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2132" yWindow="-12" windowWidth="10920" windowHeight="9684"/>
  </bookViews>
  <sheets>
    <sheet name="Notes" sheetId="4" r:id="rId1"/>
    <sheet name="InputPriceData" sheetId="1" r:id="rId2"/>
    <sheet name="Follow" sheetId="12" r:id="rId3"/>
    <sheet name="CalculationsAndCharts" sheetId="2" r:id="rId4"/>
  </sheets>
  <functionGroups builtInGroupCount="17"/>
  <externalReferences>
    <externalReference r:id="rId5"/>
  </externalReferences>
  <definedNames>
    <definedName name="GetStockHistoryData_1" localSheetId="1">InputPriceData!$B$16:$B$5392</definedName>
    <definedName name="GetStockIdData_1" localSheetId="1">InputPriceData!$B$1:$B$2</definedName>
    <definedName name="HeaderRowAnchor">InputPriceData!$B$15</definedName>
    <definedName name="HistReqDataType" localSheetId="2">[1]InputPriceData!$E$6</definedName>
    <definedName name="HistReqDataType">InputPriceData!$E$6</definedName>
    <definedName name="HistReqEndDate">InputPriceData!$B$6</definedName>
    <definedName name="HistReqStartDate">InputPriceData!$B$5</definedName>
    <definedName name="HistReqSymbol">InputPriceData!$B$4</definedName>
    <definedName name="RelRowHeaderAnchor">InputPriceData!$A$15</definedName>
  </definedNames>
  <calcPr calcId="144525" iterate="1" calcOnSave="0"/>
</workbook>
</file>

<file path=xl/calcChain.xml><?xml version="1.0" encoding="utf-8"?>
<calcChain xmlns="http://schemas.openxmlformats.org/spreadsheetml/2006/main">
  <c r="I17" i="1" l="1"/>
  <c r="K17" i="1" s="1"/>
  <c r="J17" i="1"/>
  <c r="O17" i="1" s="1"/>
  <c r="L17" i="1"/>
  <c r="N17" i="1"/>
  <c r="I18" i="1"/>
  <c r="J18" i="1"/>
  <c r="O18" i="1" s="1"/>
  <c r="M18" i="1"/>
  <c r="I19" i="1"/>
  <c r="J19" i="1"/>
  <c r="O19" i="1" s="1"/>
  <c r="N19" i="1"/>
  <c r="I20" i="1"/>
  <c r="J20" i="1"/>
  <c r="O20" i="1" s="1"/>
  <c r="K20" i="1"/>
  <c r="I21" i="1"/>
  <c r="J21" i="1"/>
  <c r="O21" i="1" s="1"/>
  <c r="K21" i="1"/>
  <c r="L21" i="1"/>
  <c r="M21" i="1"/>
  <c r="N21" i="1"/>
  <c r="I22" i="1"/>
  <c r="J22" i="1"/>
  <c r="O22" i="1" s="1"/>
  <c r="I23" i="1"/>
  <c r="J23" i="1"/>
  <c r="O23" i="1" s="1"/>
  <c r="K23" i="1"/>
  <c r="L23" i="1"/>
  <c r="M23" i="1"/>
  <c r="N23" i="1"/>
  <c r="I24" i="1"/>
  <c r="L24" i="1" s="1"/>
  <c r="J24" i="1"/>
  <c r="O24" i="1" s="1"/>
  <c r="K24" i="1"/>
  <c r="M24" i="1"/>
  <c r="N24" i="1"/>
  <c r="I25" i="1"/>
  <c r="K25" i="1" s="1"/>
  <c r="J25" i="1"/>
  <c r="O25" i="1" s="1"/>
  <c r="L25" i="1"/>
  <c r="N25" i="1"/>
  <c r="I26" i="1"/>
  <c r="M26" i="1" s="1"/>
  <c r="J26" i="1"/>
  <c r="O26" i="1" s="1"/>
  <c r="I27" i="1"/>
  <c r="N27" i="1" s="1"/>
  <c r="J27" i="1"/>
  <c r="O27" i="1" s="1"/>
  <c r="I28" i="1"/>
  <c r="J28" i="1"/>
  <c r="O28" i="1" s="1"/>
  <c r="K28" i="1"/>
  <c r="I29" i="1"/>
  <c r="J29" i="1"/>
  <c r="O29" i="1" s="1"/>
  <c r="K29" i="1"/>
  <c r="L29" i="1"/>
  <c r="M29" i="1"/>
  <c r="N29" i="1"/>
  <c r="I30" i="1"/>
  <c r="J30" i="1"/>
  <c r="O30" i="1" s="1"/>
  <c r="I31" i="1"/>
  <c r="J31" i="1"/>
  <c r="O31" i="1" s="1"/>
  <c r="K31" i="1"/>
  <c r="L31" i="1"/>
  <c r="M31" i="1"/>
  <c r="N31" i="1"/>
  <c r="I32" i="1"/>
  <c r="L32" i="1" s="1"/>
  <c r="J32" i="1"/>
  <c r="O32" i="1" s="1"/>
  <c r="K32" i="1"/>
  <c r="M32" i="1"/>
  <c r="N32" i="1"/>
  <c r="I33" i="1"/>
  <c r="K33" i="1" s="1"/>
  <c r="J33" i="1"/>
  <c r="O33" i="1" s="1"/>
  <c r="L33" i="1"/>
  <c r="N33" i="1"/>
  <c r="I34" i="1"/>
  <c r="J34" i="1"/>
  <c r="O34" i="1" s="1"/>
  <c r="I35" i="1"/>
  <c r="N35" i="1" s="1"/>
  <c r="J35" i="1"/>
  <c r="O35" i="1" s="1"/>
  <c r="I36" i="1"/>
  <c r="J36" i="1"/>
  <c r="O36" i="1" s="1"/>
  <c r="K36" i="1"/>
  <c r="I37" i="1"/>
  <c r="J37" i="1"/>
  <c r="O37" i="1" s="1"/>
  <c r="K37" i="1"/>
  <c r="L37" i="1"/>
  <c r="M37" i="1"/>
  <c r="N37" i="1"/>
  <c r="I38" i="1"/>
  <c r="J38" i="1"/>
  <c r="O38" i="1" s="1"/>
  <c r="I39" i="1"/>
  <c r="J39" i="1"/>
  <c r="O39" i="1" s="1"/>
  <c r="K39" i="1"/>
  <c r="L39" i="1"/>
  <c r="M39" i="1"/>
  <c r="N39" i="1"/>
  <c r="I40" i="1"/>
  <c r="L40" i="1" s="1"/>
  <c r="J40" i="1"/>
  <c r="O40" i="1" s="1"/>
  <c r="K40" i="1"/>
  <c r="M40" i="1"/>
  <c r="N40" i="1"/>
  <c r="I41" i="1"/>
  <c r="K41" i="1" s="1"/>
  <c r="J41" i="1"/>
  <c r="O41" i="1" s="1"/>
  <c r="L41" i="1"/>
  <c r="N41" i="1"/>
  <c r="I42" i="1"/>
  <c r="M42" i="1" s="1"/>
  <c r="J42" i="1"/>
  <c r="O42" i="1" s="1"/>
  <c r="I43" i="1"/>
  <c r="N43" i="1" s="1"/>
  <c r="J43" i="1"/>
  <c r="O43" i="1" s="1"/>
  <c r="I44" i="1"/>
  <c r="J44" i="1"/>
  <c r="O44" i="1" s="1"/>
  <c r="K44" i="1"/>
  <c r="I45" i="1"/>
  <c r="J45" i="1"/>
  <c r="O45" i="1" s="1"/>
  <c r="K45" i="1"/>
  <c r="L45" i="1"/>
  <c r="M45" i="1"/>
  <c r="N45" i="1"/>
  <c r="I46" i="1"/>
  <c r="J46" i="1"/>
  <c r="O46" i="1" s="1"/>
  <c r="I47" i="1"/>
  <c r="J47" i="1"/>
  <c r="O47" i="1" s="1"/>
  <c r="K47" i="1"/>
  <c r="L47" i="1"/>
  <c r="M47" i="1"/>
  <c r="N47" i="1"/>
  <c r="I48" i="1"/>
  <c r="L48" i="1" s="1"/>
  <c r="J48" i="1"/>
  <c r="O48" i="1" s="1"/>
  <c r="K48" i="1"/>
  <c r="M48" i="1"/>
  <c r="N48" i="1"/>
  <c r="I49" i="1"/>
  <c r="K49" i="1" s="1"/>
  <c r="J49" i="1"/>
  <c r="O49" i="1" s="1"/>
  <c r="L49" i="1"/>
  <c r="N49" i="1"/>
  <c r="I50" i="1"/>
  <c r="J50" i="1"/>
  <c r="O50" i="1" s="1"/>
  <c r="I51" i="1"/>
  <c r="N51" i="1" s="1"/>
  <c r="J51" i="1"/>
  <c r="O51" i="1" s="1"/>
  <c r="I52" i="1"/>
  <c r="J52" i="1"/>
  <c r="O52" i="1" s="1"/>
  <c r="K52" i="1"/>
  <c r="I53" i="1"/>
  <c r="J53" i="1"/>
  <c r="O53" i="1" s="1"/>
  <c r="K53" i="1"/>
  <c r="L53" i="1"/>
  <c r="M53" i="1"/>
  <c r="N53" i="1"/>
  <c r="I54" i="1"/>
  <c r="J54" i="1"/>
  <c r="O54" i="1" s="1"/>
  <c r="I55" i="1"/>
  <c r="J55" i="1"/>
  <c r="O55" i="1" s="1"/>
  <c r="K55" i="1"/>
  <c r="L55" i="1"/>
  <c r="M55" i="1"/>
  <c r="N55" i="1"/>
  <c r="I56" i="1"/>
  <c r="L56" i="1" s="1"/>
  <c r="J56" i="1"/>
  <c r="O56" i="1" s="1"/>
  <c r="K56" i="1"/>
  <c r="M56" i="1"/>
  <c r="N56" i="1"/>
  <c r="I57" i="1"/>
  <c r="K57" i="1" s="1"/>
  <c r="J57" i="1"/>
  <c r="O57" i="1" s="1"/>
  <c r="L57" i="1"/>
  <c r="N57" i="1"/>
  <c r="I58" i="1"/>
  <c r="M58" i="1" s="1"/>
  <c r="J58" i="1"/>
  <c r="O58" i="1" s="1"/>
  <c r="I59" i="1"/>
  <c r="N59" i="1" s="1"/>
  <c r="J59" i="1"/>
  <c r="O59" i="1" s="1"/>
  <c r="I60" i="1"/>
  <c r="J60" i="1"/>
  <c r="O60" i="1" s="1"/>
  <c r="K60" i="1"/>
  <c r="L60" i="1"/>
  <c r="I61" i="1"/>
  <c r="J61" i="1"/>
  <c r="O61" i="1" s="1"/>
  <c r="K61" i="1"/>
  <c r="L61" i="1"/>
  <c r="M61" i="1"/>
  <c r="N61" i="1"/>
  <c r="I62" i="1"/>
  <c r="N62" i="1" s="1"/>
  <c r="J62" i="1"/>
  <c r="O62" i="1" s="1"/>
  <c r="I63" i="1"/>
  <c r="J63" i="1"/>
  <c r="O63" i="1" s="1"/>
  <c r="K63" i="1"/>
  <c r="L63" i="1"/>
  <c r="M63" i="1"/>
  <c r="N63" i="1"/>
  <c r="I64" i="1"/>
  <c r="J64" i="1"/>
  <c r="O64" i="1" s="1"/>
  <c r="I65" i="1"/>
  <c r="J65" i="1"/>
  <c r="O65" i="1" s="1"/>
  <c r="L65" i="1"/>
  <c r="N65" i="1"/>
  <c r="I66" i="1"/>
  <c r="K66" i="1" s="1"/>
  <c r="J66" i="1"/>
  <c r="O66" i="1" s="1"/>
  <c r="I67" i="1"/>
  <c r="J67" i="1"/>
  <c r="O67" i="1" s="1"/>
  <c r="K67" i="1"/>
  <c r="I68" i="1"/>
  <c r="N68" i="1" s="1"/>
  <c r="J68" i="1"/>
  <c r="O68" i="1" s="1"/>
  <c r="K68" i="1"/>
  <c r="L68" i="1"/>
  <c r="M68" i="1"/>
  <c r="I69" i="1"/>
  <c r="J69" i="1"/>
  <c r="O69" i="1" s="1"/>
  <c r="K69" i="1"/>
  <c r="L69" i="1"/>
  <c r="M69" i="1"/>
  <c r="N69" i="1"/>
  <c r="I70" i="1"/>
  <c r="J70" i="1"/>
  <c r="O70" i="1" s="1"/>
  <c r="I71" i="1"/>
  <c r="J71" i="1"/>
  <c r="O71" i="1" s="1"/>
  <c r="K71" i="1"/>
  <c r="L71" i="1"/>
  <c r="M71" i="1"/>
  <c r="N71" i="1"/>
  <c r="I72" i="1"/>
  <c r="M72" i="1" s="1"/>
  <c r="J72" i="1"/>
  <c r="O72" i="1" s="1"/>
  <c r="K72" i="1"/>
  <c r="I73" i="1"/>
  <c r="J73" i="1"/>
  <c r="O73" i="1" s="1"/>
  <c r="L73" i="1"/>
  <c r="N73" i="1"/>
  <c r="I74" i="1"/>
  <c r="J74" i="1"/>
  <c r="O74" i="1" s="1"/>
  <c r="I75" i="1"/>
  <c r="J75" i="1"/>
  <c r="O75" i="1" s="1"/>
  <c r="K75" i="1"/>
  <c r="I76" i="1"/>
  <c r="N76" i="1" s="1"/>
  <c r="J76" i="1"/>
  <c r="O76" i="1" s="1"/>
  <c r="L76" i="1"/>
  <c r="M76" i="1"/>
  <c r="I77" i="1"/>
  <c r="J77" i="1"/>
  <c r="O77" i="1" s="1"/>
  <c r="K77" i="1"/>
  <c r="L77" i="1"/>
  <c r="M77" i="1"/>
  <c r="N77" i="1"/>
  <c r="I78" i="1"/>
  <c r="J78" i="1"/>
  <c r="O78" i="1" s="1"/>
  <c r="K78" i="1"/>
  <c r="I79" i="1"/>
  <c r="J79" i="1"/>
  <c r="O79" i="1" s="1"/>
  <c r="K79" i="1"/>
  <c r="L79" i="1"/>
  <c r="M79" i="1"/>
  <c r="N79" i="1"/>
  <c r="I80" i="1"/>
  <c r="L80" i="1" s="1"/>
  <c r="J80" i="1"/>
  <c r="O80" i="1" s="1"/>
  <c r="K80" i="1"/>
  <c r="M80" i="1"/>
  <c r="N80" i="1"/>
  <c r="I81" i="1"/>
  <c r="L81" i="1" s="1"/>
  <c r="J81" i="1"/>
  <c r="O81" i="1" s="1"/>
  <c r="N81" i="1"/>
  <c r="I82" i="1"/>
  <c r="J82" i="1"/>
  <c r="O82" i="1" s="1"/>
  <c r="I83" i="1"/>
  <c r="M83" i="1" s="1"/>
  <c r="J83" i="1"/>
  <c r="O83" i="1" s="1"/>
  <c r="K83" i="1"/>
  <c r="L83" i="1"/>
  <c r="N83" i="1"/>
  <c r="I84" i="1"/>
  <c r="N84" i="1" s="1"/>
  <c r="J84" i="1"/>
  <c r="O84" i="1" s="1"/>
  <c r="M84" i="1"/>
  <c r="I85" i="1"/>
  <c r="J85" i="1"/>
  <c r="O85" i="1" s="1"/>
  <c r="K85" i="1"/>
  <c r="L85" i="1"/>
  <c r="M85" i="1"/>
  <c r="N85" i="1"/>
  <c r="I86" i="1"/>
  <c r="L86" i="1" s="1"/>
  <c r="J86" i="1"/>
  <c r="O86" i="1" s="1"/>
  <c r="K86" i="1"/>
  <c r="I87" i="1"/>
  <c r="J87" i="1"/>
  <c r="O87" i="1" s="1"/>
  <c r="K87" i="1"/>
  <c r="L87" i="1"/>
  <c r="M87" i="1"/>
  <c r="N87" i="1"/>
  <c r="I88" i="1"/>
  <c r="L88" i="1" s="1"/>
  <c r="J88" i="1"/>
  <c r="O88" i="1" s="1"/>
  <c r="K88" i="1"/>
  <c r="M88" i="1"/>
  <c r="N88" i="1"/>
  <c r="I89" i="1"/>
  <c r="L89" i="1" s="1"/>
  <c r="J89" i="1"/>
  <c r="O89" i="1" s="1"/>
  <c r="I90" i="1"/>
  <c r="K90" i="1" s="1"/>
  <c r="J90" i="1"/>
  <c r="O90" i="1" s="1"/>
  <c r="I91" i="1"/>
  <c r="M91" i="1" s="1"/>
  <c r="J91" i="1"/>
  <c r="O91" i="1" s="1"/>
  <c r="K91" i="1"/>
  <c r="L91" i="1"/>
  <c r="N91" i="1"/>
  <c r="I92" i="1"/>
  <c r="J92" i="1"/>
  <c r="O92" i="1" s="1"/>
  <c r="I93" i="1"/>
  <c r="J93" i="1"/>
  <c r="O93" i="1" s="1"/>
  <c r="K93" i="1"/>
  <c r="L93" i="1"/>
  <c r="M93" i="1"/>
  <c r="N93" i="1"/>
  <c r="I94" i="1"/>
  <c r="J94" i="1"/>
  <c r="O94" i="1" s="1"/>
  <c r="K94" i="1"/>
  <c r="L94" i="1"/>
  <c r="M94" i="1"/>
  <c r="N94" i="1"/>
  <c r="I95" i="1"/>
  <c r="J95" i="1"/>
  <c r="O95" i="1" s="1"/>
  <c r="K95" i="1"/>
  <c r="L95" i="1"/>
  <c r="M95" i="1"/>
  <c r="N95" i="1"/>
  <c r="I96" i="1"/>
  <c r="L96" i="1" s="1"/>
  <c r="J96" i="1"/>
  <c r="O96" i="1" s="1"/>
  <c r="M96" i="1"/>
  <c r="N96" i="1"/>
  <c r="I97" i="1"/>
  <c r="J97" i="1"/>
  <c r="O97" i="1" s="1"/>
  <c r="I98" i="1"/>
  <c r="M98" i="1" s="1"/>
  <c r="J98" i="1"/>
  <c r="O98" i="1" s="1"/>
  <c r="K98" i="1"/>
  <c r="I99" i="1"/>
  <c r="M99" i="1" s="1"/>
  <c r="J99" i="1"/>
  <c r="O99" i="1" s="1"/>
  <c r="L99" i="1"/>
  <c r="N99" i="1"/>
  <c r="I100" i="1"/>
  <c r="J100" i="1"/>
  <c r="O100" i="1" s="1"/>
  <c r="I101" i="1"/>
  <c r="J101" i="1"/>
  <c r="O101" i="1" s="1"/>
  <c r="K101" i="1"/>
  <c r="L101" i="1"/>
  <c r="M101" i="1"/>
  <c r="N101" i="1"/>
  <c r="I102" i="1"/>
  <c r="J102" i="1"/>
  <c r="O102" i="1" s="1"/>
  <c r="K102" i="1"/>
  <c r="L102" i="1"/>
  <c r="M102" i="1"/>
  <c r="N102" i="1"/>
  <c r="I103" i="1"/>
  <c r="J103" i="1"/>
  <c r="O103" i="1" s="1"/>
  <c r="K103" i="1"/>
  <c r="L103" i="1"/>
  <c r="M103" i="1"/>
  <c r="N103" i="1"/>
  <c r="I104" i="1"/>
  <c r="L104" i="1" s="1"/>
  <c r="J104" i="1"/>
  <c r="O104" i="1" s="1"/>
  <c r="N104" i="1"/>
  <c r="I105" i="1"/>
  <c r="J105" i="1"/>
  <c r="O105" i="1" s="1"/>
  <c r="I106" i="1"/>
  <c r="J106" i="1"/>
  <c r="O106" i="1" s="1"/>
  <c r="K106" i="1"/>
  <c r="M106" i="1"/>
  <c r="I107" i="1"/>
  <c r="M107" i="1" s="1"/>
  <c r="J107" i="1"/>
  <c r="O107" i="1" s="1"/>
  <c r="N107" i="1"/>
  <c r="I108" i="1"/>
  <c r="J108" i="1"/>
  <c r="O108" i="1" s="1"/>
  <c r="I109" i="1"/>
  <c r="J109" i="1"/>
  <c r="O109" i="1" s="1"/>
  <c r="K109" i="1"/>
  <c r="L109" i="1"/>
  <c r="M109" i="1"/>
  <c r="N109" i="1"/>
  <c r="I110" i="1"/>
  <c r="K110" i="1" s="1"/>
  <c r="J110" i="1"/>
  <c r="O110" i="1" s="1"/>
  <c r="L110" i="1"/>
  <c r="M110" i="1"/>
  <c r="N110" i="1"/>
  <c r="I111" i="1"/>
  <c r="J111" i="1"/>
  <c r="O111" i="1" s="1"/>
  <c r="K111" i="1"/>
  <c r="L111" i="1"/>
  <c r="M111" i="1"/>
  <c r="N111" i="1"/>
  <c r="I112" i="1"/>
  <c r="J112" i="1"/>
  <c r="O112" i="1" s="1"/>
  <c r="I113" i="1"/>
  <c r="J113" i="1"/>
  <c r="O113" i="1" s="1"/>
  <c r="L113" i="1"/>
  <c r="I114" i="1"/>
  <c r="J114" i="1"/>
  <c r="O114" i="1" s="1"/>
  <c r="K114" i="1"/>
  <c r="M114" i="1"/>
  <c r="I115" i="1"/>
  <c r="J115" i="1"/>
  <c r="O115" i="1" s="1"/>
  <c r="I116" i="1"/>
  <c r="K116" i="1" s="1"/>
  <c r="J116" i="1"/>
  <c r="O116" i="1" s="1"/>
  <c r="L116" i="1"/>
  <c r="I117" i="1"/>
  <c r="J117" i="1"/>
  <c r="O117" i="1" s="1"/>
  <c r="K117" i="1"/>
  <c r="L117" i="1"/>
  <c r="M117" i="1"/>
  <c r="N117" i="1"/>
  <c r="I118" i="1"/>
  <c r="K118" i="1" s="1"/>
  <c r="J118" i="1"/>
  <c r="O118" i="1" s="1"/>
  <c r="M118" i="1"/>
  <c r="N118" i="1"/>
  <c r="I119" i="1"/>
  <c r="J119" i="1"/>
  <c r="O119" i="1" s="1"/>
  <c r="K119" i="1"/>
  <c r="L119" i="1"/>
  <c r="M119" i="1"/>
  <c r="N119" i="1"/>
  <c r="I120" i="1"/>
  <c r="J120" i="1"/>
  <c r="O120" i="1" s="1"/>
  <c r="I121" i="1"/>
  <c r="J121" i="1"/>
  <c r="O121" i="1" s="1"/>
  <c r="I122" i="1"/>
  <c r="K122" i="1" s="1"/>
  <c r="J122" i="1"/>
  <c r="O122" i="1" s="1"/>
  <c r="M122" i="1"/>
  <c r="I123" i="1"/>
  <c r="J123" i="1"/>
  <c r="O123" i="1" s="1"/>
  <c r="I124" i="1"/>
  <c r="N124" i="1" s="1"/>
  <c r="J124" i="1"/>
  <c r="O124" i="1" s="1"/>
  <c r="K124" i="1"/>
  <c r="L124" i="1"/>
  <c r="M124" i="1"/>
  <c r="I125" i="1"/>
  <c r="J125" i="1"/>
  <c r="O125" i="1" s="1"/>
  <c r="K125" i="1"/>
  <c r="L125" i="1"/>
  <c r="M125" i="1"/>
  <c r="N125" i="1"/>
  <c r="I126" i="1"/>
  <c r="J126" i="1"/>
  <c r="O126" i="1" s="1"/>
  <c r="N126" i="1"/>
  <c r="I127" i="1"/>
  <c r="J127" i="1"/>
  <c r="O127" i="1" s="1"/>
  <c r="K127" i="1"/>
  <c r="L127" i="1"/>
  <c r="M127" i="1"/>
  <c r="N127" i="1"/>
  <c r="I128" i="1"/>
  <c r="J128" i="1"/>
  <c r="O128" i="1" s="1"/>
  <c r="I129" i="1"/>
  <c r="J129" i="1"/>
  <c r="O129" i="1" s="1"/>
  <c r="L129" i="1"/>
  <c r="N129" i="1"/>
  <c r="I130" i="1"/>
  <c r="K130" i="1" s="1"/>
  <c r="J130" i="1"/>
  <c r="O130" i="1" s="1"/>
  <c r="I131" i="1"/>
  <c r="J131" i="1"/>
  <c r="O131" i="1" s="1"/>
  <c r="I132" i="1"/>
  <c r="N132" i="1" s="1"/>
  <c r="J132" i="1"/>
  <c r="O132" i="1" s="1"/>
  <c r="K132" i="1"/>
  <c r="L132" i="1"/>
  <c r="M132" i="1"/>
  <c r="I133" i="1"/>
  <c r="J133" i="1"/>
  <c r="O133" i="1" s="1"/>
  <c r="K133" i="1"/>
  <c r="L133" i="1"/>
  <c r="M133" i="1"/>
  <c r="N133" i="1"/>
  <c r="I134" i="1"/>
  <c r="J134" i="1"/>
  <c r="O134" i="1" s="1"/>
  <c r="I135" i="1"/>
  <c r="J135" i="1"/>
  <c r="O135" i="1" s="1"/>
  <c r="K135" i="1"/>
  <c r="L135" i="1"/>
  <c r="M135" i="1"/>
  <c r="N135" i="1"/>
  <c r="I136" i="1"/>
  <c r="J136" i="1"/>
  <c r="O136" i="1" s="1"/>
  <c r="I137" i="1"/>
  <c r="K137" i="1" s="1"/>
  <c r="J137" i="1"/>
  <c r="O137" i="1" s="1"/>
  <c r="L137" i="1"/>
  <c r="M137" i="1"/>
  <c r="N137" i="1"/>
  <c r="I138" i="1"/>
  <c r="L138" i="1" s="1"/>
  <c r="J138" i="1"/>
  <c r="O138" i="1" s="1"/>
  <c r="M138" i="1"/>
  <c r="N138" i="1"/>
  <c r="I139" i="1"/>
  <c r="J139" i="1"/>
  <c r="O139" i="1" s="1"/>
  <c r="I140" i="1"/>
  <c r="J140" i="1"/>
  <c r="O140" i="1" s="1"/>
  <c r="K140" i="1"/>
  <c r="I141" i="1"/>
  <c r="J141" i="1"/>
  <c r="O141" i="1" s="1"/>
  <c r="K141" i="1"/>
  <c r="L141" i="1"/>
  <c r="M141" i="1"/>
  <c r="N141" i="1"/>
  <c r="I142" i="1"/>
  <c r="K142" i="1" s="1"/>
  <c r="J142" i="1"/>
  <c r="O142" i="1" s="1"/>
  <c r="L142" i="1"/>
  <c r="M142" i="1"/>
  <c r="N142" i="1"/>
  <c r="I143" i="1"/>
  <c r="J143" i="1"/>
  <c r="O143" i="1" s="1"/>
  <c r="K143" i="1"/>
  <c r="L143" i="1"/>
  <c r="M143" i="1"/>
  <c r="N143" i="1"/>
  <c r="I144" i="1"/>
  <c r="J144" i="1"/>
  <c r="O144" i="1" s="1"/>
  <c r="I145" i="1"/>
  <c r="J145" i="1"/>
  <c r="O145" i="1" s="1"/>
  <c r="I146" i="1"/>
  <c r="J146" i="1"/>
  <c r="O146" i="1" s="1"/>
  <c r="K146" i="1"/>
  <c r="I147" i="1"/>
  <c r="M147" i="1" s="1"/>
  <c r="J147" i="1"/>
  <c r="O147" i="1" s="1"/>
  <c r="K147" i="1"/>
  <c r="L147" i="1"/>
  <c r="N147" i="1"/>
  <c r="I148" i="1"/>
  <c r="N148" i="1" s="1"/>
  <c r="J148" i="1"/>
  <c r="O148" i="1" s="1"/>
  <c r="K148" i="1"/>
  <c r="M148" i="1"/>
  <c r="I149" i="1"/>
  <c r="J149" i="1"/>
  <c r="O149" i="1" s="1"/>
  <c r="I150" i="1"/>
  <c r="J150" i="1"/>
  <c r="O150" i="1" s="1"/>
  <c r="I151" i="1"/>
  <c r="J151" i="1"/>
  <c r="O151" i="1" s="1"/>
  <c r="K151" i="1"/>
  <c r="L151" i="1"/>
  <c r="M151" i="1"/>
  <c r="N151" i="1"/>
  <c r="I152" i="1"/>
  <c r="J152" i="1"/>
  <c r="O152" i="1" s="1"/>
  <c r="K152" i="1"/>
  <c r="L152" i="1"/>
  <c r="M152" i="1"/>
  <c r="N152" i="1"/>
  <c r="I153" i="1"/>
  <c r="K153" i="1" s="1"/>
  <c r="J153" i="1"/>
  <c r="O153" i="1" s="1"/>
  <c r="L153" i="1"/>
  <c r="M153" i="1"/>
  <c r="N153" i="1"/>
  <c r="I154" i="1"/>
  <c r="L154" i="1" s="1"/>
  <c r="J154" i="1"/>
  <c r="O154" i="1" s="1"/>
  <c r="K154" i="1"/>
  <c r="M154" i="1"/>
  <c r="N154" i="1"/>
  <c r="I155" i="1"/>
  <c r="J155" i="1"/>
  <c r="O155" i="1" s="1"/>
  <c r="I156" i="1"/>
  <c r="J156" i="1"/>
  <c r="O156" i="1" s="1"/>
  <c r="I157" i="1"/>
  <c r="K157" i="1" s="1"/>
  <c r="J157" i="1"/>
  <c r="O157" i="1" s="1"/>
  <c r="I158" i="1"/>
  <c r="J158" i="1"/>
  <c r="O158" i="1" s="1"/>
  <c r="K158" i="1"/>
  <c r="I159" i="1"/>
  <c r="J159" i="1"/>
  <c r="O159" i="1" s="1"/>
  <c r="K159" i="1"/>
  <c r="L159" i="1"/>
  <c r="M159" i="1"/>
  <c r="N159" i="1"/>
  <c r="I160" i="1"/>
  <c r="J160" i="1"/>
  <c r="O160" i="1" s="1"/>
  <c r="K160" i="1"/>
  <c r="L160" i="1"/>
  <c r="M160" i="1"/>
  <c r="N160" i="1"/>
  <c r="I161" i="1"/>
  <c r="K161" i="1" s="1"/>
  <c r="J161" i="1"/>
  <c r="O161" i="1" s="1"/>
  <c r="L161" i="1"/>
  <c r="M161" i="1"/>
  <c r="N161" i="1"/>
  <c r="I162" i="1"/>
  <c r="L162" i="1" s="1"/>
  <c r="J162" i="1"/>
  <c r="O162" i="1" s="1"/>
  <c r="K162" i="1"/>
  <c r="M162" i="1"/>
  <c r="N162" i="1"/>
  <c r="I163" i="1"/>
  <c r="N163" i="1" s="1"/>
  <c r="J163" i="1"/>
  <c r="O163" i="1" s="1"/>
  <c r="I164" i="1"/>
  <c r="J164" i="1"/>
  <c r="O164" i="1" s="1"/>
  <c r="I165" i="1"/>
  <c r="J165" i="1"/>
  <c r="O165" i="1" s="1"/>
  <c r="K165" i="1"/>
  <c r="I166" i="1"/>
  <c r="J166" i="1"/>
  <c r="O166" i="1" s="1"/>
  <c r="K166" i="1"/>
  <c r="L166" i="1"/>
  <c r="I167" i="1"/>
  <c r="J167" i="1"/>
  <c r="O167" i="1" s="1"/>
  <c r="K167" i="1"/>
  <c r="L167" i="1"/>
  <c r="M167" i="1"/>
  <c r="N167" i="1"/>
  <c r="I168" i="1"/>
  <c r="J168" i="1"/>
  <c r="O168" i="1" s="1"/>
  <c r="K168" i="1"/>
  <c r="L168" i="1"/>
  <c r="M168" i="1"/>
  <c r="N168" i="1"/>
  <c r="I169" i="1"/>
  <c r="K169" i="1" s="1"/>
  <c r="J169" i="1"/>
  <c r="O169" i="1" s="1"/>
  <c r="L169" i="1"/>
  <c r="M169" i="1"/>
  <c r="N169" i="1"/>
  <c r="I170" i="1"/>
  <c r="L170" i="1" s="1"/>
  <c r="J170" i="1"/>
  <c r="O170" i="1" s="1"/>
  <c r="K170" i="1"/>
  <c r="M170" i="1"/>
  <c r="N170" i="1"/>
  <c r="I171" i="1"/>
  <c r="J171" i="1"/>
  <c r="O171" i="1" s="1"/>
  <c r="N171" i="1"/>
  <c r="I172" i="1"/>
  <c r="J172" i="1"/>
  <c r="O172" i="1" s="1"/>
  <c r="I173" i="1"/>
  <c r="J173" i="1"/>
  <c r="O173" i="1" s="1"/>
  <c r="K173" i="1"/>
  <c r="I174" i="1"/>
  <c r="K174" i="1" s="1"/>
  <c r="J174" i="1"/>
  <c r="O174" i="1" s="1"/>
  <c r="I175" i="1"/>
  <c r="J175" i="1"/>
  <c r="O175" i="1" s="1"/>
  <c r="K175" i="1"/>
  <c r="L175" i="1"/>
  <c r="M175" i="1"/>
  <c r="N175" i="1"/>
  <c r="I176" i="1"/>
  <c r="J176" i="1"/>
  <c r="O176" i="1" s="1"/>
  <c r="K176" i="1"/>
  <c r="L176" i="1"/>
  <c r="M176" i="1"/>
  <c r="N176" i="1"/>
  <c r="I177" i="1"/>
  <c r="K177" i="1" s="1"/>
  <c r="J177" i="1"/>
  <c r="O177" i="1" s="1"/>
  <c r="L177" i="1"/>
  <c r="M177" i="1"/>
  <c r="N177" i="1"/>
  <c r="I178" i="1"/>
  <c r="L178" i="1" s="1"/>
  <c r="J178" i="1"/>
  <c r="O178" i="1" s="1"/>
  <c r="K178" i="1"/>
  <c r="M178" i="1"/>
  <c r="N178" i="1"/>
  <c r="I179" i="1"/>
  <c r="J179" i="1"/>
  <c r="O179" i="1" s="1"/>
  <c r="N179" i="1"/>
  <c r="I180" i="1"/>
  <c r="J180" i="1"/>
  <c r="O180" i="1" s="1"/>
  <c r="I181" i="1"/>
  <c r="J181" i="1"/>
  <c r="O181" i="1" s="1"/>
  <c r="I182" i="1"/>
  <c r="K182" i="1" s="1"/>
  <c r="J182" i="1"/>
  <c r="O182" i="1" s="1"/>
  <c r="L182" i="1"/>
  <c r="I183" i="1"/>
  <c r="J183" i="1"/>
  <c r="O183" i="1" s="1"/>
  <c r="K183" i="1"/>
  <c r="L183" i="1"/>
  <c r="M183" i="1"/>
  <c r="N183" i="1"/>
  <c r="I184" i="1"/>
  <c r="J184" i="1"/>
  <c r="O184" i="1" s="1"/>
  <c r="K184" i="1"/>
  <c r="L184" i="1"/>
  <c r="M184" i="1"/>
  <c r="N184" i="1"/>
  <c r="I185" i="1"/>
  <c r="K185" i="1" s="1"/>
  <c r="J185" i="1"/>
  <c r="O185" i="1" s="1"/>
  <c r="L185" i="1"/>
  <c r="M185" i="1"/>
  <c r="N185" i="1"/>
  <c r="I186" i="1"/>
  <c r="L186" i="1" s="1"/>
  <c r="J186" i="1"/>
  <c r="O186" i="1" s="1"/>
  <c r="K186" i="1"/>
  <c r="M186" i="1"/>
  <c r="N186" i="1"/>
  <c r="I187" i="1"/>
  <c r="J187" i="1"/>
  <c r="O187" i="1" s="1"/>
  <c r="I188" i="1"/>
  <c r="J188" i="1"/>
  <c r="O188" i="1" s="1"/>
  <c r="I189" i="1"/>
  <c r="J189" i="1"/>
  <c r="O189" i="1" s="1"/>
  <c r="I190" i="1"/>
  <c r="L190" i="1" s="1"/>
  <c r="J190" i="1"/>
  <c r="O190" i="1" s="1"/>
  <c r="K190" i="1"/>
  <c r="I191" i="1"/>
  <c r="J191" i="1"/>
  <c r="O191" i="1" s="1"/>
  <c r="K191" i="1"/>
  <c r="L191" i="1"/>
  <c r="M191" i="1"/>
  <c r="N191" i="1"/>
  <c r="I192" i="1"/>
  <c r="J192" i="1"/>
  <c r="O192" i="1" s="1"/>
  <c r="K192" i="1"/>
  <c r="L192" i="1"/>
  <c r="M192" i="1"/>
  <c r="N192" i="1"/>
  <c r="I193" i="1"/>
  <c r="K193" i="1" s="1"/>
  <c r="J193" i="1"/>
  <c r="O193" i="1" s="1"/>
  <c r="L193" i="1"/>
  <c r="M193" i="1"/>
  <c r="N193" i="1"/>
  <c r="I194" i="1"/>
  <c r="L194" i="1" s="1"/>
  <c r="J194" i="1"/>
  <c r="O194" i="1" s="1"/>
  <c r="K194" i="1"/>
  <c r="M194" i="1"/>
  <c r="N194" i="1"/>
  <c r="I195" i="1"/>
  <c r="J195" i="1"/>
  <c r="O195" i="1" s="1"/>
  <c r="I196" i="1"/>
  <c r="J196" i="1"/>
  <c r="O196" i="1" s="1"/>
  <c r="K196" i="1"/>
  <c r="M196" i="1"/>
  <c r="I197" i="1"/>
  <c r="M197" i="1" s="1"/>
  <c r="J197" i="1"/>
  <c r="O197" i="1" s="1"/>
  <c r="K197" i="1"/>
  <c r="L197" i="1"/>
  <c r="I198" i="1"/>
  <c r="J198" i="1"/>
  <c r="O198" i="1" s="1"/>
  <c r="I199" i="1"/>
  <c r="J199" i="1"/>
  <c r="O199" i="1" s="1"/>
  <c r="K199" i="1"/>
  <c r="L199" i="1"/>
  <c r="M199" i="1"/>
  <c r="N199" i="1"/>
  <c r="I200" i="1"/>
  <c r="L200" i="1" s="1"/>
  <c r="J200" i="1"/>
  <c r="O200" i="1" s="1"/>
  <c r="K200" i="1"/>
  <c r="M200" i="1"/>
  <c r="N200" i="1"/>
  <c r="I201" i="1"/>
  <c r="K201" i="1" s="1"/>
  <c r="J201" i="1"/>
  <c r="O201" i="1" s="1"/>
  <c r="L201" i="1"/>
  <c r="M201" i="1"/>
  <c r="N201" i="1"/>
  <c r="I202" i="1"/>
  <c r="J202" i="1"/>
  <c r="O202" i="1" s="1"/>
  <c r="M202" i="1"/>
  <c r="N202" i="1"/>
  <c r="I203" i="1"/>
  <c r="J203" i="1"/>
  <c r="O203" i="1" s="1"/>
  <c r="L203" i="1"/>
  <c r="N203" i="1"/>
  <c r="I204" i="1"/>
  <c r="J204" i="1"/>
  <c r="O204" i="1" s="1"/>
  <c r="K204" i="1"/>
  <c r="I205" i="1"/>
  <c r="J205" i="1"/>
  <c r="O205" i="1" s="1"/>
  <c r="L205" i="1"/>
  <c r="N205" i="1"/>
  <c r="I206" i="1"/>
  <c r="N206" i="1" s="1"/>
  <c r="J206" i="1"/>
  <c r="O206" i="1" s="1"/>
  <c r="K206" i="1"/>
  <c r="L206" i="1"/>
  <c r="M206" i="1"/>
  <c r="I207" i="1"/>
  <c r="J207" i="1"/>
  <c r="O207" i="1" s="1"/>
  <c r="K207" i="1"/>
  <c r="L207" i="1"/>
  <c r="M207" i="1"/>
  <c r="N207" i="1"/>
  <c r="I208" i="1"/>
  <c r="N208" i="1" s="1"/>
  <c r="J208" i="1"/>
  <c r="O208" i="1" s="1"/>
  <c r="K208" i="1"/>
  <c r="L208" i="1"/>
  <c r="I209" i="1"/>
  <c r="K209" i="1" s="1"/>
  <c r="J209" i="1"/>
  <c r="O209" i="1" s="1"/>
  <c r="L209" i="1"/>
  <c r="M209" i="1"/>
  <c r="N209" i="1"/>
  <c r="I210" i="1"/>
  <c r="L210" i="1" s="1"/>
  <c r="J210" i="1"/>
  <c r="O210" i="1" s="1"/>
  <c r="K210" i="1"/>
  <c r="M210" i="1"/>
  <c r="N210" i="1"/>
  <c r="I211" i="1"/>
  <c r="N211" i="1" s="1"/>
  <c r="J211" i="1"/>
  <c r="O211" i="1" s="1"/>
  <c r="I212" i="1"/>
  <c r="J212" i="1"/>
  <c r="O212" i="1" s="1"/>
  <c r="I213" i="1"/>
  <c r="M213" i="1" s="1"/>
  <c r="J213" i="1"/>
  <c r="O213" i="1" s="1"/>
  <c r="K213" i="1"/>
  <c r="L213" i="1"/>
  <c r="N213" i="1"/>
  <c r="I214" i="1"/>
  <c r="J214" i="1"/>
  <c r="O214" i="1" s="1"/>
  <c r="K214" i="1"/>
  <c r="M214" i="1"/>
  <c r="I215" i="1"/>
  <c r="J215" i="1"/>
  <c r="O215" i="1" s="1"/>
  <c r="K215" i="1"/>
  <c r="L215" i="1"/>
  <c r="M215" i="1"/>
  <c r="N215" i="1"/>
  <c r="I216" i="1"/>
  <c r="J216" i="1"/>
  <c r="O216" i="1" s="1"/>
  <c r="M216" i="1"/>
  <c r="I217" i="1"/>
  <c r="K217" i="1" s="1"/>
  <c r="J217" i="1"/>
  <c r="O217" i="1" s="1"/>
  <c r="L217" i="1"/>
  <c r="M217" i="1"/>
  <c r="N217" i="1"/>
  <c r="I218" i="1"/>
  <c r="J218" i="1"/>
  <c r="O218" i="1" s="1"/>
  <c r="M218" i="1"/>
  <c r="N218" i="1"/>
  <c r="I219" i="1"/>
  <c r="K219" i="1" s="1"/>
  <c r="J219" i="1"/>
  <c r="O219" i="1" s="1"/>
  <c r="I220" i="1"/>
  <c r="N220" i="1" s="1"/>
  <c r="J220" i="1"/>
  <c r="O220" i="1" s="1"/>
  <c r="L220" i="1"/>
  <c r="M220" i="1"/>
  <c r="I221" i="1"/>
  <c r="J221" i="1"/>
  <c r="O221" i="1" s="1"/>
  <c r="K221" i="1"/>
  <c r="L221" i="1"/>
  <c r="M221" i="1"/>
  <c r="N221" i="1"/>
  <c r="I222" i="1"/>
  <c r="J222" i="1"/>
  <c r="O222" i="1" s="1"/>
  <c r="I223" i="1"/>
  <c r="J223" i="1"/>
  <c r="O223" i="1" s="1"/>
  <c r="K223" i="1"/>
  <c r="L223" i="1"/>
  <c r="M223" i="1"/>
  <c r="N223" i="1"/>
  <c r="I224" i="1"/>
  <c r="N224" i="1" s="1"/>
  <c r="J224" i="1"/>
  <c r="O224" i="1" s="1"/>
  <c r="I225" i="1"/>
  <c r="K225" i="1" s="1"/>
  <c r="J225" i="1"/>
  <c r="O225" i="1" s="1"/>
  <c r="L225" i="1"/>
  <c r="N225" i="1"/>
  <c r="I226" i="1"/>
  <c r="J226" i="1"/>
  <c r="O226" i="1" s="1"/>
  <c r="I227" i="1"/>
  <c r="J227" i="1"/>
  <c r="O227" i="1" s="1"/>
  <c r="K227" i="1"/>
  <c r="L227" i="1"/>
  <c r="M227" i="1"/>
  <c r="N227" i="1"/>
  <c r="I228" i="1"/>
  <c r="J228" i="1"/>
  <c r="O228" i="1" s="1"/>
  <c r="L228" i="1"/>
  <c r="I229" i="1"/>
  <c r="L229" i="1" s="1"/>
  <c r="J229" i="1"/>
  <c r="O229" i="1" s="1"/>
  <c r="K229" i="1"/>
  <c r="N229" i="1"/>
  <c r="I230" i="1"/>
  <c r="J230" i="1"/>
  <c r="O230" i="1" s="1"/>
  <c r="I231" i="1"/>
  <c r="J231" i="1"/>
  <c r="O231" i="1" s="1"/>
  <c r="K231" i="1"/>
  <c r="I232" i="1"/>
  <c r="N232" i="1" s="1"/>
  <c r="J232" i="1"/>
  <c r="O232" i="1" s="1"/>
  <c r="K232" i="1"/>
  <c r="L232" i="1"/>
  <c r="M232" i="1"/>
  <c r="I233" i="1"/>
  <c r="L233" i="1" s="1"/>
  <c r="J233" i="1"/>
  <c r="O233" i="1" s="1"/>
  <c r="K233" i="1"/>
  <c r="M233" i="1"/>
  <c r="N233" i="1"/>
  <c r="I234" i="1"/>
  <c r="J234" i="1"/>
  <c r="O234" i="1" s="1"/>
  <c r="K234" i="1"/>
  <c r="L234" i="1"/>
  <c r="M234" i="1"/>
  <c r="N234" i="1"/>
  <c r="I235" i="1"/>
  <c r="J235" i="1"/>
  <c r="O235" i="1" s="1"/>
  <c r="I236" i="1"/>
  <c r="J236" i="1"/>
  <c r="O236" i="1" s="1"/>
  <c r="I237" i="1"/>
  <c r="L237" i="1" s="1"/>
  <c r="J237" i="1"/>
  <c r="O237" i="1" s="1"/>
  <c r="K237" i="1"/>
  <c r="M237" i="1"/>
  <c r="N237" i="1"/>
  <c r="I238" i="1"/>
  <c r="M238" i="1" s="1"/>
  <c r="J238" i="1"/>
  <c r="O238" i="1" s="1"/>
  <c r="L238" i="1"/>
  <c r="N238" i="1"/>
  <c r="I239" i="1"/>
  <c r="N239" i="1" s="1"/>
  <c r="J239" i="1"/>
  <c r="O239" i="1" s="1"/>
  <c r="K239" i="1"/>
  <c r="L239" i="1"/>
  <c r="I240" i="1"/>
  <c r="J240" i="1"/>
  <c r="O240" i="1" s="1"/>
  <c r="N240" i="1"/>
  <c r="I241" i="1"/>
  <c r="J241" i="1"/>
  <c r="O241" i="1" s="1"/>
  <c r="K241" i="1"/>
  <c r="L241" i="1"/>
  <c r="M241" i="1"/>
  <c r="N241" i="1"/>
  <c r="I242" i="1"/>
  <c r="J242" i="1"/>
  <c r="O242" i="1" s="1"/>
  <c r="K242" i="1"/>
  <c r="L242" i="1"/>
  <c r="M242" i="1"/>
  <c r="N242" i="1"/>
  <c r="I243" i="1"/>
  <c r="K243" i="1" s="1"/>
  <c r="J243" i="1"/>
  <c r="O243" i="1" s="1"/>
  <c r="L243" i="1"/>
  <c r="M243" i="1"/>
  <c r="N243" i="1"/>
  <c r="I244" i="1"/>
  <c r="K244" i="1" s="1"/>
  <c r="J244" i="1"/>
  <c r="O244" i="1" s="1"/>
  <c r="L244" i="1"/>
  <c r="N244" i="1"/>
  <c r="I245" i="1"/>
  <c r="J245" i="1"/>
  <c r="O245" i="1" s="1"/>
  <c r="I246" i="1"/>
  <c r="K246" i="1" s="1"/>
  <c r="J246" i="1"/>
  <c r="O246" i="1" s="1"/>
  <c r="I247" i="1"/>
  <c r="K247" i="1" s="1"/>
  <c r="J247" i="1"/>
  <c r="O247" i="1" s="1"/>
  <c r="I248" i="1"/>
  <c r="L248" i="1" s="1"/>
  <c r="J248" i="1"/>
  <c r="O248" i="1" s="1"/>
  <c r="K248" i="1"/>
  <c r="M248" i="1"/>
  <c r="N248" i="1"/>
  <c r="I249" i="1"/>
  <c r="M249" i="1" s="1"/>
  <c r="J249" i="1"/>
  <c r="O249" i="1" s="1"/>
  <c r="I250" i="1"/>
  <c r="J250" i="1"/>
  <c r="O250" i="1" s="1"/>
  <c r="K250" i="1"/>
  <c r="L250" i="1"/>
  <c r="M250" i="1"/>
  <c r="N250" i="1"/>
  <c r="I251" i="1"/>
  <c r="K251" i="1" s="1"/>
  <c r="J251" i="1"/>
  <c r="O251" i="1" s="1"/>
  <c r="I252" i="1"/>
  <c r="K252" i="1" s="1"/>
  <c r="J252" i="1"/>
  <c r="O252" i="1" s="1"/>
  <c r="L252" i="1"/>
  <c r="M252" i="1"/>
  <c r="N252" i="1"/>
  <c r="I253" i="1"/>
  <c r="L253" i="1" s="1"/>
  <c r="J253" i="1"/>
  <c r="O253" i="1" s="1"/>
  <c r="M253" i="1"/>
  <c r="N253" i="1"/>
  <c r="I254" i="1"/>
  <c r="M254" i="1" s="1"/>
  <c r="J254" i="1"/>
  <c r="O254" i="1" s="1"/>
  <c r="K254" i="1"/>
  <c r="L254" i="1"/>
  <c r="I255" i="1"/>
  <c r="J255" i="1"/>
  <c r="O255" i="1" s="1"/>
  <c r="I256" i="1"/>
  <c r="J256" i="1"/>
  <c r="O256" i="1" s="1"/>
  <c r="K256" i="1"/>
  <c r="L256" i="1"/>
  <c r="M256" i="1"/>
  <c r="N256" i="1"/>
  <c r="I257" i="1"/>
  <c r="K257" i="1" s="1"/>
  <c r="J257" i="1"/>
  <c r="O257" i="1" s="1"/>
  <c r="L257" i="1"/>
  <c r="M257" i="1"/>
  <c r="N257" i="1"/>
  <c r="I258" i="1"/>
  <c r="J258" i="1"/>
  <c r="O258" i="1" s="1"/>
  <c r="K258" i="1"/>
  <c r="L258" i="1"/>
  <c r="M258" i="1"/>
  <c r="N258" i="1"/>
  <c r="I259" i="1"/>
  <c r="M259" i="1" s="1"/>
  <c r="J259" i="1"/>
  <c r="O259" i="1" s="1"/>
  <c r="K259" i="1"/>
  <c r="L259" i="1"/>
  <c r="N259" i="1"/>
  <c r="I260" i="1"/>
  <c r="N260" i="1" s="1"/>
  <c r="J260" i="1"/>
  <c r="O260" i="1" s="1"/>
  <c r="I261" i="1"/>
  <c r="J261" i="1"/>
  <c r="O261" i="1" s="1"/>
  <c r="I262" i="1"/>
  <c r="J262" i="1"/>
  <c r="O262" i="1" s="1"/>
  <c r="I263" i="1"/>
  <c r="N263" i="1" s="1"/>
  <c r="J263" i="1"/>
  <c r="O263" i="1" s="1"/>
  <c r="K263" i="1"/>
  <c r="M263" i="1"/>
  <c r="I264" i="1"/>
  <c r="J264" i="1"/>
  <c r="O264" i="1" s="1"/>
  <c r="M264" i="1"/>
  <c r="I265" i="1"/>
  <c r="J265" i="1"/>
  <c r="O265" i="1" s="1"/>
  <c r="K265" i="1"/>
  <c r="I266" i="1"/>
  <c r="J266" i="1"/>
  <c r="O266" i="1" s="1"/>
  <c r="K266" i="1"/>
  <c r="L266" i="1"/>
  <c r="M266" i="1"/>
  <c r="N266" i="1"/>
  <c r="I267" i="1"/>
  <c r="J267" i="1"/>
  <c r="O267" i="1" s="1"/>
  <c r="I268" i="1"/>
  <c r="K268" i="1" s="1"/>
  <c r="J268" i="1"/>
  <c r="O268" i="1" s="1"/>
  <c r="M268" i="1"/>
  <c r="N268" i="1"/>
  <c r="I269" i="1"/>
  <c r="L269" i="1" s="1"/>
  <c r="J269" i="1"/>
  <c r="O269" i="1" s="1"/>
  <c r="K269" i="1"/>
  <c r="M269" i="1"/>
  <c r="I270" i="1"/>
  <c r="J270" i="1"/>
  <c r="O270" i="1" s="1"/>
  <c r="I271" i="1"/>
  <c r="N271" i="1" s="1"/>
  <c r="J271" i="1"/>
  <c r="O271" i="1" s="1"/>
  <c r="K271" i="1"/>
  <c r="L271" i="1"/>
  <c r="M271" i="1"/>
  <c r="I272" i="1"/>
  <c r="K272" i="1" s="1"/>
  <c r="J272" i="1"/>
  <c r="O272" i="1" s="1"/>
  <c r="L272" i="1"/>
  <c r="M272" i="1"/>
  <c r="N272" i="1"/>
  <c r="I273" i="1"/>
  <c r="M273" i="1" s="1"/>
  <c r="J273" i="1"/>
  <c r="O273" i="1" s="1"/>
  <c r="K273" i="1"/>
  <c r="L273" i="1"/>
  <c r="N273" i="1"/>
  <c r="I274" i="1"/>
  <c r="J274" i="1"/>
  <c r="O274" i="1" s="1"/>
  <c r="K274" i="1"/>
  <c r="L274" i="1"/>
  <c r="M274" i="1"/>
  <c r="N274" i="1"/>
  <c r="I275" i="1"/>
  <c r="N275" i="1" s="1"/>
  <c r="J275" i="1"/>
  <c r="O275" i="1" s="1"/>
  <c r="I276" i="1"/>
  <c r="J276" i="1"/>
  <c r="O276" i="1" s="1"/>
  <c r="L276" i="1"/>
  <c r="I277" i="1"/>
  <c r="J277" i="1"/>
  <c r="O277" i="1" s="1"/>
  <c r="I278" i="1"/>
  <c r="M278" i="1" s="1"/>
  <c r="J278" i="1"/>
  <c r="O278" i="1" s="1"/>
  <c r="K278" i="1"/>
  <c r="N278" i="1"/>
  <c r="I279" i="1"/>
  <c r="M279" i="1" s="1"/>
  <c r="J279" i="1"/>
  <c r="O279" i="1" s="1"/>
  <c r="I280" i="1"/>
  <c r="J280" i="1"/>
  <c r="O280" i="1" s="1"/>
  <c r="K280" i="1"/>
  <c r="I281" i="1"/>
  <c r="N281" i="1" s="1"/>
  <c r="J281" i="1"/>
  <c r="O281" i="1" s="1"/>
  <c r="L281" i="1"/>
  <c r="I282" i="1"/>
  <c r="J282" i="1"/>
  <c r="O282" i="1" s="1"/>
  <c r="K282" i="1"/>
  <c r="L282" i="1"/>
  <c r="M282" i="1"/>
  <c r="N282" i="1"/>
  <c r="I283" i="1"/>
  <c r="L283" i="1" s="1"/>
  <c r="J283" i="1"/>
  <c r="O283" i="1" s="1"/>
  <c r="K283" i="1"/>
  <c r="M283" i="1"/>
  <c r="N283" i="1"/>
  <c r="I284" i="1"/>
  <c r="K284" i="1" s="1"/>
  <c r="J284" i="1"/>
  <c r="O284" i="1" s="1"/>
  <c r="L284" i="1"/>
  <c r="M284" i="1"/>
  <c r="I285" i="1"/>
  <c r="J285" i="1"/>
  <c r="O285" i="1" s="1"/>
  <c r="I286" i="1"/>
  <c r="M286" i="1" s="1"/>
  <c r="J286" i="1"/>
  <c r="O286" i="1" s="1"/>
  <c r="K286" i="1"/>
  <c r="L286" i="1"/>
  <c r="N286" i="1"/>
  <c r="I287" i="1"/>
  <c r="N287" i="1" s="1"/>
  <c r="J287" i="1"/>
  <c r="O287" i="1" s="1"/>
  <c r="L287" i="1"/>
  <c r="M287" i="1"/>
  <c r="I288" i="1"/>
  <c r="M288" i="1" s="1"/>
  <c r="J288" i="1"/>
  <c r="O288" i="1" s="1"/>
  <c r="K288" i="1"/>
  <c r="L288" i="1"/>
  <c r="N288" i="1"/>
  <c r="I289" i="1"/>
  <c r="J289" i="1"/>
  <c r="O289" i="1" s="1"/>
  <c r="N289" i="1"/>
  <c r="I290" i="1"/>
  <c r="J290" i="1"/>
  <c r="O290" i="1" s="1"/>
  <c r="K290" i="1"/>
  <c r="L290" i="1"/>
  <c r="M290" i="1"/>
  <c r="N290" i="1"/>
  <c r="I291" i="1"/>
  <c r="J291" i="1"/>
  <c r="O291" i="1" s="1"/>
  <c r="K291" i="1"/>
  <c r="L291" i="1"/>
  <c r="M291" i="1"/>
  <c r="N291" i="1"/>
  <c r="I292" i="1"/>
  <c r="K292" i="1" s="1"/>
  <c r="J292" i="1"/>
  <c r="O292" i="1" s="1"/>
  <c r="M292" i="1"/>
  <c r="N292" i="1"/>
  <c r="I293" i="1"/>
  <c r="L293" i="1" s="1"/>
  <c r="J293" i="1"/>
  <c r="O293" i="1" s="1"/>
  <c r="K293" i="1"/>
  <c r="N293" i="1"/>
  <c r="I294" i="1"/>
  <c r="J294" i="1"/>
  <c r="O294" i="1" s="1"/>
  <c r="N294" i="1"/>
  <c r="I295" i="1"/>
  <c r="K295" i="1" s="1"/>
  <c r="J295" i="1"/>
  <c r="O295" i="1" s="1"/>
  <c r="I296" i="1"/>
  <c r="N296" i="1" s="1"/>
  <c r="J296" i="1"/>
  <c r="O296" i="1" s="1"/>
  <c r="K296" i="1"/>
  <c r="M296" i="1"/>
  <c r="I297" i="1"/>
  <c r="L297" i="1" s="1"/>
  <c r="J297" i="1"/>
  <c r="O297" i="1" s="1"/>
  <c r="K297" i="1"/>
  <c r="M297" i="1"/>
  <c r="N297" i="1"/>
  <c r="I298" i="1"/>
  <c r="J298" i="1"/>
  <c r="O298" i="1" s="1"/>
  <c r="K298" i="1"/>
  <c r="L298" i="1"/>
  <c r="M298" i="1"/>
  <c r="N298" i="1"/>
  <c r="I299" i="1"/>
  <c r="J299" i="1"/>
  <c r="O299" i="1" s="1"/>
  <c r="M299" i="1"/>
  <c r="I300" i="1"/>
  <c r="J300" i="1"/>
  <c r="O300" i="1" s="1"/>
  <c r="I301" i="1"/>
  <c r="L301" i="1" s="1"/>
  <c r="J301" i="1"/>
  <c r="O301" i="1" s="1"/>
  <c r="K301" i="1"/>
  <c r="M301" i="1"/>
  <c r="N301" i="1"/>
  <c r="I302" i="1"/>
  <c r="M302" i="1" s="1"/>
  <c r="J302" i="1"/>
  <c r="O302" i="1" s="1"/>
  <c r="L302" i="1"/>
  <c r="N302" i="1"/>
  <c r="I303" i="1"/>
  <c r="N303" i="1" s="1"/>
  <c r="J303" i="1"/>
  <c r="O303" i="1" s="1"/>
  <c r="K303" i="1"/>
  <c r="L303" i="1"/>
  <c r="I304" i="1"/>
  <c r="J304" i="1"/>
  <c r="O304" i="1" s="1"/>
  <c r="N304" i="1"/>
  <c r="I305" i="1"/>
  <c r="J305" i="1"/>
  <c r="O305" i="1" s="1"/>
  <c r="K305" i="1"/>
  <c r="L305" i="1"/>
  <c r="M305" i="1"/>
  <c r="N305" i="1"/>
  <c r="I306" i="1"/>
  <c r="J306" i="1"/>
  <c r="O306" i="1" s="1"/>
  <c r="K306" i="1"/>
  <c r="L306" i="1"/>
  <c r="M306" i="1"/>
  <c r="N306" i="1"/>
  <c r="I307" i="1"/>
  <c r="K307" i="1" s="1"/>
  <c r="J307" i="1"/>
  <c r="O307" i="1" s="1"/>
  <c r="L307" i="1"/>
  <c r="M307" i="1"/>
  <c r="N307" i="1"/>
  <c r="I308" i="1"/>
  <c r="K308" i="1" s="1"/>
  <c r="J308" i="1"/>
  <c r="O308" i="1" s="1"/>
  <c r="L308" i="1"/>
  <c r="N308" i="1"/>
  <c r="I309" i="1"/>
  <c r="J309" i="1"/>
  <c r="O309" i="1" s="1"/>
  <c r="I310" i="1"/>
  <c r="J310" i="1"/>
  <c r="O310" i="1" s="1"/>
  <c r="K310" i="1"/>
  <c r="I311" i="1"/>
  <c r="N311" i="1" s="1"/>
  <c r="J311" i="1"/>
  <c r="O311" i="1" s="1"/>
  <c r="K311" i="1"/>
  <c r="L311" i="1"/>
  <c r="M311" i="1"/>
  <c r="I312" i="1"/>
  <c r="L312" i="1" s="1"/>
  <c r="J312" i="1"/>
  <c r="O312" i="1" s="1"/>
  <c r="K312" i="1"/>
  <c r="M312" i="1"/>
  <c r="N312" i="1"/>
  <c r="I313" i="1"/>
  <c r="J313" i="1"/>
  <c r="O313" i="1" s="1"/>
  <c r="I314" i="1"/>
  <c r="J314" i="1"/>
  <c r="O314" i="1" s="1"/>
  <c r="K314" i="1"/>
  <c r="L314" i="1"/>
  <c r="M314" i="1"/>
  <c r="N314" i="1"/>
  <c r="I315" i="1"/>
  <c r="J315" i="1"/>
  <c r="O315" i="1" s="1"/>
  <c r="K315" i="1"/>
  <c r="I316" i="1"/>
  <c r="K316" i="1" s="1"/>
  <c r="J316" i="1"/>
  <c r="O316" i="1" s="1"/>
  <c r="L316" i="1"/>
  <c r="M316" i="1"/>
  <c r="N316" i="1"/>
  <c r="I317" i="1"/>
  <c r="L317" i="1" s="1"/>
  <c r="J317" i="1"/>
  <c r="O317" i="1" s="1"/>
  <c r="M317" i="1"/>
  <c r="N317" i="1"/>
  <c r="I318" i="1"/>
  <c r="M318" i="1" s="1"/>
  <c r="J318" i="1"/>
  <c r="O318" i="1" s="1"/>
  <c r="K318" i="1"/>
  <c r="L318" i="1"/>
  <c r="I319" i="1"/>
  <c r="J319" i="1"/>
  <c r="O319" i="1" s="1"/>
  <c r="I320" i="1"/>
  <c r="J320" i="1"/>
  <c r="O320" i="1" s="1"/>
  <c r="K320" i="1"/>
  <c r="L320" i="1"/>
  <c r="M320" i="1"/>
  <c r="N320" i="1"/>
  <c r="I321" i="1"/>
  <c r="J321" i="1"/>
  <c r="O321" i="1" s="1"/>
  <c r="K321" i="1"/>
  <c r="I322" i="1"/>
  <c r="K322" i="1" s="1"/>
  <c r="J322" i="1"/>
  <c r="O322" i="1" s="1"/>
  <c r="L322" i="1"/>
  <c r="M322" i="1"/>
  <c r="N322" i="1"/>
  <c r="I323" i="1"/>
  <c r="L323" i="1" s="1"/>
  <c r="J323" i="1"/>
  <c r="O323" i="1" s="1"/>
  <c r="K323" i="1"/>
  <c r="M323" i="1"/>
  <c r="N323" i="1"/>
  <c r="I324" i="1"/>
  <c r="M324" i="1" s="1"/>
  <c r="J324" i="1"/>
  <c r="O324" i="1" s="1"/>
  <c r="K324" i="1"/>
  <c r="L324" i="1"/>
  <c r="N324" i="1"/>
  <c r="I325" i="1"/>
  <c r="J325" i="1"/>
  <c r="O325" i="1" s="1"/>
  <c r="M325" i="1"/>
  <c r="I326" i="1"/>
  <c r="N326" i="1" s="1"/>
  <c r="J326" i="1"/>
  <c r="O326" i="1" s="1"/>
  <c r="I327" i="1"/>
  <c r="J327" i="1"/>
  <c r="O327" i="1" s="1"/>
  <c r="K327" i="1"/>
  <c r="I328" i="1"/>
  <c r="J328" i="1"/>
  <c r="O328" i="1" s="1"/>
  <c r="K328" i="1"/>
  <c r="L328" i="1"/>
  <c r="M328" i="1"/>
  <c r="N328" i="1"/>
  <c r="I329" i="1"/>
  <c r="J329" i="1"/>
  <c r="O329" i="1" s="1"/>
  <c r="I330" i="1"/>
  <c r="K330" i="1" s="1"/>
  <c r="J330" i="1"/>
  <c r="O330" i="1" s="1"/>
  <c r="L330" i="1"/>
  <c r="M330" i="1"/>
  <c r="N330" i="1"/>
  <c r="I331" i="1"/>
  <c r="L331" i="1" s="1"/>
  <c r="J331" i="1"/>
  <c r="O331" i="1" s="1"/>
  <c r="M331" i="1"/>
  <c r="I332" i="1"/>
  <c r="M332" i="1" s="1"/>
  <c r="J332" i="1"/>
  <c r="O332" i="1" s="1"/>
  <c r="K332" i="1"/>
  <c r="L332" i="1"/>
  <c r="N332" i="1"/>
  <c r="I333" i="1"/>
  <c r="N333" i="1" s="1"/>
  <c r="J333" i="1"/>
  <c r="O333" i="1" s="1"/>
  <c r="K333" i="1"/>
  <c r="L333" i="1"/>
  <c r="M333" i="1"/>
  <c r="I334" i="1"/>
  <c r="K334" i="1" s="1"/>
  <c r="J334" i="1"/>
  <c r="O334" i="1" s="1"/>
  <c r="M334" i="1"/>
  <c r="N334" i="1"/>
  <c r="I335" i="1"/>
  <c r="J335" i="1"/>
  <c r="O335" i="1" s="1"/>
  <c r="N335" i="1"/>
  <c r="I336" i="1"/>
  <c r="J336" i="1"/>
  <c r="O336" i="1" s="1"/>
  <c r="K336" i="1"/>
  <c r="L336" i="1"/>
  <c r="M336" i="1"/>
  <c r="N336" i="1"/>
  <c r="I337" i="1"/>
  <c r="N337" i="1" s="1"/>
  <c r="J337" i="1"/>
  <c r="O337" i="1" s="1"/>
  <c r="K337" i="1"/>
  <c r="L337" i="1"/>
  <c r="M337" i="1"/>
  <c r="I338" i="1"/>
  <c r="K338" i="1" s="1"/>
  <c r="J338" i="1"/>
  <c r="O338" i="1" s="1"/>
  <c r="M338" i="1"/>
  <c r="N338" i="1"/>
  <c r="I339" i="1"/>
  <c r="J339" i="1"/>
  <c r="O339" i="1" s="1"/>
  <c r="I340" i="1"/>
  <c r="M340" i="1" s="1"/>
  <c r="J340" i="1"/>
  <c r="O340" i="1" s="1"/>
  <c r="K340" i="1"/>
  <c r="L340" i="1"/>
  <c r="N340" i="1"/>
  <c r="I341" i="1"/>
  <c r="M341" i="1" s="1"/>
  <c r="J341" i="1"/>
  <c r="O341" i="1" s="1"/>
  <c r="I342" i="1"/>
  <c r="K342" i="1" s="1"/>
  <c r="J342" i="1"/>
  <c r="O342" i="1" s="1"/>
  <c r="L342" i="1"/>
  <c r="N342" i="1"/>
  <c r="I343" i="1"/>
  <c r="J343" i="1"/>
  <c r="O343" i="1" s="1"/>
  <c r="I344" i="1"/>
  <c r="J344" i="1"/>
  <c r="O344" i="1" s="1"/>
  <c r="K344" i="1"/>
  <c r="L344" i="1"/>
  <c r="M344" i="1"/>
  <c r="N344" i="1"/>
  <c r="I345" i="1"/>
  <c r="N345" i="1" s="1"/>
  <c r="J345" i="1"/>
  <c r="O345" i="1" s="1"/>
  <c r="L345" i="1"/>
  <c r="M345" i="1"/>
  <c r="I346" i="1"/>
  <c r="K346" i="1" s="1"/>
  <c r="J346" i="1"/>
  <c r="O346" i="1" s="1"/>
  <c r="L346" i="1"/>
  <c r="N346" i="1"/>
  <c r="I347" i="1"/>
  <c r="J347" i="1"/>
  <c r="O347" i="1" s="1"/>
  <c r="I348" i="1"/>
  <c r="M348" i="1" s="1"/>
  <c r="J348" i="1"/>
  <c r="O348" i="1" s="1"/>
  <c r="K348" i="1"/>
  <c r="L348" i="1"/>
  <c r="N348" i="1"/>
  <c r="I349" i="1"/>
  <c r="N349" i="1" s="1"/>
  <c r="J349" i="1"/>
  <c r="O349" i="1" s="1"/>
  <c r="L349" i="1"/>
  <c r="M349" i="1"/>
  <c r="I350" i="1"/>
  <c r="K350" i="1" s="1"/>
  <c r="J350" i="1"/>
  <c r="O350" i="1" s="1"/>
  <c r="L350" i="1"/>
  <c r="N350" i="1"/>
  <c r="I351" i="1"/>
  <c r="J351" i="1"/>
  <c r="O351" i="1" s="1"/>
  <c r="I352" i="1"/>
  <c r="J352" i="1"/>
  <c r="O352" i="1" s="1"/>
  <c r="K352" i="1"/>
  <c r="L352" i="1"/>
  <c r="M352" i="1"/>
  <c r="N352" i="1"/>
  <c r="I353" i="1"/>
  <c r="J353" i="1"/>
  <c r="O353" i="1" s="1"/>
  <c r="K353" i="1"/>
  <c r="L353" i="1"/>
  <c r="M353" i="1"/>
  <c r="N353" i="1"/>
  <c r="I354" i="1"/>
  <c r="J354" i="1"/>
  <c r="O354" i="1" s="1"/>
  <c r="I355" i="1"/>
  <c r="L355" i="1" s="1"/>
  <c r="J355" i="1"/>
  <c r="O355" i="1" s="1"/>
  <c r="K355" i="1"/>
  <c r="N355" i="1"/>
  <c r="I356" i="1"/>
  <c r="J356" i="1"/>
  <c r="O356" i="1" s="1"/>
  <c r="N356" i="1"/>
  <c r="I357" i="1"/>
  <c r="J357" i="1"/>
  <c r="O357" i="1" s="1"/>
  <c r="K357" i="1"/>
  <c r="I358" i="1"/>
  <c r="M358" i="1" s="1"/>
  <c r="J358" i="1"/>
  <c r="O358" i="1" s="1"/>
  <c r="I359" i="1"/>
  <c r="L359" i="1" s="1"/>
  <c r="J359" i="1"/>
  <c r="O359" i="1" s="1"/>
  <c r="K359" i="1"/>
  <c r="M359" i="1"/>
  <c r="N359" i="1"/>
  <c r="I360" i="1"/>
  <c r="J360" i="1"/>
  <c r="O360" i="1" s="1"/>
  <c r="K360" i="1"/>
  <c r="L360" i="1"/>
  <c r="M360" i="1"/>
  <c r="N360" i="1"/>
  <c r="I361" i="1"/>
  <c r="J361" i="1"/>
  <c r="O361" i="1" s="1"/>
  <c r="M361" i="1"/>
  <c r="I362" i="1"/>
  <c r="J362" i="1"/>
  <c r="O362" i="1" s="1"/>
  <c r="I363" i="1"/>
  <c r="L363" i="1" s="1"/>
  <c r="J363" i="1"/>
  <c r="O363" i="1" s="1"/>
  <c r="K363" i="1"/>
  <c r="M363" i="1"/>
  <c r="N363" i="1"/>
  <c r="I364" i="1"/>
  <c r="M364" i="1" s="1"/>
  <c r="J364" i="1"/>
  <c r="O364" i="1" s="1"/>
  <c r="L364" i="1"/>
  <c r="N364" i="1"/>
  <c r="I365" i="1"/>
  <c r="N365" i="1" s="1"/>
  <c r="J365" i="1"/>
  <c r="O365" i="1" s="1"/>
  <c r="L365" i="1"/>
  <c r="I366" i="1"/>
  <c r="J366" i="1"/>
  <c r="O366" i="1" s="1"/>
  <c r="I367" i="1"/>
  <c r="J367" i="1"/>
  <c r="O367" i="1" s="1"/>
  <c r="K367" i="1"/>
  <c r="L367" i="1"/>
  <c r="M367" i="1"/>
  <c r="N367" i="1"/>
  <c r="I368" i="1"/>
  <c r="J368" i="1"/>
  <c r="O368" i="1" s="1"/>
  <c r="K368" i="1"/>
  <c r="L368" i="1"/>
  <c r="M368" i="1"/>
  <c r="N368" i="1"/>
  <c r="I369" i="1"/>
  <c r="K369" i="1" s="1"/>
  <c r="J369" i="1"/>
  <c r="O369" i="1" s="1"/>
  <c r="L369" i="1"/>
  <c r="M369" i="1"/>
  <c r="N369" i="1"/>
  <c r="I370" i="1"/>
  <c r="K370" i="1" s="1"/>
  <c r="J370" i="1"/>
  <c r="O370" i="1" s="1"/>
  <c r="L370" i="1"/>
  <c r="N370" i="1"/>
  <c r="I371" i="1"/>
  <c r="J371" i="1"/>
  <c r="O371" i="1" s="1"/>
  <c r="N371" i="1"/>
  <c r="I372" i="1"/>
  <c r="J372" i="1"/>
  <c r="O372" i="1" s="1"/>
  <c r="K372" i="1"/>
  <c r="I373" i="1"/>
  <c r="J373" i="1"/>
  <c r="O373" i="1" s="1"/>
  <c r="M373" i="1"/>
  <c r="I374" i="1"/>
  <c r="L374" i="1" s="1"/>
  <c r="J374" i="1"/>
  <c r="O374" i="1" s="1"/>
  <c r="K374" i="1"/>
  <c r="M374" i="1"/>
  <c r="N374" i="1"/>
  <c r="I375" i="1"/>
  <c r="M375" i="1" s="1"/>
  <c r="J375" i="1"/>
  <c r="O375" i="1" s="1"/>
  <c r="I376" i="1"/>
  <c r="J376" i="1"/>
  <c r="O376" i="1" s="1"/>
  <c r="K376" i="1"/>
  <c r="L376" i="1"/>
  <c r="M376" i="1"/>
  <c r="N376" i="1"/>
  <c r="I377" i="1"/>
  <c r="J377" i="1"/>
  <c r="O377" i="1" s="1"/>
  <c r="K377" i="1"/>
  <c r="I378" i="1"/>
  <c r="K378" i="1" s="1"/>
  <c r="J378" i="1"/>
  <c r="O378" i="1" s="1"/>
  <c r="L378" i="1"/>
  <c r="M378" i="1"/>
  <c r="N378" i="1"/>
  <c r="I379" i="1"/>
  <c r="L379" i="1" s="1"/>
  <c r="J379" i="1"/>
  <c r="O379" i="1" s="1"/>
  <c r="M379" i="1"/>
  <c r="N379" i="1"/>
  <c r="I380" i="1"/>
  <c r="M380" i="1" s="1"/>
  <c r="J380" i="1"/>
  <c r="O380" i="1" s="1"/>
  <c r="L380" i="1"/>
  <c r="I381" i="1"/>
  <c r="J381" i="1"/>
  <c r="O381" i="1" s="1"/>
  <c r="I382" i="1"/>
  <c r="J382" i="1"/>
  <c r="O382" i="1" s="1"/>
  <c r="K382" i="1"/>
  <c r="L382" i="1"/>
  <c r="M382" i="1"/>
  <c r="N382" i="1"/>
  <c r="I383" i="1"/>
  <c r="K383" i="1" s="1"/>
  <c r="J383" i="1"/>
  <c r="O383" i="1" s="1"/>
  <c r="L383" i="1"/>
  <c r="M383" i="1"/>
  <c r="N383" i="1"/>
  <c r="I384" i="1"/>
  <c r="J384" i="1"/>
  <c r="O384" i="1" s="1"/>
  <c r="K384" i="1"/>
  <c r="L384" i="1"/>
  <c r="M384" i="1"/>
  <c r="N384" i="1"/>
  <c r="I385" i="1"/>
  <c r="K385" i="1" s="1"/>
  <c r="J385" i="1"/>
  <c r="O385" i="1" s="1"/>
  <c r="L385" i="1"/>
  <c r="N385" i="1"/>
  <c r="I386" i="1"/>
  <c r="J386" i="1"/>
  <c r="O386" i="1" s="1"/>
  <c r="N386" i="1"/>
  <c r="I387" i="1"/>
  <c r="K387" i="1" s="1"/>
  <c r="J387" i="1"/>
  <c r="O387" i="1" s="1"/>
  <c r="I388" i="1"/>
  <c r="J388" i="1"/>
  <c r="O388" i="1" s="1"/>
  <c r="I389" i="1"/>
  <c r="N389" i="1" s="1"/>
  <c r="J389" i="1"/>
  <c r="O389" i="1" s="1"/>
  <c r="K389" i="1"/>
  <c r="M389" i="1"/>
  <c r="I390" i="1"/>
  <c r="J390" i="1"/>
  <c r="O390" i="1" s="1"/>
  <c r="M390" i="1"/>
  <c r="I391" i="1"/>
  <c r="J391" i="1"/>
  <c r="O391" i="1" s="1"/>
  <c r="K391" i="1"/>
  <c r="I392" i="1"/>
  <c r="J392" i="1"/>
  <c r="O392" i="1" s="1"/>
  <c r="K392" i="1"/>
  <c r="L392" i="1"/>
  <c r="M392" i="1"/>
  <c r="N392" i="1"/>
  <c r="I393" i="1"/>
  <c r="J393" i="1"/>
  <c r="O393" i="1" s="1"/>
  <c r="I394" i="1"/>
  <c r="K394" i="1" s="1"/>
  <c r="J394" i="1"/>
  <c r="O394" i="1" s="1"/>
  <c r="M394" i="1"/>
  <c r="N394" i="1"/>
  <c r="I395" i="1"/>
  <c r="L395" i="1" s="1"/>
  <c r="J395" i="1"/>
  <c r="O395" i="1" s="1"/>
  <c r="M395" i="1"/>
  <c r="I396" i="1"/>
  <c r="J396" i="1"/>
  <c r="O396" i="1" s="1"/>
  <c r="I397" i="1"/>
  <c r="N397" i="1" s="1"/>
  <c r="J397" i="1"/>
  <c r="O397" i="1" s="1"/>
  <c r="K397" i="1"/>
  <c r="L397" i="1"/>
  <c r="M397" i="1"/>
  <c r="I398" i="1"/>
  <c r="K398" i="1" s="1"/>
  <c r="J398" i="1"/>
  <c r="O398" i="1" s="1"/>
  <c r="L398" i="1"/>
  <c r="M398" i="1"/>
  <c r="N398" i="1"/>
  <c r="I399" i="1"/>
  <c r="K399" i="1" s="1"/>
  <c r="J399" i="1"/>
  <c r="O399" i="1" s="1"/>
  <c r="L399" i="1"/>
  <c r="N399" i="1"/>
  <c r="I400" i="1"/>
  <c r="J400" i="1"/>
  <c r="O400" i="1" s="1"/>
  <c r="K400" i="1"/>
  <c r="L400" i="1"/>
  <c r="M400" i="1"/>
  <c r="N400" i="1"/>
  <c r="I401" i="1"/>
  <c r="J401" i="1"/>
  <c r="O401" i="1" s="1"/>
  <c r="I402" i="1"/>
  <c r="L402" i="1" s="1"/>
  <c r="J402" i="1"/>
  <c r="O402" i="1" s="1"/>
  <c r="I403" i="1"/>
  <c r="J403" i="1"/>
  <c r="O403" i="1" s="1"/>
  <c r="K403" i="1"/>
  <c r="I404" i="1"/>
  <c r="M404" i="1" s="1"/>
  <c r="J404" i="1"/>
  <c r="O404" i="1" s="1"/>
  <c r="K404" i="1"/>
  <c r="N404" i="1"/>
  <c r="I405" i="1"/>
  <c r="J405" i="1"/>
  <c r="O405" i="1" s="1"/>
  <c r="M405" i="1"/>
  <c r="I406" i="1"/>
  <c r="J406" i="1"/>
  <c r="O406" i="1" s="1"/>
  <c r="K406" i="1"/>
  <c r="I407" i="1"/>
  <c r="J407" i="1"/>
  <c r="O407" i="1" s="1"/>
  <c r="I408" i="1"/>
  <c r="J408" i="1"/>
  <c r="O408" i="1" s="1"/>
  <c r="K408" i="1"/>
  <c r="L408" i="1"/>
  <c r="M408" i="1"/>
  <c r="N408" i="1"/>
  <c r="I409" i="1"/>
  <c r="L409" i="1" s="1"/>
  <c r="J409" i="1"/>
  <c r="O409" i="1" s="1"/>
  <c r="K409" i="1"/>
  <c r="M409" i="1"/>
  <c r="N409" i="1"/>
  <c r="I410" i="1"/>
  <c r="K410" i="1" s="1"/>
  <c r="J410" i="1"/>
  <c r="O410" i="1" s="1"/>
  <c r="M410" i="1"/>
  <c r="I411" i="1"/>
  <c r="J411" i="1"/>
  <c r="O411" i="1" s="1"/>
  <c r="I412" i="1"/>
  <c r="M412" i="1" s="1"/>
  <c r="J412" i="1"/>
  <c r="O412" i="1" s="1"/>
  <c r="K412" i="1"/>
  <c r="L412" i="1"/>
  <c r="N412" i="1"/>
  <c r="I413" i="1"/>
  <c r="N413" i="1" s="1"/>
  <c r="J413" i="1"/>
  <c r="O413" i="1" s="1"/>
  <c r="L413" i="1"/>
  <c r="M413" i="1"/>
  <c r="I414" i="1"/>
  <c r="K414" i="1" s="1"/>
  <c r="J414" i="1"/>
  <c r="O414" i="1" s="1"/>
  <c r="L414" i="1"/>
  <c r="N414" i="1"/>
  <c r="I415" i="1"/>
  <c r="J415" i="1"/>
  <c r="O415" i="1" s="1"/>
  <c r="I416" i="1"/>
  <c r="J416" i="1"/>
  <c r="O416" i="1" s="1"/>
  <c r="K416" i="1"/>
  <c r="L416" i="1"/>
  <c r="M416" i="1"/>
  <c r="N416" i="1"/>
  <c r="I417" i="1"/>
  <c r="J417" i="1"/>
  <c r="O417" i="1" s="1"/>
  <c r="K417" i="1"/>
  <c r="L417" i="1"/>
  <c r="M417" i="1"/>
  <c r="N417" i="1"/>
  <c r="I418" i="1"/>
  <c r="J418" i="1"/>
  <c r="O418" i="1" s="1"/>
  <c r="I419" i="1"/>
  <c r="L419" i="1" s="1"/>
  <c r="J419" i="1"/>
  <c r="O419" i="1" s="1"/>
  <c r="K419" i="1"/>
  <c r="N419" i="1"/>
  <c r="I420" i="1"/>
  <c r="J420" i="1"/>
  <c r="O420" i="1" s="1"/>
  <c r="N420" i="1"/>
  <c r="I421" i="1"/>
  <c r="J421" i="1"/>
  <c r="O421" i="1" s="1"/>
  <c r="K421" i="1"/>
  <c r="I422" i="1"/>
  <c r="M422" i="1" s="1"/>
  <c r="J422" i="1"/>
  <c r="O422" i="1" s="1"/>
  <c r="I423" i="1"/>
  <c r="L423" i="1" s="1"/>
  <c r="J423" i="1"/>
  <c r="O423" i="1" s="1"/>
  <c r="K423" i="1"/>
  <c r="M423" i="1"/>
  <c r="N423" i="1"/>
  <c r="I424" i="1"/>
  <c r="J424" i="1"/>
  <c r="O424" i="1" s="1"/>
  <c r="K424" i="1"/>
  <c r="L424" i="1"/>
  <c r="M424" i="1"/>
  <c r="N424" i="1"/>
  <c r="I425" i="1"/>
  <c r="J425" i="1"/>
  <c r="O425" i="1" s="1"/>
  <c r="M425" i="1"/>
  <c r="I426" i="1"/>
  <c r="J426" i="1"/>
  <c r="O426" i="1" s="1"/>
  <c r="I427" i="1"/>
  <c r="L427" i="1" s="1"/>
  <c r="J427" i="1"/>
  <c r="O427" i="1" s="1"/>
  <c r="K427" i="1"/>
  <c r="M427" i="1"/>
  <c r="N427" i="1"/>
  <c r="I428" i="1"/>
  <c r="M428" i="1" s="1"/>
  <c r="J428" i="1"/>
  <c r="O428" i="1" s="1"/>
  <c r="L428" i="1"/>
  <c r="N428" i="1"/>
  <c r="I429" i="1"/>
  <c r="N429" i="1" s="1"/>
  <c r="J429" i="1"/>
  <c r="O429" i="1" s="1"/>
  <c r="L429" i="1"/>
  <c r="I430" i="1"/>
  <c r="J430" i="1"/>
  <c r="O430" i="1" s="1"/>
  <c r="I431" i="1"/>
  <c r="J431" i="1"/>
  <c r="O431" i="1" s="1"/>
  <c r="K431" i="1"/>
  <c r="L431" i="1"/>
  <c r="M431" i="1"/>
  <c r="N431" i="1"/>
  <c r="I432" i="1"/>
  <c r="J432" i="1"/>
  <c r="O432" i="1" s="1"/>
  <c r="K432" i="1"/>
  <c r="L432" i="1"/>
  <c r="M432" i="1"/>
  <c r="N432" i="1"/>
  <c r="I433" i="1"/>
  <c r="K433" i="1" s="1"/>
  <c r="J433" i="1"/>
  <c r="O433" i="1" s="1"/>
  <c r="L433" i="1"/>
  <c r="M433" i="1"/>
  <c r="N433" i="1"/>
  <c r="I434" i="1"/>
  <c r="K434" i="1" s="1"/>
  <c r="J434" i="1"/>
  <c r="O434" i="1" s="1"/>
  <c r="L434" i="1"/>
  <c r="N434" i="1"/>
  <c r="I435" i="1"/>
  <c r="J435" i="1"/>
  <c r="O435" i="1" s="1"/>
  <c r="N435" i="1"/>
  <c r="I436" i="1"/>
  <c r="J436" i="1"/>
  <c r="O436" i="1" s="1"/>
  <c r="K436" i="1"/>
  <c r="I437" i="1"/>
  <c r="J437" i="1"/>
  <c r="O437" i="1" s="1"/>
  <c r="I438" i="1"/>
  <c r="L438" i="1" s="1"/>
  <c r="J438" i="1"/>
  <c r="O438" i="1" s="1"/>
  <c r="K438" i="1"/>
  <c r="M438" i="1"/>
  <c r="N438" i="1"/>
  <c r="I439" i="1"/>
  <c r="M439" i="1" s="1"/>
  <c r="J439" i="1"/>
  <c r="O439" i="1" s="1"/>
  <c r="I440" i="1"/>
  <c r="J440" i="1"/>
  <c r="O440" i="1" s="1"/>
  <c r="K440" i="1"/>
  <c r="L440" i="1"/>
  <c r="M440" i="1"/>
  <c r="N440" i="1"/>
  <c r="I441" i="1"/>
  <c r="J441" i="1"/>
  <c r="O441" i="1" s="1"/>
  <c r="K441" i="1"/>
  <c r="I442" i="1"/>
  <c r="K442" i="1" s="1"/>
  <c r="J442" i="1"/>
  <c r="O442" i="1" s="1"/>
  <c r="L442" i="1"/>
  <c r="M442" i="1"/>
  <c r="N442" i="1"/>
  <c r="I443" i="1"/>
  <c r="L443" i="1" s="1"/>
  <c r="J443" i="1"/>
  <c r="O443" i="1" s="1"/>
  <c r="M443" i="1"/>
  <c r="N443" i="1"/>
  <c r="I444" i="1"/>
  <c r="M444" i="1" s="1"/>
  <c r="J444" i="1"/>
  <c r="O444" i="1" s="1"/>
  <c r="L444" i="1"/>
  <c r="I445" i="1"/>
  <c r="J445" i="1"/>
  <c r="O445" i="1" s="1"/>
  <c r="I446" i="1"/>
  <c r="J446" i="1"/>
  <c r="O446" i="1" s="1"/>
  <c r="K446" i="1"/>
  <c r="L446" i="1"/>
  <c r="M446" i="1"/>
  <c r="N446" i="1"/>
  <c r="I447" i="1"/>
  <c r="K447" i="1" s="1"/>
  <c r="J447" i="1"/>
  <c r="O447" i="1" s="1"/>
  <c r="L447" i="1"/>
  <c r="M447" i="1"/>
  <c r="N447" i="1"/>
  <c r="I448" i="1"/>
  <c r="J448" i="1"/>
  <c r="O448" i="1" s="1"/>
  <c r="K448" i="1"/>
  <c r="L448" i="1"/>
  <c r="M448" i="1"/>
  <c r="N448" i="1"/>
  <c r="I449" i="1"/>
  <c r="K449" i="1" s="1"/>
  <c r="J449" i="1"/>
  <c r="O449" i="1" s="1"/>
  <c r="L449" i="1"/>
  <c r="N449" i="1"/>
  <c r="I450" i="1"/>
  <c r="J450" i="1"/>
  <c r="O450" i="1" s="1"/>
  <c r="N450" i="1"/>
  <c r="I451" i="1"/>
  <c r="J451" i="1"/>
  <c r="O451" i="1" s="1"/>
  <c r="I452" i="1"/>
  <c r="J452" i="1"/>
  <c r="O452" i="1" s="1"/>
  <c r="I453" i="1"/>
  <c r="N453" i="1" s="1"/>
  <c r="J453" i="1"/>
  <c r="O453" i="1" s="1"/>
  <c r="K453" i="1"/>
  <c r="M453" i="1"/>
  <c r="I454" i="1"/>
  <c r="J454" i="1"/>
  <c r="O454" i="1" s="1"/>
  <c r="M454" i="1"/>
  <c r="I455" i="1"/>
  <c r="J455" i="1"/>
  <c r="O455" i="1" s="1"/>
  <c r="K455" i="1"/>
  <c r="I456" i="1"/>
  <c r="J456" i="1"/>
  <c r="O456" i="1" s="1"/>
  <c r="K456" i="1"/>
  <c r="L456" i="1"/>
  <c r="M456" i="1"/>
  <c r="N456" i="1"/>
  <c r="I457" i="1"/>
  <c r="J457" i="1"/>
  <c r="O457" i="1" s="1"/>
  <c r="I458" i="1"/>
  <c r="K458" i="1" s="1"/>
  <c r="J458" i="1"/>
  <c r="O458" i="1" s="1"/>
  <c r="M458" i="1"/>
  <c r="N458" i="1"/>
  <c r="I459" i="1"/>
  <c r="L459" i="1" s="1"/>
  <c r="J459" i="1"/>
  <c r="O459" i="1" s="1"/>
  <c r="M459" i="1"/>
  <c r="I460" i="1"/>
  <c r="J460" i="1"/>
  <c r="O460" i="1" s="1"/>
  <c r="I461" i="1"/>
  <c r="N461" i="1" s="1"/>
  <c r="J461" i="1"/>
  <c r="O461" i="1" s="1"/>
  <c r="K461" i="1"/>
  <c r="L461" i="1"/>
  <c r="M461" i="1"/>
  <c r="I462" i="1"/>
  <c r="K462" i="1" s="1"/>
  <c r="J462" i="1"/>
  <c r="O462" i="1" s="1"/>
  <c r="L462" i="1"/>
  <c r="M462" i="1"/>
  <c r="N462" i="1"/>
  <c r="I463" i="1"/>
  <c r="K463" i="1" s="1"/>
  <c r="J463" i="1"/>
  <c r="O463" i="1" s="1"/>
  <c r="L463" i="1"/>
  <c r="N463" i="1"/>
  <c r="I464" i="1"/>
  <c r="J464" i="1"/>
  <c r="O464" i="1" s="1"/>
  <c r="K464" i="1"/>
  <c r="L464" i="1"/>
  <c r="M464" i="1"/>
  <c r="N464" i="1"/>
  <c r="I465" i="1"/>
  <c r="J465" i="1"/>
  <c r="O465" i="1" s="1"/>
  <c r="I466" i="1"/>
  <c r="L466" i="1" s="1"/>
  <c r="J466" i="1"/>
  <c r="O466" i="1" s="1"/>
  <c r="I467" i="1"/>
  <c r="J467" i="1"/>
  <c r="O467" i="1" s="1"/>
  <c r="I468" i="1"/>
  <c r="M468" i="1" s="1"/>
  <c r="J468" i="1"/>
  <c r="O468" i="1" s="1"/>
  <c r="K468" i="1"/>
  <c r="N468" i="1"/>
  <c r="I469" i="1"/>
  <c r="J469" i="1"/>
  <c r="O469" i="1" s="1"/>
  <c r="M469" i="1"/>
  <c r="I470" i="1"/>
  <c r="K470" i="1" s="1"/>
  <c r="J470" i="1"/>
  <c r="O470" i="1" s="1"/>
  <c r="I471" i="1"/>
  <c r="J471" i="1"/>
  <c r="O471" i="1" s="1"/>
  <c r="I472" i="1"/>
  <c r="J472" i="1"/>
  <c r="O472" i="1" s="1"/>
  <c r="K472" i="1"/>
  <c r="L472" i="1"/>
  <c r="M472" i="1"/>
  <c r="N472" i="1"/>
  <c r="I473" i="1"/>
  <c r="L473" i="1" s="1"/>
  <c r="J473" i="1"/>
  <c r="O473" i="1" s="1"/>
  <c r="K473" i="1"/>
  <c r="M473" i="1"/>
  <c r="N473" i="1"/>
  <c r="I474" i="1"/>
  <c r="K474" i="1" s="1"/>
  <c r="J474" i="1"/>
  <c r="O474" i="1" s="1"/>
  <c r="M474" i="1"/>
  <c r="I475" i="1"/>
  <c r="J475" i="1"/>
  <c r="O475" i="1" s="1"/>
  <c r="I476" i="1"/>
  <c r="M476" i="1" s="1"/>
  <c r="J476" i="1"/>
  <c r="O476" i="1" s="1"/>
  <c r="K476" i="1"/>
  <c r="L476" i="1"/>
  <c r="N476" i="1"/>
  <c r="I477" i="1"/>
  <c r="N477" i="1" s="1"/>
  <c r="J477" i="1"/>
  <c r="O477" i="1" s="1"/>
  <c r="L477" i="1"/>
  <c r="M477" i="1"/>
  <c r="I478" i="1"/>
  <c r="K478" i="1" s="1"/>
  <c r="J478" i="1"/>
  <c r="O478" i="1" s="1"/>
  <c r="L478" i="1"/>
  <c r="N478" i="1"/>
  <c r="I479" i="1"/>
  <c r="N479" i="1" s="1"/>
  <c r="J479" i="1"/>
  <c r="O479" i="1" s="1"/>
  <c r="I480" i="1"/>
  <c r="J480" i="1"/>
  <c r="O480" i="1" s="1"/>
  <c r="K480" i="1"/>
  <c r="L480" i="1"/>
  <c r="M480" i="1"/>
  <c r="N480" i="1"/>
  <c r="I481" i="1"/>
  <c r="J481" i="1"/>
  <c r="O481" i="1" s="1"/>
  <c r="K481" i="1"/>
  <c r="L481" i="1"/>
  <c r="M481" i="1"/>
  <c r="N481" i="1"/>
  <c r="I482" i="1"/>
  <c r="J482" i="1"/>
  <c r="O482" i="1" s="1"/>
  <c r="I483" i="1"/>
  <c r="L483" i="1" s="1"/>
  <c r="J483" i="1"/>
  <c r="O483" i="1" s="1"/>
  <c r="K483" i="1"/>
  <c r="N483" i="1"/>
  <c r="I484" i="1"/>
  <c r="J484" i="1"/>
  <c r="O484" i="1" s="1"/>
  <c r="N484" i="1"/>
  <c r="I485" i="1"/>
  <c r="J485" i="1"/>
  <c r="O485" i="1" s="1"/>
  <c r="K485" i="1"/>
  <c r="I486" i="1"/>
  <c r="J486" i="1"/>
  <c r="O486" i="1" s="1"/>
  <c r="I487" i="1"/>
  <c r="L487" i="1" s="1"/>
  <c r="J487" i="1"/>
  <c r="O487" i="1" s="1"/>
  <c r="K487" i="1"/>
  <c r="M487" i="1"/>
  <c r="N487" i="1"/>
  <c r="I488" i="1"/>
  <c r="J488" i="1"/>
  <c r="O488" i="1" s="1"/>
  <c r="K488" i="1"/>
  <c r="L488" i="1"/>
  <c r="M488" i="1"/>
  <c r="N488" i="1"/>
  <c r="I489" i="1"/>
  <c r="J489" i="1"/>
  <c r="O489" i="1" s="1"/>
  <c r="M489" i="1"/>
  <c r="I490" i="1"/>
  <c r="J490" i="1"/>
  <c r="O490" i="1" s="1"/>
  <c r="I491" i="1"/>
  <c r="L491" i="1" s="1"/>
  <c r="J491" i="1"/>
  <c r="O491" i="1" s="1"/>
  <c r="K491" i="1"/>
  <c r="M491" i="1"/>
  <c r="N491" i="1"/>
  <c r="I492" i="1"/>
  <c r="M492" i="1" s="1"/>
  <c r="J492" i="1"/>
  <c r="O492" i="1" s="1"/>
  <c r="L492" i="1"/>
  <c r="N492" i="1"/>
  <c r="I493" i="1"/>
  <c r="L493" i="1" s="1"/>
  <c r="J493" i="1"/>
  <c r="O493" i="1" s="1"/>
  <c r="I494" i="1"/>
  <c r="J494" i="1"/>
  <c r="O494" i="1" s="1"/>
  <c r="I495" i="1"/>
  <c r="J495" i="1"/>
  <c r="O495" i="1" s="1"/>
  <c r="K495" i="1"/>
  <c r="L495" i="1"/>
  <c r="M495" i="1"/>
  <c r="N495" i="1"/>
  <c r="I496" i="1"/>
  <c r="J496" i="1"/>
  <c r="O496" i="1" s="1"/>
  <c r="K496" i="1"/>
  <c r="L496" i="1"/>
  <c r="M496" i="1"/>
  <c r="N496" i="1"/>
  <c r="I497" i="1"/>
  <c r="K497" i="1" s="1"/>
  <c r="J497" i="1"/>
  <c r="O497" i="1" s="1"/>
  <c r="L497" i="1"/>
  <c r="M497" i="1"/>
  <c r="N497" i="1"/>
  <c r="I498" i="1"/>
  <c r="K498" i="1" s="1"/>
  <c r="J498" i="1"/>
  <c r="O498" i="1" s="1"/>
  <c r="L498" i="1"/>
  <c r="N498" i="1"/>
  <c r="I499" i="1"/>
  <c r="N499" i="1" s="1"/>
  <c r="J499" i="1"/>
  <c r="O499" i="1" s="1"/>
  <c r="I500" i="1"/>
  <c r="J500" i="1"/>
  <c r="O500" i="1" s="1"/>
  <c r="I501" i="1"/>
  <c r="N501" i="1" s="1"/>
  <c r="J501" i="1"/>
  <c r="O501" i="1" s="1"/>
  <c r="K501" i="1"/>
  <c r="M501" i="1"/>
  <c r="I502" i="1"/>
  <c r="L502" i="1" s="1"/>
  <c r="J502" i="1"/>
  <c r="O502" i="1" s="1"/>
  <c r="K502" i="1"/>
  <c r="M502" i="1"/>
  <c r="N502" i="1"/>
  <c r="I503" i="1"/>
  <c r="J503" i="1"/>
  <c r="O503" i="1" s="1"/>
  <c r="M503" i="1"/>
  <c r="I504" i="1"/>
  <c r="J504" i="1"/>
  <c r="O504" i="1" s="1"/>
  <c r="K504" i="1"/>
  <c r="L504" i="1"/>
  <c r="M504" i="1"/>
  <c r="N504" i="1"/>
  <c r="I505" i="1"/>
  <c r="J505" i="1"/>
  <c r="O505" i="1" s="1"/>
  <c r="I506" i="1"/>
  <c r="K506" i="1" s="1"/>
  <c r="J506" i="1"/>
  <c r="O506" i="1" s="1"/>
  <c r="L506" i="1"/>
  <c r="M506" i="1"/>
  <c r="N506" i="1"/>
  <c r="I507" i="1"/>
  <c r="L507" i="1" s="1"/>
  <c r="J507" i="1"/>
  <c r="O507" i="1" s="1"/>
  <c r="M507" i="1"/>
  <c r="N507" i="1"/>
  <c r="I508" i="1"/>
  <c r="J508" i="1"/>
  <c r="O508" i="1" s="1"/>
  <c r="L508" i="1"/>
  <c r="I509" i="1"/>
  <c r="J509" i="1"/>
  <c r="O509" i="1" s="1"/>
  <c r="K509" i="1"/>
  <c r="I510" i="1"/>
  <c r="J510" i="1"/>
  <c r="O510" i="1" s="1"/>
  <c r="K510" i="1"/>
  <c r="L510" i="1"/>
  <c r="M510" i="1"/>
  <c r="N510" i="1"/>
  <c r="I511" i="1"/>
  <c r="J511" i="1"/>
  <c r="O511" i="1" s="1"/>
  <c r="I512" i="1"/>
  <c r="K512" i="1" s="1"/>
  <c r="J512" i="1"/>
  <c r="O512" i="1" s="1"/>
  <c r="L512" i="1"/>
  <c r="M512" i="1"/>
  <c r="N512" i="1"/>
  <c r="I513" i="1"/>
  <c r="L513" i="1" s="1"/>
  <c r="J513" i="1"/>
  <c r="O513" i="1" s="1"/>
  <c r="K513" i="1"/>
  <c r="M513" i="1"/>
  <c r="I514" i="1"/>
  <c r="J514" i="1"/>
  <c r="O514" i="1" s="1"/>
  <c r="I515" i="1"/>
  <c r="M515" i="1" s="1"/>
  <c r="J515" i="1"/>
  <c r="O515" i="1" s="1"/>
  <c r="K515" i="1"/>
  <c r="I516" i="1"/>
  <c r="M516" i="1" s="1"/>
  <c r="J516" i="1"/>
  <c r="O516" i="1" s="1"/>
  <c r="K516" i="1"/>
  <c r="L516" i="1"/>
  <c r="I517" i="1"/>
  <c r="K517" i="1" s="1"/>
  <c r="J517" i="1"/>
  <c r="O517" i="1" s="1"/>
  <c r="I518" i="1"/>
  <c r="J518" i="1"/>
  <c r="O518" i="1" s="1"/>
  <c r="K518" i="1"/>
  <c r="L518" i="1"/>
  <c r="M518" i="1"/>
  <c r="N518" i="1"/>
  <c r="I519" i="1"/>
  <c r="L519" i="1" s="1"/>
  <c r="J519" i="1"/>
  <c r="O519" i="1" s="1"/>
  <c r="K519" i="1"/>
  <c r="M519" i="1"/>
  <c r="N519" i="1"/>
  <c r="I520" i="1"/>
  <c r="K520" i="1" s="1"/>
  <c r="J520" i="1"/>
  <c r="O520" i="1" s="1"/>
  <c r="L520" i="1"/>
  <c r="M520" i="1"/>
  <c r="N520" i="1"/>
  <c r="I521" i="1"/>
  <c r="J521" i="1"/>
  <c r="O521" i="1" s="1"/>
  <c r="I522" i="1"/>
  <c r="M522" i="1" s="1"/>
  <c r="J522" i="1"/>
  <c r="O522" i="1" s="1"/>
  <c r="K522" i="1"/>
  <c r="L522" i="1"/>
  <c r="N522" i="1"/>
  <c r="I523" i="1"/>
  <c r="N523" i="1" s="1"/>
  <c r="J523" i="1"/>
  <c r="O523" i="1" s="1"/>
  <c r="L523" i="1"/>
  <c r="M523" i="1"/>
  <c r="I524" i="1"/>
  <c r="M524" i="1" s="1"/>
  <c r="J524" i="1"/>
  <c r="O524" i="1" s="1"/>
  <c r="K524" i="1"/>
  <c r="L524" i="1"/>
  <c r="N524" i="1"/>
  <c r="I525" i="1"/>
  <c r="J525" i="1"/>
  <c r="O525" i="1" s="1"/>
  <c r="N525" i="1"/>
  <c r="I526" i="1"/>
  <c r="J526" i="1"/>
  <c r="O526" i="1" s="1"/>
  <c r="K526" i="1"/>
  <c r="L526" i="1"/>
  <c r="M526" i="1"/>
  <c r="N526" i="1"/>
  <c r="I527" i="1"/>
  <c r="J527" i="1"/>
  <c r="O527" i="1" s="1"/>
  <c r="K527" i="1"/>
  <c r="L527" i="1"/>
  <c r="M527" i="1"/>
  <c r="N527" i="1"/>
  <c r="I528" i="1"/>
  <c r="K528" i="1" s="1"/>
  <c r="J528" i="1"/>
  <c r="O528" i="1" s="1"/>
  <c r="M528" i="1"/>
  <c r="N528" i="1"/>
  <c r="I529" i="1"/>
  <c r="L529" i="1" s="1"/>
  <c r="J529" i="1"/>
  <c r="O529" i="1" s="1"/>
  <c r="K529" i="1"/>
  <c r="N529" i="1"/>
  <c r="I530" i="1"/>
  <c r="J530" i="1"/>
  <c r="O530" i="1" s="1"/>
  <c r="N530" i="1"/>
  <c r="I531" i="1"/>
  <c r="K531" i="1" s="1"/>
  <c r="J531" i="1"/>
  <c r="O531" i="1" s="1"/>
  <c r="I532" i="1"/>
  <c r="K532" i="1" s="1"/>
  <c r="J532" i="1"/>
  <c r="O532" i="1" s="1"/>
  <c r="I533" i="1"/>
  <c r="L533" i="1" s="1"/>
  <c r="J533" i="1"/>
  <c r="O533" i="1" s="1"/>
  <c r="K533" i="1"/>
  <c r="M533" i="1"/>
  <c r="N533" i="1"/>
  <c r="I534" i="1"/>
  <c r="J534" i="1"/>
  <c r="O534" i="1" s="1"/>
  <c r="K534" i="1"/>
  <c r="L534" i="1"/>
  <c r="M534" i="1"/>
  <c r="N534" i="1"/>
  <c r="I535" i="1"/>
  <c r="J535" i="1"/>
  <c r="O535" i="1" s="1"/>
  <c r="I536" i="1"/>
  <c r="J536" i="1"/>
  <c r="O536" i="1" s="1"/>
  <c r="I537" i="1"/>
  <c r="L537" i="1" s="1"/>
  <c r="J537" i="1"/>
  <c r="O537" i="1" s="1"/>
  <c r="K537" i="1"/>
  <c r="M537" i="1"/>
  <c r="N537" i="1"/>
  <c r="I538" i="1"/>
  <c r="M538" i="1" s="1"/>
  <c r="J538" i="1"/>
  <c r="O538" i="1" s="1"/>
  <c r="L538" i="1"/>
  <c r="N538" i="1"/>
  <c r="I539" i="1"/>
  <c r="N539" i="1" s="1"/>
  <c r="J539" i="1"/>
  <c r="O539" i="1" s="1"/>
  <c r="K539" i="1"/>
  <c r="L539" i="1"/>
  <c r="I540" i="1"/>
  <c r="J540" i="1"/>
  <c r="O540" i="1" s="1"/>
  <c r="I541" i="1"/>
  <c r="J541" i="1"/>
  <c r="O541" i="1" s="1"/>
  <c r="K541" i="1"/>
  <c r="L541" i="1"/>
  <c r="M541" i="1"/>
  <c r="N541" i="1"/>
  <c r="I542" i="1"/>
  <c r="J542" i="1"/>
  <c r="O542" i="1" s="1"/>
  <c r="K542" i="1"/>
  <c r="L542" i="1"/>
  <c r="M542" i="1"/>
  <c r="N542" i="1"/>
  <c r="I543" i="1"/>
  <c r="K543" i="1" s="1"/>
  <c r="J543" i="1"/>
  <c r="O543" i="1" s="1"/>
  <c r="L543" i="1"/>
  <c r="M543" i="1"/>
  <c r="N543" i="1"/>
  <c r="I544" i="1"/>
  <c r="K544" i="1" s="1"/>
  <c r="J544" i="1"/>
  <c r="O544" i="1" s="1"/>
  <c r="L544" i="1"/>
  <c r="N544" i="1"/>
  <c r="I545" i="1"/>
  <c r="J545" i="1"/>
  <c r="O545" i="1" s="1"/>
  <c r="I546" i="1"/>
  <c r="J546" i="1"/>
  <c r="O546" i="1" s="1"/>
  <c r="K546" i="1"/>
  <c r="I547" i="1"/>
  <c r="N547" i="1" s="1"/>
  <c r="J547" i="1"/>
  <c r="O547" i="1" s="1"/>
  <c r="K547" i="1"/>
  <c r="L547" i="1"/>
  <c r="M547" i="1"/>
  <c r="I548" i="1"/>
  <c r="L548" i="1" s="1"/>
  <c r="J548" i="1"/>
  <c r="O548" i="1" s="1"/>
  <c r="K548" i="1"/>
  <c r="M548" i="1"/>
  <c r="N548" i="1"/>
  <c r="I549" i="1"/>
  <c r="J549" i="1"/>
  <c r="O549" i="1" s="1"/>
  <c r="I550" i="1"/>
  <c r="J550" i="1"/>
  <c r="O550" i="1" s="1"/>
  <c r="K550" i="1"/>
  <c r="L550" i="1"/>
  <c r="M550" i="1"/>
  <c r="N550" i="1"/>
  <c r="I551" i="1"/>
  <c r="J551" i="1"/>
  <c r="O551" i="1" s="1"/>
  <c r="K551" i="1"/>
  <c r="I552" i="1"/>
  <c r="K552" i="1" s="1"/>
  <c r="J552" i="1"/>
  <c r="O552" i="1" s="1"/>
  <c r="L552" i="1"/>
  <c r="M552" i="1"/>
  <c r="N552" i="1"/>
  <c r="I553" i="1"/>
  <c r="L553" i="1" s="1"/>
  <c r="J553" i="1"/>
  <c r="O553" i="1" s="1"/>
  <c r="M553" i="1"/>
  <c r="N553" i="1"/>
  <c r="I554" i="1"/>
  <c r="M554" i="1" s="1"/>
  <c r="J554" i="1"/>
  <c r="O554" i="1" s="1"/>
  <c r="K554" i="1"/>
  <c r="L554" i="1"/>
  <c r="I555" i="1"/>
  <c r="J555" i="1"/>
  <c r="O555" i="1" s="1"/>
  <c r="I556" i="1"/>
  <c r="J556" i="1"/>
  <c r="O556" i="1" s="1"/>
  <c r="K556" i="1"/>
  <c r="L556" i="1"/>
  <c r="M556" i="1"/>
  <c r="N556" i="1"/>
  <c r="I557" i="1"/>
  <c r="K557" i="1" s="1"/>
  <c r="J557" i="1"/>
  <c r="O557" i="1" s="1"/>
  <c r="L557" i="1"/>
  <c r="M557" i="1"/>
  <c r="N557" i="1"/>
  <c r="I558" i="1"/>
  <c r="J558" i="1"/>
  <c r="O558" i="1" s="1"/>
  <c r="K558" i="1"/>
  <c r="L558" i="1"/>
  <c r="M558" i="1"/>
  <c r="N558" i="1"/>
  <c r="I559" i="1"/>
  <c r="M559" i="1" s="1"/>
  <c r="J559" i="1"/>
  <c r="O559" i="1" s="1"/>
  <c r="K559" i="1"/>
  <c r="L559" i="1"/>
  <c r="N559" i="1"/>
  <c r="I560" i="1"/>
  <c r="J560" i="1"/>
  <c r="O560" i="1" s="1"/>
  <c r="I561" i="1"/>
  <c r="K561" i="1" s="1"/>
  <c r="J561" i="1"/>
  <c r="O561" i="1" s="1"/>
  <c r="I562" i="1"/>
  <c r="J562" i="1"/>
  <c r="O562" i="1" s="1"/>
  <c r="K562" i="1"/>
  <c r="I563" i="1"/>
  <c r="N563" i="1" s="1"/>
  <c r="J563" i="1"/>
  <c r="O563" i="1" s="1"/>
  <c r="K563" i="1"/>
  <c r="M563" i="1"/>
  <c r="I564" i="1"/>
  <c r="M564" i="1" s="1"/>
  <c r="J564" i="1"/>
  <c r="O564" i="1" s="1"/>
  <c r="I565" i="1"/>
  <c r="J565" i="1"/>
  <c r="O565" i="1" s="1"/>
  <c r="I566" i="1"/>
  <c r="J566" i="1"/>
  <c r="O566" i="1" s="1"/>
  <c r="K566" i="1"/>
  <c r="L566" i="1"/>
  <c r="M566" i="1"/>
  <c r="N566" i="1"/>
  <c r="I567" i="1"/>
  <c r="J567" i="1"/>
  <c r="O567" i="1" s="1"/>
  <c r="K567" i="1"/>
  <c r="I568" i="1"/>
  <c r="K568" i="1" s="1"/>
  <c r="J568" i="1"/>
  <c r="O568" i="1" s="1"/>
  <c r="M568" i="1"/>
  <c r="N568" i="1"/>
  <c r="I569" i="1"/>
  <c r="L569" i="1" s="1"/>
  <c r="J569" i="1"/>
  <c r="O569" i="1" s="1"/>
  <c r="K569" i="1"/>
  <c r="M569" i="1"/>
  <c r="I570" i="1"/>
  <c r="J570" i="1"/>
  <c r="O570" i="1" s="1"/>
  <c r="I571" i="1"/>
  <c r="N571" i="1" s="1"/>
  <c r="J571" i="1"/>
  <c r="O571" i="1" s="1"/>
  <c r="K571" i="1"/>
  <c r="L571" i="1"/>
  <c r="M571" i="1"/>
  <c r="I572" i="1"/>
  <c r="K572" i="1" s="1"/>
  <c r="J572" i="1"/>
  <c r="O572" i="1" s="1"/>
  <c r="L572" i="1"/>
  <c r="M572" i="1"/>
  <c r="N572" i="1"/>
  <c r="I573" i="1"/>
  <c r="M573" i="1" s="1"/>
  <c r="J573" i="1"/>
  <c r="O573" i="1" s="1"/>
  <c r="K573" i="1"/>
  <c r="L573" i="1"/>
  <c r="N573" i="1"/>
  <c r="I574" i="1"/>
  <c r="J574" i="1"/>
  <c r="O574" i="1" s="1"/>
  <c r="K574" i="1"/>
  <c r="L574" i="1"/>
  <c r="M574" i="1"/>
  <c r="N574" i="1"/>
  <c r="I575" i="1"/>
  <c r="J575" i="1"/>
  <c r="O575" i="1" s="1"/>
  <c r="I576" i="1"/>
  <c r="J576" i="1"/>
  <c r="O576" i="1" s="1"/>
  <c r="I577" i="1"/>
  <c r="J577" i="1"/>
  <c r="O577" i="1" s="1"/>
  <c r="I578" i="1"/>
  <c r="M578" i="1" s="1"/>
  <c r="J578" i="1"/>
  <c r="O578" i="1" s="1"/>
  <c r="K578" i="1"/>
  <c r="N578" i="1"/>
  <c r="I579" i="1"/>
  <c r="J579" i="1"/>
  <c r="O579" i="1" s="1"/>
  <c r="M579" i="1"/>
  <c r="I580" i="1"/>
  <c r="J580" i="1"/>
  <c r="O580" i="1" s="1"/>
  <c r="K580" i="1"/>
  <c r="I581" i="1"/>
  <c r="J581" i="1"/>
  <c r="O581" i="1" s="1"/>
  <c r="M581" i="1"/>
  <c r="I582" i="1"/>
  <c r="J582" i="1"/>
  <c r="O582" i="1" s="1"/>
  <c r="K582" i="1"/>
  <c r="L582" i="1"/>
  <c r="M582" i="1"/>
  <c r="N582" i="1"/>
  <c r="I583" i="1"/>
  <c r="L583" i="1" s="1"/>
  <c r="J583" i="1"/>
  <c r="O583" i="1" s="1"/>
  <c r="K583" i="1"/>
  <c r="M583" i="1"/>
  <c r="N583" i="1"/>
  <c r="I584" i="1"/>
  <c r="K584" i="1" s="1"/>
  <c r="J584" i="1"/>
  <c r="O584" i="1" s="1"/>
  <c r="L584" i="1"/>
  <c r="M584" i="1"/>
  <c r="I585" i="1"/>
  <c r="J585" i="1"/>
  <c r="O585" i="1" s="1"/>
  <c r="I586" i="1"/>
  <c r="M586" i="1" s="1"/>
  <c r="J586" i="1"/>
  <c r="O586" i="1" s="1"/>
  <c r="K586" i="1"/>
  <c r="L586" i="1"/>
  <c r="N586" i="1"/>
  <c r="I587" i="1"/>
  <c r="N587" i="1" s="1"/>
  <c r="J587" i="1"/>
  <c r="O587" i="1" s="1"/>
  <c r="L587" i="1"/>
  <c r="M587" i="1"/>
  <c r="I588" i="1"/>
  <c r="M588" i="1" s="1"/>
  <c r="J588" i="1"/>
  <c r="O588" i="1" s="1"/>
  <c r="K588" i="1"/>
  <c r="L588" i="1"/>
  <c r="N588" i="1"/>
  <c r="I589" i="1"/>
  <c r="N589" i="1" s="1"/>
  <c r="J589" i="1"/>
  <c r="O589" i="1" s="1"/>
  <c r="I590" i="1"/>
  <c r="J590" i="1"/>
  <c r="O590" i="1" s="1"/>
  <c r="K590" i="1"/>
  <c r="L590" i="1"/>
  <c r="M590" i="1"/>
  <c r="N590" i="1"/>
  <c r="I591" i="1"/>
  <c r="J591" i="1"/>
  <c r="O591" i="1" s="1"/>
  <c r="K591" i="1"/>
  <c r="L591" i="1"/>
  <c r="M591" i="1"/>
  <c r="N591" i="1"/>
  <c r="I592" i="1"/>
  <c r="K592" i="1" s="1"/>
  <c r="J592" i="1"/>
  <c r="O592" i="1" s="1"/>
  <c r="L592" i="1"/>
  <c r="N592" i="1"/>
  <c r="I593" i="1"/>
  <c r="L593" i="1" s="1"/>
  <c r="J593" i="1"/>
  <c r="O593" i="1" s="1"/>
  <c r="K593" i="1"/>
  <c r="N593" i="1"/>
  <c r="I594" i="1"/>
  <c r="J594" i="1"/>
  <c r="O594" i="1" s="1"/>
  <c r="N594" i="1"/>
  <c r="I595" i="1"/>
  <c r="J595" i="1"/>
  <c r="O595" i="1" s="1"/>
  <c r="I596" i="1"/>
  <c r="N596" i="1" s="1"/>
  <c r="J596" i="1"/>
  <c r="O596" i="1" s="1"/>
  <c r="L596" i="1"/>
  <c r="M596" i="1"/>
  <c r="I597" i="1"/>
  <c r="L597" i="1" s="1"/>
  <c r="J597" i="1"/>
  <c r="O597" i="1" s="1"/>
  <c r="K597" i="1"/>
  <c r="M597" i="1"/>
  <c r="N597" i="1"/>
  <c r="I598" i="1"/>
  <c r="J598" i="1"/>
  <c r="O598" i="1" s="1"/>
  <c r="K598" i="1"/>
  <c r="L598" i="1"/>
  <c r="M598" i="1"/>
  <c r="N598" i="1"/>
  <c r="I599" i="1"/>
  <c r="J599" i="1"/>
  <c r="O599" i="1" s="1"/>
  <c r="M599" i="1"/>
  <c r="I600" i="1"/>
  <c r="J600" i="1"/>
  <c r="O600" i="1" s="1"/>
  <c r="I601" i="1"/>
  <c r="L601" i="1" s="1"/>
  <c r="J601" i="1"/>
  <c r="O601" i="1" s="1"/>
  <c r="K601" i="1"/>
  <c r="M601" i="1"/>
  <c r="N601" i="1"/>
  <c r="I602" i="1"/>
  <c r="M602" i="1" s="1"/>
  <c r="J602" i="1"/>
  <c r="O602" i="1" s="1"/>
  <c r="L602" i="1"/>
  <c r="N602" i="1"/>
  <c r="I603" i="1"/>
  <c r="N603" i="1" s="1"/>
  <c r="J603" i="1"/>
  <c r="O603" i="1" s="1"/>
  <c r="K603" i="1"/>
  <c r="L603" i="1"/>
  <c r="I604" i="1"/>
  <c r="N604" i="1" s="1"/>
  <c r="J604" i="1"/>
  <c r="O604" i="1" s="1"/>
  <c r="I605" i="1"/>
  <c r="J605" i="1"/>
  <c r="O605" i="1" s="1"/>
  <c r="K605" i="1"/>
  <c r="L605" i="1"/>
  <c r="M605" i="1"/>
  <c r="N605" i="1"/>
  <c r="I606" i="1"/>
  <c r="J606" i="1"/>
  <c r="O606" i="1" s="1"/>
  <c r="K606" i="1"/>
  <c r="L606" i="1"/>
  <c r="M606" i="1"/>
  <c r="N606" i="1"/>
  <c r="I607" i="1"/>
  <c r="K607" i="1" s="1"/>
  <c r="J607" i="1"/>
  <c r="O607" i="1" s="1"/>
  <c r="L607" i="1"/>
  <c r="M607" i="1"/>
  <c r="N607" i="1"/>
  <c r="I608" i="1"/>
  <c r="K608" i="1" s="1"/>
  <c r="J608" i="1"/>
  <c r="O608" i="1" s="1"/>
  <c r="L608" i="1"/>
  <c r="N608" i="1"/>
  <c r="I609" i="1"/>
  <c r="J609" i="1"/>
  <c r="O609" i="1" s="1"/>
  <c r="I610" i="1"/>
  <c r="K610" i="1" s="1"/>
  <c r="J610" i="1"/>
  <c r="O610" i="1" s="1"/>
  <c r="I611" i="1"/>
  <c r="N611" i="1" s="1"/>
  <c r="J611" i="1"/>
  <c r="O611" i="1" s="1"/>
  <c r="K611" i="1"/>
  <c r="L611" i="1"/>
  <c r="M611" i="1"/>
  <c r="I612" i="1"/>
  <c r="L612" i="1" s="1"/>
  <c r="J612" i="1"/>
  <c r="O612" i="1" s="1"/>
  <c r="K612" i="1"/>
  <c r="M612" i="1"/>
  <c r="N612" i="1"/>
  <c r="I613" i="1"/>
  <c r="J613" i="1"/>
  <c r="O613" i="1" s="1"/>
  <c r="I614" i="1"/>
  <c r="J614" i="1"/>
  <c r="O614" i="1" s="1"/>
  <c r="K614" i="1"/>
  <c r="L614" i="1"/>
  <c r="M614" i="1"/>
  <c r="N614" i="1"/>
  <c r="I615" i="1"/>
  <c r="K615" i="1" s="1"/>
  <c r="J615" i="1"/>
  <c r="O615" i="1" s="1"/>
  <c r="I616" i="1"/>
  <c r="K616" i="1" s="1"/>
  <c r="J616" i="1"/>
  <c r="O616" i="1" s="1"/>
  <c r="L616" i="1"/>
  <c r="M616" i="1"/>
  <c r="N616" i="1"/>
  <c r="I617" i="1"/>
  <c r="L617" i="1" s="1"/>
  <c r="J617" i="1"/>
  <c r="O617" i="1" s="1"/>
  <c r="M617" i="1"/>
  <c r="N617" i="1"/>
  <c r="I618" i="1"/>
  <c r="M618" i="1" s="1"/>
  <c r="J618" i="1"/>
  <c r="O618" i="1" s="1"/>
  <c r="K618" i="1"/>
  <c r="L618" i="1"/>
  <c r="I619" i="1"/>
  <c r="J619" i="1"/>
  <c r="O619" i="1" s="1"/>
  <c r="I620" i="1"/>
  <c r="J620" i="1"/>
  <c r="O620" i="1" s="1"/>
  <c r="K620" i="1"/>
  <c r="L620" i="1"/>
  <c r="M620" i="1"/>
  <c r="N620" i="1"/>
  <c r="I621" i="1"/>
  <c r="K621" i="1" s="1"/>
  <c r="J621" i="1"/>
  <c r="O621" i="1" s="1"/>
  <c r="L621" i="1"/>
  <c r="M621" i="1"/>
  <c r="N621" i="1"/>
  <c r="I622" i="1"/>
  <c r="J622" i="1"/>
  <c r="O622" i="1" s="1"/>
  <c r="K622" i="1"/>
  <c r="L622" i="1"/>
  <c r="M622" i="1"/>
  <c r="N622" i="1"/>
  <c r="I623" i="1"/>
  <c r="M623" i="1" s="1"/>
  <c r="J623" i="1"/>
  <c r="O623" i="1" s="1"/>
  <c r="K623" i="1"/>
  <c r="L623" i="1"/>
  <c r="N623" i="1"/>
  <c r="I624" i="1"/>
  <c r="J624" i="1"/>
  <c r="O624" i="1" s="1"/>
  <c r="I625" i="1"/>
  <c r="J625" i="1"/>
  <c r="O625" i="1" s="1"/>
  <c r="K625" i="1"/>
  <c r="I626" i="1"/>
  <c r="M626" i="1" s="1"/>
  <c r="J626" i="1"/>
  <c r="O626" i="1" s="1"/>
  <c r="K626" i="1"/>
  <c r="L626" i="1"/>
  <c r="N626" i="1"/>
  <c r="I627" i="1"/>
  <c r="N627" i="1" s="1"/>
  <c r="J627" i="1"/>
  <c r="O627" i="1" s="1"/>
  <c r="K627" i="1"/>
  <c r="M627" i="1"/>
  <c r="I628" i="1"/>
  <c r="J628" i="1"/>
  <c r="O628" i="1" s="1"/>
  <c r="I629" i="1"/>
  <c r="K629" i="1" s="1"/>
  <c r="J629" i="1"/>
  <c r="O629" i="1" s="1"/>
  <c r="I630" i="1"/>
  <c r="J630" i="1"/>
  <c r="O630" i="1" s="1"/>
  <c r="K630" i="1"/>
  <c r="L630" i="1"/>
  <c r="M630" i="1"/>
  <c r="N630" i="1"/>
  <c r="I631" i="1"/>
  <c r="N631" i="1" s="1"/>
  <c r="J631" i="1"/>
  <c r="O631" i="1" s="1"/>
  <c r="K631" i="1"/>
  <c r="L631" i="1"/>
  <c r="M631" i="1"/>
  <c r="I632" i="1"/>
  <c r="K632" i="1" s="1"/>
  <c r="J632" i="1"/>
  <c r="O632" i="1" s="1"/>
  <c r="M632" i="1"/>
  <c r="N632" i="1"/>
  <c r="I633" i="1"/>
  <c r="L633" i="1" s="1"/>
  <c r="J633" i="1"/>
  <c r="O633" i="1" s="1"/>
  <c r="K633" i="1"/>
  <c r="M633" i="1"/>
  <c r="I634" i="1"/>
  <c r="J634" i="1"/>
  <c r="O634" i="1" s="1"/>
  <c r="I635" i="1"/>
  <c r="N635" i="1" s="1"/>
  <c r="J635" i="1"/>
  <c r="O635" i="1" s="1"/>
  <c r="K635" i="1"/>
  <c r="L635" i="1"/>
  <c r="M635" i="1"/>
  <c r="I636" i="1"/>
  <c r="K636" i="1" s="1"/>
  <c r="J636" i="1"/>
  <c r="O636" i="1" s="1"/>
  <c r="L636" i="1"/>
  <c r="M636" i="1"/>
  <c r="N636" i="1"/>
  <c r="I637" i="1"/>
  <c r="M637" i="1" s="1"/>
  <c r="J637" i="1"/>
  <c r="O637" i="1" s="1"/>
  <c r="K637" i="1"/>
  <c r="L637" i="1"/>
  <c r="N637" i="1"/>
  <c r="I638" i="1"/>
  <c r="J638" i="1"/>
  <c r="O638" i="1" s="1"/>
  <c r="K638" i="1"/>
  <c r="L638" i="1"/>
  <c r="M638" i="1"/>
  <c r="N638" i="1"/>
  <c r="I639" i="1"/>
  <c r="J639" i="1"/>
  <c r="O639" i="1" s="1"/>
  <c r="I640" i="1"/>
  <c r="L640" i="1" s="1"/>
  <c r="J640" i="1"/>
  <c r="O640" i="1" s="1"/>
  <c r="I641" i="1"/>
  <c r="J641" i="1"/>
  <c r="O641" i="1" s="1"/>
  <c r="I642" i="1"/>
  <c r="M642" i="1" s="1"/>
  <c r="J642" i="1"/>
  <c r="O642" i="1" s="1"/>
  <c r="K642" i="1"/>
  <c r="N642" i="1"/>
  <c r="I643" i="1"/>
  <c r="M643" i="1" s="1"/>
  <c r="J643" i="1"/>
  <c r="O643" i="1" s="1"/>
  <c r="I644" i="1"/>
  <c r="K644" i="1" s="1"/>
  <c r="J644" i="1"/>
  <c r="O644" i="1" s="1"/>
  <c r="I645" i="1"/>
  <c r="J645" i="1"/>
  <c r="O645" i="1" s="1"/>
  <c r="I646" i="1"/>
  <c r="J646" i="1"/>
  <c r="O646" i="1" s="1"/>
  <c r="K646" i="1"/>
  <c r="L646" i="1"/>
  <c r="M646" i="1"/>
  <c r="N646" i="1"/>
  <c r="I647" i="1"/>
  <c r="L647" i="1" s="1"/>
  <c r="J647" i="1"/>
  <c r="O647" i="1" s="1"/>
  <c r="K647" i="1"/>
  <c r="M647" i="1"/>
  <c r="N647" i="1"/>
  <c r="I648" i="1"/>
  <c r="K648" i="1" s="1"/>
  <c r="J648" i="1"/>
  <c r="O648" i="1" s="1"/>
  <c r="L648" i="1"/>
  <c r="M648" i="1"/>
  <c r="I649" i="1"/>
  <c r="J649" i="1"/>
  <c r="O649" i="1" s="1"/>
  <c r="M649" i="1"/>
  <c r="I650" i="1"/>
  <c r="M650" i="1" s="1"/>
  <c r="J650" i="1"/>
  <c r="O650" i="1" s="1"/>
  <c r="K650" i="1"/>
  <c r="L650" i="1"/>
  <c r="N650" i="1"/>
  <c r="I651" i="1"/>
  <c r="N651" i="1" s="1"/>
  <c r="J651" i="1"/>
  <c r="O651" i="1" s="1"/>
  <c r="L651" i="1"/>
  <c r="M651" i="1"/>
  <c r="I652" i="1"/>
  <c r="M652" i="1" s="1"/>
  <c r="J652" i="1"/>
  <c r="O652" i="1" s="1"/>
  <c r="K652" i="1"/>
  <c r="L652" i="1"/>
  <c r="N652" i="1"/>
  <c r="I653" i="1"/>
  <c r="N653" i="1" s="1"/>
  <c r="J653" i="1"/>
  <c r="O653" i="1" s="1"/>
  <c r="L653" i="1"/>
  <c r="I654" i="1"/>
  <c r="J654" i="1"/>
  <c r="O654" i="1" s="1"/>
  <c r="K654" i="1"/>
  <c r="L654" i="1"/>
  <c r="M654" i="1"/>
  <c r="N654" i="1"/>
  <c r="I655" i="1"/>
  <c r="J655" i="1"/>
  <c r="O655" i="1" s="1"/>
  <c r="K655" i="1"/>
  <c r="L655" i="1"/>
  <c r="M655" i="1"/>
  <c r="N655" i="1"/>
  <c r="I656" i="1"/>
  <c r="J656" i="1"/>
  <c r="O656" i="1" s="1"/>
  <c r="L656" i="1"/>
  <c r="I657" i="1"/>
  <c r="N657" i="1" s="1"/>
  <c r="J657" i="1"/>
  <c r="O657" i="1" s="1"/>
  <c r="K657" i="1"/>
  <c r="I658" i="1"/>
  <c r="J658" i="1"/>
  <c r="O658" i="1" s="1"/>
  <c r="I659" i="1"/>
  <c r="K659" i="1" s="1"/>
  <c r="J659" i="1"/>
  <c r="O659" i="1" s="1"/>
  <c r="M659" i="1"/>
  <c r="I660" i="1"/>
  <c r="J660" i="1"/>
  <c r="O660" i="1" s="1"/>
  <c r="I661" i="1"/>
  <c r="J661" i="1"/>
  <c r="O661" i="1" s="1"/>
  <c r="I662" i="1"/>
  <c r="J662" i="1"/>
  <c r="O662" i="1" s="1"/>
  <c r="K662" i="1"/>
  <c r="L662" i="1"/>
  <c r="M662" i="1"/>
  <c r="N662" i="1"/>
  <c r="I663" i="1"/>
  <c r="K663" i="1" s="1"/>
  <c r="J663" i="1"/>
  <c r="O663" i="1" s="1"/>
  <c r="M663" i="1"/>
  <c r="I664" i="1"/>
  <c r="J664" i="1"/>
  <c r="O664" i="1" s="1"/>
  <c r="I665" i="1"/>
  <c r="L665" i="1" s="1"/>
  <c r="J665" i="1"/>
  <c r="O665" i="1" s="1"/>
  <c r="K665" i="1"/>
  <c r="M665" i="1"/>
  <c r="N665" i="1"/>
  <c r="I666" i="1"/>
  <c r="M666" i="1" s="1"/>
  <c r="J666" i="1"/>
  <c r="O666" i="1" s="1"/>
  <c r="L666" i="1"/>
  <c r="N666" i="1"/>
  <c r="I667" i="1"/>
  <c r="N667" i="1" s="1"/>
  <c r="J667" i="1"/>
  <c r="O667" i="1" s="1"/>
  <c r="K667" i="1"/>
  <c r="L667" i="1"/>
  <c r="I668" i="1"/>
  <c r="N668" i="1" s="1"/>
  <c r="J668" i="1"/>
  <c r="O668" i="1" s="1"/>
  <c r="L668" i="1"/>
  <c r="I669" i="1"/>
  <c r="J669" i="1"/>
  <c r="O669" i="1" s="1"/>
  <c r="K669" i="1"/>
  <c r="L669" i="1"/>
  <c r="M669" i="1"/>
  <c r="N669" i="1"/>
  <c r="I670" i="1"/>
  <c r="J670" i="1"/>
  <c r="O670" i="1" s="1"/>
  <c r="K670" i="1"/>
  <c r="L670" i="1"/>
  <c r="M670" i="1"/>
  <c r="N670" i="1"/>
  <c r="I671" i="1"/>
  <c r="K671" i="1" s="1"/>
  <c r="J671" i="1"/>
  <c r="O671" i="1" s="1"/>
  <c r="L671" i="1"/>
  <c r="M671" i="1"/>
  <c r="N671" i="1"/>
  <c r="I672" i="1"/>
  <c r="J672" i="1"/>
  <c r="O672" i="1" s="1"/>
  <c r="L672" i="1"/>
  <c r="N672" i="1"/>
  <c r="I673" i="1"/>
  <c r="J673" i="1"/>
  <c r="O673" i="1" s="1"/>
  <c r="K673" i="1"/>
  <c r="I674" i="1"/>
  <c r="N674" i="1" s="1"/>
  <c r="J674" i="1"/>
  <c r="O674" i="1" s="1"/>
  <c r="K674" i="1"/>
  <c r="I675" i="1"/>
  <c r="K675" i="1" s="1"/>
  <c r="J675" i="1"/>
  <c r="O675" i="1" s="1"/>
  <c r="I676" i="1"/>
  <c r="J676" i="1"/>
  <c r="O676" i="1" s="1"/>
  <c r="I677" i="1"/>
  <c r="N677" i="1" s="1"/>
  <c r="J677" i="1"/>
  <c r="O677" i="1" s="1"/>
  <c r="K677" i="1"/>
  <c r="L677" i="1"/>
  <c r="I678" i="1"/>
  <c r="J678" i="1"/>
  <c r="O678" i="1" s="1"/>
  <c r="K678" i="1"/>
  <c r="L678" i="1"/>
  <c r="M678" i="1"/>
  <c r="N678" i="1"/>
  <c r="I679" i="1"/>
  <c r="L679" i="1" s="1"/>
  <c r="J679" i="1"/>
  <c r="O679" i="1" s="1"/>
  <c r="K679" i="1"/>
  <c r="M679" i="1"/>
  <c r="N679" i="1"/>
  <c r="I680" i="1"/>
  <c r="K680" i="1" s="1"/>
  <c r="J680" i="1"/>
  <c r="O680" i="1" s="1"/>
  <c r="L680" i="1"/>
  <c r="M680" i="1"/>
  <c r="N680" i="1"/>
  <c r="I681" i="1"/>
  <c r="J681" i="1"/>
  <c r="O681" i="1" s="1"/>
  <c r="M681" i="1"/>
  <c r="N681" i="1"/>
  <c r="I682" i="1"/>
  <c r="M682" i="1" s="1"/>
  <c r="J682" i="1"/>
  <c r="O682" i="1" s="1"/>
  <c r="K682" i="1"/>
  <c r="L682" i="1"/>
  <c r="I683" i="1"/>
  <c r="L683" i="1" s="1"/>
  <c r="J683" i="1"/>
  <c r="O683" i="1" s="1"/>
  <c r="M683" i="1"/>
  <c r="I684" i="1"/>
  <c r="J684" i="1"/>
  <c r="O684" i="1" s="1"/>
  <c r="K684" i="1"/>
  <c r="L684" i="1"/>
  <c r="M684" i="1"/>
  <c r="N684" i="1"/>
  <c r="I685" i="1"/>
  <c r="J685" i="1"/>
  <c r="O685" i="1" s="1"/>
  <c r="L685" i="1"/>
  <c r="I686" i="1"/>
  <c r="J686" i="1"/>
  <c r="O686" i="1" s="1"/>
  <c r="K686" i="1"/>
  <c r="L686" i="1"/>
  <c r="M686" i="1"/>
  <c r="N686" i="1"/>
  <c r="I687" i="1"/>
  <c r="M687" i="1" s="1"/>
  <c r="J687" i="1"/>
  <c r="O687" i="1" s="1"/>
  <c r="K687" i="1"/>
  <c r="L687" i="1"/>
  <c r="N687" i="1"/>
  <c r="I688" i="1"/>
  <c r="J688" i="1"/>
  <c r="O688" i="1" s="1"/>
  <c r="I689" i="1"/>
  <c r="J689" i="1"/>
  <c r="O689" i="1" s="1"/>
  <c r="K689" i="1"/>
  <c r="N689" i="1"/>
  <c r="I690" i="1"/>
  <c r="M690" i="1" s="1"/>
  <c r="J690" i="1"/>
  <c r="O690" i="1" s="1"/>
  <c r="K690" i="1"/>
  <c r="N690" i="1"/>
  <c r="I691" i="1"/>
  <c r="J691" i="1"/>
  <c r="O691" i="1" s="1"/>
  <c r="I692" i="1"/>
  <c r="N692" i="1" s="1"/>
  <c r="J692" i="1"/>
  <c r="O692" i="1" s="1"/>
  <c r="K692" i="1"/>
  <c r="L692" i="1"/>
  <c r="M692" i="1"/>
  <c r="I693" i="1"/>
  <c r="L693" i="1" s="1"/>
  <c r="J693" i="1"/>
  <c r="O693" i="1" s="1"/>
  <c r="K693" i="1"/>
  <c r="N693" i="1"/>
  <c r="I694" i="1"/>
  <c r="J694" i="1"/>
  <c r="O694" i="1" s="1"/>
  <c r="K694" i="1"/>
  <c r="L694" i="1"/>
  <c r="M694" i="1"/>
  <c r="N694" i="1"/>
  <c r="I695" i="1"/>
  <c r="J695" i="1"/>
  <c r="O695" i="1" s="1"/>
  <c r="I696" i="1"/>
  <c r="J696" i="1"/>
  <c r="O696" i="1" s="1"/>
  <c r="M696" i="1"/>
  <c r="N696" i="1"/>
  <c r="I697" i="1"/>
  <c r="L697" i="1" s="1"/>
  <c r="J697" i="1"/>
  <c r="O697" i="1" s="1"/>
  <c r="K697" i="1"/>
  <c r="M697" i="1"/>
  <c r="I698" i="1"/>
  <c r="J698" i="1"/>
  <c r="O698" i="1" s="1"/>
  <c r="I699" i="1"/>
  <c r="N699" i="1" s="1"/>
  <c r="J699" i="1"/>
  <c r="O699" i="1" s="1"/>
  <c r="K699" i="1"/>
  <c r="L699" i="1"/>
  <c r="M699" i="1"/>
  <c r="I700" i="1"/>
  <c r="K700" i="1" s="1"/>
  <c r="J700" i="1"/>
  <c r="O700" i="1" s="1"/>
  <c r="L700" i="1"/>
  <c r="N700" i="1"/>
  <c r="I701" i="1"/>
  <c r="J701" i="1"/>
  <c r="O701" i="1" s="1"/>
  <c r="I702" i="1"/>
  <c r="J702" i="1"/>
  <c r="O702" i="1" s="1"/>
  <c r="K702" i="1"/>
  <c r="L702" i="1"/>
  <c r="M702" i="1"/>
  <c r="N702" i="1"/>
  <c r="I703" i="1"/>
  <c r="N703" i="1" s="1"/>
  <c r="J703" i="1"/>
  <c r="O703" i="1" s="1"/>
  <c r="K703" i="1"/>
  <c r="L703" i="1"/>
  <c r="M703" i="1"/>
  <c r="I704" i="1"/>
  <c r="K704" i="1" s="1"/>
  <c r="J704" i="1"/>
  <c r="O704" i="1" s="1"/>
  <c r="M704" i="1"/>
  <c r="N704" i="1"/>
  <c r="I705" i="1"/>
  <c r="L705" i="1" s="1"/>
  <c r="J705" i="1"/>
  <c r="O705" i="1" s="1"/>
  <c r="K705" i="1"/>
  <c r="M705" i="1"/>
  <c r="I706" i="1"/>
  <c r="J706" i="1"/>
  <c r="O706" i="1" s="1"/>
  <c r="I707" i="1"/>
  <c r="J707" i="1"/>
  <c r="O707" i="1" s="1"/>
  <c r="I708" i="1"/>
  <c r="M708" i="1" s="1"/>
  <c r="J708" i="1"/>
  <c r="O708" i="1" s="1"/>
  <c r="K708" i="1"/>
  <c r="L708" i="1"/>
  <c r="N708" i="1"/>
  <c r="I709" i="1"/>
  <c r="N709" i="1" s="1"/>
  <c r="J709" i="1"/>
  <c r="O709" i="1" s="1"/>
  <c r="I710" i="1"/>
  <c r="J710" i="1"/>
  <c r="O710" i="1" s="1"/>
  <c r="K710" i="1"/>
  <c r="L710" i="1"/>
  <c r="M710" i="1"/>
  <c r="N710" i="1"/>
  <c r="I711" i="1"/>
  <c r="L711" i="1" s="1"/>
  <c r="J711" i="1"/>
  <c r="O711" i="1" s="1"/>
  <c r="K711" i="1"/>
  <c r="M711" i="1"/>
  <c r="N711" i="1"/>
  <c r="I712" i="1"/>
  <c r="L712" i="1" s="1"/>
  <c r="J712" i="1"/>
  <c r="O712" i="1" s="1"/>
  <c r="M712" i="1"/>
  <c r="I713" i="1"/>
  <c r="J713" i="1"/>
  <c r="O713" i="1" s="1"/>
  <c r="I714" i="1"/>
  <c r="M714" i="1" s="1"/>
  <c r="J714" i="1"/>
  <c r="O714" i="1" s="1"/>
  <c r="K714" i="1"/>
  <c r="L714" i="1"/>
  <c r="N714" i="1"/>
  <c r="I715" i="1"/>
  <c r="J715" i="1"/>
  <c r="O715" i="1" s="1"/>
  <c r="I716" i="1"/>
  <c r="M716" i="1" s="1"/>
  <c r="J716" i="1"/>
  <c r="O716" i="1" s="1"/>
  <c r="K716" i="1"/>
  <c r="L716" i="1"/>
  <c r="I717" i="1"/>
  <c r="J717" i="1"/>
  <c r="O717" i="1" s="1"/>
  <c r="I718" i="1"/>
  <c r="J718" i="1"/>
  <c r="O718" i="1" s="1"/>
  <c r="K718" i="1"/>
  <c r="L718" i="1"/>
  <c r="M718" i="1"/>
  <c r="N718" i="1"/>
  <c r="I719" i="1"/>
  <c r="J719" i="1"/>
  <c r="O719" i="1" s="1"/>
  <c r="K719" i="1"/>
  <c r="L719" i="1"/>
  <c r="M719" i="1"/>
  <c r="N719" i="1"/>
  <c r="I720" i="1"/>
  <c r="K720" i="1" s="1"/>
  <c r="J720" i="1"/>
  <c r="O720" i="1" s="1"/>
  <c r="L720" i="1"/>
  <c r="N720" i="1"/>
  <c r="I721" i="1"/>
  <c r="J721" i="1"/>
  <c r="O721" i="1" s="1"/>
  <c r="I722" i="1"/>
  <c r="N722" i="1" s="1"/>
  <c r="J722" i="1"/>
  <c r="O722" i="1" s="1"/>
  <c r="K722" i="1"/>
  <c r="L722" i="1"/>
  <c r="M722" i="1"/>
  <c r="I723" i="1"/>
  <c r="K723" i="1" s="1"/>
  <c r="J723" i="1"/>
  <c r="O723" i="1" s="1"/>
  <c r="L723" i="1"/>
  <c r="M723" i="1"/>
  <c r="N723" i="1"/>
  <c r="I724" i="1"/>
  <c r="K724" i="1" s="1"/>
  <c r="J724" i="1"/>
  <c r="O724" i="1" s="1"/>
  <c r="L724" i="1"/>
  <c r="N724" i="1"/>
  <c r="I725" i="1"/>
  <c r="J725" i="1"/>
  <c r="O725" i="1" s="1"/>
  <c r="K725" i="1"/>
  <c r="L725" i="1"/>
  <c r="M725" i="1"/>
  <c r="N725" i="1"/>
  <c r="I726" i="1"/>
  <c r="J726" i="1"/>
  <c r="O726" i="1" s="1"/>
  <c r="I727" i="1"/>
  <c r="J727" i="1"/>
  <c r="O727" i="1" s="1"/>
  <c r="L727" i="1"/>
  <c r="I728" i="1"/>
  <c r="L728" i="1" s="1"/>
  <c r="J728" i="1"/>
  <c r="O728" i="1" s="1"/>
  <c r="K728" i="1"/>
  <c r="M728" i="1"/>
  <c r="N728" i="1"/>
  <c r="I729" i="1"/>
  <c r="M729" i="1" s="1"/>
  <c r="J729" i="1"/>
  <c r="O729" i="1" s="1"/>
  <c r="K729" i="1"/>
  <c r="N729" i="1"/>
  <c r="I730" i="1"/>
  <c r="J730" i="1"/>
  <c r="O730" i="1" s="1"/>
  <c r="I731" i="1"/>
  <c r="K731" i="1" s="1"/>
  <c r="J731" i="1"/>
  <c r="O731" i="1" s="1"/>
  <c r="I732" i="1"/>
  <c r="J732" i="1"/>
  <c r="O732" i="1" s="1"/>
  <c r="K732" i="1"/>
  <c r="I733" i="1"/>
  <c r="J733" i="1"/>
  <c r="O733" i="1" s="1"/>
  <c r="K733" i="1"/>
  <c r="L733" i="1"/>
  <c r="M733" i="1"/>
  <c r="N733" i="1"/>
  <c r="I734" i="1"/>
  <c r="L734" i="1" s="1"/>
  <c r="J734" i="1"/>
  <c r="O734" i="1" s="1"/>
  <c r="K734" i="1"/>
  <c r="M734" i="1"/>
  <c r="N734" i="1"/>
  <c r="I735" i="1"/>
  <c r="K735" i="1" s="1"/>
  <c r="J735" i="1"/>
  <c r="O735" i="1" s="1"/>
  <c r="M735" i="1"/>
  <c r="I736" i="1"/>
  <c r="J736" i="1"/>
  <c r="O736" i="1" s="1"/>
  <c r="I737" i="1"/>
  <c r="M737" i="1" s="1"/>
  <c r="J737" i="1"/>
  <c r="O737" i="1" s="1"/>
  <c r="K737" i="1"/>
  <c r="L737" i="1"/>
  <c r="N737" i="1"/>
  <c r="I738" i="1"/>
  <c r="N738" i="1" s="1"/>
  <c r="J738" i="1"/>
  <c r="O738" i="1" s="1"/>
  <c r="L738" i="1"/>
  <c r="M738" i="1"/>
  <c r="I739" i="1"/>
  <c r="K739" i="1" s="1"/>
  <c r="J739" i="1"/>
  <c r="O739" i="1" s="1"/>
  <c r="L739" i="1"/>
  <c r="N739" i="1"/>
  <c r="I740" i="1"/>
  <c r="J740" i="1"/>
  <c r="O740" i="1" s="1"/>
  <c r="N740" i="1"/>
  <c r="I741" i="1"/>
  <c r="J741" i="1"/>
  <c r="O741" i="1" s="1"/>
  <c r="K741" i="1"/>
  <c r="L741" i="1"/>
  <c r="M741" i="1"/>
  <c r="N741" i="1"/>
  <c r="I742" i="1"/>
  <c r="J742" i="1"/>
  <c r="O742" i="1" s="1"/>
  <c r="K742" i="1"/>
  <c r="L742" i="1"/>
  <c r="M742" i="1"/>
  <c r="N742" i="1"/>
  <c r="I743" i="1"/>
  <c r="J743" i="1"/>
  <c r="O743" i="1" s="1"/>
  <c r="L743" i="1"/>
  <c r="I744" i="1"/>
  <c r="L744" i="1" s="1"/>
  <c r="J744" i="1"/>
  <c r="O744" i="1" s="1"/>
  <c r="K744" i="1"/>
  <c r="N744" i="1"/>
  <c r="I745" i="1"/>
  <c r="N745" i="1" s="1"/>
  <c r="J745" i="1"/>
  <c r="O745" i="1" s="1"/>
  <c r="I746" i="1"/>
  <c r="J746" i="1"/>
  <c r="O746" i="1" s="1"/>
  <c r="K746" i="1"/>
  <c r="I747" i="1"/>
  <c r="J747" i="1"/>
  <c r="O747" i="1" s="1"/>
  <c r="I748" i="1"/>
  <c r="L748" i="1" s="1"/>
  <c r="J748" i="1"/>
  <c r="O748" i="1" s="1"/>
  <c r="K748" i="1"/>
  <c r="M748" i="1"/>
  <c r="N748" i="1"/>
  <c r="I749" i="1"/>
  <c r="J749" i="1"/>
  <c r="O749" i="1" s="1"/>
  <c r="K749" i="1"/>
  <c r="L749" i="1"/>
  <c r="M749" i="1"/>
  <c r="N749" i="1"/>
  <c r="I750" i="1"/>
  <c r="M750" i="1" s="1"/>
  <c r="J750" i="1"/>
  <c r="O750" i="1" s="1"/>
  <c r="I751" i="1"/>
  <c r="J751" i="1"/>
  <c r="O751" i="1" s="1"/>
  <c r="I752" i="1"/>
  <c r="L752" i="1" s="1"/>
  <c r="J752" i="1"/>
  <c r="O752" i="1" s="1"/>
  <c r="K752" i="1"/>
  <c r="M752" i="1"/>
  <c r="N752" i="1"/>
  <c r="I753" i="1"/>
  <c r="M753" i="1" s="1"/>
  <c r="J753" i="1"/>
  <c r="O753" i="1" s="1"/>
  <c r="L753" i="1"/>
  <c r="N753" i="1"/>
  <c r="I754" i="1"/>
  <c r="N754" i="1" s="1"/>
  <c r="J754" i="1"/>
  <c r="O754" i="1" s="1"/>
  <c r="L754" i="1"/>
  <c r="I755" i="1"/>
  <c r="J755" i="1"/>
  <c r="O755" i="1" s="1"/>
  <c r="N755" i="1"/>
  <c r="I756" i="1"/>
  <c r="J756" i="1"/>
  <c r="O756" i="1" s="1"/>
  <c r="K756" i="1"/>
  <c r="L756" i="1"/>
  <c r="M756" i="1"/>
  <c r="N756" i="1"/>
  <c r="I757" i="1"/>
  <c r="J757" i="1"/>
  <c r="O757" i="1" s="1"/>
  <c r="K757" i="1"/>
  <c r="L757" i="1"/>
  <c r="M757" i="1"/>
  <c r="N757" i="1"/>
  <c r="I758" i="1"/>
  <c r="K758" i="1" s="1"/>
  <c r="J758" i="1"/>
  <c r="O758" i="1" s="1"/>
  <c r="L758" i="1"/>
  <c r="M758" i="1"/>
  <c r="N758" i="1"/>
  <c r="I759" i="1"/>
  <c r="K759" i="1" s="1"/>
  <c r="J759" i="1"/>
  <c r="O759" i="1" s="1"/>
  <c r="L759" i="1"/>
  <c r="N759" i="1"/>
  <c r="I760" i="1"/>
  <c r="N760" i="1" s="1"/>
  <c r="J760" i="1"/>
  <c r="O760" i="1" s="1"/>
  <c r="I761" i="1"/>
  <c r="J761" i="1"/>
  <c r="O761" i="1" s="1"/>
  <c r="I762" i="1"/>
  <c r="J762" i="1"/>
  <c r="O762" i="1" s="1"/>
  <c r="I763" i="1"/>
  <c r="L763" i="1" s="1"/>
  <c r="J763" i="1"/>
  <c r="O763" i="1" s="1"/>
  <c r="K763" i="1"/>
  <c r="M763" i="1"/>
  <c r="N763" i="1"/>
  <c r="I764" i="1"/>
  <c r="J764" i="1"/>
  <c r="O764" i="1" s="1"/>
  <c r="M764" i="1"/>
  <c r="I765" i="1"/>
  <c r="J765" i="1"/>
  <c r="O765" i="1" s="1"/>
  <c r="K765" i="1"/>
  <c r="L765" i="1"/>
  <c r="M765" i="1"/>
  <c r="N765" i="1"/>
  <c r="I766" i="1"/>
  <c r="J766" i="1"/>
  <c r="O766" i="1" s="1"/>
  <c r="I767" i="1"/>
  <c r="K767" i="1" s="1"/>
  <c r="J767" i="1"/>
  <c r="O767" i="1" s="1"/>
  <c r="L767" i="1"/>
  <c r="M767" i="1"/>
  <c r="N767" i="1"/>
  <c r="I768" i="1"/>
  <c r="L768" i="1" s="1"/>
  <c r="J768" i="1"/>
  <c r="O768" i="1" s="1"/>
  <c r="M768" i="1"/>
  <c r="N768" i="1"/>
  <c r="I769" i="1"/>
  <c r="M769" i="1" s="1"/>
  <c r="J769" i="1"/>
  <c r="O769" i="1" s="1"/>
  <c r="L769" i="1"/>
  <c r="I770" i="1"/>
  <c r="J770" i="1"/>
  <c r="O770" i="1" s="1"/>
  <c r="I771" i="1"/>
  <c r="J771" i="1"/>
  <c r="O771" i="1" s="1"/>
  <c r="K771" i="1"/>
  <c r="L771" i="1"/>
  <c r="M771" i="1"/>
  <c r="N771" i="1"/>
  <c r="I772" i="1"/>
  <c r="K772" i="1" s="1"/>
  <c r="J772" i="1"/>
  <c r="O772" i="1" s="1"/>
  <c r="L772" i="1"/>
  <c r="M772" i="1"/>
  <c r="N772" i="1"/>
  <c r="I773" i="1"/>
  <c r="J773" i="1"/>
  <c r="O773" i="1" s="1"/>
  <c r="K773" i="1"/>
  <c r="L773" i="1"/>
  <c r="M773" i="1"/>
  <c r="N773" i="1"/>
  <c r="I774" i="1"/>
  <c r="K774" i="1" s="1"/>
  <c r="J774" i="1"/>
  <c r="O774" i="1" s="1"/>
  <c r="L774" i="1"/>
  <c r="N774" i="1"/>
  <c r="I775" i="1"/>
  <c r="J775" i="1"/>
  <c r="O775" i="1" s="1"/>
  <c r="I776" i="1"/>
  <c r="K776" i="1" s="1"/>
  <c r="J776" i="1"/>
  <c r="O776" i="1" s="1"/>
  <c r="I777" i="1"/>
  <c r="K777" i="1" s="1"/>
  <c r="J777" i="1"/>
  <c r="O777" i="1" s="1"/>
  <c r="I778" i="1"/>
  <c r="N778" i="1" s="1"/>
  <c r="J778" i="1"/>
  <c r="O778" i="1" s="1"/>
  <c r="K778" i="1"/>
  <c r="M778" i="1"/>
  <c r="I779" i="1"/>
  <c r="M779" i="1" s="1"/>
  <c r="J779" i="1"/>
  <c r="O779" i="1" s="1"/>
  <c r="I780" i="1"/>
  <c r="J780" i="1"/>
  <c r="O780" i="1" s="1"/>
  <c r="K780" i="1"/>
  <c r="I781" i="1"/>
  <c r="J781" i="1"/>
  <c r="O781" i="1" s="1"/>
  <c r="K781" i="1"/>
  <c r="L781" i="1"/>
  <c r="M781" i="1"/>
  <c r="N781" i="1"/>
  <c r="I782" i="1"/>
  <c r="J782" i="1"/>
  <c r="O782" i="1" s="1"/>
  <c r="I783" i="1"/>
  <c r="K783" i="1" s="1"/>
  <c r="J783" i="1"/>
  <c r="O783" i="1" s="1"/>
  <c r="M783" i="1"/>
  <c r="N783" i="1"/>
  <c r="I784" i="1"/>
  <c r="L784" i="1" s="1"/>
  <c r="J784" i="1"/>
  <c r="O784" i="1" s="1"/>
  <c r="M784" i="1"/>
  <c r="I785" i="1"/>
  <c r="J785" i="1"/>
  <c r="O785" i="1" s="1"/>
  <c r="I786" i="1"/>
  <c r="N786" i="1" s="1"/>
  <c r="J786" i="1"/>
  <c r="O786" i="1" s="1"/>
  <c r="K786" i="1"/>
  <c r="L786" i="1"/>
  <c r="M786" i="1"/>
  <c r="I787" i="1"/>
  <c r="K787" i="1" s="1"/>
  <c r="J787" i="1"/>
  <c r="O787" i="1" s="1"/>
  <c r="L787" i="1"/>
  <c r="M787" i="1"/>
  <c r="N787" i="1"/>
  <c r="I788" i="1"/>
  <c r="K788" i="1" s="1"/>
  <c r="J788" i="1"/>
  <c r="O788" i="1" s="1"/>
  <c r="L788" i="1"/>
  <c r="N788" i="1"/>
  <c r="I789" i="1"/>
  <c r="J789" i="1"/>
  <c r="O789" i="1" s="1"/>
  <c r="K789" i="1"/>
  <c r="L789" i="1"/>
  <c r="M789" i="1"/>
  <c r="N789" i="1"/>
  <c r="I790" i="1"/>
  <c r="J790" i="1"/>
  <c r="O790" i="1" s="1"/>
  <c r="N790" i="1"/>
  <c r="I791" i="1"/>
  <c r="J791" i="1"/>
  <c r="O791" i="1" s="1"/>
  <c r="L791" i="1"/>
  <c r="I792" i="1"/>
  <c r="L792" i="1" s="1"/>
  <c r="J792" i="1"/>
  <c r="O792" i="1" s="1"/>
  <c r="K792" i="1"/>
  <c r="M792" i="1"/>
  <c r="N792" i="1"/>
  <c r="I793" i="1"/>
  <c r="M793" i="1" s="1"/>
  <c r="J793" i="1"/>
  <c r="O793" i="1" s="1"/>
  <c r="K793" i="1"/>
  <c r="N793" i="1"/>
  <c r="I794" i="1"/>
  <c r="J794" i="1"/>
  <c r="O794" i="1" s="1"/>
  <c r="I795" i="1"/>
  <c r="K795" i="1" s="1"/>
  <c r="J795" i="1"/>
  <c r="O795" i="1" s="1"/>
  <c r="I796" i="1"/>
  <c r="J796" i="1"/>
  <c r="O796" i="1" s="1"/>
  <c r="K796" i="1"/>
  <c r="I797" i="1"/>
  <c r="J797" i="1"/>
  <c r="O797" i="1" s="1"/>
  <c r="K797" i="1"/>
  <c r="L797" i="1"/>
  <c r="M797" i="1"/>
  <c r="N797" i="1"/>
  <c r="I798" i="1"/>
  <c r="L798" i="1" s="1"/>
  <c r="J798" i="1"/>
  <c r="O798" i="1" s="1"/>
  <c r="K798" i="1"/>
  <c r="M798" i="1"/>
  <c r="N798" i="1"/>
  <c r="I799" i="1"/>
  <c r="K799" i="1" s="1"/>
  <c r="J799" i="1"/>
  <c r="O799" i="1" s="1"/>
  <c r="M799" i="1"/>
  <c r="I800" i="1"/>
  <c r="J800" i="1"/>
  <c r="O800" i="1" s="1"/>
  <c r="I801" i="1"/>
  <c r="M801" i="1" s="1"/>
  <c r="J801" i="1"/>
  <c r="O801" i="1" s="1"/>
  <c r="K801" i="1"/>
  <c r="L801" i="1"/>
  <c r="N801" i="1"/>
  <c r="I802" i="1"/>
  <c r="N802" i="1" s="1"/>
  <c r="J802" i="1"/>
  <c r="O802" i="1" s="1"/>
  <c r="L802" i="1"/>
  <c r="M802" i="1"/>
  <c r="I803" i="1"/>
  <c r="K803" i="1" s="1"/>
  <c r="J803" i="1"/>
  <c r="O803" i="1" s="1"/>
  <c r="L803" i="1"/>
  <c r="N803" i="1"/>
  <c r="I804" i="1"/>
  <c r="J804" i="1"/>
  <c r="O804" i="1" s="1"/>
  <c r="N804" i="1"/>
  <c r="I805" i="1"/>
  <c r="J805" i="1"/>
  <c r="O805" i="1" s="1"/>
  <c r="K805" i="1"/>
  <c r="L805" i="1"/>
  <c r="M805" i="1"/>
  <c r="N805" i="1"/>
  <c r="I806" i="1"/>
  <c r="J806" i="1"/>
  <c r="O806" i="1" s="1"/>
  <c r="K806" i="1"/>
  <c r="L806" i="1"/>
  <c r="M806" i="1"/>
  <c r="N806" i="1"/>
  <c r="I807" i="1"/>
  <c r="J807" i="1"/>
  <c r="O807" i="1" s="1"/>
  <c r="L807" i="1"/>
  <c r="I808" i="1"/>
  <c r="L808" i="1" s="1"/>
  <c r="J808" i="1"/>
  <c r="O808" i="1" s="1"/>
  <c r="K808" i="1"/>
  <c r="N808" i="1"/>
  <c r="I809" i="1"/>
  <c r="N809" i="1" s="1"/>
  <c r="J809" i="1"/>
  <c r="O809" i="1" s="1"/>
  <c r="I810" i="1"/>
  <c r="J810" i="1"/>
  <c r="O810" i="1" s="1"/>
  <c r="K810" i="1"/>
  <c r="I811" i="1"/>
  <c r="J811" i="1"/>
  <c r="O811" i="1" s="1"/>
  <c r="I812" i="1"/>
  <c r="L812" i="1" s="1"/>
  <c r="J812" i="1"/>
  <c r="O812" i="1" s="1"/>
  <c r="K812" i="1"/>
  <c r="M812" i="1"/>
  <c r="N812" i="1"/>
  <c r="I813" i="1"/>
  <c r="J813" i="1"/>
  <c r="O813" i="1" s="1"/>
  <c r="K813" i="1"/>
  <c r="L813" i="1"/>
  <c r="M813" i="1"/>
  <c r="N813" i="1"/>
  <c r="I814" i="1"/>
  <c r="M814" i="1" s="1"/>
  <c r="J814" i="1"/>
  <c r="O814" i="1" s="1"/>
  <c r="I815" i="1"/>
  <c r="J815" i="1"/>
  <c r="O815" i="1" s="1"/>
  <c r="I816" i="1"/>
  <c r="L816" i="1" s="1"/>
  <c r="J816" i="1"/>
  <c r="O816" i="1" s="1"/>
  <c r="K816" i="1"/>
  <c r="M816" i="1"/>
  <c r="N816" i="1"/>
  <c r="I817" i="1"/>
  <c r="M817" i="1" s="1"/>
  <c r="J817" i="1"/>
  <c r="O817" i="1" s="1"/>
  <c r="L817" i="1"/>
  <c r="N817" i="1"/>
  <c r="I818" i="1"/>
  <c r="N818" i="1" s="1"/>
  <c r="J818" i="1"/>
  <c r="O818" i="1" s="1"/>
  <c r="L818" i="1"/>
  <c r="I819" i="1"/>
  <c r="J819" i="1"/>
  <c r="O819" i="1" s="1"/>
  <c r="N819" i="1"/>
  <c r="I820" i="1"/>
  <c r="J820" i="1"/>
  <c r="O820" i="1" s="1"/>
  <c r="K820" i="1"/>
  <c r="L820" i="1"/>
  <c r="M820" i="1"/>
  <c r="N820" i="1"/>
  <c r="I821" i="1"/>
  <c r="J821" i="1"/>
  <c r="O821" i="1" s="1"/>
  <c r="K821" i="1"/>
  <c r="L821" i="1"/>
  <c r="M821" i="1"/>
  <c r="N821" i="1"/>
  <c r="I822" i="1"/>
  <c r="K822" i="1" s="1"/>
  <c r="J822" i="1"/>
  <c r="O822" i="1" s="1"/>
  <c r="L822" i="1"/>
  <c r="M822" i="1"/>
  <c r="N822" i="1"/>
  <c r="I823" i="1"/>
  <c r="K823" i="1" s="1"/>
  <c r="J823" i="1"/>
  <c r="O823" i="1" s="1"/>
  <c r="L823" i="1"/>
  <c r="N823" i="1"/>
  <c r="I824" i="1"/>
  <c r="N824" i="1" s="1"/>
  <c r="J824" i="1"/>
  <c r="O824" i="1" s="1"/>
  <c r="I825" i="1"/>
  <c r="J825" i="1"/>
  <c r="O825" i="1" s="1"/>
  <c r="I826" i="1"/>
  <c r="J826" i="1"/>
  <c r="O826" i="1" s="1"/>
  <c r="I827" i="1"/>
  <c r="L827" i="1" s="1"/>
  <c r="J827" i="1"/>
  <c r="O827" i="1" s="1"/>
  <c r="K827" i="1"/>
  <c r="M827" i="1"/>
  <c r="N827" i="1"/>
  <c r="I828" i="1"/>
  <c r="J828" i="1"/>
  <c r="O828" i="1" s="1"/>
  <c r="M828" i="1"/>
  <c r="I829" i="1"/>
  <c r="J829" i="1"/>
  <c r="O829" i="1" s="1"/>
  <c r="K829" i="1"/>
  <c r="L829" i="1"/>
  <c r="M829" i="1"/>
  <c r="N829" i="1"/>
  <c r="I830" i="1"/>
  <c r="J830" i="1"/>
  <c r="O830" i="1" s="1"/>
  <c r="K830" i="1"/>
  <c r="I831" i="1"/>
  <c r="K831" i="1" s="1"/>
  <c r="J831" i="1"/>
  <c r="O831" i="1" s="1"/>
  <c r="L831" i="1"/>
  <c r="M831" i="1"/>
  <c r="N831" i="1"/>
  <c r="I832" i="1"/>
  <c r="L832" i="1" s="1"/>
  <c r="J832" i="1"/>
  <c r="O832" i="1" s="1"/>
  <c r="M832" i="1"/>
  <c r="N832" i="1"/>
  <c r="I833" i="1"/>
  <c r="M833" i="1" s="1"/>
  <c r="J833" i="1"/>
  <c r="O833" i="1" s="1"/>
  <c r="L833" i="1"/>
  <c r="I834" i="1"/>
  <c r="J834" i="1"/>
  <c r="O834" i="1" s="1"/>
  <c r="I835" i="1"/>
  <c r="J835" i="1"/>
  <c r="O835" i="1" s="1"/>
  <c r="K835" i="1"/>
  <c r="L835" i="1"/>
  <c r="M835" i="1"/>
  <c r="N835" i="1"/>
  <c r="I836" i="1"/>
  <c r="K836" i="1" s="1"/>
  <c r="J836" i="1"/>
  <c r="O836" i="1" s="1"/>
  <c r="L836" i="1"/>
  <c r="M836" i="1"/>
  <c r="N836" i="1"/>
  <c r="I837" i="1"/>
  <c r="J837" i="1"/>
  <c r="O837" i="1" s="1"/>
  <c r="K837" i="1"/>
  <c r="L837" i="1"/>
  <c r="M837" i="1"/>
  <c r="N837" i="1"/>
  <c r="I838" i="1"/>
  <c r="K838" i="1" s="1"/>
  <c r="J838" i="1"/>
  <c r="O838" i="1" s="1"/>
  <c r="L838" i="1"/>
  <c r="N838" i="1"/>
  <c r="I839" i="1"/>
  <c r="J839" i="1"/>
  <c r="O839" i="1" s="1"/>
  <c r="I840" i="1"/>
  <c r="K840" i="1" s="1"/>
  <c r="J840" i="1"/>
  <c r="O840" i="1" s="1"/>
  <c r="I841" i="1"/>
  <c r="K841" i="1" s="1"/>
  <c r="J841" i="1"/>
  <c r="O841" i="1" s="1"/>
  <c r="I842" i="1"/>
  <c r="N842" i="1" s="1"/>
  <c r="J842" i="1"/>
  <c r="O842" i="1" s="1"/>
  <c r="K842" i="1"/>
  <c r="M842" i="1"/>
  <c r="I843" i="1"/>
  <c r="M843" i="1" s="1"/>
  <c r="J843" i="1"/>
  <c r="O843" i="1" s="1"/>
  <c r="I844" i="1"/>
  <c r="J844" i="1"/>
  <c r="O844" i="1" s="1"/>
  <c r="K844" i="1"/>
  <c r="I845" i="1"/>
  <c r="J845" i="1"/>
  <c r="O845" i="1" s="1"/>
  <c r="K845" i="1"/>
  <c r="L845" i="1"/>
  <c r="M845" i="1"/>
  <c r="N845" i="1"/>
  <c r="I846" i="1"/>
  <c r="J846" i="1"/>
  <c r="O846" i="1" s="1"/>
  <c r="I847" i="1"/>
  <c r="K847" i="1" s="1"/>
  <c r="J847" i="1"/>
  <c r="O847" i="1" s="1"/>
  <c r="M847" i="1"/>
  <c r="N847" i="1"/>
  <c r="I848" i="1"/>
  <c r="L848" i="1" s="1"/>
  <c r="J848" i="1"/>
  <c r="O848" i="1" s="1"/>
  <c r="M848" i="1"/>
  <c r="I849" i="1"/>
  <c r="J849" i="1"/>
  <c r="O849" i="1" s="1"/>
  <c r="I850" i="1"/>
  <c r="N850" i="1" s="1"/>
  <c r="J850" i="1"/>
  <c r="O850" i="1" s="1"/>
  <c r="K850" i="1"/>
  <c r="L850" i="1"/>
  <c r="M850" i="1"/>
  <c r="I851" i="1"/>
  <c r="K851" i="1" s="1"/>
  <c r="J851" i="1"/>
  <c r="O851" i="1" s="1"/>
  <c r="L851" i="1"/>
  <c r="M851" i="1"/>
  <c r="N851" i="1"/>
  <c r="I852" i="1"/>
  <c r="K852" i="1" s="1"/>
  <c r="J852" i="1"/>
  <c r="O852" i="1" s="1"/>
  <c r="L852" i="1"/>
  <c r="N852" i="1"/>
  <c r="I853" i="1"/>
  <c r="J853" i="1"/>
  <c r="O853" i="1" s="1"/>
  <c r="K853" i="1"/>
  <c r="L853" i="1"/>
  <c r="M853" i="1"/>
  <c r="N853" i="1"/>
  <c r="I854" i="1"/>
  <c r="J854" i="1"/>
  <c r="O854" i="1" s="1"/>
  <c r="N854" i="1"/>
  <c r="I855" i="1"/>
  <c r="J855" i="1"/>
  <c r="O855" i="1" s="1"/>
  <c r="L855" i="1"/>
  <c r="I856" i="1"/>
  <c r="L856" i="1" s="1"/>
  <c r="J856" i="1"/>
  <c r="O856" i="1" s="1"/>
  <c r="K856" i="1"/>
  <c r="M856" i="1"/>
  <c r="N856" i="1"/>
  <c r="I857" i="1"/>
  <c r="M857" i="1" s="1"/>
  <c r="J857" i="1"/>
  <c r="O857" i="1" s="1"/>
  <c r="K857" i="1"/>
  <c r="N857" i="1"/>
  <c r="I858" i="1"/>
  <c r="J858" i="1"/>
  <c r="O858" i="1" s="1"/>
  <c r="I859" i="1"/>
  <c r="K859" i="1" s="1"/>
  <c r="J859" i="1"/>
  <c r="O859" i="1" s="1"/>
  <c r="I860" i="1"/>
  <c r="J860" i="1"/>
  <c r="O860" i="1" s="1"/>
  <c r="I861" i="1"/>
  <c r="J861" i="1"/>
  <c r="O861" i="1" s="1"/>
  <c r="K861" i="1"/>
  <c r="L861" i="1"/>
  <c r="M861" i="1"/>
  <c r="N861" i="1"/>
  <c r="I862" i="1"/>
  <c r="L862" i="1" s="1"/>
  <c r="J862" i="1"/>
  <c r="O862" i="1" s="1"/>
  <c r="K862" i="1"/>
  <c r="M862" i="1"/>
  <c r="N862" i="1"/>
  <c r="I863" i="1"/>
  <c r="K863" i="1" s="1"/>
  <c r="J863" i="1"/>
  <c r="O863" i="1" s="1"/>
  <c r="M863" i="1"/>
  <c r="I864" i="1"/>
  <c r="J864" i="1"/>
  <c r="O864" i="1" s="1"/>
  <c r="I865" i="1"/>
  <c r="M865" i="1" s="1"/>
  <c r="J865" i="1"/>
  <c r="O865" i="1" s="1"/>
  <c r="K865" i="1"/>
  <c r="L865" i="1"/>
  <c r="N865" i="1"/>
  <c r="I866" i="1"/>
  <c r="N866" i="1" s="1"/>
  <c r="J866" i="1"/>
  <c r="O866" i="1" s="1"/>
  <c r="L866" i="1"/>
  <c r="M866" i="1"/>
  <c r="I867" i="1"/>
  <c r="K867" i="1" s="1"/>
  <c r="J867" i="1"/>
  <c r="O867" i="1" s="1"/>
  <c r="L867" i="1"/>
  <c r="N867" i="1"/>
  <c r="I868" i="1"/>
  <c r="J868" i="1"/>
  <c r="O868" i="1" s="1"/>
  <c r="N868" i="1"/>
  <c r="I869" i="1"/>
  <c r="J869" i="1"/>
  <c r="O869" i="1" s="1"/>
  <c r="K869" i="1"/>
  <c r="L869" i="1"/>
  <c r="M869" i="1"/>
  <c r="N869" i="1"/>
  <c r="I870" i="1"/>
  <c r="J870" i="1"/>
  <c r="O870" i="1" s="1"/>
  <c r="K870" i="1"/>
  <c r="L870" i="1"/>
  <c r="M870" i="1"/>
  <c r="N870" i="1"/>
  <c r="I871" i="1"/>
  <c r="J871" i="1"/>
  <c r="O871" i="1" s="1"/>
  <c r="L871" i="1"/>
  <c r="I872" i="1"/>
  <c r="L872" i="1" s="1"/>
  <c r="J872" i="1"/>
  <c r="O872" i="1" s="1"/>
  <c r="K872" i="1"/>
  <c r="N872" i="1"/>
  <c r="I873" i="1"/>
  <c r="N873" i="1" s="1"/>
  <c r="J873" i="1"/>
  <c r="O873" i="1" s="1"/>
  <c r="I874" i="1"/>
  <c r="J874" i="1"/>
  <c r="O874" i="1" s="1"/>
  <c r="K874" i="1"/>
  <c r="I875" i="1"/>
  <c r="J875" i="1"/>
  <c r="O875" i="1" s="1"/>
  <c r="I876" i="1"/>
  <c r="L876" i="1" s="1"/>
  <c r="J876" i="1"/>
  <c r="O876" i="1" s="1"/>
  <c r="K876" i="1"/>
  <c r="M876" i="1"/>
  <c r="N876" i="1"/>
  <c r="I877" i="1"/>
  <c r="J877" i="1"/>
  <c r="O877" i="1" s="1"/>
  <c r="K877" i="1"/>
  <c r="L877" i="1"/>
  <c r="M877" i="1"/>
  <c r="N877" i="1"/>
  <c r="I878" i="1"/>
  <c r="M878" i="1" s="1"/>
  <c r="J878" i="1"/>
  <c r="O878" i="1" s="1"/>
  <c r="I879" i="1"/>
  <c r="J879" i="1"/>
  <c r="O879" i="1" s="1"/>
  <c r="I880" i="1"/>
  <c r="L880" i="1" s="1"/>
  <c r="J880" i="1"/>
  <c r="O880" i="1" s="1"/>
  <c r="K880" i="1"/>
  <c r="M880" i="1"/>
  <c r="N880" i="1"/>
  <c r="I881" i="1"/>
  <c r="M881" i="1" s="1"/>
  <c r="J881" i="1"/>
  <c r="O881" i="1" s="1"/>
  <c r="L881" i="1"/>
  <c r="N881" i="1"/>
  <c r="I882" i="1"/>
  <c r="N882" i="1" s="1"/>
  <c r="J882" i="1"/>
  <c r="O882" i="1" s="1"/>
  <c r="L882" i="1"/>
  <c r="I883" i="1"/>
  <c r="J883" i="1"/>
  <c r="O883" i="1" s="1"/>
  <c r="N883" i="1"/>
  <c r="I884" i="1"/>
  <c r="J884" i="1"/>
  <c r="O884" i="1" s="1"/>
  <c r="K884" i="1"/>
  <c r="L884" i="1"/>
  <c r="M884" i="1"/>
  <c r="N884" i="1"/>
  <c r="I885" i="1"/>
  <c r="J885" i="1"/>
  <c r="O885" i="1" s="1"/>
  <c r="K885" i="1"/>
  <c r="L885" i="1"/>
  <c r="M885" i="1"/>
  <c r="N885" i="1"/>
  <c r="I886" i="1"/>
  <c r="K886" i="1" s="1"/>
  <c r="J886" i="1"/>
  <c r="O886" i="1" s="1"/>
  <c r="L886" i="1"/>
  <c r="M886" i="1"/>
  <c r="N886" i="1"/>
  <c r="I887" i="1"/>
  <c r="L887" i="1" s="1"/>
  <c r="J887" i="1"/>
  <c r="O887" i="1" s="1"/>
  <c r="K887" i="1"/>
  <c r="M887" i="1"/>
  <c r="N887" i="1"/>
  <c r="I888" i="1"/>
  <c r="K888" i="1" s="1"/>
  <c r="J888" i="1"/>
  <c r="O888" i="1" s="1"/>
  <c r="L888" i="1"/>
  <c r="N888" i="1"/>
  <c r="I889" i="1"/>
  <c r="J889" i="1"/>
  <c r="O889" i="1" s="1"/>
  <c r="I890" i="1"/>
  <c r="N890" i="1" s="1"/>
  <c r="J890" i="1"/>
  <c r="O890" i="1" s="1"/>
  <c r="I891" i="1"/>
  <c r="J891" i="1"/>
  <c r="O891" i="1" s="1"/>
  <c r="I892" i="1"/>
  <c r="J892" i="1"/>
  <c r="O892" i="1" s="1"/>
  <c r="K892" i="1"/>
  <c r="L892" i="1"/>
  <c r="M892" i="1"/>
  <c r="N892" i="1"/>
  <c r="I893" i="1"/>
  <c r="J893" i="1"/>
  <c r="O893" i="1" s="1"/>
  <c r="M893" i="1"/>
  <c r="I894" i="1"/>
  <c r="K894" i="1" s="1"/>
  <c r="J894" i="1"/>
  <c r="O894" i="1" s="1"/>
  <c r="L894" i="1"/>
  <c r="M894" i="1"/>
  <c r="N894" i="1"/>
  <c r="I895" i="1"/>
  <c r="L895" i="1" s="1"/>
  <c r="J895" i="1"/>
  <c r="O895" i="1" s="1"/>
  <c r="K895" i="1"/>
  <c r="M895" i="1"/>
  <c r="N895" i="1"/>
  <c r="I896" i="1"/>
  <c r="K896" i="1" s="1"/>
  <c r="J896" i="1"/>
  <c r="O896" i="1" s="1"/>
  <c r="L896" i="1"/>
  <c r="N896" i="1"/>
  <c r="I897" i="1"/>
  <c r="J897" i="1"/>
  <c r="O897" i="1" s="1"/>
  <c r="M897" i="1"/>
  <c r="I898" i="1"/>
  <c r="J898" i="1"/>
  <c r="O898" i="1" s="1"/>
  <c r="N898" i="1"/>
  <c r="I899" i="1"/>
  <c r="J899" i="1"/>
  <c r="O899" i="1" s="1"/>
  <c r="K899" i="1"/>
  <c r="I900" i="1"/>
  <c r="J900" i="1"/>
  <c r="O900" i="1" s="1"/>
  <c r="K900" i="1"/>
  <c r="L900" i="1"/>
  <c r="M900" i="1"/>
  <c r="N900" i="1"/>
  <c r="I901" i="1"/>
  <c r="J901" i="1"/>
  <c r="O901" i="1" s="1"/>
  <c r="I902" i="1"/>
  <c r="K902" i="1" s="1"/>
  <c r="J902" i="1"/>
  <c r="O902" i="1" s="1"/>
  <c r="L902" i="1"/>
  <c r="M902" i="1"/>
  <c r="N902" i="1"/>
  <c r="I903" i="1"/>
  <c r="L903" i="1" s="1"/>
  <c r="J903" i="1"/>
  <c r="O903" i="1" s="1"/>
  <c r="K903" i="1"/>
  <c r="M903" i="1"/>
  <c r="N903" i="1"/>
  <c r="I904" i="1"/>
  <c r="K904" i="1" s="1"/>
  <c r="J904" i="1"/>
  <c r="O904" i="1" s="1"/>
  <c r="L904" i="1"/>
  <c r="N904" i="1"/>
  <c r="I905" i="1"/>
  <c r="J905" i="1"/>
  <c r="O905" i="1" s="1"/>
  <c r="M905" i="1"/>
  <c r="I906" i="1"/>
  <c r="N906" i="1" s="1"/>
  <c r="J906" i="1"/>
  <c r="O906" i="1" s="1"/>
  <c r="I907" i="1"/>
  <c r="J907" i="1"/>
  <c r="O907" i="1" s="1"/>
  <c r="I908" i="1"/>
  <c r="J908" i="1"/>
  <c r="O908" i="1" s="1"/>
  <c r="K908" i="1"/>
  <c r="L908" i="1"/>
  <c r="M908" i="1"/>
  <c r="N908" i="1"/>
  <c r="I909" i="1"/>
  <c r="J909" i="1"/>
  <c r="O909" i="1" s="1"/>
  <c r="K909" i="1"/>
  <c r="I910" i="1"/>
  <c r="K910" i="1" s="1"/>
  <c r="J910" i="1"/>
  <c r="O910" i="1" s="1"/>
  <c r="L910" i="1"/>
  <c r="M910" i="1"/>
  <c r="N910" i="1"/>
  <c r="I911" i="1"/>
  <c r="L911" i="1" s="1"/>
  <c r="J911" i="1"/>
  <c r="O911" i="1" s="1"/>
  <c r="K911" i="1"/>
  <c r="M911" i="1"/>
  <c r="N911" i="1"/>
  <c r="I912" i="1"/>
  <c r="K912" i="1" s="1"/>
  <c r="J912" i="1"/>
  <c r="O912" i="1" s="1"/>
  <c r="L912" i="1"/>
  <c r="N912" i="1"/>
  <c r="I913" i="1"/>
  <c r="J913" i="1"/>
  <c r="O913" i="1" s="1"/>
  <c r="M913" i="1"/>
  <c r="I914" i="1"/>
  <c r="J914" i="1"/>
  <c r="O914" i="1" s="1"/>
  <c r="I915" i="1"/>
  <c r="K915" i="1" s="1"/>
  <c r="J915" i="1"/>
  <c r="O915" i="1" s="1"/>
  <c r="I916" i="1"/>
  <c r="J916" i="1"/>
  <c r="O916" i="1" s="1"/>
  <c r="K916" i="1"/>
  <c r="L916" i="1"/>
  <c r="M916" i="1"/>
  <c r="N916" i="1"/>
  <c r="I917" i="1"/>
  <c r="N917" i="1" s="1"/>
  <c r="J917" i="1"/>
  <c r="O917" i="1" s="1"/>
  <c r="K917" i="1"/>
  <c r="L917" i="1"/>
  <c r="M917" i="1"/>
  <c r="I918" i="1"/>
  <c r="K918" i="1" s="1"/>
  <c r="J918" i="1"/>
  <c r="O918" i="1" s="1"/>
  <c r="L918" i="1"/>
  <c r="M918" i="1"/>
  <c r="N918" i="1"/>
  <c r="I919" i="1"/>
  <c r="L919" i="1" s="1"/>
  <c r="J919" i="1"/>
  <c r="O919" i="1" s="1"/>
  <c r="K919" i="1"/>
  <c r="M919" i="1"/>
  <c r="N919" i="1"/>
  <c r="I920" i="1"/>
  <c r="K920" i="1" s="1"/>
  <c r="J920" i="1"/>
  <c r="O920" i="1" s="1"/>
  <c r="L920" i="1"/>
  <c r="N920" i="1"/>
  <c r="I921" i="1"/>
  <c r="M921" i="1" s="1"/>
  <c r="J921" i="1"/>
  <c r="O921" i="1" s="1"/>
  <c r="I922" i="1"/>
  <c r="J922" i="1"/>
  <c r="O922" i="1" s="1"/>
  <c r="I923" i="1"/>
  <c r="J923" i="1"/>
  <c r="O923" i="1" s="1"/>
  <c r="K923" i="1"/>
  <c r="I924" i="1"/>
  <c r="J924" i="1"/>
  <c r="O924" i="1" s="1"/>
  <c r="K924" i="1"/>
  <c r="L924" i="1"/>
  <c r="M924" i="1"/>
  <c r="N924" i="1"/>
  <c r="I925" i="1"/>
  <c r="J925" i="1"/>
  <c r="O925" i="1" s="1"/>
  <c r="I926" i="1"/>
  <c r="K926" i="1" s="1"/>
  <c r="J926" i="1"/>
  <c r="O926" i="1" s="1"/>
  <c r="L926" i="1"/>
  <c r="M926" i="1"/>
  <c r="N926" i="1"/>
  <c r="I927" i="1"/>
  <c r="L927" i="1" s="1"/>
  <c r="J927" i="1"/>
  <c r="O927" i="1" s="1"/>
  <c r="K927" i="1"/>
  <c r="M927" i="1"/>
  <c r="N927" i="1"/>
  <c r="I928" i="1"/>
  <c r="K928" i="1" s="1"/>
  <c r="J928" i="1"/>
  <c r="O928" i="1" s="1"/>
  <c r="L928" i="1"/>
  <c r="N928" i="1"/>
  <c r="I929" i="1"/>
  <c r="J929" i="1"/>
  <c r="O929" i="1" s="1"/>
  <c r="M929" i="1"/>
  <c r="I930" i="1"/>
  <c r="J930" i="1"/>
  <c r="O930" i="1" s="1"/>
  <c r="N930" i="1"/>
  <c r="I931" i="1"/>
  <c r="K931" i="1" s="1"/>
  <c r="J931" i="1"/>
  <c r="O931" i="1" s="1"/>
  <c r="I932" i="1"/>
  <c r="J932" i="1"/>
  <c r="O932" i="1" s="1"/>
  <c r="K932" i="1"/>
  <c r="L932" i="1"/>
  <c r="M932" i="1"/>
  <c r="N932" i="1"/>
  <c r="I933" i="1"/>
  <c r="N933" i="1" s="1"/>
  <c r="J933" i="1"/>
  <c r="O933" i="1" s="1"/>
  <c r="L933" i="1"/>
  <c r="M933" i="1"/>
  <c r="I934" i="1"/>
  <c r="K934" i="1" s="1"/>
  <c r="J934" i="1"/>
  <c r="O934" i="1" s="1"/>
  <c r="L934" i="1"/>
  <c r="M934" i="1"/>
  <c r="N934" i="1"/>
  <c r="I935" i="1"/>
  <c r="L935" i="1" s="1"/>
  <c r="J935" i="1"/>
  <c r="O935" i="1" s="1"/>
  <c r="K935" i="1"/>
  <c r="M935" i="1"/>
  <c r="N935" i="1"/>
  <c r="I936" i="1"/>
  <c r="J936" i="1"/>
  <c r="O936" i="1" s="1"/>
  <c r="L936" i="1"/>
  <c r="N936" i="1"/>
  <c r="I937" i="1"/>
  <c r="M937" i="1" s="1"/>
  <c r="J937" i="1"/>
  <c r="O937" i="1" s="1"/>
  <c r="K937" i="1"/>
  <c r="I938" i="1"/>
  <c r="J938" i="1"/>
  <c r="O938" i="1" s="1"/>
  <c r="I939" i="1"/>
  <c r="N939" i="1" s="1"/>
  <c r="J939" i="1"/>
  <c r="O939" i="1" s="1"/>
  <c r="K939" i="1"/>
  <c r="M939" i="1"/>
  <c r="I940" i="1"/>
  <c r="J940" i="1"/>
  <c r="O940" i="1" s="1"/>
  <c r="K940" i="1"/>
  <c r="L940" i="1"/>
  <c r="M940" i="1"/>
  <c r="N940" i="1"/>
  <c r="I941" i="1"/>
  <c r="M941" i="1" s="1"/>
  <c r="J941" i="1"/>
  <c r="O941" i="1" s="1"/>
  <c r="I942" i="1"/>
  <c r="K942" i="1" s="1"/>
  <c r="J942" i="1"/>
  <c r="O942" i="1" s="1"/>
  <c r="L942" i="1"/>
  <c r="M942" i="1"/>
  <c r="N942" i="1"/>
  <c r="I943" i="1"/>
  <c r="L943" i="1" s="1"/>
  <c r="J943" i="1"/>
  <c r="O943" i="1" s="1"/>
  <c r="K943" i="1"/>
  <c r="M943" i="1"/>
  <c r="N943" i="1"/>
  <c r="I944" i="1"/>
  <c r="L944" i="1" s="1"/>
  <c r="J944" i="1"/>
  <c r="O944" i="1" s="1"/>
  <c r="N944" i="1"/>
  <c r="I945" i="1"/>
  <c r="J945" i="1"/>
  <c r="O945" i="1" s="1"/>
  <c r="I946" i="1"/>
  <c r="M946" i="1" s="1"/>
  <c r="J946" i="1"/>
  <c r="O946" i="1" s="1"/>
  <c r="K946" i="1"/>
  <c r="L946" i="1"/>
  <c r="N946" i="1"/>
  <c r="I947" i="1"/>
  <c r="N947" i="1" s="1"/>
  <c r="J947" i="1"/>
  <c r="O947" i="1" s="1"/>
  <c r="K947" i="1"/>
  <c r="M947" i="1"/>
  <c r="I948" i="1"/>
  <c r="J948" i="1"/>
  <c r="O948" i="1" s="1"/>
  <c r="K948" i="1"/>
  <c r="L948" i="1"/>
  <c r="M948" i="1"/>
  <c r="N948" i="1"/>
  <c r="I949" i="1"/>
  <c r="J949" i="1"/>
  <c r="O949" i="1" s="1"/>
  <c r="K949" i="1"/>
  <c r="I950" i="1"/>
  <c r="K950" i="1" s="1"/>
  <c r="J950" i="1"/>
  <c r="O950" i="1" s="1"/>
  <c r="L950" i="1"/>
  <c r="M950" i="1"/>
  <c r="N950" i="1"/>
  <c r="I951" i="1"/>
  <c r="L951" i="1" s="1"/>
  <c r="J951" i="1"/>
  <c r="O951" i="1" s="1"/>
  <c r="M951" i="1"/>
  <c r="N951" i="1"/>
  <c r="I952" i="1"/>
  <c r="L952" i="1" s="1"/>
  <c r="J952" i="1"/>
  <c r="O952" i="1" s="1"/>
  <c r="N952" i="1"/>
  <c r="I953" i="1"/>
  <c r="J953" i="1"/>
  <c r="O953" i="1" s="1"/>
  <c r="K953" i="1"/>
  <c r="I954" i="1"/>
  <c r="M954" i="1" s="1"/>
  <c r="J954" i="1"/>
  <c r="O954" i="1" s="1"/>
  <c r="L954" i="1"/>
  <c r="N954" i="1"/>
  <c r="I955" i="1"/>
  <c r="J955" i="1"/>
  <c r="O955" i="1" s="1"/>
  <c r="M955" i="1"/>
  <c r="I956" i="1"/>
  <c r="J956" i="1"/>
  <c r="O956" i="1" s="1"/>
  <c r="K956" i="1"/>
  <c r="L956" i="1"/>
  <c r="M956" i="1"/>
  <c r="N956" i="1"/>
  <c r="I957" i="1"/>
  <c r="J957" i="1"/>
  <c r="O957" i="1" s="1"/>
  <c r="K957" i="1"/>
  <c r="I958" i="1"/>
  <c r="K958" i="1" s="1"/>
  <c r="J958" i="1"/>
  <c r="O958" i="1" s="1"/>
  <c r="L958" i="1"/>
  <c r="M958" i="1"/>
  <c r="N958" i="1"/>
  <c r="I959" i="1"/>
  <c r="L959" i="1" s="1"/>
  <c r="J959" i="1"/>
  <c r="O959" i="1" s="1"/>
  <c r="M959" i="1"/>
  <c r="I960" i="1"/>
  <c r="J960" i="1"/>
  <c r="O960" i="1" s="1"/>
  <c r="I961" i="1"/>
  <c r="J961" i="1"/>
  <c r="O961" i="1" s="1"/>
  <c r="I962" i="1"/>
  <c r="M962" i="1" s="1"/>
  <c r="J962" i="1"/>
  <c r="O962" i="1" s="1"/>
  <c r="L962" i="1"/>
  <c r="I963" i="1"/>
  <c r="J963" i="1"/>
  <c r="O963" i="1" s="1"/>
  <c r="I964" i="1"/>
  <c r="J964" i="1"/>
  <c r="O964" i="1" s="1"/>
  <c r="K964" i="1"/>
  <c r="L964" i="1"/>
  <c r="M964" i="1"/>
  <c r="N964" i="1"/>
  <c r="I965" i="1"/>
  <c r="L965" i="1" s="1"/>
  <c r="J965" i="1"/>
  <c r="O965" i="1" s="1"/>
  <c r="K965" i="1"/>
  <c r="M965" i="1"/>
  <c r="N965" i="1"/>
  <c r="I966" i="1"/>
  <c r="K966" i="1" s="1"/>
  <c r="J966" i="1"/>
  <c r="O966" i="1" s="1"/>
  <c r="L966" i="1"/>
  <c r="M966" i="1"/>
  <c r="N966" i="1"/>
  <c r="I967" i="1"/>
  <c r="J967" i="1"/>
  <c r="O967" i="1" s="1"/>
  <c r="I968" i="1"/>
  <c r="J968" i="1"/>
  <c r="O968" i="1" s="1"/>
  <c r="L968" i="1"/>
  <c r="N968" i="1"/>
  <c r="I969" i="1"/>
  <c r="M969" i="1" s="1"/>
  <c r="J969" i="1"/>
  <c r="O969" i="1" s="1"/>
  <c r="K969" i="1"/>
  <c r="I970" i="1"/>
  <c r="J970" i="1"/>
  <c r="O970" i="1" s="1"/>
  <c r="I971" i="1"/>
  <c r="N971" i="1" s="1"/>
  <c r="J971" i="1"/>
  <c r="O971" i="1" s="1"/>
  <c r="K971" i="1"/>
  <c r="M971" i="1"/>
  <c r="I972" i="1"/>
  <c r="J972" i="1"/>
  <c r="O972" i="1" s="1"/>
  <c r="K972" i="1"/>
  <c r="L972" i="1"/>
  <c r="M972" i="1"/>
  <c r="N972" i="1"/>
  <c r="I973" i="1"/>
  <c r="M973" i="1" s="1"/>
  <c r="J973" i="1"/>
  <c r="O973" i="1" s="1"/>
  <c r="I974" i="1"/>
  <c r="K974" i="1" s="1"/>
  <c r="J974" i="1"/>
  <c r="O974" i="1" s="1"/>
  <c r="L974" i="1"/>
  <c r="M974" i="1"/>
  <c r="N974" i="1"/>
  <c r="I975" i="1"/>
  <c r="L975" i="1" s="1"/>
  <c r="J975" i="1"/>
  <c r="O975" i="1" s="1"/>
  <c r="K975" i="1"/>
  <c r="M975" i="1"/>
  <c r="N975" i="1"/>
  <c r="I976" i="1"/>
  <c r="L976" i="1" s="1"/>
  <c r="J976" i="1"/>
  <c r="O976" i="1" s="1"/>
  <c r="N976" i="1"/>
  <c r="I977" i="1"/>
  <c r="J977" i="1"/>
  <c r="O977" i="1" s="1"/>
  <c r="I978" i="1"/>
  <c r="M978" i="1" s="1"/>
  <c r="J978" i="1"/>
  <c r="O978" i="1" s="1"/>
  <c r="K978" i="1"/>
  <c r="L978" i="1"/>
  <c r="N978" i="1"/>
  <c r="I979" i="1"/>
  <c r="N979" i="1" s="1"/>
  <c r="J979" i="1"/>
  <c r="O979" i="1" s="1"/>
  <c r="K979" i="1"/>
  <c r="M979" i="1"/>
  <c r="I980" i="1"/>
  <c r="J980" i="1"/>
  <c r="O980" i="1" s="1"/>
  <c r="K980" i="1"/>
  <c r="L980" i="1"/>
  <c r="M980" i="1"/>
  <c r="N980" i="1"/>
  <c r="I981" i="1"/>
  <c r="J981" i="1"/>
  <c r="O981" i="1" s="1"/>
  <c r="K981" i="1"/>
  <c r="I982" i="1"/>
  <c r="K982" i="1" s="1"/>
  <c r="J982" i="1"/>
  <c r="O982" i="1" s="1"/>
  <c r="L982" i="1"/>
  <c r="M982" i="1"/>
  <c r="N982" i="1"/>
  <c r="I983" i="1"/>
  <c r="L983" i="1" s="1"/>
  <c r="J983" i="1"/>
  <c r="O983" i="1" s="1"/>
  <c r="M983" i="1"/>
  <c r="N983" i="1"/>
  <c r="I984" i="1"/>
  <c r="M984" i="1" s="1"/>
  <c r="J984" i="1"/>
  <c r="O984" i="1" s="1"/>
  <c r="L984" i="1"/>
  <c r="I985" i="1"/>
  <c r="J985" i="1"/>
  <c r="O985" i="1" s="1"/>
  <c r="I986" i="1"/>
  <c r="J986" i="1"/>
  <c r="O986" i="1" s="1"/>
  <c r="K986" i="1"/>
  <c r="L986" i="1"/>
  <c r="M986" i="1"/>
  <c r="N986" i="1"/>
  <c r="I987" i="1"/>
  <c r="K987" i="1" s="1"/>
  <c r="J987" i="1"/>
  <c r="O987" i="1" s="1"/>
  <c r="L987" i="1"/>
  <c r="M987" i="1"/>
  <c r="N987" i="1"/>
  <c r="I988" i="1"/>
  <c r="J988" i="1"/>
  <c r="O988" i="1" s="1"/>
  <c r="K988" i="1"/>
  <c r="L988" i="1"/>
  <c r="M988" i="1"/>
  <c r="N988" i="1"/>
  <c r="I989" i="1"/>
  <c r="K989" i="1" s="1"/>
  <c r="J989" i="1"/>
  <c r="O989" i="1" s="1"/>
  <c r="L989" i="1"/>
  <c r="N989" i="1"/>
  <c r="I990" i="1"/>
  <c r="J990" i="1"/>
  <c r="O990" i="1" s="1"/>
  <c r="N990" i="1"/>
  <c r="I991" i="1"/>
  <c r="K991" i="1" s="1"/>
  <c r="J991" i="1"/>
  <c r="O991" i="1" s="1"/>
  <c r="I992" i="1"/>
  <c r="J992" i="1"/>
  <c r="O992" i="1" s="1"/>
  <c r="I993" i="1"/>
  <c r="N993" i="1" s="1"/>
  <c r="J993" i="1"/>
  <c r="O993" i="1" s="1"/>
  <c r="K993" i="1"/>
  <c r="M993" i="1"/>
  <c r="I994" i="1"/>
  <c r="J994" i="1"/>
  <c r="O994" i="1" s="1"/>
  <c r="M994" i="1"/>
  <c r="I995" i="1"/>
  <c r="J995" i="1"/>
  <c r="O995" i="1" s="1"/>
  <c r="K995" i="1"/>
  <c r="I996" i="1"/>
  <c r="J996" i="1"/>
  <c r="O996" i="1" s="1"/>
  <c r="K996" i="1"/>
  <c r="L996" i="1"/>
  <c r="M996" i="1"/>
  <c r="N996" i="1"/>
  <c r="I997" i="1"/>
  <c r="J997" i="1"/>
  <c r="O997" i="1" s="1"/>
  <c r="I998" i="1"/>
  <c r="K998" i="1" s="1"/>
  <c r="J998" i="1"/>
  <c r="O998" i="1" s="1"/>
  <c r="M998" i="1"/>
  <c r="N998" i="1"/>
  <c r="I999" i="1"/>
  <c r="L999" i="1" s="1"/>
  <c r="J999" i="1"/>
  <c r="O999" i="1" s="1"/>
  <c r="M999" i="1"/>
  <c r="I1000" i="1"/>
  <c r="J1000" i="1"/>
  <c r="O1000" i="1" s="1"/>
  <c r="I1001" i="1"/>
  <c r="N1001" i="1" s="1"/>
  <c r="J1001" i="1"/>
  <c r="O1001" i="1" s="1"/>
  <c r="K1001" i="1"/>
  <c r="L1001" i="1"/>
  <c r="M1001" i="1"/>
  <c r="I1002" i="1"/>
  <c r="K1002" i="1" s="1"/>
  <c r="J1002" i="1"/>
  <c r="O1002" i="1" s="1"/>
  <c r="L1002" i="1"/>
  <c r="M1002" i="1"/>
  <c r="N1002" i="1"/>
  <c r="I1003" i="1"/>
  <c r="K1003" i="1" s="1"/>
  <c r="J1003" i="1"/>
  <c r="O1003" i="1" s="1"/>
  <c r="L1003" i="1"/>
  <c r="N1003" i="1"/>
  <c r="I1004" i="1"/>
  <c r="J1004" i="1"/>
  <c r="O1004" i="1" s="1"/>
  <c r="K1004" i="1"/>
  <c r="L1004" i="1"/>
  <c r="M1004" i="1"/>
  <c r="N1004" i="1"/>
  <c r="I1005" i="1"/>
  <c r="J1005" i="1"/>
  <c r="O1005" i="1" s="1"/>
  <c r="I1006" i="1"/>
  <c r="L1006" i="1" s="1"/>
  <c r="J1006" i="1"/>
  <c r="O1006" i="1" s="1"/>
  <c r="I1007" i="1"/>
  <c r="J1007" i="1"/>
  <c r="O1007" i="1" s="1"/>
  <c r="I1008" i="1"/>
  <c r="M1008" i="1" s="1"/>
  <c r="J1008" i="1"/>
  <c r="O1008" i="1" s="1"/>
  <c r="K1008" i="1"/>
  <c r="N1008" i="1"/>
  <c r="I1009" i="1"/>
  <c r="J1009" i="1"/>
  <c r="O1009" i="1" s="1"/>
  <c r="M1009" i="1"/>
  <c r="I1010" i="1"/>
  <c r="K1010" i="1" s="1"/>
  <c r="J1010" i="1"/>
  <c r="O1010" i="1" s="1"/>
  <c r="I1011" i="1"/>
  <c r="J1011" i="1"/>
  <c r="O1011" i="1" s="1"/>
  <c r="I1012" i="1"/>
  <c r="J1012" i="1"/>
  <c r="O1012" i="1" s="1"/>
  <c r="K1012" i="1"/>
  <c r="L1012" i="1"/>
  <c r="M1012" i="1"/>
  <c r="N1012" i="1"/>
  <c r="I1013" i="1"/>
  <c r="L1013" i="1" s="1"/>
  <c r="J1013" i="1"/>
  <c r="O1013" i="1" s="1"/>
  <c r="K1013" i="1"/>
  <c r="M1013" i="1"/>
  <c r="N1013" i="1"/>
  <c r="I1014" i="1"/>
  <c r="K1014" i="1" s="1"/>
  <c r="J1014" i="1"/>
  <c r="O1014" i="1" s="1"/>
  <c r="M1014" i="1"/>
  <c r="I1015" i="1"/>
  <c r="J1015" i="1"/>
  <c r="O1015" i="1" s="1"/>
  <c r="I1016" i="1"/>
  <c r="M1016" i="1" s="1"/>
  <c r="J1016" i="1"/>
  <c r="O1016" i="1" s="1"/>
  <c r="K1016" i="1"/>
  <c r="L1016" i="1"/>
  <c r="N1016" i="1"/>
  <c r="I1017" i="1"/>
  <c r="N1017" i="1" s="1"/>
  <c r="J1017" i="1"/>
  <c r="O1017" i="1" s="1"/>
  <c r="L1017" i="1"/>
  <c r="M1017" i="1"/>
  <c r="I1018" i="1"/>
  <c r="K1018" i="1" s="1"/>
  <c r="J1018" i="1"/>
  <c r="O1018" i="1" s="1"/>
  <c r="L1018" i="1"/>
  <c r="N1018" i="1"/>
  <c r="I1019" i="1"/>
  <c r="J1019" i="1"/>
  <c r="O1019" i="1" s="1"/>
  <c r="N1019" i="1"/>
  <c r="I1020" i="1"/>
  <c r="J1020" i="1"/>
  <c r="O1020" i="1" s="1"/>
  <c r="K1020" i="1"/>
  <c r="L1020" i="1"/>
  <c r="M1020" i="1"/>
  <c r="N1020" i="1"/>
  <c r="I1021" i="1"/>
  <c r="J1021" i="1"/>
  <c r="O1021" i="1" s="1"/>
  <c r="K1021" i="1"/>
  <c r="L1021" i="1"/>
  <c r="M1021" i="1"/>
  <c r="N1021" i="1"/>
  <c r="I1022" i="1"/>
  <c r="J1022" i="1"/>
  <c r="O1022" i="1" s="1"/>
  <c r="I1023" i="1"/>
  <c r="L1023" i="1" s="1"/>
  <c r="J1023" i="1"/>
  <c r="O1023" i="1" s="1"/>
  <c r="K1023" i="1"/>
  <c r="N1023" i="1"/>
  <c r="I1024" i="1"/>
  <c r="J1024" i="1"/>
  <c r="O1024" i="1" s="1"/>
  <c r="N1024" i="1"/>
  <c r="I1025" i="1"/>
  <c r="J1025" i="1"/>
  <c r="O1025" i="1" s="1"/>
  <c r="K1025" i="1"/>
  <c r="I1026" i="1"/>
  <c r="J1026" i="1"/>
  <c r="O1026" i="1" s="1"/>
  <c r="I1027" i="1"/>
  <c r="L1027" i="1" s="1"/>
  <c r="J1027" i="1"/>
  <c r="O1027" i="1" s="1"/>
  <c r="K1027" i="1"/>
  <c r="M1027" i="1"/>
  <c r="N1027" i="1"/>
  <c r="I1028" i="1"/>
  <c r="J1028" i="1"/>
  <c r="O1028" i="1" s="1"/>
  <c r="K1028" i="1"/>
  <c r="L1028" i="1"/>
  <c r="M1028" i="1"/>
  <c r="N1028" i="1"/>
  <c r="I1029" i="1"/>
  <c r="J1029" i="1"/>
  <c r="O1029" i="1" s="1"/>
  <c r="M1029" i="1"/>
  <c r="I1030" i="1"/>
  <c r="J1030" i="1"/>
  <c r="O1030" i="1" s="1"/>
  <c r="I1031" i="1"/>
  <c r="L1031" i="1" s="1"/>
  <c r="J1031" i="1"/>
  <c r="O1031" i="1" s="1"/>
  <c r="K1031" i="1"/>
  <c r="M1031" i="1"/>
  <c r="N1031" i="1"/>
  <c r="I1032" i="1"/>
  <c r="M1032" i="1" s="1"/>
  <c r="J1032" i="1"/>
  <c r="O1032" i="1" s="1"/>
  <c r="L1032" i="1"/>
  <c r="N1032" i="1"/>
  <c r="I1033" i="1"/>
  <c r="N1033" i="1" s="1"/>
  <c r="J1033" i="1"/>
  <c r="O1033" i="1" s="1"/>
  <c r="L1033" i="1"/>
  <c r="I1034" i="1"/>
  <c r="J1034" i="1"/>
  <c r="O1034" i="1" s="1"/>
  <c r="I1035" i="1"/>
  <c r="J1035" i="1"/>
  <c r="O1035" i="1" s="1"/>
  <c r="K1035" i="1"/>
  <c r="L1035" i="1"/>
  <c r="M1035" i="1"/>
  <c r="N1035" i="1"/>
  <c r="I1036" i="1"/>
  <c r="J1036" i="1"/>
  <c r="O1036" i="1" s="1"/>
  <c r="K1036" i="1"/>
  <c r="L1036" i="1"/>
  <c r="M1036" i="1"/>
  <c r="N1036" i="1"/>
  <c r="I1037" i="1"/>
  <c r="K1037" i="1" s="1"/>
  <c r="J1037" i="1"/>
  <c r="O1037" i="1" s="1"/>
  <c r="L1037" i="1"/>
  <c r="M1037" i="1"/>
  <c r="N1037" i="1"/>
  <c r="I1038" i="1"/>
  <c r="K1038" i="1" s="1"/>
  <c r="J1038" i="1"/>
  <c r="O1038" i="1" s="1"/>
  <c r="L1038" i="1"/>
  <c r="N1038" i="1"/>
  <c r="I1039" i="1"/>
  <c r="J1039" i="1"/>
  <c r="O1039" i="1" s="1"/>
  <c r="N1039" i="1"/>
  <c r="I1040" i="1"/>
  <c r="J1040" i="1"/>
  <c r="O1040" i="1" s="1"/>
  <c r="K1040" i="1"/>
  <c r="I1041" i="1"/>
  <c r="J1041" i="1"/>
  <c r="O1041" i="1" s="1"/>
  <c r="I1042" i="1"/>
  <c r="L1042" i="1" s="1"/>
  <c r="J1042" i="1"/>
  <c r="O1042" i="1" s="1"/>
  <c r="K1042" i="1"/>
  <c r="M1042" i="1"/>
  <c r="N1042" i="1"/>
  <c r="I1043" i="1"/>
  <c r="M1043" i="1" s="1"/>
  <c r="J1043" i="1"/>
  <c r="O1043" i="1" s="1"/>
  <c r="I1044" i="1"/>
  <c r="J1044" i="1"/>
  <c r="O1044" i="1" s="1"/>
  <c r="K1044" i="1"/>
  <c r="L1044" i="1"/>
  <c r="M1044" i="1"/>
  <c r="N1044" i="1"/>
  <c r="I1045" i="1"/>
  <c r="J1045" i="1"/>
  <c r="O1045" i="1" s="1"/>
  <c r="K1045" i="1"/>
  <c r="I1046" i="1"/>
  <c r="K1046" i="1" s="1"/>
  <c r="J1046" i="1"/>
  <c r="O1046" i="1" s="1"/>
  <c r="L1046" i="1"/>
  <c r="M1046" i="1"/>
  <c r="N1046" i="1"/>
  <c r="I1047" i="1"/>
  <c r="L1047" i="1" s="1"/>
  <c r="J1047" i="1"/>
  <c r="O1047" i="1" s="1"/>
  <c r="M1047" i="1"/>
  <c r="N1047" i="1"/>
  <c r="I1048" i="1"/>
  <c r="M1048" i="1" s="1"/>
  <c r="J1048" i="1"/>
  <c r="O1048" i="1" s="1"/>
  <c r="L1048" i="1"/>
  <c r="I1049" i="1"/>
  <c r="J1049" i="1"/>
  <c r="O1049" i="1" s="1"/>
  <c r="I1050" i="1"/>
  <c r="J1050" i="1"/>
  <c r="O1050" i="1" s="1"/>
  <c r="K1050" i="1"/>
  <c r="L1050" i="1"/>
  <c r="M1050" i="1"/>
  <c r="N1050" i="1"/>
  <c r="I1051" i="1"/>
  <c r="K1051" i="1" s="1"/>
  <c r="J1051" i="1"/>
  <c r="O1051" i="1" s="1"/>
  <c r="L1051" i="1"/>
  <c r="M1051" i="1"/>
  <c r="N1051" i="1"/>
  <c r="I1052" i="1"/>
  <c r="J1052" i="1"/>
  <c r="O1052" i="1" s="1"/>
  <c r="K1052" i="1"/>
  <c r="L1052" i="1"/>
  <c r="M1052" i="1"/>
  <c r="N1052" i="1"/>
  <c r="I1053" i="1"/>
  <c r="K1053" i="1" s="1"/>
  <c r="J1053" i="1"/>
  <c r="O1053" i="1" s="1"/>
  <c r="L1053" i="1"/>
  <c r="N1053" i="1"/>
  <c r="I1054" i="1"/>
  <c r="J1054" i="1"/>
  <c r="O1054" i="1" s="1"/>
  <c r="N1054" i="1"/>
  <c r="I1055" i="1"/>
  <c r="K1055" i="1" s="1"/>
  <c r="J1055" i="1"/>
  <c r="O1055" i="1" s="1"/>
  <c r="I1056" i="1"/>
  <c r="J1056" i="1"/>
  <c r="O1056" i="1" s="1"/>
  <c r="I1057" i="1"/>
  <c r="N1057" i="1" s="1"/>
  <c r="J1057" i="1"/>
  <c r="O1057" i="1" s="1"/>
  <c r="K1057" i="1"/>
  <c r="M1057" i="1"/>
  <c r="I1058" i="1"/>
  <c r="J1058" i="1"/>
  <c r="O1058" i="1" s="1"/>
  <c r="M1058" i="1"/>
  <c r="I1059" i="1"/>
  <c r="J1059" i="1"/>
  <c r="O1059" i="1" s="1"/>
  <c r="K1059" i="1"/>
  <c r="I1060" i="1"/>
  <c r="J1060" i="1"/>
  <c r="O1060" i="1" s="1"/>
  <c r="K1060" i="1"/>
  <c r="L1060" i="1"/>
  <c r="M1060" i="1"/>
  <c r="N1060" i="1"/>
  <c r="I1061" i="1"/>
  <c r="J1061" i="1"/>
  <c r="O1061" i="1" s="1"/>
  <c r="I1062" i="1"/>
  <c r="K1062" i="1" s="1"/>
  <c r="J1062" i="1"/>
  <c r="O1062" i="1" s="1"/>
  <c r="M1062" i="1"/>
  <c r="N1062" i="1"/>
  <c r="I1063" i="1"/>
  <c r="L1063" i="1" s="1"/>
  <c r="J1063" i="1"/>
  <c r="O1063" i="1" s="1"/>
  <c r="M1063" i="1"/>
  <c r="I1064" i="1"/>
  <c r="J1064" i="1"/>
  <c r="O1064" i="1" s="1"/>
  <c r="I1065" i="1"/>
  <c r="N1065" i="1" s="1"/>
  <c r="J1065" i="1"/>
  <c r="O1065" i="1" s="1"/>
  <c r="K1065" i="1"/>
  <c r="L1065" i="1"/>
  <c r="M1065" i="1"/>
  <c r="I1066" i="1"/>
  <c r="K1066" i="1" s="1"/>
  <c r="J1066" i="1"/>
  <c r="O1066" i="1" s="1"/>
  <c r="L1066" i="1"/>
  <c r="M1066" i="1"/>
  <c r="N1066" i="1"/>
  <c r="I1067" i="1"/>
  <c r="K1067" i="1" s="1"/>
  <c r="J1067" i="1"/>
  <c r="O1067" i="1" s="1"/>
  <c r="L1067" i="1"/>
  <c r="N1067" i="1"/>
  <c r="I1068" i="1"/>
  <c r="J1068" i="1"/>
  <c r="O1068" i="1" s="1"/>
  <c r="K1068" i="1"/>
  <c r="L1068" i="1"/>
  <c r="M1068" i="1"/>
  <c r="N1068" i="1"/>
  <c r="I1069" i="1"/>
  <c r="J1069" i="1"/>
  <c r="O1069" i="1" s="1"/>
  <c r="I1070" i="1"/>
  <c r="L1070" i="1" s="1"/>
  <c r="J1070" i="1"/>
  <c r="O1070" i="1" s="1"/>
  <c r="I1071" i="1"/>
  <c r="K1071" i="1" s="1"/>
  <c r="J1071" i="1"/>
  <c r="O1071" i="1" s="1"/>
  <c r="I1072" i="1"/>
  <c r="M1072" i="1" s="1"/>
  <c r="J1072" i="1"/>
  <c r="O1072" i="1" s="1"/>
  <c r="K1072" i="1"/>
  <c r="N1072" i="1"/>
  <c r="I1073" i="1"/>
  <c r="J1073" i="1"/>
  <c r="O1073" i="1" s="1"/>
  <c r="M1073" i="1"/>
  <c r="I1074" i="1"/>
  <c r="J1074" i="1"/>
  <c r="O1074" i="1" s="1"/>
  <c r="I1075" i="1"/>
  <c r="J1075" i="1"/>
  <c r="O1075" i="1" s="1"/>
  <c r="I1076" i="1"/>
  <c r="J1076" i="1"/>
  <c r="O1076" i="1" s="1"/>
  <c r="K1076" i="1"/>
  <c r="L1076" i="1"/>
  <c r="M1076" i="1"/>
  <c r="N1076" i="1"/>
  <c r="I1077" i="1"/>
  <c r="L1077" i="1" s="1"/>
  <c r="J1077" i="1"/>
  <c r="O1077" i="1" s="1"/>
  <c r="K1077" i="1"/>
  <c r="M1077" i="1"/>
  <c r="N1077" i="1"/>
  <c r="I1078" i="1"/>
  <c r="K1078" i="1" s="1"/>
  <c r="J1078" i="1"/>
  <c r="O1078" i="1" s="1"/>
  <c r="M1078" i="1"/>
  <c r="I1079" i="1"/>
  <c r="J1079" i="1"/>
  <c r="O1079" i="1" s="1"/>
  <c r="I1080" i="1"/>
  <c r="M1080" i="1" s="1"/>
  <c r="J1080" i="1"/>
  <c r="O1080" i="1" s="1"/>
  <c r="K1080" i="1"/>
  <c r="L1080" i="1"/>
  <c r="N1080" i="1"/>
  <c r="I1081" i="1"/>
  <c r="N1081" i="1" s="1"/>
  <c r="J1081" i="1"/>
  <c r="O1081" i="1" s="1"/>
  <c r="L1081" i="1"/>
  <c r="M1081" i="1"/>
  <c r="I1082" i="1"/>
  <c r="K1082" i="1" s="1"/>
  <c r="J1082" i="1"/>
  <c r="O1082" i="1" s="1"/>
  <c r="L1082" i="1"/>
  <c r="N1082" i="1"/>
  <c r="I1083" i="1"/>
  <c r="J1083" i="1"/>
  <c r="O1083" i="1" s="1"/>
  <c r="I1084" i="1"/>
  <c r="J1084" i="1"/>
  <c r="O1084" i="1" s="1"/>
  <c r="K1084" i="1"/>
  <c r="L1084" i="1"/>
  <c r="M1084" i="1"/>
  <c r="N1084" i="1"/>
  <c r="I1085" i="1"/>
  <c r="J1085" i="1"/>
  <c r="O1085" i="1" s="1"/>
  <c r="K1085" i="1"/>
  <c r="L1085" i="1"/>
  <c r="M1085" i="1"/>
  <c r="N1085" i="1"/>
  <c r="I1086" i="1"/>
  <c r="J1086" i="1"/>
  <c r="O1086" i="1" s="1"/>
  <c r="I1087" i="1"/>
  <c r="L1087" i="1" s="1"/>
  <c r="J1087" i="1"/>
  <c r="O1087" i="1" s="1"/>
  <c r="K1087" i="1"/>
  <c r="N1087" i="1"/>
  <c r="I1088" i="1"/>
  <c r="J1088" i="1"/>
  <c r="O1088" i="1" s="1"/>
  <c r="N1088" i="1"/>
  <c r="I1089" i="1"/>
  <c r="J1089" i="1"/>
  <c r="O1089" i="1" s="1"/>
  <c r="K1089" i="1"/>
  <c r="I1090" i="1"/>
  <c r="J1090" i="1"/>
  <c r="O1090" i="1" s="1"/>
  <c r="M1090" i="1"/>
  <c r="I1091" i="1"/>
  <c r="L1091" i="1" s="1"/>
  <c r="J1091" i="1"/>
  <c r="O1091" i="1" s="1"/>
  <c r="K1091" i="1"/>
  <c r="M1091" i="1"/>
  <c r="N1091" i="1"/>
  <c r="I1092" i="1"/>
  <c r="J1092" i="1"/>
  <c r="O1092" i="1" s="1"/>
  <c r="K1092" i="1"/>
  <c r="L1092" i="1"/>
  <c r="M1092" i="1"/>
  <c r="N1092" i="1"/>
  <c r="I1093" i="1"/>
  <c r="J1093" i="1"/>
  <c r="O1093" i="1" s="1"/>
  <c r="M1093" i="1"/>
  <c r="I1094" i="1"/>
  <c r="J1094" i="1"/>
  <c r="O1094" i="1" s="1"/>
  <c r="I1095" i="1"/>
  <c r="L1095" i="1" s="1"/>
  <c r="J1095" i="1"/>
  <c r="O1095" i="1" s="1"/>
  <c r="K1095" i="1"/>
  <c r="M1095" i="1"/>
  <c r="N1095" i="1"/>
  <c r="I1096" i="1"/>
  <c r="M1096" i="1" s="1"/>
  <c r="J1096" i="1"/>
  <c r="O1096" i="1" s="1"/>
  <c r="L1096" i="1"/>
  <c r="N1096" i="1"/>
  <c r="I1097" i="1"/>
  <c r="N1097" i="1" s="1"/>
  <c r="J1097" i="1"/>
  <c r="O1097" i="1" s="1"/>
  <c r="L1097" i="1"/>
  <c r="I1098" i="1"/>
  <c r="J1098" i="1"/>
  <c r="O1098" i="1" s="1"/>
  <c r="I1099" i="1"/>
  <c r="J1099" i="1"/>
  <c r="O1099" i="1" s="1"/>
  <c r="K1099" i="1"/>
  <c r="L1099" i="1"/>
  <c r="M1099" i="1"/>
  <c r="N1099" i="1"/>
  <c r="I1100" i="1"/>
  <c r="J1100" i="1"/>
  <c r="O1100" i="1" s="1"/>
  <c r="K1100" i="1"/>
  <c r="L1100" i="1"/>
  <c r="M1100" i="1"/>
  <c r="N1100" i="1"/>
  <c r="I1101" i="1"/>
  <c r="K1101" i="1" s="1"/>
  <c r="J1101" i="1"/>
  <c r="O1101" i="1" s="1"/>
  <c r="L1101" i="1"/>
  <c r="M1101" i="1"/>
  <c r="N1101" i="1"/>
  <c r="I1102" i="1"/>
  <c r="K1102" i="1" s="1"/>
  <c r="J1102" i="1"/>
  <c r="O1102" i="1" s="1"/>
  <c r="L1102" i="1"/>
  <c r="N1102" i="1"/>
  <c r="I1103" i="1"/>
  <c r="J1103" i="1"/>
  <c r="O1103" i="1" s="1"/>
  <c r="N1103" i="1"/>
  <c r="I1104" i="1"/>
  <c r="J1104" i="1"/>
  <c r="O1104" i="1" s="1"/>
  <c r="K1104" i="1"/>
  <c r="I1105" i="1"/>
  <c r="J1105" i="1"/>
  <c r="O1105" i="1" s="1"/>
  <c r="M1105" i="1"/>
  <c r="I1106" i="1"/>
  <c r="L1106" i="1" s="1"/>
  <c r="J1106" i="1"/>
  <c r="O1106" i="1" s="1"/>
  <c r="K1106" i="1"/>
  <c r="M1106" i="1"/>
  <c r="N1106" i="1"/>
  <c r="I1107" i="1"/>
  <c r="M1107" i="1" s="1"/>
  <c r="J1107" i="1"/>
  <c r="O1107" i="1" s="1"/>
  <c r="I1108" i="1"/>
  <c r="J1108" i="1"/>
  <c r="O1108" i="1" s="1"/>
  <c r="K1108" i="1"/>
  <c r="L1108" i="1"/>
  <c r="M1108" i="1"/>
  <c r="N1108" i="1"/>
  <c r="I1109" i="1"/>
  <c r="J1109" i="1"/>
  <c r="O1109" i="1" s="1"/>
  <c r="K1109" i="1"/>
  <c r="I1110" i="1"/>
  <c r="K1110" i="1" s="1"/>
  <c r="J1110" i="1"/>
  <c r="O1110" i="1" s="1"/>
  <c r="L1110" i="1"/>
  <c r="M1110" i="1"/>
  <c r="N1110" i="1"/>
  <c r="I1111" i="1"/>
  <c r="L1111" i="1" s="1"/>
  <c r="J1111" i="1"/>
  <c r="O1111" i="1" s="1"/>
  <c r="M1111" i="1"/>
  <c r="N1111" i="1"/>
  <c r="I1112" i="1"/>
  <c r="M1112" i="1" s="1"/>
  <c r="J1112" i="1"/>
  <c r="O1112" i="1" s="1"/>
  <c r="L1112" i="1"/>
  <c r="I1113" i="1"/>
  <c r="J1113" i="1"/>
  <c r="O1113" i="1" s="1"/>
  <c r="I1114" i="1"/>
  <c r="J1114" i="1"/>
  <c r="O1114" i="1" s="1"/>
  <c r="K1114" i="1"/>
  <c r="L1114" i="1"/>
  <c r="M1114" i="1"/>
  <c r="N1114" i="1"/>
  <c r="I1115" i="1"/>
  <c r="K1115" i="1" s="1"/>
  <c r="J1115" i="1"/>
  <c r="O1115" i="1" s="1"/>
  <c r="L1115" i="1"/>
  <c r="M1115" i="1"/>
  <c r="N1115" i="1"/>
  <c r="I1116" i="1"/>
  <c r="J1116" i="1"/>
  <c r="O1116" i="1" s="1"/>
  <c r="K1116" i="1"/>
  <c r="L1116" i="1"/>
  <c r="M1116" i="1"/>
  <c r="N1116" i="1"/>
  <c r="I1117" i="1"/>
  <c r="K1117" i="1" s="1"/>
  <c r="J1117" i="1"/>
  <c r="O1117" i="1" s="1"/>
  <c r="L1117" i="1"/>
  <c r="N1117" i="1"/>
  <c r="I1118" i="1"/>
  <c r="J1118" i="1"/>
  <c r="O1118" i="1" s="1"/>
  <c r="N1118" i="1"/>
  <c r="I1119" i="1"/>
  <c r="J1119" i="1"/>
  <c r="O1119" i="1" s="1"/>
  <c r="I1120" i="1"/>
  <c r="J1120" i="1"/>
  <c r="O1120" i="1" s="1"/>
  <c r="I1121" i="1"/>
  <c r="L1121" i="1" s="1"/>
  <c r="J1121" i="1"/>
  <c r="O1121" i="1" s="1"/>
  <c r="K1121" i="1"/>
  <c r="M1121" i="1"/>
  <c r="N1121" i="1"/>
  <c r="I1122" i="1"/>
  <c r="K1122" i="1" s="1"/>
  <c r="J1122" i="1"/>
  <c r="O1122" i="1" s="1"/>
  <c r="L1122" i="1"/>
  <c r="N1122" i="1"/>
  <c r="I1123" i="1"/>
  <c r="J1123" i="1"/>
  <c r="O1123" i="1" s="1"/>
  <c r="I1124" i="1"/>
  <c r="J1124" i="1"/>
  <c r="O1124" i="1" s="1"/>
  <c r="I1125" i="1"/>
  <c r="J1125" i="1"/>
  <c r="O1125" i="1" s="1"/>
  <c r="I1126" i="1"/>
  <c r="J1126" i="1"/>
  <c r="O1126" i="1" s="1"/>
  <c r="K1126" i="1"/>
  <c r="L1126" i="1"/>
  <c r="M1126" i="1"/>
  <c r="N1126" i="1"/>
  <c r="I1127" i="1"/>
  <c r="N1127" i="1" s="1"/>
  <c r="J1127" i="1"/>
  <c r="O1127" i="1" s="1"/>
  <c r="K1127" i="1"/>
  <c r="L1127" i="1"/>
  <c r="M1127" i="1"/>
  <c r="I1128" i="1"/>
  <c r="K1128" i="1" s="1"/>
  <c r="J1128" i="1"/>
  <c r="O1128" i="1" s="1"/>
  <c r="L1128" i="1"/>
  <c r="M1128" i="1"/>
  <c r="N1128" i="1"/>
  <c r="I1129" i="1"/>
  <c r="L1129" i="1" s="1"/>
  <c r="J1129" i="1"/>
  <c r="O1129" i="1" s="1"/>
  <c r="K1129" i="1"/>
  <c r="M1129" i="1"/>
  <c r="N1129" i="1"/>
  <c r="I1130" i="1"/>
  <c r="K1130" i="1" s="1"/>
  <c r="J1130" i="1"/>
  <c r="O1130" i="1" s="1"/>
  <c r="L1130" i="1"/>
  <c r="N1130" i="1"/>
  <c r="I1131" i="1"/>
  <c r="J1131" i="1"/>
  <c r="O1131" i="1" s="1"/>
  <c r="I1132" i="1"/>
  <c r="N1132" i="1" s="1"/>
  <c r="J1132" i="1"/>
  <c r="O1132" i="1" s="1"/>
  <c r="I1133" i="1"/>
  <c r="J1133" i="1"/>
  <c r="O1133" i="1" s="1"/>
  <c r="K1133" i="1"/>
  <c r="I1134" i="1"/>
  <c r="J1134" i="1"/>
  <c r="O1134" i="1" s="1"/>
  <c r="K1134" i="1"/>
  <c r="L1134" i="1"/>
  <c r="M1134" i="1"/>
  <c r="N1134" i="1"/>
  <c r="I1135" i="1"/>
  <c r="M1135" i="1" s="1"/>
  <c r="J1135" i="1"/>
  <c r="O1135" i="1" s="1"/>
  <c r="I1136" i="1"/>
  <c r="K1136" i="1" s="1"/>
  <c r="J1136" i="1"/>
  <c r="O1136" i="1" s="1"/>
  <c r="L1136" i="1"/>
  <c r="M1136" i="1"/>
  <c r="N1136" i="1"/>
  <c r="I1137" i="1"/>
  <c r="L1137" i="1" s="1"/>
  <c r="J1137" i="1"/>
  <c r="O1137" i="1" s="1"/>
  <c r="K1137" i="1"/>
  <c r="M1137" i="1"/>
  <c r="N1137" i="1"/>
  <c r="I1138" i="1"/>
  <c r="K1138" i="1" s="1"/>
  <c r="J1138" i="1"/>
  <c r="O1138" i="1" s="1"/>
  <c r="L1138" i="1"/>
  <c r="N1138" i="1"/>
  <c r="I1139" i="1"/>
  <c r="J1139" i="1"/>
  <c r="O1139" i="1" s="1"/>
  <c r="I1140" i="1"/>
  <c r="J1140" i="1"/>
  <c r="O1140" i="1" s="1"/>
  <c r="N1140" i="1"/>
  <c r="I1141" i="1"/>
  <c r="J1141" i="1"/>
  <c r="O1141" i="1" s="1"/>
  <c r="K1141" i="1"/>
  <c r="I1142" i="1"/>
  <c r="J1142" i="1"/>
  <c r="O1142" i="1" s="1"/>
  <c r="K1142" i="1"/>
  <c r="L1142" i="1"/>
  <c r="M1142" i="1"/>
  <c r="N1142" i="1"/>
  <c r="I1143" i="1"/>
  <c r="J1143" i="1"/>
  <c r="O1143" i="1" s="1"/>
  <c r="I1144" i="1"/>
  <c r="K1144" i="1" s="1"/>
  <c r="J1144" i="1"/>
  <c r="O1144" i="1" s="1"/>
  <c r="L1144" i="1"/>
  <c r="M1144" i="1"/>
  <c r="N1144" i="1"/>
  <c r="I1145" i="1"/>
  <c r="L1145" i="1" s="1"/>
  <c r="J1145" i="1"/>
  <c r="O1145" i="1" s="1"/>
  <c r="K1145" i="1"/>
  <c r="M1145" i="1"/>
  <c r="N1145" i="1"/>
  <c r="I1146" i="1"/>
  <c r="K1146" i="1" s="1"/>
  <c r="J1146" i="1"/>
  <c r="O1146" i="1" s="1"/>
  <c r="L1146" i="1"/>
  <c r="N1146" i="1"/>
  <c r="I1147" i="1"/>
  <c r="J1147" i="1"/>
  <c r="O1147" i="1" s="1"/>
  <c r="M1147" i="1"/>
  <c r="I1148" i="1"/>
  <c r="J1148" i="1"/>
  <c r="O1148" i="1" s="1"/>
  <c r="N1148" i="1"/>
  <c r="I1149" i="1"/>
  <c r="J1149" i="1"/>
  <c r="O1149" i="1" s="1"/>
  <c r="K1149" i="1"/>
  <c r="I1150" i="1"/>
  <c r="J1150" i="1"/>
  <c r="O1150" i="1" s="1"/>
  <c r="K1150" i="1"/>
  <c r="L1150" i="1"/>
  <c r="M1150" i="1"/>
  <c r="N1150" i="1"/>
  <c r="I1151" i="1"/>
  <c r="J1151" i="1"/>
  <c r="O1151" i="1" s="1"/>
  <c r="K1151" i="1"/>
  <c r="I1152" i="1"/>
  <c r="K1152" i="1" s="1"/>
  <c r="J1152" i="1"/>
  <c r="O1152" i="1" s="1"/>
  <c r="L1152" i="1"/>
  <c r="M1152" i="1"/>
  <c r="N1152" i="1"/>
  <c r="I1153" i="1"/>
  <c r="L1153" i="1" s="1"/>
  <c r="J1153" i="1"/>
  <c r="O1153" i="1" s="1"/>
  <c r="K1153" i="1"/>
  <c r="M1153" i="1"/>
  <c r="N1153" i="1"/>
  <c r="I1154" i="1"/>
  <c r="K1154" i="1" s="1"/>
  <c r="J1154" i="1"/>
  <c r="O1154" i="1" s="1"/>
  <c r="L1154" i="1"/>
  <c r="N1154" i="1"/>
  <c r="I1155" i="1"/>
  <c r="J1155" i="1"/>
  <c r="O1155" i="1" s="1"/>
  <c r="I1156" i="1"/>
  <c r="J1156" i="1"/>
  <c r="O1156" i="1" s="1"/>
  <c r="I1157" i="1"/>
  <c r="K1157" i="1" s="1"/>
  <c r="J1157" i="1"/>
  <c r="O1157" i="1" s="1"/>
  <c r="I1158" i="1"/>
  <c r="J1158" i="1"/>
  <c r="O1158" i="1" s="1"/>
  <c r="K1158" i="1"/>
  <c r="L1158" i="1"/>
  <c r="M1158" i="1"/>
  <c r="N1158" i="1"/>
  <c r="I1159" i="1"/>
  <c r="N1159" i="1" s="1"/>
  <c r="J1159" i="1"/>
  <c r="O1159" i="1" s="1"/>
  <c r="K1159" i="1"/>
  <c r="L1159" i="1"/>
  <c r="I1160" i="1"/>
  <c r="K1160" i="1" s="1"/>
  <c r="J1160" i="1"/>
  <c r="O1160" i="1" s="1"/>
  <c r="L1160" i="1"/>
  <c r="M1160" i="1"/>
  <c r="N1160" i="1"/>
  <c r="I1161" i="1"/>
  <c r="L1161" i="1" s="1"/>
  <c r="J1161" i="1"/>
  <c r="O1161" i="1" s="1"/>
  <c r="K1161" i="1"/>
  <c r="M1161" i="1"/>
  <c r="N1161" i="1"/>
  <c r="I1162" i="1"/>
  <c r="K1162" i="1" s="1"/>
  <c r="J1162" i="1"/>
  <c r="O1162" i="1" s="1"/>
  <c r="L1162" i="1"/>
  <c r="N1162" i="1"/>
  <c r="I1163" i="1"/>
  <c r="M1163" i="1" s="1"/>
  <c r="J1163" i="1"/>
  <c r="O1163" i="1" s="1"/>
  <c r="I1164" i="1"/>
  <c r="J1164" i="1"/>
  <c r="O1164" i="1" s="1"/>
  <c r="I1165" i="1"/>
  <c r="J1165" i="1"/>
  <c r="O1165" i="1" s="1"/>
  <c r="K1165" i="1"/>
  <c r="I1166" i="1"/>
  <c r="J1166" i="1"/>
  <c r="O1166" i="1" s="1"/>
  <c r="K1166" i="1"/>
  <c r="L1166" i="1"/>
  <c r="M1166" i="1"/>
  <c r="N1166" i="1"/>
  <c r="I1167" i="1"/>
  <c r="N1167" i="1" s="1"/>
  <c r="J1167" i="1"/>
  <c r="O1167" i="1" s="1"/>
  <c r="K1167" i="1"/>
  <c r="M1167" i="1"/>
  <c r="I1168" i="1"/>
  <c r="K1168" i="1" s="1"/>
  <c r="J1168" i="1"/>
  <c r="O1168" i="1" s="1"/>
  <c r="L1168" i="1"/>
  <c r="M1168" i="1"/>
  <c r="N1168" i="1"/>
  <c r="I1169" i="1"/>
  <c r="L1169" i="1" s="1"/>
  <c r="J1169" i="1"/>
  <c r="O1169" i="1" s="1"/>
  <c r="K1169" i="1"/>
  <c r="M1169" i="1"/>
  <c r="N1169" i="1"/>
  <c r="I1170" i="1"/>
  <c r="K1170" i="1" s="1"/>
  <c r="J1170" i="1"/>
  <c r="O1170" i="1" s="1"/>
  <c r="L1170" i="1"/>
  <c r="N1170" i="1"/>
  <c r="I1171" i="1"/>
  <c r="J1171" i="1"/>
  <c r="O1171" i="1" s="1"/>
  <c r="M1171" i="1"/>
  <c r="I1172" i="1"/>
  <c r="J1172" i="1"/>
  <c r="O1172" i="1" s="1"/>
  <c r="I1173" i="1"/>
  <c r="J1173" i="1"/>
  <c r="O1173" i="1" s="1"/>
  <c r="K1173" i="1"/>
  <c r="I1174" i="1"/>
  <c r="J1174" i="1"/>
  <c r="O1174" i="1" s="1"/>
  <c r="K1174" i="1"/>
  <c r="L1174" i="1"/>
  <c r="M1174" i="1"/>
  <c r="N1174" i="1"/>
  <c r="I1175" i="1"/>
  <c r="N1175" i="1" s="1"/>
  <c r="J1175" i="1"/>
  <c r="O1175" i="1" s="1"/>
  <c r="L1175" i="1"/>
  <c r="M1175" i="1"/>
  <c r="I1176" i="1"/>
  <c r="K1176" i="1" s="1"/>
  <c r="J1176" i="1"/>
  <c r="O1176" i="1" s="1"/>
  <c r="L1176" i="1"/>
  <c r="M1176" i="1"/>
  <c r="N1176" i="1"/>
  <c r="I1177" i="1"/>
  <c r="L1177" i="1" s="1"/>
  <c r="J1177" i="1"/>
  <c r="O1177" i="1" s="1"/>
  <c r="K1177" i="1"/>
  <c r="M1177" i="1"/>
  <c r="N1177" i="1"/>
  <c r="I1178" i="1"/>
  <c r="K1178" i="1" s="1"/>
  <c r="J1178" i="1"/>
  <c r="O1178" i="1" s="1"/>
  <c r="L1178" i="1"/>
  <c r="N1178" i="1"/>
  <c r="I1179" i="1"/>
  <c r="J1179" i="1"/>
  <c r="O1179" i="1" s="1"/>
  <c r="M1179" i="1"/>
  <c r="I1180" i="1"/>
  <c r="J1180" i="1"/>
  <c r="O1180" i="1" s="1"/>
  <c r="N1180" i="1"/>
  <c r="I1181" i="1"/>
  <c r="J1181" i="1"/>
  <c r="O1181" i="1" s="1"/>
  <c r="I1182" i="1"/>
  <c r="J1182" i="1"/>
  <c r="O1182" i="1" s="1"/>
  <c r="K1182" i="1"/>
  <c r="L1182" i="1"/>
  <c r="M1182" i="1"/>
  <c r="N1182" i="1"/>
  <c r="I1183" i="1"/>
  <c r="N1183" i="1" s="1"/>
  <c r="J1183" i="1"/>
  <c r="O1183" i="1" s="1"/>
  <c r="K1183" i="1"/>
  <c r="M1183" i="1"/>
  <c r="I1184" i="1"/>
  <c r="K1184" i="1" s="1"/>
  <c r="J1184" i="1"/>
  <c r="O1184" i="1" s="1"/>
  <c r="L1184" i="1"/>
  <c r="M1184" i="1"/>
  <c r="N1184" i="1"/>
  <c r="I1185" i="1"/>
  <c r="L1185" i="1" s="1"/>
  <c r="J1185" i="1"/>
  <c r="O1185" i="1" s="1"/>
  <c r="K1185" i="1"/>
  <c r="M1185" i="1"/>
  <c r="N1185" i="1"/>
  <c r="I1186" i="1"/>
  <c r="K1186" i="1" s="1"/>
  <c r="J1186" i="1"/>
  <c r="O1186" i="1" s="1"/>
  <c r="L1186" i="1"/>
  <c r="N1186" i="1"/>
  <c r="I1187" i="1"/>
  <c r="J1187" i="1"/>
  <c r="O1187" i="1" s="1"/>
  <c r="I1188" i="1"/>
  <c r="J1188" i="1"/>
  <c r="O1188" i="1" s="1"/>
  <c r="N1188" i="1"/>
  <c r="I1189" i="1"/>
  <c r="J1189" i="1"/>
  <c r="O1189" i="1" s="1"/>
  <c r="I1190" i="1"/>
  <c r="J1190" i="1"/>
  <c r="O1190" i="1" s="1"/>
  <c r="K1190" i="1"/>
  <c r="L1190" i="1"/>
  <c r="M1190" i="1"/>
  <c r="N1190" i="1"/>
  <c r="I1191" i="1"/>
  <c r="N1191" i="1" s="1"/>
  <c r="J1191" i="1"/>
  <c r="O1191" i="1" s="1"/>
  <c r="K1191" i="1"/>
  <c r="L1191" i="1"/>
  <c r="I1192" i="1"/>
  <c r="K1192" i="1" s="1"/>
  <c r="J1192" i="1"/>
  <c r="O1192" i="1" s="1"/>
  <c r="L1192" i="1"/>
  <c r="M1192" i="1"/>
  <c r="N1192" i="1"/>
  <c r="I1193" i="1"/>
  <c r="L1193" i="1" s="1"/>
  <c r="J1193" i="1"/>
  <c r="O1193" i="1" s="1"/>
  <c r="K1193" i="1"/>
  <c r="M1193" i="1"/>
  <c r="N1193" i="1"/>
  <c r="I1194" i="1"/>
  <c r="K1194" i="1" s="1"/>
  <c r="J1194" i="1"/>
  <c r="O1194" i="1" s="1"/>
  <c r="L1194" i="1"/>
  <c r="N1194" i="1"/>
  <c r="I1195" i="1"/>
  <c r="J1195" i="1"/>
  <c r="O1195" i="1" s="1"/>
  <c r="I1196" i="1"/>
  <c r="N1196" i="1" s="1"/>
  <c r="J1196" i="1"/>
  <c r="O1196" i="1" s="1"/>
  <c r="I1197" i="1"/>
  <c r="K1197" i="1" s="1"/>
  <c r="J1197" i="1"/>
  <c r="O1197" i="1" s="1"/>
  <c r="I1198" i="1"/>
  <c r="J1198" i="1"/>
  <c r="O1198" i="1" s="1"/>
  <c r="K1198" i="1"/>
  <c r="L1198" i="1"/>
  <c r="M1198" i="1"/>
  <c r="N1198" i="1"/>
  <c r="I1199" i="1"/>
  <c r="J1199" i="1"/>
  <c r="O1199" i="1" s="1"/>
  <c r="M1199" i="1"/>
  <c r="I1200" i="1"/>
  <c r="K1200" i="1" s="1"/>
  <c r="J1200" i="1"/>
  <c r="O1200" i="1" s="1"/>
  <c r="L1200" i="1"/>
  <c r="M1200" i="1"/>
  <c r="N1200" i="1"/>
  <c r="I1201" i="1"/>
  <c r="L1201" i="1" s="1"/>
  <c r="J1201" i="1"/>
  <c r="O1201" i="1" s="1"/>
  <c r="K1201" i="1"/>
  <c r="M1201" i="1"/>
  <c r="N1201" i="1"/>
  <c r="I1202" i="1"/>
  <c r="K1202" i="1" s="1"/>
  <c r="J1202" i="1"/>
  <c r="O1202" i="1" s="1"/>
  <c r="L1202" i="1"/>
  <c r="N1202" i="1"/>
  <c r="I1203" i="1"/>
  <c r="J1203" i="1"/>
  <c r="O1203" i="1" s="1"/>
  <c r="I1204" i="1"/>
  <c r="J1204" i="1"/>
  <c r="O1204" i="1" s="1"/>
  <c r="N1204" i="1"/>
  <c r="I1205" i="1"/>
  <c r="J1205" i="1"/>
  <c r="O1205" i="1" s="1"/>
  <c r="K1205" i="1"/>
  <c r="I1206" i="1"/>
  <c r="J1206" i="1"/>
  <c r="O1206" i="1" s="1"/>
  <c r="K1206" i="1"/>
  <c r="L1206" i="1"/>
  <c r="M1206" i="1"/>
  <c r="N1206" i="1"/>
  <c r="I1207" i="1"/>
  <c r="J1207" i="1"/>
  <c r="O1207" i="1" s="1"/>
  <c r="I1208" i="1"/>
  <c r="K1208" i="1" s="1"/>
  <c r="J1208" i="1"/>
  <c r="O1208" i="1" s="1"/>
  <c r="L1208" i="1"/>
  <c r="M1208" i="1"/>
  <c r="N1208" i="1"/>
  <c r="I1209" i="1"/>
  <c r="L1209" i="1" s="1"/>
  <c r="J1209" i="1"/>
  <c r="O1209" i="1" s="1"/>
  <c r="K1209" i="1"/>
  <c r="M1209" i="1"/>
  <c r="N1209" i="1"/>
  <c r="I1210" i="1"/>
  <c r="K1210" i="1" s="1"/>
  <c r="J1210" i="1"/>
  <c r="O1210" i="1" s="1"/>
  <c r="L1210" i="1"/>
  <c r="N1210" i="1"/>
  <c r="I1211" i="1"/>
  <c r="J1211" i="1"/>
  <c r="O1211" i="1" s="1"/>
  <c r="M1211" i="1"/>
  <c r="I1212" i="1"/>
  <c r="J1212" i="1"/>
  <c r="O1212" i="1" s="1"/>
  <c r="N1212" i="1"/>
  <c r="I1213" i="1"/>
  <c r="K1213" i="1" s="1"/>
  <c r="J1213" i="1"/>
  <c r="O1213" i="1" s="1"/>
  <c r="I1214" i="1"/>
  <c r="J1214" i="1"/>
  <c r="O1214" i="1" s="1"/>
  <c r="K1214" i="1"/>
  <c r="L1214" i="1"/>
  <c r="M1214" i="1"/>
  <c r="N1214" i="1"/>
  <c r="I1215" i="1"/>
  <c r="J1215" i="1"/>
  <c r="O1215" i="1" s="1"/>
  <c r="K1215" i="1"/>
  <c r="I1216" i="1"/>
  <c r="K1216" i="1" s="1"/>
  <c r="J1216" i="1"/>
  <c r="O1216" i="1" s="1"/>
  <c r="L1216" i="1"/>
  <c r="M1216" i="1"/>
  <c r="N1216" i="1"/>
  <c r="I1217" i="1"/>
  <c r="L1217" i="1" s="1"/>
  <c r="J1217" i="1"/>
  <c r="O1217" i="1" s="1"/>
  <c r="K1217" i="1"/>
  <c r="M1217" i="1"/>
  <c r="N1217" i="1"/>
  <c r="I1218" i="1"/>
  <c r="K1218" i="1" s="1"/>
  <c r="J1218" i="1"/>
  <c r="O1218" i="1" s="1"/>
  <c r="L1218" i="1"/>
  <c r="N1218" i="1"/>
  <c r="I1219" i="1"/>
  <c r="J1219" i="1"/>
  <c r="O1219" i="1" s="1"/>
  <c r="M1219" i="1"/>
  <c r="I1220" i="1"/>
  <c r="J1220" i="1"/>
  <c r="O1220" i="1" s="1"/>
  <c r="I1221" i="1"/>
  <c r="K1221" i="1" s="1"/>
  <c r="J1221" i="1"/>
  <c r="O1221" i="1" s="1"/>
  <c r="I1222" i="1"/>
  <c r="J1222" i="1"/>
  <c r="O1222" i="1" s="1"/>
  <c r="K1222" i="1"/>
  <c r="L1222" i="1"/>
  <c r="M1222" i="1"/>
  <c r="N1222" i="1"/>
  <c r="I1223" i="1"/>
  <c r="N1223" i="1" s="1"/>
  <c r="J1223" i="1"/>
  <c r="O1223" i="1" s="1"/>
  <c r="K1223" i="1"/>
  <c r="L1223" i="1"/>
  <c r="M1223" i="1"/>
  <c r="I1224" i="1"/>
  <c r="K1224" i="1" s="1"/>
  <c r="J1224" i="1"/>
  <c r="O1224" i="1" s="1"/>
  <c r="L1224" i="1"/>
  <c r="M1224" i="1"/>
  <c r="N1224" i="1"/>
  <c r="I1225" i="1"/>
  <c r="L1225" i="1" s="1"/>
  <c r="J1225" i="1"/>
  <c r="O1225" i="1" s="1"/>
  <c r="K1225" i="1"/>
  <c r="M1225" i="1"/>
  <c r="N1225" i="1"/>
  <c r="I1226" i="1"/>
  <c r="K1226" i="1" s="1"/>
  <c r="J1226" i="1"/>
  <c r="O1226" i="1" s="1"/>
  <c r="L1226" i="1"/>
  <c r="N1226" i="1"/>
  <c r="I1227" i="1"/>
  <c r="M1227" i="1" s="1"/>
  <c r="J1227" i="1"/>
  <c r="O1227" i="1" s="1"/>
  <c r="I1228" i="1"/>
  <c r="J1228" i="1"/>
  <c r="O1228" i="1" s="1"/>
  <c r="I1229" i="1"/>
  <c r="J1229" i="1"/>
  <c r="O1229" i="1" s="1"/>
  <c r="K1229" i="1"/>
  <c r="I1230" i="1"/>
  <c r="J1230" i="1"/>
  <c r="O1230" i="1" s="1"/>
  <c r="K1230" i="1"/>
  <c r="L1230" i="1"/>
  <c r="M1230" i="1"/>
  <c r="N1230" i="1"/>
  <c r="I1231" i="1"/>
  <c r="N1231" i="1" s="1"/>
  <c r="J1231" i="1"/>
  <c r="O1231" i="1" s="1"/>
  <c r="K1231" i="1"/>
  <c r="M1231" i="1"/>
  <c r="I1232" i="1"/>
  <c r="K1232" i="1" s="1"/>
  <c r="J1232" i="1"/>
  <c r="O1232" i="1" s="1"/>
  <c r="L1232" i="1"/>
  <c r="M1232" i="1"/>
  <c r="N1232" i="1"/>
  <c r="I1233" i="1"/>
  <c r="L1233" i="1" s="1"/>
  <c r="J1233" i="1"/>
  <c r="O1233" i="1" s="1"/>
  <c r="K1233" i="1"/>
  <c r="M1233" i="1"/>
  <c r="N1233" i="1"/>
  <c r="I1234" i="1"/>
  <c r="K1234" i="1" s="1"/>
  <c r="J1234" i="1"/>
  <c r="O1234" i="1" s="1"/>
  <c r="L1234" i="1"/>
  <c r="N1234" i="1"/>
  <c r="I1235" i="1"/>
  <c r="M1235" i="1" s="1"/>
  <c r="J1235" i="1"/>
  <c r="O1235" i="1" s="1"/>
  <c r="K1235" i="1"/>
  <c r="I1236" i="1"/>
  <c r="J1236" i="1"/>
  <c r="O1236" i="1" s="1"/>
  <c r="I1237" i="1"/>
  <c r="K1237" i="1" s="1"/>
  <c r="J1237" i="1"/>
  <c r="O1237" i="1" s="1"/>
  <c r="M1237" i="1"/>
  <c r="I1238" i="1"/>
  <c r="J1238" i="1"/>
  <c r="O1238" i="1" s="1"/>
  <c r="K1238" i="1"/>
  <c r="L1238" i="1"/>
  <c r="M1238" i="1"/>
  <c r="N1238" i="1"/>
  <c r="I1239" i="1"/>
  <c r="J1239" i="1"/>
  <c r="O1239" i="1" s="1"/>
  <c r="K1239" i="1"/>
  <c r="I1240" i="1"/>
  <c r="K1240" i="1" s="1"/>
  <c r="J1240" i="1"/>
  <c r="O1240" i="1" s="1"/>
  <c r="L1240" i="1"/>
  <c r="M1240" i="1"/>
  <c r="N1240" i="1"/>
  <c r="I1241" i="1"/>
  <c r="L1241" i="1" s="1"/>
  <c r="J1241" i="1"/>
  <c r="O1241" i="1" s="1"/>
  <c r="K1241" i="1"/>
  <c r="M1241" i="1"/>
  <c r="I1242" i="1"/>
  <c r="K1242" i="1" s="1"/>
  <c r="J1242" i="1"/>
  <c r="O1242" i="1" s="1"/>
  <c r="L1242" i="1"/>
  <c r="N1242" i="1"/>
  <c r="I1243" i="1"/>
  <c r="M1243" i="1" s="1"/>
  <c r="J1243" i="1"/>
  <c r="O1243" i="1" s="1"/>
  <c r="K1243" i="1"/>
  <c r="I1244" i="1"/>
  <c r="J1244" i="1"/>
  <c r="O1244" i="1" s="1"/>
  <c r="L1244" i="1"/>
  <c r="N1244" i="1"/>
  <c r="I1245" i="1"/>
  <c r="J1245" i="1"/>
  <c r="O1245" i="1" s="1"/>
  <c r="K1245" i="1"/>
  <c r="M1245" i="1"/>
  <c r="I1246" i="1"/>
  <c r="J1246" i="1"/>
  <c r="O1246" i="1" s="1"/>
  <c r="K1246" i="1"/>
  <c r="L1246" i="1"/>
  <c r="M1246" i="1"/>
  <c r="N1246" i="1"/>
  <c r="I1247" i="1"/>
  <c r="J1247" i="1"/>
  <c r="O1247" i="1" s="1"/>
  <c r="I1248" i="1"/>
  <c r="K1248" i="1" s="1"/>
  <c r="J1248" i="1"/>
  <c r="O1248" i="1" s="1"/>
  <c r="L1248" i="1"/>
  <c r="M1248" i="1"/>
  <c r="N1248" i="1"/>
  <c r="I1249" i="1"/>
  <c r="L1249" i="1" s="1"/>
  <c r="J1249" i="1"/>
  <c r="O1249" i="1" s="1"/>
  <c r="M1249" i="1"/>
  <c r="N1249" i="1"/>
  <c r="I1250" i="1"/>
  <c r="J1250" i="1"/>
  <c r="O1250" i="1" s="1"/>
  <c r="L1250" i="1"/>
  <c r="N1250" i="1"/>
  <c r="I1251" i="1"/>
  <c r="J1251" i="1"/>
  <c r="O1251" i="1" s="1"/>
  <c r="K1251" i="1"/>
  <c r="I1252" i="1"/>
  <c r="M1252" i="1" s="1"/>
  <c r="J1252" i="1"/>
  <c r="O1252" i="1" s="1"/>
  <c r="L1252" i="1"/>
  <c r="N1252" i="1"/>
  <c r="I1253" i="1"/>
  <c r="J1253" i="1"/>
  <c r="O1253" i="1" s="1"/>
  <c r="I1254" i="1"/>
  <c r="J1254" i="1"/>
  <c r="O1254" i="1" s="1"/>
  <c r="K1254" i="1"/>
  <c r="L1254" i="1"/>
  <c r="M1254" i="1"/>
  <c r="N1254" i="1"/>
  <c r="I1255" i="1"/>
  <c r="N1255" i="1" s="1"/>
  <c r="J1255" i="1"/>
  <c r="O1255" i="1" s="1"/>
  <c r="K1255" i="1"/>
  <c r="L1255" i="1"/>
  <c r="I1256" i="1"/>
  <c r="K1256" i="1" s="1"/>
  <c r="J1256" i="1"/>
  <c r="O1256" i="1" s="1"/>
  <c r="L1256" i="1"/>
  <c r="M1256" i="1"/>
  <c r="N1256" i="1"/>
  <c r="I1257" i="1"/>
  <c r="L1257" i="1" s="1"/>
  <c r="J1257" i="1"/>
  <c r="O1257" i="1" s="1"/>
  <c r="K1257" i="1"/>
  <c r="M1257" i="1"/>
  <c r="I1258" i="1"/>
  <c r="J1258" i="1"/>
  <c r="O1258" i="1" s="1"/>
  <c r="I1259" i="1"/>
  <c r="J1259" i="1"/>
  <c r="O1259" i="1" s="1"/>
  <c r="I1260" i="1"/>
  <c r="M1260" i="1" s="1"/>
  <c r="J1260" i="1"/>
  <c r="O1260" i="1" s="1"/>
  <c r="K1260" i="1"/>
  <c r="L1260" i="1"/>
  <c r="I1261" i="1"/>
  <c r="J1261" i="1"/>
  <c r="O1261" i="1" s="1"/>
  <c r="K1261" i="1"/>
  <c r="I1262" i="1"/>
  <c r="J1262" i="1"/>
  <c r="O1262" i="1" s="1"/>
  <c r="K1262" i="1"/>
  <c r="L1262" i="1"/>
  <c r="M1262" i="1"/>
  <c r="N1262" i="1"/>
  <c r="I1263" i="1"/>
  <c r="L1263" i="1" s="1"/>
  <c r="J1263" i="1"/>
  <c r="O1263" i="1" s="1"/>
  <c r="K1263" i="1"/>
  <c r="M1263" i="1"/>
  <c r="N1263" i="1"/>
  <c r="I1264" i="1"/>
  <c r="K1264" i="1" s="1"/>
  <c r="J1264" i="1"/>
  <c r="O1264" i="1" s="1"/>
  <c r="L1264" i="1"/>
  <c r="M1264" i="1"/>
  <c r="N1264" i="1"/>
  <c r="I1265" i="1"/>
  <c r="J1265" i="1"/>
  <c r="O1265" i="1" s="1"/>
  <c r="I1266" i="1"/>
  <c r="J1266" i="1"/>
  <c r="O1266" i="1" s="1"/>
  <c r="L1266" i="1"/>
  <c r="N1266" i="1"/>
  <c r="I1267" i="1"/>
  <c r="M1267" i="1" s="1"/>
  <c r="J1267" i="1"/>
  <c r="O1267" i="1" s="1"/>
  <c r="K1267" i="1"/>
  <c r="I1268" i="1"/>
  <c r="J1268" i="1"/>
  <c r="O1268" i="1" s="1"/>
  <c r="I1269" i="1"/>
  <c r="J1269" i="1"/>
  <c r="O1269" i="1" s="1"/>
  <c r="I1270" i="1"/>
  <c r="J1270" i="1"/>
  <c r="O1270" i="1" s="1"/>
  <c r="K1270" i="1"/>
  <c r="L1270" i="1"/>
  <c r="M1270" i="1"/>
  <c r="N1270" i="1"/>
  <c r="I1271" i="1"/>
  <c r="M1271" i="1" s="1"/>
  <c r="J1271" i="1"/>
  <c r="O1271" i="1" s="1"/>
  <c r="I1272" i="1"/>
  <c r="K1272" i="1" s="1"/>
  <c r="J1272" i="1"/>
  <c r="O1272" i="1" s="1"/>
  <c r="L1272" i="1"/>
  <c r="M1272" i="1"/>
  <c r="N1272" i="1"/>
  <c r="I1273" i="1"/>
  <c r="L1273" i="1" s="1"/>
  <c r="J1273" i="1"/>
  <c r="O1273" i="1" s="1"/>
  <c r="K1273" i="1"/>
  <c r="M1273" i="1"/>
  <c r="N1273" i="1"/>
  <c r="I1274" i="1"/>
  <c r="L1274" i="1" s="1"/>
  <c r="J1274" i="1"/>
  <c r="O1274" i="1" s="1"/>
  <c r="N1274" i="1"/>
  <c r="I1275" i="1"/>
  <c r="J1275" i="1"/>
  <c r="O1275" i="1" s="1"/>
  <c r="I1276" i="1"/>
  <c r="M1276" i="1" s="1"/>
  <c r="J1276" i="1"/>
  <c r="O1276" i="1" s="1"/>
  <c r="K1276" i="1"/>
  <c r="L1276" i="1"/>
  <c r="N1276" i="1"/>
  <c r="I1277" i="1"/>
  <c r="N1277" i="1" s="1"/>
  <c r="J1277" i="1"/>
  <c r="O1277" i="1" s="1"/>
  <c r="K1277" i="1"/>
  <c r="M1277" i="1"/>
  <c r="I1278" i="1"/>
  <c r="J1278" i="1"/>
  <c r="O1278" i="1" s="1"/>
  <c r="K1278" i="1"/>
  <c r="L1278" i="1"/>
  <c r="M1278" i="1"/>
  <c r="N1278" i="1"/>
  <c r="I1279" i="1"/>
  <c r="J1279" i="1"/>
  <c r="O1279" i="1" s="1"/>
  <c r="K1279" i="1"/>
  <c r="I1280" i="1"/>
  <c r="K1280" i="1" s="1"/>
  <c r="J1280" i="1"/>
  <c r="O1280" i="1" s="1"/>
  <c r="L1280" i="1"/>
  <c r="M1280" i="1"/>
  <c r="N1280" i="1"/>
  <c r="I1281" i="1"/>
  <c r="L1281" i="1" s="1"/>
  <c r="J1281" i="1"/>
  <c r="O1281" i="1" s="1"/>
  <c r="M1281" i="1"/>
  <c r="N1281" i="1"/>
  <c r="I1282" i="1"/>
  <c r="J1282" i="1"/>
  <c r="O1282" i="1" s="1"/>
  <c r="L1282" i="1"/>
  <c r="N1282" i="1"/>
  <c r="I1283" i="1"/>
  <c r="K1283" i="1" s="1"/>
  <c r="J1283" i="1"/>
  <c r="O1283" i="1" s="1"/>
  <c r="I1284" i="1"/>
  <c r="M1284" i="1" s="1"/>
  <c r="J1284" i="1"/>
  <c r="O1284" i="1" s="1"/>
  <c r="L1284" i="1"/>
  <c r="N1284" i="1"/>
  <c r="I1285" i="1"/>
  <c r="M1285" i="1" s="1"/>
  <c r="J1285" i="1"/>
  <c r="O1285" i="1" s="1"/>
  <c r="I1286" i="1"/>
  <c r="J1286" i="1"/>
  <c r="O1286" i="1" s="1"/>
  <c r="K1286" i="1"/>
  <c r="L1286" i="1"/>
  <c r="M1286" i="1"/>
  <c r="N1286" i="1"/>
  <c r="I1287" i="1"/>
  <c r="N1287" i="1" s="1"/>
  <c r="J1287" i="1"/>
  <c r="O1287" i="1" s="1"/>
  <c r="K1287" i="1"/>
  <c r="M1287" i="1"/>
  <c r="I1288" i="1"/>
  <c r="K1288" i="1" s="1"/>
  <c r="J1288" i="1"/>
  <c r="O1288" i="1" s="1"/>
  <c r="L1288" i="1"/>
  <c r="M1288" i="1"/>
  <c r="N1288" i="1"/>
  <c r="I1289" i="1"/>
  <c r="L1289" i="1" s="1"/>
  <c r="J1289" i="1"/>
  <c r="O1289" i="1" s="1"/>
  <c r="K1289" i="1"/>
  <c r="M1289" i="1"/>
  <c r="I1290" i="1"/>
  <c r="J1290" i="1"/>
  <c r="O1290" i="1" s="1"/>
  <c r="I1291" i="1"/>
  <c r="J1291" i="1"/>
  <c r="O1291" i="1" s="1"/>
  <c r="I1292" i="1"/>
  <c r="M1292" i="1" s="1"/>
  <c r="J1292" i="1"/>
  <c r="O1292" i="1" s="1"/>
  <c r="K1292" i="1"/>
  <c r="L1292" i="1"/>
  <c r="I1293" i="1"/>
  <c r="J1293" i="1"/>
  <c r="O1293" i="1" s="1"/>
  <c r="I1294" i="1"/>
  <c r="J1294" i="1"/>
  <c r="O1294" i="1" s="1"/>
  <c r="K1294" i="1"/>
  <c r="L1294" i="1"/>
  <c r="M1294" i="1"/>
  <c r="N1294" i="1"/>
  <c r="I1295" i="1"/>
  <c r="L1295" i="1" s="1"/>
  <c r="J1295" i="1"/>
  <c r="O1295" i="1" s="1"/>
  <c r="K1295" i="1"/>
  <c r="M1295" i="1"/>
  <c r="N1295" i="1"/>
  <c r="I1296" i="1"/>
  <c r="K1296" i="1" s="1"/>
  <c r="J1296" i="1"/>
  <c r="O1296" i="1" s="1"/>
  <c r="L1296" i="1"/>
  <c r="M1296" i="1"/>
  <c r="N1296" i="1"/>
  <c r="I1297" i="1"/>
  <c r="J1297" i="1"/>
  <c r="O1297" i="1" s="1"/>
  <c r="I1298" i="1"/>
  <c r="J1298" i="1"/>
  <c r="O1298" i="1" s="1"/>
  <c r="L1298" i="1"/>
  <c r="N1298" i="1"/>
  <c r="I1299" i="1"/>
  <c r="M1299" i="1" s="1"/>
  <c r="J1299" i="1"/>
  <c r="O1299" i="1" s="1"/>
  <c r="K1299" i="1"/>
  <c r="I1300" i="1"/>
  <c r="J1300" i="1"/>
  <c r="O1300" i="1" s="1"/>
  <c r="I1301" i="1"/>
  <c r="N1301" i="1" s="1"/>
  <c r="J1301" i="1"/>
  <c r="O1301" i="1" s="1"/>
  <c r="K1301" i="1"/>
  <c r="M1301" i="1"/>
  <c r="I1302" i="1"/>
  <c r="J1302" i="1"/>
  <c r="O1302" i="1" s="1"/>
  <c r="K1302" i="1"/>
  <c r="L1302" i="1"/>
  <c r="M1302" i="1"/>
  <c r="N1302" i="1"/>
  <c r="I1303" i="1"/>
  <c r="J1303" i="1"/>
  <c r="O1303" i="1" s="1"/>
  <c r="I1304" i="1"/>
  <c r="K1304" i="1" s="1"/>
  <c r="J1304" i="1"/>
  <c r="O1304" i="1" s="1"/>
  <c r="L1304" i="1"/>
  <c r="M1304" i="1"/>
  <c r="N1304" i="1"/>
  <c r="I1305" i="1"/>
  <c r="L1305" i="1" s="1"/>
  <c r="J1305" i="1"/>
  <c r="O1305" i="1" s="1"/>
  <c r="K1305" i="1"/>
  <c r="M1305" i="1"/>
  <c r="N1305" i="1"/>
  <c r="I1306" i="1"/>
  <c r="L1306" i="1" s="1"/>
  <c r="J1306" i="1"/>
  <c r="O1306" i="1" s="1"/>
  <c r="N1306" i="1"/>
  <c r="I1307" i="1"/>
  <c r="J1307" i="1"/>
  <c r="O1307" i="1" s="1"/>
  <c r="I1308" i="1"/>
  <c r="M1308" i="1" s="1"/>
  <c r="J1308" i="1"/>
  <c r="O1308" i="1" s="1"/>
  <c r="K1308" i="1"/>
  <c r="L1308" i="1"/>
  <c r="N1308" i="1"/>
  <c r="I1309" i="1"/>
  <c r="N1309" i="1" s="1"/>
  <c r="J1309" i="1"/>
  <c r="O1309" i="1" s="1"/>
  <c r="K1309" i="1"/>
  <c r="M1309" i="1"/>
  <c r="I1310" i="1"/>
  <c r="J1310" i="1"/>
  <c r="O1310" i="1" s="1"/>
  <c r="K1310" i="1"/>
  <c r="L1310" i="1"/>
  <c r="M1310" i="1"/>
  <c r="N1310" i="1"/>
  <c r="I1311" i="1"/>
  <c r="J1311" i="1"/>
  <c r="O1311" i="1" s="1"/>
  <c r="K1311" i="1"/>
  <c r="I1312" i="1"/>
  <c r="K1312" i="1" s="1"/>
  <c r="J1312" i="1"/>
  <c r="O1312" i="1" s="1"/>
  <c r="L1312" i="1"/>
  <c r="M1312" i="1"/>
  <c r="N1312" i="1"/>
  <c r="I1313" i="1"/>
  <c r="L1313" i="1" s="1"/>
  <c r="J1313" i="1"/>
  <c r="O1313" i="1" s="1"/>
  <c r="M1313" i="1"/>
  <c r="N1313" i="1"/>
  <c r="I1314" i="1"/>
  <c r="J1314" i="1"/>
  <c r="O1314" i="1" s="1"/>
  <c r="L1314" i="1"/>
  <c r="N1314" i="1"/>
  <c r="I1315" i="1"/>
  <c r="J1315" i="1"/>
  <c r="O1315" i="1" s="1"/>
  <c r="I1316" i="1"/>
  <c r="M1316" i="1" s="1"/>
  <c r="J1316" i="1"/>
  <c r="O1316" i="1" s="1"/>
  <c r="L1316" i="1"/>
  <c r="N1316" i="1"/>
  <c r="I1317" i="1"/>
  <c r="J1317" i="1"/>
  <c r="O1317" i="1" s="1"/>
  <c r="I1318" i="1"/>
  <c r="J1318" i="1"/>
  <c r="O1318" i="1" s="1"/>
  <c r="K1318" i="1"/>
  <c r="L1318" i="1"/>
  <c r="M1318" i="1"/>
  <c r="N1318" i="1"/>
  <c r="I1319" i="1"/>
  <c r="J1319" i="1"/>
  <c r="O1319" i="1" s="1"/>
  <c r="I1320" i="1"/>
  <c r="K1320" i="1" s="1"/>
  <c r="J1320" i="1"/>
  <c r="O1320" i="1" s="1"/>
  <c r="L1320" i="1"/>
  <c r="M1320" i="1"/>
  <c r="N1320" i="1"/>
  <c r="I1321" i="1"/>
  <c r="L1321" i="1" s="1"/>
  <c r="J1321" i="1"/>
  <c r="O1321" i="1" s="1"/>
  <c r="K1321" i="1"/>
  <c r="M1321" i="1"/>
  <c r="I1322" i="1"/>
  <c r="J1322" i="1"/>
  <c r="O1322" i="1" s="1"/>
  <c r="I1323" i="1"/>
  <c r="M1323" i="1" s="1"/>
  <c r="J1323" i="1"/>
  <c r="O1323" i="1" s="1"/>
  <c r="K1323" i="1"/>
  <c r="I1324" i="1"/>
  <c r="M1324" i="1" s="1"/>
  <c r="J1324" i="1"/>
  <c r="O1324" i="1" s="1"/>
  <c r="K1324" i="1"/>
  <c r="L1324" i="1"/>
  <c r="I1325" i="1"/>
  <c r="K1325" i="1" s="1"/>
  <c r="J1325" i="1"/>
  <c r="O1325" i="1" s="1"/>
  <c r="I1326" i="1"/>
  <c r="J1326" i="1"/>
  <c r="O1326" i="1" s="1"/>
  <c r="K1326" i="1"/>
  <c r="L1326" i="1"/>
  <c r="M1326" i="1"/>
  <c r="N1326" i="1"/>
  <c r="I1327" i="1"/>
  <c r="L1327" i="1" s="1"/>
  <c r="J1327" i="1"/>
  <c r="O1327" i="1" s="1"/>
  <c r="K1327" i="1"/>
  <c r="M1327" i="1"/>
  <c r="N1327" i="1"/>
  <c r="I1328" i="1"/>
  <c r="K1328" i="1" s="1"/>
  <c r="J1328" i="1"/>
  <c r="O1328" i="1" s="1"/>
  <c r="L1328" i="1"/>
  <c r="M1328" i="1"/>
  <c r="N1328" i="1"/>
  <c r="I1329" i="1"/>
  <c r="J1329" i="1"/>
  <c r="O1329" i="1" s="1"/>
  <c r="I1330" i="1"/>
  <c r="J1330" i="1"/>
  <c r="O1330" i="1" s="1"/>
  <c r="L1330" i="1"/>
  <c r="N1330" i="1"/>
  <c r="I1331" i="1"/>
  <c r="M1331" i="1" s="1"/>
  <c r="J1331" i="1"/>
  <c r="O1331" i="1" s="1"/>
  <c r="K1331" i="1"/>
  <c r="I1332" i="1"/>
  <c r="J1332" i="1"/>
  <c r="O1332" i="1" s="1"/>
  <c r="I1333" i="1"/>
  <c r="N1333" i="1" s="1"/>
  <c r="J1333" i="1"/>
  <c r="O1333" i="1" s="1"/>
  <c r="K1333" i="1"/>
  <c r="L1333" i="1"/>
  <c r="M1333" i="1"/>
  <c r="I1334" i="1"/>
  <c r="J1334" i="1"/>
  <c r="O1334" i="1" s="1"/>
  <c r="K1334" i="1"/>
  <c r="L1334" i="1"/>
  <c r="M1334" i="1"/>
  <c r="N1334" i="1"/>
  <c r="I1335" i="1"/>
  <c r="J1335" i="1"/>
  <c r="O1335" i="1" s="1"/>
  <c r="M1335" i="1"/>
  <c r="I1336" i="1"/>
  <c r="K1336" i="1" s="1"/>
  <c r="J1336" i="1"/>
  <c r="O1336" i="1" s="1"/>
  <c r="L1336" i="1"/>
  <c r="M1336" i="1"/>
  <c r="N1336" i="1"/>
  <c r="I1337" i="1"/>
  <c r="L1337" i="1" s="1"/>
  <c r="J1337" i="1"/>
  <c r="O1337" i="1" s="1"/>
  <c r="K1337" i="1"/>
  <c r="M1337" i="1"/>
  <c r="N1337" i="1"/>
  <c r="I1338" i="1"/>
  <c r="M1338" i="1" s="1"/>
  <c r="J1338" i="1"/>
  <c r="O1338" i="1" s="1"/>
  <c r="L1338" i="1"/>
  <c r="N1338" i="1"/>
  <c r="I1339" i="1"/>
  <c r="N1339" i="1" s="1"/>
  <c r="J1339" i="1"/>
  <c r="O1339" i="1" s="1"/>
  <c r="K1339" i="1"/>
  <c r="L1339" i="1"/>
  <c r="I1340" i="1"/>
  <c r="J1340" i="1"/>
  <c r="O1340" i="1" s="1"/>
  <c r="N1340" i="1"/>
  <c r="I1341" i="1"/>
  <c r="J1341" i="1"/>
  <c r="O1341" i="1" s="1"/>
  <c r="K1341" i="1"/>
  <c r="L1341" i="1"/>
  <c r="M1341" i="1"/>
  <c r="N1341" i="1"/>
  <c r="I1342" i="1"/>
  <c r="J1342" i="1"/>
  <c r="O1342" i="1" s="1"/>
  <c r="K1342" i="1"/>
  <c r="L1342" i="1"/>
  <c r="M1342" i="1"/>
  <c r="N1342" i="1"/>
  <c r="I1343" i="1"/>
  <c r="K1343" i="1" s="1"/>
  <c r="J1343" i="1"/>
  <c r="O1343" i="1" s="1"/>
  <c r="L1343" i="1"/>
  <c r="M1343" i="1"/>
  <c r="N1343" i="1"/>
  <c r="I1344" i="1"/>
  <c r="K1344" i="1" s="1"/>
  <c r="J1344" i="1"/>
  <c r="O1344" i="1" s="1"/>
  <c r="L1344" i="1"/>
  <c r="N1344" i="1"/>
  <c r="I1345" i="1"/>
  <c r="J1345" i="1"/>
  <c r="O1345" i="1" s="1"/>
  <c r="N1345" i="1"/>
  <c r="I1346" i="1"/>
  <c r="J1346" i="1"/>
  <c r="O1346" i="1" s="1"/>
  <c r="I1347" i="1"/>
  <c r="N1347" i="1" s="1"/>
  <c r="J1347" i="1"/>
  <c r="O1347" i="1" s="1"/>
  <c r="L1347" i="1"/>
  <c r="M1347" i="1"/>
  <c r="I1348" i="1"/>
  <c r="L1348" i="1" s="1"/>
  <c r="J1348" i="1"/>
  <c r="O1348" i="1" s="1"/>
  <c r="K1348" i="1"/>
  <c r="M1348" i="1"/>
  <c r="N1348" i="1"/>
  <c r="I1349" i="1"/>
  <c r="J1349" i="1"/>
  <c r="O1349" i="1" s="1"/>
  <c r="M1349" i="1"/>
  <c r="I1350" i="1"/>
  <c r="J1350" i="1"/>
  <c r="O1350" i="1" s="1"/>
  <c r="K1350" i="1"/>
  <c r="L1350" i="1"/>
  <c r="M1350" i="1"/>
  <c r="N1350" i="1"/>
  <c r="I1351" i="1"/>
  <c r="J1351" i="1"/>
  <c r="O1351" i="1" s="1"/>
  <c r="I1352" i="1"/>
  <c r="K1352" i="1" s="1"/>
  <c r="J1352" i="1"/>
  <c r="O1352" i="1" s="1"/>
  <c r="L1352" i="1"/>
  <c r="M1352" i="1"/>
  <c r="N1352" i="1"/>
  <c r="I1353" i="1"/>
  <c r="L1353" i="1" s="1"/>
  <c r="J1353" i="1"/>
  <c r="O1353" i="1" s="1"/>
  <c r="M1353" i="1"/>
  <c r="N1353" i="1"/>
  <c r="I1354" i="1"/>
  <c r="M1354" i="1" s="1"/>
  <c r="J1354" i="1"/>
  <c r="O1354" i="1" s="1"/>
  <c r="K1354" i="1"/>
  <c r="L1354" i="1"/>
  <c r="I1355" i="1"/>
  <c r="J1355" i="1"/>
  <c r="O1355" i="1" s="1"/>
  <c r="I1356" i="1"/>
  <c r="J1356" i="1"/>
  <c r="O1356" i="1" s="1"/>
  <c r="K1356" i="1"/>
  <c r="L1356" i="1"/>
  <c r="M1356" i="1"/>
  <c r="N1356" i="1"/>
  <c r="I1357" i="1"/>
  <c r="K1357" i="1" s="1"/>
  <c r="J1357" i="1"/>
  <c r="O1357" i="1" s="1"/>
  <c r="L1357" i="1"/>
  <c r="M1357" i="1"/>
  <c r="N1357" i="1"/>
  <c r="I1358" i="1"/>
  <c r="J1358" i="1"/>
  <c r="O1358" i="1" s="1"/>
  <c r="K1358" i="1"/>
  <c r="L1358" i="1"/>
  <c r="M1358" i="1"/>
  <c r="N1358" i="1"/>
  <c r="I1359" i="1"/>
  <c r="M1359" i="1" s="1"/>
  <c r="J1359" i="1"/>
  <c r="O1359" i="1" s="1"/>
  <c r="K1359" i="1"/>
  <c r="L1359" i="1"/>
  <c r="N1359" i="1"/>
  <c r="I1360" i="1"/>
  <c r="J1360" i="1"/>
  <c r="O1360" i="1" s="1"/>
  <c r="N1360" i="1"/>
  <c r="I1361" i="1"/>
  <c r="J1361" i="1"/>
  <c r="O1361" i="1" s="1"/>
  <c r="K1361" i="1"/>
  <c r="I1362" i="1"/>
  <c r="J1362" i="1"/>
  <c r="O1362" i="1" s="1"/>
  <c r="N1362" i="1"/>
  <c r="I1363" i="1"/>
  <c r="N1363" i="1" s="1"/>
  <c r="J1363" i="1"/>
  <c r="O1363" i="1" s="1"/>
  <c r="K1363" i="1"/>
  <c r="M1363" i="1"/>
  <c r="I1364" i="1"/>
  <c r="J1364" i="1"/>
  <c r="O1364" i="1" s="1"/>
  <c r="I1365" i="1"/>
  <c r="J1365" i="1"/>
  <c r="O1365" i="1" s="1"/>
  <c r="K1365" i="1"/>
  <c r="I1366" i="1"/>
  <c r="J1366" i="1"/>
  <c r="O1366" i="1" s="1"/>
  <c r="K1366" i="1"/>
  <c r="L1366" i="1"/>
  <c r="M1366" i="1"/>
  <c r="N1366" i="1"/>
  <c r="I1367" i="1"/>
  <c r="K1367" i="1" s="1"/>
  <c r="J1367" i="1"/>
  <c r="O1367" i="1" s="1"/>
  <c r="I1368" i="1"/>
  <c r="N1368" i="1" s="1"/>
  <c r="J1368" i="1"/>
  <c r="O1368" i="1" s="1"/>
  <c r="M1368" i="1"/>
  <c r="I1369" i="1"/>
  <c r="L1369" i="1" s="1"/>
  <c r="J1369" i="1"/>
  <c r="O1369" i="1" s="1"/>
  <c r="K1369" i="1"/>
  <c r="M1369" i="1"/>
  <c r="I1370" i="1"/>
  <c r="J1370" i="1"/>
  <c r="O1370" i="1" s="1"/>
  <c r="N1370" i="1"/>
  <c r="I1371" i="1"/>
  <c r="N1371" i="1" s="1"/>
  <c r="J1371" i="1"/>
  <c r="O1371" i="1" s="1"/>
  <c r="K1371" i="1"/>
  <c r="L1371" i="1"/>
  <c r="M1371" i="1"/>
  <c r="I1372" i="1"/>
  <c r="K1372" i="1" s="1"/>
  <c r="J1372" i="1"/>
  <c r="O1372" i="1" s="1"/>
  <c r="L1372" i="1"/>
  <c r="M1372" i="1"/>
  <c r="N1372" i="1"/>
  <c r="I1373" i="1"/>
  <c r="M1373" i="1" s="1"/>
  <c r="J1373" i="1"/>
  <c r="O1373" i="1" s="1"/>
  <c r="K1373" i="1"/>
  <c r="L1373" i="1"/>
  <c r="N1373" i="1"/>
  <c r="I1374" i="1"/>
  <c r="J1374" i="1"/>
  <c r="O1374" i="1" s="1"/>
  <c r="K1374" i="1"/>
  <c r="L1374" i="1"/>
  <c r="M1374" i="1"/>
  <c r="N1374" i="1"/>
  <c r="I1375" i="1"/>
  <c r="J1375" i="1"/>
  <c r="O1375" i="1" s="1"/>
  <c r="I1376" i="1"/>
  <c r="L1376" i="1" s="1"/>
  <c r="J1376" i="1"/>
  <c r="O1376" i="1" s="1"/>
  <c r="I1377" i="1"/>
  <c r="J1377" i="1"/>
  <c r="O1377" i="1" s="1"/>
  <c r="I1378" i="1"/>
  <c r="M1378" i="1" s="1"/>
  <c r="J1378" i="1"/>
  <c r="O1378" i="1" s="1"/>
  <c r="K1378" i="1"/>
  <c r="N1378" i="1"/>
  <c r="I1379" i="1"/>
  <c r="L1379" i="1" s="1"/>
  <c r="J1379" i="1"/>
  <c r="O1379" i="1" s="1"/>
  <c r="M1379" i="1"/>
  <c r="I1380" i="1"/>
  <c r="J1380" i="1"/>
  <c r="O1380" i="1" s="1"/>
  <c r="I1381" i="1"/>
  <c r="N1381" i="1" s="1"/>
  <c r="J1381" i="1"/>
  <c r="O1381" i="1" s="1"/>
  <c r="L1381" i="1"/>
  <c r="M1381" i="1"/>
  <c r="I1382" i="1"/>
  <c r="J1382" i="1"/>
  <c r="O1382" i="1" s="1"/>
  <c r="K1382" i="1"/>
  <c r="L1382" i="1"/>
  <c r="M1382" i="1"/>
  <c r="N1382" i="1"/>
  <c r="I1383" i="1"/>
  <c r="L1383" i="1" s="1"/>
  <c r="J1383" i="1"/>
  <c r="O1383" i="1" s="1"/>
  <c r="K1383" i="1"/>
  <c r="M1383" i="1"/>
  <c r="N1383" i="1"/>
  <c r="I1384" i="1"/>
  <c r="K1384" i="1" s="1"/>
  <c r="J1384" i="1"/>
  <c r="O1384" i="1" s="1"/>
  <c r="L1384" i="1"/>
  <c r="M1384" i="1"/>
  <c r="I1385" i="1"/>
  <c r="J1385" i="1"/>
  <c r="O1385" i="1" s="1"/>
  <c r="N1385" i="1"/>
  <c r="I1386" i="1"/>
  <c r="M1386" i="1" s="1"/>
  <c r="J1386" i="1"/>
  <c r="O1386" i="1" s="1"/>
  <c r="K1386" i="1"/>
  <c r="L1386" i="1"/>
  <c r="N1386" i="1"/>
  <c r="I1387" i="1"/>
  <c r="L1387" i="1" s="1"/>
  <c r="J1387" i="1"/>
  <c r="O1387" i="1" s="1"/>
  <c r="M1387" i="1"/>
  <c r="I1388" i="1"/>
  <c r="M1388" i="1" s="1"/>
  <c r="J1388" i="1"/>
  <c r="O1388" i="1" s="1"/>
  <c r="K1388" i="1"/>
  <c r="L1388" i="1"/>
  <c r="N1388" i="1"/>
  <c r="I1389" i="1"/>
  <c r="J1389" i="1"/>
  <c r="O1389" i="1" s="1"/>
  <c r="M1389" i="1"/>
  <c r="N1389" i="1"/>
  <c r="I1390" i="1"/>
  <c r="J1390" i="1"/>
  <c r="O1390" i="1" s="1"/>
  <c r="K1390" i="1"/>
  <c r="L1390" i="1"/>
  <c r="M1390" i="1"/>
  <c r="N1390" i="1"/>
  <c r="I1391" i="1"/>
  <c r="J1391" i="1"/>
  <c r="O1391" i="1" s="1"/>
  <c r="K1391" i="1"/>
  <c r="L1391" i="1"/>
  <c r="M1391" i="1"/>
  <c r="N1391" i="1"/>
  <c r="I1392" i="1"/>
  <c r="J1392" i="1"/>
  <c r="O1392" i="1" s="1"/>
  <c r="I1393" i="1"/>
  <c r="L1393" i="1" s="1"/>
  <c r="J1393" i="1"/>
  <c r="O1393" i="1" s="1"/>
  <c r="K1393" i="1"/>
  <c r="N1393" i="1"/>
  <c r="I1394" i="1"/>
  <c r="N1394" i="1" s="1"/>
  <c r="J1394" i="1"/>
  <c r="O1394" i="1" s="1"/>
  <c r="L1394" i="1"/>
  <c r="I1395" i="1"/>
  <c r="J1395" i="1"/>
  <c r="O1395" i="1" s="1"/>
  <c r="I1396" i="1"/>
  <c r="N1396" i="1" s="1"/>
  <c r="J1396" i="1"/>
  <c r="O1396" i="1" s="1"/>
  <c r="K1396" i="1"/>
  <c r="M1396" i="1"/>
  <c r="I1397" i="1"/>
  <c r="L1397" i="1" s="1"/>
  <c r="J1397" i="1"/>
  <c r="O1397" i="1" s="1"/>
  <c r="K1397" i="1"/>
  <c r="M1397" i="1"/>
  <c r="N1397" i="1"/>
  <c r="I1398" i="1"/>
  <c r="J1398" i="1"/>
  <c r="O1398" i="1" s="1"/>
  <c r="K1398" i="1"/>
  <c r="L1398" i="1"/>
  <c r="M1398" i="1"/>
  <c r="N1398" i="1"/>
  <c r="I1399" i="1"/>
  <c r="L1399" i="1" s="1"/>
  <c r="J1399" i="1"/>
  <c r="O1399" i="1" s="1"/>
  <c r="M1399" i="1"/>
  <c r="I1400" i="1"/>
  <c r="J1400" i="1"/>
  <c r="O1400" i="1" s="1"/>
  <c r="N1400" i="1"/>
  <c r="I1401" i="1"/>
  <c r="L1401" i="1" s="1"/>
  <c r="J1401" i="1"/>
  <c r="O1401" i="1" s="1"/>
  <c r="K1401" i="1"/>
  <c r="M1401" i="1"/>
  <c r="N1401" i="1"/>
  <c r="I1402" i="1"/>
  <c r="N1402" i="1" s="1"/>
  <c r="J1402" i="1"/>
  <c r="O1402" i="1" s="1"/>
  <c r="L1402" i="1"/>
  <c r="I1403" i="1"/>
  <c r="N1403" i="1" s="1"/>
  <c r="J1403" i="1"/>
  <c r="O1403" i="1" s="1"/>
  <c r="K1403" i="1"/>
  <c r="L1403" i="1"/>
  <c r="I1404" i="1"/>
  <c r="N1404" i="1" s="1"/>
  <c r="J1404" i="1"/>
  <c r="O1404" i="1" s="1"/>
  <c r="M1404" i="1"/>
  <c r="I1405" i="1"/>
  <c r="J1405" i="1"/>
  <c r="O1405" i="1" s="1"/>
  <c r="K1405" i="1"/>
  <c r="L1405" i="1"/>
  <c r="M1405" i="1"/>
  <c r="N1405" i="1"/>
  <c r="I1406" i="1"/>
  <c r="J1406" i="1"/>
  <c r="O1406" i="1" s="1"/>
  <c r="K1406" i="1"/>
  <c r="L1406" i="1"/>
  <c r="M1406" i="1"/>
  <c r="N1406" i="1"/>
  <c r="I1407" i="1"/>
  <c r="L1407" i="1" s="1"/>
  <c r="J1407" i="1"/>
  <c r="O1407" i="1" s="1"/>
  <c r="I1408" i="1"/>
  <c r="K1408" i="1" s="1"/>
  <c r="J1408" i="1"/>
  <c r="O1408" i="1" s="1"/>
  <c r="L1408" i="1"/>
  <c r="N1408" i="1"/>
  <c r="I1409" i="1"/>
  <c r="J1409" i="1"/>
  <c r="O1409" i="1" s="1"/>
  <c r="M1409" i="1"/>
  <c r="N1409" i="1"/>
  <c r="I1410" i="1"/>
  <c r="J1410" i="1"/>
  <c r="O1410" i="1" s="1"/>
  <c r="K1410" i="1"/>
  <c r="I1411" i="1"/>
  <c r="N1411" i="1" s="1"/>
  <c r="J1411" i="1"/>
  <c r="O1411" i="1" s="1"/>
  <c r="K1411" i="1"/>
  <c r="L1411" i="1"/>
  <c r="I1412" i="1"/>
  <c r="L1412" i="1" s="1"/>
  <c r="J1412" i="1"/>
  <c r="O1412" i="1" s="1"/>
  <c r="K1412" i="1"/>
  <c r="M1412" i="1"/>
  <c r="N1412" i="1"/>
  <c r="I1413" i="1"/>
  <c r="J1413" i="1"/>
  <c r="O1413" i="1" s="1"/>
  <c r="I1414" i="1"/>
  <c r="J1414" i="1"/>
  <c r="O1414" i="1" s="1"/>
  <c r="K1414" i="1"/>
  <c r="L1414" i="1"/>
  <c r="M1414" i="1"/>
  <c r="N1414" i="1"/>
  <c r="I1415" i="1"/>
  <c r="J1415" i="1"/>
  <c r="O1415" i="1" s="1"/>
  <c r="I1416" i="1"/>
  <c r="K1416" i="1" s="1"/>
  <c r="J1416" i="1"/>
  <c r="O1416" i="1" s="1"/>
  <c r="L1416" i="1"/>
  <c r="M1416" i="1"/>
  <c r="N1416" i="1"/>
  <c r="I1417" i="1"/>
  <c r="J1417" i="1"/>
  <c r="O1417" i="1" s="1"/>
  <c r="M1417" i="1"/>
  <c r="N1417" i="1"/>
  <c r="I1418" i="1"/>
  <c r="M1418" i="1" s="1"/>
  <c r="J1418" i="1"/>
  <c r="O1418" i="1" s="1"/>
  <c r="K1418" i="1"/>
  <c r="L1418" i="1"/>
  <c r="I1419" i="1"/>
  <c r="M1419" i="1" s="1"/>
  <c r="J1419" i="1"/>
  <c r="O1419" i="1" s="1"/>
  <c r="I1420" i="1"/>
  <c r="J1420" i="1"/>
  <c r="O1420" i="1" s="1"/>
  <c r="K1420" i="1"/>
  <c r="L1420" i="1"/>
  <c r="M1420" i="1"/>
  <c r="N1420" i="1"/>
  <c r="I1421" i="1"/>
  <c r="K1421" i="1" s="1"/>
  <c r="J1421" i="1"/>
  <c r="O1421" i="1" s="1"/>
  <c r="L1421" i="1"/>
  <c r="M1421" i="1"/>
  <c r="N1421" i="1"/>
  <c r="I1422" i="1"/>
  <c r="J1422" i="1"/>
  <c r="O1422" i="1" s="1"/>
  <c r="K1422" i="1"/>
  <c r="L1422" i="1"/>
  <c r="M1422" i="1"/>
  <c r="N1422" i="1"/>
  <c r="I1423" i="1"/>
  <c r="M1423" i="1" s="1"/>
  <c r="J1423" i="1"/>
  <c r="O1423" i="1" s="1"/>
  <c r="K1423" i="1"/>
  <c r="L1423" i="1"/>
  <c r="N1423" i="1"/>
  <c r="I1424" i="1"/>
  <c r="J1424" i="1"/>
  <c r="O1424" i="1" s="1"/>
  <c r="I1425" i="1"/>
  <c r="K1425" i="1" s="1"/>
  <c r="J1425" i="1"/>
  <c r="O1425" i="1" s="1"/>
  <c r="I1426" i="1"/>
  <c r="J1426" i="1"/>
  <c r="O1426" i="1" s="1"/>
  <c r="I1427" i="1"/>
  <c r="N1427" i="1" s="1"/>
  <c r="J1427" i="1"/>
  <c r="O1427" i="1" s="1"/>
  <c r="K1427" i="1"/>
  <c r="M1427" i="1"/>
  <c r="I1428" i="1"/>
  <c r="M1428" i="1" s="1"/>
  <c r="J1428" i="1"/>
  <c r="O1428" i="1" s="1"/>
  <c r="L1428" i="1"/>
  <c r="I1429" i="1"/>
  <c r="J1429" i="1"/>
  <c r="O1429" i="1" s="1"/>
  <c r="K1429" i="1"/>
  <c r="I1430" i="1"/>
  <c r="J1430" i="1"/>
  <c r="O1430" i="1" s="1"/>
  <c r="K1430" i="1"/>
  <c r="L1430" i="1"/>
  <c r="M1430" i="1"/>
  <c r="N1430" i="1"/>
  <c r="I1431" i="1"/>
  <c r="N1431" i="1" s="1"/>
  <c r="J1431" i="1"/>
  <c r="O1431" i="1" s="1"/>
  <c r="K1431" i="1"/>
  <c r="M1431" i="1"/>
  <c r="I1432" i="1"/>
  <c r="J1432" i="1"/>
  <c r="O1432" i="1" s="1"/>
  <c r="I1433" i="1"/>
  <c r="L1433" i="1" s="1"/>
  <c r="J1433" i="1"/>
  <c r="O1433" i="1" s="1"/>
  <c r="K1433" i="1"/>
  <c r="M1433" i="1"/>
  <c r="I1434" i="1"/>
  <c r="J1434" i="1"/>
  <c r="O1434" i="1" s="1"/>
  <c r="N1434" i="1"/>
  <c r="I1435" i="1"/>
  <c r="N1435" i="1" s="1"/>
  <c r="J1435" i="1"/>
  <c r="O1435" i="1" s="1"/>
  <c r="K1435" i="1"/>
  <c r="L1435" i="1"/>
  <c r="M1435" i="1"/>
  <c r="I1436" i="1"/>
  <c r="K1436" i="1" s="1"/>
  <c r="J1436" i="1"/>
  <c r="O1436" i="1" s="1"/>
  <c r="M1436" i="1"/>
  <c r="N1436" i="1"/>
  <c r="I1437" i="1"/>
  <c r="M1437" i="1" s="1"/>
  <c r="J1437" i="1"/>
  <c r="O1437" i="1" s="1"/>
  <c r="K1437" i="1"/>
  <c r="L1437" i="1"/>
  <c r="N1437" i="1"/>
  <c r="I1438" i="1"/>
  <c r="J1438" i="1"/>
  <c r="O1438" i="1" s="1"/>
  <c r="K1438" i="1"/>
  <c r="L1438" i="1"/>
  <c r="M1438" i="1"/>
  <c r="N1438" i="1"/>
  <c r="I1439" i="1"/>
  <c r="J1439" i="1"/>
  <c r="O1439" i="1" s="1"/>
  <c r="M1439" i="1"/>
  <c r="N1439" i="1"/>
  <c r="I1440" i="1"/>
  <c r="J1440" i="1"/>
  <c r="O1440" i="1" s="1"/>
  <c r="L1440" i="1"/>
  <c r="I1441" i="1"/>
  <c r="J1441" i="1"/>
  <c r="O1441" i="1" s="1"/>
  <c r="I1442" i="1"/>
  <c r="M1442" i="1" s="1"/>
  <c r="J1442" i="1"/>
  <c r="O1442" i="1" s="1"/>
  <c r="K1442" i="1"/>
  <c r="N1442" i="1"/>
  <c r="I1443" i="1"/>
  <c r="J1443" i="1"/>
  <c r="O1443" i="1" s="1"/>
  <c r="L1443" i="1"/>
  <c r="M1443" i="1"/>
  <c r="I1444" i="1"/>
  <c r="J1444" i="1"/>
  <c r="O1444" i="1" s="1"/>
  <c r="K1444" i="1"/>
  <c r="N1444" i="1"/>
  <c r="I1445" i="1"/>
  <c r="N1445" i="1" s="1"/>
  <c r="J1445" i="1"/>
  <c r="O1445" i="1" s="1"/>
  <c r="K1445" i="1"/>
  <c r="L1445" i="1"/>
  <c r="I1446" i="1"/>
  <c r="J1446" i="1"/>
  <c r="O1446" i="1" s="1"/>
  <c r="K1446" i="1"/>
  <c r="L1446" i="1"/>
  <c r="M1446" i="1"/>
  <c r="N1446" i="1"/>
  <c r="I1447" i="1"/>
  <c r="L1447" i="1" s="1"/>
  <c r="J1447" i="1"/>
  <c r="O1447" i="1" s="1"/>
  <c r="K1447" i="1"/>
  <c r="M1447" i="1"/>
  <c r="N1447" i="1"/>
  <c r="I1448" i="1"/>
  <c r="K1448" i="1" s="1"/>
  <c r="J1448" i="1"/>
  <c r="O1448" i="1" s="1"/>
  <c r="L1448" i="1"/>
  <c r="M1448" i="1"/>
  <c r="I1449" i="1"/>
  <c r="J1449" i="1"/>
  <c r="O1449" i="1" s="1"/>
  <c r="I1450" i="1"/>
  <c r="M1450" i="1" s="1"/>
  <c r="J1450" i="1"/>
  <c r="O1450" i="1" s="1"/>
  <c r="K1450" i="1"/>
  <c r="L1450" i="1"/>
  <c r="N1450" i="1"/>
  <c r="I1451" i="1"/>
  <c r="J1451" i="1"/>
  <c r="O1451" i="1" s="1"/>
  <c r="L1451" i="1"/>
  <c r="M1451" i="1"/>
  <c r="I1452" i="1"/>
  <c r="M1452" i="1" s="1"/>
  <c r="J1452" i="1"/>
  <c r="O1452" i="1" s="1"/>
  <c r="K1452" i="1"/>
  <c r="L1452" i="1"/>
  <c r="N1452" i="1"/>
  <c r="I1453" i="1"/>
  <c r="M1453" i="1" s="1"/>
  <c r="J1453" i="1"/>
  <c r="O1453" i="1" s="1"/>
  <c r="N1453" i="1"/>
  <c r="I1454" i="1"/>
  <c r="J1454" i="1"/>
  <c r="O1454" i="1" s="1"/>
  <c r="K1454" i="1"/>
  <c r="L1454" i="1"/>
  <c r="M1454" i="1"/>
  <c r="N1454" i="1"/>
  <c r="I1455" i="1"/>
  <c r="J1455" i="1"/>
  <c r="O1455" i="1" s="1"/>
  <c r="K1455" i="1"/>
  <c r="L1455" i="1"/>
  <c r="M1455" i="1"/>
  <c r="N1455" i="1"/>
  <c r="I1456" i="1"/>
  <c r="K1456" i="1" s="1"/>
  <c r="J1456" i="1"/>
  <c r="O1456" i="1" s="1"/>
  <c r="L1456" i="1"/>
  <c r="M1456" i="1"/>
  <c r="N1456" i="1"/>
  <c r="I1457" i="1"/>
  <c r="K1457" i="1" s="1"/>
  <c r="J1457" i="1"/>
  <c r="O1457" i="1" s="1"/>
  <c r="N1457" i="1"/>
  <c r="I1458" i="1"/>
  <c r="J1458" i="1"/>
  <c r="O1458" i="1" s="1"/>
  <c r="N1458" i="1"/>
  <c r="I1459" i="1"/>
  <c r="J1459" i="1"/>
  <c r="O1459" i="1" s="1"/>
  <c r="K1459" i="1"/>
  <c r="M1459" i="1"/>
  <c r="I1460" i="1"/>
  <c r="N1460" i="1" s="1"/>
  <c r="J1460" i="1"/>
  <c r="O1460" i="1" s="1"/>
  <c r="K1460" i="1"/>
  <c r="M1460" i="1"/>
  <c r="I1461" i="1"/>
  <c r="J1461" i="1"/>
  <c r="O1461" i="1" s="1"/>
  <c r="I1462" i="1"/>
  <c r="J1462" i="1"/>
  <c r="O1462" i="1" s="1"/>
  <c r="K1462" i="1"/>
  <c r="L1462" i="1"/>
  <c r="M1462" i="1"/>
  <c r="N1462" i="1"/>
  <c r="I1463" i="1"/>
  <c r="N1463" i="1" s="1"/>
  <c r="J1463" i="1"/>
  <c r="O1463" i="1" s="1"/>
  <c r="K1463" i="1"/>
  <c r="M1463" i="1"/>
  <c r="I1464" i="1"/>
  <c r="N1464" i="1" s="1"/>
  <c r="J1464" i="1"/>
  <c r="O1464" i="1" s="1"/>
  <c r="M1464" i="1"/>
  <c r="I1465" i="1"/>
  <c r="L1465" i="1" s="1"/>
  <c r="J1465" i="1"/>
  <c r="O1465" i="1" s="1"/>
  <c r="K1465" i="1"/>
  <c r="M1465" i="1"/>
  <c r="N1465" i="1"/>
  <c r="I1466" i="1"/>
  <c r="J1466" i="1"/>
  <c r="O1466" i="1" s="1"/>
  <c r="L1466" i="1"/>
  <c r="N1466" i="1"/>
  <c r="I1467" i="1"/>
  <c r="N1467" i="1" s="1"/>
  <c r="J1467" i="1"/>
  <c r="O1467" i="1" s="1"/>
  <c r="K1467" i="1"/>
  <c r="L1467" i="1"/>
  <c r="I1468" i="1"/>
  <c r="J1468" i="1"/>
  <c r="O1468" i="1" s="1"/>
  <c r="I1469" i="1"/>
  <c r="J1469" i="1"/>
  <c r="O1469" i="1" s="1"/>
  <c r="K1469" i="1"/>
  <c r="L1469" i="1"/>
  <c r="M1469" i="1"/>
  <c r="N1469" i="1"/>
  <c r="I1470" i="1"/>
  <c r="J1470" i="1"/>
  <c r="O1470" i="1" s="1"/>
  <c r="K1470" i="1"/>
  <c r="L1470" i="1"/>
  <c r="M1470" i="1"/>
  <c r="N1470" i="1"/>
  <c r="I1471" i="1"/>
  <c r="K1471" i="1" s="1"/>
  <c r="J1471" i="1"/>
  <c r="O1471" i="1" s="1"/>
  <c r="L1471" i="1"/>
  <c r="N1471" i="1"/>
  <c r="I1472" i="1"/>
  <c r="J1472" i="1"/>
  <c r="O1472" i="1" s="1"/>
  <c r="I1473" i="1"/>
  <c r="L1473" i="1" s="1"/>
  <c r="J1473" i="1"/>
  <c r="O1473" i="1" s="1"/>
  <c r="K1473" i="1"/>
  <c r="M1473" i="1"/>
  <c r="N1473" i="1"/>
  <c r="I1474" i="1"/>
  <c r="N1474" i="1" s="1"/>
  <c r="J1474" i="1"/>
  <c r="O1474" i="1" s="1"/>
  <c r="K1474" i="1"/>
  <c r="I1475" i="1"/>
  <c r="J1475" i="1"/>
  <c r="O1475" i="1" s="1"/>
  <c r="I1476" i="1"/>
  <c r="L1476" i="1" s="1"/>
  <c r="J1476" i="1"/>
  <c r="O1476" i="1" s="1"/>
  <c r="K1476" i="1"/>
  <c r="M1476" i="1"/>
  <c r="N1476" i="1"/>
  <c r="I1477" i="1"/>
  <c r="N1477" i="1" s="1"/>
  <c r="J1477" i="1"/>
  <c r="O1477" i="1" s="1"/>
  <c r="K1477" i="1"/>
  <c r="M1477" i="1"/>
  <c r="I1478" i="1"/>
  <c r="J1478" i="1"/>
  <c r="O1478" i="1" s="1"/>
  <c r="K1478" i="1"/>
  <c r="L1478" i="1"/>
  <c r="M1478" i="1"/>
  <c r="N1478" i="1"/>
  <c r="I1479" i="1"/>
  <c r="J1479" i="1"/>
  <c r="O1479" i="1" s="1"/>
  <c r="I1480" i="1"/>
  <c r="K1480" i="1" s="1"/>
  <c r="J1480" i="1"/>
  <c r="O1480" i="1" s="1"/>
  <c r="L1480" i="1"/>
  <c r="M1480" i="1"/>
  <c r="N1480" i="1"/>
  <c r="I1481" i="1"/>
  <c r="N1481" i="1" s="1"/>
  <c r="J1481" i="1"/>
  <c r="O1481" i="1" s="1"/>
  <c r="M1481" i="1"/>
  <c r="I1482" i="1"/>
  <c r="M1482" i="1" s="1"/>
  <c r="J1482" i="1"/>
  <c r="O1482" i="1" s="1"/>
  <c r="K1482" i="1"/>
  <c r="L1482" i="1"/>
  <c r="I1483" i="1"/>
  <c r="J1483" i="1"/>
  <c r="O1483" i="1" s="1"/>
  <c r="L1483" i="1"/>
  <c r="M1483" i="1"/>
  <c r="I1484" i="1"/>
  <c r="J1484" i="1"/>
  <c r="O1484" i="1" s="1"/>
  <c r="K1484" i="1"/>
  <c r="L1484" i="1"/>
  <c r="M1484" i="1"/>
  <c r="N1484" i="1"/>
  <c r="I1485" i="1"/>
  <c r="J1485" i="1"/>
  <c r="O1485" i="1" s="1"/>
  <c r="I1486" i="1"/>
  <c r="J1486" i="1"/>
  <c r="O1486" i="1" s="1"/>
  <c r="K1486" i="1"/>
  <c r="L1486" i="1"/>
  <c r="M1486" i="1"/>
  <c r="N1486" i="1"/>
  <c r="I1487" i="1"/>
  <c r="M1487" i="1" s="1"/>
  <c r="J1487" i="1"/>
  <c r="O1487" i="1" s="1"/>
  <c r="K1487" i="1"/>
  <c r="L1487" i="1"/>
  <c r="N1487" i="1"/>
  <c r="I1488" i="1"/>
  <c r="K1488" i="1" s="1"/>
  <c r="J1488" i="1"/>
  <c r="O1488" i="1" s="1"/>
  <c r="L1488" i="1"/>
  <c r="M1488" i="1"/>
  <c r="I1489" i="1"/>
  <c r="J1489" i="1"/>
  <c r="O1489" i="1" s="1"/>
  <c r="I1490" i="1"/>
  <c r="M1490" i="1" s="1"/>
  <c r="J1490" i="1"/>
  <c r="O1490" i="1" s="1"/>
  <c r="L1490" i="1"/>
  <c r="N1490" i="1"/>
  <c r="I1491" i="1"/>
  <c r="J1491" i="1"/>
  <c r="O1491" i="1" s="1"/>
  <c r="K1491" i="1"/>
  <c r="M1491" i="1"/>
  <c r="I1492" i="1"/>
  <c r="K1492" i="1" s="1"/>
  <c r="J1492" i="1"/>
  <c r="O1492" i="1" s="1"/>
  <c r="I1493" i="1"/>
  <c r="L1493" i="1" s="1"/>
  <c r="J1493" i="1"/>
  <c r="O1493" i="1" s="1"/>
  <c r="M1493" i="1"/>
  <c r="N1493" i="1"/>
  <c r="I1494" i="1"/>
  <c r="J1494" i="1"/>
  <c r="O1494" i="1" s="1"/>
  <c r="K1494" i="1"/>
  <c r="L1494" i="1"/>
  <c r="M1494" i="1"/>
  <c r="N1494" i="1"/>
  <c r="I1495" i="1"/>
  <c r="J1495" i="1"/>
  <c r="O1495" i="1" s="1"/>
  <c r="M1495" i="1"/>
  <c r="I1496" i="1"/>
  <c r="J1496" i="1"/>
  <c r="O1496" i="1" s="1"/>
  <c r="I1497" i="1"/>
  <c r="L1497" i="1" s="1"/>
  <c r="J1497" i="1"/>
  <c r="O1497" i="1" s="1"/>
  <c r="K1497" i="1"/>
  <c r="M1497" i="1"/>
  <c r="I1498" i="1"/>
  <c r="J1498" i="1"/>
  <c r="O1498" i="1" s="1"/>
  <c r="I1499" i="1"/>
  <c r="N1499" i="1" s="1"/>
  <c r="J1499" i="1"/>
  <c r="O1499" i="1" s="1"/>
  <c r="K1499" i="1"/>
  <c r="L1499" i="1"/>
  <c r="M1499" i="1"/>
  <c r="I1500" i="1"/>
  <c r="K1500" i="1" s="1"/>
  <c r="J1500" i="1"/>
  <c r="O1500" i="1" s="1"/>
  <c r="M1500" i="1"/>
  <c r="N1500" i="1"/>
  <c r="I1501" i="1"/>
  <c r="M1501" i="1" s="1"/>
  <c r="J1501" i="1"/>
  <c r="O1501" i="1" s="1"/>
  <c r="K1501" i="1"/>
  <c r="L1501" i="1"/>
  <c r="N1501" i="1"/>
  <c r="I1502" i="1"/>
  <c r="J1502" i="1"/>
  <c r="O1502" i="1" s="1"/>
  <c r="K1502" i="1"/>
  <c r="L1502" i="1"/>
  <c r="M1502" i="1"/>
  <c r="N1502" i="1"/>
  <c r="I1503" i="1"/>
  <c r="K1503" i="1" s="1"/>
  <c r="J1503" i="1"/>
  <c r="O1503" i="1" s="1"/>
  <c r="L1503" i="1"/>
  <c r="M1503" i="1"/>
  <c r="N1503" i="1"/>
  <c r="I1504" i="1"/>
  <c r="L1504" i="1" s="1"/>
  <c r="J1504" i="1"/>
  <c r="O1504" i="1" s="1"/>
  <c r="N1504" i="1"/>
  <c r="I1505" i="1"/>
  <c r="J1505" i="1"/>
  <c r="O1505" i="1" s="1"/>
  <c r="I1506" i="1"/>
  <c r="J1506" i="1"/>
  <c r="O1506" i="1" s="1"/>
  <c r="I1507" i="1"/>
  <c r="L1507" i="1" s="1"/>
  <c r="J1507" i="1"/>
  <c r="O1507" i="1" s="1"/>
  <c r="M1507" i="1"/>
  <c r="N1507" i="1"/>
  <c r="I1508" i="1"/>
  <c r="M1508" i="1" s="1"/>
  <c r="J1508" i="1"/>
  <c r="O1508" i="1" s="1"/>
  <c r="K1508" i="1"/>
  <c r="L1508" i="1"/>
  <c r="N1508" i="1"/>
  <c r="I1509" i="1"/>
  <c r="J1509" i="1"/>
  <c r="O1509" i="1" s="1"/>
  <c r="I1510" i="1"/>
  <c r="K1510" i="1" s="1"/>
  <c r="J1510" i="1"/>
  <c r="O1510" i="1" s="1"/>
  <c r="L1510" i="1"/>
  <c r="M1510" i="1"/>
  <c r="N1510" i="1"/>
  <c r="I1511" i="1"/>
  <c r="L1511" i="1" s="1"/>
  <c r="J1511" i="1"/>
  <c r="O1511" i="1" s="1"/>
  <c r="K1511" i="1"/>
  <c r="N1511" i="1"/>
  <c r="I1512" i="1"/>
  <c r="J1512" i="1"/>
  <c r="O1512" i="1" s="1"/>
  <c r="K1512" i="1"/>
  <c r="L1512" i="1"/>
  <c r="M1512" i="1"/>
  <c r="N1512" i="1"/>
  <c r="I1513" i="1"/>
  <c r="J1513" i="1"/>
  <c r="O1513" i="1" s="1"/>
  <c r="I1514" i="1"/>
  <c r="K1514" i="1" s="1"/>
  <c r="J1514" i="1"/>
  <c r="O1514" i="1" s="1"/>
  <c r="L1514" i="1"/>
  <c r="M1514" i="1"/>
  <c r="N1514" i="1"/>
  <c r="I1515" i="1"/>
  <c r="L1515" i="1" s="1"/>
  <c r="J1515" i="1"/>
  <c r="O1515" i="1" s="1"/>
  <c r="K1515" i="1"/>
  <c r="N1515" i="1"/>
  <c r="I1516" i="1"/>
  <c r="M1516" i="1" s="1"/>
  <c r="J1516" i="1"/>
  <c r="O1516" i="1" s="1"/>
  <c r="K1516" i="1"/>
  <c r="L1516" i="1"/>
  <c r="N1516" i="1"/>
  <c r="I1517" i="1"/>
  <c r="J1517" i="1"/>
  <c r="O1517" i="1" s="1"/>
  <c r="I1518" i="1"/>
  <c r="J1518" i="1"/>
  <c r="O1518" i="1" s="1"/>
  <c r="I1519" i="1"/>
  <c r="L1519" i="1" s="1"/>
  <c r="J1519" i="1"/>
  <c r="O1519" i="1" s="1"/>
  <c r="K1519" i="1"/>
  <c r="M1519" i="1"/>
  <c r="I1520" i="1"/>
  <c r="J1520" i="1"/>
  <c r="O1520" i="1" s="1"/>
  <c r="K1520" i="1"/>
  <c r="L1520" i="1"/>
  <c r="M1520" i="1"/>
  <c r="N1520" i="1"/>
  <c r="I1521" i="1"/>
  <c r="J1521" i="1"/>
  <c r="O1521" i="1" s="1"/>
  <c r="K1521" i="1"/>
  <c r="I1522" i="1"/>
  <c r="J1522" i="1"/>
  <c r="O1522" i="1" s="1"/>
  <c r="N1522" i="1"/>
  <c r="I1523" i="1"/>
  <c r="L1523" i="1" s="1"/>
  <c r="J1523" i="1"/>
  <c r="O1523" i="1" s="1"/>
  <c r="K1523" i="1"/>
  <c r="M1523" i="1"/>
  <c r="I1524" i="1"/>
  <c r="M1524" i="1" s="1"/>
  <c r="J1524" i="1"/>
  <c r="O1524" i="1" s="1"/>
  <c r="K1524" i="1"/>
  <c r="L1524" i="1"/>
  <c r="N1524" i="1"/>
  <c r="I1525" i="1"/>
  <c r="N1525" i="1" s="1"/>
  <c r="J1525" i="1"/>
  <c r="O1525" i="1" s="1"/>
  <c r="K1525" i="1"/>
  <c r="L1525" i="1"/>
  <c r="M1525" i="1"/>
  <c r="I1526" i="1"/>
  <c r="K1526" i="1" s="1"/>
  <c r="J1526" i="1"/>
  <c r="O1526" i="1" s="1"/>
  <c r="M1526" i="1"/>
  <c r="N1526" i="1"/>
  <c r="I1527" i="1"/>
  <c r="J1527" i="1"/>
  <c r="O1527" i="1" s="1"/>
  <c r="N1527" i="1"/>
  <c r="I1528" i="1"/>
  <c r="J1528" i="1"/>
  <c r="O1528" i="1" s="1"/>
  <c r="K1528" i="1"/>
  <c r="L1528" i="1"/>
  <c r="M1528" i="1"/>
  <c r="N1528" i="1"/>
  <c r="I1529" i="1"/>
  <c r="N1529" i="1" s="1"/>
  <c r="J1529" i="1"/>
  <c r="O1529" i="1" s="1"/>
  <c r="K1529" i="1"/>
  <c r="L1529" i="1"/>
  <c r="M1529" i="1"/>
  <c r="I1530" i="1"/>
  <c r="K1530" i="1" s="1"/>
  <c r="J1530" i="1"/>
  <c r="O1530" i="1" s="1"/>
  <c r="M1530" i="1"/>
  <c r="N1530" i="1"/>
  <c r="I1531" i="1"/>
  <c r="J1531" i="1"/>
  <c r="O1531" i="1" s="1"/>
  <c r="N1531" i="1"/>
  <c r="I1532" i="1"/>
  <c r="M1532" i="1" s="1"/>
  <c r="J1532" i="1"/>
  <c r="O1532" i="1" s="1"/>
  <c r="K1532" i="1"/>
  <c r="L1532" i="1"/>
  <c r="N1532" i="1"/>
  <c r="I1533" i="1"/>
  <c r="J1533" i="1"/>
  <c r="O1533" i="1" s="1"/>
  <c r="K1533" i="1"/>
  <c r="I1534" i="1"/>
  <c r="K1534" i="1" s="1"/>
  <c r="J1534" i="1"/>
  <c r="O1534" i="1" s="1"/>
  <c r="L1534" i="1"/>
  <c r="N1534" i="1"/>
  <c r="I1535" i="1"/>
  <c r="J1535" i="1"/>
  <c r="O1535" i="1" s="1"/>
  <c r="I1536" i="1"/>
  <c r="J1536" i="1"/>
  <c r="O1536" i="1" s="1"/>
  <c r="K1536" i="1"/>
  <c r="L1536" i="1"/>
  <c r="M1536" i="1"/>
  <c r="N1536" i="1"/>
  <c r="I1537" i="1"/>
  <c r="N1537" i="1" s="1"/>
  <c r="J1537" i="1"/>
  <c r="O1537" i="1" s="1"/>
  <c r="K1537" i="1"/>
  <c r="L1537" i="1"/>
  <c r="I1538" i="1"/>
  <c r="K1538" i="1" s="1"/>
  <c r="J1538" i="1"/>
  <c r="O1538" i="1" s="1"/>
  <c r="L1538" i="1"/>
  <c r="N1538" i="1"/>
  <c r="I1539" i="1"/>
  <c r="J1539" i="1"/>
  <c r="O1539" i="1" s="1"/>
  <c r="I1540" i="1"/>
  <c r="M1540" i="1" s="1"/>
  <c r="J1540" i="1"/>
  <c r="O1540" i="1" s="1"/>
  <c r="K1540" i="1"/>
  <c r="L1540" i="1"/>
  <c r="N1540" i="1"/>
  <c r="I1541" i="1"/>
  <c r="N1541" i="1" s="1"/>
  <c r="J1541" i="1"/>
  <c r="O1541" i="1" s="1"/>
  <c r="L1541" i="1"/>
  <c r="M1541" i="1"/>
  <c r="I1542" i="1"/>
  <c r="K1542" i="1" s="1"/>
  <c r="J1542" i="1"/>
  <c r="O1542" i="1" s="1"/>
  <c r="L1542" i="1"/>
  <c r="M1542" i="1"/>
  <c r="I1543" i="1"/>
  <c r="J1543" i="1"/>
  <c r="O1543" i="1" s="1"/>
  <c r="I1544" i="1"/>
  <c r="J1544" i="1"/>
  <c r="O1544" i="1" s="1"/>
  <c r="K1544" i="1"/>
  <c r="L1544" i="1"/>
  <c r="M1544" i="1"/>
  <c r="N1544" i="1"/>
  <c r="I1545" i="1"/>
  <c r="N1545" i="1" s="1"/>
  <c r="J1545" i="1"/>
  <c r="O1545" i="1" s="1"/>
  <c r="L1545" i="1"/>
  <c r="M1545" i="1"/>
  <c r="I1546" i="1"/>
  <c r="K1546" i="1" s="1"/>
  <c r="J1546" i="1"/>
  <c r="O1546" i="1" s="1"/>
  <c r="L1546" i="1"/>
  <c r="M1546" i="1"/>
  <c r="I1547" i="1"/>
  <c r="J1547" i="1"/>
  <c r="O1547" i="1" s="1"/>
  <c r="I1548" i="1"/>
  <c r="M1548" i="1" s="1"/>
  <c r="J1548" i="1"/>
  <c r="O1548" i="1" s="1"/>
  <c r="K1548" i="1"/>
  <c r="L1548" i="1"/>
  <c r="N1548" i="1"/>
  <c r="I1549" i="1"/>
  <c r="N1549" i="1" s="1"/>
  <c r="J1549" i="1"/>
  <c r="O1549" i="1" s="1"/>
  <c r="K1549" i="1"/>
  <c r="M1549" i="1"/>
  <c r="I1550" i="1"/>
  <c r="J1550" i="1"/>
  <c r="O1550" i="1" s="1"/>
  <c r="N1550" i="1"/>
  <c r="I1551" i="1"/>
  <c r="L1551" i="1" s="1"/>
  <c r="J1551" i="1"/>
  <c r="O1551" i="1" s="1"/>
  <c r="K1551" i="1"/>
  <c r="M1551" i="1"/>
  <c r="N1551" i="1"/>
  <c r="I1552" i="1"/>
  <c r="J1552" i="1"/>
  <c r="O1552" i="1" s="1"/>
  <c r="K1552" i="1"/>
  <c r="L1552" i="1"/>
  <c r="M1552" i="1"/>
  <c r="N1552" i="1"/>
  <c r="I1553" i="1"/>
  <c r="N1553" i="1" s="1"/>
  <c r="J1553" i="1"/>
  <c r="O1553" i="1" s="1"/>
  <c r="K1553" i="1"/>
  <c r="M1553" i="1"/>
  <c r="I1554" i="1"/>
  <c r="J1554" i="1"/>
  <c r="O1554" i="1" s="1"/>
  <c r="I1555" i="1"/>
  <c r="L1555" i="1" s="1"/>
  <c r="J1555" i="1"/>
  <c r="O1555" i="1" s="1"/>
  <c r="K1555" i="1"/>
  <c r="M1555" i="1"/>
  <c r="N1555" i="1"/>
  <c r="I1556" i="1"/>
  <c r="M1556" i="1" s="1"/>
  <c r="J1556" i="1"/>
  <c r="O1556" i="1" s="1"/>
  <c r="K1556" i="1"/>
  <c r="L1556" i="1"/>
  <c r="N1556" i="1"/>
  <c r="I1557" i="1"/>
  <c r="N1557" i="1" s="1"/>
  <c r="J1557" i="1"/>
  <c r="O1557" i="1" s="1"/>
  <c r="K1557" i="1"/>
  <c r="L1557" i="1"/>
  <c r="I1558" i="1"/>
  <c r="J1558" i="1"/>
  <c r="O1558" i="1" s="1"/>
  <c r="I1559" i="1"/>
  <c r="L1559" i="1" s="1"/>
  <c r="J1559" i="1"/>
  <c r="O1559" i="1" s="1"/>
  <c r="K1559" i="1"/>
  <c r="M1559" i="1"/>
  <c r="N1559" i="1"/>
  <c r="I1560" i="1"/>
  <c r="J1560" i="1"/>
  <c r="O1560" i="1" s="1"/>
  <c r="K1560" i="1"/>
  <c r="L1560" i="1"/>
  <c r="M1560" i="1"/>
  <c r="N1560" i="1"/>
  <c r="I1561" i="1"/>
  <c r="N1561" i="1" s="1"/>
  <c r="J1561" i="1"/>
  <c r="O1561" i="1" s="1"/>
  <c r="K1561" i="1"/>
  <c r="L1561" i="1"/>
  <c r="I1562" i="1"/>
  <c r="J1562" i="1"/>
  <c r="O1562" i="1" s="1"/>
  <c r="I1563" i="1"/>
  <c r="L1563" i="1" s="1"/>
  <c r="J1563" i="1"/>
  <c r="O1563" i="1" s="1"/>
  <c r="K1563" i="1"/>
  <c r="M1563" i="1"/>
  <c r="I1564" i="1"/>
  <c r="M1564" i="1" s="1"/>
  <c r="J1564" i="1"/>
  <c r="O1564" i="1" s="1"/>
  <c r="K1564" i="1"/>
  <c r="L1564" i="1"/>
  <c r="N1564" i="1"/>
  <c r="I1565" i="1"/>
  <c r="J1565" i="1"/>
  <c r="O1565" i="1" s="1"/>
  <c r="M1565" i="1"/>
  <c r="I1566" i="1"/>
  <c r="J1566" i="1"/>
  <c r="O1566" i="1" s="1"/>
  <c r="L1566" i="1"/>
  <c r="I1567" i="1"/>
  <c r="L1567" i="1" s="1"/>
  <c r="J1567" i="1"/>
  <c r="O1567" i="1" s="1"/>
  <c r="M1567" i="1"/>
  <c r="N1567" i="1"/>
  <c r="I1568" i="1"/>
  <c r="J1568" i="1"/>
  <c r="O1568" i="1" s="1"/>
  <c r="K1568" i="1"/>
  <c r="L1568" i="1"/>
  <c r="M1568" i="1"/>
  <c r="N1568" i="1"/>
  <c r="I1569" i="1"/>
  <c r="J1569" i="1"/>
  <c r="O1569" i="1" s="1"/>
  <c r="I1570" i="1"/>
  <c r="J1570" i="1"/>
  <c r="O1570" i="1" s="1"/>
  <c r="L1570" i="1"/>
  <c r="I1571" i="1"/>
  <c r="L1571" i="1" s="1"/>
  <c r="J1571" i="1"/>
  <c r="O1571" i="1" s="1"/>
  <c r="M1571" i="1"/>
  <c r="N1571" i="1"/>
  <c r="I1572" i="1"/>
  <c r="M1572" i="1" s="1"/>
  <c r="J1572" i="1"/>
  <c r="O1572" i="1" s="1"/>
  <c r="K1572" i="1"/>
  <c r="L1572" i="1"/>
  <c r="N1572" i="1"/>
  <c r="I1573" i="1"/>
  <c r="J1573" i="1"/>
  <c r="O1573" i="1" s="1"/>
  <c r="I1574" i="1"/>
  <c r="K1574" i="1" s="1"/>
  <c r="J1574" i="1"/>
  <c r="O1574" i="1" s="1"/>
  <c r="L1574" i="1"/>
  <c r="M1574" i="1"/>
  <c r="N1574" i="1"/>
  <c r="I1575" i="1"/>
  <c r="L1575" i="1" s="1"/>
  <c r="J1575" i="1"/>
  <c r="O1575" i="1" s="1"/>
  <c r="K1575" i="1"/>
  <c r="N1575" i="1"/>
  <c r="I1576" i="1"/>
  <c r="J1576" i="1"/>
  <c r="O1576" i="1" s="1"/>
  <c r="K1576" i="1"/>
  <c r="L1576" i="1"/>
  <c r="M1576" i="1"/>
  <c r="N1576" i="1"/>
  <c r="I1577" i="1"/>
  <c r="J1577" i="1"/>
  <c r="O1577" i="1" s="1"/>
  <c r="I1578" i="1"/>
  <c r="K1578" i="1" s="1"/>
  <c r="J1578" i="1"/>
  <c r="O1578" i="1" s="1"/>
  <c r="L1578" i="1"/>
  <c r="M1578" i="1"/>
  <c r="N1578" i="1"/>
  <c r="I1579" i="1"/>
  <c r="L1579" i="1" s="1"/>
  <c r="J1579" i="1"/>
  <c r="O1579" i="1" s="1"/>
  <c r="K1579" i="1"/>
  <c r="N1579" i="1"/>
  <c r="I1580" i="1"/>
  <c r="M1580" i="1" s="1"/>
  <c r="J1580" i="1"/>
  <c r="O1580" i="1" s="1"/>
  <c r="K1580" i="1"/>
  <c r="L1580" i="1"/>
  <c r="N1580" i="1"/>
  <c r="I1581" i="1"/>
  <c r="J1581" i="1"/>
  <c r="O1581" i="1" s="1"/>
  <c r="I1582" i="1"/>
  <c r="J1582" i="1"/>
  <c r="O1582" i="1" s="1"/>
  <c r="I1583" i="1"/>
  <c r="L1583" i="1" s="1"/>
  <c r="J1583" i="1"/>
  <c r="O1583" i="1" s="1"/>
  <c r="K1583" i="1"/>
  <c r="M1583" i="1"/>
  <c r="I1584" i="1"/>
  <c r="J1584" i="1"/>
  <c r="O1584" i="1" s="1"/>
  <c r="K1584" i="1"/>
  <c r="L1584" i="1"/>
  <c r="M1584" i="1"/>
  <c r="N1584" i="1"/>
  <c r="I1585" i="1"/>
  <c r="J1585" i="1"/>
  <c r="O1585" i="1" s="1"/>
  <c r="I1586" i="1"/>
  <c r="J1586" i="1"/>
  <c r="O1586" i="1" s="1"/>
  <c r="I1587" i="1"/>
  <c r="L1587" i="1" s="1"/>
  <c r="J1587" i="1"/>
  <c r="O1587" i="1" s="1"/>
  <c r="K1587" i="1"/>
  <c r="M1587" i="1"/>
  <c r="I1588" i="1"/>
  <c r="M1588" i="1" s="1"/>
  <c r="J1588" i="1"/>
  <c r="O1588" i="1" s="1"/>
  <c r="K1588" i="1"/>
  <c r="L1588" i="1"/>
  <c r="N1588" i="1"/>
  <c r="I1589" i="1"/>
  <c r="N1589" i="1" s="1"/>
  <c r="J1589" i="1"/>
  <c r="O1589" i="1" s="1"/>
  <c r="K1589" i="1"/>
  <c r="L1589" i="1"/>
  <c r="M1589" i="1"/>
  <c r="I1590" i="1"/>
  <c r="K1590" i="1" s="1"/>
  <c r="J1590" i="1"/>
  <c r="O1590" i="1" s="1"/>
  <c r="M1590" i="1"/>
  <c r="N1590" i="1"/>
  <c r="I1591" i="1"/>
  <c r="J1591" i="1"/>
  <c r="O1591" i="1" s="1"/>
  <c r="N1591" i="1"/>
  <c r="I1592" i="1"/>
  <c r="J1592" i="1"/>
  <c r="O1592" i="1" s="1"/>
  <c r="K1592" i="1"/>
  <c r="L1592" i="1"/>
  <c r="M1592" i="1"/>
  <c r="N1592" i="1"/>
  <c r="I1593" i="1"/>
  <c r="N1593" i="1" s="1"/>
  <c r="J1593" i="1"/>
  <c r="O1593" i="1" s="1"/>
  <c r="K1593" i="1"/>
  <c r="L1593" i="1"/>
  <c r="M1593" i="1"/>
  <c r="I1594" i="1"/>
  <c r="K1594" i="1" s="1"/>
  <c r="J1594" i="1"/>
  <c r="O1594" i="1" s="1"/>
  <c r="M1594" i="1"/>
  <c r="N1594" i="1"/>
  <c r="I1595" i="1"/>
  <c r="L1595" i="1" s="1"/>
  <c r="J1595" i="1"/>
  <c r="O1595" i="1" s="1"/>
  <c r="K1595" i="1"/>
  <c r="M1595" i="1"/>
  <c r="I1596" i="1"/>
  <c r="J1596" i="1"/>
  <c r="O1596" i="1" s="1"/>
  <c r="I1597" i="1"/>
  <c r="N1597" i="1" s="1"/>
  <c r="J1597" i="1"/>
  <c r="O1597" i="1" s="1"/>
  <c r="K1597" i="1"/>
  <c r="L1597" i="1"/>
  <c r="M1597" i="1"/>
  <c r="I1598" i="1"/>
  <c r="K1598" i="1" s="1"/>
  <c r="J1598" i="1"/>
  <c r="O1598" i="1" s="1"/>
  <c r="L1598" i="1"/>
  <c r="M1598" i="1"/>
  <c r="N1598" i="1"/>
  <c r="I1599" i="1"/>
  <c r="M1599" i="1" s="1"/>
  <c r="J1599" i="1"/>
  <c r="O1599" i="1" s="1"/>
  <c r="K1599" i="1"/>
  <c r="L1599" i="1"/>
  <c r="N1599" i="1"/>
  <c r="I1600" i="1"/>
  <c r="J1600" i="1"/>
  <c r="O1600" i="1" s="1"/>
  <c r="K1600" i="1"/>
  <c r="L1600" i="1"/>
  <c r="M1600" i="1"/>
  <c r="N1600" i="1"/>
  <c r="I1601" i="1"/>
  <c r="J1601" i="1"/>
  <c r="O1601" i="1" s="1"/>
  <c r="I1602" i="1"/>
  <c r="J1602" i="1"/>
  <c r="O1602" i="1" s="1"/>
  <c r="L1602" i="1"/>
  <c r="I1603" i="1"/>
  <c r="L1603" i="1" s="1"/>
  <c r="J1603" i="1"/>
  <c r="O1603" i="1" s="1"/>
  <c r="K1603" i="1"/>
  <c r="M1603" i="1"/>
  <c r="N1603" i="1"/>
  <c r="I1604" i="1"/>
  <c r="M1604" i="1" s="1"/>
  <c r="J1604" i="1"/>
  <c r="O1604" i="1" s="1"/>
  <c r="K1604" i="1"/>
  <c r="N1604" i="1"/>
  <c r="I1605" i="1"/>
  <c r="J1605" i="1"/>
  <c r="O1605" i="1" s="1"/>
  <c r="I1606" i="1"/>
  <c r="K1606" i="1" s="1"/>
  <c r="J1606" i="1"/>
  <c r="O1606" i="1" s="1"/>
  <c r="I1607" i="1"/>
  <c r="J1607" i="1"/>
  <c r="O1607" i="1" s="1"/>
  <c r="K1607" i="1"/>
  <c r="I1608" i="1"/>
  <c r="J1608" i="1"/>
  <c r="O1608" i="1" s="1"/>
  <c r="K1608" i="1"/>
  <c r="L1608" i="1"/>
  <c r="M1608" i="1"/>
  <c r="N1608" i="1"/>
  <c r="I1609" i="1"/>
  <c r="L1609" i="1" s="1"/>
  <c r="J1609" i="1"/>
  <c r="O1609" i="1" s="1"/>
  <c r="K1609" i="1"/>
  <c r="M1609" i="1"/>
  <c r="N1609" i="1"/>
  <c r="I1610" i="1"/>
  <c r="K1610" i="1" s="1"/>
  <c r="J1610" i="1"/>
  <c r="O1610" i="1" s="1"/>
  <c r="L1610" i="1"/>
  <c r="M1610" i="1"/>
  <c r="I1611" i="1"/>
  <c r="J1611" i="1"/>
  <c r="O1611" i="1" s="1"/>
  <c r="I1612" i="1"/>
  <c r="M1612" i="1" s="1"/>
  <c r="J1612" i="1"/>
  <c r="O1612" i="1" s="1"/>
  <c r="K1612" i="1"/>
  <c r="L1612" i="1"/>
  <c r="N1612" i="1"/>
  <c r="I1613" i="1"/>
  <c r="N1613" i="1" s="1"/>
  <c r="J1613" i="1"/>
  <c r="O1613" i="1" s="1"/>
  <c r="L1613" i="1"/>
  <c r="M1613" i="1"/>
  <c r="I1614" i="1"/>
  <c r="M1614" i="1" s="1"/>
  <c r="J1614" i="1"/>
  <c r="O1614" i="1" s="1"/>
  <c r="K1614" i="1"/>
  <c r="L1614" i="1"/>
  <c r="N1614" i="1"/>
  <c r="I1615" i="1"/>
  <c r="J1615" i="1"/>
  <c r="O1615" i="1" s="1"/>
  <c r="I1616" i="1"/>
  <c r="J1616" i="1"/>
  <c r="O1616" i="1" s="1"/>
  <c r="K1616" i="1"/>
  <c r="L1616" i="1"/>
  <c r="M1616" i="1"/>
  <c r="N1616" i="1"/>
  <c r="I1617" i="1"/>
  <c r="J1617" i="1"/>
  <c r="O1617" i="1" s="1"/>
  <c r="K1617" i="1"/>
  <c r="L1617" i="1"/>
  <c r="M1617" i="1"/>
  <c r="N1617" i="1"/>
  <c r="I1618" i="1"/>
  <c r="N1618" i="1" s="1"/>
  <c r="J1618" i="1"/>
  <c r="O1618" i="1" s="1"/>
  <c r="I1619" i="1"/>
  <c r="L1619" i="1" s="1"/>
  <c r="J1619" i="1"/>
  <c r="O1619" i="1" s="1"/>
  <c r="K1619" i="1"/>
  <c r="N1619" i="1"/>
  <c r="I1620" i="1"/>
  <c r="N1620" i="1" s="1"/>
  <c r="J1620" i="1"/>
  <c r="O1620" i="1" s="1"/>
  <c r="I1621" i="1"/>
  <c r="J1621" i="1"/>
  <c r="O1621" i="1" s="1"/>
  <c r="I1622" i="1"/>
  <c r="N1622" i="1" s="1"/>
  <c r="J1622" i="1"/>
  <c r="O1622" i="1" s="1"/>
  <c r="K1622" i="1"/>
  <c r="L1622" i="1"/>
  <c r="I1623" i="1"/>
  <c r="L1623" i="1" s="1"/>
  <c r="J1623" i="1"/>
  <c r="O1623" i="1" s="1"/>
  <c r="K1623" i="1"/>
  <c r="M1623" i="1"/>
  <c r="N1623" i="1"/>
  <c r="I1624" i="1"/>
  <c r="J1624" i="1"/>
  <c r="O1624" i="1" s="1"/>
  <c r="K1624" i="1"/>
  <c r="L1624" i="1"/>
  <c r="M1624" i="1"/>
  <c r="N1624" i="1"/>
  <c r="I1625" i="1"/>
  <c r="M1625" i="1" s="1"/>
  <c r="J1625" i="1"/>
  <c r="O1625" i="1" s="1"/>
  <c r="I1626" i="1"/>
  <c r="J1626" i="1"/>
  <c r="O1626" i="1" s="1"/>
  <c r="I1627" i="1"/>
  <c r="L1627" i="1" s="1"/>
  <c r="J1627" i="1"/>
  <c r="O1627" i="1" s="1"/>
  <c r="K1627" i="1"/>
  <c r="M1627" i="1"/>
  <c r="N1627" i="1"/>
  <c r="I1628" i="1"/>
  <c r="M1628" i="1" s="1"/>
  <c r="J1628" i="1"/>
  <c r="O1628" i="1" s="1"/>
  <c r="L1628" i="1"/>
  <c r="N1628" i="1"/>
  <c r="I1629" i="1"/>
  <c r="N1629" i="1" s="1"/>
  <c r="J1629" i="1"/>
  <c r="O1629" i="1" s="1"/>
  <c r="K1629" i="1"/>
  <c r="L1629" i="1"/>
  <c r="I1630" i="1"/>
  <c r="J1630" i="1"/>
  <c r="O1630" i="1" s="1"/>
  <c r="N1630" i="1"/>
  <c r="I1631" i="1"/>
  <c r="J1631" i="1"/>
  <c r="O1631" i="1" s="1"/>
  <c r="K1631" i="1"/>
  <c r="L1631" i="1"/>
  <c r="M1631" i="1"/>
  <c r="N1631" i="1"/>
  <c r="I1632" i="1"/>
  <c r="J1632" i="1"/>
  <c r="O1632" i="1" s="1"/>
  <c r="K1632" i="1"/>
  <c r="L1632" i="1"/>
  <c r="M1632" i="1"/>
  <c r="N1632" i="1"/>
  <c r="I1633" i="1"/>
  <c r="K1633" i="1" s="1"/>
  <c r="J1633" i="1"/>
  <c r="O1633" i="1" s="1"/>
  <c r="L1633" i="1"/>
  <c r="M1633" i="1"/>
  <c r="N1633" i="1"/>
  <c r="I1634" i="1"/>
  <c r="K1634" i="1" s="1"/>
  <c r="J1634" i="1"/>
  <c r="O1634" i="1" s="1"/>
  <c r="L1634" i="1"/>
  <c r="N1634" i="1"/>
  <c r="I1635" i="1"/>
  <c r="J1635" i="1"/>
  <c r="O1635" i="1" s="1"/>
  <c r="I1636" i="1"/>
  <c r="J1636" i="1"/>
  <c r="O1636" i="1" s="1"/>
  <c r="I1637" i="1"/>
  <c r="N1637" i="1" s="1"/>
  <c r="J1637" i="1"/>
  <c r="O1637" i="1" s="1"/>
  <c r="K1637" i="1"/>
  <c r="M1637" i="1"/>
  <c r="I1638" i="1"/>
  <c r="L1638" i="1" s="1"/>
  <c r="J1638" i="1"/>
  <c r="O1638" i="1" s="1"/>
  <c r="K1638" i="1"/>
  <c r="M1638" i="1"/>
  <c r="N1638" i="1"/>
  <c r="I1639" i="1"/>
  <c r="J1639" i="1"/>
  <c r="O1639" i="1" s="1"/>
  <c r="M1639" i="1"/>
  <c r="I1640" i="1"/>
  <c r="J1640" i="1"/>
  <c r="O1640" i="1" s="1"/>
  <c r="K1640" i="1"/>
  <c r="L1640" i="1"/>
  <c r="M1640" i="1"/>
  <c r="N1640" i="1"/>
  <c r="I1641" i="1"/>
  <c r="J1641" i="1"/>
  <c r="O1641" i="1" s="1"/>
  <c r="I1642" i="1"/>
  <c r="K1642" i="1" s="1"/>
  <c r="J1642" i="1"/>
  <c r="O1642" i="1" s="1"/>
  <c r="L1642" i="1"/>
  <c r="M1642" i="1"/>
  <c r="N1642" i="1"/>
  <c r="I1643" i="1"/>
  <c r="L1643" i="1" s="1"/>
  <c r="J1643" i="1"/>
  <c r="O1643" i="1" s="1"/>
  <c r="M1643" i="1"/>
  <c r="N1643" i="1"/>
  <c r="I1644" i="1"/>
  <c r="M1644" i="1" s="1"/>
  <c r="J1644" i="1"/>
  <c r="O1644" i="1" s="1"/>
  <c r="K1644" i="1"/>
  <c r="L1644" i="1"/>
  <c r="I1645" i="1"/>
  <c r="J1645" i="1"/>
  <c r="O1645" i="1" s="1"/>
  <c r="I1646" i="1"/>
  <c r="J1646" i="1"/>
  <c r="O1646" i="1" s="1"/>
  <c r="K1646" i="1"/>
  <c r="L1646" i="1"/>
  <c r="M1646" i="1"/>
  <c r="N1646" i="1"/>
  <c r="I1647" i="1"/>
  <c r="K1647" i="1" s="1"/>
  <c r="J1647" i="1"/>
  <c r="O1647" i="1" s="1"/>
  <c r="L1647" i="1"/>
  <c r="M1647" i="1"/>
  <c r="N1647" i="1"/>
  <c r="I1648" i="1"/>
  <c r="J1648" i="1"/>
  <c r="O1648" i="1" s="1"/>
  <c r="K1648" i="1"/>
  <c r="L1648" i="1"/>
  <c r="M1648" i="1"/>
  <c r="N1648" i="1"/>
  <c r="I1649" i="1"/>
  <c r="M1649" i="1" s="1"/>
  <c r="J1649" i="1"/>
  <c r="O1649" i="1" s="1"/>
  <c r="K1649" i="1"/>
  <c r="L1649" i="1"/>
  <c r="N1649" i="1"/>
  <c r="I1650" i="1"/>
  <c r="J1650" i="1"/>
  <c r="O1650" i="1" s="1"/>
  <c r="N1650" i="1"/>
  <c r="I1651" i="1"/>
  <c r="J1651" i="1"/>
  <c r="O1651" i="1" s="1"/>
  <c r="I1652" i="1"/>
  <c r="M1652" i="1" s="1"/>
  <c r="J1652" i="1"/>
  <c r="O1652" i="1" s="1"/>
  <c r="L1652" i="1"/>
  <c r="N1652" i="1"/>
  <c r="I1653" i="1"/>
  <c r="N1653" i="1" s="1"/>
  <c r="J1653" i="1"/>
  <c r="O1653" i="1" s="1"/>
  <c r="K1653" i="1"/>
  <c r="M1653" i="1"/>
  <c r="I1654" i="1"/>
  <c r="J1654" i="1"/>
  <c r="O1654" i="1" s="1"/>
  <c r="M1654" i="1"/>
  <c r="I1655" i="1"/>
  <c r="J1655" i="1"/>
  <c r="O1655" i="1" s="1"/>
  <c r="K1655" i="1"/>
  <c r="I1656" i="1"/>
  <c r="J1656" i="1"/>
  <c r="O1656" i="1" s="1"/>
  <c r="K1656" i="1"/>
  <c r="L1656" i="1"/>
  <c r="M1656" i="1"/>
  <c r="N1656" i="1"/>
  <c r="I1657" i="1"/>
  <c r="N1657" i="1" s="1"/>
  <c r="J1657" i="1"/>
  <c r="O1657" i="1" s="1"/>
  <c r="L1657" i="1"/>
  <c r="M1657" i="1"/>
  <c r="I1658" i="1"/>
  <c r="K1658" i="1" s="1"/>
  <c r="J1658" i="1"/>
  <c r="O1658" i="1" s="1"/>
  <c r="M1658" i="1"/>
  <c r="N1658" i="1"/>
  <c r="I1659" i="1"/>
  <c r="L1659" i="1" s="1"/>
  <c r="J1659" i="1"/>
  <c r="O1659" i="1" s="1"/>
  <c r="K1659" i="1"/>
  <c r="M1659" i="1"/>
  <c r="I1660" i="1"/>
  <c r="J1660" i="1"/>
  <c r="O1660" i="1" s="1"/>
  <c r="I1661" i="1"/>
  <c r="N1661" i="1" s="1"/>
  <c r="J1661" i="1"/>
  <c r="O1661" i="1" s="1"/>
  <c r="K1661" i="1"/>
  <c r="L1661" i="1"/>
  <c r="M1661" i="1"/>
  <c r="I1662" i="1"/>
  <c r="K1662" i="1" s="1"/>
  <c r="J1662" i="1"/>
  <c r="O1662" i="1" s="1"/>
  <c r="L1662" i="1"/>
  <c r="M1662" i="1"/>
  <c r="N1662" i="1"/>
  <c r="I1663" i="1"/>
  <c r="M1663" i="1" s="1"/>
  <c r="J1663" i="1"/>
  <c r="O1663" i="1" s="1"/>
  <c r="K1663" i="1"/>
  <c r="L1663" i="1"/>
  <c r="N1663" i="1"/>
  <c r="I1664" i="1"/>
  <c r="J1664" i="1"/>
  <c r="O1664" i="1" s="1"/>
  <c r="K1664" i="1"/>
  <c r="L1664" i="1"/>
  <c r="M1664" i="1"/>
  <c r="N1664" i="1"/>
  <c r="I1665" i="1"/>
  <c r="J1665" i="1"/>
  <c r="O1665" i="1" s="1"/>
  <c r="N1665" i="1"/>
  <c r="I1666" i="1"/>
  <c r="J1666" i="1"/>
  <c r="O1666" i="1" s="1"/>
  <c r="L1666" i="1"/>
  <c r="I1667" i="1"/>
  <c r="J1667" i="1"/>
  <c r="O1667" i="1" s="1"/>
  <c r="N1667" i="1"/>
  <c r="I1668" i="1"/>
  <c r="M1668" i="1" s="1"/>
  <c r="J1668" i="1"/>
  <c r="O1668" i="1" s="1"/>
  <c r="K1668" i="1"/>
  <c r="N1668" i="1"/>
  <c r="I1669" i="1"/>
  <c r="J1669" i="1"/>
  <c r="O1669" i="1" s="1"/>
  <c r="I1670" i="1"/>
  <c r="J1670" i="1"/>
  <c r="O1670" i="1" s="1"/>
  <c r="K1670" i="1"/>
  <c r="I1671" i="1"/>
  <c r="N1671" i="1" s="1"/>
  <c r="J1671" i="1"/>
  <c r="O1671" i="1" s="1"/>
  <c r="K1671" i="1"/>
  <c r="L1671" i="1"/>
  <c r="M1671" i="1"/>
  <c r="I1672" i="1"/>
  <c r="J1672" i="1"/>
  <c r="O1672" i="1" s="1"/>
  <c r="K1672" i="1"/>
  <c r="L1672" i="1"/>
  <c r="M1672" i="1"/>
  <c r="N1672" i="1"/>
  <c r="I1673" i="1"/>
  <c r="L1673" i="1" s="1"/>
  <c r="J1673" i="1"/>
  <c r="O1673" i="1" s="1"/>
  <c r="K1673" i="1"/>
  <c r="M1673" i="1"/>
  <c r="N1673" i="1"/>
  <c r="I1674" i="1"/>
  <c r="K1674" i="1" s="1"/>
  <c r="J1674" i="1"/>
  <c r="O1674" i="1" s="1"/>
  <c r="L1674" i="1"/>
  <c r="M1674" i="1"/>
  <c r="I1675" i="1"/>
  <c r="J1675" i="1"/>
  <c r="O1675" i="1" s="1"/>
  <c r="I1676" i="1"/>
  <c r="M1676" i="1" s="1"/>
  <c r="J1676" i="1"/>
  <c r="O1676" i="1" s="1"/>
  <c r="K1676" i="1"/>
  <c r="L1676" i="1"/>
  <c r="N1676" i="1"/>
  <c r="I1677" i="1"/>
  <c r="N1677" i="1" s="1"/>
  <c r="J1677" i="1"/>
  <c r="O1677" i="1" s="1"/>
  <c r="L1677" i="1"/>
  <c r="M1677" i="1"/>
  <c r="I1678" i="1"/>
  <c r="M1678" i="1" s="1"/>
  <c r="J1678" i="1"/>
  <c r="O1678" i="1" s="1"/>
  <c r="K1678" i="1"/>
  <c r="L1678" i="1"/>
  <c r="N1678" i="1"/>
  <c r="I1679" i="1"/>
  <c r="J1679" i="1"/>
  <c r="O1679" i="1" s="1"/>
  <c r="N1679" i="1"/>
  <c r="I1680" i="1"/>
  <c r="J1680" i="1"/>
  <c r="O1680" i="1" s="1"/>
  <c r="K1680" i="1"/>
  <c r="L1680" i="1"/>
  <c r="M1680" i="1"/>
  <c r="N1680" i="1"/>
  <c r="I1681" i="1"/>
  <c r="J1681" i="1"/>
  <c r="O1681" i="1" s="1"/>
  <c r="K1681" i="1"/>
  <c r="L1681" i="1"/>
  <c r="M1681" i="1"/>
  <c r="N1681" i="1"/>
  <c r="I1682" i="1"/>
  <c r="J1682" i="1"/>
  <c r="O1682" i="1" s="1"/>
  <c r="I1683" i="1"/>
  <c r="L1683" i="1" s="1"/>
  <c r="J1683" i="1"/>
  <c r="O1683" i="1" s="1"/>
  <c r="K1683" i="1"/>
  <c r="N1683" i="1"/>
  <c r="I1684" i="1"/>
  <c r="J1684" i="1"/>
  <c r="O1684" i="1" s="1"/>
  <c r="N1684" i="1"/>
  <c r="I1685" i="1"/>
  <c r="J1685" i="1"/>
  <c r="O1685" i="1" s="1"/>
  <c r="K1685" i="1"/>
  <c r="I1686" i="1"/>
  <c r="J1686" i="1"/>
  <c r="O1686" i="1" s="1"/>
  <c r="I1687" i="1"/>
  <c r="L1687" i="1" s="1"/>
  <c r="J1687" i="1"/>
  <c r="O1687" i="1" s="1"/>
  <c r="K1687" i="1"/>
  <c r="M1687" i="1"/>
  <c r="N1687" i="1"/>
  <c r="I1688" i="1"/>
  <c r="J1688" i="1"/>
  <c r="O1688" i="1" s="1"/>
  <c r="K1688" i="1"/>
  <c r="L1688" i="1"/>
  <c r="M1688" i="1"/>
  <c r="N1688" i="1"/>
  <c r="I1689" i="1"/>
  <c r="J1689" i="1"/>
  <c r="O1689" i="1" s="1"/>
  <c r="M1689" i="1"/>
  <c r="I1690" i="1"/>
  <c r="J1690" i="1"/>
  <c r="O1690" i="1" s="1"/>
  <c r="I1691" i="1"/>
  <c r="L1691" i="1" s="1"/>
  <c r="J1691" i="1"/>
  <c r="O1691" i="1" s="1"/>
  <c r="K1691" i="1"/>
  <c r="M1691" i="1"/>
  <c r="N1691" i="1"/>
  <c r="I1692" i="1"/>
  <c r="M1692" i="1" s="1"/>
  <c r="J1692" i="1"/>
  <c r="O1692" i="1" s="1"/>
  <c r="L1692" i="1"/>
  <c r="N1692" i="1"/>
  <c r="I1693" i="1"/>
  <c r="N1693" i="1" s="1"/>
  <c r="J1693" i="1"/>
  <c r="O1693" i="1" s="1"/>
  <c r="K1693" i="1"/>
  <c r="L1693" i="1"/>
  <c r="I1694" i="1"/>
  <c r="J1694" i="1"/>
  <c r="O1694" i="1" s="1"/>
  <c r="I1695" i="1"/>
  <c r="J1695" i="1"/>
  <c r="O1695" i="1" s="1"/>
  <c r="K1695" i="1"/>
  <c r="L1695" i="1"/>
  <c r="M1695" i="1"/>
  <c r="N1695" i="1"/>
  <c r="I1696" i="1"/>
  <c r="J1696" i="1"/>
  <c r="O1696" i="1" s="1"/>
  <c r="K1696" i="1"/>
  <c r="L1696" i="1"/>
  <c r="M1696" i="1"/>
  <c r="N1696" i="1"/>
  <c r="I1697" i="1"/>
  <c r="K1697" i="1" s="1"/>
  <c r="J1697" i="1"/>
  <c r="O1697" i="1" s="1"/>
  <c r="L1697" i="1"/>
  <c r="M1697" i="1"/>
  <c r="N1697" i="1"/>
  <c r="I1698" i="1"/>
  <c r="K1698" i="1" s="1"/>
  <c r="J1698" i="1"/>
  <c r="O1698" i="1" s="1"/>
  <c r="L1698" i="1"/>
  <c r="N1698" i="1"/>
  <c r="I1699" i="1"/>
  <c r="M1699" i="1" s="1"/>
  <c r="J1699" i="1"/>
  <c r="O1699" i="1" s="1"/>
  <c r="I1700" i="1"/>
  <c r="J1700" i="1"/>
  <c r="O1700" i="1" s="1"/>
  <c r="I1701" i="1"/>
  <c r="J1701" i="1"/>
  <c r="O1701" i="1" s="1"/>
  <c r="K1701" i="1"/>
  <c r="I1702" i="1"/>
  <c r="J1702" i="1"/>
  <c r="O1702" i="1" s="1"/>
  <c r="K1702" i="1"/>
  <c r="L1702" i="1"/>
  <c r="M1702" i="1"/>
  <c r="N1702" i="1"/>
  <c r="I1703" i="1"/>
  <c r="N1703" i="1" s="1"/>
  <c r="J1703" i="1"/>
  <c r="O1703" i="1" s="1"/>
  <c r="K1703" i="1"/>
  <c r="L1703" i="1"/>
  <c r="I1704" i="1"/>
  <c r="K1704" i="1" s="1"/>
  <c r="J1704" i="1"/>
  <c r="O1704" i="1" s="1"/>
  <c r="L1704" i="1"/>
  <c r="M1704" i="1"/>
  <c r="N1704" i="1"/>
  <c r="I1705" i="1"/>
  <c r="L1705" i="1" s="1"/>
  <c r="J1705" i="1"/>
  <c r="O1705" i="1" s="1"/>
  <c r="K1705" i="1"/>
  <c r="M1705" i="1"/>
  <c r="N1705" i="1"/>
  <c r="I1706" i="1"/>
  <c r="M1706" i="1" s="1"/>
  <c r="J1706" i="1"/>
  <c r="O1706" i="1" s="1"/>
  <c r="K1706" i="1"/>
  <c r="L1706" i="1"/>
  <c r="N1706" i="1"/>
  <c r="I1707" i="1"/>
  <c r="M1707" i="1" s="1"/>
  <c r="J1707" i="1"/>
  <c r="O1707" i="1" s="1"/>
  <c r="I1708" i="1"/>
  <c r="J1708" i="1"/>
  <c r="O1708" i="1" s="1"/>
  <c r="I1709" i="1"/>
  <c r="J1709" i="1"/>
  <c r="O1709" i="1" s="1"/>
  <c r="K1709" i="1"/>
  <c r="I1710" i="1"/>
  <c r="J1710" i="1"/>
  <c r="O1710" i="1" s="1"/>
  <c r="K1710" i="1"/>
  <c r="L1710" i="1"/>
  <c r="M1710" i="1"/>
  <c r="N1710" i="1"/>
  <c r="I1711" i="1"/>
  <c r="N1711" i="1" s="1"/>
  <c r="J1711" i="1"/>
  <c r="O1711" i="1" s="1"/>
  <c r="K1711" i="1"/>
  <c r="M1711" i="1"/>
  <c r="I1712" i="1"/>
  <c r="K1712" i="1" s="1"/>
  <c r="J1712" i="1"/>
  <c r="O1712" i="1" s="1"/>
  <c r="L1712" i="1"/>
  <c r="M1712" i="1"/>
  <c r="N1712" i="1"/>
  <c r="I1713" i="1"/>
  <c r="L1713" i="1" s="1"/>
  <c r="J1713" i="1"/>
  <c r="O1713" i="1" s="1"/>
  <c r="K1713" i="1"/>
  <c r="M1713" i="1"/>
  <c r="N1713" i="1"/>
  <c r="I1714" i="1"/>
  <c r="M1714" i="1" s="1"/>
  <c r="J1714" i="1"/>
  <c r="O1714" i="1" s="1"/>
  <c r="K1714" i="1"/>
  <c r="L1714" i="1"/>
  <c r="N1714" i="1"/>
  <c r="I1715" i="1"/>
  <c r="M1715" i="1" s="1"/>
  <c r="J1715" i="1"/>
  <c r="O1715" i="1" s="1"/>
  <c r="I1716" i="1"/>
  <c r="J1716" i="1"/>
  <c r="O1716" i="1" s="1"/>
  <c r="I1717" i="1"/>
  <c r="J1717" i="1"/>
  <c r="O1717" i="1" s="1"/>
  <c r="K1717" i="1"/>
  <c r="I1718" i="1"/>
  <c r="J1718" i="1"/>
  <c r="O1718" i="1" s="1"/>
  <c r="K1718" i="1"/>
  <c r="L1718" i="1"/>
  <c r="M1718" i="1"/>
  <c r="N1718" i="1"/>
  <c r="I1719" i="1"/>
  <c r="J1719" i="1"/>
  <c r="O1719" i="1" s="1"/>
  <c r="I1720" i="1"/>
  <c r="K1720" i="1" s="1"/>
  <c r="J1720" i="1"/>
  <c r="O1720" i="1" s="1"/>
  <c r="L1720" i="1"/>
  <c r="M1720" i="1"/>
  <c r="N1720" i="1"/>
  <c r="I1721" i="1"/>
  <c r="L1721" i="1" s="1"/>
  <c r="J1721" i="1"/>
  <c r="O1721" i="1" s="1"/>
  <c r="K1721" i="1"/>
  <c r="M1721" i="1"/>
  <c r="N1721" i="1"/>
  <c r="I1722" i="1"/>
  <c r="M1722" i="1" s="1"/>
  <c r="J1722" i="1"/>
  <c r="O1722" i="1" s="1"/>
  <c r="K1722" i="1"/>
  <c r="L1722" i="1"/>
  <c r="N1722" i="1"/>
  <c r="I1723" i="1"/>
  <c r="M1723" i="1" s="1"/>
  <c r="J1723" i="1"/>
  <c r="O1723" i="1" s="1"/>
  <c r="I1724" i="1"/>
  <c r="J1724" i="1"/>
  <c r="O1724" i="1" s="1"/>
  <c r="I1725" i="1"/>
  <c r="J1725" i="1"/>
  <c r="O1725" i="1" s="1"/>
  <c r="K1725" i="1"/>
  <c r="I1726" i="1"/>
  <c r="J1726" i="1"/>
  <c r="O1726" i="1" s="1"/>
  <c r="K1726" i="1"/>
  <c r="L1726" i="1"/>
  <c r="M1726" i="1"/>
  <c r="N1726" i="1"/>
  <c r="I1727" i="1"/>
  <c r="N1727" i="1" s="1"/>
  <c r="J1727" i="1"/>
  <c r="O1727" i="1" s="1"/>
  <c r="K1727" i="1"/>
  <c r="L1727" i="1"/>
  <c r="I1728" i="1"/>
  <c r="K1728" i="1" s="1"/>
  <c r="J1728" i="1"/>
  <c r="O1728" i="1" s="1"/>
  <c r="L1728" i="1"/>
  <c r="M1728" i="1"/>
  <c r="N1728" i="1"/>
  <c r="I1729" i="1"/>
  <c r="L1729" i="1" s="1"/>
  <c r="J1729" i="1"/>
  <c r="O1729" i="1" s="1"/>
  <c r="K1729" i="1"/>
  <c r="M1729" i="1"/>
  <c r="N1729" i="1"/>
  <c r="I1730" i="1"/>
  <c r="M1730" i="1" s="1"/>
  <c r="J1730" i="1"/>
  <c r="O1730" i="1" s="1"/>
  <c r="K1730" i="1"/>
  <c r="L1730" i="1"/>
  <c r="N1730" i="1"/>
  <c r="I1731" i="1"/>
  <c r="M1731" i="1" s="1"/>
  <c r="J1731" i="1"/>
  <c r="O1731" i="1" s="1"/>
  <c r="I1732" i="1"/>
  <c r="J1732" i="1"/>
  <c r="O1732" i="1" s="1"/>
  <c r="I1733" i="1"/>
  <c r="J1733" i="1"/>
  <c r="O1733" i="1" s="1"/>
  <c r="K1733" i="1"/>
  <c r="I1734" i="1"/>
  <c r="J1734" i="1"/>
  <c r="O1734" i="1" s="1"/>
  <c r="K1734" i="1"/>
  <c r="L1734" i="1"/>
  <c r="M1734" i="1"/>
  <c r="N1734" i="1"/>
  <c r="I1735" i="1"/>
  <c r="N1735" i="1" s="1"/>
  <c r="J1735" i="1"/>
  <c r="O1735" i="1" s="1"/>
  <c r="K1735" i="1"/>
  <c r="L1735" i="1"/>
  <c r="M1735" i="1"/>
  <c r="I1736" i="1"/>
  <c r="K1736" i="1" s="1"/>
  <c r="J1736" i="1"/>
  <c r="O1736" i="1" s="1"/>
  <c r="L1736" i="1"/>
  <c r="M1736" i="1"/>
  <c r="N1736" i="1"/>
  <c r="I1737" i="1"/>
  <c r="L1737" i="1" s="1"/>
  <c r="J1737" i="1"/>
  <c r="O1737" i="1" s="1"/>
  <c r="K1737" i="1"/>
  <c r="M1737" i="1"/>
  <c r="N1737" i="1"/>
  <c r="I1738" i="1"/>
  <c r="M1738" i="1" s="1"/>
  <c r="J1738" i="1"/>
  <c r="O1738" i="1" s="1"/>
  <c r="K1738" i="1"/>
  <c r="L1738" i="1"/>
  <c r="N1738" i="1"/>
  <c r="I1739" i="1"/>
  <c r="M1739" i="1" s="1"/>
  <c r="J1739" i="1"/>
  <c r="O1739" i="1" s="1"/>
  <c r="I1740" i="1"/>
  <c r="J1740" i="1"/>
  <c r="O1740" i="1" s="1"/>
  <c r="I1741" i="1"/>
  <c r="J1741" i="1"/>
  <c r="O1741" i="1" s="1"/>
  <c r="K1741" i="1"/>
  <c r="I1742" i="1"/>
  <c r="J1742" i="1"/>
  <c r="O1742" i="1" s="1"/>
  <c r="K1742" i="1"/>
  <c r="L1742" i="1"/>
  <c r="M1742" i="1"/>
  <c r="N1742" i="1"/>
  <c r="I1743" i="1"/>
  <c r="J1743" i="1"/>
  <c r="O1743" i="1" s="1"/>
  <c r="I1744" i="1"/>
  <c r="K1744" i="1" s="1"/>
  <c r="J1744" i="1"/>
  <c r="O1744" i="1" s="1"/>
  <c r="L1744" i="1"/>
  <c r="M1744" i="1"/>
  <c r="N1744" i="1"/>
  <c r="I1745" i="1"/>
  <c r="L1745" i="1" s="1"/>
  <c r="J1745" i="1"/>
  <c r="O1745" i="1" s="1"/>
  <c r="K1745" i="1"/>
  <c r="M1745" i="1"/>
  <c r="N1745" i="1"/>
  <c r="I1746" i="1"/>
  <c r="M1746" i="1" s="1"/>
  <c r="J1746" i="1"/>
  <c r="O1746" i="1" s="1"/>
  <c r="K1746" i="1"/>
  <c r="L1746" i="1"/>
  <c r="N1746" i="1"/>
  <c r="I1747" i="1"/>
  <c r="M1747" i="1" s="1"/>
  <c r="J1747" i="1"/>
  <c r="O1747" i="1" s="1"/>
  <c r="I1748" i="1"/>
  <c r="J1748" i="1"/>
  <c r="O1748" i="1" s="1"/>
  <c r="I1749" i="1"/>
  <c r="J1749" i="1"/>
  <c r="O1749" i="1" s="1"/>
  <c r="K1749" i="1"/>
  <c r="I1750" i="1"/>
  <c r="J1750" i="1"/>
  <c r="O1750" i="1" s="1"/>
  <c r="K1750" i="1"/>
  <c r="L1750" i="1"/>
  <c r="M1750" i="1"/>
  <c r="N1750" i="1"/>
  <c r="I1751" i="1"/>
  <c r="N1751" i="1" s="1"/>
  <c r="J1751" i="1"/>
  <c r="O1751" i="1" s="1"/>
  <c r="L1751" i="1"/>
  <c r="M1751" i="1"/>
  <c r="I1752" i="1"/>
  <c r="K1752" i="1" s="1"/>
  <c r="J1752" i="1"/>
  <c r="O1752" i="1" s="1"/>
  <c r="L1752" i="1"/>
  <c r="M1752" i="1"/>
  <c r="N1752" i="1"/>
  <c r="I1753" i="1"/>
  <c r="L1753" i="1" s="1"/>
  <c r="J1753" i="1"/>
  <c r="O1753" i="1" s="1"/>
  <c r="K1753" i="1"/>
  <c r="M1753" i="1"/>
  <c r="N1753" i="1"/>
  <c r="I1754" i="1"/>
  <c r="M1754" i="1" s="1"/>
  <c r="J1754" i="1"/>
  <c r="O1754" i="1" s="1"/>
  <c r="K1754" i="1"/>
  <c r="L1754" i="1"/>
  <c r="N1754" i="1"/>
  <c r="I1755" i="1"/>
  <c r="M1755" i="1" s="1"/>
  <c r="J1755" i="1"/>
  <c r="O1755" i="1" s="1"/>
  <c r="I1756" i="1"/>
  <c r="J1756" i="1"/>
  <c r="O1756" i="1" s="1"/>
  <c r="I1757" i="1"/>
  <c r="J1757" i="1"/>
  <c r="O1757" i="1" s="1"/>
  <c r="K1757" i="1"/>
  <c r="I1758" i="1"/>
  <c r="J1758" i="1"/>
  <c r="O1758" i="1" s="1"/>
  <c r="K1758" i="1"/>
  <c r="L1758" i="1"/>
  <c r="M1758" i="1"/>
  <c r="N1758" i="1"/>
  <c r="I1759" i="1"/>
  <c r="J1759" i="1"/>
  <c r="O1759" i="1" s="1"/>
  <c r="M1759" i="1"/>
  <c r="I1760" i="1"/>
  <c r="K1760" i="1" s="1"/>
  <c r="J1760" i="1"/>
  <c r="O1760" i="1" s="1"/>
  <c r="L1760" i="1"/>
  <c r="M1760" i="1"/>
  <c r="N1760" i="1"/>
  <c r="I1761" i="1"/>
  <c r="L1761" i="1" s="1"/>
  <c r="J1761" i="1"/>
  <c r="O1761" i="1" s="1"/>
  <c r="K1761" i="1"/>
  <c r="M1761" i="1"/>
  <c r="N1761" i="1"/>
  <c r="I1762" i="1"/>
  <c r="M1762" i="1" s="1"/>
  <c r="J1762" i="1"/>
  <c r="O1762" i="1" s="1"/>
  <c r="K1762" i="1"/>
  <c r="L1762" i="1"/>
  <c r="N1762" i="1"/>
  <c r="I1763" i="1"/>
  <c r="M1763" i="1" s="1"/>
  <c r="J1763" i="1"/>
  <c r="O1763" i="1" s="1"/>
  <c r="I1764" i="1"/>
  <c r="J1764" i="1"/>
  <c r="O1764" i="1" s="1"/>
  <c r="I1765" i="1"/>
  <c r="J1765" i="1"/>
  <c r="O1765" i="1" s="1"/>
  <c r="K1765" i="1"/>
  <c r="I1766" i="1"/>
  <c r="J1766" i="1"/>
  <c r="O1766" i="1" s="1"/>
  <c r="K1766" i="1"/>
  <c r="L1766" i="1"/>
  <c r="M1766" i="1"/>
  <c r="N1766" i="1"/>
  <c r="I1767" i="1"/>
  <c r="N1767" i="1" s="1"/>
  <c r="J1767" i="1"/>
  <c r="O1767" i="1" s="1"/>
  <c r="K1767" i="1"/>
  <c r="L1767" i="1"/>
  <c r="I1768" i="1"/>
  <c r="K1768" i="1" s="1"/>
  <c r="J1768" i="1"/>
  <c r="O1768" i="1" s="1"/>
  <c r="L1768" i="1"/>
  <c r="M1768" i="1"/>
  <c r="N1768" i="1"/>
  <c r="I1769" i="1"/>
  <c r="L1769" i="1" s="1"/>
  <c r="J1769" i="1"/>
  <c r="O1769" i="1" s="1"/>
  <c r="K1769" i="1"/>
  <c r="M1769" i="1"/>
  <c r="N1769" i="1"/>
  <c r="I1770" i="1"/>
  <c r="M1770" i="1" s="1"/>
  <c r="J1770" i="1"/>
  <c r="O1770" i="1" s="1"/>
  <c r="K1770" i="1"/>
  <c r="L1770" i="1"/>
  <c r="N1770" i="1"/>
  <c r="I1771" i="1"/>
  <c r="M1771" i="1" s="1"/>
  <c r="J1771" i="1"/>
  <c r="O1771" i="1" s="1"/>
  <c r="I1772" i="1"/>
  <c r="J1772" i="1"/>
  <c r="O1772" i="1" s="1"/>
  <c r="I1773" i="1"/>
  <c r="J1773" i="1"/>
  <c r="O1773" i="1" s="1"/>
  <c r="K1773" i="1"/>
  <c r="I1774" i="1"/>
  <c r="J1774" i="1"/>
  <c r="O1774" i="1" s="1"/>
  <c r="K1774" i="1"/>
  <c r="L1774" i="1"/>
  <c r="M1774" i="1"/>
  <c r="N1774" i="1"/>
  <c r="I1775" i="1"/>
  <c r="N1775" i="1" s="1"/>
  <c r="J1775" i="1"/>
  <c r="O1775" i="1" s="1"/>
  <c r="K1775" i="1"/>
  <c r="M1775" i="1"/>
  <c r="I1776" i="1"/>
  <c r="K1776" i="1" s="1"/>
  <c r="J1776" i="1"/>
  <c r="O1776" i="1" s="1"/>
  <c r="L1776" i="1"/>
  <c r="M1776" i="1"/>
  <c r="N1776" i="1"/>
  <c r="I1777" i="1"/>
  <c r="L1777" i="1" s="1"/>
  <c r="J1777" i="1"/>
  <c r="O1777" i="1" s="1"/>
  <c r="K1777" i="1"/>
  <c r="M1777" i="1"/>
  <c r="N1777" i="1"/>
  <c r="I1778" i="1"/>
  <c r="M1778" i="1" s="1"/>
  <c r="J1778" i="1"/>
  <c r="O1778" i="1" s="1"/>
  <c r="K1778" i="1"/>
  <c r="L1778" i="1"/>
  <c r="N1778" i="1"/>
  <c r="I1779" i="1"/>
  <c r="M1779" i="1" s="1"/>
  <c r="J1779" i="1"/>
  <c r="O1779" i="1" s="1"/>
  <c r="I1780" i="1"/>
  <c r="J1780" i="1"/>
  <c r="O1780" i="1" s="1"/>
  <c r="I1781" i="1"/>
  <c r="J1781" i="1"/>
  <c r="O1781" i="1" s="1"/>
  <c r="K1781" i="1"/>
  <c r="I1782" i="1"/>
  <c r="J1782" i="1"/>
  <c r="O1782" i="1" s="1"/>
  <c r="K1782" i="1"/>
  <c r="L1782" i="1"/>
  <c r="M1782" i="1"/>
  <c r="N1782" i="1"/>
  <c r="I1783" i="1"/>
  <c r="J1783" i="1"/>
  <c r="O1783" i="1" s="1"/>
  <c r="I1784" i="1"/>
  <c r="K1784" i="1" s="1"/>
  <c r="J1784" i="1"/>
  <c r="O1784" i="1" s="1"/>
  <c r="L1784" i="1"/>
  <c r="M1784" i="1"/>
  <c r="N1784" i="1"/>
  <c r="I1785" i="1"/>
  <c r="L1785" i="1" s="1"/>
  <c r="J1785" i="1"/>
  <c r="O1785" i="1" s="1"/>
  <c r="K1785" i="1"/>
  <c r="M1785" i="1"/>
  <c r="N1785" i="1"/>
  <c r="I1786" i="1"/>
  <c r="M1786" i="1" s="1"/>
  <c r="J1786" i="1"/>
  <c r="O1786" i="1" s="1"/>
  <c r="K1786" i="1"/>
  <c r="L1786" i="1"/>
  <c r="N1786" i="1"/>
  <c r="I1787" i="1"/>
  <c r="M1787" i="1" s="1"/>
  <c r="J1787" i="1"/>
  <c r="O1787" i="1" s="1"/>
  <c r="I1788" i="1"/>
  <c r="J1788" i="1"/>
  <c r="O1788" i="1" s="1"/>
  <c r="I1789" i="1"/>
  <c r="J1789" i="1"/>
  <c r="O1789" i="1" s="1"/>
  <c r="K1789" i="1"/>
  <c r="I1790" i="1"/>
  <c r="J1790" i="1"/>
  <c r="O1790" i="1" s="1"/>
  <c r="K1790" i="1"/>
  <c r="L1790" i="1"/>
  <c r="M1790" i="1"/>
  <c r="N1790" i="1"/>
  <c r="I1791" i="1"/>
  <c r="N1791" i="1" s="1"/>
  <c r="J1791" i="1"/>
  <c r="O1791" i="1" s="1"/>
  <c r="L1791" i="1"/>
  <c r="M1791" i="1"/>
  <c r="I1792" i="1"/>
  <c r="K1792" i="1" s="1"/>
  <c r="J1792" i="1"/>
  <c r="O1792" i="1" s="1"/>
  <c r="L1792" i="1"/>
  <c r="M1792" i="1"/>
  <c r="N1792" i="1"/>
  <c r="I1793" i="1"/>
  <c r="L1793" i="1" s="1"/>
  <c r="J1793" i="1"/>
  <c r="O1793" i="1" s="1"/>
  <c r="K1793" i="1"/>
  <c r="M1793" i="1"/>
  <c r="N1793" i="1"/>
  <c r="I1794" i="1"/>
  <c r="M1794" i="1" s="1"/>
  <c r="J1794" i="1"/>
  <c r="O1794" i="1" s="1"/>
  <c r="K1794" i="1"/>
  <c r="L1794" i="1"/>
  <c r="N1794" i="1"/>
  <c r="I1795" i="1"/>
  <c r="M1795" i="1" s="1"/>
  <c r="J1795" i="1"/>
  <c r="O1795" i="1" s="1"/>
  <c r="I1796" i="1"/>
  <c r="J1796" i="1"/>
  <c r="O1796" i="1" s="1"/>
  <c r="I1797" i="1"/>
  <c r="J1797" i="1"/>
  <c r="O1797" i="1" s="1"/>
  <c r="K1797" i="1"/>
  <c r="I1798" i="1"/>
  <c r="J1798" i="1"/>
  <c r="O1798" i="1" s="1"/>
  <c r="K1798" i="1"/>
  <c r="L1798" i="1"/>
  <c r="M1798" i="1"/>
  <c r="N1798" i="1"/>
  <c r="I1799" i="1"/>
  <c r="N1799" i="1" s="1"/>
  <c r="J1799" i="1"/>
  <c r="O1799" i="1" s="1"/>
  <c r="K1799" i="1"/>
  <c r="L1799" i="1"/>
  <c r="M1799" i="1"/>
  <c r="I1800" i="1"/>
  <c r="K1800" i="1" s="1"/>
  <c r="J1800" i="1"/>
  <c r="O1800" i="1" s="1"/>
  <c r="L1800" i="1"/>
  <c r="M1800" i="1"/>
  <c r="N1800" i="1"/>
  <c r="I1801" i="1"/>
  <c r="L1801" i="1" s="1"/>
  <c r="J1801" i="1"/>
  <c r="O1801" i="1" s="1"/>
  <c r="K1801" i="1"/>
  <c r="M1801" i="1"/>
  <c r="N1801" i="1"/>
  <c r="I1802" i="1"/>
  <c r="M1802" i="1" s="1"/>
  <c r="J1802" i="1"/>
  <c r="O1802" i="1" s="1"/>
  <c r="K1802" i="1"/>
  <c r="L1802" i="1"/>
  <c r="N1802" i="1"/>
  <c r="I1803" i="1"/>
  <c r="M1803" i="1" s="1"/>
  <c r="J1803" i="1"/>
  <c r="O1803" i="1" s="1"/>
  <c r="I1804" i="1"/>
  <c r="J1804" i="1"/>
  <c r="O1804" i="1" s="1"/>
  <c r="I1805" i="1"/>
  <c r="J1805" i="1"/>
  <c r="O1805" i="1" s="1"/>
  <c r="K1805" i="1"/>
  <c r="I1806" i="1"/>
  <c r="J1806" i="1"/>
  <c r="O1806" i="1" s="1"/>
  <c r="K1806" i="1"/>
  <c r="L1806" i="1"/>
  <c r="M1806" i="1"/>
  <c r="N1806" i="1"/>
  <c r="I1807" i="1"/>
  <c r="J1807" i="1"/>
  <c r="O1807" i="1" s="1"/>
  <c r="K1807" i="1"/>
  <c r="I1808" i="1"/>
  <c r="K1808" i="1" s="1"/>
  <c r="J1808" i="1"/>
  <c r="O1808" i="1" s="1"/>
  <c r="L1808" i="1"/>
  <c r="M1808" i="1"/>
  <c r="N1808" i="1"/>
  <c r="I1809" i="1"/>
  <c r="L1809" i="1" s="1"/>
  <c r="J1809" i="1"/>
  <c r="O1809" i="1" s="1"/>
  <c r="K1809" i="1"/>
  <c r="M1809" i="1"/>
  <c r="N1809" i="1"/>
  <c r="I1810" i="1"/>
  <c r="M1810" i="1" s="1"/>
  <c r="J1810" i="1"/>
  <c r="O1810" i="1" s="1"/>
  <c r="K1810" i="1"/>
  <c r="L1810" i="1"/>
  <c r="N1810" i="1"/>
  <c r="I1811" i="1"/>
  <c r="M1811" i="1" s="1"/>
  <c r="J1811" i="1"/>
  <c r="O1811" i="1" s="1"/>
  <c r="I1812" i="1"/>
  <c r="J1812" i="1"/>
  <c r="O1812" i="1" s="1"/>
  <c r="I1813" i="1"/>
  <c r="J1813" i="1"/>
  <c r="O1813" i="1" s="1"/>
  <c r="K1813" i="1"/>
  <c r="I1814" i="1"/>
  <c r="J1814" i="1"/>
  <c r="O1814" i="1" s="1"/>
  <c r="K1814" i="1"/>
  <c r="L1814" i="1"/>
  <c r="M1814" i="1"/>
  <c r="N1814" i="1"/>
  <c r="I1815" i="1"/>
  <c r="N1815" i="1" s="1"/>
  <c r="J1815" i="1"/>
  <c r="O1815" i="1" s="1"/>
  <c r="L1815" i="1"/>
  <c r="M1815" i="1"/>
  <c r="I1816" i="1"/>
  <c r="K1816" i="1" s="1"/>
  <c r="J1816" i="1"/>
  <c r="O1816" i="1" s="1"/>
  <c r="L1816" i="1"/>
  <c r="M1816" i="1"/>
  <c r="N1816" i="1"/>
  <c r="I1817" i="1"/>
  <c r="L1817" i="1" s="1"/>
  <c r="J1817" i="1"/>
  <c r="O1817" i="1" s="1"/>
  <c r="K1817" i="1"/>
  <c r="M1817" i="1"/>
  <c r="N1817" i="1"/>
  <c r="I1818" i="1"/>
  <c r="M1818" i="1" s="1"/>
  <c r="J1818" i="1"/>
  <c r="O1818" i="1" s="1"/>
  <c r="K1818" i="1"/>
  <c r="L1818" i="1"/>
  <c r="N1818" i="1"/>
  <c r="I1819" i="1"/>
  <c r="M1819" i="1" s="1"/>
  <c r="J1819" i="1"/>
  <c r="O1819" i="1" s="1"/>
  <c r="I1820" i="1"/>
  <c r="J1820" i="1"/>
  <c r="O1820" i="1" s="1"/>
  <c r="I1821" i="1"/>
  <c r="K1821" i="1" s="1"/>
  <c r="J1821" i="1"/>
  <c r="O1821" i="1" s="1"/>
  <c r="N1821" i="1"/>
  <c r="I1822" i="1"/>
  <c r="J1822" i="1"/>
  <c r="O1822" i="1" s="1"/>
  <c r="K1822" i="1"/>
  <c r="L1822" i="1"/>
  <c r="M1822" i="1"/>
  <c r="N1822" i="1"/>
  <c r="I1823" i="1"/>
  <c r="J1823" i="1"/>
  <c r="O1823" i="1" s="1"/>
  <c r="I1824" i="1"/>
  <c r="K1824" i="1" s="1"/>
  <c r="J1824" i="1"/>
  <c r="O1824" i="1" s="1"/>
  <c r="L1824" i="1"/>
  <c r="M1824" i="1"/>
  <c r="N1824" i="1"/>
  <c r="I1825" i="1"/>
  <c r="L1825" i="1" s="1"/>
  <c r="J1825" i="1"/>
  <c r="O1825" i="1" s="1"/>
  <c r="K1825" i="1"/>
  <c r="M1825" i="1"/>
  <c r="N1825" i="1"/>
  <c r="I1826" i="1"/>
  <c r="M1826" i="1" s="1"/>
  <c r="J1826" i="1"/>
  <c r="O1826" i="1" s="1"/>
  <c r="K1826" i="1"/>
  <c r="L1826" i="1"/>
  <c r="N1826" i="1"/>
  <c r="I1827" i="1"/>
  <c r="J1827" i="1"/>
  <c r="O1827" i="1" s="1"/>
  <c r="L1827" i="1"/>
  <c r="I1828" i="1"/>
  <c r="K1828" i="1" s="1"/>
  <c r="J1828" i="1"/>
  <c r="O1828" i="1" s="1"/>
  <c r="M1828" i="1"/>
  <c r="N1828" i="1"/>
  <c r="I1829" i="1"/>
  <c r="J1829" i="1"/>
  <c r="O1829" i="1" s="1"/>
  <c r="N1829" i="1"/>
  <c r="I1830" i="1"/>
  <c r="J1830" i="1"/>
  <c r="O1830" i="1" s="1"/>
  <c r="K1830" i="1"/>
  <c r="L1830" i="1"/>
  <c r="M1830" i="1"/>
  <c r="N1830" i="1"/>
  <c r="I1831" i="1"/>
  <c r="N1831" i="1" s="1"/>
  <c r="J1831" i="1"/>
  <c r="O1831" i="1" s="1"/>
  <c r="K1831" i="1"/>
  <c r="L1831" i="1"/>
  <c r="M1831" i="1"/>
  <c r="I1832" i="1"/>
  <c r="K1832" i="1" s="1"/>
  <c r="J1832" i="1"/>
  <c r="O1832" i="1" s="1"/>
  <c r="M1832" i="1"/>
  <c r="N1832" i="1"/>
  <c r="I1833" i="1"/>
  <c r="J1833" i="1"/>
  <c r="O1833" i="1" s="1"/>
  <c r="N1833" i="1"/>
  <c r="I1834" i="1"/>
  <c r="M1834" i="1" s="1"/>
  <c r="J1834" i="1"/>
  <c r="O1834" i="1" s="1"/>
  <c r="K1834" i="1"/>
  <c r="L1834" i="1"/>
  <c r="N1834" i="1"/>
  <c r="I1835" i="1"/>
  <c r="N1835" i="1" s="1"/>
  <c r="J1835" i="1"/>
  <c r="O1835" i="1" s="1"/>
  <c r="K1835" i="1"/>
  <c r="M1835" i="1"/>
  <c r="I1836" i="1"/>
  <c r="K1836" i="1" s="1"/>
  <c r="J1836" i="1"/>
  <c r="O1836" i="1" s="1"/>
  <c r="L1836" i="1"/>
  <c r="N1836" i="1"/>
  <c r="I1837" i="1"/>
  <c r="J1837" i="1"/>
  <c r="O1837" i="1" s="1"/>
  <c r="I1838" i="1"/>
  <c r="J1838" i="1"/>
  <c r="O1838" i="1" s="1"/>
  <c r="K1838" i="1"/>
  <c r="L1838" i="1"/>
  <c r="M1838" i="1"/>
  <c r="N1838" i="1"/>
  <c r="I1839" i="1"/>
  <c r="N1839" i="1" s="1"/>
  <c r="J1839" i="1"/>
  <c r="O1839" i="1" s="1"/>
  <c r="K1839" i="1"/>
  <c r="L1839" i="1"/>
  <c r="I1840" i="1"/>
  <c r="K1840" i="1" s="1"/>
  <c r="J1840" i="1"/>
  <c r="O1840" i="1" s="1"/>
  <c r="L1840" i="1"/>
  <c r="N1840" i="1"/>
  <c r="I1841" i="1"/>
  <c r="J1841" i="1"/>
  <c r="O1841" i="1" s="1"/>
  <c r="I1842" i="1"/>
  <c r="M1842" i="1" s="1"/>
  <c r="J1842" i="1"/>
  <c r="O1842" i="1" s="1"/>
  <c r="K1842" i="1"/>
  <c r="L1842" i="1"/>
  <c r="N1842" i="1"/>
  <c r="I1843" i="1"/>
  <c r="N1843" i="1" s="1"/>
  <c r="J1843" i="1"/>
  <c r="O1843" i="1" s="1"/>
  <c r="L1843" i="1"/>
  <c r="M1843" i="1"/>
  <c r="I1844" i="1"/>
  <c r="K1844" i="1" s="1"/>
  <c r="J1844" i="1"/>
  <c r="O1844" i="1" s="1"/>
  <c r="L1844" i="1"/>
  <c r="M1844" i="1"/>
  <c r="I1845" i="1"/>
  <c r="J1845" i="1"/>
  <c r="O1845" i="1" s="1"/>
  <c r="I1846" i="1"/>
  <c r="J1846" i="1"/>
  <c r="O1846" i="1" s="1"/>
  <c r="K1846" i="1"/>
  <c r="L1846" i="1"/>
  <c r="M1846" i="1"/>
  <c r="N1846" i="1"/>
  <c r="I1847" i="1"/>
  <c r="N1847" i="1" s="1"/>
  <c r="J1847" i="1"/>
  <c r="O1847" i="1" s="1"/>
  <c r="L1847" i="1"/>
  <c r="M1847" i="1"/>
  <c r="I1848" i="1"/>
  <c r="K1848" i="1" s="1"/>
  <c r="J1848" i="1"/>
  <c r="O1848" i="1" s="1"/>
  <c r="L1848" i="1"/>
  <c r="M1848" i="1"/>
  <c r="I1849" i="1"/>
  <c r="K1849" i="1" s="1"/>
  <c r="J1849" i="1"/>
  <c r="O1849" i="1" s="1"/>
  <c r="I1850" i="1"/>
  <c r="M1850" i="1" s="1"/>
  <c r="J1850" i="1"/>
  <c r="O1850" i="1" s="1"/>
  <c r="K1850" i="1"/>
  <c r="L1850" i="1"/>
  <c r="N1850" i="1"/>
  <c r="I1851" i="1"/>
  <c r="N1851" i="1" s="1"/>
  <c r="J1851" i="1"/>
  <c r="O1851" i="1" s="1"/>
  <c r="K1851" i="1"/>
  <c r="M1851" i="1"/>
  <c r="I1852" i="1"/>
  <c r="J1852" i="1"/>
  <c r="O1852" i="1" s="1"/>
  <c r="N1852" i="1"/>
  <c r="I1853" i="1"/>
  <c r="L1853" i="1" s="1"/>
  <c r="J1853" i="1"/>
  <c r="O1853" i="1" s="1"/>
  <c r="K1853" i="1"/>
  <c r="M1853" i="1"/>
  <c r="N1853" i="1"/>
  <c r="I1854" i="1"/>
  <c r="J1854" i="1"/>
  <c r="O1854" i="1" s="1"/>
  <c r="K1854" i="1"/>
  <c r="L1854" i="1"/>
  <c r="M1854" i="1"/>
  <c r="N1854" i="1"/>
  <c r="I1855" i="1"/>
  <c r="N1855" i="1" s="1"/>
  <c r="J1855" i="1"/>
  <c r="O1855" i="1" s="1"/>
  <c r="K1855" i="1"/>
  <c r="M1855" i="1"/>
  <c r="I1856" i="1"/>
  <c r="J1856" i="1"/>
  <c r="O1856" i="1" s="1"/>
  <c r="N1856" i="1"/>
  <c r="I1857" i="1"/>
  <c r="L1857" i="1" s="1"/>
  <c r="J1857" i="1"/>
  <c r="O1857" i="1" s="1"/>
  <c r="K1857" i="1"/>
  <c r="M1857" i="1"/>
  <c r="N1857" i="1"/>
  <c r="I1858" i="1"/>
  <c r="M1858" i="1" s="1"/>
  <c r="J1858" i="1"/>
  <c r="O1858" i="1" s="1"/>
  <c r="K1858" i="1"/>
  <c r="L1858" i="1"/>
  <c r="N1858" i="1"/>
  <c r="I1859" i="1"/>
  <c r="N1859" i="1" s="1"/>
  <c r="J1859" i="1"/>
  <c r="O1859" i="1" s="1"/>
  <c r="K1859" i="1"/>
  <c r="L1859" i="1"/>
  <c r="I1860" i="1"/>
  <c r="J1860" i="1"/>
  <c r="O1860" i="1" s="1"/>
  <c r="I1861" i="1"/>
  <c r="L1861" i="1" s="1"/>
  <c r="J1861" i="1"/>
  <c r="O1861" i="1" s="1"/>
  <c r="K1861" i="1"/>
  <c r="M1861" i="1"/>
  <c r="N1861" i="1"/>
  <c r="I1862" i="1"/>
  <c r="J1862" i="1"/>
  <c r="O1862" i="1" s="1"/>
  <c r="K1862" i="1"/>
  <c r="L1862" i="1"/>
  <c r="M1862" i="1"/>
  <c r="N1862" i="1"/>
  <c r="I1863" i="1"/>
  <c r="N1863" i="1" s="1"/>
  <c r="J1863" i="1"/>
  <c r="O1863" i="1" s="1"/>
  <c r="K1863" i="1"/>
  <c r="L1863" i="1"/>
  <c r="I1864" i="1"/>
  <c r="J1864" i="1"/>
  <c r="O1864" i="1" s="1"/>
  <c r="I1865" i="1"/>
  <c r="L1865" i="1" s="1"/>
  <c r="J1865" i="1"/>
  <c r="O1865" i="1" s="1"/>
  <c r="K1865" i="1"/>
  <c r="M1865" i="1"/>
  <c r="N1865" i="1"/>
  <c r="I1866" i="1"/>
  <c r="M1866" i="1" s="1"/>
  <c r="J1866" i="1"/>
  <c r="O1866" i="1" s="1"/>
  <c r="K1866" i="1"/>
  <c r="L1866" i="1"/>
  <c r="N1866" i="1"/>
  <c r="I1867" i="1"/>
  <c r="J1867" i="1"/>
  <c r="O1867" i="1" s="1"/>
  <c r="M1867" i="1"/>
  <c r="I1868" i="1"/>
  <c r="J1868" i="1"/>
  <c r="O1868" i="1" s="1"/>
  <c r="L1868" i="1"/>
  <c r="I1869" i="1"/>
  <c r="L1869" i="1" s="1"/>
  <c r="J1869" i="1"/>
  <c r="O1869" i="1" s="1"/>
  <c r="M1869" i="1"/>
  <c r="N1869" i="1"/>
  <c r="I1870" i="1"/>
  <c r="J1870" i="1"/>
  <c r="O1870" i="1" s="1"/>
  <c r="K1870" i="1"/>
  <c r="L1870" i="1"/>
  <c r="M1870" i="1"/>
  <c r="N1870" i="1"/>
  <c r="I1871" i="1"/>
  <c r="J1871" i="1"/>
  <c r="O1871" i="1" s="1"/>
  <c r="M1871" i="1"/>
  <c r="I1872" i="1"/>
  <c r="J1872" i="1"/>
  <c r="O1872" i="1" s="1"/>
  <c r="I1873" i="1"/>
  <c r="L1873" i="1" s="1"/>
  <c r="J1873" i="1"/>
  <c r="O1873" i="1" s="1"/>
  <c r="M1873" i="1"/>
  <c r="N1873" i="1"/>
  <c r="I1874" i="1"/>
  <c r="M1874" i="1" s="1"/>
  <c r="J1874" i="1"/>
  <c r="O1874" i="1" s="1"/>
  <c r="K1874" i="1"/>
  <c r="L1874" i="1"/>
  <c r="N1874" i="1"/>
  <c r="I1875" i="1"/>
  <c r="J1875" i="1"/>
  <c r="O1875" i="1" s="1"/>
  <c r="I1876" i="1"/>
  <c r="K1876" i="1" s="1"/>
  <c r="J1876" i="1"/>
  <c r="O1876" i="1" s="1"/>
  <c r="L1876" i="1"/>
  <c r="M1876" i="1"/>
  <c r="N1876" i="1"/>
  <c r="I1877" i="1"/>
  <c r="L1877" i="1" s="1"/>
  <c r="J1877" i="1"/>
  <c r="O1877" i="1" s="1"/>
  <c r="K1877" i="1"/>
  <c r="N1877" i="1"/>
  <c r="I1878" i="1"/>
  <c r="J1878" i="1"/>
  <c r="O1878" i="1" s="1"/>
  <c r="K1878" i="1"/>
  <c r="L1878" i="1"/>
  <c r="M1878" i="1"/>
  <c r="N1878" i="1"/>
  <c r="I1879" i="1"/>
  <c r="J1879" i="1"/>
  <c r="O1879" i="1" s="1"/>
  <c r="I1880" i="1"/>
  <c r="K1880" i="1" s="1"/>
  <c r="J1880" i="1"/>
  <c r="O1880" i="1" s="1"/>
  <c r="L1880" i="1"/>
  <c r="M1880" i="1"/>
  <c r="N1880" i="1"/>
  <c r="I1881" i="1"/>
  <c r="L1881" i="1" s="1"/>
  <c r="J1881" i="1"/>
  <c r="O1881" i="1" s="1"/>
  <c r="K1881" i="1"/>
  <c r="N1881" i="1"/>
  <c r="I1882" i="1"/>
  <c r="M1882" i="1" s="1"/>
  <c r="J1882" i="1"/>
  <c r="O1882" i="1" s="1"/>
  <c r="K1882" i="1"/>
  <c r="L1882" i="1"/>
  <c r="N1882" i="1"/>
  <c r="I1883" i="1"/>
  <c r="J1883" i="1"/>
  <c r="O1883" i="1" s="1"/>
  <c r="I1884" i="1"/>
  <c r="J1884" i="1"/>
  <c r="O1884" i="1" s="1"/>
  <c r="I1885" i="1"/>
  <c r="L1885" i="1" s="1"/>
  <c r="J1885" i="1"/>
  <c r="O1885" i="1" s="1"/>
  <c r="K1885" i="1"/>
  <c r="M1885" i="1"/>
  <c r="I1886" i="1"/>
  <c r="J1886" i="1"/>
  <c r="O1886" i="1" s="1"/>
  <c r="K1886" i="1"/>
  <c r="L1886" i="1"/>
  <c r="M1886" i="1"/>
  <c r="N1886" i="1"/>
  <c r="I1887" i="1"/>
  <c r="J1887" i="1"/>
  <c r="O1887" i="1" s="1"/>
  <c r="I1888" i="1"/>
  <c r="K1888" i="1" s="1"/>
  <c r="J1888" i="1"/>
  <c r="O1888" i="1" s="1"/>
  <c r="L1888" i="1"/>
  <c r="M1888" i="1"/>
  <c r="I1889" i="1"/>
  <c r="L1889" i="1" s="1"/>
  <c r="J1889" i="1"/>
  <c r="O1889" i="1" s="1"/>
  <c r="K1889" i="1"/>
  <c r="M1889" i="1"/>
  <c r="I1890" i="1"/>
  <c r="M1890" i="1" s="1"/>
  <c r="J1890" i="1"/>
  <c r="O1890" i="1" s="1"/>
  <c r="K1890" i="1"/>
  <c r="L1890" i="1"/>
  <c r="N1890" i="1"/>
  <c r="I1891" i="1"/>
  <c r="N1891" i="1" s="1"/>
  <c r="J1891" i="1"/>
  <c r="O1891" i="1" s="1"/>
  <c r="K1891" i="1"/>
  <c r="L1891" i="1"/>
  <c r="M1891" i="1"/>
  <c r="I1892" i="1"/>
  <c r="K1892" i="1" s="1"/>
  <c r="J1892" i="1"/>
  <c r="O1892" i="1" s="1"/>
  <c r="M1892" i="1"/>
  <c r="N1892" i="1"/>
  <c r="I1893" i="1"/>
  <c r="J1893" i="1"/>
  <c r="O1893" i="1" s="1"/>
  <c r="N1893" i="1"/>
  <c r="I1894" i="1"/>
  <c r="J1894" i="1"/>
  <c r="O1894" i="1" s="1"/>
  <c r="K1894" i="1"/>
  <c r="L1894" i="1"/>
  <c r="M1894" i="1"/>
  <c r="N1894" i="1"/>
  <c r="I1895" i="1"/>
  <c r="N1895" i="1" s="1"/>
  <c r="J1895" i="1"/>
  <c r="O1895" i="1" s="1"/>
  <c r="K1895" i="1"/>
  <c r="L1895" i="1"/>
  <c r="M1895" i="1"/>
  <c r="I1896" i="1"/>
  <c r="K1896" i="1" s="1"/>
  <c r="J1896" i="1"/>
  <c r="O1896" i="1" s="1"/>
  <c r="M1896" i="1"/>
  <c r="N1896" i="1"/>
  <c r="I1897" i="1"/>
  <c r="J1897" i="1"/>
  <c r="O1897" i="1" s="1"/>
  <c r="N1897" i="1"/>
  <c r="I1898" i="1"/>
  <c r="M1898" i="1" s="1"/>
  <c r="J1898" i="1"/>
  <c r="O1898" i="1" s="1"/>
  <c r="K1898" i="1"/>
  <c r="L1898" i="1"/>
  <c r="N1898" i="1"/>
  <c r="I1899" i="1"/>
  <c r="N1899" i="1" s="1"/>
  <c r="J1899" i="1"/>
  <c r="O1899" i="1" s="1"/>
  <c r="K1899" i="1"/>
  <c r="M1899" i="1"/>
  <c r="I1900" i="1"/>
  <c r="K1900" i="1" s="1"/>
  <c r="J1900" i="1"/>
  <c r="O1900" i="1" s="1"/>
  <c r="L1900" i="1"/>
  <c r="N1900" i="1"/>
  <c r="I1901" i="1"/>
  <c r="J1901" i="1"/>
  <c r="O1901" i="1" s="1"/>
  <c r="I1902" i="1"/>
  <c r="J1902" i="1"/>
  <c r="O1902" i="1" s="1"/>
  <c r="K1902" i="1"/>
  <c r="L1902" i="1"/>
  <c r="M1902" i="1"/>
  <c r="N1902" i="1"/>
  <c r="I1903" i="1"/>
  <c r="N1903" i="1" s="1"/>
  <c r="J1903" i="1"/>
  <c r="O1903" i="1" s="1"/>
  <c r="K1903" i="1"/>
  <c r="L1903" i="1"/>
  <c r="M1903" i="1"/>
  <c r="I1904" i="1"/>
  <c r="K1904" i="1" s="1"/>
  <c r="J1904" i="1"/>
  <c r="O1904" i="1" s="1"/>
  <c r="L1904" i="1"/>
  <c r="N1904" i="1"/>
  <c r="I1905" i="1"/>
  <c r="J1905" i="1"/>
  <c r="O1905" i="1" s="1"/>
  <c r="I1906" i="1"/>
  <c r="M1906" i="1" s="1"/>
  <c r="J1906" i="1"/>
  <c r="O1906" i="1" s="1"/>
  <c r="K1906" i="1"/>
  <c r="L1906" i="1"/>
  <c r="N1906" i="1"/>
  <c r="I1907" i="1"/>
  <c r="N1907" i="1" s="1"/>
  <c r="J1907" i="1"/>
  <c r="O1907" i="1" s="1"/>
  <c r="L1907" i="1"/>
  <c r="M1907" i="1"/>
  <c r="I1908" i="1"/>
  <c r="K1908" i="1" s="1"/>
  <c r="J1908" i="1"/>
  <c r="O1908" i="1" s="1"/>
  <c r="L1908" i="1"/>
  <c r="M1908" i="1"/>
  <c r="I1909" i="1"/>
  <c r="J1909" i="1"/>
  <c r="O1909" i="1" s="1"/>
  <c r="I1910" i="1"/>
  <c r="J1910" i="1"/>
  <c r="O1910" i="1" s="1"/>
  <c r="K1910" i="1"/>
  <c r="L1910" i="1"/>
  <c r="M1910" i="1"/>
  <c r="N1910" i="1"/>
  <c r="I1911" i="1"/>
  <c r="N1911" i="1" s="1"/>
  <c r="J1911" i="1"/>
  <c r="O1911" i="1" s="1"/>
  <c r="L1911" i="1"/>
  <c r="M1911" i="1"/>
  <c r="I1912" i="1"/>
  <c r="K1912" i="1" s="1"/>
  <c r="J1912" i="1"/>
  <c r="O1912" i="1" s="1"/>
  <c r="L1912" i="1"/>
  <c r="M1912" i="1"/>
  <c r="I1913" i="1"/>
  <c r="K1913" i="1" s="1"/>
  <c r="J1913" i="1"/>
  <c r="O1913" i="1" s="1"/>
  <c r="I1914" i="1"/>
  <c r="M1914" i="1" s="1"/>
  <c r="J1914" i="1"/>
  <c r="O1914" i="1" s="1"/>
  <c r="K1914" i="1"/>
  <c r="L1914" i="1"/>
  <c r="N1914" i="1"/>
  <c r="I1915" i="1"/>
  <c r="N1915" i="1" s="1"/>
  <c r="J1915" i="1"/>
  <c r="O1915" i="1" s="1"/>
  <c r="K1915" i="1"/>
  <c r="M1915" i="1"/>
  <c r="I1916" i="1"/>
  <c r="J1916" i="1"/>
  <c r="O1916" i="1" s="1"/>
  <c r="N1916" i="1"/>
  <c r="I1917" i="1"/>
  <c r="L1917" i="1" s="1"/>
  <c r="J1917" i="1"/>
  <c r="O1917" i="1" s="1"/>
  <c r="K1917" i="1"/>
  <c r="M1917" i="1"/>
  <c r="N1917" i="1"/>
  <c r="I1918" i="1"/>
  <c r="J1918" i="1"/>
  <c r="O1918" i="1" s="1"/>
  <c r="K1918" i="1"/>
  <c r="L1918" i="1"/>
  <c r="M1918" i="1"/>
  <c r="N1918" i="1"/>
  <c r="I1919" i="1"/>
  <c r="N1919" i="1" s="1"/>
  <c r="J1919" i="1"/>
  <c r="O1919" i="1" s="1"/>
  <c r="K1919" i="1"/>
  <c r="M1919" i="1"/>
  <c r="I1920" i="1"/>
  <c r="J1920" i="1"/>
  <c r="O1920" i="1" s="1"/>
  <c r="I1921" i="1"/>
  <c r="L1921" i="1" s="1"/>
  <c r="J1921" i="1"/>
  <c r="O1921" i="1" s="1"/>
  <c r="K1921" i="1"/>
  <c r="M1921" i="1"/>
  <c r="N1921" i="1"/>
  <c r="I1922" i="1"/>
  <c r="M1922" i="1" s="1"/>
  <c r="J1922" i="1"/>
  <c r="O1922" i="1" s="1"/>
  <c r="K1922" i="1"/>
  <c r="L1922" i="1"/>
  <c r="N1922" i="1"/>
  <c r="I1923" i="1"/>
  <c r="N1923" i="1" s="1"/>
  <c r="J1923" i="1"/>
  <c r="O1923" i="1" s="1"/>
  <c r="K1923" i="1"/>
  <c r="L1923" i="1"/>
  <c r="I1924" i="1"/>
  <c r="J1924" i="1"/>
  <c r="O1924" i="1" s="1"/>
  <c r="I1925" i="1"/>
  <c r="L1925" i="1" s="1"/>
  <c r="J1925" i="1"/>
  <c r="O1925" i="1" s="1"/>
  <c r="K1925" i="1"/>
  <c r="M1925" i="1"/>
  <c r="I1926" i="1"/>
  <c r="J1926" i="1"/>
  <c r="O1926" i="1" s="1"/>
  <c r="K1926" i="1"/>
  <c r="L1926" i="1"/>
  <c r="M1926" i="1"/>
  <c r="N1926" i="1"/>
  <c r="I1927" i="1"/>
  <c r="N1927" i="1" s="1"/>
  <c r="J1927" i="1"/>
  <c r="O1927" i="1" s="1"/>
  <c r="K1927" i="1"/>
  <c r="L1927" i="1"/>
  <c r="I1928" i="1"/>
  <c r="J1928" i="1"/>
  <c r="O1928" i="1" s="1"/>
  <c r="I1929" i="1"/>
  <c r="L1929" i="1" s="1"/>
  <c r="J1929" i="1"/>
  <c r="O1929" i="1" s="1"/>
  <c r="K1929" i="1"/>
  <c r="M1929" i="1"/>
  <c r="N1929" i="1"/>
  <c r="I1930" i="1"/>
  <c r="M1930" i="1" s="1"/>
  <c r="J1930" i="1"/>
  <c r="O1930" i="1" s="1"/>
  <c r="K1930" i="1"/>
  <c r="L1930" i="1"/>
  <c r="N1930" i="1"/>
  <c r="I1931" i="1"/>
  <c r="J1931" i="1"/>
  <c r="O1931" i="1" s="1"/>
  <c r="M1931" i="1"/>
  <c r="I1932" i="1"/>
  <c r="J1932" i="1"/>
  <c r="O1932" i="1" s="1"/>
  <c r="L1932" i="1"/>
  <c r="I1933" i="1"/>
  <c r="L1933" i="1" s="1"/>
  <c r="J1933" i="1"/>
  <c r="O1933" i="1" s="1"/>
  <c r="M1933" i="1"/>
  <c r="N1933" i="1"/>
  <c r="I1934" i="1"/>
  <c r="J1934" i="1"/>
  <c r="O1934" i="1" s="1"/>
  <c r="K1934" i="1"/>
  <c r="L1934" i="1"/>
  <c r="M1934" i="1"/>
  <c r="N1934" i="1"/>
  <c r="I1935" i="1"/>
  <c r="J1935" i="1"/>
  <c r="O1935" i="1" s="1"/>
  <c r="I1936" i="1"/>
  <c r="J1936" i="1"/>
  <c r="O1936" i="1" s="1"/>
  <c r="I1937" i="1"/>
  <c r="L1937" i="1" s="1"/>
  <c r="J1937" i="1"/>
  <c r="O1937" i="1" s="1"/>
  <c r="M1937" i="1"/>
  <c r="N1937" i="1"/>
  <c r="I1938" i="1"/>
  <c r="M1938" i="1" s="1"/>
  <c r="J1938" i="1"/>
  <c r="O1938" i="1" s="1"/>
  <c r="K1938" i="1"/>
  <c r="L1938" i="1"/>
  <c r="N1938" i="1"/>
  <c r="I1939" i="1"/>
  <c r="J1939" i="1"/>
  <c r="O1939" i="1" s="1"/>
  <c r="I1940" i="1"/>
  <c r="K1940" i="1" s="1"/>
  <c r="J1940" i="1"/>
  <c r="O1940" i="1" s="1"/>
  <c r="L1940" i="1"/>
  <c r="M1940" i="1"/>
  <c r="N1940" i="1"/>
  <c r="I1941" i="1"/>
  <c r="L1941" i="1" s="1"/>
  <c r="J1941" i="1"/>
  <c r="O1941" i="1" s="1"/>
  <c r="K1941" i="1"/>
  <c r="N1941" i="1"/>
  <c r="I1942" i="1"/>
  <c r="J1942" i="1"/>
  <c r="O1942" i="1" s="1"/>
  <c r="K1942" i="1"/>
  <c r="L1942" i="1"/>
  <c r="M1942" i="1"/>
  <c r="N1942" i="1"/>
  <c r="I1943" i="1"/>
  <c r="J1943" i="1"/>
  <c r="O1943" i="1" s="1"/>
  <c r="I1944" i="1"/>
  <c r="K1944" i="1" s="1"/>
  <c r="J1944" i="1"/>
  <c r="O1944" i="1" s="1"/>
  <c r="L1944" i="1"/>
  <c r="M1944" i="1"/>
  <c r="N1944" i="1"/>
  <c r="I1945" i="1"/>
  <c r="L1945" i="1" s="1"/>
  <c r="J1945" i="1"/>
  <c r="O1945" i="1" s="1"/>
  <c r="K1945" i="1"/>
  <c r="N1945" i="1"/>
  <c r="I1946" i="1"/>
  <c r="M1946" i="1" s="1"/>
  <c r="J1946" i="1"/>
  <c r="O1946" i="1" s="1"/>
  <c r="K1946" i="1"/>
  <c r="L1946" i="1"/>
  <c r="N1946" i="1"/>
  <c r="I1947" i="1"/>
  <c r="J1947" i="1"/>
  <c r="O1947" i="1" s="1"/>
  <c r="K1947" i="1"/>
  <c r="I1948" i="1"/>
  <c r="J1948" i="1"/>
  <c r="O1948" i="1" s="1"/>
  <c r="N1948" i="1"/>
  <c r="I1949" i="1"/>
  <c r="L1949" i="1" s="1"/>
  <c r="J1949" i="1"/>
  <c r="O1949" i="1" s="1"/>
  <c r="K1949" i="1"/>
  <c r="M1949" i="1"/>
  <c r="I1950" i="1"/>
  <c r="J1950" i="1"/>
  <c r="O1950" i="1" s="1"/>
  <c r="K1950" i="1"/>
  <c r="L1950" i="1"/>
  <c r="M1950" i="1"/>
  <c r="N1950" i="1"/>
  <c r="I1951" i="1"/>
  <c r="J1951" i="1"/>
  <c r="O1951" i="1" s="1"/>
  <c r="I1952" i="1"/>
  <c r="K1952" i="1" s="1"/>
  <c r="J1952" i="1"/>
  <c r="O1952" i="1" s="1"/>
  <c r="M1952" i="1"/>
  <c r="N1952" i="1"/>
  <c r="I1953" i="1"/>
  <c r="L1953" i="1" s="1"/>
  <c r="J1953" i="1"/>
  <c r="O1953" i="1" s="1"/>
  <c r="K1953" i="1"/>
  <c r="M1953" i="1"/>
  <c r="I1954" i="1"/>
  <c r="M1954" i="1" s="1"/>
  <c r="J1954" i="1"/>
  <c r="O1954" i="1" s="1"/>
  <c r="K1954" i="1"/>
  <c r="L1954" i="1"/>
  <c r="N1954" i="1"/>
  <c r="I1955" i="1"/>
  <c r="N1955" i="1" s="1"/>
  <c r="J1955" i="1"/>
  <c r="O1955" i="1" s="1"/>
  <c r="K1955" i="1"/>
  <c r="L1955" i="1"/>
  <c r="M1955" i="1"/>
  <c r="I1956" i="1"/>
  <c r="K1956" i="1" s="1"/>
  <c r="J1956" i="1"/>
  <c r="O1956" i="1" s="1"/>
  <c r="M1956" i="1"/>
  <c r="N1956" i="1"/>
  <c r="I1957" i="1"/>
  <c r="N1957" i="1" s="1"/>
  <c r="J1957" i="1"/>
  <c r="O1957" i="1" s="1"/>
  <c r="I1958" i="1"/>
  <c r="J1958" i="1"/>
  <c r="O1958" i="1" s="1"/>
  <c r="K1958" i="1"/>
  <c r="L1958" i="1"/>
  <c r="M1958" i="1"/>
  <c r="N1958" i="1"/>
  <c r="I1959" i="1"/>
  <c r="N1959" i="1" s="1"/>
  <c r="J1959" i="1"/>
  <c r="O1959" i="1" s="1"/>
  <c r="K1959" i="1"/>
  <c r="L1959" i="1"/>
  <c r="M1959" i="1"/>
  <c r="I1960" i="1"/>
  <c r="K1960" i="1" s="1"/>
  <c r="J1960" i="1"/>
  <c r="O1960" i="1" s="1"/>
  <c r="M1960" i="1"/>
  <c r="N1960" i="1"/>
  <c r="I1961" i="1"/>
  <c r="J1961" i="1"/>
  <c r="O1961" i="1" s="1"/>
  <c r="N1961" i="1"/>
  <c r="I1962" i="1"/>
  <c r="M1962" i="1" s="1"/>
  <c r="J1962" i="1"/>
  <c r="O1962" i="1" s="1"/>
  <c r="K1962" i="1"/>
  <c r="L1962" i="1"/>
  <c r="N1962" i="1"/>
  <c r="I1963" i="1"/>
  <c r="N1963" i="1" s="1"/>
  <c r="J1963" i="1"/>
  <c r="O1963" i="1" s="1"/>
  <c r="K1963" i="1"/>
  <c r="M1963" i="1"/>
  <c r="I1964" i="1"/>
  <c r="K1964" i="1" s="1"/>
  <c r="J1964" i="1"/>
  <c r="O1964" i="1" s="1"/>
  <c r="L1964" i="1"/>
  <c r="N1964" i="1"/>
  <c r="I1965" i="1"/>
  <c r="J1965" i="1"/>
  <c r="O1965" i="1" s="1"/>
  <c r="I1966" i="1"/>
  <c r="J1966" i="1"/>
  <c r="O1966" i="1" s="1"/>
  <c r="K1966" i="1"/>
  <c r="L1966" i="1"/>
  <c r="M1966" i="1"/>
  <c r="N1966" i="1"/>
  <c r="I1967" i="1"/>
  <c r="N1967" i="1" s="1"/>
  <c r="J1967" i="1"/>
  <c r="O1967" i="1" s="1"/>
  <c r="K1967" i="1"/>
  <c r="L1967" i="1"/>
  <c r="M1967" i="1"/>
  <c r="I1968" i="1"/>
  <c r="K1968" i="1" s="1"/>
  <c r="J1968" i="1"/>
  <c r="O1968" i="1" s="1"/>
  <c r="L1968" i="1"/>
  <c r="N1968" i="1"/>
  <c r="I1969" i="1"/>
  <c r="J1969" i="1"/>
  <c r="O1969" i="1" s="1"/>
  <c r="I1970" i="1"/>
  <c r="M1970" i="1" s="1"/>
  <c r="J1970" i="1"/>
  <c r="O1970" i="1" s="1"/>
  <c r="K1970" i="1"/>
  <c r="L1970" i="1"/>
  <c r="N1970" i="1"/>
  <c r="I1971" i="1"/>
  <c r="N1971" i="1" s="1"/>
  <c r="J1971" i="1"/>
  <c r="O1971" i="1" s="1"/>
  <c r="L1971" i="1"/>
  <c r="M1971" i="1"/>
  <c r="I1972" i="1"/>
  <c r="K1972" i="1" s="1"/>
  <c r="J1972" i="1"/>
  <c r="O1972" i="1" s="1"/>
  <c r="L1972" i="1"/>
  <c r="M1972" i="1"/>
  <c r="I1973" i="1"/>
  <c r="J1973" i="1"/>
  <c r="O1973" i="1" s="1"/>
  <c r="I1974" i="1"/>
  <c r="J1974" i="1"/>
  <c r="O1974" i="1" s="1"/>
  <c r="K1974" i="1"/>
  <c r="L1974" i="1"/>
  <c r="M1974" i="1"/>
  <c r="N1974" i="1"/>
  <c r="I1975" i="1"/>
  <c r="N1975" i="1" s="1"/>
  <c r="J1975" i="1"/>
  <c r="O1975" i="1" s="1"/>
  <c r="L1975" i="1"/>
  <c r="M1975" i="1"/>
  <c r="I1976" i="1"/>
  <c r="K1976" i="1" s="1"/>
  <c r="J1976" i="1"/>
  <c r="O1976" i="1" s="1"/>
  <c r="L1976" i="1"/>
  <c r="M1976" i="1"/>
  <c r="I1977" i="1"/>
  <c r="K1977" i="1" s="1"/>
  <c r="J1977" i="1"/>
  <c r="O1977" i="1" s="1"/>
  <c r="I1978" i="1"/>
  <c r="M1978" i="1" s="1"/>
  <c r="J1978" i="1"/>
  <c r="O1978" i="1" s="1"/>
  <c r="K1978" i="1"/>
  <c r="L1978" i="1"/>
  <c r="N1978" i="1"/>
  <c r="I1979" i="1"/>
  <c r="N1979" i="1" s="1"/>
  <c r="J1979" i="1"/>
  <c r="O1979" i="1" s="1"/>
  <c r="K1979" i="1"/>
  <c r="M1979" i="1"/>
  <c r="I1980" i="1"/>
  <c r="J1980" i="1"/>
  <c r="O1980" i="1" s="1"/>
  <c r="N1980" i="1"/>
  <c r="I1981" i="1"/>
  <c r="L1981" i="1" s="1"/>
  <c r="J1981" i="1"/>
  <c r="O1981" i="1" s="1"/>
  <c r="K1981" i="1"/>
  <c r="M1981" i="1"/>
  <c r="N1981" i="1"/>
  <c r="I1982" i="1"/>
  <c r="J1982" i="1"/>
  <c r="O1982" i="1" s="1"/>
  <c r="K1982" i="1"/>
  <c r="L1982" i="1"/>
  <c r="M1982" i="1"/>
  <c r="N1982" i="1"/>
  <c r="I1983" i="1"/>
  <c r="N1983" i="1" s="1"/>
  <c r="J1983" i="1"/>
  <c r="O1983" i="1" s="1"/>
  <c r="K1983" i="1"/>
  <c r="M1983" i="1"/>
  <c r="I1984" i="1"/>
  <c r="J1984" i="1"/>
  <c r="O1984" i="1" s="1"/>
  <c r="N1984" i="1"/>
  <c r="I1985" i="1"/>
  <c r="L1985" i="1" s="1"/>
  <c r="J1985" i="1"/>
  <c r="O1985" i="1" s="1"/>
  <c r="K1985" i="1"/>
  <c r="M1985" i="1"/>
  <c r="N1985" i="1"/>
  <c r="I1986" i="1"/>
  <c r="M1986" i="1" s="1"/>
  <c r="J1986" i="1"/>
  <c r="O1986" i="1" s="1"/>
  <c r="K1986" i="1"/>
  <c r="L1986" i="1"/>
  <c r="N1986" i="1"/>
  <c r="I1987" i="1"/>
  <c r="N1987" i="1" s="1"/>
  <c r="J1987" i="1"/>
  <c r="O1987" i="1" s="1"/>
  <c r="K1987" i="1"/>
  <c r="L1987" i="1"/>
  <c r="I1988" i="1"/>
  <c r="J1988" i="1"/>
  <c r="O1988" i="1" s="1"/>
  <c r="I1989" i="1"/>
  <c r="L1989" i="1" s="1"/>
  <c r="J1989" i="1"/>
  <c r="O1989" i="1" s="1"/>
  <c r="K1989" i="1"/>
  <c r="M1989" i="1"/>
  <c r="I1990" i="1"/>
  <c r="J1990" i="1"/>
  <c r="O1990" i="1" s="1"/>
  <c r="K1990" i="1"/>
  <c r="L1990" i="1"/>
  <c r="M1990" i="1"/>
  <c r="N1990" i="1"/>
  <c r="I1991" i="1"/>
  <c r="N1991" i="1" s="1"/>
  <c r="J1991" i="1"/>
  <c r="O1991" i="1" s="1"/>
  <c r="K1991" i="1"/>
  <c r="L1991" i="1"/>
  <c r="I1992" i="1"/>
  <c r="J1992" i="1"/>
  <c r="O1992" i="1" s="1"/>
  <c r="I1993" i="1"/>
  <c r="L1993" i="1" s="1"/>
  <c r="J1993" i="1"/>
  <c r="O1993" i="1" s="1"/>
  <c r="K1993" i="1"/>
  <c r="M1993" i="1"/>
  <c r="N1993" i="1"/>
  <c r="I1994" i="1"/>
  <c r="M1994" i="1" s="1"/>
  <c r="J1994" i="1"/>
  <c r="O1994" i="1" s="1"/>
  <c r="K1994" i="1"/>
  <c r="L1994" i="1"/>
  <c r="N1994" i="1"/>
  <c r="I1995" i="1"/>
  <c r="J1995" i="1"/>
  <c r="O1995" i="1" s="1"/>
  <c r="M1995" i="1"/>
  <c r="I1996" i="1"/>
  <c r="J1996" i="1"/>
  <c r="O1996" i="1" s="1"/>
  <c r="L1996" i="1"/>
  <c r="I1997" i="1"/>
  <c r="L1997" i="1" s="1"/>
  <c r="J1997" i="1"/>
  <c r="O1997" i="1" s="1"/>
  <c r="M1997" i="1"/>
  <c r="N1997" i="1"/>
  <c r="I1998" i="1"/>
  <c r="J1998" i="1"/>
  <c r="O1998" i="1" s="1"/>
  <c r="K1998" i="1"/>
  <c r="L1998" i="1"/>
  <c r="M1998" i="1"/>
  <c r="N1998" i="1"/>
  <c r="I1999" i="1"/>
  <c r="J1999" i="1"/>
  <c r="O1999" i="1" s="1"/>
  <c r="M1999" i="1"/>
  <c r="I2000" i="1"/>
  <c r="J2000" i="1"/>
  <c r="O2000" i="1" s="1"/>
  <c r="I2001" i="1"/>
  <c r="L2001" i="1" s="1"/>
  <c r="J2001" i="1"/>
  <c r="O2001" i="1" s="1"/>
  <c r="M2001" i="1"/>
  <c r="N2001" i="1"/>
  <c r="I2002" i="1"/>
  <c r="M2002" i="1" s="1"/>
  <c r="J2002" i="1"/>
  <c r="O2002" i="1" s="1"/>
  <c r="K2002" i="1"/>
  <c r="L2002" i="1"/>
  <c r="N2002" i="1"/>
  <c r="I2003" i="1"/>
  <c r="J2003" i="1"/>
  <c r="O2003" i="1" s="1"/>
  <c r="I2004" i="1"/>
  <c r="K2004" i="1" s="1"/>
  <c r="J2004" i="1"/>
  <c r="O2004" i="1" s="1"/>
  <c r="L2004" i="1"/>
  <c r="M2004" i="1"/>
  <c r="N2004" i="1"/>
  <c r="I2005" i="1"/>
  <c r="L2005" i="1" s="1"/>
  <c r="J2005" i="1"/>
  <c r="O2005" i="1" s="1"/>
  <c r="K2005" i="1"/>
  <c r="N2005" i="1"/>
  <c r="I2006" i="1"/>
  <c r="J2006" i="1"/>
  <c r="O2006" i="1" s="1"/>
  <c r="K2006" i="1"/>
  <c r="L2006" i="1"/>
  <c r="M2006" i="1"/>
  <c r="N2006" i="1"/>
  <c r="I2007" i="1"/>
  <c r="J2007" i="1"/>
  <c r="O2007" i="1" s="1"/>
  <c r="I2008" i="1"/>
  <c r="K2008" i="1" s="1"/>
  <c r="J2008" i="1"/>
  <c r="O2008" i="1" s="1"/>
  <c r="L2008" i="1"/>
  <c r="M2008" i="1"/>
  <c r="N2008" i="1"/>
  <c r="I2009" i="1"/>
  <c r="L2009" i="1" s="1"/>
  <c r="J2009" i="1"/>
  <c r="O2009" i="1" s="1"/>
  <c r="K2009" i="1"/>
  <c r="N2009" i="1"/>
  <c r="I2010" i="1"/>
  <c r="M2010" i="1" s="1"/>
  <c r="J2010" i="1"/>
  <c r="O2010" i="1" s="1"/>
  <c r="K2010" i="1"/>
  <c r="L2010" i="1"/>
  <c r="N2010" i="1"/>
  <c r="I2011" i="1"/>
  <c r="K2011" i="1" s="1"/>
  <c r="J2011" i="1"/>
  <c r="O2011" i="1" s="1"/>
  <c r="I2012" i="1"/>
  <c r="J2012" i="1"/>
  <c r="O2012" i="1" s="1"/>
  <c r="I2013" i="1"/>
  <c r="L2013" i="1" s="1"/>
  <c r="J2013" i="1"/>
  <c r="O2013" i="1" s="1"/>
  <c r="K2013" i="1"/>
  <c r="M2013" i="1"/>
  <c r="I2014" i="1"/>
  <c r="J2014" i="1"/>
  <c r="O2014" i="1" s="1"/>
  <c r="K2014" i="1"/>
  <c r="L2014" i="1"/>
  <c r="M2014" i="1"/>
  <c r="N2014" i="1"/>
  <c r="I2015" i="1"/>
  <c r="J2015" i="1"/>
  <c r="O2015" i="1" s="1"/>
  <c r="I2016" i="1"/>
  <c r="K2016" i="1" s="1"/>
  <c r="J2016" i="1"/>
  <c r="O2016" i="1" s="1"/>
  <c r="L2016" i="1"/>
  <c r="M2016" i="1"/>
  <c r="N2016" i="1"/>
  <c r="I2017" i="1"/>
  <c r="L2017" i="1" s="1"/>
  <c r="J2017" i="1"/>
  <c r="O2017" i="1" s="1"/>
  <c r="K2017" i="1"/>
  <c r="M2017" i="1"/>
  <c r="I2018" i="1"/>
  <c r="M2018" i="1" s="1"/>
  <c r="J2018" i="1"/>
  <c r="O2018" i="1" s="1"/>
  <c r="K2018" i="1"/>
  <c r="L2018" i="1"/>
  <c r="N2018" i="1"/>
  <c r="I2019" i="1"/>
  <c r="N2019" i="1" s="1"/>
  <c r="J2019" i="1"/>
  <c r="O2019" i="1" s="1"/>
  <c r="K2019" i="1"/>
  <c r="L2019" i="1"/>
  <c r="M2019" i="1"/>
  <c r="I2020" i="1"/>
  <c r="K2020" i="1" s="1"/>
  <c r="J2020" i="1"/>
  <c r="O2020" i="1" s="1"/>
  <c r="M2020" i="1"/>
  <c r="N2020" i="1"/>
  <c r="I2021" i="1"/>
  <c r="J2021" i="1"/>
  <c r="O2021" i="1" s="1"/>
  <c r="N2021" i="1"/>
  <c r="I2022" i="1"/>
  <c r="J2022" i="1"/>
  <c r="O2022" i="1" s="1"/>
  <c r="K2022" i="1"/>
  <c r="L2022" i="1"/>
  <c r="M2022" i="1"/>
  <c r="N2022" i="1"/>
  <c r="I2023" i="1"/>
  <c r="N2023" i="1" s="1"/>
  <c r="J2023" i="1"/>
  <c r="O2023" i="1" s="1"/>
  <c r="K2023" i="1"/>
  <c r="L2023" i="1"/>
  <c r="M2023" i="1"/>
  <c r="I2024" i="1"/>
  <c r="K2024" i="1" s="1"/>
  <c r="J2024" i="1"/>
  <c r="O2024" i="1" s="1"/>
  <c r="M2024" i="1"/>
  <c r="N2024" i="1"/>
  <c r="I2025" i="1"/>
  <c r="J2025" i="1"/>
  <c r="O2025" i="1" s="1"/>
  <c r="N2025" i="1"/>
  <c r="I2026" i="1"/>
  <c r="M2026" i="1" s="1"/>
  <c r="J2026" i="1"/>
  <c r="O2026" i="1" s="1"/>
  <c r="K2026" i="1"/>
  <c r="L2026" i="1"/>
  <c r="N2026" i="1"/>
  <c r="I2027" i="1"/>
  <c r="N2027" i="1" s="1"/>
  <c r="J2027" i="1"/>
  <c r="O2027" i="1" s="1"/>
  <c r="K2027" i="1"/>
  <c r="M2027" i="1"/>
  <c r="I2028" i="1"/>
  <c r="K2028" i="1" s="1"/>
  <c r="J2028" i="1"/>
  <c r="O2028" i="1" s="1"/>
  <c r="L2028" i="1"/>
  <c r="N2028" i="1"/>
  <c r="I2029" i="1"/>
  <c r="J2029" i="1"/>
  <c r="O2029" i="1" s="1"/>
  <c r="I2030" i="1"/>
  <c r="J2030" i="1"/>
  <c r="O2030" i="1" s="1"/>
  <c r="K2030" i="1"/>
  <c r="L2030" i="1"/>
  <c r="M2030" i="1"/>
  <c r="N2030" i="1"/>
  <c r="I2031" i="1"/>
  <c r="J2031" i="1"/>
  <c r="O2031" i="1" s="1"/>
  <c r="K2031" i="1"/>
  <c r="L2031" i="1"/>
  <c r="M2031" i="1"/>
  <c r="N2031" i="1"/>
  <c r="I2032" i="1"/>
  <c r="K2032" i="1" s="1"/>
  <c r="J2032" i="1"/>
  <c r="O2032" i="1" s="1"/>
  <c r="L2032" i="1"/>
  <c r="M2032" i="1"/>
  <c r="N2032" i="1"/>
  <c r="I2033" i="1"/>
  <c r="L2033" i="1" s="1"/>
  <c r="J2033" i="1"/>
  <c r="O2033" i="1" s="1"/>
  <c r="K2033" i="1"/>
  <c r="N2033" i="1"/>
  <c r="I2034" i="1"/>
  <c r="J2034" i="1"/>
  <c r="O2034" i="1" s="1"/>
  <c r="I2035" i="1"/>
  <c r="K2035" i="1" s="1"/>
  <c r="J2035" i="1"/>
  <c r="O2035" i="1" s="1"/>
  <c r="I2036" i="1"/>
  <c r="K2036" i="1" s="1"/>
  <c r="J2036" i="1"/>
  <c r="O2036" i="1" s="1"/>
  <c r="I2037" i="1"/>
  <c r="L2037" i="1" s="1"/>
  <c r="J2037" i="1"/>
  <c r="O2037" i="1" s="1"/>
  <c r="K2037" i="1"/>
  <c r="M2037" i="1"/>
  <c r="N2037" i="1"/>
  <c r="I2038" i="1"/>
  <c r="J2038" i="1"/>
  <c r="O2038" i="1" s="1"/>
  <c r="K2038" i="1"/>
  <c r="L2038" i="1"/>
  <c r="M2038" i="1"/>
  <c r="N2038" i="1"/>
  <c r="I2039" i="1"/>
  <c r="J2039" i="1"/>
  <c r="O2039" i="1" s="1"/>
  <c r="I2040" i="1"/>
  <c r="J2040" i="1"/>
  <c r="O2040" i="1" s="1"/>
  <c r="I2041" i="1"/>
  <c r="L2041" i="1" s="1"/>
  <c r="J2041" i="1"/>
  <c r="O2041" i="1" s="1"/>
  <c r="K2041" i="1"/>
  <c r="M2041" i="1"/>
  <c r="N2041" i="1"/>
  <c r="I2042" i="1"/>
  <c r="M2042" i="1" s="1"/>
  <c r="J2042" i="1"/>
  <c r="O2042" i="1" s="1"/>
  <c r="L2042" i="1"/>
  <c r="N2042" i="1"/>
  <c r="I2043" i="1"/>
  <c r="N2043" i="1" s="1"/>
  <c r="J2043" i="1"/>
  <c r="O2043" i="1" s="1"/>
  <c r="K2043" i="1"/>
  <c r="L2043" i="1"/>
  <c r="I2044" i="1"/>
  <c r="N2044" i="1" s="1"/>
  <c r="J2044" i="1"/>
  <c r="O2044" i="1" s="1"/>
  <c r="I2045" i="1"/>
  <c r="J2045" i="1"/>
  <c r="O2045" i="1" s="1"/>
  <c r="K2045" i="1"/>
  <c r="L2045" i="1"/>
  <c r="M2045" i="1"/>
  <c r="N2045" i="1"/>
  <c r="I2046" i="1"/>
  <c r="J2046" i="1"/>
  <c r="O2046" i="1" s="1"/>
  <c r="K2046" i="1"/>
  <c r="L2046" i="1"/>
  <c r="M2046" i="1"/>
  <c r="N2046" i="1"/>
  <c r="I2047" i="1"/>
  <c r="K2047" i="1" s="1"/>
  <c r="J2047" i="1"/>
  <c r="O2047" i="1" s="1"/>
  <c r="L2047" i="1"/>
  <c r="M2047" i="1"/>
  <c r="N2047" i="1"/>
  <c r="I2048" i="1"/>
  <c r="K2048" i="1" s="1"/>
  <c r="J2048" i="1"/>
  <c r="O2048" i="1" s="1"/>
  <c r="L2048" i="1"/>
  <c r="N2048" i="1"/>
  <c r="I2049" i="1"/>
  <c r="J2049" i="1"/>
  <c r="O2049" i="1" s="1"/>
  <c r="N2049" i="1"/>
  <c r="I2050" i="1"/>
  <c r="J2050" i="1"/>
  <c r="O2050" i="1" s="1"/>
  <c r="K2050" i="1"/>
  <c r="I2051" i="1"/>
  <c r="J2051" i="1"/>
  <c r="O2051" i="1" s="1"/>
  <c r="I2052" i="1"/>
  <c r="L2052" i="1" s="1"/>
  <c r="J2052" i="1"/>
  <c r="O2052" i="1" s="1"/>
  <c r="K2052" i="1"/>
  <c r="M2052" i="1"/>
  <c r="N2052" i="1"/>
  <c r="I2053" i="1"/>
  <c r="J2053" i="1"/>
  <c r="O2053" i="1" s="1"/>
  <c r="M2053" i="1"/>
  <c r="I2054" i="1"/>
  <c r="J2054" i="1"/>
  <c r="O2054" i="1" s="1"/>
  <c r="K2054" i="1"/>
  <c r="L2054" i="1"/>
  <c r="M2054" i="1"/>
  <c r="N2054" i="1"/>
  <c r="I2055" i="1"/>
  <c r="J2055" i="1"/>
  <c r="O2055" i="1" s="1"/>
  <c r="K2055" i="1"/>
  <c r="I2056" i="1"/>
  <c r="K2056" i="1" s="1"/>
  <c r="J2056" i="1"/>
  <c r="O2056" i="1" s="1"/>
  <c r="L2056" i="1"/>
  <c r="M2056" i="1"/>
  <c r="N2056" i="1"/>
  <c r="I2057" i="1"/>
  <c r="L2057" i="1" s="1"/>
  <c r="J2057" i="1"/>
  <c r="O2057" i="1" s="1"/>
  <c r="M2057" i="1"/>
  <c r="N2057" i="1"/>
  <c r="I2058" i="1"/>
  <c r="M2058" i="1" s="1"/>
  <c r="J2058" i="1"/>
  <c r="O2058" i="1" s="1"/>
  <c r="K2058" i="1"/>
  <c r="L2058" i="1"/>
  <c r="I2059" i="1"/>
  <c r="J2059" i="1"/>
  <c r="O2059" i="1" s="1"/>
  <c r="I2060" i="1"/>
  <c r="J2060" i="1"/>
  <c r="O2060" i="1" s="1"/>
  <c r="K2060" i="1"/>
  <c r="L2060" i="1"/>
  <c r="M2060" i="1"/>
  <c r="N2060" i="1"/>
  <c r="I2061" i="1"/>
  <c r="K2061" i="1" s="1"/>
  <c r="J2061" i="1"/>
  <c r="O2061" i="1" s="1"/>
  <c r="L2061" i="1"/>
  <c r="M2061" i="1"/>
  <c r="N2061" i="1"/>
  <c r="I2062" i="1"/>
  <c r="J2062" i="1"/>
  <c r="O2062" i="1" s="1"/>
  <c r="K2062" i="1"/>
  <c r="L2062" i="1"/>
  <c r="M2062" i="1"/>
  <c r="N2062" i="1"/>
  <c r="I2063" i="1"/>
  <c r="M2063" i="1" s="1"/>
  <c r="J2063" i="1"/>
  <c r="O2063" i="1" s="1"/>
  <c r="K2063" i="1"/>
  <c r="L2063" i="1"/>
  <c r="N2063" i="1"/>
  <c r="I2064" i="1"/>
  <c r="J2064" i="1"/>
  <c r="O2064" i="1" s="1"/>
  <c r="N2064" i="1"/>
  <c r="I2065" i="1"/>
  <c r="J2065" i="1"/>
  <c r="O2065" i="1" s="1"/>
  <c r="K2065" i="1"/>
  <c r="I2066" i="1"/>
  <c r="J2066" i="1"/>
  <c r="O2066" i="1" s="1"/>
  <c r="I2067" i="1"/>
  <c r="N2067" i="1" s="1"/>
  <c r="J2067" i="1"/>
  <c r="O2067" i="1" s="1"/>
  <c r="K2067" i="1"/>
  <c r="M2067" i="1"/>
  <c r="I2068" i="1"/>
  <c r="M2068" i="1" s="1"/>
  <c r="J2068" i="1"/>
  <c r="O2068" i="1" s="1"/>
  <c r="I2069" i="1"/>
  <c r="K2069" i="1" s="1"/>
  <c r="J2069" i="1"/>
  <c r="O2069" i="1" s="1"/>
  <c r="I2070" i="1"/>
  <c r="J2070" i="1"/>
  <c r="O2070" i="1" s="1"/>
  <c r="K2070" i="1"/>
  <c r="L2070" i="1"/>
  <c r="M2070" i="1"/>
  <c r="N2070" i="1"/>
  <c r="I2071" i="1"/>
  <c r="J2071" i="1"/>
  <c r="O2071" i="1" s="1"/>
  <c r="M2071" i="1"/>
  <c r="I2072" i="1"/>
  <c r="K2072" i="1" s="1"/>
  <c r="J2072" i="1"/>
  <c r="O2072" i="1" s="1"/>
  <c r="M2072" i="1"/>
  <c r="N2072" i="1"/>
  <c r="I2073" i="1"/>
  <c r="L2073" i="1" s="1"/>
  <c r="J2073" i="1"/>
  <c r="O2073" i="1" s="1"/>
  <c r="K2073" i="1"/>
  <c r="M2073" i="1"/>
  <c r="I2074" i="1"/>
  <c r="J2074" i="1"/>
  <c r="O2074" i="1" s="1"/>
  <c r="I2075" i="1"/>
  <c r="N2075" i="1" s="1"/>
  <c r="J2075" i="1"/>
  <c r="O2075" i="1" s="1"/>
  <c r="K2075" i="1"/>
  <c r="L2075" i="1"/>
  <c r="M2075" i="1"/>
  <c r="I2076" i="1"/>
  <c r="K2076" i="1" s="1"/>
  <c r="J2076" i="1"/>
  <c r="O2076" i="1" s="1"/>
  <c r="L2076" i="1"/>
  <c r="M2076" i="1"/>
  <c r="N2076" i="1"/>
  <c r="I2077" i="1"/>
  <c r="M2077" i="1" s="1"/>
  <c r="J2077" i="1"/>
  <c r="O2077" i="1" s="1"/>
  <c r="K2077" i="1"/>
  <c r="L2077" i="1"/>
  <c r="N2077" i="1"/>
  <c r="I2078" i="1"/>
  <c r="J2078" i="1"/>
  <c r="O2078" i="1" s="1"/>
  <c r="K2078" i="1"/>
  <c r="L2078" i="1"/>
  <c r="M2078" i="1"/>
  <c r="N2078" i="1"/>
  <c r="I2079" i="1"/>
  <c r="J2079" i="1"/>
  <c r="O2079" i="1" s="1"/>
  <c r="N2079" i="1"/>
  <c r="I2080" i="1"/>
  <c r="J2080" i="1"/>
  <c r="O2080" i="1" s="1"/>
  <c r="I2081" i="1"/>
  <c r="L2081" i="1" s="1"/>
  <c r="J2081" i="1"/>
  <c r="O2081" i="1" s="1"/>
  <c r="K2081" i="1"/>
  <c r="M2081" i="1"/>
  <c r="I2082" i="1"/>
  <c r="M2082" i="1" s="1"/>
  <c r="J2082" i="1"/>
  <c r="O2082" i="1" s="1"/>
  <c r="K2082" i="1"/>
  <c r="N2082" i="1"/>
  <c r="I2083" i="1"/>
  <c r="J2083" i="1"/>
  <c r="O2083" i="1" s="1"/>
  <c r="M2083" i="1"/>
  <c r="I2084" i="1"/>
  <c r="J2084" i="1"/>
  <c r="O2084" i="1" s="1"/>
  <c r="I2085" i="1"/>
  <c r="N2085" i="1" s="1"/>
  <c r="J2085" i="1"/>
  <c r="O2085" i="1" s="1"/>
  <c r="K2085" i="1"/>
  <c r="M2085" i="1"/>
  <c r="I2086" i="1"/>
  <c r="J2086" i="1"/>
  <c r="O2086" i="1" s="1"/>
  <c r="K2086" i="1"/>
  <c r="L2086" i="1"/>
  <c r="M2086" i="1"/>
  <c r="N2086" i="1"/>
  <c r="I2087" i="1"/>
  <c r="L2087" i="1" s="1"/>
  <c r="J2087" i="1"/>
  <c r="O2087" i="1" s="1"/>
  <c r="K2087" i="1"/>
  <c r="M2087" i="1"/>
  <c r="N2087" i="1"/>
  <c r="I2088" i="1"/>
  <c r="K2088" i="1" s="1"/>
  <c r="J2088" i="1"/>
  <c r="O2088" i="1" s="1"/>
  <c r="L2088" i="1"/>
  <c r="M2088" i="1"/>
  <c r="I2089" i="1"/>
  <c r="J2089" i="1"/>
  <c r="O2089" i="1" s="1"/>
  <c r="I2090" i="1"/>
  <c r="M2090" i="1" s="1"/>
  <c r="J2090" i="1"/>
  <c r="O2090" i="1" s="1"/>
  <c r="K2090" i="1"/>
  <c r="L2090" i="1"/>
  <c r="N2090" i="1"/>
  <c r="I2091" i="1"/>
  <c r="N2091" i="1" s="1"/>
  <c r="J2091" i="1"/>
  <c r="O2091" i="1" s="1"/>
  <c r="L2091" i="1"/>
  <c r="M2091" i="1"/>
  <c r="I2092" i="1"/>
  <c r="M2092" i="1" s="1"/>
  <c r="J2092" i="1"/>
  <c r="O2092" i="1" s="1"/>
  <c r="K2092" i="1"/>
  <c r="L2092" i="1"/>
  <c r="N2092" i="1"/>
  <c r="I2093" i="1"/>
  <c r="N2093" i="1" s="1"/>
  <c r="J2093" i="1"/>
  <c r="O2093" i="1" s="1"/>
  <c r="I2094" i="1"/>
  <c r="J2094" i="1"/>
  <c r="O2094" i="1" s="1"/>
  <c r="K2094" i="1"/>
  <c r="L2094" i="1"/>
  <c r="M2094" i="1"/>
  <c r="N2094" i="1"/>
  <c r="I2095" i="1"/>
  <c r="J2095" i="1"/>
  <c r="O2095" i="1" s="1"/>
  <c r="K2095" i="1"/>
  <c r="L2095" i="1"/>
  <c r="M2095" i="1"/>
  <c r="N2095" i="1"/>
  <c r="I2096" i="1"/>
  <c r="J2096" i="1"/>
  <c r="O2096" i="1" s="1"/>
  <c r="I2097" i="1"/>
  <c r="L2097" i="1" s="1"/>
  <c r="J2097" i="1"/>
  <c r="O2097" i="1" s="1"/>
  <c r="K2097" i="1"/>
  <c r="N2097" i="1"/>
  <c r="I2098" i="1"/>
  <c r="J2098" i="1"/>
  <c r="O2098" i="1" s="1"/>
  <c r="I2099" i="1"/>
  <c r="J2099" i="1"/>
  <c r="O2099" i="1" s="1"/>
  <c r="K2099" i="1"/>
  <c r="I2100" i="1"/>
  <c r="N2100" i="1" s="1"/>
  <c r="J2100" i="1"/>
  <c r="O2100" i="1" s="1"/>
  <c r="K2100" i="1"/>
  <c r="L2100" i="1"/>
  <c r="M2100" i="1"/>
  <c r="I2101" i="1"/>
  <c r="L2101" i="1" s="1"/>
  <c r="J2101" i="1"/>
  <c r="O2101" i="1" s="1"/>
  <c r="K2101" i="1"/>
  <c r="M2101" i="1"/>
  <c r="N2101" i="1"/>
  <c r="I2102" i="1"/>
  <c r="J2102" i="1"/>
  <c r="O2102" i="1" s="1"/>
  <c r="K2102" i="1"/>
  <c r="L2102" i="1"/>
  <c r="M2102" i="1"/>
  <c r="N2102" i="1"/>
  <c r="I2103" i="1"/>
  <c r="J2103" i="1"/>
  <c r="O2103" i="1" s="1"/>
  <c r="I2104" i="1"/>
  <c r="J2104" i="1"/>
  <c r="O2104" i="1" s="1"/>
  <c r="I2105" i="1"/>
  <c r="L2105" i="1" s="1"/>
  <c r="J2105" i="1"/>
  <c r="O2105" i="1" s="1"/>
  <c r="K2105" i="1"/>
  <c r="M2105" i="1"/>
  <c r="N2105" i="1"/>
  <c r="I2106" i="1"/>
  <c r="M2106" i="1" s="1"/>
  <c r="J2106" i="1"/>
  <c r="O2106" i="1" s="1"/>
  <c r="L2106" i="1"/>
  <c r="N2106" i="1"/>
  <c r="I2107" i="1"/>
  <c r="N2107" i="1" s="1"/>
  <c r="J2107" i="1"/>
  <c r="O2107" i="1" s="1"/>
  <c r="K2107" i="1"/>
  <c r="L2107" i="1"/>
  <c r="I2108" i="1"/>
  <c r="J2108" i="1"/>
  <c r="O2108" i="1" s="1"/>
  <c r="N2108" i="1"/>
  <c r="I2109" i="1"/>
  <c r="J2109" i="1"/>
  <c r="O2109" i="1" s="1"/>
  <c r="K2109" i="1"/>
  <c r="L2109" i="1"/>
  <c r="M2109" i="1"/>
  <c r="N2109" i="1"/>
  <c r="I2110" i="1"/>
  <c r="J2110" i="1"/>
  <c r="O2110" i="1" s="1"/>
  <c r="K2110" i="1"/>
  <c r="L2110" i="1"/>
  <c r="M2110" i="1"/>
  <c r="N2110" i="1"/>
  <c r="I2111" i="1"/>
  <c r="K2111" i="1" s="1"/>
  <c r="J2111" i="1"/>
  <c r="O2111" i="1" s="1"/>
  <c r="L2111" i="1"/>
  <c r="M2111" i="1"/>
  <c r="N2111" i="1"/>
  <c r="I2112" i="1"/>
  <c r="K2112" i="1" s="1"/>
  <c r="J2112" i="1"/>
  <c r="O2112" i="1" s="1"/>
  <c r="L2112" i="1"/>
  <c r="N2112" i="1"/>
  <c r="I2113" i="1"/>
  <c r="J2113" i="1"/>
  <c r="O2113" i="1" s="1"/>
  <c r="I2114" i="1"/>
  <c r="K2114" i="1" s="1"/>
  <c r="J2114" i="1"/>
  <c r="O2114" i="1" s="1"/>
  <c r="I2115" i="1"/>
  <c r="J2115" i="1"/>
  <c r="O2115" i="1" s="1"/>
  <c r="K2115" i="1"/>
  <c r="I2116" i="1"/>
  <c r="L2116" i="1" s="1"/>
  <c r="J2116" i="1"/>
  <c r="O2116" i="1" s="1"/>
  <c r="K2116" i="1"/>
  <c r="M2116" i="1"/>
  <c r="N2116" i="1"/>
  <c r="I2117" i="1"/>
  <c r="J2117" i="1"/>
  <c r="O2117" i="1" s="1"/>
  <c r="M2117" i="1"/>
  <c r="I2118" i="1"/>
  <c r="J2118" i="1"/>
  <c r="O2118" i="1" s="1"/>
  <c r="K2118" i="1"/>
  <c r="L2118" i="1"/>
  <c r="M2118" i="1"/>
  <c r="N2118" i="1"/>
  <c r="I2119" i="1"/>
  <c r="K2119" i="1" s="1"/>
  <c r="J2119" i="1"/>
  <c r="O2119" i="1" s="1"/>
  <c r="I2120" i="1"/>
  <c r="K2120" i="1" s="1"/>
  <c r="J2120" i="1"/>
  <c r="O2120" i="1" s="1"/>
  <c r="L2120" i="1"/>
  <c r="M2120" i="1"/>
  <c r="N2120" i="1"/>
  <c r="I2121" i="1"/>
  <c r="L2121" i="1" s="1"/>
  <c r="J2121" i="1"/>
  <c r="O2121" i="1" s="1"/>
  <c r="M2121" i="1"/>
  <c r="N2121" i="1"/>
  <c r="I2122" i="1"/>
  <c r="M2122" i="1" s="1"/>
  <c r="J2122" i="1"/>
  <c r="O2122" i="1" s="1"/>
  <c r="K2122" i="1"/>
  <c r="L2122" i="1"/>
  <c r="I2123" i="1"/>
  <c r="J2123" i="1"/>
  <c r="O2123" i="1" s="1"/>
  <c r="I2124" i="1"/>
  <c r="J2124" i="1"/>
  <c r="O2124" i="1" s="1"/>
  <c r="K2124" i="1"/>
  <c r="L2124" i="1"/>
  <c r="M2124" i="1"/>
  <c r="N2124" i="1"/>
  <c r="I2125" i="1"/>
  <c r="K2125" i="1" s="1"/>
  <c r="J2125" i="1"/>
  <c r="O2125" i="1" s="1"/>
  <c r="L2125" i="1"/>
  <c r="M2125" i="1"/>
  <c r="N2125" i="1"/>
  <c r="I2126" i="1"/>
  <c r="J2126" i="1"/>
  <c r="O2126" i="1" s="1"/>
  <c r="K2126" i="1"/>
  <c r="L2126" i="1"/>
  <c r="M2126" i="1"/>
  <c r="N2126" i="1"/>
  <c r="I2127" i="1"/>
  <c r="M2127" i="1" s="1"/>
  <c r="J2127" i="1"/>
  <c r="O2127" i="1" s="1"/>
  <c r="K2127" i="1"/>
  <c r="L2127" i="1"/>
  <c r="N2127" i="1"/>
  <c r="I2128" i="1"/>
  <c r="J2128" i="1"/>
  <c r="O2128" i="1" s="1"/>
  <c r="N2128" i="1"/>
  <c r="I2129" i="1"/>
  <c r="J2129" i="1"/>
  <c r="O2129" i="1" s="1"/>
  <c r="I2130" i="1"/>
  <c r="J2130" i="1"/>
  <c r="O2130" i="1" s="1"/>
  <c r="I2131" i="1"/>
  <c r="N2131" i="1" s="1"/>
  <c r="J2131" i="1"/>
  <c r="O2131" i="1" s="1"/>
  <c r="K2131" i="1"/>
  <c r="M2131" i="1"/>
  <c r="I2132" i="1"/>
  <c r="J2132" i="1"/>
  <c r="O2132" i="1" s="1"/>
  <c r="M2132" i="1"/>
  <c r="I2133" i="1"/>
  <c r="J2133" i="1"/>
  <c r="O2133" i="1" s="1"/>
  <c r="K2133" i="1"/>
  <c r="I2134" i="1"/>
  <c r="J2134" i="1"/>
  <c r="O2134" i="1" s="1"/>
  <c r="K2134" i="1"/>
  <c r="L2134" i="1"/>
  <c r="M2134" i="1"/>
  <c r="N2134" i="1"/>
  <c r="I2135" i="1"/>
  <c r="J2135" i="1"/>
  <c r="O2135" i="1" s="1"/>
  <c r="I2136" i="1"/>
  <c r="K2136" i="1" s="1"/>
  <c r="J2136" i="1"/>
  <c r="O2136" i="1" s="1"/>
  <c r="M2136" i="1"/>
  <c r="N2136" i="1"/>
  <c r="I2137" i="1"/>
  <c r="L2137" i="1" s="1"/>
  <c r="J2137" i="1"/>
  <c r="O2137" i="1" s="1"/>
  <c r="K2137" i="1"/>
  <c r="M2137" i="1"/>
  <c r="I2138" i="1"/>
  <c r="J2138" i="1"/>
  <c r="O2138" i="1" s="1"/>
  <c r="I2139" i="1"/>
  <c r="N2139" i="1" s="1"/>
  <c r="J2139" i="1"/>
  <c r="O2139" i="1" s="1"/>
  <c r="K2139" i="1"/>
  <c r="L2139" i="1"/>
  <c r="M2139" i="1"/>
  <c r="I2140" i="1"/>
  <c r="K2140" i="1" s="1"/>
  <c r="J2140" i="1"/>
  <c r="O2140" i="1" s="1"/>
  <c r="L2140" i="1"/>
  <c r="M2140" i="1"/>
  <c r="N2140" i="1"/>
  <c r="I2141" i="1"/>
  <c r="M2141" i="1" s="1"/>
  <c r="J2141" i="1"/>
  <c r="O2141" i="1" s="1"/>
  <c r="K2141" i="1"/>
  <c r="L2141" i="1"/>
  <c r="N2141" i="1"/>
  <c r="I2142" i="1"/>
  <c r="J2142" i="1"/>
  <c r="O2142" i="1" s="1"/>
  <c r="K2142" i="1"/>
  <c r="L2142" i="1"/>
  <c r="M2142" i="1"/>
  <c r="N2142" i="1"/>
  <c r="I2143" i="1"/>
  <c r="J2143" i="1"/>
  <c r="O2143" i="1" s="1"/>
  <c r="N2143" i="1"/>
  <c r="I2144" i="1"/>
  <c r="J2144" i="1"/>
  <c r="O2144" i="1" s="1"/>
  <c r="L2144" i="1"/>
  <c r="I2145" i="1"/>
  <c r="N2145" i="1" s="1"/>
  <c r="J2145" i="1"/>
  <c r="O2145" i="1" s="1"/>
  <c r="I2146" i="1"/>
  <c r="M2146" i="1" s="1"/>
  <c r="J2146" i="1"/>
  <c r="O2146" i="1" s="1"/>
  <c r="K2146" i="1"/>
  <c r="N2146" i="1"/>
  <c r="I2147" i="1"/>
  <c r="M2147" i="1" s="1"/>
  <c r="J2147" i="1"/>
  <c r="O2147" i="1" s="1"/>
  <c r="I2148" i="1"/>
  <c r="J2148" i="1"/>
  <c r="O2148" i="1" s="1"/>
  <c r="K2148" i="1"/>
  <c r="I2149" i="1"/>
  <c r="N2149" i="1" s="1"/>
  <c r="J2149" i="1"/>
  <c r="O2149" i="1" s="1"/>
  <c r="K2149" i="1"/>
  <c r="L2149" i="1"/>
  <c r="I2150" i="1"/>
  <c r="J2150" i="1"/>
  <c r="O2150" i="1" s="1"/>
  <c r="K2150" i="1"/>
  <c r="L2150" i="1"/>
  <c r="M2150" i="1"/>
  <c r="N2150" i="1"/>
  <c r="I2151" i="1"/>
  <c r="L2151" i="1" s="1"/>
  <c r="J2151" i="1"/>
  <c r="O2151" i="1" s="1"/>
  <c r="K2151" i="1"/>
  <c r="M2151" i="1"/>
  <c r="N2151" i="1"/>
  <c r="I2152" i="1"/>
  <c r="K2152" i="1" s="1"/>
  <c r="J2152" i="1"/>
  <c r="O2152" i="1" s="1"/>
  <c r="L2152" i="1"/>
  <c r="M2152" i="1"/>
  <c r="I2153" i="1"/>
  <c r="J2153" i="1"/>
  <c r="O2153" i="1" s="1"/>
  <c r="I2154" i="1"/>
  <c r="M2154" i="1" s="1"/>
  <c r="J2154" i="1"/>
  <c r="O2154" i="1" s="1"/>
  <c r="K2154" i="1"/>
  <c r="L2154" i="1"/>
  <c r="N2154" i="1"/>
  <c r="I2155" i="1"/>
  <c r="N2155" i="1" s="1"/>
  <c r="J2155" i="1"/>
  <c r="O2155" i="1" s="1"/>
  <c r="L2155" i="1"/>
  <c r="M2155" i="1"/>
  <c r="I2156" i="1"/>
  <c r="M2156" i="1" s="1"/>
  <c r="J2156" i="1"/>
  <c r="O2156" i="1" s="1"/>
  <c r="K2156" i="1"/>
  <c r="L2156" i="1"/>
  <c r="N2156" i="1"/>
  <c r="I2157" i="1"/>
  <c r="J2157" i="1"/>
  <c r="O2157" i="1" s="1"/>
  <c r="N2157" i="1"/>
  <c r="I2158" i="1"/>
  <c r="J2158" i="1"/>
  <c r="O2158" i="1" s="1"/>
  <c r="K2158" i="1"/>
  <c r="L2158" i="1"/>
  <c r="M2158" i="1"/>
  <c r="N2158" i="1"/>
  <c r="I2159" i="1"/>
  <c r="J2159" i="1"/>
  <c r="O2159" i="1" s="1"/>
  <c r="K2159" i="1"/>
  <c r="L2159" i="1"/>
  <c r="M2159" i="1"/>
  <c r="N2159" i="1"/>
  <c r="I2160" i="1"/>
  <c r="K2160" i="1" s="1"/>
  <c r="J2160" i="1"/>
  <c r="O2160" i="1" s="1"/>
  <c r="M2160" i="1"/>
  <c r="N2160" i="1"/>
  <c r="I2161" i="1"/>
  <c r="L2161" i="1" s="1"/>
  <c r="J2161" i="1"/>
  <c r="O2161" i="1" s="1"/>
  <c r="K2161" i="1"/>
  <c r="N2161" i="1"/>
  <c r="I2162" i="1"/>
  <c r="N2162" i="1" s="1"/>
  <c r="J2162" i="1"/>
  <c r="O2162" i="1" s="1"/>
  <c r="I2163" i="1"/>
  <c r="J2163" i="1"/>
  <c r="O2163" i="1" s="1"/>
  <c r="K2163" i="1"/>
  <c r="I2164" i="1"/>
  <c r="N2164" i="1" s="1"/>
  <c r="J2164" i="1"/>
  <c r="O2164" i="1" s="1"/>
  <c r="K2164" i="1"/>
  <c r="L2164" i="1"/>
  <c r="M2164" i="1"/>
  <c r="I2165" i="1"/>
  <c r="L2165" i="1" s="1"/>
  <c r="J2165" i="1"/>
  <c r="O2165" i="1" s="1"/>
  <c r="K2165" i="1"/>
  <c r="M2165" i="1"/>
  <c r="N2165" i="1"/>
  <c r="I2166" i="1"/>
  <c r="J2166" i="1"/>
  <c r="O2166" i="1" s="1"/>
  <c r="K2166" i="1"/>
  <c r="L2166" i="1"/>
  <c r="M2166" i="1"/>
  <c r="N2166" i="1"/>
  <c r="I2167" i="1"/>
  <c r="M2167" i="1" s="1"/>
  <c r="J2167" i="1"/>
  <c r="O2167" i="1" s="1"/>
  <c r="I2168" i="1"/>
  <c r="J2168" i="1"/>
  <c r="O2168" i="1" s="1"/>
  <c r="I2169" i="1"/>
  <c r="L2169" i="1" s="1"/>
  <c r="J2169" i="1"/>
  <c r="O2169" i="1" s="1"/>
  <c r="K2169" i="1"/>
  <c r="M2169" i="1"/>
  <c r="N2169" i="1"/>
  <c r="I2170" i="1"/>
  <c r="M2170" i="1" s="1"/>
  <c r="J2170" i="1"/>
  <c r="O2170" i="1" s="1"/>
  <c r="L2170" i="1"/>
  <c r="N2170" i="1"/>
  <c r="I2171" i="1"/>
  <c r="N2171" i="1" s="1"/>
  <c r="J2171" i="1"/>
  <c r="O2171" i="1" s="1"/>
  <c r="K2171" i="1"/>
  <c r="L2171" i="1"/>
  <c r="I2172" i="1"/>
  <c r="J2172" i="1"/>
  <c r="O2172" i="1" s="1"/>
  <c r="N2172" i="1"/>
  <c r="I2173" i="1"/>
  <c r="J2173" i="1"/>
  <c r="O2173" i="1" s="1"/>
  <c r="K2173" i="1"/>
  <c r="L2173" i="1"/>
  <c r="M2173" i="1"/>
  <c r="N2173" i="1"/>
  <c r="I2174" i="1"/>
  <c r="J2174" i="1"/>
  <c r="O2174" i="1" s="1"/>
  <c r="K2174" i="1"/>
  <c r="L2174" i="1"/>
  <c r="M2174" i="1"/>
  <c r="N2174" i="1"/>
  <c r="I2175" i="1"/>
  <c r="K2175" i="1" s="1"/>
  <c r="J2175" i="1"/>
  <c r="O2175" i="1" s="1"/>
  <c r="L2175" i="1"/>
  <c r="M2175" i="1"/>
  <c r="N2175" i="1"/>
  <c r="I2176" i="1"/>
  <c r="K2176" i="1" s="1"/>
  <c r="J2176" i="1"/>
  <c r="O2176" i="1" s="1"/>
  <c r="L2176" i="1"/>
  <c r="N2176" i="1"/>
  <c r="I2177" i="1"/>
  <c r="J2177" i="1"/>
  <c r="O2177" i="1" s="1"/>
  <c r="I2178" i="1"/>
  <c r="J2178" i="1"/>
  <c r="O2178" i="1" s="1"/>
  <c r="K2178" i="1"/>
  <c r="I2179" i="1"/>
  <c r="N2179" i="1" s="1"/>
  <c r="J2179" i="1"/>
  <c r="O2179" i="1" s="1"/>
  <c r="K2179" i="1"/>
  <c r="L2179" i="1"/>
  <c r="M2179" i="1"/>
  <c r="I2180" i="1"/>
  <c r="L2180" i="1" s="1"/>
  <c r="J2180" i="1"/>
  <c r="O2180" i="1" s="1"/>
  <c r="K2180" i="1"/>
  <c r="M2180" i="1"/>
  <c r="N2180" i="1"/>
  <c r="I2181" i="1"/>
  <c r="J2181" i="1"/>
  <c r="O2181" i="1" s="1"/>
  <c r="I2182" i="1"/>
  <c r="J2182" i="1"/>
  <c r="O2182" i="1" s="1"/>
  <c r="K2182" i="1"/>
  <c r="L2182" i="1"/>
  <c r="M2182" i="1"/>
  <c r="N2182" i="1"/>
  <c r="I2183" i="1"/>
  <c r="J2183" i="1"/>
  <c r="O2183" i="1" s="1"/>
  <c r="K2183" i="1"/>
  <c r="I2184" i="1"/>
  <c r="K2184" i="1" s="1"/>
  <c r="J2184" i="1"/>
  <c r="O2184" i="1" s="1"/>
  <c r="L2184" i="1"/>
  <c r="M2184" i="1"/>
  <c r="N2184" i="1"/>
  <c r="I2185" i="1"/>
  <c r="L2185" i="1" s="1"/>
  <c r="J2185" i="1"/>
  <c r="O2185" i="1" s="1"/>
  <c r="M2185" i="1"/>
  <c r="N2185" i="1"/>
  <c r="I2186" i="1"/>
  <c r="M2186" i="1" s="1"/>
  <c r="J2186" i="1"/>
  <c r="O2186" i="1" s="1"/>
  <c r="K2186" i="1"/>
  <c r="L2186" i="1"/>
  <c r="I2187" i="1"/>
  <c r="J2187" i="1"/>
  <c r="O2187" i="1" s="1"/>
  <c r="I2188" i="1"/>
  <c r="J2188" i="1"/>
  <c r="O2188" i="1" s="1"/>
  <c r="K2188" i="1"/>
  <c r="L2188" i="1"/>
  <c r="M2188" i="1"/>
  <c r="N2188" i="1"/>
  <c r="I2189" i="1"/>
  <c r="J2189" i="1"/>
  <c r="O2189" i="1" s="1"/>
  <c r="K2189" i="1"/>
  <c r="I2190" i="1"/>
  <c r="K2190" i="1" s="1"/>
  <c r="J2190" i="1"/>
  <c r="O2190" i="1" s="1"/>
  <c r="L2190" i="1"/>
  <c r="M2190" i="1"/>
  <c r="N2190" i="1"/>
  <c r="I2191" i="1"/>
  <c r="L2191" i="1" s="1"/>
  <c r="J2191" i="1"/>
  <c r="O2191" i="1" s="1"/>
  <c r="K2191" i="1"/>
  <c r="M2191" i="1"/>
  <c r="N2191" i="1"/>
  <c r="I2192" i="1"/>
  <c r="M2192" i="1" s="1"/>
  <c r="J2192" i="1"/>
  <c r="O2192" i="1" s="1"/>
  <c r="K2192" i="1"/>
  <c r="L2192" i="1"/>
  <c r="N2192" i="1"/>
  <c r="I2193" i="1"/>
  <c r="J2193" i="1"/>
  <c r="O2193" i="1" s="1"/>
  <c r="M2193" i="1"/>
  <c r="I2194" i="1"/>
  <c r="J2194" i="1"/>
  <c r="O2194" i="1" s="1"/>
  <c r="N2194" i="1"/>
  <c r="I2195" i="1"/>
  <c r="J2195" i="1"/>
  <c r="O2195" i="1" s="1"/>
  <c r="K2195" i="1"/>
  <c r="I2196" i="1"/>
  <c r="J2196" i="1"/>
  <c r="O2196" i="1" s="1"/>
  <c r="K2196" i="1"/>
  <c r="L2196" i="1"/>
  <c r="M2196" i="1"/>
  <c r="N2196" i="1"/>
  <c r="I2197" i="1"/>
  <c r="J2197" i="1"/>
  <c r="O2197" i="1" s="1"/>
  <c r="I2198" i="1"/>
  <c r="K2198" i="1" s="1"/>
  <c r="J2198" i="1"/>
  <c r="O2198" i="1" s="1"/>
  <c r="L2198" i="1"/>
  <c r="M2198" i="1"/>
  <c r="N2198" i="1"/>
  <c r="I2199" i="1"/>
  <c r="L2199" i="1" s="1"/>
  <c r="J2199" i="1"/>
  <c r="O2199" i="1" s="1"/>
  <c r="K2199" i="1"/>
  <c r="M2199" i="1"/>
  <c r="N2199" i="1"/>
  <c r="I2200" i="1"/>
  <c r="M2200" i="1" s="1"/>
  <c r="J2200" i="1"/>
  <c r="O2200" i="1" s="1"/>
  <c r="K2200" i="1"/>
  <c r="L2200" i="1"/>
  <c r="N2200" i="1"/>
  <c r="I2201" i="1"/>
  <c r="J2201" i="1"/>
  <c r="O2201" i="1" s="1"/>
  <c r="M2201" i="1"/>
  <c r="I2202" i="1"/>
  <c r="J2202" i="1"/>
  <c r="O2202" i="1" s="1"/>
  <c r="N2202" i="1"/>
  <c r="I2203" i="1"/>
  <c r="K2203" i="1" s="1"/>
  <c r="J2203" i="1"/>
  <c r="O2203" i="1" s="1"/>
  <c r="I2204" i="1"/>
  <c r="J2204" i="1"/>
  <c r="O2204" i="1" s="1"/>
  <c r="K2204" i="1"/>
  <c r="L2204" i="1"/>
  <c r="M2204" i="1"/>
  <c r="N2204" i="1"/>
  <c r="I2205" i="1"/>
  <c r="J2205" i="1"/>
  <c r="O2205" i="1" s="1"/>
  <c r="K2205" i="1"/>
  <c r="I2206" i="1"/>
  <c r="K2206" i="1" s="1"/>
  <c r="J2206" i="1"/>
  <c r="O2206" i="1" s="1"/>
  <c r="L2206" i="1"/>
  <c r="M2206" i="1"/>
  <c r="N2206" i="1"/>
  <c r="I2207" i="1"/>
  <c r="L2207" i="1" s="1"/>
  <c r="J2207" i="1"/>
  <c r="O2207" i="1" s="1"/>
  <c r="K2207" i="1"/>
  <c r="M2207" i="1"/>
  <c r="N2207" i="1"/>
  <c r="I2208" i="1"/>
  <c r="M2208" i="1" s="1"/>
  <c r="J2208" i="1"/>
  <c r="O2208" i="1" s="1"/>
  <c r="K2208" i="1"/>
  <c r="L2208" i="1"/>
  <c r="N2208" i="1"/>
  <c r="I2209" i="1"/>
  <c r="J2209" i="1"/>
  <c r="O2209" i="1" s="1"/>
  <c r="M2209" i="1"/>
  <c r="I2210" i="1"/>
  <c r="J2210" i="1"/>
  <c r="O2210" i="1" s="1"/>
  <c r="N2210" i="1"/>
  <c r="I2211" i="1"/>
  <c r="J2211" i="1"/>
  <c r="O2211" i="1" s="1"/>
  <c r="K2211" i="1"/>
  <c r="I2212" i="1"/>
  <c r="J2212" i="1"/>
  <c r="O2212" i="1" s="1"/>
  <c r="K2212" i="1"/>
  <c r="L2212" i="1"/>
  <c r="M2212" i="1"/>
  <c r="N2212" i="1"/>
  <c r="I2213" i="1"/>
  <c r="K2213" i="1" s="1"/>
  <c r="J2213" i="1"/>
  <c r="O2213" i="1" s="1"/>
  <c r="I2214" i="1"/>
  <c r="K2214" i="1" s="1"/>
  <c r="J2214" i="1"/>
  <c r="O2214" i="1" s="1"/>
  <c r="L2214" i="1"/>
  <c r="M2214" i="1"/>
  <c r="N2214" i="1"/>
  <c r="I2215" i="1"/>
  <c r="L2215" i="1" s="1"/>
  <c r="J2215" i="1"/>
  <c r="O2215" i="1" s="1"/>
  <c r="K2215" i="1"/>
  <c r="M2215" i="1"/>
  <c r="N2215" i="1"/>
  <c r="I2216" i="1"/>
  <c r="M2216" i="1" s="1"/>
  <c r="J2216" i="1"/>
  <c r="O2216" i="1" s="1"/>
  <c r="K2216" i="1"/>
  <c r="L2216" i="1"/>
  <c r="N2216" i="1"/>
  <c r="I2217" i="1"/>
  <c r="J2217" i="1"/>
  <c r="O2217" i="1" s="1"/>
  <c r="M2217" i="1"/>
  <c r="I2218" i="1"/>
  <c r="J2218" i="1"/>
  <c r="O2218" i="1" s="1"/>
  <c r="N2218" i="1"/>
  <c r="I2219" i="1"/>
  <c r="J2219" i="1"/>
  <c r="O2219" i="1" s="1"/>
  <c r="I2220" i="1"/>
  <c r="J2220" i="1"/>
  <c r="O2220" i="1" s="1"/>
  <c r="K2220" i="1"/>
  <c r="L2220" i="1"/>
  <c r="M2220" i="1"/>
  <c r="N2220" i="1"/>
  <c r="I2221" i="1"/>
  <c r="J2221" i="1"/>
  <c r="O2221" i="1" s="1"/>
  <c r="K2221" i="1"/>
  <c r="I2222" i="1"/>
  <c r="K2222" i="1" s="1"/>
  <c r="J2222" i="1"/>
  <c r="O2222" i="1" s="1"/>
  <c r="L2222" i="1"/>
  <c r="M2222" i="1"/>
  <c r="N2222" i="1"/>
  <c r="I2223" i="1"/>
  <c r="L2223" i="1" s="1"/>
  <c r="J2223" i="1"/>
  <c r="O2223" i="1" s="1"/>
  <c r="K2223" i="1"/>
  <c r="M2223" i="1"/>
  <c r="N2223" i="1"/>
  <c r="I2224" i="1"/>
  <c r="M2224" i="1" s="1"/>
  <c r="J2224" i="1"/>
  <c r="O2224" i="1" s="1"/>
  <c r="K2224" i="1"/>
  <c r="L2224" i="1"/>
  <c r="N2224" i="1"/>
  <c r="I2225" i="1"/>
  <c r="J2225" i="1"/>
  <c r="O2225" i="1" s="1"/>
  <c r="M2225" i="1"/>
  <c r="I2226" i="1"/>
  <c r="J2226" i="1"/>
  <c r="O2226" i="1" s="1"/>
  <c r="N2226" i="1"/>
  <c r="I2227" i="1"/>
  <c r="J2227" i="1"/>
  <c r="O2227" i="1" s="1"/>
  <c r="K2227" i="1"/>
  <c r="I2228" i="1"/>
  <c r="J2228" i="1"/>
  <c r="O2228" i="1" s="1"/>
  <c r="K2228" i="1"/>
  <c r="L2228" i="1"/>
  <c r="M2228" i="1"/>
  <c r="N2228" i="1"/>
  <c r="I2229" i="1"/>
  <c r="J2229" i="1"/>
  <c r="O2229" i="1" s="1"/>
  <c r="I2230" i="1"/>
  <c r="K2230" i="1" s="1"/>
  <c r="J2230" i="1"/>
  <c r="O2230" i="1" s="1"/>
  <c r="L2230" i="1"/>
  <c r="M2230" i="1"/>
  <c r="N2230" i="1"/>
  <c r="I2231" i="1"/>
  <c r="L2231" i="1" s="1"/>
  <c r="J2231" i="1"/>
  <c r="O2231" i="1" s="1"/>
  <c r="K2231" i="1"/>
  <c r="M2231" i="1"/>
  <c r="N2231" i="1"/>
  <c r="I2232" i="1"/>
  <c r="M2232" i="1" s="1"/>
  <c r="J2232" i="1"/>
  <c r="O2232" i="1" s="1"/>
  <c r="K2232" i="1"/>
  <c r="L2232" i="1"/>
  <c r="N2232" i="1"/>
  <c r="I2233" i="1"/>
  <c r="J2233" i="1"/>
  <c r="O2233" i="1" s="1"/>
  <c r="M2233" i="1"/>
  <c r="I2234" i="1"/>
  <c r="J2234" i="1"/>
  <c r="O2234" i="1" s="1"/>
  <c r="N2234" i="1"/>
  <c r="I2235" i="1"/>
  <c r="K2235" i="1" s="1"/>
  <c r="J2235" i="1"/>
  <c r="O2235" i="1" s="1"/>
  <c r="I2236" i="1"/>
  <c r="J2236" i="1"/>
  <c r="O2236" i="1" s="1"/>
  <c r="K2236" i="1"/>
  <c r="L2236" i="1"/>
  <c r="M2236" i="1"/>
  <c r="N2236" i="1"/>
  <c r="I2237" i="1"/>
  <c r="J2237" i="1"/>
  <c r="O2237" i="1" s="1"/>
  <c r="K2237" i="1"/>
  <c r="I2238" i="1"/>
  <c r="K2238" i="1" s="1"/>
  <c r="J2238" i="1"/>
  <c r="O2238" i="1" s="1"/>
  <c r="L2238" i="1"/>
  <c r="M2238" i="1"/>
  <c r="N2238" i="1"/>
  <c r="I2239" i="1"/>
  <c r="L2239" i="1" s="1"/>
  <c r="J2239" i="1"/>
  <c r="O2239" i="1" s="1"/>
  <c r="K2239" i="1"/>
  <c r="M2239" i="1"/>
  <c r="N2239" i="1"/>
  <c r="I2240" i="1"/>
  <c r="M2240" i="1" s="1"/>
  <c r="J2240" i="1"/>
  <c r="O2240" i="1" s="1"/>
  <c r="K2240" i="1"/>
  <c r="L2240" i="1"/>
  <c r="N2240" i="1"/>
  <c r="I2241" i="1"/>
  <c r="J2241" i="1"/>
  <c r="O2241" i="1" s="1"/>
  <c r="M2241" i="1"/>
  <c r="I2242" i="1"/>
  <c r="J2242" i="1"/>
  <c r="O2242" i="1" s="1"/>
  <c r="N2242" i="1"/>
  <c r="I2243" i="1"/>
  <c r="J2243" i="1"/>
  <c r="O2243" i="1" s="1"/>
  <c r="K2243" i="1"/>
  <c r="I2244" i="1"/>
  <c r="J2244" i="1"/>
  <c r="O2244" i="1" s="1"/>
  <c r="K2244" i="1"/>
  <c r="L2244" i="1"/>
  <c r="M2244" i="1"/>
  <c r="N2244" i="1"/>
  <c r="I2245" i="1"/>
  <c r="K2245" i="1" s="1"/>
  <c r="J2245" i="1"/>
  <c r="O2245" i="1" s="1"/>
  <c r="I2246" i="1"/>
  <c r="K2246" i="1" s="1"/>
  <c r="J2246" i="1"/>
  <c r="O2246" i="1" s="1"/>
  <c r="L2246" i="1"/>
  <c r="M2246" i="1"/>
  <c r="N2246" i="1"/>
  <c r="I2247" i="1"/>
  <c r="L2247" i="1" s="1"/>
  <c r="J2247" i="1"/>
  <c r="O2247" i="1" s="1"/>
  <c r="K2247" i="1"/>
  <c r="M2247" i="1"/>
  <c r="N2247" i="1"/>
  <c r="I2248" i="1"/>
  <c r="M2248" i="1" s="1"/>
  <c r="J2248" i="1"/>
  <c r="O2248" i="1" s="1"/>
  <c r="K2248" i="1"/>
  <c r="L2248" i="1"/>
  <c r="N2248" i="1"/>
  <c r="I2249" i="1"/>
  <c r="J2249" i="1"/>
  <c r="O2249" i="1" s="1"/>
  <c r="M2249" i="1"/>
  <c r="I2250" i="1"/>
  <c r="J2250" i="1"/>
  <c r="O2250" i="1" s="1"/>
  <c r="N2250" i="1"/>
  <c r="I2251" i="1"/>
  <c r="J2251" i="1"/>
  <c r="O2251" i="1" s="1"/>
  <c r="I2252" i="1"/>
  <c r="J2252" i="1"/>
  <c r="O2252" i="1" s="1"/>
  <c r="K2252" i="1"/>
  <c r="L2252" i="1"/>
  <c r="M2252" i="1"/>
  <c r="N2252" i="1"/>
  <c r="I2253" i="1"/>
  <c r="J2253" i="1"/>
  <c r="O2253" i="1" s="1"/>
  <c r="K2253" i="1"/>
  <c r="I2254" i="1"/>
  <c r="K2254" i="1" s="1"/>
  <c r="J2254" i="1"/>
  <c r="O2254" i="1" s="1"/>
  <c r="L2254" i="1"/>
  <c r="M2254" i="1"/>
  <c r="N2254" i="1"/>
  <c r="I2255" i="1"/>
  <c r="L2255" i="1" s="1"/>
  <c r="J2255" i="1"/>
  <c r="O2255" i="1" s="1"/>
  <c r="K2255" i="1"/>
  <c r="M2255" i="1"/>
  <c r="N2255" i="1"/>
  <c r="I2256" i="1"/>
  <c r="M2256" i="1" s="1"/>
  <c r="J2256" i="1"/>
  <c r="O2256" i="1" s="1"/>
  <c r="K2256" i="1"/>
  <c r="L2256" i="1"/>
  <c r="N2256" i="1"/>
  <c r="I2257" i="1"/>
  <c r="J2257" i="1"/>
  <c r="O2257" i="1" s="1"/>
  <c r="M2257" i="1"/>
  <c r="I2258" i="1"/>
  <c r="J2258" i="1"/>
  <c r="O2258" i="1" s="1"/>
  <c r="N2258" i="1"/>
  <c r="I2259" i="1"/>
  <c r="J2259" i="1"/>
  <c r="O2259" i="1" s="1"/>
  <c r="K2259" i="1"/>
  <c r="I2260" i="1"/>
  <c r="J2260" i="1"/>
  <c r="O2260" i="1" s="1"/>
  <c r="K2260" i="1"/>
  <c r="L2260" i="1"/>
  <c r="M2260" i="1"/>
  <c r="N2260" i="1"/>
  <c r="I2261" i="1"/>
  <c r="J2261" i="1"/>
  <c r="O2261" i="1" s="1"/>
  <c r="I2262" i="1"/>
  <c r="K2262" i="1" s="1"/>
  <c r="J2262" i="1"/>
  <c r="O2262" i="1" s="1"/>
  <c r="L2262" i="1"/>
  <c r="M2262" i="1"/>
  <c r="N2262" i="1"/>
  <c r="I2263" i="1"/>
  <c r="L2263" i="1" s="1"/>
  <c r="J2263" i="1"/>
  <c r="O2263" i="1" s="1"/>
  <c r="K2263" i="1"/>
  <c r="M2263" i="1"/>
  <c r="N2263" i="1"/>
  <c r="I2264" i="1"/>
  <c r="M2264" i="1" s="1"/>
  <c r="J2264" i="1"/>
  <c r="O2264" i="1" s="1"/>
  <c r="K2264" i="1"/>
  <c r="L2264" i="1"/>
  <c r="N2264" i="1"/>
  <c r="I2265" i="1"/>
  <c r="J2265" i="1"/>
  <c r="O2265" i="1" s="1"/>
  <c r="M2265" i="1"/>
  <c r="I2266" i="1"/>
  <c r="J2266" i="1"/>
  <c r="O2266" i="1" s="1"/>
  <c r="N2266" i="1"/>
  <c r="I2267" i="1"/>
  <c r="K2267" i="1" s="1"/>
  <c r="J2267" i="1"/>
  <c r="O2267" i="1" s="1"/>
  <c r="I2268" i="1"/>
  <c r="J2268" i="1"/>
  <c r="O2268" i="1" s="1"/>
  <c r="K2268" i="1"/>
  <c r="L2268" i="1"/>
  <c r="M2268" i="1"/>
  <c r="N2268" i="1"/>
  <c r="I2269" i="1"/>
  <c r="J2269" i="1"/>
  <c r="O2269" i="1" s="1"/>
  <c r="K2269" i="1"/>
  <c r="I2270" i="1"/>
  <c r="K2270" i="1" s="1"/>
  <c r="J2270" i="1"/>
  <c r="O2270" i="1" s="1"/>
  <c r="L2270" i="1"/>
  <c r="M2270" i="1"/>
  <c r="N2270" i="1"/>
  <c r="I2271" i="1"/>
  <c r="L2271" i="1" s="1"/>
  <c r="J2271" i="1"/>
  <c r="O2271" i="1" s="1"/>
  <c r="K2271" i="1"/>
  <c r="M2271" i="1"/>
  <c r="N2271" i="1"/>
  <c r="I2272" i="1"/>
  <c r="M2272" i="1" s="1"/>
  <c r="J2272" i="1"/>
  <c r="O2272" i="1" s="1"/>
  <c r="K2272" i="1"/>
  <c r="L2272" i="1"/>
  <c r="N2272" i="1"/>
  <c r="I2273" i="1"/>
  <c r="J2273" i="1"/>
  <c r="O2273" i="1" s="1"/>
  <c r="M2273" i="1"/>
  <c r="I2274" i="1"/>
  <c r="J2274" i="1"/>
  <c r="O2274" i="1" s="1"/>
  <c r="N2274" i="1"/>
  <c r="I2275" i="1"/>
  <c r="J2275" i="1"/>
  <c r="O2275" i="1" s="1"/>
  <c r="K2275" i="1"/>
  <c r="I2276" i="1"/>
  <c r="J2276" i="1"/>
  <c r="O2276" i="1" s="1"/>
  <c r="K2276" i="1"/>
  <c r="L2276" i="1"/>
  <c r="M2276" i="1"/>
  <c r="N2276" i="1"/>
  <c r="I2277" i="1"/>
  <c r="K2277" i="1" s="1"/>
  <c r="J2277" i="1"/>
  <c r="O2277" i="1" s="1"/>
  <c r="I2278" i="1"/>
  <c r="K2278" i="1" s="1"/>
  <c r="J2278" i="1"/>
  <c r="O2278" i="1" s="1"/>
  <c r="L2278" i="1"/>
  <c r="M2278" i="1"/>
  <c r="N2278" i="1"/>
  <c r="I2279" i="1"/>
  <c r="L2279" i="1" s="1"/>
  <c r="J2279" i="1"/>
  <c r="O2279" i="1" s="1"/>
  <c r="K2279" i="1"/>
  <c r="M2279" i="1"/>
  <c r="N2279" i="1"/>
  <c r="I2280" i="1"/>
  <c r="M2280" i="1" s="1"/>
  <c r="J2280" i="1"/>
  <c r="O2280" i="1" s="1"/>
  <c r="K2280" i="1"/>
  <c r="L2280" i="1"/>
  <c r="N2280" i="1"/>
  <c r="I2281" i="1"/>
  <c r="J2281" i="1"/>
  <c r="O2281" i="1" s="1"/>
  <c r="M2281" i="1"/>
  <c r="I2282" i="1"/>
  <c r="J2282" i="1"/>
  <c r="O2282" i="1" s="1"/>
  <c r="N2282" i="1"/>
  <c r="I2283" i="1"/>
  <c r="J2283" i="1"/>
  <c r="O2283" i="1" s="1"/>
  <c r="I2284" i="1"/>
  <c r="J2284" i="1"/>
  <c r="O2284" i="1" s="1"/>
  <c r="K2284" i="1"/>
  <c r="L2284" i="1"/>
  <c r="M2284" i="1"/>
  <c r="N2284" i="1"/>
  <c r="I2285" i="1"/>
  <c r="J2285" i="1"/>
  <c r="O2285" i="1" s="1"/>
  <c r="K2285" i="1"/>
  <c r="I2286" i="1"/>
  <c r="K2286" i="1" s="1"/>
  <c r="J2286" i="1"/>
  <c r="O2286" i="1" s="1"/>
  <c r="L2286" i="1"/>
  <c r="M2286" i="1"/>
  <c r="N2286" i="1"/>
  <c r="I2287" i="1"/>
  <c r="L2287" i="1" s="1"/>
  <c r="J2287" i="1"/>
  <c r="O2287" i="1" s="1"/>
  <c r="K2287" i="1"/>
  <c r="M2287" i="1"/>
  <c r="N2287" i="1"/>
  <c r="I2288" i="1"/>
  <c r="M2288" i="1" s="1"/>
  <c r="J2288" i="1"/>
  <c r="O2288" i="1" s="1"/>
  <c r="K2288" i="1"/>
  <c r="L2288" i="1"/>
  <c r="N2288" i="1"/>
  <c r="I2289" i="1"/>
  <c r="J2289" i="1"/>
  <c r="O2289" i="1" s="1"/>
  <c r="M2289" i="1"/>
  <c r="I2290" i="1"/>
  <c r="J2290" i="1"/>
  <c r="O2290" i="1" s="1"/>
  <c r="N2290" i="1"/>
  <c r="I2291" i="1"/>
  <c r="J2291" i="1"/>
  <c r="O2291" i="1" s="1"/>
  <c r="K2291" i="1"/>
  <c r="I2292" i="1"/>
  <c r="J2292" i="1"/>
  <c r="O2292" i="1" s="1"/>
  <c r="K2292" i="1"/>
  <c r="L2292" i="1"/>
  <c r="M2292" i="1"/>
  <c r="N2292" i="1"/>
  <c r="I2293" i="1"/>
  <c r="J2293" i="1"/>
  <c r="O2293" i="1" s="1"/>
  <c r="I2294" i="1"/>
  <c r="K2294" i="1" s="1"/>
  <c r="J2294" i="1"/>
  <c r="O2294" i="1" s="1"/>
  <c r="L2294" i="1"/>
  <c r="M2294" i="1"/>
  <c r="N2294" i="1"/>
  <c r="I2295" i="1"/>
  <c r="L2295" i="1" s="1"/>
  <c r="J2295" i="1"/>
  <c r="O2295" i="1" s="1"/>
  <c r="K2295" i="1"/>
  <c r="M2295" i="1"/>
  <c r="N2295" i="1"/>
  <c r="I2296" i="1"/>
  <c r="M2296" i="1" s="1"/>
  <c r="J2296" i="1"/>
  <c r="O2296" i="1" s="1"/>
  <c r="K2296" i="1"/>
  <c r="L2296" i="1"/>
  <c r="N2296" i="1"/>
  <c r="I2297" i="1"/>
  <c r="J2297" i="1"/>
  <c r="O2297" i="1" s="1"/>
  <c r="M2297" i="1"/>
  <c r="I2298" i="1"/>
  <c r="J2298" i="1"/>
  <c r="O2298" i="1" s="1"/>
  <c r="N2298" i="1"/>
  <c r="I2299" i="1"/>
  <c r="K2299" i="1" s="1"/>
  <c r="J2299" i="1"/>
  <c r="O2299" i="1" s="1"/>
  <c r="I2300" i="1"/>
  <c r="J2300" i="1"/>
  <c r="O2300" i="1" s="1"/>
  <c r="K2300" i="1"/>
  <c r="L2300" i="1"/>
  <c r="M2300" i="1"/>
  <c r="N2300" i="1"/>
  <c r="I2301" i="1"/>
  <c r="J2301" i="1"/>
  <c r="O2301" i="1" s="1"/>
  <c r="K2301" i="1"/>
  <c r="I2302" i="1"/>
  <c r="K2302" i="1" s="1"/>
  <c r="J2302" i="1"/>
  <c r="O2302" i="1" s="1"/>
  <c r="L2302" i="1"/>
  <c r="M2302" i="1"/>
  <c r="N2302" i="1"/>
  <c r="I2303" i="1"/>
  <c r="L2303" i="1" s="1"/>
  <c r="J2303" i="1"/>
  <c r="O2303" i="1" s="1"/>
  <c r="K2303" i="1"/>
  <c r="M2303" i="1"/>
  <c r="N2303" i="1"/>
  <c r="I2304" i="1"/>
  <c r="M2304" i="1" s="1"/>
  <c r="J2304" i="1"/>
  <c r="O2304" i="1" s="1"/>
  <c r="K2304" i="1"/>
  <c r="L2304" i="1"/>
  <c r="N2304" i="1"/>
  <c r="I2305" i="1"/>
  <c r="J2305" i="1"/>
  <c r="O2305" i="1" s="1"/>
  <c r="M2305" i="1"/>
  <c r="I2306" i="1"/>
  <c r="J2306" i="1"/>
  <c r="O2306" i="1" s="1"/>
  <c r="N2306" i="1"/>
  <c r="I2307" i="1"/>
  <c r="J2307" i="1"/>
  <c r="O2307" i="1" s="1"/>
  <c r="K2307" i="1"/>
  <c r="I2308" i="1"/>
  <c r="J2308" i="1"/>
  <c r="O2308" i="1" s="1"/>
  <c r="K2308" i="1"/>
  <c r="L2308" i="1"/>
  <c r="M2308" i="1"/>
  <c r="N2308" i="1"/>
  <c r="I2309" i="1"/>
  <c r="K2309" i="1" s="1"/>
  <c r="J2309" i="1"/>
  <c r="O2309" i="1" s="1"/>
  <c r="I2310" i="1"/>
  <c r="K2310" i="1" s="1"/>
  <c r="J2310" i="1"/>
  <c r="O2310" i="1" s="1"/>
  <c r="L2310" i="1"/>
  <c r="M2310" i="1"/>
  <c r="N2310" i="1"/>
  <c r="I2311" i="1"/>
  <c r="L2311" i="1" s="1"/>
  <c r="J2311" i="1"/>
  <c r="O2311" i="1" s="1"/>
  <c r="K2311" i="1"/>
  <c r="M2311" i="1"/>
  <c r="N2311" i="1"/>
  <c r="I2312" i="1"/>
  <c r="M2312" i="1" s="1"/>
  <c r="J2312" i="1"/>
  <c r="O2312" i="1" s="1"/>
  <c r="K2312" i="1"/>
  <c r="L2312" i="1"/>
  <c r="N2312" i="1"/>
  <c r="I2313" i="1"/>
  <c r="J2313" i="1"/>
  <c r="O2313" i="1" s="1"/>
  <c r="M2313" i="1"/>
  <c r="I2314" i="1"/>
  <c r="J2314" i="1"/>
  <c r="O2314" i="1" s="1"/>
  <c r="N2314" i="1"/>
  <c r="I2315" i="1"/>
  <c r="J2315" i="1"/>
  <c r="O2315" i="1" s="1"/>
  <c r="I2316" i="1"/>
  <c r="J2316" i="1"/>
  <c r="O2316" i="1" s="1"/>
  <c r="K2316" i="1"/>
  <c r="L2316" i="1"/>
  <c r="M2316" i="1"/>
  <c r="N2316" i="1"/>
  <c r="I2317" i="1"/>
  <c r="J2317" i="1"/>
  <c r="O2317" i="1" s="1"/>
  <c r="K2317" i="1"/>
  <c r="I2318" i="1"/>
  <c r="K2318" i="1" s="1"/>
  <c r="J2318" i="1"/>
  <c r="O2318" i="1" s="1"/>
  <c r="L2318" i="1"/>
  <c r="M2318" i="1"/>
  <c r="N2318" i="1"/>
  <c r="I2319" i="1"/>
  <c r="L2319" i="1" s="1"/>
  <c r="J2319" i="1"/>
  <c r="O2319" i="1" s="1"/>
  <c r="K2319" i="1"/>
  <c r="M2319" i="1"/>
  <c r="N2319" i="1"/>
  <c r="I2320" i="1"/>
  <c r="M2320" i="1" s="1"/>
  <c r="J2320" i="1"/>
  <c r="O2320" i="1" s="1"/>
  <c r="K2320" i="1"/>
  <c r="L2320" i="1"/>
  <c r="N2320" i="1"/>
  <c r="I2321" i="1"/>
  <c r="J2321" i="1"/>
  <c r="O2321" i="1" s="1"/>
  <c r="M2321" i="1"/>
  <c r="I2322" i="1"/>
  <c r="J2322" i="1"/>
  <c r="O2322" i="1" s="1"/>
  <c r="N2322" i="1"/>
  <c r="I2323" i="1"/>
  <c r="J2323" i="1"/>
  <c r="O2323" i="1" s="1"/>
  <c r="K2323" i="1"/>
  <c r="I2324" i="1"/>
  <c r="J2324" i="1"/>
  <c r="O2324" i="1" s="1"/>
  <c r="K2324" i="1"/>
  <c r="L2324" i="1"/>
  <c r="M2324" i="1"/>
  <c r="N2324" i="1"/>
  <c r="I2325" i="1"/>
  <c r="J2325" i="1"/>
  <c r="O2325" i="1" s="1"/>
  <c r="I2326" i="1"/>
  <c r="K2326" i="1" s="1"/>
  <c r="J2326" i="1"/>
  <c r="O2326" i="1" s="1"/>
  <c r="L2326" i="1"/>
  <c r="M2326" i="1"/>
  <c r="N2326" i="1"/>
  <c r="I2327" i="1"/>
  <c r="L2327" i="1" s="1"/>
  <c r="J2327" i="1"/>
  <c r="O2327" i="1" s="1"/>
  <c r="K2327" i="1"/>
  <c r="M2327" i="1"/>
  <c r="N2327" i="1"/>
  <c r="I2328" i="1"/>
  <c r="M2328" i="1" s="1"/>
  <c r="J2328" i="1"/>
  <c r="O2328" i="1" s="1"/>
  <c r="K2328" i="1"/>
  <c r="L2328" i="1"/>
  <c r="N2328" i="1"/>
  <c r="I2329" i="1"/>
  <c r="J2329" i="1"/>
  <c r="O2329" i="1" s="1"/>
  <c r="M2329" i="1"/>
  <c r="I2330" i="1"/>
  <c r="J2330" i="1"/>
  <c r="O2330" i="1" s="1"/>
  <c r="N2330" i="1"/>
  <c r="I2331" i="1"/>
  <c r="K2331" i="1" s="1"/>
  <c r="J2331" i="1"/>
  <c r="O2331" i="1" s="1"/>
  <c r="I2332" i="1"/>
  <c r="J2332" i="1"/>
  <c r="O2332" i="1" s="1"/>
  <c r="K2332" i="1"/>
  <c r="L2332" i="1"/>
  <c r="M2332" i="1"/>
  <c r="N2332" i="1"/>
  <c r="I2333" i="1"/>
  <c r="J2333" i="1"/>
  <c r="O2333" i="1" s="1"/>
  <c r="K2333" i="1"/>
  <c r="I2334" i="1"/>
  <c r="K2334" i="1" s="1"/>
  <c r="J2334" i="1"/>
  <c r="O2334" i="1" s="1"/>
  <c r="L2334" i="1"/>
  <c r="M2334" i="1"/>
  <c r="N2334" i="1"/>
  <c r="I2335" i="1"/>
  <c r="L2335" i="1" s="1"/>
  <c r="J2335" i="1"/>
  <c r="O2335" i="1" s="1"/>
  <c r="K2335" i="1"/>
  <c r="M2335" i="1"/>
  <c r="N2335" i="1"/>
  <c r="I2336" i="1"/>
  <c r="M2336" i="1" s="1"/>
  <c r="J2336" i="1"/>
  <c r="O2336" i="1" s="1"/>
  <c r="K2336" i="1"/>
  <c r="L2336" i="1"/>
  <c r="N2336" i="1"/>
  <c r="I2337" i="1"/>
  <c r="J2337" i="1"/>
  <c r="O2337" i="1" s="1"/>
  <c r="M2337" i="1"/>
  <c r="I2338" i="1"/>
  <c r="J2338" i="1"/>
  <c r="O2338" i="1" s="1"/>
  <c r="N2338" i="1"/>
  <c r="I2339" i="1"/>
  <c r="J2339" i="1"/>
  <c r="O2339" i="1" s="1"/>
  <c r="K2339" i="1"/>
  <c r="I2340" i="1"/>
  <c r="J2340" i="1"/>
  <c r="O2340" i="1" s="1"/>
  <c r="K2340" i="1"/>
  <c r="L2340" i="1"/>
  <c r="M2340" i="1"/>
  <c r="N2340" i="1"/>
  <c r="I2341" i="1"/>
  <c r="K2341" i="1" s="1"/>
  <c r="J2341" i="1"/>
  <c r="O2341" i="1" s="1"/>
  <c r="I2342" i="1"/>
  <c r="K2342" i="1" s="1"/>
  <c r="J2342" i="1"/>
  <c r="O2342" i="1" s="1"/>
  <c r="L2342" i="1"/>
  <c r="M2342" i="1"/>
  <c r="N2342" i="1"/>
  <c r="I2343" i="1"/>
  <c r="L2343" i="1" s="1"/>
  <c r="J2343" i="1"/>
  <c r="O2343" i="1" s="1"/>
  <c r="K2343" i="1"/>
  <c r="M2343" i="1"/>
  <c r="N2343" i="1"/>
  <c r="I2344" i="1"/>
  <c r="M2344" i="1" s="1"/>
  <c r="J2344" i="1"/>
  <c r="O2344" i="1" s="1"/>
  <c r="K2344" i="1"/>
  <c r="L2344" i="1"/>
  <c r="N2344" i="1"/>
  <c r="I2345" i="1"/>
  <c r="J2345" i="1"/>
  <c r="O2345" i="1" s="1"/>
  <c r="M2345" i="1"/>
  <c r="I2346" i="1"/>
  <c r="J2346" i="1"/>
  <c r="O2346" i="1" s="1"/>
  <c r="N2346" i="1"/>
  <c r="I2347" i="1"/>
  <c r="J2347" i="1"/>
  <c r="O2347" i="1" s="1"/>
  <c r="I2348" i="1"/>
  <c r="J2348" i="1"/>
  <c r="O2348" i="1" s="1"/>
  <c r="K2348" i="1"/>
  <c r="L2348" i="1"/>
  <c r="M2348" i="1"/>
  <c r="N2348" i="1"/>
  <c r="I2349" i="1"/>
  <c r="J2349" i="1"/>
  <c r="O2349" i="1" s="1"/>
  <c r="K2349" i="1"/>
  <c r="I2350" i="1"/>
  <c r="K2350" i="1" s="1"/>
  <c r="J2350" i="1"/>
  <c r="O2350" i="1" s="1"/>
  <c r="L2350" i="1"/>
  <c r="M2350" i="1"/>
  <c r="N2350" i="1"/>
  <c r="I2351" i="1"/>
  <c r="L2351" i="1" s="1"/>
  <c r="J2351" i="1"/>
  <c r="O2351" i="1" s="1"/>
  <c r="K2351" i="1"/>
  <c r="M2351" i="1"/>
  <c r="N2351" i="1"/>
  <c r="I2352" i="1"/>
  <c r="M2352" i="1" s="1"/>
  <c r="J2352" i="1"/>
  <c r="O2352" i="1" s="1"/>
  <c r="K2352" i="1"/>
  <c r="L2352" i="1"/>
  <c r="N2352" i="1"/>
  <c r="I2353" i="1"/>
  <c r="J2353" i="1"/>
  <c r="O2353" i="1" s="1"/>
  <c r="M2353" i="1"/>
  <c r="I2354" i="1"/>
  <c r="J2354" i="1"/>
  <c r="O2354" i="1" s="1"/>
  <c r="N2354" i="1"/>
  <c r="I2355" i="1"/>
  <c r="J2355" i="1"/>
  <c r="O2355" i="1" s="1"/>
  <c r="K2355" i="1"/>
  <c r="I2356" i="1"/>
  <c r="J2356" i="1"/>
  <c r="O2356" i="1" s="1"/>
  <c r="K2356" i="1"/>
  <c r="L2356" i="1"/>
  <c r="M2356" i="1"/>
  <c r="N2356" i="1"/>
  <c r="I2357" i="1"/>
  <c r="J2357" i="1"/>
  <c r="O2357" i="1" s="1"/>
  <c r="I2358" i="1"/>
  <c r="K2358" i="1" s="1"/>
  <c r="J2358" i="1"/>
  <c r="O2358" i="1" s="1"/>
  <c r="L2358" i="1"/>
  <c r="M2358" i="1"/>
  <c r="N2358" i="1"/>
  <c r="I2359" i="1"/>
  <c r="L2359" i="1" s="1"/>
  <c r="J2359" i="1"/>
  <c r="O2359" i="1" s="1"/>
  <c r="K2359" i="1"/>
  <c r="M2359" i="1"/>
  <c r="N2359" i="1"/>
  <c r="I2360" i="1"/>
  <c r="M2360" i="1" s="1"/>
  <c r="J2360" i="1"/>
  <c r="O2360" i="1" s="1"/>
  <c r="K2360" i="1"/>
  <c r="L2360" i="1"/>
  <c r="N2360" i="1"/>
  <c r="I2361" i="1"/>
  <c r="J2361" i="1"/>
  <c r="O2361" i="1" s="1"/>
  <c r="M2361" i="1"/>
  <c r="I2362" i="1"/>
  <c r="J2362" i="1"/>
  <c r="O2362" i="1" s="1"/>
  <c r="N2362" i="1"/>
  <c r="I2363" i="1"/>
  <c r="K2363" i="1" s="1"/>
  <c r="J2363" i="1"/>
  <c r="O2363" i="1" s="1"/>
  <c r="I2364" i="1"/>
  <c r="J2364" i="1"/>
  <c r="O2364" i="1" s="1"/>
  <c r="K2364" i="1"/>
  <c r="L2364" i="1"/>
  <c r="M2364" i="1"/>
  <c r="N2364" i="1"/>
  <c r="I2365" i="1"/>
  <c r="J2365" i="1"/>
  <c r="O2365" i="1" s="1"/>
  <c r="K2365" i="1"/>
  <c r="I2366" i="1"/>
  <c r="K2366" i="1" s="1"/>
  <c r="J2366" i="1"/>
  <c r="O2366" i="1" s="1"/>
  <c r="L2366" i="1"/>
  <c r="M2366" i="1"/>
  <c r="N2366" i="1"/>
  <c r="I2367" i="1"/>
  <c r="L2367" i="1" s="1"/>
  <c r="J2367" i="1"/>
  <c r="O2367" i="1" s="1"/>
  <c r="K2367" i="1"/>
  <c r="M2367" i="1"/>
  <c r="N2367" i="1"/>
  <c r="I2368" i="1"/>
  <c r="M2368" i="1" s="1"/>
  <c r="J2368" i="1"/>
  <c r="O2368" i="1" s="1"/>
  <c r="K2368" i="1"/>
  <c r="L2368" i="1"/>
  <c r="N2368" i="1"/>
  <c r="I2369" i="1"/>
  <c r="J2369" i="1"/>
  <c r="O2369" i="1" s="1"/>
  <c r="M2369" i="1"/>
  <c r="I2370" i="1"/>
  <c r="J2370" i="1"/>
  <c r="O2370" i="1" s="1"/>
  <c r="N2370" i="1"/>
  <c r="I2371" i="1"/>
  <c r="J2371" i="1"/>
  <c r="O2371" i="1" s="1"/>
  <c r="K2371" i="1"/>
  <c r="I2372" i="1"/>
  <c r="J2372" i="1"/>
  <c r="O2372" i="1" s="1"/>
  <c r="K2372" i="1"/>
  <c r="L2372" i="1"/>
  <c r="M2372" i="1"/>
  <c r="N2372" i="1"/>
  <c r="I2373" i="1"/>
  <c r="K2373" i="1" s="1"/>
  <c r="J2373" i="1"/>
  <c r="O2373" i="1" s="1"/>
  <c r="I2374" i="1"/>
  <c r="K2374" i="1" s="1"/>
  <c r="J2374" i="1"/>
  <c r="O2374" i="1" s="1"/>
  <c r="L2374" i="1"/>
  <c r="M2374" i="1"/>
  <c r="N2374" i="1"/>
  <c r="I2375" i="1"/>
  <c r="L2375" i="1" s="1"/>
  <c r="J2375" i="1"/>
  <c r="O2375" i="1" s="1"/>
  <c r="K2375" i="1"/>
  <c r="M2375" i="1"/>
  <c r="N2375" i="1"/>
  <c r="I2376" i="1"/>
  <c r="M2376" i="1" s="1"/>
  <c r="J2376" i="1"/>
  <c r="O2376" i="1" s="1"/>
  <c r="K2376" i="1"/>
  <c r="L2376" i="1"/>
  <c r="N2376" i="1"/>
  <c r="I2377" i="1"/>
  <c r="J2377" i="1"/>
  <c r="O2377" i="1" s="1"/>
  <c r="M2377" i="1"/>
  <c r="I2378" i="1"/>
  <c r="J2378" i="1"/>
  <c r="O2378" i="1" s="1"/>
  <c r="N2378" i="1"/>
  <c r="I2379" i="1"/>
  <c r="J2379" i="1"/>
  <c r="O2379" i="1" s="1"/>
  <c r="I2380" i="1"/>
  <c r="J2380" i="1"/>
  <c r="O2380" i="1" s="1"/>
  <c r="K2380" i="1"/>
  <c r="L2380" i="1"/>
  <c r="M2380" i="1"/>
  <c r="N2380" i="1"/>
  <c r="I2381" i="1"/>
  <c r="J2381" i="1"/>
  <c r="O2381" i="1" s="1"/>
  <c r="K2381" i="1"/>
  <c r="I2382" i="1"/>
  <c r="K2382" i="1" s="1"/>
  <c r="J2382" i="1"/>
  <c r="O2382" i="1" s="1"/>
  <c r="L2382" i="1"/>
  <c r="M2382" i="1"/>
  <c r="N2382" i="1"/>
  <c r="I2383" i="1"/>
  <c r="L2383" i="1" s="1"/>
  <c r="J2383" i="1"/>
  <c r="O2383" i="1" s="1"/>
  <c r="K2383" i="1"/>
  <c r="M2383" i="1"/>
  <c r="N2383" i="1"/>
  <c r="I2384" i="1"/>
  <c r="M2384" i="1" s="1"/>
  <c r="J2384" i="1"/>
  <c r="O2384" i="1" s="1"/>
  <c r="K2384" i="1"/>
  <c r="L2384" i="1"/>
  <c r="N2384" i="1"/>
  <c r="I2385" i="1"/>
  <c r="J2385" i="1"/>
  <c r="O2385" i="1" s="1"/>
  <c r="M2385" i="1"/>
  <c r="I2386" i="1"/>
  <c r="J2386" i="1"/>
  <c r="O2386" i="1" s="1"/>
  <c r="N2386" i="1"/>
  <c r="I2387" i="1"/>
  <c r="J2387" i="1"/>
  <c r="O2387" i="1" s="1"/>
  <c r="K2387" i="1"/>
  <c r="I2388" i="1"/>
  <c r="J2388" i="1"/>
  <c r="O2388" i="1" s="1"/>
  <c r="K2388" i="1"/>
  <c r="L2388" i="1"/>
  <c r="M2388" i="1"/>
  <c r="N2388" i="1"/>
  <c r="I2389" i="1"/>
  <c r="J2389" i="1"/>
  <c r="O2389" i="1" s="1"/>
  <c r="I2390" i="1"/>
  <c r="K2390" i="1" s="1"/>
  <c r="J2390" i="1"/>
  <c r="O2390" i="1" s="1"/>
  <c r="M2390" i="1"/>
  <c r="N2390" i="1"/>
  <c r="I2391" i="1"/>
  <c r="L2391" i="1" s="1"/>
  <c r="J2391" i="1"/>
  <c r="O2391" i="1" s="1"/>
  <c r="K2391" i="1"/>
  <c r="M2391" i="1"/>
  <c r="N2391" i="1"/>
  <c r="I2392" i="1"/>
  <c r="M2392" i="1" s="1"/>
  <c r="J2392" i="1"/>
  <c r="O2392" i="1" s="1"/>
  <c r="K2392" i="1"/>
  <c r="L2392" i="1"/>
  <c r="N2392" i="1"/>
  <c r="I2393" i="1"/>
  <c r="J2393" i="1"/>
  <c r="O2393" i="1" s="1"/>
  <c r="L2393" i="1"/>
  <c r="M2393" i="1"/>
  <c r="I2394" i="1"/>
  <c r="N2394" i="1" s="1"/>
  <c r="J2394" i="1"/>
  <c r="O2394" i="1" s="1"/>
  <c r="M2394" i="1"/>
  <c r="I2395" i="1"/>
  <c r="K2395" i="1" s="1"/>
  <c r="J2395" i="1"/>
  <c r="O2395" i="1" s="1"/>
  <c r="I2396" i="1"/>
  <c r="J2396" i="1"/>
  <c r="O2396" i="1" s="1"/>
  <c r="K2396" i="1"/>
  <c r="L2396" i="1"/>
  <c r="M2396" i="1"/>
  <c r="N2396" i="1"/>
  <c r="I2397" i="1"/>
  <c r="N2397" i="1" s="1"/>
  <c r="J2397" i="1"/>
  <c r="O2397" i="1" s="1"/>
  <c r="K2397" i="1"/>
  <c r="M2397" i="1"/>
  <c r="I2398" i="1"/>
  <c r="J2398" i="1"/>
  <c r="O2398" i="1" s="1"/>
  <c r="N2398" i="1"/>
  <c r="I2399" i="1"/>
  <c r="L2399" i="1" s="1"/>
  <c r="J2399" i="1"/>
  <c r="O2399" i="1" s="1"/>
  <c r="K2399" i="1"/>
  <c r="M2399" i="1"/>
  <c r="N2399" i="1"/>
  <c r="I2400" i="1"/>
  <c r="M2400" i="1" s="1"/>
  <c r="J2400" i="1"/>
  <c r="O2400" i="1" s="1"/>
  <c r="K2400" i="1"/>
  <c r="L2400" i="1"/>
  <c r="N2400" i="1"/>
  <c r="I2401" i="1"/>
  <c r="J2401" i="1"/>
  <c r="O2401" i="1" s="1"/>
  <c r="L2401" i="1"/>
  <c r="M2401" i="1"/>
  <c r="I2402" i="1"/>
  <c r="J2402" i="1"/>
  <c r="O2402" i="1" s="1"/>
  <c r="M2402" i="1"/>
  <c r="I2403" i="1"/>
  <c r="N2403" i="1" s="1"/>
  <c r="J2403" i="1"/>
  <c r="O2403" i="1" s="1"/>
  <c r="K2403" i="1"/>
  <c r="I2404" i="1"/>
  <c r="J2404" i="1"/>
  <c r="O2404" i="1" s="1"/>
  <c r="K2404" i="1"/>
  <c r="L2404" i="1"/>
  <c r="M2404" i="1"/>
  <c r="N2404" i="1"/>
  <c r="I2405" i="1"/>
  <c r="J2405" i="1"/>
  <c r="O2405" i="1" s="1"/>
  <c r="K2405" i="1"/>
  <c r="I2406" i="1"/>
  <c r="J2406" i="1"/>
  <c r="O2406" i="1" s="1"/>
  <c r="L2406" i="1"/>
  <c r="I2407" i="1"/>
  <c r="L2407" i="1" s="1"/>
  <c r="J2407" i="1"/>
  <c r="O2407" i="1" s="1"/>
  <c r="K2407" i="1"/>
  <c r="M2407" i="1"/>
  <c r="N2407" i="1"/>
  <c r="I2408" i="1"/>
  <c r="M2408" i="1" s="1"/>
  <c r="J2408" i="1"/>
  <c r="O2408" i="1" s="1"/>
  <c r="K2408" i="1"/>
  <c r="L2408" i="1"/>
  <c r="N2408" i="1"/>
  <c r="I2409" i="1"/>
  <c r="J2409" i="1"/>
  <c r="O2409" i="1" s="1"/>
  <c r="L2409" i="1"/>
  <c r="M2409" i="1"/>
  <c r="I2410" i="1"/>
  <c r="N2410" i="1" s="1"/>
  <c r="J2410" i="1"/>
  <c r="O2410" i="1" s="1"/>
  <c r="M2410" i="1"/>
  <c r="I2411" i="1"/>
  <c r="J2411" i="1"/>
  <c r="O2411" i="1" s="1"/>
  <c r="I2412" i="1"/>
  <c r="J2412" i="1"/>
  <c r="O2412" i="1" s="1"/>
  <c r="K2412" i="1"/>
  <c r="L2412" i="1"/>
  <c r="M2412" i="1"/>
  <c r="N2412" i="1"/>
  <c r="I2413" i="1"/>
  <c r="N2413" i="1" s="1"/>
  <c r="J2413" i="1"/>
  <c r="O2413" i="1" s="1"/>
  <c r="K2413" i="1"/>
  <c r="M2413" i="1"/>
  <c r="I2414" i="1"/>
  <c r="J2414" i="1"/>
  <c r="O2414" i="1" s="1"/>
  <c r="N2414" i="1"/>
  <c r="I2415" i="1"/>
  <c r="L2415" i="1" s="1"/>
  <c r="J2415" i="1"/>
  <c r="O2415" i="1" s="1"/>
  <c r="K2415" i="1"/>
  <c r="M2415" i="1"/>
  <c r="N2415" i="1"/>
  <c r="I2416" i="1"/>
  <c r="M2416" i="1" s="1"/>
  <c r="J2416" i="1"/>
  <c r="O2416" i="1" s="1"/>
  <c r="K2416" i="1"/>
  <c r="L2416" i="1"/>
  <c r="N2416" i="1"/>
  <c r="I2417" i="1"/>
  <c r="J2417" i="1"/>
  <c r="O2417" i="1" s="1"/>
  <c r="L2417" i="1"/>
  <c r="M2417" i="1"/>
  <c r="I2418" i="1"/>
  <c r="J2418" i="1"/>
  <c r="O2418" i="1" s="1"/>
  <c r="I2419" i="1"/>
  <c r="N2419" i="1" s="1"/>
  <c r="J2419" i="1"/>
  <c r="O2419" i="1" s="1"/>
  <c r="K2419" i="1"/>
  <c r="I2420" i="1"/>
  <c r="J2420" i="1"/>
  <c r="O2420" i="1" s="1"/>
  <c r="K2420" i="1"/>
  <c r="L2420" i="1"/>
  <c r="M2420" i="1"/>
  <c r="N2420" i="1"/>
  <c r="I2421" i="1"/>
  <c r="J2421" i="1"/>
  <c r="O2421" i="1" s="1"/>
  <c r="K2421" i="1"/>
  <c r="I2422" i="1"/>
  <c r="K2422" i="1" s="1"/>
  <c r="J2422" i="1"/>
  <c r="O2422" i="1" s="1"/>
  <c r="L2422" i="1"/>
  <c r="M2422" i="1"/>
  <c r="N2422" i="1"/>
  <c r="I2423" i="1"/>
  <c r="L2423" i="1" s="1"/>
  <c r="J2423" i="1"/>
  <c r="O2423" i="1" s="1"/>
  <c r="K2423" i="1"/>
  <c r="M2423" i="1"/>
  <c r="N2423" i="1"/>
  <c r="I2424" i="1"/>
  <c r="M2424" i="1" s="1"/>
  <c r="J2424" i="1"/>
  <c r="O2424" i="1" s="1"/>
  <c r="K2424" i="1"/>
  <c r="L2424" i="1"/>
  <c r="N2424" i="1"/>
  <c r="I2425" i="1"/>
  <c r="J2425" i="1"/>
  <c r="O2425" i="1" s="1"/>
  <c r="L2425" i="1"/>
  <c r="M2425" i="1"/>
  <c r="I2426" i="1"/>
  <c r="N2426" i="1" s="1"/>
  <c r="J2426" i="1"/>
  <c r="O2426" i="1" s="1"/>
  <c r="M2426" i="1"/>
  <c r="I2427" i="1"/>
  <c r="J2427" i="1"/>
  <c r="O2427" i="1" s="1"/>
  <c r="K2427" i="1"/>
  <c r="I2428" i="1"/>
  <c r="J2428" i="1"/>
  <c r="O2428" i="1" s="1"/>
  <c r="K2428" i="1"/>
  <c r="L2428" i="1"/>
  <c r="M2428" i="1"/>
  <c r="N2428" i="1"/>
  <c r="I2429" i="1"/>
  <c r="N2429" i="1" s="1"/>
  <c r="J2429" i="1"/>
  <c r="O2429" i="1" s="1"/>
  <c r="K2429" i="1"/>
  <c r="M2429" i="1"/>
  <c r="I2430" i="1"/>
  <c r="J2430" i="1"/>
  <c r="O2430" i="1" s="1"/>
  <c r="I2431" i="1"/>
  <c r="L2431" i="1" s="1"/>
  <c r="J2431" i="1"/>
  <c r="O2431" i="1" s="1"/>
  <c r="K2431" i="1"/>
  <c r="M2431" i="1"/>
  <c r="N2431" i="1"/>
  <c r="I2432" i="1"/>
  <c r="M2432" i="1" s="1"/>
  <c r="J2432" i="1"/>
  <c r="O2432" i="1" s="1"/>
  <c r="K2432" i="1"/>
  <c r="L2432" i="1"/>
  <c r="N2432" i="1"/>
  <c r="I2433" i="1"/>
  <c r="J2433" i="1"/>
  <c r="O2433" i="1" s="1"/>
  <c r="L2433" i="1"/>
  <c r="M2433" i="1"/>
  <c r="I2434" i="1"/>
  <c r="M2434" i="1" s="1"/>
  <c r="J2434" i="1"/>
  <c r="O2434" i="1" s="1"/>
  <c r="I2435" i="1"/>
  <c r="N2435" i="1" s="1"/>
  <c r="J2435" i="1"/>
  <c r="O2435" i="1" s="1"/>
  <c r="K2435" i="1"/>
  <c r="I2436" i="1"/>
  <c r="J2436" i="1"/>
  <c r="O2436" i="1" s="1"/>
  <c r="K2436" i="1"/>
  <c r="L2436" i="1"/>
  <c r="M2436" i="1"/>
  <c r="N2436" i="1"/>
  <c r="I2437" i="1"/>
  <c r="J2437" i="1"/>
  <c r="O2437" i="1" s="1"/>
  <c r="I2438" i="1"/>
  <c r="K2438" i="1" s="1"/>
  <c r="J2438" i="1"/>
  <c r="O2438" i="1" s="1"/>
  <c r="L2438" i="1"/>
  <c r="M2438" i="1"/>
  <c r="I2439" i="1"/>
  <c r="L2439" i="1" s="1"/>
  <c r="J2439" i="1"/>
  <c r="O2439" i="1" s="1"/>
  <c r="K2439" i="1"/>
  <c r="M2439" i="1"/>
  <c r="N2439" i="1"/>
  <c r="I2440" i="1"/>
  <c r="M2440" i="1" s="1"/>
  <c r="J2440" i="1"/>
  <c r="O2440" i="1" s="1"/>
  <c r="K2440" i="1"/>
  <c r="L2440" i="1"/>
  <c r="N2440" i="1"/>
  <c r="I2441" i="1"/>
  <c r="J2441" i="1"/>
  <c r="O2441" i="1" s="1"/>
  <c r="L2441" i="1"/>
  <c r="M2441" i="1"/>
  <c r="I2442" i="1"/>
  <c r="N2442" i="1" s="1"/>
  <c r="J2442" i="1"/>
  <c r="O2442" i="1" s="1"/>
  <c r="M2442" i="1"/>
  <c r="I2443" i="1"/>
  <c r="J2443" i="1"/>
  <c r="O2443" i="1" s="1"/>
  <c r="K2443" i="1"/>
  <c r="I2444" i="1"/>
  <c r="J2444" i="1"/>
  <c r="O2444" i="1" s="1"/>
  <c r="K2444" i="1"/>
  <c r="L2444" i="1"/>
  <c r="M2444" i="1"/>
  <c r="N2444" i="1"/>
  <c r="I2445" i="1"/>
  <c r="N2445" i="1" s="1"/>
  <c r="J2445" i="1"/>
  <c r="O2445" i="1" s="1"/>
  <c r="K2445" i="1"/>
  <c r="M2445" i="1"/>
  <c r="I2446" i="1"/>
  <c r="N2446" i="1" s="1"/>
  <c r="J2446" i="1"/>
  <c r="O2446" i="1" s="1"/>
  <c r="I2447" i="1"/>
  <c r="L2447" i="1" s="1"/>
  <c r="J2447" i="1"/>
  <c r="O2447" i="1" s="1"/>
  <c r="K2447" i="1"/>
  <c r="M2447" i="1"/>
  <c r="N2447" i="1"/>
  <c r="I2448" i="1"/>
  <c r="M2448" i="1" s="1"/>
  <c r="J2448" i="1"/>
  <c r="O2448" i="1" s="1"/>
  <c r="K2448" i="1"/>
  <c r="L2448" i="1"/>
  <c r="N2448" i="1"/>
  <c r="I2449" i="1"/>
  <c r="J2449" i="1"/>
  <c r="O2449" i="1" s="1"/>
  <c r="L2449" i="1"/>
  <c r="M2449" i="1"/>
  <c r="I2450" i="1"/>
  <c r="J2450" i="1"/>
  <c r="O2450" i="1" s="1"/>
  <c r="M2450" i="1"/>
  <c r="I2451" i="1"/>
  <c r="N2451" i="1" s="1"/>
  <c r="J2451" i="1"/>
  <c r="O2451" i="1" s="1"/>
  <c r="K2451" i="1"/>
  <c r="I2452" i="1"/>
  <c r="J2452" i="1"/>
  <c r="O2452" i="1" s="1"/>
  <c r="K2452" i="1"/>
  <c r="L2452" i="1"/>
  <c r="M2452" i="1"/>
  <c r="N2452" i="1"/>
  <c r="I2453" i="1"/>
  <c r="K2453" i="1" s="1"/>
  <c r="J2453" i="1"/>
  <c r="O2453" i="1" s="1"/>
  <c r="I2454" i="1"/>
  <c r="J2454" i="1"/>
  <c r="O2454" i="1" s="1"/>
  <c r="I2455" i="1"/>
  <c r="L2455" i="1" s="1"/>
  <c r="J2455" i="1"/>
  <c r="O2455" i="1" s="1"/>
  <c r="K2455" i="1"/>
  <c r="M2455" i="1"/>
  <c r="N2455" i="1"/>
  <c r="I2456" i="1"/>
  <c r="M2456" i="1" s="1"/>
  <c r="J2456" i="1"/>
  <c r="O2456" i="1" s="1"/>
  <c r="K2456" i="1"/>
  <c r="L2456" i="1"/>
  <c r="N2456" i="1"/>
  <c r="I2457" i="1"/>
  <c r="J2457" i="1"/>
  <c r="O2457" i="1" s="1"/>
  <c r="L2457" i="1"/>
  <c r="M2457" i="1"/>
  <c r="I2458" i="1"/>
  <c r="N2458" i="1" s="1"/>
  <c r="J2458" i="1"/>
  <c r="O2458" i="1" s="1"/>
  <c r="M2458" i="1"/>
  <c r="I2459" i="1"/>
  <c r="J2459" i="1"/>
  <c r="O2459" i="1" s="1"/>
  <c r="I2460" i="1"/>
  <c r="J2460" i="1"/>
  <c r="O2460" i="1" s="1"/>
  <c r="K2460" i="1"/>
  <c r="L2460" i="1"/>
  <c r="M2460" i="1"/>
  <c r="N2460" i="1"/>
  <c r="I2461" i="1"/>
  <c r="N2461" i="1" s="1"/>
  <c r="J2461" i="1"/>
  <c r="O2461" i="1" s="1"/>
  <c r="K2461" i="1"/>
  <c r="M2461" i="1"/>
  <c r="I2462" i="1"/>
  <c r="J2462" i="1"/>
  <c r="O2462" i="1" s="1"/>
  <c r="I2463" i="1"/>
  <c r="L2463" i="1" s="1"/>
  <c r="J2463" i="1"/>
  <c r="O2463" i="1" s="1"/>
  <c r="K2463" i="1"/>
  <c r="M2463" i="1"/>
  <c r="N2463" i="1"/>
  <c r="I2464" i="1"/>
  <c r="M2464" i="1" s="1"/>
  <c r="J2464" i="1"/>
  <c r="O2464" i="1" s="1"/>
  <c r="K2464" i="1"/>
  <c r="L2464" i="1"/>
  <c r="N2464" i="1"/>
  <c r="I2465" i="1"/>
  <c r="J2465" i="1"/>
  <c r="O2465" i="1" s="1"/>
  <c r="L2465" i="1"/>
  <c r="M2465" i="1"/>
  <c r="I2466" i="1"/>
  <c r="J2466" i="1"/>
  <c r="O2466" i="1" s="1"/>
  <c r="M2466" i="1"/>
  <c r="I2467" i="1"/>
  <c r="N2467" i="1" s="1"/>
  <c r="J2467" i="1"/>
  <c r="O2467" i="1" s="1"/>
  <c r="K2467" i="1"/>
  <c r="I2468" i="1"/>
  <c r="J2468" i="1"/>
  <c r="O2468" i="1" s="1"/>
  <c r="K2468" i="1"/>
  <c r="L2468" i="1"/>
  <c r="M2468" i="1"/>
  <c r="N2468" i="1"/>
  <c r="I2469" i="1"/>
  <c r="J2469" i="1"/>
  <c r="O2469" i="1" s="1"/>
  <c r="I2470" i="1"/>
  <c r="K2470" i="1" s="1"/>
  <c r="J2470" i="1"/>
  <c r="O2470" i="1" s="1"/>
  <c r="L2470" i="1"/>
  <c r="N2470" i="1"/>
  <c r="I2471" i="1"/>
  <c r="L2471" i="1" s="1"/>
  <c r="J2471" i="1"/>
  <c r="O2471" i="1" s="1"/>
  <c r="K2471" i="1"/>
  <c r="M2471" i="1"/>
  <c r="N2471" i="1"/>
  <c r="I2472" i="1"/>
  <c r="M2472" i="1" s="1"/>
  <c r="J2472" i="1"/>
  <c r="O2472" i="1" s="1"/>
  <c r="K2472" i="1"/>
  <c r="L2472" i="1"/>
  <c r="N2472" i="1"/>
  <c r="I2473" i="1"/>
  <c r="J2473" i="1"/>
  <c r="O2473" i="1" s="1"/>
  <c r="L2473" i="1"/>
  <c r="M2473" i="1"/>
  <c r="I2474" i="1"/>
  <c r="N2474" i="1" s="1"/>
  <c r="J2474" i="1"/>
  <c r="O2474" i="1" s="1"/>
  <c r="M2474" i="1"/>
  <c r="I2475" i="1"/>
  <c r="K2475" i="1" s="1"/>
  <c r="J2475" i="1"/>
  <c r="O2475" i="1" s="1"/>
  <c r="I2476" i="1"/>
  <c r="J2476" i="1"/>
  <c r="O2476" i="1" s="1"/>
  <c r="K2476" i="1"/>
  <c r="L2476" i="1"/>
  <c r="M2476" i="1"/>
  <c r="N2476" i="1"/>
  <c r="I2477" i="1"/>
  <c r="N2477" i="1" s="1"/>
  <c r="J2477" i="1"/>
  <c r="O2477" i="1" s="1"/>
  <c r="K2477" i="1"/>
  <c r="M2477" i="1"/>
  <c r="I2478" i="1"/>
  <c r="J2478" i="1"/>
  <c r="O2478" i="1" s="1"/>
  <c r="N2478" i="1"/>
  <c r="I2479" i="1"/>
  <c r="L2479" i="1" s="1"/>
  <c r="J2479" i="1"/>
  <c r="O2479" i="1" s="1"/>
  <c r="K2479" i="1"/>
  <c r="M2479" i="1"/>
  <c r="N2479" i="1"/>
  <c r="I2480" i="1"/>
  <c r="M2480" i="1" s="1"/>
  <c r="J2480" i="1"/>
  <c r="O2480" i="1" s="1"/>
  <c r="K2480" i="1"/>
  <c r="L2480" i="1"/>
  <c r="N2480" i="1"/>
  <c r="I2481" i="1"/>
  <c r="J2481" i="1"/>
  <c r="O2481" i="1" s="1"/>
  <c r="L2481" i="1"/>
  <c r="M2481" i="1"/>
  <c r="I2482" i="1"/>
  <c r="M2482" i="1" s="1"/>
  <c r="J2482" i="1"/>
  <c r="O2482" i="1" s="1"/>
  <c r="I2483" i="1"/>
  <c r="N2483" i="1" s="1"/>
  <c r="J2483" i="1"/>
  <c r="O2483" i="1" s="1"/>
  <c r="K2483" i="1"/>
  <c r="I2484" i="1"/>
  <c r="J2484" i="1"/>
  <c r="O2484" i="1" s="1"/>
  <c r="K2484" i="1"/>
  <c r="L2484" i="1"/>
  <c r="M2484" i="1"/>
  <c r="N2484" i="1"/>
  <c r="I2485" i="1"/>
  <c r="J2485" i="1"/>
  <c r="O2485" i="1" s="1"/>
  <c r="K2485" i="1"/>
  <c r="I2486" i="1"/>
  <c r="K2486" i="1" s="1"/>
  <c r="J2486" i="1"/>
  <c r="O2486" i="1" s="1"/>
  <c r="L2486" i="1"/>
  <c r="M2486" i="1"/>
  <c r="I2487" i="1"/>
  <c r="L2487" i="1" s="1"/>
  <c r="J2487" i="1"/>
  <c r="O2487" i="1" s="1"/>
  <c r="K2487" i="1"/>
  <c r="M2487" i="1"/>
  <c r="N2487" i="1"/>
  <c r="I2488" i="1"/>
  <c r="M2488" i="1" s="1"/>
  <c r="J2488" i="1"/>
  <c r="O2488" i="1" s="1"/>
  <c r="K2488" i="1"/>
  <c r="L2488" i="1"/>
  <c r="N2488" i="1"/>
  <c r="I2489" i="1"/>
  <c r="J2489" i="1"/>
  <c r="O2489" i="1" s="1"/>
  <c r="L2489" i="1"/>
  <c r="M2489" i="1"/>
  <c r="I2490" i="1"/>
  <c r="N2490" i="1" s="1"/>
  <c r="J2490" i="1"/>
  <c r="O2490" i="1" s="1"/>
  <c r="M2490" i="1"/>
  <c r="I2491" i="1"/>
  <c r="J2491" i="1"/>
  <c r="O2491" i="1" s="1"/>
  <c r="K2491" i="1"/>
  <c r="I2492" i="1"/>
  <c r="J2492" i="1"/>
  <c r="O2492" i="1" s="1"/>
  <c r="K2492" i="1"/>
  <c r="L2492" i="1"/>
  <c r="M2492" i="1"/>
  <c r="N2492" i="1"/>
  <c r="I2493" i="1"/>
  <c r="N2493" i="1" s="1"/>
  <c r="J2493" i="1"/>
  <c r="O2493" i="1" s="1"/>
  <c r="K2493" i="1"/>
  <c r="M2493" i="1"/>
  <c r="I2494" i="1"/>
  <c r="N2494" i="1" s="1"/>
  <c r="J2494" i="1"/>
  <c r="O2494" i="1" s="1"/>
  <c r="I2495" i="1"/>
  <c r="L2495" i="1" s="1"/>
  <c r="J2495" i="1"/>
  <c r="O2495" i="1" s="1"/>
  <c r="K2495" i="1"/>
  <c r="M2495" i="1"/>
  <c r="N2495" i="1"/>
  <c r="I2496" i="1"/>
  <c r="M2496" i="1" s="1"/>
  <c r="J2496" i="1"/>
  <c r="O2496" i="1" s="1"/>
  <c r="K2496" i="1"/>
  <c r="L2496" i="1"/>
  <c r="N2496" i="1"/>
  <c r="I2497" i="1"/>
  <c r="J2497" i="1"/>
  <c r="O2497" i="1" s="1"/>
  <c r="L2497" i="1"/>
  <c r="M2497" i="1"/>
  <c r="I2498" i="1"/>
  <c r="J2498" i="1"/>
  <c r="O2498" i="1" s="1"/>
  <c r="I2499" i="1"/>
  <c r="N2499" i="1" s="1"/>
  <c r="J2499" i="1"/>
  <c r="O2499" i="1" s="1"/>
  <c r="K2499" i="1"/>
  <c r="I2500" i="1"/>
  <c r="J2500" i="1"/>
  <c r="O2500" i="1" s="1"/>
  <c r="K2500" i="1"/>
  <c r="L2500" i="1"/>
  <c r="M2500" i="1"/>
  <c r="N2500" i="1"/>
  <c r="I2501" i="1"/>
  <c r="J2501" i="1"/>
  <c r="O2501" i="1" s="1"/>
  <c r="K2501" i="1"/>
  <c r="I2502" i="1"/>
  <c r="N2502" i="1" s="1"/>
  <c r="J2502" i="1"/>
  <c r="O2502" i="1" s="1"/>
  <c r="I2503" i="1"/>
  <c r="L2503" i="1" s="1"/>
  <c r="J2503" i="1"/>
  <c r="O2503" i="1" s="1"/>
  <c r="K2503" i="1"/>
  <c r="M2503" i="1"/>
  <c r="N2503" i="1"/>
  <c r="I2504" i="1"/>
  <c r="M2504" i="1" s="1"/>
  <c r="J2504" i="1"/>
  <c r="O2504" i="1" s="1"/>
  <c r="K2504" i="1"/>
  <c r="L2504" i="1"/>
  <c r="N2504" i="1"/>
  <c r="I2505" i="1"/>
  <c r="N2505" i="1" s="1"/>
  <c r="J2505" i="1"/>
  <c r="O2505" i="1" s="1"/>
  <c r="K2505" i="1"/>
  <c r="L2505" i="1"/>
  <c r="I2506" i="1"/>
  <c r="K2506" i="1" s="1"/>
  <c r="J2506" i="1"/>
  <c r="O2506" i="1" s="1"/>
  <c r="M2506" i="1"/>
  <c r="N2506" i="1"/>
  <c r="I2507" i="1"/>
  <c r="J2507" i="1"/>
  <c r="O2507" i="1" s="1"/>
  <c r="N2507" i="1"/>
  <c r="I2508" i="1"/>
  <c r="J2508" i="1"/>
  <c r="O2508" i="1" s="1"/>
  <c r="K2508" i="1"/>
  <c r="L2508" i="1"/>
  <c r="M2508" i="1"/>
  <c r="N2508" i="1"/>
  <c r="I2509" i="1"/>
  <c r="N2509" i="1" s="1"/>
  <c r="J2509" i="1"/>
  <c r="O2509" i="1" s="1"/>
  <c r="K2509" i="1"/>
  <c r="L2509" i="1"/>
  <c r="I2510" i="1"/>
  <c r="K2510" i="1" s="1"/>
  <c r="J2510" i="1"/>
  <c r="O2510" i="1" s="1"/>
  <c r="M2510" i="1"/>
  <c r="N2510" i="1"/>
  <c r="I2511" i="1"/>
  <c r="J2511" i="1"/>
  <c r="O2511" i="1" s="1"/>
  <c r="N2511" i="1"/>
  <c r="I2512" i="1"/>
  <c r="M2512" i="1" s="1"/>
  <c r="J2512" i="1"/>
  <c r="O2512" i="1" s="1"/>
  <c r="K2512" i="1"/>
  <c r="L2512" i="1"/>
  <c r="N2512" i="1"/>
  <c r="I2513" i="1"/>
  <c r="J2513" i="1"/>
  <c r="O2513" i="1" s="1"/>
  <c r="I2514" i="1"/>
  <c r="K2514" i="1" s="1"/>
  <c r="J2514" i="1"/>
  <c r="O2514" i="1" s="1"/>
  <c r="L2514" i="1"/>
  <c r="N2514" i="1"/>
  <c r="I2515" i="1"/>
  <c r="J2515" i="1"/>
  <c r="O2515" i="1" s="1"/>
  <c r="I2516" i="1"/>
  <c r="J2516" i="1"/>
  <c r="O2516" i="1" s="1"/>
  <c r="K2516" i="1"/>
  <c r="L2516" i="1"/>
  <c r="M2516" i="1"/>
  <c r="N2516" i="1"/>
  <c r="I2517" i="1"/>
  <c r="N2517" i="1" s="1"/>
  <c r="J2517" i="1"/>
  <c r="O2517" i="1" s="1"/>
  <c r="K2517" i="1"/>
  <c r="M2517" i="1"/>
  <c r="I2518" i="1"/>
  <c r="K2518" i="1" s="1"/>
  <c r="J2518" i="1"/>
  <c r="O2518" i="1" s="1"/>
  <c r="L2518" i="1"/>
  <c r="N2518" i="1"/>
  <c r="I2519" i="1"/>
  <c r="J2519" i="1"/>
  <c r="O2519" i="1" s="1"/>
  <c r="I2520" i="1"/>
  <c r="M2520" i="1" s="1"/>
  <c r="J2520" i="1"/>
  <c r="O2520" i="1" s="1"/>
  <c r="K2520" i="1"/>
  <c r="L2520" i="1"/>
  <c r="N2520" i="1"/>
  <c r="I2521" i="1"/>
  <c r="N2521" i="1" s="1"/>
  <c r="J2521" i="1"/>
  <c r="O2521" i="1" s="1"/>
  <c r="L2521" i="1"/>
  <c r="M2521" i="1"/>
  <c r="I2522" i="1"/>
  <c r="K2522" i="1" s="1"/>
  <c r="J2522" i="1"/>
  <c r="O2522" i="1" s="1"/>
  <c r="L2522" i="1"/>
  <c r="M2522" i="1"/>
  <c r="N2522" i="1"/>
  <c r="I2523" i="1"/>
  <c r="K2523" i="1" s="1"/>
  <c r="J2523" i="1"/>
  <c r="O2523" i="1" s="1"/>
  <c r="I2524" i="1"/>
  <c r="J2524" i="1"/>
  <c r="O2524" i="1" s="1"/>
  <c r="K2524" i="1"/>
  <c r="L2524" i="1"/>
  <c r="M2524" i="1"/>
  <c r="N2524" i="1"/>
  <c r="I2525" i="1"/>
  <c r="N2525" i="1" s="1"/>
  <c r="J2525" i="1"/>
  <c r="O2525" i="1" s="1"/>
  <c r="L2525" i="1"/>
  <c r="M2525" i="1"/>
  <c r="I2526" i="1"/>
  <c r="K2526" i="1" s="1"/>
  <c r="J2526" i="1"/>
  <c r="O2526" i="1" s="1"/>
  <c r="L2526" i="1"/>
  <c r="M2526" i="1"/>
  <c r="N2526" i="1"/>
  <c r="I2527" i="1"/>
  <c r="J2527" i="1"/>
  <c r="O2527" i="1" s="1"/>
  <c r="K2527" i="1"/>
  <c r="I2528" i="1"/>
  <c r="M2528" i="1" s="1"/>
  <c r="J2528" i="1"/>
  <c r="O2528" i="1" s="1"/>
  <c r="K2528" i="1"/>
  <c r="L2528" i="1"/>
  <c r="N2528" i="1"/>
  <c r="I2529" i="1"/>
  <c r="N2529" i="1" s="1"/>
  <c r="J2529" i="1"/>
  <c r="O2529" i="1" s="1"/>
  <c r="K2529" i="1"/>
  <c r="M2529" i="1"/>
  <c r="I2530" i="1"/>
  <c r="J2530" i="1"/>
  <c r="O2530" i="1" s="1"/>
  <c r="I2531" i="1"/>
  <c r="L2531" i="1" s="1"/>
  <c r="J2531" i="1"/>
  <c r="O2531" i="1" s="1"/>
  <c r="K2531" i="1"/>
  <c r="M2531" i="1"/>
  <c r="I2532" i="1"/>
  <c r="J2532" i="1"/>
  <c r="O2532" i="1" s="1"/>
  <c r="K2532" i="1"/>
  <c r="L2532" i="1"/>
  <c r="M2532" i="1"/>
  <c r="N2532" i="1"/>
  <c r="I2533" i="1"/>
  <c r="N2533" i="1" s="1"/>
  <c r="J2533" i="1"/>
  <c r="O2533" i="1" s="1"/>
  <c r="K2533" i="1"/>
  <c r="M2533" i="1"/>
  <c r="I2534" i="1"/>
  <c r="J2534" i="1"/>
  <c r="O2534" i="1" s="1"/>
  <c r="N2534" i="1"/>
  <c r="I2535" i="1"/>
  <c r="L2535" i="1" s="1"/>
  <c r="J2535" i="1"/>
  <c r="O2535" i="1" s="1"/>
  <c r="K2535" i="1"/>
  <c r="M2535" i="1"/>
  <c r="I2536" i="1"/>
  <c r="M2536" i="1" s="1"/>
  <c r="J2536" i="1"/>
  <c r="O2536" i="1" s="1"/>
  <c r="K2536" i="1"/>
  <c r="L2536" i="1"/>
  <c r="N2536" i="1"/>
  <c r="I2537" i="1"/>
  <c r="N2537" i="1" s="1"/>
  <c r="J2537" i="1"/>
  <c r="O2537" i="1" s="1"/>
  <c r="K2537" i="1"/>
  <c r="L2537" i="1"/>
  <c r="M2537" i="1"/>
  <c r="I2538" i="1"/>
  <c r="J2538" i="1"/>
  <c r="O2538" i="1" s="1"/>
  <c r="I2539" i="1"/>
  <c r="J2539" i="1"/>
  <c r="O2539" i="1" s="1"/>
  <c r="K2539" i="1"/>
  <c r="I2540" i="1"/>
  <c r="J2540" i="1"/>
  <c r="O2540" i="1" s="1"/>
  <c r="K2540" i="1"/>
  <c r="L2540" i="1"/>
  <c r="M2540" i="1"/>
  <c r="N2540" i="1"/>
  <c r="I2541" i="1"/>
  <c r="N2541" i="1" s="1"/>
  <c r="J2541" i="1"/>
  <c r="O2541" i="1" s="1"/>
  <c r="K2541" i="1"/>
  <c r="L2541" i="1"/>
  <c r="M2541" i="1"/>
  <c r="I2542" i="1"/>
  <c r="J2542" i="1"/>
  <c r="O2542" i="1" s="1"/>
  <c r="I2543" i="1"/>
  <c r="L2543" i="1" s="1"/>
  <c r="J2543" i="1"/>
  <c r="O2543" i="1" s="1"/>
  <c r="K2543" i="1"/>
  <c r="N2543" i="1"/>
  <c r="I2544" i="1"/>
  <c r="M2544" i="1" s="1"/>
  <c r="J2544" i="1"/>
  <c r="O2544" i="1" s="1"/>
  <c r="K2544" i="1"/>
  <c r="L2544" i="1"/>
  <c r="N2544" i="1"/>
  <c r="I2545" i="1"/>
  <c r="J2545" i="1"/>
  <c r="O2545" i="1" s="1"/>
  <c r="M2545" i="1"/>
  <c r="I2546" i="1"/>
  <c r="J2546" i="1"/>
  <c r="O2546" i="1" s="1"/>
  <c r="L2546" i="1"/>
  <c r="I2547" i="1"/>
  <c r="L2547" i="1" s="1"/>
  <c r="J2547" i="1"/>
  <c r="O2547" i="1" s="1"/>
  <c r="M2547" i="1"/>
  <c r="N2547" i="1"/>
  <c r="I2548" i="1"/>
  <c r="J2548" i="1"/>
  <c r="O2548" i="1" s="1"/>
  <c r="K2548" i="1"/>
  <c r="L2548" i="1"/>
  <c r="M2548" i="1"/>
  <c r="N2548" i="1"/>
  <c r="I2549" i="1"/>
  <c r="J2549" i="1"/>
  <c r="O2549" i="1" s="1"/>
  <c r="I2550" i="1"/>
  <c r="J2550" i="1"/>
  <c r="O2550" i="1" s="1"/>
  <c r="I2551" i="1"/>
  <c r="L2551" i="1" s="1"/>
  <c r="J2551" i="1"/>
  <c r="O2551" i="1" s="1"/>
  <c r="M2551" i="1"/>
  <c r="N2551" i="1"/>
  <c r="I2552" i="1"/>
  <c r="M2552" i="1" s="1"/>
  <c r="J2552" i="1"/>
  <c r="O2552" i="1" s="1"/>
  <c r="K2552" i="1"/>
  <c r="L2552" i="1"/>
  <c r="N2552" i="1"/>
  <c r="I2553" i="1"/>
  <c r="J2553" i="1"/>
  <c r="O2553" i="1" s="1"/>
  <c r="I2554" i="1"/>
  <c r="K2554" i="1" s="1"/>
  <c r="J2554" i="1"/>
  <c r="O2554" i="1" s="1"/>
  <c r="L2554" i="1"/>
  <c r="M2554" i="1"/>
  <c r="I2555" i="1"/>
  <c r="L2555" i="1" s="1"/>
  <c r="J2555" i="1"/>
  <c r="O2555" i="1" s="1"/>
  <c r="K2555" i="1"/>
  <c r="N2555" i="1"/>
  <c r="I2556" i="1"/>
  <c r="J2556" i="1"/>
  <c r="O2556" i="1" s="1"/>
  <c r="K2556" i="1"/>
  <c r="L2556" i="1"/>
  <c r="M2556" i="1"/>
  <c r="N2556" i="1"/>
  <c r="I2557" i="1"/>
  <c r="J2557" i="1"/>
  <c r="O2557" i="1" s="1"/>
  <c r="I2558" i="1"/>
  <c r="K2558" i="1" s="1"/>
  <c r="J2558" i="1"/>
  <c r="O2558" i="1" s="1"/>
  <c r="L2558" i="1"/>
  <c r="M2558" i="1"/>
  <c r="I2559" i="1"/>
  <c r="L2559" i="1" s="1"/>
  <c r="J2559" i="1"/>
  <c r="O2559" i="1" s="1"/>
  <c r="K2559" i="1"/>
  <c r="N2559" i="1"/>
  <c r="I2560" i="1"/>
  <c r="M2560" i="1" s="1"/>
  <c r="J2560" i="1"/>
  <c r="O2560" i="1" s="1"/>
  <c r="K2560" i="1"/>
  <c r="L2560" i="1"/>
  <c r="N2560" i="1"/>
  <c r="I2561" i="1"/>
  <c r="J2561" i="1"/>
  <c r="O2561" i="1" s="1"/>
  <c r="I2562" i="1"/>
  <c r="K2562" i="1" s="1"/>
  <c r="J2562" i="1"/>
  <c r="O2562" i="1" s="1"/>
  <c r="M2562" i="1"/>
  <c r="N2562" i="1"/>
  <c r="I2563" i="1"/>
  <c r="L2563" i="1" s="1"/>
  <c r="J2563" i="1"/>
  <c r="O2563" i="1" s="1"/>
  <c r="K2563" i="1"/>
  <c r="M2563" i="1"/>
  <c r="N2563" i="1"/>
  <c r="I2564" i="1"/>
  <c r="J2564" i="1"/>
  <c r="O2564" i="1" s="1"/>
  <c r="K2564" i="1"/>
  <c r="L2564" i="1"/>
  <c r="M2564" i="1"/>
  <c r="N2564" i="1"/>
  <c r="I2565" i="1"/>
  <c r="J2565" i="1"/>
  <c r="O2565" i="1" s="1"/>
  <c r="K2565" i="1"/>
  <c r="I2566" i="1"/>
  <c r="J2566" i="1"/>
  <c r="O2566" i="1" s="1"/>
  <c r="I2567" i="1"/>
  <c r="L2567" i="1" s="1"/>
  <c r="J2567" i="1"/>
  <c r="O2567" i="1" s="1"/>
  <c r="K2567" i="1"/>
  <c r="M2567" i="1"/>
  <c r="N2567" i="1"/>
  <c r="I2568" i="1"/>
  <c r="M2568" i="1" s="1"/>
  <c r="J2568" i="1"/>
  <c r="O2568" i="1" s="1"/>
  <c r="K2568" i="1"/>
  <c r="L2568" i="1"/>
  <c r="N2568" i="1"/>
  <c r="I2569" i="1"/>
  <c r="N2569" i="1" s="1"/>
  <c r="J2569" i="1"/>
  <c r="O2569" i="1" s="1"/>
  <c r="K2569" i="1"/>
  <c r="L2569" i="1"/>
  <c r="I2570" i="1"/>
  <c r="K2570" i="1" s="1"/>
  <c r="J2570" i="1"/>
  <c r="O2570" i="1" s="1"/>
  <c r="M2570" i="1"/>
  <c r="N2570" i="1"/>
  <c r="I2571" i="1"/>
  <c r="J2571" i="1"/>
  <c r="O2571" i="1" s="1"/>
  <c r="N2571" i="1"/>
  <c r="I2572" i="1"/>
  <c r="J2572" i="1"/>
  <c r="O2572" i="1" s="1"/>
  <c r="K2572" i="1"/>
  <c r="L2572" i="1"/>
  <c r="M2572" i="1"/>
  <c r="N2572" i="1"/>
  <c r="I2573" i="1"/>
  <c r="N2573" i="1" s="1"/>
  <c r="J2573" i="1"/>
  <c r="O2573" i="1" s="1"/>
  <c r="K2573" i="1"/>
  <c r="L2573" i="1"/>
  <c r="I2574" i="1"/>
  <c r="K2574" i="1" s="1"/>
  <c r="J2574" i="1"/>
  <c r="O2574" i="1" s="1"/>
  <c r="M2574" i="1"/>
  <c r="N2574" i="1"/>
  <c r="I2575" i="1"/>
  <c r="J2575" i="1"/>
  <c r="O2575" i="1" s="1"/>
  <c r="I2576" i="1"/>
  <c r="M2576" i="1" s="1"/>
  <c r="J2576" i="1"/>
  <c r="O2576" i="1" s="1"/>
  <c r="K2576" i="1"/>
  <c r="L2576" i="1"/>
  <c r="N2576" i="1"/>
  <c r="I2577" i="1"/>
  <c r="J2577" i="1"/>
  <c r="O2577" i="1" s="1"/>
  <c r="I2578" i="1"/>
  <c r="K2578" i="1" s="1"/>
  <c r="J2578" i="1"/>
  <c r="O2578" i="1" s="1"/>
  <c r="L2578" i="1"/>
  <c r="N2578" i="1"/>
  <c r="I2579" i="1"/>
  <c r="J2579" i="1"/>
  <c r="O2579" i="1" s="1"/>
  <c r="I2580" i="1"/>
  <c r="J2580" i="1"/>
  <c r="O2580" i="1" s="1"/>
  <c r="K2580" i="1"/>
  <c r="L2580" i="1"/>
  <c r="M2580" i="1"/>
  <c r="N2580" i="1"/>
  <c r="I2581" i="1"/>
  <c r="N2581" i="1" s="1"/>
  <c r="J2581" i="1"/>
  <c r="O2581" i="1" s="1"/>
  <c r="K2581" i="1"/>
  <c r="M2581" i="1"/>
  <c r="I2582" i="1"/>
  <c r="K2582" i="1" s="1"/>
  <c r="J2582" i="1"/>
  <c r="O2582" i="1" s="1"/>
  <c r="L2582" i="1"/>
  <c r="N2582" i="1"/>
  <c r="I2583" i="1"/>
  <c r="J2583" i="1"/>
  <c r="O2583" i="1" s="1"/>
  <c r="I2584" i="1"/>
  <c r="M2584" i="1" s="1"/>
  <c r="J2584" i="1"/>
  <c r="O2584" i="1" s="1"/>
  <c r="K2584" i="1"/>
  <c r="L2584" i="1"/>
  <c r="N2584" i="1"/>
  <c r="I2585" i="1"/>
  <c r="N2585" i="1" s="1"/>
  <c r="J2585" i="1"/>
  <c r="O2585" i="1" s="1"/>
  <c r="L2585" i="1"/>
  <c r="M2585" i="1"/>
  <c r="I2586" i="1"/>
  <c r="K2586" i="1" s="1"/>
  <c r="J2586" i="1"/>
  <c r="O2586" i="1" s="1"/>
  <c r="L2586" i="1"/>
  <c r="M2586" i="1"/>
  <c r="N2586" i="1"/>
  <c r="I2587" i="1"/>
  <c r="J2587" i="1"/>
  <c r="O2587" i="1" s="1"/>
  <c r="I2588" i="1"/>
  <c r="J2588" i="1"/>
  <c r="O2588" i="1" s="1"/>
  <c r="K2588" i="1"/>
  <c r="L2588" i="1"/>
  <c r="M2588" i="1"/>
  <c r="N2588" i="1"/>
  <c r="I2589" i="1"/>
  <c r="N2589" i="1" s="1"/>
  <c r="J2589" i="1"/>
  <c r="O2589" i="1" s="1"/>
  <c r="L2589" i="1"/>
  <c r="M2589" i="1"/>
  <c r="I2590" i="1"/>
  <c r="K2590" i="1" s="1"/>
  <c r="J2590" i="1"/>
  <c r="O2590" i="1" s="1"/>
  <c r="L2590" i="1"/>
  <c r="M2590" i="1"/>
  <c r="N2590" i="1"/>
  <c r="I2591" i="1"/>
  <c r="J2591" i="1"/>
  <c r="O2591" i="1" s="1"/>
  <c r="K2591" i="1"/>
  <c r="I2592" i="1"/>
  <c r="M2592" i="1" s="1"/>
  <c r="J2592" i="1"/>
  <c r="O2592" i="1" s="1"/>
  <c r="K2592" i="1"/>
  <c r="L2592" i="1"/>
  <c r="N2592" i="1"/>
  <c r="I2593" i="1"/>
  <c r="N2593" i="1" s="1"/>
  <c r="J2593" i="1"/>
  <c r="O2593" i="1" s="1"/>
  <c r="K2593" i="1"/>
  <c r="M2593" i="1"/>
  <c r="I2594" i="1"/>
  <c r="J2594" i="1"/>
  <c r="O2594" i="1" s="1"/>
  <c r="I2595" i="1"/>
  <c r="L2595" i="1" s="1"/>
  <c r="J2595" i="1"/>
  <c r="O2595" i="1" s="1"/>
  <c r="K2595" i="1"/>
  <c r="M2595" i="1"/>
  <c r="I2596" i="1"/>
  <c r="J2596" i="1"/>
  <c r="O2596" i="1" s="1"/>
  <c r="K2596" i="1"/>
  <c r="L2596" i="1"/>
  <c r="M2596" i="1"/>
  <c r="N2596" i="1"/>
  <c r="I2597" i="1"/>
  <c r="N2597" i="1" s="1"/>
  <c r="J2597" i="1"/>
  <c r="O2597" i="1" s="1"/>
  <c r="K2597" i="1"/>
  <c r="M2597" i="1"/>
  <c r="I2598" i="1"/>
  <c r="J2598" i="1"/>
  <c r="O2598" i="1" s="1"/>
  <c r="N2598" i="1"/>
  <c r="I2599" i="1"/>
  <c r="L2599" i="1" s="1"/>
  <c r="J2599" i="1"/>
  <c r="O2599" i="1" s="1"/>
  <c r="K2599" i="1"/>
  <c r="M2599" i="1"/>
  <c r="I2600" i="1"/>
  <c r="M2600" i="1" s="1"/>
  <c r="J2600" i="1"/>
  <c r="O2600" i="1" s="1"/>
  <c r="K2600" i="1"/>
  <c r="L2600" i="1"/>
  <c r="N2600" i="1"/>
  <c r="I2601" i="1"/>
  <c r="N2601" i="1" s="1"/>
  <c r="J2601" i="1"/>
  <c r="O2601" i="1" s="1"/>
  <c r="K2601" i="1"/>
  <c r="L2601" i="1"/>
  <c r="M2601" i="1"/>
  <c r="I2602" i="1"/>
  <c r="J2602" i="1"/>
  <c r="O2602" i="1" s="1"/>
  <c r="I2603" i="1"/>
  <c r="J2603" i="1"/>
  <c r="O2603" i="1" s="1"/>
  <c r="I2604" i="1"/>
  <c r="J2604" i="1"/>
  <c r="O2604" i="1" s="1"/>
  <c r="K2604" i="1"/>
  <c r="L2604" i="1"/>
  <c r="M2604" i="1"/>
  <c r="N2604" i="1"/>
  <c r="I2605" i="1"/>
  <c r="N2605" i="1" s="1"/>
  <c r="J2605" i="1"/>
  <c r="O2605" i="1" s="1"/>
  <c r="K2605" i="1"/>
  <c r="L2605" i="1"/>
  <c r="M2605" i="1"/>
  <c r="I2606" i="1"/>
  <c r="J2606" i="1"/>
  <c r="O2606" i="1" s="1"/>
  <c r="I2607" i="1"/>
  <c r="L2607" i="1" s="1"/>
  <c r="J2607" i="1"/>
  <c r="O2607" i="1" s="1"/>
  <c r="K2607" i="1"/>
  <c r="N2607" i="1"/>
  <c r="I2608" i="1"/>
  <c r="M2608" i="1" s="1"/>
  <c r="J2608" i="1"/>
  <c r="O2608" i="1" s="1"/>
  <c r="K2608" i="1"/>
  <c r="L2608" i="1"/>
  <c r="N2608" i="1"/>
  <c r="I2609" i="1"/>
  <c r="J2609" i="1"/>
  <c r="O2609" i="1" s="1"/>
  <c r="M2609" i="1"/>
  <c r="I2610" i="1"/>
  <c r="J2610" i="1"/>
  <c r="O2610" i="1" s="1"/>
  <c r="L2610" i="1"/>
  <c r="I2611" i="1"/>
  <c r="K2611" i="1" s="1"/>
  <c r="J2611" i="1"/>
  <c r="O2611" i="1" s="1"/>
  <c r="L2611" i="1"/>
  <c r="M2611" i="1"/>
  <c r="N2611" i="1"/>
  <c r="I2612" i="1"/>
  <c r="J2612" i="1"/>
  <c r="O2612" i="1" s="1"/>
  <c r="K2612" i="1"/>
  <c r="L2612" i="1"/>
  <c r="M2612" i="1"/>
  <c r="N2612" i="1"/>
  <c r="I2613" i="1"/>
  <c r="J2613" i="1"/>
  <c r="O2613" i="1" s="1"/>
  <c r="K2613" i="1"/>
  <c r="L2613" i="1"/>
  <c r="M2613" i="1"/>
  <c r="N2613" i="1"/>
  <c r="I2614" i="1"/>
  <c r="J2614" i="1"/>
  <c r="O2614" i="1" s="1"/>
  <c r="I2615" i="1"/>
  <c r="K2615" i="1" s="1"/>
  <c r="J2615" i="1"/>
  <c r="O2615" i="1" s="1"/>
  <c r="I2616" i="1"/>
  <c r="J2616" i="1"/>
  <c r="O2616" i="1" s="1"/>
  <c r="K2616" i="1"/>
  <c r="I2617" i="1"/>
  <c r="N2617" i="1" s="1"/>
  <c r="J2617" i="1"/>
  <c r="O2617" i="1" s="1"/>
  <c r="K2617" i="1"/>
  <c r="M2617" i="1"/>
  <c r="I2618" i="1"/>
  <c r="J2618" i="1"/>
  <c r="O2618" i="1" s="1"/>
  <c r="I2619" i="1"/>
  <c r="K2619" i="1" s="1"/>
  <c r="J2619" i="1"/>
  <c r="O2619" i="1" s="1"/>
  <c r="I2620" i="1"/>
  <c r="J2620" i="1"/>
  <c r="O2620" i="1" s="1"/>
  <c r="K2620" i="1"/>
  <c r="L2620" i="1"/>
  <c r="M2620" i="1"/>
  <c r="N2620" i="1"/>
  <c r="I2621" i="1"/>
  <c r="N2621" i="1" s="1"/>
  <c r="J2621" i="1"/>
  <c r="O2621" i="1" s="1"/>
  <c r="K2621" i="1"/>
  <c r="L2621" i="1"/>
  <c r="I2622" i="1"/>
  <c r="K2622" i="1" s="1"/>
  <c r="J2622" i="1"/>
  <c r="O2622" i="1" s="1"/>
  <c r="M2622" i="1"/>
  <c r="N2622" i="1"/>
  <c r="I2623" i="1"/>
  <c r="L2623" i="1" s="1"/>
  <c r="J2623" i="1"/>
  <c r="O2623" i="1" s="1"/>
  <c r="K2623" i="1"/>
  <c r="M2623" i="1"/>
  <c r="N2623" i="1"/>
  <c r="I2624" i="1"/>
  <c r="J2624" i="1"/>
  <c r="O2624" i="1" s="1"/>
  <c r="I2625" i="1"/>
  <c r="N2625" i="1" s="1"/>
  <c r="J2625" i="1"/>
  <c r="O2625" i="1" s="1"/>
  <c r="K2625" i="1"/>
  <c r="L2625" i="1"/>
  <c r="I2626" i="1"/>
  <c r="K2626" i="1" s="1"/>
  <c r="J2626" i="1"/>
  <c r="O2626" i="1" s="1"/>
  <c r="L2626" i="1"/>
  <c r="M2626" i="1"/>
  <c r="N2626" i="1"/>
  <c r="I2627" i="1"/>
  <c r="J2627" i="1"/>
  <c r="O2627" i="1" s="1"/>
  <c r="K2627" i="1"/>
  <c r="L2627" i="1"/>
  <c r="M2627" i="1"/>
  <c r="N2627" i="1"/>
  <c r="I2628" i="1"/>
  <c r="J2628" i="1"/>
  <c r="O2628" i="1" s="1"/>
  <c r="K2628" i="1"/>
  <c r="L2628" i="1"/>
  <c r="M2628" i="1"/>
  <c r="N2628" i="1"/>
  <c r="I2629" i="1"/>
  <c r="J2629" i="1"/>
  <c r="O2629" i="1" s="1"/>
  <c r="I2630" i="1"/>
  <c r="J2630" i="1"/>
  <c r="O2630" i="1" s="1"/>
  <c r="L2630" i="1"/>
  <c r="I2631" i="1"/>
  <c r="J2631" i="1"/>
  <c r="O2631" i="1" s="1"/>
  <c r="I2632" i="1"/>
  <c r="M2632" i="1" s="1"/>
  <c r="J2632" i="1"/>
  <c r="O2632" i="1" s="1"/>
  <c r="K2632" i="1"/>
  <c r="N2632" i="1"/>
  <c r="I2633" i="1"/>
  <c r="J2633" i="1"/>
  <c r="O2633" i="1" s="1"/>
  <c r="M2633" i="1"/>
  <c r="I2634" i="1"/>
  <c r="J2634" i="1"/>
  <c r="O2634" i="1" s="1"/>
  <c r="K2634" i="1"/>
  <c r="I2635" i="1"/>
  <c r="M2635" i="1" s="1"/>
  <c r="J2635" i="1"/>
  <c r="O2635" i="1" s="1"/>
  <c r="I2636" i="1"/>
  <c r="J2636" i="1"/>
  <c r="O2636" i="1" s="1"/>
  <c r="K2636" i="1"/>
  <c r="L2636" i="1"/>
  <c r="M2636" i="1"/>
  <c r="N2636" i="1"/>
  <c r="I2637" i="1"/>
  <c r="L2637" i="1" s="1"/>
  <c r="J2637" i="1"/>
  <c r="O2637" i="1" s="1"/>
  <c r="K2637" i="1"/>
  <c r="M2637" i="1"/>
  <c r="N2637" i="1"/>
  <c r="I2638" i="1"/>
  <c r="K2638" i="1" s="1"/>
  <c r="J2638" i="1"/>
  <c r="O2638" i="1" s="1"/>
  <c r="L2638" i="1"/>
  <c r="M2638" i="1"/>
  <c r="N2638" i="1"/>
  <c r="I2639" i="1"/>
  <c r="J2639" i="1"/>
  <c r="O2639" i="1" s="1"/>
  <c r="I2640" i="1"/>
  <c r="M2640" i="1" s="1"/>
  <c r="J2640" i="1"/>
  <c r="O2640" i="1" s="1"/>
  <c r="K2640" i="1"/>
  <c r="L2640" i="1"/>
  <c r="I2641" i="1"/>
  <c r="N2641" i="1" s="1"/>
  <c r="J2641" i="1"/>
  <c r="O2641" i="1" s="1"/>
  <c r="L2641" i="1"/>
  <c r="M2641" i="1"/>
  <c r="I2642" i="1"/>
  <c r="J2642" i="1"/>
  <c r="O2642" i="1" s="1"/>
  <c r="K2642" i="1"/>
  <c r="L2642" i="1"/>
  <c r="M2642" i="1"/>
  <c r="N2642" i="1"/>
  <c r="I2643" i="1"/>
  <c r="J2643" i="1"/>
  <c r="O2643" i="1" s="1"/>
  <c r="N2643" i="1"/>
  <c r="I2644" i="1"/>
  <c r="J2644" i="1"/>
  <c r="O2644" i="1" s="1"/>
  <c r="K2644" i="1"/>
  <c r="L2644" i="1"/>
  <c r="M2644" i="1"/>
  <c r="N2644" i="1"/>
  <c r="I2645" i="1"/>
  <c r="M2645" i="1" s="1"/>
  <c r="J2645" i="1"/>
  <c r="O2645" i="1" s="1"/>
  <c r="K2645" i="1"/>
  <c r="L2645" i="1"/>
  <c r="N2645" i="1"/>
  <c r="I2646" i="1"/>
  <c r="K2646" i="1" s="1"/>
  <c r="J2646" i="1"/>
  <c r="O2646" i="1" s="1"/>
  <c r="L2646" i="1"/>
  <c r="N2646" i="1"/>
  <c r="I2647" i="1"/>
  <c r="L2647" i="1" s="1"/>
  <c r="J2647" i="1"/>
  <c r="O2647" i="1" s="1"/>
  <c r="K2647" i="1"/>
  <c r="N2647" i="1"/>
  <c r="I2648" i="1"/>
  <c r="J2648" i="1"/>
  <c r="O2648" i="1" s="1"/>
  <c r="N2648" i="1"/>
  <c r="I2649" i="1"/>
  <c r="J2649" i="1"/>
  <c r="O2649" i="1" s="1"/>
  <c r="I2650" i="1"/>
  <c r="N2650" i="1" s="1"/>
  <c r="J2650" i="1"/>
  <c r="O2650" i="1" s="1"/>
  <c r="L2650" i="1"/>
  <c r="M2650" i="1"/>
  <c r="I2651" i="1"/>
  <c r="L2651" i="1" s="1"/>
  <c r="J2651" i="1"/>
  <c r="O2651" i="1" s="1"/>
  <c r="K2651" i="1"/>
  <c r="M2651" i="1"/>
  <c r="N2651" i="1"/>
  <c r="I2652" i="1"/>
  <c r="J2652" i="1"/>
  <c r="O2652" i="1" s="1"/>
  <c r="K2652" i="1"/>
  <c r="L2652" i="1"/>
  <c r="M2652" i="1"/>
  <c r="N2652" i="1"/>
  <c r="I2653" i="1"/>
  <c r="J2653" i="1"/>
  <c r="O2653" i="1" s="1"/>
  <c r="M2653" i="1"/>
  <c r="I2654" i="1"/>
  <c r="J2654" i="1"/>
  <c r="O2654" i="1" s="1"/>
  <c r="I2655" i="1"/>
  <c r="L2655" i="1" s="1"/>
  <c r="J2655" i="1"/>
  <c r="O2655" i="1" s="1"/>
  <c r="K2655" i="1"/>
  <c r="M2655" i="1"/>
  <c r="I2656" i="1"/>
  <c r="M2656" i="1" s="1"/>
  <c r="J2656" i="1"/>
  <c r="O2656" i="1" s="1"/>
  <c r="L2656" i="1"/>
  <c r="N2656" i="1"/>
  <c r="I2657" i="1"/>
  <c r="N2657" i="1" s="1"/>
  <c r="J2657" i="1"/>
  <c r="O2657" i="1" s="1"/>
  <c r="K2657" i="1"/>
  <c r="L2657" i="1"/>
  <c r="M2657" i="1"/>
  <c r="I2658" i="1"/>
  <c r="N2658" i="1" s="1"/>
  <c r="J2658" i="1"/>
  <c r="O2658" i="1" s="1"/>
  <c r="I2659" i="1"/>
  <c r="M2659" i="1" s="1"/>
  <c r="J2659" i="1"/>
  <c r="O2659" i="1" s="1"/>
  <c r="K2659" i="1"/>
  <c r="L2659" i="1"/>
  <c r="N2659" i="1"/>
  <c r="I2660" i="1"/>
  <c r="J2660" i="1"/>
  <c r="O2660" i="1" s="1"/>
  <c r="K2660" i="1"/>
  <c r="L2660" i="1"/>
  <c r="M2660" i="1"/>
  <c r="N2660" i="1"/>
  <c r="I2661" i="1"/>
  <c r="K2661" i="1" s="1"/>
  <c r="J2661" i="1"/>
  <c r="O2661" i="1" s="1"/>
  <c r="L2661" i="1"/>
  <c r="M2661" i="1"/>
  <c r="N2661" i="1"/>
  <c r="I2662" i="1"/>
  <c r="K2662" i="1" s="1"/>
  <c r="J2662" i="1"/>
  <c r="O2662" i="1" s="1"/>
  <c r="L2662" i="1"/>
  <c r="N2662" i="1"/>
  <c r="I2663" i="1"/>
  <c r="J2663" i="1"/>
  <c r="O2663" i="1" s="1"/>
  <c r="N2663" i="1"/>
  <c r="I2664" i="1"/>
  <c r="J2664" i="1"/>
  <c r="O2664" i="1" s="1"/>
  <c r="K2664" i="1"/>
  <c r="I2665" i="1"/>
  <c r="J2665" i="1"/>
  <c r="O2665" i="1" s="1"/>
  <c r="I2666" i="1"/>
  <c r="L2666" i="1" s="1"/>
  <c r="J2666" i="1"/>
  <c r="O2666" i="1" s="1"/>
  <c r="K2666" i="1"/>
  <c r="M2666" i="1"/>
  <c r="N2666" i="1"/>
  <c r="I2667" i="1"/>
  <c r="J2667" i="1"/>
  <c r="O2667" i="1" s="1"/>
  <c r="M2667" i="1"/>
  <c r="I2668" i="1"/>
  <c r="J2668" i="1"/>
  <c r="O2668" i="1" s="1"/>
  <c r="K2668" i="1"/>
  <c r="L2668" i="1"/>
  <c r="M2668" i="1"/>
  <c r="N2668" i="1"/>
  <c r="I2669" i="1"/>
  <c r="J2669" i="1"/>
  <c r="O2669" i="1" s="1"/>
  <c r="I2670" i="1"/>
  <c r="K2670" i="1" s="1"/>
  <c r="J2670" i="1"/>
  <c r="O2670" i="1" s="1"/>
  <c r="L2670" i="1"/>
  <c r="M2670" i="1"/>
  <c r="I2671" i="1"/>
  <c r="L2671" i="1" s="1"/>
  <c r="J2671" i="1"/>
  <c r="O2671" i="1" s="1"/>
  <c r="M2671" i="1"/>
  <c r="N2671" i="1"/>
  <c r="I2672" i="1"/>
  <c r="M2672" i="1" s="1"/>
  <c r="J2672" i="1"/>
  <c r="O2672" i="1" s="1"/>
  <c r="K2672" i="1"/>
  <c r="L2672" i="1"/>
  <c r="N2672" i="1"/>
  <c r="I2673" i="1"/>
  <c r="J2673" i="1"/>
  <c r="O2673" i="1" s="1"/>
  <c r="I2674" i="1"/>
  <c r="M2674" i="1" s="1"/>
  <c r="J2674" i="1"/>
  <c r="O2674" i="1" s="1"/>
  <c r="K2674" i="1"/>
  <c r="L2674" i="1"/>
  <c r="N2674" i="1"/>
  <c r="I2675" i="1"/>
  <c r="K2675" i="1" s="1"/>
  <c r="J2675" i="1"/>
  <c r="O2675" i="1" s="1"/>
  <c r="L2675" i="1"/>
  <c r="M2675" i="1"/>
  <c r="N2675" i="1"/>
  <c r="I2676" i="1"/>
  <c r="J2676" i="1"/>
  <c r="O2676" i="1" s="1"/>
  <c r="K2676" i="1"/>
  <c r="L2676" i="1"/>
  <c r="M2676" i="1"/>
  <c r="N2676" i="1"/>
  <c r="I2677" i="1"/>
  <c r="J2677" i="1"/>
  <c r="O2677" i="1" s="1"/>
  <c r="K2677" i="1"/>
  <c r="L2677" i="1"/>
  <c r="M2677" i="1"/>
  <c r="N2677" i="1"/>
  <c r="I2678" i="1"/>
  <c r="J2678" i="1"/>
  <c r="O2678" i="1" s="1"/>
  <c r="I2679" i="1"/>
  <c r="J2679" i="1"/>
  <c r="O2679" i="1" s="1"/>
  <c r="K2679" i="1"/>
  <c r="I2680" i="1"/>
  <c r="M2680" i="1" s="1"/>
  <c r="J2680" i="1"/>
  <c r="O2680" i="1" s="1"/>
  <c r="K2680" i="1"/>
  <c r="L2680" i="1"/>
  <c r="I2681" i="1"/>
  <c r="N2681" i="1" s="1"/>
  <c r="J2681" i="1"/>
  <c r="O2681" i="1" s="1"/>
  <c r="K2681" i="1"/>
  <c r="M2681" i="1"/>
  <c r="I2682" i="1"/>
  <c r="J2682" i="1"/>
  <c r="O2682" i="1" s="1"/>
  <c r="I2683" i="1"/>
  <c r="J2683" i="1"/>
  <c r="O2683" i="1" s="1"/>
  <c r="K2683" i="1"/>
  <c r="I2684" i="1"/>
  <c r="J2684" i="1"/>
  <c r="O2684" i="1" s="1"/>
  <c r="K2684" i="1"/>
  <c r="L2684" i="1"/>
  <c r="M2684" i="1"/>
  <c r="N2684" i="1"/>
  <c r="I2685" i="1"/>
  <c r="N2685" i="1" s="1"/>
  <c r="J2685" i="1"/>
  <c r="O2685" i="1" s="1"/>
  <c r="K2685" i="1"/>
  <c r="M2685" i="1"/>
  <c r="I2686" i="1"/>
  <c r="K2686" i="1" s="1"/>
  <c r="J2686" i="1"/>
  <c r="O2686" i="1" s="1"/>
  <c r="M2686" i="1"/>
  <c r="N2686" i="1"/>
  <c r="I2687" i="1"/>
  <c r="L2687" i="1" s="1"/>
  <c r="J2687" i="1"/>
  <c r="O2687" i="1" s="1"/>
  <c r="K2687" i="1"/>
  <c r="M2687" i="1"/>
  <c r="N2687" i="1"/>
  <c r="I2688" i="1"/>
  <c r="J2688" i="1"/>
  <c r="O2688" i="1" s="1"/>
  <c r="I2689" i="1"/>
  <c r="N2689" i="1" s="1"/>
  <c r="J2689" i="1"/>
  <c r="O2689" i="1" s="1"/>
  <c r="K2689" i="1"/>
  <c r="L2689" i="1"/>
  <c r="I2690" i="1"/>
  <c r="K2690" i="1" s="1"/>
  <c r="J2690" i="1"/>
  <c r="O2690" i="1" s="1"/>
  <c r="L2690" i="1"/>
  <c r="M2690" i="1"/>
  <c r="N2690" i="1"/>
  <c r="I2691" i="1"/>
  <c r="J2691" i="1"/>
  <c r="O2691" i="1" s="1"/>
  <c r="K2691" i="1"/>
  <c r="L2691" i="1"/>
  <c r="M2691" i="1"/>
  <c r="N2691" i="1"/>
  <c r="I2692" i="1"/>
  <c r="J2692" i="1"/>
  <c r="O2692" i="1" s="1"/>
  <c r="K2692" i="1"/>
  <c r="L2692" i="1"/>
  <c r="M2692" i="1"/>
  <c r="N2692" i="1"/>
  <c r="I2693" i="1"/>
  <c r="J2693" i="1"/>
  <c r="O2693" i="1" s="1"/>
  <c r="I2694" i="1"/>
  <c r="L2694" i="1" s="1"/>
  <c r="J2694" i="1"/>
  <c r="O2694" i="1" s="1"/>
  <c r="I2695" i="1"/>
  <c r="J2695" i="1"/>
  <c r="O2695" i="1" s="1"/>
  <c r="K2695" i="1"/>
  <c r="I2696" i="1"/>
  <c r="M2696" i="1" s="1"/>
  <c r="J2696" i="1"/>
  <c r="O2696" i="1" s="1"/>
  <c r="K2696" i="1"/>
  <c r="N2696" i="1"/>
  <c r="I2697" i="1"/>
  <c r="J2697" i="1"/>
  <c r="O2697" i="1" s="1"/>
  <c r="I2698" i="1"/>
  <c r="J2698" i="1"/>
  <c r="O2698" i="1" s="1"/>
  <c r="K2698" i="1"/>
  <c r="I2699" i="1"/>
  <c r="J2699" i="1"/>
  <c r="O2699" i="1" s="1"/>
  <c r="I2700" i="1"/>
  <c r="J2700" i="1"/>
  <c r="O2700" i="1" s="1"/>
  <c r="K2700" i="1"/>
  <c r="L2700" i="1"/>
  <c r="M2700" i="1"/>
  <c r="N2700" i="1"/>
  <c r="I2701" i="1"/>
  <c r="L2701" i="1" s="1"/>
  <c r="J2701" i="1"/>
  <c r="O2701" i="1" s="1"/>
  <c r="K2701" i="1"/>
  <c r="M2701" i="1"/>
  <c r="N2701" i="1"/>
  <c r="I2702" i="1"/>
  <c r="K2702" i="1" s="1"/>
  <c r="J2702" i="1"/>
  <c r="O2702" i="1" s="1"/>
  <c r="L2702" i="1"/>
  <c r="M2702" i="1"/>
  <c r="N2702" i="1"/>
  <c r="I2703" i="1"/>
  <c r="J2703" i="1"/>
  <c r="O2703" i="1" s="1"/>
  <c r="I2704" i="1"/>
  <c r="M2704" i="1" s="1"/>
  <c r="J2704" i="1"/>
  <c r="O2704" i="1" s="1"/>
  <c r="K2704" i="1"/>
  <c r="L2704" i="1"/>
  <c r="I2705" i="1"/>
  <c r="N2705" i="1" s="1"/>
  <c r="J2705" i="1"/>
  <c r="O2705" i="1" s="1"/>
  <c r="L2705" i="1"/>
  <c r="M2705" i="1"/>
  <c r="I2706" i="1"/>
  <c r="J2706" i="1"/>
  <c r="O2706" i="1" s="1"/>
  <c r="K2706" i="1"/>
  <c r="L2706" i="1"/>
  <c r="M2706" i="1"/>
  <c r="N2706" i="1"/>
  <c r="I2707" i="1"/>
  <c r="J2707" i="1"/>
  <c r="O2707" i="1" s="1"/>
  <c r="N2707" i="1"/>
  <c r="I2708" i="1"/>
  <c r="J2708" i="1"/>
  <c r="O2708" i="1" s="1"/>
  <c r="K2708" i="1"/>
  <c r="L2708" i="1"/>
  <c r="M2708" i="1"/>
  <c r="N2708" i="1"/>
  <c r="I2709" i="1"/>
  <c r="M2709" i="1" s="1"/>
  <c r="J2709" i="1"/>
  <c r="O2709" i="1" s="1"/>
  <c r="K2709" i="1"/>
  <c r="L2709" i="1"/>
  <c r="N2709" i="1"/>
  <c r="I2710" i="1"/>
  <c r="K2710" i="1" s="1"/>
  <c r="J2710" i="1"/>
  <c r="O2710" i="1" s="1"/>
  <c r="L2710" i="1"/>
  <c r="M2710" i="1"/>
  <c r="N2710" i="1"/>
  <c r="I2711" i="1"/>
  <c r="L2711" i="1" s="1"/>
  <c r="J2711" i="1"/>
  <c r="O2711" i="1" s="1"/>
  <c r="K2711" i="1"/>
  <c r="N2711" i="1"/>
  <c r="I2712" i="1"/>
  <c r="N2712" i="1" s="1"/>
  <c r="J2712" i="1"/>
  <c r="O2712" i="1" s="1"/>
  <c r="I2713" i="1"/>
  <c r="J2713" i="1"/>
  <c r="O2713" i="1" s="1"/>
  <c r="I2714" i="1"/>
  <c r="N2714" i="1" s="1"/>
  <c r="J2714" i="1"/>
  <c r="O2714" i="1" s="1"/>
  <c r="K2714" i="1"/>
  <c r="M2714" i="1"/>
  <c r="I2715" i="1"/>
  <c r="L2715" i="1" s="1"/>
  <c r="J2715" i="1"/>
  <c r="O2715" i="1" s="1"/>
  <c r="K2715" i="1"/>
  <c r="M2715" i="1"/>
  <c r="N2715" i="1"/>
  <c r="I2716" i="1"/>
  <c r="J2716" i="1"/>
  <c r="O2716" i="1" s="1"/>
  <c r="K2716" i="1"/>
  <c r="L2716" i="1"/>
  <c r="M2716" i="1"/>
  <c r="N2716" i="1"/>
  <c r="I2717" i="1"/>
  <c r="J2717" i="1"/>
  <c r="O2717" i="1" s="1"/>
  <c r="M2717" i="1"/>
  <c r="I2718" i="1"/>
  <c r="J2718" i="1"/>
  <c r="O2718" i="1" s="1"/>
  <c r="I2719" i="1"/>
  <c r="L2719" i="1" s="1"/>
  <c r="J2719" i="1"/>
  <c r="O2719" i="1" s="1"/>
  <c r="K2719" i="1"/>
  <c r="M2719" i="1"/>
  <c r="I2720" i="1"/>
  <c r="M2720" i="1" s="1"/>
  <c r="J2720" i="1"/>
  <c r="O2720" i="1" s="1"/>
  <c r="L2720" i="1"/>
  <c r="N2720" i="1"/>
  <c r="I2721" i="1"/>
  <c r="N2721" i="1" s="1"/>
  <c r="J2721" i="1"/>
  <c r="O2721" i="1" s="1"/>
  <c r="K2721" i="1"/>
  <c r="L2721" i="1"/>
  <c r="M2721" i="1"/>
  <c r="I2722" i="1"/>
  <c r="J2722" i="1"/>
  <c r="O2722" i="1" s="1"/>
  <c r="N2722" i="1"/>
  <c r="I2723" i="1"/>
  <c r="M2723" i="1" s="1"/>
  <c r="J2723" i="1"/>
  <c r="O2723" i="1" s="1"/>
  <c r="K2723" i="1"/>
  <c r="L2723" i="1"/>
  <c r="N2723" i="1"/>
  <c r="I2724" i="1"/>
  <c r="J2724" i="1"/>
  <c r="O2724" i="1" s="1"/>
  <c r="K2724" i="1"/>
  <c r="L2724" i="1"/>
  <c r="M2724" i="1"/>
  <c r="N2724" i="1"/>
  <c r="I2725" i="1"/>
  <c r="K2725" i="1" s="1"/>
  <c r="J2725" i="1"/>
  <c r="O2725" i="1" s="1"/>
  <c r="L2725" i="1"/>
  <c r="M2725" i="1"/>
  <c r="N2725" i="1"/>
  <c r="I2726" i="1"/>
  <c r="K2726" i="1" s="1"/>
  <c r="J2726" i="1"/>
  <c r="O2726" i="1" s="1"/>
  <c r="L2726" i="1"/>
  <c r="N2726" i="1"/>
  <c r="I2727" i="1"/>
  <c r="J2727" i="1"/>
  <c r="O2727" i="1" s="1"/>
  <c r="I2728" i="1"/>
  <c r="J2728" i="1"/>
  <c r="O2728" i="1" s="1"/>
  <c r="I2729" i="1"/>
  <c r="N2729" i="1" s="1"/>
  <c r="J2729" i="1"/>
  <c r="O2729" i="1" s="1"/>
  <c r="L2729" i="1"/>
  <c r="M2729" i="1"/>
  <c r="I2730" i="1"/>
  <c r="L2730" i="1" s="1"/>
  <c r="J2730" i="1"/>
  <c r="O2730" i="1" s="1"/>
  <c r="K2730" i="1"/>
  <c r="M2730" i="1"/>
  <c r="N2730" i="1"/>
  <c r="I2731" i="1"/>
  <c r="J2731" i="1"/>
  <c r="O2731" i="1" s="1"/>
  <c r="M2731" i="1"/>
  <c r="I2732" i="1"/>
  <c r="J2732" i="1"/>
  <c r="O2732" i="1" s="1"/>
  <c r="K2732" i="1"/>
  <c r="L2732" i="1"/>
  <c r="M2732" i="1"/>
  <c r="N2732" i="1"/>
  <c r="I2733" i="1"/>
  <c r="J2733" i="1"/>
  <c r="O2733" i="1" s="1"/>
  <c r="I2734" i="1"/>
  <c r="K2734" i="1" s="1"/>
  <c r="J2734" i="1"/>
  <c r="O2734" i="1" s="1"/>
  <c r="L2734" i="1"/>
  <c r="M2734" i="1"/>
  <c r="I2735" i="1"/>
  <c r="L2735" i="1" s="1"/>
  <c r="J2735" i="1"/>
  <c r="O2735" i="1" s="1"/>
  <c r="M2735" i="1"/>
  <c r="N2735" i="1"/>
  <c r="I2736" i="1"/>
  <c r="M2736" i="1" s="1"/>
  <c r="J2736" i="1"/>
  <c r="O2736" i="1" s="1"/>
  <c r="K2736" i="1"/>
  <c r="L2736" i="1"/>
  <c r="N2736" i="1"/>
  <c r="I2737" i="1"/>
  <c r="J2737" i="1"/>
  <c r="O2737" i="1" s="1"/>
  <c r="I2738" i="1"/>
  <c r="M2738" i="1" s="1"/>
  <c r="J2738" i="1"/>
  <c r="O2738" i="1" s="1"/>
  <c r="K2738" i="1"/>
  <c r="L2738" i="1"/>
  <c r="N2738" i="1"/>
  <c r="I2739" i="1"/>
  <c r="K2739" i="1" s="1"/>
  <c r="J2739" i="1"/>
  <c r="O2739" i="1" s="1"/>
  <c r="L2739" i="1"/>
  <c r="M2739" i="1"/>
  <c r="N2739" i="1"/>
  <c r="I2740" i="1"/>
  <c r="J2740" i="1"/>
  <c r="O2740" i="1" s="1"/>
  <c r="K2740" i="1"/>
  <c r="L2740" i="1"/>
  <c r="M2740" i="1"/>
  <c r="N2740" i="1"/>
  <c r="I2741" i="1"/>
  <c r="J2741" i="1"/>
  <c r="O2741" i="1" s="1"/>
  <c r="K2741" i="1"/>
  <c r="L2741" i="1"/>
  <c r="M2741" i="1"/>
  <c r="N2741" i="1"/>
  <c r="I2742" i="1"/>
  <c r="J2742" i="1"/>
  <c r="O2742" i="1" s="1"/>
  <c r="N2742" i="1"/>
  <c r="I2743" i="1"/>
  <c r="J2743" i="1"/>
  <c r="O2743" i="1" s="1"/>
  <c r="K2743" i="1"/>
  <c r="I2744" i="1"/>
  <c r="N2744" i="1" s="1"/>
  <c r="J2744" i="1"/>
  <c r="O2744" i="1" s="1"/>
  <c r="I2745" i="1"/>
  <c r="N2745" i="1" s="1"/>
  <c r="J2745" i="1"/>
  <c r="O2745" i="1" s="1"/>
  <c r="K2745" i="1"/>
  <c r="M2745" i="1"/>
  <c r="I2746" i="1"/>
  <c r="J2746" i="1"/>
  <c r="O2746" i="1" s="1"/>
  <c r="M2746" i="1"/>
  <c r="I2747" i="1"/>
  <c r="J2747" i="1"/>
  <c r="O2747" i="1" s="1"/>
  <c r="K2747" i="1"/>
  <c r="I2748" i="1"/>
  <c r="J2748" i="1"/>
  <c r="O2748" i="1" s="1"/>
  <c r="K2748" i="1"/>
  <c r="L2748" i="1"/>
  <c r="M2748" i="1"/>
  <c r="N2748" i="1"/>
  <c r="I2749" i="1"/>
  <c r="N2749" i="1" s="1"/>
  <c r="J2749" i="1"/>
  <c r="O2749" i="1" s="1"/>
  <c r="L2749" i="1"/>
  <c r="M2749" i="1"/>
  <c r="I2750" i="1"/>
  <c r="K2750" i="1" s="1"/>
  <c r="J2750" i="1"/>
  <c r="O2750" i="1" s="1"/>
  <c r="M2750" i="1"/>
  <c r="N2750" i="1"/>
  <c r="I2751" i="1"/>
  <c r="L2751" i="1" s="1"/>
  <c r="J2751" i="1"/>
  <c r="O2751" i="1" s="1"/>
  <c r="K2751" i="1"/>
  <c r="M2751" i="1"/>
  <c r="N2751" i="1"/>
  <c r="I2752" i="1"/>
  <c r="J2752" i="1"/>
  <c r="O2752" i="1" s="1"/>
  <c r="I2753" i="1"/>
  <c r="N2753" i="1" s="1"/>
  <c r="J2753" i="1"/>
  <c r="O2753" i="1" s="1"/>
  <c r="K2753" i="1"/>
  <c r="L2753" i="1"/>
  <c r="I2754" i="1"/>
  <c r="K2754" i="1" s="1"/>
  <c r="J2754" i="1"/>
  <c r="O2754" i="1" s="1"/>
  <c r="L2754" i="1"/>
  <c r="M2754" i="1"/>
  <c r="N2754" i="1"/>
  <c r="I2755" i="1"/>
  <c r="J2755" i="1"/>
  <c r="O2755" i="1" s="1"/>
  <c r="K2755" i="1"/>
  <c r="L2755" i="1"/>
  <c r="M2755" i="1"/>
  <c r="N2755" i="1"/>
  <c r="I2756" i="1"/>
  <c r="J2756" i="1"/>
  <c r="O2756" i="1" s="1"/>
  <c r="K2756" i="1"/>
  <c r="L2756" i="1"/>
  <c r="M2756" i="1"/>
  <c r="N2756" i="1"/>
  <c r="I2757" i="1"/>
  <c r="J2757" i="1"/>
  <c r="O2757" i="1" s="1"/>
  <c r="I2758" i="1"/>
  <c r="J2758" i="1"/>
  <c r="O2758" i="1" s="1"/>
  <c r="L2758" i="1"/>
  <c r="I2759" i="1"/>
  <c r="L2759" i="1" s="1"/>
  <c r="J2759" i="1"/>
  <c r="O2759" i="1" s="1"/>
  <c r="K2759" i="1"/>
  <c r="M2759" i="1"/>
  <c r="I2760" i="1"/>
  <c r="M2760" i="1" s="1"/>
  <c r="J2760" i="1"/>
  <c r="O2760" i="1" s="1"/>
  <c r="K2760" i="1"/>
  <c r="N2760" i="1"/>
  <c r="I2761" i="1"/>
  <c r="J2761" i="1"/>
  <c r="O2761" i="1" s="1"/>
  <c r="I2762" i="1"/>
  <c r="K2762" i="1" s="1"/>
  <c r="J2762" i="1"/>
  <c r="O2762" i="1" s="1"/>
  <c r="I2763" i="1"/>
  <c r="J2763" i="1"/>
  <c r="O2763" i="1" s="1"/>
  <c r="K2763" i="1"/>
  <c r="I2764" i="1"/>
  <c r="J2764" i="1"/>
  <c r="O2764" i="1" s="1"/>
  <c r="K2764" i="1"/>
  <c r="L2764" i="1"/>
  <c r="M2764" i="1"/>
  <c r="N2764" i="1"/>
  <c r="I2765" i="1"/>
  <c r="L2765" i="1" s="1"/>
  <c r="J2765" i="1"/>
  <c r="O2765" i="1" s="1"/>
  <c r="K2765" i="1"/>
  <c r="M2765" i="1"/>
  <c r="N2765" i="1"/>
  <c r="I2766" i="1"/>
  <c r="K2766" i="1" s="1"/>
  <c r="J2766" i="1"/>
  <c r="O2766" i="1" s="1"/>
  <c r="L2766" i="1"/>
  <c r="M2766" i="1"/>
  <c r="N2766" i="1"/>
  <c r="I2767" i="1"/>
  <c r="J2767" i="1"/>
  <c r="O2767" i="1" s="1"/>
  <c r="I2768" i="1"/>
  <c r="M2768" i="1" s="1"/>
  <c r="J2768" i="1"/>
  <c r="O2768" i="1" s="1"/>
  <c r="K2768" i="1"/>
  <c r="L2768" i="1"/>
  <c r="I2769" i="1"/>
  <c r="N2769" i="1" s="1"/>
  <c r="J2769" i="1"/>
  <c r="O2769" i="1" s="1"/>
  <c r="L2769" i="1"/>
  <c r="M2769" i="1"/>
  <c r="I2770" i="1"/>
  <c r="J2770" i="1"/>
  <c r="O2770" i="1" s="1"/>
  <c r="K2770" i="1"/>
  <c r="L2770" i="1"/>
  <c r="M2770" i="1"/>
  <c r="N2770" i="1"/>
  <c r="I2771" i="1"/>
  <c r="J2771" i="1"/>
  <c r="O2771" i="1" s="1"/>
  <c r="I2772" i="1"/>
  <c r="J2772" i="1"/>
  <c r="O2772" i="1" s="1"/>
  <c r="K2772" i="1"/>
  <c r="L2772" i="1"/>
  <c r="M2772" i="1"/>
  <c r="N2772" i="1"/>
  <c r="I2773" i="1"/>
  <c r="M2773" i="1" s="1"/>
  <c r="J2773" i="1"/>
  <c r="O2773" i="1" s="1"/>
  <c r="K2773" i="1"/>
  <c r="L2773" i="1"/>
  <c r="N2773" i="1"/>
  <c r="I2774" i="1"/>
  <c r="J2774" i="1"/>
  <c r="O2774" i="1" s="1"/>
  <c r="N2774" i="1"/>
  <c r="I2775" i="1"/>
  <c r="L2775" i="1" s="1"/>
  <c r="J2775" i="1"/>
  <c r="O2775" i="1" s="1"/>
  <c r="K2775" i="1"/>
  <c r="N2775" i="1"/>
  <c r="I2776" i="1"/>
  <c r="J2776" i="1"/>
  <c r="O2776" i="1" s="1"/>
  <c r="N2776" i="1"/>
  <c r="I2777" i="1"/>
  <c r="J2777" i="1"/>
  <c r="O2777" i="1" s="1"/>
  <c r="K2777" i="1"/>
  <c r="I2778" i="1"/>
  <c r="N2778" i="1" s="1"/>
  <c r="J2778" i="1"/>
  <c r="O2778" i="1" s="1"/>
  <c r="K2778" i="1"/>
  <c r="L2778" i="1"/>
  <c r="M2778" i="1"/>
  <c r="I2779" i="1"/>
  <c r="L2779" i="1" s="1"/>
  <c r="J2779" i="1"/>
  <c r="O2779" i="1" s="1"/>
  <c r="K2779" i="1"/>
  <c r="M2779" i="1"/>
  <c r="N2779" i="1"/>
  <c r="I2780" i="1"/>
  <c r="J2780" i="1"/>
  <c r="O2780" i="1" s="1"/>
  <c r="K2780" i="1"/>
  <c r="L2780" i="1"/>
  <c r="M2780" i="1"/>
  <c r="N2780" i="1"/>
  <c r="I2781" i="1"/>
  <c r="M2781" i="1" s="1"/>
  <c r="J2781" i="1"/>
  <c r="O2781" i="1" s="1"/>
  <c r="I2782" i="1"/>
  <c r="J2782" i="1"/>
  <c r="O2782" i="1" s="1"/>
  <c r="I2783" i="1"/>
  <c r="L2783" i="1" s="1"/>
  <c r="J2783" i="1"/>
  <c r="O2783" i="1" s="1"/>
  <c r="K2783" i="1"/>
  <c r="M2783" i="1"/>
  <c r="I2784" i="1"/>
  <c r="M2784" i="1" s="1"/>
  <c r="J2784" i="1"/>
  <c r="O2784" i="1" s="1"/>
  <c r="L2784" i="1"/>
  <c r="N2784" i="1"/>
  <c r="I2785" i="1"/>
  <c r="N2785" i="1" s="1"/>
  <c r="J2785" i="1"/>
  <c r="O2785" i="1" s="1"/>
  <c r="K2785" i="1"/>
  <c r="L2785" i="1"/>
  <c r="M2785" i="1"/>
  <c r="I2786" i="1"/>
  <c r="J2786" i="1"/>
  <c r="O2786" i="1" s="1"/>
  <c r="N2786" i="1"/>
  <c r="I2787" i="1"/>
  <c r="M2787" i="1" s="1"/>
  <c r="J2787" i="1"/>
  <c r="O2787" i="1" s="1"/>
  <c r="K2787" i="1"/>
  <c r="L2787" i="1"/>
  <c r="N2787" i="1"/>
  <c r="I2788" i="1"/>
  <c r="J2788" i="1"/>
  <c r="O2788" i="1" s="1"/>
  <c r="K2788" i="1"/>
  <c r="L2788" i="1"/>
  <c r="M2788" i="1"/>
  <c r="N2788" i="1"/>
  <c r="I2789" i="1"/>
  <c r="K2789" i="1" s="1"/>
  <c r="J2789" i="1"/>
  <c r="O2789" i="1" s="1"/>
  <c r="L2789" i="1"/>
  <c r="M2789" i="1"/>
  <c r="N2789" i="1"/>
  <c r="I2790" i="1"/>
  <c r="K2790" i="1" s="1"/>
  <c r="J2790" i="1"/>
  <c r="O2790" i="1" s="1"/>
  <c r="L2790" i="1"/>
  <c r="N2790" i="1"/>
  <c r="I2791" i="1"/>
  <c r="N2791" i="1" s="1"/>
  <c r="J2791" i="1"/>
  <c r="O2791" i="1" s="1"/>
  <c r="I2792" i="1"/>
  <c r="J2792" i="1"/>
  <c r="O2792" i="1" s="1"/>
  <c r="I2793" i="1"/>
  <c r="N2793" i="1" s="1"/>
  <c r="J2793" i="1"/>
  <c r="O2793" i="1" s="1"/>
  <c r="K2793" i="1"/>
  <c r="M2793" i="1"/>
  <c r="I2794" i="1"/>
  <c r="L2794" i="1" s="1"/>
  <c r="J2794" i="1"/>
  <c r="O2794" i="1" s="1"/>
  <c r="K2794" i="1"/>
  <c r="M2794" i="1"/>
  <c r="N2794" i="1"/>
  <c r="I2795" i="1"/>
  <c r="J2795" i="1"/>
  <c r="O2795" i="1" s="1"/>
  <c r="M2795" i="1"/>
  <c r="I2796" i="1"/>
  <c r="J2796" i="1"/>
  <c r="O2796" i="1" s="1"/>
  <c r="K2796" i="1"/>
  <c r="L2796" i="1"/>
  <c r="M2796" i="1"/>
  <c r="N2796" i="1"/>
  <c r="I2797" i="1"/>
  <c r="J2797" i="1"/>
  <c r="O2797" i="1" s="1"/>
  <c r="I2798" i="1"/>
  <c r="K2798" i="1" s="1"/>
  <c r="J2798" i="1"/>
  <c r="O2798" i="1" s="1"/>
  <c r="L2798" i="1"/>
  <c r="M2798" i="1"/>
  <c r="I2799" i="1"/>
  <c r="L2799" i="1" s="1"/>
  <c r="J2799" i="1"/>
  <c r="O2799" i="1" s="1"/>
  <c r="M2799" i="1"/>
  <c r="N2799" i="1"/>
  <c r="I2800" i="1"/>
  <c r="M2800" i="1" s="1"/>
  <c r="J2800" i="1"/>
  <c r="O2800" i="1" s="1"/>
  <c r="K2800" i="1"/>
  <c r="L2800" i="1"/>
  <c r="N2800" i="1"/>
  <c r="I2801" i="1"/>
  <c r="J2801" i="1"/>
  <c r="O2801" i="1" s="1"/>
  <c r="I2802" i="1"/>
  <c r="M2802" i="1" s="1"/>
  <c r="J2802" i="1"/>
  <c r="O2802" i="1" s="1"/>
  <c r="K2802" i="1"/>
  <c r="L2802" i="1"/>
  <c r="N2802" i="1"/>
  <c r="I2803" i="1"/>
  <c r="K2803" i="1" s="1"/>
  <c r="J2803" i="1"/>
  <c r="O2803" i="1" s="1"/>
  <c r="L2803" i="1"/>
  <c r="M2803" i="1"/>
  <c r="N2803" i="1"/>
  <c r="I2804" i="1"/>
  <c r="J2804" i="1"/>
  <c r="O2804" i="1" s="1"/>
  <c r="K2804" i="1"/>
  <c r="L2804" i="1"/>
  <c r="M2804" i="1"/>
  <c r="N2804" i="1"/>
  <c r="I2805" i="1"/>
  <c r="J2805" i="1"/>
  <c r="O2805" i="1" s="1"/>
  <c r="K2805" i="1"/>
  <c r="L2805" i="1"/>
  <c r="M2805" i="1"/>
  <c r="N2805" i="1"/>
  <c r="I2806" i="1"/>
  <c r="J2806" i="1"/>
  <c r="O2806" i="1" s="1"/>
  <c r="N2806" i="1"/>
  <c r="I2807" i="1"/>
  <c r="J2807" i="1"/>
  <c r="O2807" i="1" s="1"/>
  <c r="I2808" i="1"/>
  <c r="M2808" i="1" s="1"/>
  <c r="J2808" i="1"/>
  <c r="O2808" i="1" s="1"/>
  <c r="L2808" i="1"/>
  <c r="N2808" i="1"/>
  <c r="I2809" i="1"/>
  <c r="N2809" i="1" s="1"/>
  <c r="J2809" i="1"/>
  <c r="O2809" i="1" s="1"/>
  <c r="K2809" i="1"/>
  <c r="M2809" i="1"/>
  <c r="I2810" i="1"/>
  <c r="J2810" i="1"/>
  <c r="O2810" i="1" s="1"/>
  <c r="M2810" i="1"/>
  <c r="I2811" i="1"/>
  <c r="J2811" i="1"/>
  <c r="O2811" i="1" s="1"/>
  <c r="I2812" i="1"/>
  <c r="J2812" i="1"/>
  <c r="O2812" i="1" s="1"/>
  <c r="K2812" i="1"/>
  <c r="L2812" i="1"/>
  <c r="M2812" i="1"/>
  <c r="N2812" i="1"/>
  <c r="I2813" i="1"/>
  <c r="N2813" i="1" s="1"/>
  <c r="J2813" i="1"/>
  <c r="O2813" i="1" s="1"/>
  <c r="K2813" i="1"/>
  <c r="M2813" i="1"/>
  <c r="I2814" i="1"/>
  <c r="K2814" i="1" s="1"/>
  <c r="J2814" i="1"/>
  <c r="O2814" i="1" s="1"/>
  <c r="M2814" i="1"/>
  <c r="N2814" i="1"/>
  <c r="I2815" i="1"/>
  <c r="L2815" i="1" s="1"/>
  <c r="J2815" i="1"/>
  <c r="O2815" i="1" s="1"/>
  <c r="K2815" i="1"/>
  <c r="M2815" i="1"/>
  <c r="N2815" i="1"/>
  <c r="I2816" i="1"/>
  <c r="J2816" i="1"/>
  <c r="O2816" i="1" s="1"/>
  <c r="I2817" i="1"/>
  <c r="N2817" i="1" s="1"/>
  <c r="J2817" i="1"/>
  <c r="O2817" i="1" s="1"/>
  <c r="K2817" i="1"/>
  <c r="L2817" i="1"/>
  <c r="I2818" i="1"/>
  <c r="K2818" i="1" s="1"/>
  <c r="J2818" i="1"/>
  <c r="O2818" i="1" s="1"/>
  <c r="L2818" i="1"/>
  <c r="M2818" i="1"/>
  <c r="N2818" i="1"/>
  <c r="I2819" i="1"/>
  <c r="J2819" i="1"/>
  <c r="O2819" i="1" s="1"/>
  <c r="K2819" i="1"/>
  <c r="L2819" i="1"/>
  <c r="M2819" i="1"/>
  <c r="N2819" i="1"/>
  <c r="I2820" i="1"/>
  <c r="J2820" i="1"/>
  <c r="O2820" i="1" s="1"/>
  <c r="K2820" i="1"/>
  <c r="L2820" i="1"/>
  <c r="M2820" i="1"/>
  <c r="N2820" i="1"/>
  <c r="I2821" i="1"/>
  <c r="J2821" i="1"/>
  <c r="O2821" i="1" s="1"/>
  <c r="N2821" i="1"/>
  <c r="I2822" i="1"/>
  <c r="J2822" i="1"/>
  <c r="O2822" i="1" s="1"/>
  <c r="L2822" i="1"/>
  <c r="I2823" i="1"/>
  <c r="J2823" i="1"/>
  <c r="O2823" i="1" s="1"/>
  <c r="N2823" i="1"/>
  <c r="I2824" i="1"/>
  <c r="M2824" i="1" s="1"/>
  <c r="J2824" i="1"/>
  <c r="O2824" i="1" s="1"/>
  <c r="K2824" i="1"/>
  <c r="N2824" i="1"/>
  <c r="I2825" i="1"/>
  <c r="J2825" i="1"/>
  <c r="O2825" i="1" s="1"/>
  <c r="M2825" i="1"/>
  <c r="I2826" i="1"/>
  <c r="J2826" i="1"/>
  <c r="O2826" i="1" s="1"/>
  <c r="K2826" i="1"/>
  <c r="I2827" i="1"/>
  <c r="N2827" i="1" s="1"/>
  <c r="J2827" i="1"/>
  <c r="O2827" i="1" s="1"/>
  <c r="K2827" i="1"/>
  <c r="L2827" i="1"/>
  <c r="I2828" i="1"/>
  <c r="J2828" i="1"/>
  <c r="O2828" i="1" s="1"/>
  <c r="K2828" i="1"/>
  <c r="L2828" i="1"/>
  <c r="M2828" i="1"/>
  <c r="N2828" i="1"/>
  <c r="I2829" i="1"/>
  <c r="L2829" i="1" s="1"/>
  <c r="J2829" i="1"/>
  <c r="O2829" i="1" s="1"/>
  <c r="K2829" i="1"/>
  <c r="M2829" i="1"/>
  <c r="N2829" i="1"/>
  <c r="I2830" i="1"/>
  <c r="K2830" i="1" s="1"/>
  <c r="J2830" i="1"/>
  <c r="O2830" i="1" s="1"/>
  <c r="L2830" i="1"/>
  <c r="M2830" i="1"/>
  <c r="N2830" i="1"/>
  <c r="I2831" i="1"/>
  <c r="J2831" i="1"/>
  <c r="O2831" i="1" s="1"/>
  <c r="I2832" i="1"/>
  <c r="M2832" i="1" s="1"/>
  <c r="J2832" i="1"/>
  <c r="O2832" i="1" s="1"/>
  <c r="K2832" i="1"/>
  <c r="L2832" i="1"/>
  <c r="I2833" i="1"/>
  <c r="N2833" i="1" s="1"/>
  <c r="J2833" i="1"/>
  <c r="O2833" i="1" s="1"/>
  <c r="L2833" i="1"/>
  <c r="M2833" i="1"/>
  <c r="I2834" i="1"/>
  <c r="J2834" i="1"/>
  <c r="O2834" i="1" s="1"/>
  <c r="K2834" i="1"/>
  <c r="L2834" i="1"/>
  <c r="M2834" i="1"/>
  <c r="N2834" i="1"/>
  <c r="I2835" i="1"/>
  <c r="J2835" i="1"/>
  <c r="O2835" i="1" s="1"/>
  <c r="I2836" i="1"/>
  <c r="J2836" i="1"/>
  <c r="O2836" i="1" s="1"/>
  <c r="K2836" i="1"/>
  <c r="L2836" i="1"/>
  <c r="M2836" i="1"/>
  <c r="N2836" i="1"/>
  <c r="I2837" i="1"/>
  <c r="M2837" i="1" s="1"/>
  <c r="J2837" i="1"/>
  <c r="O2837" i="1" s="1"/>
  <c r="K2837" i="1"/>
  <c r="L2837" i="1"/>
  <c r="N2837" i="1"/>
  <c r="I2838" i="1"/>
  <c r="J2838" i="1"/>
  <c r="O2838" i="1" s="1"/>
  <c r="I2839" i="1"/>
  <c r="L2839" i="1" s="1"/>
  <c r="J2839" i="1"/>
  <c r="O2839" i="1" s="1"/>
  <c r="K2839" i="1"/>
  <c r="N2839" i="1"/>
  <c r="I2840" i="1"/>
  <c r="J2840" i="1"/>
  <c r="O2840" i="1" s="1"/>
  <c r="N2840" i="1"/>
  <c r="I2841" i="1"/>
  <c r="J2841" i="1"/>
  <c r="O2841" i="1" s="1"/>
  <c r="K2841" i="1"/>
  <c r="I2842" i="1"/>
  <c r="J2842" i="1"/>
  <c r="O2842" i="1" s="1"/>
  <c r="I2843" i="1"/>
  <c r="L2843" i="1" s="1"/>
  <c r="J2843" i="1"/>
  <c r="O2843" i="1" s="1"/>
  <c r="K2843" i="1"/>
  <c r="M2843" i="1"/>
  <c r="N2843" i="1"/>
  <c r="I2844" i="1"/>
  <c r="J2844" i="1"/>
  <c r="O2844" i="1" s="1"/>
  <c r="K2844" i="1"/>
  <c r="L2844" i="1"/>
  <c r="M2844" i="1"/>
  <c r="N2844" i="1"/>
  <c r="I2845" i="1"/>
  <c r="J2845" i="1"/>
  <c r="O2845" i="1" s="1"/>
  <c r="M2845" i="1"/>
  <c r="I2846" i="1"/>
  <c r="J2846" i="1"/>
  <c r="O2846" i="1" s="1"/>
  <c r="I2847" i="1"/>
  <c r="L2847" i="1" s="1"/>
  <c r="J2847" i="1"/>
  <c r="O2847" i="1" s="1"/>
  <c r="K2847" i="1"/>
  <c r="M2847" i="1"/>
  <c r="I2848" i="1"/>
  <c r="M2848" i="1" s="1"/>
  <c r="J2848" i="1"/>
  <c r="O2848" i="1" s="1"/>
  <c r="L2848" i="1"/>
  <c r="N2848" i="1"/>
  <c r="I2849" i="1"/>
  <c r="N2849" i="1" s="1"/>
  <c r="J2849" i="1"/>
  <c r="O2849" i="1" s="1"/>
  <c r="K2849" i="1"/>
  <c r="L2849" i="1"/>
  <c r="M2849" i="1"/>
  <c r="I2850" i="1"/>
  <c r="J2850" i="1"/>
  <c r="O2850" i="1" s="1"/>
  <c r="I2851" i="1"/>
  <c r="M2851" i="1" s="1"/>
  <c r="J2851" i="1"/>
  <c r="O2851" i="1" s="1"/>
  <c r="K2851" i="1"/>
  <c r="L2851" i="1"/>
  <c r="N2851" i="1"/>
  <c r="I2852" i="1"/>
  <c r="J2852" i="1"/>
  <c r="O2852" i="1" s="1"/>
  <c r="K2852" i="1"/>
  <c r="L2852" i="1"/>
  <c r="M2852" i="1"/>
  <c r="N2852" i="1"/>
  <c r="I2853" i="1"/>
  <c r="K2853" i="1" s="1"/>
  <c r="J2853" i="1"/>
  <c r="O2853" i="1" s="1"/>
  <c r="L2853" i="1"/>
  <c r="M2853" i="1"/>
  <c r="N2853" i="1"/>
  <c r="I2854" i="1"/>
  <c r="K2854" i="1" s="1"/>
  <c r="J2854" i="1"/>
  <c r="O2854" i="1" s="1"/>
  <c r="L2854" i="1"/>
  <c r="N2854" i="1"/>
  <c r="I2855" i="1"/>
  <c r="J2855" i="1"/>
  <c r="O2855" i="1" s="1"/>
  <c r="N2855" i="1"/>
  <c r="I2856" i="1"/>
  <c r="J2856" i="1"/>
  <c r="O2856" i="1" s="1"/>
  <c r="K2856" i="1"/>
  <c r="I2857" i="1"/>
  <c r="N2857" i="1" s="1"/>
  <c r="J2857" i="1"/>
  <c r="O2857" i="1" s="1"/>
  <c r="K2857" i="1"/>
  <c r="L2857" i="1"/>
  <c r="M2857" i="1"/>
  <c r="I2858" i="1"/>
  <c r="L2858" i="1" s="1"/>
  <c r="J2858" i="1"/>
  <c r="O2858" i="1" s="1"/>
  <c r="K2858" i="1"/>
  <c r="M2858" i="1"/>
  <c r="N2858" i="1"/>
  <c r="I2859" i="1"/>
  <c r="M2859" i="1" s="1"/>
  <c r="J2859" i="1"/>
  <c r="O2859" i="1" s="1"/>
  <c r="I2860" i="1"/>
  <c r="J2860" i="1"/>
  <c r="O2860" i="1" s="1"/>
  <c r="K2860" i="1"/>
  <c r="L2860" i="1"/>
  <c r="M2860" i="1"/>
  <c r="N2860" i="1"/>
  <c r="I2861" i="1"/>
  <c r="J2861" i="1"/>
  <c r="O2861" i="1" s="1"/>
  <c r="K2861" i="1"/>
  <c r="I2862" i="1"/>
  <c r="K2862" i="1" s="1"/>
  <c r="J2862" i="1"/>
  <c r="O2862" i="1" s="1"/>
  <c r="L2862" i="1"/>
  <c r="M2862" i="1"/>
  <c r="I2863" i="1"/>
  <c r="L2863" i="1" s="1"/>
  <c r="J2863" i="1"/>
  <c r="O2863" i="1" s="1"/>
  <c r="M2863" i="1"/>
  <c r="N2863" i="1"/>
  <c r="I2864" i="1"/>
  <c r="M2864" i="1" s="1"/>
  <c r="J2864" i="1"/>
  <c r="O2864" i="1" s="1"/>
  <c r="K2864" i="1"/>
  <c r="L2864" i="1"/>
  <c r="N2864" i="1"/>
  <c r="I2865" i="1"/>
  <c r="J2865" i="1"/>
  <c r="O2865" i="1" s="1"/>
  <c r="I2866" i="1"/>
  <c r="M2866" i="1" s="1"/>
  <c r="J2866" i="1"/>
  <c r="O2866" i="1" s="1"/>
  <c r="K2866" i="1"/>
  <c r="L2866" i="1"/>
  <c r="N2866" i="1"/>
  <c r="I2867" i="1"/>
  <c r="K2867" i="1" s="1"/>
  <c r="J2867" i="1"/>
  <c r="O2867" i="1" s="1"/>
  <c r="L2867" i="1"/>
  <c r="M2867" i="1"/>
  <c r="N2867" i="1"/>
  <c r="I2868" i="1"/>
  <c r="J2868" i="1"/>
  <c r="O2868" i="1" s="1"/>
  <c r="K2868" i="1"/>
  <c r="L2868" i="1"/>
  <c r="M2868" i="1"/>
  <c r="N2868" i="1"/>
  <c r="I2869" i="1"/>
  <c r="J2869" i="1"/>
  <c r="O2869" i="1" s="1"/>
  <c r="K2869" i="1"/>
  <c r="L2869" i="1"/>
  <c r="M2869" i="1"/>
  <c r="N2869" i="1"/>
  <c r="I2870" i="1"/>
  <c r="M2870" i="1" s="1"/>
  <c r="J2870" i="1"/>
  <c r="O2870" i="1" s="1"/>
  <c r="I2871" i="1"/>
  <c r="J2871" i="1"/>
  <c r="O2871" i="1" s="1"/>
  <c r="I2872" i="1"/>
  <c r="J2872" i="1"/>
  <c r="O2872" i="1" s="1"/>
  <c r="K2872" i="1"/>
  <c r="I2873" i="1"/>
  <c r="M2873" i="1" s="1"/>
  <c r="J2873" i="1"/>
  <c r="O2873" i="1" s="1"/>
  <c r="K2873" i="1"/>
  <c r="L2873" i="1"/>
  <c r="N2873" i="1"/>
  <c r="I2874" i="1"/>
  <c r="N2874" i="1" s="1"/>
  <c r="J2874" i="1"/>
  <c r="O2874" i="1" s="1"/>
  <c r="L2874" i="1"/>
  <c r="M2874" i="1"/>
  <c r="I2875" i="1"/>
  <c r="K2875" i="1" s="1"/>
  <c r="J2875" i="1"/>
  <c r="O2875" i="1" s="1"/>
  <c r="L2875" i="1"/>
  <c r="M2875" i="1"/>
  <c r="N2875" i="1"/>
  <c r="I2876" i="1"/>
  <c r="L2876" i="1" s="1"/>
  <c r="J2876" i="1"/>
  <c r="O2876" i="1" s="1"/>
  <c r="K2876" i="1"/>
  <c r="M2876" i="1"/>
  <c r="N2876" i="1"/>
  <c r="I2877" i="1"/>
  <c r="J2877" i="1"/>
  <c r="O2877" i="1" s="1"/>
  <c r="K2877" i="1"/>
  <c r="L2877" i="1"/>
  <c r="M2877" i="1"/>
  <c r="N2877" i="1"/>
  <c r="I2878" i="1"/>
  <c r="M2878" i="1" s="1"/>
  <c r="J2878" i="1"/>
  <c r="O2878" i="1" s="1"/>
  <c r="I2879" i="1"/>
  <c r="J2879" i="1"/>
  <c r="O2879" i="1" s="1"/>
  <c r="I2880" i="1"/>
  <c r="J2880" i="1"/>
  <c r="O2880" i="1" s="1"/>
  <c r="K2880" i="1"/>
  <c r="I2881" i="1"/>
  <c r="M2881" i="1" s="1"/>
  <c r="J2881" i="1"/>
  <c r="O2881" i="1" s="1"/>
  <c r="K2881" i="1"/>
  <c r="L2881" i="1"/>
  <c r="N2881" i="1"/>
  <c r="I2882" i="1"/>
  <c r="N2882" i="1" s="1"/>
  <c r="J2882" i="1"/>
  <c r="O2882" i="1" s="1"/>
  <c r="L2882" i="1"/>
  <c r="M2882" i="1"/>
  <c r="I2883" i="1"/>
  <c r="K2883" i="1" s="1"/>
  <c r="J2883" i="1"/>
  <c r="O2883" i="1" s="1"/>
  <c r="L2883" i="1"/>
  <c r="M2883" i="1"/>
  <c r="N2883" i="1"/>
  <c r="I2884" i="1"/>
  <c r="L2884" i="1" s="1"/>
  <c r="J2884" i="1"/>
  <c r="O2884" i="1" s="1"/>
  <c r="K2884" i="1"/>
  <c r="M2884" i="1"/>
  <c r="N2884" i="1"/>
  <c r="I2885" i="1"/>
  <c r="J2885" i="1"/>
  <c r="O2885" i="1" s="1"/>
  <c r="K2885" i="1"/>
  <c r="L2885" i="1"/>
  <c r="M2885" i="1"/>
  <c r="N2885" i="1"/>
  <c r="I2886" i="1"/>
  <c r="M2886" i="1" s="1"/>
  <c r="J2886" i="1"/>
  <c r="O2886" i="1" s="1"/>
  <c r="I2887" i="1"/>
  <c r="J2887" i="1"/>
  <c r="O2887" i="1" s="1"/>
  <c r="I2888" i="1"/>
  <c r="J2888" i="1"/>
  <c r="O2888" i="1" s="1"/>
  <c r="K2888" i="1"/>
  <c r="I2889" i="1"/>
  <c r="M2889" i="1" s="1"/>
  <c r="J2889" i="1"/>
  <c r="O2889" i="1" s="1"/>
  <c r="K2889" i="1"/>
  <c r="L2889" i="1"/>
  <c r="N2889" i="1"/>
  <c r="I2890" i="1"/>
  <c r="N2890" i="1" s="1"/>
  <c r="J2890" i="1"/>
  <c r="O2890" i="1" s="1"/>
  <c r="L2890" i="1"/>
  <c r="M2890" i="1"/>
  <c r="I2891" i="1"/>
  <c r="K2891" i="1" s="1"/>
  <c r="J2891" i="1"/>
  <c r="O2891" i="1" s="1"/>
  <c r="L2891" i="1"/>
  <c r="M2891" i="1"/>
  <c r="N2891" i="1"/>
  <c r="I2892" i="1"/>
  <c r="L2892" i="1" s="1"/>
  <c r="J2892" i="1"/>
  <c r="O2892" i="1" s="1"/>
  <c r="K2892" i="1"/>
  <c r="M2892" i="1"/>
  <c r="N2892" i="1"/>
  <c r="I2893" i="1"/>
  <c r="J2893" i="1"/>
  <c r="O2893" i="1" s="1"/>
  <c r="K2893" i="1"/>
  <c r="L2893" i="1"/>
  <c r="M2893" i="1"/>
  <c r="N2893" i="1"/>
  <c r="I2894" i="1"/>
  <c r="M2894" i="1" s="1"/>
  <c r="J2894" i="1"/>
  <c r="O2894" i="1" s="1"/>
  <c r="I2895" i="1"/>
  <c r="J2895" i="1"/>
  <c r="O2895" i="1" s="1"/>
  <c r="I2896" i="1"/>
  <c r="J2896" i="1"/>
  <c r="O2896" i="1" s="1"/>
  <c r="K2896" i="1"/>
  <c r="I2897" i="1"/>
  <c r="M2897" i="1" s="1"/>
  <c r="J2897" i="1"/>
  <c r="O2897" i="1" s="1"/>
  <c r="K2897" i="1"/>
  <c r="L2897" i="1"/>
  <c r="N2897" i="1"/>
  <c r="I2898" i="1"/>
  <c r="N2898" i="1" s="1"/>
  <c r="J2898" i="1"/>
  <c r="O2898" i="1" s="1"/>
  <c r="L2898" i="1"/>
  <c r="M2898" i="1"/>
  <c r="I2899" i="1"/>
  <c r="K2899" i="1" s="1"/>
  <c r="J2899" i="1"/>
  <c r="O2899" i="1" s="1"/>
  <c r="L2899" i="1"/>
  <c r="M2899" i="1"/>
  <c r="N2899" i="1"/>
  <c r="I2900" i="1"/>
  <c r="L2900" i="1" s="1"/>
  <c r="J2900" i="1"/>
  <c r="O2900" i="1" s="1"/>
  <c r="K2900" i="1"/>
  <c r="M2900" i="1"/>
  <c r="N2900" i="1"/>
  <c r="I2901" i="1"/>
  <c r="J2901" i="1"/>
  <c r="O2901" i="1" s="1"/>
  <c r="K2901" i="1"/>
  <c r="L2901" i="1"/>
  <c r="M2901" i="1"/>
  <c r="N2901" i="1"/>
  <c r="I2902" i="1"/>
  <c r="M2902" i="1" s="1"/>
  <c r="J2902" i="1"/>
  <c r="O2902" i="1" s="1"/>
  <c r="I2903" i="1"/>
  <c r="J2903" i="1"/>
  <c r="O2903" i="1" s="1"/>
  <c r="I2904" i="1"/>
  <c r="J2904" i="1"/>
  <c r="O2904" i="1" s="1"/>
  <c r="K2904" i="1"/>
  <c r="I2905" i="1"/>
  <c r="M2905" i="1" s="1"/>
  <c r="J2905" i="1"/>
  <c r="O2905" i="1" s="1"/>
  <c r="K2905" i="1"/>
  <c r="L2905" i="1"/>
  <c r="N2905" i="1"/>
  <c r="I2906" i="1"/>
  <c r="N2906" i="1" s="1"/>
  <c r="J2906" i="1"/>
  <c r="O2906" i="1" s="1"/>
  <c r="L2906" i="1"/>
  <c r="M2906" i="1"/>
  <c r="I2907" i="1"/>
  <c r="K2907" i="1" s="1"/>
  <c r="J2907" i="1"/>
  <c r="O2907" i="1" s="1"/>
  <c r="L2907" i="1"/>
  <c r="M2907" i="1"/>
  <c r="N2907" i="1"/>
  <c r="I2908" i="1"/>
  <c r="L2908" i="1" s="1"/>
  <c r="J2908" i="1"/>
  <c r="O2908" i="1" s="1"/>
  <c r="K2908" i="1"/>
  <c r="M2908" i="1"/>
  <c r="N2908" i="1"/>
  <c r="I2909" i="1"/>
  <c r="J2909" i="1"/>
  <c r="O2909" i="1" s="1"/>
  <c r="K2909" i="1"/>
  <c r="L2909" i="1"/>
  <c r="M2909" i="1"/>
  <c r="N2909" i="1"/>
  <c r="I2910" i="1"/>
  <c r="M2910" i="1" s="1"/>
  <c r="J2910" i="1"/>
  <c r="O2910" i="1" s="1"/>
  <c r="I2911" i="1"/>
  <c r="J2911" i="1"/>
  <c r="O2911" i="1" s="1"/>
  <c r="I2912" i="1"/>
  <c r="J2912" i="1"/>
  <c r="O2912" i="1" s="1"/>
  <c r="K2912" i="1"/>
  <c r="I2913" i="1"/>
  <c r="M2913" i="1" s="1"/>
  <c r="J2913" i="1"/>
  <c r="O2913" i="1" s="1"/>
  <c r="K2913" i="1"/>
  <c r="L2913" i="1"/>
  <c r="N2913" i="1"/>
  <c r="I2914" i="1"/>
  <c r="N2914" i="1" s="1"/>
  <c r="J2914" i="1"/>
  <c r="O2914" i="1" s="1"/>
  <c r="L2914" i="1"/>
  <c r="M2914" i="1"/>
  <c r="I2915" i="1"/>
  <c r="K2915" i="1" s="1"/>
  <c r="J2915" i="1"/>
  <c r="O2915" i="1" s="1"/>
  <c r="L2915" i="1"/>
  <c r="M2915" i="1"/>
  <c r="N2915" i="1"/>
  <c r="I2916" i="1"/>
  <c r="L2916" i="1" s="1"/>
  <c r="J2916" i="1"/>
  <c r="O2916" i="1" s="1"/>
  <c r="K2916" i="1"/>
  <c r="M2916" i="1"/>
  <c r="N2916" i="1"/>
  <c r="I2917" i="1"/>
  <c r="J2917" i="1"/>
  <c r="O2917" i="1" s="1"/>
  <c r="K2917" i="1"/>
  <c r="L2917" i="1"/>
  <c r="M2917" i="1"/>
  <c r="N2917" i="1"/>
  <c r="I2918" i="1"/>
  <c r="M2918" i="1" s="1"/>
  <c r="J2918" i="1"/>
  <c r="O2918" i="1" s="1"/>
  <c r="I2919" i="1"/>
  <c r="J2919" i="1"/>
  <c r="O2919" i="1" s="1"/>
  <c r="I2920" i="1"/>
  <c r="J2920" i="1"/>
  <c r="O2920" i="1" s="1"/>
  <c r="K2920" i="1"/>
  <c r="I2921" i="1"/>
  <c r="M2921" i="1" s="1"/>
  <c r="J2921" i="1"/>
  <c r="O2921" i="1" s="1"/>
  <c r="K2921" i="1"/>
  <c r="L2921" i="1"/>
  <c r="N2921" i="1"/>
  <c r="I2922" i="1"/>
  <c r="N2922" i="1" s="1"/>
  <c r="J2922" i="1"/>
  <c r="O2922" i="1" s="1"/>
  <c r="L2922" i="1"/>
  <c r="M2922" i="1"/>
  <c r="I2923" i="1"/>
  <c r="K2923" i="1" s="1"/>
  <c r="J2923" i="1"/>
  <c r="O2923" i="1" s="1"/>
  <c r="L2923" i="1"/>
  <c r="M2923" i="1"/>
  <c r="N2923" i="1"/>
  <c r="I2924" i="1"/>
  <c r="L2924" i="1" s="1"/>
  <c r="J2924" i="1"/>
  <c r="O2924" i="1" s="1"/>
  <c r="K2924" i="1"/>
  <c r="M2924" i="1"/>
  <c r="N2924" i="1"/>
  <c r="I2925" i="1"/>
  <c r="J2925" i="1"/>
  <c r="O2925" i="1" s="1"/>
  <c r="K2925" i="1"/>
  <c r="L2925" i="1"/>
  <c r="M2925" i="1"/>
  <c r="N2925" i="1"/>
  <c r="I2926" i="1"/>
  <c r="M2926" i="1" s="1"/>
  <c r="J2926" i="1"/>
  <c r="O2926" i="1" s="1"/>
  <c r="I2927" i="1"/>
  <c r="J2927" i="1"/>
  <c r="O2927" i="1" s="1"/>
  <c r="I2928" i="1"/>
  <c r="J2928" i="1"/>
  <c r="O2928" i="1" s="1"/>
  <c r="K2928" i="1"/>
  <c r="I2929" i="1"/>
  <c r="M2929" i="1" s="1"/>
  <c r="J2929" i="1"/>
  <c r="O2929" i="1" s="1"/>
  <c r="K2929" i="1"/>
  <c r="L2929" i="1"/>
  <c r="N2929" i="1"/>
  <c r="I2930" i="1"/>
  <c r="N2930" i="1" s="1"/>
  <c r="J2930" i="1"/>
  <c r="O2930" i="1" s="1"/>
  <c r="L2930" i="1"/>
  <c r="M2930" i="1"/>
  <c r="I2931" i="1"/>
  <c r="K2931" i="1" s="1"/>
  <c r="J2931" i="1"/>
  <c r="O2931" i="1" s="1"/>
  <c r="L2931" i="1"/>
  <c r="M2931" i="1"/>
  <c r="N2931" i="1"/>
  <c r="I2932" i="1"/>
  <c r="L2932" i="1" s="1"/>
  <c r="J2932" i="1"/>
  <c r="O2932" i="1" s="1"/>
  <c r="K2932" i="1"/>
  <c r="M2932" i="1"/>
  <c r="N2932" i="1"/>
  <c r="I2933" i="1"/>
  <c r="J2933" i="1"/>
  <c r="O2933" i="1" s="1"/>
  <c r="K2933" i="1"/>
  <c r="L2933" i="1"/>
  <c r="M2933" i="1"/>
  <c r="N2933" i="1"/>
  <c r="I2934" i="1"/>
  <c r="M2934" i="1" s="1"/>
  <c r="J2934" i="1"/>
  <c r="O2934" i="1" s="1"/>
  <c r="I2935" i="1"/>
  <c r="J2935" i="1"/>
  <c r="O2935" i="1" s="1"/>
  <c r="I2936" i="1"/>
  <c r="J2936" i="1"/>
  <c r="O2936" i="1" s="1"/>
  <c r="K2936" i="1"/>
  <c r="I2937" i="1"/>
  <c r="M2937" i="1" s="1"/>
  <c r="J2937" i="1"/>
  <c r="O2937" i="1" s="1"/>
  <c r="K2937" i="1"/>
  <c r="L2937" i="1"/>
  <c r="N2937" i="1"/>
  <c r="I2938" i="1"/>
  <c r="N2938" i="1" s="1"/>
  <c r="J2938" i="1"/>
  <c r="O2938" i="1" s="1"/>
  <c r="L2938" i="1"/>
  <c r="M2938" i="1"/>
  <c r="I2939" i="1"/>
  <c r="K2939" i="1" s="1"/>
  <c r="J2939" i="1"/>
  <c r="O2939" i="1" s="1"/>
  <c r="L2939" i="1"/>
  <c r="M2939" i="1"/>
  <c r="N2939" i="1"/>
  <c r="I2940" i="1"/>
  <c r="L2940" i="1" s="1"/>
  <c r="J2940" i="1"/>
  <c r="O2940" i="1" s="1"/>
  <c r="K2940" i="1"/>
  <c r="M2940" i="1"/>
  <c r="N2940" i="1"/>
  <c r="I2941" i="1"/>
  <c r="J2941" i="1"/>
  <c r="O2941" i="1" s="1"/>
  <c r="K2941" i="1"/>
  <c r="L2941" i="1"/>
  <c r="M2941" i="1"/>
  <c r="N2941" i="1"/>
  <c r="I2942" i="1"/>
  <c r="M2942" i="1" s="1"/>
  <c r="J2942" i="1"/>
  <c r="O2942" i="1" s="1"/>
  <c r="I2943" i="1"/>
  <c r="J2943" i="1"/>
  <c r="O2943" i="1" s="1"/>
  <c r="I2944" i="1"/>
  <c r="J2944" i="1"/>
  <c r="O2944" i="1" s="1"/>
  <c r="K2944" i="1"/>
  <c r="I2945" i="1"/>
  <c r="M2945" i="1" s="1"/>
  <c r="J2945" i="1"/>
  <c r="O2945" i="1" s="1"/>
  <c r="K2945" i="1"/>
  <c r="L2945" i="1"/>
  <c r="N2945" i="1"/>
  <c r="I2946" i="1"/>
  <c r="N2946" i="1" s="1"/>
  <c r="J2946" i="1"/>
  <c r="O2946" i="1" s="1"/>
  <c r="L2946" i="1"/>
  <c r="M2946" i="1"/>
  <c r="I2947" i="1"/>
  <c r="K2947" i="1" s="1"/>
  <c r="J2947" i="1"/>
  <c r="O2947" i="1" s="1"/>
  <c r="L2947" i="1"/>
  <c r="M2947" i="1"/>
  <c r="N2947" i="1"/>
  <c r="I2948" i="1"/>
  <c r="L2948" i="1" s="1"/>
  <c r="J2948" i="1"/>
  <c r="O2948" i="1" s="1"/>
  <c r="K2948" i="1"/>
  <c r="M2948" i="1"/>
  <c r="N2948" i="1"/>
  <c r="I2949" i="1"/>
  <c r="J2949" i="1"/>
  <c r="O2949" i="1" s="1"/>
  <c r="K2949" i="1"/>
  <c r="L2949" i="1"/>
  <c r="M2949" i="1"/>
  <c r="N2949" i="1"/>
  <c r="I2950" i="1"/>
  <c r="M2950" i="1" s="1"/>
  <c r="J2950" i="1"/>
  <c r="O2950" i="1" s="1"/>
  <c r="I2951" i="1"/>
  <c r="J2951" i="1"/>
  <c r="O2951" i="1" s="1"/>
  <c r="I2952" i="1"/>
  <c r="J2952" i="1"/>
  <c r="O2952" i="1" s="1"/>
  <c r="K2952" i="1"/>
  <c r="I2953" i="1"/>
  <c r="M2953" i="1" s="1"/>
  <c r="J2953" i="1"/>
  <c r="O2953" i="1" s="1"/>
  <c r="K2953" i="1"/>
  <c r="L2953" i="1"/>
  <c r="N2953" i="1"/>
  <c r="I2954" i="1"/>
  <c r="N2954" i="1" s="1"/>
  <c r="J2954" i="1"/>
  <c r="O2954" i="1" s="1"/>
  <c r="L2954" i="1"/>
  <c r="M2954" i="1"/>
  <c r="I2955" i="1"/>
  <c r="K2955" i="1" s="1"/>
  <c r="J2955" i="1"/>
  <c r="O2955" i="1" s="1"/>
  <c r="L2955" i="1"/>
  <c r="M2955" i="1"/>
  <c r="N2955" i="1"/>
  <c r="I2956" i="1"/>
  <c r="L2956" i="1" s="1"/>
  <c r="J2956" i="1"/>
  <c r="O2956" i="1" s="1"/>
  <c r="K2956" i="1"/>
  <c r="M2956" i="1"/>
  <c r="N2956" i="1"/>
  <c r="I2957" i="1"/>
  <c r="J2957" i="1"/>
  <c r="O2957" i="1" s="1"/>
  <c r="K2957" i="1"/>
  <c r="L2957" i="1"/>
  <c r="M2957" i="1"/>
  <c r="N2957" i="1"/>
  <c r="I2958" i="1"/>
  <c r="M2958" i="1" s="1"/>
  <c r="J2958" i="1"/>
  <c r="O2958" i="1" s="1"/>
  <c r="I2959" i="1"/>
  <c r="J2959" i="1"/>
  <c r="O2959" i="1" s="1"/>
  <c r="I2960" i="1"/>
  <c r="J2960" i="1"/>
  <c r="O2960" i="1" s="1"/>
  <c r="K2960" i="1"/>
  <c r="I2961" i="1"/>
  <c r="M2961" i="1" s="1"/>
  <c r="J2961" i="1"/>
  <c r="O2961" i="1" s="1"/>
  <c r="K2961" i="1"/>
  <c r="L2961" i="1"/>
  <c r="N2961" i="1"/>
  <c r="I2962" i="1"/>
  <c r="N2962" i="1" s="1"/>
  <c r="J2962" i="1"/>
  <c r="O2962" i="1" s="1"/>
  <c r="L2962" i="1"/>
  <c r="M2962" i="1"/>
  <c r="I2963" i="1"/>
  <c r="K2963" i="1" s="1"/>
  <c r="J2963" i="1"/>
  <c r="O2963" i="1" s="1"/>
  <c r="L2963" i="1"/>
  <c r="M2963" i="1"/>
  <c r="N2963" i="1"/>
  <c r="I2964" i="1"/>
  <c r="L2964" i="1" s="1"/>
  <c r="J2964" i="1"/>
  <c r="O2964" i="1" s="1"/>
  <c r="K2964" i="1"/>
  <c r="M2964" i="1"/>
  <c r="N2964" i="1"/>
  <c r="I2965" i="1"/>
  <c r="J2965" i="1"/>
  <c r="O2965" i="1" s="1"/>
  <c r="K2965" i="1"/>
  <c r="L2965" i="1"/>
  <c r="M2965" i="1"/>
  <c r="N2965" i="1"/>
  <c r="I2966" i="1"/>
  <c r="M2966" i="1" s="1"/>
  <c r="J2966" i="1"/>
  <c r="O2966" i="1" s="1"/>
  <c r="I2967" i="1"/>
  <c r="J2967" i="1"/>
  <c r="O2967" i="1" s="1"/>
  <c r="I2968" i="1"/>
  <c r="J2968" i="1"/>
  <c r="O2968" i="1" s="1"/>
  <c r="K2968" i="1"/>
  <c r="I2969" i="1"/>
  <c r="M2969" i="1" s="1"/>
  <c r="J2969" i="1"/>
  <c r="O2969" i="1" s="1"/>
  <c r="K2969" i="1"/>
  <c r="L2969" i="1"/>
  <c r="N2969" i="1"/>
  <c r="I2970" i="1"/>
  <c r="N2970" i="1" s="1"/>
  <c r="J2970" i="1"/>
  <c r="O2970" i="1" s="1"/>
  <c r="L2970" i="1"/>
  <c r="M2970" i="1"/>
  <c r="I2971" i="1"/>
  <c r="K2971" i="1" s="1"/>
  <c r="J2971" i="1"/>
  <c r="O2971" i="1" s="1"/>
  <c r="L2971" i="1"/>
  <c r="M2971" i="1"/>
  <c r="N2971" i="1"/>
  <c r="I2972" i="1"/>
  <c r="L2972" i="1" s="1"/>
  <c r="J2972" i="1"/>
  <c r="O2972" i="1" s="1"/>
  <c r="K2972" i="1"/>
  <c r="M2972" i="1"/>
  <c r="N2972" i="1"/>
  <c r="I2973" i="1"/>
  <c r="J2973" i="1"/>
  <c r="O2973" i="1" s="1"/>
  <c r="K2973" i="1"/>
  <c r="L2973" i="1"/>
  <c r="M2973" i="1"/>
  <c r="N2973" i="1"/>
  <c r="I2974" i="1"/>
  <c r="M2974" i="1" s="1"/>
  <c r="J2974" i="1"/>
  <c r="O2974" i="1" s="1"/>
  <c r="I2975" i="1"/>
  <c r="J2975" i="1"/>
  <c r="O2975" i="1" s="1"/>
  <c r="I2976" i="1"/>
  <c r="J2976" i="1"/>
  <c r="O2976" i="1" s="1"/>
  <c r="K2976" i="1"/>
  <c r="I2977" i="1"/>
  <c r="M2977" i="1" s="1"/>
  <c r="J2977" i="1"/>
  <c r="O2977" i="1" s="1"/>
  <c r="K2977" i="1"/>
  <c r="L2977" i="1"/>
  <c r="N2977" i="1"/>
  <c r="I2978" i="1"/>
  <c r="N2978" i="1" s="1"/>
  <c r="J2978" i="1"/>
  <c r="O2978" i="1" s="1"/>
  <c r="L2978" i="1"/>
  <c r="M2978" i="1"/>
  <c r="I2979" i="1"/>
  <c r="K2979" i="1" s="1"/>
  <c r="J2979" i="1"/>
  <c r="O2979" i="1" s="1"/>
  <c r="L2979" i="1"/>
  <c r="M2979" i="1"/>
  <c r="N2979" i="1"/>
  <c r="I2980" i="1"/>
  <c r="L2980" i="1" s="1"/>
  <c r="J2980" i="1"/>
  <c r="O2980" i="1" s="1"/>
  <c r="K2980" i="1"/>
  <c r="M2980" i="1"/>
  <c r="N2980" i="1"/>
  <c r="I2981" i="1"/>
  <c r="J2981" i="1"/>
  <c r="O2981" i="1" s="1"/>
  <c r="K2981" i="1"/>
  <c r="L2981" i="1"/>
  <c r="M2981" i="1"/>
  <c r="N2981" i="1"/>
  <c r="I2982" i="1"/>
  <c r="M2982" i="1" s="1"/>
  <c r="J2982" i="1"/>
  <c r="O2982" i="1" s="1"/>
  <c r="I2983" i="1"/>
  <c r="J2983" i="1"/>
  <c r="O2983" i="1" s="1"/>
  <c r="I2984" i="1"/>
  <c r="J2984" i="1"/>
  <c r="O2984" i="1" s="1"/>
  <c r="K2984" i="1"/>
  <c r="I2985" i="1"/>
  <c r="M2985" i="1" s="1"/>
  <c r="J2985" i="1"/>
  <c r="O2985" i="1" s="1"/>
  <c r="K2985" i="1"/>
  <c r="L2985" i="1"/>
  <c r="N2985" i="1"/>
  <c r="I2986" i="1"/>
  <c r="N2986" i="1" s="1"/>
  <c r="J2986" i="1"/>
  <c r="O2986" i="1" s="1"/>
  <c r="L2986" i="1"/>
  <c r="M2986" i="1"/>
  <c r="I2987" i="1"/>
  <c r="K2987" i="1" s="1"/>
  <c r="J2987" i="1"/>
  <c r="O2987" i="1" s="1"/>
  <c r="L2987" i="1"/>
  <c r="M2987" i="1"/>
  <c r="N2987" i="1"/>
  <c r="I2988" i="1"/>
  <c r="L2988" i="1" s="1"/>
  <c r="J2988" i="1"/>
  <c r="O2988" i="1" s="1"/>
  <c r="K2988" i="1"/>
  <c r="M2988" i="1"/>
  <c r="N2988" i="1"/>
  <c r="I2989" i="1"/>
  <c r="J2989" i="1"/>
  <c r="O2989" i="1" s="1"/>
  <c r="K2989" i="1"/>
  <c r="L2989" i="1"/>
  <c r="M2989" i="1"/>
  <c r="N2989" i="1"/>
  <c r="I2990" i="1"/>
  <c r="M2990" i="1" s="1"/>
  <c r="J2990" i="1"/>
  <c r="O2990" i="1" s="1"/>
  <c r="I2991" i="1"/>
  <c r="J2991" i="1"/>
  <c r="O2991" i="1" s="1"/>
  <c r="I2992" i="1"/>
  <c r="J2992" i="1"/>
  <c r="O2992" i="1" s="1"/>
  <c r="K2992" i="1"/>
  <c r="I2993" i="1"/>
  <c r="M2993" i="1" s="1"/>
  <c r="J2993" i="1"/>
  <c r="O2993" i="1" s="1"/>
  <c r="K2993" i="1"/>
  <c r="L2993" i="1"/>
  <c r="N2993" i="1"/>
  <c r="I2994" i="1"/>
  <c r="N2994" i="1" s="1"/>
  <c r="J2994" i="1"/>
  <c r="O2994" i="1" s="1"/>
  <c r="L2994" i="1"/>
  <c r="M2994" i="1"/>
  <c r="I2995" i="1"/>
  <c r="K2995" i="1" s="1"/>
  <c r="J2995" i="1"/>
  <c r="O2995" i="1" s="1"/>
  <c r="L2995" i="1"/>
  <c r="M2995" i="1"/>
  <c r="N2995" i="1"/>
  <c r="I2996" i="1"/>
  <c r="L2996" i="1" s="1"/>
  <c r="J2996" i="1"/>
  <c r="O2996" i="1" s="1"/>
  <c r="K2996" i="1"/>
  <c r="M2996" i="1"/>
  <c r="N2996" i="1"/>
  <c r="I2997" i="1"/>
  <c r="J2997" i="1"/>
  <c r="O2997" i="1" s="1"/>
  <c r="K2997" i="1"/>
  <c r="L2997" i="1"/>
  <c r="M2997" i="1"/>
  <c r="N2997" i="1"/>
  <c r="I2998" i="1"/>
  <c r="M2998" i="1" s="1"/>
  <c r="J2998" i="1"/>
  <c r="O2998" i="1" s="1"/>
  <c r="I2999" i="1"/>
  <c r="J2999" i="1"/>
  <c r="O2999" i="1" s="1"/>
  <c r="I3000" i="1"/>
  <c r="J3000" i="1"/>
  <c r="O3000" i="1" s="1"/>
  <c r="K3000" i="1"/>
  <c r="I3001" i="1"/>
  <c r="M3001" i="1" s="1"/>
  <c r="J3001" i="1"/>
  <c r="O3001" i="1" s="1"/>
  <c r="K3001" i="1"/>
  <c r="L3001" i="1"/>
  <c r="N3001" i="1"/>
  <c r="I3002" i="1"/>
  <c r="N3002" i="1" s="1"/>
  <c r="J3002" i="1"/>
  <c r="O3002" i="1" s="1"/>
  <c r="L3002" i="1"/>
  <c r="M3002" i="1"/>
  <c r="I3003" i="1"/>
  <c r="K3003" i="1" s="1"/>
  <c r="J3003" i="1"/>
  <c r="O3003" i="1" s="1"/>
  <c r="L3003" i="1"/>
  <c r="M3003" i="1"/>
  <c r="N3003" i="1"/>
  <c r="I3004" i="1"/>
  <c r="L3004" i="1" s="1"/>
  <c r="J3004" i="1"/>
  <c r="O3004" i="1" s="1"/>
  <c r="K3004" i="1"/>
  <c r="M3004" i="1"/>
  <c r="N3004" i="1"/>
  <c r="I3005" i="1"/>
  <c r="J3005" i="1"/>
  <c r="O3005" i="1" s="1"/>
  <c r="K3005" i="1"/>
  <c r="L3005" i="1"/>
  <c r="M3005" i="1"/>
  <c r="N3005" i="1"/>
  <c r="I3006" i="1"/>
  <c r="M3006" i="1" s="1"/>
  <c r="J3006" i="1"/>
  <c r="O3006" i="1" s="1"/>
  <c r="I3007" i="1"/>
  <c r="J3007" i="1"/>
  <c r="O3007" i="1" s="1"/>
  <c r="I3008" i="1"/>
  <c r="J3008" i="1"/>
  <c r="O3008" i="1" s="1"/>
  <c r="K3008" i="1"/>
  <c r="I3009" i="1"/>
  <c r="M3009" i="1" s="1"/>
  <c r="J3009" i="1"/>
  <c r="O3009" i="1" s="1"/>
  <c r="K3009" i="1"/>
  <c r="L3009" i="1"/>
  <c r="N3009" i="1"/>
  <c r="I3010" i="1"/>
  <c r="N3010" i="1" s="1"/>
  <c r="J3010" i="1"/>
  <c r="O3010" i="1" s="1"/>
  <c r="L3010" i="1"/>
  <c r="M3010" i="1"/>
  <c r="I3011" i="1"/>
  <c r="K3011" i="1" s="1"/>
  <c r="J3011" i="1"/>
  <c r="O3011" i="1" s="1"/>
  <c r="L3011" i="1"/>
  <c r="M3011" i="1"/>
  <c r="N3011" i="1"/>
  <c r="I3012" i="1"/>
  <c r="L3012" i="1" s="1"/>
  <c r="J3012" i="1"/>
  <c r="O3012" i="1" s="1"/>
  <c r="K3012" i="1"/>
  <c r="M3012" i="1"/>
  <c r="N3012" i="1"/>
  <c r="I3013" i="1"/>
  <c r="J3013" i="1"/>
  <c r="O3013" i="1" s="1"/>
  <c r="K3013" i="1"/>
  <c r="L3013" i="1"/>
  <c r="M3013" i="1"/>
  <c r="N3013" i="1"/>
  <c r="I3014" i="1"/>
  <c r="M3014" i="1" s="1"/>
  <c r="J3014" i="1"/>
  <c r="O3014" i="1" s="1"/>
  <c r="I3015" i="1"/>
  <c r="J3015" i="1"/>
  <c r="O3015" i="1" s="1"/>
  <c r="I3016" i="1"/>
  <c r="J3016" i="1"/>
  <c r="O3016" i="1" s="1"/>
  <c r="K3016" i="1"/>
  <c r="I3017" i="1"/>
  <c r="M3017" i="1" s="1"/>
  <c r="J3017" i="1"/>
  <c r="O3017" i="1" s="1"/>
  <c r="K3017" i="1"/>
  <c r="L3017" i="1"/>
  <c r="N3017" i="1"/>
  <c r="I3018" i="1"/>
  <c r="N3018" i="1" s="1"/>
  <c r="J3018" i="1"/>
  <c r="O3018" i="1" s="1"/>
  <c r="L3018" i="1"/>
  <c r="M3018" i="1"/>
  <c r="I3019" i="1"/>
  <c r="K3019" i="1" s="1"/>
  <c r="J3019" i="1"/>
  <c r="O3019" i="1" s="1"/>
  <c r="L3019" i="1"/>
  <c r="M3019" i="1"/>
  <c r="N3019" i="1"/>
  <c r="I3020" i="1"/>
  <c r="L3020" i="1" s="1"/>
  <c r="J3020" i="1"/>
  <c r="O3020" i="1" s="1"/>
  <c r="K3020" i="1"/>
  <c r="M3020" i="1"/>
  <c r="N3020" i="1"/>
  <c r="I3021" i="1"/>
  <c r="J3021" i="1"/>
  <c r="O3021" i="1" s="1"/>
  <c r="K3021" i="1"/>
  <c r="L3021" i="1"/>
  <c r="M3021" i="1"/>
  <c r="N3021" i="1"/>
  <c r="I3022" i="1"/>
  <c r="M3022" i="1" s="1"/>
  <c r="J3022" i="1"/>
  <c r="O3022" i="1" s="1"/>
  <c r="I3023" i="1"/>
  <c r="J3023" i="1"/>
  <c r="O3023" i="1" s="1"/>
  <c r="I3024" i="1"/>
  <c r="J3024" i="1"/>
  <c r="O3024" i="1" s="1"/>
  <c r="K3024" i="1"/>
  <c r="I3025" i="1"/>
  <c r="M3025" i="1" s="1"/>
  <c r="J3025" i="1"/>
  <c r="O3025" i="1" s="1"/>
  <c r="K3025" i="1"/>
  <c r="L3025" i="1"/>
  <c r="N3025" i="1"/>
  <c r="I3026" i="1"/>
  <c r="N3026" i="1" s="1"/>
  <c r="J3026" i="1"/>
  <c r="O3026" i="1" s="1"/>
  <c r="L3026" i="1"/>
  <c r="M3026" i="1"/>
  <c r="I3027" i="1"/>
  <c r="K3027" i="1" s="1"/>
  <c r="J3027" i="1"/>
  <c r="O3027" i="1" s="1"/>
  <c r="L3027" i="1"/>
  <c r="M3027" i="1"/>
  <c r="N3027" i="1"/>
  <c r="I3028" i="1"/>
  <c r="L3028" i="1" s="1"/>
  <c r="J3028" i="1"/>
  <c r="O3028" i="1" s="1"/>
  <c r="K3028" i="1"/>
  <c r="M3028" i="1"/>
  <c r="N3028" i="1"/>
  <c r="I3029" i="1"/>
  <c r="J3029" i="1"/>
  <c r="O3029" i="1" s="1"/>
  <c r="K3029" i="1"/>
  <c r="L3029" i="1"/>
  <c r="M3029" i="1"/>
  <c r="N3029" i="1"/>
  <c r="I3030" i="1"/>
  <c r="M3030" i="1" s="1"/>
  <c r="J3030" i="1"/>
  <c r="O3030" i="1" s="1"/>
  <c r="I3031" i="1"/>
  <c r="J3031" i="1"/>
  <c r="O3031" i="1" s="1"/>
  <c r="I3032" i="1"/>
  <c r="J3032" i="1"/>
  <c r="O3032" i="1" s="1"/>
  <c r="K3032" i="1"/>
  <c r="I3033" i="1"/>
  <c r="M3033" i="1" s="1"/>
  <c r="J3033" i="1"/>
  <c r="O3033" i="1" s="1"/>
  <c r="K3033" i="1"/>
  <c r="L3033" i="1"/>
  <c r="N3033" i="1"/>
  <c r="I3034" i="1"/>
  <c r="N3034" i="1" s="1"/>
  <c r="J3034" i="1"/>
  <c r="O3034" i="1" s="1"/>
  <c r="L3034" i="1"/>
  <c r="M3034" i="1"/>
  <c r="I3035" i="1"/>
  <c r="K3035" i="1" s="1"/>
  <c r="J3035" i="1"/>
  <c r="O3035" i="1" s="1"/>
  <c r="L3035" i="1"/>
  <c r="M3035" i="1"/>
  <c r="N3035" i="1"/>
  <c r="I3036" i="1"/>
  <c r="L3036" i="1" s="1"/>
  <c r="J3036" i="1"/>
  <c r="O3036" i="1" s="1"/>
  <c r="K3036" i="1"/>
  <c r="M3036" i="1"/>
  <c r="N3036" i="1"/>
  <c r="I3037" i="1"/>
  <c r="J3037" i="1"/>
  <c r="O3037" i="1" s="1"/>
  <c r="K3037" i="1"/>
  <c r="L3037" i="1"/>
  <c r="M3037" i="1"/>
  <c r="N3037" i="1"/>
  <c r="I3038" i="1"/>
  <c r="M3038" i="1" s="1"/>
  <c r="J3038" i="1"/>
  <c r="O3038" i="1" s="1"/>
  <c r="I3039" i="1"/>
  <c r="J3039" i="1"/>
  <c r="O3039" i="1" s="1"/>
  <c r="I3040" i="1"/>
  <c r="J3040" i="1"/>
  <c r="O3040" i="1" s="1"/>
  <c r="K3040" i="1"/>
  <c r="I3041" i="1"/>
  <c r="M3041" i="1" s="1"/>
  <c r="J3041" i="1"/>
  <c r="O3041" i="1" s="1"/>
  <c r="K3041" i="1"/>
  <c r="L3041" i="1"/>
  <c r="N3041" i="1"/>
  <c r="I3042" i="1"/>
  <c r="N3042" i="1" s="1"/>
  <c r="J3042" i="1"/>
  <c r="O3042" i="1" s="1"/>
  <c r="L3042" i="1"/>
  <c r="M3042" i="1"/>
  <c r="I3043" i="1"/>
  <c r="K3043" i="1" s="1"/>
  <c r="J3043" i="1"/>
  <c r="O3043" i="1" s="1"/>
  <c r="L3043" i="1"/>
  <c r="M3043" i="1"/>
  <c r="N3043" i="1"/>
  <c r="I3044" i="1"/>
  <c r="L3044" i="1" s="1"/>
  <c r="J3044" i="1"/>
  <c r="O3044" i="1" s="1"/>
  <c r="K3044" i="1"/>
  <c r="M3044" i="1"/>
  <c r="N3044" i="1"/>
  <c r="I3045" i="1"/>
  <c r="J3045" i="1"/>
  <c r="O3045" i="1" s="1"/>
  <c r="K3045" i="1"/>
  <c r="L3045" i="1"/>
  <c r="M3045" i="1"/>
  <c r="N3045" i="1"/>
  <c r="I3046" i="1"/>
  <c r="M3046" i="1" s="1"/>
  <c r="J3046" i="1"/>
  <c r="O3046" i="1" s="1"/>
  <c r="I3047" i="1"/>
  <c r="J3047" i="1"/>
  <c r="O3047" i="1" s="1"/>
  <c r="I3048" i="1"/>
  <c r="J3048" i="1"/>
  <c r="O3048" i="1" s="1"/>
  <c r="K3048" i="1"/>
  <c r="I3049" i="1"/>
  <c r="M3049" i="1" s="1"/>
  <c r="J3049" i="1"/>
  <c r="O3049" i="1" s="1"/>
  <c r="K3049" i="1"/>
  <c r="L3049" i="1"/>
  <c r="N3049" i="1"/>
  <c r="I3050" i="1"/>
  <c r="N3050" i="1" s="1"/>
  <c r="J3050" i="1"/>
  <c r="O3050" i="1" s="1"/>
  <c r="L3050" i="1"/>
  <c r="M3050" i="1"/>
  <c r="I3051" i="1"/>
  <c r="K3051" i="1" s="1"/>
  <c r="J3051" i="1"/>
  <c r="O3051" i="1" s="1"/>
  <c r="L3051" i="1"/>
  <c r="M3051" i="1"/>
  <c r="N3051" i="1"/>
  <c r="I3052" i="1"/>
  <c r="L3052" i="1" s="1"/>
  <c r="J3052" i="1"/>
  <c r="O3052" i="1" s="1"/>
  <c r="K3052" i="1"/>
  <c r="M3052" i="1"/>
  <c r="N3052" i="1"/>
  <c r="I3053" i="1"/>
  <c r="J3053" i="1"/>
  <c r="O3053" i="1" s="1"/>
  <c r="K3053" i="1"/>
  <c r="L3053" i="1"/>
  <c r="M3053" i="1"/>
  <c r="N3053" i="1"/>
  <c r="I3054" i="1"/>
  <c r="M3054" i="1" s="1"/>
  <c r="J3054" i="1"/>
  <c r="O3054" i="1" s="1"/>
  <c r="I3055" i="1"/>
  <c r="J3055" i="1"/>
  <c r="O3055" i="1" s="1"/>
  <c r="I3056" i="1"/>
  <c r="J3056" i="1"/>
  <c r="O3056" i="1" s="1"/>
  <c r="K3056" i="1"/>
  <c r="I3057" i="1"/>
  <c r="M3057" i="1" s="1"/>
  <c r="J3057" i="1"/>
  <c r="O3057" i="1" s="1"/>
  <c r="K3057" i="1"/>
  <c r="L3057" i="1"/>
  <c r="N3057" i="1"/>
  <c r="I3058" i="1"/>
  <c r="N3058" i="1" s="1"/>
  <c r="J3058" i="1"/>
  <c r="O3058" i="1" s="1"/>
  <c r="L3058" i="1"/>
  <c r="M3058" i="1"/>
  <c r="I3059" i="1"/>
  <c r="K3059" i="1" s="1"/>
  <c r="J3059" i="1"/>
  <c r="O3059" i="1" s="1"/>
  <c r="L3059" i="1"/>
  <c r="M3059" i="1"/>
  <c r="N3059" i="1"/>
  <c r="I3060" i="1"/>
  <c r="L3060" i="1" s="1"/>
  <c r="J3060" i="1"/>
  <c r="O3060" i="1" s="1"/>
  <c r="K3060" i="1"/>
  <c r="M3060" i="1"/>
  <c r="N3060" i="1"/>
  <c r="I3061" i="1"/>
  <c r="J3061" i="1"/>
  <c r="O3061" i="1" s="1"/>
  <c r="K3061" i="1"/>
  <c r="L3061" i="1"/>
  <c r="M3061" i="1"/>
  <c r="N3061" i="1"/>
  <c r="I3062" i="1"/>
  <c r="M3062" i="1" s="1"/>
  <c r="J3062" i="1"/>
  <c r="O3062" i="1" s="1"/>
  <c r="I3063" i="1"/>
  <c r="J3063" i="1"/>
  <c r="O3063" i="1" s="1"/>
  <c r="I3064" i="1"/>
  <c r="J3064" i="1"/>
  <c r="O3064" i="1" s="1"/>
  <c r="K3064" i="1"/>
  <c r="I3065" i="1"/>
  <c r="M3065" i="1" s="1"/>
  <c r="J3065" i="1"/>
  <c r="O3065" i="1" s="1"/>
  <c r="K3065" i="1"/>
  <c r="L3065" i="1"/>
  <c r="N3065" i="1"/>
  <c r="I3066" i="1"/>
  <c r="N3066" i="1" s="1"/>
  <c r="J3066" i="1"/>
  <c r="O3066" i="1" s="1"/>
  <c r="L3066" i="1"/>
  <c r="M3066" i="1"/>
  <c r="I3067" i="1"/>
  <c r="K3067" i="1" s="1"/>
  <c r="J3067" i="1"/>
  <c r="O3067" i="1" s="1"/>
  <c r="L3067" i="1"/>
  <c r="M3067" i="1"/>
  <c r="N3067" i="1"/>
  <c r="I3068" i="1"/>
  <c r="L3068" i="1" s="1"/>
  <c r="J3068" i="1"/>
  <c r="O3068" i="1" s="1"/>
  <c r="K3068" i="1"/>
  <c r="M3068" i="1"/>
  <c r="N3068" i="1"/>
  <c r="I3069" i="1"/>
  <c r="J3069" i="1"/>
  <c r="O3069" i="1" s="1"/>
  <c r="K3069" i="1"/>
  <c r="L3069" i="1"/>
  <c r="M3069" i="1"/>
  <c r="N3069" i="1"/>
  <c r="I3070" i="1"/>
  <c r="M3070" i="1" s="1"/>
  <c r="J3070" i="1"/>
  <c r="O3070" i="1" s="1"/>
  <c r="I3071" i="1"/>
  <c r="J3071" i="1"/>
  <c r="O3071" i="1" s="1"/>
  <c r="I3072" i="1"/>
  <c r="J3072" i="1"/>
  <c r="O3072" i="1" s="1"/>
  <c r="K3072" i="1"/>
  <c r="I3073" i="1"/>
  <c r="M3073" i="1" s="1"/>
  <c r="J3073" i="1"/>
  <c r="O3073" i="1" s="1"/>
  <c r="K3073" i="1"/>
  <c r="L3073" i="1"/>
  <c r="N3073" i="1"/>
  <c r="I3074" i="1"/>
  <c r="N3074" i="1" s="1"/>
  <c r="J3074" i="1"/>
  <c r="O3074" i="1" s="1"/>
  <c r="L3074" i="1"/>
  <c r="M3074" i="1"/>
  <c r="I3075" i="1"/>
  <c r="K3075" i="1" s="1"/>
  <c r="J3075" i="1"/>
  <c r="O3075" i="1" s="1"/>
  <c r="L3075" i="1"/>
  <c r="M3075" i="1"/>
  <c r="N3075" i="1"/>
  <c r="I3076" i="1"/>
  <c r="L3076" i="1" s="1"/>
  <c r="J3076" i="1"/>
  <c r="O3076" i="1" s="1"/>
  <c r="K3076" i="1"/>
  <c r="M3076" i="1"/>
  <c r="N3076" i="1"/>
  <c r="I3077" i="1"/>
  <c r="J3077" i="1"/>
  <c r="O3077" i="1" s="1"/>
  <c r="K3077" i="1"/>
  <c r="L3077" i="1"/>
  <c r="M3077" i="1"/>
  <c r="N3077" i="1"/>
  <c r="I3078" i="1"/>
  <c r="M3078" i="1" s="1"/>
  <c r="J3078" i="1"/>
  <c r="O3078" i="1" s="1"/>
  <c r="I3079" i="1"/>
  <c r="J3079" i="1"/>
  <c r="O3079" i="1" s="1"/>
  <c r="I3080" i="1"/>
  <c r="J3080" i="1"/>
  <c r="O3080" i="1" s="1"/>
  <c r="K3080" i="1"/>
  <c r="I3081" i="1"/>
  <c r="M3081" i="1" s="1"/>
  <c r="J3081" i="1"/>
  <c r="O3081" i="1" s="1"/>
  <c r="K3081" i="1"/>
  <c r="L3081" i="1"/>
  <c r="N3081" i="1"/>
  <c r="I3082" i="1"/>
  <c r="N3082" i="1" s="1"/>
  <c r="J3082" i="1"/>
  <c r="O3082" i="1" s="1"/>
  <c r="L3082" i="1"/>
  <c r="M3082" i="1"/>
  <c r="I3083" i="1"/>
  <c r="K3083" i="1" s="1"/>
  <c r="J3083" i="1"/>
  <c r="O3083" i="1" s="1"/>
  <c r="L3083" i="1"/>
  <c r="M3083" i="1"/>
  <c r="N3083" i="1"/>
  <c r="I3084" i="1"/>
  <c r="L3084" i="1" s="1"/>
  <c r="J3084" i="1"/>
  <c r="O3084" i="1" s="1"/>
  <c r="K3084" i="1"/>
  <c r="M3084" i="1"/>
  <c r="N3084" i="1"/>
  <c r="I3085" i="1"/>
  <c r="J3085" i="1"/>
  <c r="O3085" i="1" s="1"/>
  <c r="K3085" i="1"/>
  <c r="L3085" i="1"/>
  <c r="M3085" i="1"/>
  <c r="N3085" i="1"/>
  <c r="I3086" i="1"/>
  <c r="M3086" i="1" s="1"/>
  <c r="J3086" i="1"/>
  <c r="O3086" i="1" s="1"/>
  <c r="I3087" i="1"/>
  <c r="J3087" i="1"/>
  <c r="O3087" i="1" s="1"/>
  <c r="I3088" i="1"/>
  <c r="J3088" i="1"/>
  <c r="O3088" i="1" s="1"/>
  <c r="K3088" i="1"/>
  <c r="I3089" i="1"/>
  <c r="M3089" i="1" s="1"/>
  <c r="J3089" i="1"/>
  <c r="O3089" i="1" s="1"/>
  <c r="K3089" i="1"/>
  <c r="L3089" i="1"/>
  <c r="N3089" i="1"/>
  <c r="I3090" i="1"/>
  <c r="N3090" i="1" s="1"/>
  <c r="J3090" i="1"/>
  <c r="O3090" i="1" s="1"/>
  <c r="L3090" i="1"/>
  <c r="M3090" i="1"/>
  <c r="I3091" i="1"/>
  <c r="K3091" i="1" s="1"/>
  <c r="J3091" i="1"/>
  <c r="O3091" i="1" s="1"/>
  <c r="L3091" i="1"/>
  <c r="M3091" i="1"/>
  <c r="N3091" i="1"/>
  <c r="I3092" i="1"/>
  <c r="L3092" i="1" s="1"/>
  <c r="J3092" i="1"/>
  <c r="O3092" i="1" s="1"/>
  <c r="K3092" i="1"/>
  <c r="M3092" i="1"/>
  <c r="N3092" i="1"/>
  <c r="I3093" i="1"/>
  <c r="J3093" i="1"/>
  <c r="O3093" i="1" s="1"/>
  <c r="K3093" i="1"/>
  <c r="L3093" i="1"/>
  <c r="M3093" i="1"/>
  <c r="N3093" i="1"/>
  <c r="I3094" i="1"/>
  <c r="M3094" i="1" s="1"/>
  <c r="J3094" i="1"/>
  <c r="O3094" i="1" s="1"/>
  <c r="I3095" i="1"/>
  <c r="J3095" i="1"/>
  <c r="O3095" i="1" s="1"/>
  <c r="I3096" i="1"/>
  <c r="J3096" i="1"/>
  <c r="O3096" i="1" s="1"/>
  <c r="K3096" i="1"/>
  <c r="I3097" i="1"/>
  <c r="M3097" i="1" s="1"/>
  <c r="J3097" i="1"/>
  <c r="O3097" i="1" s="1"/>
  <c r="K3097" i="1"/>
  <c r="L3097" i="1"/>
  <c r="N3097" i="1"/>
  <c r="I3098" i="1"/>
  <c r="N3098" i="1" s="1"/>
  <c r="J3098" i="1"/>
  <c r="O3098" i="1" s="1"/>
  <c r="L3098" i="1"/>
  <c r="M3098" i="1"/>
  <c r="I3099" i="1"/>
  <c r="K3099" i="1" s="1"/>
  <c r="J3099" i="1"/>
  <c r="O3099" i="1" s="1"/>
  <c r="L3099" i="1"/>
  <c r="M3099" i="1"/>
  <c r="N3099" i="1"/>
  <c r="I3100" i="1"/>
  <c r="L3100" i="1" s="1"/>
  <c r="J3100" i="1"/>
  <c r="O3100" i="1" s="1"/>
  <c r="K3100" i="1"/>
  <c r="M3100" i="1"/>
  <c r="N3100" i="1"/>
  <c r="I3101" i="1"/>
  <c r="J3101" i="1"/>
  <c r="O3101" i="1" s="1"/>
  <c r="K3101" i="1"/>
  <c r="L3101" i="1"/>
  <c r="M3101" i="1"/>
  <c r="N3101" i="1"/>
  <c r="I3102" i="1"/>
  <c r="M3102" i="1" s="1"/>
  <c r="J3102" i="1"/>
  <c r="O3102" i="1" s="1"/>
  <c r="I3103" i="1"/>
  <c r="J3103" i="1"/>
  <c r="O3103" i="1" s="1"/>
  <c r="I3104" i="1"/>
  <c r="J3104" i="1"/>
  <c r="O3104" i="1" s="1"/>
  <c r="K3104" i="1"/>
  <c r="I3105" i="1"/>
  <c r="M3105" i="1" s="1"/>
  <c r="J3105" i="1"/>
  <c r="O3105" i="1" s="1"/>
  <c r="K3105" i="1"/>
  <c r="L3105" i="1"/>
  <c r="N3105" i="1"/>
  <c r="I3106" i="1"/>
  <c r="N3106" i="1" s="1"/>
  <c r="J3106" i="1"/>
  <c r="O3106" i="1" s="1"/>
  <c r="L3106" i="1"/>
  <c r="M3106" i="1"/>
  <c r="I3107" i="1"/>
  <c r="K3107" i="1" s="1"/>
  <c r="J3107" i="1"/>
  <c r="O3107" i="1" s="1"/>
  <c r="L3107" i="1"/>
  <c r="M3107" i="1"/>
  <c r="N3107" i="1"/>
  <c r="I3108" i="1"/>
  <c r="L3108" i="1" s="1"/>
  <c r="J3108" i="1"/>
  <c r="O3108" i="1" s="1"/>
  <c r="K3108" i="1"/>
  <c r="M3108" i="1"/>
  <c r="N3108" i="1"/>
  <c r="I3109" i="1"/>
  <c r="J3109" i="1"/>
  <c r="O3109" i="1" s="1"/>
  <c r="K3109" i="1"/>
  <c r="L3109" i="1"/>
  <c r="M3109" i="1"/>
  <c r="N3109" i="1"/>
  <c r="I3110" i="1"/>
  <c r="M3110" i="1" s="1"/>
  <c r="J3110" i="1"/>
  <c r="O3110" i="1" s="1"/>
  <c r="I3111" i="1"/>
  <c r="J3111" i="1"/>
  <c r="O3111" i="1" s="1"/>
  <c r="I3112" i="1"/>
  <c r="J3112" i="1"/>
  <c r="O3112" i="1" s="1"/>
  <c r="K3112" i="1"/>
  <c r="I3113" i="1"/>
  <c r="M3113" i="1" s="1"/>
  <c r="J3113" i="1"/>
  <c r="O3113" i="1" s="1"/>
  <c r="K3113" i="1"/>
  <c r="L3113" i="1"/>
  <c r="N3113" i="1"/>
  <c r="I3114" i="1"/>
  <c r="N3114" i="1" s="1"/>
  <c r="J3114" i="1"/>
  <c r="O3114" i="1" s="1"/>
  <c r="L3114" i="1"/>
  <c r="M3114" i="1"/>
  <c r="I3115" i="1"/>
  <c r="K3115" i="1" s="1"/>
  <c r="J3115" i="1"/>
  <c r="O3115" i="1" s="1"/>
  <c r="L3115" i="1"/>
  <c r="M3115" i="1"/>
  <c r="N3115" i="1"/>
  <c r="I3116" i="1"/>
  <c r="L3116" i="1" s="1"/>
  <c r="J3116" i="1"/>
  <c r="O3116" i="1" s="1"/>
  <c r="K3116" i="1"/>
  <c r="M3116" i="1"/>
  <c r="N3116" i="1"/>
  <c r="I3117" i="1"/>
  <c r="J3117" i="1"/>
  <c r="O3117" i="1" s="1"/>
  <c r="K3117" i="1"/>
  <c r="L3117" i="1"/>
  <c r="M3117" i="1"/>
  <c r="N3117" i="1"/>
  <c r="I3118" i="1"/>
  <c r="M3118" i="1" s="1"/>
  <c r="J3118" i="1"/>
  <c r="O3118" i="1" s="1"/>
  <c r="I3119" i="1"/>
  <c r="J3119" i="1"/>
  <c r="O3119" i="1" s="1"/>
  <c r="I3120" i="1"/>
  <c r="M3120" i="1" s="1"/>
  <c r="J3120" i="1"/>
  <c r="O3120" i="1" s="1"/>
  <c r="K3120" i="1"/>
  <c r="I3121" i="1"/>
  <c r="M3121" i="1" s="1"/>
  <c r="J3121" i="1"/>
  <c r="O3121" i="1" s="1"/>
  <c r="K3121" i="1"/>
  <c r="L3121" i="1"/>
  <c r="N3121" i="1"/>
  <c r="I3122" i="1"/>
  <c r="J3122" i="1"/>
  <c r="O3122" i="1" s="1"/>
  <c r="I3123" i="1"/>
  <c r="K3123" i="1" s="1"/>
  <c r="J3123" i="1"/>
  <c r="O3123" i="1" s="1"/>
  <c r="L3123" i="1"/>
  <c r="M3123" i="1"/>
  <c r="N3123" i="1"/>
  <c r="I3124" i="1"/>
  <c r="J3124" i="1"/>
  <c r="O3124" i="1" s="1"/>
  <c r="I3125" i="1"/>
  <c r="J3125" i="1"/>
  <c r="O3125" i="1" s="1"/>
  <c r="K3125" i="1"/>
  <c r="L3125" i="1"/>
  <c r="M3125" i="1"/>
  <c r="N3125" i="1"/>
  <c r="I3126" i="1"/>
  <c r="M3126" i="1" s="1"/>
  <c r="J3126" i="1"/>
  <c r="O3126" i="1" s="1"/>
  <c r="K3126" i="1"/>
  <c r="I3127" i="1"/>
  <c r="J3127" i="1"/>
  <c r="O3127" i="1" s="1"/>
  <c r="L3127" i="1"/>
  <c r="N3127" i="1"/>
  <c r="I3128" i="1"/>
  <c r="J3128" i="1"/>
  <c r="O3128" i="1" s="1"/>
  <c r="K3128" i="1"/>
  <c r="M3128" i="1"/>
  <c r="I3129" i="1"/>
  <c r="M3129" i="1" s="1"/>
  <c r="J3129" i="1"/>
  <c r="O3129" i="1" s="1"/>
  <c r="K3129" i="1"/>
  <c r="L3129" i="1"/>
  <c r="N3129" i="1"/>
  <c r="I3130" i="1"/>
  <c r="J3130" i="1"/>
  <c r="O3130" i="1" s="1"/>
  <c r="I3131" i="1"/>
  <c r="K3131" i="1" s="1"/>
  <c r="J3131" i="1"/>
  <c r="O3131" i="1" s="1"/>
  <c r="L3131" i="1"/>
  <c r="M3131" i="1"/>
  <c r="N3131" i="1"/>
  <c r="I3132" i="1"/>
  <c r="L3132" i="1" s="1"/>
  <c r="J3132" i="1"/>
  <c r="O3132" i="1" s="1"/>
  <c r="K3132" i="1"/>
  <c r="N3132" i="1"/>
  <c r="I3133" i="1"/>
  <c r="J3133" i="1"/>
  <c r="O3133" i="1" s="1"/>
  <c r="K3133" i="1"/>
  <c r="L3133" i="1"/>
  <c r="M3133" i="1"/>
  <c r="N3133" i="1"/>
  <c r="I3134" i="1"/>
  <c r="J3134" i="1"/>
  <c r="O3134" i="1" s="1"/>
  <c r="I3135" i="1"/>
  <c r="K3135" i="1" s="1"/>
  <c r="J3135" i="1"/>
  <c r="O3135" i="1" s="1"/>
  <c r="L3135" i="1"/>
  <c r="M3135" i="1"/>
  <c r="N3135" i="1"/>
  <c r="I3136" i="1"/>
  <c r="L3136" i="1" s="1"/>
  <c r="J3136" i="1"/>
  <c r="O3136" i="1" s="1"/>
  <c r="K3136" i="1"/>
  <c r="N3136" i="1"/>
  <c r="I3137" i="1"/>
  <c r="M3137" i="1" s="1"/>
  <c r="J3137" i="1"/>
  <c r="O3137" i="1" s="1"/>
  <c r="K3137" i="1"/>
  <c r="L3137" i="1"/>
  <c r="N3137" i="1"/>
  <c r="I3138" i="1"/>
  <c r="J3138" i="1"/>
  <c r="O3138" i="1" s="1"/>
  <c r="K3138" i="1"/>
  <c r="I3139" i="1"/>
  <c r="J3139" i="1"/>
  <c r="O3139" i="1" s="1"/>
  <c r="L3139" i="1"/>
  <c r="I3140" i="1"/>
  <c r="L3140" i="1" s="1"/>
  <c r="J3140" i="1"/>
  <c r="O3140" i="1" s="1"/>
  <c r="K3140" i="1"/>
  <c r="M3140" i="1"/>
  <c r="I3141" i="1"/>
  <c r="J3141" i="1"/>
  <c r="O3141" i="1" s="1"/>
  <c r="K3141" i="1"/>
  <c r="L3141" i="1"/>
  <c r="M3141" i="1"/>
  <c r="N3141" i="1"/>
  <c r="I3142" i="1"/>
  <c r="K3142" i="1" s="1"/>
  <c r="J3142" i="1"/>
  <c r="O3142" i="1" s="1"/>
  <c r="I3143" i="1"/>
  <c r="K3143" i="1" s="1"/>
  <c r="J3143" i="1"/>
  <c r="O3143" i="1" s="1"/>
  <c r="L3143" i="1"/>
  <c r="N3143" i="1"/>
  <c r="I3144" i="1"/>
  <c r="L3144" i="1" s="1"/>
  <c r="J3144" i="1"/>
  <c r="O3144" i="1" s="1"/>
  <c r="K3144" i="1"/>
  <c r="M3144" i="1"/>
  <c r="I3145" i="1"/>
  <c r="M3145" i="1" s="1"/>
  <c r="J3145" i="1"/>
  <c r="O3145" i="1" s="1"/>
  <c r="K3145" i="1"/>
  <c r="L3145" i="1"/>
  <c r="N3145" i="1"/>
  <c r="I3146" i="1"/>
  <c r="N3146" i="1" s="1"/>
  <c r="J3146" i="1"/>
  <c r="O3146" i="1" s="1"/>
  <c r="K3146" i="1"/>
  <c r="L3146" i="1"/>
  <c r="M3146" i="1"/>
  <c r="I3147" i="1"/>
  <c r="K3147" i="1" s="1"/>
  <c r="J3147" i="1"/>
  <c r="O3147" i="1" s="1"/>
  <c r="M3147" i="1"/>
  <c r="N3147" i="1"/>
  <c r="I3148" i="1"/>
  <c r="J3148" i="1"/>
  <c r="O3148" i="1" s="1"/>
  <c r="I3149" i="1"/>
  <c r="J3149" i="1"/>
  <c r="O3149" i="1" s="1"/>
  <c r="K3149" i="1"/>
  <c r="L3149" i="1"/>
  <c r="M3149" i="1"/>
  <c r="N3149" i="1"/>
  <c r="I3150" i="1"/>
  <c r="N3150" i="1" s="1"/>
  <c r="J3150" i="1"/>
  <c r="O3150" i="1" s="1"/>
  <c r="K3150" i="1"/>
  <c r="L3150" i="1"/>
  <c r="M3150" i="1"/>
  <c r="I3151" i="1"/>
  <c r="K3151" i="1" s="1"/>
  <c r="J3151" i="1"/>
  <c r="O3151" i="1" s="1"/>
  <c r="M3151" i="1"/>
  <c r="N3151" i="1"/>
  <c r="I3152" i="1"/>
  <c r="J3152" i="1"/>
  <c r="O3152" i="1" s="1"/>
  <c r="I3153" i="1"/>
  <c r="M3153" i="1" s="1"/>
  <c r="J3153" i="1"/>
  <c r="O3153" i="1" s="1"/>
  <c r="K3153" i="1"/>
  <c r="L3153" i="1"/>
  <c r="N3153" i="1"/>
  <c r="I3154" i="1"/>
  <c r="J3154" i="1"/>
  <c r="O3154" i="1" s="1"/>
  <c r="M3154" i="1"/>
  <c r="I3155" i="1"/>
  <c r="K3155" i="1" s="1"/>
  <c r="J3155" i="1"/>
  <c r="O3155" i="1" s="1"/>
  <c r="L3155" i="1"/>
  <c r="N3155" i="1"/>
  <c r="I3156" i="1"/>
  <c r="J3156" i="1"/>
  <c r="O3156" i="1" s="1"/>
  <c r="I3157" i="1"/>
  <c r="J3157" i="1"/>
  <c r="O3157" i="1" s="1"/>
  <c r="K3157" i="1"/>
  <c r="L3157" i="1"/>
  <c r="M3157" i="1"/>
  <c r="N3157" i="1"/>
  <c r="I3158" i="1"/>
  <c r="N3158" i="1" s="1"/>
  <c r="J3158" i="1"/>
  <c r="O3158" i="1" s="1"/>
  <c r="L3158" i="1"/>
  <c r="M3158" i="1"/>
  <c r="I3159" i="1"/>
  <c r="K3159" i="1" s="1"/>
  <c r="J3159" i="1"/>
  <c r="O3159" i="1" s="1"/>
  <c r="L3159" i="1"/>
  <c r="N3159" i="1"/>
  <c r="I3160" i="1"/>
  <c r="J3160" i="1"/>
  <c r="O3160" i="1" s="1"/>
  <c r="I3161" i="1"/>
  <c r="M3161" i="1" s="1"/>
  <c r="J3161" i="1"/>
  <c r="O3161" i="1" s="1"/>
  <c r="K3161" i="1"/>
  <c r="L3161" i="1"/>
  <c r="N3161" i="1"/>
  <c r="I3162" i="1"/>
  <c r="N3162" i="1" s="1"/>
  <c r="J3162" i="1"/>
  <c r="O3162" i="1" s="1"/>
  <c r="L3162" i="1"/>
  <c r="M3162" i="1"/>
  <c r="I3163" i="1"/>
  <c r="K3163" i="1" s="1"/>
  <c r="J3163" i="1"/>
  <c r="O3163" i="1" s="1"/>
  <c r="L3163" i="1"/>
  <c r="M3163" i="1"/>
  <c r="I3164" i="1"/>
  <c r="J3164" i="1"/>
  <c r="O3164" i="1" s="1"/>
  <c r="K3164" i="1"/>
  <c r="I3165" i="1"/>
  <c r="J3165" i="1"/>
  <c r="O3165" i="1" s="1"/>
  <c r="K3165" i="1"/>
  <c r="L3165" i="1"/>
  <c r="M3165" i="1"/>
  <c r="N3165" i="1"/>
  <c r="I3166" i="1"/>
  <c r="N3166" i="1" s="1"/>
  <c r="J3166" i="1"/>
  <c r="O3166" i="1" s="1"/>
  <c r="L3166" i="1"/>
  <c r="M3166" i="1"/>
  <c r="I3167" i="1"/>
  <c r="K3167" i="1" s="1"/>
  <c r="J3167" i="1"/>
  <c r="O3167" i="1" s="1"/>
  <c r="L3167" i="1"/>
  <c r="M3167" i="1"/>
  <c r="I3168" i="1"/>
  <c r="J3168" i="1"/>
  <c r="O3168" i="1" s="1"/>
  <c r="K3168" i="1"/>
  <c r="I3169" i="1"/>
  <c r="M3169" i="1" s="1"/>
  <c r="J3169" i="1"/>
  <c r="O3169" i="1" s="1"/>
  <c r="K3169" i="1"/>
  <c r="L3169" i="1"/>
  <c r="N3169" i="1"/>
  <c r="I3170" i="1"/>
  <c r="N3170" i="1" s="1"/>
  <c r="J3170" i="1"/>
  <c r="O3170" i="1" s="1"/>
  <c r="K3170" i="1"/>
  <c r="M3170" i="1"/>
  <c r="I3171" i="1"/>
  <c r="J3171" i="1"/>
  <c r="O3171" i="1" s="1"/>
  <c r="I3172" i="1"/>
  <c r="L3172" i="1" s="1"/>
  <c r="J3172" i="1"/>
  <c r="O3172" i="1" s="1"/>
  <c r="K3172" i="1"/>
  <c r="M3172" i="1"/>
  <c r="N3172" i="1"/>
  <c r="I3173" i="1"/>
  <c r="J3173" i="1"/>
  <c r="O3173" i="1" s="1"/>
  <c r="K3173" i="1"/>
  <c r="L3173" i="1"/>
  <c r="M3173" i="1"/>
  <c r="N3173" i="1"/>
  <c r="I3174" i="1"/>
  <c r="N3174" i="1" s="1"/>
  <c r="J3174" i="1"/>
  <c r="O3174" i="1" s="1"/>
  <c r="K3174" i="1"/>
  <c r="M3174" i="1"/>
  <c r="I3175" i="1"/>
  <c r="J3175" i="1"/>
  <c r="O3175" i="1" s="1"/>
  <c r="N3175" i="1"/>
  <c r="I3176" i="1"/>
  <c r="L3176" i="1" s="1"/>
  <c r="J3176" i="1"/>
  <c r="O3176" i="1" s="1"/>
  <c r="K3176" i="1"/>
  <c r="M3176" i="1"/>
  <c r="N3176" i="1"/>
  <c r="I3177" i="1"/>
  <c r="M3177" i="1" s="1"/>
  <c r="J3177" i="1"/>
  <c r="O3177" i="1" s="1"/>
  <c r="K3177" i="1"/>
  <c r="L3177" i="1"/>
  <c r="N3177" i="1"/>
  <c r="I3178" i="1"/>
  <c r="N3178" i="1" s="1"/>
  <c r="J3178" i="1"/>
  <c r="O3178" i="1" s="1"/>
  <c r="K3178" i="1"/>
  <c r="L3178" i="1"/>
  <c r="I3179" i="1"/>
  <c r="J3179" i="1"/>
  <c r="O3179" i="1" s="1"/>
  <c r="I3180" i="1"/>
  <c r="J3180" i="1"/>
  <c r="O3180" i="1" s="1"/>
  <c r="I3181" i="1"/>
  <c r="J3181" i="1"/>
  <c r="O3181" i="1" s="1"/>
  <c r="K3181" i="1"/>
  <c r="L3181" i="1"/>
  <c r="M3181" i="1"/>
  <c r="N3181" i="1"/>
  <c r="I3182" i="1"/>
  <c r="N3182" i="1" s="1"/>
  <c r="J3182" i="1"/>
  <c r="O3182" i="1" s="1"/>
  <c r="K3182" i="1"/>
  <c r="L3182" i="1"/>
  <c r="I3183" i="1"/>
  <c r="J3183" i="1"/>
  <c r="O3183" i="1" s="1"/>
  <c r="I3184" i="1"/>
  <c r="L3184" i="1" s="1"/>
  <c r="J3184" i="1"/>
  <c r="O3184" i="1" s="1"/>
  <c r="M3184" i="1"/>
  <c r="N3184" i="1"/>
  <c r="I3185" i="1"/>
  <c r="M3185" i="1" s="1"/>
  <c r="J3185" i="1"/>
  <c r="O3185" i="1" s="1"/>
  <c r="K3185" i="1"/>
  <c r="L3185" i="1"/>
  <c r="N3185" i="1"/>
  <c r="I3186" i="1"/>
  <c r="J3186" i="1"/>
  <c r="O3186" i="1" s="1"/>
  <c r="I3187" i="1"/>
  <c r="L3187" i="1" s="1"/>
  <c r="J3187" i="1"/>
  <c r="O3187" i="1" s="1"/>
  <c r="I3188" i="1"/>
  <c r="L3188" i="1" s="1"/>
  <c r="J3188" i="1"/>
  <c r="O3188" i="1" s="1"/>
  <c r="M3188" i="1"/>
  <c r="N3188" i="1"/>
  <c r="I3189" i="1"/>
  <c r="J3189" i="1"/>
  <c r="O3189" i="1" s="1"/>
  <c r="K3189" i="1"/>
  <c r="L3189" i="1"/>
  <c r="M3189" i="1"/>
  <c r="N3189" i="1"/>
  <c r="I3190" i="1"/>
  <c r="J3190" i="1"/>
  <c r="O3190" i="1" s="1"/>
  <c r="M3190" i="1"/>
  <c r="I3191" i="1"/>
  <c r="J3191" i="1"/>
  <c r="O3191" i="1" s="1"/>
  <c r="L3191" i="1"/>
  <c r="I3192" i="1"/>
  <c r="L3192" i="1" s="1"/>
  <c r="J3192" i="1"/>
  <c r="O3192" i="1" s="1"/>
  <c r="M3192" i="1"/>
  <c r="N3192" i="1"/>
  <c r="I3193" i="1"/>
  <c r="M3193" i="1" s="1"/>
  <c r="J3193" i="1"/>
  <c r="O3193" i="1" s="1"/>
  <c r="K3193" i="1"/>
  <c r="L3193" i="1"/>
  <c r="N3193" i="1"/>
  <c r="I3194" i="1"/>
  <c r="J3194" i="1"/>
  <c r="O3194" i="1" s="1"/>
  <c r="I3195" i="1"/>
  <c r="K3195" i="1" s="1"/>
  <c r="J3195" i="1"/>
  <c r="O3195" i="1" s="1"/>
  <c r="L3195" i="1"/>
  <c r="M3195" i="1"/>
  <c r="N3195" i="1"/>
  <c r="I3196" i="1"/>
  <c r="L3196" i="1" s="1"/>
  <c r="J3196" i="1"/>
  <c r="O3196" i="1" s="1"/>
  <c r="K3196" i="1"/>
  <c r="N3196" i="1"/>
  <c r="I3197" i="1"/>
  <c r="J3197" i="1"/>
  <c r="O3197" i="1" s="1"/>
  <c r="K3197" i="1"/>
  <c r="L3197" i="1"/>
  <c r="M3197" i="1"/>
  <c r="N3197" i="1"/>
  <c r="I3198" i="1"/>
  <c r="J3198" i="1"/>
  <c r="O3198" i="1" s="1"/>
  <c r="I3199" i="1"/>
  <c r="K3199" i="1" s="1"/>
  <c r="J3199" i="1"/>
  <c r="O3199" i="1" s="1"/>
  <c r="L3199" i="1"/>
  <c r="M3199" i="1"/>
  <c r="N3199" i="1"/>
  <c r="I3200" i="1"/>
  <c r="L3200" i="1" s="1"/>
  <c r="J3200" i="1"/>
  <c r="O3200" i="1" s="1"/>
  <c r="K3200" i="1"/>
  <c r="N3200" i="1"/>
  <c r="I3201" i="1"/>
  <c r="M3201" i="1" s="1"/>
  <c r="J3201" i="1"/>
  <c r="O3201" i="1" s="1"/>
  <c r="K3201" i="1"/>
  <c r="L3201" i="1"/>
  <c r="N3201" i="1"/>
  <c r="I3202" i="1"/>
  <c r="J3202" i="1"/>
  <c r="O3202" i="1" s="1"/>
  <c r="K3202" i="1"/>
  <c r="I3203" i="1"/>
  <c r="L3203" i="1" s="1"/>
  <c r="J3203" i="1"/>
  <c r="O3203" i="1" s="1"/>
  <c r="I3204" i="1"/>
  <c r="L3204" i="1" s="1"/>
  <c r="J3204" i="1"/>
  <c r="O3204" i="1" s="1"/>
  <c r="K3204" i="1"/>
  <c r="M3204" i="1"/>
  <c r="I3205" i="1"/>
  <c r="J3205" i="1"/>
  <c r="O3205" i="1" s="1"/>
  <c r="K3205" i="1"/>
  <c r="L3205" i="1"/>
  <c r="M3205" i="1"/>
  <c r="N3205" i="1"/>
  <c r="I3206" i="1"/>
  <c r="J3206" i="1"/>
  <c r="O3206" i="1" s="1"/>
  <c r="K3206" i="1"/>
  <c r="I3207" i="1"/>
  <c r="K3207" i="1" s="1"/>
  <c r="J3207" i="1"/>
  <c r="O3207" i="1" s="1"/>
  <c r="L3207" i="1"/>
  <c r="N3207" i="1"/>
  <c r="I3208" i="1"/>
  <c r="L3208" i="1" s="1"/>
  <c r="J3208" i="1"/>
  <c r="O3208" i="1" s="1"/>
  <c r="K3208" i="1"/>
  <c r="M3208" i="1"/>
  <c r="I3209" i="1"/>
  <c r="M3209" i="1" s="1"/>
  <c r="J3209" i="1"/>
  <c r="O3209" i="1" s="1"/>
  <c r="K3209" i="1"/>
  <c r="L3209" i="1"/>
  <c r="N3209" i="1"/>
  <c r="I3210" i="1"/>
  <c r="N3210" i="1" s="1"/>
  <c r="J3210" i="1"/>
  <c r="O3210" i="1" s="1"/>
  <c r="K3210" i="1"/>
  <c r="L3210" i="1"/>
  <c r="M3210" i="1"/>
  <c r="I3211" i="1"/>
  <c r="K3211" i="1" s="1"/>
  <c r="J3211" i="1"/>
  <c r="O3211" i="1" s="1"/>
  <c r="M3211" i="1"/>
  <c r="N3211" i="1"/>
  <c r="I3212" i="1"/>
  <c r="J3212" i="1"/>
  <c r="O3212" i="1" s="1"/>
  <c r="N3212" i="1"/>
  <c r="I3213" i="1"/>
  <c r="J3213" i="1"/>
  <c r="O3213" i="1" s="1"/>
  <c r="K3213" i="1"/>
  <c r="L3213" i="1"/>
  <c r="M3213" i="1"/>
  <c r="N3213" i="1"/>
  <c r="I3214" i="1"/>
  <c r="N3214" i="1" s="1"/>
  <c r="J3214" i="1"/>
  <c r="O3214" i="1" s="1"/>
  <c r="K3214" i="1"/>
  <c r="L3214" i="1"/>
  <c r="M3214" i="1"/>
  <c r="I3215" i="1"/>
  <c r="K3215" i="1" s="1"/>
  <c r="J3215" i="1"/>
  <c r="O3215" i="1" s="1"/>
  <c r="M3215" i="1"/>
  <c r="N3215" i="1"/>
  <c r="I3216" i="1"/>
  <c r="J3216" i="1"/>
  <c r="O3216" i="1" s="1"/>
  <c r="I3217" i="1"/>
  <c r="M3217" i="1" s="1"/>
  <c r="J3217" i="1"/>
  <c r="O3217" i="1" s="1"/>
  <c r="K3217" i="1"/>
  <c r="L3217" i="1"/>
  <c r="N3217" i="1"/>
  <c r="I3218" i="1"/>
  <c r="J3218" i="1"/>
  <c r="O3218" i="1" s="1"/>
  <c r="I3219" i="1"/>
  <c r="K3219" i="1" s="1"/>
  <c r="J3219" i="1"/>
  <c r="O3219" i="1" s="1"/>
  <c r="L3219" i="1"/>
  <c r="N3219" i="1"/>
  <c r="I3220" i="1"/>
  <c r="J3220" i="1"/>
  <c r="O3220" i="1" s="1"/>
  <c r="I3221" i="1"/>
  <c r="J3221" i="1"/>
  <c r="O3221" i="1" s="1"/>
  <c r="K3221" i="1"/>
  <c r="L3221" i="1"/>
  <c r="M3221" i="1"/>
  <c r="N3221" i="1"/>
  <c r="I3222" i="1"/>
  <c r="N3222" i="1" s="1"/>
  <c r="J3222" i="1"/>
  <c r="O3222" i="1" s="1"/>
  <c r="L3222" i="1"/>
  <c r="M3222" i="1"/>
  <c r="I3223" i="1"/>
  <c r="K3223" i="1" s="1"/>
  <c r="J3223" i="1"/>
  <c r="O3223" i="1" s="1"/>
  <c r="L3223" i="1"/>
  <c r="N3223" i="1"/>
  <c r="I3224" i="1"/>
  <c r="J3224" i="1"/>
  <c r="O3224" i="1" s="1"/>
  <c r="I3225" i="1"/>
  <c r="M3225" i="1" s="1"/>
  <c r="J3225" i="1"/>
  <c r="O3225" i="1" s="1"/>
  <c r="K3225" i="1"/>
  <c r="L3225" i="1"/>
  <c r="N3225" i="1"/>
  <c r="I3226" i="1"/>
  <c r="N3226" i="1" s="1"/>
  <c r="J3226" i="1"/>
  <c r="O3226" i="1" s="1"/>
  <c r="L3226" i="1"/>
  <c r="M3226" i="1"/>
  <c r="I3227" i="1"/>
  <c r="K3227" i="1" s="1"/>
  <c r="J3227" i="1"/>
  <c r="O3227" i="1" s="1"/>
  <c r="L3227" i="1"/>
  <c r="M3227" i="1"/>
  <c r="I3228" i="1"/>
  <c r="J3228" i="1"/>
  <c r="O3228" i="1" s="1"/>
  <c r="K3228" i="1"/>
  <c r="I3229" i="1"/>
  <c r="J3229" i="1"/>
  <c r="O3229" i="1" s="1"/>
  <c r="K3229" i="1"/>
  <c r="L3229" i="1"/>
  <c r="M3229" i="1"/>
  <c r="N3229" i="1"/>
  <c r="I3230" i="1"/>
  <c r="N3230" i="1" s="1"/>
  <c r="J3230" i="1"/>
  <c r="O3230" i="1" s="1"/>
  <c r="L3230" i="1"/>
  <c r="M3230" i="1"/>
  <c r="I3231" i="1"/>
  <c r="K3231" i="1" s="1"/>
  <c r="J3231" i="1"/>
  <c r="O3231" i="1" s="1"/>
  <c r="L3231" i="1"/>
  <c r="M3231" i="1"/>
  <c r="I3232" i="1"/>
  <c r="J3232" i="1"/>
  <c r="O3232" i="1" s="1"/>
  <c r="K3232" i="1"/>
  <c r="I3233" i="1"/>
  <c r="M3233" i="1" s="1"/>
  <c r="J3233" i="1"/>
  <c r="O3233" i="1" s="1"/>
  <c r="K3233" i="1"/>
  <c r="L3233" i="1"/>
  <c r="N3233" i="1"/>
  <c r="I3234" i="1"/>
  <c r="N3234" i="1" s="1"/>
  <c r="J3234" i="1"/>
  <c r="O3234" i="1" s="1"/>
  <c r="K3234" i="1"/>
  <c r="M3234" i="1"/>
  <c r="I3235" i="1"/>
  <c r="J3235" i="1"/>
  <c r="O3235" i="1" s="1"/>
  <c r="I3236" i="1"/>
  <c r="L3236" i="1" s="1"/>
  <c r="J3236" i="1"/>
  <c r="O3236" i="1" s="1"/>
  <c r="K3236" i="1"/>
  <c r="M3236" i="1"/>
  <c r="N3236" i="1"/>
  <c r="I3237" i="1"/>
  <c r="J3237" i="1"/>
  <c r="O3237" i="1" s="1"/>
  <c r="K3237" i="1"/>
  <c r="L3237" i="1"/>
  <c r="M3237" i="1"/>
  <c r="N3237" i="1"/>
  <c r="I3238" i="1"/>
  <c r="N3238" i="1" s="1"/>
  <c r="J3238" i="1"/>
  <c r="O3238" i="1" s="1"/>
  <c r="K3238" i="1"/>
  <c r="M3238" i="1"/>
  <c r="I3239" i="1"/>
  <c r="J3239" i="1"/>
  <c r="O3239" i="1" s="1"/>
  <c r="N3239" i="1"/>
  <c r="I3240" i="1"/>
  <c r="L3240" i="1" s="1"/>
  <c r="J3240" i="1"/>
  <c r="O3240" i="1" s="1"/>
  <c r="K3240" i="1"/>
  <c r="M3240" i="1"/>
  <c r="N3240" i="1"/>
  <c r="I3241" i="1"/>
  <c r="M3241" i="1" s="1"/>
  <c r="J3241" i="1"/>
  <c r="O3241" i="1" s="1"/>
  <c r="K3241" i="1"/>
  <c r="L3241" i="1"/>
  <c r="N3241" i="1"/>
  <c r="I3242" i="1"/>
  <c r="N3242" i="1" s="1"/>
  <c r="J3242" i="1"/>
  <c r="O3242" i="1" s="1"/>
  <c r="K3242" i="1"/>
  <c r="L3242" i="1"/>
  <c r="I3243" i="1"/>
  <c r="J3243" i="1"/>
  <c r="O3243" i="1" s="1"/>
  <c r="I3244" i="1"/>
  <c r="J3244" i="1"/>
  <c r="O3244" i="1" s="1"/>
  <c r="I3245" i="1"/>
  <c r="J3245" i="1"/>
  <c r="O3245" i="1" s="1"/>
  <c r="K3245" i="1"/>
  <c r="L3245" i="1"/>
  <c r="M3245" i="1"/>
  <c r="N3245" i="1"/>
  <c r="I3246" i="1"/>
  <c r="N3246" i="1" s="1"/>
  <c r="J3246" i="1"/>
  <c r="O3246" i="1" s="1"/>
  <c r="K3246" i="1"/>
  <c r="L3246" i="1"/>
  <c r="I3247" i="1"/>
  <c r="J3247" i="1"/>
  <c r="O3247" i="1" s="1"/>
  <c r="I3248" i="1"/>
  <c r="L3248" i="1" s="1"/>
  <c r="J3248" i="1"/>
  <c r="O3248" i="1" s="1"/>
  <c r="M3248" i="1"/>
  <c r="N3248" i="1"/>
  <c r="I3249" i="1"/>
  <c r="M3249" i="1" s="1"/>
  <c r="J3249" i="1"/>
  <c r="O3249" i="1" s="1"/>
  <c r="K3249" i="1"/>
  <c r="L3249" i="1"/>
  <c r="N3249" i="1"/>
  <c r="I3250" i="1"/>
  <c r="J3250" i="1"/>
  <c r="O3250" i="1" s="1"/>
  <c r="I3251" i="1"/>
  <c r="K3251" i="1" s="1"/>
  <c r="J3251" i="1"/>
  <c r="O3251" i="1" s="1"/>
  <c r="I3252" i="1"/>
  <c r="K3252" i="1" s="1"/>
  <c r="J3252" i="1"/>
  <c r="O3252" i="1" s="1"/>
  <c r="I3253" i="1"/>
  <c r="J3253" i="1"/>
  <c r="O3253" i="1" s="1"/>
  <c r="K3253" i="1"/>
  <c r="L3253" i="1"/>
  <c r="M3253" i="1"/>
  <c r="N3253" i="1"/>
  <c r="I3254" i="1"/>
  <c r="L3254" i="1" s="1"/>
  <c r="J3254" i="1"/>
  <c r="O3254" i="1" s="1"/>
  <c r="K3254" i="1"/>
  <c r="M3254" i="1"/>
  <c r="N3254" i="1"/>
  <c r="I3255" i="1"/>
  <c r="K3255" i="1" s="1"/>
  <c r="J3255" i="1"/>
  <c r="O3255" i="1" s="1"/>
  <c r="L3255" i="1"/>
  <c r="M3255" i="1"/>
  <c r="I3256" i="1"/>
  <c r="J3256" i="1"/>
  <c r="O3256" i="1" s="1"/>
  <c r="I3257" i="1"/>
  <c r="M3257" i="1" s="1"/>
  <c r="J3257" i="1"/>
  <c r="O3257" i="1" s="1"/>
  <c r="K3257" i="1"/>
  <c r="L3257" i="1"/>
  <c r="N3257" i="1"/>
  <c r="I3258" i="1"/>
  <c r="N3258" i="1" s="1"/>
  <c r="J3258" i="1"/>
  <c r="O3258" i="1" s="1"/>
  <c r="L3258" i="1"/>
  <c r="M3258" i="1"/>
  <c r="I3259" i="1"/>
  <c r="M3259" i="1" s="1"/>
  <c r="J3259" i="1"/>
  <c r="O3259" i="1" s="1"/>
  <c r="K3259" i="1"/>
  <c r="L3259" i="1"/>
  <c r="N3259" i="1"/>
  <c r="I3260" i="1"/>
  <c r="J3260" i="1"/>
  <c r="O3260" i="1" s="1"/>
  <c r="I3261" i="1"/>
  <c r="J3261" i="1"/>
  <c r="O3261" i="1" s="1"/>
  <c r="K3261" i="1"/>
  <c r="L3261" i="1"/>
  <c r="M3261" i="1"/>
  <c r="N3261" i="1"/>
  <c r="I3262" i="1"/>
  <c r="J3262" i="1"/>
  <c r="O3262" i="1" s="1"/>
  <c r="K3262" i="1"/>
  <c r="L3262" i="1"/>
  <c r="M3262" i="1"/>
  <c r="N3262" i="1"/>
  <c r="I3263" i="1"/>
  <c r="J3263" i="1"/>
  <c r="O3263" i="1" s="1"/>
  <c r="N3263" i="1"/>
  <c r="I3264" i="1"/>
  <c r="L3264" i="1" s="1"/>
  <c r="J3264" i="1"/>
  <c r="O3264" i="1" s="1"/>
  <c r="K3264" i="1"/>
  <c r="N3264" i="1"/>
  <c r="I3265" i="1"/>
  <c r="N3265" i="1" s="1"/>
  <c r="J3265" i="1"/>
  <c r="O3265" i="1" s="1"/>
  <c r="I3266" i="1"/>
  <c r="J3266" i="1"/>
  <c r="O3266" i="1" s="1"/>
  <c r="K3266" i="1"/>
  <c r="I3267" i="1"/>
  <c r="N3267" i="1" s="1"/>
  <c r="J3267" i="1"/>
  <c r="O3267" i="1" s="1"/>
  <c r="K3267" i="1"/>
  <c r="L3267" i="1"/>
  <c r="M3267" i="1"/>
  <c r="I3268" i="1"/>
  <c r="L3268" i="1" s="1"/>
  <c r="J3268" i="1"/>
  <c r="O3268" i="1" s="1"/>
  <c r="K3268" i="1"/>
  <c r="M3268" i="1"/>
  <c r="N3268" i="1"/>
  <c r="I3269" i="1"/>
  <c r="J3269" i="1"/>
  <c r="O3269" i="1" s="1"/>
  <c r="K3269" i="1"/>
  <c r="L3269" i="1"/>
  <c r="M3269" i="1"/>
  <c r="N3269" i="1"/>
  <c r="I3270" i="1"/>
  <c r="M3270" i="1" s="1"/>
  <c r="J3270" i="1"/>
  <c r="O3270" i="1" s="1"/>
  <c r="I3271" i="1"/>
  <c r="J3271" i="1"/>
  <c r="O3271" i="1" s="1"/>
  <c r="I3272" i="1"/>
  <c r="L3272" i="1" s="1"/>
  <c r="J3272" i="1"/>
  <c r="O3272" i="1" s="1"/>
  <c r="K3272" i="1"/>
  <c r="M3272" i="1"/>
  <c r="N3272" i="1"/>
  <c r="I3273" i="1"/>
  <c r="M3273" i="1" s="1"/>
  <c r="J3273" i="1"/>
  <c r="O3273" i="1" s="1"/>
  <c r="L3273" i="1"/>
  <c r="N3273" i="1"/>
  <c r="I3274" i="1"/>
  <c r="N3274" i="1" s="1"/>
  <c r="J3274" i="1"/>
  <c r="O3274" i="1" s="1"/>
  <c r="K3274" i="1"/>
  <c r="L3274" i="1"/>
  <c r="I3275" i="1"/>
  <c r="J3275" i="1"/>
  <c r="O3275" i="1" s="1"/>
  <c r="N3275" i="1"/>
  <c r="I3276" i="1"/>
  <c r="J3276" i="1"/>
  <c r="O3276" i="1" s="1"/>
  <c r="K3276" i="1"/>
  <c r="L3276" i="1"/>
  <c r="M3276" i="1"/>
  <c r="N3276" i="1"/>
  <c r="I3277" i="1"/>
  <c r="J3277" i="1"/>
  <c r="O3277" i="1" s="1"/>
  <c r="K3277" i="1"/>
  <c r="L3277" i="1"/>
  <c r="M3277" i="1"/>
  <c r="N3277" i="1"/>
  <c r="I3278" i="1"/>
  <c r="K3278" i="1" s="1"/>
  <c r="J3278" i="1"/>
  <c r="O3278" i="1" s="1"/>
  <c r="L3278" i="1"/>
  <c r="M3278" i="1"/>
  <c r="N3278" i="1"/>
  <c r="I3279" i="1"/>
  <c r="K3279" i="1" s="1"/>
  <c r="J3279" i="1"/>
  <c r="O3279" i="1" s="1"/>
  <c r="L3279" i="1"/>
  <c r="N3279" i="1"/>
  <c r="I3280" i="1"/>
  <c r="J3280" i="1"/>
  <c r="O3280" i="1" s="1"/>
  <c r="I3281" i="1"/>
  <c r="J3281" i="1"/>
  <c r="O3281" i="1" s="1"/>
  <c r="I3282" i="1"/>
  <c r="N3282" i="1" s="1"/>
  <c r="J3282" i="1"/>
  <c r="O3282" i="1" s="1"/>
  <c r="K3282" i="1"/>
  <c r="M3282" i="1"/>
  <c r="I3283" i="1"/>
  <c r="L3283" i="1" s="1"/>
  <c r="J3283" i="1"/>
  <c r="O3283" i="1" s="1"/>
  <c r="K3283" i="1"/>
  <c r="M3283" i="1"/>
  <c r="N3283" i="1"/>
  <c r="I3284" i="1"/>
  <c r="J3284" i="1"/>
  <c r="O3284" i="1" s="1"/>
  <c r="M3284" i="1"/>
  <c r="I3285" i="1"/>
  <c r="J3285" i="1"/>
  <c r="O3285" i="1" s="1"/>
  <c r="K3285" i="1"/>
  <c r="L3285" i="1"/>
  <c r="M3285" i="1"/>
  <c r="N3285" i="1"/>
  <c r="I3286" i="1"/>
  <c r="J3286" i="1"/>
  <c r="O3286" i="1" s="1"/>
  <c r="I3287" i="1"/>
  <c r="K3287" i="1" s="1"/>
  <c r="J3287" i="1"/>
  <c r="O3287" i="1" s="1"/>
  <c r="L3287" i="1"/>
  <c r="M3287" i="1"/>
  <c r="N3287" i="1"/>
  <c r="I3288" i="1"/>
  <c r="L3288" i="1" s="1"/>
  <c r="J3288" i="1"/>
  <c r="O3288" i="1" s="1"/>
  <c r="M3288" i="1"/>
  <c r="N3288" i="1"/>
  <c r="I3289" i="1"/>
  <c r="M3289" i="1" s="1"/>
  <c r="J3289" i="1"/>
  <c r="O3289" i="1" s="1"/>
  <c r="K3289" i="1"/>
  <c r="L3289" i="1"/>
  <c r="I3290" i="1"/>
  <c r="J3290" i="1"/>
  <c r="O3290" i="1" s="1"/>
  <c r="I3291" i="1"/>
  <c r="J3291" i="1"/>
  <c r="O3291" i="1" s="1"/>
  <c r="K3291" i="1"/>
  <c r="L3291" i="1"/>
  <c r="M3291" i="1"/>
  <c r="N3291" i="1"/>
  <c r="I3292" i="1"/>
  <c r="K3292" i="1" s="1"/>
  <c r="J3292" i="1"/>
  <c r="O3292" i="1" s="1"/>
  <c r="L3292" i="1"/>
  <c r="M3292" i="1"/>
  <c r="N3292" i="1"/>
  <c r="I3293" i="1"/>
  <c r="J3293" i="1"/>
  <c r="O3293" i="1" s="1"/>
  <c r="K3293" i="1"/>
  <c r="L3293" i="1"/>
  <c r="M3293" i="1"/>
  <c r="N3293" i="1"/>
  <c r="I3294" i="1"/>
  <c r="M3294" i="1" s="1"/>
  <c r="J3294" i="1"/>
  <c r="O3294" i="1" s="1"/>
  <c r="K3294" i="1"/>
  <c r="L3294" i="1"/>
  <c r="N3294" i="1"/>
  <c r="I3295" i="1"/>
  <c r="J3295" i="1"/>
  <c r="O3295" i="1" s="1"/>
  <c r="N3295" i="1"/>
  <c r="I3296" i="1"/>
  <c r="J3296" i="1"/>
  <c r="O3296" i="1" s="1"/>
  <c r="I3297" i="1"/>
  <c r="M3297" i="1" s="1"/>
  <c r="J3297" i="1"/>
  <c r="O3297" i="1" s="1"/>
  <c r="L3297" i="1"/>
  <c r="N3297" i="1"/>
  <c r="I3298" i="1"/>
  <c r="N3298" i="1" s="1"/>
  <c r="J3298" i="1"/>
  <c r="O3298" i="1" s="1"/>
  <c r="K3298" i="1"/>
  <c r="M3298" i="1"/>
  <c r="I3299" i="1"/>
  <c r="J3299" i="1"/>
  <c r="O3299" i="1" s="1"/>
  <c r="M3299" i="1"/>
  <c r="I3300" i="1"/>
  <c r="J3300" i="1"/>
  <c r="O3300" i="1" s="1"/>
  <c r="K3300" i="1"/>
  <c r="I3301" i="1"/>
  <c r="J3301" i="1"/>
  <c r="O3301" i="1" s="1"/>
  <c r="K3301" i="1"/>
  <c r="L3301" i="1"/>
  <c r="M3301" i="1"/>
  <c r="N3301" i="1"/>
  <c r="I3302" i="1"/>
  <c r="N3302" i="1" s="1"/>
  <c r="J3302" i="1"/>
  <c r="O3302" i="1" s="1"/>
  <c r="L3302" i="1"/>
  <c r="M3302" i="1"/>
  <c r="I3303" i="1"/>
  <c r="K3303" i="1" s="1"/>
  <c r="J3303" i="1"/>
  <c r="O3303" i="1" s="1"/>
  <c r="M3303" i="1"/>
  <c r="N3303" i="1"/>
  <c r="I3304" i="1"/>
  <c r="L3304" i="1" s="1"/>
  <c r="J3304" i="1"/>
  <c r="O3304" i="1" s="1"/>
  <c r="K3304" i="1"/>
  <c r="M3304" i="1"/>
  <c r="I3305" i="1"/>
  <c r="J3305" i="1"/>
  <c r="O3305" i="1" s="1"/>
  <c r="I3306" i="1"/>
  <c r="N3306" i="1" s="1"/>
  <c r="J3306" i="1"/>
  <c r="O3306" i="1" s="1"/>
  <c r="K3306" i="1"/>
  <c r="L3306" i="1"/>
  <c r="M3306" i="1"/>
  <c r="I3307" i="1"/>
  <c r="K3307" i="1" s="1"/>
  <c r="J3307" i="1"/>
  <c r="O3307" i="1" s="1"/>
  <c r="L3307" i="1"/>
  <c r="M3307" i="1"/>
  <c r="N3307" i="1"/>
  <c r="I3308" i="1"/>
  <c r="M3308" i="1" s="1"/>
  <c r="J3308" i="1"/>
  <c r="O3308" i="1" s="1"/>
  <c r="K3308" i="1"/>
  <c r="L3308" i="1"/>
  <c r="N3308" i="1"/>
  <c r="I3309" i="1"/>
  <c r="J3309" i="1"/>
  <c r="O3309" i="1" s="1"/>
  <c r="K3309" i="1"/>
  <c r="L3309" i="1"/>
  <c r="M3309" i="1"/>
  <c r="N3309" i="1"/>
  <c r="I3310" i="1"/>
  <c r="J3310" i="1"/>
  <c r="O3310" i="1" s="1"/>
  <c r="N3310" i="1"/>
  <c r="I3311" i="1"/>
  <c r="J3311" i="1"/>
  <c r="O3311" i="1" s="1"/>
  <c r="L3311" i="1"/>
  <c r="I3312" i="1"/>
  <c r="J3312" i="1"/>
  <c r="O3312" i="1" s="1"/>
  <c r="I3313" i="1"/>
  <c r="M3313" i="1" s="1"/>
  <c r="J3313" i="1"/>
  <c r="O3313" i="1" s="1"/>
  <c r="K3313" i="1"/>
  <c r="N3313" i="1"/>
  <c r="I3314" i="1"/>
  <c r="J3314" i="1"/>
  <c r="O3314" i="1" s="1"/>
  <c r="I3315" i="1"/>
  <c r="J3315" i="1"/>
  <c r="O3315" i="1" s="1"/>
  <c r="K3315" i="1"/>
  <c r="I3316" i="1"/>
  <c r="N3316" i="1" s="1"/>
  <c r="J3316" i="1"/>
  <c r="O3316" i="1" s="1"/>
  <c r="K3316" i="1"/>
  <c r="L3316" i="1"/>
  <c r="I3317" i="1"/>
  <c r="J3317" i="1"/>
  <c r="O3317" i="1" s="1"/>
  <c r="K3317" i="1"/>
  <c r="L3317" i="1"/>
  <c r="M3317" i="1"/>
  <c r="N3317" i="1"/>
  <c r="I3318" i="1"/>
  <c r="L3318" i="1" s="1"/>
  <c r="J3318" i="1"/>
  <c r="O3318" i="1" s="1"/>
  <c r="K3318" i="1"/>
  <c r="M3318" i="1"/>
  <c r="N3318" i="1"/>
  <c r="I3319" i="1"/>
  <c r="K3319" i="1" s="1"/>
  <c r="J3319" i="1"/>
  <c r="O3319" i="1" s="1"/>
  <c r="L3319" i="1"/>
  <c r="M3319" i="1"/>
  <c r="I3320" i="1"/>
  <c r="J3320" i="1"/>
  <c r="O3320" i="1" s="1"/>
  <c r="I3321" i="1"/>
  <c r="J3321" i="1"/>
  <c r="O3321" i="1" s="1"/>
  <c r="K3321" i="1"/>
  <c r="L3321" i="1"/>
  <c r="M3321" i="1"/>
  <c r="N3321" i="1"/>
  <c r="I3322" i="1"/>
  <c r="N3322" i="1" s="1"/>
  <c r="J3322" i="1"/>
  <c r="O3322" i="1" s="1"/>
  <c r="K3322" i="1"/>
  <c r="L3322" i="1"/>
  <c r="I3323" i="1"/>
  <c r="K3323" i="1" s="1"/>
  <c r="J3323" i="1"/>
  <c r="O3323" i="1" s="1"/>
  <c r="L3323" i="1"/>
  <c r="M3323" i="1"/>
  <c r="N3323" i="1"/>
  <c r="I3324" i="1"/>
  <c r="L3324" i="1" s="1"/>
  <c r="J3324" i="1"/>
  <c r="O3324" i="1" s="1"/>
  <c r="K3324" i="1"/>
  <c r="M3324" i="1"/>
  <c r="N3324" i="1"/>
  <c r="I3325" i="1"/>
  <c r="M3325" i="1" s="1"/>
  <c r="J3325" i="1"/>
  <c r="O3325" i="1" s="1"/>
  <c r="K3325" i="1"/>
  <c r="L3325" i="1"/>
  <c r="N3325" i="1"/>
  <c r="I3326" i="1"/>
  <c r="J3326" i="1"/>
  <c r="O3326" i="1" s="1"/>
  <c r="M3326" i="1"/>
  <c r="I3327" i="1"/>
  <c r="J3327" i="1"/>
  <c r="O3327" i="1" s="1"/>
  <c r="I3328" i="1"/>
  <c r="K3328" i="1" s="1"/>
  <c r="J3328" i="1"/>
  <c r="O3328" i="1" s="1"/>
  <c r="I3329" i="1"/>
  <c r="J3329" i="1"/>
  <c r="O3329" i="1" s="1"/>
  <c r="K3329" i="1"/>
  <c r="L3329" i="1"/>
  <c r="M3329" i="1"/>
  <c r="N3329" i="1"/>
  <c r="I3330" i="1"/>
  <c r="N3330" i="1" s="1"/>
  <c r="J3330" i="1"/>
  <c r="O3330" i="1" s="1"/>
  <c r="K3330" i="1"/>
  <c r="L3330" i="1"/>
  <c r="I3331" i="1"/>
  <c r="K3331" i="1" s="1"/>
  <c r="J3331" i="1"/>
  <c r="O3331" i="1" s="1"/>
  <c r="L3331" i="1"/>
  <c r="M3331" i="1"/>
  <c r="N3331" i="1"/>
  <c r="I3332" i="1"/>
  <c r="L3332" i="1" s="1"/>
  <c r="J3332" i="1"/>
  <c r="O3332" i="1" s="1"/>
  <c r="K3332" i="1"/>
  <c r="M3332" i="1"/>
  <c r="N3332" i="1"/>
  <c r="I3333" i="1"/>
  <c r="M3333" i="1" s="1"/>
  <c r="J3333" i="1"/>
  <c r="O3333" i="1" s="1"/>
  <c r="K3333" i="1"/>
  <c r="L3333" i="1"/>
  <c r="N3333" i="1"/>
  <c r="I3334" i="1"/>
  <c r="J3334" i="1"/>
  <c r="O3334" i="1" s="1"/>
  <c r="M3334" i="1"/>
  <c r="I3335" i="1"/>
  <c r="J3335" i="1"/>
  <c r="O3335" i="1" s="1"/>
  <c r="I3336" i="1"/>
  <c r="K3336" i="1" s="1"/>
  <c r="J3336" i="1"/>
  <c r="O3336" i="1" s="1"/>
  <c r="I3337" i="1"/>
  <c r="J3337" i="1"/>
  <c r="O3337" i="1" s="1"/>
  <c r="K3337" i="1"/>
  <c r="L3337" i="1"/>
  <c r="M3337" i="1"/>
  <c r="N3337" i="1"/>
  <c r="I3338" i="1"/>
  <c r="N3338" i="1" s="1"/>
  <c r="J3338" i="1"/>
  <c r="O3338" i="1" s="1"/>
  <c r="K3338" i="1"/>
  <c r="L3338" i="1"/>
  <c r="I3339" i="1"/>
  <c r="K3339" i="1" s="1"/>
  <c r="J3339" i="1"/>
  <c r="O3339" i="1" s="1"/>
  <c r="L3339" i="1"/>
  <c r="M3339" i="1"/>
  <c r="N3339" i="1"/>
  <c r="I3340" i="1"/>
  <c r="L3340" i="1" s="1"/>
  <c r="J3340" i="1"/>
  <c r="O3340" i="1" s="1"/>
  <c r="K3340" i="1"/>
  <c r="M3340" i="1"/>
  <c r="N3340" i="1"/>
  <c r="I3341" i="1"/>
  <c r="M3341" i="1" s="1"/>
  <c r="J3341" i="1"/>
  <c r="O3341" i="1" s="1"/>
  <c r="K3341" i="1"/>
  <c r="L3341" i="1"/>
  <c r="N3341" i="1"/>
  <c r="I3342" i="1"/>
  <c r="J3342" i="1"/>
  <c r="O3342" i="1" s="1"/>
  <c r="M3342" i="1"/>
  <c r="I3343" i="1"/>
  <c r="J3343" i="1"/>
  <c r="O3343" i="1" s="1"/>
  <c r="I3344" i="1"/>
  <c r="K3344" i="1" s="1"/>
  <c r="J3344" i="1"/>
  <c r="O3344" i="1" s="1"/>
  <c r="I3345" i="1"/>
  <c r="J3345" i="1"/>
  <c r="O3345" i="1" s="1"/>
  <c r="K3345" i="1"/>
  <c r="L3345" i="1"/>
  <c r="M3345" i="1"/>
  <c r="N3345" i="1"/>
  <c r="I3346" i="1"/>
  <c r="N3346" i="1" s="1"/>
  <c r="J3346" i="1"/>
  <c r="O3346" i="1" s="1"/>
  <c r="K3346" i="1"/>
  <c r="L3346" i="1"/>
  <c r="I3347" i="1"/>
  <c r="K3347" i="1" s="1"/>
  <c r="J3347" i="1"/>
  <c r="O3347" i="1" s="1"/>
  <c r="L3347" i="1"/>
  <c r="M3347" i="1"/>
  <c r="N3347" i="1"/>
  <c r="I3348" i="1"/>
  <c r="L3348" i="1" s="1"/>
  <c r="J3348" i="1"/>
  <c r="O3348" i="1" s="1"/>
  <c r="K3348" i="1"/>
  <c r="M3348" i="1"/>
  <c r="N3348" i="1"/>
  <c r="I3349" i="1"/>
  <c r="M3349" i="1" s="1"/>
  <c r="J3349" i="1"/>
  <c r="O3349" i="1" s="1"/>
  <c r="K3349" i="1"/>
  <c r="L3349" i="1"/>
  <c r="N3349" i="1"/>
  <c r="I3350" i="1"/>
  <c r="M3350" i="1" s="1"/>
  <c r="J3350" i="1"/>
  <c r="O3350" i="1" s="1"/>
  <c r="I3351" i="1"/>
  <c r="J3351" i="1"/>
  <c r="O3351" i="1" s="1"/>
  <c r="I3352" i="1"/>
  <c r="K3352" i="1" s="1"/>
  <c r="J3352" i="1"/>
  <c r="O3352" i="1" s="1"/>
  <c r="I3353" i="1"/>
  <c r="J3353" i="1"/>
  <c r="O3353" i="1" s="1"/>
  <c r="K3353" i="1"/>
  <c r="L3353" i="1"/>
  <c r="M3353" i="1"/>
  <c r="N3353" i="1"/>
  <c r="I3354" i="1"/>
  <c r="N3354" i="1" s="1"/>
  <c r="J3354" i="1"/>
  <c r="O3354" i="1" s="1"/>
  <c r="K3354" i="1"/>
  <c r="L3354" i="1"/>
  <c r="I3355" i="1"/>
  <c r="K3355" i="1" s="1"/>
  <c r="J3355" i="1"/>
  <c r="O3355" i="1" s="1"/>
  <c r="L3355" i="1"/>
  <c r="M3355" i="1"/>
  <c r="N3355" i="1"/>
  <c r="I3356" i="1"/>
  <c r="L3356" i="1" s="1"/>
  <c r="J3356" i="1"/>
  <c r="O3356" i="1" s="1"/>
  <c r="K3356" i="1"/>
  <c r="M3356" i="1"/>
  <c r="N3356" i="1"/>
  <c r="I3357" i="1"/>
  <c r="M3357" i="1" s="1"/>
  <c r="J3357" i="1"/>
  <c r="O3357" i="1" s="1"/>
  <c r="K3357" i="1"/>
  <c r="L3357" i="1"/>
  <c r="N3357" i="1"/>
  <c r="I3358" i="1"/>
  <c r="J3358" i="1"/>
  <c r="O3358" i="1" s="1"/>
  <c r="I3359" i="1"/>
  <c r="J3359" i="1"/>
  <c r="O3359" i="1" s="1"/>
  <c r="I3360" i="1"/>
  <c r="K3360" i="1" s="1"/>
  <c r="J3360" i="1"/>
  <c r="O3360" i="1" s="1"/>
  <c r="I3361" i="1"/>
  <c r="J3361" i="1"/>
  <c r="O3361" i="1" s="1"/>
  <c r="K3361" i="1"/>
  <c r="L3361" i="1"/>
  <c r="M3361" i="1"/>
  <c r="N3361" i="1"/>
  <c r="I3362" i="1"/>
  <c r="N3362" i="1" s="1"/>
  <c r="J3362" i="1"/>
  <c r="O3362" i="1" s="1"/>
  <c r="K3362" i="1"/>
  <c r="L3362" i="1"/>
  <c r="I3363" i="1"/>
  <c r="K3363" i="1" s="1"/>
  <c r="J3363" i="1"/>
  <c r="O3363" i="1" s="1"/>
  <c r="L3363" i="1"/>
  <c r="M3363" i="1"/>
  <c r="N3363" i="1"/>
  <c r="I3364" i="1"/>
  <c r="L3364" i="1" s="1"/>
  <c r="J3364" i="1"/>
  <c r="O3364" i="1" s="1"/>
  <c r="K3364" i="1"/>
  <c r="M3364" i="1"/>
  <c r="N3364" i="1"/>
  <c r="I3365" i="1"/>
  <c r="M3365" i="1" s="1"/>
  <c r="J3365" i="1"/>
  <c r="O3365" i="1" s="1"/>
  <c r="K3365" i="1"/>
  <c r="L3365" i="1"/>
  <c r="N3365" i="1"/>
  <c r="I3366" i="1"/>
  <c r="J3366" i="1"/>
  <c r="O3366" i="1" s="1"/>
  <c r="M3366" i="1"/>
  <c r="I3367" i="1"/>
  <c r="J3367" i="1"/>
  <c r="O3367" i="1" s="1"/>
  <c r="I3368" i="1"/>
  <c r="K3368" i="1" s="1"/>
  <c r="J3368" i="1"/>
  <c r="O3368" i="1" s="1"/>
  <c r="I3369" i="1"/>
  <c r="J3369" i="1"/>
  <c r="O3369" i="1" s="1"/>
  <c r="K3369" i="1"/>
  <c r="L3369" i="1"/>
  <c r="M3369" i="1"/>
  <c r="N3369" i="1"/>
  <c r="I3370" i="1"/>
  <c r="N3370" i="1" s="1"/>
  <c r="J3370" i="1"/>
  <c r="O3370" i="1" s="1"/>
  <c r="K3370" i="1"/>
  <c r="L3370" i="1"/>
  <c r="I3371" i="1"/>
  <c r="K3371" i="1" s="1"/>
  <c r="J3371" i="1"/>
  <c r="O3371" i="1" s="1"/>
  <c r="L3371" i="1"/>
  <c r="M3371" i="1"/>
  <c r="N3371" i="1"/>
  <c r="I3372" i="1"/>
  <c r="L3372" i="1" s="1"/>
  <c r="J3372" i="1"/>
  <c r="O3372" i="1" s="1"/>
  <c r="K3372" i="1"/>
  <c r="M3372" i="1"/>
  <c r="N3372" i="1"/>
  <c r="I3373" i="1"/>
  <c r="M3373" i="1" s="1"/>
  <c r="J3373" i="1"/>
  <c r="O3373" i="1" s="1"/>
  <c r="K3373" i="1"/>
  <c r="L3373" i="1"/>
  <c r="N3373" i="1"/>
  <c r="I3374" i="1"/>
  <c r="J3374" i="1"/>
  <c r="O3374" i="1" s="1"/>
  <c r="M3374" i="1"/>
  <c r="I3375" i="1"/>
  <c r="J3375" i="1"/>
  <c r="O3375" i="1" s="1"/>
  <c r="I3376" i="1"/>
  <c r="K3376" i="1" s="1"/>
  <c r="J3376" i="1"/>
  <c r="O3376" i="1" s="1"/>
  <c r="I3377" i="1"/>
  <c r="J3377" i="1"/>
  <c r="O3377" i="1" s="1"/>
  <c r="K3377" i="1"/>
  <c r="L3377" i="1"/>
  <c r="M3377" i="1"/>
  <c r="N3377" i="1"/>
  <c r="I3378" i="1"/>
  <c r="N3378" i="1" s="1"/>
  <c r="J3378" i="1"/>
  <c r="O3378" i="1" s="1"/>
  <c r="K3378" i="1"/>
  <c r="L3378" i="1"/>
  <c r="I3379" i="1"/>
  <c r="K3379" i="1" s="1"/>
  <c r="J3379" i="1"/>
  <c r="O3379" i="1" s="1"/>
  <c r="L3379" i="1"/>
  <c r="M3379" i="1"/>
  <c r="N3379" i="1"/>
  <c r="I3380" i="1"/>
  <c r="L3380" i="1" s="1"/>
  <c r="J3380" i="1"/>
  <c r="O3380" i="1" s="1"/>
  <c r="K3380" i="1"/>
  <c r="M3380" i="1"/>
  <c r="N3380" i="1"/>
  <c r="I3381" i="1"/>
  <c r="M3381" i="1" s="1"/>
  <c r="J3381" i="1"/>
  <c r="O3381" i="1" s="1"/>
  <c r="K3381" i="1"/>
  <c r="L3381" i="1"/>
  <c r="N3381" i="1"/>
  <c r="I3382" i="1"/>
  <c r="J3382" i="1"/>
  <c r="O3382" i="1" s="1"/>
  <c r="I3383" i="1"/>
  <c r="J3383" i="1"/>
  <c r="O3383" i="1" s="1"/>
  <c r="I3384" i="1"/>
  <c r="K3384" i="1" s="1"/>
  <c r="J3384" i="1"/>
  <c r="O3384" i="1" s="1"/>
  <c r="I3385" i="1"/>
  <c r="J3385" i="1"/>
  <c r="O3385" i="1" s="1"/>
  <c r="K3385" i="1"/>
  <c r="L3385" i="1"/>
  <c r="M3385" i="1"/>
  <c r="N3385" i="1"/>
  <c r="I3386" i="1"/>
  <c r="N3386" i="1" s="1"/>
  <c r="J3386" i="1"/>
  <c r="O3386" i="1" s="1"/>
  <c r="K3386" i="1"/>
  <c r="L3386" i="1"/>
  <c r="I3387" i="1"/>
  <c r="K3387" i="1" s="1"/>
  <c r="J3387" i="1"/>
  <c r="O3387" i="1" s="1"/>
  <c r="L3387" i="1"/>
  <c r="M3387" i="1"/>
  <c r="N3387" i="1"/>
  <c r="I3388" i="1"/>
  <c r="L3388" i="1" s="1"/>
  <c r="J3388" i="1"/>
  <c r="O3388" i="1" s="1"/>
  <c r="K3388" i="1"/>
  <c r="M3388" i="1"/>
  <c r="N3388" i="1"/>
  <c r="I3389" i="1"/>
  <c r="M3389" i="1" s="1"/>
  <c r="J3389" i="1"/>
  <c r="O3389" i="1" s="1"/>
  <c r="K3389" i="1"/>
  <c r="L3389" i="1"/>
  <c r="N3389" i="1"/>
  <c r="I3390" i="1"/>
  <c r="J3390" i="1"/>
  <c r="O3390" i="1" s="1"/>
  <c r="M3390" i="1"/>
  <c r="I3391" i="1"/>
  <c r="J3391" i="1"/>
  <c r="O3391" i="1" s="1"/>
  <c r="I3392" i="1"/>
  <c r="K3392" i="1" s="1"/>
  <c r="J3392" i="1"/>
  <c r="O3392" i="1" s="1"/>
  <c r="I3393" i="1"/>
  <c r="J3393" i="1"/>
  <c r="O3393" i="1" s="1"/>
  <c r="K3393" i="1"/>
  <c r="L3393" i="1"/>
  <c r="M3393" i="1"/>
  <c r="N3393" i="1"/>
  <c r="I3394" i="1"/>
  <c r="N3394" i="1" s="1"/>
  <c r="J3394" i="1"/>
  <c r="O3394" i="1" s="1"/>
  <c r="K3394" i="1"/>
  <c r="L3394" i="1"/>
  <c r="I3395" i="1"/>
  <c r="K3395" i="1" s="1"/>
  <c r="J3395" i="1"/>
  <c r="O3395" i="1" s="1"/>
  <c r="L3395" i="1"/>
  <c r="M3395" i="1"/>
  <c r="N3395" i="1"/>
  <c r="I3396" i="1"/>
  <c r="L3396" i="1" s="1"/>
  <c r="J3396" i="1"/>
  <c r="O3396" i="1" s="1"/>
  <c r="K3396" i="1"/>
  <c r="M3396" i="1"/>
  <c r="N3396" i="1"/>
  <c r="I3397" i="1"/>
  <c r="M3397" i="1" s="1"/>
  <c r="J3397" i="1"/>
  <c r="O3397" i="1" s="1"/>
  <c r="K3397" i="1"/>
  <c r="L3397" i="1"/>
  <c r="N3397" i="1"/>
  <c r="I3398" i="1"/>
  <c r="J3398" i="1"/>
  <c r="O3398" i="1" s="1"/>
  <c r="M3398" i="1"/>
  <c r="I3399" i="1"/>
  <c r="J3399" i="1"/>
  <c r="O3399" i="1" s="1"/>
  <c r="I3400" i="1"/>
  <c r="K3400" i="1" s="1"/>
  <c r="J3400" i="1"/>
  <c r="O3400" i="1" s="1"/>
  <c r="I3401" i="1"/>
  <c r="J3401" i="1"/>
  <c r="O3401" i="1" s="1"/>
  <c r="K3401" i="1"/>
  <c r="L3401" i="1"/>
  <c r="M3401" i="1"/>
  <c r="N3401" i="1"/>
  <c r="I3402" i="1"/>
  <c r="N3402" i="1" s="1"/>
  <c r="J3402" i="1"/>
  <c r="O3402" i="1" s="1"/>
  <c r="K3402" i="1"/>
  <c r="L3402" i="1"/>
  <c r="I3403" i="1"/>
  <c r="K3403" i="1" s="1"/>
  <c r="J3403" i="1"/>
  <c r="O3403" i="1" s="1"/>
  <c r="L3403" i="1"/>
  <c r="M3403" i="1"/>
  <c r="N3403" i="1"/>
  <c r="I3404" i="1"/>
  <c r="L3404" i="1" s="1"/>
  <c r="J3404" i="1"/>
  <c r="O3404" i="1" s="1"/>
  <c r="K3404" i="1"/>
  <c r="M3404" i="1"/>
  <c r="N3404" i="1"/>
  <c r="I3405" i="1"/>
  <c r="M3405" i="1" s="1"/>
  <c r="J3405" i="1"/>
  <c r="O3405" i="1" s="1"/>
  <c r="K3405" i="1"/>
  <c r="L3405" i="1"/>
  <c r="N3405" i="1"/>
  <c r="I3406" i="1"/>
  <c r="J3406" i="1"/>
  <c r="O3406" i="1" s="1"/>
  <c r="M3406" i="1"/>
  <c r="I3407" i="1"/>
  <c r="J3407" i="1"/>
  <c r="O3407" i="1" s="1"/>
  <c r="I3408" i="1"/>
  <c r="K3408" i="1" s="1"/>
  <c r="J3408" i="1"/>
  <c r="O3408" i="1" s="1"/>
  <c r="I3409" i="1"/>
  <c r="J3409" i="1"/>
  <c r="O3409" i="1" s="1"/>
  <c r="K3409" i="1"/>
  <c r="L3409" i="1"/>
  <c r="M3409" i="1"/>
  <c r="N3409" i="1"/>
  <c r="I3410" i="1"/>
  <c r="N3410" i="1" s="1"/>
  <c r="J3410" i="1"/>
  <c r="O3410" i="1" s="1"/>
  <c r="K3410" i="1"/>
  <c r="L3410" i="1"/>
  <c r="I3411" i="1"/>
  <c r="K3411" i="1" s="1"/>
  <c r="J3411" i="1"/>
  <c r="O3411" i="1" s="1"/>
  <c r="L3411" i="1"/>
  <c r="M3411" i="1"/>
  <c r="N3411" i="1"/>
  <c r="I3412" i="1"/>
  <c r="L3412" i="1" s="1"/>
  <c r="J3412" i="1"/>
  <c r="O3412" i="1" s="1"/>
  <c r="K3412" i="1"/>
  <c r="M3412" i="1"/>
  <c r="N3412" i="1"/>
  <c r="I3413" i="1"/>
  <c r="M3413" i="1" s="1"/>
  <c r="J3413" i="1"/>
  <c r="O3413" i="1" s="1"/>
  <c r="K3413" i="1"/>
  <c r="L3413" i="1"/>
  <c r="N3413" i="1"/>
  <c r="I3414" i="1"/>
  <c r="M3414" i="1" s="1"/>
  <c r="J3414" i="1"/>
  <c r="O3414" i="1" s="1"/>
  <c r="I3415" i="1"/>
  <c r="J3415" i="1"/>
  <c r="O3415" i="1" s="1"/>
  <c r="I3416" i="1"/>
  <c r="K3416" i="1" s="1"/>
  <c r="J3416" i="1"/>
  <c r="O3416" i="1" s="1"/>
  <c r="I3417" i="1"/>
  <c r="J3417" i="1"/>
  <c r="O3417" i="1" s="1"/>
  <c r="K3417" i="1"/>
  <c r="L3417" i="1"/>
  <c r="M3417" i="1"/>
  <c r="N3417" i="1"/>
  <c r="I3418" i="1"/>
  <c r="N3418" i="1" s="1"/>
  <c r="J3418" i="1"/>
  <c r="O3418" i="1" s="1"/>
  <c r="K3418" i="1"/>
  <c r="L3418" i="1"/>
  <c r="I3419" i="1"/>
  <c r="K3419" i="1" s="1"/>
  <c r="J3419" i="1"/>
  <c r="O3419" i="1" s="1"/>
  <c r="L3419" i="1"/>
  <c r="M3419" i="1"/>
  <c r="N3419" i="1"/>
  <c r="I3420" i="1"/>
  <c r="L3420" i="1" s="1"/>
  <c r="J3420" i="1"/>
  <c r="O3420" i="1" s="1"/>
  <c r="K3420" i="1"/>
  <c r="M3420" i="1"/>
  <c r="N3420" i="1"/>
  <c r="I3421" i="1"/>
  <c r="M3421" i="1" s="1"/>
  <c r="J3421" i="1"/>
  <c r="O3421" i="1" s="1"/>
  <c r="K3421" i="1"/>
  <c r="L3421" i="1"/>
  <c r="N3421" i="1"/>
  <c r="I3422" i="1"/>
  <c r="J3422" i="1"/>
  <c r="O3422" i="1" s="1"/>
  <c r="I3423" i="1"/>
  <c r="J3423" i="1"/>
  <c r="O3423" i="1" s="1"/>
  <c r="I3424" i="1"/>
  <c r="K3424" i="1" s="1"/>
  <c r="J3424" i="1"/>
  <c r="O3424" i="1" s="1"/>
  <c r="I3425" i="1"/>
  <c r="J3425" i="1"/>
  <c r="O3425" i="1" s="1"/>
  <c r="K3425" i="1"/>
  <c r="L3425" i="1"/>
  <c r="M3425" i="1"/>
  <c r="N3425" i="1"/>
  <c r="I3426" i="1"/>
  <c r="N3426" i="1" s="1"/>
  <c r="J3426" i="1"/>
  <c r="O3426" i="1" s="1"/>
  <c r="K3426" i="1"/>
  <c r="L3426" i="1"/>
  <c r="I3427" i="1"/>
  <c r="K3427" i="1" s="1"/>
  <c r="J3427" i="1"/>
  <c r="O3427" i="1" s="1"/>
  <c r="L3427" i="1"/>
  <c r="M3427" i="1"/>
  <c r="N3427" i="1"/>
  <c r="I3428" i="1"/>
  <c r="L3428" i="1" s="1"/>
  <c r="J3428" i="1"/>
  <c r="O3428" i="1" s="1"/>
  <c r="K3428" i="1"/>
  <c r="M3428" i="1"/>
  <c r="N3428" i="1"/>
  <c r="I3429" i="1"/>
  <c r="M3429" i="1" s="1"/>
  <c r="J3429" i="1"/>
  <c r="O3429" i="1" s="1"/>
  <c r="K3429" i="1"/>
  <c r="L3429" i="1"/>
  <c r="N3429" i="1"/>
  <c r="I3430" i="1"/>
  <c r="J3430" i="1"/>
  <c r="O3430" i="1" s="1"/>
  <c r="M3430" i="1"/>
  <c r="I3431" i="1"/>
  <c r="J3431" i="1"/>
  <c r="O3431" i="1" s="1"/>
  <c r="I3432" i="1"/>
  <c r="K3432" i="1" s="1"/>
  <c r="J3432" i="1"/>
  <c r="O3432" i="1" s="1"/>
  <c r="I3433" i="1"/>
  <c r="J3433" i="1"/>
  <c r="O3433" i="1" s="1"/>
  <c r="K3433" i="1"/>
  <c r="L3433" i="1"/>
  <c r="M3433" i="1"/>
  <c r="N3433" i="1"/>
  <c r="I3434" i="1"/>
  <c r="N3434" i="1" s="1"/>
  <c r="J3434" i="1"/>
  <c r="O3434" i="1" s="1"/>
  <c r="K3434" i="1"/>
  <c r="L3434" i="1"/>
  <c r="I3435" i="1"/>
  <c r="K3435" i="1" s="1"/>
  <c r="J3435" i="1"/>
  <c r="O3435" i="1" s="1"/>
  <c r="L3435" i="1"/>
  <c r="M3435" i="1"/>
  <c r="N3435" i="1"/>
  <c r="I3436" i="1"/>
  <c r="L3436" i="1" s="1"/>
  <c r="J3436" i="1"/>
  <c r="O3436" i="1" s="1"/>
  <c r="K3436" i="1"/>
  <c r="M3436" i="1"/>
  <c r="N3436" i="1"/>
  <c r="I3437" i="1"/>
  <c r="M3437" i="1" s="1"/>
  <c r="J3437" i="1"/>
  <c r="O3437" i="1" s="1"/>
  <c r="K3437" i="1"/>
  <c r="L3437" i="1"/>
  <c r="N3437" i="1"/>
  <c r="I3438" i="1"/>
  <c r="J3438" i="1"/>
  <c r="O3438" i="1" s="1"/>
  <c r="M3438" i="1"/>
  <c r="I3439" i="1"/>
  <c r="J3439" i="1"/>
  <c r="O3439" i="1" s="1"/>
  <c r="I3440" i="1"/>
  <c r="K3440" i="1" s="1"/>
  <c r="J3440" i="1"/>
  <c r="O3440" i="1" s="1"/>
  <c r="I3441" i="1"/>
  <c r="J3441" i="1"/>
  <c r="O3441" i="1" s="1"/>
  <c r="K3441" i="1"/>
  <c r="L3441" i="1"/>
  <c r="M3441" i="1"/>
  <c r="N3441" i="1"/>
  <c r="I3442" i="1"/>
  <c r="N3442" i="1" s="1"/>
  <c r="J3442" i="1"/>
  <c r="O3442" i="1" s="1"/>
  <c r="K3442" i="1"/>
  <c r="L3442" i="1"/>
  <c r="I3443" i="1"/>
  <c r="K3443" i="1" s="1"/>
  <c r="J3443" i="1"/>
  <c r="O3443" i="1" s="1"/>
  <c r="L3443" i="1"/>
  <c r="M3443" i="1"/>
  <c r="N3443" i="1"/>
  <c r="I3444" i="1"/>
  <c r="L3444" i="1" s="1"/>
  <c r="J3444" i="1"/>
  <c r="O3444" i="1" s="1"/>
  <c r="K3444" i="1"/>
  <c r="M3444" i="1"/>
  <c r="N3444" i="1"/>
  <c r="I3445" i="1"/>
  <c r="M3445" i="1" s="1"/>
  <c r="J3445" i="1"/>
  <c r="O3445" i="1" s="1"/>
  <c r="K3445" i="1"/>
  <c r="L3445" i="1"/>
  <c r="N3445" i="1"/>
  <c r="I3446" i="1"/>
  <c r="J3446" i="1"/>
  <c r="O3446" i="1" s="1"/>
  <c r="I3447" i="1"/>
  <c r="J3447" i="1"/>
  <c r="O3447" i="1" s="1"/>
  <c r="I3448" i="1"/>
  <c r="K3448" i="1" s="1"/>
  <c r="J3448" i="1"/>
  <c r="O3448" i="1" s="1"/>
  <c r="I3449" i="1"/>
  <c r="J3449" i="1"/>
  <c r="O3449" i="1" s="1"/>
  <c r="K3449" i="1"/>
  <c r="L3449" i="1"/>
  <c r="M3449" i="1"/>
  <c r="N3449" i="1"/>
  <c r="I3450" i="1"/>
  <c r="N3450" i="1" s="1"/>
  <c r="J3450" i="1"/>
  <c r="O3450" i="1" s="1"/>
  <c r="K3450" i="1"/>
  <c r="L3450" i="1"/>
  <c r="I3451" i="1"/>
  <c r="K3451" i="1" s="1"/>
  <c r="J3451" i="1"/>
  <c r="O3451" i="1" s="1"/>
  <c r="L3451" i="1"/>
  <c r="M3451" i="1"/>
  <c r="N3451" i="1"/>
  <c r="I3452" i="1"/>
  <c r="L3452" i="1" s="1"/>
  <c r="J3452" i="1"/>
  <c r="O3452" i="1" s="1"/>
  <c r="K3452" i="1"/>
  <c r="M3452" i="1"/>
  <c r="N3452" i="1"/>
  <c r="I3453" i="1"/>
  <c r="M3453" i="1" s="1"/>
  <c r="J3453" i="1"/>
  <c r="O3453" i="1" s="1"/>
  <c r="K3453" i="1"/>
  <c r="L3453" i="1"/>
  <c r="N3453" i="1"/>
  <c r="I3454" i="1"/>
  <c r="J3454" i="1"/>
  <c r="O3454" i="1" s="1"/>
  <c r="M3454" i="1"/>
  <c r="I3455" i="1"/>
  <c r="J3455" i="1"/>
  <c r="O3455" i="1" s="1"/>
  <c r="I3456" i="1"/>
  <c r="K3456" i="1" s="1"/>
  <c r="J3456" i="1"/>
  <c r="O3456" i="1" s="1"/>
  <c r="I3457" i="1"/>
  <c r="J3457" i="1"/>
  <c r="O3457" i="1" s="1"/>
  <c r="K3457" i="1"/>
  <c r="L3457" i="1"/>
  <c r="M3457" i="1"/>
  <c r="N3457" i="1"/>
  <c r="I3458" i="1"/>
  <c r="N3458" i="1" s="1"/>
  <c r="J3458" i="1"/>
  <c r="O3458" i="1" s="1"/>
  <c r="K3458" i="1"/>
  <c r="L3458" i="1"/>
  <c r="I3459" i="1"/>
  <c r="K3459" i="1" s="1"/>
  <c r="J3459" i="1"/>
  <c r="O3459" i="1" s="1"/>
  <c r="L3459" i="1"/>
  <c r="M3459" i="1"/>
  <c r="N3459" i="1"/>
  <c r="I3460" i="1"/>
  <c r="L3460" i="1" s="1"/>
  <c r="J3460" i="1"/>
  <c r="O3460" i="1" s="1"/>
  <c r="K3460" i="1"/>
  <c r="M3460" i="1"/>
  <c r="N3460" i="1"/>
  <c r="I3461" i="1"/>
  <c r="M3461" i="1" s="1"/>
  <c r="J3461" i="1"/>
  <c r="O3461" i="1" s="1"/>
  <c r="K3461" i="1"/>
  <c r="L3461" i="1"/>
  <c r="N3461" i="1"/>
  <c r="I3462" i="1"/>
  <c r="J3462" i="1"/>
  <c r="O3462" i="1" s="1"/>
  <c r="M3462" i="1"/>
  <c r="I3463" i="1"/>
  <c r="J3463" i="1"/>
  <c r="O3463" i="1" s="1"/>
  <c r="I3464" i="1"/>
  <c r="K3464" i="1" s="1"/>
  <c r="J3464" i="1"/>
  <c r="O3464" i="1" s="1"/>
  <c r="I3465" i="1"/>
  <c r="J3465" i="1"/>
  <c r="O3465" i="1" s="1"/>
  <c r="K3465" i="1"/>
  <c r="L3465" i="1"/>
  <c r="M3465" i="1"/>
  <c r="N3465" i="1"/>
  <c r="I3466" i="1"/>
  <c r="N3466" i="1" s="1"/>
  <c r="J3466" i="1"/>
  <c r="O3466" i="1" s="1"/>
  <c r="K3466" i="1"/>
  <c r="L3466" i="1"/>
  <c r="I3467" i="1"/>
  <c r="K3467" i="1" s="1"/>
  <c r="J3467" i="1"/>
  <c r="O3467" i="1" s="1"/>
  <c r="L3467" i="1"/>
  <c r="M3467" i="1"/>
  <c r="N3467" i="1"/>
  <c r="I3468" i="1"/>
  <c r="L3468" i="1" s="1"/>
  <c r="J3468" i="1"/>
  <c r="O3468" i="1" s="1"/>
  <c r="K3468" i="1"/>
  <c r="M3468" i="1"/>
  <c r="N3468" i="1"/>
  <c r="I3469" i="1"/>
  <c r="M3469" i="1" s="1"/>
  <c r="J3469" i="1"/>
  <c r="O3469" i="1" s="1"/>
  <c r="K3469" i="1"/>
  <c r="L3469" i="1"/>
  <c r="N3469" i="1"/>
  <c r="I3470" i="1"/>
  <c r="J3470" i="1"/>
  <c r="O3470" i="1" s="1"/>
  <c r="M3470" i="1"/>
  <c r="I3471" i="1"/>
  <c r="J3471" i="1"/>
  <c r="O3471" i="1" s="1"/>
  <c r="I3472" i="1"/>
  <c r="K3472" i="1" s="1"/>
  <c r="J3472" i="1"/>
  <c r="O3472" i="1" s="1"/>
  <c r="I3473" i="1"/>
  <c r="J3473" i="1"/>
  <c r="O3473" i="1" s="1"/>
  <c r="K3473" i="1"/>
  <c r="L3473" i="1"/>
  <c r="M3473" i="1"/>
  <c r="N3473" i="1"/>
  <c r="I3474" i="1"/>
  <c r="N3474" i="1" s="1"/>
  <c r="J3474" i="1"/>
  <c r="O3474" i="1" s="1"/>
  <c r="K3474" i="1"/>
  <c r="L3474" i="1"/>
  <c r="I3475" i="1"/>
  <c r="K3475" i="1" s="1"/>
  <c r="J3475" i="1"/>
  <c r="O3475" i="1" s="1"/>
  <c r="L3475" i="1"/>
  <c r="M3475" i="1"/>
  <c r="N3475" i="1"/>
  <c r="I3476" i="1"/>
  <c r="L3476" i="1" s="1"/>
  <c r="J3476" i="1"/>
  <c r="O3476" i="1" s="1"/>
  <c r="K3476" i="1"/>
  <c r="M3476" i="1"/>
  <c r="N3476" i="1"/>
  <c r="I3477" i="1"/>
  <c r="M3477" i="1" s="1"/>
  <c r="J3477" i="1"/>
  <c r="O3477" i="1" s="1"/>
  <c r="K3477" i="1"/>
  <c r="L3477" i="1"/>
  <c r="N3477" i="1"/>
  <c r="I3478" i="1"/>
  <c r="M3478" i="1" s="1"/>
  <c r="J3478" i="1"/>
  <c r="O3478" i="1" s="1"/>
  <c r="I3479" i="1"/>
  <c r="J3479" i="1"/>
  <c r="O3479" i="1" s="1"/>
  <c r="I3480" i="1"/>
  <c r="K3480" i="1" s="1"/>
  <c r="J3480" i="1"/>
  <c r="O3480" i="1" s="1"/>
  <c r="I3481" i="1"/>
  <c r="J3481" i="1"/>
  <c r="O3481" i="1" s="1"/>
  <c r="K3481" i="1"/>
  <c r="L3481" i="1"/>
  <c r="M3481" i="1"/>
  <c r="N3481" i="1"/>
  <c r="I3482" i="1"/>
  <c r="N3482" i="1" s="1"/>
  <c r="J3482" i="1"/>
  <c r="O3482" i="1" s="1"/>
  <c r="K3482" i="1"/>
  <c r="L3482" i="1"/>
  <c r="M3482" i="1"/>
  <c r="I3483" i="1"/>
  <c r="K3483" i="1" s="1"/>
  <c r="J3483" i="1"/>
  <c r="O3483" i="1" s="1"/>
  <c r="L3483" i="1"/>
  <c r="M3483" i="1"/>
  <c r="N3483" i="1"/>
  <c r="I3484" i="1"/>
  <c r="L3484" i="1" s="1"/>
  <c r="J3484" i="1"/>
  <c r="O3484" i="1" s="1"/>
  <c r="K3484" i="1"/>
  <c r="M3484" i="1"/>
  <c r="N3484" i="1"/>
  <c r="I3485" i="1"/>
  <c r="M3485" i="1" s="1"/>
  <c r="J3485" i="1"/>
  <c r="O3485" i="1" s="1"/>
  <c r="K3485" i="1"/>
  <c r="L3485" i="1"/>
  <c r="N3485" i="1"/>
  <c r="I3486" i="1"/>
  <c r="J3486" i="1"/>
  <c r="O3486" i="1" s="1"/>
  <c r="L3486" i="1"/>
  <c r="M3486" i="1"/>
  <c r="I3487" i="1"/>
  <c r="J3487" i="1"/>
  <c r="O3487" i="1" s="1"/>
  <c r="M3487" i="1"/>
  <c r="N3487" i="1"/>
  <c r="I3488" i="1"/>
  <c r="J3488" i="1"/>
  <c r="O3488" i="1" s="1"/>
  <c r="K3488" i="1"/>
  <c r="N3488" i="1"/>
  <c r="I3489" i="1"/>
  <c r="J3489" i="1"/>
  <c r="O3489" i="1" s="1"/>
  <c r="K3489" i="1"/>
  <c r="L3489" i="1"/>
  <c r="M3489" i="1"/>
  <c r="N3489" i="1"/>
  <c r="I3490" i="1"/>
  <c r="N3490" i="1" s="1"/>
  <c r="J3490" i="1"/>
  <c r="O3490" i="1" s="1"/>
  <c r="K3490" i="1"/>
  <c r="L3490" i="1"/>
  <c r="I3491" i="1"/>
  <c r="J3491" i="1"/>
  <c r="O3491" i="1" s="1"/>
  <c r="I3492" i="1"/>
  <c r="L3492" i="1" s="1"/>
  <c r="J3492" i="1"/>
  <c r="O3492" i="1" s="1"/>
  <c r="K3492" i="1"/>
  <c r="M3492" i="1"/>
  <c r="N3492" i="1"/>
  <c r="I3493" i="1"/>
  <c r="M3493" i="1" s="1"/>
  <c r="J3493" i="1"/>
  <c r="O3493" i="1" s="1"/>
  <c r="K3493" i="1"/>
  <c r="L3493" i="1"/>
  <c r="N3493" i="1"/>
  <c r="I3494" i="1"/>
  <c r="J3494" i="1"/>
  <c r="O3494" i="1" s="1"/>
  <c r="I3495" i="1"/>
  <c r="J3495" i="1"/>
  <c r="O3495" i="1" s="1"/>
  <c r="M3495" i="1"/>
  <c r="N3495" i="1"/>
  <c r="I3496" i="1"/>
  <c r="J3496" i="1"/>
  <c r="O3496" i="1" s="1"/>
  <c r="K3496" i="1"/>
  <c r="N3496" i="1"/>
  <c r="I3497" i="1"/>
  <c r="J3497" i="1"/>
  <c r="O3497" i="1" s="1"/>
  <c r="K3497" i="1"/>
  <c r="L3497" i="1"/>
  <c r="M3497" i="1"/>
  <c r="N3497" i="1"/>
  <c r="I3498" i="1"/>
  <c r="N3498" i="1" s="1"/>
  <c r="J3498" i="1"/>
  <c r="O3498" i="1" s="1"/>
  <c r="K3498" i="1"/>
  <c r="L3498" i="1"/>
  <c r="I3499" i="1"/>
  <c r="K3499" i="1" s="1"/>
  <c r="J3499" i="1"/>
  <c r="O3499" i="1" s="1"/>
  <c r="M3499" i="1"/>
  <c r="N3499" i="1"/>
  <c r="I3500" i="1"/>
  <c r="L3500" i="1" s="1"/>
  <c r="J3500" i="1"/>
  <c r="O3500" i="1" s="1"/>
  <c r="K3500" i="1"/>
  <c r="M3500" i="1"/>
  <c r="N3500" i="1"/>
  <c r="I3501" i="1"/>
  <c r="M3501" i="1" s="1"/>
  <c r="J3501" i="1"/>
  <c r="O3501" i="1" s="1"/>
  <c r="K3501" i="1"/>
  <c r="L3501" i="1"/>
  <c r="N3501" i="1"/>
  <c r="I3502" i="1"/>
  <c r="J3502" i="1"/>
  <c r="O3502" i="1" s="1"/>
  <c r="L3502" i="1"/>
  <c r="M3502" i="1"/>
  <c r="I3503" i="1"/>
  <c r="J3503" i="1"/>
  <c r="O3503" i="1" s="1"/>
  <c r="M3503" i="1"/>
  <c r="N3503" i="1"/>
  <c r="I3504" i="1"/>
  <c r="J3504" i="1"/>
  <c r="O3504" i="1" s="1"/>
  <c r="K3504" i="1"/>
  <c r="N3504" i="1"/>
  <c r="I3505" i="1"/>
  <c r="J3505" i="1"/>
  <c r="O3505" i="1" s="1"/>
  <c r="K3505" i="1"/>
  <c r="L3505" i="1"/>
  <c r="M3505" i="1"/>
  <c r="N3505" i="1"/>
  <c r="I3506" i="1"/>
  <c r="N3506" i="1" s="1"/>
  <c r="J3506" i="1"/>
  <c r="O3506" i="1" s="1"/>
  <c r="K3506" i="1"/>
  <c r="L3506" i="1"/>
  <c r="I3507" i="1"/>
  <c r="J3507" i="1"/>
  <c r="O3507" i="1" s="1"/>
  <c r="I3508" i="1"/>
  <c r="L3508" i="1" s="1"/>
  <c r="J3508" i="1"/>
  <c r="O3508" i="1" s="1"/>
  <c r="K3508" i="1"/>
  <c r="M3508" i="1"/>
  <c r="N3508" i="1"/>
  <c r="I3509" i="1"/>
  <c r="M3509" i="1" s="1"/>
  <c r="J3509" i="1"/>
  <c r="O3509" i="1" s="1"/>
  <c r="K3509" i="1"/>
  <c r="L3509" i="1"/>
  <c r="N3509" i="1"/>
  <c r="I3510" i="1"/>
  <c r="J3510" i="1"/>
  <c r="O3510" i="1" s="1"/>
  <c r="I3511" i="1"/>
  <c r="J3511" i="1"/>
  <c r="O3511" i="1" s="1"/>
  <c r="M3511" i="1"/>
  <c r="N3511" i="1"/>
  <c r="I3512" i="1"/>
  <c r="J3512" i="1"/>
  <c r="O3512" i="1" s="1"/>
  <c r="K3512" i="1"/>
  <c r="N3512" i="1"/>
  <c r="I3513" i="1"/>
  <c r="J3513" i="1"/>
  <c r="O3513" i="1" s="1"/>
  <c r="K3513" i="1"/>
  <c r="L3513" i="1"/>
  <c r="M3513" i="1"/>
  <c r="N3513" i="1"/>
  <c r="I3514" i="1"/>
  <c r="N3514" i="1" s="1"/>
  <c r="J3514" i="1"/>
  <c r="O3514" i="1" s="1"/>
  <c r="K3514" i="1"/>
  <c r="L3514" i="1"/>
  <c r="I3515" i="1"/>
  <c r="K3515" i="1" s="1"/>
  <c r="J3515" i="1"/>
  <c r="O3515" i="1" s="1"/>
  <c r="M3515" i="1"/>
  <c r="N3515" i="1"/>
  <c r="I3516" i="1"/>
  <c r="L3516" i="1" s="1"/>
  <c r="J3516" i="1"/>
  <c r="O3516" i="1" s="1"/>
  <c r="K3516" i="1"/>
  <c r="M3516" i="1"/>
  <c r="N3516" i="1"/>
  <c r="I3517" i="1"/>
  <c r="M3517" i="1" s="1"/>
  <c r="J3517" i="1"/>
  <c r="O3517" i="1" s="1"/>
  <c r="K3517" i="1"/>
  <c r="L3517" i="1"/>
  <c r="N3517" i="1"/>
  <c r="I3518" i="1"/>
  <c r="J3518" i="1"/>
  <c r="O3518" i="1" s="1"/>
  <c r="L3518" i="1"/>
  <c r="M3518" i="1"/>
  <c r="I3519" i="1"/>
  <c r="J3519" i="1"/>
  <c r="O3519" i="1" s="1"/>
  <c r="M3519" i="1"/>
  <c r="N3519" i="1"/>
  <c r="I3520" i="1"/>
  <c r="J3520" i="1"/>
  <c r="O3520" i="1" s="1"/>
  <c r="K3520" i="1"/>
  <c r="N3520" i="1"/>
  <c r="I3521" i="1"/>
  <c r="J3521" i="1"/>
  <c r="O3521" i="1" s="1"/>
  <c r="K3521" i="1"/>
  <c r="L3521" i="1"/>
  <c r="M3521" i="1"/>
  <c r="N3521" i="1"/>
  <c r="I3522" i="1"/>
  <c r="N3522" i="1" s="1"/>
  <c r="J3522" i="1"/>
  <c r="O3522" i="1" s="1"/>
  <c r="K3522" i="1"/>
  <c r="L3522" i="1"/>
  <c r="I3523" i="1"/>
  <c r="J3523" i="1"/>
  <c r="O3523" i="1" s="1"/>
  <c r="I3524" i="1"/>
  <c r="L3524" i="1" s="1"/>
  <c r="J3524" i="1"/>
  <c r="O3524" i="1" s="1"/>
  <c r="K3524" i="1"/>
  <c r="M3524" i="1"/>
  <c r="N3524" i="1"/>
  <c r="I3525" i="1"/>
  <c r="M3525" i="1" s="1"/>
  <c r="J3525" i="1"/>
  <c r="O3525" i="1" s="1"/>
  <c r="K3525" i="1"/>
  <c r="L3525" i="1"/>
  <c r="N3525" i="1"/>
  <c r="I3526" i="1"/>
  <c r="J3526" i="1"/>
  <c r="O3526" i="1" s="1"/>
  <c r="I3527" i="1"/>
  <c r="J3527" i="1"/>
  <c r="O3527" i="1" s="1"/>
  <c r="M3527" i="1"/>
  <c r="N3527" i="1"/>
  <c r="I3528" i="1"/>
  <c r="J3528" i="1"/>
  <c r="O3528" i="1" s="1"/>
  <c r="K3528" i="1"/>
  <c r="N3528" i="1"/>
  <c r="I3529" i="1"/>
  <c r="J3529" i="1"/>
  <c r="O3529" i="1" s="1"/>
  <c r="K3529" i="1"/>
  <c r="L3529" i="1"/>
  <c r="M3529" i="1"/>
  <c r="N3529" i="1"/>
  <c r="I3530" i="1"/>
  <c r="N3530" i="1" s="1"/>
  <c r="J3530" i="1"/>
  <c r="O3530" i="1" s="1"/>
  <c r="K3530" i="1"/>
  <c r="L3530" i="1"/>
  <c r="M3530" i="1"/>
  <c r="I3531" i="1"/>
  <c r="K3531" i="1" s="1"/>
  <c r="J3531" i="1"/>
  <c r="O3531" i="1" s="1"/>
  <c r="M3531" i="1"/>
  <c r="N3531" i="1"/>
  <c r="I3532" i="1"/>
  <c r="L3532" i="1" s="1"/>
  <c r="J3532" i="1"/>
  <c r="O3532" i="1" s="1"/>
  <c r="K3532" i="1"/>
  <c r="M3532" i="1"/>
  <c r="N3532" i="1"/>
  <c r="I3533" i="1"/>
  <c r="M3533" i="1" s="1"/>
  <c r="J3533" i="1"/>
  <c r="O3533" i="1" s="1"/>
  <c r="K3533" i="1"/>
  <c r="L3533" i="1"/>
  <c r="N3533" i="1"/>
  <c r="I3534" i="1"/>
  <c r="J3534" i="1"/>
  <c r="O3534" i="1" s="1"/>
  <c r="I3535" i="1"/>
  <c r="J3535" i="1"/>
  <c r="O3535" i="1" s="1"/>
  <c r="M3535" i="1"/>
  <c r="N3535" i="1"/>
  <c r="I3536" i="1"/>
  <c r="J3536" i="1"/>
  <c r="O3536" i="1" s="1"/>
  <c r="K3536" i="1"/>
  <c r="N3536" i="1"/>
  <c r="I3537" i="1"/>
  <c r="J3537" i="1"/>
  <c r="O3537" i="1" s="1"/>
  <c r="K3537" i="1"/>
  <c r="L3537" i="1"/>
  <c r="M3537" i="1"/>
  <c r="N3537" i="1"/>
  <c r="I3538" i="1"/>
  <c r="N3538" i="1" s="1"/>
  <c r="J3538" i="1"/>
  <c r="O3538" i="1" s="1"/>
  <c r="K3538" i="1"/>
  <c r="L3538" i="1"/>
  <c r="I3539" i="1"/>
  <c r="J3539" i="1"/>
  <c r="O3539" i="1" s="1"/>
  <c r="I3540" i="1"/>
  <c r="L3540" i="1" s="1"/>
  <c r="J3540" i="1"/>
  <c r="O3540" i="1" s="1"/>
  <c r="K3540" i="1"/>
  <c r="M3540" i="1"/>
  <c r="N3540" i="1"/>
  <c r="I3541" i="1"/>
  <c r="M3541" i="1" s="1"/>
  <c r="J3541" i="1"/>
  <c r="O3541" i="1" s="1"/>
  <c r="K3541" i="1"/>
  <c r="L3541" i="1"/>
  <c r="N3541" i="1"/>
  <c r="I3542" i="1"/>
  <c r="J3542" i="1"/>
  <c r="O3542" i="1" s="1"/>
  <c r="I3543" i="1"/>
  <c r="J3543" i="1"/>
  <c r="O3543" i="1" s="1"/>
  <c r="M3543" i="1"/>
  <c r="N3543" i="1"/>
  <c r="I3544" i="1"/>
  <c r="J3544" i="1"/>
  <c r="O3544" i="1" s="1"/>
  <c r="K3544" i="1"/>
  <c r="N3544" i="1"/>
  <c r="I3545" i="1"/>
  <c r="J3545" i="1"/>
  <c r="O3545" i="1" s="1"/>
  <c r="K3545" i="1"/>
  <c r="L3545" i="1"/>
  <c r="M3545" i="1"/>
  <c r="N3545" i="1"/>
  <c r="I3546" i="1"/>
  <c r="N3546" i="1" s="1"/>
  <c r="J3546" i="1"/>
  <c r="O3546" i="1" s="1"/>
  <c r="K3546" i="1"/>
  <c r="L3546" i="1"/>
  <c r="M3546" i="1"/>
  <c r="I3547" i="1"/>
  <c r="K3547" i="1" s="1"/>
  <c r="J3547" i="1"/>
  <c r="O3547" i="1" s="1"/>
  <c r="M3547" i="1"/>
  <c r="N3547" i="1"/>
  <c r="I3548" i="1"/>
  <c r="L3548" i="1" s="1"/>
  <c r="J3548" i="1"/>
  <c r="O3548" i="1" s="1"/>
  <c r="K3548" i="1"/>
  <c r="M3548" i="1"/>
  <c r="N3548" i="1"/>
  <c r="I3549" i="1"/>
  <c r="M3549" i="1" s="1"/>
  <c r="J3549" i="1"/>
  <c r="O3549" i="1" s="1"/>
  <c r="K3549" i="1"/>
  <c r="L3549" i="1"/>
  <c r="N3549" i="1"/>
  <c r="I3550" i="1"/>
  <c r="J3550" i="1"/>
  <c r="O3550" i="1" s="1"/>
  <c r="L3550" i="1"/>
  <c r="M3550" i="1"/>
  <c r="I3551" i="1"/>
  <c r="J3551" i="1"/>
  <c r="O3551" i="1" s="1"/>
  <c r="M3551" i="1"/>
  <c r="N3551" i="1"/>
  <c r="I3552" i="1"/>
  <c r="J3552" i="1"/>
  <c r="O3552" i="1" s="1"/>
  <c r="K3552" i="1"/>
  <c r="N3552" i="1"/>
  <c r="I3553" i="1"/>
  <c r="J3553" i="1"/>
  <c r="O3553" i="1" s="1"/>
  <c r="K3553" i="1"/>
  <c r="L3553" i="1"/>
  <c r="M3553" i="1"/>
  <c r="N3553" i="1"/>
  <c r="I3554" i="1"/>
  <c r="N3554" i="1" s="1"/>
  <c r="J3554" i="1"/>
  <c r="O3554" i="1" s="1"/>
  <c r="K3554" i="1"/>
  <c r="L3554" i="1"/>
  <c r="I3555" i="1"/>
  <c r="J3555" i="1"/>
  <c r="O3555" i="1" s="1"/>
  <c r="I3556" i="1"/>
  <c r="L3556" i="1" s="1"/>
  <c r="J3556" i="1"/>
  <c r="O3556" i="1" s="1"/>
  <c r="K3556" i="1"/>
  <c r="M3556" i="1"/>
  <c r="N3556" i="1"/>
  <c r="I3557" i="1"/>
  <c r="M3557" i="1" s="1"/>
  <c r="J3557" i="1"/>
  <c r="O3557" i="1" s="1"/>
  <c r="K3557" i="1"/>
  <c r="L3557" i="1"/>
  <c r="N3557" i="1"/>
  <c r="I3558" i="1"/>
  <c r="J3558" i="1"/>
  <c r="O3558" i="1" s="1"/>
  <c r="I3559" i="1"/>
  <c r="J3559" i="1"/>
  <c r="O3559" i="1" s="1"/>
  <c r="M3559" i="1"/>
  <c r="N3559" i="1"/>
  <c r="I3560" i="1"/>
  <c r="J3560" i="1"/>
  <c r="O3560" i="1" s="1"/>
  <c r="K3560" i="1"/>
  <c r="N3560" i="1"/>
  <c r="I3561" i="1"/>
  <c r="J3561" i="1"/>
  <c r="O3561" i="1" s="1"/>
  <c r="K3561" i="1"/>
  <c r="L3561" i="1"/>
  <c r="M3561" i="1"/>
  <c r="N3561" i="1"/>
  <c r="I3562" i="1"/>
  <c r="N3562" i="1" s="1"/>
  <c r="J3562" i="1"/>
  <c r="O3562" i="1" s="1"/>
  <c r="K3562" i="1"/>
  <c r="L3562" i="1"/>
  <c r="M3562" i="1"/>
  <c r="I3563" i="1"/>
  <c r="K3563" i="1" s="1"/>
  <c r="J3563" i="1"/>
  <c r="O3563" i="1" s="1"/>
  <c r="M3563" i="1"/>
  <c r="N3563" i="1"/>
  <c r="I3564" i="1"/>
  <c r="L3564" i="1" s="1"/>
  <c r="J3564" i="1"/>
  <c r="O3564" i="1" s="1"/>
  <c r="K3564" i="1"/>
  <c r="M3564" i="1"/>
  <c r="N3564" i="1"/>
  <c r="I3565" i="1"/>
  <c r="M3565" i="1" s="1"/>
  <c r="J3565" i="1"/>
  <c r="O3565" i="1" s="1"/>
  <c r="K3565" i="1"/>
  <c r="L3565" i="1"/>
  <c r="N3565" i="1"/>
  <c r="I3566" i="1"/>
  <c r="L3566" i="1" s="1"/>
  <c r="J3566" i="1"/>
  <c r="O3566" i="1" s="1"/>
  <c r="M3566" i="1"/>
  <c r="I3567" i="1"/>
  <c r="J3567" i="1"/>
  <c r="O3567" i="1" s="1"/>
  <c r="M3567" i="1"/>
  <c r="N3567" i="1"/>
  <c r="I3568" i="1"/>
  <c r="J3568" i="1"/>
  <c r="O3568" i="1" s="1"/>
  <c r="K3568" i="1"/>
  <c r="N3568" i="1"/>
  <c r="I3569" i="1"/>
  <c r="J3569" i="1"/>
  <c r="O3569" i="1" s="1"/>
  <c r="K3569" i="1"/>
  <c r="L3569" i="1"/>
  <c r="M3569" i="1"/>
  <c r="N3569" i="1"/>
  <c r="I3570" i="1"/>
  <c r="N3570" i="1" s="1"/>
  <c r="J3570" i="1"/>
  <c r="O3570" i="1" s="1"/>
  <c r="K3570" i="1"/>
  <c r="L3570" i="1"/>
  <c r="I3571" i="1"/>
  <c r="J3571" i="1"/>
  <c r="O3571" i="1" s="1"/>
  <c r="I3572" i="1"/>
  <c r="L3572" i="1" s="1"/>
  <c r="J3572" i="1"/>
  <c r="O3572" i="1" s="1"/>
  <c r="K3572" i="1"/>
  <c r="M3572" i="1"/>
  <c r="N3572" i="1"/>
  <c r="I3573" i="1"/>
  <c r="M3573" i="1" s="1"/>
  <c r="J3573" i="1"/>
  <c r="O3573" i="1" s="1"/>
  <c r="K3573" i="1"/>
  <c r="L3573" i="1"/>
  <c r="N3573" i="1"/>
  <c r="I3574" i="1"/>
  <c r="J3574" i="1"/>
  <c r="O3574" i="1" s="1"/>
  <c r="I3575" i="1"/>
  <c r="J3575" i="1"/>
  <c r="O3575" i="1" s="1"/>
  <c r="M3575" i="1"/>
  <c r="N3575" i="1"/>
  <c r="I3576" i="1"/>
  <c r="J3576" i="1"/>
  <c r="O3576" i="1" s="1"/>
  <c r="K3576" i="1"/>
  <c r="N3576" i="1"/>
  <c r="I3577" i="1"/>
  <c r="J3577" i="1"/>
  <c r="O3577" i="1" s="1"/>
  <c r="K3577" i="1"/>
  <c r="L3577" i="1"/>
  <c r="M3577" i="1"/>
  <c r="N3577" i="1"/>
  <c r="I3578" i="1"/>
  <c r="N3578" i="1" s="1"/>
  <c r="J3578" i="1"/>
  <c r="O3578" i="1" s="1"/>
  <c r="K3578" i="1"/>
  <c r="L3578" i="1"/>
  <c r="M3578" i="1"/>
  <c r="I3579" i="1"/>
  <c r="K3579" i="1" s="1"/>
  <c r="J3579" i="1"/>
  <c r="O3579" i="1" s="1"/>
  <c r="M3579" i="1"/>
  <c r="N3579" i="1"/>
  <c r="I3580" i="1"/>
  <c r="L3580" i="1" s="1"/>
  <c r="J3580" i="1"/>
  <c r="O3580" i="1" s="1"/>
  <c r="K3580" i="1"/>
  <c r="M3580" i="1"/>
  <c r="N3580" i="1"/>
  <c r="I3581" i="1"/>
  <c r="M3581" i="1" s="1"/>
  <c r="J3581" i="1"/>
  <c r="O3581" i="1" s="1"/>
  <c r="K3581" i="1"/>
  <c r="L3581" i="1"/>
  <c r="N3581" i="1"/>
  <c r="I3582" i="1"/>
  <c r="J3582" i="1"/>
  <c r="O3582" i="1" s="1"/>
  <c r="L3582" i="1"/>
  <c r="M3582" i="1"/>
  <c r="I3583" i="1"/>
  <c r="J3583" i="1"/>
  <c r="O3583" i="1" s="1"/>
  <c r="M3583" i="1"/>
  <c r="N3583" i="1"/>
  <c r="I3584" i="1"/>
  <c r="J3584" i="1"/>
  <c r="O3584" i="1" s="1"/>
  <c r="K3584" i="1"/>
  <c r="N3584" i="1"/>
  <c r="I3585" i="1"/>
  <c r="J3585" i="1"/>
  <c r="O3585" i="1" s="1"/>
  <c r="K3585" i="1"/>
  <c r="L3585" i="1"/>
  <c r="M3585" i="1"/>
  <c r="N3585" i="1"/>
  <c r="I3586" i="1"/>
  <c r="N3586" i="1" s="1"/>
  <c r="J3586" i="1"/>
  <c r="O3586" i="1" s="1"/>
  <c r="K3586" i="1"/>
  <c r="L3586" i="1"/>
  <c r="I3587" i="1"/>
  <c r="J3587" i="1"/>
  <c r="O3587" i="1" s="1"/>
  <c r="I3588" i="1"/>
  <c r="L3588" i="1" s="1"/>
  <c r="J3588" i="1"/>
  <c r="O3588" i="1" s="1"/>
  <c r="K3588" i="1"/>
  <c r="M3588" i="1"/>
  <c r="N3588" i="1"/>
  <c r="I3589" i="1"/>
  <c r="M3589" i="1" s="1"/>
  <c r="J3589" i="1"/>
  <c r="O3589" i="1" s="1"/>
  <c r="K3589" i="1"/>
  <c r="L3589" i="1"/>
  <c r="N3589" i="1"/>
  <c r="I3590" i="1"/>
  <c r="J3590" i="1"/>
  <c r="O3590" i="1" s="1"/>
  <c r="I3591" i="1"/>
  <c r="J3591" i="1"/>
  <c r="O3591" i="1" s="1"/>
  <c r="M3591" i="1"/>
  <c r="N3591" i="1"/>
  <c r="I3592" i="1"/>
  <c r="J3592" i="1"/>
  <c r="O3592" i="1" s="1"/>
  <c r="K3592" i="1"/>
  <c r="N3592" i="1"/>
  <c r="I3593" i="1"/>
  <c r="J3593" i="1"/>
  <c r="O3593" i="1" s="1"/>
  <c r="K3593" i="1"/>
  <c r="L3593" i="1"/>
  <c r="M3593" i="1"/>
  <c r="N3593" i="1"/>
  <c r="I3594" i="1"/>
  <c r="N3594" i="1" s="1"/>
  <c r="J3594" i="1"/>
  <c r="O3594" i="1" s="1"/>
  <c r="K3594" i="1"/>
  <c r="L3594" i="1"/>
  <c r="M3594" i="1"/>
  <c r="I3595" i="1"/>
  <c r="K3595" i="1" s="1"/>
  <c r="J3595" i="1"/>
  <c r="O3595" i="1" s="1"/>
  <c r="M3595" i="1"/>
  <c r="N3595" i="1"/>
  <c r="I3596" i="1"/>
  <c r="L3596" i="1" s="1"/>
  <c r="J3596" i="1"/>
  <c r="O3596" i="1" s="1"/>
  <c r="K3596" i="1"/>
  <c r="M3596" i="1"/>
  <c r="N3596" i="1"/>
  <c r="I3597" i="1"/>
  <c r="M3597" i="1" s="1"/>
  <c r="J3597" i="1"/>
  <c r="O3597" i="1" s="1"/>
  <c r="K3597" i="1"/>
  <c r="L3597" i="1"/>
  <c r="N3597" i="1"/>
  <c r="I3598" i="1"/>
  <c r="J3598" i="1"/>
  <c r="O3598" i="1" s="1"/>
  <c r="I3599" i="1"/>
  <c r="J3599" i="1"/>
  <c r="O3599" i="1" s="1"/>
  <c r="M3599" i="1"/>
  <c r="N3599" i="1"/>
  <c r="I3600" i="1"/>
  <c r="J3600" i="1"/>
  <c r="O3600" i="1" s="1"/>
  <c r="K3600" i="1"/>
  <c r="N3600" i="1"/>
  <c r="I3601" i="1"/>
  <c r="J3601" i="1"/>
  <c r="O3601" i="1" s="1"/>
  <c r="K3601" i="1"/>
  <c r="L3601" i="1"/>
  <c r="M3601" i="1"/>
  <c r="N3601" i="1"/>
  <c r="I3602" i="1"/>
  <c r="N3602" i="1" s="1"/>
  <c r="J3602" i="1"/>
  <c r="O3602" i="1" s="1"/>
  <c r="K3602" i="1"/>
  <c r="L3602" i="1"/>
  <c r="I3603" i="1"/>
  <c r="J3603" i="1"/>
  <c r="O3603" i="1" s="1"/>
  <c r="I3604" i="1"/>
  <c r="L3604" i="1" s="1"/>
  <c r="J3604" i="1"/>
  <c r="O3604" i="1" s="1"/>
  <c r="K3604" i="1"/>
  <c r="M3604" i="1"/>
  <c r="N3604" i="1"/>
  <c r="I3605" i="1"/>
  <c r="M3605" i="1" s="1"/>
  <c r="J3605" i="1"/>
  <c r="O3605" i="1" s="1"/>
  <c r="K3605" i="1"/>
  <c r="L3605" i="1"/>
  <c r="N3605" i="1"/>
  <c r="I3606" i="1"/>
  <c r="J3606" i="1"/>
  <c r="O3606" i="1" s="1"/>
  <c r="I3607" i="1"/>
  <c r="J3607" i="1"/>
  <c r="O3607" i="1" s="1"/>
  <c r="M3607" i="1"/>
  <c r="N3607" i="1"/>
  <c r="I3608" i="1"/>
  <c r="J3608" i="1"/>
  <c r="O3608" i="1" s="1"/>
  <c r="K3608" i="1"/>
  <c r="N3608" i="1"/>
  <c r="I3609" i="1"/>
  <c r="J3609" i="1"/>
  <c r="O3609" i="1" s="1"/>
  <c r="K3609" i="1"/>
  <c r="L3609" i="1"/>
  <c r="M3609" i="1"/>
  <c r="N3609" i="1"/>
  <c r="I3610" i="1"/>
  <c r="N3610" i="1" s="1"/>
  <c r="J3610" i="1"/>
  <c r="O3610" i="1" s="1"/>
  <c r="K3610" i="1"/>
  <c r="L3610" i="1"/>
  <c r="M3610" i="1"/>
  <c r="I3611" i="1"/>
  <c r="K3611" i="1" s="1"/>
  <c r="J3611" i="1"/>
  <c r="O3611" i="1" s="1"/>
  <c r="M3611" i="1"/>
  <c r="N3611" i="1"/>
  <c r="I3612" i="1"/>
  <c r="L3612" i="1" s="1"/>
  <c r="J3612" i="1"/>
  <c r="O3612" i="1" s="1"/>
  <c r="K3612" i="1"/>
  <c r="M3612" i="1"/>
  <c r="N3612" i="1"/>
  <c r="I3613" i="1"/>
  <c r="M3613" i="1" s="1"/>
  <c r="J3613" i="1"/>
  <c r="O3613" i="1" s="1"/>
  <c r="K3613" i="1"/>
  <c r="L3613" i="1"/>
  <c r="N3613" i="1"/>
  <c r="I3614" i="1"/>
  <c r="J3614" i="1"/>
  <c r="O3614" i="1" s="1"/>
  <c r="L3614" i="1"/>
  <c r="M3614" i="1"/>
  <c r="I3615" i="1"/>
  <c r="J3615" i="1"/>
  <c r="O3615" i="1" s="1"/>
  <c r="M3615" i="1"/>
  <c r="N3615" i="1"/>
  <c r="I3616" i="1"/>
  <c r="J3616" i="1"/>
  <c r="O3616" i="1" s="1"/>
  <c r="K3616" i="1"/>
  <c r="N3616" i="1"/>
  <c r="I3617" i="1"/>
  <c r="J3617" i="1"/>
  <c r="O3617" i="1" s="1"/>
  <c r="K3617" i="1"/>
  <c r="L3617" i="1"/>
  <c r="M3617" i="1"/>
  <c r="N3617" i="1"/>
  <c r="I3618" i="1"/>
  <c r="N3618" i="1" s="1"/>
  <c r="J3618" i="1"/>
  <c r="O3618" i="1" s="1"/>
  <c r="K3618" i="1"/>
  <c r="L3618" i="1"/>
  <c r="I3619" i="1"/>
  <c r="J3619" i="1"/>
  <c r="O3619" i="1" s="1"/>
  <c r="I3620" i="1"/>
  <c r="L3620" i="1" s="1"/>
  <c r="J3620" i="1"/>
  <c r="O3620" i="1" s="1"/>
  <c r="K3620" i="1"/>
  <c r="M3620" i="1"/>
  <c r="N3620" i="1"/>
  <c r="I3621" i="1"/>
  <c r="M3621" i="1" s="1"/>
  <c r="J3621" i="1"/>
  <c r="O3621" i="1" s="1"/>
  <c r="K3621" i="1"/>
  <c r="L3621" i="1"/>
  <c r="N3621" i="1"/>
  <c r="I3622" i="1"/>
  <c r="J3622" i="1"/>
  <c r="O3622" i="1" s="1"/>
  <c r="I3623" i="1"/>
  <c r="J3623" i="1"/>
  <c r="O3623" i="1" s="1"/>
  <c r="M3623" i="1"/>
  <c r="N3623" i="1"/>
  <c r="I3624" i="1"/>
  <c r="J3624" i="1"/>
  <c r="O3624" i="1" s="1"/>
  <c r="K3624" i="1"/>
  <c r="N3624" i="1"/>
  <c r="I3625" i="1"/>
  <c r="J3625" i="1"/>
  <c r="O3625" i="1" s="1"/>
  <c r="K3625" i="1"/>
  <c r="L3625" i="1"/>
  <c r="M3625" i="1"/>
  <c r="N3625" i="1"/>
  <c r="I3626" i="1"/>
  <c r="N3626" i="1" s="1"/>
  <c r="J3626" i="1"/>
  <c r="O3626" i="1" s="1"/>
  <c r="K3626" i="1"/>
  <c r="L3626" i="1"/>
  <c r="M3626" i="1"/>
  <c r="I3627" i="1"/>
  <c r="K3627" i="1" s="1"/>
  <c r="J3627" i="1"/>
  <c r="O3627" i="1" s="1"/>
  <c r="M3627" i="1"/>
  <c r="N3627" i="1"/>
  <c r="I3628" i="1"/>
  <c r="L3628" i="1" s="1"/>
  <c r="J3628" i="1"/>
  <c r="O3628" i="1" s="1"/>
  <c r="K3628" i="1"/>
  <c r="M3628" i="1"/>
  <c r="N3628" i="1"/>
  <c r="I3629" i="1"/>
  <c r="M3629" i="1" s="1"/>
  <c r="J3629" i="1"/>
  <c r="O3629" i="1" s="1"/>
  <c r="K3629" i="1"/>
  <c r="L3629" i="1"/>
  <c r="N3629" i="1"/>
  <c r="I3630" i="1"/>
  <c r="L3630" i="1" s="1"/>
  <c r="J3630" i="1"/>
  <c r="O3630" i="1" s="1"/>
  <c r="M3630" i="1"/>
  <c r="I3631" i="1"/>
  <c r="J3631" i="1"/>
  <c r="O3631" i="1" s="1"/>
  <c r="M3631" i="1"/>
  <c r="N3631" i="1"/>
  <c r="I3632" i="1"/>
  <c r="J3632" i="1"/>
  <c r="O3632" i="1" s="1"/>
  <c r="K3632" i="1"/>
  <c r="N3632" i="1"/>
  <c r="I3633" i="1"/>
  <c r="J3633" i="1"/>
  <c r="O3633" i="1" s="1"/>
  <c r="K3633" i="1"/>
  <c r="L3633" i="1"/>
  <c r="M3633" i="1"/>
  <c r="N3633" i="1"/>
  <c r="I3634" i="1"/>
  <c r="N3634" i="1" s="1"/>
  <c r="J3634" i="1"/>
  <c r="O3634" i="1" s="1"/>
  <c r="K3634" i="1"/>
  <c r="L3634" i="1"/>
  <c r="I3635" i="1"/>
  <c r="J3635" i="1"/>
  <c r="O3635" i="1" s="1"/>
  <c r="I3636" i="1"/>
  <c r="L3636" i="1" s="1"/>
  <c r="J3636" i="1"/>
  <c r="O3636" i="1" s="1"/>
  <c r="K3636" i="1"/>
  <c r="M3636" i="1"/>
  <c r="N3636" i="1"/>
  <c r="I3637" i="1"/>
  <c r="M3637" i="1" s="1"/>
  <c r="J3637" i="1"/>
  <c r="O3637" i="1" s="1"/>
  <c r="K3637" i="1"/>
  <c r="L3637" i="1"/>
  <c r="N3637" i="1"/>
  <c r="I3638" i="1"/>
  <c r="J3638" i="1"/>
  <c r="O3638" i="1" s="1"/>
  <c r="I3639" i="1"/>
  <c r="J3639" i="1"/>
  <c r="O3639" i="1" s="1"/>
  <c r="M3639" i="1"/>
  <c r="N3639" i="1"/>
  <c r="I3640" i="1"/>
  <c r="J3640" i="1"/>
  <c r="O3640" i="1" s="1"/>
  <c r="K3640" i="1"/>
  <c r="N3640" i="1"/>
  <c r="I3641" i="1"/>
  <c r="J3641" i="1"/>
  <c r="O3641" i="1" s="1"/>
  <c r="K3641" i="1"/>
  <c r="L3641" i="1"/>
  <c r="M3641" i="1"/>
  <c r="N3641" i="1"/>
  <c r="I3642" i="1"/>
  <c r="N3642" i="1" s="1"/>
  <c r="J3642" i="1"/>
  <c r="O3642" i="1" s="1"/>
  <c r="K3642" i="1"/>
  <c r="L3642" i="1"/>
  <c r="M3642" i="1"/>
  <c r="I3643" i="1"/>
  <c r="K3643" i="1" s="1"/>
  <c r="J3643" i="1"/>
  <c r="O3643" i="1" s="1"/>
  <c r="M3643" i="1"/>
  <c r="N3643" i="1"/>
  <c r="I3644" i="1"/>
  <c r="L3644" i="1" s="1"/>
  <c r="J3644" i="1"/>
  <c r="O3644" i="1" s="1"/>
  <c r="K3644" i="1"/>
  <c r="M3644" i="1"/>
  <c r="N3644" i="1"/>
  <c r="I3645" i="1"/>
  <c r="M3645" i="1" s="1"/>
  <c r="J3645" i="1"/>
  <c r="O3645" i="1" s="1"/>
  <c r="K3645" i="1"/>
  <c r="L3645" i="1"/>
  <c r="N3645" i="1"/>
  <c r="I3646" i="1"/>
  <c r="J3646" i="1"/>
  <c r="O3646" i="1" s="1"/>
  <c r="L3646" i="1"/>
  <c r="M3646" i="1"/>
  <c r="I3647" i="1"/>
  <c r="J3647" i="1"/>
  <c r="O3647" i="1" s="1"/>
  <c r="M3647" i="1"/>
  <c r="N3647" i="1"/>
  <c r="I3648" i="1"/>
  <c r="J3648" i="1"/>
  <c r="O3648" i="1" s="1"/>
  <c r="K3648" i="1"/>
  <c r="N3648" i="1"/>
  <c r="I3649" i="1"/>
  <c r="J3649" i="1"/>
  <c r="O3649" i="1" s="1"/>
  <c r="K3649" i="1"/>
  <c r="L3649" i="1"/>
  <c r="M3649" i="1"/>
  <c r="N3649" i="1"/>
  <c r="I3650" i="1"/>
  <c r="N3650" i="1" s="1"/>
  <c r="J3650" i="1"/>
  <c r="O3650" i="1" s="1"/>
  <c r="K3650" i="1"/>
  <c r="L3650" i="1"/>
  <c r="I3651" i="1"/>
  <c r="J3651" i="1"/>
  <c r="O3651" i="1" s="1"/>
  <c r="I3652" i="1"/>
  <c r="L3652" i="1" s="1"/>
  <c r="J3652" i="1"/>
  <c r="O3652" i="1" s="1"/>
  <c r="K3652" i="1"/>
  <c r="M3652" i="1"/>
  <c r="N3652" i="1"/>
  <c r="I3653" i="1"/>
  <c r="M3653" i="1" s="1"/>
  <c r="J3653" i="1"/>
  <c r="O3653" i="1" s="1"/>
  <c r="K3653" i="1"/>
  <c r="L3653" i="1"/>
  <c r="N3653" i="1"/>
  <c r="I3654" i="1"/>
  <c r="J3654" i="1"/>
  <c r="O3654" i="1" s="1"/>
  <c r="I3655" i="1"/>
  <c r="J3655" i="1"/>
  <c r="O3655" i="1" s="1"/>
  <c r="M3655" i="1"/>
  <c r="N3655" i="1"/>
  <c r="I3656" i="1"/>
  <c r="J3656" i="1"/>
  <c r="O3656" i="1" s="1"/>
  <c r="K3656" i="1"/>
  <c r="N3656" i="1"/>
  <c r="I3657" i="1"/>
  <c r="J3657" i="1"/>
  <c r="O3657" i="1" s="1"/>
  <c r="K3657" i="1"/>
  <c r="L3657" i="1"/>
  <c r="M3657" i="1"/>
  <c r="N3657" i="1"/>
  <c r="I3658" i="1"/>
  <c r="N3658" i="1" s="1"/>
  <c r="J3658" i="1"/>
  <c r="O3658" i="1" s="1"/>
  <c r="K3658" i="1"/>
  <c r="L3658" i="1"/>
  <c r="M3658" i="1"/>
  <c r="I3659" i="1"/>
  <c r="K3659" i="1" s="1"/>
  <c r="J3659" i="1"/>
  <c r="O3659" i="1" s="1"/>
  <c r="M3659" i="1"/>
  <c r="N3659" i="1"/>
  <c r="I3660" i="1"/>
  <c r="L3660" i="1" s="1"/>
  <c r="J3660" i="1"/>
  <c r="O3660" i="1" s="1"/>
  <c r="K3660" i="1"/>
  <c r="M3660" i="1"/>
  <c r="N3660" i="1"/>
  <c r="I3661" i="1"/>
  <c r="M3661" i="1" s="1"/>
  <c r="J3661" i="1"/>
  <c r="O3661" i="1" s="1"/>
  <c r="K3661" i="1"/>
  <c r="L3661" i="1"/>
  <c r="N3661" i="1"/>
  <c r="I3662" i="1"/>
  <c r="J3662" i="1"/>
  <c r="O3662" i="1" s="1"/>
  <c r="I3663" i="1"/>
  <c r="J3663" i="1"/>
  <c r="O3663" i="1" s="1"/>
  <c r="M3663" i="1"/>
  <c r="N3663" i="1"/>
  <c r="I3664" i="1"/>
  <c r="J3664" i="1"/>
  <c r="O3664" i="1" s="1"/>
  <c r="K3664" i="1"/>
  <c r="N3664" i="1"/>
  <c r="I3665" i="1"/>
  <c r="J3665" i="1"/>
  <c r="O3665" i="1" s="1"/>
  <c r="K3665" i="1"/>
  <c r="L3665" i="1"/>
  <c r="M3665" i="1"/>
  <c r="N3665" i="1"/>
  <c r="I3666" i="1"/>
  <c r="N3666" i="1" s="1"/>
  <c r="J3666" i="1"/>
  <c r="O3666" i="1" s="1"/>
  <c r="K3666" i="1"/>
  <c r="L3666" i="1"/>
  <c r="I3667" i="1"/>
  <c r="J3667" i="1"/>
  <c r="O3667" i="1" s="1"/>
  <c r="I3668" i="1"/>
  <c r="L3668" i="1" s="1"/>
  <c r="J3668" i="1"/>
  <c r="O3668" i="1" s="1"/>
  <c r="K3668" i="1"/>
  <c r="M3668" i="1"/>
  <c r="N3668" i="1"/>
  <c r="I3669" i="1"/>
  <c r="M3669" i="1" s="1"/>
  <c r="J3669" i="1"/>
  <c r="O3669" i="1" s="1"/>
  <c r="K3669" i="1"/>
  <c r="L3669" i="1"/>
  <c r="N3669" i="1"/>
  <c r="I3670" i="1"/>
  <c r="J3670" i="1"/>
  <c r="O3670" i="1" s="1"/>
  <c r="I3671" i="1"/>
  <c r="J3671" i="1"/>
  <c r="O3671" i="1" s="1"/>
  <c r="M3671" i="1"/>
  <c r="N3671" i="1"/>
  <c r="I3672" i="1"/>
  <c r="J3672" i="1"/>
  <c r="O3672" i="1" s="1"/>
  <c r="K3672" i="1"/>
  <c r="N3672" i="1"/>
  <c r="I3673" i="1"/>
  <c r="J3673" i="1"/>
  <c r="O3673" i="1" s="1"/>
  <c r="K3673" i="1"/>
  <c r="L3673" i="1"/>
  <c r="M3673" i="1"/>
  <c r="N3673" i="1"/>
  <c r="I3674" i="1"/>
  <c r="N3674" i="1" s="1"/>
  <c r="J3674" i="1"/>
  <c r="O3674" i="1" s="1"/>
  <c r="K3674" i="1"/>
  <c r="L3674" i="1"/>
  <c r="M3674" i="1"/>
  <c r="I3675" i="1"/>
  <c r="K3675" i="1" s="1"/>
  <c r="J3675" i="1"/>
  <c r="O3675" i="1" s="1"/>
  <c r="M3675" i="1"/>
  <c r="N3675" i="1"/>
  <c r="I3676" i="1"/>
  <c r="L3676" i="1" s="1"/>
  <c r="J3676" i="1"/>
  <c r="O3676" i="1" s="1"/>
  <c r="K3676" i="1"/>
  <c r="M3676" i="1"/>
  <c r="N3676" i="1"/>
  <c r="I3677" i="1"/>
  <c r="M3677" i="1" s="1"/>
  <c r="J3677" i="1"/>
  <c r="O3677" i="1" s="1"/>
  <c r="K3677" i="1"/>
  <c r="L3677" i="1"/>
  <c r="N3677" i="1"/>
  <c r="I3678" i="1"/>
  <c r="N3678" i="1" s="1"/>
  <c r="J3678" i="1"/>
  <c r="O3678" i="1" s="1"/>
  <c r="K3678" i="1"/>
  <c r="L3678" i="1"/>
  <c r="M3678" i="1"/>
  <c r="I3679" i="1"/>
  <c r="K3679" i="1" s="1"/>
  <c r="J3679" i="1"/>
  <c r="O3679" i="1" s="1"/>
  <c r="L3679" i="1"/>
  <c r="N3679" i="1"/>
  <c r="I3680" i="1"/>
  <c r="J3680" i="1"/>
  <c r="O3680" i="1" s="1"/>
  <c r="I3681" i="1"/>
  <c r="J3681" i="1"/>
  <c r="O3681" i="1" s="1"/>
  <c r="K3681" i="1"/>
  <c r="L3681" i="1"/>
  <c r="M3681" i="1"/>
  <c r="N3681" i="1"/>
  <c r="I3682" i="1"/>
  <c r="J3682" i="1"/>
  <c r="O3682" i="1" s="1"/>
  <c r="I3683" i="1"/>
  <c r="K3683" i="1" s="1"/>
  <c r="J3683" i="1"/>
  <c r="O3683" i="1" s="1"/>
  <c r="L3683" i="1"/>
  <c r="N3683" i="1"/>
  <c r="I3684" i="1"/>
  <c r="J3684" i="1"/>
  <c r="O3684" i="1" s="1"/>
  <c r="I3685" i="1"/>
  <c r="M3685" i="1" s="1"/>
  <c r="J3685" i="1"/>
  <c r="O3685" i="1" s="1"/>
  <c r="K3685" i="1"/>
  <c r="L3685" i="1"/>
  <c r="N3685" i="1"/>
  <c r="I3686" i="1"/>
  <c r="N3686" i="1" s="1"/>
  <c r="J3686" i="1"/>
  <c r="O3686" i="1" s="1"/>
  <c r="L3686" i="1"/>
  <c r="M3686" i="1"/>
  <c r="I3687" i="1"/>
  <c r="K3687" i="1" s="1"/>
  <c r="J3687" i="1"/>
  <c r="O3687" i="1" s="1"/>
  <c r="L3687" i="1"/>
  <c r="M3687" i="1"/>
  <c r="I3688" i="1"/>
  <c r="J3688" i="1"/>
  <c r="O3688" i="1" s="1"/>
  <c r="K3688" i="1"/>
  <c r="I3689" i="1"/>
  <c r="J3689" i="1"/>
  <c r="O3689" i="1" s="1"/>
  <c r="K3689" i="1"/>
  <c r="L3689" i="1"/>
  <c r="M3689" i="1"/>
  <c r="N3689" i="1"/>
  <c r="I3690" i="1"/>
  <c r="N3690" i="1" s="1"/>
  <c r="J3690" i="1"/>
  <c r="O3690" i="1" s="1"/>
  <c r="L3690" i="1"/>
  <c r="M3690" i="1"/>
  <c r="I3691" i="1"/>
  <c r="K3691" i="1" s="1"/>
  <c r="J3691" i="1"/>
  <c r="O3691" i="1" s="1"/>
  <c r="L3691" i="1"/>
  <c r="M3691" i="1"/>
  <c r="I3692" i="1"/>
  <c r="J3692" i="1"/>
  <c r="O3692" i="1" s="1"/>
  <c r="K3692" i="1"/>
  <c r="I3693" i="1"/>
  <c r="M3693" i="1" s="1"/>
  <c r="J3693" i="1"/>
  <c r="O3693" i="1" s="1"/>
  <c r="K3693" i="1"/>
  <c r="L3693" i="1"/>
  <c r="N3693" i="1"/>
  <c r="I3694" i="1"/>
  <c r="N3694" i="1" s="1"/>
  <c r="J3694" i="1"/>
  <c r="O3694" i="1" s="1"/>
  <c r="K3694" i="1"/>
  <c r="M3694" i="1"/>
  <c r="I3695" i="1"/>
  <c r="N3695" i="1" s="1"/>
  <c r="J3695" i="1"/>
  <c r="O3695" i="1" s="1"/>
  <c r="I3696" i="1"/>
  <c r="L3696" i="1" s="1"/>
  <c r="J3696" i="1"/>
  <c r="O3696" i="1" s="1"/>
  <c r="K3696" i="1"/>
  <c r="M3696" i="1"/>
  <c r="N3696" i="1"/>
  <c r="I3697" i="1"/>
  <c r="J3697" i="1"/>
  <c r="O3697" i="1" s="1"/>
  <c r="K3697" i="1"/>
  <c r="L3697" i="1"/>
  <c r="M3697" i="1"/>
  <c r="N3697" i="1"/>
  <c r="I3698" i="1"/>
  <c r="N3698" i="1" s="1"/>
  <c r="J3698" i="1"/>
  <c r="O3698" i="1" s="1"/>
  <c r="K3698" i="1"/>
  <c r="M3698" i="1"/>
  <c r="I3699" i="1"/>
  <c r="J3699" i="1"/>
  <c r="O3699" i="1" s="1"/>
  <c r="N3699" i="1"/>
  <c r="I3700" i="1"/>
  <c r="L3700" i="1" s="1"/>
  <c r="J3700" i="1"/>
  <c r="O3700" i="1" s="1"/>
  <c r="K3700" i="1"/>
  <c r="M3700" i="1"/>
  <c r="N3700" i="1"/>
  <c r="I3701" i="1"/>
  <c r="M3701" i="1" s="1"/>
  <c r="J3701" i="1"/>
  <c r="O3701" i="1" s="1"/>
  <c r="K3701" i="1"/>
  <c r="L3701" i="1"/>
  <c r="N3701" i="1"/>
  <c r="I3702" i="1"/>
  <c r="N3702" i="1" s="1"/>
  <c r="J3702" i="1"/>
  <c r="O3702" i="1" s="1"/>
  <c r="K3702" i="1"/>
  <c r="L3702" i="1"/>
  <c r="I3703" i="1"/>
  <c r="J3703" i="1"/>
  <c r="O3703" i="1" s="1"/>
  <c r="I3704" i="1"/>
  <c r="L3704" i="1" s="1"/>
  <c r="J3704" i="1"/>
  <c r="O3704" i="1" s="1"/>
  <c r="M3704" i="1"/>
  <c r="N3704" i="1"/>
  <c r="I3705" i="1"/>
  <c r="J3705" i="1"/>
  <c r="O3705" i="1" s="1"/>
  <c r="K3705" i="1"/>
  <c r="L3705" i="1"/>
  <c r="M3705" i="1"/>
  <c r="N3705" i="1"/>
  <c r="I3706" i="1"/>
  <c r="N3706" i="1" s="1"/>
  <c r="J3706" i="1"/>
  <c r="O3706" i="1" s="1"/>
  <c r="K3706" i="1"/>
  <c r="L3706" i="1"/>
  <c r="I3707" i="1"/>
  <c r="J3707" i="1"/>
  <c r="O3707" i="1" s="1"/>
  <c r="I3708" i="1"/>
  <c r="J3708" i="1"/>
  <c r="O3708" i="1" s="1"/>
  <c r="I3709" i="1"/>
  <c r="M3709" i="1" s="1"/>
  <c r="J3709" i="1"/>
  <c r="O3709" i="1" s="1"/>
  <c r="K3709" i="1"/>
  <c r="L3709" i="1"/>
  <c r="N3709" i="1"/>
  <c r="I3710" i="1"/>
  <c r="M3710" i="1" s="1"/>
  <c r="J3710" i="1"/>
  <c r="O3710" i="1" s="1"/>
  <c r="I3711" i="1"/>
  <c r="J3711" i="1"/>
  <c r="O3711" i="1" s="1"/>
  <c r="I3712" i="1"/>
  <c r="L3712" i="1" s="1"/>
  <c r="J3712" i="1"/>
  <c r="O3712" i="1" s="1"/>
  <c r="M3712" i="1"/>
  <c r="N3712" i="1"/>
  <c r="I3713" i="1"/>
  <c r="J3713" i="1"/>
  <c r="O3713" i="1" s="1"/>
  <c r="K3713" i="1"/>
  <c r="L3713" i="1"/>
  <c r="M3713" i="1"/>
  <c r="N3713" i="1"/>
  <c r="I3714" i="1"/>
  <c r="J3714" i="1"/>
  <c r="O3714" i="1" s="1"/>
  <c r="M3714" i="1"/>
  <c r="I3715" i="1"/>
  <c r="J3715" i="1"/>
  <c r="O3715" i="1" s="1"/>
  <c r="L3715" i="1"/>
  <c r="I3716" i="1"/>
  <c r="L3716" i="1" s="1"/>
  <c r="J3716" i="1"/>
  <c r="O3716" i="1" s="1"/>
  <c r="M3716" i="1"/>
  <c r="N3716" i="1"/>
  <c r="I3717" i="1"/>
  <c r="M3717" i="1" s="1"/>
  <c r="J3717" i="1"/>
  <c r="O3717" i="1" s="1"/>
  <c r="K3717" i="1"/>
  <c r="L3717" i="1"/>
  <c r="N3717" i="1"/>
  <c r="I3718" i="1"/>
  <c r="J3718" i="1"/>
  <c r="O3718" i="1" s="1"/>
  <c r="I3719" i="1"/>
  <c r="K3719" i="1" s="1"/>
  <c r="J3719" i="1"/>
  <c r="O3719" i="1" s="1"/>
  <c r="L3719" i="1"/>
  <c r="M3719" i="1"/>
  <c r="N3719" i="1"/>
  <c r="I3720" i="1"/>
  <c r="L3720" i="1" s="1"/>
  <c r="J3720" i="1"/>
  <c r="O3720" i="1" s="1"/>
  <c r="K3720" i="1"/>
  <c r="N3720" i="1"/>
  <c r="I3721" i="1"/>
  <c r="J3721" i="1"/>
  <c r="O3721" i="1" s="1"/>
  <c r="K3721" i="1"/>
  <c r="L3721" i="1"/>
  <c r="M3721" i="1"/>
  <c r="N3721" i="1"/>
  <c r="I3722" i="1"/>
  <c r="J3722" i="1"/>
  <c r="O3722" i="1" s="1"/>
  <c r="I3723" i="1"/>
  <c r="K3723" i="1" s="1"/>
  <c r="J3723" i="1"/>
  <c r="O3723" i="1" s="1"/>
  <c r="L3723" i="1"/>
  <c r="M3723" i="1"/>
  <c r="N3723" i="1"/>
  <c r="I3724" i="1"/>
  <c r="L3724" i="1" s="1"/>
  <c r="J3724" i="1"/>
  <c r="O3724" i="1" s="1"/>
  <c r="K3724" i="1"/>
  <c r="N3724" i="1"/>
  <c r="I3725" i="1"/>
  <c r="M3725" i="1" s="1"/>
  <c r="J3725" i="1"/>
  <c r="O3725" i="1" s="1"/>
  <c r="K3725" i="1"/>
  <c r="L3725" i="1"/>
  <c r="N3725" i="1"/>
  <c r="I3726" i="1"/>
  <c r="J3726" i="1"/>
  <c r="O3726" i="1" s="1"/>
  <c r="K3726" i="1"/>
  <c r="I3727" i="1"/>
  <c r="K3727" i="1" s="1"/>
  <c r="J3727" i="1"/>
  <c r="O3727" i="1" s="1"/>
  <c r="L3727" i="1"/>
  <c r="N3727" i="1"/>
  <c r="I3728" i="1"/>
  <c r="L3728" i="1" s="1"/>
  <c r="J3728" i="1"/>
  <c r="O3728" i="1" s="1"/>
  <c r="K3728" i="1"/>
  <c r="M3728" i="1"/>
  <c r="I3729" i="1"/>
  <c r="J3729" i="1"/>
  <c r="O3729" i="1" s="1"/>
  <c r="K3729" i="1"/>
  <c r="L3729" i="1"/>
  <c r="M3729" i="1"/>
  <c r="N3729" i="1"/>
  <c r="I3730" i="1"/>
  <c r="J3730" i="1"/>
  <c r="O3730" i="1" s="1"/>
  <c r="K3730" i="1"/>
  <c r="I3731" i="1"/>
  <c r="K3731" i="1" s="1"/>
  <c r="J3731" i="1"/>
  <c r="O3731" i="1" s="1"/>
  <c r="L3731" i="1"/>
  <c r="I3732" i="1"/>
  <c r="L3732" i="1" s="1"/>
  <c r="J3732" i="1"/>
  <c r="O3732" i="1" s="1"/>
  <c r="K3732" i="1"/>
  <c r="M3732" i="1"/>
  <c r="I3733" i="1"/>
  <c r="M3733" i="1" s="1"/>
  <c r="J3733" i="1"/>
  <c r="O3733" i="1" s="1"/>
  <c r="K3733" i="1"/>
  <c r="L3733" i="1"/>
  <c r="N3733" i="1"/>
  <c r="I3734" i="1"/>
  <c r="N3734" i="1" s="1"/>
  <c r="J3734" i="1"/>
  <c r="O3734" i="1" s="1"/>
  <c r="K3734" i="1"/>
  <c r="L3734" i="1"/>
  <c r="M3734" i="1"/>
  <c r="I3735" i="1"/>
  <c r="K3735" i="1" s="1"/>
  <c r="J3735" i="1"/>
  <c r="O3735" i="1" s="1"/>
  <c r="M3735" i="1"/>
  <c r="N3735" i="1"/>
  <c r="I3736" i="1"/>
  <c r="J3736" i="1"/>
  <c r="O3736" i="1" s="1"/>
  <c r="I3737" i="1"/>
  <c r="J3737" i="1"/>
  <c r="O3737" i="1" s="1"/>
  <c r="K3737" i="1"/>
  <c r="L3737" i="1"/>
  <c r="M3737" i="1"/>
  <c r="N3737" i="1"/>
  <c r="I3738" i="1"/>
  <c r="N3738" i="1" s="1"/>
  <c r="J3738" i="1"/>
  <c r="O3738" i="1" s="1"/>
  <c r="K3738" i="1"/>
  <c r="L3738" i="1"/>
  <c r="M3738" i="1"/>
  <c r="I3739" i="1"/>
  <c r="K3739" i="1" s="1"/>
  <c r="J3739" i="1"/>
  <c r="O3739" i="1" s="1"/>
  <c r="M3739" i="1"/>
  <c r="N3739" i="1"/>
  <c r="I3740" i="1"/>
  <c r="J3740" i="1"/>
  <c r="O3740" i="1" s="1"/>
  <c r="N3740" i="1"/>
  <c r="I3741" i="1"/>
  <c r="M3741" i="1" s="1"/>
  <c r="J3741" i="1"/>
  <c r="O3741" i="1" s="1"/>
  <c r="K3741" i="1"/>
  <c r="L3741" i="1"/>
  <c r="N3741" i="1"/>
  <c r="I3742" i="1"/>
  <c r="N3742" i="1" s="1"/>
  <c r="J3742" i="1"/>
  <c r="O3742" i="1" s="1"/>
  <c r="K3742" i="1"/>
  <c r="L3742" i="1"/>
  <c r="M3742" i="1"/>
  <c r="I3743" i="1"/>
  <c r="K3743" i="1" s="1"/>
  <c r="J3743" i="1"/>
  <c r="O3743" i="1" s="1"/>
  <c r="L3743" i="1"/>
  <c r="N3743" i="1"/>
  <c r="I3744" i="1"/>
  <c r="J3744" i="1"/>
  <c r="O3744" i="1" s="1"/>
  <c r="I3745" i="1"/>
  <c r="J3745" i="1"/>
  <c r="O3745" i="1" s="1"/>
  <c r="K3745" i="1"/>
  <c r="L3745" i="1"/>
  <c r="M3745" i="1"/>
  <c r="N3745" i="1"/>
  <c r="I3746" i="1"/>
  <c r="J3746" i="1"/>
  <c r="O3746" i="1" s="1"/>
  <c r="I3747" i="1"/>
  <c r="K3747" i="1" s="1"/>
  <c r="J3747" i="1"/>
  <c r="O3747" i="1" s="1"/>
  <c r="L3747" i="1"/>
  <c r="N3747" i="1"/>
  <c r="I3748" i="1"/>
  <c r="J3748" i="1"/>
  <c r="O3748" i="1" s="1"/>
  <c r="I3749" i="1"/>
  <c r="M3749" i="1" s="1"/>
  <c r="J3749" i="1"/>
  <c r="O3749" i="1" s="1"/>
  <c r="K3749" i="1"/>
  <c r="L3749" i="1"/>
  <c r="N3749" i="1"/>
  <c r="I3750" i="1"/>
  <c r="N3750" i="1" s="1"/>
  <c r="J3750" i="1"/>
  <c r="O3750" i="1" s="1"/>
  <c r="L3750" i="1"/>
  <c r="M3750" i="1"/>
  <c r="I3751" i="1"/>
  <c r="K3751" i="1" s="1"/>
  <c r="J3751" i="1"/>
  <c r="O3751" i="1" s="1"/>
  <c r="L3751" i="1"/>
  <c r="M3751" i="1"/>
  <c r="I3752" i="1"/>
  <c r="J3752" i="1"/>
  <c r="O3752" i="1" s="1"/>
  <c r="K3752" i="1"/>
  <c r="I3753" i="1"/>
  <c r="J3753" i="1"/>
  <c r="O3753" i="1" s="1"/>
  <c r="K3753" i="1"/>
  <c r="L3753" i="1"/>
  <c r="M3753" i="1"/>
  <c r="N3753" i="1"/>
  <c r="I3754" i="1"/>
  <c r="N3754" i="1" s="1"/>
  <c r="J3754" i="1"/>
  <c r="O3754" i="1" s="1"/>
  <c r="L3754" i="1"/>
  <c r="M3754" i="1"/>
  <c r="I3755" i="1"/>
  <c r="K3755" i="1" s="1"/>
  <c r="J3755" i="1"/>
  <c r="O3755" i="1" s="1"/>
  <c r="L3755" i="1"/>
  <c r="M3755" i="1"/>
  <c r="I3756" i="1"/>
  <c r="J3756" i="1"/>
  <c r="O3756" i="1" s="1"/>
  <c r="K3756" i="1"/>
  <c r="I3757" i="1"/>
  <c r="M3757" i="1" s="1"/>
  <c r="J3757" i="1"/>
  <c r="O3757" i="1" s="1"/>
  <c r="K3757" i="1"/>
  <c r="L3757" i="1"/>
  <c r="N3757" i="1"/>
  <c r="I3758" i="1"/>
  <c r="N3758" i="1" s="1"/>
  <c r="J3758" i="1"/>
  <c r="O3758" i="1" s="1"/>
  <c r="K3758" i="1"/>
  <c r="M3758" i="1"/>
  <c r="I3759" i="1"/>
  <c r="N3759" i="1" s="1"/>
  <c r="J3759" i="1"/>
  <c r="O3759" i="1" s="1"/>
  <c r="I3760" i="1"/>
  <c r="L3760" i="1" s="1"/>
  <c r="J3760" i="1"/>
  <c r="O3760" i="1" s="1"/>
  <c r="K3760" i="1"/>
  <c r="M3760" i="1"/>
  <c r="N3760" i="1"/>
  <c r="I3761" i="1"/>
  <c r="J3761" i="1"/>
  <c r="O3761" i="1" s="1"/>
  <c r="K3761" i="1"/>
  <c r="L3761" i="1"/>
  <c r="M3761" i="1"/>
  <c r="N3761" i="1"/>
  <c r="I3762" i="1"/>
  <c r="N3762" i="1" s="1"/>
  <c r="J3762" i="1"/>
  <c r="O3762" i="1" s="1"/>
  <c r="K3762" i="1"/>
  <c r="M3762" i="1"/>
  <c r="I3763" i="1"/>
  <c r="J3763" i="1"/>
  <c r="O3763" i="1" s="1"/>
  <c r="N3763" i="1"/>
  <c r="I3764" i="1"/>
  <c r="L3764" i="1" s="1"/>
  <c r="J3764" i="1"/>
  <c r="O3764" i="1" s="1"/>
  <c r="K3764" i="1"/>
  <c r="M3764" i="1"/>
  <c r="N3764" i="1"/>
  <c r="I3765" i="1"/>
  <c r="M3765" i="1" s="1"/>
  <c r="J3765" i="1"/>
  <c r="O3765" i="1" s="1"/>
  <c r="K3765" i="1"/>
  <c r="L3765" i="1"/>
  <c r="N3765" i="1"/>
  <c r="I3766" i="1"/>
  <c r="N3766" i="1" s="1"/>
  <c r="J3766" i="1"/>
  <c r="O3766" i="1" s="1"/>
  <c r="K3766" i="1"/>
  <c r="L3766" i="1"/>
  <c r="I3767" i="1"/>
  <c r="J3767" i="1"/>
  <c r="O3767" i="1" s="1"/>
  <c r="I3768" i="1"/>
  <c r="L3768" i="1" s="1"/>
  <c r="J3768" i="1"/>
  <c r="O3768" i="1" s="1"/>
  <c r="M3768" i="1"/>
  <c r="N3768" i="1"/>
  <c r="I3769" i="1"/>
  <c r="J3769" i="1"/>
  <c r="O3769" i="1" s="1"/>
  <c r="K3769" i="1"/>
  <c r="L3769" i="1"/>
  <c r="M3769" i="1"/>
  <c r="N3769" i="1"/>
  <c r="I3770" i="1"/>
  <c r="N3770" i="1" s="1"/>
  <c r="J3770" i="1"/>
  <c r="O3770" i="1" s="1"/>
  <c r="K3770" i="1"/>
  <c r="L3770" i="1"/>
  <c r="I3771" i="1"/>
  <c r="J3771" i="1"/>
  <c r="O3771" i="1" s="1"/>
  <c r="I3772" i="1"/>
  <c r="J3772" i="1"/>
  <c r="O3772" i="1" s="1"/>
  <c r="I3773" i="1"/>
  <c r="M3773" i="1" s="1"/>
  <c r="J3773" i="1"/>
  <c r="O3773" i="1" s="1"/>
  <c r="K3773" i="1"/>
  <c r="L3773" i="1"/>
  <c r="N3773" i="1"/>
  <c r="I3774" i="1"/>
  <c r="M3774" i="1" s="1"/>
  <c r="J3774" i="1"/>
  <c r="O3774" i="1" s="1"/>
  <c r="I3775" i="1"/>
  <c r="J3775" i="1"/>
  <c r="O3775" i="1" s="1"/>
  <c r="I3776" i="1"/>
  <c r="L3776" i="1" s="1"/>
  <c r="J3776" i="1"/>
  <c r="O3776" i="1" s="1"/>
  <c r="M3776" i="1"/>
  <c r="N3776" i="1"/>
  <c r="I3777" i="1"/>
  <c r="J3777" i="1"/>
  <c r="O3777" i="1" s="1"/>
  <c r="K3777" i="1"/>
  <c r="L3777" i="1"/>
  <c r="M3777" i="1"/>
  <c r="N3777" i="1"/>
  <c r="I3778" i="1"/>
  <c r="J3778" i="1"/>
  <c r="O3778" i="1" s="1"/>
  <c r="M3778" i="1"/>
  <c r="I3779" i="1"/>
  <c r="J3779" i="1"/>
  <c r="O3779" i="1" s="1"/>
  <c r="L3779" i="1"/>
  <c r="I3780" i="1"/>
  <c r="L3780" i="1" s="1"/>
  <c r="J3780" i="1"/>
  <c r="O3780" i="1" s="1"/>
  <c r="M3780" i="1"/>
  <c r="N3780" i="1"/>
  <c r="I3781" i="1"/>
  <c r="M3781" i="1" s="1"/>
  <c r="J3781" i="1"/>
  <c r="O3781" i="1" s="1"/>
  <c r="K3781" i="1"/>
  <c r="L3781" i="1"/>
  <c r="N3781" i="1"/>
  <c r="I3782" i="1"/>
  <c r="J3782" i="1"/>
  <c r="O3782" i="1" s="1"/>
  <c r="I3783" i="1"/>
  <c r="K3783" i="1" s="1"/>
  <c r="J3783" i="1"/>
  <c r="O3783" i="1" s="1"/>
  <c r="L3783" i="1"/>
  <c r="M3783" i="1"/>
  <c r="N3783" i="1"/>
  <c r="I3784" i="1"/>
  <c r="L3784" i="1" s="1"/>
  <c r="J3784" i="1"/>
  <c r="O3784" i="1" s="1"/>
  <c r="K3784" i="1"/>
  <c r="N3784" i="1"/>
  <c r="I3785" i="1"/>
  <c r="J3785" i="1"/>
  <c r="O3785" i="1" s="1"/>
  <c r="K3785" i="1"/>
  <c r="L3785" i="1"/>
  <c r="M3785" i="1"/>
  <c r="N3785" i="1"/>
  <c r="I3786" i="1"/>
  <c r="J3786" i="1"/>
  <c r="O3786" i="1" s="1"/>
  <c r="I3787" i="1"/>
  <c r="K3787" i="1" s="1"/>
  <c r="J3787" i="1"/>
  <c r="O3787" i="1" s="1"/>
  <c r="L3787" i="1"/>
  <c r="M3787" i="1"/>
  <c r="N3787" i="1"/>
  <c r="I3788" i="1"/>
  <c r="L3788" i="1" s="1"/>
  <c r="J3788" i="1"/>
  <c r="O3788" i="1" s="1"/>
  <c r="K3788" i="1"/>
  <c r="N3788" i="1"/>
  <c r="I3789" i="1"/>
  <c r="M3789" i="1" s="1"/>
  <c r="J3789" i="1"/>
  <c r="O3789" i="1" s="1"/>
  <c r="K3789" i="1"/>
  <c r="L3789" i="1"/>
  <c r="N3789" i="1"/>
  <c r="I3790" i="1"/>
  <c r="J3790" i="1"/>
  <c r="O3790" i="1" s="1"/>
  <c r="K3790" i="1"/>
  <c r="I3791" i="1"/>
  <c r="K3791" i="1" s="1"/>
  <c r="J3791" i="1"/>
  <c r="O3791" i="1" s="1"/>
  <c r="L3791" i="1"/>
  <c r="N3791" i="1"/>
  <c r="I3792" i="1"/>
  <c r="L3792" i="1" s="1"/>
  <c r="J3792" i="1"/>
  <c r="O3792" i="1" s="1"/>
  <c r="K3792" i="1"/>
  <c r="M3792" i="1"/>
  <c r="I3793" i="1"/>
  <c r="J3793" i="1"/>
  <c r="O3793" i="1" s="1"/>
  <c r="K3793" i="1"/>
  <c r="L3793" i="1"/>
  <c r="M3793" i="1"/>
  <c r="N3793" i="1"/>
  <c r="I3794" i="1"/>
  <c r="J3794" i="1"/>
  <c r="O3794" i="1" s="1"/>
  <c r="K3794" i="1"/>
  <c r="I3795" i="1"/>
  <c r="K3795" i="1" s="1"/>
  <c r="J3795" i="1"/>
  <c r="O3795" i="1" s="1"/>
  <c r="L3795" i="1"/>
  <c r="I3796" i="1"/>
  <c r="L3796" i="1" s="1"/>
  <c r="J3796" i="1"/>
  <c r="O3796" i="1" s="1"/>
  <c r="K3796" i="1"/>
  <c r="M3796" i="1"/>
  <c r="I3797" i="1"/>
  <c r="M3797" i="1" s="1"/>
  <c r="J3797" i="1"/>
  <c r="O3797" i="1" s="1"/>
  <c r="K3797" i="1"/>
  <c r="L3797" i="1"/>
  <c r="N3797" i="1"/>
  <c r="I3798" i="1"/>
  <c r="N3798" i="1" s="1"/>
  <c r="J3798" i="1"/>
  <c r="O3798" i="1" s="1"/>
  <c r="K3798" i="1"/>
  <c r="L3798" i="1"/>
  <c r="M3798" i="1"/>
  <c r="I3799" i="1"/>
  <c r="K3799" i="1" s="1"/>
  <c r="J3799" i="1"/>
  <c r="O3799" i="1" s="1"/>
  <c r="M3799" i="1"/>
  <c r="N3799" i="1"/>
  <c r="I3800" i="1"/>
  <c r="J3800" i="1"/>
  <c r="O3800" i="1" s="1"/>
  <c r="I3801" i="1"/>
  <c r="J3801" i="1"/>
  <c r="O3801" i="1" s="1"/>
  <c r="K3801" i="1"/>
  <c r="L3801" i="1"/>
  <c r="M3801" i="1"/>
  <c r="N3801" i="1"/>
  <c r="I3802" i="1"/>
  <c r="N3802" i="1" s="1"/>
  <c r="J3802" i="1"/>
  <c r="O3802" i="1" s="1"/>
  <c r="K3802" i="1"/>
  <c r="L3802" i="1"/>
  <c r="M3802" i="1"/>
  <c r="I3803" i="1"/>
  <c r="K3803" i="1" s="1"/>
  <c r="J3803" i="1"/>
  <c r="O3803" i="1" s="1"/>
  <c r="M3803" i="1"/>
  <c r="N3803" i="1"/>
  <c r="I3804" i="1"/>
  <c r="J3804" i="1"/>
  <c r="O3804" i="1" s="1"/>
  <c r="N3804" i="1"/>
  <c r="I3805" i="1"/>
  <c r="M3805" i="1" s="1"/>
  <c r="J3805" i="1"/>
  <c r="O3805" i="1" s="1"/>
  <c r="K3805" i="1"/>
  <c r="L3805" i="1"/>
  <c r="N3805" i="1"/>
  <c r="I3806" i="1"/>
  <c r="N3806" i="1" s="1"/>
  <c r="J3806" i="1"/>
  <c r="O3806" i="1" s="1"/>
  <c r="K3806" i="1"/>
  <c r="L3806" i="1"/>
  <c r="M3806" i="1"/>
  <c r="I3807" i="1"/>
  <c r="K3807" i="1" s="1"/>
  <c r="J3807" i="1"/>
  <c r="O3807" i="1" s="1"/>
  <c r="L3807" i="1"/>
  <c r="N3807" i="1"/>
  <c r="I3808" i="1"/>
  <c r="J3808" i="1"/>
  <c r="O3808" i="1" s="1"/>
  <c r="I3809" i="1"/>
  <c r="J3809" i="1"/>
  <c r="O3809" i="1" s="1"/>
  <c r="K3809" i="1"/>
  <c r="L3809" i="1"/>
  <c r="M3809" i="1"/>
  <c r="N3809" i="1"/>
  <c r="I3810" i="1"/>
  <c r="J3810" i="1"/>
  <c r="O3810" i="1" s="1"/>
  <c r="I3811" i="1"/>
  <c r="K3811" i="1" s="1"/>
  <c r="J3811" i="1"/>
  <c r="O3811" i="1" s="1"/>
  <c r="L3811" i="1"/>
  <c r="N3811" i="1"/>
  <c r="I3812" i="1"/>
  <c r="J3812" i="1"/>
  <c r="O3812" i="1" s="1"/>
  <c r="I3813" i="1"/>
  <c r="M3813" i="1" s="1"/>
  <c r="J3813" i="1"/>
  <c r="O3813" i="1" s="1"/>
  <c r="K3813" i="1"/>
  <c r="L3813" i="1"/>
  <c r="N3813" i="1"/>
  <c r="I3814" i="1"/>
  <c r="N3814" i="1" s="1"/>
  <c r="J3814" i="1"/>
  <c r="O3814" i="1" s="1"/>
  <c r="L3814" i="1"/>
  <c r="M3814" i="1"/>
  <c r="I3815" i="1"/>
  <c r="K3815" i="1" s="1"/>
  <c r="J3815" i="1"/>
  <c r="O3815" i="1" s="1"/>
  <c r="L3815" i="1"/>
  <c r="M3815" i="1"/>
  <c r="I3816" i="1"/>
  <c r="J3816" i="1"/>
  <c r="O3816" i="1" s="1"/>
  <c r="K3816" i="1"/>
  <c r="I3817" i="1"/>
  <c r="J3817" i="1"/>
  <c r="O3817" i="1" s="1"/>
  <c r="K3817" i="1"/>
  <c r="L3817" i="1"/>
  <c r="M3817" i="1"/>
  <c r="N3817" i="1"/>
  <c r="I3818" i="1"/>
  <c r="N3818" i="1" s="1"/>
  <c r="J3818" i="1"/>
  <c r="O3818" i="1" s="1"/>
  <c r="L3818" i="1"/>
  <c r="M3818" i="1"/>
  <c r="I3819" i="1"/>
  <c r="K3819" i="1" s="1"/>
  <c r="J3819" i="1"/>
  <c r="O3819" i="1" s="1"/>
  <c r="L3819" i="1"/>
  <c r="M3819" i="1"/>
  <c r="I3820" i="1"/>
  <c r="J3820" i="1"/>
  <c r="O3820" i="1" s="1"/>
  <c r="K3820" i="1"/>
  <c r="I3821" i="1"/>
  <c r="M3821" i="1" s="1"/>
  <c r="J3821" i="1"/>
  <c r="O3821" i="1" s="1"/>
  <c r="K3821" i="1"/>
  <c r="L3821" i="1"/>
  <c r="N3821" i="1"/>
  <c r="I3822" i="1"/>
  <c r="N3822" i="1" s="1"/>
  <c r="J3822" i="1"/>
  <c r="O3822" i="1" s="1"/>
  <c r="K3822" i="1"/>
  <c r="M3822" i="1"/>
  <c r="I3823" i="1"/>
  <c r="N3823" i="1" s="1"/>
  <c r="J3823" i="1"/>
  <c r="O3823" i="1" s="1"/>
  <c r="I3824" i="1"/>
  <c r="L3824" i="1" s="1"/>
  <c r="J3824" i="1"/>
  <c r="O3824" i="1" s="1"/>
  <c r="K3824" i="1"/>
  <c r="M3824" i="1"/>
  <c r="N3824" i="1"/>
  <c r="I3825" i="1"/>
  <c r="J3825" i="1"/>
  <c r="O3825" i="1" s="1"/>
  <c r="K3825" i="1"/>
  <c r="L3825" i="1"/>
  <c r="M3825" i="1"/>
  <c r="N3825" i="1"/>
  <c r="I3826" i="1"/>
  <c r="N3826" i="1" s="1"/>
  <c r="J3826" i="1"/>
  <c r="O3826" i="1" s="1"/>
  <c r="K3826" i="1"/>
  <c r="M3826" i="1"/>
  <c r="I3827" i="1"/>
  <c r="J3827" i="1"/>
  <c r="O3827" i="1" s="1"/>
  <c r="N3827" i="1"/>
  <c r="I3828" i="1"/>
  <c r="L3828" i="1" s="1"/>
  <c r="J3828" i="1"/>
  <c r="O3828" i="1" s="1"/>
  <c r="K3828" i="1"/>
  <c r="M3828" i="1"/>
  <c r="N3828" i="1"/>
  <c r="I3829" i="1"/>
  <c r="M3829" i="1" s="1"/>
  <c r="J3829" i="1"/>
  <c r="O3829" i="1" s="1"/>
  <c r="K3829" i="1"/>
  <c r="L3829" i="1"/>
  <c r="N3829" i="1"/>
  <c r="I3830" i="1"/>
  <c r="N3830" i="1" s="1"/>
  <c r="J3830" i="1"/>
  <c r="O3830" i="1" s="1"/>
  <c r="K3830" i="1"/>
  <c r="L3830" i="1"/>
  <c r="I3831" i="1"/>
  <c r="J3831" i="1"/>
  <c r="O3831" i="1" s="1"/>
  <c r="N3831" i="1"/>
  <c r="I3832" i="1"/>
  <c r="J3832" i="1"/>
  <c r="O3832" i="1" s="1"/>
  <c r="K3832" i="1"/>
  <c r="L3832" i="1"/>
  <c r="M3832" i="1"/>
  <c r="N3832" i="1"/>
  <c r="I3833" i="1"/>
  <c r="J3833" i="1"/>
  <c r="O3833" i="1" s="1"/>
  <c r="K3833" i="1"/>
  <c r="L3833" i="1"/>
  <c r="M3833" i="1"/>
  <c r="N3833" i="1"/>
  <c r="I3834" i="1"/>
  <c r="K3834" i="1" s="1"/>
  <c r="J3834" i="1"/>
  <c r="O3834" i="1" s="1"/>
  <c r="L3834" i="1"/>
  <c r="M3834" i="1"/>
  <c r="N3834" i="1"/>
  <c r="I3835" i="1"/>
  <c r="K3835" i="1" s="1"/>
  <c r="J3835" i="1"/>
  <c r="O3835" i="1" s="1"/>
  <c r="L3835" i="1"/>
  <c r="N3835" i="1"/>
  <c r="I3836" i="1"/>
  <c r="J3836" i="1"/>
  <c r="O3836" i="1" s="1"/>
  <c r="N3836" i="1"/>
  <c r="I3837" i="1"/>
  <c r="J3837" i="1"/>
  <c r="O3837" i="1" s="1"/>
  <c r="I3838" i="1"/>
  <c r="N3838" i="1" s="1"/>
  <c r="J3838" i="1"/>
  <c r="O3838" i="1" s="1"/>
  <c r="K3838" i="1"/>
  <c r="M3838" i="1"/>
  <c r="I3839" i="1"/>
  <c r="L3839" i="1" s="1"/>
  <c r="J3839" i="1"/>
  <c r="O3839" i="1" s="1"/>
  <c r="K3839" i="1"/>
  <c r="M3839" i="1"/>
  <c r="N3839" i="1"/>
  <c r="I3840" i="1"/>
  <c r="J3840" i="1"/>
  <c r="O3840" i="1" s="1"/>
  <c r="M3840" i="1"/>
  <c r="I3841" i="1"/>
  <c r="J3841" i="1"/>
  <c r="O3841" i="1" s="1"/>
  <c r="K3841" i="1"/>
  <c r="L3841" i="1"/>
  <c r="M3841" i="1"/>
  <c r="N3841" i="1"/>
  <c r="I3842" i="1"/>
  <c r="J3842" i="1"/>
  <c r="O3842" i="1" s="1"/>
  <c r="I3843" i="1"/>
  <c r="K3843" i="1" s="1"/>
  <c r="J3843" i="1"/>
  <c r="O3843" i="1" s="1"/>
  <c r="L3843" i="1"/>
  <c r="M3843" i="1"/>
  <c r="N3843" i="1"/>
  <c r="I3844" i="1"/>
  <c r="L3844" i="1" s="1"/>
  <c r="J3844" i="1"/>
  <c r="O3844" i="1" s="1"/>
  <c r="M3844" i="1"/>
  <c r="N3844" i="1"/>
  <c r="I3845" i="1"/>
  <c r="M3845" i="1" s="1"/>
  <c r="J3845" i="1"/>
  <c r="O3845" i="1" s="1"/>
  <c r="K3845" i="1"/>
  <c r="L3845" i="1"/>
  <c r="I3846" i="1"/>
  <c r="J3846" i="1"/>
  <c r="O3846" i="1" s="1"/>
  <c r="I3847" i="1"/>
  <c r="J3847" i="1"/>
  <c r="O3847" i="1" s="1"/>
  <c r="K3847" i="1"/>
  <c r="L3847" i="1"/>
  <c r="M3847" i="1"/>
  <c r="N3847" i="1"/>
  <c r="I3848" i="1"/>
  <c r="K3848" i="1" s="1"/>
  <c r="J3848" i="1"/>
  <c r="O3848" i="1" s="1"/>
  <c r="L3848" i="1"/>
  <c r="M3848" i="1"/>
  <c r="N3848" i="1"/>
  <c r="I3849" i="1"/>
  <c r="J3849" i="1"/>
  <c r="O3849" i="1" s="1"/>
  <c r="K3849" i="1"/>
  <c r="L3849" i="1"/>
  <c r="M3849" i="1"/>
  <c r="N3849" i="1"/>
  <c r="I3850" i="1"/>
  <c r="M3850" i="1" s="1"/>
  <c r="J3850" i="1"/>
  <c r="O3850" i="1" s="1"/>
  <c r="K3850" i="1"/>
  <c r="L3850" i="1"/>
  <c r="N3850" i="1"/>
  <c r="I3851" i="1"/>
  <c r="J3851" i="1"/>
  <c r="O3851" i="1" s="1"/>
  <c r="N3851" i="1"/>
  <c r="I3852" i="1"/>
  <c r="J3852" i="1"/>
  <c r="O3852" i="1" s="1"/>
  <c r="I3853" i="1"/>
  <c r="M3853" i="1" s="1"/>
  <c r="J3853" i="1"/>
  <c r="O3853" i="1" s="1"/>
  <c r="L3853" i="1"/>
  <c r="N3853" i="1"/>
  <c r="I3854" i="1"/>
  <c r="N3854" i="1" s="1"/>
  <c r="J3854" i="1"/>
  <c r="O3854" i="1" s="1"/>
  <c r="K3854" i="1"/>
  <c r="M3854" i="1"/>
  <c r="I3855" i="1"/>
  <c r="J3855" i="1"/>
  <c r="O3855" i="1" s="1"/>
  <c r="M3855" i="1"/>
  <c r="I3856" i="1"/>
  <c r="J3856" i="1"/>
  <c r="O3856" i="1" s="1"/>
  <c r="K3856" i="1"/>
  <c r="I3857" i="1"/>
  <c r="J3857" i="1"/>
  <c r="O3857" i="1" s="1"/>
  <c r="K3857" i="1"/>
  <c r="L3857" i="1"/>
  <c r="M3857" i="1"/>
  <c r="N3857" i="1"/>
  <c r="I3858" i="1"/>
  <c r="N3858" i="1" s="1"/>
  <c r="J3858" i="1"/>
  <c r="O3858" i="1" s="1"/>
  <c r="L3858" i="1"/>
  <c r="M3858" i="1"/>
  <c r="I3859" i="1"/>
  <c r="K3859" i="1" s="1"/>
  <c r="J3859" i="1"/>
  <c r="O3859" i="1" s="1"/>
  <c r="M3859" i="1"/>
  <c r="N3859" i="1"/>
  <c r="I3860" i="1"/>
  <c r="L3860" i="1" s="1"/>
  <c r="J3860" i="1"/>
  <c r="O3860" i="1" s="1"/>
  <c r="K3860" i="1"/>
  <c r="M3860" i="1"/>
  <c r="I3861" i="1"/>
  <c r="J3861" i="1"/>
  <c r="O3861" i="1" s="1"/>
  <c r="I3862" i="1"/>
  <c r="N3862" i="1" s="1"/>
  <c r="J3862" i="1"/>
  <c r="O3862" i="1" s="1"/>
  <c r="K3862" i="1"/>
  <c r="L3862" i="1"/>
  <c r="M3862" i="1"/>
  <c r="I3863" i="1"/>
  <c r="K3863" i="1" s="1"/>
  <c r="J3863" i="1"/>
  <c r="O3863" i="1" s="1"/>
  <c r="L3863" i="1"/>
  <c r="M3863" i="1"/>
  <c r="N3863" i="1"/>
  <c r="I3864" i="1"/>
  <c r="M3864" i="1" s="1"/>
  <c r="J3864" i="1"/>
  <c r="O3864" i="1" s="1"/>
  <c r="K3864" i="1"/>
  <c r="L3864" i="1"/>
  <c r="N3864" i="1"/>
  <c r="I3865" i="1"/>
  <c r="J3865" i="1"/>
  <c r="O3865" i="1" s="1"/>
  <c r="K3865" i="1"/>
  <c r="L3865" i="1"/>
  <c r="M3865" i="1"/>
  <c r="N3865" i="1"/>
  <c r="I3866" i="1"/>
  <c r="J3866" i="1"/>
  <c r="O3866" i="1" s="1"/>
  <c r="N3866" i="1"/>
  <c r="I3867" i="1"/>
  <c r="J3867" i="1"/>
  <c r="O3867" i="1" s="1"/>
  <c r="L3867" i="1"/>
  <c r="I3868" i="1"/>
  <c r="L3868" i="1" s="1"/>
  <c r="J3868" i="1"/>
  <c r="O3868" i="1" s="1"/>
  <c r="K3868" i="1"/>
  <c r="M3868" i="1"/>
  <c r="N3868" i="1"/>
  <c r="I3869" i="1"/>
  <c r="M3869" i="1" s="1"/>
  <c r="J3869" i="1"/>
  <c r="O3869" i="1" s="1"/>
  <c r="K3869" i="1"/>
  <c r="N3869" i="1"/>
  <c r="I3870" i="1"/>
  <c r="J3870" i="1"/>
  <c r="O3870" i="1" s="1"/>
  <c r="I3871" i="1"/>
  <c r="J3871" i="1"/>
  <c r="O3871" i="1" s="1"/>
  <c r="K3871" i="1"/>
  <c r="I3872" i="1"/>
  <c r="N3872" i="1" s="1"/>
  <c r="J3872" i="1"/>
  <c r="O3872" i="1" s="1"/>
  <c r="K3872" i="1"/>
  <c r="L3872" i="1"/>
  <c r="M3872" i="1"/>
  <c r="I3873" i="1"/>
  <c r="J3873" i="1"/>
  <c r="O3873" i="1" s="1"/>
  <c r="K3873" i="1"/>
  <c r="L3873" i="1"/>
  <c r="M3873" i="1"/>
  <c r="N3873" i="1"/>
  <c r="I3874" i="1"/>
  <c r="L3874" i="1" s="1"/>
  <c r="J3874" i="1"/>
  <c r="O3874" i="1" s="1"/>
  <c r="K3874" i="1"/>
  <c r="M3874" i="1"/>
  <c r="N3874" i="1"/>
  <c r="I3875" i="1"/>
  <c r="K3875" i="1" s="1"/>
  <c r="J3875" i="1"/>
  <c r="O3875" i="1" s="1"/>
  <c r="L3875" i="1"/>
  <c r="M3875" i="1"/>
  <c r="I3876" i="1"/>
  <c r="J3876" i="1"/>
  <c r="O3876" i="1" s="1"/>
  <c r="I3877" i="1"/>
  <c r="M3877" i="1" s="1"/>
  <c r="J3877" i="1"/>
  <c r="O3877" i="1" s="1"/>
  <c r="K3877" i="1"/>
  <c r="L3877" i="1"/>
  <c r="N3877" i="1"/>
  <c r="I3878" i="1"/>
  <c r="N3878" i="1" s="1"/>
  <c r="J3878" i="1"/>
  <c r="O3878" i="1" s="1"/>
  <c r="L3878" i="1"/>
  <c r="M3878" i="1"/>
  <c r="I3879" i="1"/>
  <c r="M3879" i="1" s="1"/>
  <c r="J3879" i="1"/>
  <c r="O3879" i="1" s="1"/>
  <c r="K3879" i="1"/>
  <c r="L3879" i="1"/>
  <c r="N3879" i="1"/>
  <c r="I3880" i="1"/>
  <c r="J3880" i="1"/>
  <c r="O3880" i="1" s="1"/>
  <c r="N3880" i="1"/>
  <c r="I3881" i="1"/>
  <c r="J3881" i="1"/>
  <c r="O3881" i="1" s="1"/>
  <c r="K3881" i="1"/>
  <c r="L3881" i="1"/>
  <c r="M3881" i="1"/>
  <c r="N3881" i="1"/>
  <c r="I3882" i="1"/>
  <c r="J3882" i="1"/>
  <c r="O3882" i="1" s="1"/>
  <c r="K3882" i="1"/>
  <c r="L3882" i="1"/>
  <c r="M3882" i="1"/>
  <c r="N3882" i="1"/>
  <c r="I3883" i="1"/>
  <c r="J3883" i="1"/>
  <c r="O3883" i="1" s="1"/>
  <c r="I3884" i="1"/>
  <c r="L3884" i="1" s="1"/>
  <c r="J3884" i="1"/>
  <c r="O3884" i="1" s="1"/>
  <c r="K3884" i="1"/>
  <c r="N3884" i="1"/>
  <c r="I3885" i="1"/>
  <c r="J3885" i="1"/>
  <c r="O3885" i="1" s="1"/>
  <c r="N3885" i="1"/>
  <c r="I3886" i="1"/>
  <c r="J3886" i="1"/>
  <c r="O3886" i="1" s="1"/>
  <c r="K3886" i="1"/>
  <c r="I3887" i="1"/>
  <c r="J3887" i="1"/>
  <c r="O3887" i="1" s="1"/>
  <c r="I3888" i="1"/>
  <c r="L3888" i="1" s="1"/>
  <c r="J3888" i="1"/>
  <c r="O3888" i="1" s="1"/>
  <c r="K3888" i="1"/>
  <c r="M3888" i="1"/>
  <c r="N3888" i="1"/>
  <c r="I3889" i="1"/>
  <c r="J3889" i="1"/>
  <c r="O3889" i="1" s="1"/>
  <c r="K3889" i="1"/>
  <c r="L3889" i="1"/>
  <c r="M3889" i="1"/>
  <c r="N3889" i="1"/>
  <c r="I3890" i="1"/>
  <c r="J3890" i="1"/>
  <c r="O3890" i="1" s="1"/>
  <c r="M3890" i="1"/>
  <c r="I3891" i="1"/>
  <c r="J3891" i="1"/>
  <c r="O3891" i="1" s="1"/>
  <c r="I3892" i="1"/>
  <c r="L3892" i="1" s="1"/>
  <c r="J3892" i="1"/>
  <c r="O3892" i="1" s="1"/>
  <c r="K3892" i="1"/>
  <c r="M3892" i="1"/>
  <c r="N3892" i="1"/>
  <c r="I3893" i="1"/>
  <c r="M3893" i="1" s="1"/>
  <c r="J3893" i="1"/>
  <c r="O3893" i="1" s="1"/>
  <c r="L3893" i="1"/>
  <c r="N3893" i="1"/>
  <c r="I3894" i="1"/>
  <c r="N3894" i="1" s="1"/>
  <c r="J3894" i="1"/>
  <c r="O3894" i="1" s="1"/>
  <c r="K3894" i="1"/>
  <c r="L3894" i="1"/>
  <c r="I3895" i="1"/>
  <c r="J3895" i="1"/>
  <c r="O3895" i="1" s="1"/>
  <c r="I3896" i="1"/>
  <c r="J3896" i="1"/>
  <c r="O3896" i="1" s="1"/>
  <c r="K3896" i="1"/>
  <c r="L3896" i="1"/>
  <c r="M3896" i="1"/>
  <c r="N3896" i="1"/>
  <c r="I3897" i="1"/>
  <c r="J3897" i="1"/>
  <c r="O3897" i="1" s="1"/>
  <c r="K3897" i="1"/>
  <c r="L3897" i="1"/>
  <c r="M3897" i="1"/>
  <c r="N3897" i="1"/>
  <c r="I3898" i="1"/>
  <c r="K3898" i="1" s="1"/>
  <c r="J3898" i="1"/>
  <c r="O3898" i="1" s="1"/>
  <c r="L3898" i="1"/>
  <c r="M3898" i="1"/>
  <c r="N3898" i="1"/>
  <c r="I3899" i="1"/>
  <c r="K3899" i="1" s="1"/>
  <c r="J3899" i="1"/>
  <c r="O3899" i="1" s="1"/>
  <c r="L3899" i="1"/>
  <c r="N3899" i="1"/>
  <c r="I3900" i="1"/>
  <c r="N3900" i="1" s="1"/>
  <c r="J3900" i="1"/>
  <c r="O3900" i="1" s="1"/>
  <c r="I3901" i="1"/>
  <c r="J3901" i="1"/>
  <c r="O3901" i="1" s="1"/>
  <c r="K3901" i="1"/>
  <c r="I3902" i="1"/>
  <c r="N3902" i="1" s="1"/>
  <c r="J3902" i="1"/>
  <c r="O3902" i="1" s="1"/>
  <c r="K3902" i="1"/>
  <c r="L3902" i="1"/>
  <c r="I3903" i="1"/>
  <c r="L3903" i="1" s="1"/>
  <c r="J3903" i="1"/>
  <c r="O3903" i="1" s="1"/>
  <c r="K3903" i="1"/>
  <c r="M3903" i="1"/>
  <c r="N3903" i="1"/>
  <c r="I3904" i="1"/>
  <c r="J3904" i="1"/>
  <c r="O3904" i="1" s="1"/>
  <c r="M3904" i="1"/>
  <c r="I3905" i="1"/>
  <c r="J3905" i="1"/>
  <c r="O3905" i="1" s="1"/>
  <c r="K3905" i="1"/>
  <c r="L3905" i="1"/>
  <c r="M3905" i="1"/>
  <c r="N3905" i="1"/>
  <c r="I3906" i="1"/>
  <c r="J3906" i="1"/>
  <c r="O3906" i="1" s="1"/>
  <c r="K3906" i="1"/>
  <c r="I3907" i="1"/>
  <c r="K3907" i="1" s="1"/>
  <c r="J3907" i="1"/>
  <c r="O3907" i="1" s="1"/>
  <c r="L3907" i="1"/>
  <c r="M3907" i="1"/>
  <c r="N3907" i="1"/>
  <c r="I3908" i="1"/>
  <c r="L3908" i="1" s="1"/>
  <c r="J3908" i="1"/>
  <c r="O3908" i="1" s="1"/>
  <c r="M3908" i="1"/>
  <c r="N3908" i="1"/>
  <c r="I3909" i="1"/>
  <c r="M3909" i="1" s="1"/>
  <c r="J3909" i="1"/>
  <c r="O3909" i="1" s="1"/>
  <c r="K3909" i="1"/>
  <c r="L3909" i="1"/>
  <c r="I3910" i="1"/>
  <c r="J3910" i="1"/>
  <c r="O3910" i="1" s="1"/>
  <c r="I3911" i="1"/>
  <c r="J3911" i="1"/>
  <c r="O3911" i="1" s="1"/>
  <c r="K3911" i="1"/>
  <c r="L3911" i="1"/>
  <c r="M3911" i="1"/>
  <c r="N3911" i="1"/>
  <c r="I3912" i="1"/>
  <c r="K3912" i="1" s="1"/>
  <c r="J3912" i="1"/>
  <c r="O3912" i="1" s="1"/>
  <c r="L3912" i="1"/>
  <c r="M3912" i="1"/>
  <c r="N3912" i="1"/>
  <c r="I3913" i="1"/>
  <c r="J3913" i="1"/>
  <c r="O3913" i="1" s="1"/>
  <c r="K3913" i="1"/>
  <c r="L3913" i="1"/>
  <c r="M3913" i="1"/>
  <c r="N3913" i="1"/>
  <c r="I3914" i="1"/>
  <c r="M3914" i="1" s="1"/>
  <c r="J3914" i="1"/>
  <c r="O3914" i="1" s="1"/>
  <c r="K3914" i="1"/>
  <c r="L3914" i="1"/>
  <c r="N3914" i="1"/>
  <c r="I3915" i="1"/>
  <c r="J3915" i="1"/>
  <c r="O3915" i="1" s="1"/>
  <c r="N3915" i="1"/>
  <c r="I3916" i="1"/>
  <c r="J3916" i="1"/>
  <c r="O3916" i="1" s="1"/>
  <c r="I3917" i="1"/>
  <c r="M3917" i="1" s="1"/>
  <c r="J3917" i="1"/>
  <c r="O3917" i="1" s="1"/>
  <c r="K3917" i="1"/>
  <c r="N3917" i="1"/>
  <c r="I3918" i="1"/>
  <c r="N3918" i="1" s="1"/>
  <c r="J3918" i="1"/>
  <c r="O3918" i="1" s="1"/>
  <c r="K3918" i="1"/>
  <c r="M3918" i="1"/>
  <c r="I3919" i="1"/>
  <c r="J3919" i="1"/>
  <c r="O3919" i="1" s="1"/>
  <c r="M3919" i="1"/>
  <c r="I3920" i="1"/>
  <c r="J3920" i="1"/>
  <c r="O3920" i="1" s="1"/>
  <c r="I3921" i="1"/>
  <c r="J3921" i="1"/>
  <c r="O3921" i="1" s="1"/>
  <c r="K3921" i="1"/>
  <c r="L3921" i="1"/>
  <c r="M3921" i="1"/>
  <c r="N3921" i="1"/>
  <c r="I3922" i="1"/>
  <c r="N3922" i="1" s="1"/>
  <c r="J3922" i="1"/>
  <c r="O3922" i="1" s="1"/>
  <c r="K3922" i="1"/>
  <c r="M3922" i="1"/>
  <c r="I3923" i="1"/>
  <c r="K3923" i="1" s="1"/>
  <c r="J3923" i="1"/>
  <c r="O3923" i="1" s="1"/>
  <c r="M3923" i="1"/>
  <c r="N3923" i="1"/>
  <c r="I3924" i="1"/>
  <c r="L3924" i="1" s="1"/>
  <c r="J3924" i="1"/>
  <c r="O3924" i="1" s="1"/>
  <c r="K3924" i="1"/>
  <c r="M3924" i="1"/>
  <c r="I3925" i="1"/>
  <c r="J3925" i="1"/>
  <c r="O3925" i="1" s="1"/>
  <c r="I3926" i="1"/>
  <c r="N3926" i="1" s="1"/>
  <c r="J3926" i="1"/>
  <c r="O3926" i="1" s="1"/>
  <c r="K3926" i="1"/>
  <c r="L3926" i="1"/>
  <c r="M3926" i="1"/>
  <c r="I3927" i="1"/>
  <c r="K3927" i="1" s="1"/>
  <c r="J3927" i="1"/>
  <c r="O3927" i="1" s="1"/>
  <c r="L3927" i="1"/>
  <c r="M3927" i="1"/>
  <c r="N3927" i="1"/>
  <c r="I3928" i="1"/>
  <c r="M3928" i="1" s="1"/>
  <c r="J3928" i="1"/>
  <c r="O3928" i="1" s="1"/>
  <c r="K3928" i="1"/>
  <c r="L3928" i="1"/>
  <c r="N3928" i="1"/>
  <c r="I3929" i="1"/>
  <c r="J3929" i="1"/>
  <c r="O3929" i="1" s="1"/>
  <c r="K3929" i="1"/>
  <c r="L3929" i="1"/>
  <c r="M3929" i="1"/>
  <c r="N3929" i="1"/>
  <c r="I3930" i="1"/>
  <c r="J3930" i="1"/>
  <c r="O3930" i="1" s="1"/>
  <c r="N3930" i="1"/>
  <c r="I3931" i="1"/>
  <c r="J3931" i="1"/>
  <c r="O3931" i="1" s="1"/>
  <c r="I3932" i="1"/>
  <c r="L3932" i="1" s="1"/>
  <c r="J3932" i="1"/>
  <c r="O3932" i="1" s="1"/>
  <c r="M3932" i="1"/>
  <c r="N3932" i="1"/>
  <c r="I3933" i="1"/>
  <c r="M3933" i="1" s="1"/>
  <c r="J3933" i="1"/>
  <c r="O3933" i="1" s="1"/>
  <c r="K3933" i="1"/>
  <c r="N3933" i="1"/>
  <c r="I3934" i="1"/>
  <c r="J3934" i="1"/>
  <c r="O3934" i="1" s="1"/>
  <c r="M3934" i="1"/>
  <c r="I3935" i="1"/>
  <c r="J3935" i="1"/>
  <c r="O3935" i="1" s="1"/>
  <c r="K3935" i="1"/>
  <c r="I3936" i="1"/>
  <c r="N3936" i="1" s="1"/>
  <c r="J3936" i="1"/>
  <c r="O3936" i="1" s="1"/>
  <c r="K3936" i="1"/>
  <c r="L3936" i="1"/>
  <c r="M3936" i="1"/>
  <c r="I3937" i="1"/>
  <c r="J3937" i="1"/>
  <c r="O3937" i="1" s="1"/>
  <c r="K3937" i="1"/>
  <c r="L3937" i="1"/>
  <c r="M3937" i="1"/>
  <c r="N3937" i="1"/>
  <c r="I3938" i="1"/>
  <c r="L3938" i="1" s="1"/>
  <c r="J3938" i="1"/>
  <c r="O3938" i="1" s="1"/>
  <c r="K3938" i="1"/>
  <c r="M3938" i="1"/>
  <c r="N3938" i="1"/>
  <c r="I3939" i="1"/>
  <c r="K3939" i="1" s="1"/>
  <c r="J3939" i="1"/>
  <c r="O3939" i="1" s="1"/>
  <c r="L3939" i="1"/>
  <c r="M3939" i="1"/>
  <c r="I3940" i="1"/>
  <c r="J3940" i="1"/>
  <c r="O3940" i="1" s="1"/>
  <c r="I3941" i="1"/>
  <c r="M3941" i="1" s="1"/>
  <c r="J3941" i="1"/>
  <c r="O3941" i="1" s="1"/>
  <c r="K3941" i="1"/>
  <c r="L3941" i="1"/>
  <c r="N3941" i="1"/>
  <c r="I3942" i="1"/>
  <c r="N3942" i="1" s="1"/>
  <c r="J3942" i="1"/>
  <c r="O3942" i="1" s="1"/>
  <c r="L3942" i="1"/>
  <c r="M3942" i="1"/>
  <c r="I3943" i="1"/>
  <c r="M3943" i="1" s="1"/>
  <c r="J3943" i="1"/>
  <c r="O3943" i="1" s="1"/>
  <c r="K3943" i="1"/>
  <c r="L3943" i="1"/>
  <c r="N3943" i="1"/>
  <c r="I3944" i="1"/>
  <c r="J3944" i="1"/>
  <c r="O3944" i="1" s="1"/>
  <c r="N3944" i="1"/>
  <c r="I3945" i="1"/>
  <c r="J3945" i="1"/>
  <c r="O3945" i="1" s="1"/>
  <c r="K3945" i="1"/>
  <c r="L3945" i="1"/>
  <c r="M3945" i="1"/>
  <c r="N3945" i="1"/>
  <c r="I3946" i="1"/>
  <c r="J3946" i="1"/>
  <c r="O3946" i="1" s="1"/>
  <c r="K3946" i="1"/>
  <c r="L3946" i="1"/>
  <c r="M3946" i="1"/>
  <c r="N3946" i="1"/>
  <c r="I3947" i="1"/>
  <c r="K3947" i="1" s="1"/>
  <c r="J3947" i="1"/>
  <c r="O3947" i="1" s="1"/>
  <c r="L3947" i="1"/>
  <c r="I3948" i="1"/>
  <c r="L3948" i="1" s="1"/>
  <c r="J3948" i="1"/>
  <c r="O3948" i="1" s="1"/>
  <c r="K3948" i="1"/>
  <c r="N3948" i="1"/>
  <c r="I3949" i="1"/>
  <c r="J3949" i="1"/>
  <c r="O3949" i="1" s="1"/>
  <c r="N3949" i="1"/>
  <c r="I3950" i="1"/>
  <c r="J3950" i="1"/>
  <c r="O3950" i="1" s="1"/>
  <c r="K3950" i="1"/>
  <c r="I3951" i="1"/>
  <c r="J3951" i="1"/>
  <c r="O3951" i="1" s="1"/>
  <c r="I3952" i="1"/>
  <c r="L3952" i="1" s="1"/>
  <c r="J3952" i="1"/>
  <c r="O3952" i="1" s="1"/>
  <c r="K3952" i="1"/>
  <c r="M3952" i="1"/>
  <c r="N3952" i="1"/>
  <c r="I3953" i="1"/>
  <c r="J3953" i="1"/>
  <c r="O3953" i="1" s="1"/>
  <c r="K3953" i="1"/>
  <c r="L3953" i="1"/>
  <c r="M3953" i="1"/>
  <c r="N3953" i="1"/>
  <c r="I3954" i="1"/>
  <c r="J3954" i="1"/>
  <c r="O3954" i="1" s="1"/>
  <c r="M3954" i="1"/>
  <c r="I3955" i="1"/>
  <c r="J3955" i="1"/>
  <c r="O3955" i="1" s="1"/>
  <c r="I3956" i="1"/>
  <c r="L3956" i="1" s="1"/>
  <c r="J3956" i="1"/>
  <c r="O3956" i="1" s="1"/>
  <c r="K3956" i="1"/>
  <c r="M3956" i="1"/>
  <c r="N3956" i="1"/>
  <c r="I3957" i="1"/>
  <c r="M3957" i="1" s="1"/>
  <c r="J3957" i="1"/>
  <c r="O3957" i="1" s="1"/>
  <c r="L3957" i="1"/>
  <c r="N3957" i="1"/>
  <c r="I3958" i="1"/>
  <c r="N3958" i="1" s="1"/>
  <c r="J3958" i="1"/>
  <c r="O3958" i="1" s="1"/>
  <c r="K3958" i="1"/>
  <c r="L3958" i="1"/>
  <c r="I3959" i="1"/>
  <c r="J3959" i="1"/>
  <c r="O3959" i="1" s="1"/>
  <c r="I3960" i="1"/>
  <c r="J3960" i="1"/>
  <c r="O3960" i="1" s="1"/>
  <c r="K3960" i="1"/>
  <c r="L3960" i="1"/>
  <c r="M3960" i="1"/>
  <c r="N3960" i="1"/>
  <c r="I3961" i="1"/>
  <c r="J3961" i="1"/>
  <c r="O3961" i="1" s="1"/>
  <c r="K3961" i="1"/>
  <c r="L3961" i="1"/>
  <c r="M3961" i="1"/>
  <c r="N3961" i="1"/>
  <c r="I3962" i="1"/>
  <c r="K3962" i="1" s="1"/>
  <c r="J3962" i="1"/>
  <c r="O3962" i="1" s="1"/>
  <c r="L3962" i="1"/>
  <c r="M3962" i="1"/>
  <c r="N3962" i="1"/>
  <c r="I3963" i="1"/>
  <c r="K3963" i="1" s="1"/>
  <c r="J3963" i="1"/>
  <c r="O3963" i="1" s="1"/>
  <c r="L3963" i="1"/>
  <c r="N3963" i="1"/>
  <c r="I3964" i="1"/>
  <c r="J3964" i="1"/>
  <c r="O3964" i="1" s="1"/>
  <c r="N3964" i="1"/>
  <c r="I3965" i="1"/>
  <c r="J3965" i="1"/>
  <c r="O3965" i="1" s="1"/>
  <c r="K3965" i="1"/>
  <c r="I3966" i="1"/>
  <c r="J3966" i="1"/>
  <c r="O3966" i="1" s="1"/>
  <c r="I3967" i="1"/>
  <c r="L3967" i="1" s="1"/>
  <c r="J3967" i="1"/>
  <c r="O3967" i="1" s="1"/>
  <c r="K3967" i="1"/>
  <c r="M3967" i="1"/>
  <c r="N3967" i="1"/>
  <c r="I3968" i="1"/>
  <c r="M3968" i="1" s="1"/>
  <c r="J3968" i="1"/>
  <c r="O3968" i="1" s="1"/>
  <c r="I3969" i="1"/>
  <c r="J3969" i="1"/>
  <c r="O3969" i="1" s="1"/>
  <c r="K3969" i="1"/>
  <c r="L3969" i="1"/>
  <c r="M3969" i="1"/>
  <c r="N3969" i="1"/>
  <c r="I3970" i="1"/>
  <c r="J3970" i="1"/>
  <c r="O3970" i="1" s="1"/>
  <c r="K3970" i="1"/>
  <c r="I3971" i="1"/>
  <c r="K3971" i="1" s="1"/>
  <c r="J3971" i="1"/>
  <c r="O3971" i="1" s="1"/>
  <c r="L3971" i="1"/>
  <c r="M3971" i="1"/>
  <c r="N3971" i="1"/>
  <c r="I3972" i="1"/>
  <c r="L3972" i="1" s="1"/>
  <c r="J3972" i="1"/>
  <c r="O3972" i="1" s="1"/>
  <c r="M3972" i="1"/>
  <c r="N3972" i="1"/>
  <c r="I3973" i="1"/>
  <c r="M3973" i="1" s="1"/>
  <c r="J3973" i="1"/>
  <c r="O3973" i="1" s="1"/>
  <c r="K3973" i="1"/>
  <c r="L3973" i="1"/>
  <c r="I3974" i="1"/>
  <c r="J3974" i="1"/>
  <c r="O3974" i="1" s="1"/>
  <c r="I3975" i="1"/>
  <c r="J3975" i="1"/>
  <c r="O3975" i="1" s="1"/>
  <c r="K3975" i="1"/>
  <c r="L3975" i="1"/>
  <c r="M3975" i="1"/>
  <c r="N3975" i="1"/>
  <c r="I3976" i="1"/>
  <c r="K3976" i="1" s="1"/>
  <c r="J3976" i="1"/>
  <c r="O3976" i="1" s="1"/>
  <c r="L3976" i="1"/>
  <c r="M3976" i="1"/>
  <c r="N3976" i="1"/>
  <c r="I3977" i="1"/>
  <c r="J3977" i="1"/>
  <c r="O3977" i="1" s="1"/>
  <c r="K3977" i="1"/>
  <c r="L3977" i="1"/>
  <c r="M3977" i="1"/>
  <c r="N3977" i="1"/>
  <c r="I3978" i="1"/>
  <c r="M3978" i="1" s="1"/>
  <c r="J3978" i="1"/>
  <c r="O3978" i="1" s="1"/>
  <c r="K3978" i="1"/>
  <c r="L3978" i="1"/>
  <c r="N3978" i="1"/>
  <c r="I3979" i="1"/>
  <c r="N3979" i="1" s="1"/>
  <c r="J3979" i="1"/>
  <c r="O3979" i="1" s="1"/>
  <c r="I3980" i="1"/>
  <c r="J3980" i="1"/>
  <c r="O3980" i="1" s="1"/>
  <c r="K3980" i="1"/>
  <c r="I3981" i="1"/>
  <c r="M3981" i="1" s="1"/>
  <c r="J3981" i="1"/>
  <c r="O3981" i="1" s="1"/>
  <c r="K3981" i="1"/>
  <c r="L3981" i="1"/>
  <c r="I3982" i="1"/>
  <c r="N3982" i="1" s="1"/>
  <c r="J3982" i="1"/>
  <c r="O3982" i="1" s="1"/>
  <c r="K3982" i="1"/>
  <c r="M3982" i="1"/>
  <c r="I3983" i="1"/>
  <c r="J3983" i="1"/>
  <c r="O3983" i="1" s="1"/>
  <c r="M3983" i="1"/>
  <c r="I3984" i="1"/>
  <c r="J3984" i="1"/>
  <c r="O3984" i="1" s="1"/>
  <c r="I3985" i="1"/>
  <c r="J3985" i="1"/>
  <c r="O3985" i="1" s="1"/>
  <c r="K3985" i="1"/>
  <c r="L3985" i="1"/>
  <c r="M3985" i="1"/>
  <c r="N3985" i="1"/>
  <c r="I3986" i="1"/>
  <c r="N3986" i="1" s="1"/>
  <c r="J3986" i="1"/>
  <c r="O3986" i="1" s="1"/>
  <c r="K3986" i="1"/>
  <c r="L3986" i="1"/>
  <c r="I3987" i="1"/>
  <c r="K3987" i="1" s="1"/>
  <c r="J3987" i="1"/>
  <c r="O3987" i="1" s="1"/>
  <c r="M3987" i="1"/>
  <c r="N3987" i="1"/>
  <c r="I3988" i="1"/>
  <c r="L3988" i="1" s="1"/>
  <c r="J3988" i="1"/>
  <c r="O3988" i="1" s="1"/>
  <c r="K3988" i="1"/>
  <c r="M3988" i="1"/>
  <c r="I3989" i="1"/>
  <c r="J3989" i="1"/>
  <c r="O3989" i="1" s="1"/>
  <c r="I3990" i="1"/>
  <c r="N3990" i="1" s="1"/>
  <c r="J3990" i="1"/>
  <c r="O3990" i="1" s="1"/>
  <c r="K3990" i="1"/>
  <c r="L3990" i="1"/>
  <c r="M3990" i="1"/>
  <c r="I3991" i="1"/>
  <c r="K3991" i="1" s="1"/>
  <c r="J3991" i="1"/>
  <c r="O3991" i="1" s="1"/>
  <c r="L3991" i="1"/>
  <c r="M3991" i="1"/>
  <c r="N3991" i="1"/>
  <c r="I3992" i="1"/>
  <c r="M3992" i="1" s="1"/>
  <c r="J3992" i="1"/>
  <c r="O3992" i="1" s="1"/>
  <c r="K3992" i="1"/>
  <c r="L3992" i="1"/>
  <c r="N3992" i="1"/>
  <c r="I3993" i="1"/>
  <c r="J3993" i="1"/>
  <c r="O3993" i="1" s="1"/>
  <c r="K3993" i="1"/>
  <c r="L3993" i="1"/>
  <c r="M3993" i="1"/>
  <c r="N3993" i="1"/>
  <c r="I3994" i="1"/>
  <c r="N3994" i="1" s="1"/>
  <c r="J3994" i="1"/>
  <c r="O3994" i="1" s="1"/>
  <c r="I3995" i="1"/>
  <c r="J3995" i="1"/>
  <c r="O3995" i="1" s="1"/>
  <c r="I3996" i="1"/>
  <c r="L3996" i="1" s="1"/>
  <c r="J3996" i="1"/>
  <c r="O3996" i="1" s="1"/>
  <c r="K3996" i="1"/>
  <c r="N3996" i="1"/>
  <c r="I3997" i="1"/>
  <c r="M3997" i="1" s="1"/>
  <c r="J3997" i="1"/>
  <c r="O3997" i="1" s="1"/>
  <c r="K3997" i="1"/>
  <c r="N3997" i="1"/>
  <c r="I3998" i="1"/>
  <c r="J3998" i="1"/>
  <c r="O3998" i="1" s="1"/>
  <c r="M3998" i="1"/>
  <c r="I3999" i="1"/>
  <c r="J3999" i="1"/>
  <c r="O3999" i="1" s="1"/>
  <c r="I4000" i="1"/>
  <c r="N4000" i="1" s="1"/>
  <c r="J4000" i="1"/>
  <c r="O4000" i="1" s="1"/>
  <c r="L4000" i="1"/>
  <c r="M4000" i="1"/>
  <c r="I4001" i="1"/>
  <c r="J4001" i="1"/>
  <c r="O4001" i="1" s="1"/>
  <c r="K4001" i="1"/>
  <c r="L4001" i="1"/>
  <c r="M4001" i="1"/>
  <c r="N4001" i="1"/>
  <c r="I4002" i="1"/>
  <c r="L4002" i="1" s="1"/>
  <c r="J4002" i="1"/>
  <c r="O4002" i="1" s="1"/>
  <c r="K4002" i="1"/>
  <c r="M4002" i="1"/>
  <c r="N4002" i="1"/>
  <c r="I4003" i="1"/>
  <c r="K4003" i="1" s="1"/>
  <c r="J4003" i="1"/>
  <c r="O4003" i="1" s="1"/>
  <c r="L4003" i="1"/>
  <c r="M4003" i="1"/>
  <c r="I4004" i="1"/>
  <c r="J4004" i="1"/>
  <c r="O4004" i="1" s="1"/>
  <c r="I4005" i="1"/>
  <c r="M4005" i="1" s="1"/>
  <c r="J4005" i="1"/>
  <c r="O4005" i="1" s="1"/>
  <c r="K4005" i="1"/>
  <c r="L4005" i="1"/>
  <c r="N4005" i="1"/>
  <c r="I4006" i="1"/>
  <c r="N4006" i="1" s="1"/>
  <c r="J4006" i="1"/>
  <c r="O4006" i="1" s="1"/>
  <c r="L4006" i="1"/>
  <c r="M4006" i="1"/>
  <c r="I4007" i="1"/>
  <c r="M4007" i="1" s="1"/>
  <c r="J4007" i="1"/>
  <c r="O4007" i="1" s="1"/>
  <c r="K4007" i="1"/>
  <c r="L4007" i="1"/>
  <c r="N4007" i="1"/>
  <c r="I4008" i="1"/>
  <c r="J4008" i="1"/>
  <c r="O4008" i="1" s="1"/>
  <c r="N4008" i="1"/>
  <c r="I4009" i="1"/>
  <c r="J4009" i="1"/>
  <c r="O4009" i="1" s="1"/>
  <c r="K4009" i="1"/>
  <c r="L4009" i="1"/>
  <c r="M4009" i="1"/>
  <c r="N4009" i="1"/>
  <c r="I4010" i="1"/>
  <c r="J4010" i="1"/>
  <c r="O4010" i="1" s="1"/>
  <c r="K4010" i="1"/>
  <c r="L4010" i="1"/>
  <c r="M4010" i="1"/>
  <c r="N4010" i="1"/>
  <c r="I4011" i="1"/>
  <c r="K4011" i="1" s="1"/>
  <c r="J4011" i="1"/>
  <c r="O4011" i="1" s="1"/>
  <c r="L4011" i="1"/>
  <c r="M4011" i="1"/>
  <c r="N4011" i="1"/>
  <c r="I4012" i="1"/>
  <c r="L4012" i="1" s="1"/>
  <c r="J4012" i="1"/>
  <c r="O4012" i="1" s="1"/>
  <c r="K4012" i="1"/>
  <c r="N4012" i="1"/>
  <c r="I4013" i="1"/>
  <c r="J4013" i="1"/>
  <c r="O4013" i="1" s="1"/>
  <c r="I4014" i="1"/>
  <c r="K4014" i="1" s="1"/>
  <c r="J4014" i="1"/>
  <c r="O4014" i="1" s="1"/>
  <c r="I4015" i="1"/>
  <c r="N4015" i="1" s="1"/>
  <c r="J4015" i="1"/>
  <c r="O4015" i="1" s="1"/>
  <c r="K4015" i="1"/>
  <c r="I4016" i="1"/>
  <c r="L4016" i="1" s="1"/>
  <c r="J4016" i="1"/>
  <c r="O4016" i="1" s="1"/>
  <c r="K4016" i="1"/>
  <c r="M4016" i="1"/>
  <c r="N4016" i="1"/>
  <c r="I4017" i="1"/>
  <c r="J4017" i="1"/>
  <c r="O4017" i="1" s="1"/>
  <c r="K4017" i="1"/>
  <c r="L4017" i="1"/>
  <c r="M4017" i="1"/>
  <c r="N4017" i="1"/>
  <c r="I4018" i="1"/>
  <c r="J4018" i="1"/>
  <c r="O4018" i="1" s="1"/>
  <c r="I4019" i="1"/>
  <c r="J4019" i="1"/>
  <c r="O4019" i="1" s="1"/>
  <c r="I4020" i="1"/>
  <c r="L4020" i="1" s="1"/>
  <c r="J4020" i="1"/>
  <c r="O4020" i="1" s="1"/>
  <c r="K4020" i="1"/>
  <c r="M4020" i="1"/>
  <c r="N4020" i="1"/>
  <c r="I4021" i="1"/>
  <c r="M4021" i="1" s="1"/>
  <c r="J4021" i="1"/>
  <c r="O4021" i="1" s="1"/>
  <c r="L4021" i="1"/>
  <c r="N4021" i="1"/>
  <c r="I4022" i="1"/>
  <c r="N4022" i="1" s="1"/>
  <c r="J4022" i="1"/>
  <c r="O4022" i="1" s="1"/>
  <c r="K4022" i="1"/>
  <c r="L4022" i="1"/>
  <c r="I4023" i="1"/>
  <c r="J4023" i="1"/>
  <c r="O4023" i="1" s="1"/>
  <c r="N4023" i="1"/>
  <c r="I4024" i="1"/>
  <c r="J4024" i="1"/>
  <c r="O4024" i="1" s="1"/>
  <c r="K4024" i="1"/>
  <c r="L4024" i="1"/>
  <c r="M4024" i="1"/>
  <c r="N4024" i="1"/>
  <c r="I4025" i="1"/>
  <c r="J4025" i="1"/>
  <c r="O4025" i="1" s="1"/>
  <c r="K4025" i="1"/>
  <c r="L4025" i="1"/>
  <c r="M4025" i="1"/>
  <c r="N4025" i="1"/>
  <c r="I4026" i="1"/>
  <c r="K4026" i="1" s="1"/>
  <c r="J4026" i="1"/>
  <c r="O4026" i="1" s="1"/>
  <c r="L4026" i="1"/>
  <c r="M4026" i="1"/>
  <c r="N4026" i="1"/>
  <c r="I4027" i="1"/>
  <c r="K4027" i="1" s="1"/>
  <c r="J4027" i="1"/>
  <c r="O4027" i="1" s="1"/>
  <c r="L4027" i="1"/>
  <c r="N4027" i="1"/>
  <c r="I4028" i="1"/>
  <c r="J4028" i="1"/>
  <c r="O4028" i="1" s="1"/>
  <c r="N4028" i="1"/>
  <c r="I4029" i="1"/>
  <c r="J4029" i="1"/>
  <c r="O4029" i="1" s="1"/>
  <c r="K4029" i="1"/>
  <c r="I4030" i="1"/>
  <c r="J4030" i="1"/>
  <c r="O4030" i="1" s="1"/>
  <c r="I4031" i="1"/>
  <c r="L4031" i="1" s="1"/>
  <c r="J4031" i="1"/>
  <c r="O4031" i="1" s="1"/>
  <c r="K4031" i="1"/>
  <c r="M4031" i="1"/>
  <c r="N4031" i="1"/>
  <c r="I4032" i="1"/>
  <c r="J4032" i="1"/>
  <c r="O4032" i="1" s="1"/>
  <c r="M4032" i="1"/>
  <c r="I4033" i="1"/>
  <c r="J4033" i="1"/>
  <c r="O4033" i="1" s="1"/>
  <c r="K4033" i="1"/>
  <c r="L4033" i="1"/>
  <c r="M4033" i="1"/>
  <c r="N4033" i="1"/>
  <c r="I4034" i="1"/>
  <c r="J4034" i="1"/>
  <c r="O4034" i="1" s="1"/>
  <c r="K4034" i="1"/>
  <c r="I4035" i="1"/>
  <c r="K4035" i="1" s="1"/>
  <c r="J4035" i="1"/>
  <c r="O4035" i="1" s="1"/>
  <c r="L4035" i="1"/>
  <c r="M4035" i="1"/>
  <c r="N4035" i="1"/>
  <c r="I4036" i="1"/>
  <c r="K4036" i="1" s="1"/>
  <c r="J4036" i="1"/>
  <c r="O4036" i="1" s="1"/>
  <c r="L4036" i="1"/>
  <c r="M4036" i="1"/>
  <c r="N4036" i="1"/>
  <c r="I4037" i="1"/>
  <c r="L4037" i="1" s="1"/>
  <c r="J4037" i="1"/>
  <c r="O4037" i="1" s="1"/>
  <c r="K4037" i="1"/>
  <c r="M4037" i="1"/>
  <c r="N4037" i="1"/>
  <c r="I4038" i="1"/>
  <c r="M4038" i="1" s="1"/>
  <c r="J4038" i="1"/>
  <c r="O4038" i="1" s="1"/>
  <c r="K4038" i="1"/>
  <c r="L4038" i="1"/>
  <c r="N4038" i="1"/>
  <c r="I4039" i="1"/>
  <c r="J4039" i="1"/>
  <c r="O4039" i="1" s="1"/>
  <c r="M4039" i="1"/>
  <c r="I4040" i="1"/>
  <c r="J4040" i="1"/>
  <c r="O4040" i="1" s="1"/>
  <c r="N4040" i="1"/>
  <c r="I4041" i="1"/>
  <c r="J4041" i="1"/>
  <c r="O4041" i="1" s="1"/>
  <c r="K4041" i="1"/>
  <c r="I4042" i="1"/>
  <c r="J4042" i="1"/>
  <c r="O4042" i="1" s="1"/>
  <c r="K4042" i="1"/>
  <c r="L4042" i="1"/>
  <c r="M4042" i="1"/>
  <c r="N4042" i="1"/>
  <c r="I4043" i="1"/>
  <c r="J4043" i="1"/>
  <c r="O4043" i="1" s="1"/>
  <c r="I4044" i="1"/>
  <c r="K4044" i="1" s="1"/>
  <c r="J4044" i="1"/>
  <c r="O4044" i="1" s="1"/>
  <c r="L4044" i="1"/>
  <c r="M4044" i="1"/>
  <c r="N4044" i="1"/>
  <c r="I4045" i="1"/>
  <c r="L4045" i="1" s="1"/>
  <c r="J4045" i="1"/>
  <c r="O4045" i="1" s="1"/>
  <c r="K4045" i="1"/>
  <c r="M4045" i="1"/>
  <c r="N4045" i="1"/>
  <c r="I4046" i="1"/>
  <c r="M4046" i="1" s="1"/>
  <c r="J4046" i="1"/>
  <c r="O4046" i="1" s="1"/>
  <c r="K4046" i="1"/>
  <c r="L4046" i="1"/>
  <c r="N4046" i="1"/>
  <c r="I4047" i="1"/>
  <c r="J4047" i="1"/>
  <c r="O4047" i="1" s="1"/>
  <c r="M4047" i="1"/>
  <c r="I4048" i="1"/>
  <c r="J4048" i="1"/>
  <c r="O4048" i="1" s="1"/>
  <c r="N4048" i="1"/>
  <c r="I4049" i="1"/>
  <c r="J4049" i="1"/>
  <c r="O4049" i="1" s="1"/>
  <c r="K4049" i="1"/>
  <c r="I4050" i="1"/>
  <c r="J4050" i="1"/>
  <c r="O4050" i="1" s="1"/>
  <c r="K4050" i="1"/>
  <c r="L4050" i="1"/>
  <c r="M4050" i="1"/>
  <c r="N4050" i="1"/>
  <c r="I4051" i="1"/>
  <c r="J4051" i="1"/>
  <c r="O4051" i="1" s="1"/>
  <c r="I4052" i="1"/>
  <c r="K4052" i="1" s="1"/>
  <c r="J4052" i="1"/>
  <c r="O4052" i="1" s="1"/>
  <c r="L4052" i="1"/>
  <c r="M4052" i="1"/>
  <c r="N4052" i="1"/>
  <c r="I4053" i="1"/>
  <c r="L4053" i="1" s="1"/>
  <c r="J4053" i="1"/>
  <c r="O4053" i="1" s="1"/>
  <c r="K4053" i="1"/>
  <c r="M4053" i="1"/>
  <c r="N4053" i="1"/>
  <c r="I4054" i="1"/>
  <c r="M4054" i="1" s="1"/>
  <c r="J4054" i="1"/>
  <c r="O4054" i="1" s="1"/>
  <c r="K4054" i="1"/>
  <c r="L4054" i="1"/>
  <c r="N4054" i="1"/>
  <c r="I4055" i="1"/>
  <c r="J4055" i="1"/>
  <c r="O4055" i="1" s="1"/>
  <c r="M4055" i="1"/>
  <c r="I4056" i="1"/>
  <c r="J4056" i="1"/>
  <c r="O4056" i="1" s="1"/>
  <c r="N4056" i="1"/>
  <c r="I4057" i="1"/>
  <c r="J4057" i="1"/>
  <c r="O4057" i="1" s="1"/>
  <c r="K4057" i="1"/>
  <c r="I4058" i="1"/>
  <c r="J4058" i="1"/>
  <c r="O4058" i="1" s="1"/>
  <c r="K4058" i="1"/>
  <c r="L4058" i="1"/>
  <c r="M4058" i="1"/>
  <c r="N4058" i="1"/>
  <c r="I4059" i="1"/>
  <c r="J4059" i="1"/>
  <c r="O4059" i="1" s="1"/>
  <c r="I4060" i="1"/>
  <c r="K4060" i="1" s="1"/>
  <c r="J4060" i="1"/>
  <c r="O4060" i="1" s="1"/>
  <c r="L4060" i="1"/>
  <c r="M4060" i="1"/>
  <c r="N4060" i="1"/>
  <c r="I4061" i="1"/>
  <c r="L4061" i="1" s="1"/>
  <c r="J4061" i="1"/>
  <c r="O4061" i="1" s="1"/>
  <c r="K4061" i="1"/>
  <c r="M4061" i="1"/>
  <c r="N4061" i="1"/>
  <c r="I4062" i="1"/>
  <c r="M4062" i="1" s="1"/>
  <c r="J4062" i="1"/>
  <c r="O4062" i="1" s="1"/>
  <c r="K4062" i="1"/>
  <c r="L4062" i="1"/>
  <c r="N4062" i="1"/>
  <c r="I4063" i="1"/>
  <c r="J4063" i="1"/>
  <c r="O4063" i="1" s="1"/>
  <c r="M4063" i="1"/>
  <c r="I4064" i="1"/>
  <c r="J4064" i="1"/>
  <c r="O4064" i="1" s="1"/>
  <c r="N4064" i="1"/>
  <c r="I4065" i="1"/>
  <c r="J4065" i="1"/>
  <c r="O4065" i="1" s="1"/>
  <c r="K4065" i="1"/>
  <c r="I4066" i="1"/>
  <c r="J4066" i="1"/>
  <c r="O4066" i="1" s="1"/>
  <c r="K4066" i="1"/>
  <c r="L4066" i="1"/>
  <c r="M4066" i="1"/>
  <c r="N4066" i="1"/>
  <c r="I4067" i="1"/>
  <c r="J4067" i="1"/>
  <c r="O4067" i="1" s="1"/>
  <c r="I4068" i="1"/>
  <c r="K4068" i="1" s="1"/>
  <c r="J4068" i="1"/>
  <c r="O4068" i="1" s="1"/>
  <c r="L4068" i="1"/>
  <c r="M4068" i="1"/>
  <c r="N4068" i="1"/>
  <c r="I4069" i="1"/>
  <c r="L4069" i="1" s="1"/>
  <c r="J4069" i="1"/>
  <c r="O4069" i="1" s="1"/>
  <c r="K4069" i="1"/>
  <c r="M4069" i="1"/>
  <c r="N4069" i="1"/>
  <c r="I4070" i="1"/>
  <c r="M4070" i="1" s="1"/>
  <c r="J4070" i="1"/>
  <c r="O4070" i="1" s="1"/>
  <c r="K4070" i="1"/>
  <c r="L4070" i="1"/>
  <c r="N4070" i="1"/>
  <c r="I4071" i="1"/>
  <c r="J4071" i="1"/>
  <c r="O4071" i="1" s="1"/>
  <c r="M4071" i="1"/>
  <c r="I4072" i="1"/>
  <c r="J4072" i="1"/>
  <c r="O4072" i="1" s="1"/>
  <c r="N4072" i="1"/>
  <c r="I4073" i="1"/>
  <c r="J4073" i="1"/>
  <c r="O4073" i="1" s="1"/>
  <c r="K4073" i="1"/>
  <c r="I4074" i="1"/>
  <c r="J4074" i="1"/>
  <c r="O4074" i="1" s="1"/>
  <c r="K4074" i="1"/>
  <c r="L4074" i="1"/>
  <c r="M4074" i="1"/>
  <c r="N4074" i="1"/>
  <c r="I4075" i="1"/>
  <c r="J4075" i="1"/>
  <c r="O4075" i="1" s="1"/>
  <c r="I4076" i="1"/>
  <c r="K4076" i="1" s="1"/>
  <c r="J4076" i="1"/>
  <c r="O4076" i="1" s="1"/>
  <c r="L4076" i="1"/>
  <c r="M4076" i="1"/>
  <c r="N4076" i="1"/>
  <c r="I4077" i="1"/>
  <c r="L4077" i="1" s="1"/>
  <c r="J4077" i="1"/>
  <c r="O4077" i="1" s="1"/>
  <c r="K4077" i="1"/>
  <c r="M4077" i="1"/>
  <c r="N4077" i="1"/>
  <c r="I4078" i="1"/>
  <c r="M4078" i="1" s="1"/>
  <c r="J4078" i="1"/>
  <c r="O4078" i="1" s="1"/>
  <c r="K4078" i="1"/>
  <c r="L4078" i="1"/>
  <c r="N4078" i="1"/>
  <c r="I4079" i="1"/>
  <c r="J4079" i="1"/>
  <c r="O4079" i="1" s="1"/>
  <c r="M4079" i="1"/>
  <c r="I4080" i="1"/>
  <c r="J4080" i="1"/>
  <c r="O4080" i="1" s="1"/>
  <c r="N4080" i="1"/>
  <c r="I4081" i="1"/>
  <c r="J4081" i="1"/>
  <c r="O4081" i="1" s="1"/>
  <c r="K4081" i="1"/>
  <c r="I4082" i="1"/>
  <c r="J4082" i="1"/>
  <c r="O4082" i="1" s="1"/>
  <c r="K4082" i="1"/>
  <c r="L4082" i="1"/>
  <c r="M4082" i="1"/>
  <c r="N4082" i="1"/>
  <c r="I4083" i="1"/>
  <c r="J4083" i="1"/>
  <c r="O4083" i="1" s="1"/>
  <c r="I4084" i="1"/>
  <c r="K4084" i="1" s="1"/>
  <c r="J4084" i="1"/>
  <c r="O4084" i="1" s="1"/>
  <c r="L4084" i="1"/>
  <c r="M4084" i="1"/>
  <c r="N4084" i="1"/>
  <c r="I4085" i="1"/>
  <c r="L4085" i="1" s="1"/>
  <c r="J4085" i="1"/>
  <c r="O4085" i="1" s="1"/>
  <c r="K4085" i="1"/>
  <c r="M4085" i="1"/>
  <c r="N4085" i="1"/>
  <c r="I4086" i="1"/>
  <c r="M4086" i="1" s="1"/>
  <c r="J4086" i="1"/>
  <c r="O4086" i="1" s="1"/>
  <c r="K4086" i="1"/>
  <c r="L4086" i="1"/>
  <c r="N4086" i="1"/>
  <c r="I4087" i="1"/>
  <c r="J4087" i="1"/>
  <c r="O4087" i="1" s="1"/>
  <c r="M4087" i="1"/>
  <c r="I4088" i="1"/>
  <c r="J4088" i="1"/>
  <c r="O4088" i="1" s="1"/>
  <c r="N4088" i="1"/>
  <c r="I4089" i="1"/>
  <c r="J4089" i="1"/>
  <c r="O4089" i="1" s="1"/>
  <c r="K4089" i="1"/>
  <c r="I4090" i="1"/>
  <c r="J4090" i="1"/>
  <c r="O4090" i="1" s="1"/>
  <c r="K4090" i="1"/>
  <c r="L4090" i="1"/>
  <c r="M4090" i="1"/>
  <c r="N4090" i="1"/>
  <c r="I4091" i="1"/>
  <c r="J4091" i="1"/>
  <c r="O4091" i="1" s="1"/>
  <c r="I4092" i="1"/>
  <c r="K4092" i="1" s="1"/>
  <c r="J4092" i="1"/>
  <c r="O4092" i="1" s="1"/>
  <c r="L4092" i="1"/>
  <c r="M4092" i="1"/>
  <c r="N4092" i="1"/>
  <c r="I4093" i="1"/>
  <c r="L4093" i="1" s="1"/>
  <c r="J4093" i="1"/>
  <c r="O4093" i="1" s="1"/>
  <c r="K4093" i="1"/>
  <c r="M4093" i="1"/>
  <c r="N4093" i="1"/>
  <c r="I4094" i="1"/>
  <c r="M4094" i="1" s="1"/>
  <c r="J4094" i="1"/>
  <c r="O4094" i="1" s="1"/>
  <c r="K4094" i="1"/>
  <c r="L4094" i="1"/>
  <c r="N4094" i="1"/>
  <c r="I4095" i="1"/>
  <c r="J4095" i="1"/>
  <c r="O4095" i="1" s="1"/>
  <c r="M4095" i="1"/>
  <c r="I4096" i="1"/>
  <c r="J4096" i="1"/>
  <c r="O4096" i="1" s="1"/>
  <c r="N4096" i="1"/>
  <c r="I4097" i="1"/>
  <c r="J4097" i="1"/>
  <c r="O4097" i="1" s="1"/>
  <c r="K4097" i="1"/>
  <c r="I4098" i="1"/>
  <c r="J4098" i="1"/>
  <c r="O4098" i="1" s="1"/>
  <c r="K4098" i="1"/>
  <c r="L4098" i="1"/>
  <c r="M4098" i="1"/>
  <c r="N4098" i="1"/>
  <c r="I4099" i="1"/>
  <c r="J4099" i="1"/>
  <c r="O4099" i="1" s="1"/>
  <c r="I4100" i="1"/>
  <c r="K4100" i="1" s="1"/>
  <c r="J4100" i="1"/>
  <c r="O4100" i="1" s="1"/>
  <c r="L4100" i="1"/>
  <c r="M4100" i="1"/>
  <c r="N4100" i="1"/>
  <c r="I4101" i="1"/>
  <c r="L4101" i="1" s="1"/>
  <c r="J4101" i="1"/>
  <c r="O4101" i="1" s="1"/>
  <c r="K4101" i="1"/>
  <c r="M4101" i="1"/>
  <c r="N4101" i="1"/>
  <c r="I4102" i="1"/>
  <c r="M4102" i="1" s="1"/>
  <c r="J4102" i="1"/>
  <c r="O4102" i="1" s="1"/>
  <c r="K4102" i="1"/>
  <c r="L4102" i="1"/>
  <c r="N4102" i="1"/>
  <c r="I4103" i="1"/>
  <c r="J4103" i="1"/>
  <c r="O4103" i="1" s="1"/>
  <c r="M4103" i="1"/>
  <c r="I4104" i="1"/>
  <c r="J4104" i="1"/>
  <c r="O4104" i="1" s="1"/>
  <c r="N4104" i="1"/>
  <c r="I4105" i="1"/>
  <c r="J4105" i="1"/>
  <c r="O4105" i="1" s="1"/>
  <c r="K4105" i="1"/>
  <c r="I4106" i="1"/>
  <c r="J4106" i="1"/>
  <c r="O4106" i="1" s="1"/>
  <c r="K4106" i="1"/>
  <c r="L4106" i="1"/>
  <c r="M4106" i="1"/>
  <c r="N4106" i="1"/>
  <c r="I4107" i="1"/>
  <c r="J4107" i="1"/>
  <c r="O4107" i="1" s="1"/>
  <c r="I4108" i="1"/>
  <c r="K4108" i="1" s="1"/>
  <c r="J4108" i="1"/>
  <c r="O4108" i="1" s="1"/>
  <c r="L4108" i="1"/>
  <c r="M4108" i="1"/>
  <c r="N4108" i="1"/>
  <c r="I4109" i="1"/>
  <c r="L4109" i="1" s="1"/>
  <c r="J4109" i="1"/>
  <c r="O4109" i="1" s="1"/>
  <c r="K4109" i="1"/>
  <c r="M4109" i="1"/>
  <c r="N4109" i="1"/>
  <c r="I4110" i="1"/>
  <c r="M4110" i="1" s="1"/>
  <c r="J4110" i="1"/>
  <c r="O4110" i="1" s="1"/>
  <c r="K4110" i="1"/>
  <c r="L4110" i="1"/>
  <c r="N4110" i="1"/>
  <c r="I4111" i="1"/>
  <c r="J4111" i="1"/>
  <c r="O4111" i="1" s="1"/>
  <c r="M4111" i="1"/>
  <c r="I4112" i="1"/>
  <c r="J4112" i="1"/>
  <c r="O4112" i="1" s="1"/>
  <c r="N4112" i="1"/>
  <c r="I4113" i="1"/>
  <c r="J4113" i="1"/>
  <c r="O4113" i="1" s="1"/>
  <c r="K4113" i="1"/>
  <c r="I4114" i="1"/>
  <c r="J4114" i="1"/>
  <c r="O4114" i="1" s="1"/>
  <c r="K4114" i="1"/>
  <c r="L4114" i="1"/>
  <c r="M4114" i="1"/>
  <c r="N4114" i="1"/>
  <c r="I4115" i="1"/>
  <c r="J4115" i="1"/>
  <c r="O4115" i="1" s="1"/>
  <c r="I4116" i="1"/>
  <c r="K4116" i="1" s="1"/>
  <c r="J4116" i="1"/>
  <c r="O4116" i="1" s="1"/>
  <c r="L4116" i="1"/>
  <c r="M4116" i="1"/>
  <c r="N4116" i="1"/>
  <c r="I4117" i="1"/>
  <c r="L4117" i="1" s="1"/>
  <c r="J4117" i="1"/>
  <c r="O4117" i="1" s="1"/>
  <c r="K4117" i="1"/>
  <c r="M4117" i="1"/>
  <c r="N4117" i="1"/>
  <c r="I4118" i="1"/>
  <c r="M4118" i="1" s="1"/>
  <c r="J4118" i="1"/>
  <c r="O4118" i="1" s="1"/>
  <c r="K4118" i="1"/>
  <c r="L4118" i="1"/>
  <c r="N4118" i="1"/>
  <c r="I4119" i="1"/>
  <c r="J4119" i="1"/>
  <c r="O4119" i="1" s="1"/>
  <c r="M4119" i="1"/>
  <c r="I4120" i="1"/>
  <c r="J4120" i="1"/>
  <c r="O4120" i="1" s="1"/>
  <c r="N4120" i="1"/>
  <c r="I4121" i="1"/>
  <c r="J4121" i="1"/>
  <c r="O4121" i="1" s="1"/>
  <c r="K4121" i="1"/>
  <c r="I4122" i="1"/>
  <c r="J4122" i="1"/>
  <c r="O4122" i="1" s="1"/>
  <c r="K4122" i="1"/>
  <c r="L4122" i="1"/>
  <c r="M4122" i="1"/>
  <c r="N4122" i="1"/>
  <c r="I4123" i="1"/>
  <c r="J4123" i="1"/>
  <c r="O4123" i="1" s="1"/>
  <c r="I4124" i="1"/>
  <c r="K4124" i="1" s="1"/>
  <c r="J4124" i="1"/>
  <c r="O4124" i="1" s="1"/>
  <c r="L4124" i="1"/>
  <c r="M4124" i="1"/>
  <c r="N4124" i="1"/>
  <c r="I4125" i="1"/>
  <c r="L4125" i="1" s="1"/>
  <c r="J4125" i="1"/>
  <c r="O4125" i="1" s="1"/>
  <c r="K4125" i="1"/>
  <c r="M4125" i="1"/>
  <c r="N4125" i="1"/>
  <c r="I4126" i="1"/>
  <c r="M4126" i="1" s="1"/>
  <c r="J4126" i="1"/>
  <c r="O4126" i="1" s="1"/>
  <c r="K4126" i="1"/>
  <c r="L4126" i="1"/>
  <c r="N4126" i="1"/>
  <c r="I4127" i="1"/>
  <c r="J4127" i="1"/>
  <c r="O4127" i="1" s="1"/>
  <c r="M4127" i="1"/>
  <c r="I4128" i="1"/>
  <c r="J4128" i="1"/>
  <c r="O4128" i="1" s="1"/>
  <c r="N4128" i="1"/>
  <c r="I4129" i="1"/>
  <c r="J4129" i="1"/>
  <c r="O4129" i="1" s="1"/>
  <c r="K4129" i="1"/>
  <c r="I4130" i="1"/>
  <c r="J4130" i="1"/>
  <c r="O4130" i="1" s="1"/>
  <c r="K4130" i="1"/>
  <c r="L4130" i="1"/>
  <c r="M4130" i="1"/>
  <c r="N4130" i="1"/>
  <c r="I4131" i="1"/>
  <c r="J4131" i="1"/>
  <c r="O4131" i="1" s="1"/>
  <c r="I4132" i="1"/>
  <c r="K4132" i="1" s="1"/>
  <c r="J4132" i="1"/>
  <c r="O4132" i="1" s="1"/>
  <c r="L4132" i="1"/>
  <c r="M4132" i="1"/>
  <c r="N4132" i="1"/>
  <c r="I4133" i="1"/>
  <c r="L4133" i="1" s="1"/>
  <c r="J4133" i="1"/>
  <c r="O4133" i="1" s="1"/>
  <c r="K4133" i="1"/>
  <c r="M4133" i="1"/>
  <c r="N4133" i="1"/>
  <c r="I4134" i="1"/>
  <c r="M4134" i="1" s="1"/>
  <c r="J4134" i="1"/>
  <c r="O4134" i="1" s="1"/>
  <c r="K4134" i="1"/>
  <c r="L4134" i="1"/>
  <c r="N4134" i="1"/>
  <c r="I4135" i="1"/>
  <c r="J4135" i="1"/>
  <c r="O4135" i="1" s="1"/>
  <c r="M4135" i="1"/>
  <c r="I4136" i="1"/>
  <c r="J4136" i="1"/>
  <c r="O4136" i="1" s="1"/>
  <c r="N4136" i="1"/>
  <c r="I4137" i="1"/>
  <c r="J4137" i="1"/>
  <c r="O4137" i="1" s="1"/>
  <c r="K4137" i="1"/>
  <c r="I4138" i="1"/>
  <c r="J4138" i="1"/>
  <c r="O4138" i="1" s="1"/>
  <c r="K4138" i="1"/>
  <c r="L4138" i="1"/>
  <c r="M4138" i="1"/>
  <c r="N4138" i="1"/>
  <c r="I4139" i="1"/>
  <c r="J4139" i="1"/>
  <c r="O4139" i="1" s="1"/>
  <c r="I4140" i="1"/>
  <c r="K4140" i="1" s="1"/>
  <c r="J4140" i="1"/>
  <c r="O4140" i="1" s="1"/>
  <c r="L4140" i="1"/>
  <c r="M4140" i="1"/>
  <c r="N4140" i="1"/>
  <c r="I4141" i="1"/>
  <c r="L4141" i="1" s="1"/>
  <c r="J4141" i="1"/>
  <c r="O4141" i="1" s="1"/>
  <c r="K4141" i="1"/>
  <c r="M4141" i="1"/>
  <c r="N4141" i="1"/>
  <c r="I4142" i="1"/>
  <c r="M4142" i="1" s="1"/>
  <c r="J4142" i="1"/>
  <c r="O4142" i="1" s="1"/>
  <c r="K4142" i="1"/>
  <c r="L4142" i="1"/>
  <c r="N4142" i="1"/>
  <c r="I4143" i="1"/>
  <c r="J4143" i="1"/>
  <c r="O4143" i="1" s="1"/>
  <c r="M4143" i="1"/>
  <c r="I4144" i="1"/>
  <c r="J4144" i="1"/>
  <c r="O4144" i="1" s="1"/>
  <c r="N4144" i="1"/>
  <c r="I4145" i="1"/>
  <c r="J4145" i="1"/>
  <c r="O4145" i="1" s="1"/>
  <c r="K4145" i="1"/>
  <c r="I4146" i="1"/>
  <c r="J4146" i="1"/>
  <c r="O4146" i="1" s="1"/>
  <c r="K4146" i="1"/>
  <c r="L4146" i="1"/>
  <c r="M4146" i="1"/>
  <c r="N4146" i="1"/>
  <c r="I4147" i="1"/>
  <c r="J4147" i="1"/>
  <c r="O4147" i="1" s="1"/>
  <c r="I4148" i="1"/>
  <c r="K4148" i="1" s="1"/>
  <c r="J4148" i="1"/>
  <c r="O4148" i="1" s="1"/>
  <c r="L4148" i="1"/>
  <c r="M4148" i="1"/>
  <c r="N4148" i="1"/>
  <c r="I4149" i="1"/>
  <c r="L4149" i="1" s="1"/>
  <c r="J4149" i="1"/>
  <c r="O4149" i="1" s="1"/>
  <c r="K4149" i="1"/>
  <c r="M4149" i="1"/>
  <c r="N4149" i="1"/>
  <c r="I4150" i="1"/>
  <c r="M4150" i="1" s="1"/>
  <c r="J4150" i="1"/>
  <c r="O4150" i="1" s="1"/>
  <c r="K4150" i="1"/>
  <c r="L4150" i="1"/>
  <c r="N4150" i="1"/>
  <c r="I4151" i="1"/>
  <c r="J4151" i="1"/>
  <c r="O4151" i="1" s="1"/>
  <c r="M4151" i="1"/>
  <c r="I4152" i="1"/>
  <c r="J4152" i="1"/>
  <c r="O4152" i="1" s="1"/>
  <c r="N4152" i="1"/>
  <c r="I4153" i="1"/>
  <c r="J4153" i="1"/>
  <c r="O4153" i="1" s="1"/>
  <c r="K4153" i="1"/>
  <c r="I4154" i="1"/>
  <c r="J4154" i="1"/>
  <c r="O4154" i="1" s="1"/>
  <c r="K4154" i="1"/>
  <c r="L4154" i="1"/>
  <c r="M4154" i="1"/>
  <c r="N4154" i="1"/>
  <c r="I4155" i="1"/>
  <c r="J4155" i="1"/>
  <c r="O4155" i="1" s="1"/>
  <c r="I4156" i="1"/>
  <c r="K4156" i="1" s="1"/>
  <c r="J4156" i="1"/>
  <c r="O4156" i="1" s="1"/>
  <c r="L4156" i="1"/>
  <c r="M4156" i="1"/>
  <c r="N4156" i="1"/>
  <c r="I4157" i="1"/>
  <c r="L4157" i="1" s="1"/>
  <c r="J4157" i="1"/>
  <c r="O4157" i="1" s="1"/>
  <c r="K4157" i="1"/>
  <c r="M4157" i="1"/>
  <c r="N4157" i="1"/>
  <c r="I4158" i="1"/>
  <c r="M4158" i="1" s="1"/>
  <c r="J4158" i="1"/>
  <c r="O4158" i="1" s="1"/>
  <c r="K4158" i="1"/>
  <c r="L4158" i="1"/>
  <c r="N4158" i="1"/>
  <c r="I4159" i="1"/>
  <c r="J4159" i="1"/>
  <c r="O4159" i="1" s="1"/>
  <c r="M4159" i="1"/>
  <c r="I4160" i="1"/>
  <c r="J4160" i="1"/>
  <c r="O4160" i="1" s="1"/>
  <c r="N4160" i="1"/>
  <c r="I4161" i="1"/>
  <c r="J4161" i="1"/>
  <c r="O4161" i="1" s="1"/>
  <c r="K4161" i="1"/>
  <c r="I4162" i="1"/>
  <c r="J4162" i="1"/>
  <c r="O4162" i="1" s="1"/>
  <c r="K4162" i="1"/>
  <c r="L4162" i="1"/>
  <c r="M4162" i="1"/>
  <c r="N4162" i="1"/>
  <c r="I4163" i="1"/>
  <c r="J4163" i="1"/>
  <c r="O4163" i="1" s="1"/>
  <c r="I4164" i="1"/>
  <c r="K4164" i="1" s="1"/>
  <c r="J4164" i="1"/>
  <c r="O4164" i="1" s="1"/>
  <c r="L4164" i="1"/>
  <c r="M4164" i="1"/>
  <c r="N4164" i="1"/>
  <c r="I4165" i="1"/>
  <c r="L4165" i="1" s="1"/>
  <c r="J4165" i="1"/>
  <c r="O4165" i="1" s="1"/>
  <c r="K4165" i="1"/>
  <c r="M4165" i="1"/>
  <c r="N4165" i="1"/>
  <c r="I4166" i="1"/>
  <c r="M4166" i="1" s="1"/>
  <c r="J4166" i="1"/>
  <c r="O4166" i="1" s="1"/>
  <c r="K4166" i="1"/>
  <c r="L4166" i="1"/>
  <c r="N4166" i="1"/>
  <c r="I4167" i="1"/>
  <c r="J4167" i="1"/>
  <c r="O4167" i="1" s="1"/>
  <c r="M4167" i="1"/>
  <c r="I4168" i="1"/>
  <c r="J4168" i="1"/>
  <c r="O4168" i="1" s="1"/>
  <c r="N4168" i="1"/>
  <c r="I4169" i="1"/>
  <c r="J4169" i="1"/>
  <c r="O4169" i="1" s="1"/>
  <c r="K4169" i="1"/>
  <c r="I4170" i="1"/>
  <c r="J4170" i="1"/>
  <c r="O4170" i="1" s="1"/>
  <c r="K4170" i="1"/>
  <c r="L4170" i="1"/>
  <c r="M4170" i="1"/>
  <c r="N4170" i="1"/>
  <c r="I4171" i="1"/>
  <c r="J4171" i="1"/>
  <c r="O4171" i="1" s="1"/>
  <c r="I4172" i="1"/>
  <c r="K4172" i="1" s="1"/>
  <c r="J4172" i="1"/>
  <c r="O4172" i="1" s="1"/>
  <c r="L4172" i="1"/>
  <c r="M4172" i="1"/>
  <c r="N4172" i="1"/>
  <c r="I4173" i="1"/>
  <c r="L4173" i="1" s="1"/>
  <c r="J4173" i="1"/>
  <c r="O4173" i="1" s="1"/>
  <c r="K4173" i="1"/>
  <c r="M4173" i="1"/>
  <c r="N4173" i="1"/>
  <c r="I4174" i="1"/>
  <c r="M4174" i="1" s="1"/>
  <c r="J4174" i="1"/>
  <c r="O4174" i="1" s="1"/>
  <c r="K4174" i="1"/>
  <c r="L4174" i="1"/>
  <c r="N4174" i="1"/>
  <c r="I4175" i="1"/>
  <c r="J4175" i="1"/>
  <c r="O4175" i="1" s="1"/>
  <c r="M4175" i="1"/>
  <c r="I4176" i="1"/>
  <c r="J4176" i="1"/>
  <c r="O4176" i="1" s="1"/>
  <c r="N4176" i="1"/>
  <c r="I4177" i="1"/>
  <c r="J4177" i="1"/>
  <c r="O4177" i="1" s="1"/>
  <c r="K4177" i="1"/>
  <c r="I4178" i="1"/>
  <c r="J4178" i="1"/>
  <c r="O4178" i="1" s="1"/>
  <c r="K4178" i="1"/>
  <c r="L4178" i="1"/>
  <c r="M4178" i="1"/>
  <c r="N4178" i="1"/>
  <c r="I4179" i="1"/>
  <c r="J4179" i="1"/>
  <c r="O4179" i="1" s="1"/>
  <c r="I4180" i="1"/>
  <c r="K4180" i="1" s="1"/>
  <c r="J4180" i="1"/>
  <c r="O4180" i="1" s="1"/>
  <c r="L4180" i="1"/>
  <c r="M4180" i="1"/>
  <c r="N4180" i="1"/>
  <c r="I4181" i="1"/>
  <c r="L4181" i="1" s="1"/>
  <c r="J4181" i="1"/>
  <c r="O4181" i="1" s="1"/>
  <c r="K4181" i="1"/>
  <c r="M4181" i="1"/>
  <c r="N4181" i="1"/>
  <c r="I4182" i="1"/>
  <c r="M4182" i="1" s="1"/>
  <c r="J4182" i="1"/>
  <c r="O4182" i="1" s="1"/>
  <c r="K4182" i="1"/>
  <c r="L4182" i="1"/>
  <c r="N4182" i="1"/>
  <c r="I4183" i="1"/>
  <c r="J4183" i="1"/>
  <c r="O4183" i="1" s="1"/>
  <c r="M4183" i="1"/>
  <c r="I4184" i="1"/>
  <c r="J4184" i="1"/>
  <c r="O4184" i="1" s="1"/>
  <c r="N4184" i="1"/>
  <c r="I4185" i="1"/>
  <c r="J4185" i="1"/>
  <c r="O4185" i="1" s="1"/>
  <c r="K4185" i="1"/>
  <c r="I4186" i="1"/>
  <c r="J4186" i="1"/>
  <c r="O4186" i="1" s="1"/>
  <c r="K4186" i="1"/>
  <c r="L4186" i="1"/>
  <c r="M4186" i="1"/>
  <c r="N4186" i="1"/>
  <c r="I4187" i="1"/>
  <c r="J4187" i="1"/>
  <c r="O4187" i="1" s="1"/>
  <c r="I4188" i="1"/>
  <c r="K4188" i="1" s="1"/>
  <c r="J4188" i="1"/>
  <c r="O4188" i="1" s="1"/>
  <c r="L4188" i="1"/>
  <c r="M4188" i="1"/>
  <c r="N4188" i="1"/>
  <c r="I4189" i="1"/>
  <c r="L4189" i="1" s="1"/>
  <c r="J4189" i="1"/>
  <c r="O4189" i="1" s="1"/>
  <c r="K4189" i="1"/>
  <c r="M4189" i="1"/>
  <c r="N4189" i="1"/>
  <c r="I4190" i="1"/>
  <c r="M4190" i="1" s="1"/>
  <c r="J4190" i="1"/>
  <c r="O4190" i="1" s="1"/>
  <c r="K4190" i="1"/>
  <c r="L4190" i="1"/>
  <c r="N4190" i="1"/>
  <c r="I4191" i="1"/>
  <c r="J4191" i="1"/>
  <c r="O4191" i="1" s="1"/>
  <c r="M4191" i="1"/>
  <c r="I4192" i="1"/>
  <c r="J4192" i="1"/>
  <c r="O4192" i="1" s="1"/>
  <c r="N4192" i="1"/>
  <c r="I4193" i="1"/>
  <c r="J4193" i="1"/>
  <c r="O4193" i="1" s="1"/>
  <c r="K4193" i="1"/>
  <c r="I4194" i="1"/>
  <c r="J4194" i="1"/>
  <c r="O4194" i="1" s="1"/>
  <c r="K4194" i="1"/>
  <c r="L4194" i="1"/>
  <c r="M4194" i="1"/>
  <c r="N4194" i="1"/>
  <c r="I4195" i="1"/>
  <c r="J4195" i="1"/>
  <c r="O4195" i="1" s="1"/>
  <c r="I4196" i="1"/>
  <c r="K4196" i="1" s="1"/>
  <c r="J4196" i="1"/>
  <c r="O4196" i="1" s="1"/>
  <c r="L4196" i="1"/>
  <c r="M4196" i="1"/>
  <c r="N4196" i="1"/>
  <c r="I4197" i="1"/>
  <c r="L4197" i="1" s="1"/>
  <c r="J4197" i="1"/>
  <c r="O4197" i="1" s="1"/>
  <c r="K4197" i="1"/>
  <c r="M4197" i="1"/>
  <c r="N4197" i="1"/>
  <c r="I4198" i="1"/>
  <c r="M4198" i="1" s="1"/>
  <c r="J4198" i="1"/>
  <c r="O4198" i="1" s="1"/>
  <c r="K4198" i="1"/>
  <c r="L4198" i="1"/>
  <c r="N4198" i="1"/>
  <c r="I4199" i="1"/>
  <c r="J4199" i="1"/>
  <c r="O4199" i="1" s="1"/>
  <c r="M4199" i="1"/>
  <c r="I4200" i="1"/>
  <c r="J4200" i="1"/>
  <c r="O4200" i="1" s="1"/>
  <c r="N4200" i="1"/>
  <c r="I4201" i="1"/>
  <c r="J4201" i="1"/>
  <c r="O4201" i="1" s="1"/>
  <c r="K4201" i="1"/>
  <c r="I4202" i="1"/>
  <c r="J4202" i="1"/>
  <c r="O4202" i="1" s="1"/>
  <c r="K4202" i="1"/>
  <c r="L4202" i="1"/>
  <c r="M4202" i="1"/>
  <c r="N4202" i="1"/>
  <c r="I4203" i="1"/>
  <c r="J4203" i="1"/>
  <c r="O4203" i="1" s="1"/>
  <c r="I4204" i="1"/>
  <c r="K4204" i="1" s="1"/>
  <c r="J4204" i="1"/>
  <c r="O4204" i="1" s="1"/>
  <c r="L4204" i="1"/>
  <c r="M4204" i="1"/>
  <c r="N4204" i="1"/>
  <c r="I4205" i="1"/>
  <c r="L4205" i="1" s="1"/>
  <c r="J4205" i="1"/>
  <c r="O4205" i="1" s="1"/>
  <c r="K4205" i="1"/>
  <c r="M4205" i="1"/>
  <c r="N4205" i="1"/>
  <c r="I4206" i="1"/>
  <c r="M4206" i="1" s="1"/>
  <c r="J4206" i="1"/>
  <c r="O4206" i="1" s="1"/>
  <c r="K4206" i="1"/>
  <c r="L4206" i="1"/>
  <c r="N4206" i="1"/>
  <c r="I4207" i="1"/>
  <c r="J4207" i="1"/>
  <c r="O4207" i="1" s="1"/>
  <c r="M4207" i="1"/>
  <c r="I4208" i="1"/>
  <c r="J4208" i="1"/>
  <c r="O4208" i="1" s="1"/>
  <c r="N4208" i="1"/>
  <c r="I4209" i="1"/>
  <c r="J4209" i="1"/>
  <c r="O4209" i="1" s="1"/>
  <c r="K4209" i="1"/>
  <c r="I4210" i="1"/>
  <c r="J4210" i="1"/>
  <c r="O4210" i="1" s="1"/>
  <c r="K4210" i="1"/>
  <c r="L4210" i="1"/>
  <c r="M4210" i="1"/>
  <c r="N4210" i="1"/>
  <c r="I4211" i="1"/>
  <c r="J4211" i="1"/>
  <c r="O4211" i="1" s="1"/>
  <c r="I4212" i="1"/>
  <c r="K4212" i="1" s="1"/>
  <c r="J4212" i="1"/>
  <c r="O4212" i="1" s="1"/>
  <c r="L4212" i="1"/>
  <c r="M4212" i="1"/>
  <c r="N4212" i="1"/>
  <c r="I4213" i="1"/>
  <c r="L4213" i="1" s="1"/>
  <c r="J4213" i="1"/>
  <c r="O4213" i="1" s="1"/>
  <c r="K4213" i="1"/>
  <c r="M4213" i="1"/>
  <c r="N4213" i="1"/>
  <c r="I4214" i="1"/>
  <c r="M4214" i="1" s="1"/>
  <c r="J4214" i="1"/>
  <c r="O4214" i="1" s="1"/>
  <c r="K4214" i="1"/>
  <c r="L4214" i="1"/>
  <c r="N4214" i="1"/>
  <c r="I4215" i="1"/>
  <c r="J4215" i="1"/>
  <c r="O4215" i="1" s="1"/>
  <c r="M4215" i="1"/>
  <c r="I4216" i="1"/>
  <c r="J4216" i="1"/>
  <c r="O4216" i="1" s="1"/>
  <c r="N4216" i="1"/>
  <c r="I4217" i="1"/>
  <c r="J4217" i="1"/>
  <c r="O4217" i="1" s="1"/>
  <c r="K4217" i="1"/>
  <c r="I4218" i="1"/>
  <c r="J4218" i="1"/>
  <c r="O4218" i="1" s="1"/>
  <c r="K4218" i="1"/>
  <c r="L4218" i="1"/>
  <c r="M4218" i="1"/>
  <c r="N4218" i="1"/>
  <c r="I4219" i="1"/>
  <c r="J4219" i="1"/>
  <c r="O4219" i="1" s="1"/>
  <c r="I4220" i="1"/>
  <c r="K4220" i="1" s="1"/>
  <c r="J4220" i="1"/>
  <c r="O4220" i="1" s="1"/>
  <c r="L4220" i="1"/>
  <c r="M4220" i="1"/>
  <c r="N4220" i="1"/>
  <c r="I4221" i="1"/>
  <c r="L4221" i="1" s="1"/>
  <c r="J4221" i="1"/>
  <c r="O4221" i="1" s="1"/>
  <c r="K4221" i="1"/>
  <c r="M4221" i="1"/>
  <c r="N4221" i="1"/>
  <c r="I4222" i="1"/>
  <c r="M4222" i="1" s="1"/>
  <c r="J4222" i="1"/>
  <c r="O4222" i="1" s="1"/>
  <c r="K4222" i="1"/>
  <c r="L4222" i="1"/>
  <c r="N4222" i="1"/>
  <c r="I4223" i="1"/>
  <c r="J4223" i="1"/>
  <c r="O4223" i="1" s="1"/>
  <c r="M4223" i="1"/>
  <c r="I4224" i="1"/>
  <c r="J4224" i="1"/>
  <c r="O4224" i="1" s="1"/>
  <c r="N4224" i="1"/>
  <c r="I4225" i="1"/>
  <c r="J4225" i="1"/>
  <c r="O4225" i="1" s="1"/>
  <c r="K4225" i="1"/>
  <c r="I4226" i="1"/>
  <c r="J4226" i="1"/>
  <c r="O4226" i="1" s="1"/>
  <c r="K4226" i="1"/>
  <c r="L4226" i="1"/>
  <c r="M4226" i="1"/>
  <c r="N4226" i="1"/>
  <c r="I4227" i="1"/>
  <c r="J4227" i="1"/>
  <c r="O4227" i="1" s="1"/>
  <c r="I4228" i="1"/>
  <c r="K4228" i="1" s="1"/>
  <c r="J4228" i="1"/>
  <c r="O4228" i="1" s="1"/>
  <c r="L4228" i="1"/>
  <c r="M4228" i="1"/>
  <c r="N4228" i="1"/>
  <c r="I4229" i="1"/>
  <c r="L4229" i="1" s="1"/>
  <c r="J4229" i="1"/>
  <c r="O4229" i="1" s="1"/>
  <c r="K4229" i="1"/>
  <c r="M4229" i="1"/>
  <c r="N4229" i="1"/>
  <c r="I4230" i="1"/>
  <c r="M4230" i="1" s="1"/>
  <c r="J4230" i="1"/>
  <c r="O4230" i="1" s="1"/>
  <c r="K4230" i="1"/>
  <c r="L4230" i="1"/>
  <c r="N4230" i="1"/>
  <c r="I4231" i="1"/>
  <c r="J4231" i="1"/>
  <c r="O4231" i="1" s="1"/>
  <c r="M4231" i="1"/>
  <c r="I4232" i="1"/>
  <c r="J4232" i="1"/>
  <c r="O4232" i="1" s="1"/>
  <c r="N4232" i="1"/>
  <c r="I4233" i="1"/>
  <c r="J4233" i="1"/>
  <c r="O4233" i="1" s="1"/>
  <c r="K4233" i="1"/>
  <c r="I4234" i="1"/>
  <c r="J4234" i="1"/>
  <c r="O4234" i="1" s="1"/>
  <c r="K4234" i="1"/>
  <c r="L4234" i="1"/>
  <c r="M4234" i="1"/>
  <c r="N4234" i="1"/>
  <c r="I4235" i="1"/>
  <c r="J4235" i="1"/>
  <c r="O4235" i="1" s="1"/>
  <c r="I4236" i="1"/>
  <c r="K4236" i="1" s="1"/>
  <c r="J4236" i="1"/>
  <c r="O4236" i="1" s="1"/>
  <c r="L4236" i="1"/>
  <c r="M4236" i="1"/>
  <c r="N4236" i="1"/>
  <c r="I4237" i="1"/>
  <c r="L4237" i="1" s="1"/>
  <c r="J4237" i="1"/>
  <c r="O4237" i="1" s="1"/>
  <c r="K4237" i="1"/>
  <c r="M4237" i="1"/>
  <c r="N4237" i="1"/>
  <c r="I4238" i="1"/>
  <c r="M4238" i="1" s="1"/>
  <c r="J4238" i="1"/>
  <c r="O4238" i="1" s="1"/>
  <c r="K4238" i="1"/>
  <c r="L4238" i="1"/>
  <c r="N4238" i="1"/>
  <c r="I4239" i="1"/>
  <c r="J4239" i="1"/>
  <c r="O4239" i="1" s="1"/>
  <c r="M4239" i="1"/>
  <c r="I4240" i="1"/>
  <c r="J4240" i="1"/>
  <c r="O4240" i="1" s="1"/>
  <c r="N4240" i="1"/>
  <c r="I4241" i="1"/>
  <c r="J4241" i="1"/>
  <c r="O4241" i="1" s="1"/>
  <c r="K4241" i="1"/>
  <c r="I4242" i="1"/>
  <c r="J4242" i="1"/>
  <c r="O4242" i="1" s="1"/>
  <c r="K4242" i="1"/>
  <c r="L4242" i="1"/>
  <c r="M4242" i="1"/>
  <c r="N4242" i="1"/>
  <c r="I4243" i="1"/>
  <c r="J4243" i="1"/>
  <c r="O4243" i="1" s="1"/>
  <c r="I4244" i="1"/>
  <c r="K4244" i="1" s="1"/>
  <c r="J4244" i="1"/>
  <c r="O4244" i="1" s="1"/>
  <c r="L4244" i="1"/>
  <c r="M4244" i="1"/>
  <c r="N4244" i="1"/>
  <c r="I4245" i="1"/>
  <c r="L4245" i="1" s="1"/>
  <c r="J4245" i="1"/>
  <c r="O4245" i="1" s="1"/>
  <c r="K4245" i="1"/>
  <c r="M4245" i="1"/>
  <c r="N4245" i="1"/>
  <c r="I4246" i="1"/>
  <c r="M4246" i="1" s="1"/>
  <c r="J4246" i="1"/>
  <c r="O4246" i="1" s="1"/>
  <c r="K4246" i="1"/>
  <c r="L4246" i="1"/>
  <c r="N4246" i="1"/>
  <c r="I4247" i="1"/>
  <c r="J4247" i="1"/>
  <c r="O4247" i="1" s="1"/>
  <c r="M4247" i="1"/>
  <c r="I4248" i="1"/>
  <c r="J4248" i="1"/>
  <c r="O4248" i="1" s="1"/>
  <c r="N4248" i="1"/>
  <c r="I4249" i="1"/>
  <c r="J4249" i="1"/>
  <c r="O4249" i="1" s="1"/>
  <c r="K4249" i="1"/>
  <c r="I4250" i="1"/>
  <c r="J4250" i="1"/>
  <c r="O4250" i="1" s="1"/>
  <c r="K4250" i="1"/>
  <c r="L4250" i="1"/>
  <c r="M4250" i="1"/>
  <c r="N4250" i="1"/>
  <c r="I4251" i="1"/>
  <c r="J4251" i="1"/>
  <c r="O4251" i="1" s="1"/>
  <c r="I4252" i="1"/>
  <c r="K4252" i="1" s="1"/>
  <c r="J4252" i="1"/>
  <c r="O4252" i="1" s="1"/>
  <c r="L4252" i="1"/>
  <c r="M4252" i="1"/>
  <c r="N4252" i="1"/>
  <c r="I4253" i="1"/>
  <c r="L4253" i="1" s="1"/>
  <c r="J4253" i="1"/>
  <c r="O4253" i="1" s="1"/>
  <c r="K4253" i="1"/>
  <c r="M4253" i="1"/>
  <c r="N4253" i="1"/>
  <c r="I4254" i="1"/>
  <c r="M4254" i="1" s="1"/>
  <c r="J4254" i="1"/>
  <c r="O4254" i="1" s="1"/>
  <c r="K4254" i="1"/>
  <c r="L4254" i="1"/>
  <c r="N4254" i="1"/>
  <c r="I4255" i="1"/>
  <c r="J4255" i="1"/>
  <c r="O4255" i="1" s="1"/>
  <c r="M4255" i="1"/>
  <c r="I4256" i="1"/>
  <c r="J4256" i="1"/>
  <c r="O4256" i="1" s="1"/>
  <c r="N4256" i="1"/>
  <c r="I4257" i="1"/>
  <c r="J4257" i="1"/>
  <c r="O4257" i="1" s="1"/>
  <c r="K4257" i="1"/>
  <c r="I4258" i="1"/>
  <c r="J4258" i="1"/>
  <c r="O4258" i="1" s="1"/>
  <c r="K4258" i="1"/>
  <c r="L4258" i="1"/>
  <c r="M4258" i="1"/>
  <c r="N4258" i="1"/>
  <c r="I4259" i="1"/>
  <c r="J4259" i="1"/>
  <c r="O4259" i="1" s="1"/>
  <c r="I4260" i="1"/>
  <c r="K4260" i="1" s="1"/>
  <c r="J4260" i="1"/>
  <c r="O4260" i="1" s="1"/>
  <c r="L4260" i="1"/>
  <c r="M4260" i="1"/>
  <c r="N4260" i="1"/>
  <c r="I4261" i="1"/>
  <c r="L4261" i="1" s="1"/>
  <c r="J4261" i="1"/>
  <c r="O4261" i="1" s="1"/>
  <c r="K4261" i="1"/>
  <c r="M4261" i="1"/>
  <c r="N4261" i="1"/>
  <c r="I4262" i="1"/>
  <c r="M4262" i="1" s="1"/>
  <c r="J4262" i="1"/>
  <c r="O4262" i="1" s="1"/>
  <c r="K4262" i="1"/>
  <c r="L4262" i="1"/>
  <c r="N4262" i="1"/>
  <c r="I4263" i="1"/>
  <c r="M4263" i="1" s="1"/>
  <c r="J4263" i="1"/>
  <c r="O4263" i="1" s="1"/>
  <c r="I4264" i="1"/>
  <c r="J4264" i="1"/>
  <c r="O4264" i="1" s="1"/>
  <c r="N4264" i="1"/>
  <c r="I4265" i="1"/>
  <c r="J4265" i="1"/>
  <c r="O4265" i="1" s="1"/>
  <c r="K4265" i="1"/>
  <c r="I4266" i="1"/>
  <c r="J4266" i="1"/>
  <c r="O4266" i="1" s="1"/>
  <c r="K4266" i="1"/>
  <c r="L4266" i="1"/>
  <c r="M4266" i="1"/>
  <c r="N4266" i="1"/>
  <c r="I4267" i="1"/>
  <c r="J4267" i="1"/>
  <c r="O4267" i="1" s="1"/>
  <c r="I4268" i="1"/>
  <c r="K4268" i="1" s="1"/>
  <c r="J4268" i="1"/>
  <c r="O4268" i="1" s="1"/>
  <c r="L4268" i="1"/>
  <c r="M4268" i="1"/>
  <c r="N4268" i="1"/>
  <c r="I4269" i="1"/>
  <c r="L4269" i="1" s="1"/>
  <c r="J4269" i="1"/>
  <c r="O4269" i="1" s="1"/>
  <c r="K4269" i="1"/>
  <c r="M4269" i="1"/>
  <c r="N4269" i="1"/>
  <c r="I4270" i="1"/>
  <c r="M4270" i="1" s="1"/>
  <c r="J4270" i="1"/>
  <c r="O4270" i="1" s="1"/>
  <c r="K4270" i="1"/>
  <c r="L4270" i="1"/>
  <c r="N4270" i="1"/>
  <c r="I4271" i="1"/>
  <c r="J4271" i="1"/>
  <c r="O4271" i="1" s="1"/>
  <c r="I4272" i="1"/>
  <c r="J4272" i="1"/>
  <c r="O4272" i="1" s="1"/>
  <c r="N4272" i="1"/>
  <c r="I4273" i="1"/>
  <c r="J4273" i="1"/>
  <c r="O4273" i="1" s="1"/>
  <c r="K4273" i="1"/>
  <c r="I4274" i="1"/>
  <c r="J4274" i="1"/>
  <c r="O4274" i="1" s="1"/>
  <c r="K4274" i="1"/>
  <c r="L4274" i="1"/>
  <c r="M4274" i="1"/>
  <c r="N4274" i="1"/>
  <c r="I4275" i="1"/>
  <c r="J4275" i="1"/>
  <c r="O4275" i="1" s="1"/>
  <c r="I4276" i="1"/>
  <c r="K4276" i="1" s="1"/>
  <c r="J4276" i="1"/>
  <c r="O4276" i="1" s="1"/>
  <c r="L4276" i="1"/>
  <c r="M4276" i="1"/>
  <c r="N4276" i="1"/>
  <c r="I4277" i="1"/>
  <c r="L4277" i="1" s="1"/>
  <c r="J4277" i="1"/>
  <c r="O4277" i="1" s="1"/>
  <c r="K4277" i="1"/>
  <c r="M4277" i="1"/>
  <c r="N4277" i="1"/>
  <c r="I4278" i="1"/>
  <c r="M4278" i="1" s="1"/>
  <c r="J4278" i="1"/>
  <c r="O4278" i="1" s="1"/>
  <c r="K4278" i="1"/>
  <c r="L4278" i="1"/>
  <c r="N4278" i="1"/>
  <c r="I4279" i="1"/>
  <c r="J4279" i="1"/>
  <c r="O4279" i="1" s="1"/>
  <c r="M4279" i="1"/>
  <c r="I4280" i="1"/>
  <c r="J4280" i="1"/>
  <c r="O4280" i="1" s="1"/>
  <c r="N4280" i="1"/>
  <c r="I4281" i="1"/>
  <c r="J4281" i="1"/>
  <c r="O4281" i="1" s="1"/>
  <c r="K4281" i="1"/>
  <c r="I4282" i="1"/>
  <c r="J4282" i="1"/>
  <c r="O4282" i="1" s="1"/>
  <c r="K4282" i="1"/>
  <c r="L4282" i="1"/>
  <c r="M4282" i="1"/>
  <c r="N4282" i="1"/>
  <c r="I4283" i="1"/>
  <c r="J4283" i="1"/>
  <c r="O4283" i="1" s="1"/>
  <c r="I4284" i="1"/>
  <c r="K4284" i="1" s="1"/>
  <c r="J4284" i="1"/>
  <c r="O4284" i="1" s="1"/>
  <c r="L4284" i="1"/>
  <c r="M4284" i="1"/>
  <c r="N4284" i="1"/>
  <c r="I4285" i="1"/>
  <c r="L4285" i="1" s="1"/>
  <c r="J4285" i="1"/>
  <c r="O4285" i="1" s="1"/>
  <c r="K4285" i="1"/>
  <c r="M4285" i="1"/>
  <c r="N4285" i="1"/>
  <c r="I4286" i="1"/>
  <c r="M4286" i="1" s="1"/>
  <c r="J4286" i="1"/>
  <c r="O4286" i="1" s="1"/>
  <c r="K4286" i="1"/>
  <c r="L4286" i="1"/>
  <c r="N4286" i="1"/>
  <c r="I4287" i="1"/>
  <c r="J4287" i="1"/>
  <c r="O4287" i="1" s="1"/>
  <c r="M4287" i="1"/>
  <c r="I4288" i="1"/>
  <c r="J4288" i="1"/>
  <c r="O4288" i="1" s="1"/>
  <c r="N4288" i="1"/>
  <c r="I4289" i="1"/>
  <c r="J4289" i="1"/>
  <c r="O4289" i="1" s="1"/>
  <c r="K4289" i="1"/>
  <c r="I4290" i="1"/>
  <c r="J4290" i="1"/>
  <c r="O4290" i="1" s="1"/>
  <c r="K4290" i="1"/>
  <c r="L4290" i="1"/>
  <c r="M4290" i="1"/>
  <c r="N4290" i="1"/>
  <c r="I4291" i="1"/>
  <c r="J4291" i="1"/>
  <c r="O4291" i="1" s="1"/>
  <c r="I4292" i="1"/>
  <c r="K4292" i="1" s="1"/>
  <c r="J4292" i="1"/>
  <c r="O4292" i="1" s="1"/>
  <c r="L4292" i="1"/>
  <c r="M4292" i="1"/>
  <c r="N4292" i="1"/>
  <c r="I4293" i="1"/>
  <c r="L4293" i="1" s="1"/>
  <c r="J4293" i="1"/>
  <c r="O4293" i="1" s="1"/>
  <c r="K4293" i="1"/>
  <c r="M4293" i="1"/>
  <c r="N4293" i="1"/>
  <c r="I4294" i="1"/>
  <c r="M4294" i="1" s="1"/>
  <c r="J4294" i="1"/>
  <c r="O4294" i="1" s="1"/>
  <c r="K4294" i="1"/>
  <c r="L4294" i="1"/>
  <c r="N4294" i="1"/>
  <c r="I4295" i="1"/>
  <c r="J4295" i="1"/>
  <c r="O4295" i="1" s="1"/>
  <c r="I4296" i="1"/>
  <c r="J4296" i="1"/>
  <c r="O4296" i="1" s="1"/>
  <c r="N4296" i="1"/>
  <c r="I4297" i="1"/>
  <c r="J4297" i="1"/>
  <c r="O4297" i="1" s="1"/>
  <c r="K4297" i="1"/>
  <c r="I4298" i="1"/>
  <c r="J4298" i="1"/>
  <c r="O4298" i="1" s="1"/>
  <c r="K4298" i="1"/>
  <c r="L4298" i="1"/>
  <c r="M4298" i="1"/>
  <c r="N4298" i="1"/>
  <c r="I4299" i="1"/>
  <c r="J4299" i="1"/>
  <c r="O4299" i="1" s="1"/>
  <c r="I4300" i="1"/>
  <c r="K4300" i="1" s="1"/>
  <c r="J4300" i="1"/>
  <c r="O4300" i="1" s="1"/>
  <c r="L4300" i="1"/>
  <c r="M4300" i="1"/>
  <c r="N4300" i="1"/>
  <c r="I4301" i="1"/>
  <c r="L4301" i="1" s="1"/>
  <c r="J4301" i="1"/>
  <c r="O4301" i="1" s="1"/>
  <c r="K4301" i="1"/>
  <c r="M4301" i="1"/>
  <c r="N4301" i="1"/>
  <c r="I4302" i="1"/>
  <c r="M4302" i="1" s="1"/>
  <c r="J4302" i="1"/>
  <c r="O4302" i="1" s="1"/>
  <c r="K4302" i="1"/>
  <c r="L4302" i="1"/>
  <c r="N4302" i="1"/>
  <c r="I4303" i="1"/>
  <c r="M4303" i="1" s="1"/>
  <c r="J4303" i="1"/>
  <c r="O4303" i="1" s="1"/>
  <c r="I4304" i="1"/>
  <c r="J4304" i="1"/>
  <c r="O4304" i="1" s="1"/>
  <c r="N4304" i="1"/>
  <c r="I4305" i="1"/>
  <c r="J4305" i="1"/>
  <c r="O4305" i="1" s="1"/>
  <c r="K4305" i="1"/>
  <c r="I4306" i="1"/>
  <c r="J4306" i="1"/>
  <c r="O4306" i="1" s="1"/>
  <c r="K4306" i="1"/>
  <c r="L4306" i="1"/>
  <c r="M4306" i="1"/>
  <c r="N4306" i="1"/>
  <c r="I4307" i="1"/>
  <c r="J4307" i="1"/>
  <c r="O4307" i="1" s="1"/>
  <c r="I4308" i="1"/>
  <c r="K4308" i="1" s="1"/>
  <c r="J4308" i="1"/>
  <c r="O4308" i="1" s="1"/>
  <c r="L4308" i="1"/>
  <c r="M4308" i="1"/>
  <c r="N4308" i="1"/>
  <c r="I4309" i="1"/>
  <c r="L4309" i="1" s="1"/>
  <c r="J4309" i="1"/>
  <c r="O4309" i="1" s="1"/>
  <c r="K4309" i="1"/>
  <c r="M4309" i="1"/>
  <c r="N4309" i="1"/>
  <c r="I4310" i="1"/>
  <c r="M4310" i="1" s="1"/>
  <c r="J4310" i="1"/>
  <c r="O4310" i="1" s="1"/>
  <c r="K4310" i="1"/>
  <c r="L4310" i="1"/>
  <c r="N4310" i="1"/>
  <c r="I4311" i="1"/>
  <c r="J4311" i="1"/>
  <c r="O4311" i="1" s="1"/>
  <c r="M4311" i="1"/>
  <c r="I4312" i="1"/>
  <c r="J4312" i="1"/>
  <c r="O4312" i="1" s="1"/>
  <c r="N4312" i="1"/>
  <c r="I4313" i="1"/>
  <c r="J4313" i="1"/>
  <c r="O4313" i="1" s="1"/>
  <c r="K4313" i="1"/>
  <c r="I4314" i="1"/>
  <c r="J4314" i="1"/>
  <c r="O4314" i="1" s="1"/>
  <c r="K4314" i="1"/>
  <c r="L4314" i="1"/>
  <c r="M4314" i="1"/>
  <c r="N4314" i="1"/>
  <c r="I4315" i="1"/>
  <c r="J4315" i="1"/>
  <c r="O4315" i="1" s="1"/>
  <c r="I4316" i="1"/>
  <c r="K4316" i="1" s="1"/>
  <c r="J4316" i="1"/>
  <c r="O4316" i="1" s="1"/>
  <c r="L4316" i="1"/>
  <c r="M4316" i="1"/>
  <c r="N4316" i="1"/>
  <c r="I4317" i="1"/>
  <c r="L4317" i="1" s="1"/>
  <c r="J4317" i="1"/>
  <c r="O4317" i="1" s="1"/>
  <c r="K4317" i="1"/>
  <c r="M4317" i="1"/>
  <c r="N4317" i="1"/>
  <c r="I4318" i="1"/>
  <c r="M4318" i="1" s="1"/>
  <c r="J4318" i="1"/>
  <c r="O4318" i="1" s="1"/>
  <c r="K4318" i="1"/>
  <c r="L4318" i="1"/>
  <c r="N4318" i="1"/>
  <c r="I4319" i="1"/>
  <c r="J4319" i="1"/>
  <c r="O4319" i="1" s="1"/>
  <c r="M4319" i="1"/>
  <c r="I4320" i="1"/>
  <c r="J4320" i="1"/>
  <c r="O4320" i="1" s="1"/>
  <c r="N4320" i="1"/>
  <c r="I4321" i="1"/>
  <c r="J4321" i="1"/>
  <c r="O4321" i="1" s="1"/>
  <c r="K4321" i="1"/>
  <c r="I4322" i="1"/>
  <c r="J4322" i="1"/>
  <c r="O4322" i="1" s="1"/>
  <c r="K4322" i="1"/>
  <c r="L4322" i="1"/>
  <c r="M4322" i="1"/>
  <c r="N4322" i="1"/>
  <c r="I4323" i="1"/>
  <c r="J4323" i="1"/>
  <c r="O4323" i="1" s="1"/>
  <c r="I4324" i="1"/>
  <c r="K4324" i="1" s="1"/>
  <c r="J4324" i="1"/>
  <c r="O4324" i="1" s="1"/>
  <c r="L4324" i="1"/>
  <c r="M4324" i="1"/>
  <c r="N4324" i="1"/>
  <c r="I4325" i="1"/>
  <c r="L4325" i="1" s="1"/>
  <c r="J4325" i="1"/>
  <c r="O4325" i="1" s="1"/>
  <c r="K4325" i="1"/>
  <c r="M4325" i="1"/>
  <c r="N4325" i="1"/>
  <c r="I4326" i="1"/>
  <c r="M4326" i="1" s="1"/>
  <c r="J4326" i="1"/>
  <c r="O4326" i="1" s="1"/>
  <c r="K4326" i="1"/>
  <c r="L4326" i="1"/>
  <c r="N4326" i="1"/>
  <c r="I4327" i="1"/>
  <c r="M4327" i="1" s="1"/>
  <c r="J4327" i="1"/>
  <c r="O4327" i="1" s="1"/>
  <c r="I4328" i="1"/>
  <c r="J4328" i="1"/>
  <c r="O4328" i="1" s="1"/>
  <c r="N4328" i="1"/>
  <c r="I4329" i="1"/>
  <c r="J4329" i="1"/>
  <c r="O4329" i="1" s="1"/>
  <c r="K4329" i="1"/>
  <c r="I4330" i="1"/>
  <c r="J4330" i="1"/>
  <c r="O4330" i="1" s="1"/>
  <c r="K4330" i="1"/>
  <c r="L4330" i="1"/>
  <c r="M4330" i="1"/>
  <c r="N4330" i="1"/>
  <c r="I4331" i="1"/>
  <c r="J4331" i="1"/>
  <c r="O4331" i="1" s="1"/>
  <c r="I4332" i="1"/>
  <c r="K4332" i="1" s="1"/>
  <c r="J4332" i="1"/>
  <c r="O4332" i="1" s="1"/>
  <c r="L4332" i="1"/>
  <c r="M4332" i="1"/>
  <c r="N4332" i="1"/>
  <c r="I4333" i="1"/>
  <c r="L4333" i="1" s="1"/>
  <c r="J4333" i="1"/>
  <c r="O4333" i="1" s="1"/>
  <c r="K4333" i="1"/>
  <c r="M4333" i="1"/>
  <c r="N4333" i="1"/>
  <c r="I4334" i="1"/>
  <c r="M4334" i="1" s="1"/>
  <c r="J4334" i="1"/>
  <c r="O4334" i="1" s="1"/>
  <c r="K4334" i="1"/>
  <c r="L4334" i="1"/>
  <c r="N4334" i="1"/>
  <c r="I4335" i="1"/>
  <c r="J4335" i="1"/>
  <c r="O4335" i="1" s="1"/>
  <c r="I4336" i="1"/>
  <c r="J4336" i="1"/>
  <c r="O4336" i="1" s="1"/>
  <c r="N4336" i="1"/>
  <c r="I4337" i="1"/>
  <c r="J4337" i="1"/>
  <c r="O4337" i="1" s="1"/>
  <c r="K4337" i="1"/>
  <c r="I4338" i="1"/>
  <c r="J4338" i="1"/>
  <c r="O4338" i="1" s="1"/>
  <c r="K4338" i="1"/>
  <c r="L4338" i="1"/>
  <c r="M4338" i="1"/>
  <c r="N4338" i="1"/>
  <c r="I4339" i="1"/>
  <c r="J4339" i="1"/>
  <c r="O4339" i="1" s="1"/>
  <c r="I4340" i="1"/>
  <c r="K4340" i="1" s="1"/>
  <c r="J4340" i="1"/>
  <c r="O4340" i="1" s="1"/>
  <c r="L4340" i="1"/>
  <c r="M4340" i="1"/>
  <c r="N4340" i="1"/>
  <c r="I4341" i="1"/>
  <c r="L4341" i="1" s="1"/>
  <c r="J4341" i="1"/>
  <c r="O4341" i="1" s="1"/>
  <c r="K4341" i="1"/>
  <c r="M4341" i="1"/>
  <c r="N4341" i="1"/>
  <c r="I4342" i="1"/>
  <c r="M4342" i="1" s="1"/>
  <c r="J4342" i="1"/>
  <c r="O4342" i="1" s="1"/>
  <c r="K4342" i="1"/>
  <c r="L4342" i="1"/>
  <c r="N4342" i="1"/>
  <c r="I4343" i="1"/>
  <c r="J4343" i="1"/>
  <c r="O4343" i="1" s="1"/>
  <c r="M4343" i="1"/>
  <c r="I4344" i="1"/>
  <c r="J4344" i="1"/>
  <c r="O4344" i="1" s="1"/>
  <c r="N4344" i="1"/>
  <c r="I4345" i="1"/>
  <c r="J4345" i="1"/>
  <c r="O4345" i="1" s="1"/>
  <c r="K4345" i="1"/>
  <c r="I4346" i="1"/>
  <c r="J4346" i="1"/>
  <c r="O4346" i="1" s="1"/>
  <c r="K4346" i="1"/>
  <c r="L4346" i="1"/>
  <c r="M4346" i="1"/>
  <c r="N4346" i="1"/>
  <c r="I4347" i="1"/>
  <c r="J4347" i="1"/>
  <c r="O4347" i="1" s="1"/>
  <c r="I4348" i="1"/>
  <c r="K4348" i="1" s="1"/>
  <c r="J4348" i="1"/>
  <c r="O4348" i="1" s="1"/>
  <c r="L4348" i="1"/>
  <c r="M4348" i="1"/>
  <c r="N4348" i="1"/>
  <c r="I4349" i="1"/>
  <c r="L4349" i="1" s="1"/>
  <c r="J4349" i="1"/>
  <c r="O4349" i="1" s="1"/>
  <c r="K4349" i="1"/>
  <c r="M4349" i="1"/>
  <c r="N4349" i="1"/>
  <c r="I4350" i="1"/>
  <c r="M4350" i="1" s="1"/>
  <c r="J4350" i="1"/>
  <c r="O4350" i="1" s="1"/>
  <c r="K4350" i="1"/>
  <c r="L4350" i="1"/>
  <c r="N4350" i="1"/>
  <c r="I4351" i="1"/>
  <c r="J4351" i="1"/>
  <c r="O4351" i="1" s="1"/>
  <c r="M4351" i="1"/>
  <c r="I4352" i="1"/>
  <c r="J4352" i="1"/>
  <c r="O4352" i="1" s="1"/>
  <c r="N4352" i="1"/>
  <c r="I4353" i="1"/>
  <c r="J4353" i="1"/>
  <c r="O4353" i="1" s="1"/>
  <c r="K4353" i="1"/>
  <c r="I4354" i="1"/>
  <c r="J4354" i="1"/>
  <c r="O4354" i="1" s="1"/>
  <c r="K4354" i="1"/>
  <c r="L4354" i="1"/>
  <c r="M4354" i="1"/>
  <c r="N4354" i="1"/>
  <c r="I4355" i="1"/>
  <c r="J4355" i="1"/>
  <c r="O4355" i="1" s="1"/>
  <c r="I4356" i="1"/>
  <c r="K4356" i="1" s="1"/>
  <c r="J4356" i="1"/>
  <c r="O4356" i="1" s="1"/>
  <c r="L4356" i="1"/>
  <c r="M4356" i="1"/>
  <c r="N4356" i="1"/>
  <c r="I4357" i="1"/>
  <c r="L4357" i="1" s="1"/>
  <c r="J4357" i="1"/>
  <c r="O4357" i="1" s="1"/>
  <c r="K4357" i="1"/>
  <c r="M4357" i="1"/>
  <c r="N4357" i="1"/>
  <c r="I4358" i="1"/>
  <c r="M4358" i="1" s="1"/>
  <c r="J4358" i="1"/>
  <c r="O4358" i="1" s="1"/>
  <c r="K4358" i="1"/>
  <c r="L4358" i="1"/>
  <c r="N4358" i="1"/>
  <c r="I4359" i="1"/>
  <c r="J4359" i="1"/>
  <c r="O4359" i="1" s="1"/>
  <c r="I4360" i="1"/>
  <c r="J4360" i="1"/>
  <c r="O4360" i="1" s="1"/>
  <c r="N4360" i="1"/>
  <c r="I4361" i="1"/>
  <c r="J4361" i="1"/>
  <c r="O4361" i="1" s="1"/>
  <c r="K4361" i="1"/>
  <c r="I4362" i="1"/>
  <c r="J4362" i="1"/>
  <c r="O4362" i="1" s="1"/>
  <c r="K4362" i="1"/>
  <c r="L4362" i="1"/>
  <c r="M4362" i="1"/>
  <c r="N4362" i="1"/>
  <c r="I4363" i="1"/>
  <c r="J4363" i="1"/>
  <c r="O4363" i="1" s="1"/>
  <c r="I4364" i="1"/>
  <c r="K4364" i="1" s="1"/>
  <c r="J4364" i="1"/>
  <c r="O4364" i="1" s="1"/>
  <c r="L4364" i="1"/>
  <c r="M4364" i="1"/>
  <c r="N4364" i="1"/>
  <c r="I4365" i="1"/>
  <c r="L4365" i="1" s="1"/>
  <c r="J4365" i="1"/>
  <c r="O4365" i="1" s="1"/>
  <c r="K4365" i="1"/>
  <c r="M4365" i="1"/>
  <c r="N4365" i="1"/>
  <c r="I4366" i="1"/>
  <c r="M4366" i="1" s="1"/>
  <c r="J4366" i="1"/>
  <c r="O4366" i="1" s="1"/>
  <c r="K4366" i="1"/>
  <c r="L4366" i="1"/>
  <c r="N4366" i="1"/>
  <c r="I4367" i="1"/>
  <c r="M4367" i="1" s="1"/>
  <c r="J4367" i="1"/>
  <c r="O4367" i="1" s="1"/>
  <c r="I4368" i="1"/>
  <c r="J4368" i="1"/>
  <c r="O4368" i="1" s="1"/>
  <c r="N4368" i="1"/>
  <c r="I4369" i="1"/>
  <c r="J4369" i="1"/>
  <c r="O4369" i="1" s="1"/>
  <c r="K4369" i="1"/>
  <c r="I4370" i="1"/>
  <c r="J4370" i="1"/>
  <c r="O4370" i="1" s="1"/>
  <c r="K4370" i="1"/>
  <c r="L4370" i="1"/>
  <c r="M4370" i="1"/>
  <c r="N4370" i="1"/>
  <c r="I4371" i="1"/>
  <c r="J4371" i="1"/>
  <c r="O4371" i="1" s="1"/>
  <c r="I4372" i="1"/>
  <c r="K4372" i="1" s="1"/>
  <c r="J4372" i="1"/>
  <c r="O4372" i="1" s="1"/>
  <c r="L4372" i="1"/>
  <c r="M4372" i="1"/>
  <c r="N4372" i="1"/>
  <c r="I4373" i="1"/>
  <c r="L4373" i="1" s="1"/>
  <c r="J4373" i="1"/>
  <c r="O4373" i="1" s="1"/>
  <c r="K4373" i="1"/>
  <c r="M4373" i="1"/>
  <c r="N4373" i="1"/>
  <c r="I4374" i="1"/>
  <c r="M4374" i="1" s="1"/>
  <c r="J4374" i="1"/>
  <c r="O4374" i="1" s="1"/>
  <c r="K4374" i="1"/>
  <c r="L4374" i="1"/>
  <c r="N4374" i="1"/>
  <c r="I4375" i="1"/>
  <c r="J4375" i="1"/>
  <c r="O4375" i="1" s="1"/>
  <c r="M4375" i="1"/>
  <c r="I4376" i="1"/>
  <c r="J4376" i="1"/>
  <c r="O4376" i="1" s="1"/>
  <c r="N4376" i="1"/>
  <c r="I4377" i="1"/>
  <c r="J4377" i="1"/>
  <c r="O4377" i="1" s="1"/>
  <c r="K4377" i="1"/>
  <c r="I4378" i="1"/>
  <c r="J4378" i="1"/>
  <c r="O4378" i="1" s="1"/>
  <c r="K4378" i="1"/>
  <c r="L4378" i="1"/>
  <c r="M4378" i="1"/>
  <c r="N4378" i="1"/>
  <c r="I4379" i="1"/>
  <c r="J4379" i="1"/>
  <c r="O4379" i="1" s="1"/>
  <c r="I4380" i="1"/>
  <c r="K4380" i="1" s="1"/>
  <c r="J4380" i="1"/>
  <c r="O4380" i="1" s="1"/>
  <c r="L4380" i="1"/>
  <c r="M4380" i="1"/>
  <c r="N4380" i="1"/>
  <c r="I4381" i="1"/>
  <c r="L4381" i="1" s="1"/>
  <c r="J4381" i="1"/>
  <c r="O4381" i="1" s="1"/>
  <c r="K4381" i="1"/>
  <c r="M4381" i="1"/>
  <c r="N4381" i="1"/>
  <c r="I4382" i="1"/>
  <c r="M4382" i="1" s="1"/>
  <c r="J4382" i="1"/>
  <c r="O4382" i="1" s="1"/>
  <c r="K4382" i="1"/>
  <c r="L4382" i="1"/>
  <c r="N4382" i="1"/>
  <c r="I4383" i="1"/>
  <c r="J4383" i="1"/>
  <c r="O4383" i="1" s="1"/>
  <c r="L4383" i="1"/>
  <c r="I4384" i="1"/>
  <c r="M4384" i="1" s="1"/>
  <c r="J4384" i="1"/>
  <c r="O4384" i="1" s="1"/>
  <c r="N4384" i="1"/>
  <c r="I4385" i="1"/>
  <c r="J4385" i="1"/>
  <c r="O4385" i="1" s="1"/>
  <c r="I4386" i="1"/>
  <c r="J4386" i="1"/>
  <c r="O4386" i="1" s="1"/>
  <c r="K4386" i="1"/>
  <c r="L4386" i="1"/>
  <c r="M4386" i="1"/>
  <c r="N4386" i="1"/>
  <c r="I4387" i="1"/>
  <c r="N4387" i="1" s="1"/>
  <c r="J4387" i="1"/>
  <c r="O4387" i="1" s="1"/>
  <c r="L4387" i="1"/>
  <c r="M4387" i="1"/>
  <c r="I4388" i="1"/>
  <c r="K4388" i="1" s="1"/>
  <c r="J4388" i="1"/>
  <c r="O4388" i="1" s="1"/>
  <c r="L4388" i="1"/>
  <c r="M4388" i="1"/>
  <c r="I4389" i="1"/>
  <c r="L4389" i="1" s="1"/>
  <c r="J4389" i="1"/>
  <c r="O4389" i="1" s="1"/>
  <c r="K4389" i="1"/>
  <c r="M4389" i="1"/>
  <c r="N4389" i="1"/>
  <c r="I4390" i="1"/>
  <c r="M4390" i="1" s="1"/>
  <c r="J4390" i="1"/>
  <c r="O4390" i="1" s="1"/>
  <c r="K4390" i="1"/>
  <c r="L4390" i="1"/>
  <c r="N4390" i="1"/>
  <c r="I4391" i="1"/>
  <c r="M4391" i="1" s="1"/>
  <c r="J4391" i="1"/>
  <c r="O4391" i="1" s="1"/>
  <c r="L4391" i="1"/>
  <c r="I4392" i="1"/>
  <c r="J4392" i="1"/>
  <c r="O4392" i="1" s="1"/>
  <c r="I4393" i="1"/>
  <c r="K4393" i="1" s="1"/>
  <c r="J4393" i="1"/>
  <c r="O4393" i="1" s="1"/>
  <c r="N4393" i="1"/>
  <c r="I4394" i="1"/>
  <c r="J4394" i="1"/>
  <c r="O4394" i="1" s="1"/>
  <c r="K4394" i="1"/>
  <c r="L4394" i="1"/>
  <c r="M4394" i="1"/>
  <c r="N4394" i="1"/>
  <c r="I4395" i="1"/>
  <c r="J4395" i="1"/>
  <c r="O4395" i="1" s="1"/>
  <c r="I4396" i="1"/>
  <c r="K4396" i="1" s="1"/>
  <c r="J4396" i="1"/>
  <c r="O4396" i="1" s="1"/>
  <c r="L4396" i="1"/>
  <c r="M4396" i="1"/>
  <c r="N4396" i="1"/>
  <c r="I4397" i="1"/>
  <c r="L4397" i="1" s="1"/>
  <c r="J4397" i="1"/>
  <c r="O4397" i="1" s="1"/>
  <c r="K4397" i="1"/>
  <c r="M4397" i="1"/>
  <c r="N4397" i="1"/>
  <c r="I4398" i="1"/>
  <c r="M4398" i="1" s="1"/>
  <c r="J4398" i="1"/>
  <c r="O4398" i="1" s="1"/>
  <c r="K4398" i="1"/>
  <c r="L4398" i="1"/>
  <c r="N4398" i="1"/>
  <c r="I4399" i="1"/>
  <c r="J4399" i="1"/>
  <c r="O4399" i="1" s="1"/>
  <c r="I4400" i="1"/>
  <c r="M4400" i="1" s="1"/>
  <c r="J4400" i="1"/>
  <c r="O4400" i="1" s="1"/>
  <c r="N4400" i="1"/>
  <c r="I4401" i="1"/>
  <c r="J4401" i="1"/>
  <c r="O4401" i="1" s="1"/>
  <c r="I4402" i="1"/>
  <c r="J4402" i="1"/>
  <c r="O4402" i="1" s="1"/>
  <c r="K4402" i="1"/>
  <c r="L4402" i="1"/>
  <c r="M4402" i="1"/>
  <c r="N4402" i="1"/>
  <c r="I4403" i="1"/>
  <c r="N4403" i="1" s="1"/>
  <c r="J4403" i="1"/>
  <c r="O4403" i="1" s="1"/>
  <c r="L4403" i="1"/>
  <c r="M4403" i="1"/>
  <c r="I4404" i="1"/>
  <c r="K4404" i="1" s="1"/>
  <c r="J4404" i="1"/>
  <c r="O4404" i="1" s="1"/>
  <c r="L4404" i="1"/>
  <c r="M4404" i="1"/>
  <c r="I4405" i="1"/>
  <c r="L4405" i="1" s="1"/>
  <c r="J4405" i="1"/>
  <c r="O4405" i="1" s="1"/>
  <c r="K4405" i="1"/>
  <c r="M4405" i="1"/>
  <c r="N4405" i="1"/>
  <c r="I4406" i="1"/>
  <c r="M4406" i="1" s="1"/>
  <c r="J4406" i="1"/>
  <c r="O4406" i="1" s="1"/>
  <c r="K4406" i="1"/>
  <c r="L4406" i="1"/>
  <c r="N4406" i="1"/>
  <c r="I4407" i="1"/>
  <c r="M4407" i="1" s="1"/>
  <c r="J4407" i="1"/>
  <c r="O4407" i="1" s="1"/>
  <c r="L4407" i="1"/>
  <c r="I4408" i="1"/>
  <c r="J4408" i="1"/>
  <c r="O4408" i="1" s="1"/>
  <c r="I4409" i="1"/>
  <c r="K4409" i="1" s="1"/>
  <c r="J4409" i="1"/>
  <c r="O4409" i="1" s="1"/>
  <c r="N4409" i="1"/>
  <c r="I4410" i="1"/>
  <c r="J4410" i="1"/>
  <c r="O4410" i="1" s="1"/>
  <c r="K4410" i="1"/>
  <c r="L4410" i="1"/>
  <c r="M4410" i="1"/>
  <c r="N4410" i="1"/>
  <c r="I4411" i="1"/>
  <c r="J4411" i="1"/>
  <c r="O4411" i="1" s="1"/>
  <c r="I4412" i="1"/>
  <c r="K4412" i="1" s="1"/>
  <c r="J4412" i="1"/>
  <c r="O4412" i="1" s="1"/>
  <c r="L4412" i="1"/>
  <c r="M4412" i="1"/>
  <c r="N4412" i="1"/>
  <c r="I4413" i="1"/>
  <c r="L4413" i="1" s="1"/>
  <c r="J4413" i="1"/>
  <c r="O4413" i="1" s="1"/>
  <c r="K4413" i="1"/>
  <c r="M4413" i="1"/>
  <c r="N4413" i="1"/>
  <c r="I4414" i="1"/>
  <c r="M4414" i="1" s="1"/>
  <c r="J4414" i="1"/>
  <c r="O4414" i="1" s="1"/>
  <c r="K4414" i="1"/>
  <c r="L4414" i="1"/>
  <c r="N4414" i="1"/>
  <c r="I4415" i="1"/>
  <c r="L4415" i="1" s="1"/>
  <c r="J4415" i="1"/>
  <c r="O4415" i="1" s="1"/>
  <c r="I4416" i="1"/>
  <c r="M4416" i="1" s="1"/>
  <c r="J4416" i="1"/>
  <c r="O4416" i="1" s="1"/>
  <c r="N4416" i="1"/>
  <c r="I4417" i="1"/>
  <c r="J4417" i="1"/>
  <c r="O4417" i="1" s="1"/>
  <c r="I4418" i="1"/>
  <c r="J4418" i="1"/>
  <c r="O4418" i="1" s="1"/>
  <c r="K4418" i="1"/>
  <c r="L4418" i="1"/>
  <c r="M4418" i="1"/>
  <c r="N4418" i="1"/>
  <c r="I4419" i="1"/>
  <c r="N4419" i="1" s="1"/>
  <c r="J4419" i="1"/>
  <c r="O4419" i="1" s="1"/>
  <c r="L4419" i="1"/>
  <c r="M4419" i="1"/>
  <c r="I4420" i="1"/>
  <c r="K4420" i="1" s="1"/>
  <c r="J4420" i="1"/>
  <c r="O4420" i="1" s="1"/>
  <c r="L4420" i="1"/>
  <c r="M4420" i="1"/>
  <c r="I4421" i="1"/>
  <c r="L4421" i="1" s="1"/>
  <c r="J4421" i="1"/>
  <c r="O4421" i="1" s="1"/>
  <c r="K4421" i="1"/>
  <c r="M4421" i="1"/>
  <c r="N4421" i="1"/>
  <c r="I4422" i="1"/>
  <c r="M4422" i="1" s="1"/>
  <c r="J4422" i="1"/>
  <c r="O4422" i="1" s="1"/>
  <c r="K4422" i="1"/>
  <c r="L4422" i="1"/>
  <c r="N4422" i="1"/>
  <c r="I4423" i="1"/>
  <c r="M4423" i="1" s="1"/>
  <c r="J4423" i="1"/>
  <c r="O4423" i="1" s="1"/>
  <c r="L4423" i="1"/>
  <c r="I4424" i="1"/>
  <c r="J4424" i="1"/>
  <c r="O4424" i="1" s="1"/>
  <c r="I4425" i="1"/>
  <c r="K4425" i="1" s="1"/>
  <c r="J4425" i="1"/>
  <c r="O4425" i="1" s="1"/>
  <c r="N4425" i="1"/>
  <c r="I4426" i="1"/>
  <c r="J4426" i="1"/>
  <c r="O4426" i="1" s="1"/>
  <c r="K4426" i="1"/>
  <c r="L4426" i="1"/>
  <c r="M4426" i="1"/>
  <c r="N4426" i="1"/>
  <c r="I4427" i="1"/>
  <c r="J4427" i="1"/>
  <c r="O4427" i="1" s="1"/>
  <c r="I4428" i="1"/>
  <c r="K4428" i="1" s="1"/>
  <c r="J4428" i="1"/>
  <c r="O4428" i="1" s="1"/>
  <c r="L4428" i="1"/>
  <c r="M4428" i="1"/>
  <c r="N4428" i="1"/>
  <c r="I4429" i="1"/>
  <c r="L4429" i="1" s="1"/>
  <c r="J4429" i="1"/>
  <c r="O4429" i="1" s="1"/>
  <c r="K4429" i="1"/>
  <c r="M4429" i="1"/>
  <c r="N4429" i="1"/>
  <c r="I4430" i="1"/>
  <c r="M4430" i="1" s="1"/>
  <c r="J4430" i="1"/>
  <c r="O4430" i="1" s="1"/>
  <c r="K4430" i="1"/>
  <c r="L4430" i="1"/>
  <c r="N4430" i="1"/>
  <c r="I4431" i="1"/>
  <c r="L4431" i="1" s="1"/>
  <c r="J4431" i="1"/>
  <c r="O4431" i="1" s="1"/>
  <c r="I4432" i="1"/>
  <c r="M4432" i="1" s="1"/>
  <c r="J4432" i="1"/>
  <c r="O4432" i="1" s="1"/>
  <c r="N4432" i="1"/>
  <c r="I4433" i="1"/>
  <c r="J4433" i="1"/>
  <c r="O4433" i="1" s="1"/>
  <c r="I4434" i="1"/>
  <c r="J4434" i="1"/>
  <c r="O4434" i="1" s="1"/>
  <c r="K4434" i="1"/>
  <c r="L4434" i="1"/>
  <c r="M4434" i="1"/>
  <c r="N4434" i="1"/>
  <c r="I4435" i="1"/>
  <c r="N4435" i="1" s="1"/>
  <c r="J4435" i="1"/>
  <c r="O4435" i="1" s="1"/>
  <c r="L4435" i="1"/>
  <c r="M4435" i="1"/>
  <c r="I4436" i="1"/>
  <c r="K4436" i="1" s="1"/>
  <c r="J4436" i="1"/>
  <c r="O4436" i="1" s="1"/>
  <c r="L4436" i="1"/>
  <c r="M4436" i="1"/>
  <c r="I4437" i="1"/>
  <c r="L4437" i="1" s="1"/>
  <c r="J4437" i="1"/>
  <c r="O4437" i="1" s="1"/>
  <c r="K4437" i="1"/>
  <c r="M4437" i="1"/>
  <c r="N4437" i="1"/>
  <c r="I4438" i="1"/>
  <c r="M4438" i="1" s="1"/>
  <c r="J4438" i="1"/>
  <c r="O4438" i="1" s="1"/>
  <c r="K4438" i="1"/>
  <c r="L4438" i="1"/>
  <c r="N4438" i="1"/>
  <c r="I4439" i="1"/>
  <c r="N4439" i="1" s="1"/>
  <c r="J4439" i="1"/>
  <c r="O4439" i="1" s="1"/>
  <c r="K4439" i="1"/>
  <c r="M4439" i="1"/>
  <c r="I4440" i="1"/>
  <c r="J4440" i="1"/>
  <c r="O4440" i="1" s="1"/>
  <c r="I4441" i="1"/>
  <c r="L4441" i="1" s="1"/>
  <c r="J4441" i="1"/>
  <c r="O4441" i="1" s="1"/>
  <c r="K4441" i="1"/>
  <c r="M4441" i="1"/>
  <c r="N4441" i="1"/>
  <c r="I4442" i="1"/>
  <c r="J4442" i="1"/>
  <c r="O4442" i="1" s="1"/>
  <c r="K4442" i="1"/>
  <c r="L4442" i="1"/>
  <c r="M4442" i="1"/>
  <c r="N4442" i="1"/>
  <c r="I4443" i="1"/>
  <c r="N4443" i="1" s="1"/>
  <c r="J4443" i="1"/>
  <c r="O4443" i="1" s="1"/>
  <c r="K4443" i="1"/>
  <c r="M4443" i="1"/>
  <c r="I4444" i="1"/>
  <c r="J4444" i="1"/>
  <c r="O4444" i="1" s="1"/>
  <c r="I4445" i="1"/>
  <c r="L4445" i="1" s="1"/>
  <c r="J4445" i="1"/>
  <c r="O4445" i="1" s="1"/>
  <c r="K4445" i="1"/>
  <c r="M4445" i="1"/>
  <c r="N4445" i="1"/>
  <c r="I4446" i="1"/>
  <c r="M4446" i="1" s="1"/>
  <c r="J4446" i="1"/>
  <c r="O4446" i="1" s="1"/>
  <c r="K4446" i="1"/>
  <c r="L4446" i="1"/>
  <c r="N4446" i="1"/>
  <c r="I4447" i="1"/>
  <c r="N4447" i="1" s="1"/>
  <c r="J4447" i="1"/>
  <c r="O4447" i="1" s="1"/>
  <c r="K4447" i="1"/>
  <c r="L4447" i="1"/>
  <c r="I4448" i="1"/>
  <c r="J4448" i="1"/>
  <c r="O4448" i="1" s="1"/>
  <c r="I4449" i="1"/>
  <c r="L4449" i="1" s="1"/>
  <c r="J4449" i="1"/>
  <c r="O4449" i="1" s="1"/>
  <c r="K4449" i="1"/>
  <c r="M4449" i="1"/>
  <c r="N4449" i="1"/>
  <c r="I4450" i="1"/>
  <c r="J4450" i="1"/>
  <c r="O4450" i="1" s="1"/>
  <c r="K4450" i="1"/>
  <c r="L4450" i="1"/>
  <c r="M4450" i="1"/>
  <c r="N4450" i="1"/>
  <c r="I4451" i="1"/>
  <c r="N4451" i="1" s="1"/>
  <c r="J4451" i="1"/>
  <c r="O4451" i="1" s="1"/>
  <c r="K4451" i="1"/>
  <c r="L4451" i="1"/>
  <c r="I4452" i="1"/>
  <c r="J4452" i="1"/>
  <c r="O4452" i="1" s="1"/>
  <c r="I4453" i="1"/>
  <c r="L4453" i="1" s="1"/>
  <c r="J4453" i="1"/>
  <c r="O4453" i="1" s="1"/>
  <c r="K4453" i="1"/>
  <c r="M4453" i="1"/>
  <c r="N4453" i="1"/>
  <c r="I4454" i="1"/>
  <c r="M4454" i="1" s="1"/>
  <c r="J4454" i="1"/>
  <c r="O4454" i="1" s="1"/>
  <c r="K4454" i="1"/>
  <c r="L4454" i="1"/>
  <c r="N4454" i="1"/>
  <c r="I4455" i="1"/>
  <c r="J4455" i="1"/>
  <c r="O4455" i="1" s="1"/>
  <c r="I4456" i="1"/>
  <c r="L4456" i="1" s="1"/>
  <c r="J4456" i="1"/>
  <c r="O4456" i="1" s="1"/>
  <c r="I4457" i="1"/>
  <c r="L4457" i="1" s="1"/>
  <c r="J4457" i="1"/>
  <c r="O4457" i="1" s="1"/>
  <c r="M4457" i="1"/>
  <c r="N4457" i="1"/>
  <c r="I4458" i="1"/>
  <c r="J4458" i="1"/>
  <c r="O4458" i="1" s="1"/>
  <c r="K4458" i="1"/>
  <c r="L4458" i="1"/>
  <c r="M4458" i="1"/>
  <c r="N4458" i="1"/>
  <c r="I4459" i="1"/>
  <c r="J4459" i="1"/>
  <c r="O4459" i="1" s="1"/>
  <c r="I4460" i="1"/>
  <c r="J4460" i="1"/>
  <c r="O4460" i="1" s="1"/>
  <c r="L4460" i="1"/>
  <c r="I4461" i="1"/>
  <c r="L4461" i="1" s="1"/>
  <c r="J4461" i="1"/>
  <c r="O4461" i="1" s="1"/>
  <c r="M4461" i="1"/>
  <c r="N4461" i="1"/>
  <c r="I4462" i="1"/>
  <c r="M4462" i="1" s="1"/>
  <c r="J4462" i="1"/>
  <c r="O4462" i="1" s="1"/>
  <c r="K4462" i="1"/>
  <c r="L4462" i="1"/>
  <c r="N4462" i="1"/>
  <c r="I4463" i="1"/>
  <c r="J4463" i="1"/>
  <c r="O4463" i="1" s="1"/>
  <c r="I4464" i="1"/>
  <c r="K4464" i="1" s="1"/>
  <c r="J4464" i="1"/>
  <c r="O4464" i="1" s="1"/>
  <c r="L4464" i="1"/>
  <c r="M4464" i="1"/>
  <c r="N4464" i="1"/>
  <c r="I4465" i="1"/>
  <c r="L4465" i="1" s="1"/>
  <c r="J4465" i="1"/>
  <c r="O4465" i="1" s="1"/>
  <c r="K4465" i="1"/>
  <c r="N4465" i="1"/>
  <c r="I4466" i="1"/>
  <c r="J4466" i="1"/>
  <c r="O4466" i="1" s="1"/>
  <c r="K4466" i="1"/>
  <c r="L4466" i="1"/>
  <c r="M4466" i="1"/>
  <c r="N4466" i="1"/>
  <c r="I4467" i="1"/>
  <c r="J4467" i="1"/>
  <c r="O4467" i="1" s="1"/>
  <c r="I4468" i="1"/>
  <c r="K4468" i="1" s="1"/>
  <c r="J4468" i="1"/>
  <c r="O4468" i="1" s="1"/>
  <c r="L4468" i="1"/>
  <c r="M4468" i="1"/>
  <c r="N4468" i="1"/>
  <c r="I4469" i="1"/>
  <c r="L4469" i="1" s="1"/>
  <c r="J4469" i="1"/>
  <c r="O4469" i="1" s="1"/>
  <c r="K4469" i="1"/>
  <c r="N4469" i="1"/>
  <c r="I4470" i="1"/>
  <c r="M4470" i="1" s="1"/>
  <c r="J4470" i="1"/>
  <c r="O4470" i="1" s="1"/>
  <c r="K4470" i="1"/>
  <c r="L4470" i="1"/>
  <c r="N4470" i="1"/>
  <c r="I4471" i="1"/>
  <c r="J4471" i="1"/>
  <c r="O4471" i="1" s="1"/>
  <c r="K4471" i="1"/>
  <c r="I4472" i="1"/>
  <c r="K4472" i="1" s="1"/>
  <c r="J4472" i="1"/>
  <c r="O4472" i="1" s="1"/>
  <c r="L4472" i="1"/>
  <c r="M4472" i="1"/>
  <c r="N4472" i="1"/>
  <c r="I4473" i="1"/>
  <c r="L4473" i="1" s="1"/>
  <c r="J4473" i="1"/>
  <c r="O4473" i="1" s="1"/>
  <c r="K4473" i="1"/>
  <c r="M4473" i="1"/>
  <c r="I4474" i="1"/>
  <c r="J4474" i="1"/>
  <c r="O4474" i="1" s="1"/>
  <c r="K4474" i="1"/>
  <c r="L4474" i="1"/>
  <c r="M4474" i="1"/>
  <c r="N4474" i="1"/>
  <c r="I4475" i="1"/>
  <c r="J4475" i="1"/>
  <c r="O4475" i="1" s="1"/>
  <c r="K4475" i="1"/>
  <c r="I4476" i="1"/>
  <c r="K4476" i="1" s="1"/>
  <c r="J4476" i="1"/>
  <c r="O4476" i="1" s="1"/>
  <c r="L4476" i="1"/>
  <c r="M4476" i="1"/>
  <c r="N4476" i="1"/>
  <c r="I4477" i="1"/>
  <c r="L4477" i="1" s="1"/>
  <c r="J4477" i="1"/>
  <c r="O4477" i="1" s="1"/>
  <c r="K4477" i="1"/>
  <c r="M4477" i="1"/>
  <c r="I4478" i="1"/>
  <c r="M4478" i="1" s="1"/>
  <c r="J4478" i="1"/>
  <c r="O4478" i="1" s="1"/>
  <c r="K4478" i="1"/>
  <c r="L4478" i="1"/>
  <c r="N4478" i="1"/>
  <c r="I4479" i="1"/>
  <c r="N4479" i="1" s="1"/>
  <c r="J4479" i="1"/>
  <c r="O4479" i="1" s="1"/>
  <c r="K4479" i="1"/>
  <c r="L4479" i="1"/>
  <c r="M4479" i="1"/>
  <c r="I4480" i="1"/>
  <c r="K4480" i="1" s="1"/>
  <c r="J4480" i="1"/>
  <c r="O4480" i="1" s="1"/>
  <c r="L4480" i="1"/>
  <c r="M4480" i="1"/>
  <c r="N4480" i="1"/>
  <c r="I4481" i="1"/>
  <c r="M4481" i="1" s="1"/>
  <c r="J4481" i="1"/>
  <c r="O4481" i="1" s="1"/>
  <c r="K4481" i="1"/>
  <c r="L4481" i="1"/>
  <c r="N4481" i="1"/>
  <c r="I4482" i="1"/>
  <c r="J4482" i="1"/>
  <c r="O4482" i="1" s="1"/>
  <c r="K4482" i="1"/>
  <c r="L4482" i="1"/>
  <c r="M4482" i="1"/>
  <c r="N4482" i="1"/>
  <c r="I4483" i="1"/>
  <c r="J4483" i="1"/>
  <c r="O4483" i="1" s="1"/>
  <c r="I4484" i="1"/>
  <c r="J4484" i="1"/>
  <c r="O4484" i="1" s="1"/>
  <c r="L4484" i="1"/>
  <c r="I4485" i="1"/>
  <c r="L4485" i="1" s="1"/>
  <c r="J4485" i="1"/>
  <c r="O4485" i="1" s="1"/>
  <c r="K4485" i="1"/>
  <c r="M4485" i="1"/>
  <c r="N4485" i="1"/>
  <c r="I4486" i="1"/>
  <c r="M4486" i="1" s="1"/>
  <c r="J4486" i="1"/>
  <c r="O4486" i="1" s="1"/>
  <c r="K4486" i="1"/>
  <c r="N4486" i="1"/>
  <c r="I4487" i="1"/>
  <c r="J4487" i="1"/>
  <c r="O4487" i="1" s="1"/>
  <c r="I4488" i="1"/>
  <c r="J4488" i="1"/>
  <c r="O4488" i="1" s="1"/>
  <c r="K4488" i="1"/>
  <c r="I4489" i="1"/>
  <c r="N4489" i="1" s="1"/>
  <c r="J4489" i="1"/>
  <c r="O4489" i="1" s="1"/>
  <c r="K4489" i="1"/>
  <c r="L4489" i="1"/>
  <c r="M4489" i="1"/>
  <c r="I4490" i="1"/>
  <c r="J4490" i="1"/>
  <c r="O4490" i="1" s="1"/>
  <c r="K4490" i="1"/>
  <c r="L4490" i="1"/>
  <c r="M4490" i="1"/>
  <c r="N4490" i="1"/>
  <c r="I4491" i="1"/>
  <c r="L4491" i="1" s="1"/>
  <c r="J4491" i="1"/>
  <c r="O4491" i="1" s="1"/>
  <c r="K4491" i="1"/>
  <c r="M4491" i="1"/>
  <c r="N4491" i="1"/>
  <c r="I4492" i="1"/>
  <c r="K4492" i="1" s="1"/>
  <c r="J4492" i="1"/>
  <c r="O4492" i="1" s="1"/>
  <c r="L4492" i="1"/>
  <c r="M4492" i="1"/>
  <c r="I4493" i="1"/>
  <c r="J4493" i="1"/>
  <c r="O4493" i="1" s="1"/>
  <c r="I4494" i="1"/>
  <c r="M4494" i="1" s="1"/>
  <c r="J4494" i="1"/>
  <c r="O4494" i="1" s="1"/>
  <c r="K4494" i="1"/>
  <c r="L4494" i="1"/>
  <c r="N4494" i="1"/>
  <c r="I4495" i="1"/>
  <c r="N4495" i="1" s="1"/>
  <c r="J4495" i="1"/>
  <c r="O4495" i="1" s="1"/>
  <c r="L4495" i="1"/>
  <c r="M4495" i="1"/>
  <c r="I4496" i="1"/>
  <c r="M4496" i="1" s="1"/>
  <c r="J4496" i="1"/>
  <c r="O4496" i="1" s="1"/>
  <c r="K4496" i="1"/>
  <c r="L4496" i="1"/>
  <c r="N4496" i="1"/>
  <c r="I4497" i="1"/>
  <c r="J4497" i="1"/>
  <c r="O4497" i="1" s="1"/>
  <c r="I4498" i="1"/>
  <c r="J4498" i="1"/>
  <c r="O4498" i="1" s="1"/>
  <c r="K4498" i="1"/>
  <c r="L4498" i="1"/>
  <c r="M4498" i="1"/>
  <c r="N4498" i="1"/>
  <c r="I4499" i="1"/>
  <c r="J4499" i="1"/>
  <c r="O4499" i="1" s="1"/>
  <c r="K4499" i="1"/>
  <c r="L4499" i="1"/>
  <c r="M4499" i="1"/>
  <c r="N4499" i="1"/>
  <c r="I4500" i="1"/>
  <c r="K4500" i="1" s="1"/>
  <c r="J4500" i="1"/>
  <c r="O4500" i="1" s="1"/>
  <c r="L4500" i="1"/>
  <c r="M4500" i="1"/>
  <c r="N4500" i="1"/>
  <c r="I4501" i="1"/>
  <c r="L4501" i="1" s="1"/>
  <c r="J4501" i="1"/>
  <c r="O4501" i="1" s="1"/>
  <c r="K4501" i="1"/>
  <c r="N4501" i="1"/>
  <c r="I4502" i="1"/>
  <c r="J4502" i="1"/>
  <c r="O4502" i="1" s="1"/>
  <c r="I4503" i="1"/>
  <c r="J4503" i="1"/>
  <c r="O4503" i="1" s="1"/>
  <c r="K4503" i="1"/>
  <c r="I4504" i="1"/>
  <c r="N4504" i="1" s="1"/>
  <c r="J4504" i="1"/>
  <c r="O4504" i="1" s="1"/>
  <c r="K4504" i="1"/>
  <c r="L4504" i="1"/>
  <c r="M4504" i="1"/>
  <c r="I4505" i="1"/>
  <c r="L4505" i="1" s="1"/>
  <c r="J4505" i="1"/>
  <c r="O4505" i="1" s="1"/>
  <c r="K4505" i="1"/>
  <c r="M4505" i="1"/>
  <c r="N4505" i="1"/>
  <c r="I4506" i="1"/>
  <c r="J4506" i="1"/>
  <c r="O4506" i="1" s="1"/>
  <c r="K4506" i="1"/>
  <c r="L4506" i="1"/>
  <c r="M4506" i="1"/>
  <c r="N4506" i="1"/>
  <c r="I4507" i="1"/>
  <c r="J4507" i="1"/>
  <c r="O4507" i="1" s="1"/>
  <c r="I4508" i="1"/>
  <c r="J4508" i="1"/>
  <c r="O4508" i="1" s="1"/>
  <c r="I4509" i="1"/>
  <c r="L4509" i="1" s="1"/>
  <c r="J4509" i="1"/>
  <c r="O4509" i="1" s="1"/>
  <c r="K4509" i="1"/>
  <c r="M4509" i="1"/>
  <c r="N4509" i="1"/>
  <c r="I4510" i="1"/>
  <c r="M4510" i="1" s="1"/>
  <c r="J4510" i="1"/>
  <c r="O4510" i="1" s="1"/>
  <c r="L4510" i="1"/>
  <c r="N4510" i="1"/>
  <c r="I4511" i="1"/>
  <c r="N4511" i="1" s="1"/>
  <c r="J4511" i="1"/>
  <c r="O4511" i="1" s="1"/>
  <c r="K4511" i="1"/>
  <c r="L4511" i="1"/>
  <c r="I4512" i="1"/>
  <c r="J4512" i="1"/>
  <c r="O4512" i="1" s="1"/>
  <c r="I4513" i="1"/>
  <c r="J4513" i="1"/>
  <c r="O4513" i="1" s="1"/>
  <c r="K4513" i="1"/>
  <c r="L4513" i="1"/>
  <c r="M4513" i="1"/>
  <c r="N4513" i="1"/>
  <c r="I4514" i="1"/>
  <c r="J4514" i="1"/>
  <c r="O4514" i="1" s="1"/>
  <c r="K4514" i="1"/>
  <c r="L4514" i="1"/>
  <c r="M4514" i="1"/>
  <c r="N4514" i="1"/>
  <c r="I4515" i="1"/>
  <c r="K4515" i="1" s="1"/>
  <c r="J4515" i="1"/>
  <c r="O4515" i="1" s="1"/>
  <c r="L4515" i="1"/>
  <c r="M4515" i="1"/>
  <c r="N4515" i="1"/>
  <c r="I4516" i="1"/>
  <c r="K4516" i="1" s="1"/>
  <c r="J4516" i="1"/>
  <c r="O4516" i="1" s="1"/>
  <c r="L4516" i="1"/>
  <c r="N4516" i="1"/>
  <c r="I4517" i="1"/>
  <c r="J4517" i="1"/>
  <c r="O4517" i="1" s="1"/>
  <c r="I4518" i="1"/>
  <c r="J4518" i="1"/>
  <c r="O4518" i="1" s="1"/>
  <c r="K4518" i="1"/>
  <c r="I4519" i="1"/>
  <c r="N4519" i="1" s="1"/>
  <c r="J4519" i="1"/>
  <c r="O4519" i="1" s="1"/>
  <c r="K4519" i="1"/>
  <c r="L4519" i="1"/>
  <c r="M4519" i="1"/>
  <c r="I4520" i="1"/>
  <c r="L4520" i="1" s="1"/>
  <c r="J4520" i="1"/>
  <c r="O4520" i="1" s="1"/>
  <c r="K4520" i="1"/>
  <c r="M4520" i="1"/>
  <c r="N4520" i="1"/>
  <c r="I4521" i="1"/>
  <c r="J4521" i="1"/>
  <c r="O4521" i="1" s="1"/>
  <c r="I4522" i="1"/>
  <c r="J4522" i="1"/>
  <c r="O4522" i="1" s="1"/>
  <c r="K4522" i="1"/>
  <c r="L4522" i="1"/>
  <c r="M4522" i="1"/>
  <c r="N4522" i="1"/>
  <c r="I4523" i="1"/>
  <c r="J4523" i="1"/>
  <c r="O4523" i="1" s="1"/>
  <c r="K4523" i="1"/>
  <c r="I4524" i="1"/>
  <c r="K4524" i="1" s="1"/>
  <c r="J4524" i="1"/>
  <c r="O4524" i="1" s="1"/>
  <c r="L4524" i="1"/>
  <c r="M4524" i="1"/>
  <c r="N4524" i="1"/>
  <c r="I4525" i="1"/>
  <c r="L4525" i="1" s="1"/>
  <c r="J4525" i="1"/>
  <c r="O4525" i="1" s="1"/>
  <c r="M4525" i="1"/>
  <c r="N4525" i="1"/>
  <c r="I4526" i="1"/>
  <c r="M4526" i="1" s="1"/>
  <c r="J4526" i="1"/>
  <c r="O4526" i="1" s="1"/>
  <c r="K4526" i="1"/>
  <c r="L4526" i="1"/>
  <c r="I4527" i="1"/>
  <c r="J4527" i="1"/>
  <c r="O4527" i="1" s="1"/>
  <c r="I4528" i="1"/>
  <c r="J4528" i="1"/>
  <c r="O4528" i="1" s="1"/>
  <c r="K4528" i="1"/>
  <c r="L4528" i="1"/>
  <c r="M4528" i="1"/>
  <c r="N4528" i="1"/>
  <c r="I4529" i="1"/>
  <c r="K4529" i="1" s="1"/>
  <c r="J4529" i="1"/>
  <c r="O4529" i="1" s="1"/>
  <c r="L4529" i="1"/>
  <c r="M4529" i="1"/>
  <c r="N4529" i="1"/>
  <c r="I4530" i="1"/>
  <c r="J4530" i="1"/>
  <c r="O4530" i="1" s="1"/>
  <c r="K4530" i="1"/>
  <c r="L4530" i="1"/>
  <c r="M4530" i="1"/>
  <c r="N4530" i="1"/>
  <c r="I4531" i="1"/>
  <c r="M4531" i="1" s="1"/>
  <c r="J4531" i="1"/>
  <c r="O4531" i="1" s="1"/>
  <c r="K4531" i="1"/>
  <c r="L4531" i="1"/>
  <c r="N4531" i="1"/>
  <c r="I4532" i="1"/>
  <c r="J4532" i="1"/>
  <c r="O4532" i="1" s="1"/>
  <c r="I4533" i="1"/>
  <c r="K4533" i="1" s="1"/>
  <c r="J4533" i="1"/>
  <c r="O4533" i="1" s="1"/>
  <c r="I4534" i="1"/>
  <c r="M4534" i="1" s="1"/>
  <c r="J4534" i="1"/>
  <c r="O4534" i="1" s="1"/>
  <c r="K4534" i="1"/>
  <c r="L4534" i="1"/>
  <c r="N4534" i="1"/>
  <c r="I4535" i="1"/>
  <c r="N4535" i="1" s="1"/>
  <c r="J4535" i="1"/>
  <c r="O4535" i="1" s="1"/>
  <c r="K4535" i="1"/>
  <c r="M4535" i="1"/>
  <c r="I4536" i="1"/>
  <c r="J4536" i="1"/>
  <c r="O4536" i="1" s="1"/>
  <c r="I4537" i="1"/>
  <c r="K4537" i="1" s="1"/>
  <c r="J4537" i="1"/>
  <c r="O4537" i="1" s="1"/>
  <c r="I4538" i="1"/>
  <c r="J4538" i="1"/>
  <c r="O4538" i="1" s="1"/>
  <c r="K4538" i="1"/>
  <c r="L4538" i="1"/>
  <c r="M4538" i="1"/>
  <c r="N4538" i="1"/>
  <c r="I4539" i="1"/>
  <c r="N4539" i="1" s="1"/>
  <c r="J4539" i="1"/>
  <c r="O4539" i="1" s="1"/>
  <c r="K4539" i="1"/>
  <c r="L4539" i="1"/>
  <c r="M4539" i="1"/>
  <c r="I4540" i="1"/>
  <c r="K4540" i="1" s="1"/>
  <c r="J4540" i="1"/>
  <c r="O4540" i="1" s="1"/>
  <c r="M4540" i="1"/>
  <c r="N4540" i="1"/>
  <c r="I4541" i="1"/>
  <c r="L4541" i="1" s="1"/>
  <c r="J4541" i="1"/>
  <c r="O4541" i="1" s="1"/>
  <c r="K4541" i="1"/>
  <c r="M4541" i="1"/>
  <c r="I4542" i="1"/>
  <c r="J4542" i="1"/>
  <c r="O4542" i="1" s="1"/>
  <c r="I4543" i="1"/>
  <c r="N4543" i="1" s="1"/>
  <c r="J4543" i="1"/>
  <c r="O4543" i="1" s="1"/>
  <c r="K4543" i="1"/>
  <c r="L4543" i="1"/>
  <c r="M4543" i="1"/>
  <c r="I4544" i="1"/>
  <c r="K4544" i="1" s="1"/>
  <c r="J4544" i="1"/>
  <c r="O4544" i="1" s="1"/>
  <c r="L4544" i="1"/>
  <c r="M4544" i="1"/>
  <c r="N4544" i="1"/>
  <c r="I4545" i="1"/>
  <c r="M4545" i="1" s="1"/>
  <c r="J4545" i="1"/>
  <c r="O4545" i="1" s="1"/>
  <c r="K4545" i="1"/>
  <c r="L4545" i="1"/>
  <c r="N4545" i="1"/>
  <c r="I4546" i="1"/>
  <c r="J4546" i="1"/>
  <c r="O4546" i="1" s="1"/>
  <c r="K4546" i="1"/>
  <c r="L4546" i="1"/>
  <c r="M4546" i="1"/>
  <c r="N4546" i="1"/>
  <c r="I4547" i="1"/>
  <c r="J4547" i="1"/>
  <c r="O4547" i="1" s="1"/>
  <c r="I4548" i="1"/>
  <c r="J4548" i="1"/>
  <c r="O4548" i="1" s="1"/>
  <c r="L4548" i="1"/>
  <c r="I4549" i="1"/>
  <c r="L4549" i="1" s="1"/>
  <c r="J4549" i="1"/>
  <c r="O4549" i="1" s="1"/>
  <c r="K4549" i="1"/>
  <c r="M4549" i="1"/>
  <c r="N4549" i="1"/>
  <c r="I4550" i="1"/>
  <c r="M4550" i="1" s="1"/>
  <c r="J4550" i="1"/>
  <c r="O4550" i="1" s="1"/>
  <c r="K4550" i="1"/>
  <c r="N4550" i="1"/>
  <c r="I4551" i="1"/>
  <c r="J4551" i="1"/>
  <c r="O4551" i="1" s="1"/>
  <c r="I4552" i="1"/>
  <c r="J4552" i="1"/>
  <c r="O4552" i="1" s="1"/>
  <c r="K4552" i="1"/>
  <c r="I4553" i="1"/>
  <c r="N4553" i="1" s="1"/>
  <c r="J4553" i="1"/>
  <c r="O4553" i="1" s="1"/>
  <c r="K4553" i="1"/>
  <c r="L4553" i="1"/>
  <c r="M4553" i="1"/>
  <c r="I4554" i="1"/>
  <c r="J4554" i="1"/>
  <c r="O4554" i="1" s="1"/>
  <c r="K4554" i="1"/>
  <c r="L4554" i="1"/>
  <c r="M4554" i="1"/>
  <c r="N4554" i="1"/>
  <c r="I4555" i="1"/>
  <c r="L4555" i="1" s="1"/>
  <c r="J4555" i="1"/>
  <c r="O4555" i="1" s="1"/>
  <c r="K4555" i="1"/>
  <c r="M4555" i="1"/>
  <c r="N4555" i="1"/>
  <c r="I4556" i="1"/>
  <c r="K4556" i="1" s="1"/>
  <c r="J4556" i="1"/>
  <c r="O4556" i="1" s="1"/>
  <c r="L4556" i="1"/>
  <c r="M4556" i="1"/>
  <c r="I4557" i="1"/>
  <c r="J4557" i="1"/>
  <c r="O4557" i="1" s="1"/>
  <c r="I4558" i="1"/>
  <c r="M4558" i="1" s="1"/>
  <c r="J4558" i="1"/>
  <c r="O4558" i="1" s="1"/>
  <c r="K4558" i="1"/>
  <c r="L4558" i="1"/>
  <c r="N4558" i="1"/>
  <c r="I4559" i="1"/>
  <c r="N4559" i="1" s="1"/>
  <c r="J4559" i="1"/>
  <c r="O4559" i="1" s="1"/>
  <c r="L4559" i="1"/>
  <c r="M4559" i="1"/>
  <c r="I4560" i="1"/>
  <c r="M4560" i="1" s="1"/>
  <c r="J4560" i="1"/>
  <c r="O4560" i="1" s="1"/>
  <c r="K4560" i="1"/>
  <c r="L4560" i="1"/>
  <c r="N4560" i="1"/>
  <c r="I4561" i="1"/>
  <c r="J4561" i="1"/>
  <c r="O4561" i="1" s="1"/>
  <c r="I4562" i="1"/>
  <c r="J4562" i="1"/>
  <c r="O4562" i="1" s="1"/>
  <c r="K4562" i="1"/>
  <c r="L4562" i="1"/>
  <c r="M4562" i="1"/>
  <c r="N4562" i="1"/>
  <c r="I4563" i="1"/>
  <c r="J4563" i="1"/>
  <c r="O4563" i="1" s="1"/>
  <c r="K4563" i="1"/>
  <c r="L4563" i="1"/>
  <c r="M4563" i="1"/>
  <c r="N4563" i="1"/>
  <c r="I4564" i="1"/>
  <c r="K4564" i="1" s="1"/>
  <c r="J4564" i="1"/>
  <c r="O4564" i="1" s="1"/>
  <c r="L4564" i="1"/>
  <c r="M4564" i="1"/>
  <c r="N4564" i="1"/>
  <c r="I4565" i="1"/>
  <c r="L4565" i="1" s="1"/>
  <c r="J4565" i="1"/>
  <c r="O4565" i="1" s="1"/>
  <c r="K4565" i="1"/>
  <c r="N4565" i="1"/>
  <c r="I4566" i="1"/>
  <c r="J4566" i="1"/>
  <c r="O4566" i="1" s="1"/>
  <c r="I4567" i="1"/>
  <c r="J4567" i="1"/>
  <c r="O4567" i="1" s="1"/>
  <c r="I4568" i="1"/>
  <c r="N4568" i="1" s="1"/>
  <c r="J4568" i="1"/>
  <c r="O4568" i="1" s="1"/>
  <c r="K4568" i="1"/>
  <c r="L4568" i="1"/>
  <c r="M4568" i="1"/>
  <c r="I4569" i="1"/>
  <c r="L4569" i="1" s="1"/>
  <c r="J4569" i="1"/>
  <c r="O4569" i="1" s="1"/>
  <c r="K4569" i="1"/>
  <c r="M4569" i="1"/>
  <c r="N4569" i="1"/>
  <c r="I4570" i="1"/>
  <c r="J4570" i="1"/>
  <c r="O4570" i="1" s="1"/>
  <c r="K4570" i="1"/>
  <c r="L4570" i="1"/>
  <c r="M4570" i="1"/>
  <c r="N4570" i="1"/>
  <c r="I4571" i="1"/>
  <c r="J4571" i="1"/>
  <c r="O4571" i="1" s="1"/>
  <c r="I4572" i="1"/>
  <c r="J4572" i="1"/>
  <c r="O4572" i="1" s="1"/>
  <c r="I4573" i="1"/>
  <c r="L4573" i="1" s="1"/>
  <c r="J4573" i="1"/>
  <c r="O4573" i="1" s="1"/>
  <c r="K4573" i="1"/>
  <c r="M4573" i="1"/>
  <c r="N4573" i="1"/>
  <c r="I4574" i="1"/>
  <c r="M4574" i="1" s="1"/>
  <c r="J4574" i="1"/>
  <c r="O4574" i="1" s="1"/>
  <c r="L4574" i="1"/>
  <c r="N4574" i="1"/>
  <c r="I4575" i="1"/>
  <c r="N4575" i="1" s="1"/>
  <c r="J4575" i="1"/>
  <c r="O4575" i="1" s="1"/>
  <c r="K4575" i="1"/>
  <c r="L4575" i="1"/>
  <c r="I4576" i="1"/>
  <c r="J4576" i="1"/>
  <c r="O4576" i="1" s="1"/>
  <c r="I4577" i="1"/>
  <c r="J4577" i="1"/>
  <c r="O4577" i="1" s="1"/>
  <c r="K4577" i="1"/>
  <c r="L4577" i="1"/>
  <c r="M4577" i="1"/>
  <c r="N4577" i="1"/>
  <c r="I4578" i="1"/>
  <c r="J4578" i="1"/>
  <c r="O4578" i="1" s="1"/>
  <c r="K4578" i="1"/>
  <c r="L4578" i="1"/>
  <c r="M4578" i="1"/>
  <c r="N4578" i="1"/>
  <c r="I4579" i="1"/>
  <c r="K4579" i="1" s="1"/>
  <c r="J4579" i="1"/>
  <c r="O4579" i="1" s="1"/>
  <c r="L4579" i="1"/>
  <c r="M4579" i="1"/>
  <c r="N4579" i="1"/>
  <c r="I4580" i="1"/>
  <c r="K4580" i="1" s="1"/>
  <c r="J4580" i="1"/>
  <c r="O4580" i="1" s="1"/>
  <c r="L4580" i="1"/>
  <c r="N4580" i="1"/>
  <c r="I4581" i="1"/>
  <c r="J4581" i="1"/>
  <c r="O4581" i="1" s="1"/>
  <c r="I4582" i="1"/>
  <c r="J4582" i="1"/>
  <c r="O4582" i="1" s="1"/>
  <c r="K4582" i="1"/>
  <c r="I4583" i="1"/>
  <c r="N4583" i="1" s="1"/>
  <c r="J4583" i="1"/>
  <c r="O4583" i="1" s="1"/>
  <c r="K4583" i="1"/>
  <c r="L4583" i="1"/>
  <c r="M4583" i="1"/>
  <c r="I4584" i="1"/>
  <c r="L4584" i="1" s="1"/>
  <c r="J4584" i="1"/>
  <c r="O4584" i="1" s="1"/>
  <c r="K4584" i="1"/>
  <c r="M4584" i="1"/>
  <c r="N4584" i="1"/>
  <c r="I4585" i="1"/>
  <c r="J4585" i="1"/>
  <c r="O4585" i="1" s="1"/>
  <c r="I4586" i="1"/>
  <c r="J4586" i="1"/>
  <c r="O4586" i="1" s="1"/>
  <c r="K4586" i="1"/>
  <c r="L4586" i="1"/>
  <c r="M4586" i="1"/>
  <c r="N4586" i="1"/>
  <c r="I4587" i="1"/>
  <c r="J4587" i="1"/>
  <c r="O4587" i="1" s="1"/>
  <c r="K4587" i="1"/>
  <c r="I4588" i="1"/>
  <c r="K4588" i="1" s="1"/>
  <c r="J4588" i="1"/>
  <c r="O4588" i="1" s="1"/>
  <c r="L4588" i="1"/>
  <c r="M4588" i="1"/>
  <c r="N4588" i="1"/>
  <c r="I4589" i="1"/>
  <c r="L4589" i="1" s="1"/>
  <c r="J4589" i="1"/>
  <c r="O4589" i="1" s="1"/>
  <c r="M4589" i="1"/>
  <c r="N4589" i="1"/>
  <c r="I4590" i="1"/>
  <c r="M4590" i="1" s="1"/>
  <c r="J4590" i="1"/>
  <c r="O4590" i="1" s="1"/>
  <c r="K4590" i="1"/>
  <c r="L4590" i="1"/>
  <c r="I4591" i="1"/>
  <c r="J4591" i="1"/>
  <c r="O4591" i="1" s="1"/>
  <c r="I4592" i="1"/>
  <c r="J4592" i="1"/>
  <c r="O4592" i="1" s="1"/>
  <c r="K4592" i="1"/>
  <c r="L4592" i="1"/>
  <c r="M4592" i="1"/>
  <c r="N4592" i="1"/>
  <c r="I4593" i="1"/>
  <c r="K4593" i="1" s="1"/>
  <c r="J4593" i="1"/>
  <c r="O4593" i="1" s="1"/>
  <c r="L4593" i="1"/>
  <c r="M4593" i="1"/>
  <c r="N4593" i="1"/>
  <c r="I4594" i="1"/>
  <c r="J4594" i="1"/>
  <c r="O4594" i="1" s="1"/>
  <c r="K4594" i="1"/>
  <c r="L4594" i="1"/>
  <c r="M4594" i="1"/>
  <c r="N4594" i="1"/>
  <c r="I4595" i="1"/>
  <c r="M4595" i="1" s="1"/>
  <c r="J4595" i="1"/>
  <c r="O4595" i="1" s="1"/>
  <c r="K4595" i="1"/>
  <c r="L4595" i="1"/>
  <c r="N4595" i="1"/>
  <c r="I4596" i="1"/>
  <c r="J4596" i="1"/>
  <c r="O4596" i="1" s="1"/>
  <c r="I4597" i="1"/>
  <c r="K4597" i="1" s="1"/>
  <c r="J4597" i="1"/>
  <c r="O4597" i="1" s="1"/>
  <c r="I4598" i="1"/>
  <c r="M4598" i="1" s="1"/>
  <c r="J4598" i="1"/>
  <c r="O4598" i="1" s="1"/>
  <c r="K4598" i="1"/>
  <c r="L4598" i="1"/>
  <c r="N4598" i="1"/>
  <c r="I4599" i="1"/>
  <c r="N4599" i="1" s="1"/>
  <c r="J4599" i="1"/>
  <c r="O4599" i="1" s="1"/>
  <c r="K4599" i="1"/>
  <c r="M4599" i="1"/>
  <c r="I4600" i="1"/>
  <c r="J4600" i="1"/>
  <c r="O4600" i="1" s="1"/>
  <c r="I4601" i="1"/>
  <c r="K4601" i="1" s="1"/>
  <c r="J4601" i="1"/>
  <c r="O4601" i="1" s="1"/>
  <c r="I4602" i="1"/>
  <c r="J4602" i="1"/>
  <c r="O4602" i="1" s="1"/>
  <c r="K4602" i="1"/>
  <c r="L4602" i="1"/>
  <c r="M4602" i="1"/>
  <c r="N4602" i="1"/>
  <c r="I4603" i="1"/>
  <c r="N4603" i="1" s="1"/>
  <c r="J4603" i="1"/>
  <c r="O4603" i="1" s="1"/>
  <c r="K4603" i="1"/>
  <c r="L4603" i="1"/>
  <c r="M4603" i="1"/>
  <c r="I4604" i="1"/>
  <c r="K4604" i="1" s="1"/>
  <c r="J4604" i="1"/>
  <c r="O4604" i="1" s="1"/>
  <c r="M4604" i="1"/>
  <c r="N4604" i="1"/>
  <c r="I4605" i="1"/>
  <c r="L4605" i="1" s="1"/>
  <c r="J4605" i="1"/>
  <c r="O4605" i="1" s="1"/>
  <c r="K4605" i="1"/>
  <c r="M4605" i="1"/>
  <c r="I4606" i="1"/>
  <c r="J4606" i="1"/>
  <c r="O4606" i="1" s="1"/>
  <c r="I4607" i="1"/>
  <c r="N4607" i="1" s="1"/>
  <c r="J4607" i="1"/>
  <c r="O4607" i="1" s="1"/>
  <c r="K4607" i="1"/>
  <c r="L4607" i="1"/>
  <c r="M4607" i="1"/>
  <c r="I4608" i="1"/>
  <c r="K4608" i="1" s="1"/>
  <c r="J4608" i="1"/>
  <c r="O4608" i="1" s="1"/>
  <c r="L4608" i="1"/>
  <c r="M4608" i="1"/>
  <c r="N4608" i="1"/>
  <c r="I4609" i="1"/>
  <c r="M4609" i="1" s="1"/>
  <c r="J4609" i="1"/>
  <c r="O4609" i="1" s="1"/>
  <c r="K4609" i="1"/>
  <c r="L4609" i="1"/>
  <c r="N4609" i="1"/>
  <c r="I4610" i="1"/>
  <c r="J4610" i="1"/>
  <c r="O4610" i="1" s="1"/>
  <c r="K4610" i="1"/>
  <c r="L4610" i="1"/>
  <c r="M4610" i="1"/>
  <c r="N4610" i="1"/>
  <c r="I4611" i="1"/>
  <c r="J4611" i="1"/>
  <c r="O4611" i="1" s="1"/>
  <c r="I4612" i="1"/>
  <c r="L4612" i="1" s="1"/>
  <c r="J4612" i="1"/>
  <c r="O4612" i="1" s="1"/>
  <c r="I4613" i="1"/>
  <c r="L4613" i="1" s="1"/>
  <c r="J4613" i="1"/>
  <c r="O4613" i="1" s="1"/>
  <c r="K4613" i="1"/>
  <c r="M4613" i="1"/>
  <c r="N4613" i="1"/>
  <c r="I4614" i="1"/>
  <c r="M4614" i="1" s="1"/>
  <c r="J4614" i="1"/>
  <c r="O4614" i="1" s="1"/>
  <c r="K4614" i="1"/>
  <c r="N4614" i="1"/>
  <c r="I4615" i="1"/>
  <c r="J4615" i="1"/>
  <c r="O4615" i="1" s="1"/>
  <c r="I4616" i="1"/>
  <c r="J4616" i="1"/>
  <c r="O4616" i="1" s="1"/>
  <c r="I4617" i="1"/>
  <c r="N4617" i="1" s="1"/>
  <c r="J4617" i="1"/>
  <c r="O4617" i="1" s="1"/>
  <c r="K4617" i="1"/>
  <c r="L4617" i="1"/>
  <c r="M4617" i="1"/>
  <c r="I4618" i="1"/>
  <c r="J4618" i="1"/>
  <c r="O4618" i="1" s="1"/>
  <c r="K4618" i="1"/>
  <c r="L4618" i="1"/>
  <c r="M4618" i="1"/>
  <c r="N4618" i="1"/>
  <c r="I4619" i="1"/>
  <c r="L4619" i="1" s="1"/>
  <c r="J4619" i="1"/>
  <c r="O4619" i="1" s="1"/>
  <c r="K4619" i="1"/>
  <c r="M4619" i="1"/>
  <c r="N4619" i="1"/>
  <c r="I4620" i="1"/>
  <c r="K4620" i="1" s="1"/>
  <c r="J4620" i="1"/>
  <c r="O4620" i="1" s="1"/>
  <c r="L4620" i="1"/>
  <c r="M4620" i="1"/>
  <c r="I4621" i="1"/>
  <c r="J4621" i="1"/>
  <c r="O4621" i="1" s="1"/>
  <c r="I4622" i="1"/>
  <c r="M4622" i="1" s="1"/>
  <c r="J4622" i="1"/>
  <c r="O4622" i="1" s="1"/>
  <c r="K4622" i="1"/>
  <c r="L4622" i="1"/>
  <c r="N4622" i="1"/>
  <c r="I4623" i="1"/>
  <c r="N4623" i="1" s="1"/>
  <c r="J4623" i="1"/>
  <c r="O4623" i="1" s="1"/>
  <c r="L4623" i="1"/>
  <c r="M4623" i="1"/>
  <c r="I4624" i="1"/>
  <c r="M4624" i="1" s="1"/>
  <c r="J4624" i="1"/>
  <c r="O4624" i="1" s="1"/>
  <c r="K4624" i="1"/>
  <c r="L4624" i="1"/>
  <c r="N4624" i="1"/>
  <c r="I4625" i="1"/>
  <c r="J4625" i="1"/>
  <c r="O4625" i="1" s="1"/>
  <c r="I4626" i="1"/>
  <c r="J4626" i="1"/>
  <c r="O4626" i="1" s="1"/>
  <c r="K4626" i="1"/>
  <c r="L4626" i="1"/>
  <c r="M4626" i="1"/>
  <c r="N4626" i="1"/>
  <c r="I4627" i="1"/>
  <c r="J4627" i="1"/>
  <c r="O4627" i="1" s="1"/>
  <c r="K4627" i="1"/>
  <c r="L4627" i="1"/>
  <c r="M4627" i="1"/>
  <c r="N4627" i="1"/>
  <c r="I4628" i="1"/>
  <c r="K4628" i="1" s="1"/>
  <c r="J4628" i="1"/>
  <c r="O4628" i="1" s="1"/>
  <c r="L4628" i="1"/>
  <c r="M4628" i="1"/>
  <c r="N4628" i="1"/>
  <c r="I4629" i="1"/>
  <c r="L4629" i="1" s="1"/>
  <c r="J4629" i="1"/>
  <c r="O4629" i="1" s="1"/>
  <c r="K4629" i="1"/>
  <c r="N4629" i="1"/>
  <c r="I4630" i="1"/>
  <c r="J4630" i="1"/>
  <c r="O4630" i="1" s="1"/>
  <c r="I4631" i="1"/>
  <c r="J4631" i="1"/>
  <c r="O4631" i="1" s="1"/>
  <c r="I4632" i="1"/>
  <c r="N4632" i="1" s="1"/>
  <c r="J4632" i="1"/>
  <c r="O4632" i="1" s="1"/>
  <c r="K4632" i="1"/>
  <c r="L4632" i="1"/>
  <c r="M4632" i="1"/>
  <c r="I4633" i="1"/>
  <c r="L4633" i="1" s="1"/>
  <c r="J4633" i="1"/>
  <c r="O4633" i="1" s="1"/>
  <c r="K4633" i="1"/>
  <c r="M4633" i="1"/>
  <c r="N4633" i="1"/>
  <c r="I4634" i="1"/>
  <c r="J4634" i="1"/>
  <c r="O4634" i="1" s="1"/>
  <c r="K4634" i="1"/>
  <c r="L4634" i="1"/>
  <c r="M4634" i="1"/>
  <c r="N4634" i="1"/>
  <c r="I4635" i="1"/>
  <c r="J4635" i="1"/>
  <c r="O4635" i="1" s="1"/>
  <c r="I4636" i="1"/>
  <c r="J4636" i="1"/>
  <c r="O4636" i="1" s="1"/>
  <c r="I4637" i="1"/>
  <c r="L4637" i="1" s="1"/>
  <c r="J4637" i="1"/>
  <c r="O4637" i="1" s="1"/>
  <c r="K4637" i="1"/>
  <c r="M4637" i="1"/>
  <c r="N4637" i="1"/>
  <c r="I4638" i="1"/>
  <c r="M4638" i="1" s="1"/>
  <c r="J4638" i="1"/>
  <c r="O4638" i="1" s="1"/>
  <c r="L4638" i="1"/>
  <c r="N4638" i="1"/>
  <c r="I4639" i="1"/>
  <c r="N4639" i="1" s="1"/>
  <c r="J4639" i="1"/>
  <c r="O4639" i="1" s="1"/>
  <c r="K4639" i="1"/>
  <c r="L4639" i="1"/>
  <c r="I4640" i="1"/>
  <c r="J4640" i="1"/>
  <c r="O4640" i="1" s="1"/>
  <c r="I4641" i="1"/>
  <c r="J4641" i="1"/>
  <c r="O4641" i="1" s="1"/>
  <c r="K4641" i="1"/>
  <c r="L4641" i="1"/>
  <c r="M4641" i="1"/>
  <c r="N4641" i="1"/>
  <c r="I4642" i="1"/>
  <c r="J4642" i="1"/>
  <c r="O4642" i="1" s="1"/>
  <c r="K4642" i="1"/>
  <c r="L4642" i="1"/>
  <c r="M4642" i="1"/>
  <c r="N4642" i="1"/>
  <c r="I4643" i="1"/>
  <c r="K4643" i="1" s="1"/>
  <c r="J4643" i="1"/>
  <c r="O4643" i="1" s="1"/>
  <c r="L4643" i="1"/>
  <c r="M4643" i="1"/>
  <c r="N4643" i="1"/>
  <c r="I4644" i="1"/>
  <c r="K4644" i="1" s="1"/>
  <c r="J4644" i="1"/>
  <c r="O4644" i="1" s="1"/>
  <c r="L4644" i="1"/>
  <c r="N4644" i="1"/>
  <c r="I4645" i="1"/>
  <c r="J4645" i="1"/>
  <c r="O4645" i="1" s="1"/>
  <c r="I4646" i="1"/>
  <c r="J4646" i="1"/>
  <c r="O4646" i="1" s="1"/>
  <c r="K4646" i="1"/>
  <c r="I4647" i="1"/>
  <c r="N4647" i="1" s="1"/>
  <c r="J4647" i="1"/>
  <c r="O4647" i="1" s="1"/>
  <c r="K4647" i="1"/>
  <c r="L4647" i="1"/>
  <c r="M4647" i="1"/>
  <c r="I4648" i="1"/>
  <c r="L4648" i="1" s="1"/>
  <c r="J4648" i="1"/>
  <c r="O4648" i="1" s="1"/>
  <c r="K4648" i="1"/>
  <c r="M4648" i="1"/>
  <c r="N4648" i="1"/>
  <c r="I4649" i="1"/>
  <c r="J4649" i="1"/>
  <c r="O4649" i="1" s="1"/>
  <c r="I4650" i="1"/>
  <c r="J4650" i="1"/>
  <c r="O4650" i="1" s="1"/>
  <c r="K4650" i="1"/>
  <c r="L4650" i="1"/>
  <c r="M4650" i="1"/>
  <c r="N4650" i="1"/>
  <c r="I4651" i="1"/>
  <c r="K4651" i="1" s="1"/>
  <c r="J4651" i="1"/>
  <c r="O4651" i="1" s="1"/>
  <c r="I4652" i="1"/>
  <c r="K4652" i="1" s="1"/>
  <c r="J4652" i="1"/>
  <c r="O4652" i="1" s="1"/>
  <c r="L4652" i="1"/>
  <c r="M4652" i="1"/>
  <c r="N4652" i="1"/>
  <c r="I4653" i="1"/>
  <c r="L4653" i="1" s="1"/>
  <c r="J4653" i="1"/>
  <c r="O4653" i="1" s="1"/>
  <c r="M4653" i="1"/>
  <c r="N4653" i="1"/>
  <c r="I4654" i="1"/>
  <c r="M4654" i="1" s="1"/>
  <c r="J4654" i="1"/>
  <c r="O4654" i="1" s="1"/>
  <c r="K4654" i="1"/>
  <c r="L4654" i="1"/>
  <c r="I4655" i="1"/>
  <c r="J4655" i="1"/>
  <c r="O4655" i="1" s="1"/>
  <c r="I4656" i="1"/>
  <c r="J4656" i="1"/>
  <c r="O4656" i="1" s="1"/>
  <c r="K4656" i="1"/>
  <c r="L4656" i="1"/>
  <c r="M4656" i="1"/>
  <c r="N4656" i="1"/>
  <c r="I4657" i="1"/>
  <c r="K4657" i="1" s="1"/>
  <c r="J4657" i="1"/>
  <c r="O4657" i="1" s="1"/>
  <c r="L4657" i="1"/>
  <c r="M4657" i="1"/>
  <c r="N4657" i="1"/>
  <c r="I4658" i="1"/>
  <c r="J4658" i="1"/>
  <c r="O4658" i="1" s="1"/>
  <c r="K4658" i="1"/>
  <c r="L4658" i="1"/>
  <c r="M4658" i="1"/>
  <c r="N4658" i="1"/>
  <c r="I4659" i="1"/>
  <c r="M4659" i="1" s="1"/>
  <c r="J4659" i="1"/>
  <c r="O4659" i="1" s="1"/>
  <c r="K4659" i="1"/>
  <c r="L4659" i="1"/>
  <c r="N4659" i="1"/>
  <c r="I4660" i="1"/>
  <c r="J4660" i="1"/>
  <c r="O4660" i="1" s="1"/>
  <c r="I4661" i="1"/>
  <c r="J4661" i="1"/>
  <c r="O4661" i="1" s="1"/>
  <c r="K4661" i="1"/>
  <c r="I4662" i="1"/>
  <c r="M4662" i="1" s="1"/>
  <c r="J4662" i="1"/>
  <c r="O4662" i="1" s="1"/>
  <c r="K4662" i="1"/>
  <c r="L4662" i="1"/>
  <c r="N4662" i="1"/>
  <c r="I4663" i="1"/>
  <c r="N4663" i="1" s="1"/>
  <c r="J4663" i="1"/>
  <c r="O4663" i="1" s="1"/>
  <c r="K4663" i="1"/>
  <c r="M4663" i="1"/>
  <c r="I4664" i="1"/>
  <c r="J4664" i="1"/>
  <c r="O4664" i="1" s="1"/>
  <c r="I4665" i="1"/>
  <c r="J4665" i="1"/>
  <c r="O4665" i="1" s="1"/>
  <c r="K4665" i="1"/>
  <c r="I4666" i="1"/>
  <c r="J4666" i="1"/>
  <c r="O4666" i="1" s="1"/>
  <c r="K4666" i="1"/>
  <c r="L4666" i="1"/>
  <c r="M4666" i="1"/>
  <c r="N4666" i="1"/>
  <c r="I4667" i="1"/>
  <c r="N4667" i="1" s="1"/>
  <c r="J4667" i="1"/>
  <c r="O4667" i="1" s="1"/>
  <c r="K4667" i="1"/>
  <c r="L4667" i="1"/>
  <c r="M4667" i="1"/>
  <c r="I4668" i="1"/>
  <c r="K4668" i="1" s="1"/>
  <c r="J4668" i="1"/>
  <c r="O4668" i="1" s="1"/>
  <c r="M4668" i="1"/>
  <c r="N4668" i="1"/>
  <c r="I4669" i="1"/>
  <c r="L4669" i="1" s="1"/>
  <c r="J4669" i="1"/>
  <c r="O4669" i="1" s="1"/>
  <c r="K4669" i="1"/>
  <c r="M4669" i="1"/>
  <c r="I4670" i="1"/>
  <c r="J4670" i="1"/>
  <c r="O4670" i="1" s="1"/>
  <c r="I4671" i="1"/>
  <c r="N4671" i="1" s="1"/>
  <c r="J4671" i="1"/>
  <c r="O4671" i="1" s="1"/>
  <c r="K4671" i="1"/>
  <c r="L4671" i="1"/>
  <c r="M4671" i="1"/>
  <c r="I4672" i="1"/>
  <c r="K4672" i="1" s="1"/>
  <c r="J4672" i="1"/>
  <c r="O4672" i="1" s="1"/>
  <c r="L4672" i="1"/>
  <c r="M4672" i="1"/>
  <c r="N4672" i="1"/>
  <c r="I4673" i="1"/>
  <c r="M4673" i="1" s="1"/>
  <c r="J4673" i="1"/>
  <c r="O4673" i="1" s="1"/>
  <c r="K4673" i="1"/>
  <c r="L4673" i="1"/>
  <c r="N4673" i="1"/>
  <c r="I4674" i="1"/>
  <c r="J4674" i="1"/>
  <c r="O4674" i="1" s="1"/>
  <c r="K4674" i="1"/>
  <c r="L4674" i="1"/>
  <c r="M4674" i="1"/>
  <c r="N4674" i="1"/>
  <c r="I4675" i="1"/>
  <c r="J4675" i="1"/>
  <c r="O4675" i="1" s="1"/>
  <c r="I4676" i="1"/>
  <c r="J4676" i="1"/>
  <c r="O4676" i="1" s="1"/>
  <c r="I4677" i="1"/>
  <c r="L4677" i="1" s="1"/>
  <c r="J4677" i="1"/>
  <c r="O4677" i="1" s="1"/>
  <c r="K4677" i="1"/>
  <c r="M4677" i="1"/>
  <c r="N4677" i="1"/>
  <c r="I4678" i="1"/>
  <c r="M4678" i="1" s="1"/>
  <c r="J4678" i="1"/>
  <c r="O4678" i="1" s="1"/>
  <c r="K4678" i="1"/>
  <c r="N4678" i="1"/>
  <c r="I4679" i="1"/>
  <c r="J4679" i="1"/>
  <c r="O4679" i="1" s="1"/>
  <c r="I4680" i="1"/>
  <c r="J4680" i="1"/>
  <c r="O4680" i="1" s="1"/>
  <c r="I4681" i="1"/>
  <c r="N4681" i="1" s="1"/>
  <c r="J4681" i="1"/>
  <c r="O4681" i="1" s="1"/>
  <c r="K4681" i="1"/>
  <c r="L4681" i="1"/>
  <c r="M4681" i="1"/>
  <c r="I4682" i="1"/>
  <c r="J4682" i="1"/>
  <c r="O4682" i="1" s="1"/>
  <c r="K4682" i="1"/>
  <c r="L4682" i="1"/>
  <c r="M4682" i="1"/>
  <c r="N4682" i="1"/>
  <c r="I4683" i="1"/>
  <c r="L4683" i="1" s="1"/>
  <c r="J4683" i="1"/>
  <c r="O4683" i="1" s="1"/>
  <c r="K4683" i="1"/>
  <c r="M4683" i="1"/>
  <c r="N4683" i="1"/>
  <c r="I4684" i="1"/>
  <c r="K4684" i="1" s="1"/>
  <c r="J4684" i="1"/>
  <c r="O4684" i="1" s="1"/>
  <c r="L4684" i="1"/>
  <c r="M4684" i="1"/>
  <c r="I4685" i="1"/>
  <c r="J4685" i="1"/>
  <c r="O4685" i="1" s="1"/>
  <c r="I4686" i="1"/>
  <c r="M4686" i="1" s="1"/>
  <c r="J4686" i="1"/>
  <c r="O4686" i="1" s="1"/>
  <c r="K4686" i="1"/>
  <c r="L4686" i="1"/>
  <c r="N4686" i="1"/>
  <c r="I4687" i="1"/>
  <c r="N4687" i="1" s="1"/>
  <c r="J4687" i="1"/>
  <c r="O4687" i="1" s="1"/>
  <c r="L4687" i="1"/>
  <c r="M4687" i="1"/>
  <c r="I4688" i="1"/>
  <c r="M4688" i="1" s="1"/>
  <c r="J4688" i="1"/>
  <c r="O4688" i="1" s="1"/>
  <c r="K4688" i="1"/>
  <c r="L4688" i="1"/>
  <c r="N4688" i="1"/>
  <c r="I4689" i="1"/>
  <c r="J4689" i="1"/>
  <c r="O4689" i="1" s="1"/>
  <c r="I4690" i="1"/>
  <c r="J4690" i="1"/>
  <c r="O4690" i="1" s="1"/>
  <c r="K4690" i="1"/>
  <c r="L4690" i="1"/>
  <c r="M4690" i="1"/>
  <c r="N4690" i="1"/>
  <c r="I4691" i="1"/>
  <c r="J4691" i="1"/>
  <c r="O4691" i="1" s="1"/>
  <c r="K4691" i="1"/>
  <c r="L4691" i="1"/>
  <c r="M4691" i="1"/>
  <c r="N4691" i="1"/>
  <c r="I4692" i="1"/>
  <c r="K4692" i="1" s="1"/>
  <c r="J4692" i="1"/>
  <c r="O4692" i="1" s="1"/>
  <c r="L4692" i="1"/>
  <c r="M4692" i="1"/>
  <c r="N4692" i="1"/>
  <c r="I4693" i="1"/>
  <c r="L4693" i="1" s="1"/>
  <c r="J4693" i="1"/>
  <c r="O4693" i="1" s="1"/>
  <c r="K4693" i="1"/>
  <c r="N4693" i="1"/>
  <c r="I4694" i="1"/>
  <c r="J4694" i="1"/>
  <c r="O4694" i="1" s="1"/>
  <c r="I4695" i="1"/>
  <c r="J4695" i="1"/>
  <c r="O4695" i="1" s="1"/>
  <c r="K4695" i="1"/>
  <c r="I4696" i="1"/>
  <c r="N4696" i="1" s="1"/>
  <c r="J4696" i="1"/>
  <c r="O4696" i="1" s="1"/>
  <c r="K4696" i="1"/>
  <c r="L4696" i="1"/>
  <c r="M4696" i="1"/>
  <c r="I4697" i="1"/>
  <c r="L4697" i="1" s="1"/>
  <c r="J4697" i="1"/>
  <c r="O4697" i="1" s="1"/>
  <c r="K4697" i="1"/>
  <c r="M4697" i="1"/>
  <c r="N4697" i="1"/>
  <c r="I4698" i="1"/>
  <c r="J4698" i="1"/>
  <c r="O4698" i="1" s="1"/>
  <c r="K4698" i="1"/>
  <c r="L4698" i="1"/>
  <c r="M4698" i="1"/>
  <c r="N4698" i="1"/>
  <c r="I4699" i="1"/>
  <c r="J4699" i="1"/>
  <c r="O4699" i="1" s="1"/>
  <c r="I4700" i="1"/>
  <c r="J4700" i="1"/>
  <c r="O4700" i="1" s="1"/>
  <c r="I4701" i="1"/>
  <c r="K4701" i="1" s="1"/>
  <c r="J4701" i="1"/>
  <c r="O4701" i="1" s="1"/>
  <c r="I4702" i="1"/>
  <c r="J4702" i="1"/>
  <c r="O4702" i="1" s="1"/>
  <c r="K4702" i="1"/>
  <c r="L4702" i="1"/>
  <c r="M4702" i="1"/>
  <c r="N4702" i="1"/>
  <c r="I4703" i="1"/>
  <c r="N4703" i="1" s="1"/>
  <c r="J4703" i="1"/>
  <c r="O4703" i="1" s="1"/>
  <c r="K4703" i="1"/>
  <c r="L4703" i="1"/>
  <c r="M4703" i="1"/>
  <c r="I4704" i="1"/>
  <c r="K4704" i="1" s="1"/>
  <c r="J4704" i="1"/>
  <c r="O4704" i="1" s="1"/>
  <c r="L4704" i="1"/>
  <c r="M4704" i="1"/>
  <c r="N4704" i="1"/>
  <c r="I4705" i="1"/>
  <c r="L4705" i="1" s="1"/>
  <c r="J4705" i="1"/>
  <c r="O4705" i="1" s="1"/>
  <c r="K4705" i="1"/>
  <c r="M4705" i="1"/>
  <c r="N4705" i="1"/>
  <c r="I4706" i="1"/>
  <c r="M4706" i="1" s="1"/>
  <c r="J4706" i="1"/>
  <c r="O4706" i="1" s="1"/>
  <c r="K4706" i="1"/>
  <c r="L4706" i="1"/>
  <c r="N4706" i="1"/>
  <c r="I4707" i="1"/>
  <c r="J4707" i="1"/>
  <c r="O4707" i="1" s="1"/>
  <c r="I4708" i="1"/>
  <c r="J4708" i="1"/>
  <c r="O4708" i="1" s="1"/>
  <c r="I4709" i="1"/>
  <c r="J4709" i="1"/>
  <c r="O4709" i="1" s="1"/>
  <c r="K4709" i="1"/>
  <c r="I4710" i="1"/>
  <c r="J4710" i="1"/>
  <c r="O4710" i="1" s="1"/>
  <c r="K4710" i="1"/>
  <c r="L4710" i="1"/>
  <c r="M4710" i="1"/>
  <c r="N4710" i="1"/>
  <c r="I4711" i="1"/>
  <c r="N4711" i="1" s="1"/>
  <c r="J4711" i="1"/>
  <c r="O4711" i="1" s="1"/>
  <c r="K4711" i="1"/>
  <c r="L4711" i="1"/>
  <c r="M4711" i="1"/>
  <c r="I4712" i="1"/>
  <c r="K4712" i="1" s="1"/>
  <c r="J4712" i="1"/>
  <c r="O4712" i="1" s="1"/>
  <c r="L4712" i="1"/>
  <c r="M4712" i="1"/>
  <c r="N4712" i="1"/>
  <c r="I4713" i="1"/>
  <c r="L4713" i="1" s="1"/>
  <c r="J4713" i="1"/>
  <c r="O4713" i="1" s="1"/>
  <c r="K4713" i="1"/>
  <c r="M4713" i="1"/>
  <c r="N4713" i="1"/>
  <c r="I4714" i="1"/>
  <c r="M4714" i="1" s="1"/>
  <c r="J4714" i="1"/>
  <c r="O4714" i="1" s="1"/>
  <c r="K4714" i="1"/>
  <c r="L4714" i="1"/>
  <c r="N4714" i="1"/>
  <c r="I4715" i="1"/>
  <c r="J4715" i="1"/>
  <c r="O4715" i="1" s="1"/>
  <c r="I4716" i="1"/>
  <c r="J4716" i="1"/>
  <c r="O4716" i="1" s="1"/>
  <c r="I4717" i="1"/>
  <c r="J4717" i="1"/>
  <c r="O4717" i="1" s="1"/>
  <c r="K4717" i="1"/>
  <c r="I4718" i="1"/>
  <c r="J4718" i="1"/>
  <c r="O4718" i="1" s="1"/>
  <c r="K4718" i="1"/>
  <c r="L4718" i="1"/>
  <c r="M4718" i="1"/>
  <c r="N4718" i="1"/>
  <c r="I4719" i="1"/>
  <c r="N4719" i="1" s="1"/>
  <c r="J4719" i="1"/>
  <c r="O4719" i="1" s="1"/>
  <c r="K4719" i="1"/>
  <c r="L4719" i="1"/>
  <c r="M4719" i="1"/>
  <c r="I4720" i="1"/>
  <c r="K4720" i="1" s="1"/>
  <c r="J4720" i="1"/>
  <c r="O4720" i="1" s="1"/>
  <c r="L4720" i="1"/>
  <c r="M4720" i="1"/>
  <c r="N4720" i="1"/>
  <c r="I4721" i="1"/>
  <c r="L4721" i="1" s="1"/>
  <c r="J4721" i="1"/>
  <c r="O4721" i="1" s="1"/>
  <c r="K4721" i="1"/>
  <c r="M4721" i="1"/>
  <c r="N4721" i="1"/>
  <c r="I4722" i="1"/>
  <c r="M4722" i="1" s="1"/>
  <c r="J4722" i="1"/>
  <c r="O4722" i="1" s="1"/>
  <c r="K4722" i="1"/>
  <c r="L4722" i="1"/>
  <c r="N4722" i="1"/>
  <c r="I4723" i="1"/>
  <c r="J4723" i="1"/>
  <c r="O4723" i="1" s="1"/>
  <c r="I4724" i="1"/>
  <c r="J4724" i="1"/>
  <c r="O4724" i="1" s="1"/>
  <c r="I4725" i="1"/>
  <c r="J4725" i="1"/>
  <c r="O4725" i="1" s="1"/>
  <c r="I4726" i="1"/>
  <c r="J4726" i="1"/>
  <c r="O4726" i="1" s="1"/>
  <c r="K4726" i="1"/>
  <c r="L4726" i="1"/>
  <c r="M4726" i="1"/>
  <c r="N4726" i="1"/>
  <c r="I4727" i="1"/>
  <c r="N4727" i="1" s="1"/>
  <c r="J4727" i="1"/>
  <c r="O4727" i="1" s="1"/>
  <c r="K4727" i="1"/>
  <c r="L4727" i="1"/>
  <c r="M4727" i="1"/>
  <c r="I4728" i="1"/>
  <c r="K4728" i="1" s="1"/>
  <c r="J4728" i="1"/>
  <c r="O4728" i="1" s="1"/>
  <c r="L4728" i="1"/>
  <c r="M4728" i="1"/>
  <c r="N4728" i="1"/>
  <c r="I4729" i="1"/>
  <c r="L4729" i="1" s="1"/>
  <c r="J4729" i="1"/>
  <c r="O4729" i="1" s="1"/>
  <c r="K4729" i="1"/>
  <c r="M4729" i="1"/>
  <c r="N4729" i="1"/>
  <c r="I4730" i="1"/>
  <c r="M4730" i="1" s="1"/>
  <c r="J4730" i="1"/>
  <c r="O4730" i="1" s="1"/>
  <c r="K4730" i="1"/>
  <c r="L4730" i="1"/>
  <c r="N4730" i="1"/>
  <c r="I4731" i="1"/>
  <c r="J4731" i="1"/>
  <c r="O4731" i="1" s="1"/>
  <c r="I4732" i="1"/>
  <c r="J4732" i="1"/>
  <c r="O4732" i="1" s="1"/>
  <c r="I4733" i="1"/>
  <c r="J4733" i="1"/>
  <c r="O4733" i="1" s="1"/>
  <c r="K4733" i="1"/>
  <c r="I4734" i="1"/>
  <c r="J4734" i="1"/>
  <c r="O4734" i="1" s="1"/>
  <c r="K4734" i="1"/>
  <c r="L4734" i="1"/>
  <c r="M4734" i="1"/>
  <c r="N4734" i="1"/>
  <c r="I4735" i="1"/>
  <c r="N4735" i="1" s="1"/>
  <c r="J4735" i="1"/>
  <c r="O4735" i="1" s="1"/>
  <c r="K4735" i="1"/>
  <c r="L4735" i="1"/>
  <c r="M4735" i="1"/>
  <c r="I4736" i="1"/>
  <c r="K4736" i="1" s="1"/>
  <c r="J4736" i="1"/>
  <c r="O4736" i="1" s="1"/>
  <c r="L4736" i="1"/>
  <c r="M4736" i="1"/>
  <c r="N4736" i="1"/>
  <c r="I4737" i="1"/>
  <c r="L4737" i="1" s="1"/>
  <c r="J4737" i="1"/>
  <c r="O4737" i="1" s="1"/>
  <c r="K4737" i="1"/>
  <c r="M4737" i="1"/>
  <c r="N4737" i="1"/>
  <c r="I4738" i="1"/>
  <c r="M4738" i="1" s="1"/>
  <c r="J4738" i="1"/>
  <c r="O4738" i="1" s="1"/>
  <c r="K4738" i="1"/>
  <c r="L4738" i="1"/>
  <c r="N4738" i="1"/>
  <c r="I4739" i="1"/>
  <c r="J4739" i="1"/>
  <c r="O4739" i="1" s="1"/>
  <c r="I4740" i="1"/>
  <c r="J4740" i="1"/>
  <c r="O4740" i="1" s="1"/>
  <c r="I4741" i="1"/>
  <c r="J4741" i="1"/>
  <c r="O4741" i="1" s="1"/>
  <c r="K4741" i="1"/>
  <c r="I4742" i="1"/>
  <c r="J4742" i="1"/>
  <c r="O4742" i="1" s="1"/>
  <c r="K4742" i="1"/>
  <c r="L4742" i="1"/>
  <c r="M4742" i="1"/>
  <c r="N4742" i="1"/>
  <c r="I4743" i="1"/>
  <c r="N4743" i="1" s="1"/>
  <c r="J4743" i="1"/>
  <c r="O4743" i="1" s="1"/>
  <c r="K4743" i="1"/>
  <c r="L4743" i="1"/>
  <c r="M4743" i="1"/>
  <c r="I4744" i="1"/>
  <c r="K4744" i="1" s="1"/>
  <c r="J4744" i="1"/>
  <c r="O4744" i="1" s="1"/>
  <c r="L4744" i="1"/>
  <c r="M4744" i="1"/>
  <c r="N4744" i="1"/>
  <c r="I4745" i="1"/>
  <c r="L4745" i="1" s="1"/>
  <c r="J4745" i="1"/>
  <c r="O4745" i="1" s="1"/>
  <c r="K4745" i="1"/>
  <c r="M4745" i="1"/>
  <c r="N4745" i="1"/>
  <c r="I4746" i="1"/>
  <c r="M4746" i="1" s="1"/>
  <c r="J4746" i="1"/>
  <c r="O4746" i="1" s="1"/>
  <c r="K4746" i="1"/>
  <c r="L4746" i="1"/>
  <c r="N4746" i="1"/>
  <c r="I4747" i="1"/>
  <c r="J4747" i="1"/>
  <c r="O4747" i="1" s="1"/>
  <c r="I4748" i="1"/>
  <c r="J4748" i="1"/>
  <c r="O4748" i="1" s="1"/>
  <c r="I4749" i="1"/>
  <c r="J4749" i="1"/>
  <c r="O4749" i="1" s="1"/>
  <c r="K4749" i="1"/>
  <c r="I4750" i="1"/>
  <c r="J4750" i="1"/>
  <c r="O4750" i="1" s="1"/>
  <c r="K4750" i="1"/>
  <c r="L4750" i="1"/>
  <c r="M4750" i="1"/>
  <c r="N4750" i="1"/>
  <c r="I4751" i="1"/>
  <c r="N4751" i="1" s="1"/>
  <c r="J4751" i="1"/>
  <c r="O4751" i="1" s="1"/>
  <c r="K4751" i="1"/>
  <c r="L4751" i="1"/>
  <c r="M4751" i="1"/>
  <c r="I4752" i="1"/>
  <c r="K4752" i="1" s="1"/>
  <c r="J4752" i="1"/>
  <c r="O4752" i="1" s="1"/>
  <c r="L4752" i="1"/>
  <c r="M4752" i="1"/>
  <c r="N4752" i="1"/>
  <c r="I4753" i="1"/>
  <c r="L4753" i="1" s="1"/>
  <c r="J4753" i="1"/>
  <c r="O4753" i="1" s="1"/>
  <c r="K4753" i="1"/>
  <c r="M4753" i="1"/>
  <c r="N4753" i="1"/>
  <c r="I4754" i="1"/>
  <c r="M4754" i="1" s="1"/>
  <c r="J4754" i="1"/>
  <c r="O4754" i="1" s="1"/>
  <c r="K4754" i="1"/>
  <c r="L4754" i="1"/>
  <c r="N4754" i="1"/>
  <c r="I4755" i="1"/>
  <c r="J4755" i="1"/>
  <c r="O4755" i="1" s="1"/>
  <c r="I4756" i="1"/>
  <c r="J4756" i="1"/>
  <c r="O4756" i="1" s="1"/>
  <c r="I4757" i="1"/>
  <c r="K4757" i="1" s="1"/>
  <c r="J4757" i="1"/>
  <c r="O4757" i="1" s="1"/>
  <c r="I4758" i="1"/>
  <c r="J4758" i="1"/>
  <c r="O4758" i="1" s="1"/>
  <c r="K4758" i="1"/>
  <c r="L4758" i="1"/>
  <c r="M4758" i="1"/>
  <c r="N4758" i="1"/>
  <c r="I4759" i="1"/>
  <c r="N4759" i="1" s="1"/>
  <c r="J4759" i="1"/>
  <c r="O4759" i="1" s="1"/>
  <c r="K4759" i="1"/>
  <c r="L4759" i="1"/>
  <c r="M4759" i="1"/>
  <c r="I4760" i="1"/>
  <c r="K4760" i="1" s="1"/>
  <c r="J4760" i="1"/>
  <c r="O4760" i="1" s="1"/>
  <c r="L4760" i="1"/>
  <c r="M4760" i="1"/>
  <c r="N4760" i="1"/>
  <c r="I4761" i="1"/>
  <c r="L4761" i="1" s="1"/>
  <c r="J4761" i="1"/>
  <c r="O4761" i="1" s="1"/>
  <c r="K4761" i="1"/>
  <c r="M4761" i="1"/>
  <c r="N4761" i="1"/>
  <c r="I4762" i="1"/>
  <c r="M4762" i="1" s="1"/>
  <c r="J4762" i="1"/>
  <c r="O4762" i="1" s="1"/>
  <c r="K4762" i="1"/>
  <c r="L4762" i="1"/>
  <c r="N4762" i="1"/>
  <c r="I4763" i="1"/>
  <c r="J4763" i="1"/>
  <c r="O4763" i="1" s="1"/>
  <c r="I4764" i="1"/>
  <c r="J4764" i="1"/>
  <c r="O4764" i="1" s="1"/>
  <c r="I4765" i="1"/>
  <c r="K4765" i="1" s="1"/>
  <c r="J4765" i="1"/>
  <c r="O4765" i="1" s="1"/>
  <c r="I4766" i="1"/>
  <c r="J4766" i="1"/>
  <c r="O4766" i="1" s="1"/>
  <c r="K4766" i="1"/>
  <c r="L4766" i="1"/>
  <c r="M4766" i="1"/>
  <c r="N4766" i="1"/>
  <c r="I4767" i="1"/>
  <c r="N4767" i="1" s="1"/>
  <c r="J4767" i="1"/>
  <c r="O4767" i="1" s="1"/>
  <c r="K4767" i="1"/>
  <c r="L4767" i="1"/>
  <c r="M4767" i="1"/>
  <c r="I4768" i="1"/>
  <c r="K4768" i="1" s="1"/>
  <c r="J4768" i="1"/>
  <c r="O4768" i="1" s="1"/>
  <c r="L4768" i="1"/>
  <c r="M4768" i="1"/>
  <c r="N4768" i="1"/>
  <c r="I4769" i="1"/>
  <c r="L4769" i="1" s="1"/>
  <c r="J4769" i="1"/>
  <c r="O4769" i="1" s="1"/>
  <c r="K4769" i="1"/>
  <c r="M4769" i="1"/>
  <c r="N4769" i="1"/>
  <c r="I4770" i="1"/>
  <c r="M4770" i="1" s="1"/>
  <c r="J4770" i="1"/>
  <c r="O4770" i="1" s="1"/>
  <c r="K4770" i="1"/>
  <c r="L4770" i="1"/>
  <c r="N4770" i="1"/>
  <c r="I4771" i="1"/>
  <c r="J4771" i="1"/>
  <c r="O4771" i="1" s="1"/>
  <c r="I4772" i="1"/>
  <c r="J4772" i="1"/>
  <c r="O4772" i="1" s="1"/>
  <c r="I4773" i="1"/>
  <c r="J4773" i="1"/>
  <c r="O4773" i="1" s="1"/>
  <c r="K4773" i="1"/>
  <c r="I4774" i="1"/>
  <c r="J4774" i="1"/>
  <c r="O4774" i="1" s="1"/>
  <c r="K4774" i="1"/>
  <c r="L4774" i="1"/>
  <c r="M4774" i="1"/>
  <c r="N4774" i="1"/>
  <c r="I4775" i="1"/>
  <c r="N4775" i="1" s="1"/>
  <c r="J4775" i="1"/>
  <c r="O4775" i="1" s="1"/>
  <c r="K4775" i="1"/>
  <c r="L4775" i="1"/>
  <c r="M4775" i="1"/>
  <c r="I4776" i="1"/>
  <c r="K4776" i="1" s="1"/>
  <c r="J4776" i="1"/>
  <c r="O4776" i="1" s="1"/>
  <c r="L4776" i="1"/>
  <c r="M4776" i="1"/>
  <c r="N4776" i="1"/>
  <c r="I4777" i="1"/>
  <c r="L4777" i="1" s="1"/>
  <c r="J4777" i="1"/>
  <c r="O4777" i="1" s="1"/>
  <c r="K4777" i="1"/>
  <c r="M4777" i="1"/>
  <c r="N4777" i="1"/>
  <c r="I4778" i="1"/>
  <c r="M4778" i="1" s="1"/>
  <c r="J4778" i="1"/>
  <c r="O4778" i="1" s="1"/>
  <c r="K4778" i="1"/>
  <c r="L4778" i="1"/>
  <c r="N4778" i="1"/>
  <c r="I4779" i="1"/>
  <c r="J4779" i="1"/>
  <c r="O4779" i="1" s="1"/>
  <c r="I4780" i="1"/>
  <c r="J4780" i="1"/>
  <c r="O4780" i="1" s="1"/>
  <c r="I4781" i="1"/>
  <c r="J4781" i="1"/>
  <c r="O4781" i="1" s="1"/>
  <c r="K4781" i="1"/>
  <c r="I4782" i="1"/>
  <c r="J4782" i="1"/>
  <c r="O4782" i="1" s="1"/>
  <c r="K4782" i="1"/>
  <c r="L4782" i="1"/>
  <c r="M4782" i="1"/>
  <c r="N4782" i="1"/>
  <c r="I4783" i="1"/>
  <c r="N4783" i="1" s="1"/>
  <c r="J4783" i="1"/>
  <c r="O4783" i="1" s="1"/>
  <c r="K4783" i="1"/>
  <c r="L4783" i="1"/>
  <c r="M4783" i="1"/>
  <c r="I4784" i="1"/>
  <c r="K4784" i="1" s="1"/>
  <c r="J4784" i="1"/>
  <c r="O4784" i="1" s="1"/>
  <c r="L4784" i="1"/>
  <c r="M4784" i="1"/>
  <c r="N4784" i="1"/>
  <c r="I4785" i="1"/>
  <c r="L4785" i="1" s="1"/>
  <c r="J4785" i="1"/>
  <c r="O4785" i="1" s="1"/>
  <c r="K4785" i="1"/>
  <c r="M4785" i="1"/>
  <c r="N4785" i="1"/>
  <c r="I4786" i="1"/>
  <c r="M4786" i="1" s="1"/>
  <c r="J4786" i="1"/>
  <c r="O4786" i="1" s="1"/>
  <c r="K4786" i="1"/>
  <c r="L4786" i="1"/>
  <c r="N4786" i="1"/>
  <c r="I4787" i="1"/>
  <c r="J4787" i="1"/>
  <c r="O4787" i="1" s="1"/>
  <c r="I4788" i="1"/>
  <c r="J4788" i="1"/>
  <c r="O4788" i="1" s="1"/>
  <c r="I4789" i="1"/>
  <c r="J4789" i="1"/>
  <c r="O4789" i="1" s="1"/>
  <c r="I4790" i="1"/>
  <c r="J4790" i="1"/>
  <c r="O4790" i="1" s="1"/>
  <c r="K4790" i="1"/>
  <c r="L4790" i="1"/>
  <c r="M4790" i="1"/>
  <c r="N4790" i="1"/>
  <c r="I4791" i="1"/>
  <c r="N4791" i="1" s="1"/>
  <c r="J4791" i="1"/>
  <c r="O4791" i="1" s="1"/>
  <c r="K4791" i="1"/>
  <c r="L4791" i="1"/>
  <c r="M4791" i="1"/>
  <c r="I4792" i="1"/>
  <c r="K4792" i="1" s="1"/>
  <c r="J4792" i="1"/>
  <c r="O4792" i="1" s="1"/>
  <c r="L4792" i="1"/>
  <c r="M4792" i="1"/>
  <c r="N4792" i="1"/>
  <c r="I4793" i="1"/>
  <c r="L4793" i="1" s="1"/>
  <c r="J4793" i="1"/>
  <c r="O4793" i="1" s="1"/>
  <c r="K4793" i="1"/>
  <c r="M4793" i="1"/>
  <c r="N4793" i="1"/>
  <c r="I4794" i="1"/>
  <c r="M4794" i="1" s="1"/>
  <c r="J4794" i="1"/>
  <c r="O4794" i="1" s="1"/>
  <c r="K4794" i="1"/>
  <c r="L4794" i="1"/>
  <c r="N4794" i="1"/>
  <c r="I4795" i="1"/>
  <c r="J4795" i="1"/>
  <c r="O4795" i="1" s="1"/>
  <c r="I4796" i="1"/>
  <c r="J4796" i="1"/>
  <c r="O4796" i="1" s="1"/>
  <c r="I4797" i="1"/>
  <c r="J4797" i="1"/>
  <c r="O4797" i="1" s="1"/>
  <c r="K4797" i="1"/>
  <c r="I4798" i="1"/>
  <c r="J4798" i="1"/>
  <c r="O4798" i="1" s="1"/>
  <c r="K4798" i="1"/>
  <c r="L4798" i="1"/>
  <c r="M4798" i="1"/>
  <c r="N4798" i="1"/>
  <c r="I4799" i="1"/>
  <c r="N4799" i="1" s="1"/>
  <c r="J4799" i="1"/>
  <c r="O4799" i="1" s="1"/>
  <c r="K4799" i="1"/>
  <c r="L4799" i="1"/>
  <c r="M4799" i="1"/>
  <c r="I4800" i="1"/>
  <c r="K4800" i="1" s="1"/>
  <c r="J4800" i="1"/>
  <c r="O4800" i="1" s="1"/>
  <c r="L4800" i="1"/>
  <c r="M4800" i="1"/>
  <c r="N4800" i="1"/>
  <c r="I4801" i="1"/>
  <c r="L4801" i="1" s="1"/>
  <c r="J4801" i="1"/>
  <c r="O4801" i="1" s="1"/>
  <c r="K4801" i="1"/>
  <c r="M4801" i="1"/>
  <c r="N4801" i="1"/>
  <c r="I4802" i="1"/>
  <c r="M4802" i="1" s="1"/>
  <c r="J4802" i="1"/>
  <c r="O4802" i="1" s="1"/>
  <c r="K4802" i="1"/>
  <c r="L4802" i="1"/>
  <c r="N4802" i="1"/>
  <c r="I4803" i="1"/>
  <c r="J4803" i="1"/>
  <c r="O4803" i="1" s="1"/>
  <c r="I4804" i="1"/>
  <c r="J4804" i="1"/>
  <c r="O4804" i="1" s="1"/>
  <c r="I4805" i="1"/>
  <c r="J4805" i="1"/>
  <c r="O4805" i="1" s="1"/>
  <c r="K4805" i="1"/>
  <c r="I4806" i="1"/>
  <c r="J4806" i="1"/>
  <c r="O4806" i="1" s="1"/>
  <c r="K4806" i="1"/>
  <c r="L4806" i="1"/>
  <c r="M4806" i="1"/>
  <c r="N4806" i="1"/>
  <c r="I4807" i="1"/>
  <c r="N4807" i="1" s="1"/>
  <c r="J4807" i="1"/>
  <c r="O4807" i="1" s="1"/>
  <c r="K4807" i="1"/>
  <c r="L4807" i="1"/>
  <c r="M4807" i="1"/>
  <c r="I4808" i="1"/>
  <c r="K4808" i="1" s="1"/>
  <c r="J4808" i="1"/>
  <c r="O4808" i="1" s="1"/>
  <c r="L4808" i="1"/>
  <c r="M4808" i="1"/>
  <c r="N4808" i="1"/>
  <c r="I4809" i="1"/>
  <c r="L4809" i="1" s="1"/>
  <c r="J4809" i="1"/>
  <c r="O4809" i="1" s="1"/>
  <c r="K4809" i="1"/>
  <c r="M4809" i="1"/>
  <c r="N4809" i="1"/>
  <c r="I4810" i="1"/>
  <c r="M4810" i="1" s="1"/>
  <c r="J4810" i="1"/>
  <c r="O4810" i="1" s="1"/>
  <c r="K4810" i="1"/>
  <c r="L4810" i="1"/>
  <c r="N4810" i="1"/>
  <c r="I4811" i="1"/>
  <c r="J4811" i="1"/>
  <c r="O4811" i="1" s="1"/>
  <c r="I4812" i="1"/>
  <c r="J4812" i="1"/>
  <c r="O4812" i="1" s="1"/>
  <c r="I4813" i="1"/>
  <c r="J4813" i="1"/>
  <c r="O4813" i="1" s="1"/>
  <c r="K4813" i="1"/>
  <c r="I4814" i="1"/>
  <c r="J4814" i="1"/>
  <c r="O4814" i="1" s="1"/>
  <c r="K4814" i="1"/>
  <c r="L4814" i="1"/>
  <c r="M4814" i="1"/>
  <c r="N4814" i="1"/>
  <c r="I4815" i="1"/>
  <c r="N4815" i="1" s="1"/>
  <c r="J4815" i="1"/>
  <c r="O4815" i="1" s="1"/>
  <c r="K4815" i="1"/>
  <c r="L4815" i="1"/>
  <c r="M4815" i="1"/>
  <c r="I4816" i="1"/>
  <c r="K4816" i="1" s="1"/>
  <c r="J4816" i="1"/>
  <c r="O4816" i="1" s="1"/>
  <c r="L4816" i="1"/>
  <c r="M4816" i="1"/>
  <c r="N4816" i="1"/>
  <c r="I4817" i="1"/>
  <c r="L4817" i="1" s="1"/>
  <c r="J4817" i="1"/>
  <c r="O4817" i="1" s="1"/>
  <c r="K4817" i="1"/>
  <c r="M4817" i="1"/>
  <c r="N4817" i="1"/>
  <c r="I4818" i="1"/>
  <c r="M4818" i="1" s="1"/>
  <c r="J4818" i="1"/>
  <c r="O4818" i="1" s="1"/>
  <c r="K4818" i="1"/>
  <c r="L4818" i="1"/>
  <c r="N4818" i="1"/>
  <c r="I4819" i="1"/>
  <c r="J4819" i="1"/>
  <c r="O4819" i="1" s="1"/>
  <c r="I4820" i="1"/>
  <c r="J4820" i="1"/>
  <c r="O4820" i="1" s="1"/>
  <c r="I4821" i="1"/>
  <c r="K4821" i="1" s="1"/>
  <c r="J4821" i="1"/>
  <c r="O4821" i="1" s="1"/>
  <c r="I4822" i="1"/>
  <c r="J4822" i="1"/>
  <c r="O4822" i="1" s="1"/>
  <c r="K4822" i="1"/>
  <c r="L4822" i="1"/>
  <c r="M4822" i="1"/>
  <c r="N4822" i="1"/>
  <c r="I4823" i="1"/>
  <c r="N4823" i="1" s="1"/>
  <c r="J4823" i="1"/>
  <c r="O4823" i="1" s="1"/>
  <c r="K4823" i="1"/>
  <c r="L4823" i="1"/>
  <c r="M4823" i="1"/>
  <c r="I4824" i="1"/>
  <c r="K4824" i="1" s="1"/>
  <c r="J4824" i="1"/>
  <c r="O4824" i="1" s="1"/>
  <c r="L4824" i="1"/>
  <c r="M4824" i="1"/>
  <c r="N4824" i="1"/>
  <c r="I4825" i="1"/>
  <c r="L4825" i="1" s="1"/>
  <c r="J4825" i="1"/>
  <c r="O4825" i="1" s="1"/>
  <c r="K4825" i="1"/>
  <c r="M4825" i="1"/>
  <c r="N4825" i="1"/>
  <c r="I4826" i="1"/>
  <c r="M4826" i="1" s="1"/>
  <c r="J4826" i="1"/>
  <c r="O4826" i="1" s="1"/>
  <c r="K4826" i="1"/>
  <c r="L4826" i="1"/>
  <c r="N4826" i="1"/>
  <c r="I4827" i="1"/>
  <c r="J4827" i="1"/>
  <c r="O4827" i="1" s="1"/>
  <c r="I4828" i="1"/>
  <c r="J4828" i="1"/>
  <c r="O4828" i="1" s="1"/>
  <c r="I4829" i="1"/>
  <c r="J4829" i="1"/>
  <c r="O4829" i="1" s="1"/>
  <c r="I4830" i="1"/>
  <c r="J4830" i="1"/>
  <c r="O4830" i="1" s="1"/>
  <c r="K4830" i="1"/>
  <c r="L4830" i="1"/>
  <c r="M4830" i="1"/>
  <c r="N4830" i="1"/>
  <c r="I4831" i="1"/>
  <c r="N4831" i="1" s="1"/>
  <c r="J4831" i="1"/>
  <c r="O4831" i="1" s="1"/>
  <c r="K4831" i="1"/>
  <c r="L4831" i="1"/>
  <c r="M4831" i="1"/>
  <c r="I4832" i="1"/>
  <c r="K4832" i="1" s="1"/>
  <c r="J4832" i="1"/>
  <c r="O4832" i="1" s="1"/>
  <c r="L4832" i="1"/>
  <c r="M4832" i="1"/>
  <c r="N4832" i="1"/>
  <c r="I4833" i="1"/>
  <c r="L4833" i="1" s="1"/>
  <c r="J4833" i="1"/>
  <c r="O4833" i="1" s="1"/>
  <c r="K4833" i="1"/>
  <c r="M4833" i="1"/>
  <c r="N4833" i="1"/>
  <c r="I4834" i="1"/>
  <c r="M4834" i="1" s="1"/>
  <c r="J4834" i="1"/>
  <c r="O4834" i="1" s="1"/>
  <c r="K4834" i="1"/>
  <c r="L4834" i="1"/>
  <c r="N4834" i="1"/>
  <c r="I4835" i="1"/>
  <c r="J4835" i="1"/>
  <c r="O4835" i="1" s="1"/>
  <c r="I4836" i="1"/>
  <c r="J4836" i="1"/>
  <c r="O4836" i="1" s="1"/>
  <c r="I4837" i="1"/>
  <c r="J4837" i="1"/>
  <c r="O4837" i="1" s="1"/>
  <c r="K4837" i="1"/>
  <c r="I4838" i="1"/>
  <c r="J4838" i="1"/>
  <c r="O4838" i="1" s="1"/>
  <c r="K4838" i="1"/>
  <c r="L4838" i="1"/>
  <c r="M4838" i="1"/>
  <c r="N4838" i="1"/>
  <c r="I4839" i="1"/>
  <c r="N4839" i="1" s="1"/>
  <c r="J4839" i="1"/>
  <c r="O4839" i="1" s="1"/>
  <c r="K4839" i="1"/>
  <c r="L4839" i="1"/>
  <c r="M4839" i="1"/>
  <c r="I4840" i="1"/>
  <c r="K4840" i="1" s="1"/>
  <c r="J4840" i="1"/>
  <c r="O4840" i="1" s="1"/>
  <c r="L4840" i="1"/>
  <c r="M4840" i="1"/>
  <c r="N4840" i="1"/>
  <c r="I4841" i="1"/>
  <c r="L4841" i="1" s="1"/>
  <c r="J4841" i="1"/>
  <c r="O4841" i="1" s="1"/>
  <c r="K4841" i="1"/>
  <c r="M4841" i="1"/>
  <c r="N4841" i="1"/>
  <c r="I4842" i="1"/>
  <c r="M4842" i="1" s="1"/>
  <c r="J4842" i="1"/>
  <c r="O4842" i="1" s="1"/>
  <c r="K4842" i="1"/>
  <c r="L4842" i="1"/>
  <c r="N4842" i="1"/>
  <c r="I4843" i="1"/>
  <c r="J4843" i="1"/>
  <c r="O4843" i="1" s="1"/>
  <c r="I4844" i="1"/>
  <c r="J4844" i="1"/>
  <c r="O4844" i="1" s="1"/>
  <c r="I4845" i="1"/>
  <c r="J4845" i="1"/>
  <c r="O4845" i="1" s="1"/>
  <c r="K4845" i="1"/>
  <c r="I4846" i="1"/>
  <c r="J4846" i="1"/>
  <c r="O4846" i="1" s="1"/>
  <c r="K4846" i="1"/>
  <c r="L4846" i="1"/>
  <c r="M4846" i="1"/>
  <c r="N4846" i="1"/>
  <c r="I4847" i="1"/>
  <c r="N4847" i="1" s="1"/>
  <c r="J4847" i="1"/>
  <c r="O4847" i="1" s="1"/>
  <c r="K4847" i="1"/>
  <c r="L4847" i="1"/>
  <c r="M4847" i="1"/>
  <c r="I4848" i="1"/>
  <c r="K4848" i="1" s="1"/>
  <c r="J4848" i="1"/>
  <c r="O4848" i="1" s="1"/>
  <c r="L4848" i="1"/>
  <c r="M4848" i="1"/>
  <c r="N4848" i="1"/>
  <c r="I4849" i="1"/>
  <c r="L4849" i="1" s="1"/>
  <c r="J4849" i="1"/>
  <c r="O4849" i="1" s="1"/>
  <c r="K4849" i="1"/>
  <c r="M4849" i="1"/>
  <c r="N4849" i="1"/>
  <c r="I4850" i="1"/>
  <c r="M4850" i="1" s="1"/>
  <c r="J4850" i="1"/>
  <c r="O4850" i="1" s="1"/>
  <c r="K4850" i="1"/>
  <c r="L4850" i="1"/>
  <c r="N4850" i="1"/>
  <c r="I4851" i="1"/>
  <c r="J4851" i="1"/>
  <c r="O4851" i="1" s="1"/>
  <c r="I4852" i="1"/>
  <c r="J4852" i="1"/>
  <c r="O4852" i="1" s="1"/>
  <c r="I4853" i="1"/>
  <c r="J4853" i="1"/>
  <c r="O4853" i="1" s="1"/>
  <c r="I4854" i="1"/>
  <c r="J4854" i="1"/>
  <c r="O4854" i="1" s="1"/>
  <c r="K4854" i="1"/>
  <c r="L4854" i="1"/>
  <c r="M4854" i="1"/>
  <c r="N4854" i="1"/>
  <c r="I4855" i="1"/>
  <c r="N4855" i="1" s="1"/>
  <c r="J4855" i="1"/>
  <c r="O4855" i="1" s="1"/>
  <c r="K4855" i="1"/>
  <c r="L4855" i="1"/>
  <c r="M4855" i="1"/>
  <c r="I4856" i="1"/>
  <c r="K4856" i="1" s="1"/>
  <c r="J4856" i="1"/>
  <c r="O4856" i="1" s="1"/>
  <c r="L4856" i="1"/>
  <c r="M4856" i="1"/>
  <c r="N4856" i="1"/>
  <c r="I4857" i="1"/>
  <c r="L4857" i="1" s="1"/>
  <c r="J4857" i="1"/>
  <c r="O4857" i="1" s="1"/>
  <c r="K4857" i="1"/>
  <c r="M4857" i="1"/>
  <c r="N4857" i="1"/>
  <c r="I4858" i="1"/>
  <c r="M4858" i="1" s="1"/>
  <c r="J4858" i="1"/>
  <c r="O4858" i="1" s="1"/>
  <c r="K4858" i="1"/>
  <c r="L4858" i="1"/>
  <c r="N4858" i="1"/>
  <c r="I4859" i="1"/>
  <c r="J4859" i="1"/>
  <c r="O4859" i="1" s="1"/>
  <c r="I4860" i="1"/>
  <c r="J4860" i="1"/>
  <c r="O4860" i="1" s="1"/>
  <c r="I4861" i="1"/>
  <c r="J4861" i="1"/>
  <c r="O4861" i="1" s="1"/>
  <c r="K4861" i="1"/>
  <c r="I4862" i="1"/>
  <c r="J4862" i="1"/>
  <c r="O4862" i="1" s="1"/>
  <c r="K4862" i="1"/>
  <c r="L4862" i="1"/>
  <c r="M4862" i="1"/>
  <c r="N4862" i="1"/>
  <c r="I4863" i="1"/>
  <c r="N4863" i="1" s="1"/>
  <c r="J4863" i="1"/>
  <c r="O4863" i="1" s="1"/>
  <c r="K4863" i="1"/>
  <c r="L4863" i="1"/>
  <c r="M4863" i="1"/>
  <c r="I4864" i="1"/>
  <c r="K4864" i="1" s="1"/>
  <c r="J4864" i="1"/>
  <c r="O4864" i="1" s="1"/>
  <c r="L4864" i="1"/>
  <c r="M4864" i="1"/>
  <c r="N4864" i="1"/>
  <c r="I4865" i="1"/>
  <c r="L4865" i="1" s="1"/>
  <c r="J4865" i="1"/>
  <c r="O4865" i="1" s="1"/>
  <c r="K4865" i="1"/>
  <c r="M4865" i="1"/>
  <c r="N4865" i="1"/>
  <c r="I4866" i="1"/>
  <c r="M4866" i="1" s="1"/>
  <c r="J4866" i="1"/>
  <c r="O4866" i="1" s="1"/>
  <c r="K4866" i="1"/>
  <c r="L4866" i="1"/>
  <c r="N4866" i="1"/>
  <c r="I4867" i="1"/>
  <c r="J4867" i="1"/>
  <c r="O4867" i="1" s="1"/>
  <c r="I4868" i="1"/>
  <c r="J4868" i="1"/>
  <c r="O4868" i="1" s="1"/>
  <c r="I4869" i="1"/>
  <c r="J4869" i="1"/>
  <c r="O4869" i="1" s="1"/>
  <c r="K4869" i="1"/>
  <c r="I4870" i="1"/>
  <c r="J4870" i="1"/>
  <c r="O4870" i="1" s="1"/>
  <c r="K4870" i="1"/>
  <c r="L4870" i="1"/>
  <c r="M4870" i="1"/>
  <c r="N4870" i="1"/>
  <c r="I4871" i="1"/>
  <c r="N4871" i="1" s="1"/>
  <c r="J4871" i="1"/>
  <c r="O4871" i="1" s="1"/>
  <c r="K4871" i="1"/>
  <c r="L4871" i="1"/>
  <c r="M4871" i="1"/>
  <c r="I4872" i="1"/>
  <c r="K4872" i="1" s="1"/>
  <c r="J4872" i="1"/>
  <c r="O4872" i="1" s="1"/>
  <c r="L4872" i="1"/>
  <c r="M4872" i="1"/>
  <c r="N4872" i="1"/>
  <c r="I4873" i="1"/>
  <c r="L4873" i="1" s="1"/>
  <c r="J4873" i="1"/>
  <c r="O4873" i="1" s="1"/>
  <c r="K4873" i="1"/>
  <c r="M4873" i="1"/>
  <c r="N4873" i="1"/>
  <c r="I4874" i="1"/>
  <c r="M4874" i="1" s="1"/>
  <c r="J4874" i="1"/>
  <c r="O4874" i="1" s="1"/>
  <c r="K4874" i="1"/>
  <c r="L4874" i="1"/>
  <c r="N4874" i="1"/>
  <c r="I4875" i="1"/>
  <c r="J4875" i="1"/>
  <c r="O4875" i="1" s="1"/>
  <c r="I4876" i="1"/>
  <c r="J4876" i="1"/>
  <c r="O4876" i="1" s="1"/>
  <c r="I4877" i="1"/>
  <c r="J4877" i="1"/>
  <c r="O4877" i="1" s="1"/>
  <c r="K4877" i="1"/>
  <c r="I4878" i="1"/>
  <c r="J4878" i="1"/>
  <c r="O4878" i="1" s="1"/>
  <c r="K4878" i="1"/>
  <c r="L4878" i="1"/>
  <c r="M4878" i="1"/>
  <c r="N4878" i="1"/>
  <c r="I4879" i="1"/>
  <c r="N4879" i="1" s="1"/>
  <c r="J4879" i="1"/>
  <c r="O4879" i="1" s="1"/>
  <c r="K4879" i="1"/>
  <c r="L4879" i="1"/>
  <c r="M4879" i="1"/>
  <c r="I4880" i="1"/>
  <c r="K4880" i="1" s="1"/>
  <c r="J4880" i="1"/>
  <c r="O4880" i="1" s="1"/>
  <c r="L4880" i="1"/>
  <c r="M4880" i="1"/>
  <c r="N4880" i="1"/>
  <c r="I4881" i="1"/>
  <c r="L4881" i="1" s="1"/>
  <c r="J4881" i="1"/>
  <c r="O4881" i="1" s="1"/>
  <c r="K4881" i="1"/>
  <c r="M4881" i="1"/>
  <c r="N4881" i="1"/>
  <c r="I4882" i="1"/>
  <c r="M4882" i="1" s="1"/>
  <c r="J4882" i="1"/>
  <c r="O4882" i="1" s="1"/>
  <c r="K4882" i="1"/>
  <c r="L4882" i="1"/>
  <c r="N4882" i="1"/>
  <c r="I4883" i="1"/>
  <c r="J4883" i="1"/>
  <c r="O4883" i="1" s="1"/>
  <c r="I4884" i="1"/>
  <c r="J4884" i="1"/>
  <c r="O4884" i="1" s="1"/>
  <c r="I4885" i="1"/>
  <c r="K4885" i="1" s="1"/>
  <c r="J4885" i="1"/>
  <c r="O4885" i="1" s="1"/>
  <c r="I4886" i="1"/>
  <c r="J4886" i="1"/>
  <c r="O4886" i="1" s="1"/>
  <c r="K4886" i="1"/>
  <c r="L4886" i="1"/>
  <c r="M4886" i="1"/>
  <c r="N4886" i="1"/>
  <c r="I4887" i="1"/>
  <c r="N4887" i="1" s="1"/>
  <c r="J4887" i="1"/>
  <c r="O4887" i="1" s="1"/>
  <c r="K4887" i="1"/>
  <c r="L4887" i="1"/>
  <c r="M4887" i="1"/>
  <c r="I4888" i="1"/>
  <c r="K4888" i="1" s="1"/>
  <c r="J4888" i="1"/>
  <c r="O4888" i="1" s="1"/>
  <c r="L4888" i="1"/>
  <c r="M4888" i="1"/>
  <c r="N4888" i="1"/>
  <c r="I4889" i="1"/>
  <c r="L4889" i="1" s="1"/>
  <c r="J4889" i="1"/>
  <c r="O4889" i="1" s="1"/>
  <c r="K4889" i="1"/>
  <c r="M4889" i="1"/>
  <c r="N4889" i="1"/>
  <c r="I4890" i="1"/>
  <c r="M4890" i="1" s="1"/>
  <c r="J4890" i="1"/>
  <c r="O4890" i="1" s="1"/>
  <c r="K4890" i="1"/>
  <c r="L4890" i="1"/>
  <c r="N4890" i="1"/>
  <c r="I4891" i="1"/>
  <c r="J4891" i="1"/>
  <c r="O4891" i="1" s="1"/>
  <c r="I4892" i="1"/>
  <c r="J4892" i="1"/>
  <c r="O4892" i="1" s="1"/>
  <c r="I4893" i="1"/>
  <c r="J4893" i="1"/>
  <c r="O4893" i="1" s="1"/>
  <c r="I4894" i="1"/>
  <c r="J4894" i="1"/>
  <c r="O4894" i="1" s="1"/>
  <c r="K4894" i="1"/>
  <c r="L4894" i="1"/>
  <c r="M4894" i="1"/>
  <c r="N4894" i="1"/>
  <c r="I4895" i="1"/>
  <c r="N4895" i="1" s="1"/>
  <c r="J4895" i="1"/>
  <c r="O4895" i="1" s="1"/>
  <c r="K4895" i="1"/>
  <c r="L4895" i="1"/>
  <c r="M4895" i="1"/>
  <c r="I4896" i="1"/>
  <c r="K4896" i="1" s="1"/>
  <c r="J4896" i="1"/>
  <c r="O4896" i="1" s="1"/>
  <c r="L4896" i="1"/>
  <c r="M4896" i="1"/>
  <c r="N4896" i="1"/>
  <c r="I4897" i="1"/>
  <c r="L4897" i="1" s="1"/>
  <c r="J4897" i="1"/>
  <c r="O4897" i="1" s="1"/>
  <c r="K4897" i="1"/>
  <c r="M4897" i="1"/>
  <c r="N4897" i="1"/>
  <c r="I4898" i="1"/>
  <c r="M4898" i="1" s="1"/>
  <c r="J4898" i="1"/>
  <c r="O4898" i="1" s="1"/>
  <c r="K4898" i="1"/>
  <c r="L4898" i="1"/>
  <c r="N4898" i="1"/>
  <c r="I4899" i="1"/>
  <c r="J4899" i="1"/>
  <c r="O4899" i="1" s="1"/>
  <c r="I4900" i="1"/>
  <c r="J4900" i="1"/>
  <c r="O4900" i="1" s="1"/>
  <c r="I4901" i="1"/>
  <c r="J4901" i="1"/>
  <c r="O4901" i="1" s="1"/>
  <c r="K4901" i="1"/>
  <c r="I4902" i="1"/>
  <c r="J4902" i="1"/>
  <c r="O4902" i="1" s="1"/>
  <c r="K4902" i="1"/>
  <c r="L4902" i="1"/>
  <c r="M4902" i="1"/>
  <c r="N4902" i="1"/>
  <c r="I4903" i="1"/>
  <c r="N4903" i="1" s="1"/>
  <c r="J4903" i="1"/>
  <c r="O4903" i="1" s="1"/>
  <c r="K4903" i="1"/>
  <c r="L4903" i="1"/>
  <c r="M4903" i="1"/>
  <c r="I4904" i="1"/>
  <c r="K4904" i="1" s="1"/>
  <c r="J4904" i="1"/>
  <c r="O4904" i="1" s="1"/>
  <c r="L4904" i="1"/>
  <c r="M4904" i="1"/>
  <c r="N4904" i="1"/>
  <c r="I4905" i="1"/>
  <c r="L4905" i="1" s="1"/>
  <c r="J4905" i="1"/>
  <c r="O4905" i="1" s="1"/>
  <c r="K4905" i="1"/>
  <c r="M4905" i="1"/>
  <c r="N4905" i="1"/>
  <c r="I4906" i="1"/>
  <c r="M4906" i="1" s="1"/>
  <c r="J4906" i="1"/>
  <c r="O4906" i="1" s="1"/>
  <c r="K4906" i="1"/>
  <c r="L4906" i="1"/>
  <c r="N4906" i="1"/>
  <c r="I4907" i="1"/>
  <c r="J4907" i="1"/>
  <c r="O4907" i="1" s="1"/>
  <c r="I4908" i="1"/>
  <c r="J4908" i="1"/>
  <c r="O4908" i="1" s="1"/>
  <c r="I4909" i="1"/>
  <c r="J4909" i="1"/>
  <c r="O4909" i="1" s="1"/>
  <c r="K4909" i="1"/>
  <c r="I4910" i="1"/>
  <c r="J4910" i="1"/>
  <c r="O4910" i="1" s="1"/>
  <c r="K4910" i="1"/>
  <c r="L4910" i="1"/>
  <c r="M4910" i="1"/>
  <c r="N4910" i="1"/>
  <c r="I4911" i="1"/>
  <c r="N4911" i="1" s="1"/>
  <c r="J4911" i="1"/>
  <c r="O4911" i="1" s="1"/>
  <c r="K4911" i="1"/>
  <c r="L4911" i="1"/>
  <c r="M4911" i="1"/>
  <c r="I4912" i="1"/>
  <c r="K4912" i="1" s="1"/>
  <c r="J4912" i="1"/>
  <c r="O4912" i="1" s="1"/>
  <c r="L4912" i="1"/>
  <c r="M4912" i="1"/>
  <c r="N4912" i="1"/>
  <c r="I4913" i="1"/>
  <c r="L4913" i="1" s="1"/>
  <c r="J4913" i="1"/>
  <c r="O4913" i="1" s="1"/>
  <c r="K4913" i="1"/>
  <c r="M4913" i="1"/>
  <c r="N4913" i="1"/>
  <c r="I4914" i="1"/>
  <c r="M4914" i="1" s="1"/>
  <c r="J4914" i="1"/>
  <c r="O4914" i="1" s="1"/>
  <c r="K4914" i="1"/>
  <c r="L4914" i="1"/>
  <c r="N4914" i="1"/>
  <c r="I4915" i="1"/>
  <c r="J4915" i="1"/>
  <c r="O4915" i="1" s="1"/>
  <c r="I4916" i="1"/>
  <c r="J4916" i="1"/>
  <c r="O4916" i="1" s="1"/>
  <c r="I4917" i="1"/>
  <c r="J4917" i="1"/>
  <c r="O4917" i="1" s="1"/>
  <c r="I4918" i="1"/>
  <c r="J4918" i="1"/>
  <c r="O4918" i="1" s="1"/>
  <c r="K4918" i="1"/>
  <c r="L4918" i="1"/>
  <c r="M4918" i="1"/>
  <c r="N4918" i="1"/>
  <c r="I4919" i="1"/>
  <c r="N4919" i="1" s="1"/>
  <c r="J4919" i="1"/>
  <c r="O4919" i="1" s="1"/>
  <c r="K4919" i="1"/>
  <c r="L4919" i="1"/>
  <c r="M4919" i="1"/>
  <c r="I4920" i="1"/>
  <c r="K4920" i="1" s="1"/>
  <c r="J4920" i="1"/>
  <c r="O4920" i="1" s="1"/>
  <c r="L4920" i="1"/>
  <c r="M4920" i="1"/>
  <c r="N4920" i="1"/>
  <c r="I4921" i="1"/>
  <c r="L4921" i="1" s="1"/>
  <c r="J4921" i="1"/>
  <c r="O4921" i="1" s="1"/>
  <c r="K4921" i="1"/>
  <c r="M4921" i="1"/>
  <c r="N4921" i="1"/>
  <c r="I4922" i="1"/>
  <c r="M4922" i="1" s="1"/>
  <c r="J4922" i="1"/>
  <c r="O4922" i="1" s="1"/>
  <c r="K4922" i="1"/>
  <c r="L4922" i="1"/>
  <c r="N4922" i="1"/>
  <c r="I4923" i="1"/>
  <c r="J4923" i="1"/>
  <c r="O4923" i="1" s="1"/>
  <c r="I4924" i="1"/>
  <c r="J4924" i="1"/>
  <c r="O4924" i="1" s="1"/>
  <c r="I4925" i="1"/>
  <c r="J4925" i="1"/>
  <c r="O4925" i="1" s="1"/>
  <c r="K4925" i="1"/>
  <c r="I4926" i="1"/>
  <c r="J4926" i="1"/>
  <c r="O4926" i="1" s="1"/>
  <c r="K4926" i="1"/>
  <c r="L4926" i="1"/>
  <c r="M4926" i="1"/>
  <c r="N4926" i="1"/>
  <c r="I4927" i="1"/>
  <c r="N4927" i="1" s="1"/>
  <c r="J4927" i="1"/>
  <c r="O4927" i="1" s="1"/>
  <c r="K4927" i="1"/>
  <c r="L4927" i="1"/>
  <c r="M4927" i="1"/>
  <c r="I4928" i="1"/>
  <c r="K4928" i="1" s="1"/>
  <c r="J4928" i="1"/>
  <c r="O4928" i="1" s="1"/>
  <c r="L4928" i="1"/>
  <c r="M4928" i="1"/>
  <c r="N4928" i="1"/>
  <c r="I4929" i="1"/>
  <c r="L4929" i="1" s="1"/>
  <c r="J4929" i="1"/>
  <c r="O4929" i="1" s="1"/>
  <c r="K4929" i="1"/>
  <c r="M4929" i="1"/>
  <c r="N4929" i="1"/>
  <c r="I4930" i="1"/>
  <c r="M4930" i="1" s="1"/>
  <c r="J4930" i="1"/>
  <c r="O4930" i="1" s="1"/>
  <c r="K4930" i="1"/>
  <c r="L4930" i="1"/>
  <c r="N4930" i="1"/>
  <c r="I4931" i="1"/>
  <c r="J4931" i="1"/>
  <c r="O4931" i="1" s="1"/>
  <c r="I4932" i="1"/>
  <c r="J4932" i="1"/>
  <c r="O4932" i="1" s="1"/>
  <c r="I4933" i="1"/>
  <c r="J4933" i="1"/>
  <c r="O4933" i="1" s="1"/>
  <c r="K4933" i="1"/>
  <c r="I4934" i="1"/>
  <c r="J4934" i="1"/>
  <c r="O4934" i="1" s="1"/>
  <c r="K4934" i="1"/>
  <c r="L4934" i="1"/>
  <c r="M4934" i="1"/>
  <c r="N4934" i="1"/>
  <c r="I4935" i="1"/>
  <c r="N4935" i="1" s="1"/>
  <c r="J4935" i="1"/>
  <c r="O4935" i="1" s="1"/>
  <c r="K4935" i="1"/>
  <c r="L4935" i="1"/>
  <c r="M4935" i="1"/>
  <c r="I4936" i="1"/>
  <c r="K4936" i="1" s="1"/>
  <c r="J4936" i="1"/>
  <c r="O4936" i="1" s="1"/>
  <c r="L4936" i="1"/>
  <c r="M4936" i="1"/>
  <c r="N4936" i="1"/>
  <c r="I4937" i="1"/>
  <c r="L4937" i="1" s="1"/>
  <c r="J4937" i="1"/>
  <c r="O4937" i="1" s="1"/>
  <c r="K4937" i="1"/>
  <c r="M4937" i="1"/>
  <c r="N4937" i="1"/>
  <c r="I4938" i="1"/>
  <c r="M4938" i="1" s="1"/>
  <c r="J4938" i="1"/>
  <c r="O4938" i="1" s="1"/>
  <c r="K4938" i="1"/>
  <c r="L4938" i="1"/>
  <c r="N4938" i="1"/>
  <c r="I4939" i="1"/>
  <c r="J4939" i="1"/>
  <c r="O4939" i="1" s="1"/>
  <c r="I4940" i="1"/>
  <c r="J4940" i="1"/>
  <c r="O4940" i="1" s="1"/>
  <c r="I4941" i="1"/>
  <c r="J4941" i="1"/>
  <c r="O4941" i="1" s="1"/>
  <c r="K4941" i="1"/>
  <c r="I4942" i="1"/>
  <c r="J4942" i="1"/>
  <c r="O4942" i="1" s="1"/>
  <c r="K4942" i="1"/>
  <c r="L4942" i="1"/>
  <c r="M4942" i="1"/>
  <c r="N4942" i="1"/>
  <c r="I4943" i="1"/>
  <c r="N4943" i="1" s="1"/>
  <c r="J4943" i="1"/>
  <c r="O4943" i="1" s="1"/>
  <c r="K4943" i="1"/>
  <c r="L4943" i="1"/>
  <c r="M4943" i="1"/>
  <c r="I4944" i="1"/>
  <c r="K4944" i="1" s="1"/>
  <c r="J4944" i="1"/>
  <c r="O4944" i="1" s="1"/>
  <c r="L4944" i="1"/>
  <c r="M4944" i="1"/>
  <c r="N4944" i="1"/>
  <c r="I4945" i="1"/>
  <c r="L4945" i="1" s="1"/>
  <c r="J4945" i="1"/>
  <c r="O4945" i="1" s="1"/>
  <c r="K4945" i="1"/>
  <c r="M4945" i="1"/>
  <c r="N4945" i="1"/>
  <c r="I4946" i="1"/>
  <c r="M4946" i="1" s="1"/>
  <c r="J4946" i="1"/>
  <c r="O4946" i="1" s="1"/>
  <c r="K4946" i="1"/>
  <c r="L4946" i="1"/>
  <c r="N4946" i="1"/>
  <c r="I4947" i="1"/>
  <c r="J4947" i="1"/>
  <c r="O4947" i="1" s="1"/>
  <c r="I4948" i="1"/>
  <c r="J4948" i="1"/>
  <c r="O4948" i="1" s="1"/>
  <c r="I4949" i="1"/>
  <c r="K4949" i="1" s="1"/>
  <c r="J4949" i="1"/>
  <c r="O4949" i="1" s="1"/>
  <c r="I4950" i="1"/>
  <c r="J4950" i="1"/>
  <c r="O4950" i="1" s="1"/>
  <c r="K4950" i="1"/>
  <c r="L4950" i="1"/>
  <c r="M4950" i="1"/>
  <c r="N4950" i="1"/>
  <c r="I4951" i="1"/>
  <c r="N4951" i="1" s="1"/>
  <c r="J4951" i="1"/>
  <c r="O4951" i="1" s="1"/>
  <c r="K4951" i="1"/>
  <c r="L4951" i="1"/>
  <c r="M4951" i="1"/>
  <c r="I4952" i="1"/>
  <c r="K4952" i="1" s="1"/>
  <c r="J4952" i="1"/>
  <c r="O4952" i="1" s="1"/>
  <c r="L4952" i="1"/>
  <c r="M4952" i="1"/>
  <c r="N4952" i="1"/>
  <c r="I4953" i="1"/>
  <c r="L4953" i="1" s="1"/>
  <c r="J4953" i="1"/>
  <c r="O4953" i="1" s="1"/>
  <c r="K4953" i="1"/>
  <c r="M4953" i="1"/>
  <c r="N4953" i="1"/>
  <c r="I4954" i="1"/>
  <c r="M4954" i="1" s="1"/>
  <c r="J4954" i="1"/>
  <c r="O4954" i="1" s="1"/>
  <c r="K4954" i="1"/>
  <c r="L4954" i="1"/>
  <c r="N4954" i="1"/>
  <c r="I4955" i="1"/>
  <c r="J4955" i="1"/>
  <c r="O4955" i="1" s="1"/>
  <c r="I4956" i="1"/>
  <c r="J4956" i="1"/>
  <c r="O4956" i="1" s="1"/>
  <c r="I4957" i="1"/>
  <c r="K4957" i="1" s="1"/>
  <c r="J4957" i="1"/>
  <c r="O4957" i="1" s="1"/>
  <c r="I4958" i="1"/>
  <c r="J4958" i="1"/>
  <c r="O4958" i="1" s="1"/>
  <c r="K4958" i="1"/>
  <c r="L4958" i="1"/>
  <c r="M4958" i="1"/>
  <c r="N4958" i="1"/>
  <c r="I4959" i="1"/>
  <c r="N4959" i="1" s="1"/>
  <c r="J4959" i="1"/>
  <c r="O4959" i="1" s="1"/>
  <c r="K4959" i="1"/>
  <c r="L4959" i="1"/>
  <c r="M4959" i="1"/>
  <c r="I4960" i="1"/>
  <c r="K4960" i="1" s="1"/>
  <c r="J4960" i="1"/>
  <c r="O4960" i="1" s="1"/>
  <c r="L4960" i="1"/>
  <c r="M4960" i="1"/>
  <c r="N4960" i="1"/>
  <c r="I4961" i="1"/>
  <c r="L4961" i="1" s="1"/>
  <c r="J4961" i="1"/>
  <c r="O4961" i="1" s="1"/>
  <c r="K4961" i="1"/>
  <c r="M4961" i="1"/>
  <c r="N4961" i="1"/>
  <c r="I4962" i="1"/>
  <c r="M4962" i="1" s="1"/>
  <c r="J4962" i="1"/>
  <c r="O4962" i="1" s="1"/>
  <c r="K4962" i="1"/>
  <c r="L4962" i="1"/>
  <c r="N4962" i="1"/>
  <c r="I4963" i="1"/>
  <c r="J4963" i="1"/>
  <c r="O4963" i="1" s="1"/>
  <c r="I4964" i="1"/>
  <c r="J4964" i="1"/>
  <c r="O4964" i="1" s="1"/>
  <c r="I4965" i="1"/>
  <c r="J4965" i="1"/>
  <c r="O4965" i="1" s="1"/>
  <c r="K4965" i="1"/>
  <c r="I4966" i="1"/>
  <c r="J4966" i="1"/>
  <c r="O4966" i="1" s="1"/>
  <c r="K4966" i="1"/>
  <c r="L4966" i="1"/>
  <c r="M4966" i="1"/>
  <c r="N4966" i="1"/>
  <c r="I4967" i="1"/>
  <c r="N4967" i="1" s="1"/>
  <c r="J4967" i="1"/>
  <c r="O4967" i="1" s="1"/>
  <c r="K4967" i="1"/>
  <c r="L4967" i="1"/>
  <c r="M4967" i="1"/>
  <c r="I4968" i="1"/>
  <c r="K4968" i="1" s="1"/>
  <c r="J4968" i="1"/>
  <c r="O4968" i="1" s="1"/>
  <c r="L4968" i="1"/>
  <c r="M4968" i="1"/>
  <c r="N4968" i="1"/>
  <c r="I4969" i="1"/>
  <c r="L4969" i="1" s="1"/>
  <c r="J4969" i="1"/>
  <c r="O4969" i="1" s="1"/>
  <c r="K4969" i="1"/>
  <c r="M4969" i="1"/>
  <c r="N4969" i="1"/>
  <c r="I4970" i="1"/>
  <c r="M4970" i="1" s="1"/>
  <c r="J4970" i="1"/>
  <c r="O4970" i="1" s="1"/>
  <c r="K4970" i="1"/>
  <c r="L4970" i="1"/>
  <c r="N4970" i="1"/>
  <c r="I4971" i="1"/>
  <c r="J4971" i="1"/>
  <c r="O4971" i="1" s="1"/>
  <c r="I4972" i="1"/>
  <c r="J4972" i="1"/>
  <c r="O4972" i="1" s="1"/>
  <c r="I4973" i="1"/>
  <c r="J4973" i="1"/>
  <c r="O4973" i="1" s="1"/>
  <c r="K4973" i="1"/>
  <c r="I4974" i="1"/>
  <c r="J4974" i="1"/>
  <c r="O4974" i="1" s="1"/>
  <c r="K4974" i="1"/>
  <c r="L4974" i="1"/>
  <c r="M4974" i="1"/>
  <c r="N4974" i="1"/>
  <c r="I4975" i="1"/>
  <c r="N4975" i="1" s="1"/>
  <c r="J4975" i="1"/>
  <c r="O4975" i="1" s="1"/>
  <c r="K4975" i="1"/>
  <c r="L4975" i="1"/>
  <c r="M4975" i="1"/>
  <c r="I4976" i="1"/>
  <c r="K4976" i="1" s="1"/>
  <c r="J4976" i="1"/>
  <c r="O4976" i="1" s="1"/>
  <c r="L4976" i="1"/>
  <c r="M4976" i="1"/>
  <c r="N4976" i="1"/>
  <c r="I4977" i="1"/>
  <c r="L4977" i="1" s="1"/>
  <c r="J4977" i="1"/>
  <c r="O4977" i="1" s="1"/>
  <c r="K4977" i="1"/>
  <c r="M4977" i="1"/>
  <c r="N4977" i="1"/>
  <c r="I4978" i="1"/>
  <c r="M4978" i="1" s="1"/>
  <c r="J4978" i="1"/>
  <c r="O4978" i="1" s="1"/>
  <c r="K4978" i="1"/>
  <c r="L4978" i="1"/>
  <c r="N4978" i="1"/>
  <c r="I4979" i="1"/>
  <c r="J4979" i="1"/>
  <c r="O4979" i="1" s="1"/>
  <c r="I4980" i="1"/>
  <c r="J4980" i="1"/>
  <c r="O4980" i="1" s="1"/>
  <c r="I4981" i="1"/>
  <c r="J4981" i="1"/>
  <c r="O4981" i="1" s="1"/>
  <c r="I4982" i="1"/>
  <c r="J4982" i="1"/>
  <c r="O4982" i="1" s="1"/>
  <c r="K4982" i="1"/>
  <c r="L4982" i="1"/>
  <c r="M4982" i="1"/>
  <c r="N4982" i="1"/>
  <c r="I4983" i="1"/>
  <c r="N4983" i="1" s="1"/>
  <c r="J4983" i="1"/>
  <c r="O4983" i="1" s="1"/>
  <c r="K4983" i="1"/>
  <c r="L4983" i="1"/>
  <c r="M4983" i="1"/>
  <c r="I4984" i="1"/>
  <c r="K4984" i="1" s="1"/>
  <c r="J4984" i="1"/>
  <c r="O4984" i="1" s="1"/>
  <c r="L4984" i="1"/>
  <c r="M4984" i="1"/>
  <c r="N4984" i="1"/>
  <c r="I4985" i="1"/>
  <c r="L4985" i="1" s="1"/>
  <c r="J4985" i="1"/>
  <c r="O4985" i="1" s="1"/>
  <c r="K4985" i="1"/>
  <c r="M4985" i="1"/>
  <c r="N4985" i="1"/>
  <c r="I4986" i="1"/>
  <c r="M4986" i="1" s="1"/>
  <c r="J4986" i="1"/>
  <c r="O4986" i="1" s="1"/>
  <c r="K4986" i="1"/>
  <c r="L4986" i="1"/>
  <c r="N4986" i="1"/>
  <c r="I4987" i="1"/>
  <c r="J4987" i="1"/>
  <c r="O4987" i="1" s="1"/>
  <c r="I4988" i="1"/>
  <c r="J4988" i="1"/>
  <c r="O4988" i="1" s="1"/>
  <c r="I4989" i="1"/>
  <c r="J4989" i="1"/>
  <c r="O4989" i="1" s="1"/>
  <c r="K4989" i="1"/>
  <c r="I4990" i="1"/>
  <c r="J4990" i="1"/>
  <c r="O4990" i="1" s="1"/>
  <c r="K4990" i="1"/>
  <c r="L4990" i="1"/>
  <c r="M4990" i="1"/>
  <c r="N4990" i="1"/>
  <c r="I4991" i="1"/>
  <c r="N4991" i="1" s="1"/>
  <c r="J4991" i="1"/>
  <c r="O4991" i="1" s="1"/>
  <c r="K4991" i="1"/>
  <c r="L4991" i="1"/>
  <c r="M4991" i="1"/>
  <c r="I4992" i="1"/>
  <c r="K4992" i="1" s="1"/>
  <c r="J4992" i="1"/>
  <c r="O4992" i="1" s="1"/>
  <c r="L4992" i="1"/>
  <c r="M4992" i="1"/>
  <c r="N4992" i="1"/>
  <c r="I4993" i="1"/>
  <c r="L4993" i="1" s="1"/>
  <c r="J4993" i="1"/>
  <c r="O4993" i="1" s="1"/>
  <c r="K4993" i="1"/>
  <c r="M4993" i="1"/>
  <c r="N4993" i="1"/>
  <c r="I4994" i="1"/>
  <c r="M4994" i="1" s="1"/>
  <c r="J4994" i="1"/>
  <c r="O4994" i="1" s="1"/>
  <c r="K4994" i="1"/>
  <c r="L4994" i="1"/>
  <c r="N4994" i="1"/>
  <c r="I4995" i="1"/>
  <c r="J4995" i="1"/>
  <c r="O4995" i="1" s="1"/>
  <c r="I4996" i="1"/>
  <c r="J4996" i="1"/>
  <c r="O4996" i="1" s="1"/>
  <c r="I4997" i="1"/>
  <c r="J4997" i="1"/>
  <c r="O4997" i="1" s="1"/>
  <c r="K4997" i="1"/>
  <c r="I4998" i="1"/>
  <c r="J4998" i="1"/>
  <c r="O4998" i="1" s="1"/>
  <c r="K4998" i="1"/>
  <c r="L4998" i="1"/>
  <c r="M4998" i="1"/>
  <c r="N4998" i="1"/>
  <c r="I4999" i="1"/>
  <c r="N4999" i="1" s="1"/>
  <c r="J4999" i="1"/>
  <c r="O4999" i="1" s="1"/>
  <c r="K4999" i="1"/>
  <c r="L4999" i="1"/>
  <c r="M4999" i="1"/>
  <c r="I5000" i="1"/>
  <c r="K5000" i="1" s="1"/>
  <c r="J5000" i="1"/>
  <c r="O5000" i="1" s="1"/>
  <c r="L5000" i="1"/>
  <c r="M5000" i="1"/>
  <c r="N5000" i="1"/>
  <c r="I5001" i="1"/>
  <c r="L5001" i="1" s="1"/>
  <c r="J5001" i="1"/>
  <c r="O5001" i="1" s="1"/>
  <c r="K5001" i="1"/>
  <c r="M5001" i="1"/>
  <c r="N5001" i="1"/>
  <c r="I5002" i="1"/>
  <c r="M5002" i="1" s="1"/>
  <c r="J5002" i="1"/>
  <c r="O5002" i="1" s="1"/>
  <c r="K5002" i="1"/>
  <c r="L5002" i="1"/>
  <c r="N5002" i="1"/>
  <c r="I5003" i="1"/>
  <c r="J5003" i="1"/>
  <c r="O5003" i="1" s="1"/>
  <c r="I5004" i="1"/>
  <c r="J5004" i="1"/>
  <c r="O5004" i="1" s="1"/>
  <c r="I5005" i="1"/>
  <c r="J5005" i="1"/>
  <c r="O5005" i="1" s="1"/>
  <c r="K5005" i="1"/>
  <c r="I5006" i="1"/>
  <c r="J5006" i="1"/>
  <c r="O5006" i="1" s="1"/>
  <c r="K5006" i="1"/>
  <c r="L5006" i="1"/>
  <c r="M5006" i="1"/>
  <c r="N5006" i="1"/>
  <c r="I5007" i="1"/>
  <c r="N5007" i="1" s="1"/>
  <c r="J5007" i="1"/>
  <c r="O5007" i="1" s="1"/>
  <c r="K5007" i="1"/>
  <c r="L5007" i="1"/>
  <c r="M5007" i="1"/>
  <c r="I5008" i="1"/>
  <c r="K5008" i="1" s="1"/>
  <c r="J5008" i="1"/>
  <c r="O5008" i="1" s="1"/>
  <c r="L5008" i="1"/>
  <c r="M5008" i="1"/>
  <c r="N5008" i="1"/>
  <c r="I5009" i="1"/>
  <c r="L5009" i="1" s="1"/>
  <c r="J5009" i="1"/>
  <c r="O5009" i="1" s="1"/>
  <c r="K5009" i="1"/>
  <c r="M5009" i="1"/>
  <c r="N5009" i="1"/>
  <c r="I5010" i="1"/>
  <c r="M5010" i="1" s="1"/>
  <c r="J5010" i="1"/>
  <c r="O5010" i="1" s="1"/>
  <c r="K5010" i="1"/>
  <c r="L5010" i="1"/>
  <c r="N5010" i="1"/>
  <c r="I5011" i="1"/>
  <c r="J5011" i="1"/>
  <c r="O5011" i="1" s="1"/>
  <c r="I5012" i="1"/>
  <c r="J5012" i="1"/>
  <c r="O5012" i="1" s="1"/>
  <c r="I5013" i="1"/>
  <c r="K5013" i="1" s="1"/>
  <c r="J5013" i="1"/>
  <c r="O5013" i="1" s="1"/>
  <c r="I5014" i="1"/>
  <c r="J5014" i="1"/>
  <c r="O5014" i="1" s="1"/>
  <c r="K5014" i="1"/>
  <c r="L5014" i="1"/>
  <c r="M5014" i="1"/>
  <c r="N5014" i="1"/>
  <c r="I5015" i="1"/>
  <c r="N5015" i="1" s="1"/>
  <c r="J5015" i="1"/>
  <c r="O5015" i="1" s="1"/>
  <c r="K5015" i="1"/>
  <c r="L5015" i="1"/>
  <c r="M5015" i="1"/>
  <c r="I5016" i="1"/>
  <c r="K5016" i="1" s="1"/>
  <c r="J5016" i="1"/>
  <c r="O5016" i="1" s="1"/>
  <c r="L5016" i="1"/>
  <c r="M5016" i="1"/>
  <c r="N5016" i="1"/>
  <c r="I5017" i="1"/>
  <c r="L5017" i="1" s="1"/>
  <c r="J5017" i="1"/>
  <c r="O5017" i="1" s="1"/>
  <c r="K5017" i="1"/>
  <c r="M5017" i="1"/>
  <c r="N5017" i="1"/>
  <c r="I5018" i="1"/>
  <c r="M5018" i="1" s="1"/>
  <c r="J5018" i="1"/>
  <c r="O5018" i="1" s="1"/>
  <c r="K5018" i="1"/>
  <c r="L5018" i="1"/>
  <c r="N5018" i="1"/>
  <c r="I5019" i="1"/>
  <c r="J5019" i="1"/>
  <c r="O5019" i="1" s="1"/>
  <c r="I5020" i="1"/>
  <c r="J5020" i="1"/>
  <c r="O5020" i="1" s="1"/>
  <c r="I5021" i="1"/>
  <c r="J5021" i="1"/>
  <c r="O5021" i="1" s="1"/>
  <c r="I5022" i="1"/>
  <c r="J5022" i="1"/>
  <c r="O5022" i="1" s="1"/>
  <c r="K5022" i="1"/>
  <c r="L5022" i="1"/>
  <c r="M5022" i="1"/>
  <c r="N5022" i="1"/>
  <c r="I5023" i="1"/>
  <c r="N5023" i="1" s="1"/>
  <c r="J5023" i="1"/>
  <c r="O5023" i="1" s="1"/>
  <c r="K5023" i="1"/>
  <c r="L5023" i="1"/>
  <c r="M5023" i="1"/>
  <c r="I5024" i="1"/>
  <c r="K5024" i="1" s="1"/>
  <c r="J5024" i="1"/>
  <c r="O5024" i="1" s="1"/>
  <c r="L5024" i="1"/>
  <c r="M5024" i="1"/>
  <c r="N5024" i="1"/>
  <c r="I5025" i="1"/>
  <c r="L5025" i="1" s="1"/>
  <c r="J5025" i="1"/>
  <c r="O5025" i="1" s="1"/>
  <c r="K5025" i="1"/>
  <c r="M5025" i="1"/>
  <c r="N5025" i="1"/>
  <c r="I5026" i="1"/>
  <c r="M5026" i="1" s="1"/>
  <c r="J5026" i="1"/>
  <c r="O5026" i="1" s="1"/>
  <c r="K5026" i="1"/>
  <c r="L5026" i="1"/>
  <c r="N5026" i="1"/>
  <c r="I5027" i="1"/>
  <c r="J5027" i="1"/>
  <c r="O5027" i="1" s="1"/>
  <c r="I5028" i="1"/>
  <c r="J5028" i="1"/>
  <c r="O5028" i="1" s="1"/>
  <c r="I5029" i="1"/>
  <c r="J5029" i="1"/>
  <c r="O5029" i="1" s="1"/>
  <c r="K5029" i="1"/>
  <c r="I5030" i="1"/>
  <c r="J5030" i="1"/>
  <c r="O5030" i="1" s="1"/>
  <c r="K5030" i="1"/>
  <c r="L5030" i="1"/>
  <c r="M5030" i="1"/>
  <c r="N5030" i="1"/>
  <c r="I5031" i="1"/>
  <c r="N5031" i="1" s="1"/>
  <c r="J5031" i="1"/>
  <c r="O5031" i="1" s="1"/>
  <c r="K5031" i="1"/>
  <c r="L5031" i="1"/>
  <c r="M5031" i="1"/>
  <c r="I5032" i="1"/>
  <c r="K5032" i="1" s="1"/>
  <c r="J5032" i="1"/>
  <c r="O5032" i="1" s="1"/>
  <c r="L5032" i="1"/>
  <c r="M5032" i="1"/>
  <c r="N5032" i="1"/>
  <c r="I5033" i="1"/>
  <c r="L5033" i="1" s="1"/>
  <c r="J5033" i="1"/>
  <c r="O5033" i="1" s="1"/>
  <c r="K5033" i="1"/>
  <c r="M5033" i="1"/>
  <c r="N5033" i="1"/>
  <c r="I5034" i="1"/>
  <c r="M5034" i="1" s="1"/>
  <c r="J5034" i="1"/>
  <c r="O5034" i="1" s="1"/>
  <c r="K5034" i="1"/>
  <c r="L5034" i="1"/>
  <c r="N5034" i="1"/>
  <c r="I5035" i="1"/>
  <c r="J5035" i="1"/>
  <c r="O5035" i="1" s="1"/>
  <c r="I5036" i="1"/>
  <c r="J5036" i="1"/>
  <c r="O5036" i="1" s="1"/>
  <c r="I5037" i="1"/>
  <c r="J5037" i="1"/>
  <c r="O5037" i="1" s="1"/>
  <c r="K5037" i="1"/>
  <c r="I5038" i="1"/>
  <c r="J5038" i="1"/>
  <c r="O5038" i="1" s="1"/>
  <c r="K5038" i="1"/>
  <c r="L5038" i="1"/>
  <c r="M5038" i="1"/>
  <c r="N5038" i="1"/>
  <c r="I5039" i="1"/>
  <c r="N5039" i="1" s="1"/>
  <c r="J5039" i="1"/>
  <c r="O5039" i="1" s="1"/>
  <c r="K5039" i="1"/>
  <c r="L5039" i="1"/>
  <c r="M5039" i="1"/>
  <c r="I5040" i="1"/>
  <c r="K5040" i="1" s="1"/>
  <c r="J5040" i="1"/>
  <c r="O5040" i="1" s="1"/>
  <c r="L5040" i="1"/>
  <c r="M5040" i="1"/>
  <c r="N5040" i="1"/>
  <c r="I5041" i="1"/>
  <c r="L5041" i="1" s="1"/>
  <c r="J5041" i="1"/>
  <c r="O5041" i="1" s="1"/>
  <c r="K5041" i="1"/>
  <c r="M5041" i="1"/>
  <c r="N5041" i="1"/>
  <c r="I5042" i="1"/>
  <c r="M5042" i="1" s="1"/>
  <c r="J5042" i="1"/>
  <c r="O5042" i="1" s="1"/>
  <c r="K5042" i="1"/>
  <c r="L5042" i="1"/>
  <c r="N5042" i="1"/>
  <c r="I5043" i="1"/>
  <c r="J5043" i="1"/>
  <c r="O5043" i="1" s="1"/>
  <c r="I5044" i="1"/>
  <c r="J5044" i="1"/>
  <c r="O5044" i="1" s="1"/>
  <c r="I5045" i="1"/>
  <c r="J5045" i="1"/>
  <c r="O5045" i="1" s="1"/>
  <c r="I5046" i="1"/>
  <c r="J5046" i="1"/>
  <c r="O5046" i="1" s="1"/>
  <c r="K5046" i="1"/>
  <c r="L5046" i="1"/>
  <c r="M5046" i="1"/>
  <c r="N5046" i="1"/>
  <c r="I5047" i="1"/>
  <c r="N5047" i="1" s="1"/>
  <c r="J5047" i="1"/>
  <c r="O5047" i="1" s="1"/>
  <c r="K5047" i="1"/>
  <c r="L5047" i="1"/>
  <c r="M5047" i="1"/>
  <c r="I5048" i="1"/>
  <c r="K5048" i="1" s="1"/>
  <c r="J5048" i="1"/>
  <c r="O5048" i="1" s="1"/>
  <c r="L5048" i="1"/>
  <c r="M5048" i="1"/>
  <c r="N5048" i="1"/>
  <c r="I5049" i="1"/>
  <c r="L5049" i="1" s="1"/>
  <c r="J5049" i="1"/>
  <c r="O5049" i="1" s="1"/>
  <c r="K5049" i="1"/>
  <c r="M5049" i="1"/>
  <c r="N5049" i="1"/>
  <c r="I5050" i="1"/>
  <c r="M5050" i="1" s="1"/>
  <c r="J5050" i="1"/>
  <c r="O5050" i="1" s="1"/>
  <c r="K5050" i="1"/>
  <c r="L5050" i="1"/>
  <c r="N5050" i="1"/>
  <c r="I5051" i="1"/>
  <c r="J5051" i="1"/>
  <c r="O5051" i="1" s="1"/>
  <c r="I5052" i="1"/>
  <c r="J5052" i="1"/>
  <c r="O5052" i="1" s="1"/>
  <c r="I5053" i="1"/>
  <c r="J5053" i="1"/>
  <c r="O5053" i="1" s="1"/>
  <c r="K5053" i="1"/>
  <c r="I5054" i="1"/>
  <c r="J5054" i="1"/>
  <c r="O5054" i="1" s="1"/>
  <c r="K5054" i="1"/>
  <c r="L5054" i="1"/>
  <c r="M5054" i="1"/>
  <c r="N5054" i="1"/>
  <c r="I5055" i="1"/>
  <c r="N5055" i="1" s="1"/>
  <c r="J5055" i="1"/>
  <c r="O5055" i="1" s="1"/>
  <c r="K5055" i="1"/>
  <c r="L5055" i="1"/>
  <c r="M5055" i="1"/>
  <c r="I5056" i="1"/>
  <c r="K5056" i="1" s="1"/>
  <c r="J5056" i="1"/>
  <c r="O5056" i="1" s="1"/>
  <c r="L5056" i="1"/>
  <c r="M5056" i="1"/>
  <c r="N5056" i="1"/>
  <c r="I5057" i="1"/>
  <c r="L5057" i="1" s="1"/>
  <c r="J5057" i="1"/>
  <c r="O5057" i="1" s="1"/>
  <c r="K5057" i="1"/>
  <c r="M5057" i="1"/>
  <c r="N5057" i="1"/>
  <c r="I5058" i="1"/>
  <c r="M5058" i="1" s="1"/>
  <c r="J5058" i="1"/>
  <c r="O5058" i="1" s="1"/>
  <c r="K5058" i="1"/>
  <c r="L5058" i="1"/>
  <c r="N5058" i="1"/>
  <c r="I5059" i="1"/>
  <c r="J5059" i="1"/>
  <c r="O5059" i="1" s="1"/>
  <c r="I5060" i="1"/>
  <c r="J5060" i="1"/>
  <c r="O5060" i="1" s="1"/>
  <c r="I5061" i="1"/>
  <c r="J5061" i="1"/>
  <c r="O5061" i="1" s="1"/>
  <c r="K5061" i="1"/>
  <c r="I5062" i="1"/>
  <c r="J5062" i="1"/>
  <c r="O5062" i="1" s="1"/>
  <c r="K5062" i="1"/>
  <c r="L5062" i="1"/>
  <c r="M5062" i="1"/>
  <c r="N5062" i="1"/>
  <c r="I5063" i="1"/>
  <c r="N5063" i="1" s="1"/>
  <c r="J5063" i="1"/>
  <c r="O5063" i="1" s="1"/>
  <c r="K5063" i="1"/>
  <c r="L5063" i="1"/>
  <c r="M5063" i="1"/>
  <c r="I5064" i="1"/>
  <c r="K5064" i="1" s="1"/>
  <c r="J5064" i="1"/>
  <c r="O5064" i="1" s="1"/>
  <c r="L5064" i="1"/>
  <c r="M5064" i="1"/>
  <c r="N5064" i="1"/>
  <c r="I5065" i="1"/>
  <c r="L5065" i="1" s="1"/>
  <c r="J5065" i="1"/>
  <c r="O5065" i="1" s="1"/>
  <c r="K5065" i="1"/>
  <c r="M5065" i="1"/>
  <c r="N5065" i="1"/>
  <c r="I5066" i="1"/>
  <c r="M5066" i="1" s="1"/>
  <c r="J5066" i="1"/>
  <c r="O5066" i="1" s="1"/>
  <c r="K5066" i="1"/>
  <c r="L5066" i="1"/>
  <c r="N5066" i="1"/>
  <c r="I5067" i="1"/>
  <c r="J5067" i="1"/>
  <c r="O5067" i="1" s="1"/>
  <c r="I5068" i="1"/>
  <c r="J5068" i="1"/>
  <c r="O5068" i="1" s="1"/>
  <c r="I5069" i="1"/>
  <c r="J5069" i="1"/>
  <c r="O5069" i="1" s="1"/>
  <c r="K5069" i="1"/>
  <c r="I5070" i="1"/>
  <c r="J5070" i="1"/>
  <c r="O5070" i="1" s="1"/>
  <c r="K5070" i="1"/>
  <c r="L5070" i="1"/>
  <c r="M5070" i="1"/>
  <c r="N5070" i="1"/>
  <c r="I5071" i="1"/>
  <c r="N5071" i="1" s="1"/>
  <c r="J5071" i="1"/>
  <c r="O5071" i="1" s="1"/>
  <c r="K5071" i="1"/>
  <c r="L5071" i="1"/>
  <c r="M5071" i="1"/>
  <c r="I5072" i="1"/>
  <c r="K5072" i="1" s="1"/>
  <c r="J5072" i="1"/>
  <c r="O5072" i="1" s="1"/>
  <c r="L5072" i="1"/>
  <c r="M5072" i="1"/>
  <c r="N5072" i="1"/>
  <c r="I5073" i="1"/>
  <c r="L5073" i="1" s="1"/>
  <c r="J5073" i="1"/>
  <c r="O5073" i="1" s="1"/>
  <c r="K5073" i="1"/>
  <c r="M5073" i="1"/>
  <c r="N5073" i="1"/>
  <c r="I5074" i="1"/>
  <c r="M5074" i="1" s="1"/>
  <c r="J5074" i="1"/>
  <c r="O5074" i="1" s="1"/>
  <c r="K5074" i="1"/>
  <c r="L5074" i="1"/>
  <c r="N5074" i="1"/>
  <c r="I5075" i="1"/>
  <c r="J5075" i="1"/>
  <c r="O5075" i="1" s="1"/>
  <c r="I5076" i="1"/>
  <c r="J5076" i="1"/>
  <c r="O5076" i="1" s="1"/>
  <c r="I5077" i="1"/>
  <c r="K5077" i="1" s="1"/>
  <c r="J5077" i="1"/>
  <c r="O5077" i="1" s="1"/>
  <c r="I5078" i="1"/>
  <c r="J5078" i="1"/>
  <c r="O5078" i="1" s="1"/>
  <c r="K5078" i="1"/>
  <c r="L5078" i="1"/>
  <c r="M5078" i="1"/>
  <c r="N5078" i="1"/>
  <c r="I5079" i="1"/>
  <c r="N5079" i="1" s="1"/>
  <c r="J5079" i="1"/>
  <c r="O5079" i="1" s="1"/>
  <c r="K5079" i="1"/>
  <c r="L5079" i="1"/>
  <c r="M5079" i="1"/>
  <c r="I5080" i="1"/>
  <c r="K5080" i="1" s="1"/>
  <c r="J5080" i="1"/>
  <c r="O5080" i="1" s="1"/>
  <c r="L5080" i="1"/>
  <c r="M5080" i="1"/>
  <c r="N5080" i="1"/>
  <c r="I5081" i="1"/>
  <c r="L5081" i="1" s="1"/>
  <c r="J5081" i="1"/>
  <c r="O5081" i="1" s="1"/>
  <c r="K5081" i="1"/>
  <c r="M5081" i="1"/>
  <c r="N5081" i="1"/>
  <c r="I5082" i="1"/>
  <c r="M5082" i="1" s="1"/>
  <c r="J5082" i="1"/>
  <c r="O5082" i="1" s="1"/>
  <c r="K5082" i="1"/>
  <c r="L5082" i="1"/>
  <c r="N5082" i="1"/>
  <c r="I5083" i="1"/>
  <c r="J5083" i="1"/>
  <c r="O5083" i="1" s="1"/>
  <c r="I5084" i="1"/>
  <c r="J5084" i="1"/>
  <c r="O5084" i="1" s="1"/>
  <c r="I5085" i="1"/>
  <c r="K5085" i="1" s="1"/>
  <c r="J5085" i="1"/>
  <c r="O5085" i="1" s="1"/>
  <c r="I5086" i="1"/>
  <c r="J5086" i="1"/>
  <c r="O5086" i="1" s="1"/>
  <c r="K5086" i="1"/>
  <c r="L5086" i="1"/>
  <c r="M5086" i="1"/>
  <c r="N5086" i="1"/>
  <c r="I5087" i="1"/>
  <c r="N5087" i="1" s="1"/>
  <c r="J5087" i="1"/>
  <c r="O5087" i="1" s="1"/>
  <c r="K5087" i="1"/>
  <c r="L5087" i="1"/>
  <c r="M5087" i="1"/>
  <c r="I5088" i="1"/>
  <c r="K5088" i="1" s="1"/>
  <c r="J5088" i="1"/>
  <c r="O5088" i="1" s="1"/>
  <c r="L5088" i="1"/>
  <c r="M5088" i="1"/>
  <c r="N5088" i="1"/>
  <c r="I5089" i="1"/>
  <c r="L5089" i="1" s="1"/>
  <c r="J5089" i="1"/>
  <c r="O5089" i="1" s="1"/>
  <c r="K5089" i="1"/>
  <c r="M5089" i="1"/>
  <c r="N5089" i="1"/>
  <c r="I5090" i="1"/>
  <c r="M5090" i="1" s="1"/>
  <c r="J5090" i="1"/>
  <c r="O5090" i="1" s="1"/>
  <c r="K5090" i="1"/>
  <c r="L5090" i="1"/>
  <c r="N5090" i="1"/>
  <c r="I5091" i="1"/>
  <c r="J5091" i="1"/>
  <c r="O5091" i="1" s="1"/>
  <c r="I5092" i="1"/>
  <c r="J5092" i="1"/>
  <c r="O5092" i="1" s="1"/>
  <c r="I5093" i="1"/>
  <c r="J5093" i="1"/>
  <c r="O5093" i="1" s="1"/>
  <c r="K5093" i="1"/>
  <c r="I5094" i="1"/>
  <c r="J5094" i="1"/>
  <c r="O5094" i="1" s="1"/>
  <c r="K5094" i="1"/>
  <c r="L5094" i="1"/>
  <c r="M5094" i="1"/>
  <c r="N5094" i="1"/>
  <c r="I5095" i="1"/>
  <c r="N5095" i="1" s="1"/>
  <c r="J5095" i="1"/>
  <c r="O5095" i="1" s="1"/>
  <c r="K5095" i="1"/>
  <c r="L5095" i="1"/>
  <c r="M5095" i="1"/>
  <c r="I5096" i="1"/>
  <c r="K5096" i="1" s="1"/>
  <c r="J5096" i="1"/>
  <c r="O5096" i="1" s="1"/>
  <c r="L5096" i="1"/>
  <c r="M5096" i="1"/>
  <c r="N5096" i="1"/>
  <c r="I5097" i="1"/>
  <c r="L5097" i="1" s="1"/>
  <c r="J5097" i="1"/>
  <c r="O5097" i="1" s="1"/>
  <c r="K5097" i="1"/>
  <c r="M5097" i="1"/>
  <c r="N5097" i="1"/>
  <c r="I5098" i="1"/>
  <c r="M5098" i="1" s="1"/>
  <c r="J5098" i="1"/>
  <c r="O5098" i="1" s="1"/>
  <c r="K5098" i="1"/>
  <c r="L5098" i="1"/>
  <c r="N5098" i="1"/>
  <c r="I5099" i="1"/>
  <c r="J5099" i="1"/>
  <c r="O5099" i="1" s="1"/>
  <c r="I5100" i="1"/>
  <c r="J5100" i="1"/>
  <c r="O5100" i="1" s="1"/>
  <c r="I5101" i="1"/>
  <c r="J5101" i="1"/>
  <c r="O5101" i="1" s="1"/>
  <c r="K5101" i="1"/>
  <c r="I5102" i="1"/>
  <c r="J5102" i="1"/>
  <c r="O5102" i="1" s="1"/>
  <c r="K5102" i="1"/>
  <c r="L5102" i="1"/>
  <c r="M5102" i="1"/>
  <c r="N5102" i="1"/>
  <c r="I5103" i="1"/>
  <c r="N5103" i="1" s="1"/>
  <c r="J5103" i="1"/>
  <c r="O5103" i="1" s="1"/>
  <c r="K5103" i="1"/>
  <c r="L5103" i="1"/>
  <c r="M5103" i="1"/>
  <c r="I5104" i="1"/>
  <c r="K5104" i="1" s="1"/>
  <c r="J5104" i="1"/>
  <c r="O5104" i="1" s="1"/>
  <c r="L5104" i="1"/>
  <c r="M5104" i="1"/>
  <c r="N5104" i="1"/>
  <c r="I5105" i="1"/>
  <c r="L5105" i="1" s="1"/>
  <c r="J5105" i="1"/>
  <c r="O5105" i="1" s="1"/>
  <c r="K5105" i="1"/>
  <c r="M5105" i="1"/>
  <c r="N5105" i="1"/>
  <c r="I5106" i="1"/>
  <c r="M5106" i="1" s="1"/>
  <c r="J5106" i="1"/>
  <c r="O5106" i="1" s="1"/>
  <c r="K5106" i="1"/>
  <c r="L5106" i="1"/>
  <c r="N5106" i="1"/>
  <c r="I5107" i="1"/>
  <c r="J5107" i="1"/>
  <c r="O5107" i="1" s="1"/>
  <c r="I5108" i="1"/>
  <c r="J5108" i="1"/>
  <c r="O5108" i="1" s="1"/>
  <c r="I5109" i="1"/>
  <c r="J5109" i="1"/>
  <c r="O5109" i="1" s="1"/>
  <c r="I5110" i="1"/>
  <c r="J5110" i="1"/>
  <c r="O5110" i="1" s="1"/>
  <c r="K5110" i="1"/>
  <c r="L5110" i="1"/>
  <c r="M5110" i="1"/>
  <c r="N5110" i="1"/>
  <c r="I5111" i="1"/>
  <c r="N5111" i="1" s="1"/>
  <c r="J5111" i="1"/>
  <c r="O5111" i="1" s="1"/>
  <c r="K5111" i="1"/>
  <c r="L5111" i="1"/>
  <c r="M5111" i="1"/>
  <c r="I5112" i="1"/>
  <c r="K5112" i="1" s="1"/>
  <c r="J5112" i="1"/>
  <c r="O5112" i="1" s="1"/>
  <c r="L5112" i="1"/>
  <c r="M5112" i="1"/>
  <c r="N5112" i="1"/>
  <c r="I5113" i="1"/>
  <c r="L5113" i="1" s="1"/>
  <c r="J5113" i="1"/>
  <c r="O5113" i="1" s="1"/>
  <c r="K5113" i="1"/>
  <c r="M5113" i="1"/>
  <c r="N5113" i="1"/>
  <c r="I5114" i="1"/>
  <c r="M5114" i="1" s="1"/>
  <c r="J5114" i="1"/>
  <c r="O5114" i="1" s="1"/>
  <c r="K5114" i="1"/>
  <c r="L5114" i="1"/>
  <c r="N5114" i="1"/>
  <c r="I5115" i="1"/>
  <c r="J5115" i="1"/>
  <c r="O5115" i="1" s="1"/>
  <c r="I5116" i="1"/>
  <c r="J5116" i="1"/>
  <c r="O5116" i="1" s="1"/>
  <c r="I5117" i="1"/>
  <c r="J5117" i="1"/>
  <c r="O5117" i="1" s="1"/>
  <c r="K5117" i="1"/>
  <c r="I5118" i="1"/>
  <c r="J5118" i="1"/>
  <c r="O5118" i="1" s="1"/>
  <c r="K5118" i="1"/>
  <c r="L5118" i="1"/>
  <c r="M5118" i="1"/>
  <c r="N5118" i="1"/>
  <c r="I5119" i="1"/>
  <c r="N5119" i="1" s="1"/>
  <c r="J5119" i="1"/>
  <c r="O5119" i="1" s="1"/>
  <c r="K5119" i="1"/>
  <c r="L5119" i="1"/>
  <c r="M5119" i="1"/>
  <c r="I5120" i="1"/>
  <c r="K5120" i="1" s="1"/>
  <c r="J5120" i="1"/>
  <c r="O5120" i="1" s="1"/>
  <c r="L5120" i="1"/>
  <c r="M5120" i="1"/>
  <c r="N5120" i="1"/>
  <c r="I5121" i="1"/>
  <c r="L5121" i="1" s="1"/>
  <c r="J5121" i="1"/>
  <c r="O5121" i="1" s="1"/>
  <c r="K5121" i="1"/>
  <c r="M5121" i="1"/>
  <c r="N5121" i="1"/>
  <c r="I5122" i="1"/>
  <c r="M5122" i="1" s="1"/>
  <c r="J5122" i="1"/>
  <c r="O5122" i="1" s="1"/>
  <c r="K5122" i="1"/>
  <c r="L5122" i="1"/>
  <c r="N5122" i="1"/>
  <c r="I5123" i="1"/>
  <c r="J5123" i="1"/>
  <c r="O5123" i="1" s="1"/>
  <c r="I5124" i="1"/>
  <c r="J5124" i="1"/>
  <c r="O5124" i="1" s="1"/>
  <c r="I5125" i="1"/>
  <c r="J5125" i="1"/>
  <c r="O5125" i="1" s="1"/>
  <c r="K5125" i="1"/>
  <c r="I5126" i="1"/>
  <c r="J5126" i="1"/>
  <c r="O5126" i="1" s="1"/>
  <c r="K5126" i="1"/>
  <c r="L5126" i="1"/>
  <c r="M5126" i="1"/>
  <c r="N5126" i="1"/>
  <c r="I5127" i="1"/>
  <c r="N5127" i="1" s="1"/>
  <c r="J5127" i="1"/>
  <c r="O5127" i="1" s="1"/>
  <c r="K5127" i="1"/>
  <c r="L5127" i="1"/>
  <c r="M5127" i="1"/>
  <c r="I5128" i="1"/>
  <c r="K5128" i="1" s="1"/>
  <c r="J5128" i="1"/>
  <c r="O5128" i="1" s="1"/>
  <c r="L5128" i="1"/>
  <c r="M5128" i="1"/>
  <c r="N5128" i="1"/>
  <c r="I5129" i="1"/>
  <c r="L5129" i="1" s="1"/>
  <c r="J5129" i="1"/>
  <c r="O5129" i="1" s="1"/>
  <c r="K5129" i="1"/>
  <c r="M5129" i="1"/>
  <c r="N5129" i="1"/>
  <c r="I5130" i="1"/>
  <c r="M5130" i="1" s="1"/>
  <c r="J5130" i="1"/>
  <c r="O5130" i="1" s="1"/>
  <c r="K5130" i="1"/>
  <c r="L5130" i="1"/>
  <c r="N5130" i="1"/>
  <c r="I5131" i="1"/>
  <c r="J5131" i="1"/>
  <c r="O5131" i="1" s="1"/>
  <c r="I5132" i="1"/>
  <c r="J5132" i="1"/>
  <c r="O5132" i="1" s="1"/>
  <c r="I5133" i="1"/>
  <c r="J5133" i="1"/>
  <c r="O5133" i="1" s="1"/>
  <c r="K5133" i="1"/>
  <c r="I5134" i="1"/>
  <c r="J5134" i="1"/>
  <c r="O5134" i="1" s="1"/>
  <c r="K5134" i="1"/>
  <c r="L5134" i="1"/>
  <c r="M5134" i="1"/>
  <c r="N5134" i="1"/>
  <c r="I5135" i="1"/>
  <c r="N5135" i="1" s="1"/>
  <c r="J5135" i="1"/>
  <c r="O5135" i="1" s="1"/>
  <c r="K5135" i="1"/>
  <c r="L5135" i="1"/>
  <c r="M5135" i="1"/>
  <c r="I5136" i="1"/>
  <c r="K5136" i="1" s="1"/>
  <c r="J5136" i="1"/>
  <c r="O5136" i="1" s="1"/>
  <c r="L5136" i="1"/>
  <c r="M5136" i="1"/>
  <c r="N5136" i="1"/>
  <c r="I5137" i="1"/>
  <c r="L5137" i="1" s="1"/>
  <c r="J5137" i="1"/>
  <c r="O5137" i="1" s="1"/>
  <c r="K5137" i="1"/>
  <c r="M5137" i="1"/>
  <c r="N5137" i="1"/>
  <c r="I5138" i="1"/>
  <c r="M5138" i="1" s="1"/>
  <c r="J5138" i="1"/>
  <c r="O5138" i="1" s="1"/>
  <c r="K5138" i="1"/>
  <c r="L5138" i="1"/>
  <c r="N5138" i="1"/>
  <c r="I5139" i="1"/>
  <c r="J5139" i="1"/>
  <c r="O5139" i="1" s="1"/>
  <c r="I5140" i="1"/>
  <c r="J5140" i="1"/>
  <c r="O5140" i="1" s="1"/>
  <c r="I5141" i="1"/>
  <c r="K5141" i="1" s="1"/>
  <c r="J5141" i="1"/>
  <c r="O5141" i="1" s="1"/>
  <c r="I5142" i="1"/>
  <c r="J5142" i="1"/>
  <c r="O5142" i="1" s="1"/>
  <c r="K5142" i="1"/>
  <c r="L5142" i="1"/>
  <c r="M5142" i="1"/>
  <c r="N5142" i="1"/>
  <c r="I5143" i="1"/>
  <c r="N5143" i="1" s="1"/>
  <c r="J5143" i="1"/>
  <c r="O5143" i="1" s="1"/>
  <c r="K5143" i="1"/>
  <c r="L5143" i="1"/>
  <c r="M5143" i="1"/>
  <c r="I5144" i="1"/>
  <c r="K5144" i="1" s="1"/>
  <c r="J5144" i="1"/>
  <c r="O5144" i="1" s="1"/>
  <c r="L5144" i="1"/>
  <c r="M5144" i="1"/>
  <c r="N5144" i="1"/>
  <c r="I5145" i="1"/>
  <c r="L5145" i="1" s="1"/>
  <c r="J5145" i="1"/>
  <c r="O5145" i="1" s="1"/>
  <c r="K5145" i="1"/>
  <c r="M5145" i="1"/>
  <c r="N5145" i="1"/>
  <c r="I5146" i="1"/>
  <c r="M5146" i="1" s="1"/>
  <c r="J5146" i="1"/>
  <c r="O5146" i="1" s="1"/>
  <c r="K5146" i="1"/>
  <c r="L5146" i="1"/>
  <c r="N5146" i="1"/>
  <c r="I5147" i="1"/>
  <c r="J5147" i="1"/>
  <c r="O5147" i="1" s="1"/>
  <c r="I5148" i="1"/>
  <c r="J5148" i="1"/>
  <c r="O5148" i="1" s="1"/>
  <c r="I5149" i="1"/>
  <c r="J5149" i="1"/>
  <c r="O5149" i="1" s="1"/>
  <c r="I5150" i="1"/>
  <c r="J5150" i="1"/>
  <c r="O5150" i="1" s="1"/>
  <c r="K5150" i="1"/>
  <c r="L5150" i="1"/>
  <c r="M5150" i="1"/>
  <c r="N5150" i="1"/>
  <c r="I5151" i="1"/>
  <c r="N5151" i="1" s="1"/>
  <c r="J5151" i="1"/>
  <c r="O5151" i="1" s="1"/>
  <c r="K5151" i="1"/>
  <c r="L5151" i="1"/>
  <c r="M5151" i="1"/>
  <c r="I5152" i="1"/>
  <c r="K5152" i="1" s="1"/>
  <c r="J5152" i="1"/>
  <c r="O5152" i="1" s="1"/>
  <c r="L5152" i="1"/>
  <c r="M5152" i="1"/>
  <c r="N5152" i="1"/>
  <c r="I5153" i="1"/>
  <c r="L5153" i="1" s="1"/>
  <c r="J5153" i="1"/>
  <c r="O5153" i="1" s="1"/>
  <c r="K5153" i="1"/>
  <c r="M5153" i="1"/>
  <c r="N5153" i="1"/>
  <c r="I5154" i="1"/>
  <c r="M5154" i="1" s="1"/>
  <c r="J5154" i="1"/>
  <c r="O5154" i="1" s="1"/>
  <c r="K5154" i="1"/>
  <c r="L5154" i="1"/>
  <c r="N5154" i="1"/>
  <c r="I5155" i="1"/>
  <c r="J5155" i="1"/>
  <c r="O5155" i="1" s="1"/>
  <c r="I5156" i="1"/>
  <c r="J5156" i="1"/>
  <c r="O5156" i="1" s="1"/>
  <c r="I5157" i="1"/>
  <c r="J5157" i="1"/>
  <c r="O5157" i="1" s="1"/>
  <c r="K5157" i="1"/>
  <c r="I5158" i="1"/>
  <c r="J5158" i="1"/>
  <c r="O5158" i="1" s="1"/>
  <c r="K5158" i="1"/>
  <c r="L5158" i="1"/>
  <c r="M5158" i="1"/>
  <c r="N5158" i="1"/>
  <c r="I5159" i="1"/>
  <c r="N5159" i="1" s="1"/>
  <c r="J5159" i="1"/>
  <c r="O5159" i="1" s="1"/>
  <c r="K5159" i="1"/>
  <c r="L5159" i="1"/>
  <c r="M5159" i="1"/>
  <c r="I5160" i="1"/>
  <c r="K5160" i="1" s="1"/>
  <c r="J5160" i="1"/>
  <c r="O5160" i="1" s="1"/>
  <c r="L5160" i="1"/>
  <c r="M5160" i="1"/>
  <c r="N5160" i="1"/>
  <c r="I5161" i="1"/>
  <c r="L5161" i="1" s="1"/>
  <c r="J5161" i="1"/>
  <c r="O5161" i="1" s="1"/>
  <c r="K5161" i="1"/>
  <c r="M5161" i="1"/>
  <c r="N5161" i="1"/>
  <c r="I5162" i="1"/>
  <c r="M5162" i="1" s="1"/>
  <c r="J5162" i="1"/>
  <c r="O5162" i="1" s="1"/>
  <c r="K5162" i="1"/>
  <c r="L5162" i="1"/>
  <c r="N5162" i="1"/>
  <c r="I5163" i="1"/>
  <c r="J5163" i="1"/>
  <c r="O5163" i="1" s="1"/>
  <c r="I5164" i="1"/>
  <c r="J5164" i="1"/>
  <c r="O5164" i="1" s="1"/>
  <c r="I5165" i="1"/>
  <c r="J5165" i="1"/>
  <c r="O5165" i="1" s="1"/>
  <c r="K5165" i="1"/>
  <c r="I5166" i="1"/>
  <c r="J5166" i="1"/>
  <c r="O5166" i="1" s="1"/>
  <c r="K5166" i="1"/>
  <c r="L5166" i="1"/>
  <c r="M5166" i="1"/>
  <c r="N5166" i="1"/>
  <c r="I5167" i="1"/>
  <c r="N5167" i="1" s="1"/>
  <c r="J5167" i="1"/>
  <c r="O5167" i="1" s="1"/>
  <c r="K5167" i="1"/>
  <c r="L5167" i="1"/>
  <c r="M5167" i="1"/>
  <c r="I5168" i="1"/>
  <c r="K5168" i="1" s="1"/>
  <c r="J5168" i="1"/>
  <c r="O5168" i="1" s="1"/>
  <c r="L5168" i="1"/>
  <c r="M5168" i="1"/>
  <c r="N5168" i="1"/>
  <c r="I5169" i="1"/>
  <c r="L5169" i="1" s="1"/>
  <c r="J5169" i="1"/>
  <c r="O5169" i="1" s="1"/>
  <c r="K5169" i="1"/>
  <c r="M5169" i="1"/>
  <c r="N5169" i="1"/>
  <c r="I5170" i="1"/>
  <c r="M5170" i="1" s="1"/>
  <c r="J5170" i="1"/>
  <c r="O5170" i="1" s="1"/>
  <c r="K5170" i="1"/>
  <c r="L5170" i="1"/>
  <c r="N5170" i="1"/>
  <c r="I5171" i="1"/>
  <c r="J5171" i="1"/>
  <c r="O5171" i="1" s="1"/>
  <c r="I5172" i="1"/>
  <c r="J5172" i="1"/>
  <c r="O5172" i="1" s="1"/>
  <c r="I5173" i="1"/>
  <c r="J5173" i="1"/>
  <c r="O5173" i="1" s="1"/>
  <c r="I5174" i="1"/>
  <c r="J5174" i="1"/>
  <c r="O5174" i="1" s="1"/>
  <c r="K5174" i="1"/>
  <c r="L5174" i="1"/>
  <c r="M5174" i="1"/>
  <c r="N5174" i="1"/>
  <c r="I5175" i="1"/>
  <c r="N5175" i="1" s="1"/>
  <c r="J5175" i="1"/>
  <c r="O5175" i="1" s="1"/>
  <c r="K5175" i="1"/>
  <c r="L5175" i="1"/>
  <c r="M5175" i="1"/>
  <c r="I5176" i="1"/>
  <c r="K5176" i="1" s="1"/>
  <c r="J5176" i="1"/>
  <c r="O5176" i="1" s="1"/>
  <c r="L5176" i="1"/>
  <c r="M5176" i="1"/>
  <c r="N5176" i="1"/>
  <c r="I5177" i="1"/>
  <c r="L5177" i="1" s="1"/>
  <c r="J5177" i="1"/>
  <c r="O5177" i="1" s="1"/>
  <c r="K5177" i="1"/>
  <c r="M5177" i="1"/>
  <c r="N5177" i="1"/>
  <c r="I5178" i="1"/>
  <c r="M5178" i="1" s="1"/>
  <c r="J5178" i="1"/>
  <c r="O5178" i="1" s="1"/>
  <c r="K5178" i="1"/>
  <c r="L5178" i="1"/>
  <c r="N5178" i="1"/>
  <c r="I5179" i="1"/>
  <c r="J5179" i="1"/>
  <c r="O5179" i="1" s="1"/>
  <c r="I5180" i="1"/>
  <c r="J5180" i="1"/>
  <c r="O5180" i="1" s="1"/>
  <c r="I5181" i="1"/>
  <c r="J5181" i="1"/>
  <c r="O5181" i="1" s="1"/>
  <c r="K5181" i="1"/>
  <c r="I5182" i="1"/>
  <c r="J5182" i="1"/>
  <c r="O5182" i="1" s="1"/>
  <c r="K5182" i="1"/>
  <c r="L5182" i="1"/>
  <c r="M5182" i="1"/>
  <c r="N5182" i="1"/>
  <c r="I5183" i="1"/>
  <c r="N5183" i="1" s="1"/>
  <c r="J5183" i="1"/>
  <c r="O5183" i="1" s="1"/>
  <c r="K5183" i="1"/>
  <c r="L5183" i="1"/>
  <c r="M5183" i="1"/>
  <c r="I5184" i="1"/>
  <c r="K5184" i="1" s="1"/>
  <c r="J5184" i="1"/>
  <c r="O5184" i="1" s="1"/>
  <c r="L5184" i="1"/>
  <c r="M5184" i="1"/>
  <c r="N5184" i="1"/>
  <c r="I5185" i="1"/>
  <c r="L5185" i="1" s="1"/>
  <c r="J5185" i="1"/>
  <c r="O5185" i="1" s="1"/>
  <c r="K5185" i="1"/>
  <c r="M5185" i="1"/>
  <c r="N5185" i="1"/>
  <c r="I5186" i="1"/>
  <c r="M5186" i="1" s="1"/>
  <c r="J5186" i="1"/>
  <c r="O5186" i="1" s="1"/>
  <c r="K5186" i="1"/>
  <c r="L5186" i="1"/>
  <c r="N5186" i="1"/>
  <c r="I5187" i="1"/>
  <c r="J5187" i="1"/>
  <c r="O5187" i="1" s="1"/>
  <c r="I5188" i="1"/>
  <c r="J5188" i="1"/>
  <c r="O5188" i="1" s="1"/>
  <c r="I5189" i="1"/>
  <c r="J5189" i="1"/>
  <c r="O5189" i="1" s="1"/>
  <c r="K5189" i="1"/>
  <c r="I5190" i="1"/>
  <c r="J5190" i="1"/>
  <c r="O5190" i="1" s="1"/>
  <c r="K5190" i="1"/>
  <c r="L5190" i="1"/>
  <c r="M5190" i="1"/>
  <c r="N5190" i="1"/>
  <c r="I5191" i="1"/>
  <c r="N5191" i="1" s="1"/>
  <c r="J5191" i="1"/>
  <c r="O5191" i="1" s="1"/>
  <c r="K5191" i="1"/>
  <c r="L5191" i="1"/>
  <c r="M5191" i="1"/>
  <c r="I5192" i="1"/>
  <c r="K5192" i="1" s="1"/>
  <c r="J5192" i="1"/>
  <c r="O5192" i="1" s="1"/>
  <c r="L5192" i="1"/>
  <c r="M5192" i="1"/>
  <c r="N5192" i="1"/>
  <c r="I5193" i="1"/>
  <c r="L5193" i="1" s="1"/>
  <c r="J5193" i="1"/>
  <c r="O5193" i="1" s="1"/>
  <c r="K5193" i="1"/>
  <c r="M5193" i="1"/>
  <c r="N5193" i="1"/>
  <c r="I5194" i="1"/>
  <c r="M5194" i="1" s="1"/>
  <c r="J5194" i="1"/>
  <c r="O5194" i="1" s="1"/>
  <c r="K5194" i="1"/>
  <c r="L5194" i="1"/>
  <c r="N5194" i="1"/>
  <c r="I5195" i="1"/>
  <c r="J5195" i="1"/>
  <c r="O5195" i="1" s="1"/>
  <c r="I5196" i="1"/>
  <c r="J5196" i="1"/>
  <c r="O5196" i="1" s="1"/>
  <c r="I5197" i="1"/>
  <c r="J5197" i="1"/>
  <c r="O5197" i="1" s="1"/>
  <c r="K5197" i="1"/>
  <c r="I5198" i="1"/>
  <c r="J5198" i="1"/>
  <c r="O5198" i="1" s="1"/>
  <c r="K5198" i="1"/>
  <c r="L5198" i="1"/>
  <c r="M5198" i="1"/>
  <c r="N5198" i="1"/>
  <c r="I5199" i="1"/>
  <c r="N5199" i="1" s="1"/>
  <c r="J5199" i="1"/>
  <c r="O5199" i="1" s="1"/>
  <c r="K5199" i="1"/>
  <c r="L5199" i="1"/>
  <c r="M5199" i="1"/>
  <c r="I5200" i="1"/>
  <c r="K5200" i="1" s="1"/>
  <c r="J5200" i="1"/>
  <c r="O5200" i="1" s="1"/>
  <c r="L5200" i="1"/>
  <c r="M5200" i="1"/>
  <c r="N5200" i="1"/>
  <c r="I5201" i="1"/>
  <c r="L5201" i="1" s="1"/>
  <c r="J5201" i="1"/>
  <c r="O5201" i="1" s="1"/>
  <c r="K5201" i="1"/>
  <c r="M5201" i="1"/>
  <c r="N5201" i="1"/>
  <c r="I5202" i="1"/>
  <c r="M5202" i="1" s="1"/>
  <c r="J5202" i="1"/>
  <c r="O5202" i="1" s="1"/>
  <c r="K5202" i="1"/>
  <c r="L5202" i="1"/>
  <c r="N5202" i="1"/>
  <c r="I5203" i="1"/>
  <c r="J5203" i="1"/>
  <c r="O5203" i="1" s="1"/>
  <c r="I5204" i="1"/>
  <c r="J5204" i="1"/>
  <c r="O5204" i="1" s="1"/>
  <c r="I5205" i="1"/>
  <c r="K5205" i="1" s="1"/>
  <c r="J5205" i="1"/>
  <c r="O5205" i="1" s="1"/>
  <c r="I5206" i="1"/>
  <c r="J5206" i="1"/>
  <c r="O5206" i="1" s="1"/>
  <c r="K5206" i="1"/>
  <c r="L5206" i="1"/>
  <c r="M5206" i="1"/>
  <c r="N5206" i="1"/>
  <c r="I5207" i="1"/>
  <c r="N5207" i="1" s="1"/>
  <c r="J5207" i="1"/>
  <c r="O5207" i="1" s="1"/>
  <c r="K5207" i="1"/>
  <c r="L5207" i="1"/>
  <c r="M5207" i="1"/>
  <c r="I5208" i="1"/>
  <c r="K5208" i="1" s="1"/>
  <c r="J5208" i="1"/>
  <c r="O5208" i="1" s="1"/>
  <c r="L5208" i="1"/>
  <c r="M5208" i="1"/>
  <c r="N5208" i="1"/>
  <c r="I5209" i="1"/>
  <c r="L5209" i="1" s="1"/>
  <c r="J5209" i="1"/>
  <c r="O5209" i="1" s="1"/>
  <c r="K5209" i="1"/>
  <c r="M5209" i="1"/>
  <c r="N5209" i="1"/>
  <c r="I5210" i="1"/>
  <c r="M5210" i="1" s="1"/>
  <c r="J5210" i="1"/>
  <c r="O5210" i="1" s="1"/>
  <c r="K5210" i="1"/>
  <c r="L5210" i="1"/>
  <c r="N5210" i="1"/>
  <c r="I5211" i="1"/>
  <c r="J5211" i="1"/>
  <c r="O5211" i="1" s="1"/>
  <c r="I5212" i="1"/>
  <c r="J5212" i="1"/>
  <c r="O5212" i="1" s="1"/>
  <c r="I5213" i="1"/>
  <c r="K5213" i="1" s="1"/>
  <c r="J5213" i="1"/>
  <c r="O5213" i="1" s="1"/>
  <c r="I5214" i="1"/>
  <c r="J5214" i="1"/>
  <c r="O5214" i="1" s="1"/>
  <c r="K5214" i="1"/>
  <c r="L5214" i="1"/>
  <c r="M5214" i="1"/>
  <c r="N5214" i="1"/>
  <c r="I5215" i="1"/>
  <c r="N5215" i="1" s="1"/>
  <c r="J5215" i="1"/>
  <c r="O5215" i="1" s="1"/>
  <c r="K5215" i="1"/>
  <c r="L5215" i="1"/>
  <c r="M5215" i="1"/>
  <c r="I5216" i="1"/>
  <c r="K5216" i="1" s="1"/>
  <c r="J5216" i="1"/>
  <c r="O5216" i="1" s="1"/>
  <c r="L5216" i="1"/>
  <c r="M5216" i="1"/>
  <c r="N5216" i="1"/>
  <c r="I5217" i="1"/>
  <c r="L5217" i="1" s="1"/>
  <c r="J5217" i="1"/>
  <c r="O5217" i="1" s="1"/>
  <c r="K5217" i="1"/>
  <c r="M5217" i="1"/>
  <c r="N5217" i="1"/>
  <c r="I5218" i="1"/>
  <c r="M5218" i="1" s="1"/>
  <c r="J5218" i="1"/>
  <c r="O5218" i="1" s="1"/>
  <c r="K5218" i="1"/>
  <c r="L5218" i="1"/>
  <c r="N5218" i="1"/>
  <c r="I5219" i="1"/>
  <c r="J5219" i="1"/>
  <c r="O5219" i="1" s="1"/>
  <c r="I5220" i="1"/>
  <c r="J5220" i="1"/>
  <c r="O5220" i="1" s="1"/>
  <c r="I5221" i="1"/>
  <c r="J5221" i="1"/>
  <c r="O5221" i="1" s="1"/>
  <c r="K5221" i="1"/>
  <c r="I5222" i="1"/>
  <c r="J5222" i="1"/>
  <c r="O5222" i="1" s="1"/>
  <c r="K5222" i="1"/>
  <c r="L5222" i="1"/>
  <c r="M5222" i="1"/>
  <c r="N5222" i="1"/>
  <c r="I5223" i="1"/>
  <c r="N5223" i="1" s="1"/>
  <c r="J5223" i="1"/>
  <c r="O5223" i="1" s="1"/>
  <c r="K5223" i="1"/>
  <c r="L5223" i="1"/>
  <c r="M5223" i="1"/>
  <c r="I5224" i="1"/>
  <c r="K5224" i="1" s="1"/>
  <c r="J5224" i="1"/>
  <c r="O5224" i="1" s="1"/>
  <c r="L5224" i="1"/>
  <c r="M5224" i="1"/>
  <c r="N5224" i="1"/>
  <c r="I5225" i="1"/>
  <c r="L5225" i="1" s="1"/>
  <c r="J5225" i="1"/>
  <c r="O5225" i="1" s="1"/>
  <c r="K5225" i="1"/>
  <c r="M5225" i="1"/>
  <c r="N5225" i="1"/>
  <c r="I5226" i="1"/>
  <c r="M5226" i="1" s="1"/>
  <c r="J5226" i="1"/>
  <c r="O5226" i="1" s="1"/>
  <c r="K5226" i="1"/>
  <c r="L5226" i="1"/>
  <c r="N5226" i="1"/>
  <c r="I5227" i="1"/>
  <c r="J5227" i="1"/>
  <c r="O5227" i="1" s="1"/>
  <c r="I5228" i="1"/>
  <c r="J5228" i="1"/>
  <c r="O5228" i="1" s="1"/>
  <c r="I5229" i="1"/>
  <c r="J5229" i="1"/>
  <c r="O5229" i="1" s="1"/>
  <c r="K5229" i="1"/>
  <c r="I5230" i="1"/>
  <c r="J5230" i="1"/>
  <c r="O5230" i="1" s="1"/>
  <c r="K5230" i="1"/>
  <c r="L5230" i="1"/>
  <c r="M5230" i="1"/>
  <c r="N5230" i="1"/>
  <c r="I5231" i="1"/>
  <c r="N5231" i="1" s="1"/>
  <c r="J5231" i="1"/>
  <c r="O5231" i="1" s="1"/>
  <c r="K5231" i="1"/>
  <c r="L5231" i="1"/>
  <c r="M5231" i="1"/>
  <c r="I5232" i="1"/>
  <c r="K5232" i="1" s="1"/>
  <c r="J5232" i="1"/>
  <c r="O5232" i="1" s="1"/>
  <c r="L5232" i="1"/>
  <c r="M5232" i="1"/>
  <c r="N5232" i="1"/>
  <c r="I5233" i="1"/>
  <c r="L5233" i="1" s="1"/>
  <c r="J5233" i="1"/>
  <c r="O5233" i="1" s="1"/>
  <c r="K5233" i="1"/>
  <c r="M5233" i="1"/>
  <c r="N5233" i="1"/>
  <c r="I5234" i="1"/>
  <c r="M5234" i="1" s="1"/>
  <c r="J5234" i="1"/>
  <c r="O5234" i="1" s="1"/>
  <c r="K5234" i="1"/>
  <c r="L5234" i="1"/>
  <c r="N5234" i="1"/>
  <c r="I5235" i="1"/>
  <c r="J5235" i="1"/>
  <c r="O5235" i="1" s="1"/>
  <c r="I5236" i="1"/>
  <c r="J5236" i="1"/>
  <c r="O5236" i="1" s="1"/>
  <c r="I5237" i="1"/>
  <c r="J5237" i="1"/>
  <c r="O5237" i="1" s="1"/>
  <c r="I5238" i="1"/>
  <c r="J5238" i="1"/>
  <c r="O5238" i="1" s="1"/>
  <c r="K5238" i="1"/>
  <c r="L5238" i="1"/>
  <c r="M5238" i="1"/>
  <c r="N5238" i="1"/>
  <c r="I5239" i="1"/>
  <c r="N5239" i="1" s="1"/>
  <c r="J5239" i="1"/>
  <c r="O5239" i="1" s="1"/>
  <c r="K5239" i="1"/>
  <c r="L5239" i="1"/>
  <c r="M5239" i="1"/>
  <c r="I5240" i="1"/>
  <c r="K5240" i="1" s="1"/>
  <c r="J5240" i="1"/>
  <c r="O5240" i="1" s="1"/>
  <c r="L5240" i="1"/>
  <c r="M5240" i="1"/>
  <c r="N5240" i="1"/>
  <c r="I5241" i="1"/>
  <c r="L5241" i="1" s="1"/>
  <c r="J5241" i="1"/>
  <c r="O5241" i="1" s="1"/>
  <c r="K5241" i="1"/>
  <c r="M5241" i="1"/>
  <c r="N5241" i="1"/>
  <c r="I5242" i="1"/>
  <c r="M5242" i="1" s="1"/>
  <c r="J5242" i="1"/>
  <c r="O5242" i="1" s="1"/>
  <c r="K5242" i="1"/>
  <c r="L5242" i="1"/>
  <c r="N5242" i="1"/>
  <c r="I5243" i="1"/>
  <c r="J5243" i="1"/>
  <c r="O5243" i="1" s="1"/>
  <c r="I5244" i="1"/>
  <c r="J5244" i="1"/>
  <c r="O5244" i="1" s="1"/>
  <c r="I5245" i="1"/>
  <c r="J5245" i="1"/>
  <c r="O5245" i="1" s="1"/>
  <c r="K5245" i="1"/>
  <c r="I5246" i="1"/>
  <c r="J5246" i="1"/>
  <c r="O5246" i="1" s="1"/>
  <c r="K5246" i="1"/>
  <c r="L5246" i="1"/>
  <c r="M5246" i="1"/>
  <c r="N5246" i="1"/>
  <c r="I5247" i="1"/>
  <c r="N5247" i="1" s="1"/>
  <c r="J5247" i="1"/>
  <c r="O5247" i="1" s="1"/>
  <c r="K5247" i="1"/>
  <c r="L5247" i="1"/>
  <c r="M5247" i="1"/>
  <c r="I5248" i="1"/>
  <c r="K5248" i="1" s="1"/>
  <c r="J5248" i="1"/>
  <c r="O5248" i="1" s="1"/>
  <c r="L5248" i="1"/>
  <c r="M5248" i="1"/>
  <c r="N5248" i="1"/>
  <c r="I5249" i="1"/>
  <c r="L5249" i="1" s="1"/>
  <c r="J5249" i="1"/>
  <c r="O5249" i="1" s="1"/>
  <c r="K5249" i="1"/>
  <c r="M5249" i="1"/>
  <c r="N5249" i="1"/>
  <c r="I5250" i="1"/>
  <c r="M5250" i="1" s="1"/>
  <c r="J5250" i="1"/>
  <c r="O5250" i="1" s="1"/>
  <c r="K5250" i="1"/>
  <c r="L5250" i="1"/>
  <c r="N5250" i="1"/>
  <c r="I5251" i="1"/>
  <c r="J5251" i="1"/>
  <c r="O5251" i="1" s="1"/>
  <c r="M5251" i="1"/>
  <c r="I5252" i="1"/>
  <c r="J5252" i="1"/>
  <c r="O5252" i="1" s="1"/>
  <c r="I5253" i="1"/>
  <c r="K5253" i="1" s="1"/>
  <c r="J5253" i="1"/>
  <c r="O5253" i="1" s="1"/>
  <c r="I5254" i="1"/>
  <c r="J5254" i="1"/>
  <c r="O5254" i="1" s="1"/>
  <c r="K5254" i="1"/>
  <c r="L5254" i="1"/>
  <c r="M5254" i="1"/>
  <c r="N5254" i="1"/>
  <c r="I5255" i="1"/>
  <c r="N5255" i="1" s="1"/>
  <c r="J5255" i="1"/>
  <c r="O5255" i="1" s="1"/>
  <c r="K5255" i="1"/>
  <c r="L5255" i="1"/>
  <c r="M5255" i="1"/>
  <c r="I5256" i="1"/>
  <c r="K5256" i="1" s="1"/>
  <c r="J5256" i="1"/>
  <c r="O5256" i="1" s="1"/>
  <c r="L5256" i="1"/>
  <c r="M5256" i="1"/>
  <c r="N5256" i="1"/>
  <c r="I5257" i="1"/>
  <c r="L5257" i="1" s="1"/>
  <c r="J5257" i="1"/>
  <c r="O5257" i="1" s="1"/>
  <c r="K5257" i="1"/>
  <c r="M5257" i="1"/>
  <c r="N5257" i="1"/>
  <c r="I5258" i="1"/>
  <c r="M5258" i="1" s="1"/>
  <c r="J5258" i="1"/>
  <c r="O5258" i="1" s="1"/>
  <c r="K5258" i="1"/>
  <c r="L5258" i="1"/>
  <c r="N5258" i="1"/>
  <c r="I5259" i="1"/>
  <c r="J5259" i="1"/>
  <c r="O5259" i="1" s="1"/>
  <c r="M5259" i="1"/>
  <c r="I5260" i="1"/>
  <c r="J5260" i="1"/>
  <c r="O5260" i="1" s="1"/>
  <c r="I5261" i="1"/>
  <c r="K5261" i="1" s="1"/>
  <c r="J5261" i="1"/>
  <c r="O5261" i="1" s="1"/>
  <c r="I5262" i="1"/>
  <c r="J5262" i="1"/>
  <c r="O5262" i="1" s="1"/>
  <c r="K5262" i="1"/>
  <c r="L5262" i="1"/>
  <c r="M5262" i="1"/>
  <c r="N5262" i="1"/>
  <c r="I5263" i="1"/>
  <c r="N5263" i="1" s="1"/>
  <c r="J5263" i="1"/>
  <c r="O5263" i="1" s="1"/>
  <c r="K5263" i="1"/>
  <c r="L5263" i="1"/>
  <c r="M5263" i="1"/>
  <c r="I5264" i="1"/>
  <c r="K5264" i="1" s="1"/>
  <c r="J5264" i="1"/>
  <c r="O5264" i="1" s="1"/>
  <c r="L5264" i="1"/>
  <c r="M5264" i="1"/>
  <c r="N5264" i="1"/>
  <c r="I5265" i="1"/>
  <c r="L5265" i="1" s="1"/>
  <c r="J5265" i="1"/>
  <c r="O5265" i="1" s="1"/>
  <c r="K5265" i="1"/>
  <c r="M5265" i="1"/>
  <c r="N5265" i="1"/>
  <c r="I5266" i="1"/>
  <c r="M5266" i="1" s="1"/>
  <c r="J5266" i="1"/>
  <c r="O5266" i="1" s="1"/>
  <c r="K5266" i="1"/>
  <c r="L5266" i="1"/>
  <c r="N5266" i="1"/>
  <c r="I5267" i="1"/>
  <c r="J5267" i="1"/>
  <c r="O5267" i="1" s="1"/>
  <c r="M5267" i="1"/>
  <c r="I5268" i="1"/>
  <c r="J5268" i="1"/>
  <c r="O5268" i="1" s="1"/>
  <c r="I5269" i="1"/>
  <c r="K5269" i="1" s="1"/>
  <c r="J5269" i="1"/>
  <c r="O5269" i="1" s="1"/>
  <c r="I5270" i="1"/>
  <c r="J5270" i="1"/>
  <c r="O5270" i="1" s="1"/>
  <c r="K5270" i="1"/>
  <c r="L5270" i="1"/>
  <c r="M5270" i="1"/>
  <c r="N5270" i="1"/>
  <c r="I5271" i="1"/>
  <c r="N5271" i="1" s="1"/>
  <c r="J5271" i="1"/>
  <c r="O5271" i="1" s="1"/>
  <c r="K5271" i="1"/>
  <c r="L5271" i="1"/>
  <c r="M5271" i="1"/>
  <c r="I5272" i="1"/>
  <c r="K5272" i="1" s="1"/>
  <c r="J5272" i="1"/>
  <c r="O5272" i="1" s="1"/>
  <c r="L5272" i="1"/>
  <c r="M5272" i="1"/>
  <c r="N5272" i="1"/>
  <c r="I5273" i="1"/>
  <c r="L5273" i="1" s="1"/>
  <c r="J5273" i="1"/>
  <c r="O5273" i="1" s="1"/>
  <c r="K5273" i="1"/>
  <c r="M5273" i="1"/>
  <c r="N5273" i="1"/>
  <c r="I5274" i="1"/>
  <c r="M5274" i="1" s="1"/>
  <c r="J5274" i="1"/>
  <c r="O5274" i="1" s="1"/>
  <c r="K5274" i="1"/>
  <c r="L5274" i="1"/>
  <c r="N5274" i="1"/>
  <c r="I5275" i="1"/>
  <c r="J5275" i="1"/>
  <c r="O5275" i="1" s="1"/>
  <c r="M5275" i="1"/>
  <c r="I5276" i="1"/>
  <c r="J5276" i="1"/>
  <c r="O5276" i="1" s="1"/>
  <c r="I5277" i="1"/>
  <c r="K5277" i="1" s="1"/>
  <c r="J5277" i="1"/>
  <c r="O5277" i="1" s="1"/>
  <c r="I5278" i="1"/>
  <c r="J5278" i="1"/>
  <c r="O5278" i="1" s="1"/>
  <c r="K5278" i="1"/>
  <c r="L5278" i="1"/>
  <c r="M5278" i="1"/>
  <c r="N5278" i="1"/>
  <c r="I5279" i="1"/>
  <c r="N5279" i="1" s="1"/>
  <c r="J5279" i="1"/>
  <c r="O5279" i="1" s="1"/>
  <c r="K5279" i="1"/>
  <c r="L5279" i="1"/>
  <c r="M5279" i="1"/>
  <c r="I5280" i="1"/>
  <c r="K5280" i="1" s="1"/>
  <c r="J5280" i="1"/>
  <c r="O5280" i="1" s="1"/>
  <c r="L5280" i="1"/>
  <c r="M5280" i="1"/>
  <c r="N5280" i="1"/>
  <c r="I5281" i="1"/>
  <c r="L5281" i="1" s="1"/>
  <c r="J5281" i="1"/>
  <c r="O5281" i="1" s="1"/>
  <c r="K5281" i="1"/>
  <c r="M5281" i="1"/>
  <c r="N5281" i="1"/>
  <c r="I5282" i="1"/>
  <c r="M5282" i="1" s="1"/>
  <c r="J5282" i="1"/>
  <c r="O5282" i="1" s="1"/>
  <c r="K5282" i="1"/>
  <c r="L5282" i="1"/>
  <c r="N5282" i="1"/>
  <c r="I5283" i="1"/>
  <c r="J5283" i="1"/>
  <c r="O5283" i="1" s="1"/>
  <c r="M5283" i="1"/>
  <c r="I5284" i="1"/>
  <c r="N5284" i="1" s="1"/>
  <c r="J5284" i="1"/>
  <c r="O5284" i="1" s="1"/>
  <c r="I5285" i="1"/>
  <c r="K5285" i="1" s="1"/>
  <c r="J5285" i="1"/>
  <c r="O5285" i="1" s="1"/>
  <c r="I5286" i="1"/>
  <c r="J5286" i="1"/>
  <c r="O5286" i="1" s="1"/>
  <c r="K5286" i="1"/>
  <c r="L5286" i="1"/>
  <c r="M5286" i="1"/>
  <c r="N5286" i="1"/>
  <c r="I5287" i="1"/>
  <c r="N5287" i="1" s="1"/>
  <c r="J5287" i="1"/>
  <c r="O5287" i="1" s="1"/>
  <c r="K5287" i="1"/>
  <c r="L5287" i="1"/>
  <c r="M5287" i="1"/>
  <c r="I5288" i="1"/>
  <c r="K5288" i="1" s="1"/>
  <c r="J5288" i="1"/>
  <c r="O5288" i="1" s="1"/>
  <c r="L5288" i="1"/>
  <c r="M5288" i="1"/>
  <c r="N5288" i="1"/>
  <c r="I5289" i="1"/>
  <c r="L5289" i="1" s="1"/>
  <c r="J5289" i="1"/>
  <c r="O5289" i="1" s="1"/>
  <c r="K5289" i="1"/>
  <c r="M5289" i="1"/>
  <c r="N5289" i="1"/>
  <c r="I5290" i="1"/>
  <c r="M5290" i="1" s="1"/>
  <c r="J5290" i="1"/>
  <c r="O5290" i="1" s="1"/>
  <c r="K5290" i="1"/>
  <c r="L5290" i="1"/>
  <c r="N5290" i="1"/>
  <c r="I5291" i="1"/>
  <c r="J5291" i="1"/>
  <c r="O5291" i="1" s="1"/>
  <c r="M5291" i="1"/>
  <c r="I5292" i="1"/>
  <c r="J5292" i="1"/>
  <c r="O5292" i="1" s="1"/>
  <c r="I5293" i="1"/>
  <c r="K5293" i="1" s="1"/>
  <c r="J5293" i="1"/>
  <c r="O5293" i="1" s="1"/>
  <c r="I5294" i="1"/>
  <c r="J5294" i="1"/>
  <c r="O5294" i="1" s="1"/>
  <c r="K5294" i="1"/>
  <c r="L5294" i="1"/>
  <c r="M5294" i="1"/>
  <c r="N5294" i="1"/>
  <c r="I5295" i="1"/>
  <c r="N5295" i="1" s="1"/>
  <c r="J5295" i="1"/>
  <c r="O5295" i="1" s="1"/>
  <c r="K5295" i="1"/>
  <c r="L5295" i="1"/>
  <c r="M5295" i="1"/>
  <c r="I5296" i="1"/>
  <c r="K5296" i="1" s="1"/>
  <c r="J5296" i="1"/>
  <c r="O5296" i="1" s="1"/>
  <c r="L5296" i="1"/>
  <c r="M5296" i="1"/>
  <c r="N5296" i="1"/>
  <c r="I5297" i="1"/>
  <c r="L5297" i="1" s="1"/>
  <c r="J5297" i="1"/>
  <c r="O5297" i="1" s="1"/>
  <c r="K5297" i="1"/>
  <c r="M5297" i="1"/>
  <c r="N5297" i="1"/>
  <c r="I5298" i="1"/>
  <c r="M5298" i="1" s="1"/>
  <c r="J5298" i="1"/>
  <c r="O5298" i="1" s="1"/>
  <c r="K5298" i="1"/>
  <c r="L5298" i="1"/>
  <c r="N5298" i="1"/>
  <c r="I5299" i="1"/>
  <c r="J5299" i="1"/>
  <c r="O5299" i="1" s="1"/>
  <c r="M5299" i="1"/>
  <c r="I5300" i="1"/>
  <c r="J5300" i="1"/>
  <c r="O5300" i="1" s="1"/>
  <c r="I5301" i="1"/>
  <c r="K5301" i="1" s="1"/>
  <c r="J5301" i="1"/>
  <c r="O5301" i="1" s="1"/>
  <c r="I5302" i="1"/>
  <c r="J5302" i="1"/>
  <c r="O5302" i="1" s="1"/>
  <c r="K5302" i="1"/>
  <c r="L5302" i="1"/>
  <c r="M5302" i="1"/>
  <c r="N5302" i="1"/>
  <c r="I5303" i="1"/>
  <c r="N5303" i="1" s="1"/>
  <c r="J5303" i="1"/>
  <c r="O5303" i="1" s="1"/>
  <c r="K5303" i="1"/>
  <c r="L5303" i="1"/>
  <c r="M5303" i="1"/>
  <c r="I5304" i="1"/>
  <c r="K5304" i="1" s="1"/>
  <c r="J5304" i="1"/>
  <c r="O5304" i="1" s="1"/>
  <c r="L5304" i="1"/>
  <c r="M5304" i="1"/>
  <c r="N5304" i="1"/>
  <c r="I5305" i="1"/>
  <c r="L5305" i="1" s="1"/>
  <c r="J5305" i="1"/>
  <c r="O5305" i="1" s="1"/>
  <c r="K5305" i="1"/>
  <c r="M5305" i="1"/>
  <c r="N5305" i="1"/>
  <c r="I5306" i="1"/>
  <c r="M5306" i="1" s="1"/>
  <c r="J5306" i="1"/>
  <c r="O5306" i="1" s="1"/>
  <c r="K5306" i="1"/>
  <c r="L5306" i="1"/>
  <c r="N5306" i="1"/>
  <c r="I5307" i="1"/>
  <c r="J5307" i="1"/>
  <c r="O5307" i="1" s="1"/>
  <c r="M5307" i="1"/>
  <c r="I5308" i="1"/>
  <c r="J5308" i="1"/>
  <c r="O5308" i="1" s="1"/>
  <c r="I5309" i="1"/>
  <c r="K5309" i="1" s="1"/>
  <c r="J5309" i="1"/>
  <c r="O5309" i="1" s="1"/>
  <c r="I5310" i="1"/>
  <c r="J5310" i="1"/>
  <c r="O5310" i="1" s="1"/>
  <c r="K5310" i="1"/>
  <c r="L5310" i="1"/>
  <c r="M5310" i="1"/>
  <c r="N5310" i="1"/>
  <c r="I5311" i="1"/>
  <c r="N5311" i="1" s="1"/>
  <c r="J5311" i="1"/>
  <c r="O5311" i="1" s="1"/>
  <c r="K5311" i="1"/>
  <c r="L5311" i="1"/>
  <c r="M5311" i="1"/>
  <c r="I5312" i="1"/>
  <c r="K5312" i="1" s="1"/>
  <c r="J5312" i="1"/>
  <c r="O5312" i="1" s="1"/>
  <c r="L5312" i="1"/>
  <c r="M5312" i="1"/>
  <c r="N5312" i="1"/>
  <c r="I5313" i="1"/>
  <c r="L5313" i="1" s="1"/>
  <c r="J5313" i="1"/>
  <c r="O5313" i="1" s="1"/>
  <c r="K5313" i="1"/>
  <c r="M5313" i="1"/>
  <c r="N5313" i="1"/>
  <c r="I5314" i="1"/>
  <c r="M5314" i="1" s="1"/>
  <c r="J5314" i="1"/>
  <c r="O5314" i="1" s="1"/>
  <c r="K5314" i="1"/>
  <c r="L5314" i="1"/>
  <c r="N5314" i="1"/>
  <c r="I5315" i="1"/>
  <c r="J5315" i="1"/>
  <c r="O5315" i="1" s="1"/>
  <c r="M5315" i="1"/>
  <c r="I5316" i="1"/>
  <c r="J5316" i="1"/>
  <c r="O5316" i="1" s="1"/>
  <c r="I5317" i="1"/>
  <c r="K5317" i="1" s="1"/>
  <c r="J5317" i="1"/>
  <c r="O5317" i="1" s="1"/>
  <c r="I5318" i="1"/>
  <c r="J5318" i="1"/>
  <c r="O5318" i="1" s="1"/>
  <c r="K5318" i="1"/>
  <c r="L5318" i="1"/>
  <c r="M5318" i="1"/>
  <c r="N5318" i="1"/>
  <c r="I5319" i="1"/>
  <c r="N5319" i="1" s="1"/>
  <c r="J5319" i="1"/>
  <c r="O5319" i="1" s="1"/>
  <c r="K5319" i="1"/>
  <c r="L5319" i="1"/>
  <c r="M5319" i="1"/>
  <c r="I5320" i="1"/>
  <c r="K5320" i="1" s="1"/>
  <c r="J5320" i="1"/>
  <c r="O5320" i="1" s="1"/>
  <c r="L5320" i="1"/>
  <c r="M5320" i="1"/>
  <c r="N5320" i="1"/>
  <c r="I5321" i="1"/>
  <c r="L5321" i="1" s="1"/>
  <c r="J5321" i="1"/>
  <c r="O5321" i="1" s="1"/>
  <c r="K5321" i="1"/>
  <c r="M5321" i="1"/>
  <c r="N5321" i="1"/>
  <c r="I5322" i="1"/>
  <c r="M5322" i="1" s="1"/>
  <c r="J5322" i="1"/>
  <c r="O5322" i="1" s="1"/>
  <c r="K5322" i="1"/>
  <c r="L5322" i="1"/>
  <c r="N5322" i="1"/>
  <c r="I5323" i="1"/>
  <c r="J5323" i="1"/>
  <c r="O5323" i="1" s="1"/>
  <c r="M5323" i="1"/>
  <c r="I5324" i="1"/>
  <c r="N5324" i="1" s="1"/>
  <c r="J5324" i="1"/>
  <c r="O5324" i="1" s="1"/>
  <c r="I5325" i="1"/>
  <c r="K5325" i="1" s="1"/>
  <c r="J5325" i="1"/>
  <c r="O5325" i="1" s="1"/>
  <c r="I5326" i="1"/>
  <c r="J5326" i="1"/>
  <c r="O5326" i="1" s="1"/>
  <c r="K5326" i="1"/>
  <c r="L5326" i="1"/>
  <c r="M5326" i="1"/>
  <c r="N5326" i="1"/>
  <c r="I5327" i="1"/>
  <c r="N5327" i="1" s="1"/>
  <c r="J5327" i="1"/>
  <c r="O5327" i="1" s="1"/>
  <c r="K5327" i="1"/>
  <c r="L5327" i="1"/>
  <c r="M5327" i="1"/>
  <c r="I5328" i="1"/>
  <c r="K5328" i="1" s="1"/>
  <c r="J5328" i="1"/>
  <c r="O5328" i="1" s="1"/>
  <c r="L5328" i="1"/>
  <c r="M5328" i="1"/>
  <c r="N5328" i="1"/>
  <c r="I5329" i="1"/>
  <c r="L5329" i="1" s="1"/>
  <c r="J5329" i="1"/>
  <c r="O5329" i="1" s="1"/>
  <c r="K5329" i="1"/>
  <c r="M5329" i="1"/>
  <c r="N5329" i="1"/>
  <c r="I5330" i="1"/>
  <c r="M5330" i="1" s="1"/>
  <c r="J5330" i="1"/>
  <c r="O5330" i="1" s="1"/>
  <c r="K5330" i="1"/>
  <c r="L5330" i="1"/>
  <c r="N5330" i="1"/>
  <c r="I5331" i="1"/>
  <c r="J5331" i="1"/>
  <c r="O5331" i="1" s="1"/>
  <c r="M5331" i="1"/>
  <c r="I5332" i="1"/>
  <c r="J5332" i="1"/>
  <c r="O5332" i="1" s="1"/>
  <c r="I5333" i="1"/>
  <c r="K5333" i="1" s="1"/>
  <c r="J5333" i="1"/>
  <c r="O5333" i="1" s="1"/>
  <c r="I5334" i="1"/>
  <c r="J5334" i="1"/>
  <c r="O5334" i="1" s="1"/>
  <c r="K5334" i="1"/>
  <c r="L5334" i="1"/>
  <c r="M5334" i="1"/>
  <c r="N5334" i="1"/>
  <c r="I5335" i="1"/>
  <c r="N5335" i="1" s="1"/>
  <c r="J5335" i="1"/>
  <c r="O5335" i="1" s="1"/>
  <c r="K5335" i="1"/>
  <c r="L5335" i="1"/>
  <c r="M5335" i="1"/>
  <c r="I5336" i="1"/>
  <c r="K5336" i="1" s="1"/>
  <c r="J5336" i="1"/>
  <c r="O5336" i="1" s="1"/>
  <c r="L5336" i="1"/>
  <c r="M5336" i="1"/>
  <c r="N5336" i="1"/>
  <c r="I5337" i="1"/>
  <c r="L5337" i="1" s="1"/>
  <c r="J5337" i="1"/>
  <c r="O5337" i="1" s="1"/>
  <c r="K5337" i="1"/>
  <c r="M5337" i="1"/>
  <c r="N5337" i="1"/>
  <c r="I5338" i="1"/>
  <c r="M5338" i="1" s="1"/>
  <c r="J5338" i="1"/>
  <c r="O5338" i="1" s="1"/>
  <c r="K5338" i="1"/>
  <c r="L5338" i="1"/>
  <c r="N5338" i="1"/>
  <c r="I5339" i="1"/>
  <c r="J5339" i="1"/>
  <c r="O5339" i="1" s="1"/>
  <c r="M5339" i="1"/>
  <c r="I5340" i="1"/>
  <c r="J5340" i="1"/>
  <c r="O5340" i="1" s="1"/>
  <c r="I5341" i="1"/>
  <c r="K5341" i="1" s="1"/>
  <c r="J5341" i="1"/>
  <c r="O5341" i="1" s="1"/>
  <c r="I5342" i="1"/>
  <c r="J5342" i="1"/>
  <c r="O5342" i="1" s="1"/>
  <c r="K5342" i="1"/>
  <c r="L5342" i="1"/>
  <c r="M5342" i="1"/>
  <c r="N5342" i="1"/>
  <c r="I5343" i="1"/>
  <c r="N5343" i="1" s="1"/>
  <c r="J5343" i="1"/>
  <c r="O5343" i="1" s="1"/>
  <c r="K5343" i="1"/>
  <c r="L5343" i="1"/>
  <c r="M5343" i="1"/>
  <c r="I5344" i="1"/>
  <c r="K5344" i="1" s="1"/>
  <c r="J5344" i="1"/>
  <c r="O5344" i="1" s="1"/>
  <c r="L5344" i="1"/>
  <c r="M5344" i="1"/>
  <c r="N5344" i="1"/>
  <c r="I5345" i="1"/>
  <c r="L5345" i="1" s="1"/>
  <c r="J5345" i="1"/>
  <c r="O5345" i="1" s="1"/>
  <c r="K5345" i="1"/>
  <c r="M5345" i="1"/>
  <c r="N5345" i="1"/>
  <c r="I5346" i="1"/>
  <c r="M5346" i="1" s="1"/>
  <c r="J5346" i="1"/>
  <c r="O5346" i="1" s="1"/>
  <c r="K5346" i="1"/>
  <c r="L5346" i="1"/>
  <c r="N5346" i="1"/>
  <c r="I5347" i="1"/>
  <c r="J5347" i="1"/>
  <c r="O5347" i="1" s="1"/>
  <c r="M5347" i="1"/>
  <c r="I5348" i="1"/>
  <c r="J5348" i="1"/>
  <c r="O5348" i="1" s="1"/>
  <c r="I5349" i="1"/>
  <c r="K5349" i="1" s="1"/>
  <c r="J5349" i="1"/>
  <c r="O5349" i="1" s="1"/>
  <c r="I5350" i="1"/>
  <c r="J5350" i="1"/>
  <c r="O5350" i="1" s="1"/>
  <c r="K5350" i="1"/>
  <c r="L5350" i="1"/>
  <c r="M5350" i="1"/>
  <c r="N5350" i="1"/>
  <c r="I5351" i="1"/>
  <c r="N5351" i="1" s="1"/>
  <c r="J5351" i="1"/>
  <c r="O5351" i="1" s="1"/>
  <c r="K5351" i="1"/>
  <c r="L5351" i="1"/>
  <c r="M5351" i="1"/>
  <c r="I5352" i="1"/>
  <c r="K5352" i="1" s="1"/>
  <c r="J5352" i="1"/>
  <c r="O5352" i="1" s="1"/>
  <c r="L5352" i="1"/>
  <c r="M5352" i="1"/>
  <c r="N5352" i="1"/>
  <c r="I5353" i="1"/>
  <c r="L5353" i="1" s="1"/>
  <c r="J5353" i="1"/>
  <c r="O5353" i="1" s="1"/>
  <c r="K5353" i="1"/>
  <c r="M5353" i="1"/>
  <c r="N5353" i="1"/>
  <c r="I5354" i="1"/>
  <c r="M5354" i="1" s="1"/>
  <c r="J5354" i="1"/>
  <c r="O5354" i="1" s="1"/>
  <c r="K5354" i="1"/>
  <c r="L5354" i="1"/>
  <c r="N5354" i="1"/>
  <c r="I5355" i="1"/>
  <c r="J5355" i="1"/>
  <c r="O5355" i="1" s="1"/>
  <c r="M5355" i="1"/>
  <c r="I5356" i="1"/>
  <c r="N5356" i="1" s="1"/>
  <c r="J5356" i="1"/>
  <c r="O5356" i="1" s="1"/>
  <c r="I5357" i="1"/>
  <c r="K5357" i="1" s="1"/>
  <c r="J5357" i="1"/>
  <c r="O5357" i="1" s="1"/>
  <c r="I5358" i="1"/>
  <c r="J5358" i="1"/>
  <c r="O5358" i="1" s="1"/>
  <c r="K5358" i="1"/>
  <c r="L5358" i="1"/>
  <c r="M5358" i="1"/>
  <c r="N5358" i="1"/>
  <c r="I5359" i="1"/>
  <c r="N5359" i="1" s="1"/>
  <c r="J5359" i="1"/>
  <c r="O5359" i="1" s="1"/>
  <c r="K5359" i="1"/>
  <c r="L5359" i="1"/>
  <c r="M5359" i="1"/>
  <c r="I5360" i="1"/>
  <c r="K5360" i="1" s="1"/>
  <c r="J5360" i="1"/>
  <c r="O5360" i="1" s="1"/>
  <c r="L5360" i="1"/>
  <c r="M5360" i="1"/>
  <c r="N5360" i="1"/>
  <c r="I5361" i="1"/>
  <c r="L5361" i="1" s="1"/>
  <c r="J5361" i="1"/>
  <c r="O5361" i="1" s="1"/>
  <c r="K5361" i="1"/>
  <c r="M5361" i="1"/>
  <c r="N5361" i="1"/>
  <c r="I5362" i="1"/>
  <c r="M5362" i="1" s="1"/>
  <c r="J5362" i="1"/>
  <c r="O5362" i="1" s="1"/>
  <c r="K5362" i="1"/>
  <c r="L5362" i="1"/>
  <c r="N5362" i="1"/>
  <c r="I5363" i="1"/>
  <c r="J5363" i="1"/>
  <c r="O5363" i="1" s="1"/>
  <c r="M5363" i="1"/>
  <c r="I5364" i="1"/>
  <c r="N5364" i="1" s="1"/>
  <c r="J5364" i="1"/>
  <c r="O5364" i="1" s="1"/>
  <c r="I5365" i="1"/>
  <c r="K5365" i="1" s="1"/>
  <c r="J5365" i="1"/>
  <c r="O5365" i="1" s="1"/>
  <c r="I5366" i="1"/>
  <c r="J5366" i="1"/>
  <c r="O5366" i="1" s="1"/>
  <c r="K5366" i="1"/>
  <c r="L5366" i="1"/>
  <c r="M5366" i="1"/>
  <c r="N5366" i="1"/>
  <c r="I5367" i="1"/>
  <c r="N5367" i="1" s="1"/>
  <c r="J5367" i="1"/>
  <c r="O5367" i="1" s="1"/>
  <c r="K5367" i="1"/>
  <c r="L5367" i="1"/>
  <c r="M5367" i="1"/>
  <c r="I5368" i="1"/>
  <c r="K5368" i="1" s="1"/>
  <c r="J5368" i="1"/>
  <c r="O5368" i="1" s="1"/>
  <c r="L5368" i="1"/>
  <c r="M5368" i="1"/>
  <c r="N5368" i="1"/>
  <c r="I5369" i="1"/>
  <c r="L5369" i="1" s="1"/>
  <c r="J5369" i="1"/>
  <c r="O5369" i="1" s="1"/>
  <c r="K5369" i="1"/>
  <c r="M5369" i="1"/>
  <c r="N5369" i="1"/>
  <c r="I5370" i="1"/>
  <c r="M5370" i="1" s="1"/>
  <c r="J5370" i="1"/>
  <c r="O5370" i="1" s="1"/>
  <c r="K5370" i="1"/>
  <c r="L5370" i="1"/>
  <c r="N5370" i="1"/>
  <c r="I5371" i="1"/>
  <c r="J5371" i="1"/>
  <c r="O5371" i="1" s="1"/>
  <c r="M5371" i="1"/>
  <c r="I5372" i="1"/>
  <c r="J5372" i="1"/>
  <c r="O5372" i="1" s="1"/>
  <c r="I5373" i="1"/>
  <c r="K5373" i="1" s="1"/>
  <c r="J5373" i="1"/>
  <c r="O5373" i="1" s="1"/>
  <c r="I5374" i="1"/>
  <c r="J5374" i="1"/>
  <c r="O5374" i="1" s="1"/>
  <c r="K5374" i="1"/>
  <c r="L5374" i="1"/>
  <c r="M5374" i="1"/>
  <c r="N5374" i="1"/>
  <c r="I5375" i="1"/>
  <c r="N5375" i="1" s="1"/>
  <c r="J5375" i="1"/>
  <c r="O5375" i="1" s="1"/>
  <c r="K5375" i="1"/>
  <c r="L5375" i="1"/>
  <c r="M5375" i="1"/>
  <c r="I5376" i="1"/>
  <c r="K5376" i="1" s="1"/>
  <c r="J5376" i="1"/>
  <c r="O5376" i="1" s="1"/>
  <c r="L5376" i="1"/>
  <c r="M5376" i="1"/>
  <c r="N5376" i="1"/>
  <c r="I5377" i="1"/>
  <c r="L5377" i="1" s="1"/>
  <c r="J5377" i="1"/>
  <c r="O5377" i="1" s="1"/>
  <c r="K5377" i="1"/>
  <c r="M5377" i="1"/>
  <c r="N5377" i="1"/>
  <c r="I5378" i="1"/>
  <c r="M5378" i="1" s="1"/>
  <c r="J5378" i="1"/>
  <c r="O5378" i="1" s="1"/>
  <c r="K5378" i="1"/>
  <c r="L5378" i="1"/>
  <c r="N5378" i="1"/>
  <c r="I5379" i="1"/>
  <c r="J5379" i="1"/>
  <c r="O5379" i="1" s="1"/>
  <c r="M5379" i="1"/>
  <c r="I5380" i="1"/>
  <c r="J5380" i="1"/>
  <c r="O5380" i="1" s="1"/>
  <c r="I5381" i="1"/>
  <c r="K5381" i="1" s="1"/>
  <c r="J5381" i="1"/>
  <c r="O5381" i="1" s="1"/>
  <c r="I5382" i="1"/>
  <c r="J5382" i="1"/>
  <c r="O5382" i="1" s="1"/>
  <c r="K5382" i="1"/>
  <c r="L5382" i="1"/>
  <c r="M5382" i="1"/>
  <c r="N5382" i="1"/>
  <c r="I5383" i="1"/>
  <c r="N5383" i="1" s="1"/>
  <c r="J5383" i="1"/>
  <c r="O5383" i="1" s="1"/>
  <c r="K5383" i="1"/>
  <c r="L5383" i="1"/>
  <c r="M5383" i="1"/>
  <c r="I5384" i="1"/>
  <c r="K5384" i="1" s="1"/>
  <c r="J5384" i="1"/>
  <c r="O5384" i="1" s="1"/>
  <c r="L5384" i="1"/>
  <c r="M5384" i="1"/>
  <c r="N5384" i="1"/>
  <c r="I5385" i="1"/>
  <c r="L5385" i="1" s="1"/>
  <c r="J5385" i="1"/>
  <c r="O5385" i="1" s="1"/>
  <c r="K5385" i="1"/>
  <c r="M5385" i="1"/>
  <c r="N5385" i="1"/>
  <c r="I5386" i="1"/>
  <c r="M5386" i="1" s="1"/>
  <c r="J5386" i="1"/>
  <c r="O5386" i="1" s="1"/>
  <c r="K5386" i="1"/>
  <c r="L5386" i="1"/>
  <c r="N5386" i="1"/>
  <c r="I5387" i="1"/>
  <c r="J5387" i="1"/>
  <c r="O5387" i="1" s="1"/>
  <c r="M5387" i="1"/>
  <c r="I5388" i="1"/>
  <c r="J5388" i="1"/>
  <c r="O5388" i="1" s="1"/>
  <c r="I5389" i="1"/>
  <c r="K5389" i="1" s="1"/>
  <c r="J5389" i="1"/>
  <c r="O5389" i="1" s="1"/>
  <c r="I5390" i="1"/>
  <c r="J5390" i="1"/>
  <c r="O5390" i="1" s="1"/>
  <c r="K5390" i="1"/>
  <c r="L5390" i="1"/>
  <c r="M5390" i="1"/>
  <c r="N5390" i="1"/>
  <c r="I5391" i="1"/>
  <c r="N5391" i="1" s="1"/>
  <c r="J5391" i="1"/>
  <c r="O5391" i="1" s="1"/>
  <c r="K5391" i="1"/>
  <c r="L5391" i="1"/>
  <c r="M5391" i="1"/>
  <c r="J16" i="1"/>
  <c r="O16" i="1" s="1"/>
  <c r="L16" i="1"/>
  <c r="M16" i="1"/>
  <c r="N16" i="1"/>
  <c r="K16" i="1"/>
  <c r="I16" i="1"/>
  <c r="X17" i="1"/>
  <c r="Z17" i="1" s="1"/>
  <c r="X18" i="1"/>
  <c r="Z18" i="1" s="1"/>
  <c r="X19" i="1"/>
  <c r="Z19" i="1" s="1"/>
  <c r="X20" i="1"/>
  <c r="Z20" i="1"/>
  <c r="X21" i="1"/>
  <c r="Z21" i="1" s="1"/>
  <c r="X22" i="1"/>
  <c r="Z22" i="1" s="1"/>
  <c r="X23" i="1"/>
  <c r="Z23" i="1"/>
  <c r="X24" i="1"/>
  <c r="Z24" i="1"/>
  <c r="Y24" i="1" s="1"/>
  <c r="AA24" i="1" s="1"/>
  <c r="X25" i="1"/>
  <c r="Z25" i="1"/>
  <c r="Y25" i="1" s="1"/>
  <c r="AA25" i="1" s="1"/>
  <c r="AB25" i="1" s="1"/>
  <c r="X26" i="1"/>
  <c r="Z26" i="1" s="1"/>
  <c r="X27" i="1"/>
  <c r="Z27" i="1" s="1"/>
  <c r="X28" i="1"/>
  <c r="Z28" i="1"/>
  <c r="Y28" i="1" s="1"/>
  <c r="AA28" i="1" s="1"/>
  <c r="X29" i="1"/>
  <c r="Z29" i="1" s="1"/>
  <c r="X30" i="1"/>
  <c r="Z30" i="1" s="1"/>
  <c r="X31" i="1"/>
  <c r="Z31" i="1"/>
  <c r="X32" i="1"/>
  <c r="Z32" i="1"/>
  <c r="Y32" i="1" s="1"/>
  <c r="AA32" i="1" s="1"/>
  <c r="X33" i="1"/>
  <c r="Z33" i="1"/>
  <c r="Y33" i="1" s="1"/>
  <c r="AA33" i="1" s="1"/>
  <c r="AB33" i="1" s="1"/>
  <c r="X34" i="1"/>
  <c r="Z34" i="1" s="1"/>
  <c r="X35" i="1"/>
  <c r="Z35" i="1" s="1"/>
  <c r="X36" i="1"/>
  <c r="Z36" i="1"/>
  <c r="Y36" i="1" s="1"/>
  <c r="AA36" i="1" s="1"/>
  <c r="X37" i="1"/>
  <c r="Z37" i="1" s="1"/>
  <c r="X38" i="1"/>
  <c r="Z38" i="1" s="1"/>
  <c r="X39" i="1"/>
  <c r="Z39" i="1"/>
  <c r="X40" i="1"/>
  <c r="Z40" i="1"/>
  <c r="Y40" i="1" s="1"/>
  <c r="AA40" i="1" s="1"/>
  <c r="X41" i="1"/>
  <c r="Z41" i="1"/>
  <c r="Y41" i="1" s="1"/>
  <c r="AA41" i="1" s="1"/>
  <c r="AB41" i="1" s="1"/>
  <c r="X42" i="1"/>
  <c r="Z42" i="1" s="1"/>
  <c r="X43" i="1"/>
  <c r="Z43" i="1" s="1"/>
  <c r="X44" i="1"/>
  <c r="Z44" i="1"/>
  <c r="Y44" i="1" s="1"/>
  <c r="AA44" i="1" s="1"/>
  <c r="X45" i="1"/>
  <c r="Z45" i="1" s="1"/>
  <c r="X46" i="1"/>
  <c r="Z46" i="1" s="1"/>
  <c r="Y46" i="1" s="1"/>
  <c r="AA46" i="1" s="1"/>
  <c r="X47" i="1"/>
  <c r="Z47" i="1"/>
  <c r="X48" i="1"/>
  <c r="Z48" i="1"/>
  <c r="Y48" i="1" s="1"/>
  <c r="AA48" i="1" s="1"/>
  <c r="X49" i="1"/>
  <c r="Z49" i="1"/>
  <c r="Y49" i="1" s="1"/>
  <c r="AA49" i="1" s="1"/>
  <c r="AB49" i="1" s="1"/>
  <c r="X50" i="1"/>
  <c r="Z50" i="1" s="1"/>
  <c r="X51" i="1"/>
  <c r="Z51" i="1" s="1"/>
  <c r="X52" i="1"/>
  <c r="Z52" i="1"/>
  <c r="Y52" i="1" s="1"/>
  <c r="AA52" i="1" s="1"/>
  <c r="X53" i="1"/>
  <c r="Z53" i="1" s="1"/>
  <c r="X54" i="1"/>
  <c r="Z54" i="1" s="1"/>
  <c r="Y54" i="1" s="1"/>
  <c r="AA54" i="1" s="1"/>
  <c r="X55" i="1"/>
  <c r="Z55" i="1"/>
  <c r="X56" i="1"/>
  <c r="Z56" i="1"/>
  <c r="Y56" i="1" s="1"/>
  <c r="AA56" i="1" s="1"/>
  <c r="X57" i="1"/>
  <c r="Z57" i="1"/>
  <c r="Y57" i="1" s="1"/>
  <c r="AA57" i="1" s="1"/>
  <c r="AB57" i="1" s="1"/>
  <c r="X58" i="1"/>
  <c r="Z58" i="1" s="1"/>
  <c r="X59" i="1"/>
  <c r="Z59" i="1" s="1"/>
  <c r="X60" i="1"/>
  <c r="Z60" i="1"/>
  <c r="Y60" i="1" s="1"/>
  <c r="AA60" i="1" s="1"/>
  <c r="X61" i="1"/>
  <c r="Z61" i="1" s="1"/>
  <c r="X62" i="1"/>
  <c r="Z62" i="1" s="1"/>
  <c r="X63" i="1"/>
  <c r="Z63" i="1"/>
  <c r="X64" i="1"/>
  <c r="Z64" i="1"/>
  <c r="Y64" i="1" s="1"/>
  <c r="AA64" i="1" s="1"/>
  <c r="X65" i="1"/>
  <c r="Z65" i="1"/>
  <c r="Y65" i="1" s="1"/>
  <c r="AA65" i="1" s="1"/>
  <c r="AB65" i="1" s="1"/>
  <c r="X66" i="1"/>
  <c r="Z66" i="1" s="1"/>
  <c r="X67" i="1"/>
  <c r="Z67" i="1" s="1"/>
  <c r="X68" i="1"/>
  <c r="Z68" i="1"/>
  <c r="X69" i="1"/>
  <c r="Z69" i="1" s="1"/>
  <c r="X70" i="1"/>
  <c r="Z70" i="1" s="1"/>
  <c r="Y70" i="1" s="1"/>
  <c r="AA70" i="1" s="1"/>
  <c r="X71" i="1"/>
  <c r="Z71" i="1"/>
  <c r="X72" i="1"/>
  <c r="Z72" i="1"/>
  <c r="Y72" i="1" s="1"/>
  <c r="AA72" i="1" s="1"/>
  <c r="X73" i="1"/>
  <c r="Z73" i="1"/>
  <c r="Y73" i="1" s="1"/>
  <c r="AA73" i="1" s="1"/>
  <c r="X74" i="1"/>
  <c r="Z74" i="1" s="1"/>
  <c r="X75" i="1"/>
  <c r="Z75" i="1" s="1"/>
  <c r="X76" i="1"/>
  <c r="Z76" i="1"/>
  <c r="Y76" i="1" s="1"/>
  <c r="AA76" i="1" s="1"/>
  <c r="X77" i="1"/>
  <c r="Z77" i="1" s="1"/>
  <c r="X78" i="1"/>
  <c r="Z78" i="1" s="1"/>
  <c r="Y78" i="1" s="1"/>
  <c r="AA78" i="1" s="1"/>
  <c r="X79" i="1"/>
  <c r="Z79" i="1"/>
  <c r="X80" i="1"/>
  <c r="Z80" i="1"/>
  <c r="Y80" i="1" s="1"/>
  <c r="AA80" i="1" s="1"/>
  <c r="X81" i="1"/>
  <c r="Z81" i="1"/>
  <c r="Y81" i="1" s="1"/>
  <c r="AA81" i="1" s="1"/>
  <c r="X82" i="1"/>
  <c r="Z82" i="1" s="1"/>
  <c r="X83" i="1"/>
  <c r="Z83" i="1" s="1"/>
  <c r="X84" i="1"/>
  <c r="Z84" i="1"/>
  <c r="Y84" i="1" s="1"/>
  <c r="AA84" i="1" s="1"/>
  <c r="X85" i="1"/>
  <c r="Z85" i="1"/>
  <c r="X86" i="1"/>
  <c r="Z86" i="1" s="1"/>
  <c r="X87" i="1"/>
  <c r="Z87" i="1"/>
  <c r="X88" i="1"/>
  <c r="Z88" i="1"/>
  <c r="Y88" i="1" s="1"/>
  <c r="AA88" i="1" s="1"/>
  <c r="X89" i="1"/>
  <c r="Z89" i="1"/>
  <c r="Y89" i="1" s="1"/>
  <c r="AA89" i="1" s="1"/>
  <c r="AB89" i="1" s="1"/>
  <c r="X90" i="1"/>
  <c r="Z90" i="1" s="1"/>
  <c r="X91" i="1"/>
  <c r="Z91" i="1" s="1"/>
  <c r="X92" i="1"/>
  <c r="Z92" i="1"/>
  <c r="X93" i="1"/>
  <c r="Z93" i="1"/>
  <c r="X94" i="1"/>
  <c r="Z94" i="1" s="1"/>
  <c r="Y94" i="1" s="1"/>
  <c r="AA94" i="1" s="1"/>
  <c r="X95" i="1"/>
  <c r="Z95" i="1"/>
  <c r="X96" i="1"/>
  <c r="Z96" i="1"/>
  <c r="Y96" i="1" s="1"/>
  <c r="AA96" i="1" s="1"/>
  <c r="X97" i="1"/>
  <c r="Z97" i="1"/>
  <c r="Y97" i="1" s="1"/>
  <c r="AA97" i="1" s="1"/>
  <c r="AB97" i="1" s="1"/>
  <c r="X98" i="1"/>
  <c r="Z98" i="1" s="1"/>
  <c r="X99" i="1"/>
  <c r="Z99" i="1" s="1"/>
  <c r="Y99" i="1" s="1"/>
  <c r="AA99" i="1" s="1"/>
  <c r="X100" i="1"/>
  <c r="Z100" i="1"/>
  <c r="X101" i="1"/>
  <c r="Z101" i="1" s="1"/>
  <c r="X102" i="1"/>
  <c r="Z102" i="1" s="1"/>
  <c r="Y102" i="1" s="1"/>
  <c r="AA102" i="1" s="1"/>
  <c r="AB102" i="1" s="1"/>
  <c r="X103" i="1"/>
  <c r="Z103" i="1"/>
  <c r="Y103" i="1" s="1"/>
  <c r="AA103" i="1" s="1"/>
  <c r="X104" i="1"/>
  <c r="Z104" i="1"/>
  <c r="Y104" i="1" s="1"/>
  <c r="AA104" i="1" s="1"/>
  <c r="Z16" i="1"/>
  <c r="Y16" i="1" s="1"/>
  <c r="AA16" i="1" s="1"/>
  <c r="X16" i="1"/>
  <c r="K5332" i="1" l="1"/>
  <c r="L5332" i="1"/>
  <c r="M5332" i="1"/>
  <c r="K5316" i="1"/>
  <c r="L5316" i="1"/>
  <c r="M5316" i="1"/>
  <c r="K5276" i="1"/>
  <c r="L5276" i="1"/>
  <c r="M5276" i="1"/>
  <c r="K5260" i="1"/>
  <c r="L5260" i="1"/>
  <c r="M5260" i="1"/>
  <c r="K5252" i="1"/>
  <c r="L5252" i="1"/>
  <c r="M5252" i="1"/>
  <c r="L5149" i="1"/>
  <c r="M5149" i="1"/>
  <c r="N5149" i="1"/>
  <c r="K4963" i="1"/>
  <c r="M4963" i="1"/>
  <c r="L4963" i="1"/>
  <c r="N4963" i="1"/>
  <c r="L4893" i="1"/>
  <c r="M4893" i="1"/>
  <c r="N4893" i="1"/>
  <c r="L4829" i="1"/>
  <c r="M4829" i="1"/>
  <c r="N4829" i="1"/>
  <c r="K4572" i="1"/>
  <c r="L4572" i="1"/>
  <c r="M4572" i="1"/>
  <c r="N4572" i="1"/>
  <c r="N4567" i="1"/>
  <c r="L4567" i="1"/>
  <c r="M4567" i="1"/>
  <c r="N4487" i="1"/>
  <c r="K4487" i="1"/>
  <c r="M4487" i="1"/>
  <c r="L4487" i="1"/>
  <c r="N4455" i="1"/>
  <c r="K4455" i="1"/>
  <c r="M4455" i="1"/>
  <c r="L4455" i="1"/>
  <c r="K4335" i="1"/>
  <c r="L4335" i="1"/>
  <c r="N4335" i="1"/>
  <c r="N4235" i="1"/>
  <c r="K4235" i="1"/>
  <c r="L4235" i="1"/>
  <c r="M4235" i="1"/>
  <c r="N4043" i="1"/>
  <c r="K4043" i="1"/>
  <c r="L4043" i="1"/>
  <c r="M4043" i="1"/>
  <c r="K5051" i="1"/>
  <c r="M5051" i="1"/>
  <c r="L5051" i="1"/>
  <c r="N5051" i="1"/>
  <c r="K4868" i="1"/>
  <c r="L4868" i="1"/>
  <c r="M4868" i="1"/>
  <c r="N4868" i="1"/>
  <c r="L4853" i="1"/>
  <c r="M4853" i="1"/>
  <c r="N4853" i="1"/>
  <c r="K4804" i="1"/>
  <c r="L4804" i="1"/>
  <c r="N4804" i="1"/>
  <c r="M4804" i="1"/>
  <c r="L4789" i="1"/>
  <c r="M4789" i="1"/>
  <c r="N4789" i="1"/>
  <c r="L4680" i="1"/>
  <c r="M4680" i="1"/>
  <c r="N4680" i="1"/>
  <c r="M4502" i="1"/>
  <c r="K4502" i="1"/>
  <c r="N4502" i="1"/>
  <c r="L4502" i="1"/>
  <c r="N4131" i="1"/>
  <c r="K4131" i="1"/>
  <c r="L4131" i="1"/>
  <c r="M4131" i="1"/>
  <c r="K5212" i="1"/>
  <c r="L5212" i="1"/>
  <c r="N5212" i="1"/>
  <c r="M5212" i="1"/>
  <c r="K5148" i="1"/>
  <c r="N5148" i="1"/>
  <c r="L5148" i="1"/>
  <c r="M5148" i="1"/>
  <c r="K5084" i="1"/>
  <c r="L5084" i="1"/>
  <c r="N5084" i="1"/>
  <c r="M5084" i="1"/>
  <c r="L5069" i="1"/>
  <c r="M5069" i="1"/>
  <c r="N5069" i="1"/>
  <c r="K5020" i="1"/>
  <c r="N5020" i="1"/>
  <c r="L5020" i="1"/>
  <c r="M5020" i="1"/>
  <c r="M5011" i="1"/>
  <c r="K5011" i="1"/>
  <c r="L5011" i="1"/>
  <c r="N5011" i="1"/>
  <c r="L5005" i="1"/>
  <c r="M5005" i="1"/>
  <c r="N5005" i="1"/>
  <c r="K4956" i="1"/>
  <c r="N4956" i="1"/>
  <c r="L4956" i="1"/>
  <c r="M4956" i="1"/>
  <c r="M4947" i="1"/>
  <c r="K4947" i="1"/>
  <c r="L4947" i="1"/>
  <c r="N4947" i="1"/>
  <c r="L4941" i="1"/>
  <c r="M4941" i="1"/>
  <c r="N4941" i="1"/>
  <c r="K4892" i="1"/>
  <c r="N4892" i="1"/>
  <c r="L4892" i="1"/>
  <c r="M4892" i="1"/>
  <c r="M4883" i="1"/>
  <c r="K4883" i="1"/>
  <c r="L4883" i="1"/>
  <c r="N4883" i="1"/>
  <c r="L4877" i="1"/>
  <c r="M4877" i="1"/>
  <c r="N4877" i="1"/>
  <c r="K4828" i="1"/>
  <c r="L4828" i="1"/>
  <c r="M4828" i="1"/>
  <c r="N4828" i="1"/>
  <c r="K4819" i="1"/>
  <c r="L4819" i="1"/>
  <c r="M4819" i="1"/>
  <c r="N4819" i="1"/>
  <c r="L4813" i="1"/>
  <c r="M4813" i="1"/>
  <c r="N4813" i="1"/>
  <c r="K4764" i="1"/>
  <c r="L4764" i="1"/>
  <c r="N4764" i="1"/>
  <c r="M4764" i="1"/>
  <c r="K4755" i="1"/>
  <c r="M4755" i="1"/>
  <c r="L4755" i="1"/>
  <c r="N4755" i="1"/>
  <c r="L4749" i="1"/>
  <c r="M4749" i="1"/>
  <c r="N4749" i="1"/>
  <c r="K4700" i="1"/>
  <c r="L4700" i="1"/>
  <c r="M4700" i="1"/>
  <c r="N4700" i="1"/>
  <c r="N4695" i="1"/>
  <c r="L4695" i="1"/>
  <c r="M4695" i="1"/>
  <c r="N4655" i="1"/>
  <c r="K4655" i="1"/>
  <c r="L4655" i="1"/>
  <c r="M4655" i="1"/>
  <c r="N4615" i="1"/>
  <c r="K4615" i="1"/>
  <c r="M4615" i="1"/>
  <c r="L4615" i="1"/>
  <c r="M4566" i="1"/>
  <c r="K4566" i="1"/>
  <c r="N4566" i="1"/>
  <c r="L4566" i="1"/>
  <c r="K4547" i="1"/>
  <c r="N4547" i="1"/>
  <c r="L4547" i="1"/>
  <c r="M4547" i="1"/>
  <c r="M4518" i="1"/>
  <c r="L4518" i="1"/>
  <c r="N4518" i="1"/>
  <c r="K4507" i="1"/>
  <c r="L4507" i="1"/>
  <c r="M4507" i="1"/>
  <c r="N4507" i="1"/>
  <c r="K4448" i="1"/>
  <c r="L4448" i="1"/>
  <c r="M4448" i="1"/>
  <c r="N4448" i="1"/>
  <c r="L4401" i="1"/>
  <c r="M4401" i="1"/>
  <c r="K4401" i="1"/>
  <c r="N4401" i="1"/>
  <c r="K4392" i="1"/>
  <c r="L4392" i="1"/>
  <c r="M4392" i="1"/>
  <c r="N4392" i="1"/>
  <c r="K4383" i="1"/>
  <c r="N4383" i="1"/>
  <c r="M4383" i="1"/>
  <c r="N4347" i="1"/>
  <c r="K4347" i="1"/>
  <c r="L4347" i="1"/>
  <c r="M4347" i="1"/>
  <c r="K4319" i="1"/>
  <c r="L4319" i="1"/>
  <c r="N4319" i="1"/>
  <c r="N4283" i="1"/>
  <c r="K4283" i="1"/>
  <c r="L4283" i="1"/>
  <c r="M4283" i="1"/>
  <c r="N4219" i="1"/>
  <c r="K4219" i="1"/>
  <c r="L4219" i="1"/>
  <c r="M4219" i="1"/>
  <c r="N4155" i="1"/>
  <c r="K4155" i="1"/>
  <c r="L4155" i="1"/>
  <c r="M4155" i="1"/>
  <c r="N4091" i="1"/>
  <c r="K4091" i="1"/>
  <c r="L4091" i="1"/>
  <c r="M4091" i="1"/>
  <c r="N3974" i="1"/>
  <c r="K3974" i="1"/>
  <c r="L3974" i="1"/>
  <c r="M3974" i="1"/>
  <c r="K3895" i="1"/>
  <c r="L3895" i="1"/>
  <c r="M3895" i="1"/>
  <c r="N3895" i="1"/>
  <c r="L3800" i="1"/>
  <c r="K3800" i="1"/>
  <c r="M3800" i="1"/>
  <c r="N3800" i="1"/>
  <c r="N3746" i="1"/>
  <c r="K3746" i="1"/>
  <c r="L3746" i="1"/>
  <c r="M3746" i="1"/>
  <c r="K3711" i="1"/>
  <c r="M3711" i="1"/>
  <c r="N3711" i="1"/>
  <c r="L3711" i="1"/>
  <c r="K3539" i="1"/>
  <c r="L3539" i="1"/>
  <c r="M3539" i="1"/>
  <c r="N3539" i="1"/>
  <c r="K3358" i="1"/>
  <c r="L3358" i="1"/>
  <c r="N3358" i="1"/>
  <c r="M3358" i="1"/>
  <c r="K3351" i="1"/>
  <c r="L3351" i="1"/>
  <c r="M3351" i="1"/>
  <c r="N3351" i="1"/>
  <c r="L2727" i="1"/>
  <c r="K2727" i="1"/>
  <c r="M2727" i="1"/>
  <c r="N2727" i="1"/>
  <c r="N2649" i="1"/>
  <c r="L2649" i="1"/>
  <c r="M2649" i="1"/>
  <c r="K2649" i="1"/>
  <c r="K172" i="1"/>
  <c r="L172" i="1"/>
  <c r="M172" i="1"/>
  <c r="N172" i="1"/>
  <c r="L64" i="1"/>
  <c r="M64" i="1"/>
  <c r="N64" i="1"/>
  <c r="K64" i="1"/>
  <c r="K5236" i="1"/>
  <c r="L5236" i="1"/>
  <c r="N5236" i="1"/>
  <c r="M5236" i="1"/>
  <c r="K5227" i="1"/>
  <c r="M5227" i="1"/>
  <c r="L5227" i="1"/>
  <c r="N5227" i="1"/>
  <c r="L5221" i="1"/>
  <c r="M5221" i="1"/>
  <c r="N5221" i="1"/>
  <c r="K5172" i="1"/>
  <c r="L5172" i="1"/>
  <c r="M5172" i="1"/>
  <c r="N5172" i="1"/>
  <c r="M5163" i="1"/>
  <c r="K5163" i="1"/>
  <c r="L5163" i="1"/>
  <c r="N5163" i="1"/>
  <c r="L5157" i="1"/>
  <c r="M5157" i="1"/>
  <c r="N5157" i="1"/>
  <c r="K5108" i="1"/>
  <c r="L5108" i="1"/>
  <c r="N5108" i="1"/>
  <c r="M5108" i="1"/>
  <c r="K5099" i="1"/>
  <c r="M5099" i="1"/>
  <c r="L5099" i="1"/>
  <c r="N5099" i="1"/>
  <c r="L5093" i="1"/>
  <c r="M5093" i="1"/>
  <c r="N5093" i="1"/>
  <c r="K5044" i="1"/>
  <c r="L5044" i="1"/>
  <c r="N5044" i="1"/>
  <c r="M5044" i="1"/>
  <c r="K5035" i="1"/>
  <c r="M5035" i="1"/>
  <c r="L5035" i="1"/>
  <c r="N5035" i="1"/>
  <c r="L5029" i="1"/>
  <c r="M5029" i="1"/>
  <c r="N5029" i="1"/>
  <c r="K4980" i="1"/>
  <c r="N4980" i="1"/>
  <c r="L4980" i="1"/>
  <c r="M4980" i="1"/>
  <c r="K4971" i="1"/>
  <c r="L4971" i="1"/>
  <c r="M4971" i="1"/>
  <c r="N4971" i="1"/>
  <c r="L4965" i="1"/>
  <c r="M4965" i="1"/>
  <c r="N4965" i="1"/>
  <c r="K4916" i="1"/>
  <c r="L4916" i="1"/>
  <c r="M4916" i="1"/>
  <c r="N4916" i="1"/>
  <c r="K4907" i="1"/>
  <c r="L4907" i="1"/>
  <c r="M4907" i="1"/>
  <c r="N4907" i="1"/>
  <c r="L4901" i="1"/>
  <c r="M4901" i="1"/>
  <c r="N4901" i="1"/>
  <c r="K4852" i="1"/>
  <c r="L4852" i="1"/>
  <c r="N4852" i="1"/>
  <c r="M4852" i="1"/>
  <c r="M4843" i="1"/>
  <c r="K4843" i="1"/>
  <c r="L4843" i="1"/>
  <c r="N4843" i="1"/>
  <c r="L4837" i="1"/>
  <c r="M4837" i="1"/>
  <c r="N4837" i="1"/>
  <c r="K4788" i="1"/>
  <c r="N4788" i="1"/>
  <c r="L4788" i="1"/>
  <c r="M4788" i="1"/>
  <c r="M4779" i="1"/>
  <c r="K4779" i="1"/>
  <c r="L4779" i="1"/>
  <c r="N4779" i="1"/>
  <c r="L4773" i="1"/>
  <c r="M4773" i="1"/>
  <c r="N4773" i="1"/>
  <c r="K4724" i="1"/>
  <c r="N4724" i="1"/>
  <c r="L4724" i="1"/>
  <c r="M4724" i="1"/>
  <c r="K4715" i="1"/>
  <c r="M4715" i="1"/>
  <c r="L4715" i="1"/>
  <c r="N4715" i="1"/>
  <c r="L4709" i="1"/>
  <c r="M4709" i="1"/>
  <c r="N4709" i="1"/>
  <c r="N4679" i="1"/>
  <c r="M4679" i="1"/>
  <c r="K4679" i="1"/>
  <c r="L4679" i="1"/>
  <c r="M4630" i="1"/>
  <c r="N4630" i="1"/>
  <c r="K4630" i="1"/>
  <c r="L4630" i="1"/>
  <c r="K4611" i="1"/>
  <c r="L4611" i="1"/>
  <c r="M4611" i="1"/>
  <c r="N4611" i="1"/>
  <c r="M4582" i="1"/>
  <c r="L4582" i="1"/>
  <c r="N4582" i="1"/>
  <c r="K4571" i="1"/>
  <c r="L4571" i="1"/>
  <c r="M4571" i="1"/>
  <c r="N4571" i="1"/>
  <c r="M4542" i="1"/>
  <c r="K4542" i="1"/>
  <c r="L4542" i="1"/>
  <c r="N4542" i="1"/>
  <c r="L4523" i="1"/>
  <c r="M4523" i="1"/>
  <c r="N4523" i="1"/>
  <c r="K4497" i="1"/>
  <c r="L4497" i="1"/>
  <c r="M4497" i="1"/>
  <c r="N4497" i="1"/>
  <c r="N4475" i="1"/>
  <c r="L4475" i="1"/>
  <c r="M4475" i="1"/>
  <c r="K4460" i="1"/>
  <c r="M4460" i="1"/>
  <c r="N4460" i="1"/>
  <c r="N4427" i="1"/>
  <c r="K4427" i="1"/>
  <c r="L4427" i="1"/>
  <c r="M4427" i="1"/>
  <c r="L4385" i="1"/>
  <c r="M4385" i="1"/>
  <c r="K4385" i="1"/>
  <c r="N4385" i="1"/>
  <c r="N4371" i="1"/>
  <c r="K4371" i="1"/>
  <c r="L4371" i="1"/>
  <c r="M4371" i="1"/>
  <c r="K4343" i="1"/>
  <c r="L4343" i="1"/>
  <c r="N4343" i="1"/>
  <c r="N4307" i="1"/>
  <c r="K4307" i="1"/>
  <c r="L4307" i="1"/>
  <c r="M4307" i="1"/>
  <c r="K4279" i="1"/>
  <c r="L4279" i="1"/>
  <c r="N4279" i="1"/>
  <c r="N4243" i="1"/>
  <c r="K4243" i="1"/>
  <c r="L4243" i="1"/>
  <c r="M4243" i="1"/>
  <c r="N4179" i="1"/>
  <c r="K4179" i="1"/>
  <c r="L4179" i="1"/>
  <c r="M4179" i="1"/>
  <c r="N4115" i="1"/>
  <c r="K4115" i="1"/>
  <c r="L4115" i="1"/>
  <c r="M4115" i="1"/>
  <c r="N4051" i="1"/>
  <c r="K4051" i="1"/>
  <c r="L4051" i="1"/>
  <c r="M4051" i="1"/>
  <c r="K4018" i="1"/>
  <c r="L4018" i="1"/>
  <c r="N4018" i="1"/>
  <c r="M4018" i="1"/>
  <c r="K3995" i="1"/>
  <c r="M3995" i="1"/>
  <c r="N3995" i="1"/>
  <c r="L3995" i="1"/>
  <c r="K3931" i="1"/>
  <c r="M3931" i="1"/>
  <c r="N3931" i="1"/>
  <c r="L3931" i="1"/>
  <c r="N3870" i="1"/>
  <c r="K3870" i="1"/>
  <c r="L3870" i="1"/>
  <c r="M3870" i="1"/>
  <c r="M3837" i="1"/>
  <c r="L3837" i="1"/>
  <c r="N3837" i="1"/>
  <c r="K3837" i="1"/>
  <c r="N3718" i="1"/>
  <c r="K3718" i="1"/>
  <c r="L3718" i="1"/>
  <c r="M3718" i="1"/>
  <c r="K3654" i="1"/>
  <c r="N3654" i="1"/>
  <c r="L3654" i="1"/>
  <c r="M3654" i="1"/>
  <c r="K3455" i="1"/>
  <c r="L3455" i="1"/>
  <c r="M3455" i="1"/>
  <c r="N3455" i="1"/>
  <c r="K3446" i="1"/>
  <c r="L3446" i="1"/>
  <c r="N3446" i="1"/>
  <c r="M3446" i="1"/>
  <c r="N3122" i="1"/>
  <c r="L3122" i="1"/>
  <c r="M3122" i="1"/>
  <c r="K3122" i="1"/>
  <c r="N2761" i="1"/>
  <c r="K2761" i="1"/>
  <c r="L2761" i="1"/>
  <c r="M2761" i="1"/>
  <c r="K2181" i="1"/>
  <c r="L2181" i="1"/>
  <c r="N2181" i="1"/>
  <c r="M2181" i="1"/>
  <c r="L2177" i="1"/>
  <c r="K2177" i="1"/>
  <c r="M2177" i="1"/>
  <c r="N2177" i="1"/>
  <c r="M2066" i="1"/>
  <c r="K2066" i="1"/>
  <c r="L2066" i="1"/>
  <c r="N2066" i="1"/>
  <c r="N2059" i="1"/>
  <c r="K2059" i="1"/>
  <c r="L2059" i="1"/>
  <c r="M2059" i="1"/>
  <c r="K1884" i="1"/>
  <c r="L1884" i="1"/>
  <c r="M1884" i="1"/>
  <c r="N1884" i="1"/>
  <c r="N1686" i="1"/>
  <c r="K1686" i="1"/>
  <c r="L1686" i="1"/>
  <c r="M1686" i="1"/>
  <c r="L261" i="1"/>
  <c r="M261" i="1"/>
  <c r="N261" i="1"/>
  <c r="K261" i="1"/>
  <c r="L212" i="1"/>
  <c r="N212" i="1"/>
  <c r="K212" i="1"/>
  <c r="M212" i="1"/>
  <c r="K5372" i="1"/>
  <c r="L5372" i="1"/>
  <c r="M5372" i="1"/>
  <c r="K5340" i="1"/>
  <c r="L5340" i="1"/>
  <c r="M5340" i="1"/>
  <c r="K5300" i="1"/>
  <c r="L5300" i="1"/>
  <c r="M5300" i="1"/>
  <c r="K5268" i="1"/>
  <c r="L5268" i="1"/>
  <c r="M5268" i="1"/>
  <c r="K5228" i="1"/>
  <c r="N5228" i="1"/>
  <c r="L5228" i="1"/>
  <c r="M5228" i="1"/>
  <c r="K5219" i="1"/>
  <c r="L5219" i="1"/>
  <c r="M5219" i="1"/>
  <c r="N5219" i="1"/>
  <c r="K5155" i="1"/>
  <c r="M5155" i="1"/>
  <c r="L5155" i="1"/>
  <c r="N5155" i="1"/>
  <c r="K5100" i="1"/>
  <c r="L5100" i="1"/>
  <c r="M5100" i="1"/>
  <c r="N5100" i="1"/>
  <c r="K5036" i="1"/>
  <c r="L5036" i="1"/>
  <c r="N5036" i="1"/>
  <c r="M5036" i="1"/>
  <c r="M5027" i="1"/>
  <c r="K5027" i="1"/>
  <c r="L5027" i="1"/>
  <c r="N5027" i="1"/>
  <c r="K4972" i="1"/>
  <c r="L4972" i="1"/>
  <c r="M4972" i="1"/>
  <c r="N4972" i="1"/>
  <c r="K4908" i="1"/>
  <c r="L4908" i="1"/>
  <c r="N4908" i="1"/>
  <c r="M4908" i="1"/>
  <c r="M4899" i="1"/>
  <c r="K4899" i="1"/>
  <c r="L4899" i="1"/>
  <c r="N4899" i="1"/>
  <c r="K4780" i="1"/>
  <c r="L4780" i="1"/>
  <c r="N4780" i="1"/>
  <c r="M4780" i="1"/>
  <c r="K4771" i="1"/>
  <c r="L4771" i="1"/>
  <c r="M4771" i="1"/>
  <c r="N4771" i="1"/>
  <c r="K4716" i="1"/>
  <c r="N4716" i="1"/>
  <c r="L4716" i="1"/>
  <c r="M4716" i="1"/>
  <c r="K4664" i="1"/>
  <c r="M4664" i="1"/>
  <c r="L4664" i="1"/>
  <c r="N4664" i="1"/>
  <c r="K4660" i="1"/>
  <c r="N4660" i="1"/>
  <c r="L4660" i="1"/>
  <c r="M4660" i="1"/>
  <c r="L4616" i="1"/>
  <c r="M4616" i="1"/>
  <c r="N4616" i="1"/>
  <c r="L4433" i="1"/>
  <c r="M4433" i="1"/>
  <c r="K4433" i="1"/>
  <c r="N4433" i="1"/>
  <c r="K4424" i="1"/>
  <c r="L4424" i="1"/>
  <c r="M4424" i="1"/>
  <c r="N4424" i="1"/>
  <c r="N4363" i="1"/>
  <c r="K4363" i="1"/>
  <c r="L4363" i="1"/>
  <c r="M4363" i="1"/>
  <c r="K4271" i="1"/>
  <c r="L4271" i="1"/>
  <c r="N4271" i="1"/>
  <c r="N4171" i="1"/>
  <c r="K4171" i="1"/>
  <c r="L4171" i="1"/>
  <c r="M4171" i="1"/>
  <c r="K5243" i="1"/>
  <c r="L5243" i="1"/>
  <c r="M5243" i="1"/>
  <c r="N5243" i="1"/>
  <c r="K5179" i="1"/>
  <c r="M5179" i="1"/>
  <c r="L5179" i="1"/>
  <c r="N5179" i="1"/>
  <c r="K5124" i="1"/>
  <c r="L5124" i="1"/>
  <c r="N5124" i="1"/>
  <c r="M5124" i="1"/>
  <c r="K4740" i="1"/>
  <c r="L4740" i="1"/>
  <c r="M4740" i="1"/>
  <c r="N4740" i="1"/>
  <c r="M4731" i="1"/>
  <c r="K4731" i="1"/>
  <c r="L4731" i="1"/>
  <c r="N4731" i="1"/>
  <c r="L4725" i="1"/>
  <c r="M4725" i="1"/>
  <c r="N4725" i="1"/>
  <c r="K4676" i="1"/>
  <c r="M4676" i="1"/>
  <c r="N4676" i="1"/>
  <c r="K4636" i="1"/>
  <c r="L4636" i="1"/>
  <c r="M4636" i="1"/>
  <c r="N4636" i="1"/>
  <c r="N4591" i="1"/>
  <c r="K4591" i="1"/>
  <c r="L4591" i="1"/>
  <c r="M4591" i="1"/>
  <c r="N4551" i="1"/>
  <c r="K4551" i="1"/>
  <c r="M4551" i="1"/>
  <c r="L4551" i="1"/>
  <c r="K4408" i="1"/>
  <c r="L4408" i="1"/>
  <c r="M4408" i="1"/>
  <c r="N4408" i="1"/>
  <c r="N4195" i="1"/>
  <c r="K4195" i="1"/>
  <c r="L4195" i="1"/>
  <c r="M4195" i="1"/>
  <c r="L3772" i="1"/>
  <c r="K3772" i="1"/>
  <c r="M3772" i="1"/>
  <c r="N3772" i="1"/>
  <c r="N2665" i="1"/>
  <c r="K2665" i="1"/>
  <c r="L2665" i="1"/>
  <c r="M2665" i="1"/>
  <c r="K5203" i="1"/>
  <c r="M5203" i="1"/>
  <c r="L5203" i="1"/>
  <c r="N5203" i="1"/>
  <c r="K5075" i="1"/>
  <c r="M5075" i="1"/>
  <c r="L5075" i="1"/>
  <c r="N5075" i="1"/>
  <c r="K5387" i="1"/>
  <c r="L5387" i="1"/>
  <c r="N5387" i="1"/>
  <c r="K5379" i="1"/>
  <c r="L5379" i="1"/>
  <c r="N5379" i="1"/>
  <c r="K5355" i="1"/>
  <c r="L5355" i="1"/>
  <c r="N5355" i="1"/>
  <c r="K5347" i="1"/>
  <c r="L5347" i="1"/>
  <c r="N5347" i="1"/>
  <c r="K5339" i="1"/>
  <c r="L5339" i="1"/>
  <c r="N5339" i="1"/>
  <c r="K5323" i="1"/>
  <c r="L5323" i="1"/>
  <c r="N5323" i="1"/>
  <c r="K5299" i="1"/>
  <c r="L5299" i="1"/>
  <c r="N5299" i="1"/>
  <c r="K5283" i="1"/>
  <c r="L5283" i="1"/>
  <c r="N5283" i="1"/>
  <c r="K5275" i="1"/>
  <c r="L5275" i="1"/>
  <c r="N5275" i="1"/>
  <c r="L5245" i="1"/>
  <c r="M5245" i="1"/>
  <c r="N5245" i="1"/>
  <c r="K5196" i="1"/>
  <c r="N5196" i="1"/>
  <c r="L5196" i="1"/>
  <c r="M5196" i="1"/>
  <c r="K5132" i="1"/>
  <c r="L5132" i="1"/>
  <c r="N5132" i="1"/>
  <c r="M5132" i="1"/>
  <c r="K5068" i="1"/>
  <c r="L5068" i="1"/>
  <c r="N5068" i="1"/>
  <c r="M5068" i="1"/>
  <c r="L5053" i="1"/>
  <c r="M5053" i="1"/>
  <c r="N5053" i="1"/>
  <c r="K4931" i="1"/>
  <c r="L4931" i="1"/>
  <c r="M4931" i="1"/>
  <c r="N4931" i="1"/>
  <c r="L4925" i="1"/>
  <c r="M4925" i="1"/>
  <c r="N4925" i="1"/>
  <c r="K4876" i="1"/>
  <c r="L4876" i="1"/>
  <c r="M4876" i="1"/>
  <c r="N4876" i="1"/>
  <c r="K4867" i="1"/>
  <c r="L4867" i="1"/>
  <c r="M4867" i="1"/>
  <c r="N4867" i="1"/>
  <c r="L4861" i="1"/>
  <c r="M4861" i="1"/>
  <c r="N4861" i="1"/>
  <c r="K4812" i="1"/>
  <c r="L4812" i="1"/>
  <c r="N4812" i="1"/>
  <c r="M4812" i="1"/>
  <c r="K4748" i="1"/>
  <c r="L4748" i="1"/>
  <c r="N4748" i="1"/>
  <c r="M4748" i="1"/>
  <c r="M4694" i="1"/>
  <c r="N4694" i="1"/>
  <c r="K4694" i="1"/>
  <c r="L4694" i="1"/>
  <c r="K4675" i="1"/>
  <c r="L4675" i="1"/>
  <c r="M4675" i="1"/>
  <c r="N4675" i="1"/>
  <c r="K4561" i="1"/>
  <c r="L4561" i="1"/>
  <c r="M4561" i="1"/>
  <c r="N4561" i="1"/>
  <c r="K4521" i="1"/>
  <c r="M4521" i="1"/>
  <c r="L4521" i="1"/>
  <c r="N4521" i="1"/>
  <c r="L4517" i="1"/>
  <c r="N4517" i="1"/>
  <c r="K4517" i="1"/>
  <c r="M4517" i="1"/>
  <c r="L4493" i="1"/>
  <c r="K4493" i="1"/>
  <c r="M4493" i="1"/>
  <c r="N4493" i="1"/>
  <c r="K4444" i="1"/>
  <c r="L4444" i="1"/>
  <c r="N4444" i="1"/>
  <c r="M4444" i="1"/>
  <c r="K4367" i="1"/>
  <c r="L4367" i="1"/>
  <c r="N4367" i="1"/>
  <c r="L3999" i="1"/>
  <c r="M3999" i="1"/>
  <c r="N3999" i="1"/>
  <c r="K3999" i="1"/>
  <c r="K3883" i="1"/>
  <c r="L3883" i="1"/>
  <c r="M3883" i="1"/>
  <c r="N3883" i="1"/>
  <c r="L3296" i="1"/>
  <c r="M3296" i="1"/>
  <c r="N3296" i="1"/>
  <c r="K3296" i="1"/>
  <c r="L3280" i="1"/>
  <c r="K3280" i="1"/>
  <c r="M3280" i="1"/>
  <c r="N3280" i="1"/>
  <c r="M2752" i="1"/>
  <c r="K2752" i="1"/>
  <c r="L2752" i="1"/>
  <c r="N2752" i="1"/>
  <c r="N2469" i="1"/>
  <c r="L2469" i="1"/>
  <c r="M2469" i="1"/>
  <c r="K2469" i="1"/>
  <c r="N1951" i="1"/>
  <c r="L1951" i="1"/>
  <c r="M1951" i="1"/>
  <c r="K1951" i="1"/>
  <c r="N1939" i="1"/>
  <c r="K1939" i="1"/>
  <c r="L1939" i="1"/>
  <c r="M1939" i="1"/>
  <c r="N1743" i="1"/>
  <c r="L1743" i="1"/>
  <c r="M1743" i="1"/>
  <c r="K1743" i="1"/>
  <c r="L1675" i="1"/>
  <c r="K1675" i="1"/>
  <c r="M1675" i="1"/>
  <c r="N1675" i="1"/>
  <c r="N811" i="1"/>
  <c r="K811" i="1"/>
  <c r="L811" i="1"/>
  <c r="M811" i="1"/>
  <c r="L800" i="1"/>
  <c r="K800" i="1"/>
  <c r="M800" i="1"/>
  <c r="N800" i="1"/>
  <c r="N794" i="1"/>
  <c r="K794" i="1"/>
  <c r="L794" i="1"/>
  <c r="M794" i="1"/>
  <c r="K576" i="1"/>
  <c r="M576" i="1"/>
  <c r="N576" i="1"/>
  <c r="L576" i="1"/>
  <c r="L5381" i="1"/>
  <c r="M5381" i="1"/>
  <c r="N5381" i="1"/>
  <c r="L5373" i="1"/>
  <c r="M5373" i="1"/>
  <c r="N5373" i="1"/>
  <c r="L5365" i="1"/>
  <c r="M5365" i="1"/>
  <c r="N5365" i="1"/>
  <c r="L5357" i="1"/>
  <c r="M5357" i="1"/>
  <c r="N5357" i="1"/>
  <c r="L5349" i="1"/>
  <c r="M5349" i="1"/>
  <c r="N5349" i="1"/>
  <c r="L5341" i="1"/>
  <c r="M5341" i="1"/>
  <c r="N5341" i="1"/>
  <c r="L5333" i="1"/>
  <c r="M5333" i="1"/>
  <c r="N5333" i="1"/>
  <c r="L5325" i="1"/>
  <c r="M5325" i="1"/>
  <c r="N5325" i="1"/>
  <c r="L5317" i="1"/>
  <c r="M5317" i="1"/>
  <c r="N5317" i="1"/>
  <c r="L5309" i="1"/>
  <c r="M5309" i="1"/>
  <c r="N5309" i="1"/>
  <c r="L5301" i="1"/>
  <c r="M5301" i="1"/>
  <c r="N5301" i="1"/>
  <c r="L5293" i="1"/>
  <c r="M5293" i="1"/>
  <c r="N5293" i="1"/>
  <c r="L5285" i="1"/>
  <c r="M5285" i="1"/>
  <c r="N5285" i="1"/>
  <c r="L5277" i="1"/>
  <c r="M5277" i="1"/>
  <c r="N5277" i="1"/>
  <c r="L5269" i="1"/>
  <c r="M5269" i="1"/>
  <c r="N5269" i="1"/>
  <c r="L5261" i="1"/>
  <c r="M5261" i="1"/>
  <c r="N5261" i="1"/>
  <c r="L5253" i="1"/>
  <c r="M5253" i="1"/>
  <c r="N5253" i="1"/>
  <c r="K5220" i="1"/>
  <c r="L5220" i="1"/>
  <c r="N5220" i="1"/>
  <c r="M5220" i="1"/>
  <c r="K5211" i="1"/>
  <c r="M5211" i="1"/>
  <c r="L5211" i="1"/>
  <c r="N5211" i="1"/>
  <c r="L5205" i="1"/>
  <c r="M5205" i="1"/>
  <c r="N5205" i="1"/>
  <c r="K5156" i="1"/>
  <c r="L5156" i="1"/>
  <c r="N5156" i="1"/>
  <c r="M5156" i="1"/>
  <c r="K5147" i="1"/>
  <c r="M5147" i="1"/>
  <c r="L5147" i="1"/>
  <c r="N5147" i="1"/>
  <c r="L5141" i="1"/>
  <c r="M5141" i="1"/>
  <c r="N5141" i="1"/>
  <c r="K5092" i="1"/>
  <c r="N5092" i="1"/>
  <c r="L5092" i="1"/>
  <c r="M5092" i="1"/>
  <c r="K5083" i="1"/>
  <c r="M5083" i="1"/>
  <c r="L5083" i="1"/>
  <c r="N5083" i="1"/>
  <c r="L5077" i="1"/>
  <c r="M5077" i="1"/>
  <c r="N5077" i="1"/>
  <c r="K5028" i="1"/>
  <c r="N5028" i="1"/>
  <c r="L5028" i="1"/>
  <c r="M5028" i="1"/>
  <c r="K5019" i="1"/>
  <c r="L5019" i="1"/>
  <c r="M5019" i="1"/>
  <c r="N5019" i="1"/>
  <c r="L5013" i="1"/>
  <c r="M5013" i="1"/>
  <c r="N5013" i="1"/>
  <c r="K4964" i="1"/>
  <c r="L4964" i="1"/>
  <c r="N4964" i="1"/>
  <c r="M4964" i="1"/>
  <c r="K4955" i="1"/>
  <c r="M4955" i="1"/>
  <c r="L4955" i="1"/>
  <c r="N4955" i="1"/>
  <c r="L4949" i="1"/>
  <c r="M4949" i="1"/>
  <c r="N4949" i="1"/>
  <c r="K4900" i="1"/>
  <c r="N4900" i="1"/>
  <c r="L4900" i="1"/>
  <c r="M4900" i="1"/>
  <c r="M4891" i="1"/>
  <c r="K4891" i="1"/>
  <c r="L4891" i="1"/>
  <c r="N4891" i="1"/>
  <c r="L4885" i="1"/>
  <c r="M4885" i="1"/>
  <c r="N4885" i="1"/>
  <c r="K4836" i="1"/>
  <c r="L4836" i="1"/>
  <c r="M4836" i="1"/>
  <c r="N4836" i="1"/>
  <c r="M4827" i="1"/>
  <c r="K4827" i="1"/>
  <c r="L4827" i="1"/>
  <c r="N4827" i="1"/>
  <c r="L4821" i="1"/>
  <c r="M4821" i="1"/>
  <c r="N4821" i="1"/>
  <c r="K4772" i="1"/>
  <c r="L4772" i="1"/>
  <c r="M4772" i="1"/>
  <c r="N4772" i="1"/>
  <c r="K4763" i="1"/>
  <c r="M4763" i="1"/>
  <c r="L4763" i="1"/>
  <c r="N4763" i="1"/>
  <c r="L4757" i="1"/>
  <c r="M4757" i="1"/>
  <c r="N4757" i="1"/>
  <c r="K4708" i="1"/>
  <c r="N4708" i="1"/>
  <c r="L4708" i="1"/>
  <c r="M4708" i="1"/>
  <c r="K4699" i="1"/>
  <c r="L4699" i="1"/>
  <c r="M4699" i="1"/>
  <c r="N4699" i="1"/>
  <c r="M4670" i="1"/>
  <c r="K4670" i="1"/>
  <c r="L4670" i="1"/>
  <c r="N4670" i="1"/>
  <c r="L4651" i="1"/>
  <c r="M4651" i="1"/>
  <c r="N4651" i="1"/>
  <c r="K4625" i="1"/>
  <c r="L4625" i="1"/>
  <c r="M4625" i="1"/>
  <c r="N4625" i="1"/>
  <c r="L4601" i="1"/>
  <c r="M4601" i="1"/>
  <c r="N4601" i="1"/>
  <c r="L4597" i="1"/>
  <c r="M4597" i="1"/>
  <c r="N4597" i="1"/>
  <c r="M4585" i="1"/>
  <c r="K4585" i="1"/>
  <c r="L4585" i="1"/>
  <c r="N4585" i="1"/>
  <c r="L4581" i="1"/>
  <c r="K4581" i="1"/>
  <c r="N4581" i="1"/>
  <c r="M4581" i="1"/>
  <c r="L4557" i="1"/>
  <c r="K4557" i="1"/>
  <c r="M4557" i="1"/>
  <c r="N4557" i="1"/>
  <c r="N4463" i="1"/>
  <c r="K4463" i="1"/>
  <c r="L4463" i="1"/>
  <c r="M4463" i="1"/>
  <c r="K4456" i="1"/>
  <c r="M4456" i="1"/>
  <c r="N4456" i="1"/>
  <c r="N4395" i="1"/>
  <c r="K4395" i="1"/>
  <c r="L4395" i="1"/>
  <c r="M4395" i="1"/>
  <c r="N4355" i="1"/>
  <c r="K4355" i="1"/>
  <c r="L4355" i="1"/>
  <c r="M4355" i="1"/>
  <c r="K4327" i="1"/>
  <c r="L4327" i="1"/>
  <c r="N4327" i="1"/>
  <c r="N4291" i="1"/>
  <c r="K4291" i="1"/>
  <c r="L4291" i="1"/>
  <c r="M4291" i="1"/>
  <c r="K4263" i="1"/>
  <c r="L4263" i="1"/>
  <c r="N4263" i="1"/>
  <c r="N4227" i="1"/>
  <c r="K4227" i="1"/>
  <c r="L4227" i="1"/>
  <c r="M4227" i="1"/>
  <c r="N4163" i="1"/>
  <c r="K4163" i="1"/>
  <c r="L4163" i="1"/>
  <c r="M4163" i="1"/>
  <c r="N4099" i="1"/>
  <c r="K4099" i="1"/>
  <c r="L4099" i="1"/>
  <c r="M4099" i="1"/>
  <c r="N4030" i="1"/>
  <c r="K4030" i="1"/>
  <c r="L4030" i="1"/>
  <c r="M4030" i="1"/>
  <c r="L3984" i="1"/>
  <c r="M3984" i="1"/>
  <c r="N3984" i="1"/>
  <c r="K3984" i="1"/>
  <c r="N3966" i="1"/>
  <c r="K3966" i="1"/>
  <c r="M3966" i="1"/>
  <c r="L3966" i="1"/>
  <c r="K3959" i="1"/>
  <c r="L3959" i="1"/>
  <c r="M3959" i="1"/>
  <c r="N3959" i="1"/>
  <c r="L3852" i="1"/>
  <c r="M3852" i="1"/>
  <c r="N3852" i="1"/>
  <c r="K3852" i="1"/>
  <c r="L3842" i="1"/>
  <c r="M3842" i="1"/>
  <c r="N3842" i="1"/>
  <c r="K3842" i="1"/>
  <c r="N3810" i="1"/>
  <c r="K3810" i="1"/>
  <c r="L3810" i="1"/>
  <c r="M3810" i="1"/>
  <c r="K3775" i="1"/>
  <c r="M3775" i="1"/>
  <c r="N3775" i="1"/>
  <c r="L3775" i="1"/>
  <c r="K3662" i="1"/>
  <c r="N3662" i="1"/>
  <c r="L3662" i="1"/>
  <c r="M3662" i="1"/>
  <c r="K3590" i="1"/>
  <c r="N3590" i="1"/>
  <c r="L3590" i="1"/>
  <c r="M3590" i="1"/>
  <c r="K3391" i="1"/>
  <c r="L3391" i="1"/>
  <c r="M3391" i="1"/>
  <c r="N3391" i="1"/>
  <c r="K3382" i="1"/>
  <c r="L3382" i="1"/>
  <c r="N3382" i="1"/>
  <c r="M3382" i="1"/>
  <c r="L3312" i="1"/>
  <c r="K3312" i="1"/>
  <c r="M3312" i="1"/>
  <c r="N3312" i="1"/>
  <c r="N3134" i="1"/>
  <c r="K3134" i="1"/>
  <c r="L3134" i="1"/>
  <c r="M3134" i="1"/>
  <c r="K5388" i="1"/>
  <c r="L5388" i="1"/>
  <c r="M5388" i="1"/>
  <c r="K5380" i="1"/>
  <c r="L5380" i="1"/>
  <c r="M5380" i="1"/>
  <c r="K5348" i="1"/>
  <c r="L5348" i="1"/>
  <c r="M5348" i="1"/>
  <c r="K5308" i="1"/>
  <c r="L5308" i="1"/>
  <c r="M5308" i="1"/>
  <c r="K5292" i="1"/>
  <c r="L5292" i="1"/>
  <c r="M5292" i="1"/>
  <c r="K5164" i="1"/>
  <c r="N5164" i="1"/>
  <c r="L5164" i="1"/>
  <c r="M5164" i="1"/>
  <c r="L5021" i="1"/>
  <c r="M5021" i="1"/>
  <c r="N5021" i="1"/>
  <c r="N4299" i="1"/>
  <c r="K4299" i="1"/>
  <c r="L4299" i="1"/>
  <c r="M4299" i="1"/>
  <c r="N4107" i="1"/>
  <c r="K4107" i="1"/>
  <c r="L4107" i="1"/>
  <c r="M4107" i="1"/>
  <c r="L3916" i="1"/>
  <c r="M3916" i="1"/>
  <c r="N3916" i="1"/>
  <c r="K3916" i="1"/>
  <c r="L3216" i="1"/>
  <c r="K3216" i="1"/>
  <c r="M3216" i="1"/>
  <c r="N3216" i="1"/>
  <c r="K5188" i="1"/>
  <c r="N5188" i="1"/>
  <c r="L5188" i="1"/>
  <c r="M5188" i="1"/>
  <c r="L5173" i="1"/>
  <c r="M5173" i="1"/>
  <c r="N5173" i="1"/>
  <c r="L5109" i="1"/>
  <c r="M5109" i="1"/>
  <c r="N5109" i="1"/>
  <c r="K4932" i="1"/>
  <c r="L4932" i="1"/>
  <c r="N4932" i="1"/>
  <c r="M4932" i="1"/>
  <c r="L4917" i="1"/>
  <c r="M4917" i="1"/>
  <c r="N4917" i="1"/>
  <c r="K4795" i="1"/>
  <c r="L4795" i="1"/>
  <c r="M4795" i="1"/>
  <c r="N4795" i="1"/>
  <c r="N4631" i="1"/>
  <c r="L4631" i="1"/>
  <c r="M4631" i="1"/>
  <c r="N4467" i="1"/>
  <c r="K4467" i="1"/>
  <c r="L4467" i="1"/>
  <c r="M4467" i="1"/>
  <c r="L4417" i="1"/>
  <c r="M4417" i="1"/>
  <c r="K4417" i="1"/>
  <c r="N4417" i="1"/>
  <c r="K4295" i="1"/>
  <c r="L4295" i="1"/>
  <c r="N4295" i="1"/>
  <c r="N4259" i="1"/>
  <c r="K4259" i="1"/>
  <c r="L4259" i="1"/>
  <c r="M4259" i="1"/>
  <c r="N4067" i="1"/>
  <c r="K4067" i="1"/>
  <c r="L4067" i="1"/>
  <c r="M4067" i="1"/>
  <c r="L5197" i="1"/>
  <c r="M5197" i="1"/>
  <c r="N5197" i="1"/>
  <c r="K5139" i="1"/>
  <c r="L5139" i="1"/>
  <c r="M5139" i="1"/>
  <c r="N5139" i="1"/>
  <c r="K5371" i="1"/>
  <c r="L5371" i="1"/>
  <c r="N5371" i="1"/>
  <c r="K5363" i="1"/>
  <c r="L5363" i="1"/>
  <c r="N5363" i="1"/>
  <c r="K5331" i="1"/>
  <c r="L5331" i="1"/>
  <c r="N5331" i="1"/>
  <c r="K5315" i="1"/>
  <c r="L5315" i="1"/>
  <c r="N5315" i="1"/>
  <c r="K5307" i="1"/>
  <c r="L5307" i="1"/>
  <c r="N5307" i="1"/>
  <c r="K5267" i="1"/>
  <c r="L5267" i="1"/>
  <c r="N5267" i="1"/>
  <c r="K5187" i="1"/>
  <c r="L5187" i="1"/>
  <c r="M5187" i="1"/>
  <c r="N5187" i="1"/>
  <c r="L5181" i="1"/>
  <c r="M5181" i="1"/>
  <c r="N5181" i="1"/>
  <c r="K5004" i="1"/>
  <c r="N5004" i="1"/>
  <c r="L5004" i="1"/>
  <c r="M5004" i="1"/>
  <c r="L4989" i="1"/>
  <c r="M4989" i="1"/>
  <c r="N4989" i="1"/>
  <c r="K4940" i="1"/>
  <c r="L4940" i="1"/>
  <c r="M4940" i="1"/>
  <c r="N4940" i="1"/>
  <c r="M4803" i="1"/>
  <c r="K4803" i="1"/>
  <c r="L4803" i="1"/>
  <c r="N4803" i="1"/>
  <c r="L4797" i="1"/>
  <c r="M4797" i="1"/>
  <c r="N4797" i="1"/>
  <c r="M4646" i="1"/>
  <c r="L4646" i="1"/>
  <c r="N4646" i="1"/>
  <c r="L4537" i="1"/>
  <c r="M4537" i="1"/>
  <c r="N4537" i="1"/>
  <c r="N4411" i="1"/>
  <c r="K4411" i="1"/>
  <c r="L4411" i="1"/>
  <c r="M4411" i="1"/>
  <c r="N4267" i="1"/>
  <c r="K4267" i="1"/>
  <c r="L4267" i="1"/>
  <c r="M4267" i="1"/>
  <c r="L2797" i="1"/>
  <c r="M2797" i="1"/>
  <c r="N2797" i="1"/>
  <c r="K2797" i="1"/>
  <c r="L766" i="1"/>
  <c r="M766" i="1"/>
  <c r="N766" i="1"/>
  <c r="K766" i="1"/>
  <c r="L5389" i="1"/>
  <c r="M5389" i="1"/>
  <c r="N5389" i="1"/>
  <c r="N5388" i="1"/>
  <c r="N5380" i="1"/>
  <c r="N5372" i="1"/>
  <c r="N5348" i="1"/>
  <c r="N5340" i="1"/>
  <c r="N5332" i="1"/>
  <c r="N5316" i="1"/>
  <c r="N5308" i="1"/>
  <c r="N5300" i="1"/>
  <c r="N5292" i="1"/>
  <c r="N5276" i="1"/>
  <c r="N5268" i="1"/>
  <c r="N5260" i="1"/>
  <c r="N5252" i="1"/>
  <c r="K5244" i="1"/>
  <c r="L5244" i="1"/>
  <c r="N5244" i="1"/>
  <c r="M5244" i="1"/>
  <c r="K5235" i="1"/>
  <c r="M5235" i="1"/>
  <c r="L5235" i="1"/>
  <c r="N5235" i="1"/>
  <c r="L5229" i="1"/>
  <c r="M5229" i="1"/>
  <c r="N5229" i="1"/>
  <c r="K5180" i="1"/>
  <c r="L5180" i="1"/>
  <c r="M5180" i="1"/>
  <c r="N5180" i="1"/>
  <c r="K5171" i="1"/>
  <c r="M5171" i="1"/>
  <c r="L5171" i="1"/>
  <c r="N5171" i="1"/>
  <c r="L5165" i="1"/>
  <c r="M5165" i="1"/>
  <c r="N5165" i="1"/>
  <c r="K5149" i="1"/>
  <c r="K5116" i="1"/>
  <c r="L5116" i="1"/>
  <c r="M5116" i="1"/>
  <c r="N5116" i="1"/>
  <c r="K5107" i="1"/>
  <c r="L5107" i="1"/>
  <c r="M5107" i="1"/>
  <c r="N5107" i="1"/>
  <c r="L5101" i="1"/>
  <c r="M5101" i="1"/>
  <c r="N5101" i="1"/>
  <c r="K5052" i="1"/>
  <c r="N5052" i="1"/>
  <c r="L5052" i="1"/>
  <c r="M5052" i="1"/>
  <c r="K5043" i="1"/>
  <c r="L5043" i="1"/>
  <c r="M5043" i="1"/>
  <c r="N5043" i="1"/>
  <c r="L5037" i="1"/>
  <c r="M5037" i="1"/>
  <c r="N5037" i="1"/>
  <c r="K5021" i="1"/>
  <c r="K4988" i="1"/>
  <c r="L4988" i="1"/>
  <c r="M4988" i="1"/>
  <c r="N4988" i="1"/>
  <c r="K4979" i="1"/>
  <c r="L4979" i="1"/>
  <c r="M4979" i="1"/>
  <c r="N4979" i="1"/>
  <c r="L4973" i="1"/>
  <c r="M4973" i="1"/>
  <c r="N4973" i="1"/>
  <c r="K4924" i="1"/>
  <c r="L4924" i="1"/>
  <c r="M4924" i="1"/>
  <c r="N4924" i="1"/>
  <c r="K4915" i="1"/>
  <c r="L4915" i="1"/>
  <c r="M4915" i="1"/>
  <c r="N4915" i="1"/>
  <c r="L4909" i="1"/>
  <c r="M4909" i="1"/>
  <c r="N4909" i="1"/>
  <c r="K4893" i="1"/>
  <c r="K4860" i="1"/>
  <c r="L4860" i="1"/>
  <c r="N4860" i="1"/>
  <c r="M4860" i="1"/>
  <c r="M4851" i="1"/>
  <c r="K4851" i="1"/>
  <c r="L4851" i="1"/>
  <c r="N4851" i="1"/>
  <c r="L4845" i="1"/>
  <c r="M4845" i="1"/>
  <c r="N4845" i="1"/>
  <c r="K4829" i="1"/>
  <c r="K4796" i="1"/>
  <c r="N4796" i="1"/>
  <c r="L4796" i="1"/>
  <c r="M4796" i="1"/>
  <c r="M4787" i="1"/>
  <c r="K4787" i="1"/>
  <c r="L4787" i="1"/>
  <c r="N4787" i="1"/>
  <c r="L4781" i="1"/>
  <c r="M4781" i="1"/>
  <c r="N4781" i="1"/>
  <c r="K4732" i="1"/>
  <c r="L4732" i="1"/>
  <c r="M4732" i="1"/>
  <c r="N4732" i="1"/>
  <c r="M4723" i="1"/>
  <c r="K4723" i="1"/>
  <c r="L4723" i="1"/>
  <c r="N4723" i="1"/>
  <c r="L4717" i="1"/>
  <c r="M4717" i="1"/>
  <c r="N4717" i="1"/>
  <c r="K4689" i="1"/>
  <c r="L4689" i="1"/>
  <c r="M4689" i="1"/>
  <c r="N4689" i="1"/>
  <c r="L4665" i="1"/>
  <c r="M4665" i="1"/>
  <c r="N4665" i="1"/>
  <c r="L4661" i="1"/>
  <c r="M4661" i="1"/>
  <c r="N4661" i="1"/>
  <c r="M4649" i="1"/>
  <c r="K4649" i="1"/>
  <c r="L4649" i="1"/>
  <c r="N4649" i="1"/>
  <c r="L4645" i="1"/>
  <c r="K4645" i="1"/>
  <c r="M4645" i="1"/>
  <c r="N4645" i="1"/>
  <c r="L4621" i="1"/>
  <c r="K4621" i="1"/>
  <c r="M4621" i="1"/>
  <c r="N4621" i="1"/>
  <c r="K4616" i="1"/>
  <c r="K4567" i="1"/>
  <c r="M4536" i="1"/>
  <c r="K4536" i="1"/>
  <c r="L4536" i="1"/>
  <c r="N4536" i="1"/>
  <c r="K4532" i="1"/>
  <c r="L4532" i="1"/>
  <c r="M4532" i="1"/>
  <c r="N4532" i="1"/>
  <c r="K4512" i="1"/>
  <c r="L4512" i="1"/>
  <c r="M4512" i="1"/>
  <c r="N4512" i="1"/>
  <c r="L4488" i="1"/>
  <c r="M4488" i="1"/>
  <c r="N4488" i="1"/>
  <c r="K4484" i="1"/>
  <c r="M4484" i="1"/>
  <c r="N4484" i="1"/>
  <c r="N4459" i="1"/>
  <c r="K4459" i="1"/>
  <c r="L4459" i="1"/>
  <c r="M4459" i="1"/>
  <c r="K4452" i="1"/>
  <c r="L4452" i="1"/>
  <c r="M4452" i="1"/>
  <c r="N4452" i="1"/>
  <c r="K4440" i="1"/>
  <c r="N4440" i="1"/>
  <c r="L4440" i="1"/>
  <c r="M4440" i="1"/>
  <c r="N4379" i="1"/>
  <c r="K4379" i="1"/>
  <c r="L4379" i="1"/>
  <c r="M4379" i="1"/>
  <c r="K4351" i="1"/>
  <c r="L4351" i="1"/>
  <c r="N4351" i="1"/>
  <c r="M4335" i="1"/>
  <c r="N4315" i="1"/>
  <c r="K4315" i="1"/>
  <c r="L4315" i="1"/>
  <c r="M4315" i="1"/>
  <c r="K4287" i="1"/>
  <c r="L4287" i="1"/>
  <c r="N4287" i="1"/>
  <c r="M4271" i="1"/>
  <c r="N4251" i="1"/>
  <c r="K4251" i="1"/>
  <c r="L4251" i="1"/>
  <c r="M4251" i="1"/>
  <c r="N4187" i="1"/>
  <c r="K4187" i="1"/>
  <c r="L4187" i="1"/>
  <c r="M4187" i="1"/>
  <c r="N4123" i="1"/>
  <c r="K4123" i="1"/>
  <c r="L4123" i="1"/>
  <c r="M4123" i="1"/>
  <c r="N4059" i="1"/>
  <c r="K4059" i="1"/>
  <c r="L4059" i="1"/>
  <c r="M4059" i="1"/>
  <c r="N3887" i="1"/>
  <c r="M3887" i="1"/>
  <c r="K3887" i="1"/>
  <c r="L3887" i="1"/>
  <c r="N3782" i="1"/>
  <c r="K3782" i="1"/>
  <c r="L3782" i="1"/>
  <c r="M3782" i="1"/>
  <c r="L3708" i="1"/>
  <c r="K3708" i="1"/>
  <c r="M3708" i="1"/>
  <c r="N3708" i="1"/>
  <c r="K3667" i="1"/>
  <c r="L3667" i="1"/>
  <c r="M3667" i="1"/>
  <c r="N3667" i="1"/>
  <c r="K3479" i="1"/>
  <c r="L3479" i="1"/>
  <c r="M3479" i="1"/>
  <c r="N3479" i="1"/>
  <c r="L3148" i="1"/>
  <c r="K3148" i="1"/>
  <c r="M3148" i="1"/>
  <c r="N3148" i="1"/>
  <c r="K5364" i="1"/>
  <c r="L5364" i="1"/>
  <c r="M5364" i="1"/>
  <c r="K5356" i="1"/>
  <c r="L5356" i="1"/>
  <c r="M5356" i="1"/>
  <c r="K5324" i="1"/>
  <c r="L5324" i="1"/>
  <c r="M5324" i="1"/>
  <c r="K5284" i="1"/>
  <c r="L5284" i="1"/>
  <c r="M5284" i="1"/>
  <c r="L5213" i="1"/>
  <c r="M5213" i="1"/>
  <c r="N5213" i="1"/>
  <c r="M5091" i="1"/>
  <c r="K5091" i="1"/>
  <c r="L5091" i="1"/>
  <c r="N5091" i="1"/>
  <c r="L5085" i="1"/>
  <c r="M5085" i="1"/>
  <c r="N5085" i="1"/>
  <c r="L4957" i="1"/>
  <c r="M4957" i="1"/>
  <c r="N4957" i="1"/>
  <c r="K4844" i="1"/>
  <c r="L4844" i="1"/>
  <c r="N4844" i="1"/>
  <c r="M4844" i="1"/>
  <c r="K4835" i="1"/>
  <c r="L4835" i="1"/>
  <c r="M4835" i="1"/>
  <c r="N4835" i="1"/>
  <c r="L4765" i="1"/>
  <c r="M4765" i="1"/>
  <c r="N4765" i="1"/>
  <c r="K4707" i="1"/>
  <c r="M4707" i="1"/>
  <c r="L4707" i="1"/>
  <c r="N4707" i="1"/>
  <c r="L4701" i="1"/>
  <c r="M4701" i="1"/>
  <c r="N4701" i="1"/>
  <c r="K4640" i="1"/>
  <c r="L4640" i="1"/>
  <c r="N4640" i="1"/>
  <c r="M4640" i="1"/>
  <c r="K4612" i="1"/>
  <c r="M4612" i="1"/>
  <c r="N4612" i="1"/>
  <c r="N4527" i="1"/>
  <c r="K4527" i="1"/>
  <c r="L4527" i="1"/>
  <c r="M4527" i="1"/>
  <c r="K4415" i="1"/>
  <c r="N4415" i="1"/>
  <c r="M4415" i="1"/>
  <c r="K3603" i="1"/>
  <c r="L3603" i="1"/>
  <c r="M3603" i="1"/>
  <c r="N3603" i="1"/>
  <c r="K3422" i="1"/>
  <c r="L3422" i="1"/>
  <c r="N3422" i="1"/>
  <c r="M3422" i="1"/>
  <c r="K3415" i="1"/>
  <c r="L3415" i="1"/>
  <c r="M3415" i="1"/>
  <c r="N3415" i="1"/>
  <c r="L5237" i="1"/>
  <c r="M5237" i="1"/>
  <c r="N5237" i="1"/>
  <c r="K5115" i="1"/>
  <c r="L5115" i="1"/>
  <c r="M5115" i="1"/>
  <c r="N5115" i="1"/>
  <c r="K5060" i="1"/>
  <c r="L5060" i="1"/>
  <c r="N5060" i="1"/>
  <c r="M5060" i="1"/>
  <c r="L5045" i="1"/>
  <c r="M5045" i="1"/>
  <c r="N5045" i="1"/>
  <c r="K4996" i="1"/>
  <c r="L4996" i="1"/>
  <c r="N4996" i="1"/>
  <c r="M4996" i="1"/>
  <c r="K4987" i="1"/>
  <c r="L4987" i="1"/>
  <c r="M4987" i="1"/>
  <c r="N4987" i="1"/>
  <c r="L4981" i="1"/>
  <c r="M4981" i="1"/>
  <c r="N4981" i="1"/>
  <c r="K4923" i="1"/>
  <c r="L4923" i="1"/>
  <c r="M4923" i="1"/>
  <c r="N4923" i="1"/>
  <c r="K4859" i="1"/>
  <c r="M4859" i="1"/>
  <c r="L4859" i="1"/>
  <c r="N4859" i="1"/>
  <c r="K4483" i="1"/>
  <c r="N4483" i="1"/>
  <c r="L4483" i="1"/>
  <c r="M4483" i="1"/>
  <c r="K4399" i="1"/>
  <c r="N4399" i="1"/>
  <c r="M4399" i="1"/>
  <c r="K4359" i="1"/>
  <c r="L4359" i="1"/>
  <c r="N4359" i="1"/>
  <c r="N4323" i="1"/>
  <c r="K4323" i="1"/>
  <c r="L4323" i="1"/>
  <c r="M4323" i="1"/>
  <c r="N3951" i="1"/>
  <c r="K3951" i="1"/>
  <c r="L3951" i="1"/>
  <c r="M3951" i="1"/>
  <c r="L3920" i="1"/>
  <c r="M3920" i="1"/>
  <c r="N3920" i="1"/>
  <c r="K3920" i="1"/>
  <c r="K3534" i="1"/>
  <c r="N3534" i="1"/>
  <c r="L3534" i="1"/>
  <c r="M3534" i="1"/>
  <c r="N3218" i="1"/>
  <c r="K3218" i="1"/>
  <c r="L3218" i="1"/>
  <c r="M3218" i="1"/>
  <c r="N22" i="1"/>
  <c r="K22" i="1"/>
  <c r="L22" i="1"/>
  <c r="M22" i="1"/>
  <c r="L5133" i="1"/>
  <c r="M5133" i="1"/>
  <c r="N5133" i="1"/>
  <c r="K5291" i="1"/>
  <c r="L5291" i="1"/>
  <c r="N5291" i="1"/>
  <c r="K5259" i="1"/>
  <c r="L5259" i="1"/>
  <c r="N5259" i="1"/>
  <c r="K5251" i="1"/>
  <c r="L5251" i="1"/>
  <c r="N5251" i="1"/>
  <c r="K5123" i="1"/>
  <c r="L5123" i="1"/>
  <c r="M5123" i="1"/>
  <c r="N5123" i="1"/>
  <c r="L5117" i="1"/>
  <c r="M5117" i="1"/>
  <c r="N5117" i="1"/>
  <c r="K5059" i="1"/>
  <c r="M5059" i="1"/>
  <c r="L5059" i="1"/>
  <c r="N5059" i="1"/>
  <c r="M4995" i="1"/>
  <c r="K4995" i="1"/>
  <c r="L4995" i="1"/>
  <c r="N4995" i="1"/>
  <c r="K4739" i="1"/>
  <c r="L4739" i="1"/>
  <c r="M4739" i="1"/>
  <c r="N4739" i="1"/>
  <c r="L4733" i="1"/>
  <c r="M4733" i="1"/>
  <c r="N4733" i="1"/>
  <c r="K4635" i="1"/>
  <c r="L4635" i="1"/>
  <c r="M4635" i="1"/>
  <c r="N4635" i="1"/>
  <c r="M4606" i="1"/>
  <c r="K4606" i="1"/>
  <c r="L4606" i="1"/>
  <c r="N4606" i="1"/>
  <c r="L4587" i="1"/>
  <c r="M4587" i="1"/>
  <c r="N4587" i="1"/>
  <c r="L4533" i="1"/>
  <c r="M4533" i="1"/>
  <c r="N4533" i="1"/>
  <c r="N4331" i="1"/>
  <c r="K4331" i="1"/>
  <c r="L4331" i="1"/>
  <c r="M4331" i="1"/>
  <c r="K4303" i="1"/>
  <c r="L4303" i="1"/>
  <c r="N4303" i="1"/>
  <c r="N4203" i="1"/>
  <c r="K4203" i="1"/>
  <c r="L4203" i="1"/>
  <c r="M4203" i="1"/>
  <c r="N4139" i="1"/>
  <c r="K4139" i="1"/>
  <c r="L4139" i="1"/>
  <c r="M4139" i="1"/>
  <c r="N4075" i="1"/>
  <c r="K4075" i="1"/>
  <c r="L4075" i="1"/>
  <c r="M4075" i="1"/>
  <c r="L3286" i="1"/>
  <c r="M3286" i="1"/>
  <c r="N3286" i="1"/>
  <c r="K3286" i="1"/>
  <c r="K1732" i="1"/>
  <c r="L1732" i="1"/>
  <c r="M1732" i="1"/>
  <c r="N1732" i="1"/>
  <c r="K5237" i="1"/>
  <c r="K5204" i="1"/>
  <c r="L5204" i="1"/>
  <c r="N5204" i="1"/>
  <c r="M5204" i="1"/>
  <c r="K5195" i="1"/>
  <c r="M5195" i="1"/>
  <c r="L5195" i="1"/>
  <c r="N5195" i="1"/>
  <c r="L5189" i="1"/>
  <c r="M5189" i="1"/>
  <c r="N5189" i="1"/>
  <c r="K5173" i="1"/>
  <c r="K5140" i="1"/>
  <c r="L5140" i="1"/>
  <c r="M5140" i="1"/>
  <c r="N5140" i="1"/>
  <c r="K5131" i="1"/>
  <c r="L5131" i="1"/>
  <c r="M5131" i="1"/>
  <c r="N5131" i="1"/>
  <c r="L5125" i="1"/>
  <c r="M5125" i="1"/>
  <c r="N5125" i="1"/>
  <c r="K5109" i="1"/>
  <c r="K5076" i="1"/>
  <c r="L5076" i="1"/>
  <c r="N5076" i="1"/>
  <c r="M5076" i="1"/>
  <c r="K5067" i="1"/>
  <c r="L5067" i="1"/>
  <c r="M5067" i="1"/>
  <c r="N5067" i="1"/>
  <c r="L5061" i="1"/>
  <c r="M5061" i="1"/>
  <c r="N5061" i="1"/>
  <c r="K5045" i="1"/>
  <c r="K5012" i="1"/>
  <c r="N5012" i="1"/>
  <c r="L5012" i="1"/>
  <c r="M5012" i="1"/>
  <c r="M5003" i="1"/>
  <c r="K5003" i="1"/>
  <c r="L5003" i="1"/>
  <c r="N5003" i="1"/>
  <c r="L4997" i="1"/>
  <c r="M4997" i="1"/>
  <c r="N4997" i="1"/>
  <c r="K4981" i="1"/>
  <c r="K4948" i="1"/>
  <c r="N4948" i="1"/>
  <c r="L4948" i="1"/>
  <c r="M4948" i="1"/>
  <c r="K4939" i="1"/>
  <c r="L4939" i="1"/>
  <c r="M4939" i="1"/>
  <c r="N4939" i="1"/>
  <c r="L4933" i="1"/>
  <c r="M4933" i="1"/>
  <c r="N4933" i="1"/>
  <c r="K4917" i="1"/>
  <c r="K4884" i="1"/>
  <c r="L4884" i="1"/>
  <c r="N4884" i="1"/>
  <c r="M4884" i="1"/>
  <c r="K4875" i="1"/>
  <c r="L4875" i="1"/>
  <c r="M4875" i="1"/>
  <c r="N4875" i="1"/>
  <c r="L4869" i="1"/>
  <c r="M4869" i="1"/>
  <c r="N4869" i="1"/>
  <c r="K4853" i="1"/>
  <c r="K4820" i="1"/>
  <c r="L4820" i="1"/>
  <c r="M4820" i="1"/>
  <c r="N4820" i="1"/>
  <c r="K4811" i="1"/>
  <c r="L4811" i="1"/>
  <c r="M4811" i="1"/>
  <c r="N4811" i="1"/>
  <c r="L4805" i="1"/>
  <c r="M4805" i="1"/>
  <c r="N4805" i="1"/>
  <c r="K4789" i="1"/>
  <c r="K4756" i="1"/>
  <c r="N4756" i="1"/>
  <c r="L4756" i="1"/>
  <c r="M4756" i="1"/>
  <c r="K4747" i="1"/>
  <c r="L4747" i="1"/>
  <c r="M4747" i="1"/>
  <c r="N4747" i="1"/>
  <c r="L4741" i="1"/>
  <c r="M4741" i="1"/>
  <c r="N4741" i="1"/>
  <c r="K4725" i="1"/>
  <c r="L4685" i="1"/>
  <c r="K4685" i="1"/>
  <c r="M4685" i="1"/>
  <c r="N4685" i="1"/>
  <c r="K4680" i="1"/>
  <c r="L4676" i="1"/>
  <c r="K4631" i="1"/>
  <c r="M4600" i="1"/>
  <c r="K4600" i="1"/>
  <c r="L4600" i="1"/>
  <c r="N4600" i="1"/>
  <c r="K4596" i="1"/>
  <c r="L4596" i="1"/>
  <c r="M4596" i="1"/>
  <c r="N4596" i="1"/>
  <c r="K4576" i="1"/>
  <c r="N4576" i="1"/>
  <c r="L4576" i="1"/>
  <c r="M4576" i="1"/>
  <c r="L4552" i="1"/>
  <c r="M4552" i="1"/>
  <c r="N4552" i="1"/>
  <c r="K4548" i="1"/>
  <c r="M4548" i="1"/>
  <c r="N4548" i="1"/>
  <c r="K4508" i="1"/>
  <c r="L4508" i="1"/>
  <c r="M4508" i="1"/>
  <c r="N4508" i="1"/>
  <c r="N4503" i="1"/>
  <c r="L4503" i="1"/>
  <c r="M4503" i="1"/>
  <c r="N4471" i="1"/>
  <c r="L4471" i="1"/>
  <c r="M4471" i="1"/>
  <c r="K4431" i="1"/>
  <c r="N4431" i="1"/>
  <c r="M4431" i="1"/>
  <c r="L4399" i="1"/>
  <c r="K4375" i="1"/>
  <c r="L4375" i="1"/>
  <c r="N4375" i="1"/>
  <c r="M4359" i="1"/>
  <c r="N4339" i="1"/>
  <c r="K4339" i="1"/>
  <c r="L4339" i="1"/>
  <c r="M4339" i="1"/>
  <c r="K4311" i="1"/>
  <c r="L4311" i="1"/>
  <c r="N4311" i="1"/>
  <c r="M4295" i="1"/>
  <c r="N4275" i="1"/>
  <c r="K4275" i="1"/>
  <c r="L4275" i="1"/>
  <c r="M4275" i="1"/>
  <c r="N4211" i="1"/>
  <c r="K4211" i="1"/>
  <c r="L4211" i="1"/>
  <c r="M4211" i="1"/>
  <c r="N4147" i="1"/>
  <c r="K4147" i="1"/>
  <c r="L4147" i="1"/>
  <c r="M4147" i="1"/>
  <c r="N4083" i="1"/>
  <c r="K4083" i="1"/>
  <c r="L4083" i="1"/>
  <c r="M4083" i="1"/>
  <c r="M4013" i="1"/>
  <c r="K4013" i="1"/>
  <c r="L4013" i="1"/>
  <c r="N4013" i="1"/>
  <c r="L3736" i="1"/>
  <c r="K3736" i="1"/>
  <c r="M3736" i="1"/>
  <c r="N3736" i="1"/>
  <c r="N3682" i="1"/>
  <c r="K3682" i="1"/>
  <c r="L3682" i="1"/>
  <c r="M3682" i="1"/>
  <c r="K3598" i="1"/>
  <c r="N3598" i="1"/>
  <c r="L3598" i="1"/>
  <c r="M3598" i="1"/>
  <c r="K3526" i="1"/>
  <c r="N3526" i="1"/>
  <c r="L3526" i="1"/>
  <c r="M3526" i="1"/>
  <c r="K3494" i="1"/>
  <c r="N3494" i="1"/>
  <c r="L3494" i="1"/>
  <c r="M3494" i="1"/>
  <c r="K3327" i="1"/>
  <c r="L3327" i="1"/>
  <c r="M3327" i="1"/>
  <c r="N3327" i="1"/>
  <c r="N3186" i="1"/>
  <c r="K3186" i="1"/>
  <c r="L3186" i="1"/>
  <c r="M3186" i="1"/>
  <c r="L2575" i="1"/>
  <c r="K2575" i="1"/>
  <c r="M2575" i="1"/>
  <c r="N2575" i="1"/>
  <c r="K4255" i="1"/>
  <c r="L4255" i="1"/>
  <c r="N4255" i="1"/>
  <c r="K4247" i="1"/>
  <c r="L4247" i="1"/>
  <c r="N4247" i="1"/>
  <c r="K4239" i="1"/>
  <c r="L4239" i="1"/>
  <c r="N4239" i="1"/>
  <c r="K4231" i="1"/>
  <c r="L4231" i="1"/>
  <c r="N4231" i="1"/>
  <c r="K4223" i="1"/>
  <c r="L4223" i="1"/>
  <c r="N4223" i="1"/>
  <c r="K4215" i="1"/>
  <c r="L4215" i="1"/>
  <c r="N4215" i="1"/>
  <c r="K4207" i="1"/>
  <c r="L4207" i="1"/>
  <c r="N4207" i="1"/>
  <c r="K4199" i="1"/>
  <c r="L4199" i="1"/>
  <c r="N4199" i="1"/>
  <c r="K4191" i="1"/>
  <c r="L4191" i="1"/>
  <c r="N4191" i="1"/>
  <c r="K4183" i="1"/>
  <c r="L4183" i="1"/>
  <c r="N4183" i="1"/>
  <c r="K4175" i="1"/>
  <c r="L4175" i="1"/>
  <c r="N4175" i="1"/>
  <c r="K4167" i="1"/>
  <c r="L4167" i="1"/>
  <c r="N4167" i="1"/>
  <c r="K4159" i="1"/>
  <c r="L4159" i="1"/>
  <c r="N4159" i="1"/>
  <c r="K4151" i="1"/>
  <c r="L4151" i="1"/>
  <c r="N4151" i="1"/>
  <c r="K4143" i="1"/>
  <c r="L4143" i="1"/>
  <c r="N4143" i="1"/>
  <c r="K4135" i="1"/>
  <c r="L4135" i="1"/>
  <c r="N4135" i="1"/>
  <c r="K4127" i="1"/>
  <c r="L4127" i="1"/>
  <c r="N4127" i="1"/>
  <c r="K4119" i="1"/>
  <c r="L4119" i="1"/>
  <c r="N4119" i="1"/>
  <c r="K4111" i="1"/>
  <c r="L4111" i="1"/>
  <c r="N4111" i="1"/>
  <c r="K4103" i="1"/>
  <c r="L4103" i="1"/>
  <c r="N4103" i="1"/>
  <c r="K4095" i="1"/>
  <c r="L4095" i="1"/>
  <c r="N4095" i="1"/>
  <c r="K4087" i="1"/>
  <c r="L4087" i="1"/>
  <c r="N4087" i="1"/>
  <c r="K4079" i="1"/>
  <c r="L4079" i="1"/>
  <c r="N4079" i="1"/>
  <c r="K4071" i="1"/>
  <c r="L4071" i="1"/>
  <c r="N4071" i="1"/>
  <c r="K4063" i="1"/>
  <c r="L4063" i="1"/>
  <c r="N4063" i="1"/>
  <c r="K4055" i="1"/>
  <c r="L4055" i="1"/>
  <c r="N4055" i="1"/>
  <c r="K4047" i="1"/>
  <c r="L4047" i="1"/>
  <c r="N4047" i="1"/>
  <c r="K4039" i="1"/>
  <c r="L4039" i="1"/>
  <c r="N4039" i="1"/>
  <c r="K4023" i="1"/>
  <c r="L4023" i="1"/>
  <c r="M4023" i="1"/>
  <c r="L3980" i="1"/>
  <c r="M3980" i="1"/>
  <c r="N3980" i="1"/>
  <c r="N3934" i="1"/>
  <c r="K3934" i="1"/>
  <c r="L3934" i="1"/>
  <c r="L3906" i="1"/>
  <c r="M3906" i="1"/>
  <c r="N3906" i="1"/>
  <c r="M3901" i="1"/>
  <c r="L3901" i="1"/>
  <c r="N3901" i="1"/>
  <c r="K3891" i="1"/>
  <c r="L3891" i="1"/>
  <c r="M3891" i="1"/>
  <c r="N3891" i="1"/>
  <c r="K3880" i="1"/>
  <c r="L3880" i="1"/>
  <c r="M3880" i="1"/>
  <c r="K3855" i="1"/>
  <c r="L3855" i="1"/>
  <c r="N3855" i="1"/>
  <c r="K3827" i="1"/>
  <c r="L3827" i="1"/>
  <c r="M3827" i="1"/>
  <c r="L3808" i="1"/>
  <c r="K3808" i="1"/>
  <c r="M3808" i="1"/>
  <c r="N3808" i="1"/>
  <c r="N3790" i="1"/>
  <c r="L3790" i="1"/>
  <c r="M3790" i="1"/>
  <c r="N3778" i="1"/>
  <c r="K3778" i="1"/>
  <c r="L3778" i="1"/>
  <c r="K3763" i="1"/>
  <c r="L3763" i="1"/>
  <c r="M3763" i="1"/>
  <c r="L3744" i="1"/>
  <c r="K3744" i="1"/>
  <c r="M3744" i="1"/>
  <c r="N3744" i="1"/>
  <c r="N3726" i="1"/>
  <c r="L3726" i="1"/>
  <c r="M3726" i="1"/>
  <c r="N3714" i="1"/>
  <c r="K3714" i="1"/>
  <c r="L3714" i="1"/>
  <c r="K3699" i="1"/>
  <c r="L3699" i="1"/>
  <c r="M3699" i="1"/>
  <c r="L3680" i="1"/>
  <c r="K3680" i="1"/>
  <c r="M3680" i="1"/>
  <c r="N3680" i="1"/>
  <c r="K3670" i="1"/>
  <c r="N3670" i="1"/>
  <c r="L3670" i="1"/>
  <c r="M3670" i="1"/>
  <c r="K3619" i="1"/>
  <c r="L3619" i="1"/>
  <c r="M3619" i="1"/>
  <c r="N3619" i="1"/>
  <c r="K3606" i="1"/>
  <c r="N3606" i="1"/>
  <c r="L3606" i="1"/>
  <c r="M3606" i="1"/>
  <c r="K3555" i="1"/>
  <c r="L3555" i="1"/>
  <c r="M3555" i="1"/>
  <c r="N3555" i="1"/>
  <c r="K3542" i="1"/>
  <c r="N3542" i="1"/>
  <c r="L3542" i="1"/>
  <c r="M3542" i="1"/>
  <c r="K3507" i="1"/>
  <c r="L3507" i="1"/>
  <c r="M3507" i="1"/>
  <c r="N3507" i="1"/>
  <c r="K3470" i="1"/>
  <c r="L3470" i="1"/>
  <c r="N3470" i="1"/>
  <c r="K3439" i="1"/>
  <c r="L3439" i="1"/>
  <c r="M3439" i="1"/>
  <c r="N3439" i="1"/>
  <c r="K3406" i="1"/>
  <c r="L3406" i="1"/>
  <c r="N3406" i="1"/>
  <c r="K3375" i="1"/>
  <c r="L3375" i="1"/>
  <c r="M3375" i="1"/>
  <c r="N3375" i="1"/>
  <c r="K3342" i="1"/>
  <c r="L3342" i="1"/>
  <c r="N3342" i="1"/>
  <c r="N3250" i="1"/>
  <c r="K3250" i="1"/>
  <c r="L3250" i="1"/>
  <c r="M3250" i="1"/>
  <c r="K2850" i="1"/>
  <c r="L2850" i="1"/>
  <c r="M2850" i="1"/>
  <c r="N2850" i="1"/>
  <c r="L2823" i="1"/>
  <c r="K2823" i="1"/>
  <c r="M2823" i="1"/>
  <c r="N2357" i="1"/>
  <c r="L2357" i="1"/>
  <c r="M2357" i="1"/>
  <c r="K2357" i="1"/>
  <c r="N2293" i="1"/>
  <c r="L2293" i="1"/>
  <c r="M2293" i="1"/>
  <c r="K2293" i="1"/>
  <c r="N2229" i="1"/>
  <c r="L2229" i="1"/>
  <c r="M2229" i="1"/>
  <c r="K2229" i="1"/>
  <c r="N2135" i="1"/>
  <c r="K2135" i="1"/>
  <c r="L2135" i="1"/>
  <c r="M2135" i="1"/>
  <c r="L1845" i="1"/>
  <c r="M1845" i="1"/>
  <c r="N1845" i="1"/>
  <c r="K1845" i="1"/>
  <c r="L1841" i="1"/>
  <c r="K1841" i="1"/>
  <c r="M1841" i="1"/>
  <c r="N1841" i="1"/>
  <c r="K1748" i="1"/>
  <c r="L1748" i="1"/>
  <c r="M1748" i="1"/>
  <c r="N1748" i="1"/>
  <c r="K1124" i="1"/>
  <c r="L1124" i="1"/>
  <c r="M1124" i="1"/>
  <c r="N1124" i="1"/>
  <c r="K540" i="1"/>
  <c r="L540" i="1"/>
  <c r="M540" i="1"/>
  <c r="N540" i="1"/>
  <c r="K415" i="1"/>
  <c r="L415" i="1"/>
  <c r="M415" i="1"/>
  <c r="N415" i="1"/>
  <c r="M396" i="1"/>
  <c r="K396" i="1"/>
  <c r="L396" i="1"/>
  <c r="N396" i="1"/>
  <c r="N267" i="1"/>
  <c r="K267" i="1"/>
  <c r="L267" i="1"/>
  <c r="M267" i="1"/>
  <c r="K235" i="1"/>
  <c r="L235" i="1"/>
  <c r="N235" i="1"/>
  <c r="M235" i="1"/>
  <c r="K228" i="1"/>
  <c r="M228" i="1"/>
  <c r="N228" i="1"/>
  <c r="K34" i="1"/>
  <c r="L34" i="1"/>
  <c r="N34" i="1"/>
  <c r="M34" i="1"/>
  <c r="K18" i="1"/>
  <c r="L18" i="1"/>
  <c r="N18" i="1"/>
  <c r="M4693" i="1"/>
  <c r="K4687" i="1"/>
  <c r="N4684" i="1"/>
  <c r="L4678" i="1"/>
  <c r="N4669" i="1"/>
  <c r="L4668" i="1"/>
  <c r="L4663" i="1"/>
  <c r="N4654" i="1"/>
  <c r="K4653" i="1"/>
  <c r="M4644" i="1"/>
  <c r="M4639" i="1"/>
  <c r="K4638" i="1"/>
  <c r="M4629" i="1"/>
  <c r="K4623" i="1"/>
  <c r="N4620" i="1"/>
  <c r="L4614" i="1"/>
  <c r="N4605" i="1"/>
  <c r="L4604" i="1"/>
  <c r="L4599" i="1"/>
  <c r="N4590" i="1"/>
  <c r="K4589" i="1"/>
  <c r="M4580" i="1"/>
  <c r="M4575" i="1"/>
  <c r="K4574" i="1"/>
  <c r="M4565" i="1"/>
  <c r="K4559" i="1"/>
  <c r="N4556" i="1"/>
  <c r="L4550" i="1"/>
  <c r="N4541" i="1"/>
  <c r="L4540" i="1"/>
  <c r="L4535" i="1"/>
  <c r="N4526" i="1"/>
  <c r="K4525" i="1"/>
  <c r="M4516" i="1"/>
  <c r="M4511" i="1"/>
  <c r="K4510" i="1"/>
  <c r="M4501" i="1"/>
  <c r="K4495" i="1"/>
  <c r="N4492" i="1"/>
  <c r="L4486" i="1"/>
  <c r="N4477" i="1"/>
  <c r="N4473" i="1"/>
  <c r="M4469" i="1"/>
  <c r="M4465" i="1"/>
  <c r="K4461" i="1"/>
  <c r="K4457" i="1"/>
  <c r="M4451" i="1"/>
  <c r="M4447" i="1"/>
  <c r="L4443" i="1"/>
  <c r="L4439" i="1"/>
  <c r="N4436" i="1"/>
  <c r="K4435" i="1"/>
  <c r="N4420" i="1"/>
  <c r="K4419" i="1"/>
  <c r="N4404" i="1"/>
  <c r="K4403" i="1"/>
  <c r="N4388" i="1"/>
  <c r="K4387" i="1"/>
  <c r="L4377" i="1"/>
  <c r="M4377" i="1"/>
  <c r="N4377" i="1"/>
  <c r="L4369" i="1"/>
  <c r="M4369" i="1"/>
  <c r="N4369" i="1"/>
  <c r="L4361" i="1"/>
  <c r="M4361" i="1"/>
  <c r="N4361" i="1"/>
  <c r="L4353" i="1"/>
  <c r="M4353" i="1"/>
  <c r="N4353" i="1"/>
  <c r="L4345" i="1"/>
  <c r="M4345" i="1"/>
  <c r="N4345" i="1"/>
  <c r="L4337" i="1"/>
  <c r="M4337" i="1"/>
  <c r="N4337" i="1"/>
  <c r="L4329" i="1"/>
  <c r="M4329" i="1"/>
  <c r="N4329" i="1"/>
  <c r="L4321" i="1"/>
  <c r="M4321" i="1"/>
  <c r="N4321" i="1"/>
  <c r="L4313" i="1"/>
  <c r="M4313" i="1"/>
  <c r="N4313" i="1"/>
  <c r="L4305" i="1"/>
  <c r="M4305" i="1"/>
  <c r="N4305" i="1"/>
  <c r="L4297" i="1"/>
  <c r="M4297" i="1"/>
  <c r="N4297" i="1"/>
  <c r="L4289" i="1"/>
  <c r="M4289" i="1"/>
  <c r="N4289" i="1"/>
  <c r="L4281" i="1"/>
  <c r="M4281" i="1"/>
  <c r="N4281" i="1"/>
  <c r="L4273" i="1"/>
  <c r="M4273" i="1"/>
  <c r="N4273" i="1"/>
  <c r="L4265" i="1"/>
  <c r="M4265" i="1"/>
  <c r="N4265" i="1"/>
  <c r="L4257" i="1"/>
  <c r="M4257" i="1"/>
  <c r="N4257" i="1"/>
  <c r="L4249" i="1"/>
  <c r="M4249" i="1"/>
  <c r="N4249" i="1"/>
  <c r="L4241" i="1"/>
  <c r="M4241" i="1"/>
  <c r="N4241" i="1"/>
  <c r="L4233" i="1"/>
  <c r="M4233" i="1"/>
  <c r="N4233" i="1"/>
  <c r="L4225" i="1"/>
  <c r="M4225" i="1"/>
  <c r="N4225" i="1"/>
  <c r="L4217" i="1"/>
  <c r="M4217" i="1"/>
  <c r="N4217" i="1"/>
  <c r="L4209" i="1"/>
  <c r="M4209" i="1"/>
  <c r="N4209" i="1"/>
  <c r="L4201" i="1"/>
  <c r="M4201" i="1"/>
  <c r="N4201" i="1"/>
  <c r="L4193" i="1"/>
  <c r="M4193" i="1"/>
  <c r="N4193" i="1"/>
  <c r="L4185" i="1"/>
  <c r="M4185" i="1"/>
  <c r="N4185" i="1"/>
  <c r="L4177" i="1"/>
  <c r="M4177" i="1"/>
  <c r="N4177" i="1"/>
  <c r="L4169" i="1"/>
  <c r="M4169" i="1"/>
  <c r="N4169" i="1"/>
  <c r="L4161" i="1"/>
  <c r="M4161" i="1"/>
  <c r="N4161" i="1"/>
  <c r="L4153" i="1"/>
  <c r="M4153" i="1"/>
  <c r="N4153" i="1"/>
  <c r="L4145" i="1"/>
  <c r="M4145" i="1"/>
  <c r="N4145" i="1"/>
  <c r="L4137" i="1"/>
  <c r="M4137" i="1"/>
  <c r="N4137" i="1"/>
  <c r="L4129" i="1"/>
  <c r="M4129" i="1"/>
  <c r="N4129" i="1"/>
  <c r="L4121" i="1"/>
  <c r="M4121" i="1"/>
  <c r="N4121" i="1"/>
  <c r="L4113" i="1"/>
  <c r="M4113" i="1"/>
  <c r="N4113" i="1"/>
  <c r="L4105" i="1"/>
  <c r="M4105" i="1"/>
  <c r="N4105" i="1"/>
  <c r="L4097" i="1"/>
  <c r="M4097" i="1"/>
  <c r="N4097" i="1"/>
  <c r="L4089" i="1"/>
  <c r="M4089" i="1"/>
  <c r="N4089" i="1"/>
  <c r="L4081" i="1"/>
  <c r="M4081" i="1"/>
  <c r="N4081" i="1"/>
  <c r="L4073" i="1"/>
  <c r="M4073" i="1"/>
  <c r="N4073" i="1"/>
  <c r="L4065" i="1"/>
  <c r="M4065" i="1"/>
  <c r="N4065" i="1"/>
  <c r="L4057" i="1"/>
  <c r="M4057" i="1"/>
  <c r="N4057" i="1"/>
  <c r="L4049" i="1"/>
  <c r="M4049" i="1"/>
  <c r="N4049" i="1"/>
  <c r="L4041" i="1"/>
  <c r="M4041" i="1"/>
  <c r="N4041" i="1"/>
  <c r="K4000" i="1"/>
  <c r="N3998" i="1"/>
  <c r="K3998" i="1"/>
  <c r="L3998" i="1"/>
  <c r="M3996" i="1"/>
  <c r="M3986" i="1"/>
  <c r="N3981" i="1"/>
  <c r="L3970" i="1"/>
  <c r="M3970" i="1"/>
  <c r="N3970" i="1"/>
  <c r="M3965" i="1"/>
  <c r="L3965" i="1"/>
  <c r="N3965" i="1"/>
  <c r="K3955" i="1"/>
  <c r="L3955" i="1"/>
  <c r="M3955" i="1"/>
  <c r="N3955" i="1"/>
  <c r="K3944" i="1"/>
  <c r="L3944" i="1"/>
  <c r="M3944" i="1"/>
  <c r="K3932" i="1"/>
  <c r="L3922" i="1"/>
  <c r="K3919" i="1"/>
  <c r="L3919" i="1"/>
  <c r="N3919" i="1"/>
  <c r="L3917" i="1"/>
  <c r="M3902" i="1"/>
  <c r="N3886" i="1"/>
  <c r="L3886" i="1"/>
  <c r="M3886" i="1"/>
  <c r="K3866" i="1"/>
  <c r="L3866" i="1"/>
  <c r="M3866" i="1"/>
  <c r="K3858" i="1"/>
  <c r="K3853" i="1"/>
  <c r="K3851" i="1"/>
  <c r="L3851" i="1"/>
  <c r="M3851" i="1"/>
  <c r="K3840" i="1"/>
  <c r="L3840" i="1"/>
  <c r="N3840" i="1"/>
  <c r="L3838" i="1"/>
  <c r="L3820" i="1"/>
  <c r="M3820" i="1"/>
  <c r="N3820" i="1"/>
  <c r="M3791" i="1"/>
  <c r="K3771" i="1"/>
  <c r="L3771" i="1"/>
  <c r="M3771" i="1"/>
  <c r="N3771" i="1"/>
  <c r="K3768" i="1"/>
  <c r="L3756" i="1"/>
  <c r="M3756" i="1"/>
  <c r="N3756" i="1"/>
  <c r="M3727" i="1"/>
  <c r="K3707" i="1"/>
  <c r="L3707" i="1"/>
  <c r="M3707" i="1"/>
  <c r="N3707" i="1"/>
  <c r="K3704" i="1"/>
  <c r="L3692" i="1"/>
  <c r="M3692" i="1"/>
  <c r="N3692" i="1"/>
  <c r="K3614" i="1"/>
  <c r="N3614" i="1"/>
  <c r="K3550" i="1"/>
  <c r="N3550" i="1"/>
  <c r="K3502" i="1"/>
  <c r="N3502" i="1"/>
  <c r="K3463" i="1"/>
  <c r="L3463" i="1"/>
  <c r="M3463" i="1"/>
  <c r="N3463" i="1"/>
  <c r="K3430" i="1"/>
  <c r="L3430" i="1"/>
  <c r="N3430" i="1"/>
  <c r="K3399" i="1"/>
  <c r="L3399" i="1"/>
  <c r="M3399" i="1"/>
  <c r="N3399" i="1"/>
  <c r="K3366" i="1"/>
  <c r="L3366" i="1"/>
  <c r="N3366" i="1"/>
  <c r="K3335" i="1"/>
  <c r="L3335" i="1"/>
  <c r="M3335" i="1"/>
  <c r="N3335" i="1"/>
  <c r="L3320" i="1"/>
  <c r="K3320" i="1"/>
  <c r="M3320" i="1"/>
  <c r="N3320" i="1"/>
  <c r="L3212" i="1"/>
  <c r="K3212" i="1"/>
  <c r="M3212" i="1"/>
  <c r="N3198" i="1"/>
  <c r="K3198" i="1"/>
  <c r="L3198" i="1"/>
  <c r="M3198" i="1"/>
  <c r="K3171" i="1"/>
  <c r="L3171" i="1"/>
  <c r="M3171" i="1"/>
  <c r="N3171" i="1"/>
  <c r="K3139" i="1"/>
  <c r="M3139" i="1"/>
  <c r="N3139" i="1"/>
  <c r="L2811" i="1"/>
  <c r="M2811" i="1"/>
  <c r="N2811" i="1"/>
  <c r="K2811" i="1"/>
  <c r="K2795" i="1"/>
  <c r="L2795" i="1"/>
  <c r="N2795" i="1"/>
  <c r="K2782" i="1"/>
  <c r="L2782" i="1"/>
  <c r="M2782" i="1"/>
  <c r="N2782" i="1"/>
  <c r="N2777" i="1"/>
  <c r="L2777" i="1"/>
  <c r="M2777" i="1"/>
  <c r="K2678" i="1"/>
  <c r="L2678" i="1"/>
  <c r="M2678" i="1"/>
  <c r="N2678" i="1"/>
  <c r="K2566" i="1"/>
  <c r="L2566" i="1"/>
  <c r="M2566" i="1"/>
  <c r="N2566" i="1"/>
  <c r="K2550" i="1"/>
  <c r="M2550" i="1"/>
  <c r="N2550" i="1"/>
  <c r="L2550" i="1"/>
  <c r="K2530" i="1"/>
  <c r="L2530" i="1"/>
  <c r="M2530" i="1"/>
  <c r="N2530" i="1"/>
  <c r="K2418" i="1"/>
  <c r="L2418" i="1"/>
  <c r="N2418" i="1"/>
  <c r="M2418" i="1"/>
  <c r="L2411" i="1"/>
  <c r="M2411" i="1"/>
  <c r="N2411" i="1"/>
  <c r="K2411" i="1"/>
  <c r="N1947" i="1"/>
  <c r="L1947" i="1"/>
  <c r="M1947" i="1"/>
  <c r="L4034" i="1"/>
  <c r="M4034" i="1"/>
  <c r="N4034" i="1"/>
  <c r="N3950" i="1"/>
  <c r="L3950" i="1"/>
  <c r="M3950" i="1"/>
  <c r="K3930" i="1"/>
  <c r="L3930" i="1"/>
  <c r="M3930" i="1"/>
  <c r="K3904" i="1"/>
  <c r="L3904" i="1"/>
  <c r="N3904" i="1"/>
  <c r="K3390" i="1"/>
  <c r="L3390" i="1"/>
  <c r="N3390" i="1"/>
  <c r="L2523" i="1"/>
  <c r="M2523" i="1"/>
  <c r="N2523" i="1"/>
  <c r="K2502" i="1"/>
  <c r="L2502" i="1"/>
  <c r="M2502" i="1"/>
  <c r="K2096" i="1"/>
  <c r="L2096" i="1"/>
  <c r="M2096" i="1"/>
  <c r="N2096" i="1"/>
  <c r="K2012" i="1"/>
  <c r="L2012" i="1"/>
  <c r="M2012" i="1"/>
  <c r="N2012" i="1"/>
  <c r="M701" i="1"/>
  <c r="K701" i="1"/>
  <c r="L701" i="1"/>
  <c r="N701" i="1"/>
  <c r="K222" i="1"/>
  <c r="L222" i="1"/>
  <c r="M222" i="1"/>
  <c r="N222" i="1"/>
  <c r="K187" i="1"/>
  <c r="L187" i="1"/>
  <c r="M187" i="1"/>
  <c r="N187" i="1"/>
  <c r="K4432" i="1"/>
  <c r="L4432" i="1"/>
  <c r="L4425" i="1"/>
  <c r="M4425" i="1"/>
  <c r="K4416" i="1"/>
  <c r="L4416" i="1"/>
  <c r="L4409" i="1"/>
  <c r="M4409" i="1"/>
  <c r="K4400" i="1"/>
  <c r="L4400" i="1"/>
  <c r="L4393" i="1"/>
  <c r="M4393" i="1"/>
  <c r="K4384" i="1"/>
  <c r="L4384" i="1"/>
  <c r="N4014" i="1"/>
  <c r="L4014" i="1"/>
  <c r="M4014" i="1"/>
  <c r="K3994" i="1"/>
  <c r="L3994" i="1"/>
  <c r="M3994" i="1"/>
  <c r="K3979" i="1"/>
  <c r="L3979" i="1"/>
  <c r="M3979" i="1"/>
  <c r="K3968" i="1"/>
  <c r="L3968" i="1"/>
  <c r="N3968" i="1"/>
  <c r="L3940" i="1"/>
  <c r="K3940" i="1"/>
  <c r="M3940" i="1"/>
  <c r="N3940" i="1"/>
  <c r="L3900" i="1"/>
  <c r="K3900" i="1"/>
  <c r="M3900" i="1"/>
  <c r="M3861" i="1"/>
  <c r="K3861" i="1"/>
  <c r="L3861" i="1"/>
  <c r="N3861" i="1"/>
  <c r="K3823" i="1"/>
  <c r="L3823" i="1"/>
  <c r="M3823" i="1"/>
  <c r="N3774" i="1"/>
  <c r="K3774" i="1"/>
  <c r="L3774" i="1"/>
  <c r="K3759" i="1"/>
  <c r="L3759" i="1"/>
  <c r="M3759" i="1"/>
  <c r="N3710" i="1"/>
  <c r="K3710" i="1"/>
  <c r="L3710" i="1"/>
  <c r="K3695" i="1"/>
  <c r="L3695" i="1"/>
  <c r="M3695" i="1"/>
  <c r="K3630" i="1"/>
  <c r="N3630" i="1"/>
  <c r="K3566" i="1"/>
  <c r="N3566" i="1"/>
  <c r="K3510" i="1"/>
  <c r="N3510" i="1"/>
  <c r="L3510" i="1"/>
  <c r="M3510" i="1"/>
  <c r="K3478" i="1"/>
  <c r="L3478" i="1"/>
  <c r="N3478" i="1"/>
  <c r="K3447" i="1"/>
  <c r="L3447" i="1"/>
  <c r="M3447" i="1"/>
  <c r="N3447" i="1"/>
  <c r="K3414" i="1"/>
  <c r="L3414" i="1"/>
  <c r="N3414" i="1"/>
  <c r="K3383" i="1"/>
  <c r="L3383" i="1"/>
  <c r="M3383" i="1"/>
  <c r="N3383" i="1"/>
  <c r="K3350" i="1"/>
  <c r="L3350" i="1"/>
  <c r="N3350" i="1"/>
  <c r="N3252" i="1"/>
  <c r="L3252" i="1"/>
  <c r="M3252" i="1"/>
  <c r="K3235" i="1"/>
  <c r="L3235" i="1"/>
  <c r="M3235" i="1"/>
  <c r="N3235" i="1"/>
  <c r="K3203" i="1"/>
  <c r="M3203" i="1"/>
  <c r="N3203" i="1"/>
  <c r="N3142" i="1"/>
  <c r="L3142" i="1"/>
  <c r="M3142" i="1"/>
  <c r="N3130" i="1"/>
  <c r="K3130" i="1"/>
  <c r="L3130" i="1"/>
  <c r="M3130" i="1"/>
  <c r="N2842" i="1"/>
  <c r="K2842" i="1"/>
  <c r="L2842" i="1"/>
  <c r="M2842" i="1"/>
  <c r="K2771" i="1"/>
  <c r="L2771" i="1"/>
  <c r="M2771" i="1"/>
  <c r="N2771" i="1"/>
  <c r="M2744" i="1"/>
  <c r="K2744" i="1"/>
  <c r="L2744" i="1"/>
  <c r="M2728" i="1"/>
  <c r="L2728" i="1"/>
  <c r="N2728" i="1"/>
  <c r="K2728" i="1"/>
  <c r="N2699" i="1"/>
  <c r="K2699" i="1"/>
  <c r="L2699" i="1"/>
  <c r="M2699" i="1"/>
  <c r="K2482" i="1"/>
  <c r="L2482" i="1"/>
  <c r="N2482" i="1"/>
  <c r="K4008" i="1"/>
  <c r="L4008" i="1"/>
  <c r="M4008" i="1"/>
  <c r="K3983" i="1"/>
  <c r="L3983" i="1"/>
  <c r="N3983" i="1"/>
  <c r="L3876" i="1"/>
  <c r="K3876" i="1"/>
  <c r="M3876" i="1"/>
  <c r="N3876" i="1"/>
  <c r="L3804" i="1"/>
  <c r="K3804" i="1"/>
  <c r="M3804" i="1"/>
  <c r="N3786" i="1"/>
  <c r="K3786" i="1"/>
  <c r="L3786" i="1"/>
  <c r="M3786" i="1"/>
  <c r="K3635" i="1"/>
  <c r="L3635" i="1"/>
  <c r="M3635" i="1"/>
  <c r="N3635" i="1"/>
  <c r="K3622" i="1"/>
  <c r="N3622" i="1"/>
  <c r="L3622" i="1"/>
  <c r="M3622" i="1"/>
  <c r="K3571" i="1"/>
  <c r="L3571" i="1"/>
  <c r="M3571" i="1"/>
  <c r="N3571" i="1"/>
  <c r="K3454" i="1"/>
  <c r="L3454" i="1"/>
  <c r="N3454" i="1"/>
  <c r="K3359" i="1"/>
  <c r="L3359" i="1"/>
  <c r="M3359" i="1"/>
  <c r="N3359" i="1"/>
  <c r="K3326" i="1"/>
  <c r="L3326" i="1"/>
  <c r="N3326" i="1"/>
  <c r="N3266" i="1"/>
  <c r="L3266" i="1"/>
  <c r="M3266" i="1"/>
  <c r="L3180" i="1"/>
  <c r="K3180" i="1"/>
  <c r="M3180" i="1"/>
  <c r="N3180" i="1"/>
  <c r="L3164" i="1"/>
  <c r="M3164" i="1"/>
  <c r="N3164" i="1"/>
  <c r="L2587" i="1"/>
  <c r="M2587" i="1"/>
  <c r="N2587" i="1"/>
  <c r="K2587" i="1"/>
  <c r="N2051" i="1"/>
  <c r="K2051" i="1"/>
  <c r="L2051" i="1"/>
  <c r="M2051" i="1"/>
  <c r="N255" i="1"/>
  <c r="K255" i="1"/>
  <c r="L255" i="1"/>
  <c r="M255" i="1"/>
  <c r="M224" i="1"/>
  <c r="K224" i="1"/>
  <c r="L224" i="1"/>
  <c r="N198" i="1"/>
  <c r="L198" i="1"/>
  <c r="M198" i="1"/>
  <c r="K198" i="1"/>
  <c r="M174" i="1"/>
  <c r="N174" i="1"/>
  <c r="L174" i="1"/>
  <c r="K4423" i="1"/>
  <c r="N4423" i="1"/>
  <c r="K4407" i="1"/>
  <c r="N4407" i="1"/>
  <c r="K4391" i="1"/>
  <c r="N4391" i="1"/>
  <c r="K4376" i="1"/>
  <c r="L4376" i="1"/>
  <c r="M4376" i="1"/>
  <c r="K4368" i="1"/>
  <c r="L4368" i="1"/>
  <c r="M4368" i="1"/>
  <c r="K4360" i="1"/>
  <c r="L4360" i="1"/>
  <c r="M4360" i="1"/>
  <c r="K4352" i="1"/>
  <c r="L4352" i="1"/>
  <c r="M4352" i="1"/>
  <c r="K4344" i="1"/>
  <c r="L4344" i="1"/>
  <c r="M4344" i="1"/>
  <c r="K4336" i="1"/>
  <c r="L4336" i="1"/>
  <c r="M4336" i="1"/>
  <c r="K4328" i="1"/>
  <c r="L4328" i="1"/>
  <c r="M4328" i="1"/>
  <c r="K4320" i="1"/>
  <c r="L4320" i="1"/>
  <c r="M4320" i="1"/>
  <c r="K4312" i="1"/>
  <c r="L4312" i="1"/>
  <c r="M4312" i="1"/>
  <c r="K4304" i="1"/>
  <c r="L4304" i="1"/>
  <c r="M4304" i="1"/>
  <c r="K4296" i="1"/>
  <c r="L4296" i="1"/>
  <c r="M4296" i="1"/>
  <c r="K4288" i="1"/>
  <c r="L4288" i="1"/>
  <c r="M4288" i="1"/>
  <c r="K4280" i="1"/>
  <c r="L4280" i="1"/>
  <c r="M4280" i="1"/>
  <c r="K4272" i="1"/>
  <c r="L4272" i="1"/>
  <c r="M4272" i="1"/>
  <c r="K4264" i="1"/>
  <c r="L4264" i="1"/>
  <c r="M4264" i="1"/>
  <c r="K4256" i="1"/>
  <c r="L4256" i="1"/>
  <c r="M4256" i="1"/>
  <c r="K4248" i="1"/>
  <c r="L4248" i="1"/>
  <c r="M4248" i="1"/>
  <c r="K4240" i="1"/>
  <c r="L4240" i="1"/>
  <c r="M4240" i="1"/>
  <c r="K4232" i="1"/>
  <c r="L4232" i="1"/>
  <c r="M4232" i="1"/>
  <c r="K4224" i="1"/>
  <c r="L4224" i="1"/>
  <c r="M4224" i="1"/>
  <c r="K4216" i="1"/>
  <c r="L4216" i="1"/>
  <c r="M4216" i="1"/>
  <c r="K4208" i="1"/>
  <c r="L4208" i="1"/>
  <c r="M4208" i="1"/>
  <c r="K4200" i="1"/>
  <c r="L4200" i="1"/>
  <c r="M4200" i="1"/>
  <c r="K4192" i="1"/>
  <c r="L4192" i="1"/>
  <c r="M4192" i="1"/>
  <c r="K4184" i="1"/>
  <c r="L4184" i="1"/>
  <c r="M4184" i="1"/>
  <c r="K4176" i="1"/>
  <c r="L4176" i="1"/>
  <c r="M4176" i="1"/>
  <c r="K4168" i="1"/>
  <c r="L4168" i="1"/>
  <c r="M4168" i="1"/>
  <c r="K4160" i="1"/>
  <c r="L4160" i="1"/>
  <c r="M4160" i="1"/>
  <c r="K4152" i="1"/>
  <c r="L4152" i="1"/>
  <c r="M4152" i="1"/>
  <c r="K4144" i="1"/>
  <c r="L4144" i="1"/>
  <c r="M4144" i="1"/>
  <c r="K4136" i="1"/>
  <c r="L4136" i="1"/>
  <c r="M4136" i="1"/>
  <c r="K4128" i="1"/>
  <c r="L4128" i="1"/>
  <c r="M4128" i="1"/>
  <c r="K4120" i="1"/>
  <c r="L4120" i="1"/>
  <c r="M4120" i="1"/>
  <c r="K4112" i="1"/>
  <c r="L4112" i="1"/>
  <c r="M4112" i="1"/>
  <c r="K4104" i="1"/>
  <c r="L4104" i="1"/>
  <c r="M4104" i="1"/>
  <c r="K4096" i="1"/>
  <c r="L4096" i="1"/>
  <c r="M4096" i="1"/>
  <c r="K4088" i="1"/>
  <c r="L4088" i="1"/>
  <c r="M4088" i="1"/>
  <c r="K4080" i="1"/>
  <c r="L4080" i="1"/>
  <c r="M4080" i="1"/>
  <c r="K4072" i="1"/>
  <c r="L4072" i="1"/>
  <c r="M4072" i="1"/>
  <c r="K4064" i="1"/>
  <c r="L4064" i="1"/>
  <c r="M4064" i="1"/>
  <c r="K4056" i="1"/>
  <c r="L4056" i="1"/>
  <c r="M4056" i="1"/>
  <c r="K4048" i="1"/>
  <c r="L4048" i="1"/>
  <c r="M4048" i="1"/>
  <c r="K4040" i="1"/>
  <c r="L4040" i="1"/>
  <c r="M4040" i="1"/>
  <c r="K4032" i="1"/>
  <c r="L4032" i="1"/>
  <c r="N4032" i="1"/>
  <c r="M4015" i="1"/>
  <c r="L4004" i="1"/>
  <c r="K4004" i="1"/>
  <c r="M4004" i="1"/>
  <c r="N4004" i="1"/>
  <c r="L3964" i="1"/>
  <c r="K3964" i="1"/>
  <c r="M3964" i="1"/>
  <c r="N3947" i="1"/>
  <c r="M3925" i="1"/>
  <c r="K3925" i="1"/>
  <c r="L3925" i="1"/>
  <c r="N3925" i="1"/>
  <c r="K3890" i="1"/>
  <c r="L3890" i="1"/>
  <c r="N3890" i="1"/>
  <c r="M3885" i="1"/>
  <c r="K3885" i="1"/>
  <c r="L3885" i="1"/>
  <c r="L3871" i="1"/>
  <c r="M3871" i="1"/>
  <c r="N3871" i="1"/>
  <c r="N3846" i="1"/>
  <c r="K3846" i="1"/>
  <c r="L3846" i="1"/>
  <c r="M3846" i="1"/>
  <c r="L3816" i="1"/>
  <c r="M3816" i="1"/>
  <c r="N3816" i="1"/>
  <c r="N3795" i="1"/>
  <c r="N3794" i="1"/>
  <c r="L3794" i="1"/>
  <c r="M3794" i="1"/>
  <c r="K3779" i="1"/>
  <c r="M3779" i="1"/>
  <c r="N3779" i="1"/>
  <c r="L3752" i="1"/>
  <c r="M3752" i="1"/>
  <c r="N3752" i="1"/>
  <c r="N3731" i="1"/>
  <c r="N3730" i="1"/>
  <c r="L3730" i="1"/>
  <c r="M3730" i="1"/>
  <c r="K3715" i="1"/>
  <c r="M3715" i="1"/>
  <c r="N3715" i="1"/>
  <c r="L3688" i="1"/>
  <c r="M3688" i="1"/>
  <c r="N3688" i="1"/>
  <c r="K3651" i="1"/>
  <c r="L3651" i="1"/>
  <c r="M3651" i="1"/>
  <c r="N3651" i="1"/>
  <c r="K3638" i="1"/>
  <c r="N3638" i="1"/>
  <c r="L3638" i="1"/>
  <c r="M3638" i="1"/>
  <c r="K3587" i="1"/>
  <c r="L3587" i="1"/>
  <c r="M3587" i="1"/>
  <c r="N3587" i="1"/>
  <c r="K3574" i="1"/>
  <c r="N3574" i="1"/>
  <c r="L3574" i="1"/>
  <c r="M3574" i="1"/>
  <c r="K3523" i="1"/>
  <c r="L3523" i="1"/>
  <c r="M3523" i="1"/>
  <c r="N3523" i="1"/>
  <c r="K3491" i="1"/>
  <c r="L3491" i="1"/>
  <c r="M3491" i="1"/>
  <c r="N3491" i="1"/>
  <c r="K3471" i="1"/>
  <c r="L3471" i="1"/>
  <c r="M3471" i="1"/>
  <c r="N3471" i="1"/>
  <c r="K3438" i="1"/>
  <c r="L3438" i="1"/>
  <c r="N3438" i="1"/>
  <c r="K3407" i="1"/>
  <c r="L3407" i="1"/>
  <c r="M3407" i="1"/>
  <c r="N3407" i="1"/>
  <c r="K3374" i="1"/>
  <c r="L3374" i="1"/>
  <c r="N3374" i="1"/>
  <c r="K3343" i="1"/>
  <c r="L3343" i="1"/>
  <c r="M3343" i="1"/>
  <c r="N3343" i="1"/>
  <c r="N3314" i="1"/>
  <c r="K3314" i="1"/>
  <c r="L3314" i="1"/>
  <c r="M3314" i="1"/>
  <c r="M3281" i="1"/>
  <c r="L3281" i="1"/>
  <c r="N3281" i="1"/>
  <c r="K3281" i="1"/>
  <c r="L3244" i="1"/>
  <c r="K3244" i="1"/>
  <c r="M3244" i="1"/>
  <c r="N3244" i="1"/>
  <c r="L3228" i="1"/>
  <c r="M3228" i="1"/>
  <c r="N3228" i="1"/>
  <c r="L3152" i="1"/>
  <c r="K3152" i="1"/>
  <c r="M3152" i="1"/>
  <c r="N3152" i="1"/>
  <c r="L2603" i="1"/>
  <c r="M2603" i="1"/>
  <c r="N2603" i="1"/>
  <c r="K2603" i="1"/>
  <c r="L2583" i="1"/>
  <c r="K2583" i="1"/>
  <c r="M2583" i="1"/>
  <c r="N2583" i="1"/>
  <c r="N2549" i="1"/>
  <c r="K2549" i="1"/>
  <c r="L2549" i="1"/>
  <c r="M2549" i="1"/>
  <c r="L2519" i="1"/>
  <c r="K2519" i="1"/>
  <c r="M2519" i="1"/>
  <c r="N2519" i="1"/>
  <c r="N2389" i="1"/>
  <c r="L2389" i="1"/>
  <c r="M2389" i="1"/>
  <c r="K2389" i="1"/>
  <c r="N2325" i="1"/>
  <c r="L2325" i="1"/>
  <c r="M2325" i="1"/>
  <c r="K2325" i="1"/>
  <c r="N2261" i="1"/>
  <c r="L2261" i="1"/>
  <c r="M2261" i="1"/>
  <c r="K2261" i="1"/>
  <c r="N2197" i="1"/>
  <c r="L2197" i="1"/>
  <c r="M2197" i="1"/>
  <c r="K2197" i="1"/>
  <c r="N2071" i="1"/>
  <c r="K2071" i="1"/>
  <c r="L2071" i="1"/>
  <c r="M4029" i="1"/>
  <c r="L4029" i="1"/>
  <c r="N4029" i="1"/>
  <c r="K4019" i="1"/>
  <c r="L4019" i="1"/>
  <c r="M4019" i="1"/>
  <c r="N4019" i="1"/>
  <c r="K3915" i="1"/>
  <c r="L3915" i="1"/>
  <c r="M3915" i="1"/>
  <c r="L3836" i="1"/>
  <c r="K3836" i="1"/>
  <c r="M3836" i="1"/>
  <c r="L3740" i="1"/>
  <c r="K3740" i="1"/>
  <c r="M3740" i="1"/>
  <c r="N3722" i="1"/>
  <c r="K3722" i="1"/>
  <c r="L3722" i="1"/>
  <c r="M3722" i="1"/>
  <c r="K3558" i="1"/>
  <c r="N3558" i="1"/>
  <c r="L3558" i="1"/>
  <c r="M3558" i="1"/>
  <c r="K3423" i="1"/>
  <c r="L3423" i="1"/>
  <c r="M3423" i="1"/>
  <c r="N3423" i="1"/>
  <c r="K3299" i="1"/>
  <c r="L3299" i="1"/>
  <c r="N3299" i="1"/>
  <c r="K3271" i="1"/>
  <c r="L3271" i="1"/>
  <c r="M3271" i="1"/>
  <c r="N3271" i="1"/>
  <c r="K3191" i="1"/>
  <c r="M3191" i="1"/>
  <c r="N3191" i="1"/>
  <c r="K2682" i="1"/>
  <c r="L2682" i="1"/>
  <c r="N2682" i="1"/>
  <c r="M2682" i="1"/>
  <c r="K2498" i="1"/>
  <c r="L2498" i="1"/>
  <c r="N2498" i="1"/>
  <c r="M2498" i="1"/>
  <c r="L2084" i="1"/>
  <c r="M2084" i="1"/>
  <c r="N2084" i="1"/>
  <c r="K2084" i="1"/>
  <c r="L1837" i="1"/>
  <c r="K1837" i="1"/>
  <c r="M1837" i="1"/>
  <c r="N1837" i="1"/>
  <c r="N695" i="1"/>
  <c r="K695" i="1"/>
  <c r="L695" i="1"/>
  <c r="M695" i="1"/>
  <c r="K50" i="1"/>
  <c r="L50" i="1"/>
  <c r="N50" i="1"/>
  <c r="M50" i="1"/>
  <c r="L4028" i="1"/>
  <c r="K4028" i="1"/>
  <c r="M4028" i="1"/>
  <c r="L4015" i="1"/>
  <c r="M3989" i="1"/>
  <c r="K3989" i="1"/>
  <c r="L3989" i="1"/>
  <c r="N3989" i="1"/>
  <c r="K3954" i="1"/>
  <c r="L3954" i="1"/>
  <c r="N3954" i="1"/>
  <c r="M3949" i="1"/>
  <c r="K3949" i="1"/>
  <c r="L3949" i="1"/>
  <c r="M3947" i="1"/>
  <c r="L3935" i="1"/>
  <c r="M3935" i="1"/>
  <c r="N3935" i="1"/>
  <c r="N3910" i="1"/>
  <c r="K3910" i="1"/>
  <c r="L3910" i="1"/>
  <c r="M3910" i="1"/>
  <c r="K3867" i="1"/>
  <c r="M3867" i="1"/>
  <c r="N3867" i="1"/>
  <c r="L3856" i="1"/>
  <c r="M3856" i="1"/>
  <c r="N3856" i="1"/>
  <c r="K3831" i="1"/>
  <c r="L3831" i="1"/>
  <c r="M3831" i="1"/>
  <c r="L3812" i="1"/>
  <c r="K3812" i="1"/>
  <c r="M3812" i="1"/>
  <c r="N3812" i="1"/>
  <c r="M3795" i="1"/>
  <c r="K3767" i="1"/>
  <c r="L3767" i="1"/>
  <c r="M3767" i="1"/>
  <c r="N3767" i="1"/>
  <c r="L3748" i="1"/>
  <c r="K3748" i="1"/>
  <c r="M3748" i="1"/>
  <c r="N3748" i="1"/>
  <c r="M3731" i="1"/>
  <c r="K3703" i="1"/>
  <c r="L3703" i="1"/>
  <c r="M3703" i="1"/>
  <c r="N3703" i="1"/>
  <c r="L3684" i="1"/>
  <c r="K3684" i="1"/>
  <c r="M3684" i="1"/>
  <c r="N3684" i="1"/>
  <c r="K3646" i="1"/>
  <c r="N3646" i="1"/>
  <c r="K3582" i="1"/>
  <c r="N3582" i="1"/>
  <c r="K3518" i="1"/>
  <c r="N3518" i="1"/>
  <c r="K3486" i="1"/>
  <c r="N3486" i="1"/>
  <c r="K3462" i="1"/>
  <c r="L3462" i="1"/>
  <c r="N3462" i="1"/>
  <c r="K3431" i="1"/>
  <c r="L3431" i="1"/>
  <c r="M3431" i="1"/>
  <c r="N3431" i="1"/>
  <c r="K3398" i="1"/>
  <c r="L3398" i="1"/>
  <c r="N3398" i="1"/>
  <c r="K3367" i="1"/>
  <c r="L3367" i="1"/>
  <c r="M3367" i="1"/>
  <c r="N3367" i="1"/>
  <c r="K3334" i="1"/>
  <c r="L3334" i="1"/>
  <c r="N3334" i="1"/>
  <c r="K3263" i="1"/>
  <c r="L3263" i="1"/>
  <c r="M3263" i="1"/>
  <c r="K3260" i="1"/>
  <c r="L3260" i="1"/>
  <c r="M3260" i="1"/>
  <c r="N3260" i="1"/>
  <c r="N3206" i="1"/>
  <c r="L3206" i="1"/>
  <c r="M3206" i="1"/>
  <c r="N3194" i="1"/>
  <c r="K3194" i="1"/>
  <c r="L3194" i="1"/>
  <c r="M3194" i="1"/>
  <c r="N3154" i="1"/>
  <c r="K3154" i="1"/>
  <c r="L3154" i="1"/>
  <c r="K3111" i="1"/>
  <c r="L3111" i="1"/>
  <c r="M3111" i="1"/>
  <c r="N3111" i="1"/>
  <c r="K3095" i="1"/>
  <c r="L3095" i="1"/>
  <c r="M3095" i="1"/>
  <c r="N3095" i="1"/>
  <c r="K3079" i="1"/>
  <c r="L3079" i="1"/>
  <c r="M3079" i="1"/>
  <c r="N3079" i="1"/>
  <c r="K3063" i="1"/>
  <c r="L3063" i="1"/>
  <c r="M3063" i="1"/>
  <c r="N3063" i="1"/>
  <c r="K3047" i="1"/>
  <c r="L3047" i="1"/>
  <c r="M3047" i="1"/>
  <c r="N3047" i="1"/>
  <c r="K3031" i="1"/>
  <c r="L3031" i="1"/>
  <c r="M3031" i="1"/>
  <c r="N3031" i="1"/>
  <c r="K3015" i="1"/>
  <c r="L3015" i="1"/>
  <c r="M3015" i="1"/>
  <c r="N3015" i="1"/>
  <c r="K2999" i="1"/>
  <c r="L2999" i="1"/>
  <c r="M2999" i="1"/>
  <c r="N2999" i="1"/>
  <c r="K2983" i="1"/>
  <c r="L2983" i="1"/>
  <c r="M2983" i="1"/>
  <c r="N2983" i="1"/>
  <c r="K2967" i="1"/>
  <c r="L2967" i="1"/>
  <c r="M2967" i="1"/>
  <c r="N2967" i="1"/>
  <c r="K2951" i="1"/>
  <c r="L2951" i="1"/>
  <c r="M2951" i="1"/>
  <c r="N2951" i="1"/>
  <c r="K2935" i="1"/>
  <c r="L2935" i="1"/>
  <c r="M2935" i="1"/>
  <c r="N2935" i="1"/>
  <c r="K2919" i="1"/>
  <c r="L2919" i="1"/>
  <c r="M2919" i="1"/>
  <c r="N2919" i="1"/>
  <c r="K2903" i="1"/>
  <c r="L2903" i="1"/>
  <c r="M2903" i="1"/>
  <c r="N2903" i="1"/>
  <c r="K2887" i="1"/>
  <c r="L2887" i="1"/>
  <c r="M2887" i="1"/>
  <c r="N2887" i="1"/>
  <c r="K2871" i="1"/>
  <c r="L2871" i="1"/>
  <c r="M2871" i="1"/>
  <c r="N2871" i="1"/>
  <c r="K2757" i="1"/>
  <c r="L2757" i="1"/>
  <c r="M2757" i="1"/>
  <c r="N2757" i="1"/>
  <c r="K2629" i="1"/>
  <c r="L2629" i="1"/>
  <c r="M2629" i="1"/>
  <c r="N2629" i="1"/>
  <c r="K2606" i="1"/>
  <c r="L2606" i="1"/>
  <c r="M2606" i="1"/>
  <c r="N2606" i="1"/>
  <c r="N2565" i="1"/>
  <c r="L2565" i="1"/>
  <c r="M2565" i="1"/>
  <c r="K2462" i="1"/>
  <c r="L2462" i="1"/>
  <c r="M2462" i="1"/>
  <c r="N2462" i="1"/>
  <c r="N2438" i="1"/>
  <c r="L2113" i="1"/>
  <c r="K2113" i="1"/>
  <c r="M2113" i="1"/>
  <c r="N2113" i="1"/>
  <c r="N2015" i="1"/>
  <c r="L2015" i="1"/>
  <c r="M2015" i="1"/>
  <c r="K2015" i="1"/>
  <c r="M4027" i="1"/>
  <c r="M4022" i="1"/>
  <c r="K4021" i="1"/>
  <c r="M4012" i="1"/>
  <c r="K4006" i="1"/>
  <c r="N4003" i="1"/>
  <c r="L3997" i="1"/>
  <c r="N3988" i="1"/>
  <c r="L3987" i="1"/>
  <c r="L3982" i="1"/>
  <c r="N3973" i="1"/>
  <c r="K3972" i="1"/>
  <c r="M3963" i="1"/>
  <c r="M3958" i="1"/>
  <c r="K3957" i="1"/>
  <c r="M3948" i="1"/>
  <c r="K3942" i="1"/>
  <c r="N3939" i="1"/>
  <c r="L3933" i="1"/>
  <c r="N3924" i="1"/>
  <c r="L3923" i="1"/>
  <c r="L3918" i="1"/>
  <c r="N3909" i="1"/>
  <c r="K3908" i="1"/>
  <c r="M3899" i="1"/>
  <c r="M3894" i="1"/>
  <c r="K3893" i="1"/>
  <c r="M3884" i="1"/>
  <c r="K3878" i="1"/>
  <c r="N3875" i="1"/>
  <c r="L3869" i="1"/>
  <c r="N3860" i="1"/>
  <c r="L3859" i="1"/>
  <c r="L3854" i="1"/>
  <c r="N3845" i="1"/>
  <c r="K3844" i="1"/>
  <c r="M3835" i="1"/>
  <c r="M3830" i="1"/>
  <c r="L3826" i="1"/>
  <c r="L3822" i="1"/>
  <c r="N3819" i="1"/>
  <c r="K3818" i="1"/>
  <c r="N3815" i="1"/>
  <c r="K3814" i="1"/>
  <c r="M3811" i="1"/>
  <c r="M3807" i="1"/>
  <c r="L3803" i="1"/>
  <c r="L3799" i="1"/>
  <c r="N3796" i="1"/>
  <c r="N3792" i="1"/>
  <c r="M3788" i="1"/>
  <c r="M3784" i="1"/>
  <c r="K3780" i="1"/>
  <c r="K3776" i="1"/>
  <c r="M3770" i="1"/>
  <c r="M3766" i="1"/>
  <c r="L3762" i="1"/>
  <c r="L3758" i="1"/>
  <c r="N3755" i="1"/>
  <c r="K3754" i="1"/>
  <c r="N3751" i="1"/>
  <c r="K3750" i="1"/>
  <c r="M3747" i="1"/>
  <c r="M3743" i="1"/>
  <c r="L3739" i="1"/>
  <c r="L3735" i="1"/>
  <c r="N3732" i="1"/>
  <c r="N3728" i="1"/>
  <c r="M3724" i="1"/>
  <c r="M3720" i="1"/>
  <c r="K3716" i="1"/>
  <c r="K3712" i="1"/>
  <c r="M3706" i="1"/>
  <c r="M3702" i="1"/>
  <c r="L3698" i="1"/>
  <c r="L3694" i="1"/>
  <c r="N3691" i="1"/>
  <c r="K3690" i="1"/>
  <c r="N3687" i="1"/>
  <c r="K3686" i="1"/>
  <c r="M3683" i="1"/>
  <c r="M3679" i="1"/>
  <c r="L3675" i="1"/>
  <c r="K3671" i="1"/>
  <c r="L3671" i="1"/>
  <c r="M3666" i="1"/>
  <c r="L3664" i="1"/>
  <c r="M3664" i="1"/>
  <c r="L3659" i="1"/>
  <c r="K3655" i="1"/>
  <c r="L3655" i="1"/>
  <c r="M3650" i="1"/>
  <c r="L3648" i="1"/>
  <c r="M3648" i="1"/>
  <c r="L3643" i="1"/>
  <c r="K3639" i="1"/>
  <c r="L3639" i="1"/>
  <c r="M3634" i="1"/>
  <c r="L3632" i="1"/>
  <c r="M3632" i="1"/>
  <c r="L3627" i="1"/>
  <c r="K3623" i="1"/>
  <c r="L3623" i="1"/>
  <c r="M3618" i="1"/>
  <c r="L3616" i="1"/>
  <c r="M3616" i="1"/>
  <c r="L3611" i="1"/>
  <c r="K3607" i="1"/>
  <c r="L3607" i="1"/>
  <c r="M3602" i="1"/>
  <c r="L3600" i="1"/>
  <c r="M3600" i="1"/>
  <c r="L3595" i="1"/>
  <c r="K3591" i="1"/>
  <c r="L3591" i="1"/>
  <c r="M3586" i="1"/>
  <c r="L3584" i="1"/>
  <c r="M3584" i="1"/>
  <c r="L3579" i="1"/>
  <c r="K3575" i="1"/>
  <c r="L3575" i="1"/>
  <c r="M3570" i="1"/>
  <c r="L3568" i="1"/>
  <c r="M3568" i="1"/>
  <c r="L3563" i="1"/>
  <c r="K3559" i="1"/>
  <c r="L3559" i="1"/>
  <c r="M3554" i="1"/>
  <c r="L3552" i="1"/>
  <c r="M3552" i="1"/>
  <c r="L3547" i="1"/>
  <c r="K3543" i="1"/>
  <c r="L3543" i="1"/>
  <c r="M3538" i="1"/>
  <c r="L3536" i="1"/>
  <c r="M3536" i="1"/>
  <c r="L3531" i="1"/>
  <c r="K3527" i="1"/>
  <c r="L3527" i="1"/>
  <c r="M3522" i="1"/>
  <c r="L3520" i="1"/>
  <c r="M3520" i="1"/>
  <c r="L3515" i="1"/>
  <c r="K3511" i="1"/>
  <c r="L3511" i="1"/>
  <c r="M3506" i="1"/>
  <c r="L3504" i="1"/>
  <c r="M3504" i="1"/>
  <c r="L3499" i="1"/>
  <c r="K3495" i="1"/>
  <c r="L3495" i="1"/>
  <c r="M3490" i="1"/>
  <c r="L3488" i="1"/>
  <c r="M3488" i="1"/>
  <c r="K3310" i="1"/>
  <c r="L3310" i="1"/>
  <c r="M3310" i="1"/>
  <c r="K3302" i="1"/>
  <c r="K3297" i="1"/>
  <c r="K3295" i="1"/>
  <c r="L3295" i="1"/>
  <c r="M3295" i="1"/>
  <c r="K3284" i="1"/>
  <c r="L3284" i="1"/>
  <c r="N3284" i="1"/>
  <c r="L3282" i="1"/>
  <c r="L3256" i="1"/>
  <c r="K3256" i="1"/>
  <c r="M3256" i="1"/>
  <c r="N3256" i="1"/>
  <c r="K3248" i="1"/>
  <c r="K3243" i="1"/>
  <c r="L3243" i="1"/>
  <c r="M3243" i="1"/>
  <c r="N3243" i="1"/>
  <c r="L3224" i="1"/>
  <c r="K3224" i="1"/>
  <c r="M3224" i="1"/>
  <c r="N3224" i="1"/>
  <c r="K3222" i="1"/>
  <c r="M3207" i="1"/>
  <c r="K3184" i="1"/>
  <c r="K3179" i="1"/>
  <c r="L3179" i="1"/>
  <c r="M3179" i="1"/>
  <c r="N3179" i="1"/>
  <c r="L3160" i="1"/>
  <c r="K3160" i="1"/>
  <c r="M3160" i="1"/>
  <c r="N3160" i="1"/>
  <c r="K3158" i="1"/>
  <c r="M3143" i="1"/>
  <c r="K2806" i="1"/>
  <c r="L2806" i="1"/>
  <c r="M2806" i="1"/>
  <c r="N2763" i="1"/>
  <c r="L2763" i="1"/>
  <c r="M2763" i="1"/>
  <c r="L2733" i="1"/>
  <c r="M2733" i="1"/>
  <c r="N2733" i="1"/>
  <c r="K2733" i="1"/>
  <c r="K2717" i="1"/>
  <c r="L2717" i="1"/>
  <c r="N2717" i="1"/>
  <c r="L2703" i="1"/>
  <c r="K2703" i="1"/>
  <c r="M2703" i="1"/>
  <c r="N2703" i="1"/>
  <c r="L2698" i="1"/>
  <c r="M2698" i="1"/>
  <c r="N2698" i="1"/>
  <c r="K2693" i="1"/>
  <c r="L2693" i="1"/>
  <c r="M2693" i="1"/>
  <c r="N2693" i="1"/>
  <c r="L2685" i="1"/>
  <c r="L2631" i="1"/>
  <c r="K2631" i="1"/>
  <c r="M2631" i="1"/>
  <c r="N2631" i="1"/>
  <c r="M2624" i="1"/>
  <c r="K2624" i="1"/>
  <c r="L2624" i="1"/>
  <c r="N2624" i="1"/>
  <c r="K2614" i="1"/>
  <c r="L2614" i="1"/>
  <c r="M2614" i="1"/>
  <c r="N2614" i="1"/>
  <c r="K2602" i="1"/>
  <c r="L2602" i="1"/>
  <c r="M2602" i="1"/>
  <c r="N2602" i="1"/>
  <c r="N2577" i="1"/>
  <c r="K2577" i="1"/>
  <c r="L2577" i="1"/>
  <c r="M2577" i="1"/>
  <c r="K2542" i="1"/>
  <c r="L2542" i="1"/>
  <c r="M2542" i="1"/>
  <c r="N2542" i="1"/>
  <c r="L2539" i="1"/>
  <c r="M2539" i="1"/>
  <c r="N2539" i="1"/>
  <c r="L2491" i="1"/>
  <c r="M2491" i="1"/>
  <c r="N2491" i="1"/>
  <c r="K2454" i="1"/>
  <c r="L2454" i="1"/>
  <c r="M2454" i="1"/>
  <c r="N2454" i="1"/>
  <c r="K2450" i="1"/>
  <c r="L2450" i="1"/>
  <c r="N2450" i="1"/>
  <c r="K2406" i="1"/>
  <c r="M2406" i="1"/>
  <c r="N2406" i="1"/>
  <c r="L2347" i="1"/>
  <c r="M2347" i="1"/>
  <c r="N2347" i="1"/>
  <c r="K2347" i="1"/>
  <c r="L2283" i="1"/>
  <c r="M2283" i="1"/>
  <c r="N2283" i="1"/>
  <c r="K2283" i="1"/>
  <c r="L2219" i="1"/>
  <c r="M2219" i="1"/>
  <c r="N2219" i="1"/>
  <c r="K2219" i="1"/>
  <c r="L2129" i="1"/>
  <c r="M2129" i="1"/>
  <c r="N2129" i="1"/>
  <c r="K2129" i="1"/>
  <c r="N2083" i="1"/>
  <c r="K2083" i="1"/>
  <c r="L2083" i="1"/>
  <c r="K2029" i="1"/>
  <c r="L2029" i="1"/>
  <c r="M2029" i="1"/>
  <c r="N2029" i="1"/>
  <c r="N2003" i="1"/>
  <c r="K2003" i="1"/>
  <c r="L2003" i="1"/>
  <c r="M2003" i="1"/>
  <c r="K1984" i="1"/>
  <c r="L1984" i="1"/>
  <c r="M1984" i="1"/>
  <c r="N1883" i="1"/>
  <c r="L1883" i="1"/>
  <c r="M1883" i="1"/>
  <c r="K1883" i="1"/>
  <c r="K1780" i="1"/>
  <c r="L1780" i="1"/>
  <c r="M1780" i="1"/>
  <c r="N1780" i="1"/>
  <c r="N1759" i="1"/>
  <c r="K1759" i="1"/>
  <c r="L1759" i="1"/>
  <c r="K1708" i="1"/>
  <c r="L1708" i="1"/>
  <c r="M1708" i="1"/>
  <c r="N1708" i="1"/>
  <c r="K1518" i="1"/>
  <c r="M1518" i="1"/>
  <c r="N1518" i="1"/>
  <c r="L1518" i="1"/>
  <c r="K1496" i="1"/>
  <c r="L1496" i="1"/>
  <c r="N1496" i="1"/>
  <c r="M1496" i="1"/>
  <c r="N1317" i="1"/>
  <c r="K1317" i="1"/>
  <c r="L1317" i="1"/>
  <c r="M1317" i="1"/>
  <c r="L1259" i="1"/>
  <c r="N1259" i="1"/>
  <c r="K1259" i="1"/>
  <c r="M1259" i="1"/>
  <c r="L3480" i="1"/>
  <c r="M3480" i="1"/>
  <c r="N3480" i="1"/>
  <c r="L3472" i="1"/>
  <c r="M3472" i="1"/>
  <c r="N3472" i="1"/>
  <c r="L3464" i="1"/>
  <c r="M3464" i="1"/>
  <c r="N3464" i="1"/>
  <c r="L3456" i="1"/>
  <c r="M3456" i="1"/>
  <c r="N3456" i="1"/>
  <c r="L3448" i="1"/>
  <c r="M3448" i="1"/>
  <c r="N3448" i="1"/>
  <c r="L3440" i="1"/>
  <c r="M3440" i="1"/>
  <c r="N3440" i="1"/>
  <c r="L3432" i="1"/>
  <c r="M3432" i="1"/>
  <c r="N3432" i="1"/>
  <c r="L3424" i="1"/>
  <c r="M3424" i="1"/>
  <c r="N3424" i="1"/>
  <c r="L3416" i="1"/>
  <c r="M3416" i="1"/>
  <c r="N3416" i="1"/>
  <c r="L3408" i="1"/>
  <c r="M3408" i="1"/>
  <c r="N3408" i="1"/>
  <c r="L3400" i="1"/>
  <c r="M3400" i="1"/>
  <c r="N3400" i="1"/>
  <c r="L3392" i="1"/>
  <c r="M3392" i="1"/>
  <c r="N3392" i="1"/>
  <c r="L3384" i="1"/>
  <c r="M3384" i="1"/>
  <c r="N3384" i="1"/>
  <c r="L3376" i="1"/>
  <c r="M3376" i="1"/>
  <c r="N3376" i="1"/>
  <c r="L3368" i="1"/>
  <c r="M3368" i="1"/>
  <c r="N3368" i="1"/>
  <c r="L3360" i="1"/>
  <c r="M3360" i="1"/>
  <c r="N3360" i="1"/>
  <c r="L3352" i="1"/>
  <c r="M3352" i="1"/>
  <c r="N3352" i="1"/>
  <c r="L3344" i="1"/>
  <c r="M3344" i="1"/>
  <c r="N3344" i="1"/>
  <c r="L3336" i="1"/>
  <c r="M3336" i="1"/>
  <c r="N3336" i="1"/>
  <c r="L3328" i="1"/>
  <c r="M3328" i="1"/>
  <c r="N3328" i="1"/>
  <c r="M3305" i="1"/>
  <c r="K3305" i="1"/>
  <c r="L3305" i="1"/>
  <c r="N3305" i="1"/>
  <c r="K3270" i="1"/>
  <c r="L3270" i="1"/>
  <c r="N3270" i="1"/>
  <c r="M3265" i="1"/>
  <c r="K3265" i="1"/>
  <c r="L3265" i="1"/>
  <c r="L3251" i="1"/>
  <c r="M3251" i="1"/>
  <c r="N3251" i="1"/>
  <c r="K3187" i="1"/>
  <c r="M3187" i="1"/>
  <c r="N3187" i="1"/>
  <c r="K3119" i="1"/>
  <c r="L3119" i="1"/>
  <c r="M3119" i="1"/>
  <c r="N3119" i="1"/>
  <c r="K3103" i="1"/>
  <c r="L3103" i="1"/>
  <c r="M3103" i="1"/>
  <c r="N3103" i="1"/>
  <c r="K3087" i="1"/>
  <c r="L3087" i="1"/>
  <c r="M3087" i="1"/>
  <c r="N3087" i="1"/>
  <c r="K3071" i="1"/>
  <c r="L3071" i="1"/>
  <c r="M3071" i="1"/>
  <c r="N3071" i="1"/>
  <c r="K3055" i="1"/>
  <c r="L3055" i="1"/>
  <c r="M3055" i="1"/>
  <c r="N3055" i="1"/>
  <c r="K3039" i="1"/>
  <c r="L3039" i="1"/>
  <c r="M3039" i="1"/>
  <c r="N3039" i="1"/>
  <c r="K3023" i="1"/>
  <c r="L3023" i="1"/>
  <c r="M3023" i="1"/>
  <c r="N3023" i="1"/>
  <c r="K3007" i="1"/>
  <c r="L3007" i="1"/>
  <c r="M3007" i="1"/>
  <c r="N3007" i="1"/>
  <c r="K2991" i="1"/>
  <c r="L2991" i="1"/>
  <c r="M2991" i="1"/>
  <c r="N2991" i="1"/>
  <c r="K2975" i="1"/>
  <c r="L2975" i="1"/>
  <c r="M2975" i="1"/>
  <c r="N2975" i="1"/>
  <c r="K2959" i="1"/>
  <c r="L2959" i="1"/>
  <c r="M2959" i="1"/>
  <c r="N2959" i="1"/>
  <c r="K2943" i="1"/>
  <c r="L2943" i="1"/>
  <c r="M2943" i="1"/>
  <c r="N2943" i="1"/>
  <c r="K2927" i="1"/>
  <c r="L2927" i="1"/>
  <c r="M2927" i="1"/>
  <c r="N2927" i="1"/>
  <c r="K2911" i="1"/>
  <c r="L2911" i="1"/>
  <c r="M2911" i="1"/>
  <c r="N2911" i="1"/>
  <c r="K2895" i="1"/>
  <c r="L2895" i="1"/>
  <c r="M2895" i="1"/>
  <c r="N2895" i="1"/>
  <c r="K2879" i="1"/>
  <c r="L2879" i="1"/>
  <c r="M2879" i="1"/>
  <c r="N2879" i="1"/>
  <c r="K2846" i="1"/>
  <c r="L2846" i="1"/>
  <c r="M2846" i="1"/>
  <c r="N2846" i="1"/>
  <c r="M2792" i="1"/>
  <c r="L2792" i="1"/>
  <c r="N2792" i="1"/>
  <c r="K2792" i="1"/>
  <c r="L2767" i="1"/>
  <c r="K2767" i="1"/>
  <c r="M2767" i="1"/>
  <c r="N2767" i="1"/>
  <c r="L2669" i="1"/>
  <c r="M2669" i="1"/>
  <c r="N2669" i="1"/>
  <c r="K2669" i="1"/>
  <c r="N2635" i="1"/>
  <c r="K2635" i="1"/>
  <c r="L2635" i="1"/>
  <c r="K2538" i="1"/>
  <c r="L2538" i="1"/>
  <c r="M2538" i="1"/>
  <c r="N2538" i="1"/>
  <c r="N2513" i="1"/>
  <c r="K2513" i="1"/>
  <c r="L2513" i="1"/>
  <c r="M2513" i="1"/>
  <c r="K2494" i="1"/>
  <c r="L2494" i="1"/>
  <c r="M2494" i="1"/>
  <c r="L2459" i="1"/>
  <c r="M2459" i="1"/>
  <c r="N2459" i="1"/>
  <c r="K2459" i="1"/>
  <c r="K2430" i="1"/>
  <c r="L2430" i="1"/>
  <c r="M2430" i="1"/>
  <c r="N2430" i="1"/>
  <c r="L2395" i="1"/>
  <c r="M2395" i="1"/>
  <c r="N2395" i="1"/>
  <c r="L2153" i="1"/>
  <c r="K2153" i="1"/>
  <c r="M2153" i="1"/>
  <c r="N2153" i="1"/>
  <c r="K2039" i="1"/>
  <c r="L2039" i="1"/>
  <c r="N2039" i="1"/>
  <c r="M2039" i="1"/>
  <c r="N2036" i="1"/>
  <c r="L2036" i="1"/>
  <c r="M2036" i="1"/>
  <c r="N2011" i="1"/>
  <c r="L2011" i="1"/>
  <c r="M2011" i="1"/>
  <c r="L1973" i="1"/>
  <c r="M1973" i="1"/>
  <c r="N1973" i="1"/>
  <c r="K1973" i="1"/>
  <c r="L1969" i="1"/>
  <c r="K1969" i="1"/>
  <c r="M1969" i="1"/>
  <c r="N1969" i="1"/>
  <c r="L1957" i="1"/>
  <c r="K1957" i="1"/>
  <c r="M1957" i="1"/>
  <c r="K1920" i="1"/>
  <c r="L1920" i="1"/>
  <c r="M1920" i="1"/>
  <c r="N1920" i="1"/>
  <c r="K1586" i="1"/>
  <c r="L1586" i="1"/>
  <c r="M1586" i="1"/>
  <c r="N1586" i="1"/>
  <c r="K1582" i="1"/>
  <c r="L1582" i="1"/>
  <c r="M1582" i="1"/>
  <c r="N1582" i="1"/>
  <c r="L1543" i="1"/>
  <c r="M1543" i="1"/>
  <c r="N1543" i="1"/>
  <c r="K1543" i="1"/>
  <c r="K1236" i="1"/>
  <c r="M1236" i="1"/>
  <c r="L1236" i="1"/>
  <c r="N1236" i="1"/>
  <c r="L3315" i="1"/>
  <c r="M3315" i="1"/>
  <c r="N3315" i="1"/>
  <c r="N3290" i="1"/>
  <c r="K3290" i="1"/>
  <c r="L3290" i="1"/>
  <c r="M3290" i="1"/>
  <c r="K3239" i="1"/>
  <c r="L3239" i="1"/>
  <c r="M3239" i="1"/>
  <c r="L3220" i="1"/>
  <c r="K3220" i="1"/>
  <c r="M3220" i="1"/>
  <c r="N3220" i="1"/>
  <c r="N3202" i="1"/>
  <c r="L3202" i="1"/>
  <c r="M3202" i="1"/>
  <c r="N3190" i="1"/>
  <c r="K3190" i="1"/>
  <c r="L3190" i="1"/>
  <c r="K3175" i="1"/>
  <c r="L3175" i="1"/>
  <c r="M3175" i="1"/>
  <c r="L3156" i="1"/>
  <c r="K3156" i="1"/>
  <c r="M3156" i="1"/>
  <c r="N3156" i="1"/>
  <c r="N3138" i="1"/>
  <c r="L3138" i="1"/>
  <c r="M3138" i="1"/>
  <c r="L3126" i="1"/>
  <c r="N3126" i="1"/>
  <c r="K2835" i="1"/>
  <c r="L2835" i="1"/>
  <c r="M2835" i="1"/>
  <c r="N2835" i="1"/>
  <c r="N2825" i="1"/>
  <c r="K2825" i="1"/>
  <c r="L2825" i="1"/>
  <c r="K2774" i="1"/>
  <c r="L2774" i="1"/>
  <c r="M2774" i="1"/>
  <c r="K2746" i="1"/>
  <c r="L2746" i="1"/>
  <c r="N2746" i="1"/>
  <c r="N2713" i="1"/>
  <c r="L2713" i="1"/>
  <c r="M2713" i="1"/>
  <c r="K2713" i="1"/>
  <c r="N2697" i="1"/>
  <c r="K2697" i="1"/>
  <c r="L2697" i="1"/>
  <c r="M2697" i="1"/>
  <c r="L2695" i="1"/>
  <c r="M2695" i="1"/>
  <c r="N2695" i="1"/>
  <c r="M2648" i="1"/>
  <c r="K2648" i="1"/>
  <c r="L2648" i="1"/>
  <c r="K2630" i="1"/>
  <c r="M2630" i="1"/>
  <c r="N2630" i="1"/>
  <c r="K2618" i="1"/>
  <c r="L2618" i="1"/>
  <c r="N2618" i="1"/>
  <c r="M2618" i="1"/>
  <c r="M2616" i="1"/>
  <c r="L2616" i="1"/>
  <c r="N2616" i="1"/>
  <c r="L2511" i="1"/>
  <c r="K2511" i="1"/>
  <c r="M2511" i="1"/>
  <c r="N2501" i="1"/>
  <c r="L2501" i="1"/>
  <c r="M2501" i="1"/>
  <c r="L2148" i="1"/>
  <c r="M2148" i="1"/>
  <c r="N2148" i="1"/>
  <c r="N2115" i="1"/>
  <c r="L2115" i="1"/>
  <c r="M2115" i="1"/>
  <c r="L2055" i="1"/>
  <c r="M2055" i="1"/>
  <c r="N2055" i="1"/>
  <c r="K1860" i="1"/>
  <c r="L1860" i="1"/>
  <c r="M1860" i="1"/>
  <c r="N1860" i="1"/>
  <c r="N1621" i="1"/>
  <c r="L1621" i="1"/>
  <c r="M1621" i="1"/>
  <c r="K1621" i="1"/>
  <c r="N1569" i="1"/>
  <c r="K1569" i="1"/>
  <c r="L1569" i="1"/>
  <c r="M1569" i="1"/>
  <c r="K1562" i="1"/>
  <c r="L1562" i="1"/>
  <c r="M1562" i="1"/>
  <c r="N1562" i="1"/>
  <c r="N1521" i="1"/>
  <c r="L1521" i="1"/>
  <c r="M1521" i="1"/>
  <c r="L1441" i="1"/>
  <c r="M1441" i="1"/>
  <c r="N1441" i="1"/>
  <c r="K1441" i="1"/>
  <c r="L3672" i="1"/>
  <c r="M3672" i="1"/>
  <c r="K3663" i="1"/>
  <c r="L3663" i="1"/>
  <c r="L3656" i="1"/>
  <c r="M3656" i="1"/>
  <c r="K3647" i="1"/>
  <c r="L3647" i="1"/>
  <c r="L3640" i="1"/>
  <c r="M3640" i="1"/>
  <c r="K3631" i="1"/>
  <c r="L3631" i="1"/>
  <c r="L3624" i="1"/>
  <c r="M3624" i="1"/>
  <c r="K3615" i="1"/>
  <c r="L3615" i="1"/>
  <c r="L3608" i="1"/>
  <c r="M3608" i="1"/>
  <c r="K3599" i="1"/>
  <c r="L3599" i="1"/>
  <c r="L3592" i="1"/>
  <c r="M3592" i="1"/>
  <c r="K3583" i="1"/>
  <c r="L3583" i="1"/>
  <c r="L3576" i="1"/>
  <c r="M3576" i="1"/>
  <c r="K3567" i="1"/>
  <c r="L3567" i="1"/>
  <c r="L3560" i="1"/>
  <c r="M3560" i="1"/>
  <c r="K3551" i="1"/>
  <c r="L3551" i="1"/>
  <c r="L3544" i="1"/>
  <c r="M3544" i="1"/>
  <c r="K3535" i="1"/>
  <c r="L3535" i="1"/>
  <c r="L3528" i="1"/>
  <c r="M3528" i="1"/>
  <c r="K3519" i="1"/>
  <c r="L3519" i="1"/>
  <c r="M3514" i="1"/>
  <c r="L3512" i="1"/>
  <c r="M3512" i="1"/>
  <c r="K3503" i="1"/>
  <c r="L3503" i="1"/>
  <c r="M3498" i="1"/>
  <c r="L3496" i="1"/>
  <c r="M3496" i="1"/>
  <c r="K3487" i="1"/>
  <c r="L3487" i="1"/>
  <c r="M3474" i="1"/>
  <c r="M3466" i="1"/>
  <c r="M3458" i="1"/>
  <c r="M3450" i="1"/>
  <c r="M3442" i="1"/>
  <c r="M3434" i="1"/>
  <c r="M3426" i="1"/>
  <c r="M3418" i="1"/>
  <c r="M3410" i="1"/>
  <c r="M3402" i="1"/>
  <c r="M3394" i="1"/>
  <c r="M3386" i="1"/>
  <c r="M3378" i="1"/>
  <c r="M3370" i="1"/>
  <c r="M3362" i="1"/>
  <c r="M3354" i="1"/>
  <c r="M3346" i="1"/>
  <c r="M3338" i="1"/>
  <c r="M3330" i="1"/>
  <c r="M3322" i="1"/>
  <c r="M3316" i="1"/>
  <c r="K3311" i="1"/>
  <c r="M3311" i="1"/>
  <c r="N3311" i="1"/>
  <c r="L3300" i="1"/>
  <c r="M3300" i="1"/>
  <c r="N3300" i="1"/>
  <c r="K3275" i="1"/>
  <c r="L3275" i="1"/>
  <c r="M3275" i="1"/>
  <c r="K3247" i="1"/>
  <c r="L3247" i="1"/>
  <c r="M3247" i="1"/>
  <c r="N3247" i="1"/>
  <c r="L3232" i="1"/>
  <c r="M3232" i="1"/>
  <c r="N3232" i="1"/>
  <c r="K3183" i="1"/>
  <c r="L3183" i="1"/>
  <c r="M3183" i="1"/>
  <c r="N3183" i="1"/>
  <c r="L3168" i="1"/>
  <c r="M3168" i="1"/>
  <c r="N3168" i="1"/>
  <c r="L3124" i="1"/>
  <c r="K3124" i="1"/>
  <c r="M3124" i="1"/>
  <c r="N3124" i="1"/>
  <c r="N2865" i="1"/>
  <c r="K2865" i="1"/>
  <c r="L2865" i="1"/>
  <c r="M2865" i="1"/>
  <c r="M2856" i="1"/>
  <c r="L2856" i="1"/>
  <c r="N2856" i="1"/>
  <c r="K2838" i="1"/>
  <c r="L2838" i="1"/>
  <c r="M2838" i="1"/>
  <c r="N2838" i="1"/>
  <c r="L2807" i="1"/>
  <c r="M2807" i="1"/>
  <c r="N2807" i="1"/>
  <c r="K2807" i="1"/>
  <c r="K2718" i="1"/>
  <c r="L2718" i="1"/>
  <c r="M2718" i="1"/>
  <c r="N2718" i="1"/>
  <c r="K2667" i="1"/>
  <c r="L2667" i="1"/>
  <c r="N2667" i="1"/>
  <c r="L2639" i="1"/>
  <c r="K2639" i="1"/>
  <c r="M2639" i="1"/>
  <c r="N2639" i="1"/>
  <c r="K2594" i="1"/>
  <c r="L2594" i="1"/>
  <c r="M2594" i="1"/>
  <c r="N2594" i="1"/>
  <c r="N2561" i="1"/>
  <c r="L2561" i="1"/>
  <c r="M2561" i="1"/>
  <c r="K2561" i="1"/>
  <c r="N2437" i="1"/>
  <c r="L2437" i="1"/>
  <c r="M2437" i="1"/>
  <c r="K2437" i="1"/>
  <c r="L2379" i="1"/>
  <c r="M2379" i="1"/>
  <c r="N2379" i="1"/>
  <c r="K2379" i="1"/>
  <c r="L2315" i="1"/>
  <c r="M2315" i="1"/>
  <c r="N2315" i="1"/>
  <c r="K2315" i="1"/>
  <c r="L2251" i="1"/>
  <c r="M2251" i="1"/>
  <c r="N2251" i="1"/>
  <c r="K2251" i="1"/>
  <c r="K2080" i="1"/>
  <c r="M2080" i="1"/>
  <c r="N2080" i="1"/>
  <c r="L2080" i="1"/>
  <c r="N1935" i="1"/>
  <c r="K1935" i="1"/>
  <c r="L1935" i="1"/>
  <c r="M1935" i="1"/>
  <c r="L1909" i="1"/>
  <c r="M1909" i="1"/>
  <c r="N1909" i="1"/>
  <c r="K1909" i="1"/>
  <c r="L1905" i="1"/>
  <c r="K1905" i="1"/>
  <c r="M1905" i="1"/>
  <c r="N1905" i="1"/>
  <c r="L1893" i="1"/>
  <c r="K1893" i="1"/>
  <c r="M1893" i="1"/>
  <c r="K1716" i="1"/>
  <c r="L1716" i="1"/>
  <c r="M1716" i="1"/>
  <c r="N1716" i="1"/>
  <c r="N3319" i="1"/>
  <c r="L3313" i="1"/>
  <c r="N3304" i="1"/>
  <c r="L3303" i="1"/>
  <c r="L3298" i="1"/>
  <c r="N3289" i="1"/>
  <c r="K3288" i="1"/>
  <c r="M3279" i="1"/>
  <c r="M3274" i="1"/>
  <c r="K3273" i="1"/>
  <c r="M3264" i="1"/>
  <c r="K3258" i="1"/>
  <c r="N3255" i="1"/>
  <c r="M3246" i="1"/>
  <c r="M3242" i="1"/>
  <c r="L3238" i="1"/>
  <c r="L3234" i="1"/>
  <c r="N3231" i="1"/>
  <c r="K3230" i="1"/>
  <c r="N3227" i="1"/>
  <c r="K3226" i="1"/>
  <c r="M3223" i="1"/>
  <c r="M3219" i="1"/>
  <c r="L3215" i="1"/>
  <c r="L3211" i="1"/>
  <c r="N3208" i="1"/>
  <c r="N3204" i="1"/>
  <c r="M3200" i="1"/>
  <c r="M3196" i="1"/>
  <c r="K3192" i="1"/>
  <c r="K3188" i="1"/>
  <c r="M3182" i="1"/>
  <c r="M3178" i="1"/>
  <c r="L3174" i="1"/>
  <c r="L3170" i="1"/>
  <c r="N3167" i="1"/>
  <c r="K3166" i="1"/>
  <c r="N3163" i="1"/>
  <c r="K3162" i="1"/>
  <c r="M3159" i="1"/>
  <c r="M3155" i="1"/>
  <c r="L3151" i="1"/>
  <c r="L3147" i="1"/>
  <c r="N3144" i="1"/>
  <c r="N3140" i="1"/>
  <c r="M3136" i="1"/>
  <c r="M3132" i="1"/>
  <c r="L3128" i="1"/>
  <c r="N3128" i="1"/>
  <c r="K3114" i="1"/>
  <c r="K3106" i="1"/>
  <c r="K3098" i="1"/>
  <c r="K3090" i="1"/>
  <c r="K3082" i="1"/>
  <c r="K3074" i="1"/>
  <c r="K3066" i="1"/>
  <c r="K3058" i="1"/>
  <c r="K3050" i="1"/>
  <c r="K3042" i="1"/>
  <c r="K3034" i="1"/>
  <c r="K3026" i="1"/>
  <c r="K3018" i="1"/>
  <c r="K3010" i="1"/>
  <c r="K3002" i="1"/>
  <c r="K2994" i="1"/>
  <c r="K2986" i="1"/>
  <c r="K2978" i="1"/>
  <c r="K2970" i="1"/>
  <c r="K2962" i="1"/>
  <c r="K2954" i="1"/>
  <c r="K2946" i="1"/>
  <c r="K2938" i="1"/>
  <c r="K2930" i="1"/>
  <c r="K2922" i="1"/>
  <c r="K2914" i="1"/>
  <c r="K2906" i="1"/>
  <c r="K2898" i="1"/>
  <c r="K2890" i="1"/>
  <c r="K2882" i="1"/>
  <c r="K2874" i="1"/>
  <c r="L2861" i="1"/>
  <c r="M2861" i="1"/>
  <c r="N2861" i="1"/>
  <c r="N2841" i="1"/>
  <c r="L2841" i="1"/>
  <c r="M2841" i="1"/>
  <c r="L2831" i="1"/>
  <c r="K2831" i="1"/>
  <c r="M2831" i="1"/>
  <c r="N2831" i="1"/>
  <c r="K2821" i="1"/>
  <c r="L2821" i="1"/>
  <c r="M2821" i="1"/>
  <c r="L2813" i="1"/>
  <c r="K2810" i="1"/>
  <c r="L2810" i="1"/>
  <c r="N2810" i="1"/>
  <c r="K2808" i="1"/>
  <c r="L2793" i="1"/>
  <c r="K2749" i="1"/>
  <c r="K2742" i="1"/>
  <c r="L2742" i="1"/>
  <c r="M2742" i="1"/>
  <c r="K2731" i="1"/>
  <c r="L2731" i="1"/>
  <c r="N2731" i="1"/>
  <c r="K2729" i="1"/>
  <c r="L2714" i="1"/>
  <c r="M2688" i="1"/>
  <c r="K2688" i="1"/>
  <c r="L2688" i="1"/>
  <c r="N2688" i="1"/>
  <c r="L2663" i="1"/>
  <c r="K2663" i="1"/>
  <c r="M2663" i="1"/>
  <c r="K2653" i="1"/>
  <c r="L2653" i="1"/>
  <c r="N2653" i="1"/>
  <c r="K2650" i="1"/>
  <c r="M2646" i="1"/>
  <c r="L2634" i="1"/>
  <c r="M2634" i="1"/>
  <c r="N2634" i="1"/>
  <c r="N2609" i="1"/>
  <c r="K2609" i="1"/>
  <c r="L2609" i="1"/>
  <c r="M2607" i="1"/>
  <c r="L2581" i="1"/>
  <c r="L2562" i="1"/>
  <c r="N2557" i="1"/>
  <c r="K2557" i="1"/>
  <c r="L2557" i="1"/>
  <c r="M2557" i="1"/>
  <c r="N2545" i="1"/>
  <c r="K2545" i="1"/>
  <c r="L2545" i="1"/>
  <c r="M2543" i="1"/>
  <c r="L2517" i="1"/>
  <c r="M2470" i="1"/>
  <c r="L2443" i="1"/>
  <c r="M2443" i="1"/>
  <c r="N2443" i="1"/>
  <c r="N2421" i="1"/>
  <c r="L2421" i="1"/>
  <c r="M2421" i="1"/>
  <c r="K2414" i="1"/>
  <c r="L2414" i="1"/>
  <c r="M2414" i="1"/>
  <c r="K2402" i="1"/>
  <c r="L2402" i="1"/>
  <c r="N2402" i="1"/>
  <c r="L2390" i="1"/>
  <c r="L2387" i="1"/>
  <c r="M2387" i="1"/>
  <c r="N2387" i="1"/>
  <c r="N2365" i="1"/>
  <c r="L2365" i="1"/>
  <c r="M2365" i="1"/>
  <c r="L2355" i="1"/>
  <c r="M2355" i="1"/>
  <c r="N2355" i="1"/>
  <c r="N2333" i="1"/>
  <c r="L2333" i="1"/>
  <c r="M2333" i="1"/>
  <c r="L2323" i="1"/>
  <c r="M2323" i="1"/>
  <c r="N2323" i="1"/>
  <c r="N2301" i="1"/>
  <c r="L2301" i="1"/>
  <c r="M2301" i="1"/>
  <c r="L2291" i="1"/>
  <c r="M2291" i="1"/>
  <c r="N2291" i="1"/>
  <c r="N2269" i="1"/>
  <c r="L2269" i="1"/>
  <c r="M2269" i="1"/>
  <c r="L2259" i="1"/>
  <c r="M2259" i="1"/>
  <c r="N2259" i="1"/>
  <c r="N2237" i="1"/>
  <c r="L2237" i="1"/>
  <c r="M2237" i="1"/>
  <c r="L2227" i="1"/>
  <c r="M2227" i="1"/>
  <c r="N2227" i="1"/>
  <c r="N2205" i="1"/>
  <c r="L2205" i="1"/>
  <c r="M2205" i="1"/>
  <c r="L2195" i="1"/>
  <c r="M2195" i="1"/>
  <c r="N2195" i="1"/>
  <c r="N1999" i="1"/>
  <c r="K1999" i="1"/>
  <c r="L1999" i="1"/>
  <c r="L1952" i="1"/>
  <c r="K1872" i="1"/>
  <c r="M1872" i="1"/>
  <c r="N1872" i="1"/>
  <c r="L1872" i="1"/>
  <c r="K1812" i="1"/>
  <c r="L1812" i="1"/>
  <c r="M1812" i="1"/>
  <c r="N1812" i="1"/>
  <c r="N1807" i="1"/>
  <c r="L1807" i="1"/>
  <c r="M1807" i="1"/>
  <c r="K1796" i="1"/>
  <c r="L1796" i="1"/>
  <c r="M1796" i="1"/>
  <c r="N1796" i="1"/>
  <c r="K1791" i="1"/>
  <c r="N1585" i="1"/>
  <c r="L1585" i="1"/>
  <c r="M1585" i="1"/>
  <c r="K1585" i="1"/>
  <c r="N1293" i="1"/>
  <c r="L1293" i="1"/>
  <c r="M1293" i="1"/>
  <c r="K1293" i="1"/>
  <c r="M1064" i="1"/>
  <c r="K1064" i="1"/>
  <c r="L1064" i="1"/>
  <c r="N1064" i="1"/>
  <c r="M1056" i="1"/>
  <c r="K1056" i="1"/>
  <c r="L1056" i="1"/>
  <c r="N1056" i="1"/>
  <c r="N1041" i="1"/>
  <c r="K1041" i="1"/>
  <c r="L1041" i="1"/>
  <c r="M1041" i="1"/>
  <c r="K1034" i="1"/>
  <c r="L1034" i="1"/>
  <c r="M1034" i="1"/>
  <c r="N1034" i="1"/>
  <c r="K1030" i="1"/>
  <c r="L1030" i="1"/>
  <c r="M1030" i="1"/>
  <c r="N1030" i="1"/>
  <c r="K3118" i="1"/>
  <c r="L3118" i="1"/>
  <c r="N3118" i="1"/>
  <c r="K3110" i="1"/>
  <c r="L3110" i="1"/>
  <c r="N3110" i="1"/>
  <c r="K3102" i="1"/>
  <c r="L3102" i="1"/>
  <c r="N3102" i="1"/>
  <c r="K3094" i="1"/>
  <c r="L3094" i="1"/>
  <c r="N3094" i="1"/>
  <c r="K3086" i="1"/>
  <c r="L3086" i="1"/>
  <c r="N3086" i="1"/>
  <c r="K3078" i="1"/>
  <c r="L3078" i="1"/>
  <c r="N3078" i="1"/>
  <c r="K3070" i="1"/>
  <c r="L3070" i="1"/>
  <c r="N3070" i="1"/>
  <c r="K3062" i="1"/>
  <c r="L3062" i="1"/>
  <c r="N3062" i="1"/>
  <c r="K3054" i="1"/>
  <c r="L3054" i="1"/>
  <c r="N3054" i="1"/>
  <c r="K3046" i="1"/>
  <c r="L3046" i="1"/>
  <c r="N3046" i="1"/>
  <c r="K3038" i="1"/>
  <c r="L3038" i="1"/>
  <c r="N3038" i="1"/>
  <c r="K3030" i="1"/>
  <c r="L3030" i="1"/>
  <c r="N3030" i="1"/>
  <c r="K3022" i="1"/>
  <c r="L3022" i="1"/>
  <c r="N3022" i="1"/>
  <c r="K3014" i="1"/>
  <c r="L3014" i="1"/>
  <c r="N3014" i="1"/>
  <c r="K3006" i="1"/>
  <c r="L3006" i="1"/>
  <c r="N3006" i="1"/>
  <c r="K2998" i="1"/>
  <c r="L2998" i="1"/>
  <c r="N2998" i="1"/>
  <c r="K2990" i="1"/>
  <c r="L2990" i="1"/>
  <c r="N2990" i="1"/>
  <c r="K2982" i="1"/>
  <c r="L2982" i="1"/>
  <c r="N2982" i="1"/>
  <c r="K2974" i="1"/>
  <c r="L2974" i="1"/>
  <c r="N2974" i="1"/>
  <c r="K2966" i="1"/>
  <c r="L2966" i="1"/>
  <c r="N2966" i="1"/>
  <c r="K2958" i="1"/>
  <c r="L2958" i="1"/>
  <c r="N2958" i="1"/>
  <c r="K2950" i="1"/>
  <c r="L2950" i="1"/>
  <c r="N2950" i="1"/>
  <c r="K2942" i="1"/>
  <c r="L2942" i="1"/>
  <c r="N2942" i="1"/>
  <c r="K2934" i="1"/>
  <c r="L2934" i="1"/>
  <c r="N2934" i="1"/>
  <c r="K2926" i="1"/>
  <c r="L2926" i="1"/>
  <c r="N2926" i="1"/>
  <c r="K2918" i="1"/>
  <c r="L2918" i="1"/>
  <c r="N2918" i="1"/>
  <c r="K2910" i="1"/>
  <c r="L2910" i="1"/>
  <c r="N2910" i="1"/>
  <c r="K2902" i="1"/>
  <c r="L2902" i="1"/>
  <c r="N2902" i="1"/>
  <c r="K2894" i="1"/>
  <c r="L2894" i="1"/>
  <c r="N2894" i="1"/>
  <c r="K2886" i="1"/>
  <c r="L2886" i="1"/>
  <c r="N2886" i="1"/>
  <c r="K2878" i="1"/>
  <c r="L2878" i="1"/>
  <c r="N2878" i="1"/>
  <c r="K2870" i="1"/>
  <c r="L2870" i="1"/>
  <c r="N2870" i="1"/>
  <c r="K2859" i="1"/>
  <c r="L2859" i="1"/>
  <c r="N2859" i="1"/>
  <c r="M2816" i="1"/>
  <c r="K2816" i="1"/>
  <c r="L2816" i="1"/>
  <c r="N2816" i="1"/>
  <c r="L2791" i="1"/>
  <c r="K2791" i="1"/>
  <c r="M2791" i="1"/>
  <c r="K2781" i="1"/>
  <c r="L2781" i="1"/>
  <c r="N2781" i="1"/>
  <c r="L2762" i="1"/>
  <c r="M2762" i="1"/>
  <c r="N2762" i="1"/>
  <c r="M2712" i="1"/>
  <c r="K2712" i="1"/>
  <c r="L2712" i="1"/>
  <c r="K2694" i="1"/>
  <c r="M2694" i="1"/>
  <c r="N2694" i="1"/>
  <c r="N2673" i="1"/>
  <c r="K2673" i="1"/>
  <c r="L2673" i="1"/>
  <c r="M2673" i="1"/>
  <c r="K2658" i="1"/>
  <c r="L2658" i="1"/>
  <c r="M2658" i="1"/>
  <c r="L2619" i="1"/>
  <c r="M2619" i="1"/>
  <c r="N2619" i="1"/>
  <c r="L2615" i="1"/>
  <c r="M2615" i="1"/>
  <c r="N2615" i="1"/>
  <c r="L2475" i="1"/>
  <c r="M2475" i="1"/>
  <c r="N2475" i="1"/>
  <c r="N2453" i="1"/>
  <c r="L2453" i="1"/>
  <c r="M2453" i="1"/>
  <c r="K2446" i="1"/>
  <c r="L2446" i="1"/>
  <c r="M2446" i="1"/>
  <c r="K2434" i="1"/>
  <c r="L2434" i="1"/>
  <c r="N2434" i="1"/>
  <c r="N2373" i="1"/>
  <c r="L2373" i="1"/>
  <c r="M2373" i="1"/>
  <c r="L2363" i="1"/>
  <c r="M2363" i="1"/>
  <c r="N2363" i="1"/>
  <c r="N2341" i="1"/>
  <c r="L2341" i="1"/>
  <c r="M2341" i="1"/>
  <c r="L2331" i="1"/>
  <c r="M2331" i="1"/>
  <c r="N2331" i="1"/>
  <c r="N2309" i="1"/>
  <c r="L2309" i="1"/>
  <c r="M2309" i="1"/>
  <c r="L2299" i="1"/>
  <c r="M2299" i="1"/>
  <c r="N2299" i="1"/>
  <c r="N2277" i="1"/>
  <c r="L2277" i="1"/>
  <c r="M2277" i="1"/>
  <c r="L2267" i="1"/>
  <c r="M2267" i="1"/>
  <c r="N2267" i="1"/>
  <c r="N2245" i="1"/>
  <c r="L2245" i="1"/>
  <c r="M2245" i="1"/>
  <c r="L2235" i="1"/>
  <c r="M2235" i="1"/>
  <c r="N2235" i="1"/>
  <c r="N2213" i="1"/>
  <c r="L2213" i="1"/>
  <c r="M2213" i="1"/>
  <c r="L2203" i="1"/>
  <c r="M2203" i="1"/>
  <c r="N2203" i="1"/>
  <c r="K2167" i="1"/>
  <c r="L2167" i="1"/>
  <c r="N2167" i="1"/>
  <c r="M2162" i="1"/>
  <c r="K2162" i="1"/>
  <c r="L2162" i="1"/>
  <c r="L2145" i="1"/>
  <c r="K2145" i="1"/>
  <c r="M2145" i="1"/>
  <c r="M2138" i="1"/>
  <c r="K2138" i="1"/>
  <c r="L2138" i="1"/>
  <c r="N2138" i="1"/>
  <c r="L2069" i="1"/>
  <c r="M2069" i="1"/>
  <c r="N2069" i="1"/>
  <c r="K2044" i="1"/>
  <c r="L2044" i="1"/>
  <c r="M2044" i="1"/>
  <c r="K1936" i="1"/>
  <c r="M1936" i="1"/>
  <c r="N1936" i="1"/>
  <c r="L1936" i="1"/>
  <c r="K1924" i="1"/>
  <c r="L1924" i="1"/>
  <c r="M1924" i="1"/>
  <c r="N1924" i="1"/>
  <c r="L1901" i="1"/>
  <c r="K1901" i="1"/>
  <c r="M1901" i="1"/>
  <c r="N1901" i="1"/>
  <c r="N1719" i="1"/>
  <c r="K1719" i="1"/>
  <c r="L1719" i="1"/>
  <c r="M1719" i="1"/>
  <c r="K1601" i="1"/>
  <c r="L1601" i="1"/>
  <c r="M1601" i="1"/>
  <c r="N1601" i="1"/>
  <c r="K1506" i="1"/>
  <c r="M1506" i="1"/>
  <c r="N1506" i="1"/>
  <c r="L1506" i="1"/>
  <c r="L1489" i="1"/>
  <c r="M1489" i="1"/>
  <c r="N1489" i="1"/>
  <c r="K1489" i="1"/>
  <c r="K1375" i="1"/>
  <c r="L1375" i="1"/>
  <c r="M1375" i="1"/>
  <c r="N1375" i="1"/>
  <c r="N1367" i="1"/>
  <c r="L1367" i="1"/>
  <c r="M1367" i="1"/>
  <c r="K1322" i="1"/>
  <c r="M1322" i="1"/>
  <c r="L1322" i="1"/>
  <c r="N1322" i="1"/>
  <c r="K1086" i="1"/>
  <c r="L1086" i="1"/>
  <c r="M1086" i="1"/>
  <c r="N1086" i="1"/>
  <c r="K1083" i="1"/>
  <c r="L1083" i="1"/>
  <c r="M1083" i="1"/>
  <c r="N1083" i="1"/>
  <c r="L1071" i="1"/>
  <c r="M1071" i="1"/>
  <c r="N1071" i="1"/>
  <c r="L3120" i="1"/>
  <c r="N3120" i="1"/>
  <c r="L3112" i="1"/>
  <c r="M3112" i="1"/>
  <c r="N3112" i="1"/>
  <c r="L3104" i="1"/>
  <c r="M3104" i="1"/>
  <c r="N3104" i="1"/>
  <c r="L3096" i="1"/>
  <c r="M3096" i="1"/>
  <c r="N3096" i="1"/>
  <c r="L3088" i="1"/>
  <c r="M3088" i="1"/>
  <c r="N3088" i="1"/>
  <c r="L3080" i="1"/>
  <c r="M3080" i="1"/>
  <c r="N3080" i="1"/>
  <c r="L3072" i="1"/>
  <c r="M3072" i="1"/>
  <c r="N3072" i="1"/>
  <c r="L3064" i="1"/>
  <c r="M3064" i="1"/>
  <c r="N3064" i="1"/>
  <c r="L3056" i="1"/>
  <c r="M3056" i="1"/>
  <c r="N3056" i="1"/>
  <c r="L3048" i="1"/>
  <c r="M3048" i="1"/>
  <c r="N3048" i="1"/>
  <c r="L3040" i="1"/>
  <c r="M3040" i="1"/>
  <c r="N3040" i="1"/>
  <c r="L3032" i="1"/>
  <c r="M3032" i="1"/>
  <c r="N3032" i="1"/>
  <c r="L3024" i="1"/>
  <c r="M3024" i="1"/>
  <c r="N3024" i="1"/>
  <c r="L3016" i="1"/>
  <c r="M3016" i="1"/>
  <c r="N3016" i="1"/>
  <c r="L3008" i="1"/>
  <c r="M3008" i="1"/>
  <c r="N3008" i="1"/>
  <c r="L3000" i="1"/>
  <c r="M3000" i="1"/>
  <c r="N3000" i="1"/>
  <c r="L2992" i="1"/>
  <c r="M2992" i="1"/>
  <c r="N2992" i="1"/>
  <c r="L2984" i="1"/>
  <c r="M2984" i="1"/>
  <c r="N2984" i="1"/>
  <c r="L2976" i="1"/>
  <c r="M2976" i="1"/>
  <c r="N2976" i="1"/>
  <c r="L2968" i="1"/>
  <c r="M2968" i="1"/>
  <c r="N2968" i="1"/>
  <c r="L2960" i="1"/>
  <c r="M2960" i="1"/>
  <c r="N2960" i="1"/>
  <c r="L2952" i="1"/>
  <c r="M2952" i="1"/>
  <c r="N2952" i="1"/>
  <c r="L2944" i="1"/>
  <c r="M2944" i="1"/>
  <c r="N2944" i="1"/>
  <c r="L2936" i="1"/>
  <c r="M2936" i="1"/>
  <c r="N2936" i="1"/>
  <c r="L2928" i="1"/>
  <c r="M2928" i="1"/>
  <c r="N2928" i="1"/>
  <c r="L2920" i="1"/>
  <c r="M2920" i="1"/>
  <c r="N2920" i="1"/>
  <c r="L2912" i="1"/>
  <c r="M2912" i="1"/>
  <c r="N2912" i="1"/>
  <c r="L2904" i="1"/>
  <c r="M2904" i="1"/>
  <c r="N2904" i="1"/>
  <c r="L2896" i="1"/>
  <c r="M2896" i="1"/>
  <c r="N2896" i="1"/>
  <c r="L2888" i="1"/>
  <c r="M2888" i="1"/>
  <c r="N2888" i="1"/>
  <c r="L2880" i="1"/>
  <c r="M2880" i="1"/>
  <c r="N2880" i="1"/>
  <c r="L2872" i="1"/>
  <c r="M2872" i="1"/>
  <c r="N2872" i="1"/>
  <c r="L2855" i="1"/>
  <c r="K2855" i="1"/>
  <c r="M2855" i="1"/>
  <c r="K2845" i="1"/>
  <c r="L2845" i="1"/>
  <c r="N2845" i="1"/>
  <c r="L2826" i="1"/>
  <c r="M2826" i="1"/>
  <c r="N2826" i="1"/>
  <c r="M2776" i="1"/>
  <c r="K2776" i="1"/>
  <c r="L2776" i="1"/>
  <c r="K2758" i="1"/>
  <c r="M2758" i="1"/>
  <c r="N2758" i="1"/>
  <c r="N2737" i="1"/>
  <c r="K2737" i="1"/>
  <c r="L2737" i="1"/>
  <c r="M2737" i="1"/>
  <c r="K2722" i="1"/>
  <c r="L2722" i="1"/>
  <c r="M2722" i="1"/>
  <c r="L2683" i="1"/>
  <c r="M2683" i="1"/>
  <c r="N2683" i="1"/>
  <c r="L2679" i="1"/>
  <c r="M2679" i="1"/>
  <c r="N2679" i="1"/>
  <c r="K2643" i="1"/>
  <c r="L2643" i="1"/>
  <c r="M2643" i="1"/>
  <c r="L2591" i="1"/>
  <c r="M2591" i="1"/>
  <c r="N2591" i="1"/>
  <c r="L2571" i="1"/>
  <c r="K2571" i="1"/>
  <c r="M2571" i="1"/>
  <c r="N2553" i="1"/>
  <c r="K2553" i="1"/>
  <c r="L2553" i="1"/>
  <c r="M2553" i="1"/>
  <c r="L2527" i="1"/>
  <c r="M2527" i="1"/>
  <c r="N2527" i="1"/>
  <c r="L2507" i="1"/>
  <c r="K2507" i="1"/>
  <c r="M2507" i="1"/>
  <c r="L2427" i="1"/>
  <c r="M2427" i="1"/>
  <c r="N2427" i="1"/>
  <c r="N2405" i="1"/>
  <c r="L2405" i="1"/>
  <c r="M2405" i="1"/>
  <c r="K2398" i="1"/>
  <c r="L2398" i="1"/>
  <c r="M2398" i="1"/>
  <c r="M2130" i="1"/>
  <c r="K2130" i="1"/>
  <c r="L2130" i="1"/>
  <c r="N2130" i="1"/>
  <c r="M2098" i="1"/>
  <c r="K2098" i="1"/>
  <c r="L2098" i="1"/>
  <c r="N2098" i="1"/>
  <c r="M2034" i="1"/>
  <c r="K2034" i="1"/>
  <c r="L2034" i="1"/>
  <c r="N2034" i="1"/>
  <c r="L2021" i="1"/>
  <c r="K2021" i="1"/>
  <c r="M2021" i="1"/>
  <c r="K1948" i="1"/>
  <c r="L1948" i="1"/>
  <c r="M1948" i="1"/>
  <c r="N1887" i="1"/>
  <c r="L1887" i="1"/>
  <c r="M1887" i="1"/>
  <c r="K1887" i="1"/>
  <c r="N1875" i="1"/>
  <c r="K1875" i="1"/>
  <c r="L1875" i="1"/>
  <c r="M1875" i="1"/>
  <c r="K1856" i="1"/>
  <c r="L1856" i="1"/>
  <c r="M1856" i="1"/>
  <c r="K1772" i="1"/>
  <c r="L1772" i="1"/>
  <c r="M1772" i="1"/>
  <c r="N1772" i="1"/>
  <c r="K1690" i="1"/>
  <c r="L1690" i="1"/>
  <c r="M1690" i="1"/>
  <c r="N1690" i="1"/>
  <c r="L1635" i="1"/>
  <c r="K1635" i="1"/>
  <c r="M1635" i="1"/>
  <c r="N1635" i="1"/>
  <c r="K1413" i="1"/>
  <c r="N1413" i="1"/>
  <c r="L1413" i="1"/>
  <c r="M1413" i="1"/>
  <c r="K1156" i="1"/>
  <c r="L1156" i="1"/>
  <c r="M1156" i="1"/>
  <c r="N1156" i="1"/>
  <c r="K3127" i="1"/>
  <c r="M3127" i="1"/>
  <c r="M2840" i="1"/>
  <c r="K2840" i="1"/>
  <c r="L2840" i="1"/>
  <c r="M2827" i="1"/>
  <c r="K2822" i="1"/>
  <c r="M2822" i="1"/>
  <c r="N2822" i="1"/>
  <c r="N2801" i="1"/>
  <c r="K2801" i="1"/>
  <c r="L2801" i="1"/>
  <c r="M2801" i="1"/>
  <c r="K2786" i="1"/>
  <c r="L2786" i="1"/>
  <c r="M2786" i="1"/>
  <c r="N2759" i="1"/>
  <c r="L2747" i="1"/>
  <c r="M2747" i="1"/>
  <c r="N2747" i="1"/>
  <c r="L2743" i="1"/>
  <c r="M2743" i="1"/>
  <c r="N2743" i="1"/>
  <c r="K2707" i="1"/>
  <c r="L2707" i="1"/>
  <c r="M2707" i="1"/>
  <c r="N2680" i="1"/>
  <c r="M2664" i="1"/>
  <c r="L2664" i="1"/>
  <c r="N2664" i="1"/>
  <c r="K2654" i="1"/>
  <c r="L2654" i="1"/>
  <c r="M2654" i="1"/>
  <c r="N2654" i="1"/>
  <c r="N2633" i="1"/>
  <c r="K2633" i="1"/>
  <c r="L2633" i="1"/>
  <c r="M2621" i="1"/>
  <c r="K2610" i="1"/>
  <c r="M2610" i="1"/>
  <c r="N2610" i="1"/>
  <c r="K2598" i="1"/>
  <c r="L2598" i="1"/>
  <c r="M2598" i="1"/>
  <c r="L2579" i="1"/>
  <c r="K2579" i="1"/>
  <c r="M2579" i="1"/>
  <c r="N2579" i="1"/>
  <c r="K2546" i="1"/>
  <c r="M2546" i="1"/>
  <c r="N2546" i="1"/>
  <c r="K2534" i="1"/>
  <c r="L2534" i="1"/>
  <c r="M2534" i="1"/>
  <c r="L2515" i="1"/>
  <c r="K2515" i="1"/>
  <c r="M2515" i="1"/>
  <c r="N2515" i="1"/>
  <c r="N2486" i="1"/>
  <c r="N2485" i="1"/>
  <c r="L2485" i="1"/>
  <c r="M2485" i="1"/>
  <c r="K2478" i="1"/>
  <c r="L2478" i="1"/>
  <c r="M2478" i="1"/>
  <c r="K2466" i="1"/>
  <c r="L2466" i="1"/>
  <c r="N2466" i="1"/>
  <c r="N2381" i="1"/>
  <c r="L2381" i="1"/>
  <c r="M2381" i="1"/>
  <c r="L2371" i="1"/>
  <c r="M2371" i="1"/>
  <c r="N2371" i="1"/>
  <c r="N2349" i="1"/>
  <c r="L2349" i="1"/>
  <c r="M2349" i="1"/>
  <c r="L2339" i="1"/>
  <c r="M2339" i="1"/>
  <c r="N2339" i="1"/>
  <c r="N2317" i="1"/>
  <c r="L2317" i="1"/>
  <c r="M2317" i="1"/>
  <c r="L2307" i="1"/>
  <c r="M2307" i="1"/>
  <c r="N2307" i="1"/>
  <c r="N2285" i="1"/>
  <c r="L2285" i="1"/>
  <c r="M2285" i="1"/>
  <c r="L2275" i="1"/>
  <c r="M2275" i="1"/>
  <c r="N2275" i="1"/>
  <c r="N2253" i="1"/>
  <c r="L2253" i="1"/>
  <c r="M2253" i="1"/>
  <c r="L2243" i="1"/>
  <c r="M2243" i="1"/>
  <c r="N2243" i="1"/>
  <c r="N2221" i="1"/>
  <c r="L2221" i="1"/>
  <c r="M2221" i="1"/>
  <c r="L2211" i="1"/>
  <c r="M2211" i="1"/>
  <c r="N2211" i="1"/>
  <c r="N2189" i="1"/>
  <c r="L2189" i="1"/>
  <c r="M2189" i="1"/>
  <c r="K2172" i="1"/>
  <c r="L2172" i="1"/>
  <c r="M2172" i="1"/>
  <c r="N2123" i="1"/>
  <c r="K2123" i="1"/>
  <c r="L2123" i="1"/>
  <c r="M2123" i="1"/>
  <c r="K2103" i="1"/>
  <c r="L2103" i="1"/>
  <c r="N2103" i="1"/>
  <c r="M2103" i="1"/>
  <c r="M2074" i="1"/>
  <c r="K2074" i="1"/>
  <c r="L2074" i="1"/>
  <c r="N2074" i="1"/>
  <c r="M2050" i="1"/>
  <c r="L2050" i="1"/>
  <c r="N2050" i="1"/>
  <c r="K2040" i="1"/>
  <c r="L2040" i="1"/>
  <c r="M2040" i="1"/>
  <c r="N2040" i="1"/>
  <c r="K2000" i="1"/>
  <c r="M2000" i="1"/>
  <c r="N2000" i="1"/>
  <c r="L2000" i="1"/>
  <c r="K1988" i="1"/>
  <c r="L1988" i="1"/>
  <c r="M1988" i="1"/>
  <c r="N1988" i="1"/>
  <c r="L1965" i="1"/>
  <c r="K1965" i="1"/>
  <c r="M1965" i="1"/>
  <c r="N1965" i="1"/>
  <c r="N1888" i="1"/>
  <c r="N1871" i="1"/>
  <c r="K1871" i="1"/>
  <c r="L1871" i="1"/>
  <c r="L1829" i="1"/>
  <c r="K1829" i="1"/>
  <c r="M1829" i="1"/>
  <c r="K1827" i="1"/>
  <c r="N1827" i="1"/>
  <c r="M1827" i="1"/>
  <c r="N1783" i="1"/>
  <c r="K1783" i="1"/>
  <c r="L1783" i="1"/>
  <c r="M1783" i="1"/>
  <c r="M1727" i="1"/>
  <c r="L1667" i="1"/>
  <c r="K1667" i="1"/>
  <c r="M1667" i="1"/>
  <c r="N1475" i="1"/>
  <c r="K1475" i="1"/>
  <c r="L1475" i="1"/>
  <c r="M1475" i="1"/>
  <c r="L1377" i="1"/>
  <c r="K1377" i="1"/>
  <c r="M1377" i="1"/>
  <c r="N1377" i="1"/>
  <c r="K2863" i="1"/>
  <c r="M2854" i="1"/>
  <c r="K2848" i="1"/>
  <c r="M2839" i="1"/>
  <c r="K2833" i="1"/>
  <c r="L2824" i="1"/>
  <c r="L2814" i="1"/>
  <c r="L2809" i="1"/>
  <c r="K2799" i="1"/>
  <c r="M2790" i="1"/>
  <c r="K2784" i="1"/>
  <c r="M2775" i="1"/>
  <c r="K2769" i="1"/>
  <c r="L2760" i="1"/>
  <c r="L2750" i="1"/>
  <c r="L2745" i="1"/>
  <c r="K2735" i="1"/>
  <c r="M2726" i="1"/>
  <c r="K2720" i="1"/>
  <c r="M2711" i="1"/>
  <c r="K2705" i="1"/>
  <c r="L2696" i="1"/>
  <c r="L2686" i="1"/>
  <c r="L2681" i="1"/>
  <c r="K2671" i="1"/>
  <c r="M2662" i="1"/>
  <c r="K2656" i="1"/>
  <c r="M2647" i="1"/>
  <c r="K2641" i="1"/>
  <c r="L2632" i="1"/>
  <c r="L2622" i="1"/>
  <c r="L2617" i="1"/>
  <c r="L2597" i="1"/>
  <c r="L2593" i="1"/>
  <c r="K2589" i="1"/>
  <c r="K2585" i="1"/>
  <c r="M2582" i="1"/>
  <c r="M2578" i="1"/>
  <c r="L2574" i="1"/>
  <c r="L2570" i="1"/>
  <c r="M2559" i="1"/>
  <c r="M2555" i="1"/>
  <c r="K2551" i="1"/>
  <c r="K2547" i="1"/>
  <c r="L2533" i="1"/>
  <c r="L2529" i="1"/>
  <c r="K2525" i="1"/>
  <c r="K2521" i="1"/>
  <c r="M2518" i="1"/>
  <c r="M2514" i="1"/>
  <c r="L2510" i="1"/>
  <c r="L2506" i="1"/>
  <c r="L2493" i="1"/>
  <c r="K2489" i="1"/>
  <c r="N2489" i="1"/>
  <c r="L2477" i="1"/>
  <c r="K2473" i="1"/>
  <c r="N2473" i="1"/>
  <c r="L2461" i="1"/>
  <c r="K2457" i="1"/>
  <c r="N2457" i="1"/>
  <c r="L2445" i="1"/>
  <c r="K2441" i="1"/>
  <c r="N2441" i="1"/>
  <c r="L2429" i="1"/>
  <c r="K2425" i="1"/>
  <c r="N2425" i="1"/>
  <c r="L2413" i="1"/>
  <c r="K2409" i="1"/>
  <c r="N2409" i="1"/>
  <c r="L2397" i="1"/>
  <c r="K2393" i="1"/>
  <c r="N2393" i="1"/>
  <c r="K2385" i="1"/>
  <c r="L2385" i="1"/>
  <c r="N2385" i="1"/>
  <c r="K2377" i="1"/>
  <c r="L2377" i="1"/>
  <c r="N2377" i="1"/>
  <c r="K2369" i="1"/>
  <c r="L2369" i="1"/>
  <c r="N2369" i="1"/>
  <c r="K2361" i="1"/>
  <c r="L2361" i="1"/>
  <c r="N2361" i="1"/>
  <c r="K2353" i="1"/>
  <c r="L2353" i="1"/>
  <c r="N2353" i="1"/>
  <c r="K2345" i="1"/>
  <c r="L2345" i="1"/>
  <c r="N2345" i="1"/>
  <c r="K2337" i="1"/>
  <c r="L2337" i="1"/>
  <c r="N2337" i="1"/>
  <c r="K2329" i="1"/>
  <c r="L2329" i="1"/>
  <c r="N2329" i="1"/>
  <c r="K2321" i="1"/>
  <c r="L2321" i="1"/>
  <c r="N2321" i="1"/>
  <c r="K2313" i="1"/>
  <c r="L2313" i="1"/>
  <c r="N2313" i="1"/>
  <c r="K2305" i="1"/>
  <c r="L2305" i="1"/>
  <c r="N2305" i="1"/>
  <c r="K2297" i="1"/>
  <c r="L2297" i="1"/>
  <c r="N2297" i="1"/>
  <c r="K2289" i="1"/>
  <c r="L2289" i="1"/>
  <c r="N2289" i="1"/>
  <c r="K2281" i="1"/>
  <c r="L2281" i="1"/>
  <c r="N2281" i="1"/>
  <c r="K2273" i="1"/>
  <c r="L2273" i="1"/>
  <c r="N2273" i="1"/>
  <c r="K2265" i="1"/>
  <c r="L2265" i="1"/>
  <c r="N2265" i="1"/>
  <c r="K2257" i="1"/>
  <c r="L2257" i="1"/>
  <c r="N2257" i="1"/>
  <c r="K2249" i="1"/>
  <c r="L2249" i="1"/>
  <c r="N2249" i="1"/>
  <c r="K2241" i="1"/>
  <c r="L2241" i="1"/>
  <c r="N2241" i="1"/>
  <c r="K2233" i="1"/>
  <c r="L2233" i="1"/>
  <c r="N2233" i="1"/>
  <c r="K2225" i="1"/>
  <c r="L2225" i="1"/>
  <c r="N2225" i="1"/>
  <c r="K2217" i="1"/>
  <c r="L2217" i="1"/>
  <c r="N2217" i="1"/>
  <c r="K2209" i="1"/>
  <c r="L2209" i="1"/>
  <c r="N2209" i="1"/>
  <c r="K2201" i="1"/>
  <c r="L2201" i="1"/>
  <c r="N2201" i="1"/>
  <c r="K2193" i="1"/>
  <c r="L2193" i="1"/>
  <c r="N2193" i="1"/>
  <c r="N2187" i="1"/>
  <c r="K2187" i="1"/>
  <c r="L2187" i="1"/>
  <c r="M2187" i="1"/>
  <c r="L2160" i="1"/>
  <c r="M2149" i="1"/>
  <c r="K2144" i="1"/>
  <c r="M2144" i="1"/>
  <c r="N2144" i="1"/>
  <c r="L2133" i="1"/>
  <c r="M2133" i="1"/>
  <c r="N2133" i="1"/>
  <c r="K2108" i="1"/>
  <c r="L2108" i="1"/>
  <c r="M2108" i="1"/>
  <c r="L2085" i="1"/>
  <c r="N2081" i="1"/>
  <c r="L2065" i="1"/>
  <c r="M2065" i="1"/>
  <c r="N2065" i="1"/>
  <c r="L2027" i="1"/>
  <c r="K1996" i="1"/>
  <c r="M1996" i="1"/>
  <c r="N1996" i="1"/>
  <c r="N1989" i="1"/>
  <c r="L1963" i="1"/>
  <c r="K1932" i="1"/>
  <c r="M1932" i="1"/>
  <c r="N1932" i="1"/>
  <c r="N1925" i="1"/>
  <c r="L1899" i="1"/>
  <c r="K1868" i="1"/>
  <c r="M1868" i="1"/>
  <c r="N1868" i="1"/>
  <c r="L1835" i="1"/>
  <c r="K1820" i="1"/>
  <c r="L1820" i="1"/>
  <c r="M1820" i="1"/>
  <c r="N1820" i="1"/>
  <c r="K1815" i="1"/>
  <c r="L1775" i="1"/>
  <c r="K1756" i="1"/>
  <c r="L1756" i="1"/>
  <c r="M1756" i="1"/>
  <c r="N1756" i="1"/>
  <c r="K1751" i="1"/>
  <c r="L1711" i="1"/>
  <c r="K1694" i="1"/>
  <c r="L1694" i="1"/>
  <c r="M1694" i="1"/>
  <c r="N1694" i="1"/>
  <c r="K1654" i="1"/>
  <c r="L1654" i="1"/>
  <c r="N1654" i="1"/>
  <c r="K1626" i="1"/>
  <c r="L1626" i="1"/>
  <c r="M1626" i="1"/>
  <c r="N1626" i="1"/>
  <c r="N1607" i="1"/>
  <c r="L1607" i="1"/>
  <c r="M1607" i="1"/>
  <c r="M1596" i="1"/>
  <c r="K1596" i="1"/>
  <c r="L1596" i="1"/>
  <c r="N1596" i="1"/>
  <c r="N1581" i="1"/>
  <c r="L1581" i="1"/>
  <c r="M1581" i="1"/>
  <c r="K1581" i="1"/>
  <c r="L1535" i="1"/>
  <c r="K1535" i="1"/>
  <c r="M1535" i="1"/>
  <c r="N1535" i="1"/>
  <c r="N1533" i="1"/>
  <c r="L1533" i="1"/>
  <c r="M1533" i="1"/>
  <c r="L1531" i="1"/>
  <c r="K1531" i="1"/>
  <c r="M1531" i="1"/>
  <c r="N1505" i="1"/>
  <c r="K1505" i="1"/>
  <c r="L1505" i="1"/>
  <c r="M1505" i="1"/>
  <c r="K1485" i="1"/>
  <c r="L1485" i="1"/>
  <c r="M1485" i="1"/>
  <c r="N1485" i="1"/>
  <c r="N963" i="1"/>
  <c r="L963" i="1"/>
  <c r="M963" i="1"/>
  <c r="K963" i="1"/>
  <c r="K960" i="1"/>
  <c r="M960" i="1"/>
  <c r="L960" i="1"/>
  <c r="N960" i="1"/>
  <c r="M938" i="1"/>
  <c r="K938" i="1"/>
  <c r="L938" i="1"/>
  <c r="N938" i="1"/>
  <c r="N846" i="1"/>
  <c r="L846" i="1"/>
  <c r="M846" i="1"/>
  <c r="K846" i="1"/>
  <c r="K839" i="1"/>
  <c r="L839" i="1"/>
  <c r="M839" i="1"/>
  <c r="N839" i="1"/>
  <c r="K790" i="1"/>
  <c r="L790" i="1"/>
  <c r="M790" i="1"/>
  <c r="N2147" i="1"/>
  <c r="K2147" i="1"/>
  <c r="L2147" i="1"/>
  <c r="L2119" i="1"/>
  <c r="M2119" i="1"/>
  <c r="N2119" i="1"/>
  <c r="M2114" i="1"/>
  <c r="L2114" i="1"/>
  <c r="N2114" i="1"/>
  <c r="K2104" i="1"/>
  <c r="L2104" i="1"/>
  <c r="M2104" i="1"/>
  <c r="N2104" i="1"/>
  <c r="K2093" i="1"/>
  <c r="L2093" i="1"/>
  <c r="M2093" i="1"/>
  <c r="K2068" i="1"/>
  <c r="L2068" i="1"/>
  <c r="N2068" i="1"/>
  <c r="N2035" i="1"/>
  <c r="L2035" i="1"/>
  <c r="M2035" i="1"/>
  <c r="K1992" i="1"/>
  <c r="L1992" i="1"/>
  <c r="M1992" i="1"/>
  <c r="N1992" i="1"/>
  <c r="L1977" i="1"/>
  <c r="M1977" i="1"/>
  <c r="N1977" i="1"/>
  <c r="K1928" i="1"/>
  <c r="L1928" i="1"/>
  <c r="M1928" i="1"/>
  <c r="N1928" i="1"/>
  <c r="L1913" i="1"/>
  <c r="M1913" i="1"/>
  <c r="N1913" i="1"/>
  <c r="K1864" i="1"/>
  <c r="L1864" i="1"/>
  <c r="M1864" i="1"/>
  <c r="N1864" i="1"/>
  <c r="L1849" i="1"/>
  <c r="M1849" i="1"/>
  <c r="N1849" i="1"/>
  <c r="K1804" i="1"/>
  <c r="L1804" i="1"/>
  <c r="M1804" i="1"/>
  <c r="N1804" i="1"/>
  <c r="K1740" i="1"/>
  <c r="L1740" i="1"/>
  <c r="M1740" i="1"/>
  <c r="N1740" i="1"/>
  <c r="N1669" i="1"/>
  <c r="K1669" i="1"/>
  <c r="L1669" i="1"/>
  <c r="M1669" i="1"/>
  <c r="M1636" i="1"/>
  <c r="L1636" i="1"/>
  <c r="N1636" i="1"/>
  <c r="K1636" i="1"/>
  <c r="K1618" i="1"/>
  <c r="L1618" i="1"/>
  <c r="M1618" i="1"/>
  <c r="K1615" i="1"/>
  <c r="L1615" i="1"/>
  <c r="M1615" i="1"/>
  <c r="N1615" i="1"/>
  <c r="N1577" i="1"/>
  <c r="K1577" i="1"/>
  <c r="L1577" i="1"/>
  <c r="M1577" i="1"/>
  <c r="N1517" i="1"/>
  <c r="L1517" i="1"/>
  <c r="M1517" i="1"/>
  <c r="K1517" i="1"/>
  <c r="M1498" i="1"/>
  <c r="K1498" i="1"/>
  <c r="L1498" i="1"/>
  <c r="N1498" i="1"/>
  <c r="K1407" i="1"/>
  <c r="M1407" i="1"/>
  <c r="N1407" i="1"/>
  <c r="K1303" i="1"/>
  <c r="L1303" i="1"/>
  <c r="N1303" i="1"/>
  <c r="M1303" i="1"/>
  <c r="L1275" i="1"/>
  <c r="N1275" i="1"/>
  <c r="K1275" i="1"/>
  <c r="M1275" i="1"/>
  <c r="K1172" i="1"/>
  <c r="L1172" i="1"/>
  <c r="M1172" i="1"/>
  <c r="N1172" i="1"/>
  <c r="L1125" i="1"/>
  <c r="M1125" i="1"/>
  <c r="N1125" i="1"/>
  <c r="K1125" i="1"/>
  <c r="N1026" i="1"/>
  <c r="K1026" i="1"/>
  <c r="L1026" i="1"/>
  <c r="M1026" i="1"/>
  <c r="N997" i="1"/>
  <c r="K997" i="1"/>
  <c r="L997" i="1"/>
  <c r="M997" i="1"/>
  <c r="L991" i="1"/>
  <c r="M991" i="1"/>
  <c r="N991" i="1"/>
  <c r="L2499" i="1"/>
  <c r="M2499" i="1"/>
  <c r="K2490" i="1"/>
  <c r="L2490" i="1"/>
  <c r="L2483" i="1"/>
  <c r="M2483" i="1"/>
  <c r="K2474" i="1"/>
  <c r="L2474" i="1"/>
  <c r="L2467" i="1"/>
  <c r="M2467" i="1"/>
  <c r="K2458" i="1"/>
  <c r="L2458" i="1"/>
  <c r="L2451" i="1"/>
  <c r="M2451" i="1"/>
  <c r="K2442" i="1"/>
  <c r="L2442" i="1"/>
  <c r="L2435" i="1"/>
  <c r="M2435" i="1"/>
  <c r="K2426" i="1"/>
  <c r="L2426" i="1"/>
  <c r="L2419" i="1"/>
  <c r="M2419" i="1"/>
  <c r="K2410" i="1"/>
  <c r="L2410" i="1"/>
  <c r="L2403" i="1"/>
  <c r="M2403" i="1"/>
  <c r="K2394" i="1"/>
  <c r="L2394" i="1"/>
  <c r="L2183" i="1"/>
  <c r="M2183" i="1"/>
  <c r="N2183" i="1"/>
  <c r="M2178" i="1"/>
  <c r="L2178" i="1"/>
  <c r="N2178" i="1"/>
  <c r="K2168" i="1"/>
  <c r="L2168" i="1"/>
  <c r="M2168" i="1"/>
  <c r="N2168" i="1"/>
  <c r="K2157" i="1"/>
  <c r="L2157" i="1"/>
  <c r="M2157" i="1"/>
  <c r="K2132" i="1"/>
  <c r="L2132" i="1"/>
  <c r="N2132" i="1"/>
  <c r="N2099" i="1"/>
  <c r="L2099" i="1"/>
  <c r="M2099" i="1"/>
  <c r="K2079" i="1"/>
  <c r="L2079" i="1"/>
  <c r="M2079" i="1"/>
  <c r="K2064" i="1"/>
  <c r="L2064" i="1"/>
  <c r="M2064" i="1"/>
  <c r="K2053" i="1"/>
  <c r="L2053" i="1"/>
  <c r="N2053" i="1"/>
  <c r="L2025" i="1"/>
  <c r="K2025" i="1"/>
  <c r="M2025" i="1"/>
  <c r="N2007" i="1"/>
  <c r="K2007" i="1"/>
  <c r="L2007" i="1"/>
  <c r="M2007" i="1"/>
  <c r="L1961" i="1"/>
  <c r="K1961" i="1"/>
  <c r="M1961" i="1"/>
  <c r="N1943" i="1"/>
  <c r="K1943" i="1"/>
  <c r="L1943" i="1"/>
  <c r="M1943" i="1"/>
  <c r="L1897" i="1"/>
  <c r="K1897" i="1"/>
  <c r="M1897" i="1"/>
  <c r="N1879" i="1"/>
  <c r="K1879" i="1"/>
  <c r="L1879" i="1"/>
  <c r="M1879" i="1"/>
  <c r="L1833" i="1"/>
  <c r="K1833" i="1"/>
  <c r="M1833" i="1"/>
  <c r="N1823" i="1"/>
  <c r="K1823" i="1"/>
  <c r="L1823" i="1"/>
  <c r="M1823" i="1"/>
  <c r="K1764" i="1"/>
  <c r="L1764" i="1"/>
  <c r="M1764" i="1"/>
  <c r="N1764" i="1"/>
  <c r="K1700" i="1"/>
  <c r="L1700" i="1"/>
  <c r="M1700" i="1"/>
  <c r="N1700" i="1"/>
  <c r="K1682" i="1"/>
  <c r="L1682" i="1"/>
  <c r="M1682" i="1"/>
  <c r="N1682" i="1"/>
  <c r="K1570" i="1"/>
  <c r="M1570" i="1"/>
  <c r="N1570" i="1"/>
  <c r="K1554" i="1"/>
  <c r="L1554" i="1"/>
  <c r="M1554" i="1"/>
  <c r="N1554" i="1"/>
  <c r="L1547" i="1"/>
  <c r="M1547" i="1"/>
  <c r="N1547" i="1"/>
  <c r="K1547" i="1"/>
  <c r="K1522" i="1"/>
  <c r="L1522" i="1"/>
  <c r="M1522" i="1"/>
  <c r="K1472" i="1"/>
  <c r="M1472" i="1"/>
  <c r="L1472" i="1"/>
  <c r="N1472" i="1"/>
  <c r="K1424" i="1"/>
  <c r="L1424" i="1"/>
  <c r="M1424" i="1"/>
  <c r="N1424" i="1"/>
  <c r="N1395" i="1"/>
  <c r="L1395" i="1"/>
  <c r="M1395" i="1"/>
  <c r="K1395" i="1"/>
  <c r="M1362" i="1"/>
  <c r="K1362" i="1"/>
  <c r="L1362" i="1"/>
  <c r="L1315" i="1"/>
  <c r="N1315" i="1"/>
  <c r="M1315" i="1"/>
  <c r="K1315" i="1"/>
  <c r="K1139" i="1"/>
  <c r="L1139" i="1"/>
  <c r="N1139" i="1"/>
  <c r="M1139" i="1"/>
  <c r="N2862" i="1"/>
  <c r="N2847" i="1"/>
  <c r="N2832" i="1"/>
  <c r="M2817" i="1"/>
  <c r="N2798" i="1"/>
  <c r="N2783" i="1"/>
  <c r="N2768" i="1"/>
  <c r="M2753" i="1"/>
  <c r="N2734" i="1"/>
  <c r="N2719" i="1"/>
  <c r="N2704" i="1"/>
  <c r="M2689" i="1"/>
  <c r="N2670" i="1"/>
  <c r="N2655" i="1"/>
  <c r="N2640" i="1"/>
  <c r="M2625" i="1"/>
  <c r="N2599" i="1"/>
  <c r="N2595" i="1"/>
  <c r="M2573" i="1"/>
  <c r="M2569" i="1"/>
  <c r="N2558" i="1"/>
  <c r="N2554" i="1"/>
  <c r="N2535" i="1"/>
  <c r="N2531" i="1"/>
  <c r="M2509" i="1"/>
  <c r="M2505" i="1"/>
  <c r="K2497" i="1"/>
  <c r="N2497" i="1"/>
  <c r="K2481" i="1"/>
  <c r="N2481" i="1"/>
  <c r="K2465" i="1"/>
  <c r="N2465" i="1"/>
  <c r="K2449" i="1"/>
  <c r="N2449" i="1"/>
  <c r="K2433" i="1"/>
  <c r="N2433" i="1"/>
  <c r="K2417" i="1"/>
  <c r="N2417" i="1"/>
  <c r="K2401" i="1"/>
  <c r="N2401" i="1"/>
  <c r="K2386" i="1"/>
  <c r="L2386" i="1"/>
  <c r="M2386" i="1"/>
  <c r="K2378" i="1"/>
  <c r="L2378" i="1"/>
  <c r="M2378" i="1"/>
  <c r="K2370" i="1"/>
  <c r="L2370" i="1"/>
  <c r="M2370" i="1"/>
  <c r="K2362" i="1"/>
  <c r="L2362" i="1"/>
  <c r="M2362" i="1"/>
  <c r="K2354" i="1"/>
  <c r="L2354" i="1"/>
  <c r="M2354" i="1"/>
  <c r="K2346" i="1"/>
  <c r="L2346" i="1"/>
  <c r="M2346" i="1"/>
  <c r="K2338" i="1"/>
  <c r="L2338" i="1"/>
  <c r="M2338" i="1"/>
  <c r="K2330" i="1"/>
  <c r="L2330" i="1"/>
  <c r="M2330" i="1"/>
  <c r="K2322" i="1"/>
  <c r="L2322" i="1"/>
  <c r="M2322" i="1"/>
  <c r="K2314" i="1"/>
  <c r="L2314" i="1"/>
  <c r="M2314" i="1"/>
  <c r="K2306" i="1"/>
  <c r="L2306" i="1"/>
  <c r="M2306" i="1"/>
  <c r="K2298" i="1"/>
  <c r="L2298" i="1"/>
  <c r="M2298" i="1"/>
  <c r="K2290" i="1"/>
  <c r="L2290" i="1"/>
  <c r="M2290" i="1"/>
  <c r="K2282" i="1"/>
  <c r="L2282" i="1"/>
  <c r="M2282" i="1"/>
  <c r="K2274" i="1"/>
  <c r="L2274" i="1"/>
  <c r="M2274" i="1"/>
  <c r="K2266" i="1"/>
  <c r="L2266" i="1"/>
  <c r="M2266" i="1"/>
  <c r="K2258" i="1"/>
  <c r="L2258" i="1"/>
  <c r="M2258" i="1"/>
  <c r="K2250" i="1"/>
  <c r="L2250" i="1"/>
  <c r="M2250" i="1"/>
  <c r="K2242" i="1"/>
  <c r="L2242" i="1"/>
  <c r="M2242" i="1"/>
  <c r="K2234" i="1"/>
  <c r="L2234" i="1"/>
  <c r="M2234" i="1"/>
  <c r="K2226" i="1"/>
  <c r="L2226" i="1"/>
  <c r="M2226" i="1"/>
  <c r="K2218" i="1"/>
  <c r="L2218" i="1"/>
  <c r="M2218" i="1"/>
  <c r="K2210" i="1"/>
  <c r="L2210" i="1"/>
  <c r="M2210" i="1"/>
  <c r="K2202" i="1"/>
  <c r="L2202" i="1"/>
  <c r="M2202" i="1"/>
  <c r="K2194" i="1"/>
  <c r="L2194" i="1"/>
  <c r="M2194" i="1"/>
  <c r="N2163" i="1"/>
  <c r="L2163" i="1"/>
  <c r="M2163" i="1"/>
  <c r="K2143" i="1"/>
  <c r="L2143" i="1"/>
  <c r="M2143" i="1"/>
  <c r="K2128" i="1"/>
  <c r="L2128" i="1"/>
  <c r="M2128" i="1"/>
  <c r="K2117" i="1"/>
  <c r="L2117" i="1"/>
  <c r="N2117" i="1"/>
  <c r="L2089" i="1"/>
  <c r="K2089" i="1"/>
  <c r="M2089" i="1"/>
  <c r="N2089" i="1"/>
  <c r="L2049" i="1"/>
  <c r="K2049" i="1"/>
  <c r="M2049" i="1"/>
  <c r="N1995" i="1"/>
  <c r="K1995" i="1"/>
  <c r="L1995" i="1"/>
  <c r="K1980" i="1"/>
  <c r="L1980" i="1"/>
  <c r="M1980" i="1"/>
  <c r="N1931" i="1"/>
  <c r="K1931" i="1"/>
  <c r="L1931" i="1"/>
  <c r="K1916" i="1"/>
  <c r="L1916" i="1"/>
  <c r="M1916" i="1"/>
  <c r="N1867" i="1"/>
  <c r="K1867" i="1"/>
  <c r="L1867" i="1"/>
  <c r="K1852" i="1"/>
  <c r="L1852" i="1"/>
  <c r="M1852" i="1"/>
  <c r="M1839" i="1"/>
  <c r="K1788" i="1"/>
  <c r="L1788" i="1"/>
  <c r="M1788" i="1"/>
  <c r="N1788" i="1"/>
  <c r="M1767" i="1"/>
  <c r="K1724" i="1"/>
  <c r="L1724" i="1"/>
  <c r="M1724" i="1"/>
  <c r="N1724" i="1"/>
  <c r="M1703" i="1"/>
  <c r="K1679" i="1"/>
  <c r="L1679" i="1"/>
  <c r="M1679" i="1"/>
  <c r="L1651" i="1"/>
  <c r="M1651" i="1"/>
  <c r="N1651" i="1"/>
  <c r="K1651" i="1"/>
  <c r="L1641" i="1"/>
  <c r="M1641" i="1"/>
  <c r="N1641" i="1"/>
  <c r="K1641" i="1"/>
  <c r="N1605" i="1"/>
  <c r="K1605" i="1"/>
  <c r="L1605" i="1"/>
  <c r="M1605" i="1"/>
  <c r="N1513" i="1"/>
  <c r="K1513" i="1"/>
  <c r="L1513" i="1"/>
  <c r="M1513" i="1"/>
  <c r="L1479" i="1"/>
  <c r="M1479" i="1"/>
  <c r="N1479" i="1"/>
  <c r="K1479" i="1"/>
  <c r="M1458" i="1"/>
  <c r="K1458" i="1"/>
  <c r="L1458" i="1"/>
  <c r="L1351" i="1"/>
  <c r="M1351" i="1"/>
  <c r="N1351" i="1"/>
  <c r="K1351" i="1"/>
  <c r="N1319" i="1"/>
  <c r="K1319" i="1"/>
  <c r="L1319" i="1"/>
  <c r="M1319" i="1"/>
  <c r="N1199" i="1"/>
  <c r="K1199" i="1"/>
  <c r="L1199" i="1"/>
  <c r="N2186" i="1"/>
  <c r="K2185" i="1"/>
  <c r="M2176" i="1"/>
  <c r="M2171" i="1"/>
  <c r="K2170" i="1"/>
  <c r="M2161" i="1"/>
  <c r="K2155" i="1"/>
  <c r="N2152" i="1"/>
  <c r="L2146" i="1"/>
  <c r="N2137" i="1"/>
  <c r="L2136" i="1"/>
  <c r="L2131" i="1"/>
  <c r="N2122" i="1"/>
  <c r="K2121" i="1"/>
  <c r="M2112" i="1"/>
  <c r="M2107" i="1"/>
  <c r="K2106" i="1"/>
  <c r="M2097" i="1"/>
  <c r="K2091" i="1"/>
  <c r="N2088" i="1"/>
  <c r="L2082" i="1"/>
  <c r="N2073" i="1"/>
  <c r="L2072" i="1"/>
  <c r="L2067" i="1"/>
  <c r="N2058" i="1"/>
  <c r="K2057" i="1"/>
  <c r="M2048" i="1"/>
  <c r="M2043" i="1"/>
  <c r="K2042" i="1"/>
  <c r="M2033" i="1"/>
  <c r="M2028" i="1"/>
  <c r="L2024" i="1"/>
  <c r="L2020" i="1"/>
  <c r="N2017" i="1"/>
  <c r="N2013" i="1"/>
  <c r="M2009" i="1"/>
  <c r="M2005" i="1"/>
  <c r="K2001" i="1"/>
  <c r="K1997" i="1"/>
  <c r="M1991" i="1"/>
  <c r="M1987" i="1"/>
  <c r="L1983" i="1"/>
  <c r="L1979" i="1"/>
  <c r="N1976" i="1"/>
  <c r="K1975" i="1"/>
  <c r="N1972" i="1"/>
  <c r="K1971" i="1"/>
  <c r="M1968" i="1"/>
  <c r="M1964" i="1"/>
  <c r="L1960" i="1"/>
  <c r="L1956" i="1"/>
  <c r="N1953" i="1"/>
  <c r="N1949" i="1"/>
  <c r="M1945" i="1"/>
  <c r="M1941" i="1"/>
  <c r="K1937" i="1"/>
  <c r="K1933" i="1"/>
  <c r="M1927" i="1"/>
  <c r="M1923" i="1"/>
  <c r="L1919" i="1"/>
  <c r="L1915" i="1"/>
  <c r="N1912" i="1"/>
  <c r="K1911" i="1"/>
  <c r="N1908" i="1"/>
  <c r="K1907" i="1"/>
  <c r="M1904" i="1"/>
  <c r="M1900" i="1"/>
  <c r="L1896" i="1"/>
  <c r="L1892" i="1"/>
  <c r="N1889" i="1"/>
  <c r="N1885" i="1"/>
  <c r="M1881" i="1"/>
  <c r="M1877" i="1"/>
  <c r="K1873" i="1"/>
  <c r="K1869" i="1"/>
  <c r="M1863" i="1"/>
  <c r="M1859" i="1"/>
  <c r="L1855" i="1"/>
  <c r="L1851" i="1"/>
  <c r="N1848" i="1"/>
  <c r="K1847" i="1"/>
  <c r="N1844" i="1"/>
  <c r="K1843" i="1"/>
  <c r="M1840" i="1"/>
  <c r="M1836" i="1"/>
  <c r="L1832" i="1"/>
  <c r="L1828" i="1"/>
  <c r="N1685" i="1"/>
  <c r="L1685" i="1"/>
  <c r="M1685" i="1"/>
  <c r="K1665" i="1"/>
  <c r="L1665" i="1"/>
  <c r="M1665" i="1"/>
  <c r="K1657" i="1"/>
  <c r="K1652" i="1"/>
  <c r="K1650" i="1"/>
  <c r="L1650" i="1"/>
  <c r="M1650" i="1"/>
  <c r="K1639" i="1"/>
  <c r="L1639" i="1"/>
  <c r="N1639" i="1"/>
  <c r="L1637" i="1"/>
  <c r="M1622" i="1"/>
  <c r="L1611" i="1"/>
  <c r="K1611" i="1"/>
  <c r="M1611" i="1"/>
  <c r="N1611" i="1"/>
  <c r="N1565" i="1"/>
  <c r="K1565" i="1"/>
  <c r="L1565" i="1"/>
  <c r="N1563" i="1"/>
  <c r="K1550" i="1"/>
  <c r="L1550" i="1"/>
  <c r="M1550" i="1"/>
  <c r="M1537" i="1"/>
  <c r="L1463" i="1"/>
  <c r="L1429" i="1"/>
  <c r="M1429" i="1"/>
  <c r="N1429" i="1"/>
  <c r="K1392" i="1"/>
  <c r="L1392" i="1"/>
  <c r="M1392" i="1"/>
  <c r="N1392" i="1"/>
  <c r="M1370" i="1"/>
  <c r="K1370" i="1"/>
  <c r="L1370" i="1"/>
  <c r="K1349" i="1"/>
  <c r="L1349" i="1"/>
  <c r="N1349" i="1"/>
  <c r="L1291" i="1"/>
  <c r="N1291" i="1"/>
  <c r="K1291" i="1"/>
  <c r="M1291" i="1"/>
  <c r="L1287" i="1"/>
  <c r="N1253" i="1"/>
  <c r="K1253" i="1"/>
  <c r="L1253" i="1"/>
  <c r="M1253" i="1"/>
  <c r="N1247" i="1"/>
  <c r="K1247" i="1"/>
  <c r="L1247" i="1"/>
  <c r="M1247" i="1"/>
  <c r="L1231" i="1"/>
  <c r="K1155" i="1"/>
  <c r="L1155" i="1"/>
  <c r="N1155" i="1"/>
  <c r="M1155" i="1"/>
  <c r="N1143" i="1"/>
  <c r="K1143" i="1"/>
  <c r="L1143" i="1"/>
  <c r="M1143" i="1"/>
  <c r="N1113" i="1"/>
  <c r="K1113" i="1"/>
  <c r="L1113" i="1"/>
  <c r="M1113" i="1"/>
  <c r="L1007" i="1"/>
  <c r="M1007" i="1"/>
  <c r="N1007" i="1"/>
  <c r="K1007" i="1"/>
  <c r="M970" i="1"/>
  <c r="K970" i="1"/>
  <c r="L970" i="1"/>
  <c r="N970" i="1"/>
  <c r="K688" i="1"/>
  <c r="L688" i="1"/>
  <c r="M688" i="1"/>
  <c r="N688" i="1"/>
  <c r="L1821" i="1"/>
  <c r="M1821" i="1"/>
  <c r="K1819" i="1"/>
  <c r="L1819" i="1"/>
  <c r="N1819" i="1"/>
  <c r="K1811" i="1"/>
  <c r="L1811" i="1"/>
  <c r="N1811" i="1"/>
  <c r="K1803" i="1"/>
  <c r="L1803" i="1"/>
  <c r="N1803" i="1"/>
  <c r="K1795" i="1"/>
  <c r="L1795" i="1"/>
  <c r="N1795" i="1"/>
  <c r="K1787" i="1"/>
  <c r="L1787" i="1"/>
  <c r="N1787" i="1"/>
  <c r="K1779" i="1"/>
  <c r="L1779" i="1"/>
  <c r="N1779" i="1"/>
  <c r="K1771" i="1"/>
  <c r="L1771" i="1"/>
  <c r="N1771" i="1"/>
  <c r="K1763" i="1"/>
  <c r="L1763" i="1"/>
  <c r="N1763" i="1"/>
  <c r="K1755" i="1"/>
  <c r="L1755" i="1"/>
  <c r="N1755" i="1"/>
  <c r="K1747" i="1"/>
  <c r="L1747" i="1"/>
  <c r="N1747" i="1"/>
  <c r="K1739" i="1"/>
  <c r="L1739" i="1"/>
  <c r="N1739" i="1"/>
  <c r="K1731" i="1"/>
  <c r="L1731" i="1"/>
  <c r="N1731" i="1"/>
  <c r="K1723" i="1"/>
  <c r="L1723" i="1"/>
  <c r="N1723" i="1"/>
  <c r="K1715" i="1"/>
  <c r="L1715" i="1"/>
  <c r="N1715" i="1"/>
  <c r="K1707" i="1"/>
  <c r="L1707" i="1"/>
  <c r="N1707" i="1"/>
  <c r="K1699" i="1"/>
  <c r="L1699" i="1"/>
  <c r="N1699" i="1"/>
  <c r="M1660" i="1"/>
  <c r="K1660" i="1"/>
  <c r="L1660" i="1"/>
  <c r="N1660" i="1"/>
  <c r="K1625" i="1"/>
  <c r="L1625" i="1"/>
  <c r="N1625" i="1"/>
  <c r="M1620" i="1"/>
  <c r="K1620" i="1"/>
  <c r="L1620" i="1"/>
  <c r="L1606" i="1"/>
  <c r="M1606" i="1"/>
  <c r="N1606" i="1"/>
  <c r="K1558" i="1"/>
  <c r="L1558" i="1"/>
  <c r="M1558" i="1"/>
  <c r="N1558" i="1"/>
  <c r="L1539" i="1"/>
  <c r="K1539" i="1"/>
  <c r="M1539" i="1"/>
  <c r="N1539" i="1"/>
  <c r="N1492" i="1"/>
  <c r="L1492" i="1"/>
  <c r="M1492" i="1"/>
  <c r="K1468" i="1"/>
  <c r="L1468" i="1"/>
  <c r="M1468" i="1"/>
  <c r="N1468" i="1"/>
  <c r="L1449" i="1"/>
  <c r="K1449" i="1"/>
  <c r="M1449" i="1"/>
  <c r="N1449" i="1"/>
  <c r="K1432" i="1"/>
  <c r="L1432" i="1"/>
  <c r="M1432" i="1"/>
  <c r="N1432" i="1"/>
  <c r="M1426" i="1"/>
  <c r="K1426" i="1"/>
  <c r="L1426" i="1"/>
  <c r="N1426" i="1"/>
  <c r="K1399" i="1"/>
  <c r="N1399" i="1"/>
  <c r="K1376" i="1"/>
  <c r="M1376" i="1"/>
  <c r="N1376" i="1"/>
  <c r="K1364" i="1"/>
  <c r="L1364" i="1"/>
  <c r="N1364" i="1"/>
  <c r="M1364" i="1"/>
  <c r="M1300" i="1"/>
  <c r="K1300" i="1"/>
  <c r="L1300" i="1"/>
  <c r="N1300" i="1"/>
  <c r="L1283" i="1"/>
  <c r="N1283" i="1"/>
  <c r="M1283" i="1"/>
  <c r="K1164" i="1"/>
  <c r="L1164" i="1"/>
  <c r="M1164" i="1"/>
  <c r="N1164" i="1"/>
  <c r="M761" i="1"/>
  <c r="L761" i="1"/>
  <c r="N761" i="1"/>
  <c r="K761" i="1"/>
  <c r="K726" i="1"/>
  <c r="L726" i="1"/>
  <c r="M726" i="1"/>
  <c r="N726" i="1"/>
  <c r="L1813" i="1"/>
  <c r="M1813" i="1"/>
  <c r="N1813" i="1"/>
  <c r="L1805" i="1"/>
  <c r="M1805" i="1"/>
  <c r="N1805" i="1"/>
  <c r="L1797" i="1"/>
  <c r="M1797" i="1"/>
  <c r="N1797" i="1"/>
  <c r="L1789" i="1"/>
  <c r="M1789" i="1"/>
  <c r="N1789" i="1"/>
  <c r="L1781" i="1"/>
  <c r="M1781" i="1"/>
  <c r="N1781" i="1"/>
  <c r="L1773" i="1"/>
  <c r="M1773" i="1"/>
  <c r="N1773" i="1"/>
  <c r="L1765" i="1"/>
  <c r="M1765" i="1"/>
  <c r="N1765" i="1"/>
  <c r="L1757" i="1"/>
  <c r="M1757" i="1"/>
  <c r="N1757" i="1"/>
  <c r="L1749" i="1"/>
  <c r="M1749" i="1"/>
  <c r="N1749" i="1"/>
  <c r="L1741" i="1"/>
  <c r="M1741" i="1"/>
  <c r="N1741" i="1"/>
  <c r="L1733" i="1"/>
  <c r="M1733" i="1"/>
  <c r="N1733" i="1"/>
  <c r="L1725" i="1"/>
  <c r="M1725" i="1"/>
  <c r="N1725" i="1"/>
  <c r="L1717" i="1"/>
  <c r="M1717" i="1"/>
  <c r="N1717" i="1"/>
  <c r="L1709" i="1"/>
  <c r="M1709" i="1"/>
  <c r="N1709" i="1"/>
  <c r="L1701" i="1"/>
  <c r="M1701" i="1"/>
  <c r="N1701" i="1"/>
  <c r="K1689" i="1"/>
  <c r="L1689" i="1"/>
  <c r="N1689" i="1"/>
  <c r="M1684" i="1"/>
  <c r="K1684" i="1"/>
  <c r="L1684" i="1"/>
  <c r="L1670" i="1"/>
  <c r="M1670" i="1"/>
  <c r="N1670" i="1"/>
  <c r="N1645" i="1"/>
  <c r="K1645" i="1"/>
  <c r="L1645" i="1"/>
  <c r="M1645" i="1"/>
  <c r="K1602" i="1"/>
  <c r="M1602" i="1"/>
  <c r="N1602" i="1"/>
  <c r="L1591" i="1"/>
  <c r="K1591" i="1"/>
  <c r="M1591" i="1"/>
  <c r="N1573" i="1"/>
  <c r="K1573" i="1"/>
  <c r="L1573" i="1"/>
  <c r="M1573" i="1"/>
  <c r="L1527" i="1"/>
  <c r="K1527" i="1"/>
  <c r="M1527" i="1"/>
  <c r="N1509" i="1"/>
  <c r="K1509" i="1"/>
  <c r="L1509" i="1"/>
  <c r="M1509" i="1"/>
  <c r="N1495" i="1"/>
  <c r="K1495" i="1"/>
  <c r="L1495" i="1"/>
  <c r="L1415" i="1"/>
  <c r="M1415" i="1"/>
  <c r="K1415" i="1"/>
  <c r="N1415" i="1"/>
  <c r="K1404" i="1"/>
  <c r="L1404" i="1"/>
  <c r="L1380" i="1"/>
  <c r="M1380" i="1"/>
  <c r="K1380" i="1"/>
  <c r="N1380" i="1"/>
  <c r="K1360" i="1"/>
  <c r="L1360" i="1"/>
  <c r="M1360" i="1"/>
  <c r="L1329" i="1"/>
  <c r="K1329" i="1"/>
  <c r="M1329" i="1"/>
  <c r="N1329" i="1"/>
  <c r="N1269" i="1"/>
  <c r="K1269" i="1"/>
  <c r="L1269" i="1"/>
  <c r="M1269" i="1"/>
  <c r="L1243" i="1"/>
  <c r="N1243" i="1"/>
  <c r="K1203" i="1"/>
  <c r="L1203" i="1"/>
  <c r="N1203" i="1"/>
  <c r="M1203" i="1"/>
  <c r="L1074" i="1"/>
  <c r="M1074" i="1"/>
  <c r="N1074" i="1"/>
  <c r="K1074" i="1"/>
  <c r="N1049" i="1"/>
  <c r="K1049" i="1"/>
  <c r="L1049" i="1"/>
  <c r="M1049" i="1"/>
  <c r="N1011" i="1"/>
  <c r="K1011" i="1"/>
  <c r="L1011" i="1"/>
  <c r="M1011" i="1"/>
  <c r="N782" i="1"/>
  <c r="L782" i="1"/>
  <c r="M782" i="1"/>
  <c r="K782" i="1"/>
  <c r="K775" i="1"/>
  <c r="L775" i="1"/>
  <c r="M775" i="1"/>
  <c r="N775" i="1"/>
  <c r="K1666" i="1"/>
  <c r="M1666" i="1"/>
  <c r="N1666" i="1"/>
  <c r="L1655" i="1"/>
  <c r="M1655" i="1"/>
  <c r="N1655" i="1"/>
  <c r="K1630" i="1"/>
  <c r="L1630" i="1"/>
  <c r="M1630" i="1"/>
  <c r="K1566" i="1"/>
  <c r="M1566" i="1"/>
  <c r="N1566" i="1"/>
  <c r="N1483" i="1"/>
  <c r="K1483" i="1"/>
  <c r="L1461" i="1"/>
  <c r="K1461" i="1"/>
  <c r="M1461" i="1"/>
  <c r="N1461" i="1"/>
  <c r="M1346" i="1"/>
  <c r="L1346" i="1"/>
  <c r="N1346" i="1"/>
  <c r="K1346" i="1"/>
  <c r="K1195" i="1"/>
  <c r="L1195" i="1"/>
  <c r="N1195" i="1"/>
  <c r="M1195" i="1"/>
  <c r="K1188" i="1"/>
  <c r="L1188" i="1"/>
  <c r="M1188" i="1"/>
  <c r="N1151" i="1"/>
  <c r="L1151" i="1"/>
  <c r="M1151" i="1"/>
  <c r="L1119" i="1"/>
  <c r="M1119" i="1"/>
  <c r="N1119" i="1"/>
  <c r="K1119" i="1"/>
  <c r="K1069" i="1"/>
  <c r="L1069" i="1"/>
  <c r="M1069" i="1"/>
  <c r="N1069" i="1"/>
  <c r="N925" i="1"/>
  <c r="K925" i="1"/>
  <c r="L925" i="1"/>
  <c r="M925" i="1"/>
  <c r="N901" i="1"/>
  <c r="K901" i="1"/>
  <c r="L901" i="1"/>
  <c r="M901" i="1"/>
  <c r="N860" i="1"/>
  <c r="L860" i="1"/>
  <c r="M860" i="1"/>
  <c r="K860" i="1"/>
  <c r="M1698" i="1"/>
  <c r="M1693" i="1"/>
  <c r="K1692" i="1"/>
  <c r="M1683" i="1"/>
  <c r="K1677" i="1"/>
  <c r="N1674" i="1"/>
  <c r="L1668" i="1"/>
  <c r="N1659" i="1"/>
  <c r="L1658" i="1"/>
  <c r="L1653" i="1"/>
  <c r="N1644" i="1"/>
  <c r="K1643" i="1"/>
  <c r="M1634" i="1"/>
  <c r="M1629" i="1"/>
  <c r="K1628" i="1"/>
  <c r="M1619" i="1"/>
  <c r="K1613" i="1"/>
  <c r="N1610" i="1"/>
  <c r="L1604" i="1"/>
  <c r="N1595" i="1"/>
  <c r="L1594" i="1"/>
  <c r="L1590" i="1"/>
  <c r="N1587" i="1"/>
  <c r="N1583" i="1"/>
  <c r="M1579" i="1"/>
  <c r="M1575" i="1"/>
  <c r="K1571" i="1"/>
  <c r="K1567" i="1"/>
  <c r="M1561" i="1"/>
  <c r="M1557" i="1"/>
  <c r="L1553" i="1"/>
  <c r="L1549" i="1"/>
  <c r="N1546" i="1"/>
  <c r="K1545" i="1"/>
  <c r="N1542" i="1"/>
  <c r="K1541" i="1"/>
  <c r="M1538" i="1"/>
  <c r="M1534" i="1"/>
  <c r="L1530" i="1"/>
  <c r="L1526" i="1"/>
  <c r="N1523" i="1"/>
  <c r="N1519" i="1"/>
  <c r="M1515" i="1"/>
  <c r="M1511" i="1"/>
  <c r="K1507" i="1"/>
  <c r="L1500" i="1"/>
  <c r="K1493" i="1"/>
  <c r="K1490" i="1"/>
  <c r="N1488" i="1"/>
  <c r="L1477" i="1"/>
  <c r="M1471" i="1"/>
  <c r="M1466" i="1"/>
  <c r="K1466" i="1"/>
  <c r="L1460" i="1"/>
  <c r="N1459" i="1"/>
  <c r="L1459" i="1"/>
  <c r="M1445" i="1"/>
  <c r="L1444" i="1"/>
  <c r="M1444" i="1"/>
  <c r="K1439" i="1"/>
  <c r="L1439" i="1"/>
  <c r="L1436" i="1"/>
  <c r="L1431" i="1"/>
  <c r="M1411" i="1"/>
  <c r="M1410" i="1"/>
  <c r="L1410" i="1"/>
  <c r="N1410" i="1"/>
  <c r="L1396" i="1"/>
  <c r="K1389" i="1"/>
  <c r="L1389" i="1"/>
  <c r="K1381" i="1"/>
  <c r="K1347" i="1"/>
  <c r="L1345" i="1"/>
  <c r="K1345" i="1"/>
  <c r="M1345" i="1"/>
  <c r="L1311" i="1"/>
  <c r="M1311" i="1"/>
  <c r="N1311" i="1"/>
  <c r="L1301" i="1"/>
  <c r="L1297" i="1"/>
  <c r="K1297" i="1"/>
  <c r="M1297" i="1"/>
  <c r="N1297" i="1"/>
  <c r="K1290" i="1"/>
  <c r="M1290" i="1"/>
  <c r="L1290" i="1"/>
  <c r="N1290" i="1"/>
  <c r="M1268" i="1"/>
  <c r="K1268" i="1"/>
  <c r="L1268" i="1"/>
  <c r="N1268" i="1"/>
  <c r="N1261" i="1"/>
  <c r="L1261" i="1"/>
  <c r="M1261" i="1"/>
  <c r="M1255" i="1"/>
  <c r="K1220" i="1"/>
  <c r="L1220" i="1"/>
  <c r="M1220" i="1"/>
  <c r="N1220" i="1"/>
  <c r="N1215" i="1"/>
  <c r="L1215" i="1"/>
  <c r="M1215" i="1"/>
  <c r="L1181" i="1"/>
  <c r="M1181" i="1"/>
  <c r="N1181" i="1"/>
  <c r="K1181" i="1"/>
  <c r="L1167" i="1"/>
  <c r="K1131" i="1"/>
  <c r="L1131" i="1"/>
  <c r="N1131" i="1"/>
  <c r="M1131" i="1"/>
  <c r="N1090" i="1"/>
  <c r="K1090" i="1"/>
  <c r="L1090" i="1"/>
  <c r="M825" i="1"/>
  <c r="L825" i="1"/>
  <c r="N825" i="1"/>
  <c r="K825" i="1"/>
  <c r="L780" i="1"/>
  <c r="M780" i="1"/>
  <c r="N780" i="1"/>
  <c r="N732" i="1"/>
  <c r="L732" i="1"/>
  <c r="M732" i="1"/>
  <c r="K1504" i="1"/>
  <c r="M1504" i="1"/>
  <c r="L1457" i="1"/>
  <c r="M1457" i="1"/>
  <c r="K1453" i="1"/>
  <c r="L1453" i="1"/>
  <c r="L1425" i="1"/>
  <c r="M1425" i="1"/>
  <c r="N1425" i="1"/>
  <c r="N1419" i="1"/>
  <c r="K1419" i="1"/>
  <c r="L1419" i="1"/>
  <c r="N1387" i="1"/>
  <c r="K1387" i="1"/>
  <c r="N1379" i="1"/>
  <c r="K1379" i="1"/>
  <c r="N1355" i="1"/>
  <c r="K1355" i="1"/>
  <c r="L1355" i="1"/>
  <c r="M1355" i="1"/>
  <c r="M1332" i="1"/>
  <c r="K1332" i="1"/>
  <c r="L1332" i="1"/>
  <c r="N1332" i="1"/>
  <c r="N1325" i="1"/>
  <c r="L1325" i="1"/>
  <c r="M1325" i="1"/>
  <c r="N1285" i="1"/>
  <c r="K1285" i="1"/>
  <c r="L1285" i="1"/>
  <c r="K1271" i="1"/>
  <c r="L1271" i="1"/>
  <c r="N1271" i="1"/>
  <c r="L1213" i="1"/>
  <c r="M1213" i="1"/>
  <c r="N1213" i="1"/>
  <c r="L1197" i="1"/>
  <c r="M1197" i="1"/>
  <c r="N1197" i="1"/>
  <c r="K1187" i="1"/>
  <c r="L1187" i="1"/>
  <c r="N1187" i="1"/>
  <c r="M1187" i="1"/>
  <c r="N1135" i="1"/>
  <c r="K1135" i="1"/>
  <c r="L1135" i="1"/>
  <c r="M1120" i="1"/>
  <c r="K1120" i="1"/>
  <c r="L1120" i="1"/>
  <c r="N1120" i="1"/>
  <c r="N1075" i="1"/>
  <c r="K1075" i="1"/>
  <c r="L1075" i="1"/>
  <c r="M1075" i="1"/>
  <c r="N1061" i="1"/>
  <c r="K1061" i="1"/>
  <c r="L1061" i="1"/>
  <c r="M1061" i="1"/>
  <c r="L1055" i="1"/>
  <c r="M1055" i="1"/>
  <c r="N1055" i="1"/>
  <c r="L1010" i="1"/>
  <c r="M1010" i="1"/>
  <c r="N1010" i="1"/>
  <c r="K973" i="1"/>
  <c r="L973" i="1"/>
  <c r="N973" i="1"/>
  <c r="K941" i="1"/>
  <c r="L941" i="1"/>
  <c r="N941" i="1"/>
  <c r="L891" i="1"/>
  <c r="M891" i="1"/>
  <c r="N891" i="1"/>
  <c r="K891" i="1"/>
  <c r="N875" i="1"/>
  <c r="K875" i="1"/>
  <c r="L875" i="1"/>
  <c r="M875" i="1"/>
  <c r="L864" i="1"/>
  <c r="K864" i="1"/>
  <c r="M864" i="1"/>
  <c r="N864" i="1"/>
  <c r="N858" i="1"/>
  <c r="K858" i="1"/>
  <c r="L858" i="1"/>
  <c r="M858" i="1"/>
  <c r="L713" i="1"/>
  <c r="K713" i="1"/>
  <c r="M713" i="1"/>
  <c r="N713" i="1"/>
  <c r="M698" i="1"/>
  <c r="K698" i="1"/>
  <c r="L698" i="1"/>
  <c r="N698" i="1"/>
  <c r="N691" i="1"/>
  <c r="L691" i="1"/>
  <c r="K691" i="1"/>
  <c r="M691" i="1"/>
  <c r="L661" i="1"/>
  <c r="K661" i="1"/>
  <c r="M661" i="1"/>
  <c r="N661" i="1"/>
  <c r="L609" i="1"/>
  <c r="K609" i="1"/>
  <c r="M609" i="1"/>
  <c r="N609" i="1"/>
  <c r="M570" i="1"/>
  <c r="K570" i="1"/>
  <c r="L570" i="1"/>
  <c r="N570" i="1"/>
  <c r="K514" i="1"/>
  <c r="M514" i="1"/>
  <c r="L514" i="1"/>
  <c r="N514" i="1"/>
  <c r="N457" i="1"/>
  <c r="K457" i="1"/>
  <c r="L457" i="1"/>
  <c r="M457" i="1"/>
  <c r="L1481" i="1"/>
  <c r="K1481" i="1"/>
  <c r="M1474" i="1"/>
  <c r="L1474" i="1"/>
  <c r="K1464" i="1"/>
  <c r="L1464" i="1"/>
  <c r="K1440" i="1"/>
  <c r="M1440" i="1"/>
  <c r="N1440" i="1"/>
  <c r="M1434" i="1"/>
  <c r="K1434" i="1"/>
  <c r="L1434" i="1"/>
  <c r="K1428" i="1"/>
  <c r="N1428" i="1"/>
  <c r="M1402" i="1"/>
  <c r="K1402" i="1"/>
  <c r="M1394" i="1"/>
  <c r="K1394" i="1"/>
  <c r="L1385" i="1"/>
  <c r="K1385" i="1"/>
  <c r="M1385" i="1"/>
  <c r="K1368" i="1"/>
  <c r="L1368" i="1"/>
  <c r="L1365" i="1"/>
  <c r="M1365" i="1"/>
  <c r="N1365" i="1"/>
  <c r="K1340" i="1"/>
  <c r="L1340" i="1"/>
  <c r="M1340" i="1"/>
  <c r="L1323" i="1"/>
  <c r="N1323" i="1"/>
  <c r="L1307" i="1"/>
  <c r="N1307" i="1"/>
  <c r="K1307" i="1"/>
  <c r="M1307" i="1"/>
  <c r="L1279" i="1"/>
  <c r="M1279" i="1"/>
  <c r="N1279" i="1"/>
  <c r="L1265" i="1"/>
  <c r="K1265" i="1"/>
  <c r="M1265" i="1"/>
  <c r="N1265" i="1"/>
  <c r="K1258" i="1"/>
  <c r="M1258" i="1"/>
  <c r="L1258" i="1"/>
  <c r="N1258" i="1"/>
  <c r="N1239" i="1"/>
  <c r="L1239" i="1"/>
  <c r="M1239" i="1"/>
  <c r="L1149" i="1"/>
  <c r="M1149" i="1"/>
  <c r="N1149" i="1"/>
  <c r="L1133" i="1"/>
  <c r="M1133" i="1"/>
  <c r="N1133" i="1"/>
  <c r="K1022" i="1"/>
  <c r="L1022" i="1"/>
  <c r="M1022" i="1"/>
  <c r="N1022" i="1"/>
  <c r="K1005" i="1"/>
  <c r="L1005" i="1"/>
  <c r="M1005" i="1"/>
  <c r="N1005" i="1"/>
  <c r="N985" i="1"/>
  <c r="K985" i="1"/>
  <c r="L985" i="1"/>
  <c r="M985" i="1"/>
  <c r="N957" i="1"/>
  <c r="L957" i="1"/>
  <c r="M957" i="1"/>
  <c r="L953" i="1"/>
  <c r="N953" i="1"/>
  <c r="M953" i="1"/>
  <c r="L844" i="1"/>
  <c r="M844" i="1"/>
  <c r="N844" i="1"/>
  <c r="N796" i="1"/>
  <c r="L796" i="1"/>
  <c r="M796" i="1"/>
  <c r="N715" i="1"/>
  <c r="K715" i="1"/>
  <c r="M715" i="1"/>
  <c r="L715" i="1"/>
  <c r="N707" i="1"/>
  <c r="K707" i="1"/>
  <c r="L707" i="1"/>
  <c r="M707" i="1"/>
  <c r="K613" i="1"/>
  <c r="L613" i="1"/>
  <c r="N613" i="1"/>
  <c r="M613" i="1"/>
  <c r="N595" i="1"/>
  <c r="L595" i="1"/>
  <c r="M595" i="1"/>
  <c r="K595" i="1"/>
  <c r="L577" i="1"/>
  <c r="K577" i="1"/>
  <c r="M577" i="1"/>
  <c r="N577" i="1"/>
  <c r="N1491" i="1"/>
  <c r="L1491" i="1"/>
  <c r="N1451" i="1"/>
  <c r="K1451" i="1"/>
  <c r="N1443" i="1"/>
  <c r="K1443" i="1"/>
  <c r="L1417" i="1"/>
  <c r="K1417" i="1"/>
  <c r="L1409" i="1"/>
  <c r="K1409" i="1"/>
  <c r="K1400" i="1"/>
  <c r="L1400" i="1"/>
  <c r="M1400" i="1"/>
  <c r="L1361" i="1"/>
  <c r="M1361" i="1"/>
  <c r="N1361" i="1"/>
  <c r="K1335" i="1"/>
  <c r="L1335" i="1"/>
  <c r="N1335" i="1"/>
  <c r="L1251" i="1"/>
  <c r="N1251" i="1"/>
  <c r="M1251" i="1"/>
  <c r="K1228" i="1"/>
  <c r="L1228" i="1"/>
  <c r="M1228" i="1"/>
  <c r="N1228" i="1"/>
  <c r="K1219" i="1"/>
  <c r="L1219" i="1"/>
  <c r="N1219" i="1"/>
  <c r="N1207" i="1"/>
  <c r="K1207" i="1"/>
  <c r="L1207" i="1"/>
  <c r="M1207" i="1"/>
  <c r="L1189" i="1"/>
  <c r="M1189" i="1"/>
  <c r="N1189" i="1"/>
  <c r="K1189" i="1"/>
  <c r="K1123" i="1"/>
  <c r="L1123" i="1"/>
  <c r="N1123" i="1"/>
  <c r="M1123" i="1"/>
  <c r="N1105" i="1"/>
  <c r="K1105" i="1"/>
  <c r="L1105" i="1"/>
  <c r="K1098" i="1"/>
  <c r="L1098" i="1"/>
  <c r="M1098" i="1"/>
  <c r="N1098" i="1"/>
  <c r="K1094" i="1"/>
  <c r="L1094" i="1"/>
  <c r="M1094" i="1"/>
  <c r="N1094" i="1"/>
  <c r="K1019" i="1"/>
  <c r="L1019" i="1"/>
  <c r="M1019" i="1"/>
  <c r="M1000" i="1"/>
  <c r="K1000" i="1"/>
  <c r="L1000" i="1"/>
  <c r="N1000" i="1"/>
  <c r="M992" i="1"/>
  <c r="K992" i="1"/>
  <c r="L992" i="1"/>
  <c r="N992" i="1"/>
  <c r="L961" i="1"/>
  <c r="N961" i="1"/>
  <c r="K961" i="1"/>
  <c r="M961" i="1"/>
  <c r="L907" i="1"/>
  <c r="M907" i="1"/>
  <c r="N907" i="1"/>
  <c r="K907" i="1"/>
  <c r="K854" i="1"/>
  <c r="L854" i="1"/>
  <c r="M854" i="1"/>
  <c r="L830" i="1"/>
  <c r="M830" i="1"/>
  <c r="N830" i="1"/>
  <c r="N747" i="1"/>
  <c r="K747" i="1"/>
  <c r="L747" i="1"/>
  <c r="M747" i="1"/>
  <c r="L736" i="1"/>
  <c r="K736" i="1"/>
  <c r="M736" i="1"/>
  <c r="N736" i="1"/>
  <c r="N730" i="1"/>
  <c r="K730" i="1"/>
  <c r="L730" i="1"/>
  <c r="M730" i="1"/>
  <c r="L717" i="1"/>
  <c r="M717" i="1"/>
  <c r="N717" i="1"/>
  <c r="K717" i="1"/>
  <c r="K664" i="1"/>
  <c r="L664" i="1"/>
  <c r="N664" i="1"/>
  <c r="M664" i="1"/>
  <c r="M562" i="1"/>
  <c r="L562" i="1"/>
  <c r="N562" i="1"/>
  <c r="N1497" i="1"/>
  <c r="N1482" i="1"/>
  <c r="M1467" i="1"/>
  <c r="N1448" i="1"/>
  <c r="L1442" i="1"/>
  <c r="N1433" i="1"/>
  <c r="L1427" i="1"/>
  <c r="N1418" i="1"/>
  <c r="M1408" i="1"/>
  <c r="M1403" i="1"/>
  <c r="M1393" i="1"/>
  <c r="N1384" i="1"/>
  <c r="L1378" i="1"/>
  <c r="N1369" i="1"/>
  <c r="L1363" i="1"/>
  <c r="N1354" i="1"/>
  <c r="K1353" i="1"/>
  <c r="M1344" i="1"/>
  <c r="M1339" i="1"/>
  <c r="K1338" i="1"/>
  <c r="K1330" i="1"/>
  <c r="M1330" i="1"/>
  <c r="N1324" i="1"/>
  <c r="N1321" i="1"/>
  <c r="K1316" i="1"/>
  <c r="K1313" i="1"/>
  <c r="L1309" i="1"/>
  <c r="K1298" i="1"/>
  <c r="M1298" i="1"/>
  <c r="N1292" i="1"/>
  <c r="N1289" i="1"/>
  <c r="K1284" i="1"/>
  <c r="K1281" i="1"/>
  <c r="L1277" i="1"/>
  <c r="K1266" i="1"/>
  <c r="M1266" i="1"/>
  <c r="N1260" i="1"/>
  <c r="N1257" i="1"/>
  <c r="K1252" i="1"/>
  <c r="K1249" i="1"/>
  <c r="L1245" i="1"/>
  <c r="N1245" i="1"/>
  <c r="N1241" i="1"/>
  <c r="K1211" i="1"/>
  <c r="L1211" i="1"/>
  <c r="N1211" i="1"/>
  <c r="L1205" i="1"/>
  <c r="M1205" i="1"/>
  <c r="N1205" i="1"/>
  <c r="M1191" i="1"/>
  <c r="L1183" i="1"/>
  <c r="K1180" i="1"/>
  <c r="L1180" i="1"/>
  <c r="M1180" i="1"/>
  <c r="K1175" i="1"/>
  <c r="K1147" i="1"/>
  <c r="L1147" i="1"/>
  <c r="N1147" i="1"/>
  <c r="L1141" i="1"/>
  <c r="M1141" i="1"/>
  <c r="N1141" i="1"/>
  <c r="L1109" i="1"/>
  <c r="M1109" i="1"/>
  <c r="N1109" i="1"/>
  <c r="M1104" i="1"/>
  <c r="L1104" i="1"/>
  <c r="N1104" i="1"/>
  <c r="N1089" i="1"/>
  <c r="L1089" i="1"/>
  <c r="M1089" i="1"/>
  <c r="L1079" i="1"/>
  <c r="K1079" i="1"/>
  <c r="M1079" i="1"/>
  <c r="N1079" i="1"/>
  <c r="L1059" i="1"/>
  <c r="M1059" i="1"/>
  <c r="N1059" i="1"/>
  <c r="L1045" i="1"/>
  <c r="M1045" i="1"/>
  <c r="N1045" i="1"/>
  <c r="M1040" i="1"/>
  <c r="L1040" i="1"/>
  <c r="N1040" i="1"/>
  <c r="N1025" i="1"/>
  <c r="L1025" i="1"/>
  <c r="M1025" i="1"/>
  <c r="L1015" i="1"/>
  <c r="K1015" i="1"/>
  <c r="M1015" i="1"/>
  <c r="N1015" i="1"/>
  <c r="L995" i="1"/>
  <c r="M995" i="1"/>
  <c r="N995" i="1"/>
  <c r="L981" i="1"/>
  <c r="M981" i="1"/>
  <c r="N981" i="1"/>
  <c r="L971" i="1"/>
  <c r="L967" i="1"/>
  <c r="K967" i="1"/>
  <c r="M967" i="1"/>
  <c r="N967" i="1"/>
  <c r="N955" i="1"/>
  <c r="K955" i="1"/>
  <c r="L955" i="1"/>
  <c r="L949" i="1"/>
  <c r="M949" i="1"/>
  <c r="N949" i="1"/>
  <c r="L939" i="1"/>
  <c r="K922" i="1"/>
  <c r="L922" i="1"/>
  <c r="M922" i="1"/>
  <c r="N922" i="1"/>
  <c r="K913" i="1"/>
  <c r="L913" i="1"/>
  <c r="N913" i="1"/>
  <c r="K897" i="1"/>
  <c r="L897" i="1"/>
  <c r="N897" i="1"/>
  <c r="N874" i="1"/>
  <c r="L874" i="1"/>
  <c r="M874" i="1"/>
  <c r="N834" i="1"/>
  <c r="K834" i="1"/>
  <c r="L834" i="1"/>
  <c r="M834" i="1"/>
  <c r="N810" i="1"/>
  <c r="L810" i="1"/>
  <c r="M810" i="1"/>
  <c r="N770" i="1"/>
  <c r="K770" i="1"/>
  <c r="L770" i="1"/>
  <c r="M770" i="1"/>
  <c r="N746" i="1"/>
  <c r="L746" i="1"/>
  <c r="M746" i="1"/>
  <c r="L641" i="1"/>
  <c r="M641" i="1"/>
  <c r="N641" i="1"/>
  <c r="K641" i="1"/>
  <c r="K628" i="1"/>
  <c r="L628" i="1"/>
  <c r="N628" i="1"/>
  <c r="M628" i="1"/>
  <c r="K624" i="1"/>
  <c r="L624" i="1"/>
  <c r="M624" i="1"/>
  <c r="N624" i="1"/>
  <c r="K490" i="1"/>
  <c r="L490" i="1"/>
  <c r="M490" i="1"/>
  <c r="N490" i="1"/>
  <c r="L467" i="1"/>
  <c r="M467" i="1"/>
  <c r="N467" i="1"/>
  <c r="K467" i="1"/>
  <c r="L451" i="1"/>
  <c r="M451" i="1"/>
  <c r="N451" i="1"/>
  <c r="K451" i="1"/>
  <c r="K354" i="1"/>
  <c r="L354" i="1"/>
  <c r="M354" i="1"/>
  <c r="N354" i="1"/>
  <c r="K351" i="1"/>
  <c r="L351" i="1"/>
  <c r="M351" i="1"/>
  <c r="N351" i="1"/>
  <c r="K1306" i="1"/>
  <c r="M1306" i="1"/>
  <c r="K1274" i="1"/>
  <c r="M1274" i="1"/>
  <c r="L1237" i="1"/>
  <c r="N1237" i="1"/>
  <c r="K1227" i="1"/>
  <c r="L1227" i="1"/>
  <c r="N1227" i="1"/>
  <c r="L1221" i="1"/>
  <c r="M1221" i="1"/>
  <c r="N1221" i="1"/>
  <c r="K1196" i="1"/>
  <c r="L1196" i="1"/>
  <c r="M1196" i="1"/>
  <c r="K1163" i="1"/>
  <c r="L1163" i="1"/>
  <c r="N1163" i="1"/>
  <c r="L1157" i="1"/>
  <c r="M1157" i="1"/>
  <c r="N1157" i="1"/>
  <c r="K1132" i="1"/>
  <c r="L1132" i="1"/>
  <c r="M1132" i="1"/>
  <c r="K1107" i="1"/>
  <c r="L1107" i="1"/>
  <c r="N1107" i="1"/>
  <c r="K1070" i="1"/>
  <c r="M1070" i="1"/>
  <c r="N1070" i="1"/>
  <c r="K1043" i="1"/>
  <c r="L1043" i="1"/>
  <c r="N1043" i="1"/>
  <c r="K1006" i="1"/>
  <c r="M1006" i="1"/>
  <c r="N1006" i="1"/>
  <c r="K889" i="1"/>
  <c r="L889" i="1"/>
  <c r="N889" i="1"/>
  <c r="M889" i="1"/>
  <c r="M841" i="1"/>
  <c r="L841" i="1"/>
  <c r="N841" i="1"/>
  <c r="M777" i="1"/>
  <c r="L777" i="1"/>
  <c r="N777" i="1"/>
  <c r="L676" i="1"/>
  <c r="K676" i="1"/>
  <c r="M676" i="1"/>
  <c r="N676" i="1"/>
  <c r="K535" i="1"/>
  <c r="L535" i="1"/>
  <c r="N535" i="1"/>
  <c r="M535" i="1"/>
  <c r="N532" i="1"/>
  <c r="L532" i="1"/>
  <c r="M532" i="1"/>
  <c r="N358" i="1"/>
  <c r="K358" i="1"/>
  <c r="L358" i="1"/>
  <c r="L1331" i="1"/>
  <c r="N1331" i="1"/>
  <c r="L1299" i="1"/>
  <c r="N1299" i="1"/>
  <c r="L1267" i="1"/>
  <c r="N1267" i="1"/>
  <c r="L1235" i="1"/>
  <c r="N1235" i="1"/>
  <c r="L1229" i="1"/>
  <c r="M1229" i="1"/>
  <c r="N1229" i="1"/>
  <c r="K1204" i="1"/>
  <c r="L1204" i="1"/>
  <c r="M1204" i="1"/>
  <c r="K1171" i="1"/>
  <c r="L1171" i="1"/>
  <c r="N1171" i="1"/>
  <c r="L1165" i="1"/>
  <c r="M1165" i="1"/>
  <c r="N1165" i="1"/>
  <c r="K1140" i="1"/>
  <c r="L1140" i="1"/>
  <c r="M1140" i="1"/>
  <c r="L1103" i="1"/>
  <c r="K1103" i="1"/>
  <c r="M1103" i="1"/>
  <c r="K1093" i="1"/>
  <c r="L1093" i="1"/>
  <c r="N1093" i="1"/>
  <c r="M1088" i="1"/>
  <c r="K1088" i="1"/>
  <c r="L1088" i="1"/>
  <c r="K1058" i="1"/>
  <c r="L1058" i="1"/>
  <c r="N1058" i="1"/>
  <c r="L1039" i="1"/>
  <c r="K1039" i="1"/>
  <c r="M1039" i="1"/>
  <c r="K1029" i="1"/>
  <c r="L1029" i="1"/>
  <c r="N1029" i="1"/>
  <c r="M1024" i="1"/>
  <c r="K1024" i="1"/>
  <c r="L1024" i="1"/>
  <c r="K994" i="1"/>
  <c r="L994" i="1"/>
  <c r="N994" i="1"/>
  <c r="L977" i="1"/>
  <c r="N977" i="1"/>
  <c r="K977" i="1"/>
  <c r="M977" i="1"/>
  <c r="L945" i="1"/>
  <c r="N945" i="1"/>
  <c r="K945" i="1"/>
  <c r="M945" i="1"/>
  <c r="K930" i="1"/>
  <c r="L930" i="1"/>
  <c r="M930" i="1"/>
  <c r="K883" i="1"/>
  <c r="L883" i="1"/>
  <c r="M883" i="1"/>
  <c r="K871" i="1"/>
  <c r="M871" i="1"/>
  <c r="N871" i="1"/>
  <c r="N826" i="1"/>
  <c r="K826" i="1"/>
  <c r="L826" i="1"/>
  <c r="M826" i="1"/>
  <c r="K819" i="1"/>
  <c r="L819" i="1"/>
  <c r="M819" i="1"/>
  <c r="K807" i="1"/>
  <c r="M807" i="1"/>
  <c r="N807" i="1"/>
  <c r="N762" i="1"/>
  <c r="K762" i="1"/>
  <c r="L762" i="1"/>
  <c r="M762" i="1"/>
  <c r="K755" i="1"/>
  <c r="L755" i="1"/>
  <c r="M755" i="1"/>
  <c r="K743" i="1"/>
  <c r="M743" i="1"/>
  <c r="N743" i="1"/>
  <c r="K560" i="1"/>
  <c r="L560" i="1"/>
  <c r="M560" i="1"/>
  <c r="N560" i="1"/>
  <c r="K1314" i="1"/>
  <c r="M1314" i="1"/>
  <c r="K1282" i="1"/>
  <c r="M1282" i="1"/>
  <c r="K1250" i="1"/>
  <c r="M1250" i="1"/>
  <c r="K1244" i="1"/>
  <c r="M1244" i="1"/>
  <c r="K1212" i="1"/>
  <c r="L1212" i="1"/>
  <c r="M1212" i="1"/>
  <c r="K1179" i="1"/>
  <c r="L1179" i="1"/>
  <c r="N1179" i="1"/>
  <c r="L1173" i="1"/>
  <c r="M1173" i="1"/>
  <c r="N1173" i="1"/>
  <c r="M1159" i="1"/>
  <c r="K1148" i="1"/>
  <c r="L1148" i="1"/>
  <c r="M1148" i="1"/>
  <c r="K1118" i="1"/>
  <c r="L1118" i="1"/>
  <c r="M1118" i="1"/>
  <c r="N1073" i="1"/>
  <c r="K1073" i="1"/>
  <c r="L1073" i="1"/>
  <c r="K1054" i="1"/>
  <c r="L1054" i="1"/>
  <c r="M1054" i="1"/>
  <c r="N1009" i="1"/>
  <c r="K1009" i="1"/>
  <c r="L1009" i="1"/>
  <c r="K990" i="1"/>
  <c r="L990" i="1"/>
  <c r="M990" i="1"/>
  <c r="K914" i="1"/>
  <c r="L914" i="1"/>
  <c r="M914" i="1"/>
  <c r="N914" i="1"/>
  <c r="N909" i="1"/>
  <c r="L909" i="1"/>
  <c r="M909" i="1"/>
  <c r="N893" i="1"/>
  <c r="K893" i="1"/>
  <c r="L893" i="1"/>
  <c r="M658" i="1"/>
  <c r="L658" i="1"/>
  <c r="K658" i="1"/>
  <c r="N658" i="1"/>
  <c r="K656" i="1"/>
  <c r="M656" i="1"/>
  <c r="N656" i="1"/>
  <c r="N645" i="1"/>
  <c r="K645" i="1"/>
  <c r="L645" i="1"/>
  <c r="M645" i="1"/>
  <c r="L565" i="1"/>
  <c r="M565" i="1"/>
  <c r="N565" i="1"/>
  <c r="K565" i="1"/>
  <c r="M1242" i="1"/>
  <c r="M1234" i="1"/>
  <c r="M1226" i="1"/>
  <c r="M1218" i="1"/>
  <c r="M1210" i="1"/>
  <c r="M1202" i="1"/>
  <c r="M1194" i="1"/>
  <c r="M1186" i="1"/>
  <c r="M1178" i="1"/>
  <c r="M1170" i="1"/>
  <c r="M1162" i="1"/>
  <c r="M1154" i="1"/>
  <c r="M1146" i="1"/>
  <c r="M1138" i="1"/>
  <c r="M1130" i="1"/>
  <c r="M1122" i="1"/>
  <c r="M1117" i="1"/>
  <c r="N1112" i="1"/>
  <c r="K1111" i="1"/>
  <c r="M1102" i="1"/>
  <c r="M1097" i="1"/>
  <c r="K1096" i="1"/>
  <c r="M1087" i="1"/>
  <c r="M1082" i="1"/>
  <c r="K1081" i="1"/>
  <c r="N1078" i="1"/>
  <c r="L1072" i="1"/>
  <c r="M1067" i="1"/>
  <c r="N1063" i="1"/>
  <c r="L1062" i="1"/>
  <c r="L1057" i="1"/>
  <c r="M1053" i="1"/>
  <c r="N1048" i="1"/>
  <c r="K1047" i="1"/>
  <c r="M1038" i="1"/>
  <c r="M1033" i="1"/>
  <c r="K1032" i="1"/>
  <c r="M1023" i="1"/>
  <c r="M1018" i="1"/>
  <c r="K1017" i="1"/>
  <c r="N1014" i="1"/>
  <c r="L1008" i="1"/>
  <c r="M1003" i="1"/>
  <c r="N999" i="1"/>
  <c r="L998" i="1"/>
  <c r="L993" i="1"/>
  <c r="M989" i="1"/>
  <c r="N984" i="1"/>
  <c r="K983" i="1"/>
  <c r="L979" i="1"/>
  <c r="K968" i="1"/>
  <c r="M968" i="1"/>
  <c r="N962" i="1"/>
  <c r="N959" i="1"/>
  <c r="K954" i="1"/>
  <c r="K951" i="1"/>
  <c r="L947" i="1"/>
  <c r="K936" i="1"/>
  <c r="M936" i="1"/>
  <c r="K933" i="1"/>
  <c r="K905" i="1"/>
  <c r="L905" i="1"/>
  <c r="N905" i="1"/>
  <c r="L899" i="1"/>
  <c r="M899" i="1"/>
  <c r="N899" i="1"/>
  <c r="K879" i="1"/>
  <c r="L879" i="1"/>
  <c r="M879" i="1"/>
  <c r="N879" i="1"/>
  <c r="K868" i="1"/>
  <c r="L868" i="1"/>
  <c r="M868" i="1"/>
  <c r="M849" i="1"/>
  <c r="K849" i="1"/>
  <c r="L849" i="1"/>
  <c r="N849" i="1"/>
  <c r="K815" i="1"/>
  <c r="L815" i="1"/>
  <c r="M815" i="1"/>
  <c r="N815" i="1"/>
  <c r="K804" i="1"/>
  <c r="L804" i="1"/>
  <c r="M804" i="1"/>
  <c r="M785" i="1"/>
  <c r="K785" i="1"/>
  <c r="L785" i="1"/>
  <c r="N785" i="1"/>
  <c r="K751" i="1"/>
  <c r="L751" i="1"/>
  <c r="M751" i="1"/>
  <c r="N751" i="1"/>
  <c r="K740" i="1"/>
  <c r="L740" i="1"/>
  <c r="M740" i="1"/>
  <c r="L721" i="1"/>
  <c r="M721" i="1"/>
  <c r="K721" i="1"/>
  <c r="N721" i="1"/>
  <c r="M706" i="1"/>
  <c r="L706" i="1"/>
  <c r="K706" i="1"/>
  <c r="N706" i="1"/>
  <c r="K685" i="1"/>
  <c r="M685" i="1"/>
  <c r="N685" i="1"/>
  <c r="L673" i="1"/>
  <c r="M673" i="1"/>
  <c r="N673" i="1"/>
  <c r="N660" i="1"/>
  <c r="K660" i="1"/>
  <c r="L660" i="1"/>
  <c r="M660" i="1"/>
  <c r="N581" i="1"/>
  <c r="K581" i="1"/>
  <c r="L581" i="1"/>
  <c r="L521" i="1"/>
  <c r="K521" i="1"/>
  <c r="M521" i="1"/>
  <c r="N521" i="1"/>
  <c r="N486" i="1"/>
  <c r="K486" i="1"/>
  <c r="L486" i="1"/>
  <c r="M486" i="1"/>
  <c r="N471" i="1"/>
  <c r="K471" i="1"/>
  <c r="L471" i="1"/>
  <c r="M471" i="1"/>
  <c r="N329" i="1"/>
  <c r="L329" i="1"/>
  <c r="M329" i="1"/>
  <c r="K329" i="1"/>
  <c r="K1112" i="1"/>
  <c r="K1097" i="1"/>
  <c r="L1078" i="1"/>
  <c r="K1063" i="1"/>
  <c r="K1048" i="1"/>
  <c r="K1033" i="1"/>
  <c r="L1014" i="1"/>
  <c r="K999" i="1"/>
  <c r="K984" i="1"/>
  <c r="K976" i="1"/>
  <c r="M976" i="1"/>
  <c r="K962" i="1"/>
  <c r="K959" i="1"/>
  <c r="K944" i="1"/>
  <c r="M944" i="1"/>
  <c r="K921" i="1"/>
  <c r="L921" i="1"/>
  <c r="N921" i="1"/>
  <c r="L915" i="1"/>
  <c r="M915" i="1"/>
  <c r="N915" i="1"/>
  <c r="K890" i="1"/>
  <c r="L890" i="1"/>
  <c r="M890" i="1"/>
  <c r="L859" i="1"/>
  <c r="M859" i="1"/>
  <c r="N859" i="1"/>
  <c r="L840" i="1"/>
  <c r="M840" i="1"/>
  <c r="N840" i="1"/>
  <c r="L795" i="1"/>
  <c r="M795" i="1"/>
  <c r="N795" i="1"/>
  <c r="L776" i="1"/>
  <c r="M776" i="1"/>
  <c r="N776" i="1"/>
  <c r="L731" i="1"/>
  <c r="M731" i="1"/>
  <c r="N731" i="1"/>
  <c r="N675" i="1"/>
  <c r="L675" i="1"/>
  <c r="M675" i="1"/>
  <c r="L644" i="1"/>
  <c r="M644" i="1"/>
  <c r="N644" i="1"/>
  <c r="K639" i="1"/>
  <c r="L639" i="1"/>
  <c r="M639" i="1"/>
  <c r="N639" i="1"/>
  <c r="N619" i="1"/>
  <c r="K619" i="1"/>
  <c r="L619" i="1"/>
  <c r="M619" i="1"/>
  <c r="M500" i="1"/>
  <c r="N500" i="1"/>
  <c r="L500" i="1"/>
  <c r="K500" i="1"/>
  <c r="N341" i="1"/>
  <c r="K341" i="1"/>
  <c r="L341" i="1"/>
  <c r="L969" i="1"/>
  <c r="N969" i="1"/>
  <c r="L937" i="1"/>
  <c r="N937" i="1"/>
  <c r="K929" i="1"/>
  <c r="L929" i="1"/>
  <c r="N929" i="1"/>
  <c r="L923" i="1"/>
  <c r="M923" i="1"/>
  <c r="N923" i="1"/>
  <c r="K898" i="1"/>
  <c r="L898" i="1"/>
  <c r="M898" i="1"/>
  <c r="K855" i="1"/>
  <c r="M855" i="1"/>
  <c r="N855" i="1"/>
  <c r="K828" i="1"/>
  <c r="L828" i="1"/>
  <c r="N828" i="1"/>
  <c r="K791" i="1"/>
  <c r="M791" i="1"/>
  <c r="N791" i="1"/>
  <c r="K764" i="1"/>
  <c r="L764" i="1"/>
  <c r="N764" i="1"/>
  <c r="K727" i="1"/>
  <c r="M727" i="1"/>
  <c r="N727" i="1"/>
  <c r="L649" i="1"/>
  <c r="K649" i="1"/>
  <c r="N649" i="1"/>
  <c r="L585" i="1"/>
  <c r="K585" i="1"/>
  <c r="M585" i="1"/>
  <c r="N585" i="1"/>
  <c r="N511" i="1"/>
  <c r="K511" i="1"/>
  <c r="L511" i="1"/>
  <c r="M511" i="1"/>
  <c r="K426" i="1"/>
  <c r="L426" i="1"/>
  <c r="M426" i="1"/>
  <c r="N426" i="1"/>
  <c r="L406" i="1"/>
  <c r="M406" i="1"/>
  <c r="N406" i="1"/>
  <c r="K952" i="1"/>
  <c r="M952" i="1"/>
  <c r="L931" i="1"/>
  <c r="M931" i="1"/>
  <c r="N931" i="1"/>
  <c r="K906" i="1"/>
  <c r="L906" i="1"/>
  <c r="M906" i="1"/>
  <c r="K878" i="1"/>
  <c r="L878" i="1"/>
  <c r="N878" i="1"/>
  <c r="M873" i="1"/>
  <c r="K873" i="1"/>
  <c r="L873" i="1"/>
  <c r="K843" i="1"/>
  <c r="L843" i="1"/>
  <c r="N843" i="1"/>
  <c r="L824" i="1"/>
  <c r="K824" i="1"/>
  <c r="M824" i="1"/>
  <c r="K814" i="1"/>
  <c r="L814" i="1"/>
  <c r="N814" i="1"/>
  <c r="M809" i="1"/>
  <c r="K809" i="1"/>
  <c r="L809" i="1"/>
  <c r="K779" i="1"/>
  <c r="L779" i="1"/>
  <c r="N779" i="1"/>
  <c r="L760" i="1"/>
  <c r="K760" i="1"/>
  <c r="M760" i="1"/>
  <c r="K750" i="1"/>
  <c r="L750" i="1"/>
  <c r="N750" i="1"/>
  <c r="M745" i="1"/>
  <c r="K745" i="1"/>
  <c r="L745" i="1"/>
  <c r="K709" i="1"/>
  <c r="L709" i="1"/>
  <c r="M709" i="1"/>
  <c r="K575" i="1"/>
  <c r="L575" i="1"/>
  <c r="M575" i="1"/>
  <c r="N575" i="1"/>
  <c r="N567" i="1"/>
  <c r="L567" i="1"/>
  <c r="M567" i="1"/>
  <c r="K549" i="1"/>
  <c r="L549" i="1"/>
  <c r="N549" i="1"/>
  <c r="M549" i="1"/>
  <c r="L545" i="1"/>
  <c r="K545" i="1"/>
  <c r="M545" i="1"/>
  <c r="N545" i="1"/>
  <c r="M530" i="1"/>
  <c r="K530" i="1"/>
  <c r="L530" i="1"/>
  <c r="M505" i="1"/>
  <c r="N505" i="1"/>
  <c r="K505" i="1"/>
  <c r="L505" i="1"/>
  <c r="N437" i="1"/>
  <c r="K437" i="1"/>
  <c r="L437" i="1"/>
  <c r="M437" i="1"/>
  <c r="K430" i="1"/>
  <c r="L430" i="1"/>
  <c r="M430" i="1"/>
  <c r="N430" i="1"/>
  <c r="M388" i="1"/>
  <c r="K388" i="1"/>
  <c r="L388" i="1"/>
  <c r="N388" i="1"/>
  <c r="M928" i="1"/>
  <c r="M920" i="1"/>
  <c r="M912" i="1"/>
  <c r="M904" i="1"/>
  <c r="M896" i="1"/>
  <c r="M888" i="1"/>
  <c r="M882" i="1"/>
  <c r="K881" i="1"/>
  <c r="M872" i="1"/>
  <c r="M867" i="1"/>
  <c r="K866" i="1"/>
  <c r="N863" i="1"/>
  <c r="L857" i="1"/>
  <c r="M852" i="1"/>
  <c r="N848" i="1"/>
  <c r="L847" i="1"/>
  <c r="L842" i="1"/>
  <c r="M838" i="1"/>
  <c r="N833" i="1"/>
  <c r="K832" i="1"/>
  <c r="M823" i="1"/>
  <c r="M818" i="1"/>
  <c r="K817" i="1"/>
  <c r="M808" i="1"/>
  <c r="M803" i="1"/>
  <c r="K802" i="1"/>
  <c r="N799" i="1"/>
  <c r="L793" i="1"/>
  <c r="M788" i="1"/>
  <c r="N784" i="1"/>
  <c r="L783" i="1"/>
  <c r="L778" i="1"/>
  <c r="M774" i="1"/>
  <c r="N769" i="1"/>
  <c r="K768" i="1"/>
  <c r="M759" i="1"/>
  <c r="M754" i="1"/>
  <c r="K753" i="1"/>
  <c r="M744" i="1"/>
  <c r="M739" i="1"/>
  <c r="K738" i="1"/>
  <c r="N735" i="1"/>
  <c r="L729" i="1"/>
  <c r="M724" i="1"/>
  <c r="M720" i="1"/>
  <c r="N716" i="1"/>
  <c r="N705" i="1"/>
  <c r="L704" i="1"/>
  <c r="M700" i="1"/>
  <c r="K696" i="1"/>
  <c r="L696" i="1"/>
  <c r="M693" i="1"/>
  <c r="L690" i="1"/>
  <c r="L689" i="1"/>
  <c r="M689" i="1"/>
  <c r="M677" i="1"/>
  <c r="M634" i="1"/>
  <c r="K634" i="1"/>
  <c r="L634" i="1"/>
  <c r="N634" i="1"/>
  <c r="K599" i="1"/>
  <c r="L599" i="1"/>
  <c r="N599" i="1"/>
  <c r="K596" i="1"/>
  <c r="M594" i="1"/>
  <c r="K594" i="1"/>
  <c r="L594" i="1"/>
  <c r="M592" i="1"/>
  <c r="L580" i="1"/>
  <c r="M580" i="1"/>
  <c r="N580" i="1"/>
  <c r="N555" i="1"/>
  <c r="K555" i="1"/>
  <c r="L555" i="1"/>
  <c r="M555" i="1"/>
  <c r="L528" i="1"/>
  <c r="K418" i="1"/>
  <c r="L418" i="1"/>
  <c r="M418" i="1"/>
  <c r="N418" i="1"/>
  <c r="K401" i="1"/>
  <c r="L401" i="1"/>
  <c r="M401" i="1"/>
  <c r="N401" i="1"/>
  <c r="N381" i="1"/>
  <c r="K381" i="1"/>
  <c r="L381" i="1"/>
  <c r="M381" i="1"/>
  <c r="L339" i="1"/>
  <c r="K339" i="1"/>
  <c r="M339" i="1"/>
  <c r="N339" i="1"/>
  <c r="K299" i="1"/>
  <c r="L299" i="1"/>
  <c r="N299" i="1"/>
  <c r="L245" i="1"/>
  <c r="K245" i="1"/>
  <c r="M245" i="1"/>
  <c r="N245" i="1"/>
  <c r="K882" i="1"/>
  <c r="L863" i="1"/>
  <c r="K848" i="1"/>
  <c r="K833" i="1"/>
  <c r="K818" i="1"/>
  <c r="L799" i="1"/>
  <c r="K784" i="1"/>
  <c r="K769" i="1"/>
  <c r="K754" i="1"/>
  <c r="L735" i="1"/>
  <c r="K712" i="1"/>
  <c r="N712" i="1"/>
  <c r="N683" i="1"/>
  <c r="K683" i="1"/>
  <c r="N659" i="1"/>
  <c r="L659" i="1"/>
  <c r="K640" i="1"/>
  <c r="M640" i="1"/>
  <c r="N640" i="1"/>
  <c r="L629" i="1"/>
  <c r="M629" i="1"/>
  <c r="N629" i="1"/>
  <c r="K604" i="1"/>
  <c r="L604" i="1"/>
  <c r="M604" i="1"/>
  <c r="L561" i="1"/>
  <c r="M561" i="1"/>
  <c r="N561" i="1"/>
  <c r="N517" i="1"/>
  <c r="L517" i="1"/>
  <c r="M517" i="1"/>
  <c r="L494" i="1"/>
  <c r="M494" i="1"/>
  <c r="K494" i="1"/>
  <c r="N494" i="1"/>
  <c r="L470" i="1"/>
  <c r="M470" i="1"/>
  <c r="N470" i="1"/>
  <c r="N422" i="1"/>
  <c r="K422" i="1"/>
  <c r="L422" i="1"/>
  <c r="M270" i="1"/>
  <c r="K270" i="1"/>
  <c r="L270" i="1"/>
  <c r="N270" i="1"/>
  <c r="M262" i="1"/>
  <c r="K262" i="1"/>
  <c r="L262" i="1"/>
  <c r="N262" i="1"/>
  <c r="M674" i="1"/>
  <c r="L674" i="1"/>
  <c r="K668" i="1"/>
  <c r="M668" i="1"/>
  <c r="L657" i="1"/>
  <c r="M657" i="1"/>
  <c r="K653" i="1"/>
  <c r="M653" i="1"/>
  <c r="L625" i="1"/>
  <c r="M625" i="1"/>
  <c r="N625" i="1"/>
  <c r="N579" i="1"/>
  <c r="K579" i="1"/>
  <c r="L579" i="1"/>
  <c r="L551" i="1"/>
  <c r="M551" i="1"/>
  <c r="N551" i="1"/>
  <c r="M546" i="1"/>
  <c r="L546" i="1"/>
  <c r="N546" i="1"/>
  <c r="K536" i="1"/>
  <c r="L536" i="1"/>
  <c r="M536" i="1"/>
  <c r="N536" i="1"/>
  <c r="K525" i="1"/>
  <c r="L525" i="1"/>
  <c r="M525" i="1"/>
  <c r="L515" i="1"/>
  <c r="N515" i="1"/>
  <c r="M508" i="1"/>
  <c r="K508" i="1"/>
  <c r="N508" i="1"/>
  <c r="K482" i="1"/>
  <c r="L482" i="1"/>
  <c r="M482" i="1"/>
  <c r="N482" i="1"/>
  <c r="K465" i="1"/>
  <c r="L465" i="1"/>
  <c r="M465" i="1"/>
  <c r="N465" i="1"/>
  <c r="N445" i="1"/>
  <c r="K445" i="1"/>
  <c r="L445" i="1"/>
  <c r="M445" i="1"/>
  <c r="L403" i="1"/>
  <c r="M403" i="1"/>
  <c r="N403" i="1"/>
  <c r="N373" i="1"/>
  <c r="K373" i="1"/>
  <c r="L373" i="1"/>
  <c r="K366" i="1"/>
  <c r="L366" i="1"/>
  <c r="M366" i="1"/>
  <c r="N366" i="1"/>
  <c r="K362" i="1"/>
  <c r="L362" i="1"/>
  <c r="M362" i="1"/>
  <c r="N362" i="1"/>
  <c r="L335" i="1"/>
  <c r="K335" i="1"/>
  <c r="M335" i="1"/>
  <c r="L277" i="1"/>
  <c r="K277" i="1"/>
  <c r="M277" i="1"/>
  <c r="N277" i="1"/>
  <c r="L681" i="1"/>
  <c r="K681" i="1"/>
  <c r="K672" i="1"/>
  <c r="M672" i="1"/>
  <c r="L663" i="1"/>
  <c r="N663" i="1"/>
  <c r="N643" i="1"/>
  <c r="K643" i="1"/>
  <c r="L643" i="1"/>
  <c r="L615" i="1"/>
  <c r="M615" i="1"/>
  <c r="N615" i="1"/>
  <c r="M610" i="1"/>
  <c r="L610" i="1"/>
  <c r="N610" i="1"/>
  <c r="K600" i="1"/>
  <c r="L600" i="1"/>
  <c r="M600" i="1"/>
  <c r="N600" i="1"/>
  <c r="K589" i="1"/>
  <c r="L589" i="1"/>
  <c r="M589" i="1"/>
  <c r="K564" i="1"/>
  <c r="L564" i="1"/>
  <c r="N564" i="1"/>
  <c r="N531" i="1"/>
  <c r="L531" i="1"/>
  <c r="M531" i="1"/>
  <c r="K479" i="1"/>
  <c r="L479" i="1"/>
  <c r="M479" i="1"/>
  <c r="M460" i="1"/>
  <c r="K460" i="1"/>
  <c r="L460" i="1"/>
  <c r="N460" i="1"/>
  <c r="M452" i="1"/>
  <c r="K452" i="1"/>
  <c r="L452" i="1"/>
  <c r="N452" i="1"/>
  <c r="N407" i="1"/>
  <c r="K407" i="1"/>
  <c r="L407" i="1"/>
  <c r="M407" i="1"/>
  <c r="N393" i="1"/>
  <c r="K393" i="1"/>
  <c r="L393" i="1"/>
  <c r="M393" i="1"/>
  <c r="L387" i="1"/>
  <c r="M387" i="1"/>
  <c r="N387" i="1"/>
  <c r="N697" i="1"/>
  <c r="N682" i="1"/>
  <c r="M667" i="1"/>
  <c r="K666" i="1"/>
  <c r="K651" i="1"/>
  <c r="N648" i="1"/>
  <c r="L642" i="1"/>
  <c r="N633" i="1"/>
  <c r="L632" i="1"/>
  <c r="L627" i="1"/>
  <c r="N618" i="1"/>
  <c r="K617" i="1"/>
  <c r="M608" i="1"/>
  <c r="M603" i="1"/>
  <c r="K602" i="1"/>
  <c r="M593" i="1"/>
  <c r="K587" i="1"/>
  <c r="N584" i="1"/>
  <c r="L578" i="1"/>
  <c r="N569" i="1"/>
  <c r="L568" i="1"/>
  <c r="L563" i="1"/>
  <c r="N554" i="1"/>
  <c r="K553" i="1"/>
  <c r="M544" i="1"/>
  <c r="M539" i="1"/>
  <c r="K538" i="1"/>
  <c r="M529" i="1"/>
  <c r="K523" i="1"/>
  <c r="N516" i="1"/>
  <c r="N513" i="1"/>
  <c r="K503" i="1"/>
  <c r="L503" i="1"/>
  <c r="N503" i="1"/>
  <c r="L501" i="1"/>
  <c r="N485" i="1"/>
  <c r="L485" i="1"/>
  <c r="M485" i="1"/>
  <c r="L475" i="1"/>
  <c r="K475" i="1"/>
  <c r="M475" i="1"/>
  <c r="N475" i="1"/>
  <c r="L455" i="1"/>
  <c r="M455" i="1"/>
  <c r="N455" i="1"/>
  <c r="L441" i="1"/>
  <c r="M441" i="1"/>
  <c r="N441" i="1"/>
  <c r="M436" i="1"/>
  <c r="L436" i="1"/>
  <c r="N436" i="1"/>
  <c r="N421" i="1"/>
  <c r="L421" i="1"/>
  <c r="M421" i="1"/>
  <c r="L411" i="1"/>
  <c r="K411" i="1"/>
  <c r="M411" i="1"/>
  <c r="N411" i="1"/>
  <c r="L391" i="1"/>
  <c r="M391" i="1"/>
  <c r="N391" i="1"/>
  <c r="L377" i="1"/>
  <c r="M377" i="1"/>
  <c r="N377" i="1"/>
  <c r="M372" i="1"/>
  <c r="L372" i="1"/>
  <c r="N372" i="1"/>
  <c r="N357" i="1"/>
  <c r="L357" i="1"/>
  <c r="M357" i="1"/>
  <c r="L347" i="1"/>
  <c r="K347" i="1"/>
  <c r="M347" i="1"/>
  <c r="N347" i="1"/>
  <c r="K345" i="1"/>
  <c r="L327" i="1"/>
  <c r="M327" i="1"/>
  <c r="N327" i="1"/>
  <c r="K313" i="1"/>
  <c r="L313" i="1"/>
  <c r="N313" i="1"/>
  <c r="M313" i="1"/>
  <c r="L309" i="1"/>
  <c r="K309" i="1"/>
  <c r="M309" i="1"/>
  <c r="N309" i="1"/>
  <c r="L296" i="1"/>
  <c r="M294" i="1"/>
  <c r="K294" i="1"/>
  <c r="L294" i="1"/>
  <c r="K156" i="1"/>
  <c r="L156" i="1"/>
  <c r="M156" i="1"/>
  <c r="N156" i="1"/>
  <c r="K121" i="1"/>
  <c r="M121" i="1"/>
  <c r="L121" i="1"/>
  <c r="N121" i="1"/>
  <c r="L499" i="1"/>
  <c r="K499" i="1"/>
  <c r="M499" i="1"/>
  <c r="N493" i="1"/>
  <c r="K493" i="1"/>
  <c r="M493" i="1"/>
  <c r="K466" i="1"/>
  <c r="M466" i="1"/>
  <c r="N466" i="1"/>
  <c r="K439" i="1"/>
  <c r="L439" i="1"/>
  <c r="N439" i="1"/>
  <c r="K402" i="1"/>
  <c r="M402" i="1"/>
  <c r="N402" i="1"/>
  <c r="K375" i="1"/>
  <c r="L375" i="1"/>
  <c r="N375" i="1"/>
  <c r="N247" i="1"/>
  <c r="L247" i="1"/>
  <c r="M247" i="1"/>
  <c r="M123" i="1"/>
  <c r="K123" i="1"/>
  <c r="L123" i="1"/>
  <c r="N123" i="1"/>
  <c r="N108" i="1"/>
  <c r="L108" i="1"/>
  <c r="M108" i="1"/>
  <c r="K108" i="1"/>
  <c r="N509" i="1"/>
  <c r="L509" i="1"/>
  <c r="M509" i="1"/>
  <c r="K489" i="1"/>
  <c r="L489" i="1"/>
  <c r="N489" i="1"/>
  <c r="M484" i="1"/>
  <c r="K484" i="1"/>
  <c r="L484" i="1"/>
  <c r="K454" i="1"/>
  <c r="L454" i="1"/>
  <c r="N454" i="1"/>
  <c r="L435" i="1"/>
  <c r="K435" i="1"/>
  <c r="M435" i="1"/>
  <c r="K425" i="1"/>
  <c r="L425" i="1"/>
  <c r="N425" i="1"/>
  <c r="M420" i="1"/>
  <c r="K420" i="1"/>
  <c r="L420" i="1"/>
  <c r="K390" i="1"/>
  <c r="L390" i="1"/>
  <c r="N390" i="1"/>
  <c r="L371" i="1"/>
  <c r="K371" i="1"/>
  <c r="M371" i="1"/>
  <c r="K361" i="1"/>
  <c r="L361" i="1"/>
  <c r="N361" i="1"/>
  <c r="M356" i="1"/>
  <c r="K356" i="1"/>
  <c r="L356" i="1"/>
  <c r="L343" i="1"/>
  <c r="K343" i="1"/>
  <c r="M343" i="1"/>
  <c r="N343" i="1"/>
  <c r="N321" i="1"/>
  <c r="L321" i="1"/>
  <c r="M321" i="1"/>
  <c r="K304" i="1"/>
  <c r="L304" i="1"/>
  <c r="M304" i="1"/>
  <c r="L285" i="1"/>
  <c r="K285" i="1"/>
  <c r="M285" i="1"/>
  <c r="N285" i="1"/>
  <c r="L280" i="1"/>
  <c r="M280" i="1"/>
  <c r="N280" i="1"/>
  <c r="L189" i="1"/>
  <c r="M189" i="1"/>
  <c r="N189" i="1"/>
  <c r="K189" i="1"/>
  <c r="N469" i="1"/>
  <c r="K469" i="1"/>
  <c r="L469" i="1"/>
  <c r="K450" i="1"/>
  <c r="L450" i="1"/>
  <c r="M450" i="1"/>
  <c r="N405" i="1"/>
  <c r="K405" i="1"/>
  <c r="L405" i="1"/>
  <c r="K386" i="1"/>
  <c r="L386" i="1"/>
  <c r="M386" i="1"/>
  <c r="M230" i="1"/>
  <c r="K230" i="1"/>
  <c r="L230" i="1"/>
  <c r="N230" i="1"/>
  <c r="N216" i="1"/>
  <c r="K216" i="1"/>
  <c r="L216" i="1"/>
  <c r="K507" i="1"/>
  <c r="M498" i="1"/>
  <c r="K492" i="1"/>
  <c r="M483" i="1"/>
  <c r="M478" i="1"/>
  <c r="K477" i="1"/>
  <c r="N474" i="1"/>
  <c r="L468" i="1"/>
  <c r="M463" i="1"/>
  <c r="N459" i="1"/>
  <c r="L458" i="1"/>
  <c r="L453" i="1"/>
  <c r="M449" i="1"/>
  <c r="N444" i="1"/>
  <c r="K443" i="1"/>
  <c r="M434" i="1"/>
  <c r="M429" i="1"/>
  <c r="K428" i="1"/>
  <c r="M419" i="1"/>
  <c r="M414" i="1"/>
  <c r="K413" i="1"/>
  <c r="N410" i="1"/>
  <c r="L404" i="1"/>
  <c r="M399" i="1"/>
  <c r="N395" i="1"/>
  <c r="L394" i="1"/>
  <c r="L389" i="1"/>
  <c r="M385" i="1"/>
  <c r="N380" i="1"/>
  <c r="K379" i="1"/>
  <c r="M370" i="1"/>
  <c r="M365" i="1"/>
  <c r="K364" i="1"/>
  <c r="M355" i="1"/>
  <c r="M350" i="1"/>
  <c r="K349" i="1"/>
  <c r="M346" i="1"/>
  <c r="M342" i="1"/>
  <c r="L338" i="1"/>
  <c r="L334" i="1"/>
  <c r="N331" i="1"/>
  <c r="K325" i="1"/>
  <c r="L325" i="1"/>
  <c r="N325" i="1"/>
  <c r="N319" i="1"/>
  <c r="K319" i="1"/>
  <c r="L319" i="1"/>
  <c r="M319" i="1"/>
  <c r="L292" i="1"/>
  <c r="M281" i="1"/>
  <c r="K276" i="1"/>
  <c r="M276" i="1"/>
  <c r="N276" i="1"/>
  <c r="L265" i="1"/>
  <c r="M265" i="1"/>
  <c r="N265" i="1"/>
  <c r="K240" i="1"/>
  <c r="L240" i="1"/>
  <c r="M240" i="1"/>
  <c r="L202" i="1"/>
  <c r="K202" i="1"/>
  <c r="M75" i="1"/>
  <c r="N75" i="1"/>
  <c r="L75" i="1"/>
  <c r="L474" i="1"/>
  <c r="K459" i="1"/>
  <c r="K444" i="1"/>
  <c r="K429" i="1"/>
  <c r="L410" i="1"/>
  <c r="K395" i="1"/>
  <c r="K380" i="1"/>
  <c r="K365" i="1"/>
  <c r="K331" i="1"/>
  <c r="K281" i="1"/>
  <c r="N279" i="1"/>
  <c r="K279" i="1"/>
  <c r="L279" i="1"/>
  <c r="L251" i="1"/>
  <c r="M251" i="1"/>
  <c r="N251" i="1"/>
  <c r="M246" i="1"/>
  <c r="L246" i="1"/>
  <c r="N246" i="1"/>
  <c r="K236" i="1"/>
  <c r="L236" i="1"/>
  <c r="M236" i="1"/>
  <c r="N236" i="1"/>
  <c r="K155" i="1"/>
  <c r="L155" i="1"/>
  <c r="M155" i="1"/>
  <c r="N155" i="1"/>
  <c r="K144" i="1"/>
  <c r="L144" i="1"/>
  <c r="M144" i="1"/>
  <c r="N144" i="1"/>
  <c r="L128" i="1"/>
  <c r="M128" i="1"/>
  <c r="N128" i="1"/>
  <c r="K128" i="1"/>
  <c r="N92" i="1"/>
  <c r="K92" i="1"/>
  <c r="L92" i="1"/>
  <c r="M92" i="1"/>
  <c r="L90" i="1"/>
  <c r="N90" i="1"/>
  <c r="M90" i="1"/>
  <c r="L74" i="1"/>
  <c r="N74" i="1"/>
  <c r="K74" i="1"/>
  <c r="M74" i="1"/>
  <c r="L315" i="1"/>
  <c r="M315" i="1"/>
  <c r="N315" i="1"/>
  <c r="M310" i="1"/>
  <c r="L310" i="1"/>
  <c r="N310" i="1"/>
  <c r="K300" i="1"/>
  <c r="L300" i="1"/>
  <c r="M300" i="1"/>
  <c r="N300" i="1"/>
  <c r="K289" i="1"/>
  <c r="L289" i="1"/>
  <c r="M289" i="1"/>
  <c r="K264" i="1"/>
  <c r="L264" i="1"/>
  <c r="N264" i="1"/>
  <c r="N231" i="1"/>
  <c r="L231" i="1"/>
  <c r="M231" i="1"/>
  <c r="L226" i="1"/>
  <c r="K226" i="1"/>
  <c r="M226" i="1"/>
  <c r="N226" i="1"/>
  <c r="L181" i="1"/>
  <c r="M181" i="1"/>
  <c r="N181" i="1"/>
  <c r="K181" i="1"/>
  <c r="K164" i="1"/>
  <c r="L164" i="1"/>
  <c r="M164" i="1"/>
  <c r="N164" i="1"/>
  <c r="M139" i="1"/>
  <c r="K139" i="1"/>
  <c r="L139" i="1"/>
  <c r="N139" i="1"/>
  <c r="K105" i="1"/>
  <c r="M105" i="1"/>
  <c r="L105" i="1"/>
  <c r="N105" i="1"/>
  <c r="K326" i="1"/>
  <c r="L326" i="1"/>
  <c r="M326" i="1"/>
  <c r="N295" i="1"/>
  <c r="L295" i="1"/>
  <c r="M295" i="1"/>
  <c r="K275" i="1"/>
  <c r="L275" i="1"/>
  <c r="M275" i="1"/>
  <c r="K260" i="1"/>
  <c r="L260" i="1"/>
  <c r="M260" i="1"/>
  <c r="K249" i="1"/>
  <c r="L249" i="1"/>
  <c r="N249" i="1"/>
  <c r="M219" i="1"/>
  <c r="N219" i="1"/>
  <c r="L219" i="1"/>
  <c r="N318" i="1"/>
  <c r="K317" i="1"/>
  <c r="M308" i="1"/>
  <c r="M303" i="1"/>
  <c r="K302" i="1"/>
  <c r="M293" i="1"/>
  <c r="K287" i="1"/>
  <c r="N284" i="1"/>
  <c r="L278" i="1"/>
  <c r="N269" i="1"/>
  <c r="L268" i="1"/>
  <c r="L263" i="1"/>
  <c r="N254" i="1"/>
  <c r="K253" i="1"/>
  <c r="M244" i="1"/>
  <c r="M239" i="1"/>
  <c r="K238" i="1"/>
  <c r="M229" i="1"/>
  <c r="M225" i="1"/>
  <c r="K220" i="1"/>
  <c r="M208" i="1"/>
  <c r="L204" i="1"/>
  <c r="N204" i="1"/>
  <c r="M204" i="1"/>
  <c r="L196" i="1"/>
  <c r="N196" i="1"/>
  <c r="M150" i="1"/>
  <c r="N150" i="1"/>
  <c r="K150" i="1"/>
  <c r="L150" i="1"/>
  <c r="L146" i="1"/>
  <c r="N146" i="1"/>
  <c r="M146" i="1"/>
  <c r="N38" i="1"/>
  <c r="K38" i="1"/>
  <c r="L38" i="1"/>
  <c r="M38" i="1"/>
  <c r="K211" i="1"/>
  <c r="M211" i="1"/>
  <c r="L211" i="1"/>
  <c r="K145" i="1"/>
  <c r="L145" i="1"/>
  <c r="M145" i="1"/>
  <c r="N145" i="1"/>
  <c r="M131" i="1"/>
  <c r="L131" i="1"/>
  <c r="N131" i="1"/>
  <c r="K131" i="1"/>
  <c r="L112" i="1"/>
  <c r="K112" i="1"/>
  <c r="M112" i="1"/>
  <c r="N112" i="1"/>
  <c r="N54" i="1"/>
  <c r="K54" i="1"/>
  <c r="L54" i="1"/>
  <c r="M54" i="1"/>
  <c r="K195" i="1"/>
  <c r="M195" i="1"/>
  <c r="L195" i="1"/>
  <c r="N195" i="1"/>
  <c r="M136" i="1"/>
  <c r="N136" i="1"/>
  <c r="K136" i="1"/>
  <c r="L136" i="1"/>
  <c r="N100" i="1"/>
  <c r="K100" i="1"/>
  <c r="L100" i="1"/>
  <c r="M100" i="1"/>
  <c r="L98" i="1"/>
  <c r="N98" i="1"/>
  <c r="L218" i="1"/>
  <c r="K218" i="1"/>
  <c r="N214" i="1"/>
  <c r="L214" i="1"/>
  <c r="M205" i="1"/>
  <c r="K205" i="1"/>
  <c r="K188" i="1"/>
  <c r="L188" i="1"/>
  <c r="M188" i="1"/>
  <c r="N188" i="1"/>
  <c r="M158" i="1"/>
  <c r="N158" i="1"/>
  <c r="L158" i="1"/>
  <c r="K134" i="1"/>
  <c r="L134" i="1"/>
  <c r="M134" i="1"/>
  <c r="N134" i="1"/>
  <c r="K203" i="1"/>
  <c r="M203" i="1"/>
  <c r="N197" i="1"/>
  <c r="K180" i="1"/>
  <c r="L180" i="1"/>
  <c r="M180" i="1"/>
  <c r="N180" i="1"/>
  <c r="M166" i="1"/>
  <c r="N166" i="1"/>
  <c r="K149" i="1"/>
  <c r="L149" i="1"/>
  <c r="M149" i="1"/>
  <c r="N149" i="1"/>
  <c r="L78" i="1"/>
  <c r="M78" i="1"/>
  <c r="N78" i="1"/>
  <c r="L52" i="1"/>
  <c r="M52" i="1"/>
  <c r="N52" i="1"/>
  <c r="L36" i="1"/>
  <c r="M36" i="1"/>
  <c r="N36" i="1"/>
  <c r="L20" i="1"/>
  <c r="M20" i="1"/>
  <c r="N20" i="1"/>
  <c r="M182" i="1"/>
  <c r="N182" i="1"/>
  <c r="K163" i="1"/>
  <c r="L163" i="1"/>
  <c r="M163" i="1"/>
  <c r="L157" i="1"/>
  <c r="M157" i="1"/>
  <c r="N157" i="1"/>
  <c r="N116" i="1"/>
  <c r="M116" i="1"/>
  <c r="K62" i="1"/>
  <c r="L62" i="1"/>
  <c r="M62" i="1"/>
  <c r="K58" i="1"/>
  <c r="L58" i="1"/>
  <c r="N58" i="1"/>
  <c r="N46" i="1"/>
  <c r="K46" i="1"/>
  <c r="L46" i="1"/>
  <c r="M46" i="1"/>
  <c r="K42" i="1"/>
  <c r="L42" i="1"/>
  <c r="N42" i="1"/>
  <c r="N30" i="1"/>
  <c r="K30" i="1"/>
  <c r="L30" i="1"/>
  <c r="M30" i="1"/>
  <c r="K26" i="1"/>
  <c r="L26" i="1"/>
  <c r="N26" i="1"/>
  <c r="M190" i="1"/>
  <c r="N190" i="1"/>
  <c r="K171" i="1"/>
  <c r="L171" i="1"/>
  <c r="M171" i="1"/>
  <c r="L165" i="1"/>
  <c r="M165" i="1"/>
  <c r="N165" i="1"/>
  <c r="N140" i="1"/>
  <c r="L140" i="1"/>
  <c r="M140" i="1"/>
  <c r="K97" i="1"/>
  <c r="M97" i="1"/>
  <c r="L97" i="1"/>
  <c r="N97" i="1"/>
  <c r="M86" i="1"/>
  <c r="N86" i="1"/>
  <c r="L72" i="1"/>
  <c r="N72" i="1"/>
  <c r="M67" i="1"/>
  <c r="L67" i="1"/>
  <c r="N67" i="1"/>
  <c r="K179" i="1"/>
  <c r="L179" i="1"/>
  <c r="M179" i="1"/>
  <c r="L173" i="1"/>
  <c r="M173" i="1"/>
  <c r="N173" i="1"/>
  <c r="K126" i="1"/>
  <c r="L126" i="1"/>
  <c r="M126" i="1"/>
  <c r="L120" i="1"/>
  <c r="K120" i="1"/>
  <c r="M120" i="1"/>
  <c r="N120" i="1"/>
  <c r="M115" i="1"/>
  <c r="K115" i="1"/>
  <c r="L115" i="1"/>
  <c r="N115" i="1"/>
  <c r="K113" i="1"/>
  <c r="M113" i="1"/>
  <c r="N113" i="1"/>
  <c r="L82" i="1"/>
  <c r="N82" i="1"/>
  <c r="K82" i="1"/>
  <c r="M82" i="1"/>
  <c r="K70" i="1"/>
  <c r="L70" i="1"/>
  <c r="M70" i="1"/>
  <c r="N70" i="1"/>
  <c r="M60" i="1"/>
  <c r="N60" i="1"/>
  <c r="L44" i="1"/>
  <c r="M44" i="1"/>
  <c r="N44" i="1"/>
  <c r="L28" i="1"/>
  <c r="M28" i="1"/>
  <c r="N28" i="1"/>
  <c r="L148" i="1"/>
  <c r="K138" i="1"/>
  <c r="M130" i="1"/>
  <c r="K129" i="1"/>
  <c r="M129" i="1"/>
  <c r="L118" i="1"/>
  <c r="L107" i="1"/>
  <c r="L106" i="1"/>
  <c r="N106" i="1"/>
  <c r="M104" i="1"/>
  <c r="K99" i="1"/>
  <c r="K96" i="1"/>
  <c r="N89" i="1"/>
  <c r="L84" i="1"/>
  <c r="K76" i="1"/>
  <c r="M66" i="1"/>
  <c r="K65" i="1"/>
  <c r="M65" i="1"/>
  <c r="L114" i="1"/>
  <c r="N114" i="1"/>
  <c r="K107" i="1"/>
  <c r="K104" i="1"/>
  <c r="K84" i="1"/>
  <c r="K73" i="1"/>
  <c r="M73" i="1"/>
  <c r="L122" i="1"/>
  <c r="N122" i="1"/>
  <c r="K81" i="1"/>
  <c r="M81" i="1"/>
  <c r="K59" i="1"/>
  <c r="L59" i="1"/>
  <c r="M59" i="1"/>
  <c r="K51" i="1"/>
  <c r="L51" i="1"/>
  <c r="M51" i="1"/>
  <c r="K43" i="1"/>
  <c r="L43" i="1"/>
  <c r="M43" i="1"/>
  <c r="K35" i="1"/>
  <c r="L35" i="1"/>
  <c r="M35" i="1"/>
  <c r="K27" i="1"/>
  <c r="L27" i="1"/>
  <c r="M27" i="1"/>
  <c r="K19" i="1"/>
  <c r="L19" i="1"/>
  <c r="M19" i="1"/>
  <c r="L130" i="1"/>
  <c r="N130" i="1"/>
  <c r="K89" i="1"/>
  <c r="M89" i="1"/>
  <c r="L66" i="1"/>
  <c r="N66" i="1"/>
  <c r="M57" i="1"/>
  <c r="M49" i="1"/>
  <c r="M41" i="1"/>
  <c r="M33" i="1"/>
  <c r="M25" i="1"/>
  <c r="M17" i="1"/>
  <c r="AB103" i="1"/>
  <c r="AB52" i="1"/>
  <c r="AB84" i="1"/>
  <c r="AB81" i="1"/>
  <c r="AB73" i="1"/>
  <c r="Y68" i="1"/>
  <c r="AA68" i="1" s="1"/>
  <c r="AB68" i="1" s="1"/>
  <c r="Y92" i="1"/>
  <c r="AA92" i="1" s="1"/>
  <c r="AB92" i="1" s="1"/>
  <c r="Y20" i="1"/>
  <c r="AA20" i="1" s="1"/>
  <c r="AB20" i="1" s="1"/>
  <c r="Y101" i="1"/>
  <c r="AA101" i="1" s="1"/>
  <c r="AB101" i="1" s="1"/>
  <c r="Y77" i="1"/>
  <c r="AA77" i="1" s="1"/>
  <c r="Y79" i="1"/>
  <c r="AA79" i="1" s="1"/>
  <c r="Y38" i="1"/>
  <c r="AA38" i="1" s="1"/>
  <c r="AB38" i="1" s="1"/>
  <c r="Y35" i="1"/>
  <c r="AA35" i="1" s="1"/>
  <c r="AB35" i="1" s="1"/>
  <c r="Y43" i="1"/>
  <c r="AA43" i="1" s="1"/>
  <c r="AB43" i="1" s="1"/>
  <c r="Y59" i="1"/>
  <c r="AA59" i="1" s="1"/>
  <c r="AB59" i="1" s="1"/>
  <c r="Y83" i="1"/>
  <c r="AA83" i="1" s="1"/>
  <c r="Y74" i="1"/>
  <c r="AA74" i="1" s="1"/>
  <c r="AB74" i="1" s="1"/>
  <c r="Y69" i="1"/>
  <c r="AA69" i="1" s="1"/>
  <c r="AB69" i="1" s="1"/>
  <c r="AB54" i="1"/>
  <c r="Y51" i="1"/>
  <c r="AA51" i="1" s="1"/>
  <c r="AB28" i="1"/>
  <c r="Y98" i="1"/>
  <c r="AA98" i="1" s="1"/>
  <c r="AB98" i="1" s="1"/>
  <c r="Y85" i="1"/>
  <c r="AA85" i="1" s="1"/>
  <c r="AB85" i="1" s="1"/>
  <c r="Y37" i="1"/>
  <c r="AA37" i="1" s="1"/>
  <c r="AB37" i="1" s="1"/>
  <c r="Y34" i="1"/>
  <c r="AA34" i="1" s="1"/>
  <c r="Y22" i="1"/>
  <c r="AA22" i="1" s="1"/>
  <c r="AB22" i="1" s="1"/>
  <c r="Y19" i="1"/>
  <c r="AA19" i="1" s="1"/>
  <c r="AB19" i="1" s="1"/>
  <c r="Y100" i="1"/>
  <c r="AA100" i="1" s="1"/>
  <c r="AB94" i="1"/>
  <c r="Y87" i="1"/>
  <c r="AA87" i="1" s="1"/>
  <c r="AB87" i="1" s="1"/>
  <c r="Y71" i="1"/>
  <c r="AA71" i="1" s="1"/>
  <c r="AB71" i="1" s="1"/>
  <c r="Y58" i="1"/>
  <c r="AA58" i="1" s="1"/>
  <c r="Y53" i="1"/>
  <c r="AA53" i="1" s="1"/>
  <c r="AB53" i="1" s="1"/>
  <c r="Y91" i="1"/>
  <c r="AA91" i="1" s="1"/>
  <c r="AB91" i="1" s="1"/>
  <c r="Y82" i="1"/>
  <c r="AA82" i="1" s="1"/>
  <c r="Y63" i="1"/>
  <c r="AA63" i="1" s="1"/>
  <c r="AB60" i="1"/>
  <c r="Y50" i="1"/>
  <c r="AA50" i="1" s="1"/>
  <c r="Y45" i="1"/>
  <c r="AA45" i="1" s="1"/>
  <c r="AB45" i="1" s="1"/>
  <c r="AB36" i="1"/>
  <c r="Y21" i="1"/>
  <c r="AA21" i="1" s="1"/>
  <c r="Y18" i="1"/>
  <c r="AA18" i="1" s="1"/>
  <c r="Y66" i="1"/>
  <c r="AA66" i="1" s="1"/>
  <c r="AB66" i="1" s="1"/>
  <c r="Y61" i="1"/>
  <c r="AA61" i="1" s="1"/>
  <c r="AB46" i="1"/>
  <c r="Y93" i="1"/>
  <c r="AA93" i="1" s="1"/>
  <c r="AB93" i="1" s="1"/>
  <c r="Y47" i="1"/>
  <c r="AA47" i="1" s="1"/>
  <c r="AB44" i="1"/>
  <c r="Y17" i="1"/>
  <c r="AA17" i="1" s="1"/>
  <c r="AB17" i="1" s="1"/>
  <c r="AB78" i="1"/>
  <c r="Y55" i="1"/>
  <c r="AA55" i="1" s="1"/>
  <c r="AB55" i="1" s="1"/>
  <c r="Y42" i="1"/>
  <c r="AA42" i="1" s="1"/>
  <c r="AB42" i="1" s="1"/>
  <c r="Y30" i="1"/>
  <c r="AA30" i="1" s="1"/>
  <c r="AB30" i="1" s="1"/>
  <c r="Y27" i="1"/>
  <c r="AA27" i="1" s="1"/>
  <c r="Y95" i="1"/>
  <c r="AA95" i="1" s="1"/>
  <c r="AB95" i="1" s="1"/>
  <c r="Y75" i="1"/>
  <c r="AA75" i="1" s="1"/>
  <c r="AB75" i="1" s="1"/>
  <c r="AB99" i="1"/>
  <c r="Y90" i="1"/>
  <c r="AA90" i="1" s="1"/>
  <c r="Y86" i="1"/>
  <c r="AA86" i="1" s="1"/>
  <c r="AB86" i="1" s="1"/>
  <c r="AB70" i="1"/>
  <c r="Y67" i="1"/>
  <c r="AA67" i="1" s="1"/>
  <c r="AB67" i="1" s="1"/>
  <c r="Y62" i="1"/>
  <c r="AA62" i="1" s="1"/>
  <c r="AB62" i="1" s="1"/>
  <c r="Y29" i="1"/>
  <c r="AA29" i="1" s="1"/>
  <c r="AB29" i="1" s="1"/>
  <c r="Y26" i="1"/>
  <c r="AA26" i="1" s="1"/>
  <c r="AB26" i="1" s="1"/>
  <c r="AB104" i="1"/>
  <c r="AB96" i="1"/>
  <c r="AB88" i="1"/>
  <c r="AB80" i="1"/>
  <c r="AB72" i="1"/>
  <c r="AB64" i="1"/>
  <c r="AB56" i="1"/>
  <c r="AB48" i="1"/>
  <c r="AB40" i="1"/>
  <c r="AB32" i="1"/>
  <c r="AB24" i="1"/>
  <c r="Y31" i="1"/>
  <c r="AA31" i="1" s="1"/>
  <c r="AB31" i="1" s="1"/>
  <c r="Y39" i="1"/>
  <c r="AA39" i="1" s="1"/>
  <c r="AB39" i="1" s="1"/>
  <c r="AB76" i="1"/>
  <c r="Y23" i="1"/>
  <c r="AA23" i="1" s="1"/>
  <c r="AB23" i="1" s="1"/>
  <c r="AB16" i="1"/>
  <c r="T31" i="2"/>
  <c r="L31" i="2"/>
  <c r="V39" i="2"/>
  <c r="V43" i="2" s="1"/>
  <c r="V34" i="2"/>
  <c r="V36" i="2" s="1"/>
  <c r="V37" i="2" s="1"/>
  <c r="N39" i="2"/>
  <c r="N40" i="2" s="1"/>
  <c r="N42" i="2" s="1"/>
  <c r="N34" i="2"/>
  <c r="N35" i="2" s="1"/>
  <c r="N38" i="2" s="1"/>
  <c r="K34" i="2"/>
  <c r="K33"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2320" i="2"/>
  <c r="D2321" i="2"/>
  <c r="D2322" i="2"/>
  <c r="D2323" i="2"/>
  <c r="D2324" i="2"/>
  <c r="D2325" i="2"/>
  <c r="D2326" i="2"/>
  <c r="D2327" i="2"/>
  <c r="D2328" i="2"/>
  <c r="D2329" i="2"/>
  <c r="D2330" i="2"/>
  <c r="D2331" i="2"/>
  <c r="D2332" i="2"/>
  <c r="D2333" i="2"/>
  <c r="D2334" i="2"/>
  <c r="D2335" i="2"/>
  <c r="D2336" i="2"/>
  <c r="D2337" i="2"/>
  <c r="D2338" i="2"/>
  <c r="D2339" i="2"/>
  <c r="D2340" i="2"/>
  <c r="D2341" i="2"/>
  <c r="D2342" i="2"/>
  <c r="D2343" i="2"/>
  <c r="D2344" i="2"/>
  <c r="D2345" i="2"/>
  <c r="D2346" i="2"/>
  <c r="D2347" i="2"/>
  <c r="D2348" i="2"/>
  <c r="D2349" i="2"/>
  <c r="D2350" i="2"/>
  <c r="D2351" i="2"/>
  <c r="D2352" i="2"/>
  <c r="D2353" i="2"/>
  <c r="D2354" i="2"/>
  <c r="D2355" i="2"/>
  <c r="D2356" i="2"/>
  <c r="D2357" i="2"/>
  <c r="D2358" i="2"/>
  <c r="D2359" i="2"/>
  <c r="D2360" i="2"/>
  <c r="D2361" i="2"/>
  <c r="D2362" i="2"/>
  <c r="D2363" i="2"/>
  <c r="D2364" i="2"/>
  <c r="D2365" i="2"/>
  <c r="D2366" i="2"/>
  <c r="D2367" i="2"/>
  <c r="D2368" i="2"/>
  <c r="D2369" i="2"/>
  <c r="D2370" i="2"/>
  <c r="D2371" i="2"/>
  <c r="D2372" i="2"/>
  <c r="D2373" i="2"/>
  <c r="D2374" i="2"/>
  <c r="D2375" i="2"/>
  <c r="D2376" i="2"/>
  <c r="D2377" i="2"/>
  <c r="D2378" i="2"/>
  <c r="D2379" i="2"/>
  <c r="D2380" i="2"/>
  <c r="D2381" i="2"/>
  <c r="D2382" i="2"/>
  <c r="D2383" i="2"/>
  <c r="D2384" i="2"/>
  <c r="D2385" i="2"/>
  <c r="D2386" i="2"/>
  <c r="D2387" i="2"/>
  <c r="D2388" i="2"/>
  <c r="D2389" i="2"/>
  <c r="D2390" i="2"/>
  <c r="D2391" i="2"/>
  <c r="D2392" i="2"/>
  <c r="D2393" i="2"/>
  <c r="D2394" i="2"/>
  <c r="D2395" i="2"/>
  <c r="D2396" i="2"/>
  <c r="D2397" i="2"/>
  <c r="D2398" i="2"/>
  <c r="D2399" i="2"/>
  <c r="D2400" i="2"/>
  <c r="D2401" i="2"/>
  <c r="D2402" i="2"/>
  <c r="D2403" i="2"/>
  <c r="D2404" i="2"/>
  <c r="D2405" i="2"/>
  <c r="D2406" i="2"/>
  <c r="D2407" i="2"/>
  <c r="D2408" i="2"/>
  <c r="D2409" i="2"/>
  <c r="D2410" i="2"/>
  <c r="D2411" i="2"/>
  <c r="D2412" i="2"/>
  <c r="D2413" i="2"/>
  <c r="D2414" i="2"/>
  <c r="D2415" i="2"/>
  <c r="D2416" i="2"/>
  <c r="D2417" i="2"/>
  <c r="D2418" i="2"/>
  <c r="D2419" i="2"/>
  <c r="D2420" i="2"/>
  <c r="D2421" i="2"/>
  <c r="D2422" i="2"/>
  <c r="D2423" i="2"/>
  <c r="D2424" i="2"/>
  <c r="D2425" i="2"/>
  <c r="D2426" i="2"/>
  <c r="D2427" i="2"/>
  <c r="D2428" i="2"/>
  <c r="D2429" i="2"/>
  <c r="D2430" i="2"/>
  <c r="D2431" i="2"/>
  <c r="D2432" i="2"/>
  <c r="D2433" i="2"/>
  <c r="D2434" i="2"/>
  <c r="D2435" i="2"/>
  <c r="D2436" i="2"/>
  <c r="D2437" i="2"/>
  <c r="D2438" i="2"/>
  <c r="D2439" i="2"/>
  <c r="D2440" i="2"/>
  <c r="D2441" i="2"/>
  <c r="D2442" i="2"/>
  <c r="D2443" i="2"/>
  <c r="D2444" i="2"/>
  <c r="D2445" i="2"/>
  <c r="D2446" i="2"/>
  <c r="D2447" i="2"/>
  <c r="D2448" i="2"/>
  <c r="D2449" i="2"/>
  <c r="D2450" i="2"/>
  <c r="D2451" i="2"/>
  <c r="D2452" i="2"/>
  <c r="D2453" i="2"/>
  <c r="D2454" i="2"/>
  <c r="D2455" i="2"/>
  <c r="D2456" i="2"/>
  <c r="D2457" i="2"/>
  <c r="D2458" i="2"/>
  <c r="D2459" i="2"/>
  <c r="D2460" i="2"/>
  <c r="D2461" i="2"/>
  <c r="D2462" i="2"/>
  <c r="D2463" i="2"/>
  <c r="D2464" i="2"/>
  <c r="D2465" i="2"/>
  <c r="D2466" i="2"/>
  <c r="D2467" i="2"/>
  <c r="D2468" i="2"/>
  <c r="D2469" i="2"/>
  <c r="D2470" i="2"/>
  <c r="D2471" i="2"/>
  <c r="D2472" i="2"/>
  <c r="D2473" i="2"/>
  <c r="D2474" i="2"/>
  <c r="D2475" i="2"/>
  <c r="D2476" i="2"/>
  <c r="D2477" i="2"/>
  <c r="D2478" i="2"/>
  <c r="D2479" i="2"/>
  <c r="D2480" i="2"/>
  <c r="D2481" i="2"/>
  <c r="D2482" i="2"/>
  <c r="D2483" i="2"/>
  <c r="D2484" i="2"/>
  <c r="D2485" i="2"/>
  <c r="D2486" i="2"/>
  <c r="D2487" i="2"/>
  <c r="D2488" i="2"/>
  <c r="D2489" i="2"/>
  <c r="D2490" i="2"/>
  <c r="D2491" i="2"/>
  <c r="D2492" i="2"/>
  <c r="D2493" i="2"/>
  <c r="D2494" i="2"/>
  <c r="D2495" i="2"/>
  <c r="D2496" i="2"/>
  <c r="D2497" i="2"/>
  <c r="D2498" i="2"/>
  <c r="D2499" i="2"/>
  <c r="D2500" i="2"/>
  <c r="D2501" i="2"/>
  <c r="D2502" i="2"/>
  <c r="D2503" i="2"/>
  <c r="D2504" i="2"/>
  <c r="D2505" i="2"/>
  <c r="D2506" i="2"/>
  <c r="D2507" i="2"/>
  <c r="D2508" i="2"/>
  <c r="D2509" i="2"/>
  <c r="D2510" i="2"/>
  <c r="D2511" i="2"/>
  <c r="D2512" i="2"/>
  <c r="D2513" i="2"/>
  <c r="D2514" i="2"/>
  <c r="D2515" i="2"/>
  <c r="D2516" i="2"/>
  <c r="D2517" i="2"/>
  <c r="D2518" i="2"/>
  <c r="D2519" i="2"/>
  <c r="D2520" i="2"/>
  <c r="D2521" i="2"/>
  <c r="D2522" i="2"/>
  <c r="D2523" i="2"/>
  <c r="D2524" i="2"/>
  <c r="D2525" i="2"/>
  <c r="D2526" i="2"/>
  <c r="D2527" i="2"/>
  <c r="D2528" i="2"/>
  <c r="D2529" i="2"/>
  <c r="D2530" i="2"/>
  <c r="D2531" i="2"/>
  <c r="D2532" i="2"/>
  <c r="D2533" i="2"/>
  <c r="D2534" i="2"/>
  <c r="D2535" i="2"/>
  <c r="D2536" i="2"/>
  <c r="D2537" i="2"/>
  <c r="D2538" i="2"/>
  <c r="D2539" i="2"/>
  <c r="D2540" i="2"/>
  <c r="D2541" i="2"/>
  <c r="D2542" i="2"/>
  <c r="D2543" i="2"/>
  <c r="D2544" i="2"/>
  <c r="D2545" i="2"/>
  <c r="D2546" i="2"/>
  <c r="D2547" i="2"/>
  <c r="D2548" i="2"/>
  <c r="D2549" i="2"/>
  <c r="D2550" i="2"/>
  <c r="D2551" i="2"/>
  <c r="D2552" i="2"/>
  <c r="D2553" i="2"/>
  <c r="D2554" i="2"/>
  <c r="D2555" i="2"/>
  <c r="D2556" i="2"/>
  <c r="D2557" i="2"/>
  <c r="D2558" i="2"/>
  <c r="D2559" i="2"/>
  <c r="D2560" i="2"/>
  <c r="D2561" i="2"/>
  <c r="D2562" i="2"/>
  <c r="D2563" i="2"/>
  <c r="D2564" i="2"/>
  <c r="D2565" i="2"/>
  <c r="D2566" i="2"/>
  <c r="D2567" i="2"/>
  <c r="D2568" i="2"/>
  <c r="D2569" i="2"/>
  <c r="D2570" i="2"/>
  <c r="D2571" i="2"/>
  <c r="D2572" i="2"/>
  <c r="D2573" i="2"/>
  <c r="D2574" i="2"/>
  <c r="D2575" i="2"/>
  <c r="D2576" i="2"/>
  <c r="D2577" i="2"/>
  <c r="D2578" i="2"/>
  <c r="D2579" i="2"/>
  <c r="D2580" i="2"/>
  <c r="D2581" i="2"/>
  <c r="D2582" i="2"/>
  <c r="D2583" i="2"/>
  <c r="D2584" i="2"/>
  <c r="D2585" i="2"/>
  <c r="D2586" i="2"/>
  <c r="D2587" i="2"/>
  <c r="D2588" i="2"/>
  <c r="D2589" i="2"/>
  <c r="D2590" i="2"/>
  <c r="D2591" i="2"/>
  <c r="D2592" i="2"/>
  <c r="D2593" i="2"/>
  <c r="D2594" i="2"/>
  <c r="D2595" i="2"/>
  <c r="D2596" i="2"/>
  <c r="D2597" i="2"/>
  <c r="D2598" i="2"/>
  <c r="D2599" i="2"/>
  <c r="D2600" i="2"/>
  <c r="D2601" i="2"/>
  <c r="D2602" i="2"/>
  <c r="D2603" i="2"/>
  <c r="D2604" i="2"/>
  <c r="D2605" i="2"/>
  <c r="D2606" i="2"/>
  <c r="D2607" i="2"/>
  <c r="D2608" i="2"/>
  <c r="D2609" i="2"/>
  <c r="D2610" i="2"/>
  <c r="D2611" i="2"/>
  <c r="D2612" i="2"/>
  <c r="D2613" i="2"/>
  <c r="D2614" i="2"/>
  <c r="D2615" i="2"/>
  <c r="D2616" i="2"/>
  <c r="D2617" i="2"/>
  <c r="D2618" i="2"/>
  <c r="D2619" i="2"/>
  <c r="D2620" i="2"/>
  <c r="D2621" i="2"/>
  <c r="D2622" i="2"/>
  <c r="D2623" i="2"/>
  <c r="D2624" i="2"/>
  <c r="D2625" i="2"/>
  <c r="D2626" i="2"/>
  <c r="D2627" i="2"/>
  <c r="D2628" i="2"/>
  <c r="D2629" i="2"/>
  <c r="D2630" i="2"/>
  <c r="D2631" i="2"/>
  <c r="D2632" i="2"/>
  <c r="D2633" i="2"/>
  <c r="D2634" i="2"/>
  <c r="D2635" i="2"/>
  <c r="D2636" i="2"/>
  <c r="D2637" i="2"/>
  <c r="D2638" i="2"/>
  <c r="D2639" i="2"/>
  <c r="D2640" i="2"/>
  <c r="D2641" i="2"/>
  <c r="D2642" i="2"/>
  <c r="D2643" i="2"/>
  <c r="D2644" i="2"/>
  <c r="D2645" i="2"/>
  <c r="D2646" i="2"/>
  <c r="D2647" i="2"/>
  <c r="D2648" i="2"/>
  <c r="D2649" i="2"/>
  <c r="D2650" i="2"/>
  <c r="D2651" i="2"/>
  <c r="D2652" i="2"/>
  <c r="D2653" i="2"/>
  <c r="D2654" i="2"/>
  <c r="D2655" i="2"/>
  <c r="D2656" i="2"/>
  <c r="D2657" i="2"/>
  <c r="D2658" i="2"/>
  <c r="D2659" i="2"/>
  <c r="D2660" i="2"/>
  <c r="D2661" i="2"/>
  <c r="D2662" i="2"/>
  <c r="D2663" i="2"/>
  <c r="D2664" i="2"/>
  <c r="D2665" i="2"/>
  <c r="D2666" i="2"/>
  <c r="D2667" i="2"/>
  <c r="D2668" i="2"/>
  <c r="D2669" i="2"/>
  <c r="D2670" i="2"/>
  <c r="D2671" i="2"/>
  <c r="D2672" i="2"/>
  <c r="D2673" i="2"/>
  <c r="D2674" i="2"/>
  <c r="D2675" i="2"/>
  <c r="D2676" i="2"/>
  <c r="D2677" i="2"/>
  <c r="D2678" i="2"/>
  <c r="D2679" i="2"/>
  <c r="D2680" i="2"/>
  <c r="D2681" i="2"/>
  <c r="D2682" i="2"/>
  <c r="D2683" i="2"/>
  <c r="D2684" i="2"/>
  <c r="D2685" i="2"/>
  <c r="D2686" i="2"/>
  <c r="D2687" i="2"/>
  <c r="D2688" i="2"/>
  <c r="D2689" i="2"/>
  <c r="D2690" i="2"/>
  <c r="D2691" i="2"/>
  <c r="D2692" i="2"/>
  <c r="D2693" i="2"/>
  <c r="D2694" i="2"/>
  <c r="D2695" i="2"/>
  <c r="D2696" i="2"/>
  <c r="D2697" i="2"/>
  <c r="D2698" i="2"/>
  <c r="D2699" i="2"/>
  <c r="D2700" i="2"/>
  <c r="D2701" i="2"/>
  <c r="D2702" i="2"/>
  <c r="D2703" i="2"/>
  <c r="D2704" i="2"/>
  <c r="D2705" i="2"/>
  <c r="D2706" i="2"/>
  <c r="D2707" i="2"/>
  <c r="D2708" i="2"/>
  <c r="D2709" i="2"/>
  <c r="D2710" i="2"/>
  <c r="D2711" i="2"/>
  <c r="D2712" i="2"/>
  <c r="D2713" i="2"/>
  <c r="D2714" i="2"/>
  <c r="D2715" i="2"/>
  <c r="D2716" i="2"/>
  <c r="D2717" i="2"/>
  <c r="D2718" i="2"/>
  <c r="D2719" i="2"/>
  <c r="D2720" i="2"/>
  <c r="D2721" i="2"/>
  <c r="D2722" i="2"/>
  <c r="D2723" i="2"/>
  <c r="D2724" i="2"/>
  <c r="D2725" i="2"/>
  <c r="D2726" i="2"/>
  <c r="D2727" i="2"/>
  <c r="D2728" i="2"/>
  <c r="D2729" i="2"/>
  <c r="D2730" i="2"/>
  <c r="D2731" i="2"/>
  <c r="D2732" i="2"/>
  <c r="D2733" i="2"/>
  <c r="D2734" i="2"/>
  <c r="D2735" i="2"/>
  <c r="D2736" i="2"/>
  <c r="D2737" i="2"/>
  <c r="D2738" i="2"/>
  <c r="D2739" i="2"/>
  <c r="D2740" i="2"/>
  <c r="D2741" i="2"/>
  <c r="D2742" i="2"/>
  <c r="D2743" i="2"/>
  <c r="D2744" i="2"/>
  <c r="D2745" i="2"/>
  <c r="D2746" i="2"/>
  <c r="D2747" i="2"/>
  <c r="D2748" i="2"/>
  <c r="D2749" i="2"/>
  <c r="D2750" i="2"/>
  <c r="D2751" i="2"/>
  <c r="D2752" i="2"/>
  <c r="D2753" i="2"/>
  <c r="D2754" i="2"/>
  <c r="D2755" i="2"/>
  <c r="D2756" i="2"/>
  <c r="D2757" i="2"/>
  <c r="D2758" i="2"/>
  <c r="D2759" i="2"/>
  <c r="D2760" i="2"/>
  <c r="D2761" i="2"/>
  <c r="D2762" i="2"/>
  <c r="D2763" i="2"/>
  <c r="D2764" i="2"/>
  <c r="D2765" i="2"/>
  <c r="D2766" i="2"/>
  <c r="D2767" i="2"/>
  <c r="D2768" i="2"/>
  <c r="D2769" i="2"/>
  <c r="D2770" i="2"/>
  <c r="D2771" i="2"/>
  <c r="D2772" i="2"/>
  <c r="D2773" i="2"/>
  <c r="D2774" i="2"/>
  <c r="D2775" i="2"/>
  <c r="D2776" i="2"/>
  <c r="D2777" i="2"/>
  <c r="D2778" i="2"/>
  <c r="D2779" i="2"/>
  <c r="D2780" i="2"/>
  <c r="D2781" i="2"/>
  <c r="D2782" i="2"/>
  <c r="D2783" i="2"/>
  <c r="D2784" i="2"/>
  <c r="D2785" i="2"/>
  <c r="D2786" i="2"/>
  <c r="D2787" i="2"/>
  <c r="D2788" i="2"/>
  <c r="D2789" i="2"/>
  <c r="D2790" i="2"/>
  <c r="D2791" i="2"/>
  <c r="D2792" i="2"/>
  <c r="D2793" i="2"/>
  <c r="D2794" i="2"/>
  <c r="D2795" i="2"/>
  <c r="D2796" i="2"/>
  <c r="D2797" i="2"/>
  <c r="D2798" i="2"/>
  <c r="D2799" i="2"/>
  <c r="D2800" i="2"/>
  <c r="D2801" i="2"/>
  <c r="D2802" i="2"/>
  <c r="D2803" i="2"/>
  <c r="D2804" i="2"/>
  <c r="D2805" i="2"/>
  <c r="D2806" i="2"/>
  <c r="D2807" i="2"/>
  <c r="D2808" i="2"/>
  <c r="D2809" i="2"/>
  <c r="D2810" i="2"/>
  <c r="D2811" i="2"/>
  <c r="D2812" i="2"/>
  <c r="D2813" i="2"/>
  <c r="D2814" i="2"/>
  <c r="D2815" i="2"/>
  <c r="D2816" i="2"/>
  <c r="D2817" i="2"/>
  <c r="D2818" i="2"/>
  <c r="D2819" i="2"/>
  <c r="D2820" i="2"/>
  <c r="D2821" i="2"/>
  <c r="D2822" i="2"/>
  <c r="D2823" i="2"/>
  <c r="D2824" i="2"/>
  <c r="D2825" i="2"/>
  <c r="AB79" i="1" l="1"/>
  <c r="AB18" i="1"/>
  <c r="AB83" i="1"/>
  <c r="AB34" i="1"/>
  <c r="AB27" i="1"/>
  <c r="AB51" i="1"/>
  <c r="AB47" i="1"/>
  <c r="AB50" i="1"/>
  <c r="AB58" i="1"/>
  <c r="AB61" i="1"/>
  <c r="AB21" i="1"/>
  <c r="AB63" i="1"/>
  <c r="AB77" i="1"/>
  <c r="AB100" i="1"/>
  <c r="AB90" i="1"/>
  <c r="AB82" i="1"/>
  <c r="V40" i="2"/>
  <c r="V42" i="2" s="1"/>
  <c r="V41" i="2" s="1"/>
  <c r="V35" i="2"/>
  <c r="V38" i="2" s="1"/>
  <c r="N43" i="2"/>
  <c r="N36" i="2"/>
  <c r="N37" i="2" s="1"/>
  <c r="B874" i="2" l="1"/>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33" i="2" l="1"/>
  <c r="C14" i="2" l="1"/>
  <c r="B14" i="2"/>
  <c r="G37" i="2" l="1"/>
  <c r="G39" i="2"/>
  <c r="G53" i="2"/>
  <c r="G55" i="2"/>
  <c r="G63" i="2"/>
  <c r="G71" i="2"/>
  <c r="G75" i="2"/>
  <c r="G79" i="2"/>
  <c r="G87" i="2"/>
  <c r="G91" i="2"/>
  <c r="G95" i="2"/>
  <c r="G101" i="2"/>
  <c r="G103" i="2"/>
  <c r="G107" i="2"/>
  <c r="G111" i="2"/>
  <c r="G119" i="2"/>
  <c r="G123" i="2"/>
  <c r="G127" i="2"/>
  <c r="G135" i="2"/>
  <c r="G139" i="2"/>
  <c r="G167" i="2"/>
  <c r="G183" i="2"/>
  <c r="G184" i="2"/>
  <c r="G187" i="2"/>
  <c r="G219" i="2"/>
  <c r="E228" i="2"/>
  <c r="G234" i="2"/>
  <c r="E243" i="2"/>
  <c r="E249" i="2"/>
  <c r="G256" i="2"/>
  <c r="G264" i="2"/>
  <c r="E272" i="2"/>
  <c r="G272" i="2"/>
  <c r="E276" i="2"/>
  <c r="F276" i="2"/>
  <c r="G282" i="2"/>
  <c r="E283" i="2"/>
  <c r="E288" i="2"/>
  <c r="E291" i="2"/>
  <c r="E299" i="2"/>
  <c r="G304" i="2"/>
  <c r="E313" i="2"/>
  <c r="E321" i="2"/>
  <c r="F324" i="2"/>
  <c r="E325" i="2"/>
  <c r="E332" i="2"/>
  <c r="E342" i="2"/>
  <c r="G342" i="2"/>
  <c r="E347" i="2"/>
  <c r="G368" i="2"/>
  <c r="G378" i="2"/>
  <c r="F380" i="2"/>
  <c r="E382" i="2"/>
  <c r="G382" i="2"/>
  <c r="E384" i="2"/>
  <c r="G384" i="2"/>
  <c r="E388" i="2"/>
  <c r="F388" i="2"/>
  <c r="G400" i="2"/>
  <c r="E404" i="2"/>
  <c r="E406" i="2"/>
  <c r="E411" i="2"/>
  <c r="E412" i="2"/>
  <c r="E419" i="2"/>
  <c r="E429" i="2"/>
  <c r="G434" i="2"/>
  <c r="G440" i="2"/>
  <c r="G458" i="2"/>
  <c r="E475" i="2"/>
  <c r="F488" i="2"/>
  <c r="E497" i="2"/>
  <c r="E502" i="2"/>
  <c r="E521" i="2"/>
  <c r="E531" i="2"/>
  <c r="E534" i="2"/>
  <c r="E555" i="2"/>
  <c r="E558" i="2"/>
  <c r="E590" i="2"/>
  <c r="E598" i="2"/>
  <c r="F628" i="2"/>
  <c r="G632" i="2"/>
  <c r="E638" i="2"/>
  <c r="G670" i="2"/>
  <c r="E675" i="2"/>
  <c r="E684" i="2"/>
  <c r="E686" i="2"/>
  <c r="E692" i="2"/>
  <c r="E731" i="2"/>
  <c r="F732" i="2"/>
  <c r="E737" i="2"/>
  <c r="E749" i="2"/>
  <c r="E753" i="2"/>
  <c r="G760" i="2"/>
  <c r="E765" i="2"/>
  <c r="E766" i="2"/>
  <c r="G766" i="2"/>
  <c r="E782" i="2"/>
  <c r="E788" i="2"/>
  <c r="E797" i="2"/>
  <c r="E804" i="2"/>
  <c r="E805" i="2"/>
  <c r="G808" i="2"/>
  <c r="E811" i="2"/>
  <c r="G822" i="2"/>
  <c r="E829" i="2"/>
  <c r="G846" i="2"/>
  <c r="E852" i="2"/>
  <c r="G854" i="2"/>
  <c r="F856" i="2"/>
  <c r="G856" i="2"/>
  <c r="E861" i="2"/>
  <c r="G862" i="2"/>
  <c r="E868" i="2"/>
  <c r="G33" i="2"/>
  <c r="E35" i="2"/>
  <c r="F37" i="2"/>
  <c r="E37" i="2"/>
  <c r="E38" i="2"/>
  <c r="E39" i="2"/>
  <c r="F39" i="2"/>
  <c r="E44" i="2"/>
  <c r="F44" i="2"/>
  <c r="G44" i="2"/>
  <c r="E48" i="2"/>
  <c r="F48" i="2"/>
  <c r="G48" i="2"/>
  <c r="E52" i="2"/>
  <c r="E53" i="2"/>
  <c r="F54" i="2"/>
  <c r="G54" i="2"/>
  <c r="F55" i="2"/>
  <c r="E55" i="2"/>
  <c r="G59" i="2"/>
  <c r="E59" i="2"/>
  <c r="F59" i="2"/>
  <c r="F60" i="2"/>
  <c r="F61" i="2"/>
  <c r="E62" i="2"/>
  <c r="F62" i="2"/>
  <c r="G62" i="2"/>
  <c r="F63" i="2"/>
  <c r="E63" i="2"/>
  <c r="G67" i="2"/>
  <c r="E67" i="2"/>
  <c r="F67" i="2"/>
  <c r="F68" i="2"/>
  <c r="E70" i="2"/>
  <c r="F70" i="2"/>
  <c r="G70" i="2"/>
  <c r="F71" i="2"/>
  <c r="E71" i="2"/>
  <c r="E75" i="2"/>
  <c r="F75" i="2"/>
  <c r="E78" i="2"/>
  <c r="F78" i="2"/>
  <c r="G78" i="2"/>
  <c r="F79" i="2"/>
  <c r="E79" i="2"/>
  <c r="G83" i="2"/>
  <c r="E83" i="2"/>
  <c r="F83" i="2"/>
  <c r="F84" i="2"/>
  <c r="F85" i="2"/>
  <c r="G85" i="2"/>
  <c r="E86" i="2"/>
  <c r="F86" i="2"/>
  <c r="G86" i="2"/>
  <c r="F87" i="2"/>
  <c r="E87" i="2"/>
  <c r="E91" i="2"/>
  <c r="F91" i="2"/>
  <c r="F93" i="2"/>
  <c r="G93" i="2"/>
  <c r="E94" i="2"/>
  <c r="F94" i="2"/>
  <c r="G94" i="2"/>
  <c r="F95" i="2"/>
  <c r="E95" i="2"/>
  <c r="G99" i="2"/>
  <c r="E99" i="2"/>
  <c r="F99" i="2"/>
  <c r="F101" i="2"/>
  <c r="E102" i="2"/>
  <c r="F102" i="2"/>
  <c r="G102" i="2"/>
  <c r="F103" i="2"/>
  <c r="E103" i="2"/>
  <c r="E107" i="2"/>
  <c r="F107" i="2"/>
  <c r="F108" i="2"/>
  <c r="E110" i="2"/>
  <c r="F110" i="2"/>
  <c r="G110" i="2"/>
  <c r="F111" i="2"/>
  <c r="E111" i="2"/>
  <c r="G115" i="2"/>
  <c r="E115" i="2"/>
  <c r="F115" i="2"/>
  <c r="F116" i="2"/>
  <c r="E118" i="2"/>
  <c r="F118" i="2"/>
  <c r="G118" i="2"/>
  <c r="F119" i="2"/>
  <c r="E119" i="2"/>
  <c r="E123" i="2"/>
  <c r="F123" i="2"/>
  <c r="F124" i="2"/>
  <c r="F125" i="2"/>
  <c r="E126" i="2"/>
  <c r="F126" i="2"/>
  <c r="G126" i="2"/>
  <c r="F127" i="2"/>
  <c r="E127" i="2"/>
  <c r="G131" i="2"/>
  <c r="E131" i="2"/>
  <c r="F131" i="2"/>
  <c r="F132" i="2"/>
  <c r="E134" i="2"/>
  <c r="F134" i="2"/>
  <c r="G134" i="2"/>
  <c r="F135" i="2"/>
  <c r="E135" i="2"/>
  <c r="E139" i="2"/>
  <c r="F139" i="2"/>
  <c r="E142" i="2"/>
  <c r="F142" i="2"/>
  <c r="G142" i="2"/>
  <c r="G146" i="2"/>
  <c r="F147" i="2"/>
  <c r="G147" i="2"/>
  <c r="G149" i="2"/>
  <c r="F150" i="2"/>
  <c r="G150" i="2"/>
  <c r="F151" i="2"/>
  <c r="E151" i="2"/>
  <c r="G151" i="2"/>
  <c r="F153" i="2"/>
  <c r="G153" i="2"/>
  <c r="E155" i="2"/>
  <c r="F155" i="2"/>
  <c r="G155" i="2"/>
  <c r="G158" i="2"/>
  <c r="G162" i="2"/>
  <c r="E165" i="2"/>
  <c r="E166" i="2"/>
  <c r="F166" i="2"/>
  <c r="G166" i="2"/>
  <c r="F167" i="2"/>
  <c r="E167" i="2"/>
  <c r="F168" i="2"/>
  <c r="E169" i="2"/>
  <c r="F169" i="2"/>
  <c r="E171" i="2"/>
  <c r="F171" i="2"/>
  <c r="F175" i="2"/>
  <c r="E175" i="2"/>
  <c r="E177" i="2"/>
  <c r="G177" i="2"/>
  <c r="F178" i="2"/>
  <c r="G178" i="2"/>
  <c r="F182" i="2"/>
  <c r="G182" i="2"/>
  <c r="F183" i="2"/>
  <c r="E183" i="2"/>
  <c r="E184" i="2"/>
  <c r="E187" i="2"/>
  <c r="F187" i="2"/>
  <c r="G188" i="2"/>
  <c r="E188" i="2"/>
  <c r="G189" i="2"/>
  <c r="G191" i="2"/>
  <c r="E192" i="2"/>
  <c r="F192" i="2"/>
  <c r="G198" i="2"/>
  <c r="F198" i="2"/>
  <c r="E199" i="2"/>
  <c r="G201" i="2"/>
  <c r="E202" i="2"/>
  <c r="G202" i="2"/>
  <c r="G204" i="2"/>
  <c r="F204" i="2"/>
  <c r="F206" i="2"/>
  <c r="F207" i="2"/>
  <c r="G207" i="2"/>
  <c r="G208" i="2"/>
  <c r="E208" i="2"/>
  <c r="F208" i="2"/>
  <c r="G209" i="2"/>
  <c r="F211" i="2"/>
  <c r="E212" i="2"/>
  <c r="F212" i="2"/>
  <c r="G212" i="2"/>
  <c r="E213" i="2"/>
  <c r="F213" i="2"/>
  <c r="G214" i="2"/>
  <c r="E215" i="2"/>
  <c r="F216" i="2"/>
  <c r="E216" i="2"/>
  <c r="G218" i="2"/>
  <c r="E219" i="2"/>
  <c r="F219" i="2"/>
  <c r="E221" i="2"/>
  <c r="F221" i="2"/>
  <c r="E222" i="2"/>
  <c r="G222" i="2"/>
  <c r="F223" i="2"/>
  <c r="E223" i="2"/>
  <c r="G223" i="2"/>
  <c r="E226" i="2"/>
  <c r="F226" i="2"/>
  <c r="G228" i="2"/>
  <c r="F228" i="2"/>
  <c r="E232" i="2"/>
  <c r="F233" i="2"/>
  <c r="G233" i="2"/>
  <c r="E234" i="2"/>
  <c r="F234" i="2"/>
  <c r="F235" i="2"/>
  <c r="E235" i="2"/>
  <c r="G235" i="2"/>
  <c r="G238" i="2"/>
  <c r="F241" i="2"/>
  <c r="G241" i="2"/>
  <c r="F243" i="2"/>
  <c r="G243" i="2"/>
  <c r="G244" i="2"/>
  <c r="E245" i="2"/>
  <c r="G245" i="2"/>
  <c r="G246" i="2"/>
  <c r="F248" i="2"/>
  <c r="F249" i="2"/>
  <c r="G249" i="2"/>
  <c r="F251" i="2"/>
  <c r="E251" i="2"/>
  <c r="G251" i="2"/>
  <c r="E252" i="2"/>
  <c r="G252" i="2"/>
  <c r="F253" i="2"/>
  <c r="E253" i="2"/>
  <c r="F256" i="2"/>
  <c r="G257" i="2"/>
  <c r="E257" i="2"/>
  <c r="G258" i="2"/>
  <c r="F259" i="2"/>
  <c r="E259" i="2"/>
  <c r="G259" i="2"/>
  <c r="F261" i="2"/>
  <c r="G261" i="2"/>
  <c r="E264" i="2"/>
  <c r="F264" i="2"/>
  <c r="F267" i="2"/>
  <c r="E267" i="2"/>
  <c r="G267" i="2"/>
  <c r="F268" i="2"/>
  <c r="G268" i="2"/>
  <c r="F270" i="2"/>
  <c r="F271" i="2"/>
  <c r="G271" i="2"/>
  <c r="F272" i="2"/>
  <c r="G273" i="2"/>
  <c r="E273" i="2"/>
  <c r="G274" i="2"/>
  <c r="E275" i="2"/>
  <c r="F275" i="2"/>
  <c r="G275" i="2"/>
  <c r="F277" i="2"/>
  <c r="E277" i="2"/>
  <c r="E279" i="2"/>
  <c r="G279" i="2"/>
  <c r="G281" i="2"/>
  <c r="E282" i="2"/>
  <c r="F282" i="2"/>
  <c r="F283" i="2"/>
  <c r="G283" i="2"/>
  <c r="E284" i="2"/>
  <c r="G287" i="2"/>
  <c r="F288" i="2"/>
  <c r="G289" i="2"/>
  <c r="G290" i="2"/>
  <c r="F291" i="2"/>
  <c r="G291" i="2"/>
  <c r="G294" i="2"/>
  <c r="E295" i="2"/>
  <c r="G295" i="2"/>
  <c r="F299" i="2"/>
  <c r="G299" i="2"/>
  <c r="E301" i="2"/>
  <c r="G301" i="2"/>
  <c r="G303" i="2"/>
  <c r="E304" i="2"/>
  <c r="G305" i="2"/>
  <c r="F305" i="2"/>
  <c r="E309" i="2"/>
  <c r="E312" i="2"/>
  <c r="F313" i="2"/>
  <c r="F314" i="2"/>
  <c r="E315" i="2"/>
  <c r="F317" i="2"/>
  <c r="F320" i="2"/>
  <c r="F321" i="2"/>
  <c r="G321" i="2"/>
  <c r="G324" i="2"/>
  <c r="F325" i="2"/>
  <c r="G325" i="2"/>
  <c r="E327" i="2"/>
  <c r="F328" i="2"/>
  <c r="G330" i="2"/>
  <c r="E331" i="2"/>
  <c r="F331" i="2"/>
  <c r="G331" i="2"/>
  <c r="E333" i="2"/>
  <c r="F333" i="2"/>
  <c r="F335" i="2"/>
  <c r="E335" i="2"/>
  <c r="G335" i="2"/>
  <c r="G338" i="2"/>
  <c r="F341" i="2"/>
  <c r="E341" i="2"/>
  <c r="F342" i="2"/>
  <c r="F343" i="2"/>
  <c r="E343" i="2"/>
  <c r="G343" i="2"/>
  <c r="F344" i="2"/>
  <c r="F347" i="2"/>
  <c r="G347" i="2"/>
  <c r="F349" i="2"/>
  <c r="G352" i="2"/>
  <c r="F352" i="2"/>
  <c r="F353" i="2"/>
  <c r="G353" i="2"/>
  <c r="G354" i="2"/>
  <c r="E359" i="2"/>
  <c r="G359" i="2"/>
  <c r="E361" i="2"/>
  <c r="F361" i="2"/>
  <c r="E363" i="2"/>
  <c r="F363" i="2"/>
  <c r="G363" i="2"/>
  <c r="E368" i="2"/>
  <c r="F368" i="2"/>
  <c r="F369" i="2"/>
  <c r="F370" i="2"/>
  <c r="G370" i="2"/>
  <c r="F373" i="2"/>
  <c r="E373" i="2"/>
  <c r="F376" i="2"/>
  <c r="E379" i="2"/>
  <c r="F379" i="2"/>
  <c r="G379" i="2"/>
  <c r="G380" i="2"/>
  <c r="E381" i="2"/>
  <c r="F381" i="2"/>
  <c r="F384" i="2"/>
  <c r="G385" i="2"/>
  <c r="E387" i="2"/>
  <c r="F387" i="2"/>
  <c r="G387" i="2"/>
  <c r="F392" i="2"/>
  <c r="G393" i="2"/>
  <c r="E395" i="2"/>
  <c r="E396" i="2"/>
  <c r="F398" i="2"/>
  <c r="G398" i="2"/>
  <c r="E400" i="2"/>
  <c r="F400" i="2"/>
  <c r="E402" i="2"/>
  <c r="F402" i="2"/>
  <c r="G402" i="2"/>
  <c r="G404" i="2"/>
  <c r="F404" i="2"/>
  <c r="G406" i="2"/>
  <c r="G409" i="2"/>
  <c r="F409" i="2"/>
  <c r="F411" i="2"/>
  <c r="G411" i="2"/>
  <c r="F412" i="2"/>
  <c r="E413" i="2"/>
  <c r="G413" i="2"/>
  <c r="F414" i="2"/>
  <c r="E416" i="2"/>
  <c r="F417" i="2"/>
  <c r="G417" i="2"/>
  <c r="E418" i="2"/>
  <c r="F419" i="2"/>
  <c r="G419" i="2"/>
  <c r="E421" i="2"/>
  <c r="G421" i="2"/>
  <c r="E426" i="2"/>
  <c r="E427" i="2"/>
  <c r="F427" i="2"/>
  <c r="G427" i="2"/>
  <c r="E428" i="2"/>
  <c r="F429" i="2"/>
  <c r="G429" i="2"/>
  <c r="E433" i="2"/>
  <c r="F433" i="2"/>
  <c r="G433" i="2"/>
  <c r="E435" i="2"/>
  <c r="F435" i="2"/>
  <c r="G435" i="2"/>
  <c r="F437" i="2"/>
  <c r="F440" i="2"/>
  <c r="F442" i="2"/>
  <c r="E442" i="2"/>
  <c r="G442" i="2"/>
  <c r="F447" i="2"/>
  <c r="G447" i="2"/>
  <c r="E448" i="2"/>
  <c r="E451" i="2"/>
  <c r="F451" i="2"/>
  <c r="G451" i="2"/>
  <c r="E453" i="2"/>
  <c r="F453" i="2"/>
  <c r="F455" i="2"/>
  <c r="G455" i="2"/>
  <c r="G457" i="2"/>
  <c r="F458" i="2"/>
  <c r="E459" i="2"/>
  <c r="F459" i="2"/>
  <c r="G459" i="2"/>
  <c r="F461" i="2"/>
  <c r="E461" i="2"/>
  <c r="F463" i="2"/>
  <c r="E463" i="2"/>
  <c r="G463" i="2"/>
  <c r="E465" i="2"/>
  <c r="F466" i="2"/>
  <c r="E467" i="2"/>
  <c r="F467" i="2"/>
  <c r="G467" i="2"/>
  <c r="G470" i="2"/>
  <c r="F474" i="2"/>
  <c r="F475" i="2"/>
  <c r="G475" i="2"/>
  <c r="E477" i="2"/>
  <c r="G477" i="2"/>
  <c r="F481" i="2"/>
  <c r="G481" i="2"/>
  <c r="E483" i="2"/>
  <c r="F483" i="2"/>
  <c r="G483" i="2"/>
  <c r="E485" i="2"/>
  <c r="G485" i="2"/>
  <c r="F487" i="2"/>
  <c r="E487" i="2"/>
  <c r="F489" i="2"/>
  <c r="G489" i="2"/>
  <c r="E490" i="2"/>
  <c r="F490" i="2"/>
  <c r="E491" i="2"/>
  <c r="F491" i="2"/>
  <c r="G491" i="2"/>
  <c r="G492" i="2"/>
  <c r="E495" i="2"/>
  <c r="F497" i="2"/>
  <c r="G497" i="2"/>
  <c r="G498" i="2"/>
  <c r="G499" i="2"/>
  <c r="E499" i="2"/>
  <c r="F499" i="2"/>
  <c r="E500" i="2"/>
  <c r="F501" i="2"/>
  <c r="G501" i="2"/>
  <c r="F502" i="2"/>
  <c r="G503" i="2"/>
  <c r="F504" i="2"/>
  <c r="G507" i="2"/>
  <c r="E507" i="2"/>
  <c r="F507" i="2"/>
  <c r="G508" i="2"/>
  <c r="F510" i="2"/>
  <c r="F511" i="2"/>
  <c r="G511" i="2"/>
  <c r="G513" i="2"/>
  <c r="E515" i="2"/>
  <c r="F515" i="2"/>
  <c r="G515" i="2"/>
  <c r="G516" i="2"/>
  <c r="E517" i="2"/>
  <c r="F517" i="2"/>
  <c r="F519" i="2"/>
  <c r="G519" i="2"/>
  <c r="E520" i="2"/>
  <c r="F521" i="2"/>
  <c r="G521" i="2"/>
  <c r="E523" i="2"/>
  <c r="E525" i="2"/>
  <c r="F527" i="2"/>
  <c r="E527" i="2"/>
  <c r="G527" i="2"/>
  <c r="F529" i="2"/>
  <c r="G529" i="2"/>
  <c r="F531" i="2"/>
  <c r="G531" i="2"/>
  <c r="E532" i="2"/>
  <c r="E533" i="2"/>
  <c r="F534" i="2"/>
  <c r="G534" i="2"/>
  <c r="F538" i="2"/>
  <c r="E538" i="2"/>
  <c r="G540" i="2"/>
  <c r="E541" i="2"/>
  <c r="E542" i="2"/>
  <c r="F542" i="2"/>
  <c r="G542" i="2"/>
  <c r="F545" i="2"/>
  <c r="F546" i="2"/>
  <c r="E546" i="2"/>
  <c r="E547" i="2"/>
  <c r="G548" i="2"/>
  <c r="E550" i="2"/>
  <c r="F550" i="2"/>
  <c r="G550" i="2"/>
  <c r="F553" i="2"/>
  <c r="G556" i="2"/>
  <c r="G557" i="2"/>
  <c r="F558" i="2"/>
  <c r="G558" i="2"/>
  <c r="E563" i="2"/>
  <c r="F563" i="2"/>
  <c r="G563" i="2"/>
  <c r="E565" i="2"/>
  <c r="G565" i="2"/>
  <c r="F569" i="2"/>
  <c r="F570" i="2"/>
  <c r="E570" i="2"/>
  <c r="E571" i="2"/>
  <c r="F571" i="2"/>
  <c r="G571" i="2"/>
  <c r="G572" i="2"/>
  <c r="E573" i="2"/>
  <c r="G573" i="2"/>
  <c r="F575" i="2"/>
  <c r="E575" i="2"/>
  <c r="F577" i="2"/>
  <c r="F578" i="2"/>
  <c r="E578" i="2"/>
  <c r="E579" i="2"/>
  <c r="F579" i="2"/>
  <c r="G579" i="2"/>
  <c r="G580" i="2"/>
  <c r="E581" i="2"/>
  <c r="G581" i="2"/>
  <c r="F586" i="2"/>
  <c r="E586" i="2"/>
  <c r="F587" i="2"/>
  <c r="G587" i="2"/>
  <c r="F590" i="2"/>
  <c r="G590" i="2"/>
  <c r="E591" i="2"/>
  <c r="F593" i="2"/>
  <c r="F594" i="2"/>
  <c r="E594" i="2"/>
  <c r="E595" i="2"/>
  <c r="E597" i="2"/>
  <c r="F598" i="2"/>
  <c r="G598" i="2"/>
  <c r="F601" i="2"/>
  <c r="E602" i="2"/>
  <c r="G603" i="2"/>
  <c r="E603" i="2"/>
  <c r="F603" i="2"/>
  <c r="G604" i="2"/>
  <c r="E605" i="2"/>
  <c r="G605" i="2"/>
  <c r="E606" i="2"/>
  <c r="F606" i="2"/>
  <c r="G606" i="2"/>
  <c r="E610" i="2"/>
  <c r="G611" i="2"/>
  <c r="E611" i="2"/>
  <c r="F611" i="2"/>
  <c r="G612" i="2"/>
  <c r="E613" i="2"/>
  <c r="G613" i="2"/>
  <c r="E614" i="2"/>
  <c r="F614" i="2"/>
  <c r="G614" i="2"/>
  <c r="F617" i="2"/>
  <c r="G620" i="2"/>
  <c r="E621" i="2"/>
  <c r="F622" i="2"/>
  <c r="G622" i="2"/>
  <c r="F623" i="2"/>
  <c r="E623" i="2"/>
  <c r="E625" i="2"/>
  <c r="F625" i="2"/>
  <c r="G625" i="2"/>
  <c r="E626" i="2"/>
  <c r="F626" i="2"/>
  <c r="G627" i="2"/>
  <c r="E627" i="2"/>
  <c r="F627" i="2"/>
  <c r="E628" i="2"/>
  <c r="G628" i="2"/>
  <c r="G629" i="2"/>
  <c r="F632" i="2"/>
  <c r="G634" i="2"/>
  <c r="F635" i="2"/>
  <c r="E636" i="2"/>
  <c r="F637" i="2"/>
  <c r="G637" i="2"/>
  <c r="F638" i="2"/>
  <c r="F642" i="2"/>
  <c r="E642" i="2"/>
  <c r="G642" i="2"/>
  <c r="G643" i="2"/>
  <c r="F647" i="2"/>
  <c r="G647" i="2"/>
  <c r="E650" i="2"/>
  <c r="E651" i="2"/>
  <c r="F651" i="2"/>
  <c r="G651" i="2"/>
  <c r="E653" i="2"/>
  <c r="F655" i="2"/>
  <c r="G655" i="2"/>
  <c r="E657" i="2"/>
  <c r="G657" i="2"/>
  <c r="F658" i="2"/>
  <c r="G658" i="2"/>
  <c r="E659" i="2"/>
  <c r="F659" i="2"/>
  <c r="G659" i="2"/>
  <c r="E663" i="2"/>
  <c r="G664" i="2"/>
  <c r="E665" i="2"/>
  <c r="F665" i="2"/>
  <c r="G665" i="2"/>
  <c r="E666" i="2"/>
  <c r="E667" i="2"/>
  <c r="F667" i="2"/>
  <c r="G668" i="2"/>
  <c r="E669" i="2"/>
  <c r="E670" i="2"/>
  <c r="F670" i="2"/>
  <c r="E674" i="2"/>
  <c r="F675" i="2"/>
  <c r="F677" i="2"/>
  <c r="E677" i="2"/>
  <c r="G677" i="2"/>
  <c r="E678" i="2"/>
  <c r="F678" i="2"/>
  <c r="G678" i="2"/>
  <c r="G680" i="2"/>
  <c r="F683" i="2"/>
  <c r="F684" i="2"/>
  <c r="G684" i="2"/>
  <c r="F686" i="2"/>
  <c r="G686" i="2"/>
  <c r="G687" i="2"/>
  <c r="F687" i="2"/>
  <c r="F692" i="2"/>
  <c r="G692" i="2"/>
  <c r="E694" i="2"/>
  <c r="F694" i="2"/>
  <c r="G694" i="2"/>
  <c r="F695" i="2"/>
  <c r="G695" i="2"/>
  <c r="G696" i="2"/>
  <c r="E698" i="2"/>
  <c r="E699" i="2"/>
  <c r="F699" i="2"/>
  <c r="G700" i="2"/>
  <c r="F701" i="2"/>
  <c r="E701" i="2"/>
  <c r="G701" i="2"/>
  <c r="G702" i="2"/>
  <c r="E706" i="2"/>
  <c r="F707" i="2"/>
  <c r="E707" i="2"/>
  <c r="E708" i="2"/>
  <c r="F708" i="2"/>
  <c r="G708" i="2"/>
  <c r="F709" i="2"/>
  <c r="E709" i="2"/>
  <c r="G709" i="2"/>
  <c r="G710" i="2"/>
  <c r="G711" i="2"/>
  <c r="F711" i="2"/>
  <c r="G712" i="2"/>
  <c r="F715" i="2"/>
  <c r="F716" i="2"/>
  <c r="F717" i="2"/>
  <c r="E717" i="2"/>
  <c r="G717" i="2"/>
  <c r="F718" i="2"/>
  <c r="G719" i="2"/>
  <c r="F719" i="2"/>
  <c r="E721" i="2"/>
  <c r="F721" i="2"/>
  <c r="G721" i="2"/>
  <c r="F725" i="2"/>
  <c r="E725" i="2"/>
  <c r="G725" i="2"/>
  <c r="G728" i="2"/>
  <c r="E729" i="2"/>
  <c r="F729" i="2"/>
  <c r="G729" i="2"/>
  <c r="F731" i="2"/>
  <c r="F733" i="2"/>
  <c r="E733" i="2"/>
  <c r="G733" i="2"/>
  <c r="F734" i="2"/>
  <c r="G734" i="2"/>
  <c r="F737" i="2"/>
  <c r="G737" i="2"/>
  <c r="F739" i="2"/>
  <c r="E739" i="2"/>
  <c r="F740" i="2"/>
  <c r="F741" i="2"/>
  <c r="E741" i="2"/>
  <c r="G741" i="2"/>
  <c r="F742" i="2"/>
  <c r="G742" i="2"/>
  <c r="F743" i="2"/>
  <c r="G743" i="2"/>
  <c r="G744" i="2"/>
  <c r="G745" i="2"/>
  <c r="E747" i="2"/>
  <c r="F747" i="2"/>
  <c r="G748" i="2"/>
  <c r="F749" i="2"/>
  <c r="G749" i="2"/>
  <c r="E750" i="2"/>
  <c r="F750" i="2"/>
  <c r="G750" i="2"/>
  <c r="F753" i="2"/>
  <c r="G753" i="2"/>
  <c r="E754" i="2"/>
  <c r="G756" i="2"/>
  <c r="G757" i="2"/>
  <c r="E758" i="2"/>
  <c r="F758" i="2"/>
  <c r="G758" i="2"/>
  <c r="F760" i="2"/>
  <c r="E762" i="2"/>
  <c r="F765" i="2"/>
  <c r="G765" i="2"/>
  <c r="F766" i="2"/>
  <c r="E770" i="2"/>
  <c r="E772" i="2"/>
  <c r="G772" i="2"/>
  <c r="E773" i="2"/>
  <c r="E774" i="2"/>
  <c r="F774" i="2"/>
  <c r="G774" i="2"/>
  <c r="E778" i="2"/>
  <c r="E781" i="2"/>
  <c r="F782" i="2"/>
  <c r="G782" i="2"/>
  <c r="G788" i="2"/>
  <c r="E790" i="2"/>
  <c r="F790" i="2"/>
  <c r="G790" i="2"/>
  <c r="E791" i="2"/>
  <c r="G792" i="2"/>
  <c r="E794" i="2"/>
  <c r="F797" i="2"/>
  <c r="G797" i="2"/>
  <c r="E798" i="2"/>
  <c r="F798" i="2"/>
  <c r="G798" i="2"/>
  <c r="G799" i="2"/>
  <c r="E802" i="2"/>
  <c r="G804" i="2"/>
  <c r="E806" i="2"/>
  <c r="F806" i="2"/>
  <c r="G806" i="2"/>
  <c r="F808" i="2"/>
  <c r="F809" i="2"/>
  <c r="E810" i="2"/>
  <c r="F811" i="2"/>
  <c r="F814" i="2"/>
  <c r="F817" i="2"/>
  <c r="E818" i="2"/>
  <c r="G820" i="2"/>
  <c r="E821" i="2"/>
  <c r="E822" i="2"/>
  <c r="F822" i="2"/>
  <c r="G824" i="2"/>
  <c r="F824" i="2"/>
  <c r="E826" i="2"/>
  <c r="F829" i="2"/>
  <c r="G829" i="2"/>
  <c r="E830" i="2"/>
  <c r="F830" i="2"/>
  <c r="G830" i="2"/>
  <c r="G831" i="2"/>
  <c r="E834" i="2"/>
  <c r="E836" i="2"/>
  <c r="G836" i="2"/>
  <c r="E838" i="2"/>
  <c r="F838" i="2"/>
  <c r="G838" i="2"/>
  <c r="E842" i="2"/>
  <c r="E846" i="2"/>
  <c r="F846" i="2"/>
  <c r="G852" i="2"/>
  <c r="E853" i="2"/>
  <c r="E854" i="2"/>
  <c r="F854" i="2"/>
  <c r="E862" i="2"/>
  <c r="F862" i="2"/>
  <c r="F863" i="2"/>
  <c r="G863" i="2"/>
  <c r="G865" i="2"/>
  <c r="E866" i="2"/>
  <c r="G868" i="2"/>
  <c r="E870" i="2"/>
  <c r="G870" i="2"/>
  <c r="E877" i="2"/>
  <c r="E878" i="2"/>
  <c r="F878" i="2"/>
  <c r="G878" i="2"/>
  <c r="E884" i="2"/>
  <c r="G884" i="2"/>
  <c r="E885" i="2"/>
  <c r="E886" i="2"/>
  <c r="F886" i="2"/>
  <c r="G886" i="2"/>
  <c r="E887" i="2"/>
  <c r="F887" i="2"/>
  <c r="G888" i="2"/>
  <c r="F888" i="2"/>
  <c r="E890" i="2"/>
  <c r="G892" i="2"/>
  <c r="E893" i="2"/>
  <c r="E894" i="2"/>
  <c r="F894" i="2"/>
  <c r="G894" i="2"/>
  <c r="G895" i="2"/>
  <c r="E896" i="2"/>
  <c r="F896" i="2"/>
  <c r="E897" i="2"/>
  <c r="F897" i="2"/>
  <c r="G897" i="2"/>
  <c r="G900" i="2"/>
  <c r="E901" i="2"/>
  <c r="F904" i="2"/>
  <c r="G904" i="2"/>
  <c r="F905" i="2"/>
  <c r="F907" i="2"/>
  <c r="E907" i="2"/>
  <c r="E911" i="2"/>
  <c r="F912" i="2"/>
  <c r="G912" i="2"/>
  <c r="F913" i="2"/>
  <c r="E914" i="2"/>
  <c r="F915" i="2"/>
  <c r="E915" i="2"/>
  <c r="E917" i="2"/>
  <c r="E918" i="2"/>
  <c r="F918" i="2"/>
  <c r="G918" i="2"/>
  <c r="F920" i="2"/>
  <c r="E922" i="2"/>
  <c r="F923" i="2"/>
  <c r="E923" i="2"/>
  <c r="G924" i="2"/>
  <c r="E925" i="2"/>
  <c r="F926" i="2"/>
  <c r="G927" i="2"/>
  <c r="F928" i="2"/>
  <c r="G928" i="2"/>
  <c r="E930" i="2"/>
  <c r="G932" i="2"/>
  <c r="E934" i="2"/>
  <c r="G934" i="2"/>
  <c r="F936" i="2"/>
  <c r="G936" i="2"/>
  <c r="G937" i="2"/>
  <c r="E938" i="2"/>
  <c r="F943" i="2"/>
  <c r="G943" i="2"/>
  <c r="E945" i="2"/>
  <c r="F945" i="2"/>
  <c r="G945" i="2"/>
  <c r="E946" i="2"/>
  <c r="F947" i="2"/>
  <c r="E947" i="2"/>
  <c r="G948" i="2"/>
  <c r="E949" i="2"/>
  <c r="E951" i="2"/>
  <c r="G953" i="2"/>
  <c r="F955" i="2"/>
  <c r="E956" i="2"/>
  <c r="F956" i="2"/>
  <c r="E958" i="2"/>
  <c r="F958" i="2"/>
  <c r="G958" i="2"/>
  <c r="E959" i="2"/>
  <c r="G963" i="2"/>
  <c r="E963" i="2"/>
  <c r="F963" i="2"/>
  <c r="E964" i="2"/>
  <c r="F964" i="2"/>
  <c r="F965" i="2"/>
  <c r="E965" i="2"/>
  <c r="G965" i="2"/>
  <c r="E966" i="2"/>
  <c r="F966" i="2"/>
  <c r="G966" i="2"/>
  <c r="F969" i="2"/>
  <c r="F970" i="2"/>
  <c r="G970" i="2"/>
  <c r="G971" i="2"/>
  <c r="E971" i="2"/>
  <c r="F971" i="2"/>
  <c r="E973" i="2"/>
  <c r="F974" i="2"/>
  <c r="E975" i="2"/>
  <c r="F975" i="2"/>
  <c r="G975" i="2"/>
  <c r="E976" i="2"/>
  <c r="F976" i="2"/>
  <c r="G977" i="2"/>
  <c r="E978" i="2"/>
  <c r="E979" i="2"/>
  <c r="F979" i="2"/>
  <c r="F980" i="2"/>
  <c r="E980" i="2"/>
  <c r="G980" i="2"/>
  <c r="E982" i="2"/>
  <c r="F982" i="2"/>
  <c r="G982" i="2"/>
  <c r="E983" i="2"/>
  <c r="F983" i="2"/>
  <c r="G983" i="2"/>
  <c r="F984" i="2"/>
  <c r="E985" i="2"/>
  <c r="G985" i="2"/>
  <c r="E988" i="2"/>
  <c r="G989" i="2"/>
  <c r="G990" i="2"/>
  <c r="E990" i="2"/>
  <c r="F990" i="2"/>
  <c r="E991" i="2"/>
  <c r="F991" i="2"/>
  <c r="G992" i="2"/>
  <c r="E993" i="2"/>
  <c r="F993" i="2"/>
  <c r="G993" i="2"/>
  <c r="G994" i="2"/>
  <c r="G996" i="2"/>
  <c r="F996" i="2"/>
  <c r="E997" i="2"/>
  <c r="F998" i="2"/>
  <c r="G998" i="2"/>
  <c r="E1000" i="2"/>
  <c r="G1000" i="2"/>
  <c r="E1001" i="2"/>
  <c r="F1001" i="2"/>
  <c r="G1001" i="2"/>
  <c r="E1004" i="2"/>
  <c r="F1004" i="2"/>
  <c r="G1004" i="2"/>
  <c r="E1005" i="2"/>
  <c r="G1006" i="2"/>
  <c r="E1008" i="2"/>
  <c r="F1008" i="2"/>
  <c r="F1009" i="2"/>
  <c r="G1009" i="2"/>
  <c r="E1012" i="2"/>
  <c r="F1012" i="2"/>
  <c r="G1012" i="2"/>
  <c r="E1013" i="2"/>
  <c r="F1013" i="2"/>
  <c r="G1014" i="2"/>
  <c r="E1014" i="2"/>
  <c r="F1014" i="2"/>
  <c r="F1015" i="2"/>
  <c r="E1015" i="2"/>
  <c r="G1015" i="2"/>
  <c r="E1020" i="2"/>
  <c r="F1020" i="2"/>
  <c r="G1021" i="2"/>
  <c r="E1022" i="2"/>
  <c r="F1022" i="2"/>
  <c r="G1022" i="2"/>
  <c r="E1023" i="2"/>
  <c r="E1024" i="2"/>
  <c r="F1024" i="2"/>
  <c r="F1026" i="2"/>
  <c r="E1026" i="2"/>
  <c r="G1026" i="2"/>
  <c r="E1027" i="2"/>
  <c r="F1027" i="2"/>
  <c r="F1028" i="2"/>
  <c r="G1028" i="2"/>
  <c r="G1029" i="2"/>
  <c r="G1030" i="2"/>
  <c r="E1030" i="2"/>
  <c r="F1030" i="2"/>
  <c r="F1032" i="2"/>
  <c r="E1032" i="2"/>
  <c r="F1033" i="2"/>
  <c r="E1034" i="2"/>
  <c r="G1034" i="2"/>
  <c r="E1035" i="2"/>
  <c r="F1036" i="2"/>
  <c r="G1036" i="2"/>
  <c r="G1037" i="2"/>
  <c r="F1038" i="2"/>
  <c r="E1040" i="2"/>
  <c r="F1040" i="2"/>
  <c r="F1042" i="2"/>
  <c r="E1042" i="2"/>
  <c r="G1042" i="2"/>
  <c r="F1044" i="2"/>
  <c r="G1044" i="2"/>
  <c r="G1045" i="2"/>
  <c r="E1047" i="2"/>
  <c r="E1049" i="2"/>
  <c r="F1049" i="2"/>
  <c r="G1049" i="2"/>
  <c r="E1050" i="2"/>
  <c r="E1051" i="2"/>
  <c r="F1051" i="2"/>
  <c r="G1053" i="2"/>
  <c r="E1055" i="2"/>
  <c r="E1057" i="2"/>
  <c r="F1057" i="2"/>
  <c r="G1057" i="2"/>
  <c r="E1059" i="2"/>
  <c r="F1059" i="2"/>
  <c r="F1060" i="2"/>
  <c r="G1060" i="2"/>
  <c r="G1061" i="2"/>
  <c r="E1062" i="2"/>
  <c r="E1063" i="2"/>
  <c r="F1064" i="2"/>
  <c r="E1064" i="2"/>
  <c r="G1065" i="2"/>
  <c r="F1067" i="2"/>
  <c r="G1068" i="2"/>
  <c r="F1068" i="2"/>
  <c r="G1069" i="2"/>
  <c r="G1070" i="2"/>
  <c r="E1070" i="2"/>
  <c r="F1070" i="2"/>
  <c r="E1071" i="2"/>
  <c r="F1072" i="2"/>
  <c r="E1072" i="2"/>
  <c r="E1073" i="2"/>
  <c r="F1073" i="2"/>
  <c r="G1073" i="2"/>
  <c r="F1075" i="2"/>
  <c r="G1077" i="2"/>
  <c r="E1079" i="2"/>
  <c r="E1080" i="2"/>
  <c r="F1080" i="2"/>
  <c r="E1081" i="2"/>
  <c r="F1081" i="2"/>
  <c r="G1081" i="2"/>
  <c r="F1082" i="2"/>
  <c r="E1082" i="2"/>
  <c r="G1082" i="2"/>
  <c r="E1083" i="2"/>
  <c r="G1084" i="2"/>
  <c r="F1084" i="2"/>
  <c r="G1085" i="2"/>
  <c r="E1086" i="2"/>
  <c r="F1086" i="2"/>
  <c r="G1086" i="2"/>
  <c r="F1088" i="2"/>
  <c r="E1088" i="2"/>
  <c r="F1089" i="2"/>
  <c r="G1089" i="2"/>
  <c r="E1091" i="2"/>
  <c r="F1091" i="2"/>
  <c r="G1093" i="2"/>
  <c r="E1095" i="2"/>
  <c r="E1097" i="2"/>
  <c r="F1097" i="2"/>
  <c r="G1097" i="2"/>
  <c r="F1099" i="2"/>
  <c r="G1100" i="2"/>
  <c r="F1100" i="2"/>
  <c r="G1101" i="2"/>
  <c r="E1102" i="2"/>
  <c r="F1102" i="2"/>
  <c r="E1103" i="2"/>
  <c r="E1104" i="2"/>
  <c r="F1104" i="2"/>
  <c r="F1105" i="2"/>
  <c r="F1107" i="2"/>
  <c r="G1108" i="2"/>
  <c r="F1108" i="2"/>
  <c r="G1109" i="2"/>
  <c r="G1110" i="2"/>
  <c r="E1110" i="2"/>
  <c r="F1110" i="2"/>
  <c r="E1111" i="2"/>
  <c r="E1112" i="2"/>
  <c r="F1112" i="2"/>
  <c r="E1113" i="2"/>
  <c r="F1113" i="2"/>
  <c r="G1113" i="2"/>
  <c r="E1114" i="2"/>
  <c r="E1115" i="2"/>
  <c r="F1115" i="2"/>
  <c r="G1116" i="2"/>
  <c r="F1116" i="2"/>
  <c r="G1117" i="2"/>
  <c r="F1118" i="2"/>
  <c r="E1118" i="2"/>
  <c r="E1119" i="2"/>
  <c r="E1120" i="2"/>
  <c r="F1120" i="2"/>
  <c r="F1122" i="2"/>
  <c r="E1122" i="2"/>
  <c r="G1122" i="2"/>
  <c r="F1123" i="2"/>
  <c r="F1124" i="2"/>
  <c r="G1124" i="2"/>
  <c r="G1125" i="2"/>
  <c r="F1126" i="2"/>
  <c r="G1126" i="2"/>
  <c r="E1128" i="2"/>
  <c r="F1128" i="2"/>
  <c r="G1132" i="2"/>
  <c r="F1132" i="2"/>
  <c r="G1133" i="2"/>
  <c r="E1134" i="2"/>
  <c r="F1134" i="2"/>
  <c r="G1134" i="2"/>
  <c r="E1135" i="2"/>
  <c r="E1136" i="2"/>
  <c r="F1136" i="2"/>
  <c r="E1137" i="2"/>
  <c r="F1137" i="2"/>
  <c r="G1137" i="2"/>
  <c r="G1138" i="2"/>
  <c r="F1139" i="2"/>
  <c r="F1140" i="2"/>
  <c r="G1140" i="2"/>
  <c r="G1141" i="2"/>
  <c r="E1142" i="2"/>
  <c r="F1142" i="2"/>
  <c r="G1142" i="2"/>
  <c r="E1144" i="2"/>
  <c r="F1144" i="2"/>
  <c r="F1146" i="2"/>
  <c r="E1146" i="2"/>
  <c r="G1146" i="2"/>
  <c r="F1148" i="2"/>
  <c r="G1148" i="2"/>
  <c r="G1149" i="2"/>
  <c r="E1150" i="2"/>
  <c r="F1150" i="2"/>
  <c r="G1150" i="2"/>
  <c r="E1152" i="2"/>
  <c r="F1152" i="2"/>
  <c r="E1155" i="2"/>
  <c r="F1155" i="2"/>
  <c r="F1156" i="2"/>
  <c r="G1156" i="2"/>
  <c r="G1157" i="2"/>
  <c r="G1158" i="2"/>
  <c r="F1158" i="2"/>
  <c r="F1160" i="2"/>
  <c r="E1160" i="2"/>
  <c r="G1161" i="2"/>
  <c r="E1162" i="2"/>
  <c r="G1162" i="2"/>
  <c r="F1163" i="2"/>
  <c r="F1164" i="2"/>
  <c r="G1164" i="2"/>
  <c r="G1165" i="2"/>
  <c r="E1166" i="2"/>
  <c r="F1166" i="2"/>
  <c r="G1166" i="2"/>
  <c r="E1168" i="2"/>
  <c r="F1168" i="2"/>
  <c r="G1172" i="2"/>
  <c r="F1172" i="2"/>
  <c r="G1173" i="2"/>
  <c r="E1174" i="2"/>
  <c r="F1174" i="2"/>
  <c r="G1174" i="2"/>
  <c r="E1175" i="2"/>
  <c r="E1176" i="2"/>
  <c r="F1176" i="2"/>
  <c r="F1177" i="2"/>
  <c r="E1178" i="2"/>
  <c r="E1179" i="2"/>
  <c r="F1182" i="2"/>
  <c r="E1183" i="2"/>
  <c r="F1183" i="2"/>
  <c r="G1183" i="2"/>
  <c r="F1184" i="2"/>
  <c r="E1185" i="2"/>
  <c r="F1185" i="2"/>
  <c r="G1185" i="2"/>
  <c r="F1186" i="2"/>
  <c r="E1186" i="2"/>
  <c r="G1186" i="2"/>
  <c r="F1189" i="2"/>
  <c r="E1189" i="2"/>
  <c r="G1189" i="2"/>
  <c r="E1190" i="2"/>
  <c r="F1190" i="2"/>
  <c r="G1190" i="2"/>
  <c r="F1191" i="2"/>
  <c r="E1192" i="2"/>
  <c r="F1192" i="2"/>
  <c r="F1193" i="2"/>
  <c r="E1194" i="2"/>
  <c r="F1195" i="2"/>
  <c r="F1196" i="2"/>
  <c r="E1198" i="2"/>
  <c r="F1198" i="2"/>
  <c r="G1198" i="2"/>
  <c r="E1200" i="2"/>
  <c r="F1200" i="2"/>
  <c r="F1203" i="2"/>
  <c r="E1204" i="2"/>
  <c r="F1204" i="2"/>
  <c r="G1204" i="2"/>
  <c r="F1206" i="2"/>
  <c r="E1206" i="2"/>
  <c r="G1206" i="2"/>
  <c r="F1207" i="2"/>
  <c r="F1208" i="2"/>
  <c r="F1209" i="2"/>
  <c r="F1210" i="2"/>
  <c r="E1210" i="2"/>
  <c r="G1210" i="2"/>
  <c r="F1211" i="2"/>
  <c r="E1212" i="2"/>
  <c r="F1212" i="2"/>
  <c r="G1212" i="2"/>
  <c r="G1213" i="2"/>
  <c r="E1215" i="2"/>
  <c r="F1215" i="2"/>
  <c r="G1215" i="2"/>
  <c r="E1216" i="2"/>
  <c r="E1217" i="2"/>
  <c r="F1217" i="2"/>
  <c r="G1217" i="2"/>
  <c r="E1218" i="2"/>
  <c r="G1218" i="2"/>
  <c r="F1221" i="2"/>
  <c r="E1221" i="2"/>
  <c r="F1222" i="2"/>
  <c r="G1223" i="2"/>
  <c r="E1224" i="2"/>
  <c r="F1224" i="2"/>
  <c r="F1225" i="2"/>
  <c r="G1225" i="2"/>
  <c r="F1226" i="2"/>
  <c r="E1226" i="2"/>
  <c r="G1226" i="2"/>
  <c r="E1230" i="2"/>
  <c r="F1230" i="2"/>
  <c r="G1230" i="2"/>
  <c r="E1232" i="2"/>
  <c r="G1232" i="2"/>
  <c r="G1233" i="2"/>
  <c r="F1236" i="2"/>
  <c r="E1238" i="2"/>
  <c r="F1238" i="2"/>
  <c r="G1238" i="2"/>
  <c r="G1239" i="2"/>
  <c r="F1240" i="2"/>
  <c r="G1240" i="2"/>
  <c r="F1242" i="2"/>
  <c r="E1242" i="2"/>
  <c r="E1244" i="2"/>
  <c r="G1244" i="2"/>
  <c r="E1246" i="2"/>
  <c r="F1246" i="2"/>
  <c r="G1246" i="2"/>
  <c r="E1247" i="2"/>
  <c r="G1247" i="2"/>
  <c r="E1248" i="2"/>
  <c r="F1248" i="2"/>
  <c r="E1250" i="2"/>
  <c r="F1251" i="2"/>
  <c r="G1253" i="2"/>
  <c r="G1256" i="2"/>
  <c r="F1256" i="2"/>
  <c r="F1257" i="2"/>
  <c r="G1258" i="2"/>
  <c r="F1260" i="2"/>
  <c r="E1260" i="2"/>
  <c r="G1261" i="2"/>
  <c r="G1266" i="2"/>
  <c r="E1267" i="2"/>
  <c r="G1268" i="2"/>
  <c r="E1269" i="2"/>
  <c r="F1274" i="2"/>
  <c r="E1274" i="2"/>
  <c r="G1274" i="2"/>
  <c r="F1275" i="2"/>
  <c r="E1275" i="2"/>
  <c r="F1276" i="2"/>
  <c r="E1276" i="2"/>
  <c r="G1276" i="2"/>
  <c r="E1278" i="2"/>
  <c r="F1278" i="2"/>
  <c r="G1278" i="2"/>
  <c r="E1279" i="2"/>
  <c r="F1279" i="2"/>
  <c r="G1279" i="2"/>
  <c r="E1281" i="2"/>
  <c r="G1281" i="2"/>
  <c r="E1282" i="2"/>
  <c r="E1284" i="2"/>
  <c r="G1285" i="2"/>
  <c r="G1287" i="2"/>
  <c r="E1287" i="2"/>
  <c r="F1287" i="2"/>
  <c r="E1289" i="2"/>
  <c r="F1289" i="2"/>
  <c r="G1289" i="2"/>
  <c r="G1291" i="2"/>
  <c r="E1291" i="2"/>
  <c r="E1294" i="2"/>
  <c r="F1294" i="2"/>
  <c r="G1294" i="2"/>
  <c r="E1296" i="2"/>
  <c r="G1296" i="2"/>
  <c r="E1299" i="2"/>
  <c r="F1300" i="2"/>
  <c r="G1300" i="2"/>
  <c r="E1301" i="2"/>
  <c r="E1302" i="2"/>
  <c r="F1302" i="2"/>
  <c r="G1302" i="2"/>
  <c r="E1304" i="2"/>
  <c r="F1304" i="2"/>
  <c r="G1304" i="2"/>
  <c r="F1306" i="2"/>
  <c r="E1306" i="2"/>
  <c r="F1307" i="2"/>
  <c r="E1308" i="2"/>
  <c r="F1308" i="2"/>
  <c r="G1308" i="2"/>
  <c r="E1310" i="2"/>
  <c r="F1310" i="2"/>
  <c r="G1310" i="2"/>
  <c r="G1311" i="2"/>
  <c r="F1312" i="2"/>
  <c r="G1312" i="2"/>
  <c r="G1315" i="2"/>
  <c r="F1315" i="2"/>
  <c r="G1316" i="2"/>
  <c r="E1316" i="2"/>
  <c r="F1316" i="2"/>
  <c r="E1318" i="2"/>
  <c r="F1318" i="2"/>
  <c r="E1319" i="2"/>
  <c r="G1323" i="2"/>
  <c r="E1323" i="2"/>
  <c r="F1323" i="2"/>
  <c r="F1325" i="2"/>
  <c r="E1325" i="2"/>
  <c r="G1325" i="2"/>
  <c r="G1327" i="2"/>
  <c r="F1329" i="2"/>
  <c r="G1332" i="2"/>
  <c r="E1335" i="2"/>
  <c r="F1335" i="2"/>
  <c r="G1335" i="2"/>
  <c r="E1336" i="2"/>
  <c r="F1336" i="2"/>
  <c r="G1337" i="2"/>
  <c r="E1338" i="2"/>
  <c r="F1339" i="2"/>
  <c r="E1339" i="2"/>
  <c r="G1340" i="2"/>
  <c r="F1342" i="2"/>
  <c r="G1342" i="2"/>
  <c r="E1344" i="2"/>
  <c r="F1344" i="2"/>
  <c r="E1350" i="2"/>
  <c r="F1350" i="2"/>
  <c r="G1350" i="2"/>
  <c r="F1351" i="2"/>
  <c r="G1352" i="2"/>
  <c r="G1357" i="2"/>
  <c r="E1357" i="2"/>
  <c r="F1357" i="2"/>
  <c r="E1358" i="2"/>
  <c r="F1358" i="2"/>
  <c r="G1358" i="2"/>
  <c r="F1361" i="2"/>
  <c r="G1361" i="2"/>
  <c r="E1363" i="2"/>
  <c r="E1364" i="2"/>
  <c r="F1364" i="2"/>
  <c r="G1364" i="2"/>
  <c r="G1366" i="2"/>
  <c r="E1366" i="2"/>
  <c r="F1366" i="2"/>
  <c r="G1367" i="2"/>
  <c r="E1368" i="2"/>
  <c r="F1368" i="2"/>
  <c r="G1369" i="2"/>
  <c r="F1369" i="2"/>
  <c r="F1370" i="2"/>
  <c r="E1370" i="2"/>
  <c r="E1372" i="2"/>
  <c r="E1373" i="2"/>
  <c r="F1373" i="2"/>
  <c r="F1375" i="2"/>
  <c r="E1375" i="2"/>
  <c r="G1375" i="2"/>
  <c r="F1380" i="2"/>
  <c r="F1384" i="2"/>
  <c r="E1385" i="2"/>
  <c r="F1385" i="2"/>
  <c r="G1386" i="2"/>
  <c r="E1388" i="2"/>
  <c r="E1389" i="2"/>
  <c r="F1389" i="2"/>
  <c r="E1392" i="2"/>
  <c r="F1392" i="2"/>
  <c r="G1393" i="2"/>
  <c r="E1395" i="2"/>
  <c r="F1395" i="2"/>
  <c r="G1395" i="2"/>
  <c r="F1399" i="2"/>
  <c r="E1400" i="2"/>
  <c r="F1400" i="2"/>
  <c r="E1403" i="2"/>
  <c r="F1403" i="2"/>
  <c r="G1403" i="2"/>
  <c r="E1406" i="2"/>
  <c r="F1406" i="2"/>
  <c r="G1406" i="2"/>
  <c r="F1407" i="2"/>
  <c r="E1407" i="2"/>
  <c r="G1407" i="2"/>
  <c r="G1410" i="2"/>
  <c r="E1411" i="2"/>
  <c r="F1411" i="2"/>
  <c r="G1411" i="2"/>
  <c r="E1412" i="2"/>
  <c r="E1413" i="2"/>
  <c r="F1413" i="2"/>
  <c r="F1415" i="2"/>
  <c r="E1415" i="2"/>
  <c r="G1415" i="2"/>
  <c r="G1416" i="2"/>
  <c r="E1416" i="2"/>
  <c r="F1416" i="2"/>
  <c r="G1417" i="2"/>
  <c r="G1418" i="2"/>
  <c r="E1419" i="2"/>
  <c r="E1420" i="2"/>
  <c r="E1422" i="2"/>
  <c r="F1422" i="2"/>
  <c r="G1422" i="2"/>
  <c r="E1423" i="2"/>
  <c r="G1423" i="2"/>
  <c r="E1424" i="2"/>
  <c r="G1426" i="2"/>
  <c r="F1427" i="2"/>
  <c r="G1427" i="2"/>
  <c r="E1428" i="2"/>
  <c r="F1429" i="2"/>
  <c r="E1429" i="2"/>
  <c r="F1431" i="2"/>
  <c r="E1431" i="2"/>
  <c r="G1431" i="2"/>
  <c r="F1437" i="2"/>
  <c r="E1438" i="2"/>
  <c r="F1438" i="2"/>
  <c r="G1438" i="2"/>
  <c r="G1439" i="2"/>
  <c r="F1441" i="2"/>
  <c r="G1441" i="2"/>
  <c r="G1442" i="2"/>
  <c r="E1443" i="2"/>
  <c r="F1443" i="2"/>
  <c r="G1443" i="2"/>
  <c r="E1446" i="2"/>
  <c r="F1446" i="2"/>
  <c r="G1446" i="2"/>
  <c r="E1447" i="2"/>
  <c r="G1447" i="2"/>
  <c r="E1448" i="2"/>
  <c r="F1449" i="2"/>
  <c r="G1449" i="2"/>
  <c r="G1450" i="2"/>
  <c r="E1451" i="2"/>
  <c r="F1451" i="2"/>
  <c r="G1451" i="2"/>
  <c r="E1453" i="2"/>
  <c r="F1453" i="2"/>
  <c r="F1455" i="2"/>
  <c r="E1455" i="2"/>
  <c r="G1455" i="2"/>
  <c r="G1456" i="2"/>
  <c r="E1456" i="2"/>
  <c r="F1456" i="2"/>
  <c r="G1457" i="2"/>
  <c r="F1457" i="2"/>
  <c r="E1460" i="2"/>
  <c r="G1462" i="2"/>
  <c r="E1463" i="2"/>
  <c r="G1464" i="2"/>
  <c r="E1464" i="2"/>
  <c r="F1464" i="2"/>
  <c r="G1465" i="2"/>
  <c r="E1467" i="2"/>
  <c r="F1467" i="2"/>
  <c r="G1467" i="2"/>
  <c r="F1470" i="2"/>
  <c r="F1471" i="2"/>
  <c r="E1471" i="2"/>
  <c r="G1471" i="2"/>
  <c r="F1472" i="2"/>
  <c r="G1474" i="2"/>
  <c r="E1475" i="2"/>
  <c r="F1475" i="2"/>
  <c r="G1475" i="2"/>
  <c r="E1476" i="2"/>
  <c r="E1477" i="2"/>
  <c r="F1477" i="2"/>
  <c r="F1479" i="2"/>
  <c r="E1479" i="2"/>
  <c r="G1479" i="2"/>
  <c r="E1480" i="2"/>
  <c r="F1480" i="2"/>
  <c r="F1481" i="2"/>
  <c r="G1481" i="2"/>
  <c r="G1482" i="2"/>
  <c r="E1486" i="2"/>
  <c r="F1486" i="2"/>
  <c r="G1486" i="2"/>
  <c r="G1488" i="2"/>
  <c r="E1488" i="2"/>
  <c r="F1488" i="2"/>
  <c r="G1490" i="2"/>
  <c r="E1491" i="2"/>
  <c r="E1494" i="2"/>
  <c r="F1494" i="2"/>
  <c r="G1494" i="2"/>
  <c r="G1495" i="2"/>
  <c r="E1499" i="2"/>
  <c r="G1502" i="2"/>
  <c r="G1504" i="2"/>
  <c r="E1504" i="2"/>
  <c r="F1504" i="2"/>
  <c r="G1505" i="2"/>
  <c r="F1505" i="2"/>
  <c r="G1507" i="2"/>
  <c r="F1509" i="2"/>
  <c r="E1509" i="2"/>
  <c r="F1510" i="2"/>
  <c r="G1510" i="2"/>
  <c r="E1511" i="2"/>
  <c r="G1512" i="2"/>
  <c r="E1512" i="2"/>
  <c r="F1512" i="2"/>
  <c r="G1514" i="2"/>
  <c r="G1515" i="2"/>
  <c r="E1516" i="2"/>
  <c r="E1517" i="2"/>
  <c r="F1517" i="2"/>
  <c r="E1518" i="2"/>
  <c r="F1518" i="2"/>
  <c r="G1518" i="2"/>
  <c r="F1519" i="2"/>
  <c r="E1519" i="2"/>
  <c r="G1519" i="2"/>
  <c r="F1523" i="2"/>
  <c r="G1523" i="2"/>
  <c r="E1524" i="2"/>
  <c r="E1526" i="2"/>
  <c r="F1527" i="2"/>
  <c r="E1527" i="2"/>
  <c r="G1527" i="2"/>
  <c r="G1529" i="2"/>
  <c r="E1531" i="2"/>
  <c r="E1532" i="2"/>
  <c r="G1535" i="2"/>
  <c r="E1535" i="2"/>
  <c r="F1537" i="2"/>
  <c r="G1537" i="2"/>
  <c r="G1538" i="2"/>
  <c r="F1539" i="2"/>
  <c r="G1539" i="2"/>
  <c r="E1540" i="2"/>
  <c r="E1541" i="2"/>
  <c r="F1541" i="2"/>
  <c r="F1542" i="2"/>
  <c r="F1543" i="2"/>
  <c r="E1543" i="2"/>
  <c r="G1543" i="2"/>
  <c r="F1544" i="2"/>
  <c r="G1546" i="2"/>
  <c r="G1547" i="2"/>
  <c r="E1547" i="2"/>
  <c r="F1547" i="2"/>
  <c r="E1549" i="2"/>
  <c r="F1549" i="2"/>
  <c r="F1551" i="2"/>
  <c r="E1551" i="2"/>
  <c r="G1551" i="2"/>
  <c r="G1552" i="2"/>
  <c r="E1552" i="2"/>
  <c r="F1552" i="2"/>
  <c r="G1554" i="2"/>
  <c r="E1555" i="2"/>
  <c r="E1556" i="2"/>
  <c r="F1558" i="2"/>
  <c r="G1558" i="2"/>
  <c r="E1559" i="2"/>
  <c r="G1560" i="2"/>
  <c r="E1560" i="2"/>
  <c r="F1560" i="2"/>
  <c r="E1563" i="2"/>
  <c r="F1563" i="2"/>
  <c r="G1563" i="2"/>
  <c r="F1566" i="2"/>
  <c r="F1567" i="2"/>
  <c r="E1567" i="2"/>
  <c r="G1567" i="2"/>
  <c r="F1568" i="2"/>
  <c r="G1569" i="2"/>
  <c r="F1569" i="2"/>
  <c r="E1571" i="2"/>
  <c r="F1571" i="2"/>
  <c r="G1571" i="2"/>
  <c r="E1573" i="2"/>
  <c r="F1574" i="2"/>
  <c r="F1575" i="2"/>
  <c r="E1575" i="2"/>
  <c r="G1575" i="2"/>
  <c r="F1576" i="2"/>
  <c r="F1577" i="2"/>
  <c r="G1577" i="2"/>
  <c r="G1578" i="2"/>
  <c r="E1579" i="2"/>
  <c r="E1580" i="2"/>
  <c r="E1582" i="2"/>
  <c r="F1582" i="2"/>
  <c r="G1582" i="2"/>
  <c r="G1584" i="2"/>
  <c r="E1584" i="2"/>
  <c r="F1584" i="2"/>
  <c r="E1587" i="2"/>
  <c r="E1588" i="2"/>
  <c r="E1590" i="2"/>
  <c r="F1590" i="2"/>
  <c r="G1590" i="2"/>
  <c r="G1592" i="2"/>
  <c r="E1592" i="2"/>
  <c r="F1592" i="2"/>
  <c r="G1593" i="2"/>
  <c r="E1595" i="2"/>
  <c r="G1598" i="2"/>
  <c r="F1598" i="2"/>
  <c r="G1600" i="2"/>
  <c r="E1600" i="2"/>
  <c r="F1600" i="2"/>
  <c r="G1602" i="2"/>
  <c r="G1603" i="2"/>
  <c r="F1605" i="2"/>
  <c r="E1605" i="2"/>
  <c r="G1608" i="2"/>
  <c r="E1608" i="2"/>
  <c r="F1608" i="2"/>
  <c r="E1609" i="2"/>
  <c r="G1610" i="2"/>
  <c r="F1613" i="2"/>
  <c r="F1615" i="2"/>
  <c r="E1615" i="2"/>
  <c r="G1615" i="2"/>
  <c r="E1616" i="2"/>
  <c r="F1616" i="2"/>
  <c r="E1617" i="2"/>
  <c r="F1617" i="2"/>
  <c r="F1618" i="2"/>
  <c r="G1618" i="2"/>
  <c r="G1619" i="2"/>
  <c r="E1622" i="2"/>
  <c r="G1622" i="2"/>
  <c r="G1624" i="2"/>
  <c r="E1624" i="2"/>
  <c r="F1624" i="2"/>
  <c r="F1625" i="2"/>
  <c r="G1625" i="2"/>
  <c r="E1627" i="2"/>
  <c r="G1627" i="2"/>
  <c r="E1629" i="2"/>
  <c r="F1629" i="2"/>
  <c r="F1631" i="2"/>
  <c r="E1631" i="2"/>
  <c r="G1631" i="2"/>
  <c r="E1632" i="2"/>
  <c r="G1634" i="2"/>
  <c r="E1635" i="2"/>
  <c r="F1635" i="2"/>
  <c r="G1635" i="2"/>
  <c r="E1637" i="2"/>
  <c r="F1637" i="2"/>
  <c r="F1639" i="2"/>
  <c r="E1639" i="2"/>
  <c r="G1639" i="2"/>
  <c r="F1640" i="2"/>
  <c r="F1641" i="2"/>
  <c r="E1643" i="2"/>
  <c r="F1643" i="2"/>
  <c r="G1643" i="2"/>
  <c r="F1646" i="2"/>
  <c r="G1646" i="2"/>
  <c r="F1647" i="2"/>
  <c r="E1647" i="2"/>
  <c r="G1647" i="2"/>
  <c r="E1649" i="2"/>
  <c r="E1651" i="2"/>
  <c r="F1651" i="2"/>
  <c r="G1651" i="2"/>
  <c r="E1652" i="2"/>
  <c r="F1653" i="2"/>
  <c r="F1655" i="2"/>
  <c r="E1655" i="2"/>
  <c r="G1655" i="2"/>
  <c r="F1656" i="2"/>
  <c r="E1659" i="2"/>
  <c r="G1659" i="2"/>
  <c r="E1661" i="2"/>
  <c r="F1661" i="2"/>
  <c r="F1663" i="2"/>
  <c r="E1663" i="2"/>
  <c r="G1663" i="2"/>
  <c r="E1665" i="2"/>
  <c r="G1665" i="2"/>
  <c r="E1667" i="2"/>
  <c r="F1667" i="2"/>
  <c r="G1667" i="2"/>
  <c r="E1668" i="2"/>
  <c r="F1669" i="2"/>
  <c r="E1669" i="2"/>
  <c r="F1671" i="2"/>
  <c r="E1671" i="2"/>
  <c r="G1671" i="2"/>
  <c r="F1672" i="2"/>
  <c r="F1673" i="2"/>
  <c r="G1673" i="2"/>
  <c r="G1674" i="2"/>
  <c r="F1674" i="2"/>
  <c r="G1675" i="2"/>
  <c r="E1675" i="2"/>
  <c r="F1675" i="2"/>
  <c r="F1677" i="2"/>
  <c r="F1679" i="2"/>
  <c r="E1679" i="2"/>
  <c r="G1679" i="2"/>
  <c r="E1681" i="2"/>
  <c r="F1682" i="2"/>
  <c r="G1682" i="2"/>
  <c r="E1683" i="2"/>
  <c r="E1684" i="2"/>
  <c r="F1687" i="2"/>
  <c r="E1687" i="2"/>
  <c r="G1687" i="2"/>
  <c r="G1688" i="2"/>
  <c r="E1688" i="2"/>
  <c r="F1688" i="2"/>
  <c r="G1689" i="2"/>
  <c r="F1689" i="2"/>
  <c r="F1690" i="2"/>
  <c r="G1690" i="2"/>
  <c r="G1691" i="2"/>
  <c r="E1694" i="2"/>
  <c r="F1694" i="2"/>
  <c r="G1694" i="2"/>
  <c r="G1696" i="2"/>
  <c r="E1696" i="2"/>
  <c r="F1696" i="2"/>
  <c r="G1698" i="2"/>
  <c r="G1699" i="2"/>
  <c r="G1702" i="2"/>
  <c r="F1702" i="2"/>
  <c r="G1704" i="2"/>
  <c r="E1704" i="2"/>
  <c r="F1704" i="2"/>
  <c r="E1707" i="2"/>
  <c r="F1711" i="2"/>
  <c r="E1711" i="2"/>
  <c r="G1711" i="2"/>
  <c r="F1712" i="2"/>
  <c r="E1713" i="2"/>
  <c r="F1713" i="2"/>
  <c r="E1715" i="2"/>
  <c r="F1715" i="2"/>
  <c r="G1715" i="2"/>
  <c r="E1716" i="2"/>
  <c r="F1717" i="2"/>
  <c r="F1719" i="2"/>
  <c r="E1719" i="2"/>
  <c r="G1719" i="2"/>
  <c r="F1720" i="2"/>
  <c r="F1722" i="2"/>
  <c r="E1723" i="2"/>
  <c r="F1723" i="2"/>
  <c r="G1723" i="2"/>
  <c r="E1725" i="2"/>
  <c r="F1725" i="2"/>
  <c r="F1727" i="2"/>
  <c r="E1727" i="2"/>
  <c r="G1727" i="2"/>
  <c r="E1729" i="2"/>
  <c r="G1729" i="2"/>
  <c r="E1732" i="2"/>
  <c r="F1735" i="2"/>
  <c r="E1735" i="2"/>
  <c r="G1735" i="2"/>
  <c r="E1736" i="2"/>
  <c r="F1736" i="2"/>
  <c r="E1737" i="2"/>
  <c r="F1737" i="2"/>
  <c r="G1738" i="2"/>
  <c r="F1738" i="2"/>
  <c r="E1739" i="2"/>
  <c r="G1742" i="2"/>
  <c r="F1743" i="2"/>
  <c r="E1743" i="2"/>
  <c r="G1743" i="2"/>
  <c r="F1744" i="2"/>
  <c r="E1745" i="2"/>
  <c r="F1745" i="2"/>
  <c r="F1746" i="2"/>
  <c r="G1746" i="2"/>
  <c r="E1747" i="2"/>
  <c r="E1748" i="2"/>
  <c r="E1750" i="2"/>
  <c r="G1750" i="2"/>
  <c r="E1751" i="2"/>
  <c r="G1752" i="2"/>
  <c r="G1753" i="2"/>
  <c r="F1754" i="2"/>
  <c r="G1754" i="2"/>
  <c r="E1755" i="2"/>
  <c r="F1755" i="2"/>
  <c r="G1755" i="2"/>
  <c r="E1758" i="2"/>
  <c r="F1758" i="2"/>
  <c r="G1758" i="2"/>
  <c r="G1760" i="2"/>
  <c r="E1760" i="2"/>
  <c r="F1760" i="2"/>
  <c r="G1762" i="2"/>
  <c r="E1765" i="2"/>
  <c r="F1765" i="2"/>
  <c r="E1766" i="2"/>
  <c r="F1766" i="2"/>
  <c r="G1766" i="2"/>
  <c r="G1767" i="2"/>
  <c r="G1768" i="2"/>
  <c r="E1768" i="2"/>
  <c r="F1768" i="2"/>
  <c r="F1769" i="2"/>
  <c r="E1769" i="2"/>
  <c r="G1770" i="2"/>
  <c r="F1771" i="2"/>
  <c r="E1771" i="2"/>
  <c r="F1773" i="2"/>
  <c r="E1773" i="2"/>
  <c r="E1775" i="2"/>
  <c r="E1776" i="2"/>
  <c r="E1777" i="2"/>
  <c r="F1777" i="2"/>
  <c r="E1780" i="2"/>
  <c r="F1785" i="2"/>
  <c r="G1785" i="2"/>
  <c r="E1786" i="2"/>
  <c r="F1787" i="2"/>
  <c r="E1787" i="2"/>
  <c r="G1787" i="2"/>
  <c r="E1789" i="2"/>
  <c r="F1791" i="2"/>
  <c r="G1793" i="2"/>
  <c r="E1795" i="2"/>
  <c r="F1795" i="2"/>
  <c r="G1795" i="2"/>
  <c r="G1800" i="2"/>
  <c r="E1800" i="2"/>
  <c r="F1800" i="2"/>
  <c r="F1802" i="2"/>
  <c r="G1802" i="2"/>
  <c r="E1804" i="2"/>
  <c r="G1807" i="2"/>
  <c r="G1808" i="2"/>
  <c r="E1808" i="2"/>
  <c r="F1808" i="2"/>
  <c r="F1811" i="2"/>
  <c r="G1811" i="2"/>
  <c r="G1812" i="2"/>
  <c r="F1813" i="2"/>
  <c r="E1813" i="2"/>
  <c r="G1815" i="2"/>
  <c r="E1817" i="2"/>
  <c r="F1818" i="2"/>
  <c r="E1822" i="2"/>
  <c r="F1822" i="2"/>
  <c r="G1824" i="2"/>
  <c r="E1824" i="2"/>
  <c r="F1824" i="2"/>
  <c r="G1825" i="2"/>
  <c r="E1826" i="2"/>
  <c r="F1826" i="2"/>
  <c r="G1826" i="2"/>
  <c r="F1827" i="2"/>
  <c r="E1827" i="2"/>
  <c r="G1828" i="2"/>
  <c r="F1829" i="2"/>
  <c r="G1830" i="2"/>
  <c r="F1831" i="2"/>
  <c r="G1832" i="2"/>
  <c r="E1832" i="2"/>
  <c r="F1832" i="2"/>
  <c r="G1834" i="2"/>
  <c r="F1835" i="2"/>
  <c r="E1836" i="2"/>
  <c r="G1838" i="2"/>
  <c r="E1840" i="2"/>
  <c r="G1841" i="2"/>
  <c r="E1841" i="2"/>
  <c r="F1841" i="2"/>
  <c r="E1843" i="2"/>
  <c r="F1843" i="2"/>
  <c r="G1843" i="2"/>
  <c r="E1845" i="2"/>
  <c r="F1845" i="2"/>
  <c r="E1847" i="2"/>
  <c r="G1847" i="2"/>
  <c r="E1848" i="2"/>
  <c r="E1850" i="2"/>
  <c r="F1850" i="2"/>
  <c r="E1851" i="2"/>
  <c r="F1852" i="2"/>
  <c r="E1854" i="2"/>
  <c r="F1854" i="2"/>
  <c r="G1854" i="2"/>
  <c r="G1856" i="2"/>
  <c r="E1856" i="2"/>
  <c r="F1857" i="2"/>
  <c r="E1858" i="2"/>
  <c r="F1858" i="2"/>
  <c r="G1858" i="2"/>
  <c r="E1860" i="2"/>
  <c r="E1862" i="2"/>
  <c r="F1862" i="2"/>
  <c r="G1862" i="2"/>
  <c r="E1865" i="2"/>
  <c r="F1865" i="2"/>
  <c r="G1865" i="2"/>
  <c r="G1866" i="2"/>
  <c r="E1866" i="2"/>
  <c r="F1866" i="2"/>
  <c r="E1867" i="2"/>
  <c r="F1867" i="2"/>
  <c r="G1867" i="2"/>
  <c r="E1869" i="2"/>
  <c r="G1869" i="2"/>
  <c r="F1870" i="2"/>
  <c r="E1874" i="2"/>
  <c r="F1874" i="2"/>
  <c r="E1876" i="2"/>
  <c r="E1877" i="2"/>
  <c r="F1877" i="2"/>
  <c r="G1877" i="2"/>
  <c r="E1879" i="2"/>
  <c r="G1880" i="2"/>
  <c r="F1880" i="2"/>
  <c r="E1883" i="2"/>
  <c r="G1887" i="2"/>
  <c r="G1888" i="2"/>
  <c r="E1888" i="2"/>
  <c r="F1888" i="2"/>
  <c r="F1889" i="2"/>
  <c r="E1889" i="2"/>
  <c r="F1890" i="2"/>
  <c r="E1891" i="2"/>
  <c r="F1891" i="2"/>
  <c r="G1891" i="2"/>
  <c r="F1895" i="2"/>
  <c r="E1896" i="2"/>
  <c r="F1896" i="2"/>
  <c r="G1897" i="2"/>
  <c r="E1898" i="2"/>
  <c r="E1899" i="2"/>
  <c r="F1899" i="2"/>
  <c r="G1899" i="2"/>
  <c r="E1900" i="2"/>
  <c r="F1900" i="2"/>
  <c r="G1900" i="2"/>
  <c r="E1901" i="2"/>
  <c r="F1901" i="2"/>
  <c r="F1903" i="2"/>
  <c r="E1903" i="2"/>
  <c r="G1903" i="2"/>
  <c r="F1905" i="2"/>
  <c r="E1905" i="2"/>
  <c r="G1905" i="2"/>
  <c r="F1906" i="2"/>
  <c r="E1907" i="2"/>
  <c r="F1907" i="2"/>
  <c r="G1907" i="2"/>
  <c r="E1908" i="2"/>
  <c r="F1908" i="2"/>
  <c r="G1908" i="2"/>
  <c r="E1910" i="2"/>
  <c r="G1910" i="2"/>
  <c r="E1911" i="2"/>
  <c r="E1913" i="2"/>
  <c r="F1914" i="2"/>
  <c r="G1914" i="2"/>
  <c r="F1915" i="2"/>
  <c r="E1915" i="2"/>
  <c r="G1915" i="2"/>
  <c r="G1916" i="2"/>
  <c r="E1918" i="2"/>
  <c r="F1918" i="2"/>
  <c r="G1918" i="2"/>
  <c r="G1919" i="2"/>
  <c r="G1920" i="2"/>
  <c r="E1920" i="2"/>
  <c r="E1922" i="2"/>
  <c r="F1922" i="2"/>
  <c r="G1922" i="2"/>
  <c r="E1926" i="2"/>
  <c r="F1926" i="2"/>
  <c r="G1926" i="2"/>
  <c r="F1929" i="2"/>
  <c r="F1931" i="2"/>
  <c r="G1931" i="2"/>
  <c r="F1933" i="2"/>
  <c r="G1933" i="2"/>
  <c r="E1935" i="2"/>
  <c r="F1939" i="2"/>
  <c r="F1940" i="2"/>
  <c r="E1940" i="2"/>
  <c r="G1940" i="2"/>
  <c r="G1944" i="2"/>
  <c r="F1944" i="2"/>
  <c r="E1945" i="2"/>
  <c r="G1946" i="2"/>
  <c r="F1947" i="2"/>
  <c r="E1947" i="2"/>
  <c r="G1947" i="2"/>
  <c r="F1949" i="2"/>
  <c r="E1950" i="2"/>
  <c r="G1952" i="2"/>
  <c r="F1952" i="2"/>
  <c r="F1953" i="2"/>
  <c r="F1954" i="2"/>
  <c r="E1954" i="2"/>
  <c r="G1954" i="2"/>
  <c r="F1956" i="2"/>
  <c r="G1956" i="2"/>
  <c r="F1958" i="2"/>
  <c r="F1959" i="2"/>
  <c r="G1960" i="2"/>
  <c r="E1960" i="2"/>
  <c r="F1960" i="2"/>
  <c r="E1963" i="2"/>
  <c r="F1963" i="2"/>
  <c r="G1963" i="2"/>
  <c r="E1964" i="2"/>
  <c r="F1964" i="2"/>
  <c r="G1964" i="2"/>
  <c r="E1965" i="2"/>
  <c r="G1966" i="2"/>
  <c r="E1967" i="2"/>
  <c r="G1969" i="2"/>
  <c r="F1970" i="2"/>
  <c r="E1971" i="2"/>
  <c r="F1971" i="2"/>
  <c r="G1971" i="2"/>
  <c r="E1973" i="2"/>
  <c r="F1973" i="2"/>
  <c r="F1975" i="2"/>
  <c r="E1975" i="2"/>
  <c r="G1975" i="2"/>
  <c r="F1978" i="2"/>
  <c r="E1979" i="2"/>
  <c r="F1979" i="2"/>
  <c r="G1979" i="2"/>
  <c r="E1983" i="2"/>
  <c r="G1984" i="2"/>
  <c r="E1984" i="2"/>
  <c r="E1986" i="2"/>
  <c r="F1986" i="2"/>
  <c r="G1986" i="2"/>
  <c r="G1987" i="2"/>
  <c r="F1988" i="2"/>
  <c r="E1988" i="2"/>
  <c r="E1989" i="2"/>
  <c r="G1989" i="2"/>
  <c r="E1990" i="2"/>
  <c r="G1994" i="2"/>
  <c r="E1994" i="2"/>
  <c r="F1994" i="2"/>
  <c r="E1995" i="2"/>
  <c r="F1995" i="2"/>
  <c r="G1995" i="2"/>
  <c r="G1996" i="2"/>
  <c r="E1997" i="2"/>
  <c r="F1997" i="2"/>
  <c r="G1997" i="2"/>
  <c r="F1999" i="2"/>
  <c r="E1999" i="2"/>
  <c r="F2000" i="2"/>
  <c r="E2001" i="2"/>
  <c r="F2001" i="2"/>
  <c r="G2001" i="2"/>
  <c r="E2003" i="2"/>
  <c r="F2003" i="2"/>
  <c r="G2003" i="2"/>
  <c r="F2005" i="2"/>
  <c r="E2005" i="2"/>
  <c r="E2007" i="2"/>
  <c r="G2009" i="2"/>
  <c r="E2009" i="2"/>
  <c r="F2009" i="2"/>
  <c r="G2010" i="2"/>
  <c r="E2011" i="2"/>
  <c r="F2011" i="2"/>
  <c r="G2011" i="2"/>
  <c r="F2013" i="2"/>
  <c r="G2013" i="2"/>
  <c r="E2014" i="2"/>
  <c r="F2014" i="2"/>
  <c r="G2015" i="2"/>
  <c r="G2016" i="2"/>
  <c r="E2016" i="2"/>
  <c r="F2016" i="2"/>
  <c r="E2017" i="2"/>
  <c r="F2018" i="2"/>
  <c r="E2018" i="2"/>
  <c r="G2018" i="2"/>
  <c r="E2019" i="2"/>
  <c r="F2019" i="2"/>
  <c r="G2019" i="2"/>
  <c r="F2023" i="2"/>
  <c r="G2023" i="2"/>
  <c r="G2024" i="2"/>
  <c r="E2024" i="2"/>
  <c r="F2024" i="2"/>
  <c r="G2025" i="2"/>
  <c r="E2026" i="2"/>
  <c r="E2027" i="2"/>
  <c r="E2028" i="2"/>
  <c r="F2028" i="2"/>
  <c r="G2028" i="2"/>
  <c r="F2031" i="2"/>
  <c r="F2032" i="2"/>
  <c r="F2033" i="2"/>
  <c r="F2034" i="2"/>
  <c r="G2034" i="2"/>
  <c r="E2038" i="2"/>
  <c r="G2038" i="2"/>
  <c r="F2039" i="2"/>
  <c r="E2039" i="2"/>
  <c r="G2039" i="2"/>
  <c r="E2042" i="2"/>
  <c r="F2042" i="2"/>
  <c r="G2042" i="2"/>
  <c r="E2044" i="2"/>
  <c r="G2045" i="2"/>
  <c r="F2046" i="2"/>
  <c r="E2047" i="2"/>
  <c r="G2047" i="2"/>
  <c r="G2048" i="2"/>
  <c r="G2049" i="2"/>
  <c r="G2050" i="2"/>
  <c r="E2050" i="2"/>
  <c r="F2050" i="2"/>
  <c r="E2051" i="2"/>
  <c r="F2051" i="2"/>
  <c r="G2051" i="2"/>
  <c r="E2053" i="2"/>
  <c r="G2053" i="2"/>
  <c r="E2054" i="2"/>
  <c r="E2056" i="2"/>
  <c r="E2057" i="2"/>
  <c r="F2057" i="2"/>
  <c r="G2057" i="2"/>
  <c r="G2058" i="2"/>
  <c r="E2059" i="2"/>
  <c r="F2059" i="2"/>
  <c r="G2059" i="2"/>
  <c r="E2061" i="2"/>
  <c r="F2061" i="2"/>
  <c r="G2061" i="2"/>
  <c r="F2063" i="2"/>
  <c r="E2063" i="2"/>
  <c r="F2064" i="2"/>
  <c r="E2065" i="2"/>
  <c r="F2065" i="2"/>
  <c r="G2065" i="2"/>
  <c r="E2066" i="2"/>
  <c r="E2067" i="2"/>
  <c r="F2067" i="2"/>
  <c r="G2067" i="2"/>
  <c r="E2069" i="2"/>
  <c r="F2069" i="2"/>
  <c r="G2072" i="2"/>
  <c r="G2073" i="2"/>
  <c r="E2073" i="2"/>
  <c r="F2073" i="2"/>
  <c r="G2074" i="2"/>
  <c r="E2075" i="2"/>
  <c r="F2075" i="2"/>
  <c r="G2075" i="2"/>
  <c r="F2077" i="2"/>
  <c r="G2077" i="2"/>
  <c r="E2078" i="2"/>
  <c r="G2080" i="2"/>
  <c r="E2080" i="2"/>
  <c r="F2080" i="2"/>
  <c r="E2081" i="2"/>
  <c r="F2081" i="2"/>
  <c r="F2082" i="2"/>
  <c r="E2082" i="2"/>
  <c r="G2082" i="2"/>
  <c r="E2083" i="2"/>
  <c r="F2083" i="2"/>
  <c r="G2083" i="2"/>
  <c r="G2084" i="2"/>
  <c r="F2087" i="2"/>
  <c r="G2088" i="2"/>
  <c r="E2088" i="2"/>
  <c r="F2088" i="2"/>
  <c r="G2089" i="2"/>
  <c r="E2091" i="2"/>
  <c r="F2091" i="2"/>
  <c r="G2091" i="2"/>
  <c r="E2092" i="2"/>
  <c r="F2092" i="2"/>
  <c r="G2092" i="2"/>
  <c r="E2093" i="2"/>
  <c r="G2094" i="2"/>
  <c r="E2095" i="2"/>
  <c r="E2096" i="2"/>
  <c r="F2096" i="2"/>
  <c r="F2097" i="2"/>
  <c r="E2100" i="2"/>
  <c r="F2100" i="2"/>
  <c r="G2100" i="2"/>
  <c r="E2101" i="2"/>
  <c r="F2101" i="2"/>
  <c r="E2102" i="2"/>
  <c r="G2102" i="2"/>
  <c r="F2103" i="2"/>
  <c r="E2103" i="2"/>
  <c r="G2103" i="2"/>
  <c r="E2106" i="2"/>
  <c r="F2106" i="2"/>
  <c r="G2106" i="2"/>
  <c r="G2107" i="2"/>
  <c r="G2108" i="2"/>
  <c r="G2109" i="2"/>
  <c r="E2110" i="2"/>
  <c r="E2111" i="2"/>
  <c r="G2111" i="2"/>
  <c r="F2113" i="2"/>
  <c r="E2114" i="2"/>
  <c r="G2115" i="2"/>
  <c r="E2115" i="2"/>
  <c r="F2115" i="2"/>
  <c r="E2116" i="2"/>
  <c r="E2117" i="2"/>
  <c r="G2117" i="2"/>
  <c r="E2118" i="2"/>
  <c r="F2118" i="2"/>
  <c r="G2118" i="2"/>
  <c r="E2121" i="2"/>
  <c r="F2121" i="2"/>
  <c r="G2121" i="2"/>
  <c r="G2123" i="2"/>
  <c r="E2123" i="2"/>
  <c r="F2123" i="2"/>
  <c r="F2125" i="2"/>
  <c r="G2125" i="2"/>
  <c r="F2126" i="2"/>
  <c r="G2126" i="2"/>
  <c r="F2127" i="2"/>
  <c r="E2129" i="2"/>
  <c r="F2129" i="2"/>
  <c r="G2129" i="2"/>
  <c r="E2130" i="2"/>
  <c r="F2130" i="2"/>
  <c r="E2131" i="2"/>
  <c r="F2132" i="2"/>
  <c r="E2132" i="2"/>
  <c r="G2132" i="2"/>
  <c r="G2136" i="2"/>
  <c r="F2136" i="2"/>
  <c r="E2139" i="2"/>
  <c r="F2141" i="2"/>
  <c r="E2142" i="2"/>
  <c r="F2142" i="2"/>
  <c r="G2142" i="2"/>
  <c r="G2144" i="2"/>
  <c r="E2144" i="2"/>
  <c r="F2144" i="2"/>
  <c r="F2145" i="2"/>
  <c r="G2145" i="2"/>
  <c r="G2146" i="2"/>
  <c r="G2147" i="2"/>
  <c r="E2148" i="2"/>
  <c r="E2149" i="2"/>
  <c r="F2149" i="2"/>
  <c r="F2150" i="2"/>
  <c r="F2151" i="2"/>
  <c r="E2151" i="2"/>
  <c r="G2151" i="2"/>
  <c r="F2153" i="2"/>
  <c r="G2154" i="2"/>
  <c r="E2155" i="2"/>
  <c r="F2155" i="2"/>
  <c r="G2155" i="2"/>
  <c r="E2156" i="2"/>
  <c r="E2157" i="2"/>
  <c r="F2157" i="2"/>
  <c r="F2159" i="2"/>
  <c r="E2159" i="2"/>
  <c r="G2159" i="2"/>
  <c r="G2160" i="2"/>
  <c r="E2160" i="2"/>
  <c r="F2160" i="2"/>
  <c r="G2162" i="2"/>
  <c r="E2163" i="2"/>
  <c r="F2163" i="2"/>
  <c r="G2163" i="2"/>
  <c r="E2165" i="2"/>
  <c r="F2167" i="2"/>
  <c r="E2167" i="2"/>
  <c r="G2167" i="2"/>
  <c r="G2168" i="2"/>
  <c r="E2168" i="2"/>
  <c r="F2168" i="2"/>
  <c r="G2170" i="2"/>
  <c r="E2171" i="2"/>
  <c r="F2171" i="2"/>
  <c r="G2171" i="2"/>
  <c r="E2173" i="2"/>
  <c r="F2173" i="2"/>
  <c r="F2174" i="2"/>
  <c r="F2175" i="2"/>
  <c r="E2175" i="2"/>
  <c r="G2175" i="2"/>
  <c r="F2177" i="2"/>
  <c r="G2177" i="2"/>
  <c r="G2178" i="2"/>
  <c r="E2179" i="2"/>
  <c r="F2179" i="2"/>
  <c r="G2179" i="2"/>
  <c r="E2181" i="2"/>
  <c r="F2181" i="2"/>
  <c r="F2183" i="2"/>
  <c r="E2183" i="2"/>
  <c r="G2183" i="2"/>
  <c r="G2184" i="2"/>
  <c r="E2184" i="2"/>
  <c r="F2184" i="2"/>
  <c r="G2185" i="2"/>
  <c r="F2185" i="2"/>
  <c r="G2186" i="2"/>
  <c r="E2187" i="2"/>
  <c r="E2188" i="2"/>
  <c r="E2190" i="2"/>
  <c r="F2190" i="2"/>
  <c r="G2192" i="2"/>
  <c r="E2192" i="2"/>
  <c r="F2192" i="2"/>
  <c r="E2193" i="2"/>
  <c r="G2194" i="2"/>
  <c r="G2195" i="2"/>
  <c r="E2196" i="2"/>
  <c r="F2199" i="2"/>
  <c r="G2200" i="2"/>
  <c r="E2200" i="2"/>
  <c r="F2200" i="2"/>
  <c r="F2202" i="2"/>
  <c r="G2203" i="2"/>
  <c r="F2206" i="2"/>
  <c r="E2207" i="2"/>
  <c r="G2208" i="2"/>
  <c r="E2208" i="2"/>
  <c r="F2208" i="2"/>
  <c r="E2211" i="2"/>
  <c r="G2212" i="2"/>
  <c r="F2215" i="2"/>
  <c r="E2215" i="2"/>
  <c r="G2216" i="2"/>
  <c r="E2216" i="2"/>
  <c r="F2216" i="2"/>
  <c r="G2217" i="2"/>
  <c r="E2218" i="2"/>
  <c r="G2218" i="2"/>
  <c r="E2219" i="2"/>
  <c r="F2221" i="2"/>
  <c r="E2221" i="2"/>
  <c r="E2222" i="2"/>
  <c r="G2222" i="2"/>
  <c r="G2223" i="2"/>
  <c r="G2224" i="2"/>
  <c r="E2224" i="2"/>
  <c r="F2224" i="2"/>
  <c r="F2225" i="2"/>
  <c r="F2226" i="2"/>
  <c r="E2227" i="2"/>
  <c r="F2228" i="2"/>
  <c r="E2228" i="2"/>
  <c r="F2230" i="2"/>
  <c r="F2231" i="2"/>
  <c r="E2231" i="2"/>
  <c r="G2232" i="2"/>
  <c r="E2232" i="2"/>
  <c r="F2232" i="2"/>
  <c r="E2233" i="2"/>
  <c r="F2234" i="2"/>
  <c r="G2234" i="2"/>
  <c r="G2235" i="2"/>
  <c r="E2236" i="2"/>
  <c r="G2239" i="2"/>
  <c r="E2240" i="2"/>
  <c r="E2241" i="2"/>
  <c r="G2242" i="2"/>
  <c r="E2243" i="2"/>
  <c r="F2243" i="2"/>
  <c r="G2243" i="2"/>
  <c r="E2244" i="2"/>
  <c r="E2245" i="2"/>
  <c r="G2248" i="2"/>
  <c r="E2248" i="2"/>
  <c r="F2248" i="2"/>
  <c r="G2249" i="2"/>
  <c r="E2249" i="2"/>
  <c r="E2250" i="2"/>
  <c r="F2250" i="2"/>
  <c r="E2251" i="2"/>
  <c r="F2253" i="2"/>
  <c r="E2253" i="2"/>
  <c r="E2254" i="2"/>
  <c r="F2254" i="2"/>
  <c r="G2255" i="2"/>
  <c r="G2256" i="2"/>
  <c r="E2256" i="2"/>
  <c r="F2256" i="2"/>
  <c r="E2257" i="2"/>
  <c r="E2258" i="2"/>
  <c r="F2258" i="2"/>
  <c r="G2258" i="2"/>
  <c r="F2259" i="2"/>
  <c r="G2259" i="2"/>
  <c r="F2260" i="2"/>
  <c r="E2261" i="2"/>
  <c r="F2261" i="2"/>
  <c r="E2262" i="2"/>
  <c r="F2263" i="2"/>
  <c r="E2263" i="2"/>
  <c r="G2263" i="2"/>
  <c r="F2264" i="2"/>
  <c r="E2265" i="2"/>
  <c r="F2266" i="2"/>
  <c r="E2267" i="2"/>
  <c r="E2268" i="2"/>
  <c r="E2269" i="2"/>
  <c r="F2270" i="2"/>
  <c r="F2272" i="2"/>
  <c r="E2273" i="2"/>
  <c r="G2274" i="2"/>
  <c r="E2275" i="2"/>
  <c r="F2276" i="2"/>
  <c r="E2276" i="2"/>
  <c r="G2276" i="2"/>
  <c r="F2279" i="2"/>
  <c r="E2279" i="2"/>
  <c r="G2279" i="2"/>
  <c r="G2280" i="2"/>
  <c r="E2280" i="2"/>
  <c r="F2280" i="2"/>
  <c r="G2281" i="2"/>
  <c r="E2281" i="2"/>
  <c r="E2282" i="2"/>
  <c r="F2282" i="2"/>
  <c r="G2282" i="2"/>
  <c r="G2283" i="2"/>
  <c r="G2284" i="2"/>
  <c r="E2285" i="2"/>
  <c r="F2285" i="2"/>
  <c r="F2286" i="2"/>
  <c r="E2288" i="2"/>
  <c r="F2288" i="2"/>
  <c r="F2289" i="2"/>
  <c r="F2290" i="2"/>
  <c r="G2291" i="2"/>
  <c r="F2292" i="2"/>
  <c r="E2292" i="2"/>
  <c r="F2294" i="2"/>
  <c r="G2296" i="2"/>
  <c r="E2296" i="2"/>
  <c r="F2296" i="2"/>
  <c r="F2297" i="2"/>
  <c r="G2297" i="2"/>
  <c r="F2298" i="2"/>
  <c r="E2299" i="2"/>
  <c r="F2299" i="2"/>
  <c r="G2299" i="2"/>
  <c r="G2300" i="2"/>
  <c r="F2303" i="2"/>
  <c r="E2303" i="2"/>
  <c r="G2303" i="2"/>
  <c r="F2304" i="2"/>
  <c r="E2306" i="2"/>
  <c r="E2307" i="2"/>
  <c r="F2307" i="2"/>
  <c r="G2307" i="2"/>
  <c r="E2309" i="2"/>
  <c r="F2309" i="2"/>
  <c r="G2312" i="2"/>
  <c r="E2312" i="2"/>
  <c r="F2312" i="2"/>
  <c r="F2314" i="2"/>
  <c r="E2314" i="2"/>
  <c r="G2314" i="2"/>
  <c r="F2315" i="2"/>
  <c r="G2315" i="2"/>
  <c r="G2316" i="2"/>
  <c r="G2317" i="2"/>
  <c r="F2318" i="2"/>
  <c r="G2320" i="2"/>
  <c r="E2320" i="2"/>
  <c r="F2320" i="2"/>
  <c r="F2321" i="2"/>
  <c r="E2322" i="2"/>
  <c r="E2325" i="2"/>
  <c r="F2327" i="2"/>
  <c r="E2327" i="2"/>
  <c r="G2327" i="2"/>
  <c r="E2329" i="2"/>
  <c r="G2329" i="2"/>
  <c r="E2330" i="2"/>
  <c r="G2330" i="2"/>
  <c r="E2332" i="2"/>
  <c r="F2332" i="2"/>
  <c r="G2332" i="2"/>
  <c r="E2333" i="2"/>
  <c r="G2334" i="2"/>
  <c r="G2335" i="2"/>
  <c r="F2336" i="2"/>
  <c r="E2338" i="2"/>
  <c r="F2338" i="2"/>
  <c r="G2338" i="2"/>
  <c r="F2339" i="2"/>
  <c r="G2340" i="2"/>
  <c r="F2343" i="2"/>
  <c r="E2343" i="2"/>
  <c r="G2343" i="2"/>
  <c r="G2344" i="2"/>
  <c r="G2345" i="2"/>
  <c r="E2346" i="2"/>
  <c r="E2347" i="2"/>
  <c r="F2347" i="2"/>
  <c r="G2347" i="2"/>
  <c r="G2348" i="2"/>
  <c r="E2348" i="2"/>
  <c r="F2348" i="2"/>
  <c r="E2352" i="2"/>
  <c r="E2353" i="2"/>
  <c r="F2353" i="2"/>
  <c r="E2354" i="2"/>
  <c r="E2355" i="2"/>
  <c r="F2355" i="2"/>
  <c r="G2355" i="2"/>
  <c r="E2357" i="2"/>
  <c r="F2357" i="2"/>
  <c r="G2357" i="2"/>
  <c r="F2359" i="2"/>
  <c r="E2359" i="2"/>
  <c r="E2360" i="2"/>
  <c r="E2361" i="2"/>
  <c r="F2361" i="2"/>
  <c r="G2361" i="2"/>
  <c r="E2363" i="2"/>
  <c r="F2363" i="2"/>
  <c r="F2364" i="2"/>
  <c r="E2364" i="2"/>
  <c r="G2364" i="2"/>
  <c r="G2366" i="2"/>
  <c r="E2367" i="2"/>
  <c r="F2368" i="2"/>
  <c r="G2369" i="2"/>
  <c r="F2373" i="2"/>
  <c r="E2374" i="2"/>
  <c r="F2374" i="2"/>
  <c r="E2375" i="2"/>
  <c r="G2376" i="2"/>
  <c r="E2376" i="2"/>
  <c r="F2376" i="2"/>
  <c r="G2377" i="2"/>
  <c r="E2377" i="2"/>
  <c r="F2378" i="2"/>
  <c r="E2378" i="2"/>
  <c r="G2378" i="2"/>
  <c r="G2379" i="2"/>
  <c r="G2380" i="2"/>
  <c r="F2382" i="2"/>
  <c r="F2384" i="2"/>
  <c r="E2387" i="2"/>
  <c r="F2387" i="2"/>
  <c r="G2387" i="2"/>
  <c r="G2388" i="2"/>
  <c r="F2389" i="2"/>
  <c r="F2391" i="2"/>
  <c r="E2391" i="2"/>
  <c r="G2391" i="2"/>
  <c r="G2393" i="2"/>
  <c r="E2393" i="2"/>
  <c r="E2394" i="2"/>
  <c r="G2394" i="2"/>
  <c r="E2395" i="2"/>
  <c r="E2396" i="2"/>
  <c r="F2396" i="2"/>
  <c r="G2396" i="2"/>
  <c r="G2398" i="2"/>
  <c r="F2400" i="2"/>
  <c r="E2402" i="2"/>
  <c r="F2402" i="2"/>
  <c r="G2402" i="2"/>
  <c r="G2403" i="2"/>
  <c r="F2405" i="2"/>
  <c r="F2406" i="2"/>
  <c r="F2407" i="2"/>
  <c r="E2407" i="2"/>
  <c r="G2407" i="2"/>
  <c r="G2408" i="2"/>
  <c r="G2409" i="2"/>
  <c r="E2411" i="2"/>
  <c r="F2411" i="2"/>
  <c r="G2411" i="2"/>
  <c r="G2412" i="2"/>
  <c r="E2412" i="2"/>
  <c r="F2412" i="2"/>
  <c r="G2413" i="2"/>
  <c r="G2414" i="2"/>
  <c r="E2417" i="2"/>
  <c r="F2417" i="2"/>
  <c r="G2418" i="2"/>
  <c r="E2419" i="2"/>
  <c r="F2419" i="2"/>
  <c r="G2419" i="2"/>
  <c r="E2421" i="2"/>
  <c r="F2421" i="2"/>
  <c r="G2421" i="2"/>
  <c r="E2423" i="2"/>
  <c r="E2424" i="2"/>
  <c r="E2425" i="2"/>
  <c r="F2425" i="2"/>
  <c r="G2425" i="2"/>
  <c r="G2426" i="2"/>
  <c r="E2426" i="2"/>
  <c r="F2426" i="2"/>
  <c r="E2427" i="2"/>
  <c r="F2428" i="2"/>
  <c r="E2428" i="2"/>
  <c r="G2428" i="2"/>
  <c r="G2429" i="2"/>
  <c r="G2430" i="2"/>
  <c r="F2432" i="2"/>
  <c r="G2433" i="2"/>
  <c r="F2434" i="2"/>
  <c r="E2435" i="2"/>
  <c r="F2437" i="2"/>
  <c r="E2438" i="2"/>
  <c r="F2438" i="2"/>
  <c r="E2439" i="2"/>
  <c r="G2440" i="2"/>
  <c r="E2440" i="2"/>
  <c r="F2440" i="2"/>
  <c r="G2441" i="2"/>
  <c r="E2441" i="2"/>
  <c r="F2442" i="2"/>
  <c r="E2442" i="2"/>
  <c r="G2442" i="2"/>
  <c r="G2443" i="2"/>
  <c r="G2444" i="2"/>
  <c r="G2445" i="2"/>
  <c r="F2446" i="2"/>
  <c r="G2448" i="2"/>
  <c r="E2448" i="2"/>
  <c r="F2448" i="2"/>
  <c r="F2449" i="2"/>
  <c r="E2450" i="2"/>
  <c r="E2453" i="2"/>
  <c r="F2453" i="2"/>
  <c r="G2454" i="2"/>
  <c r="E2456" i="2"/>
  <c r="F2456" i="2"/>
  <c r="E2457" i="2"/>
  <c r="E2458" i="2"/>
  <c r="F2458" i="2"/>
  <c r="G2458" i="2"/>
  <c r="E2460" i="2"/>
  <c r="F2463" i="2"/>
  <c r="E2463" i="2"/>
  <c r="G2463" i="2"/>
  <c r="F2466" i="2"/>
  <c r="G2467" i="2"/>
  <c r="G2469" i="2"/>
  <c r="F2470" i="2"/>
  <c r="E2471" i="2"/>
  <c r="G2471" i="2"/>
  <c r="G2472" i="2"/>
  <c r="E2473" i="2"/>
  <c r="F2473" i="2"/>
  <c r="G2473" i="2"/>
  <c r="G2474" i="2"/>
  <c r="E2475" i="2"/>
  <c r="E2477" i="2"/>
  <c r="G2477" i="2"/>
  <c r="E2478" i="2"/>
  <c r="F2478" i="2"/>
  <c r="G2478" i="2"/>
  <c r="G2482" i="2"/>
  <c r="E2483" i="2"/>
  <c r="F2483" i="2"/>
  <c r="G2483" i="2"/>
  <c r="G2484" i="2"/>
  <c r="F2485" i="2"/>
  <c r="F2486" i="2"/>
  <c r="G2486" i="2"/>
  <c r="F2487" i="2"/>
  <c r="E2488" i="2"/>
  <c r="F2488" i="2"/>
  <c r="E2489" i="2"/>
  <c r="E2490" i="2"/>
  <c r="E2491" i="2"/>
  <c r="G2492" i="2"/>
  <c r="E2492" i="2"/>
  <c r="E2493" i="2"/>
  <c r="F2493" i="2"/>
  <c r="G2493" i="2"/>
  <c r="G2494" i="2"/>
  <c r="E2495" i="2"/>
  <c r="G2497" i="2"/>
  <c r="F2498" i="2"/>
  <c r="E2499" i="2"/>
  <c r="E2500" i="2"/>
  <c r="G2501" i="2"/>
  <c r="E2502" i="2"/>
  <c r="F2502" i="2"/>
  <c r="G2504" i="2"/>
  <c r="E2504" i="2"/>
  <c r="F2504" i="2"/>
  <c r="F2505" i="2"/>
  <c r="E2505" i="2"/>
  <c r="F2506" i="2"/>
  <c r="E2506" i="2"/>
  <c r="G2506" i="2"/>
  <c r="G2507" i="2"/>
  <c r="G2509" i="2"/>
  <c r="G2511" i="2"/>
  <c r="G2512" i="2"/>
  <c r="E2512" i="2"/>
  <c r="F2512" i="2"/>
  <c r="G2513" i="2"/>
  <c r="E2514" i="2"/>
  <c r="G2516" i="2"/>
  <c r="G2518" i="2"/>
  <c r="F2519" i="2"/>
  <c r="E2520" i="2"/>
  <c r="F2520" i="2"/>
  <c r="F2522" i="2"/>
  <c r="G2522" i="2"/>
  <c r="E2523" i="2"/>
  <c r="F2523" i="2"/>
  <c r="G2523" i="2"/>
  <c r="G2524" i="2"/>
  <c r="E2527" i="2"/>
  <c r="F2527" i="2"/>
  <c r="F2528" i="2"/>
  <c r="G2529" i="2"/>
  <c r="E2529" i="2"/>
  <c r="F2529" i="2"/>
  <c r="G2530" i="2"/>
  <c r="G2531" i="2"/>
  <c r="E2532" i="2"/>
  <c r="E2533" i="2"/>
  <c r="E2535" i="2"/>
  <c r="F2535" i="2"/>
  <c r="G2535" i="2"/>
  <c r="E2537" i="2"/>
  <c r="E2538" i="2"/>
  <c r="F2538" i="2"/>
  <c r="G2538" i="2"/>
  <c r="F2540" i="2"/>
  <c r="E2542" i="2"/>
  <c r="F2542" i="2"/>
  <c r="F2543" i="2"/>
  <c r="G2544" i="2"/>
  <c r="E2545" i="2"/>
  <c r="E2546" i="2"/>
  <c r="F2547" i="2"/>
  <c r="G2547" i="2"/>
  <c r="E2548" i="2"/>
  <c r="F2548" i="2"/>
  <c r="G2548" i="2"/>
  <c r="E2549" i="2"/>
  <c r="E2550" i="2"/>
  <c r="G2551" i="2"/>
  <c r="G2552" i="2"/>
  <c r="E2553" i="2"/>
  <c r="E2554" i="2"/>
  <c r="F2554" i="2"/>
  <c r="G2554" i="2"/>
  <c r="F2555" i="2"/>
  <c r="E2556" i="2"/>
  <c r="F2556" i="2"/>
  <c r="G2556" i="2"/>
  <c r="F2558" i="2"/>
  <c r="E2560" i="2"/>
  <c r="G2560" i="2"/>
  <c r="G2561" i="2"/>
  <c r="E2561" i="2"/>
  <c r="F2561" i="2"/>
  <c r="E2564" i="2"/>
  <c r="E2566" i="2"/>
  <c r="F2568" i="2"/>
  <c r="E2568" i="2"/>
  <c r="G2568" i="2"/>
  <c r="F2571" i="2"/>
  <c r="E2572" i="2"/>
  <c r="F2572" i="2"/>
  <c r="G2572" i="2"/>
  <c r="F2574" i="2"/>
  <c r="F2575" i="2"/>
  <c r="G2575" i="2"/>
  <c r="F2576" i="2"/>
  <c r="E2576" i="2"/>
  <c r="G2576" i="2"/>
  <c r="G2577" i="2"/>
  <c r="E2578" i="2"/>
  <c r="F2578" i="2"/>
  <c r="G2578" i="2"/>
  <c r="G2579" i="2"/>
  <c r="E2580" i="2"/>
  <c r="F2580" i="2"/>
  <c r="G2580" i="2"/>
  <c r="E2581" i="2"/>
  <c r="F2584" i="2"/>
  <c r="E2584" i="2"/>
  <c r="G2584" i="2"/>
  <c r="F2585" i="2"/>
  <c r="F2586" i="2"/>
  <c r="F2588" i="2"/>
  <c r="E2588" i="2"/>
  <c r="E2590" i="2"/>
  <c r="F2590" i="2"/>
  <c r="E2591" i="2"/>
  <c r="F2591" i="2"/>
  <c r="E2592" i="2"/>
  <c r="G2592" i="2"/>
  <c r="G2593" i="2"/>
  <c r="E2593" i="2"/>
  <c r="F2593" i="2"/>
  <c r="G2595" i="2"/>
  <c r="E2596" i="2"/>
  <c r="F2596" i="2"/>
  <c r="G2596" i="2"/>
  <c r="E2597" i="2"/>
  <c r="E2598" i="2"/>
  <c r="G2599" i="2"/>
  <c r="E2600" i="2"/>
  <c r="G2601" i="2"/>
  <c r="E2601" i="2"/>
  <c r="F2601" i="2"/>
  <c r="E2604" i="2"/>
  <c r="F2607" i="2"/>
  <c r="F2608" i="2"/>
  <c r="G2609" i="2"/>
  <c r="E2609" i="2"/>
  <c r="F2609" i="2"/>
  <c r="E2610" i="2"/>
  <c r="F2611" i="2"/>
  <c r="G2611" i="2"/>
  <c r="G2612" i="2"/>
  <c r="E2613" i="2"/>
  <c r="E2616" i="2"/>
  <c r="G2617" i="2"/>
  <c r="E2617" i="2"/>
  <c r="F2617" i="2"/>
  <c r="E2618" i="2"/>
  <c r="F2619" i="2"/>
  <c r="E2620" i="2"/>
  <c r="E2621" i="2"/>
  <c r="G2621" i="2"/>
  <c r="G2625" i="2"/>
  <c r="E2625" i="2"/>
  <c r="F2625" i="2"/>
  <c r="E2628" i="2"/>
  <c r="F2628" i="2"/>
  <c r="G2628" i="2"/>
  <c r="F2629" i="2"/>
  <c r="E2629" i="2"/>
  <c r="G2629" i="2"/>
  <c r="F2630" i="2"/>
  <c r="G2631" i="2"/>
  <c r="E2632" i="2"/>
  <c r="G2632" i="2"/>
  <c r="G2633" i="2"/>
  <c r="E2633" i="2"/>
  <c r="F2633" i="2"/>
  <c r="E2634" i="2"/>
  <c r="E2635" i="2"/>
  <c r="F2635" i="2"/>
  <c r="G2635" i="2"/>
  <c r="E2636" i="2"/>
  <c r="G2637" i="2"/>
  <c r="E2638" i="2"/>
  <c r="E2639" i="2"/>
  <c r="F2639" i="2"/>
  <c r="G2639" i="2"/>
  <c r="G2641" i="2"/>
  <c r="E2641" i="2"/>
  <c r="F2641" i="2"/>
  <c r="G2643" i="2"/>
  <c r="E2644" i="2"/>
  <c r="F2645" i="2"/>
  <c r="E2645" i="2"/>
  <c r="G2647" i="2"/>
  <c r="F2648" i="2"/>
  <c r="E2648" i="2"/>
  <c r="F2649" i="2"/>
  <c r="E2650" i="2"/>
  <c r="E2651" i="2"/>
  <c r="F2651" i="2"/>
  <c r="G2651" i="2"/>
  <c r="F2652" i="2"/>
  <c r="G2652" i="2"/>
  <c r="E2655" i="2"/>
  <c r="F2655" i="2"/>
  <c r="G2655" i="2"/>
  <c r="G2657" i="2"/>
  <c r="E2657" i="2"/>
  <c r="F2657" i="2"/>
  <c r="F2658" i="2"/>
  <c r="G2659" i="2"/>
  <c r="F2660" i="2"/>
  <c r="G2660" i="2"/>
  <c r="E2661" i="2"/>
  <c r="E2662" i="2"/>
  <c r="F2662" i="2"/>
  <c r="G2663" i="2"/>
  <c r="E2664" i="2"/>
  <c r="G2665" i="2"/>
  <c r="E2665" i="2"/>
  <c r="F2665" i="2"/>
  <c r="G2666" i="2"/>
  <c r="E2667" i="2"/>
  <c r="E2668" i="2"/>
  <c r="F2668" i="2"/>
  <c r="G2668" i="2"/>
  <c r="E2671" i="2"/>
  <c r="F2671" i="2"/>
  <c r="G2671" i="2"/>
  <c r="G2672" i="2"/>
  <c r="G2675" i="2"/>
  <c r="E2675" i="2"/>
  <c r="F2675" i="2"/>
  <c r="F2676" i="2"/>
  <c r="G2677" i="2"/>
  <c r="F2677" i="2"/>
  <c r="F2678" i="2"/>
  <c r="F2679" i="2"/>
  <c r="G2680" i="2"/>
  <c r="E2681" i="2"/>
  <c r="E2682" i="2"/>
  <c r="G2682" i="2"/>
  <c r="E2683" i="2"/>
  <c r="E2684" i="2"/>
  <c r="F2684" i="2"/>
  <c r="G2684" i="2"/>
  <c r="G2685" i="2"/>
  <c r="E2686" i="2"/>
  <c r="F2686" i="2"/>
  <c r="G2687" i="2"/>
  <c r="G2690" i="2"/>
  <c r="E2690" i="2"/>
  <c r="F2690" i="2"/>
  <c r="E2692" i="2"/>
  <c r="F2692" i="2"/>
  <c r="G2692" i="2"/>
  <c r="F2694" i="2"/>
  <c r="F2696" i="2"/>
  <c r="E2696" i="2"/>
  <c r="G2696" i="2"/>
  <c r="E2698" i="2"/>
  <c r="G2700" i="2"/>
  <c r="E2701" i="2"/>
  <c r="F2701" i="2"/>
  <c r="G2701" i="2"/>
  <c r="G2702" i="2"/>
  <c r="F2705" i="2"/>
  <c r="F2706" i="2"/>
  <c r="G2706" i="2"/>
  <c r="G2708" i="2"/>
  <c r="F2709" i="2"/>
  <c r="E2710" i="2"/>
  <c r="F2710" i="2"/>
  <c r="E2711" i="2"/>
  <c r="F2711" i="2"/>
  <c r="G2711" i="2"/>
  <c r="E2713" i="2"/>
  <c r="E2714" i="2"/>
  <c r="E2715" i="2"/>
  <c r="F2715" i="2"/>
  <c r="G2715" i="2"/>
  <c r="E2716" i="2"/>
  <c r="F2716" i="2"/>
  <c r="G2716" i="2"/>
  <c r="F2721" i="2"/>
  <c r="E2724" i="2"/>
  <c r="F2724" i="2"/>
  <c r="G2724" i="2"/>
  <c r="G2725" i="2"/>
  <c r="E2725" i="2"/>
  <c r="F2725" i="2"/>
  <c r="E2726" i="2"/>
  <c r="E2727" i="2"/>
  <c r="F2727" i="2"/>
  <c r="E2728" i="2"/>
  <c r="G2729" i="2"/>
  <c r="E2729" i="2"/>
  <c r="F2729" i="2"/>
  <c r="E2731" i="2"/>
  <c r="G2731" i="2"/>
  <c r="E2735" i="2"/>
  <c r="G2735" i="2"/>
  <c r="G2736" i="2"/>
  <c r="F2738" i="2"/>
  <c r="G2739" i="2"/>
  <c r="E2739" i="2"/>
  <c r="F2739" i="2"/>
  <c r="G2740" i="2"/>
  <c r="F2741" i="2"/>
  <c r="G2741" i="2"/>
  <c r="F2742" i="2"/>
  <c r="F2743" i="2"/>
  <c r="G2745" i="2"/>
  <c r="E2745" i="2"/>
  <c r="F2745" i="2"/>
  <c r="E2746" i="2"/>
  <c r="G2746" i="2"/>
  <c r="E2747" i="2"/>
  <c r="G2748" i="2"/>
  <c r="F2748" i="2"/>
  <c r="G2750" i="2"/>
  <c r="E2750" i="2"/>
  <c r="E2751" i="2"/>
  <c r="F2751" i="2"/>
  <c r="G2751" i="2"/>
  <c r="E2753" i="2"/>
  <c r="G2753" i="2"/>
  <c r="F2756" i="2"/>
  <c r="G2758" i="2"/>
  <c r="F2758" i="2"/>
  <c r="E2759" i="2"/>
  <c r="F2759" i="2"/>
  <c r="G2759" i="2"/>
  <c r="E2761" i="2"/>
  <c r="G2761" i="2"/>
  <c r="F2764" i="2"/>
  <c r="F2765" i="2"/>
  <c r="G2765" i="2"/>
  <c r="E2767" i="2"/>
  <c r="F2767" i="2"/>
  <c r="G2767" i="2"/>
  <c r="E2769" i="2"/>
  <c r="G2769" i="2"/>
  <c r="E2771" i="2"/>
  <c r="F2772" i="2"/>
  <c r="E2773" i="2"/>
  <c r="F2773" i="2"/>
  <c r="G2773" i="2"/>
  <c r="G2775" i="2"/>
  <c r="E2775" i="2"/>
  <c r="E2777" i="2"/>
  <c r="G2777" i="2"/>
  <c r="G2781" i="2"/>
  <c r="E2782" i="2"/>
  <c r="E2783" i="2"/>
  <c r="F2783" i="2"/>
  <c r="G2783" i="2"/>
  <c r="E2785" i="2"/>
  <c r="G2785" i="2"/>
  <c r="G2790" i="2"/>
  <c r="E2790" i="2"/>
  <c r="F2790" i="2"/>
  <c r="E2791" i="2"/>
  <c r="F2791" i="2"/>
  <c r="G2791" i="2"/>
  <c r="E2793" i="2"/>
  <c r="G2793" i="2"/>
  <c r="E2795" i="2"/>
  <c r="G2797" i="2"/>
  <c r="E2799" i="2"/>
  <c r="F2799" i="2"/>
  <c r="G2799" i="2"/>
  <c r="G2800" i="2"/>
  <c r="E2803" i="2"/>
  <c r="G2803" i="2"/>
  <c r="E2805" i="2"/>
  <c r="F2805" i="2"/>
  <c r="G2805" i="2"/>
  <c r="G2806" i="2"/>
  <c r="E2806" i="2"/>
  <c r="F2806" i="2"/>
  <c r="F2808" i="2"/>
  <c r="E2811" i="2"/>
  <c r="G2811" i="2"/>
  <c r="F2812" i="2"/>
  <c r="E2813" i="2"/>
  <c r="E2814" i="2"/>
  <c r="F2814" i="2"/>
  <c r="G2815" i="2"/>
  <c r="F2818" i="2"/>
  <c r="F2820" i="2"/>
  <c r="E2821" i="2"/>
  <c r="F2821" i="2"/>
  <c r="G2821" i="2"/>
  <c r="E2823" i="2"/>
  <c r="F2823" i="2"/>
  <c r="G2823" i="2"/>
  <c r="E2824" i="2"/>
  <c r="G2824" i="2"/>
  <c r="E2825" i="2"/>
  <c r="G2825" i="2"/>
  <c r="D2826" i="2"/>
  <c r="F2826" i="2"/>
  <c r="G2827" i="2"/>
  <c r="E2827" i="2"/>
  <c r="D2829" i="2"/>
  <c r="E2829" i="2"/>
  <c r="F2829" i="2"/>
  <c r="G2829" i="2"/>
  <c r="G2830" i="2"/>
  <c r="E2831" i="2"/>
  <c r="E2732" i="2" l="1"/>
  <c r="F2515" i="2"/>
  <c r="G2515" i="2"/>
  <c r="E2238" i="2"/>
  <c r="F2238" i="2"/>
  <c r="G2035" i="2"/>
  <c r="E2035" i="2"/>
  <c r="F2035" i="2"/>
  <c r="F2004" i="2"/>
  <c r="G2004" i="2"/>
  <c r="E2004" i="2"/>
  <c r="G1925" i="2"/>
  <c r="F1849" i="2"/>
  <c r="G1849" i="2"/>
  <c r="E1801" i="2"/>
  <c r="G1801" i="2"/>
  <c r="F1801" i="2"/>
  <c r="E1794" i="2"/>
  <c r="F1794" i="2"/>
  <c r="G1728" i="2"/>
  <c r="F1728" i="2"/>
  <c r="F1626" i="2"/>
  <c r="G1626" i="2"/>
  <c r="F1557" i="2"/>
  <c r="E1557" i="2"/>
  <c r="F1409" i="2"/>
  <c r="G1409" i="2"/>
  <c r="F1387" i="2"/>
  <c r="G1387" i="2"/>
  <c r="F1330" i="2"/>
  <c r="G1330" i="2"/>
  <c r="E1272" i="2"/>
  <c r="F1272" i="2"/>
  <c r="E1041" i="2"/>
  <c r="G1041" i="2"/>
  <c r="F1041" i="2"/>
  <c r="G950" i="2"/>
  <c r="E950" i="2"/>
  <c r="F950" i="2"/>
  <c r="G776" i="2"/>
  <c r="F776" i="2"/>
  <c r="F2831" i="2"/>
  <c r="G2831" i="2"/>
  <c r="E2699" i="2"/>
  <c r="F2699" i="2"/>
  <c r="G2699" i="2"/>
  <c r="E2647" i="2"/>
  <c r="F2647" i="2"/>
  <c r="G2468" i="2"/>
  <c r="F2468" i="2"/>
  <c r="G1921" i="2"/>
  <c r="F1921" i="2"/>
  <c r="E1819" i="2"/>
  <c r="G1819" i="2"/>
  <c r="F1819" i="2"/>
  <c r="G1816" i="2"/>
  <c r="F1816" i="2"/>
  <c r="E1454" i="2"/>
  <c r="F1454" i="2"/>
  <c r="G1454" i="2"/>
  <c r="G1379" i="2"/>
  <c r="F1379" i="2"/>
  <c r="E1349" i="2"/>
  <c r="G1349" i="2"/>
  <c r="F1349" i="2"/>
  <c r="F1334" i="2"/>
  <c r="E1334" i="2"/>
  <c r="G1334" i="2"/>
  <c r="G1292" i="2"/>
  <c r="F1292" i="2"/>
  <c r="E929" i="2"/>
  <c r="F929" i="2"/>
  <c r="G929" i="2"/>
  <c r="F537" i="2"/>
  <c r="E2801" i="2"/>
  <c r="E2797" i="2"/>
  <c r="E2781" i="2"/>
  <c r="F2781" i="2"/>
  <c r="E2717" i="2"/>
  <c r="G2717" i="2"/>
  <c r="G2676" i="2"/>
  <c r="E2666" i="2"/>
  <c r="E2470" i="2"/>
  <c r="G2470" i="2"/>
  <c r="E2467" i="2"/>
  <c r="F2467" i="2"/>
  <c r="F2804" i="2"/>
  <c r="F2796" i="2"/>
  <c r="G2774" i="2"/>
  <c r="F2774" i="2"/>
  <c r="E2774" i="2"/>
  <c r="E2757" i="2"/>
  <c r="F2757" i="2"/>
  <c r="G2757" i="2"/>
  <c r="G2697" i="2"/>
  <c r="E2697" i="2"/>
  <c r="E2695" i="2"/>
  <c r="F2695" i="2"/>
  <c r="G2695" i="2"/>
  <c r="F2674" i="2"/>
  <c r="E2660" i="2"/>
  <c r="G2649" i="2"/>
  <c r="E2649" i="2"/>
  <c r="F2632" i="2"/>
  <c r="F2621" i="2"/>
  <c r="E2612" i="2"/>
  <c r="F2612" i="2"/>
  <c r="F2537" i="2"/>
  <c r="F2521" i="2"/>
  <c r="E2521" i="2"/>
  <c r="G2521" i="2"/>
  <c r="E2507" i="2"/>
  <c r="F2507" i="2"/>
  <c r="G2485" i="2"/>
  <c r="F2460" i="2"/>
  <c r="G2460" i="2"/>
  <c r="F2429" i="2"/>
  <c r="E2429" i="2"/>
  <c r="F2427" i="2"/>
  <c r="G2427" i="2"/>
  <c r="F2399" i="2"/>
  <c r="E2399" i="2"/>
  <c r="G2399" i="2"/>
  <c r="G2362" i="2"/>
  <c r="E2362" i="2"/>
  <c r="F2362" i="2"/>
  <c r="F2346" i="2"/>
  <c r="G2346" i="2"/>
  <c r="E2297" i="2"/>
  <c r="F2275" i="2"/>
  <c r="G2275" i="2"/>
  <c r="E2271" i="2"/>
  <c r="F2239" i="2"/>
  <c r="E2239" i="2"/>
  <c r="E2197" i="2"/>
  <c r="F2197" i="2"/>
  <c r="G2176" i="2"/>
  <c r="E2176" i="2"/>
  <c r="F2176" i="2"/>
  <c r="E2150" i="2"/>
  <c r="G2150" i="2"/>
  <c r="F2147" i="2"/>
  <c r="E2147" i="2"/>
  <c r="F2131" i="2"/>
  <c r="G2131" i="2"/>
  <c r="E2046" i="2"/>
  <c r="G2046" i="2"/>
  <c r="F2027" i="2"/>
  <c r="G2027" i="2"/>
  <c r="G1972" i="2"/>
  <c r="F1972" i="2"/>
  <c r="E1972" i="2"/>
  <c r="F1937" i="2"/>
  <c r="E1937" i="2"/>
  <c r="G1937" i="2"/>
  <c r="G1881" i="2"/>
  <c r="E1881" i="2"/>
  <c r="F1881" i="2"/>
  <c r="E1875" i="2"/>
  <c r="G1875" i="2"/>
  <c r="F1875" i="2"/>
  <c r="E1814" i="2"/>
  <c r="G1814" i="2"/>
  <c r="E1803" i="2"/>
  <c r="F1803" i="2"/>
  <c r="G1803" i="2"/>
  <c r="G1792" i="2"/>
  <c r="E1792" i="2"/>
  <c r="F1792" i="2"/>
  <c r="E1779" i="2"/>
  <c r="F1779" i="2"/>
  <c r="G1779" i="2"/>
  <c r="G1776" i="2"/>
  <c r="F1776" i="2"/>
  <c r="F1759" i="2"/>
  <c r="E1759" i="2"/>
  <c r="G1759" i="2"/>
  <c r="E1726" i="2"/>
  <c r="F1726" i="2"/>
  <c r="F1705" i="2"/>
  <c r="E1705" i="2"/>
  <c r="G1656" i="2"/>
  <c r="E1656" i="2"/>
  <c r="E1596" i="2"/>
  <c r="F1545" i="2"/>
  <c r="G1545" i="2"/>
  <c r="E1468" i="2"/>
  <c r="G1432" i="2"/>
  <c r="F1432" i="2"/>
  <c r="E1432" i="2"/>
  <c r="E1404" i="2"/>
  <c r="G1355" i="2"/>
  <c r="E1355" i="2"/>
  <c r="F1346" i="2"/>
  <c r="G1346" i="2"/>
  <c r="E1346" i="2"/>
  <c r="E1321" i="2"/>
  <c r="F1321" i="2"/>
  <c r="E1297" i="2"/>
  <c r="G1297" i="2"/>
  <c r="F1297" i="2"/>
  <c r="E1228" i="2"/>
  <c r="G1228" i="2"/>
  <c r="F1228" i="2"/>
  <c r="E1201" i="2"/>
  <c r="F1201" i="2"/>
  <c r="G1201" i="2"/>
  <c r="E1075" i="2"/>
  <c r="F1035" i="2"/>
  <c r="E910" i="2"/>
  <c r="F910" i="2"/>
  <c r="G910" i="2"/>
  <c r="F839" i="2"/>
  <c r="E839" i="2"/>
  <c r="E820" i="2"/>
  <c r="F789" i="2"/>
  <c r="G789" i="2"/>
  <c r="E789" i="2"/>
  <c r="E738" i="2"/>
  <c r="F539" i="2"/>
  <c r="G539" i="2"/>
  <c r="E539" i="2"/>
  <c r="G468" i="2"/>
  <c r="E468" i="2"/>
  <c r="F468" i="2"/>
  <c r="F457" i="2"/>
  <c r="E457" i="2"/>
  <c r="E307" i="2"/>
  <c r="F307" i="2"/>
  <c r="G307" i="2"/>
  <c r="F195" i="2"/>
  <c r="G195" i="2"/>
  <c r="E195" i="2"/>
  <c r="F143" i="2"/>
  <c r="E143" i="2"/>
  <c r="G143" i="2"/>
  <c r="E109" i="2"/>
  <c r="F109" i="2"/>
  <c r="G109" i="2"/>
  <c r="F2813" i="2"/>
  <c r="G2813" i="2"/>
  <c r="F2760" i="2"/>
  <c r="G2760" i="2"/>
  <c r="E2459" i="2"/>
  <c r="F2459" i="2"/>
  <c r="F2451" i="2"/>
  <c r="G2451" i="2"/>
  <c r="G2404" i="2"/>
  <c r="F2404" i="2"/>
  <c r="G2328" i="2"/>
  <c r="E2328" i="2"/>
  <c r="F2328" i="2"/>
  <c r="G1259" i="2"/>
  <c r="E1259" i="2"/>
  <c r="F1259" i="2"/>
  <c r="E2749" i="2"/>
  <c r="F2749" i="2"/>
  <c r="G2749" i="2"/>
  <c r="F2744" i="2"/>
  <c r="E2744" i="2"/>
  <c r="G2744" i="2"/>
  <c r="G2732" i="2"/>
  <c r="F2720" i="2"/>
  <c r="G2720" i="2"/>
  <c r="E2720" i="2"/>
  <c r="G2705" i="2"/>
  <c r="E2705" i="2"/>
  <c r="E2676" i="2"/>
  <c r="F2624" i="2"/>
  <c r="G2624" i="2"/>
  <c r="F2616" i="2"/>
  <c r="G2583" i="2"/>
  <c r="G2564" i="2"/>
  <c r="E2557" i="2"/>
  <c r="F2552" i="2"/>
  <c r="E2552" i="2"/>
  <c r="E2540" i="2"/>
  <c r="E2526" i="2"/>
  <c r="F2526" i="2"/>
  <c r="E2515" i="2"/>
  <c r="E2480" i="2"/>
  <c r="G2462" i="2"/>
  <c r="G2459" i="2"/>
  <c r="F2455" i="2"/>
  <c r="E2451" i="2"/>
  <c r="E2443" i="2"/>
  <c r="F2443" i="2"/>
  <c r="E2410" i="2"/>
  <c r="E2404" i="2"/>
  <c r="F2371" i="2"/>
  <c r="G2371" i="2"/>
  <c r="F2342" i="2"/>
  <c r="G2339" i="2"/>
  <c r="E2331" i="2"/>
  <c r="F2323" i="2"/>
  <c r="G2323" i="2"/>
  <c r="E2277" i="2"/>
  <c r="F2277" i="2"/>
  <c r="G2238" i="2"/>
  <c r="E2213" i="2"/>
  <c r="F2213" i="2"/>
  <c r="E2182" i="2"/>
  <c r="F2182" i="2"/>
  <c r="G2182" i="2"/>
  <c r="G2152" i="2"/>
  <c r="E2152" i="2"/>
  <c r="F2152" i="2"/>
  <c r="E2133" i="2"/>
  <c r="F2133" i="2"/>
  <c r="G2133" i="2"/>
  <c r="E2099" i="2"/>
  <c r="E2048" i="2"/>
  <c r="F2036" i="2"/>
  <c r="G2036" i="2"/>
  <c r="E2029" i="2"/>
  <c r="F2029" i="2"/>
  <c r="E1982" i="2"/>
  <c r="G1982" i="2"/>
  <c r="E1968" i="2"/>
  <c r="F1968" i="2"/>
  <c r="E1853" i="2"/>
  <c r="F1853" i="2"/>
  <c r="E1810" i="2"/>
  <c r="G1810" i="2"/>
  <c r="F1799" i="2"/>
  <c r="E1799" i="2"/>
  <c r="F1763" i="2"/>
  <c r="G1763" i="2"/>
  <c r="E1733" i="2"/>
  <c r="F1733" i="2"/>
  <c r="E1660" i="2"/>
  <c r="F1649" i="2"/>
  <c r="E1620" i="2"/>
  <c r="F1611" i="2"/>
  <c r="E1611" i="2"/>
  <c r="G1611" i="2"/>
  <c r="G1536" i="2"/>
  <c r="F1536" i="2"/>
  <c r="E1536" i="2"/>
  <c r="G1520" i="2"/>
  <c r="F1520" i="2"/>
  <c r="E1520" i="2"/>
  <c r="G1496" i="2"/>
  <c r="F1496" i="2"/>
  <c r="G1483" i="2"/>
  <c r="E1483" i="2"/>
  <c r="F1483" i="2"/>
  <c r="F1391" i="2"/>
  <c r="G1391" i="2"/>
  <c r="G1290" i="2"/>
  <c r="E1290" i="2"/>
  <c r="G1252" i="2"/>
  <c r="F1252" i="2"/>
  <c r="E1252" i="2"/>
  <c r="F1231" i="2"/>
  <c r="E1231" i="2"/>
  <c r="E1161" i="2"/>
  <c r="F1161" i="2"/>
  <c r="F1147" i="2"/>
  <c r="E1147" i="2"/>
  <c r="F1078" i="2"/>
  <c r="G944" i="2"/>
  <c r="F944" i="2"/>
  <c r="G920" i="2"/>
  <c r="E909" i="2"/>
  <c r="F859" i="2"/>
  <c r="E859" i="2"/>
  <c r="E660" i="2"/>
  <c r="F660" i="2"/>
  <c r="G660" i="2"/>
  <c r="F619" i="2"/>
  <c r="E619" i="2"/>
  <c r="F525" i="2"/>
  <c r="G493" i="2"/>
  <c r="E493" i="2"/>
  <c r="F493" i="2"/>
  <c r="E401" i="2"/>
  <c r="F383" i="2"/>
  <c r="G383" i="2"/>
  <c r="E334" i="2"/>
  <c r="F334" i="2"/>
  <c r="G334" i="2"/>
  <c r="G306" i="2"/>
  <c r="E306" i="2"/>
  <c r="F306" i="2"/>
  <c r="E49" i="2"/>
  <c r="G49" i="2"/>
  <c r="F49" i="2"/>
  <c r="D2831" i="2"/>
  <c r="E2789" i="2"/>
  <c r="F2789" i="2"/>
  <c r="G2789" i="2"/>
  <c r="F2775" i="2"/>
  <c r="E2758" i="2"/>
  <c r="F2750" i="2"/>
  <c r="F2735" i="2"/>
  <c r="F2732" i="2"/>
  <c r="E2730" i="2"/>
  <c r="F2730" i="2"/>
  <c r="G2730" i="2"/>
  <c r="F2712" i="2"/>
  <c r="E2712" i="2"/>
  <c r="G2710" i="2"/>
  <c r="F2689" i="2"/>
  <c r="G2686" i="2"/>
  <c r="E2606" i="2"/>
  <c r="F2606" i="2"/>
  <c r="F2600" i="2"/>
  <c r="G2600" i="2"/>
  <c r="F2592" i="2"/>
  <c r="G2585" i="2"/>
  <c r="E2585" i="2"/>
  <c r="F2566" i="2"/>
  <c r="F2563" i="2"/>
  <c r="G2563" i="2"/>
  <c r="E2487" i="2"/>
  <c r="E2474" i="2"/>
  <c r="F2474" i="2"/>
  <c r="E2468" i="2"/>
  <c r="E2465" i="2"/>
  <c r="F2457" i="2"/>
  <c r="G2457" i="2"/>
  <c r="E2416" i="2"/>
  <c r="E2386" i="2"/>
  <c r="G2354" i="2"/>
  <c r="F2354" i="2"/>
  <c r="F2329" i="2"/>
  <c r="F2325" i="2"/>
  <c r="E2302" i="2"/>
  <c r="F2302" i="2"/>
  <c r="G2302" i="2"/>
  <c r="E2291" i="2"/>
  <c r="F2291" i="2"/>
  <c r="G2288" i="2"/>
  <c r="F2265" i="2"/>
  <c r="G2265" i="2"/>
  <c r="E2235" i="2"/>
  <c r="F2235" i="2"/>
  <c r="F2207" i="2"/>
  <c r="G2207" i="2"/>
  <c r="E2203" i="2"/>
  <c r="F2203" i="2"/>
  <c r="F2187" i="2"/>
  <c r="G2187" i="2"/>
  <c r="E2158" i="2"/>
  <c r="F2158" i="2"/>
  <c r="G2158" i="2"/>
  <c r="G2137" i="2"/>
  <c r="E2137" i="2"/>
  <c r="F2137" i="2"/>
  <c r="E2127" i="2"/>
  <c r="G2122" i="2"/>
  <c r="E2122" i="2"/>
  <c r="F2122" i="2"/>
  <c r="F2107" i="2"/>
  <c r="E2107" i="2"/>
  <c r="G2005" i="2"/>
  <c r="E1925" i="2"/>
  <c r="E1821" i="2"/>
  <c r="F1821" i="2"/>
  <c r="E1816" i="2"/>
  <c r="F1807" i="2"/>
  <c r="E1807" i="2"/>
  <c r="G1784" i="2"/>
  <c r="E1784" i="2"/>
  <c r="F1784" i="2"/>
  <c r="G1771" i="2"/>
  <c r="E1728" i="2"/>
  <c r="F1693" i="2"/>
  <c r="E1693" i="2"/>
  <c r="F1607" i="2"/>
  <c r="E1607" i="2"/>
  <c r="G1607" i="2"/>
  <c r="F1603" i="2"/>
  <c r="E1603" i="2"/>
  <c r="F1591" i="2"/>
  <c r="G1591" i="2"/>
  <c r="E1591" i="2"/>
  <c r="F1531" i="2"/>
  <c r="G1531" i="2"/>
  <c r="E1492" i="2"/>
  <c r="G1440" i="2"/>
  <c r="E1440" i="2"/>
  <c r="F1440" i="2"/>
  <c r="E1396" i="2"/>
  <c r="F1393" i="2"/>
  <c r="E1387" i="2"/>
  <c r="E1360" i="2"/>
  <c r="G1360" i="2"/>
  <c r="E1353" i="2"/>
  <c r="F1353" i="2"/>
  <c r="G1353" i="2"/>
  <c r="F1338" i="2"/>
  <c r="G1338" i="2"/>
  <c r="G1331" i="2"/>
  <c r="E1331" i="2"/>
  <c r="F1331" i="2"/>
  <c r="F1245" i="2"/>
  <c r="E1245" i="2"/>
  <c r="E1207" i="2"/>
  <c r="G1207" i="2"/>
  <c r="F1197" i="2"/>
  <c r="G1197" i="2"/>
  <c r="E1197" i="2"/>
  <c r="E1167" i="2"/>
  <c r="F1154" i="2"/>
  <c r="E1154" i="2"/>
  <c r="G1154" i="2"/>
  <c r="E1121" i="2"/>
  <c r="F1121" i="2"/>
  <c r="G1121" i="2"/>
  <c r="E1048" i="2"/>
  <c r="F1048" i="2"/>
  <c r="E1031" i="2"/>
  <c r="E954" i="2"/>
  <c r="F935" i="2"/>
  <c r="G935" i="2"/>
  <c r="E935" i="2"/>
  <c r="F919" i="2"/>
  <c r="G919" i="2"/>
  <c r="E919" i="2"/>
  <c r="F877" i="2"/>
  <c r="G877" i="2"/>
  <c r="E858" i="2"/>
  <c r="F609" i="2"/>
  <c r="F599" i="2"/>
  <c r="E599" i="2"/>
  <c r="G472" i="2"/>
  <c r="E472" i="2"/>
  <c r="G60" i="2"/>
  <c r="E60" i="2"/>
  <c r="E2815" i="2"/>
  <c r="F2815" i="2"/>
  <c r="F2784" i="2"/>
  <c r="G2784" i="2"/>
  <c r="G2766" i="2"/>
  <c r="E2766" i="2"/>
  <c r="F2766" i="2"/>
  <c r="E2602" i="2"/>
  <c r="F2602" i="2"/>
  <c r="G2602" i="2"/>
  <c r="E2350" i="2"/>
  <c r="F2350" i="2"/>
  <c r="G2350" i="2"/>
  <c r="E2342" i="2"/>
  <c r="G2342" i="2"/>
  <c r="F2143" i="2"/>
  <c r="E2143" i="2"/>
  <c r="G2143" i="2"/>
  <c r="E1708" i="2"/>
  <c r="E1359" i="2"/>
  <c r="F1359" i="2"/>
  <c r="G1286" i="2"/>
  <c r="F1286" i="2"/>
  <c r="E1286" i="2"/>
  <c r="F567" i="2"/>
  <c r="E567" i="2"/>
  <c r="G2782" i="2"/>
  <c r="F2782" i="2"/>
  <c r="G2681" i="2"/>
  <c r="F2681" i="2"/>
  <c r="E2575" i="2"/>
  <c r="G2569" i="2"/>
  <c r="E2569" i="2"/>
  <c r="F2569" i="2"/>
  <c r="F2560" i="2"/>
  <c r="E2517" i="2"/>
  <c r="F2517" i="2"/>
  <c r="E2166" i="2"/>
  <c r="F2166" i="2"/>
  <c r="G2166" i="2"/>
  <c r="G1499" i="2"/>
  <c r="F1499" i="2"/>
  <c r="E1159" i="2"/>
  <c r="E690" i="2"/>
  <c r="F2708" i="2"/>
  <c r="F2700" i="2"/>
  <c r="G2588" i="2"/>
  <c r="F2536" i="2"/>
  <c r="E2536" i="2"/>
  <c r="G2536" i="2"/>
  <c r="F2492" i="2"/>
  <c r="F2423" i="2"/>
  <c r="F2393" i="2"/>
  <c r="G2384" i="2"/>
  <c r="E2384" i="2"/>
  <c r="E2358" i="2"/>
  <c r="F2358" i="2"/>
  <c r="G2358" i="2"/>
  <c r="F2335" i="2"/>
  <c r="E2335" i="2"/>
  <c r="F2300" i="2"/>
  <c r="E2300" i="2"/>
  <c r="G2273" i="2"/>
  <c r="F2273" i="2"/>
  <c r="F2267" i="2"/>
  <c r="G2267" i="2"/>
  <c r="E2259" i="2"/>
  <c r="E2201" i="2"/>
  <c r="G2201" i="2"/>
  <c r="E2195" i="2"/>
  <c r="F2195" i="2"/>
  <c r="G2112" i="2"/>
  <c r="E2112" i="2"/>
  <c r="F2095" i="2"/>
  <c r="G2095" i="2"/>
  <c r="G2069" i="2"/>
  <c r="G2044" i="2"/>
  <c r="F2044" i="2"/>
  <c r="F1998" i="2"/>
  <c r="G1998" i="2"/>
  <c r="E1948" i="2"/>
  <c r="E1941" i="2"/>
  <c r="F1941" i="2"/>
  <c r="G1941" i="2"/>
  <c r="F1934" i="2"/>
  <c r="G1934" i="2"/>
  <c r="E1923" i="2"/>
  <c r="G1923" i="2"/>
  <c r="F1923" i="2"/>
  <c r="G1873" i="2"/>
  <c r="E1873" i="2"/>
  <c r="F1873" i="2"/>
  <c r="F1796" i="2"/>
  <c r="E1796" i="2"/>
  <c r="F1786" i="2"/>
  <c r="G1786" i="2"/>
  <c r="E1781" i="2"/>
  <c r="F1781" i="2"/>
  <c r="F1757" i="2"/>
  <c r="E1757" i="2"/>
  <c r="G1745" i="2"/>
  <c r="E1731" i="2"/>
  <c r="F1731" i="2"/>
  <c r="G1731" i="2"/>
  <c r="F1695" i="2"/>
  <c r="E1695" i="2"/>
  <c r="G1695" i="2"/>
  <c r="E1662" i="2"/>
  <c r="F1662" i="2"/>
  <c r="G1632" i="2"/>
  <c r="F1632" i="2"/>
  <c r="G1601" i="2"/>
  <c r="F1601" i="2"/>
  <c r="F1583" i="2"/>
  <c r="G1583" i="2"/>
  <c r="E1583" i="2"/>
  <c r="E1550" i="2"/>
  <c r="F1550" i="2"/>
  <c r="G1550" i="2"/>
  <c r="E1534" i="2"/>
  <c r="F1534" i="2"/>
  <c r="G1534" i="2"/>
  <c r="E1523" i="2"/>
  <c r="F1503" i="2"/>
  <c r="E1503" i="2"/>
  <c r="G1503" i="2"/>
  <c r="E1445" i="2"/>
  <c r="F1445" i="2"/>
  <c r="E1435" i="2"/>
  <c r="F1435" i="2"/>
  <c r="G1435" i="2"/>
  <c r="E1378" i="2"/>
  <c r="G1374" i="2"/>
  <c r="F1374" i="2"/>
  <c r="E1374" i="2"/>
  <c r="E1285" i="2"/>
  <c r="F1285" i="2"/>
  <c r="G1262" i="2"/>
  <c r="F1262" i="2"/>
  <c r="E1262" i="2"/>
  <c r="E1233" i="2"/>
  <c r="F1233" i="2"/>
  <c r="F1214" i="2"/>
  <c r="E1214" i="2"/>
  <c r="G1214" i="2"/>
  <c r="E1188" i="2"/>
  <c r="G1188" i="2"/>
  <c r="F1188" i="2"/>
  <c r="F1170" i="2"/>
  <c r="E1170" i="2"/>
  <c r="G1170" i="2"/>
  <c r="E1043" i="2"/>
  <c r="F1043" i="2"/>
  <c r="F903" i="2"/>
  <c r="E903" i="2"/>
  <c r="G903" i="2"/>
  <c r="E889" i="2"/>
  <c r="F889" i="2"/>
  <c r="G889" i="2"/>
  <c r="E882" i="2"/>
  <c r="E825" i="2"/>
  <c r="F825" i="2"/>
  <c r="G825" i="2"/>
  <c r="E814" i="2"/>
  <c r="G814" i="2"/>
  <c r="E767" i="2"/>
  <c r="F767" i="2"/>
  <c r="G767" i="2"/>
  <c r="E761" i="2"/>
  <c r="F761" i="2"/>
  <c r="G761" i="2"/>
  <c r="E713" i="2"/>
  <c r="F713" i="2"/>
  <c r="G713" i="2"/>
  <c r="E652" i="2"/>
  <c r="F652" i="2"/>
  <c r="G652" i="2"/>
  <c r="G360" i="2"/>
  <c r="E360" i="2"/>
  <c r="F360" i="2"/>
  <c r="E2485" i="2"/>
  <c r="E2339" i="2"/>
  <c r="F2331" i="2"/>
  <c r="G2331" i="2"/>
  <c r="G2304" i="2"/>
  <c r="E2304" i="2"/>
  <c r="F2099" i="2"/>
  <c r="G2099" i="2"/>
  <c r="F1987" i="2"/>
  <c r="E1987" i="2"/>
  <c r="E1855" i="2"/>
  <c r="G1855" i="2"/>
  <c r="E1630" i="2"/>
  <c r="G1630" i="2"/>
  <c r="F1630" i="2"/>
  <c r="E1581" i="2"/>
  <c r="F1581" i="2"/>
  <c r="E1326" i="2"/>
  <c r="F1326" i="2"/>
  <c r="G1326" i="2"/>
  <c r="E1293" i="2"/>
  <c r="F1293" i="2"/>
  <c r="G1293" i="2"/>
  <c r="F1010" i="2"/>
  <c r="E1010" i="2"/>
  <c r="E697" i="2"/>
  <c r="G697" i="2"/>
  <c r="F697" i="2"/>
  <c r="F551" i="2"/>
  <c r="E551" i="2"/>
  <c r="F505" i="2"/>
  <c r="E505" i="2"/>
  <c r="G496" i="2"/>
  <c r="F496" i="2"/>
  <c r="G284" i="2"/>
  <c r="F284" i="2"/>
  <c r="E262" i="2"/>
  <c r="F262" i="2"/>
  <c r="F199" i="2"/>
  <c r="G199" i="2"/>
  <c r="E2807" i="2"/>
  <c r="F2807" i="2"/>
  <c r="G2807" i="2"/>
  <c r="G2798" i="2"/>
  <c r="E2798" i="2"/>
  <c r="F2798" i="2"/>
  <c r="E2748" i="2"/>
  <c r="E2599" i="2"/>
  <c r="F2599" i="2"/>
  <c r="G2545" i="2"/>
  <c r="F2545" i="2"/>
  <c r="G2264" i="2"/>
  <c r="E2264" i="2"/>
  <c r="E2189" i="2"/>
  <c r="F2189" i="2"/>
  <c r="G1980" i="2"/>
  <c r="E1980" i="2"/>
  <c r="F1980" i="2"/>
  <c r="E1978" i="2"/>
  <c r="G1978" i="2"/>
  <c r="F1837" i="2"/>
  <c r="E1837" i="2"/>
  <c r="G1513" i="2"/>
  <c r="F1513" i="2"/>
  <c r="E1485" i="2"/>
  <c r="F1485" i="2"/>
  <c r="E926" i="2"/>
  <c r="G926" i="2"/>
  <c r="E850" i="2"/>
  <c r="E478" i="2"/>
  <c r="F478" i="2"/>
  <c r="G478" i="2"/>
  <c r="F203" i="2"/>
  <c r="G203" i="2"/>
  <c r="E203" i="2"/>
  <c r="G76" i="2"/>
  <c r="E76" i="2"/>
  <c r="F76" i="2"/>
  <c r="F2792" i="2"/>
  <c r="G2792" i="2"/>
  <c r="E2740" i="2"/>
  <c r="F2740" i="2"/>
  <c r="E2685" i="2"/>
  <c r="F2685" i="2"/>
  <c r="E2524" i="2"/>
  <c r="F2524" i="2"/>
  <c r="E2414" i="2"/>
  <c r="F2414" i="2"/>
  <c r="F2830" i="2"/>
  <c r="E2830" i="2"/>
  <c r="D2830" i="2"/>
  <c r="E2817" i="2"/>
  <c r="G2817" i="2"/>
  <c r="E2809" i="2"/>
  <c r="G2809" i="2"/>
  <c r="G2801" i="2"/>
  <c r="F2797" i="2"/>
  <c r="E2765" i="2"/>
  <c r="E2734" i="2"/>
  <c r="G2734" i="2"/>
  <c r="F2714" i="2"/>
  <c r="G2714" i="2"/>
  <c r="E2708" i="2"/>
  <c r="E2700" i="2"/>
  <c r="F2680" i="2"/>
  <c r="E2680" i="2"/>
  <c r="F2666" i="2"/>
  <c r="E2652" i="2"/>
  <c r="F2650" i="2"/>
  <c r="G2650" i="2"/>
  <c r="E2643" i="2"/>
  <c r="F2643" i="2"/>
  <c r="G2616" i="2"/>
  <c r="G2587" i="2"/>
  <c r="F2587" i="2"/>
  <c r="F2564" i="2"/>
  <c r="E2559" i="2"/>
  <c r="F2559" i="2"/>
  <c r="G2559" i="2"/>
  <c r="F2544" i="2"/>
  <c r="E2544" i="2"/>
  <c r="E2522" i="2"/>
  <c r="F2489" i="2"/>
  <c r="G2489" i="2"/>
  <c r="G2455" i="2"/>
  <c r="E2422" i="2"/>
  <c r="F2422" i="2"/>
  <c r="G2422" i="2"/>
  <c r="E2406" i="2"/>
  <c r="G2406" i="2"/>
  <c r="E2403" i="2"/>
  <c r="F2403" i="2"/>
  <c r="F2395" i="2"/>
  <c r="G2395" i="2"/>
  <c r="G2392" i="2"/>
  <c r="E2392" i="2"/>
  <c r="F2392" i="2"/>
  <c r="E2389" i="2"/>
  <c r="G2313" i="2"/>
  <c r="E2313" i="2"/>
  <c r="F2313" i="2"/>
  <c r="E2286" i="2"/>
  <c r="G2286" i="2"/>
  <c r="G2240" i="2"/>
  <c r="F2240" i="2"/>
  <c r="E2205" i="2"/>
  <c r="F2205" i="2"/>
  <c r="F2068" i="2"/>
  <c r="G2068" i="2"/>
  <c r="E2068" i="2"/>
  <c r="E1993" i="2"/>
  <c r="F1993" i="2"/>
  <c r="G1993" i="2"/>
  <c r="F1955" i="2"/>
  <c r="E1955" i="2"/>
  <c r="G1955" i="2"/>
  <c r="E1904" i="2"/>
  <c r="F1904" i="2"/>
  <c r="F1833" i="2"/>
  <c r="G1833" i="2"/>
  <c r="E1833" i="2"/>
  <c r="G1780" i="2"/>
  <c r="F1767" i="2"/>
  <c r="E1767" i="2"/>
  <c r="G1720" i="2"/>
  <c r="E1720" i="2"/>
  <c r="F1703" i="2"/>
  <c r="G1703" i="2"/>
  <c r="E1703" i="2"/>
  <c r="E1686" i="2"/>
  <c r="G1686" i="2"/>
  <c r="G1683" i="2"/>
  <c r="F1683" i="2"/>
  <c r="E1644" i="2"/>
  <c r="F1559" i="2"/>
  <c r="G1559" i="2"/>
  <c r="F1487" i="2"/>
  <c r="G1487" i="2"/>
  <c r="E1487" i="2"/>
  <c r="E1430" i="2"/>
  <c r="F1430" i="2"/>
  <c r="G1430" i="2"/>
  <c r="E1427" i="2"/>
  <c r="F1382" i="2"/>
  <c r="E1382" i="2"/>
  <c r="G1382" i="2"/>
  <c r="G1365" i="2"/>
  <c r="E1365" i="2"/>
  <c r="F1365" i="2"/>
  <c r="F1340" i="2"/>
  <c r="E1340" i="2"/>
  <c r="E1270" i="2"/>
  <c r="F1270" i="2"/>
  <c r="G1270" i="2"/>
  <c r="G1267" i="2"/>
  <c r="F1267" i="2"/>
  <c r="G1254" i="2"/>
  <c r="E1254" i="2"/>
  <c r="F1254" i="2"/>
  <c r="E1169" i="2"/>
  <c r="G1169" i="2"/>
  <c r="F1169" i="2"/>
  <c r="F1130" i="2"/>
  <c r="E1130" i="2"/>
  <c r="G1130" i="2"/>
  <c r="E1126" i="2"/>
  <c r="F1098" i="2"/>
  <c r="G1098" i="2"/>
  <c r="E1098" i="2"/>
  <c r="E1087" i="2"/>
  <c r="F1076" i="2"/>
  <c r="G1076" i="2"/>
  <c r="E1033" i="2"/>
  <c r="G1033" i="2"/>
  <c r="E974" i="2"/>
  <c r="G974" i="2"/>
  <c r="G952" i="2"/>
  <c r="F952" i="2"/>
  <c r="E902" i="2"/>
  <c r="G902" i="2"/>
  <c r="F902" i="2"/>
  <c r="E874" i="2"/>
  <c r="E849" i="2"/>
  <c r="F849" i="2"/>
  <c r="G849" i="2"/>
  <c r="E742" i="2"/>
  <c r="G640" i="2"/>
  <c r="F640" i="2"/>
  <c r="G555" i="2"/>
  <c r="F555" i="2"/>
  <c r="F482" i="2"/>
  <c r="G482" i="2"/>
  <c r="E482" i="2"/>
  <c r="F391" i="2"/>
  <c r="E391" i="2"/>
  <c r="E260" i="2"/>
  <c r="G2691" i="2"/>
  <c r="F2691" i="2"/>
  <c r="G2537" i="2"/>
  <c r="F2410" i="2"/>
  <c r="G2410" i="2"/>
  <c r="G2209" i="2"/>
  <c r="E2209" i="2"/>
  <c r="F2209" i="2"/>
  <c r="E1861" i="2"/>
  <c r="G1861" i="2"/>
  <c r="F1599" i="2"/>
  <c r="G1599" i="2"/>
  <c r="E1599" i="2"/>
  <c r="E1153" i="2"/>
  <c r="G1153" i="2"/>
  <c r="F1153" i="2"/>
  <c r="F1096" i="2"/>
  <c r="E1096" i="2"/>
  <c r="E1078" i="2"/>
  <c r="G1078" i="2"/>
  <c r="F2752" i="2"/>
  <c r="G2752" i="2"/>
  <c r="G2667" i="2"/>
  <c r="G2658" i="2"/>
  <c r="E2658" i="2"/>
  <c r="F2644" i="2"/>
  <c r="G2644" i="2"/>
  <c r="F2227" i="2"/>
  <c r="G2227" i="2"/>
  <c r="F2212" i="2"/>
  <c r="E2212" i="2"/>
  <c r="G2008" i="2"/>
  <c r="F2008" i="2"/>
  <c r="E1790" i="2"/>
  <c r="F1790" i="2"/>
  <c r="G1790" i="2"/>
  <c r="E1199" i="2"/>
  <c r="G1199" i="2"/>
  <c r="F1199" i="2"/>
  <c r="E1025" i="2"/>
  <c r="F1025" i="2"/>
  <c r="G1025" i="2"/>
  <c r="G300" i="2"/>
  <c r="F300" i="2"/>
  <c r="F2726" i="2"/>
  <c r="G2726" i="2"/>
  <c r="E2624" i="2"/>
  <c r="G2553" i="2"/>
  <c r="F2553" i="2"/>
  <c r="G2540" i="2"/>
  <c r="F2475" i="2"/>
  <c r="G2475" i="2"/>
  <c r="E2455" i="2"/>
  <c r="E2379" i="2"/>
  <c r="F2379" i="2"/>
  <c r="E2371" i="2"/>
  <c r="E2365" i="2"/>
  <c r="F2365" i="2"/>
  <c r="G2365" i="2"/>
  <c r="G2363" i="2"/>
  <c r="E2323" i="2"/>
  <c r="E2315" i="2"/>
  <c r="F2295" i="2"/>
  <c r="E2295" i="2"/>
  <c r="E2283" i="2"/>
  <c r="F2283" i="2"/>
  <c r="G2272" i="2"/>
  <c r="E2272" i="2"/>
  <c r="F2236" i="2"/>
  <c r="G2236" i="2"/>
  <c r="F2191" i="2"/>
  <c r="E2191" i="2"/>
  <c r="G2191" i="2"/>
  <c r="E2174" i="2"/>
  <c r="G2174" i="2"/>
  <c r="E2135" i="2"/>
  <c r="E2043" i="2"/>
  <c r="F2043" i="2"/>
  <c r="G2043" i="2"/>
  <c r="E2036" i="2"/>
  <c r="F1982" i="2"/>
  <c r="G1930" i="2"/>
  <c r="E1930" i="2"/>
  <c r="F1930" i="2"/>
  <c r="E1914" i="2"/>
  <c r="E1886" i="2"/>
  <c r="F1886" i="2"/>
  <c r="F1876" i="2"/>
  <c r="G1876" i="2"/>
  <c r="E1859" i="2"/>
  <c r="F1859" i="2"/>
  <c r="G1859" i="2"/>
  <c r="E1825" i="2"/>
  <c r="F1825" i="2"/>
  <c r="F1804" i="2"/>
  <c r="G1804" i="2"/>
  <c r="F1788" i="2"/>
  <c r="G1788" i="2"/>
  <c r="E1763" i="2"/>
  <c r="G1747" i="2"/>
  <c r="F1747" i="2"/>
  <c r="G1664" i="2"/>
  <c r="E1664" i="2"/>
  <c r="F1664" i="2"/>
  <c r="E1638" i="2"/>
  <c r="G1638" i="2"/>
  <c r="F1638" i="2"/>
  <c r="E1628" i="2"/>
  <c r="G1585" i="2"/>
  <c r="F1585" i="2"/>
  <c r="E1574" i="2"/>
  <c r="G1574" i="2"/>
  <c r="G1528" i="2"/>
  <c r="F1528" i="2"/>
  <c r="E1528" i="2"/>
  <c r="G1521" i="2"/>
  <c r="F1521" i="2"/>
  <c r="E1502" i="2"/>
  <c r="F1502" i="2"/>
  <c r="E1496" i="2"/>
  <c r="F1463" i="2"/>
  <c r="G1463" i="2"/>
  <c r="G1459" i="2"/>
  <c r="E1459" i="2"/>
  <c r="F1459" i="2"/>
  <c r="E1414" i="2"/>
  <c r="F1414" i="2"/>
  <c r="G1414" i="2"/>
  <c r="E1391" i="2"/>
  <c r="E1376" i="2"/>
  <c r="F1376" i="2"/>
  <c r="G1376" i="2"/>
  <c r="F1261" i="2"/>
  <c r="E1261" i="2"/>
  <c r="G1229" i="2"/>
  <c r="E1229" i="2"/>
  <c r="F1229" i="2"/>
  <c r="F1202" i="2"/>
  <c r="E1202" i="2"/>
  <c r="G1202" i="2"/>
  <c r="E1129" i="2"/>
  <c r="F1129" i="2"/>
  <c r="G1129" i="2"/>
  <c r="F1090" i="2"/>
  <c r="G1090" i="2"/>
  <c r="E1090" i="2"/>
  <c r="F1066" i="2"/>
  <c r="G1066" i="2"/>
  <c r="E1066" i="2"/>
  <c r="E1046" i="2"/>
  <c r="G1046" i="2"/>
  <c r="F1046" i="2"/>
  <c r="E1039" i="2"/>
  <c r="G981" i="2"/>
  <c r="F981" i="2"/>
  <c r="E855" i="2"/>
  <c r="F855" i="2"/>
  <c r="F837" i="2"/>
  <c r="G837" i="2"/>
  <c r="E837" i="2"/>
  <c r="E676" i="2"/>
  <c r="F676" i="2"/>
  <c r="G676" i="2"/>
  <c r="G619" i="2"/>
  <c r="F554" i="2"/>
  <c r="E554" i="2"/>
  <c r="F535" i="2"/>
  <c r="E535" i="2"/>
  <c r="G523" i="2"/>
  <c r="F523" i="2"/>
  <c r="E450" i="2"/>
  <c r="F428" i="2"/>
  <c r="G428" i="2"/>
  <c r="F367" i="2"/>
  <c r="G367" i="2"/>
  <c r="E367" i="2"/>
  <c r="G339" i="2"/>
  <c r="E339" i="2"/>
  <c r="F339" i="2"/>
  <c r="F280" i="2"/>
  <c r="E280" i="2"/>
  <c r="G196" i="2"/>
  <c r="E196" i="2"/>
  <c r="F196" i="2"/>
  <c r="G140" i="2"/>
  <c r="E140" i="2"/>
  <c r="F140" i="2"/>
  <c r="F46" i="2"/>
  <c r="G46" i="2"/>
  <c r="E46" i="2"/>
  <c r="F34" i="2"/>
  <c r="E34" i="2"/>
  <c r="G34" i="2"/>
  <c r="E2125" i="2"/>
  <c r="F1965" i="2"/>
  <c r="E1952" i="2"/>
  <c r="E1931" i="2"/>
  <c r="G1852" i="2"/>
  <c r="G1840" i="2"/>
  <c r="E1818" i="2"/>
  <c r="E1811" i="2"/>
  <c r="G1791" i="2"/>
  <c r="F1789" i="2"/>
  <c r="E1717" i="2"/>
  <c r="E1673" i="2"/>
  <c r="F1659" i="2"/>
  <c r="E1653" i="2"/>
  <c r="E1641" i="2"/>
  <c r="F1627" i="2"/>
  <c r="F1623" i="2"/>
  <c r="G1623" i="2"/>
  <c r="E1623" i="2"/>
  <c r="G1616" i="2"/>
  <c r="F1610" i="2"/>
  <c r="G1576" i="2"/>
  <c r="E1576" i="2"/>
  <c r="G1480" i="2"/>
  <c r="E1478" i="2"/>
  <c r="G1478" i="2"/>
  <c r="F1478" i="2"/>
  <c r="F1447" i="2"/>
  <c r="F1417" i="2"/>
  <c r="E1345" i="2"/>
  <c r="G1345" i="2"/>
  <c r="G1343" i="2"/>
  <c r="F1343" i="2"/>
  <c r="F1327" i="2"/>
  <c r="E1312" i="2"/>
  <c r="G1251" i="2"/>
  <c r="F1244" i="2"/>
  <c r="G1237" i="2"/>
  <c r="F1237" i="2"/>
  <c r="E1158" i="2"/>
  <c r="E1145" i="2"/>
  <c r="G1145" i="2"/>
  <c r="F1145" i="2"/>
  <c r="E1139" i="2"/>
  <c r="E1123" i="2"/>
  <c r="G1092" i="2"/>
  <c r="F1092" i="2"/>
  <c r="E1038" i="2"/>
  <c r="G1038" i="2"/>
  <c r="G1016" i="2"/>
  <c r="F1016" i="2"/>
  <c r="E998" i="2"/>
  <c r="G995" i="2"/>
  <c r="E995" i="2"/>
  <c r="E943" i="2"/>
  <c r="E937" i="2"/>
  <c r="F937" i="2"/>
  <c r="F934" i="2"/>
  <c r="E905" i="2"/>
  <c r="F899" i="2"/>
  <c r="E899" i="2"/>
  <c r="F891" i="2"/>
  <c r="E891" i="2"/>
  <c r="E879" i="2"/>
  <c r="F879" i="2"/>
  <c r="G879" i="2"/>
  <c r="F870" i="2"/>
  <c r="E799" i="2"/>
  <c r="F799" i="2"/>
  <c r="F775" i="2"/>
  <c r="E775" i="2"/>
  <c r="E745" i="2"/>
  <c r="F745" i="2"/>
  <c r="E726" i="2"/>
  <c r="G726" i="2"/>
  <c r="F726" i="2"/>
  <c r="E724" i="2"/>
  <c r="G724" i="2"/>
  <c r="F724" i="2"/>
  <c r="E718" i="2"/>
  <c r="E689" i="2"/>
  <c r="F689" i="2"/>
  <c r="G689" i="2"/>
  <c r="E683" i="2"/>
  <c r="E673" i="2"/>
  <c r="G673" i="2"/>
  <c r="E633" i="2"/>
  <c r="F633" i="2"/>
  <c r="G633" i="2"/>
  <c r="E629" i="2"/>
  <c r="F629" i="2"/>
  <c r="G597" i="2"/>
  <c r="F562" i="2"/>
  <c r="E562" i="2"/>
  <c r="G533" i="2"/>
  <c r="F528" i="2"/>
  <c r="E528" i="2"/>
  <c r="E443" i="2"/>
  <c r="F443" i="2"/>
  <c r="G443" i="2"/>
  <c r="E425" i="2"/>
  <c r="F425" i="2"/>
  <c r="E403" i="2"/>
  <c r="F403" i="2"/>
  <c r="G403" i="2"/>
  <c r="F390" i="2"/>
  <c r="F355" i="2"/>
  <c r="G355" i="2"/>
  <c r="E355" i="2"/>
  <c r="E352" i="2"/>
  <c r="G242" i="2"/>
  <c r="E242" i="2"/>
  <c r="F242" i="2"/>
  <c r="F191" i="2"/>
  <c r="E191" i="2"/>
  <c r="G165" i="2"/>
  <c r="G92" i="2"/>
  <c r="E92" i="2"/>
  <c r="F92" i="2"/>
  <c r="F1967" i="2"/>
  <c r="G1967" i="2"/>
  <c r="E1702" i="2"/>
  <c r="G1301" i="2"/>
  <c r="F1301" i="2"/>
  <c r="E1223" i="2"/>
  <c r="F1223" i="2"/>
  <c r="E1163" i="2"/>
  <c r="E857" i="2"/>
  <c r="F857" i="2"/>
  <c r="G857" i="2"/>
  <c r="E557" i="2"/>
  <c r="E278" i="2"/>
  <c r="F278" i="2"/>
  <c r="G278" i="2"/>
  <c r="G2604" i="2"/>
  <c r="G2532" i="2"/>
  <c r="G2491" i="2"/>
  <c r="G2435" i="2"/>
  <c r="G2251" i="2"/>
  <c r="G2219" i="2"/>
  <c r="G2211" i="2"/>
  <c r="G2139" i="2"/>
  <c r="G2114" i="2"/>
  <c r="E1933" i="2"/>
  <c r="E1929" i="2"/>
  <c r="G1929" i="2"/>
  <c r="F1911" i="2"/>
  <c r="G1911" i="2"/>
  <c r="F1869" i="2"/>
  <c r="G1851" i="2"/>
  <c r="G1848" i="2"/>
  <c r="F1848" i="2"/>
  <c r="F1828" i="2"/>
  <c r="E1828" i="2"/>
  <c r="G1739" i="2"/>
  <c r="F1739" i="2"/>
  <c r="G1712" i="2"/>
  <c r="E1712" i="2"/>
  <c r="G1680" i="2"/>
  <c r="F1680" i="2"/>
  <c r="E1680" i="2"/>
  <c r="G1595" i="2"/>
  <c r="F1595" i="2"/>
  <c r="G1579" i="2"/>
  <c r="G1568" i="2"/>
  <c r="E1568" i="2"/>
  <c r="G1555" i="2"/>
  <c r="E1542" i="2"/>
  <c r="G1542" i="2"/>
  <c r="F1493" i="2"/>
  <c r="E1493" i="2"/>
  <c r="G1491" i="2"/>
  <c r="F1491" i="2"/>
  <c r="G1472" i="2"/>
  <c r="E1472" i="2"/>
  <c r="G1400" i="2"/>
  <c r="E1398" i="2"/>
  <c r="G1398" i="2"/>
  <c r="F1398" i="2"/>
  <c r="G1380" i="2"/>
  <c r="E1380" i="2"/>
  <c r="G1372" i="2"/>
  <c r="E1361" i="2"/>
  <c r="F1282" i="2"/>
  <c r="G1282" i="2"/>
  <c r="F1266" i="2"/>
  <c r="E1225" i="2"/>
  <c r="E1191" i="2"/>
  <c r="G1191" i="2"/>
  <c r="G1182" i="2"/>
  <c r="E1182" i="2"/>
  <c r="F1179" i="2"/>
  <c r="E1171" i="2"/>
  <c r="F1171" i="2"/>
  <c r="F1131" i="2"/>
  <c r="E1131" i="2"/>
  <c r="F1114" i="2"/>
  <c r="G1114" i="2"/>
  <c r="F1074" i="2"/>
  <c r="E1074" i="2"/>
  <c r="G1074" i="2"/>
  <c r="E1067" i="2"/>
  <c r="F1050" i="2"/>
  <c r="G1050" i="2"/>
  <c r="E961" i="2"/>
  <c r="F961" i="2"/>
  <c r="F939" i="2"/>
  <c r="E939" i="2"/>
  <c r="F885" i="2"/>
  <c r="G885" i="2"/>
  <c r="F869" i="2"/>
  <c r="E869" i="2"/>
  <c r="G869" i="2"/>
  <c r="E847" i="2"/>
  <c r="F847" i="2"/>
  <c r="G847" i="2"/>
  <c r="F845" i="2"/>
  <c r="G845" i="2"/>
  <c r="E845" i="2"/>
  <c r="F827" i="2"/>
  <c r="E827" i="2"/>
  <c r="E793" i="2"/>
  <c r="F793" i="2"/>
  <c r="G793" i="2"/>
  <c r="E783" i="2"/>
  <c r="F783" i="2"/>
  <c r="G783" i="2"/>
  <c r="F763" i="2"/>
  <c r="E763" i="2"/>
  <c r="E702" i="2"/>
  <c r="F702" i="2"/>
  <c r="F685" i="2"/>
  <c r="E685" i="2"/>
  <c r="G685" i="2"/>
  <c r="E662" i="2"/>
  <c r="G662" i="2"/>
  <c r="G648" i="2"/>
  <c r="E648" i="2"/>
  <c r="F648" i="2"/>
  <c r="G621" i="2"/>
  <c r="E589" i="2"/>
  <c r="G589" i="2"/>
  <c r="G541" i="2"/>
  <c r="E476" i="2"/>
  <c r="F476" i="2"/>
  <c r="F396" i="2"/>
  <c r="G396" i="2"/>
  <c r="G376" i="2"/>
  <c r="E376" i="2"/>
  <c r="E323" i="2"/>
  <c r="F323" i="2"/>
  <c r="G323" i="2"/>
  <c r="E310" i="2"/>
  <c r="F310" i="2"/>
  <c r="G310" i="2"/>
  <c r="E230" i="2"/>
  <c r="F230" i="2"/>
  <c r="G230" i="2"/>
  <c r="G156" i="2"/>
  <c r="F156" i="2"/>
  <c r="E156" i="2"/>
  <c r="E117" i="2"/>
  <c r="F117" i="2"/>
  <c r="G117" i="2"/>
  <c r="E77" i="2"/>
  <c r="F77" i="2"/>
  <c r="G77" i="2"/>
  <c r="E33" i="2"/>
  <c r="F33" i="2"/>
  <c r="F1699" i="2"/>
  <c r="E1699" i="2"/>
  <c r="G1544" i="2"/>
  <c r="E1544" i="2"/>
  <c r="F1511" i="2"/>
  <c r="G1511" i="2"/>
  <c r="F1439" i="2"/>
  <c r="E1439" i="2"/>
  <c r="F1305" i="2"/>
  <c r="G1305" i="2"/>
  <c r="G1248" i="2"/>
  <c r="E1220" i="2"/>
  <c r="F1220" i="2"/>
  <c r="G1220" i="2"/>
  <c r="E1107" i="2"/>
  <c r="F1054" i="2"/>
  <c r="G1054" i="2"/>
  <c r="E1054" i="2"/>
  <c r="G1019" i="2"/>
  <c r="F1019" i="2"/>
  <c r="F1006" i="2"/>
  <c r="E1006" i="2"/>
  <c r="F911" i="2"/>
  <c r="G911" i="2"/>
  <c r="G896" i="2"/>
  <c r="F583" i="2"/>
  <c r="E583" i="2"/>
  <c r="G532" i="2"/>
  <c r="F532" i="2"/>
  <c r="E530" i="2"/>
  <c r="G530" i="2"/>
  <c r="E462" i="2"/>
  <c r="G462" i="2"/>
  <c r="E414" i="2"/>
  <c r="G414" i="2"/>
  <c r="E317" i="2"/>
  <c r="G317" i="2"/>
  <c r="E181" i="2"/>
  <c r="F181" i="2"/>
  <c r="G181" i="2"/>
  <c r="G2636" i="2"/>
  <c r="G2499" i="2"/>
  <c r="F2636" i="2"/>
  <c r="F2620" i="2"/>
  <c r="G2618" i="2"/>
  <c r="G2608" i="2"/>
  <c r="F2604" i="2"/>
  <c r="F2577" i="2"/>
  <c r="F2532" i="2"/>
  <c r="G2528" i="2"/>
  <c r="G2519" i="2"/>
  <c r="F2499" i="2"/>
  <c r="F2497" i="2"/>
  <c r="F2491" i="2"/>
  <c r="F2482" i="2"/>
  <c r="F2435" i="2"/>
  <c r="F2433" i="2"/>
  <c r="F2418" i="2"/>
  <c r="F2369" i="2"/>
  <c r="F2340" i="2"/>
  <c r="G2262" i="2"/>
  <c r="G2260" i="2"/>
  <c r="G2257" i="2"/>
  <c r="F2251" i="2"/>
  <c r="G2233" i="2"/>
  <c r="F2219" i="2"/>
  <c r="F2211" i="2"/>
  <c r="G2199" i="2"/>
  <c r="F2139" i="2"/>
  <c r="F2114" i="2"/>
  <c r="G2110" i="2"/>
  <c r="F2108" i="2"/>
  <c r="G2097" i="2"/>
  <c r="F2058" i="2"/>
  <c r="G2054" i="2"/>
  <c r="G2033" i="2"/>
  <c r="G2031" i="2"/>
  <c r="G1990" i="2"/>
  <c r="G1939" i="2"/>
  <c r="F1935" i="2"/>
  <c r="F1916" i="2"/>
  <c r="G1896" i="2"/>
  <c r="G1890" i="2"/>
  <c r="G1883" i="2"/>
  <c r="F1871" i="2"/>
  <c r="E1871" i="2"/>
  <c r="F1851" i="2"/>
  <c r="G1850" i="2"/>
  <c r="G1835" i="2"/>
  <c r="G1831" i="2"/>
  <c r="E1830" i="2"/>
  <c r="F1830" i="2"/>
  <c r="G1827" i="2"/>
  <c r="G1777" i="2"/>
  <c r="F1752" i="2"/>
  <c r="F1751" i="2"/>
  <c r="G1751" i="2"/>
  <c r="G1744" i="2"/>
  <c r="E1744" i="2"/>
  <c r="E1724" i="2"/>
  <c r="F1691" i="2"/>
  <c r="E1691" i="2"/>
  <c r="G1681" i="2"/>
  <c r="G1648" i="2"/>
  <c r="F1648" i="2"/>
  <c r="E1648" i="2"/>
  <c r="G1587" i="2"/>
  <c r="F1587" i="2"/>
  <c r="F1579" i="2"/>
  <c r="E1566" i="2"/>
  <c r="G1566" i="2"/>
  <c r="E1558" i="2"/>
  <c r="F1555" i="2"/>
  <c r="E1539" i="2"/>
  <c r="G1526" i="2"/>
  <c r="F1515" i="2"/>
  <c r="E1515" i="2"/>
  <c r="F1507" i="2"/>
  <c r="F1495" i="2"/>
  <c r="E1495" i="2"/>
  <c r="E1470" i="2"/>
  <c r="G1470" i="2"/>
  <c r="E1462" i="2"/>
  <c r="F1462" i="2"/>
  <c r="F1421" i="2"/>
  <c r="E1421" i="2"/>
  <c r="G1419" i="2"/>
  <c r="F1419" i="2"/>
  <c r="G1399" i="2"/>
  <c r="G1392" i="2"/>
  <c r="E1390" i="2"/>
  <c r="G1390" i="2"/>
  <c r="F1390" i="2"/>
  <c r="F1372" i="2"/>
  <c r="G1368" i="2"/>
  <c r="G1351" i="2"/>
  <c r="E1351" i="2"/>
  <c r="E1342" i="2"/>
  <c r="E1257" i="2"/>
  <c r="E1240" i="2"/>
  <c r="E1222" i="2"/>
  <c r="G1222" i="2"/>
  <c r="E1208" i="2"/>
  <c r="E1193" i="2"/>
  <c r="G1193" i="2"/>
  <c r="E1143" i="2"/>
  <c r="E1099" i="2"/>
  <c r="G1094" i="2"/>
  <c r="F1094" i="2"/>
  <c r="E1094" i="2"/>
  <c r="E1056" i="2"/>
  <c r="F1056" i="2"/>
  <c r="F1005" i="2"/>
  <c r="F986" i="2"/>
  <c r="G986" i="2"/>
  <c r="E986" i="2"/>
  <c r="F967" i="2"/>
  <c r="G967" i="2"/>
  <c r="E921" i="2"/>
  <c r="F921" i="2"/>
  <c r="G921" i="2"/>
  <c r="G872" i="2"/>
  <c r="F872" i="2"/>
  <c r="E841" i="2"/>
  <c r="F841" i="2"/>
  <c r="G841" i="2"/>
  <c r="F815" i="2"/>
  <c r="G815" i="2"/>
  <c r="E815" i="2"/>
  <c r="E801" i="2"/>
  <c r="F801" i="2"/>
  <c r="G801" i="2"/>
  <c r="F792" i="2"/>
  <c r="E786" i="2"/>
  <c r="F781" i="2"/>
  <c r="G781" i="2"/>
  <c r="F757" i="2"/>
  <c r="E757" i="2"/>
  <c r="G751" i="2"/>
  <c r="F751" i="2"/>
  <c r="F661" i="2"/>
  <c r="E661" i="2"/>
  <c r="F653" i="2"/>
  <c r="E635" i="2"/>
  <c r="G635" i="2"/>
  <c r="E631" i="2"/>
  <c r="F595" i="2"/>
  <c r="G595" i="2"/>
  <c r="E582" i="2"/>
  <c r="F582" i="2"/>
  <c r="G582" i="2"/>
  <c r="E574" i="2"/>
  <c r="F574" i="2"/>
  <c r="G574" i="2"/>
  <c r="E566" i="2"/>
  <c r="F566" i="2"/>
  <c r="G566" i="2"/>
  <c r="F559" i="2"/>
  <c r="E559" i="2"/>
  <c r="F543" i="2"/>
  <c r="E543" i="2"/>
  <c r="F506" i="2"/>
  <c r="E506" i="2"/>
  <c r="G506" i="2"/>
  <c r="E489" i="2"/>
  <c r="E474" i="2"/>
  <c r="G474" i="2"/>
  <c r="E452" i="2"/>
  <c r="F452" i="2"/>
  <c r="G452" i="2"/>
  <c r="E438" i="2"/>
  <c r="F438" i="2"/>
  <c r="F375" i="2"/>
  <c r="E375" i="2"/>
  <c r="G375" i="2"/>
  <c r="G336" i="2"/>
  <c r="E336" i="2"/>
  <c r="F336" i="2"/>
  <c r="G298" i="2"/>
  <c r="F298" i="2"/>
  <c r="E298" i="2"/>
  <c r="F266" i="2"/>
  <c r="E266" i="2"/>
  <c r="G266" i="2"/>
  <c r="E227" i="2"/>
  <c r="G227" i="2"/>
  <c r="F227" i="2"/>
  <c r="E173" i="2"/>
  <c r="F173" i="2"/>
  <c r="F159" i="2"/>
  <c r="G159" i="2"/>
  <c r="E159" i="2"/>
  <c r="G100" i="2"/>
  <c r="E100" i="2"/>
  <c r="F100" i="2"/>
  <c r="G68" i="2"/>
  <c r="E68" i="2"/>
  <c r="F1969" i="2"/>
  <c r="E1969" i="2"/>
  <c r="G1945" i="2"/>
  <c r="F1945" i="2"/>
  <c r="G1737" i="2"/>
  <c r="G1707" i="2"/>
  <c r="F1707" i="2"/>
  <c r="E1598" i="2"/>
  <c r="F1535" i="2"/>
  <c r="G1424" i="2"/>
  <c r="F1424" i="2"/>
  <c r="G1408" i="2"/>
  <c r="F1408" i="2"/>
  <c r="E1408" i="2"/>
  <c r="E1271" i="2"/>
  <c r="G1271" i="2"/>
  <c r="F1271" i="2"/>
  <c r="E1236" i="2"/>
  <c r="G1236" i="2"/>
  <c r="E1209" i="2"/>
  <c r="G1209" i="2"/>
  <c r="E1177" i="2"/>
  <c r="G1177" i="2"/>
  <c r="G1062" i="2"/>
  <c r="F1062" i="2"/>
  <c r="F978" i="2"/>
  <c r="G978" i="2"/>
  <c r="F813" i="2"/>
  <c r="G813" i="2"/>
  <c r="E813" i="2"/>
  <c r="E769" i="2"/>
  <c r="F769" i="2"/>
  <c r="G769" i="2"/>
  <c r="E700" i="2"/>
  <c r="F700" i="2"/>
  <c r="F669" i="2"/>
  <c r="G669" i="2"/>
  <c r="F663" i="2"/>
  <c r="G663" i="2"/>
  <c r="F602" i="2"/>
  <c r="F547" i="2"/>
  <c r="G547" i="2"/>
  <c r="E393" i="2"/>
  <c r="F393" i="2"/>
  <c r="E238" i="2"/>
  <c r="F238" i="2"/>
  <c r="G124" i="2"/>
  <c r="E124" i="2"/>
  <c r="G2620" i="2"/>
  <c r="F2618" i="2"/>
  <c r="E2608" i="2"/>
  <c r="E2577" i="2"/>
  <c r="E2528" i="2"/>
  <c r="E2519" i="2"/>
  <c r="E2497" i="2"/>
  <c r="E2482" i="2"/>
  <c r="E2472" i="2"/>
  <c r="F2441" i="2"/>
  <c r="G2437" i="2"/>
  <c r="E2433" i="2"/>
  <c r="E2418" i="2"/>
  <c r="E2408" i="2"/>
  <c r="F2377" i="2"/>
  <c r="G2373" i="2"/>
  <c r="E2369" i="2"/>
  <c r="E2344" i="2"/>
  <c r="E2340" i="2"/>
  <c r="G2298" i="2"/>
  <c r="F2262" i="2"/>
  <c r="E2260" i="2"/>
  <c r="F2257" i="2"/>
  <c r="F2249" i="2"/>
  <c r="F2233" i="2"/>
  <c r="G2215" i="2"/>
  <c r="E2199" i="2"/>
  <c r="F2110" i="2"/>
  <c r="E2108" i="2"/>
  <c r="E2097" i="2"/>
  <c r="F2093" i="2"/>
  <c r="G2087" i="2"/>
  <c r="F2078" i="2"/>
  <c r="F2072" i="2"/>
  <c r="E2058" i="2"/>
  <c r="F2054" i="2"/>
  <c r="E2033" i="2"/>
  <c r="E2031" i="2"/>
  <c r="F1990" i="2"/>
  <c r="E1974" i="2"/>
  <c r="G1974" i="2"/>
  <c r="G1959" i="2"/>
  <c r="F1950" i="2"/>
  <c r="E1939" i="2"/>
  <c r="E1916" i="2"/>
  <c r="G1895" i="2"/>
  <c r="E1890" i="2"/>
  <c r="F1883" i="2"/>
  <c r="F1840" i="2"/>
  <c r="E1835" i="2"/>
  <c r="E1831" i="2"/>
  <c r="G1769" i="2"/>
  <c r="E1752" i="2"/>
  <c r="G1736" i="2"/>
  <c r="G1714" i="2"/>
  <c r="F1714" i="2"/>
  <c r="F1681" i="2"/>
  <c r="G1672" i="2"/>
  <c r="E1672" i="2"/>
  <c r="G1650" i="2"/>
  <c r="F1650" i="2"/>
  <c r="G1640" i="2"/>
  <c r="E1640" i="2"/>
  <c r="F1619" i="2"/>
  <c r="E1619" i="2"/>
  <c r="G1617" i="2"/>
  <c r="G1609" i="2"/>
  <c r="F1609" i="2"/>
  <c r="F1526" i="2"/>
  <c r="E1510" i="2"/>
  <c r="E1507" i="2"/>
  <c r="E1452" i="2"/>
  <c r="G1448" i="2"/>
  <c r="F1448" i="2"/>
  <c r="F1423" i="2"/>
  <c r="E1399" i="2"/>
  <c r="E1343" i="2"/>
  <c r="F1324" i="2"/>
  <c r="E1324" i="2"/>
  <c r="G1318" i="2"/>
  <c r="F1311" i="2"/>
  <c r="E1311" i="2"/>
  <c r="E1300" i="2"/>
  <c r="G1277" i="2"/>
  <c r="F1277" i="2"/>
  <c r="F1247" i="2"/>
  <c r="E1237" i="2"/>
  <c r="G1221" i="2"/>
  <c r="F1205" i="2"/>
  <c r="G1205" i="2"/>
  <c r="E1205" i="2"/>
  <c r="E1151" i="2"/>
  <c r="E1127" i="2"/>
  <c r="G1118" i="2"/>
  <c r="F1106" i="2"/>
  <c r="G1106" i="2"/>
  <c r="E1106" i="2"/>
  <c r="G1102" i="2"/>
  <c r="F1083" i="2"/>
  <c r="F1058" i="2"/>
  <c r="G1058" i="2"/>
  <c r="E1058" i="2"/>
  <c r="G1052" i="2"/>
  <c r="F1052" i="2"/>
  <c r="G1008" i="2"/>
  <c r="G997" i="2"/>
  <c r="F997" i="2"/>
  <c r="E989" i="2"/>
  <c r="F989" i="2"/>
  <c r="F942" i="2"/>
  <c r="G942" i="2"/>
  <c r="E942" i="2"/>
  <c r="F927" i="2"/>
  <c r="E927" i="2"/>
  <c r="G905" i="2"/>
  <c r="G840" i="2"/>
  <c r="F840" i="2"/>
  <c r="F821" i="2"/>
  <c r="G821" i="2"/>
  <c r="F795" i="2"/>
  <c r="E795" i="2"/>
  <c r="G718" i="2"/>
  <c r="E705" i="2"/>
  <c r="G705" i="2"/>
  <c r="F705" i="2"/>
  <c r="F693" i="2"/>
  <c r="E693" i="2"/>
  <c r="G693" i="2"/>
  <c r="F673" i="2"/>
  <c r="E668" i="2"/>
  <c r="F668" i="2"/>
  <c r="E643" i="2"/>
  <c r="F643" i="2"/>
  <c r="F591" i="2"/>
  <c r="G549" i="2"/>
  <c r="E549" i="2"/>
  <c r="G425" i="2"/>
  <c r="F399" i="2"/>
  <c r="G399" i="2"/>
  <c r="E399" i="2"/>
  <c r="F371" i="2"/>
  <c r="E371" i="2"/>
  <c r="G371" i="2"/>
  <c r="E358" i="2"/>
  <c r="F358" i="2"/>
  <c r="G358" i="2"/>
  <c r="E350" i="2"/>
  <c r="F350" i="2"/>
  <c r="G350" i="2"/>
  <c r="G329" i="2"/>
  <c r="E329" i="2"/>
  <c r="F329" i="2"/>
  <c r="F322" i="2"/>
  <c r="E322" i="2"/>
  <c r="F247" i="2"/>
  <c r="E247" i="2"/>
  <c r="F217" i="2"/>
  <c r="E217" i="2"/>
  <c r="G217" i="2"/>
  <c r="F186" i="2"/>
  <c r="G180" i="2"/>
  <c r="F180" i="2"/>
  <c r="G132" i="2"/>
  <c r="E132" i="2"/>
  <c r="F1218" i="2"/>
  <c r="F1216" i="2"/>
  <c r="E1196" i="2"/>
  <c r="G1196" i="2"/>
  <c r="E1184" i="2"/>
  <c r="E913" i="2"/>
  <c r="G913" i="2"/>
  <c r="F875" i="2"/>
  <c r="E875" i="2"/>
  <c r="E865" i="2"/>
  <c r="F865" i="2"/>
  <c r="F853" i="2"/>
  <c r="G853" i="2"/>
  <c r="E833" i="2"/>
  <c r="F833" i="2"/>
  <c r="G833" i="2"/>
  <c r="F779" i="2"/>
  <c r="E779" i="2"/>
  <c r="E759" i="2"/>
  <c r="F759" i="2"/>
  <c r="E748" i="2"/>
  <c r="F748" i="2"/>
  <c r="E732" i="2"/>
  <c r="G732" i="2"/>
  <c r="E681" i="2"/>
  <c r="F681" i="2"/>
  <c r="G681" i="2"/>
  <c r="F657" i="2"/>
  <c r="F607" i="2"/>
  <c r="E607" i="2"/>
  <c r="E587" i="2"/>
  <c r="E516" i="2"/>
  <c r="F516" i="2"/>
  <c r="E460" i="2"/>
  <c r="F460" i="2"/>
  <c r="G460" i="2"/>
  <c r="F423" i="2"/>
  <c r="E423" i="2"/>
  <c r="G418" i="2"/>
  <c r="F418" i="2"/>
  <c r="E410" i="2"/>
  <c r="F410" i="2"/>
  <c r="G410" i="2"/>
  <c r="E378" i="2"/>
  <c r="F359" i="2"/>
  <c r="F315" i="2"/>
  <c r="G315" i="2"/>
  <c r="F289" i="2"/>
  <c r="F274" i="2"/>
  <c r="E274" i="2"/>
  <c r="E178" i="2"/>
  <c r="F163" i="2"/>
  <c r="G163" i="2"/>
  <c r="E163" i="2"/>
  <c r="E133" i="2"/>
  <c r="F133" i="2"/>
  <c r="G133" i="2"/>
  <c r="E125" i="2"/>
  <c r="G125" i="2"/>
  <c r="E101" i="2"/>
  <c r="E69" i="2"/>
  <c r="F69" i="2"/>
  <c r="G69" i="2"/>
  <c r="E61" i="2"/>
  <c r="G61" i="2"/>
  <c r="F53" i="2"/>
  <c r="F1162" i="2"/>
  <c r="F1138" i="2"/>
  <c r="E1138" i="2"/>
  <c r="F931" i="2"/>
  <c r="E931" i="2"/>
  <c r="E881" i="2"/>
  <c r="F881" i="2"/>
  <c r="G881" i="2"/>
  <c r="E863" i="2"/>
  <c r="E831" i="2"/>
  <c r="F831" i="2"/>
  <c r="E817" i="2"/>
  <c r="G817" i="2"/>
  <c r="F805" i="2"/>
  <c r="G805" i="2"/>
  <c r="E785" i="2"/>
  <c r="F785" i="2"/>
  <c r="G785" i="2"/>
  <c r="F773" i="2"/>
  <c r="G773" i="2"/>
  <c r="E756" i="2"/>
  <c r="F756" i="2"/>
  <c r="E740" i="2"/>
  <c r="G740" i="2"/>
  <c r="E716" i="2"/>
  <c r="G716" i="2"/>
  <c r="F679" i="2"/>
  <c r="G679" i="2"/>
  <c r="F618" i="2"/>
  <c r="E618" i="2"/>
  <c r="F615" i="2"/>
  <c r="E615" i="2"/>
  <c r="E481" i="2"/>
  <c r="E470" i="2"/>
  <c r="E466" i="2"/>
  <c r="G466" i="2"/>
  <c r="G408" i="2"/>
  <c r="E408" i="2"/>
  <c r="E324" i="2"/>
  <c r="E241" i="2"/>
  <c r="G237" i="2"/>
  <c r="E237" i="2"/>
  <c r="G232" i="2"/>
  <c r="E211" i="2"/>
  <c r="G211" i="2"/>
  <c r="F179" i="2"/>
  <c r="G179" i="2"/>
  <c r="E179" i="2"/>
  <c r="G176" i="2"/>
  <c r="F176" i="2"/>
  <c r="G512" i="2"/>
  <c r="E512" i="2"/>
  <c r="F512" i="2"/>
  <c r="G504" i="2"/>
  <c r="G432" i="2"/>
  <c r="F432" i="2"/>
  <c r="F351" i="2"/>
  <c r="E351" i="2"/>
  <c r="G351" i="2"/>
  <c r="F293" i="2"/>
  <c r="E293" i="2"/>
  <c r="F287" i="2"/>
  <c r="E287" i="2"/>
  <c r="E220" i="2"/>
  <c r="F220" i="2"/>
  <c r="G220" i="2"/>
  <c r="F215" i="2"/>
  <c r="G215" i="2"/>
  <c r="E201" i="2"/>
  <c r="F201" i="2"/>
  <c r="E149" i="2"/>
  <c r="F50" i="2"/>
  <c r="E50" i="2"/>
  <c r="F38" i="2"/>
  <c r="G38" i="2"/>
  <c r="F1213" i="2"/>
  <c r="E1213" i="2"/>
  <c r="F1194" i="2"/>
  <c r="G1194" i="2"/>
  <c r="E1180" i="2"/>
  <c r="F1180" i="2"/>
  <c r="F1178" i="2"/>
  <c r="G1178" i="2"/>
  <c r="E1105" i="2"/>
  <c r="G1105" i="2"/>
  <c r="E1089" i="2"/>
  <c r="E1065" i="2"/>
  <c r="F1065" i="2"/>
  <c r="F1034" i="2"/>
  <c r="G955" i="2"/>
  <c r="E953" i="2"/>
  <c r="F953" i="2"/>
  <c r="F951" i="2"/>
  <c r="G951" i="2"/>
  <c r="F895" i="2"/>
  <c r="E895" i="2"/>
  <c r="E873" i="2"/>
  <c r="F873" i="2"/>
  <c r="G873" i="2"/>
  <c r="F861" i="2"/>
  <c r="G861" i="2"/>
  <c r="F843" i="2"/>
  <c r="E843" i="2"/>
  <c r="E823" i="2"/>
  <c r="F823" i="2"/>
  <c r="E809" i="2"/>
  <c r="G809" i="2"/>
  <c r="E777" i="2"/>
  <c r="F777" i="2"/>
  <c r="G777" i="2"/>
  <c r="E734" i="2"/>
  <c r="E722" i="2"/>
  <c r="E710" i="2"/>
  <c r="F710" i="2"/>
  <c r="E622" i="2"/>
  <c r="F610" i="2"/>
  <c r="E524" i="2"/>
  <c r="F524" i="2"/>
  <c r="G524" i="2"/>
  <c r="F492" i="2"/>
  <c r="E492" i="2"/>
  <c r="G448" i="2"/>
  <c r="F448" i="2"/>
  <c r="E436" i="2"/>
  <c r="F395" i="2"/>
  <c r="G395" i="2"/>
  <c r="G392" i="2"/>
  <c r="E392" i="2"/>
  <c r="E364" i="2"/>
  <c r="F281" i="2"/>
  <c r="E281" i="2"/>
  <c r="G253" i="2"/>
  <c r="F236" i="2"/>
  <c r="E236" i="2"/>
  <c r="G84" i="2"/>
  <c r="E84" i="2"/>
  <c r="G40" i="2"/>
  <c r="E40" i="2"/>
  <c r="G35" i="2"/>
  <c r="G344" i="2"/>
  <c r="E344" i="2"/>
  <c r="F319" i="2"/>
  <c r="E319" i="2"/>
  <c r="G314" i="2"/>
  <c r="E314" i="2"/>
  <c r="E294" i="2"/>
  <c r="F294" i="2"/>
  <c r="F252" i="2"/>
  <c r="F245" i="2"/>
  <c r="E158" i="2"/>
  <c r="F158" i="2"/>
  <c r="E147" i="2"/>
  <c r="G116" i="2"/>
  <c r="E116" i="2"/>
  <c r="E93" i="2"/>
  <c r="E54" i="2"/>
  <c r="F52" i="2"/>
  <c r="G52" i="2"/>
  <c r="E417" i="2"/>
  <c r="G328" i="2"/>
  <c r="G309" i="2"/>
  <c r="E296" i="2"/>
  <c r="F279" i="2"/>
  <c r="E268" i="2"/>
  <c r="G192" i="2"/>
  <c r="E182" i="2"/>
  <c r="F177" i="2"/>
  <c r="G171" i="2"/>
  <c r="E150" i="2"/>
  <c r="G108" i="2"/>
  <c r="E108" i="2"/>
  <c r="E85" i="2"/>
  <c r="G313" i="2"/>
  <c r="G276" i="2"/>
  <c r="F257" i="2"/>
  <c r="G226" i="2"/>
  <c r="G175" i="2"/>
  <c r="G2828" i="2"/>
  <c r="E2828" i="2"/>
  <c r="D2828" i="2"/>
  <c r="F2828" i="2"/>
  <c r="F1604" i="2"/>
  <c r="G1604" i="2"/>
  <c r="E1604" i="2"/>
  <c r="F1564" i="2"/>
  <c r="G1564" i="2"/>
  <c r="E1564" i="2"/>
  <c r="F1348" i="2"/>
  <c r="G1348" i="2"/>
  <c r="E1348" i="2"/>
  <c r="E1341" i="2"/>
  <c r="F1341" i="2"/>
  <c r="G1341" i="2"/>
  <c r="E2786" i="2"/>
  <c r="F2786" i="2"/>
  <c r="G2786" i="2"/>
  <c r="E1678" i="2"/>
  <c r="F1678" i="2"/>
  <c r="G1678" i="2"/>
  <c r="E968" i="2"/>
  <c r="F968" i="2"/>
  <c r="G968" i="2"/>
  <c r="F933" i="2"/>
  <c r="G933" i="2"/>
  <c r="E933" i="2"/>
  <c r="E420" i="2"/>
  <c r="F420" i="2"/>
  <c r="G420" i="2"/>
  <c r="F407" i="2"/>
  <c r="E407" i="2"/>
  <c r="G407" i="2"/>
  <c r="E269" i="2"/>
  <c r="G269" i="2"/>
  <c r="F269" i="2"/>
  <c r="F231" i="2"/>
  <c r="E231" i="2"/>
  <c r="G231" i="2"/>
  <c r="G224" i="2"/>
  <c r="E224" i="2"/>
  <c r="F224" i="2"/>
  <c r="F2220" i="2"/>
  <c r="E2220" i="2"/>
  <c r="G2220" i="2"/>
  <c r="E1885" i="2"/>
  <c r="F1885" i="2"/>
  <c r="G1885" i="2"/>
  <c r="E1489" i="2"/>
  <c r="F1489" i="2"/>
  <c r="G1489" i="2"/>
  <c r="F471" i="2"/>
  <c r="E471" i="2"/>
  <c r="G471" i="2"/>
  <c r="E377" i="2"/>
  <c r="F377" i="2"/>
  <c r="G377" i="2"/>
  <c r="E229" i="2"/>
  <c r="F229" i="2"/>
  <c r="G229" i="2"/>
  <c r="E36" i="2"/>
  <c r="F36" i="2"/>
  <c r="G36" i="2"/>
  <c r="F2319" i="2"/>
  <c r="E2319" i="2"/>
  <c r="G2319" i="2"/>
  <c r="E1782" i="2"/>
  <c r="F1782" i="2"/>
  <c r="G1782" i="2"/>
  <c r="F2503" i="2"/>
  <c r="E2503" i="2"/>
  <c r="G2503" i="2"/>
  <c r="G2461" i="2"/>
  <c r="F2461" i="2"/>
  <c r="E2461" i="2"/>
  <c r="E2356" i="2"/>
  <c r="G2356" i="2"/>
  <c r="F2356" i="2"/>
  <c r="G1924" i="2"/>
  <c r="F1924" i="2"/>
  <c r="E1924" i="2"/>
  <c r="F1692" i="2"/>
  <c r="G1692" i="2"/>
  <c r="E1692" i="2"/>
  <c r="E1606" i="2"/>
  <c r="G1606" i="2"/>
  <c r="F1606" i="2"/>
  <c r="E1381" i="2"/>
  <c r="F1381" i="2"/>
  <c r="G1381" i="2"/>
  <c r="F356" i="2"/>
  <c r="G356" i="2"/>
  <c r="E356" i="2"/>
  <c r="F225" i="2"/>
  <c r="G225" i="2"/>
  <c r="E225" i="2"/>
  <c r="G172" i="2"/>
  <c r="E172" i="2"/>
  <c r="F172" i="2"/>
  <c r="F2779" i="2"/>
  <c r="G2779" i="2"/>
  <c r="E2779" i="2"/>
  <c r="G2614" i="2"/>
  <c r="F2614" i="2"/>
  <c r="E2614" i="2"/>
  <c r="F1436" i="2"/>
  <c r="G1436" i="2"/>
  <c r="E1436" i="2"/>
  <c r="G984" i="2"/>
  <c r="E984" i="2"/>
  <c r="E940" i="2"/>
  <c r="F940" i="2"/>
  <c r="G940" i="2"/>
  <c r="E2754" i="2"/>
  <c r="F2754" i="2"/>
  <c r="G2754" i="2"/>
  <c r="F2704" i="2"/>
  <c r="E2704" i="2"/>
  <c r="G2704" i="2"/>
  <c r="F2688" i="2"/>
  <c r="E2688" i="2"/>
  <c r="G2688" i="2"/>
  <c r="G2476" i="2"/>
  <c r="F2476" i="2"/>
  <c r="E2476" i="2"/>
  <c r="G2646" i="2"/>
  <c r="E2646" i="2"/>
  <c r="F2646" i="2"/>
  <c r="F2562" i="2"/>
  <c r="E2562" i="2"/>
  <c r="G2562" i="2"/>
  <c r="F2670" i="2"/>
  <c r="E2670" i="2"/>
  <c r="G2670" i="2"/>
  <c r="G2654" i="2"/>
  <c r="F2654" i="2"/>
  <c r="E2654" i="2"/>
  <c r="E2594" i="2"/>
  <c r="F2594" i="2"/>
  <c r="G2594" i="2"/>
  <c r="F2573" i="2"/>
  <c r="G2573" i="2"/>
  <c r="E2573" i="2"/>
  <c r="F2819" i="2"/>
  <c r="E2819" i="2"/>
  <c r="G2819" i="2"/>
  <c r="E2810" i="2"/>
  <c r="G2810" i="2"/>
  <c r="F2810" i="2"/>
  <c r="E2808" i="2"/>
  <c r="G2808" i="2"/>
  <c r="G2788" i="2"/>
  <c r="E2788" i="2"/>
  <c r="F2788" i="2"/>
  <c r="F2733" i="2"/>
  <c r="G2733" i="2"/>
  <c r="E2733" i="2"/>
  <c r="F2627" i="2"/>
  <c r="E2627" i="2"/>
  <c r="G2627" i="2"/>
  <c r="E2623" i="2"/>
  <c r="G2623" i="2"/>
  <c r="F2623" i="2"/>
  <c r="E2169" i="2"/>
  <c r="F2169" i="2"/>
  <c r="G2169" i="2"/>
  <c r="F2079" i="2"/>
  <c r="E2079" i="2"/>
  <c r="G2079" i="2"/>
  <c r="G2002" i="2"/>
  <c r="E2002" i="2"/>
  <c r="F2002" i="2"/>
  <c r="E1981" i="2"/>
  <c r="F1981" i="2"/>
  <c r="G1981" i="2"/>
  <c r="F2565" i="2"/>
  <c r="G2565" i="2"/>
  <c r="E2565" i="2"/>
  <c r="E2481" i="2"/>
  <c r="F2481" i="2"/>
  <c r="G2481" i="2"/>
  <c r="F2479" i="2"/>
  <c r="E2479" i="2"/>
  <c r="G2479" i="2"/>
  <c r="E2452" i="2"/>
  <c r="F2452" i="2"/>
  <c r="G2452" i="2"/>
  <c r="F2436" i="2"/>
  <c r="G2436" i="2"/>
  <c r="E2436" i="2"/>
  <c r="E2385" i="2"/>
  <c r="G2385" i="2"/>
  <c r="F2385" i="2"/>
  <c r="E2341" i="2"/>
  <c r="G2341" i="2"/>
  <c r="F2341" i="2"/>
  <c r="E2324" i="2"/>
  <c r="F2324" i="2"/>
  <c r="G2324" i="2"/>
  <c r="E2124" i="2"/>
  <c r="F2124" i="2"/>
  <c r="G2124" i="2"/>
  <c r="E1894" i="2"/>
  <c r="G1894" i="2"/>
  <c r="F1894" i="2"/>
  <c r="E2816" i="2"/>
  <c r="F2816" i="2"/>
  <c r="G2816" i="2"/>
  <c r="E2722" i="2"/>
  <c r="F2722" i="2"/>
  <c r="G2722" i="2"/>
  <c r="G2642" i="2"/>
  <c r="E2642" i="2"/>
  <c r="F2642" i="2"/>
  <c r="F2640" i="2"/>
  <c r="E2640" i="2"/>
  <c r="G2640" i="2"/>
  <c r="G2496" i="2"/>
  <c r="E2496" i="2"/>
  <c r="F2496" i="2"/>
  <c r="E2420" i="2"/>
  <c r="G2420" i="2"/>
  <c r="F2420" i="2"/>
  <c r="F2349" i="2"/>
  <c r="E2349" i="2"/>
  <c r="G2349" i="2"/>
  <c r="E2214" i="2"/>
  <c r="F2214" i="2"/>
  <c r="G2214" i="2"/>
  <c r="E2198" i="2"/>
  <c r="G2198" i="2"/>
  <c r="F2198" i="2"/>
  <c r="E2832" i="2"/>
  <c r="D2832" i="2"/>
  <c r="F2832" i="2"/>
  <c r="G2832" i="2"/>
  <c r="G2822" i="2"/>
  <c r="E2822" i="2"/>
  <c r="F2822" i="2"/>
  <c r="E2702" i="2"/>
  <c r="F2702" i="2"/>
  <c r="F2669" i="2"/>
  <c r="G2669" i="2"/>
  <c r="E2669" i="2"/>
  <c r="F2508" i="2"/>
  <c r="E2508" i="2"/>
  <c r="G2508" i="2"/>
  <c r="E2246" i="2"/>
  <c r="F2246" i="2"/>
  <c r="G2246" i="2"/>
  <c r="E2800" i="2"/>
  <c r="F2800" i="2"/>
  <c r="E2768" i="2"/>
  <c r="F2768" i="2"/>
  <c r="G2768" i="2"/>
  <c r="F2763" i="2"/>
  <c r="G2763" i="2"/>
  <c r="E2763" i="2"/>
  <c r="G2737" i="2"/>
  <c r="E2737" i="2"/>
  <c r="F2737" i="2"/>
  <c r="E2626" i="2"/>
  <c r="F2626" i="2"/>
  <c r="G2626" i="2"/>
  <c r="G2582" i="2"/>
  <c r="E2582" i="2"/>
  <c r="F2582" i="2"/>
  <c r="E2370" i="2"/>
  <c r="G2370" i="2"/>
  <c r="F2370" i="2"/>
  <c r="F2252" i="2"/>
  <c r="E2252" i="2"/>
  <c r="G2252" i="2"/>
  <c r="F2247" i="2"/>
  <c r="G2247" i="2"/>
  <c r="E2247" i="2"/>
  <c r="E2178" i="2"/>
  <c r="F2178" i="2"/>
  <c r="E2086" i="2"/>
  <c r="G2086" i="2"/>
  <c r="F2086" i="2"/>
  <c r="F1764" i="2"/>
  <c r="G1764" i="2"/>
  <c r="E1764" i="2"/>
  <c r="E1657" i="2"/>
  <c r="F1657" i="2"/>
  <c r="G1657" i="2"/>
  <c r="F2787" i="2"/>
  <c r="G2787" i="2"/>
  <c r="E2787" i="2"/>
  <c r="E2776" i="2"/>
  <c r="F2776" i="2"/>
  <c r="G2776" i="2"/>
  <c r="E2719" i="2"/>
  <c r="F2719" i="2"/>
  <c r="G2719" i="2"/>
  <c r="G2709" i="2"/>
  <c r="E2709" i="2"/>
  <c r="E2571" i="2"/>
  <c r="G2571" i="2"/>
  <c r="E2567" i="2"/>
  <c r="F2567" i="2"/>
  <c r="G2567" i="2"/>
  <c r="F2525" i="2"/>
  <c r="G2525" i="2"/>
  <c r="E2525" i="2"/>
  <c r="G2397" i="2"/>
  <c r="F2397" i="2"/>
  <c r="E2397" i="2"/>
  <c r="F2311" i="2"/>
  <c r="G2311" i="2"/>
  <c r="E2311" i="2"/>
  <c r="F2287" i="2"/>
  <c r="E2287" i="2"/>
  <c r="G2287" i="2"/>
  <c r="E1932" i="2"/>
  <c r="F1932" i="2"/>
  <c r="G1932" i="2"/>
  <c r="E1798" i="2"/>
  <c r="G1798" i="2"/>
  <c r="F1798" i="2"/>
  <c r="F1756" i="2"/>
  <c r="G1756" i="2"/>
  <c r="E1756" i="2"/>
  <c r="E1710" i="2"/>
  <c r="G1710" i="2"/>
  <c r="F1710" i="2"/>
  <c r="G2820" i="2"/>
  <c r="E2820" i="2"/>
  <c r="F2811" i="2"/>
  <c r="E2794" i="2"/>
  <c r="F2794" i="2"/>
  <c r="G2794" i="2"/>
  <c r="G2780" i="2"/>
  <c r="E2780" i="2"/>
  <c r="F2780" i="2"/>
  <c r="F2755" i="2"/>
  <c r="G2755" i="2"/>
  <c r="E2755" i="2"/>
  <c r="G2723" i="2"/>
  <c r="E2723" i="2"/>
  <c r="F2723" i="2"/>
  <c r="F2683" i="2"/>
  <c r="G2683" i="2"/>
  <c r="E2615" i="2"/>
  <c r="F2615" i="2"/>
  <c r="G2615" i="2"/>
  <c r="G2534" i="2"/>
  <c r="F2534" i="2"/>
  <c r="E2534" i="2"/>
  <c r="F2431" i="2"/>
  <c r="G2431" i="2"/>
  <c r="E2431" i="2"/>
  <c r="F2375" i="2"/>
  <c r="G2375" i="2"/>
  <c r="E2070" i="2"/>
  <c r="F2070" i="2"/>
  <c r="G2070" i="2"/>
  <c r="G2037" i="2"/>
  <c r="F2037" i="2"/>
  <c r="E2037" i="2"/>
  <c r="E1961" i="2"/>
  <c r="F1961" i="2"/>
  <c r="G1961" i="2"/>
  <c r="E1868" i="2"/>
  <c r="F1868" i="2"/>
  <c r="G1868" i="2"/>
  <c r="G2814" i="2"/>
  <c r="E2792" i="2"/>
  <c r="F2718" i="2"/>
  <c r="G2718" i="2"/>
  <c r="E2718" i="2"/>
  <c r="E2693" i="2"/>
  <c r="F2693" i="2"/>
  <c r="G2693" i="2"/>
  <c r="G2464" i="2"/>
  <c r="E2464" i="2"/>
  <c r="F2464" i="2"/>
  <c r="E2381" i="2"/>
  <c r="F2381" i="2"/>
  <c r="G2381" i="2"/>
  <c r="E2310" i="2"/>
  <c r="F2310" i="2"/>
  <c r="G2310" i="2"/>
  <c r="E2278" i="2"/>
  <c r="F2278" i="2"/>
  <c r="G2278" i="2"/>
  <c r="G2120" i="2"/>
  <c r="F2120" i="2"/>
  <c r="E2120" i="2"/>
  <c r="F2041" i="2"/>
  <c r="G2041" i="2"/>
  <c r="E2041" i="2"/>
  <c r="E1906" i="2"/>
  <c r="G1906" i="2"/>
  <c r="E1902" i="2"/>
  <c r="F1902" i="2"/>
  <c r="G1902" i="2"/>
  <c r="E2826" i="2"/>
  <c r="G2826" i="2"/>
  <c r="F2824" i="2"/>
  <c r="G2804" i="2"/>
  <c r="E2804" i="2"/>
  <c r="E2802" i="2"/>
  <c r="F2802" i="2"/>
  <c r="G2802" i="2"/>
  <c r="G2796" i="2"/>
  <c r="E2796" i="2"/>
  <c r="E2784" i="2"/>
  <c r="F2771" i="2"/>
  <c r="G2771" i="2"/>
  <c r="F2747" i="2"/>
  <c r="G2747" i="2"/>
  <c r="E2706" i="2"/>
  <c r="F2698" i="2"/>
  <c r="G2698" i="2"/>
  <c r="G2673" i="2"/>
  <c r="E2673" i="2"/>
  <c r="F2673" i="2"/>
  <c r="E2663" i="2"/>
  <c r="F2663" i="2"/>
  <c r="F2661" i="2"/>
  <c r="G2661" i="2"/>
  <c r="F2656" i="2"/>
  <c r="E2656" i="2"/>
  <c r="G2656" i="2"/>
  <c r="G2638" i="2"/>
  <c r="F2638" i="2"/>
  <c r="E2551" i="2"/>
  <c r="F2551" i="2"/>
  <c r="E2530" i="2"/>
  <c r="F2530" i="2"/>
  <c r="E2510" i="2"/>
  <c r="G2510" i="2"/>
  <c r="F2510" i="2"/>
  <c r="E2498" i="2"/>
  <c r="G2498" i="2"/>
  <c r="E2434" i="2"/>
  <c r="G2434" i="2"/>
  <c r="F2413" i="2"/>
  <c r="E2413" i="2"/>
  <c r="E2405" i="2"/>
  <c r="G2405" i="2"/>
  <c r="E2321" i="2"/>
  <c r="G2321" i="2"/>
  <c r="E2317" i="2"/>
  <c r="F2317" i="2"/>
  <c r="F2308" i="2"/>
  <c r="G2308" i="2"/>
  <c r="E2308" i="2"/>
  <c r="E2270" i="2"/>
  <c r="G2270" i="2"/>
  <c r="F2268" i="2"/>
  <c r="G2268" i="2"/>
  <c r="G2237" i="2"/>
  <c r="E2237" i="2"/>
  <c r="F2237" i="2"/>
  <c r="E2225" i="2"/>
  <c r="G2225" i="2"/>
  <c r="F2193" i="2"/>
  <c r="G2193" i="2"/>
  <c r="G2032" i="2"/>
  <c r="E2032" i="2"/>
  <c r="E2030" i="2"/>
  <c r="F2030" i="2"/>
  <c r="G2030" i="2"/>
  <c r="F1943" i="2"/>
  <c r="G1943" i="2"/>
  <c r="E1943" i="2"/>
  <c r="G1909" i="2"/>
  <c r="E1909" i="2"/>
  <c r="F1909" i="2"/>
  <c r="E1842" i="2"/>
  <c r="F1842" i="2"/>
  <c r="G1842" i="2"/>
  <c r="E1706" i="2"/>
  <c r="F1706" i="2"/>
  <c r="G1706" i="2"/>
  <c r="E1425" i="2"/>
  <c r="F1425" i="2"/>
  <c r="G1425" i="2"/>
  <c r="F2827" i="2"/>
  <c r="D2827" i="2"/>
  <c r="N41" i="2" s="1"/>
  <c r="E2818" i="2"/>
  <c r="G2818" i="2"/>
  <c r="F2795" i="2"/>
  <c r="G2795" i="2"/>
  <c r="E2762" i="2"/>
  <c r="F2762" i="2"/>
  <c r="G2762" i="2"/>
  <c r="G2756" i="2"/>
  <c r="E2756" i="2"/>
  <c r="E2743" i="2"/>
  <c r="G2743" i="2"/>
  <c r="F2736" i="2"/>
  <c r="E2736" i="2"/>
  <c r="G2694" i="2"/>
  <c r="E2694" i="2"/>
  <c r="E2691" i="2"/>
  <c r="E2687" i="2"/>
  <c r="F2687" i="2"/>
  <c r="E2659" i="2"/>
  <c r="F2659" i="2"/>
  <c r="F2634" i="2"/>
  <c r="G2634" i="2"/>
  <c r="E2631" i="2"/>
  <c r="F2631" i="2"/>
  <c r="E2607" i="2"/>
  <c r="G2607" i="2"/>
  <c r="F2605" i="2"/>
  <c r="G2605" i="2"/>
  <c r="E2605" i="2"/>
  <c r="G2550" i="2"/>
  <c r="F2550" i="2"/>
  <c r="E2513" i="2"/>
  <c r="F2513" i="2"/>
  <c r="E2466" i="2"/>
  <c r="G2466" i="2"/>
  <c r="F2439" i="2"/>
  <c r="G2439" i="2"/>
  <c r="F2383" i="2"/>
  <c r="E2383" i="2"/>
  <c r="G2383" i="2"/>
  <c r="F2337" i="2"/>
  <c r="G2337" i="2"/>
  <c r="E2337" i="2"/>
  <c r="F2306" i="2"/>
  <c r="G2306" i="2"/>
  <c r="F2242" i="2"/>
  <c r="E2242" i="2"/>
  <c r="E2210" i="2"/>
  <c r="F2210" i="2"/>
  <c r="G2210" i="2"/>
  <c r="F2090" i="2"/>
  <c r="G2090" i="2"/>
  <c r="E2090" i="2"/>
  <c r="F2071" i="2"/>
  <c r="G2071" i="2"/>
  <c r="E2071" i="2"/>
  <c r="E2045" i="2"/>
  <c r="F2045" i="2"/>
  <c r="G2000" i="2"/>
  <c r="E2000" i="2"/>
  <c r="G1928" i="2"/>
  <c r="F1928" i="2"/>
  <c r="E1928" i="2"/>
  <c r="E1882" i="2"/>
  <c r="F1882" i="2"/>
  <c r="G1882" i="2"/>
  <c r="E1614" i="2"/>
  <c r="F1614" i="2"/>
  <c r="G1614" i="2"/>
  <c r="G1589" i="2"/>
  <c r="E1589" i="2"/>
  <c r="F1589" i="2"/>
  <c r="G1565" i="2"/>
  <c r="E1565" i="2"/>
  <c r="F1565" i="2"/>
  <c r="F1540" i="2"/>
  <c r="G1540" i="2"/>
  <c r="F1500" i="2"/>
  <c r="G1500" i="2"/>
  <c r="E1500" i="2"/>
  <c r="E1498" i="2"/>
  <c r="F1498" i="2"/>
  <c r="G1498" i="2"/>
  <c r="F1333" i="2"/>
  <c r="G1333" i="2"/>
  <c r="E1333" i="2"/>
  <c r="E1320" i="2"/>
  <c r="F1320" i="2"/>
  <c r="G1320" i="2"/>
  <c r="G1309" i="2"/>
  <c r="E1309" i="2"/>
  <c r="F1309" i="2"/>
  <c r="E1265" i="2"/>
  <c r="G1265" i="2"/>
  <c r="F1265" i="2"/>
  <c r="G999" i="2"/>
  <c r="E999" i="2"/>
  <c r="F999" i="2"/>
  <c r="G755" i="2"/>
  <c r="E755" i="2"/>
  <c r="F755" i="2"/>
  <c r="F2803" i="2"/>
  <c r="E2770" i="2"/>
  <c r="F2770" i="2"/>
  <c r="G2770" i="2"/>
  <c r="G2764" i="2"/>
  <c r="E2764" i="2"/>
  <c r="E2752" i="2"/>
  <c r="E2741" i="2"/>
  <c r="G2738" i="2"/>
  <c r="E2738" i="2"/>
  <c r="F2728" i="2"/>
  <c r="G2728" i="2"/>
  <c r="E2707" i="2"/>
  <c r="F2707" i="2"/>
  <c r="G2707" i="2"/>
  <c r="G2689" i="2"/>
  <c r="E2689" i="2"/>
  <c r="E2679" i="2"/>
  <c r="G2679" i="2"/>
  <c r="F2672" i="2"/>
  <c r="E2672" i="2"/>
  <c r="F2637" i="2"/>
  <c r="E2637" i="2"/>
  <c r="G2622" i="2"/>
  <c r="E2622" i="2"/>
  <c r="F2622" i="2"/>
  <c r="E2619" i="2"/>
  <c r="G2619" i="2"/>
  <c r="F2610" i="2"/>
  <c r="G2610" i="2"/>
  <c r="E2603" i="2"/>
  <c r="F2603" i="2"/>
  <c r="G2603" i="2"/>
  <c r="E2595" i="2"/>
  <c r="F2595" i="2"/>
  <c r="G2586" i="2"/>
  <c r="E2586" i="2"/>
  <c r="E2583" i="2"/>
  <c r="F2583" i="2"/>
  <c r="G2574" i="2"/>
  <c r="E2574" i="2"/>
  <c r="E2543" i="2"/>
  <c r="G2543" i="2"/>
  <c r="F2541" i="2"/>
  <c r="G2541" i="2"/>
  <c r="E2541" i="2"/>
  <c r="E2449" i="2"/>
  <c r="G2449" i="2"/>
  <c r="E2445" i="2"/>
  <c r="F2445" i="2"/>
  <c r="E2388" i="2"/>
  <c r="F2388" i="2"/>
  <c r="F2367" i="2"/>
  <c r="G2367" i="2"/>
  <c r="G2333" i="2"/>
  <c r="F2333" i="2"/>
  <c r="G2290" i="2"/>
  <c r="E2290" i="2"/>
  <c r="F1991" i="2"/>
  <c r="E1991" i="2"/>
  <c r="G1991" i="2"/>
  <c r="F1919" i="2"/>
  <c r="E1919" i="2"/>
  <c r="E1917" i="2"/>
  <c r="F1917" i="2"/>
  <c r="G1917" i="2"/>
  <c r="G1860" i="2"/>
  <c r="F1860" i="2"/>
  <c r="G1709" i="2"/>
  <c r="E1709" i="2"/>
  <c r="F1709" i="2"/>
  <c r="E1654" i="2"/>
  <c r="F1654" i="2"/>
  <c r="G1654" i="2"/>
  <c r="G1645" i="2"/>
  <c r="E1645" i="2"/>
  <c r="F1645" i="2"/>
  <c r="E1553" i="2"/>
  <c r="F1553" i="2"/>
  <c r="G1553" i="2"/>
  <c r="F1548" i="2"/>
  <c r="G1548" i="2"/>
  <c r="E1548" i="2"/>
  <c r="G2812" i="2"/>
  <c r="E2812" i="2"/>
  <c r="E2778" i="2"/>
  <c r="F2778" i="2"/>
  <c r="G2778" i="2"/>
  <c r="G2772" i="2"/>
  <c r="E2772" i="2"/>
  <c r="E2760" i="2"/>
  <c r="F2734" i="2"/>
  <c r="G2721" i="2"/>
  <c r="E2721" i="2"/>
  <c r="G2713" i="2"/>
  <c r="F2713" i="2"/>
  <c r="E2703" i="2"/>
  <c r="F2703" i="2"/>
  <c r="G2703" i="2"/>
  <c r="E2677" i="2"/>
  <c r="G2674" i="2"/>
  <c r="E2674" i="2"/>
  <c r="F2664" i="2"/>
  <c r="G2664" i="2"/>
  <c r="F2653" i="2"/>
  <c r="E2653" i="2"/>
  <c r="G2653" i="2"/>
  <c r="G2598" i="2"/>
  <c r="F2598" i="2"/>
  <c r="F2589" i="2"/>
  <c r="G2589" i="2"/>
  <c r="E2589" i="2"/>
  <c r="E2555" i="2"/>
  <c r="G2555" i="2"/>
  <c r="F2546" i="2"/>
  <c r="G2546" i="2"/>
  <c r="E2539" i="2"/>
  <c r="F2539" i="2"/>
  <c r="G2539" i="2"/>
  <c r="E2531" i="2"/>
  <c r="F2531" i="2"/>
  <c r="E2516" i="2"/>
  <c r="F2516" i="2"/>
  <c r="G2490" i="2"/>
  <c r="F2490" i="2"/>
  <c r="F2447" i="2"/>
  <c r="E2447" i="2"/>
  <c r="G2447" i="2"/>
  <c r="F2401" i="2"/>
  <c r="G2401" i="2"/>
  <c r="E2401" i="2"/>
  <c r="F2372" i="2"/>
  <c r="G2372" i="2"/>
  <c r="E2372" i="2"/>
  <c r="F2305" i="2"/>
  <c r="G2305" i="2"/>
  <c r="E2305" i="2"/>
  <c r="G2293" i="2"/>
  <c r="E2293" i="2"/>
  <c r="F2293" i="2"/>
  <c r="F2217" i="2"/>
  <c r="E2217" i="2"/>
  <c r="G2141" i="2"/>
  <c r="E2141" i="2"/>
  <c r="G2116" i="2"/>
  <c r="F2116" i="2"/>
  <c r="F2105" i="2"/>
  <c r="G2105" i="2"/>
  <c r="E2105" i="2"/>
  <c r="E2098" i="2"/>
  <c r="F2098" i="2"/>
  <c r="G2098" i="2"/>
  <c r="F2076" i="2"/>
  <c r="G2076" i="2"/>
  <c r="E2076" i="2"/>
  <c r="E2022" i="2"/>
  <c r="G2022" i="2"/>
  <c r="F2022" i="2"/>
  <c r="G1864" i="2"/>
  <c r="F1864" i="2"/>
  <c r="E1864" i="2"/>
  <c r="F1839" i="2"/>
  <c r="G1839" i="2"/>
  <c r="E1839" i="2"/>
  <c r="E1742" i="2"/>
  <c r="F1742" i="2"/>
  <c r="E1658" i="2"/>
  <c r="F1658" i="2"/>
  <c r="G1658" i="2"/>
  <c r="F1383" i="2"/>
  <c r="G1383" i="2"/>
  <c r="E1383" i="2"/>
  <c r="F1314" i="2"/>
  <c r="G1314" i="2"/>
  <c r="E1314" i="2"/>
  <c r="G2630" i="2"/>
  <c r="F2613" i="2"/>
  <c r="G2613" i="2"/>
  <c r="E2579" i="2"/>
  <c r="G2558" i="2"/>
  <c r="F2549" i="2"/>
  <c r="G2549" i="2"/>
  <c r="E2518" i="2"/>
  <c r="E2501" i="2"/>
  <c r="F2495" i="2"/>
  <c r="G2495" i="2"/>
  <c r="E2484" i="2"/>
  <c r="E2469" i="2"/>
  <c r="E2454" i="2"/>
  <c r="E2446" i="2"/>
  <c r="G2446" i="2"/>
  <c r="F2444" i="2"/>
  <c r="F2415" i="2"/>
  <c r="E2415" i="2"/>
  <c r="F2409" i="2"/>
  <c r="E2390" i="2"/>
  <c r="G2390" i="2"/>
  <c r="E2382" i="2"/>
  <c r="G2382" i="2"/>
  <c r="F2380" i="2"/>
  <c r="F2351" i="2"/>
  <c r="E2351" i="2"/>
  <c r="F2345" i="2"/>
  <c r="E2326" i="2"/>
  <c r="G2326" i="2"/>
  <c r="E2318" i="2"/>
  <c r="G2318" i="2"/>
  <c r="F2316" i="2"/>
  <c r="G2301" i="2"/>
  <c r="E2301" i="2"/>
  <c r="F2301" i="2"/>
  <c r="G2229" i="2"/>
  <c r="E2229" i="2"/>
  <c r="G2226" i="2"/>
  <c r="F2180" i="2"/>
  <c r="G2180" i="2"/>
  <c r="F2156" i="2"/>
  <c r="G2156" i="2"/>
  <c r="E2084" i="2"/>
  <c r="E2062" i="2"/>
  <c r="F2062" i="2"/>
  <c r="E2060" i="2"/>
  <c r="F2060" i="2"/>
  <c r="G2060" i="2"/>
  <c r="E2049" i="2"/>
  <c r="F2012" i="2"/>
  <c r="G2012" i="2"/>
  <c r="E2012" i="2"/>
  <c r="F2007" i="2"/>
  <c r="G2007" i="2"/>
  <c r="G1992" i="2"/>
  <c r="F1992" i="2"/>
  <c r="E1992" i="2"/>
  <c r="E1985" i="2"/>
  <c r="F1985" i="2"/>
  <c r="G1985" i="2"/>
  <c r="G1936" i="2"/>
  <c r="E1936" i="2"/>
  <c r="F1898" i="2"/>
  <c r="G1898" i="2"/>
  <c r="E1892" i="2"/>
  <c r="G1892" i="2"/>
  <c r="G1805" i="2"/>
  <c r="E1805" i="2"/>
  <c r="F1805" i="2"/>
  <c r="F1783" i="2"/>
  <c r="E1783" i="2"/>
  <c r="G1783" i="2"/>
  <c r="F1740" i="2"/>
  <c r="G1740" i="2"/>
  <c r="E1740" i="2"/>
  <c r="E1721" i="2"/>
  <c r="F1721" i="2"/>
  <c r="G1721" i="2"/>
  <c r="G1685" i="2"/>
  <c r="E1685" i="2"/>
  <c r="F1685" i="2"/>
  <c r="E1570" i="2"/>
  <c r="F1570" i="2"/>
  <c r="G1570" i="2"/>
  <c r="E1506" i="2"/>
  <c r="F1506" i="2"/>
  <c r="G1501" i="2"/>
  <c r="E1501" i="2"/>
  <c r="E1473" i="2"/>
  <c r="F1473" i="2"/>
  <c r="G1473" i="2"/>
  <c r="E1466" i="2"/>
  <c r="F1466" i="2"/>
  <c r="G1466" i="2"/>
  <c r="G1371" i="2"/>
  <c r="E1371" i="2"/>
  <c r="F1371" i="2"/>
  <c r="G1295" i="2"/>
  <c r="E1295" i="2"/>
  <c r="G1280" i="2"/>
  <c r="E1280" i="2"/>
  <c r="F1280" i="2"/>
  <c r="E1263" i="2"/>
  <c r="F1263" i="2"/>
  <c r="G624" i="2"/>
  <c r="E624" i="2"/>
  <c r="F624" i="2"/>
  <c r="E585" i="2"/>
  <c r="G585" i="2"/>
  <c r="F585" i="2"/>
  <c r="G576" i="2"/>
  <c r="E576" i="2"/>
  <c r="F576" i="2"/>
  <c r="E454" i="2"/>
  <c r="F454" i="2"/>
  <c r="G454" i="2"/>
  <c r="E449" i="2"/>
  <c r="F449" i="2"/>
  <c r="G449" i="2"/>
  <c r="F439" i="2"/>
  <c r="E439" i="2"/>
  <c r="G439" i="2"/>
  <c r="E366" i="2"/>
  <c r="F366" i="2"/>
  <c r="G366" i="2"/>
  <c r="E326" i="2"/>
  <c r="F326" i="2"/>
  <c r="G326" i="2"/>
  <c r="G240" i="2"/>
  <c r="F240" i="2"/>
  <c r="E240" i="2"/>
  <c r="G152" i="2"/>
  <c r="E152" i="2"/>
  <c r="F152" i="2"/>
  <c r="E41" i="2"/>
  <c r="F41" i="2"/>
  <c r="G41" i="2"/>
  <c r="F2825" i="2"/>
  <c r="F2817" i="2"/>
  <c r="F2809" i="2"/>
  <c r="F2801" i="2"/>
  <c r="F2793" i="2"/>
  <c r="F2785" i="2"/>
  <c r="F2777" i="2"/>
  <c r="F2769" i="2"/>
  <c r="F2761" i="2"/>
  <c r="F2753" i="2"/>
  <c r="F2746" i="2"/>
  <c r="G2742" i="2"/>
  <c r="F2731" i="2"/>
  <c r="G2727" i="2"/>
  <c r="F2717" i="2"/>
  <c r="G2712" i="2"/>
  <c r="F2697" i="2"/>
  <c r="F2682" i="2"/>
  <c r="G2678" i="2"/>
  <c r="F2667" i="2"/>
  <c r="G2662" i="2"/>
  <c r="G2648" i="2"/>
  <c r="G2645" i="2"/>
  <c r="E2611" i="2"/>
  <c r="G2591" i="2"/>
  <c r="G2590" i="2"/>
  <c r="F2581" i="2"/>
  <c r="G2581" i="2"/>
  <c r="G2570" i="2"/>
  <c r="E2547" i="2"/>
  <c r="G2527" i="2"/>
  <c r="G2526" i="2"/>
  <c r="F2511" i="2"/>
  <c r="E2511" i="2"/>
  <c r="G2505" i="2"/>
  <c r="E2494" i="2"/>
  <c r="F2494" i="2"/>
  <c r="G2488" i="2"/>
  <c r="F2477" i="2"/>
  <c r="E2462" i="2"/>
  <c r="F2462" i="2"/>
  <c r="G2424" i="2"/>
  <c r="F2424" i="2"/>
  <c r="G2417" i="2"/>
  <c r="G2400" i="2"/>
  <c r="E2400" i="2"/>
  <c r="G2360" i="2"/>
  <c r="F2360" i="2"/>
  <c r="G2353" i="2"/>
  <c r="G2336" i="2"/>
  <c r="E2336" i="2"/>
  <c r="E2266" i="2"/>
  <c r="G2266" i="2"/>
  <c r="E2230" i="2"/>
  <c r="G2230" i="2"/>
  <c r="F2204" i="2"/>
  <c r="G2204" i="2"/>
  <c r="E2204" i="2"/>
  <c r="G2181" i="2"/>
  <c r="E2162" i="2"/>
  <c r="F2162" i="2"/>
  <c r="E2113" i="2"/>
  <c r="G2113" i="2"/>
  <c r="E2020" i="2"/>
  <c r="F2020" i="2"/>
  <c r="G2020" i="2"/>
  <c r="E1893" i="2"/>
  <c r="F1893" i="2"/>
  <c r="G1893" i="2"/>
  <c r="E1857" i="2"/>
  <c r="G1857" i="2"/>
  <c r="E1774" i="2"/>
  <c r="F1774" i="2"/>
  <c r="G1774" i="2"/>
  <c r="G1621" i="2"/>
  <c r="E1621" i="2"/>
  <c r="F1621" i="2"/>
  <c r="E1433" i="2"/>
  <c r="F1433" i="2"/>
  <c r="G1433" i="2"/>
  <c r="E1401" i="2"/>
  <c r="F1401" i="2"/>
  <c r="G1401" i="2"/>
  <c r="E1394" i="2"/>
  <c r="F1394" i="2"/>
  <c r="G1394" i="2"/>
  <c r="F898" i="2"/>
  <c r="G898" i="2"/>
  <c r="E898" i="2"/>
  <c r="G807" i="2"/>
  <c r="E807" i="2"/>
  <c r="F807" i="2"/>
  <c r="E644" i="2"/>
  <c r="F644" i="2"/>
  <c r="G644" i="2"/>
  <c r="E2587" i="2"/>
  <c r="F2570" i="2"/>
  <c r="G2566" i="2"/>
  <c r="F2557" i="2"/>
  <c r="G2557" i="2"/>
  <c r="G2520" i="2"/>
  <c r="E2509" i="2"/>
  <c r="F2509" i="2"/>
  <c r="F2500" i="2"/>
  <c r="G2500" i="2"/>
  <c r="E2486" i="2"/>
  <c r="F2471" i="2"/>
  <c r="G2456" i="2"/>
  <c r="G2432" i="2"/>
  <c r="E2432" i="2"/>
  <c r="E2430" i="2"/>
  <c r="F2430" i="2"/>
  <c r="G2416" i="2"/>
  <c r="F2416" i="2"/>
  <c r="F2394" i="2"/>
  <c r="G2368" i="2"/>
  <c r="E2368" i="2"/>
  <c r="E2366" i="2"/>
  <c r="F2366" i="2"/>
  <c r="G2352" i="2"/>
  <c r="F2352" i="2"/>
  <c r="F2330" i="2"/>
  <c r="E2289" i="2"/>
  <c r="G2289" i="2"/>
  <c r="G2269" i="2"/>
  <c r="F2269" i="2"/>
  <c r="F2255" i="2"/>
  <c r="E2255" i="2"/>
  <c r="F2223" i="2"/>
  <c r="E2223" i="2"/>
  <c r="E2194" i="2"/>
  <c r="F2194" i="2"/>
  <c r="E2145" i="2"/>
  <c r="F2140" i="2"/>
  <c r="G2140" i="2"/>
  <c r="E2140" i="2"/>
  <c r="G2128" i="2"/>
  <c r="E2128" i="2"/>
  <c r="F2128" i="2"/>
  <c r="E2094" i="2"/>
  <c r="F2094" i="2"/>
  <c r="F2015" i="2"/>
  <c r="E2015" i="2"/>
  <c r="F1977" i="2"/>
  <c r="G1977" i="2"/>
  <c r="E1977" i="2"/>
  <c r="G1973" i="2"/>
  <c r="F1962" i="2"/>
  <c r="G1962" i="2"/>
  <c r="E1962" i="2"/>
  <c r="G1953" i="2"/>
  <c r="E1953" i="2"/>
  <c r="F1951" i="2"/>
  <c r="E1951" i="2"/>
  <c r="G1951" i="2"/>
  <c r="F1844" i="2"/>
  <c r="E1844" i="2"/>
  <c r="G1844" i="2"/>
  <c r="G1821" i="2"/>
  <c r="G1741" i="2"/>
  <c r="E1741" i="2"/>
  <c r="F1741" i="2"/>
  <c r="E1718" i="2"/>
  <c r="F1718" i="2"/>
  <c r="G1718" i="2"/>
  <c r="G1701" i="2"/>
  <c r="E1701" i="2"/>
  <c r="F1701" i="2"/>
  <c r="E1697" i="2"/>
  <c r="F1697" i="2"/>
  <c r="G1697" i="2"/>
  <c r="G1677" i="2"/>
  <c r="E1677" i="2"/>
  <c r="F1612" i="2"/>
  <c r="G1612" i="2"/>
  <c r="E1612" i="2"/>
  <c r="E1497" i="2"/>
  <c r="F1497" i="2"/>
  <c r="G1497" i="2"/>
  <c r="G1405" i="2"/>
  <c r="E1405" i="2"/>
  <c r="F1405" i="2"/>
  <c r="E1356" i="2"/>
  <c r="F1356" i="2"/>
  <c r="G1356" i="2"/>
  <c r="F1255" i="2"/>
  <c r="G1255" i="2"/>
  <c r="E1255" i="2"/>
  <c r="E1241" i="2"/>
  <c r="F1241" i="2"/>
  <c r="G1241" i="2"/>
  <c r="F1234" i="2"/>
  <c r="E1234" i="2"/>
  <c r="G1234" i="2"/>
  <c r="G791" i="2"/>
  <c r="F791" i="2"/>
  <c r="E768" i="2"/>
  <c r="F768" i="2"/>
  <c r="G768" i="2"/>
  <c r="F682" i="2"/>
  <c r="G682" i="2"/>
  <c r="E682" i="2"/>
  <c r="E2742" i="2"/>
  <c r="E2678" i="2"/>
  <c r="E2630" i="2"/>
  <c r="G2606" i="2"/>
  <c r="F2597" i="2"/>
  <c r="G2597" i="2"/>
  <c r="F2579" i="2"/>
  <c r="E2570" i="2"/>
  <c r="E2563" i="2"/>
  <c r="E2558" i="2"/>
  <c r="G2542" i="2"/>
  <c r="F2533" i="2"/>
  <c r="G2533" i="2"/>
  <c r="F2518" i="2"/>
  <c r="F2514" i="2"/>
  <c r="G2514" i="2"/>
  <c r="F2501" i="2"/>
  <c r="F2484" i="2"/>
  <c r="G2480" i="2"/>
  <c r="F2480" i="2"/>
  <c r="F2469" i="2"/>
  <c r="F2465" i="2"/>
  <c r="G2465" i="2"/>
  <c r="F2454" i="2"/>
  <c r="F2450" i="2"/>
  <c r="G2450" i="2"/>
  <c r="E2444" i="2"/>
  <c r="G2415" i="2"/>
  <c r="E2409" i="2"/>
  <c r="E2398" i="2"/>
  <c r="F2398" i="2"/>
  <c r="F2390" i="2"/>
  <c r="F2386" i="2"/>
  <c r="G2386" i="2"/>
  <c r="E2380" i="2"/>
  <c r="G2351" i="2"/>
  <c r="E2345" i="2"/>
  <c r="E2334" i="2"/>
  <c r="F2334" i="2"/>
  <c r="F2326" i="2"/>
  <c r="F2322" i="2"/>
  <c r="G2322" i="2"/>
  <c r="E2316" i="2"/>
  <c r="E2294" i="2"/>
  <c r="G2294" i="2"/>
  <c r="F2284" i="2"/>
  <c r="E2284" i="2"/>
  <c r="F2281" i="2"/>
  <c r="E2274" i="2"/>
  <c r="F2274" i="2"/>
  <c r="F2271" i="2"/>
  <c r="G2271" i="2"/>
  <c r="G2253" i="2"/>
  <c r="F2244" i="2"/>
  <c r="G2244" i="2"/>
  <c r="F2241" i="2"/>
  <c r="G2241" i="2"/>
  <c r="F2229" i="2"/>
  <c r="E2226" i="2"/>
  <c r="E2206" i="2"/>
  <c r="G2206" i="2"/>
  <c r="E2202" i="2"/>
  <c r="G2202" i="2"/>
  <c r="E2180" i="2"/>
  <c r="F2172" i="2"/>
  <c r="G2172" i="2"/>
  <c r="E2172" i="2"/>
  <c r="G2165" i="2"/>
  <c r="F2165" i="2"/>
  <c r="E2161" i="2"/>
  <c r="F2161" i="2"/>
  <c r="G2161" i="2"/>
  <c r="E2138" i="2"/>
  <c r="F2138" i="2"/>
  <c r="G2138" i="2"/>
  <c r="G2104" i="2"/>
  <c r="E2104" i="2"/>
  <c r="F2104" i="2"/>
  <c r="F2084" i="2"/>
  <c r="G2066" i="2"/>
  <c r="F2066" i="2"/>
  <c r="G2062" i="2"/>
  <c r="G2052" i="2"/>
  <c r="E2052" i="2"/>
  <c r="F2052" i="2"/>
  <c r="F2049" i="2"/>
  <c r="E1970" i="2"/>
  <c r="G1970" i="2"/>
  <c r="G1938" i="2"/>
  <c r="E1938" i="2"/>
  <c r="F1938" i="2"/>
  <c r="F1936" i="2"/>
  <c r="F1892" i="2"/>
  <c r="F1884" i="2"/>
  <c r="G1884" i="2"/>
  <c r="E1884" i="2"/>
  <c r="G1872" i="2"/>
  <c r="E1872" i="2"/>
  <c r="F1872" i="2"/>
  <c r="E1846" i="2"/>
  <c r="F1846" i="2"/>
  <c r="G1846" i="2"/>
  <c r="G1817" i="2"/>
  <c r="F1817" i="2"/>
  <c r="E1806" i="2"/>
  <c r="F1806" i="2"/>
  <c r="G1806" i="2"/>
  <c r="E1770" i="2"/>
  <c r="F1770" i="2"/>
  <c r="E1753" i="2"/>
  <c r="F1753" i="2"/>
  <c r="E1722" i="2"/>
  <c r="G1722" i="2"/>
  <c r="E1689" i="2"/>
  <c r="E1670" i="2"/>
  <c r="G1670" i="2"/>
  <c r="F1670" i="2"/>
  <c r="F1668" i="2"/>
  <c r="G1668" i="2"/>
  <c r="F1572" i="2"/>
  <c r="G1572" i="2"/>
  <c r="E1572" i="2"/>
  <c r="G1506" i="2"/>
  <c r="F1501" i="2"/>
  <c r="F1295" i="2"/>
  <c r="G1263" i="2"/>
  <c r="G835" i="2"/>
  <c r="E835" i="2"/>
  <c r="F835" i="2"/>
  <c r="E828" i="2"/>
  <c r="F828" i="2"/>
  <c r="G828" i="2"/>
  <c r="G2517" i="2"/>
  <c r="G2502" i="2"/>
  <c r="G2487" i="2"/>
  <c r="F2472" i="2"/>
  <c r="G2453" i="2"/>
  <c r="G2438" i="2"/>
  <c r="E2437" i="2"/>
  <c r="G2423" i="2"/>
  <c r="F2408" i="2"/>
  <c r="G2389" i="2"/>
  <c r="G2374" i="2"/>
  <c r="E2373" i="2"/>
  <c r="G2359" i="2"/>
  <c r="F2344" i="2"/>
  <c r="G2325" i="2"/>
  <c r="G2309" i="2"/>
  <c r="E2298" i="2"/>
  <c r="G2295" i="2"/>
  <c r="G2292" i="2"/>
  <c r="G2254" i="2"/>
  <c r="G2250" i="2"/>
  <c r="G2245" i="2"/>
  <c r="E2234" i="2"/>
  <c r="G2231" i="2"/>
  <c r="G2228" i="2"/>
  <c r="G2190" i="2"/>
  <c r="G2189" i="2"/>
  <c r="E2186" i="2"/>
  <c r="F2186" i="2"/>
  <c r="F2164" i="2"/>
  <c r="G2164" i="2"/>
  <c r="E2153" i="2"/>
  <c r="E2134" i="2"/>
  <c r="F2134" i="2"/>
  <c r="G2134" i="2"/>
  <c r="E2126" i="2"/>
  <c r="G2096" i="2"/>
  <c r="F2055" i="2"/>
  <c r="E2055" i="2"/>
  <c r="G2055" i="2"/>
  <c r="E2025" i="2"/>
  <c r="F2025" i="2"/>
  <c r="G2017" i="2"/>
  <c r="F1983" i="2"/>
  <c r="E1957" i="2"/>
  <c r="F1957" i="2"/>
  <c r="G1957" i="2"/>
  <c r="E1949" i="2"/>
  <c r="E1946" i="2"/>
  <c r="F1946" i="2"/>
  <c r="G1912" i="2"/>
  <c r="E1912" i="2"/>
  <c r="F1912" i="2"/>
  <c r="E1878" i="2"/>
  <c r="F1878" i="2"/>
  <c r="G1878" i="2"/>
  <c r="E1870" i="2"/>
  <c r="E1834" i="2"/>
  <c r="F1834" i="2"/>
  <c r="G1829" i="2"/>
  <c r="E1829" i="2"/>
  <c r="F1823" i="2"/>
  <c r="E1823" i="2"/>
  <c r="G1823" i="2"/>
  <c r="F1812" i="2"/>
  <c r="E1812" i="2"/>
  <c r="F1809" i="2"/>
  <c r="G1809" i="2"/>
  <c r="F1772" i="2"/>
  <c r="G1772" i="2"/>
  <c r="G1749" i="2"/>
  <c r="E1749" i="2"/>
  <c r="F1749" i="2"/>
  <c r="E1734" i="2"/>
  <c r="G1734" i="2"/>
  <c r="F1732" i="2"/>
  <c r="G1732" i="2"/>
  <c r="E1634" i="2"/>
  <c r="F1634" i="2"/>
  <c r="G1597" i="2"/>
  <c r="E1597" i="2"/>
  <c r="F1597" i="2"/>
  <c r="E1593" i="2"/>
  <c r="F1593" i="2"/>
  <c r="E1586" i="2"/>
  <c r="F1586" i="2"/>
  <c r="G1586" i="2"/>
  <c r="G1573" i="2"/>
  <c r="G1525" i="2"/>
  <c r="E1525" i="2"/>
  <c r="F1525" i="2"/>
  <c r="F1508" i="2"/>
  <c r="G1508" i="2"/>
  <c r="E1508" i="2"/>
  <c r="F1484" i="2"/>
  <c r="G1484" i="2"/>
  <c r="F1476" i="2"/>
  <c r="G1476" i="2"/>
  <c r="E1442" i="2"/>
  <c r="F1442" i="2"/>
  <c r="G1437" i="2"/>
  <c r="E1437" i="2"/>
  <c r="E1384" i="2"/>
  <c r="F1322" i="2"/>
  <c r="E1322" i="2"/>
  <c r="G1322" i="2"/>
  <c r="G1243" i="2"/>
  <c r="E1243" i="2"/>
  <c r="F1243" i="2"/>
  <c r="G1003" i="2"/>
  <c r="F1003" i="2"/>
  <c r="E1003" i="2"/>
  <c r="G867" i="2"/>
  <c r="E867" i="2"/>
  <c r="F867" i="2"/>
  <c r="E860" i="2"/>
  <c r="F860" i="2"/>
  <c r="G860" i="2"/>
  <c r="E800" i="2"/>
  <c r="F800" i="2"/>
  <c r="G800" i="2"/>
  <c r="F730" i="2"/>
  <c r="G730" i="2"/>
  <c r="E730" i="2"/>
  <c r="G2261" i="2"/>
  <c r="G2205" i="2"/>
  <c r="F2196" i="2"/>
  <c r="G2196" i="2"/>
  <c r="G2173" i="2"/>
  <c r="E2170" i="2"/>
  <c r="F2170" i="2"/>
  <c r="F2148" i="2"/>
  <c r="G2148" i="2"/>
  <c r="F2119" i="2"/>
  <c r="E2119" i="2"/>
  <c r="G2119" i="2"/>
  <c r="E2089" i="2"/>
  <c r="F2089" i="2"/>
  <c r="G2081" i="2"/>
  <c r="F2047" i="2"/>
  <c r="E2021" i="2"/>
  <c r="F2021" i="2"/>
  <c r="G2021" i="2"/>
  <c r="E2013" i="2"/>
  <c r="E2010" i="2"/>
  <c r="F2010" i="2"/>
  <c r="G1976" i="2"/>
  <c r="E1976" i="2"/>
  <c r="F1976" i="2"/>
  <c r="E1942" i="2"/>
  <c r="F1942" i="2"/>
  <c r="G1942" i="2"/>
  <c r="E1934" i="2"/>
  <c r="G1904" i="2"/>
  <c r="F1863" i="2"/>
  <c r="E1863" i="2"/>
  <c r="G1863" i="2"/>
  <c r="E1849" i="2"/>
  <c r="E1802" i="2"/>
  <c r="G1797" i="2"/>
  <c r="E1797" i="2"/>
  <c r="F1797" i="2"/>
  <c r="G1794" i="2"/>
  <c r="F1780" i="2"/>
  <c r="E1762" i="2"/>
  <c r="F1762" i="2"/>
  <c r="E1730" i="2"/>
  <c r="F1730" i="2"/>
  <c r="G1730" i="2"/>
  <c r="G1713" i="2"/>
  <c r="F1700" i="2"/>
  <c r="G1700" i="2"/>
  <c r="E1700" i="2"/>
  <c r="E1642" i="2"/>
  <c r="F1642" i="2"/>
  <c r="G1642" i="2"/>
  <c r="G1637" i="2"/>
  <c r="E1633" i="2"/>
  <c r="F1633" i="2"/>
  <c r="G1633" i="2"/>
  <c r="E1562" i="2"/>
  <c r="F1562" i="2"/>
  <c r="G1562" i="2"/>
  <c r="E1537" i="2"/>
  <c r="E1530" i="2"/>
  <c r="F1530" i="2"/>
  <c r="G1530" i="2"/>
  <c r="G1469" i="2"/>
  <c r="E1469" i="2"/>
  <c r="F1469" i="2"/>
  <c r="E1465" i="2"/>
  <c r="F1465" i="2"/>
  <c r="E1458" i="2"/>
  <c r="F1458" i="2"/>
  <c r="G1458" i="2"/>
  <c r="G1445" i="2"/>
  <c r="G1397" i="2"/>
  <c r="E1397" i="2"/>
  <c r="F1397" i="2"/>
  <c r="F1354" i="2"/>
  <c r="E1354" i="2"/>
  <c r="G1354" i="2"/>
  <c r="G1347" i="2"/>
  <c r="E1347" i="2"/>
  <c r="F1347" i="2"/>
  <c r="E1328" i="2"/>
  <c r="F1328" i="2"/>
  <c r="G1328" i="2"/>
  <c r="E1305" i="2"/>
  <c r="E1303" i="2"/>
  <c r="F1303" i="2"/>
  <c r="G1303" i="2"/>
  <c r="E1249" i="2"/>
  <c r="F1249" i="2"/>
  <c r="G1249" i="2"/>
  <c r="G1227" i="2"/>
  <c r="E1227" i="2"/>
  <c r="F1227" i="2"/>
  <c r="E704" i="2"/>
  <c r="F704" i="2"/>
  <c r="G704" i="2"/>
  <c r="G641" i="2"/>
  <c r="E641" i="2"/>
  <c r="F641" i="2"/>
  <c r="G584" i="2"/>
  <c r="E584" i="2"/>
  <c r="F584" i="2"/>
  <c r="G552" i="2"/>
  <c r="E552" i="2"/>
  <c r="F552" i="2"/>
  <c r="E522" i="2"/>
  <c r="F522" i="2"/>
  <c r="G522" i="2"/>
  <c r="E518" i="2"/>
  <c r="F518" i="2"/>
  <c r="G518" i="2"/>
  <c r="E473" i="2"/>
  <c r="F473" i="2"/>
  <c r="G473" i="2"/>
  <c r="E422" i="2"/>
  <c r="F422" i="2"/>
  <c r="G422" i="2"/>
  <c r="G308" i="2"/>
  <c r="E308" i="2"/>
  <c r="F308" i="2"/>
  <c r="G292" i="2"/>
  <c r="E292" i="2"/>
  <c r="F292" i="2"/>
  <c r="G148" i="2"/>
  <c r="F148" i="2"/>
  <c r="E148" i="2"/>
  <c r="G43" i="2"/>
  <c r="F43" i="2"/>
  <c r="E43" i="2"/>
  <c r="G2277" i="2"/>
  <c r="G2213" i="2"/>
  <c r="E2185" i="2"/>
  <c r="G2157" i="2"/>
  <c r="E2154" i="2"/>
  <c r="F2154" i="2"/>
  <c r="F2111" i="2"/>
  <c r="E2085" i="2"/>
  <c r="F2085" i="2"/>
  <c r="G2085" i="2"/>
  <c r="E2077" i="2"/>
  <c r="E2074" i="2"/>
  <c r="F2074" i="2"/>
  <c r="G2040" i="2"/>
  <c r="E2040" i="2"/>
  <c r="F2040" i="2"/>
  <c r="E2006" i="2"/>
  <c r="F2006" i="2"/>
  <c r="G2006" i="2"/>
  <c r="E1998" i="2"/>
  <c r="G1968" i="2"/>
  <c r="F1927" i="2"/>
  <c r="E1927" i="2"/>
  <c r="G1927" i="2"/>
  <c r="E1897" i="2"/>
  <c r="F1897" i="2"/>
  <c r="G1889" i="2"/>
  <c r="F1855" i="2"/>
  <c r="F1847" i="2"/>
  <c r="E1838" i="2"/>
  <c r="F1838" i="2"/>
  <c r="F1820" i="2"/>
  <c r="E1820" i="2"/>
  <c r="G1820" i="2"/>
  <c r="F1815" i="2"/>
  <c r="E1815" i="2"/>
  <c r="E1778" i="2"/>
  <c r="F1778" i="2"/>
  <c r="G1778" i="2"/>
  <c r="F1775" i="2"/>
  <c r="G1775" i="2"/>
  <c r="G1765" i="2"/>
  <c r="E1761" i="2"/>
  <c r="F1761" i="2"/>
  <c r="G1761" i="2"/>
  <c r="F1676" i="2"/>
  <c r="G1676" i="2"/>
  <c r="E1676" i="2"/>
  <c r="E1646" i="2"/>
  <c r="F1628" i="2"/>
  <c r="G1628" i="2"/>
  <c r="E1625" i="2"/>
  <c r="G1613" i="2"/>
  <c r="E1613" i="2"/>
  <c r="E1561" i="2"/>
  <c r="F1561" i="2"/>
  <c r="G1561" i="2"/>
  <c r="E1434" i="2"/>
  <c r="F1434" i="2"/>
  <c r="G1434" i="2"/>
  <c r="E1409" i="2"/>
  <c r="E1402" i="2"/>
  <c r="F1402" i="2"/>
  <c r="G1402" i="2"/>
  <c r="G1363" i="2"/>
  <c r="F1363" i="2"/>
  <c r="E1317" i="2"/>
  <c r="F1317" i="2"/>
  <c r="G1317" i="2"/>
  <c r="E1313" i="2"/>
  <c r="F1313" i="2"/>
  <c r="G1313" i="2"/>
  <c r="E1288" i="2"/>
  <c r="F1288" i="2"/>
  <c r="G1288" i="2"/>
  <c r="G1283" i="2"/>
  <c r="E1283" i="2"/>
  <c r="F1283" i="2"/>
  <c r="G1275" i="2"/>
  <c r="E1273" i="2"/>
  <c r="F1273" i="2"/>
  <c r="G1273" i="2"/>
  <c r="G1235" i="2"/>
  <c r="F1235" i="2"/>
  <c r="E1235" i="2"/>
  <c r="G1219" i="2"/>
  <c r="E1219" i="2"/>
  <c r="F1219" i="2"/>
  <c r="E960" i="2"/>
  <c r="F960" i="2"/>
  <c r="G960" i="2"/>
  <c r="F941" i="2"/>
  <c r="G941" i="2"/>
  <c r="E941" i="2"/>
  <c r="F893" i="2"/>
  <c r="G893" i="2"/>
  <c r="E864" i="2"/>
  <c r="F864" i="2"/>
  <c r="G864" i="2"/>
  <c r="G803" i="2"/>
  <c r="E803" i="2"/>
  <c r="F803" i="2"/>
  <c r="E796" i="2"/>
  <c r="F796" i="2"/>
  <c r="G796" i="2"/>
  <c r="G2285" i="2"/>
  <c r="F2245" i="2"/>
  <c r="F2222" i="2"/>
  <c r="G2221" i="2"/>
  <c r="F2218" i="2"/>
  <c r="F2201" i="2"/>
  <c r="G2197" i="2"/>
  <c r="F2188" i="2"/>
  <c r="G2188" i="2"/>
  <c r="E2177" i="2"/>
  <c r="E2164" i="2"/>
  <c r="G2153" i="2"/>
  <c r="G2149" i="2"/>
  <c r="E2146" i="2"/>
  <c r="F2146" i="2"/>
  <c r="F2135" i="2"/>
  <c r="G2135" i="2"/>
  <c r="G2130" i="2"/>
  <c r="E2109" i="2"/>
  <c r="F2109" i="2"/>
  <c r="G2101" i="2"/>
  <c r="G2064" i="2"/>
  <c r="E2064" i="2"/>
  <c r="G2056" i="2"/>
  <c r="F2056" i="2"/>
  <c r="E2034" i="2"/>
  <c r="F2026" i="2"/>
  <c r="G2026" i="2"/>
  <c r="F2017" i="2"/>
  <c r="E1996" i="2"/>
  <c r="F1996" i="2"/>
  <c r="G1988" i="2"/>
  <c r="G1983" i="2"/>
  <c r="E1966" i="2"/>
  <c r="F1966" i="2"/>
  <c r="E1958" i="2"/>
  <c r="G1958" i="2"/>
  <c r="E1956" i="2"/>
  <c r="G1949" i="2"/>
  <c r="F1948" i="2"/>
  <c r="G1948" i="2"/>
  <c r="E1921" i="2"/>
  <c r="F1913" i="2"/>
  <c r="G1913" i="2"/>
  <c r="F1887" i="2"/>
  <c r="E1887" i="2"/>
  <c r="F1879" i="2"/>
  <c r="G1879" i="2"/>
  <c r="G1874" i="2"/>
  <c r="G1870" i="2"/>
  <c r="F1836" i="2"/>
  <c r="G1836" i="2"/>
  <c r="E1809" i="2"/>
  <c r="E1793" i="2"/>
  <c r="F1793" i="2"/>
  <c r="E1785" i="2"/>
  <c r="E1772" i="2"/>
  <c r="F1734" i="2"/>
  <c r="E1698" i="2"/>
  <c r="F1698" i="2"/>
  <c r="E1666" i="2"/>
  <c r="F1666" i="2"/>
  <c r="G1666" i="2"/>
  <c r="G1649" i="2"/>
  <c r="F1636" i="2"/>
  <c r="G1636" i="2"/>
  <c r="E1636" i="2"/>
  <c r="E1601" i="2"/>
  <c r="E1594" i="2"/>
  <c r="F1594" i="2"/>
  <c r="G1594" i="2"/>
  <c r="F1573" i="2"/>
  <c r="G1533" i="2"/>
  <c r="E1533" i="2"/>
  <c r="F1533" i="2"/>
  <c r="E1529" i="2"/>
  <c r="F1529" i="2"/>
  <c r="E1522" i="2"/>
  <c r="F1522" i="2"/>
  <c r="G1522" i="2"/>
  <c r="G1509" i="2"/>
  <c r="E1484" i="2"/>
  <c r="G1461" i="2"/>
  <c r="E1461" i="2"/>
  <c r="F1461" i="2"/>
  <c r="F1444" i="2"/>
  <c r="G1444" i="2"/>
  <c r="E1444" i="2"/>
  <c r="F1420" i="2"/>
  <c r="G1420" i="2"/>
  <c r="F1412" i="2"/>
  <c r="G1412" i="2"/>
  <c r="G1384" i="2"/>
  <c r="G1187" i="2"/>
  <c r="E1187" i="2"/>
  <c r="F1187" i="2"/>
  <c r="E1007" i="2"/>
  <c r="F1007" i="2"/>
  <c r="G1007" i="2"/>
  <c r="E2136" i="2"/>
  <c r="G2127" i="2"/>
  <c r="F2117" i="2"/>
  <c r="F2112" i="2"/>
  <c r="F2102" i="2"/>
  <c r="G2093" i="2"/>
  <c r="E2087" i="2"/>
  <c r="G2078" i="2"/>
  <c r="E2072" i="2"/>
  <c r="G2063" i="2"/>
  <c r="F2053" i="2"/>
  <c r="F2048" i="2"/>
  <c r="F2038" i="2"/>
  <c r="G2029" i="2"/>
  <c r="E2023" i="2"/>
  <c r="G2014" i="2"/>
  <c r="E2008" i="2"/>
  <c r="G1999" i="2"/>
  <c r="F1989" i="2"/>
  <c r="F1984" i="2"/>
  <c r="F1974" i="2"/>
  <c r="G1965" i="2"/>
  <c r="E1959" i="2"/>
  <c r="G1950" i="2"/>
  <c r="E1944" i="2"/>
  <c r="G1935" i="2"/>
  <c r="F1925" i="2"/>
  <c r="F1920" i="2"/>
  <c r="F1910" i="2"/>
  <c r="G1901" i="2"/>
  <c r="E1895" i="2"/>
  <c r="G1886" i="2"/>
  <c r="E1880" i="2"/>
  <c r="G1871" i="2"/>
  <c r="F1861" i="2"/>
  <c r="F1856" i="2"/>
  <c r="E1852" i="2"/>
  <c r="G1822" i="2"/>
  <c r="G1818" i="2"/>
  <c r="F1814" i="2"/>
  <c r="G1813" i="2"/>
  <c r="F1810" i="2"/>
  <c r="G1799" i="2"/>
  <c r="G1796" i="2"/>
  <c r="E1791" i="2"/>
  <c r="E1788" i="2"/>
  <c r="F1750" i="2"/>
  <c r="E1746" i="2"/>
  <c r="F1729" i="2"/>
  <c r="G1726" i="2"/>
  <c r="G1725" i="2"/>
  <c r="F1716" i="2"/>
  <c r="G1716" i="2"/>
  <c r="G1705" i="2"/>
  <c r="F1686" i="2"/>
  <c r="E1682" i="2"/>
  <c r="F1665" i="2"/>
  <c r="G1662" i="2"/>
  <c r="G1661" i="2"/>
  <c r="F1652" i="2"/>
  <c r="G1652" i="2"/>
  <c r="G1641" i="2"/>
  <c r="F1622" i="2"/>
  <c r="E1618" i="2"/>
  <c r="G1581" i="2"/>
  <c r="E1578" i="2"/>
  <c r="F1578" i="2"/>
  <c r="F1556" i="2"/>
  <c r="G1556" i="2"/>
  <c r="E1545" i="2"/>
  <c r="G1517" i="2"/>
  <c r="E1514" i="2"/>
  <c r="F1514" i="2"/>
  <c r="F1492" i="2"/>
  <c r="G1492" i="2"/>
  <c r="E1481" i="2"/>
  <c r="G1453" i="2"/>
  <c r="E1450" i="2"/>
  <c r="F1450" i="2"/>
  <c r="F1428" i="2"/>
  <c r="G1428" i="2"/>
  <c r="E1417" i="2"/>
  <c r="G1389" i="2"/>
  <c r="F1386" i="2"/>
  <c r="E1386" i="2"/>
  <c r="F1378" i="2"/>
  <c r="G1378" i="2"/>
  <c r="G1373" i="2"/>
  <c r="E1352" i="2"/>
  <c r="F1352" i="2"/>
  <c r="G1344" i="2"/>
  <c r="G1307" i="2"/>
  <c r="E1307" i="2"/>
  <c r="G1299" i="2"/>
  <c r="F1299" i="2"/>
  <c r="E1277" i="2"/>
  <c r="F1269" i="2"/>
  <c r="G1269" i="2"/>
  <c r="E1239" i="2"/>
  <c r="F1239" i="2"/>
  <c r="G1231" i="2"/>
  <c r="G1203" i="2"/>
  <c r="E1203" i="2"/>
  <c r="E1017" i="2"/>
  <c r="F1017" i="2"/>
  <c r="G1017" i="2"/>
  <c r="F962" i="2"/>
  <c r="E962" i="2"/>
  <c r="G962" i="2"/>
  <c r="E916" i="2"/>
  <c r="F916" i="2"/>
  <c r="G916" i="2"/>
  <c r="E494" i="2"/>
  <c r="F494" i="2"/>
  <c r="G494" i="2"/>
  <c r="G1837" i="2"/>
  <c r="G1773" i="2"/>
  <c r="E1738" i="2"/>
  <c r="G1717" i="2"/>
  <c r="F1708" i="2"/>
  <c r="G1708" i="2"/>
  <c r="E1674" i="2"/>
  <c r="G1653" i="2"/>
  <c r="F1644" i="2"/>
  <c r="G1644" i="2"/>
  <c r="E1610" i="2"/>
  <c r="F1596" i="2"/>
  <c r="G1596" i="2"/>
  <c r="E1585" i="2"/>
  <c r="G1557" i="2"/>
  <c r="E1554" i="2"/>
  <c r="F1554" i="2"/>
  <c r="F1532" i="2"/>
  <c r="G1532" i="2"/>
  <c r="E1521" i="2"/>
  <c r="G1493" i="2"/>
  <c r="E1490" i="2"/>
  <c r="F1490" i="2"/>
  <c r="F1468" i="2"/>
  <c r="G1468" i="2"/>
  <c r="E1457" i="2"/>
  <c r="G1429" i="2"/>
  <c r="E1426" i="2"/>
  <c r="F1426" i="2"/>
  <c r="F1404" i="2"/>
  <c r="G1404" i="2"/>
  <c r="E1393" i="2"/>
  <c r="E1377" i="2"/>
  <c r="F1377" i="2"/>
  <c r="G1377" i="2"/>
  <c r="E1369" i="2"/>
  <c r="G1339" i="2"/>
  <c r="F1298" i="2"/>
  <c r="E1298" i="2"/>
  <c r="G1298" i="2"/>
  <c r="E1268" i="2"/>
  <c r="F1268" i="2"/>
  <c r="G1260" i="2"/>
  <c r="G1195" i="2"/>
  <c r="E1195" i="2"/>
  <c r="E996" i="2"/>
  <c r="F994" i="2"/>
  <c r="E994" i="2"/>
  <c r="E972" i="2"/>
  <c r="F972" i="2"/>
  <c r="G972" i="2"/>
  <c r="F922" i="2"/>
  <c r="G922" i="2"/>
  <c r="F906" i="2"/>
  <c r="G906" i="2"/>
  <c r="E906" i="2"/>
  <c r="G871" i="2"/>
  <c r="E871" i="2"/>
  <c r="F871" i="2"/>
  <c r="E727" i="2"/>
  <c r="F727" i="2"/>
  <c r="G727" i="2"/>
  <c r="G616" i="2"/>
  <c r="E616" i="2"/>
  <c r="F616" i="2"/>
  <c r="E561" i="2"/>
  <c r="G561" i="2"/>
  <c r="F561" i="2"/>
  <c r="G1845" i="2"/>
  <c r="G1781" i="2"/>
  <c r="G1757" i="2"/>
  <c r="F1748" i="2"/>
  <c r="G1748" i="2"/>
  <c r="E1714" i="2"/>
  <c r="G1693" i="2"/>
  <c r="F1684" i="2"/>
  <c r="G1684" i="2"/>
  <c r="E1650" i="2"/>
  <c r="G1629" i="2"/>
  <c r="F1620" i="2"/>
  <c r="G1620" i="2"/>
  <c r="F1588" i="2"/>
  <c r="G1588" i="2"/>
  <c r="E1577" i="2"/>
  <c r="G1549" i="2"/>
  <c r="E1546" i="2"/>
  <c r="F1546" i="2"/>
  <c r="F1524" i="2"/>
  <c r="G1524" i="2"/>
  <c r="E1513" i="2"/>
  <c r="G1485" i="2"/>
  <c r="E1482" i="2"/>
  <c r="F1482" i="2"/>
  <c r="F1460" i="2"/>
  <c r="G1460" i="2"/>
  <c r="E1449" i="2"/>
  <c r="G1421" i="2"/>
  <c r="E1418" i="2"/>
  <c r="F1418" i="2"/>
  <c r="F1396" i="2"/>
  <c r="G1396" i="2"/>
  <c r="E1367" i="2"/>
  <c r="F1367" i="2"/>
  <c r="G1359" i="2"/>
  <c r="E1337" i="2"/>
  <c r="F1337" i="2"/>
  <c r="E1329" i="2"/>
  <c r="G1329" i="2"/>
  <c r="E1327" i="2"/>
  <c r="F1319" i="2"/>
  <c r="G1319" i="2"/>
  <c r="E1292" i="2"/>
  <c r="F1284" i="2"/>
  <c r="G1284" i="2"/>
  <c r="F1258" i="2"/>
  <c r="E1258" i="2"/>
  <c r="F1250" i="2"/>
  <c r="G1250" i="2"/>
  <c r="G1245" i="2"/>
  <c r="E957" i="2"/>
  <c r="F957" i="2"/>
  <c r="G957" i="2"/>
  <c r="E908" i="2"/>
  <c r="F908" i="2"/>
  <c r="G908" i="2"/>
  <c r="F901" i="2"/>
  <c r="G901" i="2"/>
  <c r="E752" i="2"/>
  <c r="F752" i="2"/>
  <c r="G752" i="2"/>
  <c r="E703" i="2"/>
  <c r="F703" i="2"/>
  <c r="G703" i="2"/>
  <c r="E695" i="2"/>
  <c r="E646" i="2"/>
  <c r="G646" i="2"/>
  <c r="F646" i="2"/>
  <c r="G1853" i="2"/>
  <c r="G1789" i="2"/>
  <c r="E1754" i="2"/>
  <c r="G1733" i="2"/>
  <c r="F1724" i="2"/>
  <c r="G1724" i="2"/>
  <c r="E1690" i="2"/>
  <c r="G1669" i="2"/>
  <c r="F1660" i="2"/>
  <c r="G1660" i="2"/>
  <c r="E1626" i="2"/>
  <c r="G1605" i="2"/>
  <c r="E1602" i="2"/>
  <c r="F1602" i="2"/>
  <c r="F1580" i="2"/>
  <c r="G1580" i="2"/>
  <c r="E1569" i="2"/>
  <c r="G1541" i="2"/>
  <c r="E1538" i="2"/>
  <c r="F1538" i="2"/>
  <c r="F1516" i="2"/>
  <c r="G1516" i="2"/>
  <c r="E1505" i="2"/>
  <c r="G1477" i="2"/>
  <c r="E1474" i="2"/>
  <c r="F1474" i="2"/>
  <c r="F1452" i="2"/>
  <c r="G1452" i="2"/>
  <c r="E1441" i="2"/>
  <c r="G1413" i="2"/>
  <c r="E1410" i="2"/>
  <c r="F1410" i="2"/>
  <c r="F1388" i="2"/>
  <c r="G1388" i="2"/>
  <c r="F1362" i="2"/>
  <c r="E1362" i="2"/>
  <c r="G1362" i="2"/>
  <c r="E1332" i="2"/>
  <c r="F1332" i="2"/>
  <c r="G1324" i="2"/>
  <c r="F1290" i="2"/>
  <c r="E1264" i="2"/>
  <c r="F1264" i="2"/>
  <c r="G1264" i="2"/>
  <c r="E1256" i="2"/>
  <c r="E1253" i="2"/>
  <c r="F1253" i="2"/>
  <c r="G1211" i="2"/>
  <c r="E1211" i="2"/>
  <c r="F1181" i="2"/>
  <c r="E1181" i="2"/>
  <c r="G1181" i="2"/>
  <c r="F1018" i="2"/>
  <c r="G1018" i="2"/>
  <c r="E1018" i="2"/>
  <c r="G1011" i="2"/>
  <c r="E1011" i="2"/>
  <c r="F1011" i="2"/>
  <c r="F1002" i="2"/>
  <c r="E1002" i="2"/>
  <c r="G1002" i="2"/>
  <c r="E932" i="2"/>
  <c r="F932" i="2"/>
  <c r="F930" i="2"/>
  <c r="G930" i="2"/>
  <c r="G855" i="2"/>
  <c r="E832" i="2"/>
  <c r="F832" i="2"/>
  <c r="G832" i="2"/>
  <c r="G771" i="2"/>
  <c r="E771" i="2"/>
  <c r="F771" i="2"/>
  <c r="E764" i="2"/>
  <c r="F764" i="2"/>
  <c r="G764" i="2"/>
  <c r="E735" i="2"/>
  <c r="F735" i="2"/>
  <c r="G735" i="2"/>
  <c r="G715" i="2"/>
  <c r="E715" i="2"/>
  <c r="E688" i="2"/>
  <c r="F688" i="2"/>
  <c r="G688" i="2"/>
  <c r="G1385" i="2"/>
  <c r="E1379" i="2"/>
  <c r="G1370" i="2"/>
  <c r="F1360" i="2"/>
  <c r="F1355" i="2"/>
  <c r="F1345" i="2"/>
  <c r="G1336" i="2"/>
  <c r="E1330" i="2"/>
  <c r="G1321" i="2"/>
  <c r="E1315" i="2"/>
  <c r="G1306" i="2"/>
  <c r="F1296" i="2"/>
  <c r="F1291" i="2"/>
  <c r="F1281" i="2"/>
  <c r="G1272" i="2"/>
  <c r="E1266" i="2"/>
  <c r="G1257" i="2"/>
  <c r="E1251" i="2"/>
  <c r="G1242" i="2"/>
  <c r="F1232" i="2"/>
  <c r="G1224" i="2"/>
  <c r="G1216" i="2"/>
  <c r="G1208" i="2"/>
  <c r="G1200" i="2"/>
  <c r="G1192" i="2"/>
  <c r="G1184" i="2"/>
  <c r="G1180" i="2"/>
  <c r="G1176" i="2"/>
  <c r="E1173" i="2"/>
  <c r="F1173" i="2"/>
  <c r="G1168" i="2"/>
  <c r="E1165" i="2"/>
  <c r="F1165" i="2"/>
  <c r="G1160" i="2"/>
  <c r="E1157" i="2"/>
  <c r="F1157" i="2"/>
  <c r="G1152" i="2"/>
  <c r="E1149" i="2"/>
  <c r="F1149" i="2"/>
  <c r="G1144" i="2"/>
  <c r="E1141" i="2"/>
  <c r="F1141" i="2"/>
  <c r="G1136" i="2"/>
  <c r="E1133" i="2"/>
  <c r="F1133" i="2"/>
  <c r="G1128" i="2"/>
  <c r="E1125" i="2"/>
  <c r="F1125" i="2"/>
  <c r="G1120" i="2"/>
  <c r="E1117" i="2"/>
  <c r="F1117" i="2"/>
  <c r="G1112" i="2"/>
  <c r="E1109" i="2"/>
  <c r="F1109" i="2"/>
  <c r="G1104" i="2"/>
  <c r="E1101" i="2"/>
  <c r="F1101" i="2"/>
  <c r="G1096" i="2"/>
  <c r="E1093" i="2"/>
  <c r="F1093" i="2"/>
  <c r="G1088" i="2"/>
  <c r="E1085" i="2"/>
  <c r="F1085" i="2"/>
  <c r="G1080" i="2"/>
  <c r="E1077" i="2"/>
  <c r="F1077" i="2"/>
  <c r="G1072" i="2"/>
  <c r="E1069" i="2"/>
  <c r="F1069" i="2"/>
  <c r="G1064" i="2"/>
  <c r="E1061" i="2"/>
  <c r="F1061" i="2"/>
  <c r="G1056" i="2"/>
  <c r="E1053" i="2"/>
  <c r="F1053" i="2"/>
  <c r="G1048" i="2"/>
  <c r="E1045" i="2"/>
  <c r="F1045" i="2"/>
  <c r="G1040" i="2"/>
  <c r="E1037" i="2"/>
  <c r="F1037" i="2"/>
  <c r="G1032" i="2"/>
  <c r="E1029" i="2"/>
  <c r="F1029" i="2"/>
  <c r="G1024" i="2"/>
  <c r="E1021" i="2"/>
  <c r="F1021" i="2"/>
  <c r="E1009" i="2"/>
  <c r="F988" i="2"/>
  <c r="G988" i="2"/>
  <c r="F949" i="2"/>
  <c r="G949" i="2"/>
  <c r="E924" i="2"/>
  <c r="F924" i="2"/>
  <c r="F914" i="2"/>
  <c r="G914" i="2"/>
  <c r="G883" i="2"/>
  <c r="E883" i="2"/>
  <c r="F883" i="2"/>
  <c r="E876" i="2"/>
  <c r="F876" i="2"/>
  <c r="G876" i="2"/>
  <c r="E848" i="2"/>
  <c r="F848" i="2"/>
  <c r="G848" i="2"/>
  <c r="G819" i="2"/>
  <c r="E819" i="2"/>
  <c r="F819" i="2"/>
  <c r="E812" i="2"/>
  <c r="F812" i="2"/>
  <c r="G812" i="2"/>
  <c r="E784" i="2"/>
  <c r="F784" i="2"/>
  <c r="G784" i="2"/>
  <c r="G747" i="2"/>
  <c r="E720" i="2"/>
  <c r="F720" i="2"/>
  <c r="G720" i="2"/>
  <c r="E672" i="2"/>
  <c r="F672" i="2"/>
  <c r="G672" i="2"/>
  <c r="E588" i="2"/>
  <c r="F588" i="2"/>
  <c r="G588" i="2"/>
  <c r="E572" i="2"/>
  <c r="F572" i="2"/>
  <c r="E569" i="2"/>
  <c r="G569" i="2"/>
  <c r="E469" i="2"/>
  <c r="F469" i="2"/>
  <c r="G469" i="2"/>
  <c r="G456" i="2"/>
  <c r="E456" i="2"/>
  <c r="F456" i="2"/>
  <c r="G441" i="2"/>
  <c r="E441" i="2"/>
  <c r="F441" i="2"/>
  <c r="E992" i="2"/>
  <c r="F992" i="2"/>
  <c r="G987" i="2"/>
  <c r="E987" i="2"/>
  <c r="F987" i="2"/>
  <c r="E981" i="2"/>
  <c r="F973" i="2"/>
  <c r="G973" i="2"/>
  <c r="E948" i="2"/>
  <c r="F948" i="2"/>
  <c r="F938" i="2"/>
  <c r="G938" i="2"/>
  <c r="F909" i="2"/>
  <c r="G909" i="2"/>
  <c r="G839" i="2"/>
  <c r="G775" i="2"/>
  <c r="F746" i="2"/>
  <c r="G746" i="2"/>
  <c r="E746" i="2"/>
  <c r="G723" i="2"/>
  <c r="E723" i="2"/>
  <c r="F723" i="2"/>
  <c r="F698" i="2"/>
  <c r="G698" i="2"/>
  <c r="E671" i="2"/>
  <c r="F671" i="2"/>
  <c r="G671" i="2"/>
  <c r="F500" i="2"/>
  <c r="G500" i="2"/>
  <c r="E484" i="2"/>
  <c r="F484" i="2"/>
  <c r="G484" i="2"/>
  <c r="G424" i="2"/>
  <c r="E424" i="2"/>
  <c r="F424" i="2"/>
  <c r="E1172" i="2"/>
  <c r="E1164" i="2"/>
  <c r="E1156" i="2"/>
  <c r="E1148" i="2"/>
  <c r="E1140" i="2"/>
  <c r="E1132" i="2"/>
  <c r="E1124" i="2"/>
  <c r="E1116" i="2"/>
  <c r="E1108" i="2"/>
  <c r="E1100" i="2"/>
  <c r="E1092" i="2"/>
  <c r="E1084" i="2"/>
  <c r="E1076" i="2"/>
  <c r="E1068" i="2"/>
  <c r="E1060" i="2"/>
  <c r="E1052" i="2"/>
  <c r="E1044" i="2"/>
  <c r="E1036" i="2"/>
  <c r="E1028" i="2"/>
  <c r="G979" i="2"/>
  <c r="E969" i="2"/>
  <c r="G969" i="2"/>
  <c r="E967" i="2"/>
  <c r="F959" i="2"/>
  <c r="G959" i="2"/>
  <c r="F946" i="2"/>
  <c r="G946" i="2"/>
  <c r="F917" i="2"/>
  <c r="G917" i="2"/>
  <c r="E880" i="2"/>
  <c r="F880" i="2"/>
  <c r="G880" i="2"/>
  <c r="G851" i="2"/>
  <c r="E851" i="2"/>
  <c r="F851" i="2"/>
  <c r="E844" i="2"/>
  <c r="F844" i="2"/>
  <c r="G844" i="2"/>
  <c r="E816" i="2"/>
  <c r="F816" i="2"/>
  <c r="G816" i="2"/>
  <c r="G787" i="2"/>
  <c r="E787" i="2"/>
  <c r="F787" i="2"/>
  <c r="E780" i="2"/>
  <c r="F780" i="2"/>
  <c r="G780" i="2"/>
  <c r="E736" i="2"/>
  <c r="F736" i="2"/>
  <c r="G736" i="2"/>
  <c r="G683" i="2"/>
  <c r="E654" i="2"/>
  <c r="F654" i="2"/>
  <c r="G654" i="2"/>
  <c r="E649" i="2"/>
  <c r="F649" i="2"/>
  <c r="G649" i="2"/>
  <c r="E645" i="2"/>
  <c r="F645" i="2"/>
  <c r="G645" i="2"/>
  <c r="E593" i="2"/>
  <c r="G593" i="2"/>
  <c r="E564" i="2"/>
  <c r="F564" i="2"/>
  <c r="G564" i="2"/>
  <c r="E526" i="2"/>
  <c r="F526" i="2"/>
  <c r="G526" i="2"/>
  <c r="G389" i="2"/>
  <c r="E389" i="2"/>
  <c r="F389" i="2"/>
  <c r="F1175" i="2"/>
  <c r="G1175" i="2"/>
  <c r="F1167" i="2"/>
  <c r="G1167" i="2"/>
  <c r="F1159" i="2"/>
  <c r="G1159" i="2"/>
  <c r="F1151" i="2"/>
  <c r="G1151" i="2"/>
  <c r="F1143" i="2"/>
  <c r="G1143" i="2"/>
  <c r="F1135" i="2"/>
  <c r="G1135" i="2"/>
  <c r="F1127" i="2"/>
  <c r="G1127" i="2"/>
  <c r="F1119" i="2"/>
  <c r="G1119" i="2"/>
  <c r="F1111" i="2"/>
  <c r="G1111" i="2"/>
  <c r="F1103" i="2"/>
  <c r="G1103" i="2"/>
  <c r="F1095" i="2"/>
  <c r="G1095" i="2"/>
  <c r="F1087" i="2"/>
  <c r="G1087" i="2"/>
  <c r="F1079" i="2"/>
  <c r="G1079" i="2"/>
  <c r="F1071" i="2"/>
  <c r="G1071" i="2"/>
  <c r="F1063" i="2"/>
  <c r="G1063" i="2"/>
  <c r="F1055" i="2"/>
  <c r="G1055" i="2"/>
  <c r="F1047" i="2"/>
  <c r="G1047" i="2"/>
  <c r="F1039" i="2"/>
  <c r="G1039" i="2"/>
  <c r="F1031" i="2"/>
  <c r="G1031" i="2"/>
  <c r="F1023" i="2"/>
  <c r="G1023" i="2"/>
  <c r="G1013" i="2"/>
  <c r="E977" i="2"/>
  <c r="F977" i="2"/>
  <c r="G964" i="2"/>
  <c r="F954" i="2"/>
  <c r="G954" i="2"/>
  <c r="F925" i="2"/>
  <c r="G925" i="2"/>
  <c r="E900" i="2"/>
  <c r="F900" i="2"/>
  <c r="E892" i="2"/>
  <c r="F892" i="2"/>
  <c r="G887" i="2"/>
  <c r="G823" i="2"/>
  <c r="G759" i="2"/>
  <c r="F714" i="2"/>
  <c r="G714" i="2"/>
  <c r="E714" i="2"/>
  <c r="G691" i="2"/>
  <c r="E691" i="2"/>
  <c r="F691" i="2"/>
  <c r="F666" i="2"/>
  <c r="G666" i="2"/>
  <c r="G656" i="2"/>
  <c r="E656" i="2"/>
  <c r="F656" i="2"/>
  <c r="F639" i="2"/>
  <c r="E639" i="2"/>
  <c r="G639" i="2"/>
  <c r="E596" i="2"/>
  <c r="F596" i="2"/>
  <c r="G596" i="2"/>
  <c r="G560" i="2"/>
  <c r="E560" i="2"/>
  <c r="F560" i="2"/>
  <c r="G1179" i="2"/>
  <c r="G1171" i="2"/>
  <c r="G1163" i="2"/>
  <c r="G1155" i="2"/>
  <c r="G1147" i="2"/>
  <c r="G1139" i="2"/>
  <c r="G1131" i="2"/>
  <c r="G1123" i="2"/>
  <c r="G1115" i="2"/>
  <c r="G1107" i="2"/>
  <c r="G1099" i="2"/>
  <c r="G1091" i="2"/>
  <c r="G1083" i="2"/>
  <c r="G1075" i="2"/>
  <c r="G1067" i="2"/>
  <c r="G1059" i="2"/>
  <c r="G1051" i="2"/>
  <c r="G1043" i="2"/>
  <c r="G1035" i="2"/>
  <c r="G1027" i="2"/>
  <c r="G1020" i="2"/>
  <c r="E1019" i="2"/>
  <c r="G1010" i="2"/>
  <c r="G1005" i="2"/>
  <c r="F1000" i="2"/>
  <c r="F995" i="2"/>
  <c r="G991" i="2"/>
  <c r="F985" i="2"/>
  <c r="G976" i="2"/>
  <c r="E970" i="2"/>
  <c r="G961" i="2"/>
  <c r="G956" i="2"/>
  <c r="E955" i="2"/>
  <c r="F890" i="2"/>
  <c r="G890" i="2"/>
  <c r="F884" i="2"/>
  <c r="F874" i="2"/>
  <c r="G874" i="2"/>
  <c r="F868" i="2"/>
  <c r="F858" i="2"/>
  <c r="G858" i="2"/>
  <c r="F852" i="2"/>
  <c r="F842" i="2"/>
  <c r="G842" i="2"/>
  <c r="F836" i="2"/>
  <c r="F826" i="2"/>
  <c r="G826" i="2"/>
  <c r="F820" i="2"/>
  <c r="F810" i="2"/>
  <c r="G810" i="2"/>
  <c r="F804" i="2"/>
  <c r="F794" i="2"/>
  <c r="G794" i="2"/>
  <c r="F788" i="2"/>
  <c r="F778" i="2"/>
  <c r="G778" i="2"/>
  <c r="F772" i="2"/>
  <c r="F762" i="2"/>
  <c r="G762" i="2"/>
  <c r="E744" i="2"/>
  <c r="F744" i="2"/>
  <c r="F738" i="2"/>
  <c r="G738" i="2"/>
  <c r="E712" i="2"/>
  <c r="F712" i="2"/>
  <c r="F706" i="2"/>
  <c r="G706" i="2"/>
  <c r="E680" i="2"/>
  <c r="F680" i="2"/>
  <c r="F674" i="2"/>
  <c r="G674" i="2"/>
  <c r="E637" i="2"/>
  <c r="E634" i="2"/>
  <c r="F634" i="2"/>
  <c r="F631" i="2"/>
  <c r="G631" i="2"/>
  <c r="G626" i="2"/>
  <c r="E612" i="2"/>
  <c r="F612" i="2"/>
  <c r="E609" i="2"/>
  <c r="G609" i="2"/>
  <c r="G600" i="2"/>
  <c r="E600" i="2"/>
  <c r="F600" i="2"/>
  <c r="E548" i="2"/>
  <c r="F548" i="2"/>
  <c r="E545" i="2"/>
  <c r="G545" i="2"/>
  <c r="G536" i="2"/>
  <c r="E536" i="2"/>
  <c r="F536" i="2"/>
  <c r="G480" i="2"/>
  <c r="F480" i="2"/>
  <c r="E480" i="2"/>
  <c r="F465" i="2"/>
  <c r="G465" i="2"/>
  <c r="E445" i="2"/>
  <c r="F445" i="2"/>
  <c r="G445" i="2"/>
  <c r="G386" i="2"/>
  <c r="E386" i="2"/>
  <c r="F386" i="2"/>
  <c r="G369" i="2"/>
  <c r="E369" i="2"/>
  <c r="E1016" i="2"/>
  <c r="E952" i="2"/>
  <c r="G947" i="2"/>
  <c r="E944" i="2"/>
  <c r="G939" i="2"/>
  <c r="E936" i="2"/>
  <c r="G931" i="2"/>
  <c r="E928" i="2"/>
  <c r="G923" i="2"/>
  <c r="E920" i="2"/>
  <c r="G915" i="2"/>
  <c r="E912" i="2"/>
  <c r="G907" i="2"/>
  <c r="E904" i="2"/>
  <c r="G899" i="2"/>
  <c r="G891" i="2"/>
  <c r="E888" i="2"/>
  <c r="G875" i="2"/>
  <c r="E872" i="2"/>
  <c r="G859" i="2"/>
  <c r="E856" i="2"/>
  <c r="G843" i="2"/>
  <c r="E840" i="2"/>
  <c r="G827" i="2"/>
  <c r="E824" i="2"/>
  <c r="G811" i="2"/>
  <c r="E808" i="2"/>
  <c r="G795" i="2"/>
  <c r="E792" i="2"/>
  <c r="G779" i="2"/>
  <c r="E776" i="2"/>
  <c r="G763" i="2"/>
  <c r="E760" i="2"/>
  <c r="E751" i="2"/>
  <c r="G739" i="2"/>
  <c r="E719" i="2"/>
  <c r="G707" i="2"/>
  <c r="E687" i="2"/>
  <c r="G675" i="2"/>
  <c r="G661" i="2"/>
  <c r="E630" i="2"/>
  <c r="F630" i="2"/>
  <c r="G630" i="2"/>
  <c r="E620" i="2"/>
  <c r="F620" i="2"/>
  <c r="E617" i="2"/>
  <c r="G617" i="2"/>
  <c r="G608" i="2"/>
  <c r="E608" i="2"/>
  <c r="F608" i="2"/>
  <c r="E556" i="2"/>
  <c r="F556" i="2"/>
  <c r="E553" i="2"/>
  <c r="G553" i="2"/>
  <c r="G544" i="2"/>
  <c r="E544" i="2"/>
  <c r="F544" i="2"/>
  <c r="E486" i="2"/>
  <c r="F486" i="2"/>
  <c r="G486" i="2"/>
  <c r="F479" i="2"/>
  <c r="E479" i="2"/>
  <c r="G479" i="2"/>
  <c r="E444" i="2"/>
  <c r="F444" i="2"/>
  <c r="G444" i="2"/>
  <c r="E385" i="2"/>
  <c r="F385" i="2"/>
  <c r="G357" i="2"/>
  <c r="E357" i="2"/>
  <c r="F357" i="2"/>
  <c r="F332" i="2"/>
  <c r="G332" i="2"/>
  <c r="F882" i="2"/>
  <c r="G882" i="2"/>
  <c r="F866" i="2"/>
  <c r="G866" i="2"/>
  <c r="F850" i="2"/>
  <c r="G850" i="2"/>
  <c r="F834" i="2"/>
  <c r="G834" i="2"/>
  <c r="F818" i="2"/>
  <c r="G818" i="2"/>
  <c r="F802" i="2"/>
  <c r="G802" i="2"/>
  <c r="F786" i="2"/>
  <c r="G786" i="2"/>
  <c r="F770" i="2"/>
  <c r="G770" i="2"/>
  <c r="F754" i="2"/>
  <c r="G754" i="2"/>
  <c r="E728" i="2"/>
  <c r="F728" i="2"/>
  <c r="F722" i="2"/>
  <c r="G722" i="2"/>
  <c r="E696" i="2"/>
  <c r="F696" i="2"/>
  <c r="F690" i="2"/>
  <c r="G690" i="2"/>
  <c r="E664" i="2"/>
  <c r="F664" i="2"/>
  <c r="F650" i="2"/>
  <c r="G650" i="2"/>
  <c r="E580" i="2"/>
  <c r="F580" i="2"/>
  <c r="E577" i="2"/>
  <c r="G577" i="2"/>
  <c r="G568" i="2"/>
  <c r="E568" i="2"/>
  <c r="F568" i="2"/>
  <c r="E508" i="2"/>
  <c r="F508" i="2"/>
  <c r="E394" i="2"/>
  <c r="F394" i="2"/>
  <c r="G394" i="2"/>
  <c r="E743" i="2"/>
  <c r="G731" i="2"/>
  <c r="E711" i="2"/>
  <c r="G699" i="2"/>
  <c r="E679" i="2"/>
  <c r="G667" i="2"/>
  <c r="E658" i="2"/>
  <c r="F636" i="2"/>
  <c r="G636" i="2"/>
  <c r="E604" i="2"/>
  <c r="F604" i="2"/>
  <c r="E601" i="2"/>
  <c r="G601" i="2"/>
  <c r="G592" i="2"/>
  <c r="E592" i="2"/>
  <c r="F592" i="2"/>
  <c r="E540" i="2"/>
  <c r="F540" i="2"/>
  <c r="E537" i="2"/>
  <c r="G537" i="2"/>
  <c r="E510" i="2"/>
  <c r="G510" i="2"/>
  <c r="E446" i="2"/>
  <c r="G446" i="2"/>
  <c r="F446" i="2"/>
  <c r="G416" i="2"/>
  <c r="F416" i="2"/>
  <c r="E405" i="2"/>
  <c r="F405" i="2"/>
  <c r="G405" i="2"/>
  <c r="G397" i="2"/>
  <c r="E397" i="2"/>
  <c r="F397" i="2"/>
  <c r="E362" i="2"/>
  <c r="F362" i="2"/>
  <c r="G362" i="2"/>
  <c r="E346" i="2"/>
  <c r="F346" i="2"/>
  <c r="G346" i="2"/>
  <c r="F662" i="2"/>
  <c r="G653" i="2"/>
  <c r="E647" i="2"/>
  <c r="G638" i="2"/>
  <c r="E632" i="2"/>
  <c r="G623" i="2"/>
  <c r="G618" i="2"/>
  <c r="G615" i="2"/>
  <c r="G610" i="2"/>
  <c r="G607" i="2"/>
  <c r="G602" i="2"/>
  <c r="G599" i="2"/>
  <c r="G594" i="2"/>
  <c r="G591" i="2"/>
  <c r="G586" i="2"/>
  <c r="G583" i="2"/>
  <c r="G578" i="2"/>
  <c r="G575" i="2"/>
  <c r="G570" i="2"/>
  <c r="G567" i="2"/>
  <c r="G562" i="2"/>
  <c r="G559" i="2"/>
  <c r="G554" i="2"/>
  <c r="G551" i="2"/>
  <c r="G546" i="2"/>
  <c r="G543" i="2"/>
  <c r="G538" i="2"/>
  <c r="G535" i="2"/>
  <c r="F530" i="2"/>
  <c r="G520" i="2"/>
  <c r="F514" i="2"/>
  <c r="G514" i="2"/>
  <c r="G476" i="2"/>
  <c r="E437" i="2"/>
  <c r="E434" i="2"/>
  <c r="F434" i="2"/>
  <c r="F431" i="2"/>
  <c r="G431" i="2"/>
  <c r="G426" i="2"/>
  <c r="F348" i="2"/>
  <c r="G348" i="2"/>
  <c r="E348" i="2"/>
  <c r="E337" i="2"/>
  <c r="F337" i="2"/>
  <c r="G337" i="2"/>
  <c r="G250" i="2"/>
  <c r="E250" i="2"/>
  <c r="F250" i="2"/>
  <c r="E205" i="2"/>
  <c r="F205" i="2"/>
  <c r="G205" i="2"/>
  <c r="G200" i="2"/>
  <c r="E200" i="2"/>
  <c r="F200" i="2"/>
  <c r="E154" i="2"/>
  <c r="F154" i="2"/>
  <c r="G154" i="2"/>
  <c r="E145" i="2"/>
  <c r="F145" i="2"/>
  <c r="G145" i="2"/>
  <c r="E141" i="2"/>
  <c r="F141" i="2"/>
  <c r="G141" i="2"/>
  <c r="E137" i="2"/>
  <c r="F137" i="2"/>
  <c r="G137" i="2"/>
  <c r="E121" i="2"/>
  <c r="F121" i="2"/>
  <c r="G121" i="2"/>
  <c r="E105" i="2"/>
  <c r="F105" i="2"/>
  <c r="G105" i="2"/>
  <c r="E89" i="2"/>
  <c r="F89" i="2"/>
  <c r="G89" i="2"/>
  <c r="E73" i="2"/>
  <c r="F73" i="2"/>
  <c r="G73" i="2"/>
  <c r="E57" i="2"/>
  <c r="F57" i="2"/>
  <c r="G57" i="2"/>
  <c r="E513" i="2"/>
  <c r="F513" i="2"/>
  <c r="G505" i="2"/>
  <c r="F503" i="2"/>
  <c r="E503" i="2"/>
  <c r="G461" i="2"/>
  <c r="E430" i="2"/>
  <c r="F430" i="2"/>
  <c r="G430" i="2"/>
  <c r="E390" i="2"/>
  <c r="G390" i="2"/>
  <c r="G365" i="2"/>
  <c r="E365" i="2"/>
  <c r="F365" i="2"/>
  <c r="E318" i="2"/>
  <c r="F318" i="2"/>
  <c r="G318" i="2"/>
  <c r="E316" i="2"/>
  <c r="F316" i="2"/>
  <c r="G316" i="2"/>
  <c r="E305" i="2"/>
  <c r="F303" i="2"/>
  <c r="E303" i="2"/>
  <c r="F255" i="2"/>
  <c r="G255" i="2"/>
  <c r="E255" i="2"/>
  <c r="E190" i="2"/>
  <c r="G190" i="2"/>
  <c r="F190" i="2"/>
  <c r="G164" i="2"/>
  <c r="F164" i="2"/>
  <c r="E164" i="2"/>
  <c r="G160" i="2"/>
  <c r="E160" i="2"/>
  <c r="F160" i="2"/>
  <c r="G144" i="2"/>
  <c r="E144" i="2"/>
  <c r="F144" i="2"/>
  <c r="E136" i="2"/>
  <c r="G136" i="2"/>
  <c r="F136" i="2"/>
  <c r="E120" i="2"/>
  <c r="G120" i="2"/>
  <c r="F120" i="2"/>
  <c r="E104" i="2"/>
  <c r="G104" i="2"/>
  <c r="F104" i="2"/>
  <c r="E88" i="2"/>
  <c r="G88" i="2"/>
  <c r="F88" i="2"/>
  <c r="E72" i="2"/>
  <c r="G72" i="2"/>
  <c r="F72" i="2"/>
  <c r="E56" i="2"/>
  <c r="G56" i="2"/>
  <c r="F56" i="2"/>
  <c r="G525" i="2"/>
  <c r="E501" i="2"/>
  <c r="E498" i="2"/>
  <c r="F498" i="2"/>
  <c r="F495" i="2"/>
  <c r="G495" i="2"/>
  <c r="G490" i="2"/>
  <c r="G464" i="2"/>
  <c r="E464" i="2"/>
  <c r="F464" i="2"/>
  <c r="F450" i="2"/>
  <c r="G450" i="2"/>
  <c r="G412" i="2"/>
  <c r="E398" i="2"/>
  <c r="E374" i="2"/>
  <c r="F374" i="2"/>
  <c r="G374" i="2"/>
  <c r="E345" i="2"/>
  <c r="F345" i="2"/>
  <c r="G345" i="2"/>
  <c r="E290" i="2"/>
  <c r="F290" i="2"/>
  <c r="E286" i="2"/>
  <c r="F286" i="2"/>
  <c r="G286" i="2"/>
  <c r="E655" i="2"/>
  <c r="E640" i="2"/>
  <c r="F621" i="2"/>
  <c r="F613" i="2"/>
  <c r="F605" i="2"/>
  <c r="F597" i="2"/>
  <c r="F589" i="2"/>
  <c r="F581" i="2"/>
  <c r="F573" i="2"/>
  <c r="F565" i="2"/>
  <c r="F557" i="2"/>
  <c r="F549" i="2"/>
  <c r="F541" i="2"/>
  <c r="F533" i="2"/>
  <c r="E529" i="2"/>
  <c r="G528" i="2"/>
  <c r="F520" i="2"/>
  <c r="E514" i="2"/>
  <c r="E509" i="2"/>
  <c r="F509" i="2"/>
  <c r="G509" i="2"/>
  <c r="G488" i="2"/>
  <c r="E488" i="2"/>
  <c r="E458" i="2"/>
  <c r="G437" i="2"/>
  <c r="F436" i="2"/>
  <c r="G436" i="2"/>
  <c r="E431" i="2"/>
  <c r="F426" i="2"/>
  <c r="F415" i="2"/>
  <c r="E415" i="2"/>
  <c r="G415" i="2"/>
  <c r="E409" i="2"/>
  <c r="F401" i="2"/>
  <c r="G401" i="2"/>
  <c r="E354" i="2"/>
  <c r="F354" i="2"/>
  <c r="G349" i="2"/>
  <c r="E349" i="2"/>
  <c r="E297" i="2"/>
  <c r="F297" i="2"/>
  <c r="G297" i="2"/>
  <c r="F210" i="2"/>
  <c r="G210" i="2"/>
  <c r="E210" i="2"/>
  <c r="G517" i="2"/>
  <c r="E511" i="2"/>
  <c r="G502" i="2"/>
  <c r="E496" i="2"/>
  <c r="G487" i="2"/>
  <c r="F477" i="2"/>
  <c r="F472" i="2"/>
  <c r="F462" i="2"/>
  <c r="G453" i="2"/>
  <c r="E447" i="2"/>
  <c r="G438" i="2"/>
  <c r="E432" i="2"/>
  <c r="G423" i="2"/>
  <c r="F413" i="2"/>
  <c r="F408" i="2"/>
  <c r="G391" i="2"/>
  <c r="G388" i="2"/>
  <c r="E383" i="2"/>
  <c r="E380" i="2"/>
  <c r="F372" i="2"/>
  <c r="G372" i="2"/>
  <c r="G361" i="2"/>
  <c r="F340" i="2"/>
  <c r="G340" i="2"/>
  <c r="F311" i="2"/>
  <c r="E311" i="2"/>
  <c r="G311" i="2"/>
  <c r="G248" i="2"/>
  <c r="E248" i="2"/>
  <c r="E246" i="2"/>
  <c r="F246" i="2"/>
  <c r="E218" i="2"/>
  <c r="F218" i="2"/>
  <c r="G373" i="2"/>
  <c r="F364" i="2"/>
  <c r="G364" i="2"/>
  <c r="G341" i="2"/>
  <c r="E338" i="2"/>
  <c r="F338" i="2"/>
  <c r="F327" i="2"/>
  <c r="G327" i="2"/>
  <c r="G322" i="2"/>
  <c r="E254" i="2"/>
  <c r="F254" i="2"/>
  <c r="G254" i="2"/>
  <c r="E174" i="2"/>
  <c r="F174" i="2"/>
  <c r="G174" i="2"/>
  <c r="E129" i="2"/>
  <c r="F129" i="2"/>
  <c r="G129" i="2"/>
  <c r="E113" i="2"/>
  <c r="F113" i="2"/>
  <c r="G113" i="2"/>
  <c r="E97" i="2"/>
  <c r="F97" i="2"/>
  <c r="G97" i="2"/>
  <c r="E81" i="2"/>
  <c r="F81" i="2"/>
  <c r="G81" i="2"/>
  <c r="E65" i="2"/>
  <c r="F65" i="2"/>
  <c r="G65" i="2"/>
  <c r="E370" i="2"/>
  <c r="G333" i="2"/>
  <c r="E330" i="2"/>
  <c r="F330" i="2"/>
  <c r="E302" i="2"/>
  <c r="F302" i="2"/>
  <c r="G302" i="2"/>
  <c r="G265" i="2"/>
  <c r="E265" i="2"/>
  <c r="F265" i="2"/>
  <c r="F263" i="2"/>
  <c r="E263" i="2"/>
  <c r="G263" i="2"/>
  <c r="E194" i="2"/>
  <c r="F194" i="2"/>
  <c r="G194" i="2"/>
  <c r="E185" i="2"/>
  <c r="F185" i="2"/>
  <c r="G185" i="2"/>
  <c r="E170" i="2"/>
  <c r="F170" i="2"/>
  <c r="G170" i="2"/>
  <c r="G168" i="2"/>
  <c r="E168" i="2"/>
  <c r="E161" i="2"/>
  <c r="F161" i="2"/>
  <c r="G161" i="2"/>
  <c r="E157" i="2"/>
  <c r="F157" i="2"/>
  <c r="G157" i="2"/>
  <c r="E519" i="2"/>
  <c r="E504" i="2"/>
  <c r="F485" i="2"/>
  <c r="F470" i="2"/>
  <c r="E455" i="2"/>
  <c r="E440" i="2"/>
  <c r="F421" i="2"/>
  <c r="F406" i="2"/>
  <c r="F382" i="2"/>
  <c r="G381" i="2"/>
  <c r="F378" i="2"/>
  <c r="E372" i="2"/>
  <c r="E353" i="2"/>
  <c r="E340" i="2"/>
  <c r="G320" i="2"/>
  <c r="E320" i="2"/>
  <c r="G312" i="2"/>
  <c r="F312" i="2"/>
  <c r="E300" i="2"/>
  <c r="G285" i="2"/>
  <c r="E285" i="2"/>
  <c r="F285" i="2"/>
  <c r="E328" i="2"/>
  <c r="G319" i="2"/>
  <c r="F309" i="2"/>
  <c r="F304" i="2"/>
  <c r="F295" i="2"/>
  <c r="G293" i="2"/>
  <c r="E289" i="2"/>
  <c r="G288" i="2"/>
  <c r="E261" i="2"/>
  <c r="E258" i="2"/>
  <c r="F258" i="2"/>
  <c r="G221" i="2"/>
  <c r="E193" i="2"/>
  <c r="F193" i="2"/>
  <c r="G193" i="2"/>
  <c r="E130" i="2"/>
  <c r="F130" i="2"/>
  <c r="G130" i="2"/>
  <c r="E114" i="2"/>
  <c r="F114" i="2"/>
  <c r="G114" i="2"/>
  <c r="E98" i="2"/>
  <c r="F98" i="2"/>
  <c r="G98" i="2"/>
  <c r="E82" i="2"/>
  <c r="F82" i="2"/>
  <c r="G82" i="2"/>
  <c r="E66" i="2"/>
  <c r="F66" i="2"/>
  <c r="G66" i="2"/>
  <c r="E45" i="2"/>
  <c r="G45" i="2"/>
  <c r="F45" i="2"/>
  <c r="G296" i="2"/>
  <c r="F296" i="2"/>
  <c r="E270" i="2"/>
  <c r="G270" i="2"/>
  <c r="E244" i="2"/>
  <c r="F244" i="2"/>
  <c r="G236" i="2"/>
  <c r="G216" i="2"/>
  <c r="E198" i="2"/>
  <c r="F301" i="2"/>
  <c r="G280" i="2"/>
  <c r="F273" i="2"/>
  <c r="F239" i="2"/>
  <c r="E239" i="2"/>
  <c r="G239" i="2"/>
  <c r="E214" i="2"/>
  <c r="F214" i="2"/>
  <c r="E206" i="2"/>
  <c r="G206" i="2"/>
  <c r="E204" i="2"/>
  <c r="E189" i="2"/>
  <c r="F189" i="2"/>
  <c r="E186" i="2"/>
  <c r="G186" i="2"/>
  <c r="E138" i="2"/>
  <c r="F138" i="2"/>
  <c r="G138" i="2"/>
  <c r="E122" i="2"/>
  <c r="F122" i="2"/>
  <c r="G122" i="2"/>
  <c r="E106" i="2"/>
  <c r="F106" i="2"/>
  <c r="G106" i="2"/>
  <c r="E90" i="2"/>
  <c r="F90" i="2"/>
  <c r="G90" i="2"/>
  <c r="E74" i="2"/>
  <c r="F74" i="2"/>
  <c r="G74" i="2"/>
  <c r="E58" i="2"/>
  <c r="F58" i="2"/>
  <c r="G58" i="2"/>
  <c r="G51" i="2"/>
  <c r="E51" i="2"/>
  <c r="F51" i="2"/>
  <c r="G277" i="2"/>
  <c r="F260" i="2"/>
  <c r="G260" i="2"/>
  <c r="E233" i="2"/>
  <c r="E209" i="2"/>
  <c r="F209" i="2"/>
  <c r="E197" i="2"/>
  <c r="F197" i="2"/>
  <c r="G197" i="2"/>
  <c r="E128" i="2"/>
  <c r="G128" i="2"/>
  <c r="F128" i="2"/>
  <c r="E112" i="2"/>
  <c r="G112" i="2"/>
  <c r="F112" i="2"/>
  <c r="E96" i="2"/>
  <c r="G96" i="2"/>
  <c r="F96" i="2"/>
  <c r="E80" i="2"/>
  <c r="G80" i="2"/>
  <c r="F80" i="2"/>
  <c r="E64" i="2"/>
  <c r="G64" i="2"/>
  <c r="F64" i="2"/>
  <c r="E271" i="2"/>
  <c r="G262" i="2"/>
  <c r="E256" i="2"/>
  <c r="G247" i="2"/>
  <c r="F237" i="2"/>
  <c r="F232" i="2"/>
  <c r="F222" i="2"/>
  <c r="G213" i="2"/>
  <c r="E207" i="2"/>
  <c r="F202" i="2"/>
  <c r="F188" i="2"/>
  <c r="F184" i="2"/>
  <c r="E180" i="2"/>
  <c r="E176" i="2"/>
  <c r="G173" i="2"/>
  <c r="G169" i="2"/>
  <c r="F165" i="2"/>
  <c r="F149" i="2"/>
  <c r="E47" i="2"/>
  <c r="F47" i="2"/>
  <c r="G47" i="2"/>
  <c r="F42" i="2"/>
  <c r="E42" i="2"/>
  <c r="G42" i="2"/>
  <c r="E162" i="2"/>
  <c r="F162" i="2"/>
  <c r="E153" i="2"/>
  <c r="E146" i="2"/>
  <c r="F146" i="2"/>
  <c r="G50" i="2"/>
  <c r="F40" i="2"/>
  <c r="F35" i="2"/>
  <c r="V14" i="1"/>
  <c r="S13" i="1"/>
  <c r="O2832" i="2" l="1"/>
  <c r="P2832" i="2" s="1"/>
  <c r="Q2832" i="2" s="1"/>
  <c r="R2832" i="2" s="1"/>
  <c r="S2832" i="2" s="1"/>
  <c r="W2832" i="2"/>
  <c r="X2832" i="2" s="1"/>
  <c r="Y2832" i="2" s="1"/>
  <c r="Z2832" i="2" s="1"/>
  <c r="AA2832" i="2" s="1"/>
  <c r="C35" i="2"/>
  <c r="C127" i="2"/>
  <c r="C132" i="2"/>
  <c r="C291" i="2"/>
  <c r="C411" i="2"/>
  <c r="C69" i="2"/>
  <c r="C95" i="2"/>
  <c r="C172" i="2"/>
  <c r="C166" i="2"/>
  <c r="C214" i="2"/>
  <c r="C58" i="2"/>
  <c r="C89" i="2"/>
  <c r="C111" i="2"/>
  <c r="C151" i="2"/>
  <c r="C268" i="2"/>
  <c r="C260" i="2"/>
  <c r="C102" i="2"/>
  <c r="C142" i="2"/>
  <c r="C224" i="2"/>
  <c r="C213" i="2"/>
  <c r="C225" i="2"/>
  <c r="C117" i="2"/>
  <c r="C149" i="2"/>
  <c r="C153" i="2"/>
  <c r="C156" i="2"/>
  <c r="C239" i="2"/>
  <c r="C466" i="2"/>
  <c r="C520" i="2"/>
  <c r="C537" i="2"/>
  <c r="C566" i="2"/>
  <c r="C572" i="2"/>
  <c r="C751" i="2"/>
  <c r="C759" i="2"/>
  <c r="C175" i="2"/>
  <c r="C250" i="2"/>
  <c r="C381" i="2"/>
  <c r="C418" i="2"/>
  <c r="C256" i="2"/>
  <c r="C220" i="2"/>
  <c r="C292" i="2"/>
  <c r="C282" i="2"/>
  <c r="C363" i="2"/>
  <c r="C222" i="2"/>
  <c r="C353" i="2"/>
  <c r="C44" i="2"/>
  <c r="C162" i="2"/>
  <c r="C374" i="2"/>
  <c r="C375" i="2"/>
  <c r="C756" i="2"/>
  <c r="C248" i="2"/>
  <c r="C522" i="2"/>
  <c r="C519" i="2"/>
  <c r="C553" i="2"/>
  <c r="C563" i="2"/>
  <c r="C567" i="2"/>
  <c r="C616" i="2"/>
  <c r="C658" i="2"/>
  <c r="C796" i="2"/>
  <c r="C823" i="2"/>
  <c r="C943" i="2"/>
  <c r="C81" i="2"/>
  <c r="C542" i="2"/>
  <c r="C580" i="2"/>
  <c r="C341" i="2"/>
  <c r="C332" i="2"/>
  <c r="C429" i="2"/>
  <c r="C634" i="2"/>
  <c r="C527" i="2"/>
  <c r="C654" i="2"/>
  <c r="C662" i="2"/>
  <c r="C673" i="2"/>
  <c r="C838" i="2"/>
  <c r="C731" i="2"/>
  <c r="C844" i="2"/>
  <c r="C860" i="2"/>
  <c r="C882" i="2"/>
  <c r="C119" i="2"/>
  <c r="C561" i="2"/>
  <c r="C781" i="2"/>
  <c r="C680" i="2"/>
  <c r="C402" i="2"/>
  <c r="C615" i="2"/>
  <c r="C601" i="2"/>
  <c r="C571" i="2"/>
  <c r="C686" i="2"/>
  <c r="C843" i="2"/>
  <c r="C864" i="2"/>
  <c r="C88" i="2"/>
  <c r="C440" i="2"/>
  <c r="C529" i="2"/>
  <c r="C694" i="2"/>
  <c r="C708" i="2"/>
  <c r="C826" i="2"/>
  <c r="C846" i="2"/>
  <c r="C1011" i="2"/>
  <c r="C1246" i="2"/>
  <c r="C568" i="2"/>
  <c r="C932" i="2"/>
  <c r="C1074" i="2"/>
  <c r="C940" i="2"/>
  <c r="C991" i="2"/>
  <c r="C1027" i="2"/>
  <c r="C1126" i="2"/>
  <c r="C323" i="2"/>
  <c r="C393" i="2"/>
  <c r="C873" i="2"/>
  <c r="C886" i="2"/>
  <c r="C995" i="2"/>
  <c r="C1001" i="2"/>
  <c r="C1163" i="2"/>
  <c r="C1197" i="2"/>
  <c r="C1232" i="2"/>
  <c r="C534" i="2"/>
  <c r="C626" i="2"/>
  <c r="C934" i="2"/>
  <c r="C1009" i="2"/>
  <c r="C1014" i="2"/>
  <c r="C1111" i="2"/>
  <c r="C1131" i="2"/>
  <c r="C1143" i="2"/>
  <c r="C1166" i="2"/>
  <c r="C1187" i="2"/>
  <c r="C1228" i="2"/>
  <c r="C1269" i="2"/>
  <c r="C1320" i="2"/>
  <c r="C477" i="2"/>
  <c r="C688" i="2"/>
  <c r="C679" i="2"/>
  <c r="C851" i="2"/>
  <c r="C1113" i="2"/>
  <c r="C1136" i="2"/>
  <c r="C1188" i="2"/>
  <c r="C1427" i="2"/>
  <c r="C1281" i="2"/>
  <c r="C1670" i="2"/>
  <c r="C1683" i="2"/>
  <c r="C1704" i="2"/>
  <c r="C1718" i="2"/>
  <c r="C1732" i="2"/>
  <c r="C1736" i="2"/>
  <c r="C1764" i="2"/>
  <c r="C297" i="2"/>
  <c r="C473" i="2"/>
  <c r="C1059" i="2"/>
  <c r="C1275" i="2"/>
  <c r="C1606" i="2"/>
  <c r="C632" i="2"/>
  <c r="C863" i="2"/>
  <c r="C971" i="2"/>
  <c r="C1194" i="2"/>
  <c r="C1299" i="2"/>
  <c r="C1301" i="2"/>
  <c r="C1328" i="2"/>
  <c r="C1526" i="2"/>
  <c r="C1505" i="2"/>
  <c r="C1570" i="2"/>
  <c r="C722" i="2"/>
  <c r="C1023" i="2"/>
  <c r="C1238" i="2"/>
  <c r="C1376" i="2"/>
  <c r="C1399" i="2"/>
  <c r="C1433" i="2"/>
  <c r="C1449" i="2"/>
  <c r="C1501" i="2"/>
  <c r="C581" i="2"/>
  <c r="C771" i="2"/>
  <c r="C787" i="2"/>
  <c r="C865" i="2"/>
  <c r="C874" i="2"/>
  <c r="C1417" i="2"/>
  <c r="C1415" i="2"/>
  <c r="C1592" i="2"/>
  <c r="C1503" i="2"/>
  <c r="C1544" i="2"/>
  <c r="C2024" i="2"/>
  <c r="C1925" i="2"/>
  <c r="C2159" i="2"/>
  <c r="C613" i="2"/>
  <c r="C1070" i="2"/>
  <c r="C1278" i="2"/>
  <c r="C1167" i="2"/>
  <c r="C1319" i="2"/>
  <c r="C1333" i="2"/>
  <c r="C1575" i="2"/>
  <c r="C1723" i="2"/>
  <c r="C1741" i="2"/>
  <c r="C1957" i="2"/>
  <c r="C1984" i="2"/>
  <c r="C921" i="2"/>
  <c r="C1145" i="2"/>
  <c r="C1342" i="2"/>
  <c r="C1694" i="2"/>
  <c r="C1877" i="2"/>
  <c r="C1862" i="2"/>
  <c r="C2020" i="2"/>
  <c r="C2227" i="2"/>
  <c r="C2070" i="2"/>
  <c r="C2148" i="2"/>
  <c r="C2286" i="2"/>
  <c r="C2368" i="2"/>
  <c r="C778" i="2"/>
  <c r="C1205" i="2"/>
  <c r="C1202" i="2"/>
  <c r="C1337" i="2"/>
  <c r="C1445" i="2"/>
  <c r="C1698" i="2"/>
  <c r="C1742" i="2"/>
  <c r="C1859" i="2"/>
  <c r="C1133" i="2"/>
  <c r="C1000" i="2"/>
  <c r="C1547" i="2"/>
  <c r="C1648" i="2"/>
  <c r="C1898" i="2"/>
  <c r="C1818" i="2"/>
  <c r="C1821" i="2"/>
  <c r="C1915" i="2"/>
  <c r="C2185" i="2"/>
  <c r="C2089" i="2"/>
  <c r="C2144" i="2"/>
  <c r="C2436" i="2"/>
  <c r="C2540" i="2"/>
  <c r="C2583" i="2"/>
  <c r="C996" i="2"/>
  <c r="C1162" i="2"/>
  <c r="C1652" i="2"/>
  <c r="C2110" i="2"/>
  <c r="C2165" i="2"/>
  <c r="C2180" i="2"/>
  <c r="C2663" i="2"/>
  <c r="C2822" i="2"/>
  <c r="C562" i="2"/>
  <c r="C1498" i="2"/>
  <c r="C1364" i="2"/>
  <c r="C1730" i="2"/>
  <c r="C1960" i="2"/>
  <c r="C1954" i="2"/>
  <c r="C2135" i="2"/>
  <c r="C2012" i="2"/>
  <c r="C2283" i="2"/>
  <c r="C2511" i="2"/>
  <c r="C2387" i="2"/>
  <c r="C2392" i="2"/>
  <c r="C2495" i="2"/>
  <c r="C2560" i="2"/>
  <c r="C2658" i="2"/>
  <c r="C2706" i="2"/>
  <c r="C2783" i="2"/>
  <c r="C2796" i="2"/>
  <c r="C2825" i="2"/>
  <c r="C2828" i="2"/>
  <c r="C2832" i="2"/>
  <c r="C952" i="2"/>
  <c r="C1160" i="2"/>
  <c r="C1303" i="2"/>
  <c r="C1279" i="2"/>
  <c r="C1311" i="2"/>
  <c r="C1595" i="2"/>
  <c r="C1828" i="2"/>
  <c r="C2247" i="2"/>
  <c r="C2517" i="2"/>
  <c r="C2806" i="2"/>
  <c r="C2691" i="2"/>
  <c r="C2779" i="2"/>
  <c r="C2795" i="2"/>
  <c r="C740" i="2"/>
  <c r="C1156" i="2"/>
  <c r="C1543" i="2"/>
  <c r="C1420" i="2"/>
  <c r="C1536" i="2"/>
  <c r="C1744" i="2"/>
  <c r="C1666" i="2"/>
  <c r="C2018" i="2"/>
  <c r="C2050" i="2"/>
  <c r="C2223" i="2"/>
  <c r="C2363" i="2"/>
  <c r="C2596" i="2"/>
  <c r="C2640" i="2"/>
  <c r="C2712" i="2"/>
  <c r="C2788" i="2"/>
  <c r="C1763" i="2"/>
  <c r="C2023" i="2"/>
  <c r="C2534" i="2"/>
  <c r="C2731" i="2"/>
  <c r="C2776" i="2"/>
  <c r="C2791" i="2"/>
  <c r="C1974" i="2"/>
  <c r="C2224" i="2"/>
  <c r="C2063" i="2"/>
  <c r="C2149" i="2"/>
  <c r="C2549" i="2"/>
  <c r="C2443" i="2"/>
  <c r="C2536" i="2"/>
  <c r="C1546" i="2"/>
  <c r="C1756" i="2"/>
  <c r="C2191" i="2"/>
  <c r="C2298" i="2"/>
  <c r="C2459" i="2"/>
  <c r="C2799" i="2"/>
  <c r="C2814" i="2"/>
  <c r="C1387" i="2"/>
  <c r="C1789" i="2"/>
  <c r="C2167" i="2"/>
  <c r="C2257" i="2"/>
  <c r="C2471" i="2"/>
  <c r="C2673" i="2"/>
  <c r="C2522" i="2"/>
  <c r="C2543" i="2"/>
  <c r="C2696" i="2"/>
  <c r="C1936" i="2"/>
  <c r="C1941" i="2"/>
  <c r="C2109" i="2"/>
  <c r="C2435" i="2"/>
  <c r="C2790" i="2"/>
  <c r="C2818" i="2"/>
  <c r="C1799" i="2"/>
  <c r="C2118" i="2"/>
  <c r="C2456" i="2"/>
  <c r="C2631" i="2"/>
  <c r="C2690" i="2"/>
  <c r="C2820" i="2"/>
  <c r="C1807" i="2"/>
  <c r="C1793" i="2"/>
  <c r="C2337" i="2"/>
  <c r="C2538" i="2"/>
  <c r="C2600" i="2"/>
  <c r="C2628" i="2"/>
  <c r="C2771" i="2"/>
  <c r="C2750" i="2"/>
  <c r="C1559" i="2"/>
  <c r="C1655" i="2"/>
  <c r="C2179" i="2"/>
  <c r="C2344" i="2"/>
  <c r="C2465" i="2"/>
  <c r="C2428" i="2"/>
  <c r="C2630" i="2"/>
  <c r="C2740" i="2"/>
  <c r="C2765" i="2"/>
  <c r="C2234" i="2"/>
  <c r="C1604" i="2"/>
  <c r="C2496" i="2"/>
  <c r="C1706" i="2"/>
  <c r="C2239" i="2"/>
  <c r="C2489" i="2"/>
  <c r="C987" i="2"/>
  <c r="C2232" i="2"/>
  <c r="C1714" i="2"/>
  <c r="C2273" i="2"/>
  <c r="C1953" i="2"/>
  <c r="C2826" i="2"/>
  <c r="C84" i="2"/>
  <c r="C158" i="2"/>
  <c r="C112" i="2"/>
  <c r="C2824" i="2"/>
  <c r="C2614" i="2"/>
  <c r="F14" i="2"/>
  <c r="F11" i="2" s="1"/>
  <c r="C2040" i="2"/>
  <c r="C1874" i="2"/>
  <c r="C1473" i="2"/>
  <c r="C1613" i="2"/>
  <c r="C783" i="2"/>
  <c r="C1636" i="2"/>
  <c r="C276" i="2"/>
  <c r="C1900" i="2"/>
  <c r="C1397" i="2"/>
  <c r="C1040" i="2"/>
  <c r="C361" i="2"/>
  <c r="C2372" i="2"/>
  <c r="C1034" i="2"/>
  <c r="C253" i="2"/>
  <c r="C310" i="2"/>
  <c r="C1439" i="2"/>
  <c r="C39" i="2"/>
  <c r="C2314" i="2"/>
  <c r="C872" i="2"/>
  <c r="C2527" i="2"/>
  <c r="C2727" i="2"/>
  <c r="C1221" i="2"/>
  <c r="C651" i="2"/>
  <c r="C2724" i="2"/>
  <c r="C1867" i="2"/>
  <c r="C622" i="2"/>
  <c r="C383" i="2"/>
  <c r="C2398" i="2"/>
  <c r="C277" i="2"/>
  <c r="C690" i="2"/>
  <c r="C1177" i="2"/>
  <c r="C244" i="2"/>
  <c r="C134" i="2"/>
  <c r="C2176" i="2"/>
  <c r="C1701" i="2"/>
  <c r="C605" i="2"/>
  <c r="C1857" i="2"/>
  <c r="C266" i="2"/>
  <c r="C535" i="2"/>
  <c r="C583" i="2"/>
  <c r="C2150" i="2"/>
  <c r="C2409" i="2"/>
  <c r="C2151" i="2"/>
  <c r="C2604" i="2"/>
  <c r="C841" i="2"/>
  <c r="C2764" i="2"/>
  <c r="C2235" i="2"/>
  <c r="C2813" i="2"/>
  <c r="C1876" i="2"/>
  <c r="C611" i="2"/>
  <c r="C1213" i="2"/>
  <c r="C2359" i="2"/>
  <c r="C1923" i="2"/>
  <c r="C531" i="2"/>
  <c r="C2078" i="2"/>
  <c r="C2332" i="2"/>
  <c r="C914" i="2"/>
  <c r="C1927" i="2"/>
  <c r="C1108" i="2"/>
  <c r="C1043" i="2"/>
  <c r="C2655" i="2"/>
  <c r="C1306" i="2"/>
  <c r="C1727" i="2"/>
  <c r="C2092" i="2"/>
  <c r="C895" i="2"/>
  <c r="C180" i="2"/>
  <c r="C2328" i="2"/>
  <c r="C1881" i="2"/>
  <c r="C1929" i="2"/>
  <c r="C1917" i="2"/>
  <c r="C2021" i="2"/>
  <c r="C1181" i="2"/>
  <c r="C316" i="2"/>
  <c r="C1165" i="2"/>
  <c r="C446" i="2"/>
  <c r="C1854" i="2"/>
  <c r="C891" i="2"/>
  <c r="C1093" i="2"/>
  <c r="C1308" i="2"/>
  <c r="C489" i="2"/>
  <c r="C52" i="2"/>
  <c r="C1240" i="2"/>
  <c r="C1170" i="2"/>
  <c r="C231" i="2"/>
  <c r="C758" i="2"/>
  <c r="C664" i="2"/>
  <c r="C576" i="2"/>
  <c r="O2831" i="2" l="1"/>
  <c r="O2830" i="2" s="1"/>
  <c r="W2831" i="2"/>
  <c r="W2830" i="2" s="1"/>
  <c r="C2785" i="2"/>
  <c r="C2049" i="2"/>
  <c r="C879" i="2"/>
  <c r="C461" i="2"/>
  <c r="C435" i="2"/>
  <c r="C187" i="2"/>
  <c r="C2105" i="2"/>
  <c r="C2741" i="2"/>
  <c r="C2708" i="2"/>
  <c r="C2780" i="2"/>
  <c r="C2629" i="2"/>
  <c r="C2829" i="2"/>
  <c r="C2766" i="2"/>
  <c r="C2518" i="2"/>
  <c r="C2265" i="2"/>
  <c r="C2200" i="2"/>
  <c r="C1086" i="2"/>
  <c r="C2686" i="2"/>
  <c r="C1924" i="2"/>
  <c r="C2757" i="2"/>
  <c r="C2570" i="2"/>
  <c r="C2501" i="2"/>
  <c r="C2406" i="2"/>
  <c r="C2194" i="2"/>
  <c r="C1783" i="2"/>
  <c r="C2582" i="2"/>
  <c r="C1257" i="2"/>
  <c r="C2218" i="2"/>
  <c r="C1795" i="2"/>
  <c r="C2169" i="2"/>
  <c r="C1658" i="2"/>
  <c r="C2216" i="2"/>
  <c r="C1897" i="2"/>
  <c r="C1396" i="2"/>
  <c r="C1623" i="2"/>
  <c r="C1502" i="2"/>
  <c r="C1610" i="2"/>
  <c r="C628" i="2"/>
  <c r="C1117" i="2"/>
  <c r="C808" i="2"/>
  <c r="C721" i="2"/>
  <c r="C902" i="2"/>
  <c r="C591" i="2"/>
  <c r="C772" i="2"/>
  <c r="C1005" i="2"/>
  <c r="C286" i="2"/>
  <c r="C218" i="2"/>
  <c r="C559" i="2"/>
  <c r="C337" i="2"/>
  <c r="C385" i="2"/>
  <c r="C124" i="2"/>
  <c r="C2504" i="2"/>
  <c r="C1051" i="2"/>
  <c r="C1266" i="2"/>
  <c r="C171" i="2"/>
  <c r="C2034" i="2"/>
  <c r="C2324" i="2"/>
  <c r="C2236" i="2"/>
  <c r="C1678" i="2"/>
  <c r="C888" i="2"/>
  <c r="C2692" i="2"/>
  <c r="C1810" i="2"/>
  <c r="C1994" i="2"/>
  <c r="C1031" i="2"/>
  <c r="C2237" i="2"/>
  <c r="C1297" i="2"/>
  <c r="C623" i="2"/>
  <c r="C1204" i="2"/>
  <c r="C1195" i="2"/>
  <c r="C736" i="2"/>
  <c r="C161" i="2"/>
  <c r="C207" i="2"/>
  <c r="C2508" i="2"/>
  <c r="C745" i="2"/>
  <c r="C1987" i="2"/>
  <c r="C1564" i="2"/>
  <c r="C2469" i="2"/>
  <c r="C2060" i="2"/>
  <c r="C2613" i="2"/>
  <c r="C1621" i="2"/>
  <c r="C462" i="2"/>
  <c r="C298" i="2"/>
  <c r="C2700" i="2"/>
  <c r="C960" i="2"/>
  <c r="C1422" i="2"/>
  <c r="C1310" i="2"/>
  <c r="C326" i="2"/>
  <c r="C799" i="2"/>
  <c r="C420" i="2"/>
  <c r="C2662" i="2"/>
  <c r="C2462" i="2"/>
  <c r="C2310" i="2"/>
  <c r="C2381" i="2"/>
  <c r="C2108" i="2"/>
  <c r="C2635" i="2"/>
  <c r="C1586" i="2"/>
  <c r="C982" i="2"/>
  <c r="C1801" i="2"/>
  <c r="C1707" i="2"/>
  <c r="C228" i="2"/>
  <c r="C2305" i="2"/>
  <c r="C1933" i="2"/>
  <c r="C1776" i="2"/>
  <c r="C2429" i="2"/>
  <c r="C2248" i="2"/>
  <c r="C2341" i="2"/>
  <c r="C2152" i="2"/>
  <c r="C1639" i="2"/>
  <c r="C2308" i="2"/>
  <c r="C2093" i="2"/>
  <c r="C1956" i="2"/>
  <c r="C2516" i="2"/>
  <c r="C2280" i="2"/>
  <c r="C1802" i="2"/>
  <c r="C1806" i="2"/>
  <c r="C1104" i="2"/>
  <c r="C204" i="2"/>
  <c r="C818" i="2"/>
  <c r="C303" i="2"/>
  <c r="C2782" i="2"/>
  <c r="C314" i="2"/>
  <c r="C1985" i="2"/>
  <c r="C984" i="2"/>
  <c r="C235" i="2"/>
  <c r="C2145" i="2"/>
  <c r="C2132" i="2"/>
  <c r="C1282" i="2"/>
  <c r="C968" i="2"/>
  <c r="C283" i="2"/>
  <c r="C609" i="2"/>
  <c r="C1175" i="2"/>
  <c r="C2408" i="2"/>
  <c r="C2371" i="2"/>
  <c r="C1471" i="2"/>
  <c r="C1358" i="2"/>
  <c r="C769" i="2"/>
  <c r="C845" i="2"/>
  <c r="C118" i="2"/>
  <c r="C2062" i="2"/>
  <c r="C1254" i="2"/>
  <c r="C1180" i="2"/>
  <c r="C1066" i="2"/>
  <c r="C2725" i="2"/>
  <c r="C2220" i="2"/>
  <c r="C1041" i="2"/>
  <c r="C1844" i="2"/>
  <c r="C595" i="2"/>
  <c r="C61" i="2"/>
  <c r="C488" i="2"/>
  <c r="C1940" i="2"/>
  <c r="C2687" i="2"/>
  <c r="C2726" i="2"/>
  <c r="C2411" i="2"/>
  <c r="C2483" i="2"/>
  <c r="C2073" i="2"/>
  <c r="C1827" i="2"/>
  <c r="C2170" i="2"/>
  <c r="C1609" i="2"/>
  <c r="C1210" i="2"/>
  <c r="C804" i="2"/>
  <c r="C1791" i="2"/>
  <c r="C1065" i="2"/>
  <c r="C652" i="2"/>
  <c r="C495" i="2"/>
  <c r="C34" i="2"/>
  <c r="C1977" i="2"/>
  <c r="C2584" i="2"/>
  <c r="C646" i="2"/>
  <c r="C2650" i="2"/>
  <c r="C496" i="2"/>
  <c r="C2587" i="2"/>
  <c r="C1552" i="2"/>
  <c r="C2561" i="2"/>
  <c r="C828" i="2"/>
  <c r="C1423" i="2"/>
  <c r="C1234" i="2"/>
  <c r="C2737" i="2"/>
  <c r="C2444" i="2"/>
  <c r="C2794" i="2"/>
  <c r="C2787" i="2"/>
  <c r="C2786" i="2"/>
  <c r="C2728" i="2"/>
  <c r="C2498" i="2"/>
  <c r="C2345" i="2"/>
  <c r="C1691" i="2"/>
  <c r="C343" i="2"/>
  <c r="C2468" i="2"/>
  <c r="C2256" i="2"/>
  <c r="C2117" i="2"/>
  <c r="C1161" i="2"/>
  <c r="C620" i="2"/>
  <c r="C2400" i="2"/>
  <c r="C238" i="2"/>
  <c r="C1580" i="2"/>
  <c r="C1144" i="2"/>
  <c r="C1029" i="2"/>
  <c r="C1208" i="2"/>
  <c r="C2564" i="2"/>
  <c r="C2710" i="2"/>
  <c r="C1295" i="2"/>
  <c r="C2458" i="2"/>
  <c r="C1930" i="2"/>
  <c r="C1625" i="2"/>
  <c r="C1507" i="2"/>
  <c r="C1412" i="2"/>
  <c r="C1454" i="2"/>
  <c r="C1004" i="2"/>
  <c r="C294" i="2"/>
  <c r="C582" i="2"/>
  <c r="C655" i="2"/>
  <c r="C483" i="2"/>
  <c r="C331" i="2"/>
  <c r="C251" i="2"/>
  <c r="C334" i="2"/>
  <c r="C923" i="2"/>
  <c r="C1495" i="2"/>
  <c r="C953" i="2"/>
  <c r="C355" i="2"/>
  <c r="C2355" i="2"/>
  <c r="C1324" i="2"/>
  <c r="C1509" i="2"/>
  <c r="C706" i="2"/>
  <c r="C1150" i="2"/>
  <c r="C746" i="2"/>
  <c r="C453" i="2"/>
  <c r="C49" i="2"/>
  <c r="C2348" i="2"/>
  <c r="C2120" i="2"/>
  <c r="C1993" i="2"/>
  <c r="C1865" i="2"/>
  <c r="C1369" i="2"/>
  <c r="C2326" i="2"/>
  <c r="C1389" i="2"/>
  <c r="C2499" i="2"/>
  <c r="C2772" i="2"/>
  <c r="C2184" i="2"/>
  <c r="C1649" i="2"/>
  <c r="C391" i="2"/>
  <c r="C2394" i="2"/>
  <c r="C2270" i="2"/>
  <c r="C2729" i="2"/>
  <c r="C2277" i="2"/>
  <c r="C2804" i="2"/>
  <c r="C2350" i="2"/>
  <c r="C1944" i="2"/>
  <c r="C2755" i="2"/>
  <c r="C2282" i="2"/>
  <c r="C2057" i="2"/>
  <c r="C1672" i="2"/>
  <c r="C1891" i="2"/>
  <c r="C2551" i="2"/>
  <c r="C2293" i="2"/>
  <c r="C2025" i="2"/>
  <c r="C1263" i="2"/>
  <c r="C1357" i="2"/>
  <c r="C1341" i="2"/>
  <c r="C1603" i="2"/>
  <c r="C1750" i="2"/>
  <c r="C1554" i="2"/>
  <c r="C1486" i="2"/>
  <c r="C1087" i="2"/>
  <c r="C784" i="2"/>
  <c r="C1235" i="2"/>
  <c r="C1026" i="2"/>
  <c r="C1371" i="2"/>
  <c r="C1237" i="2"/>
  <c r="C983" i="2"/>
  <c r="C1067" i="2"/>
  <c r="C647" i="2"/>
  <c r="C539" i="2"/>
  <c r="C957" i="2"/>
  <c r="C47" i="2"/>
  <c r="C195" i="2"/>
  <c r="C145" i="2"/>
  <c r="C104" i="2"/>
  <c r="C42" i="2"/>
  <c r="C83" i="2"/>
  <c r="C977" i="2"/>
  <c r="C2028" i="2"/>
  <c r="C724" i="2"/>
  <c r="C1642" i="2"/>
  <c r="C78" i="2"/>
  <c r="C2576" i="2"/>
  <c r="C2639" i="2"/>
  <c r="C2827" i="2"/>
  <c r="C2519" i="2"/>
  <c r="C2816" i="2"/>
  <c r="C2800" i="2"/>
  <c r="C1816" i="2"/>
  <c r="C2486" i="2"/>
  <c r="C2439" i="2"/>
  <c r="C2027" i="2"/>
  <c r="C1734" i="2"/>
  <c r="C2719" i="2"/>
  <c r="C2402" i="2"/>
  <c r="C2245" i="2"/>
  <c r="C2721" i="2"/>
  <c r="C2646" i="2"/>
  <c r="C2315" i="2"/>
  <c r="C1693" i="2"/>
  <c r="C1480" i="2"/>
  <c r="C767" i="2"/>
  <c r="C2767" i="2"/>
  <c r="C2481" i="2"/>
  <c r="C2396" i="2"/>
  <c r="C2059" i="2"/>
  <c r="C1943" i="2"/>
  <c r="C1920" i="2"/>
  <c r="C1327" i="2"/>
  <c r="C2819" i="2"/>
  <c r="C2535" i="2"/>
  <c r="C2419" i="2"/>
  <c r="C2354" i="2"/>
  <c r="C1819" i="2"/>
  <c r="C598" i="2"/>
  <c r="C2781" i="2"/>
  <c r="C2136" i="2"/>
  <c r="C1155" i="2"/>
  <c r="C2362" i="2"/>
  <c r="C2438" i="2"/>
  <c r="C2589" i="2"/>
  <c r="C1644" i="2"/>
  <c r="C2784" i="2"/>
  <c r="C2243" i="2"/>
  <c r="C2606" i="2"/>
  <c r="C2491" i="2"/>
  <c r="C2212" i="2"/>
  <c r="C1568" i="2"/>
  <c r="C2198" i="2"/>
  <c r="C1343" i="2"/>
  <c r="C892" i="2"/>
  <c r="C395" i="2"/>
  <c r="C1207" i="2"/>
  <c r="C813" i="2"/>
  <c r="C533" i="2"/>
  <c r="C904" i="2"/>
  <c r="C639" i="2"/>
  <c r="C699" i="2"/>
  <c r="C302" i="2"/>
  <c r="C380" i="2"/>
  <c r="C232" i="2"/>
  <c r="C538" i="2"/>
  <c r="C401" i="2"/>
  <c r="C183" i="2"/>
  <c r="C123" i="2"/>
  <c r="C163" i="2"/>
  <c r="C394" i="2"/>
  <c r="C223" i="2"/>
  <c r="C136" i="2"/>
  <c r="C36" i="2"/>
  <c r="C370" i="2"/>
  <c r="C515" i="2"/>
  <c r="C325" i="2"/>
  <c r="C2566" i="2"/>
  <c r="C257" i="2"/>
  <c r="C805" i="2"/>
  <c r="C2464" i="2"/>
  <c r="C1076" i="2"/>
  <c r="C1875" i="2"/>
  <c r="C794" i="2"/>
  <c r="C2391" i="2"/>
  <c r="C1533" i="2"/>
  <c r="C2087" i="2"/>
  <c r="C1812" i="2"/>
  <c r="C1782" i="2"/>
  <c r="C2488" i="2"/>
  <c r="C1820" i="2"/>
  <c r="C2484" i="2"/>
  <c r="C2473" i="2"/>
  <c r="C2137" i="2"/>
  <c r="C2268" i="2"/>
  <c r="C1747" i="2"/>
  <c r="C2168" i="2"/>
  <c r="C2009" i="2"/>
  <c r="C2190" i="2"/>
  <c r="C1191" i="2"/>
  <c r="C1438" i="2"/>
  <c r="C1033" i="2"/>
  <c r="C1475" i="2"/>
  <c r="C1515" i="2"/>
  <c r="C939" i="2"/>
  <c r="C384" i="2"/>
  <c r="C382" i="2"/>
  <c r="C452" i="2"/>
  <c r="C40" i="2"/>
  <c r="C439" i="2"/>
  <c r="C1584" i="2"/>
  <c r="C942" i="2"/>
  <c r="C2591" i="2"/>
  <c r="C2701" i="2"/>
  <c r="C2644" i="2"/>
  <c r="C2219" i="2"/>
  <c r="C2485" i="2"/>
  <c r="C2119" i="2"/>
  <c r="C2262" i="2"/>
  <c r="C2388" i="2"/>
  <c r="C2592" i="2"/>
  <c r="C2477" i="2"/>
  <c r="C820" i="2"/>
  <c r="C2702" i="2"/>
  <c r="C2572" i="2"/>
  <c r="C2352" i="2"/>
  <c r="C2203" i="2"/>
  <c r="C1663" i="2"/>
  <c r="C1512" i="2"/>
  <c r="C2621" i="2"/>
  <c r="C2528" i="2"/>
  <c r="C2015" i="2"/>
  <c r="C1861" i="2"/>
  <c r="C2404" i="2"/>
  <c r="C2316" i="2"/>
  <c r="C1466" i="2"/>
  <c r="C2823" i="2"/>
  <c r="C2565" i="2"/>
  <c r="C2490" i="2"/>
  <c r="C2330" i="2"/>
  <c r="C2251" i="2"/>
  <c r="C1905" i="2"/>
  <c r="C2467" i="2"/>
  <c r="C2736" i="2"/>
  <c r="C2758" i="2"/>
  <c r="C2649" i="2"/>
  <c r="C1245" i="2"/>
  <c r="C2774" i="2"/>
  <c r="C2693" i="2"/>
  <c r="C2798" i="2"/>
  <c r="C2695" i="2"/>
  <c r="C2129" i="2"/>
  <c r="C2713" i="2"/>
  <c r="C2383" i="2"/>
  <c r="C1880" i="2"/>
  <c r="C2425" i="2"/>
  <c r="C2652" i="2"/>
  <c r="C1313" i="2"/>
  <c r="C2116" i="2"/>
  <c r="C1746" i="2"/>
  <c r="C1451" i="2"/>
  <c r="C2313" i="2"/>
  <c r="C716" i="2"/>
  <c r="C1401" i="2"/>
  <c r="C1697" i="2"/>
  <c r="C1339" i="2"/>
  <c r="C1179" i="2"/>
  <c r="C1128" i="2"/>
  <c r="C827" i="2"/>
  <c r="C916" i="2"/>
  <c r="C108" i="2"/>
  <c r="C304" i="2"/>
  <c r="C2668" i="2"/>
  <c r="C710" i="2"/>
  <c r="C2595" i="2"/>
  <c r="C1728" i="2"/>
  <c r="C371" i="2"/>
  <c r="C954" i="2"/>
  <c r="C275" i="2"/>
  <c r="C2775" i="2"/>
  <c r="C2260" i="2"/>
  <c r="C1057" i="2"/>
  <c r="C2732" i="2"/>
  <c r="C2609" i="2"/>
  <c r="C2426" i="2"/>
  <c r="C2044" i="2"/>
  <c r="C1637" i="2"/>
  <c r="C1317" i="2"/>
  <c r="C2657" i="2"/>
  <c r="C2615" i="2"/>
  <c r="C2441" i="2"/>
  <c r="C2125" i="2"/>
  <c r="C1829" i="2"/>
  <c r="C1253" i="2"/>
  <c r="C2228" i="2"/>
  <c r="C1850" i="2"/>
  <c r="C1749" i="2"/>
  <c r="C2264" i="2"/>
  <c r="C2202" i="2"/>
  <c r="C1883" i="2"/>
  <c r="C1837" i="2"/>
  <c r="C1058" i="2"/>
  <c r="C2061" i="2"/>
  <c r="C1942" i="2"/>
  <c r="C1833" i="2"/>
  <c r="C1754" i="2"/>
  <c r="C1998" i="2"/>
  <c r="C1834" i="2"/>
  <c r="C1775" i="2"/>
  <c r="C1440" i="2"/>
  <c r="C1192" i="2"/>
  <c r="C1463" i="2"/>
  <c r="C1577" i="2"/>
  <c r="C1345" i="2"/>
  <c r="C1553" i="2"/>
  <c r="C1090" i="2"/>
  <c r="C1650" i="2"/>
  <c r="C1464" i="2"/>
  <c r="C1405" i="2"/>
  <c r="C1021" i="2"/>
  <c r="C915" i="2"/>
  <c r="C1267" i="2"/>
  <c r="C941" i="2"/>
  <c r="C979" i="2"/>
  <c r="C717" i="2"/>
  <c r="C1222" i="2"/>
  <c r="C775" i="2"/>
  <c r="C665" i="2"/>
  <c r="C1271" i="2"/>
  <c r="C959" i="2"/>
  <c r="C876" i="2"/>
  <c r="C705" i="2"/>
  <c r="C786" i="2"/>
  <c r="C575" i="2"/>
  <c r="C438" i="2"/>
  <c r="C849" i="2"/>
  <c r="C707" i="2"/>
  <c r="C909" i="2"/>
  <c r="C497" i="2"/>
  <c r="C318" i="2"/>
  <c r="C661" i="2"/>
  <c r="C587" i="2"/>
  <c r="C509" i="2"/>
  <c r="C455" i="2"/>
  <c r="C103" i="2"/>
  <c r="C328" i="2"/>
  <c r="C908" i="2"/>
  <c r="C414" i="2"/>
  <c r="C415" i="2"/>
  <c r="C185" i="2"/>
  <c r="C344" i="2"/>
  <c r="C247" i="2"/>
  <c r="C815" i="2"/>
  <c r="C659" i="2"/>
  <c r="C607" i="2"/>
  <c r="C336" i="2"/>
  <c r="C234" i="2"/>
  <c r="C287" i="2"/>
  <c r="C254" i="2"/>
  <c r="C188" i="2"/>
  <c r="C109" i="2"/>
  <c r="C396" i="2"/>
  <c r="C347" i="2"/>
  <c r="C146" i="2"/>
  <c r="C53" i="2"/>
  <c r="C107" i="2"/>
  <c r="C2327" i="2"/>
  <c r="C2008" i="2"/>
  <c r="C1797" i="2"/>
  <c r="C2177" i="2"/>
  <c r="C1931" i="2"/>
  <c r="C1141" i="2"/>
  <c r="C812" i="2"/>
  <c r="C2384" i="2"/>
  <c r="C2192" i="2"/>
  <c r="C2111" i="2"/>
  <c r="C2067" i="2"/>
  <c r="C1919" i="2"/>
  <c r="C1587" i="2"/>
  <c r="C1183" i="2"/>
  <c r="C486" i="2"/>
  <c r="C2162" i="2"/>
  <c r="C1872" i="2"/>
  <c r="C1634" i="2"/>
  <c r="C1130" i="2"/>
  <c r="C1444" i="2"/>
  <c r="C1500" i="2"/>
  <c r="C1330" i="2"/>
  <c r="C1640" i="2"/>
  <c r="C1599" i="2"/>
  <c r="C1457" i="2"/>
  <c r="C1302" i="2"/>
  <c r="C1779" i="2"/>
  <c r="C1680" i="2"/>
  <c r="C1617" i="2"/>
  <c r="C1551" i="2"/>
  <c r="C1441" i="2"/>
  <c r="C1374" i="2"/>
  <c r="C1248" i="2"/>
  <c r="C1300" i="2"/>
  <c r="C1115" i="2"/>
  <c r="C1056" i="2"/>
  <c r="C922" i="2"/>
  <c r="C1045" i="2"/>
  <c r="C800" i="2"/>
  <c r="C1096" i="2"/>
  <c r="C900" i="2"/>
  <c r="C712" i="2"/>
  <c r="C321" i="2"/>
  <c r="C1251" i="2"/>
  <c r="C1012" i="2"/>
  <c r="C768" i="2"/>
  <c r="C807" i="2"/>
  <c r="C412" i="2"/>
  <c r="C779" i="2"/>
  <c r="C671" i="2"/>
  <c r="C897" i="2"/>
  <c r="C825" i="2"/>
  <c r="C574" i="2"/>
  <c r="C491" i="2"/>
  <c r="C785" i="2"/>
  <c r="C669" i="2"/>
  <c r="C278" i="2"/>
  <c r="C154" i="2"/>
  <c r="C798" i="2"/>
  <c r="C764" i="2"/>
  <c r="C691" i="2"/>
  <c r="C586" i="2"/>
  <c r="C526" i="2"/>
  <c r="C445" i="2"/>
  <c r="C281" i="2"/>
  <c r="C178" i="2"/>
  <c r="C417" i="2"/>
  <c r="C312" i="2"/>
  <c r="C215" i="2"/>
  <c r="C121" i="2"/>
  <c r="C37" i="2"/>
  <c r="C98" i="2"/>
  <c r="C309" i="2"/>
  <c r="C1659" i="2"/>
  <c r="C179" i="2"/>
  <c r="C1146" i="2"/>
  <c r="C1784" i="2"/>
  <c r="C71" i="2"/>
  <c r="C2303" i="2"/>
  <c r="C2510" i="2"/>
  <c r="C2809" i="2"/>
  <c r="C1296" i="2"/>
  <c r="C1292" i="2"/>
  <c r="C487" i="2"/>
  <c r="C246" i="2"/>
  <c r="C1739" i="2"/>
  <c r="C2335" i="2"/>
  <c r="C1530" i="2"/>
  <c r="C1309" i="2"/>
  <c r="C373" i="2"/>
  <c r="C169" i="2"/>
  <c r="C2641" i="2"/>
  <c r="C2554" i="2"/>
  <c r="C1959" i="2"/>
  <c r="C2665" i="2"/>
  <c r="C1996" i="2"/>
  <c r="C1751" i="2"/>
  <c r="C2769" i="2"/>
  <c r="C2249" i="2"/>
  <c r="C2556" i="2"/>
  <c r="C2412" i="2"/>
  <c r="C2714" i="2"/>
  <c r="C2347" i="2"/>
  <c r="C2031" i="2"/>
  <c r="C2789" i="2"/>
  <c r="C2290" i="2"/>
  <c r="C2207" i="2"/>
  <c r="C1771" i="2"/>
  <c r="C1583" i="2"/>
  <c r="C1100" i="2"/>
  <c r="C2250" i="2"/>
  <c r="C1945" i="2"/>
  <c r="C1542" i="2"/>
  <c r="C2698" i="2"/>
  <c r="C2433" i="2"/>
  <c r="C2647" i="2"/>
  <c r="C2525" i="2"/>
  <c r="C1199" i="2"/>
  <c r="C1046" i="2"/>
  <c r="C918" i="2"/>
  <c r="C976" i="2"/>
  <c r="C657" i="2"/>
  <c r="C831" i="2"/>
  <c r="C288" i="2"/>
  <c r="C893" i="2"/>
  <c r="C806" i="2"/>
  <c r="C482" i="2"/>
  <c r="C780" i="2"/>
  <c r="C738" i="2"/>
  <c r="C1120" i="2"/>
  <c r="C227" i="2"/>
  <c r="C600" i="2"/>
  <c r="C94" i="2"/>
  <c r="C1008" i="2"/>
  <c r="C2417" i="2"/>
  <c r="C913" i="2"/>
  <c r="C885" i="2"/>
  <c r="C437" i="2"/>
  <c r="C714" i="2"/>
  <c r="C167" i="2"/>
  <c r="C114" i="2"/>
  <c r="C2115" i="2"/>
  <c r="C1922" i="2"/>
  <c r="C2684" i="2"/>
  <c r="C2636" i="2"/>
  <c r="C1534" i="2"/>
  <c r="C2178" i="2"/>
  <c r="C2360" i="2"/>
  <c r="C2807" i="2"/>
  <c r="C2675" i="2"/>
  <c r="C2590" i="2"/>
  <c r="C2259" i="2"/>
  <c r="C1972" i="2"/>
  <c r="C1787" i="2"/>
  <c r="C1069" i="2"/>
  <c r="C2703" i="2"/>
  <c r="C1811" i="2"/>
  <c r="C1673" i="2"/>
  <c r="C1506" i="2"/>
  <c r="C1332" i="2"/>
  <c r="C1800" i="2"/>
  <c r="C2559" i="2"/>
  <c r="C2349" i="2"/>
  <c r="C1910" i="2"/>
  <c r="C2221" i="2"/>
  <c r="C1904" i="2"/>
  <c r="C2272" i="2"/>
  <c r="C2204" i="2"/>
  <c r="C2142" i="2"/>
  <c r="C1991" i="2"/>
  <c r="C1696" i="2"/>
  <c r="C1064" i="2"/>
  <c r="C1612" i="2"/>
  <c r="C1508" i="2"/>
  <c r="C1404" i="2"/>
  <c r="C929" i="2"/>
  <c r="C1674" i="2"/>
  <c r="C1627" i="2"/>
  <c r="C975" i="2"/>
  <c r="C636" i="2"/>
  <c r="C1846" i="2"/>
  <c r="C1557" i="2"/>
  <c r="C1361" i="2"/>
  <c r="C1424" i="2"/>
  <c r="C1350" i="2"/>
  <c r="C1285" i="2"/>
  <c r="C789" i="2"/>
  <c r="C1450" i="2"/>
  <c r="C1239" i="2"/>
  <c r="C1042" i="2"/>
  <c r="C1390" i="2"/>
  <c r="C1217" i="2"/>
  <c r="C966" i="2"/>
  <c r="C638" i="2"/>
  <c r="C1411" i="2"/>
  <c r="C1250" i="2"/>
  <c r="C1109" i="2"/>
  <c r="C725" i="2"/>
  <c r="C998" i="2"/>
  <c r="C541" i="2"/>
  <c r="C676" i="2"/>
  <c r="C505" i="2"/>
  <c r="C1015" i="2"/>
  <c r="C931" i="2"/>
  <c r="C672" i="2"/>
  <c r="C293" i="2"/>
  <c r="C635" i="2"/>
  <c r="C79" i="2"/>
  <c r="C773" i="2"/>
  <c r="C465" i="2"/>
  <c r="C271" i="2"/>
  <c r="C68" i="2"/>
  <c r="C378" i="2"/>
  <c r="C100" i="2"/>
  <c r="C926" i="2"/>
  <c r="C700" i="2"/>
  <c r="C431" i="2"/>
  <c r="C139" i="2"/>
  <c r="C317" i="2"/>
  <c r="C397" i="2"/>
  <c r="C339" i="2"/>
  <c r="C190" i="2"/>
  <c r="C57" i="2"/>
  <c r="C425" i="2"/>
  <c r="C199" i="2"/>
  <c r="C97" i="2"/>
  <c r="C120" i="2"/>
  <c r="C87" i="2"/>
  <c r="C101" i="2"/>
  <c r="C198" i="2"/>
  <c r="C128" i="2"/>
  <c r="C66" i="2"/>
  <c r="C1159" i="2"/>
  <c r="C1206" i="2"/>
  <c r="C2289" i="2"/>
  <c r="C2255" i="2"/>
  <c r="C2734" i="2"/>
  <c r="C2482" i="2"/>
  <c r="C2358" i="2"/>
  <c r="C1766" i="2"/>
  <c r="C2492" i="2"/>
  <c r="C2803" i="2"/>
  <c r="C2688" i="2"/>
  <c r="C2533" i="2"/>
  <c r="C1781" i="2"/>
  <c r="C1626" i="2"/>
  <c r="C2558" i="2"/>
  <c r="C2601" i="2"/>
  <c r="C2817" i="2"/>
  <c r="C2770" i="2"/>
  <c r="C2682" i="2"/>
  <c r="C2307" i="2"/>
  <c r="C2124" i="2"/>
  <c r="C1981" i="2"/>
  <c r="C1916" i="2"/>
  <c r="C1514" i="2"/>
  <c r="C2300" i="2"/>
  <c r="C2242" i="2"/>
  <c r="C1684" i="2"/>
  <c r="C1914" i="2"/>
  <c r="C1709" i="2"/>
  <c r="C1519" i="2"/>
  <c r="C1934" i="2"/>
  <c r="C1660" i="2"/>
  <c r="C1594" i="2"/>
  <c r="C733" i="2"/>
  <c r="C1511" i="2"/>
  <c r="C1414" i="2"/>
  <c r="C1731" i="2"/>
  <c r="C947" i="2"/>
  <c r="C1483" i="2"/>
  <c r="C1164" i="2"/>
  <c r="C1124" i="2"/>
  <c r="C989" i="2"/>
  <c r="C549" i="2"/>
  <c r="C528" i="2"/>
  <c r="C140" i="2"/>
  <c r="C273" i="2"/>
  <c r="C388" i="2"/>
  <c r="C73" i="2"/>
  <c r="C2648" i="2"/>
  <c r="C1682" i="2"/>
  <c r="C2478" i="2"/>
  <c r="C2812" i="2"/>
  <c r="C2128" i="2"/>
  <c r="C1838" i="2"/>
  <c r="C1527" i="2"/>
  <c r="C2351" i="2"/>
  <c r="C2319" i="2"/>
  <c r="C2107" i="2"/>
  <c r="C2041" i="2"/>
  <c r="C2166" i="2"/>
  <c r="C1703" i="2"/>
  <c r="C1531" i="2"/>
  <c r="C1462" i="2"/>
  <c r="C1261" i="2"/>
  <c r="C1726" i="2"/>
  <c r="C1579" i="2"/>
  <c r="C1677" i="2"/>
  <c r="C1561" i="2"/>
  <c r="C1492" i="2"/>
  <c r="C1434" i="2"/>
  <c r="C1073" i="2"/>
  <c r="C1227" i="2"/>
  <c r="C1047" i="2"/>
  <c r="C1400" i="2"/>
  <c r="C1379" i="2"/>
  <c r="C1252" i="2"/>
  <c r="C1198" i="2"/>
  <c r="C525" i="2"/>
  <c r="C265" i="2"/>
  <c r="C191" i="2"/>
  <c r="C578" i="2"/>
  <c r="C2258" i="2"/>
  <c r="C2382" i="2"/>
  <c r="C2593" i="2"/>
  <c r="C2331" i="2"/>
  <c r="C2720" i="2"/>
  <c r="C2557" i="2"/>
  <c r="C2453" i="2"/>
  <c r="C2773" i="2"/>
  <c r="C2722" i="2"/>
  <c r="C2454" i="2"/>
  <c r="C1978" i="2"/>
  <c r="C1287" i="2"/>
  <c r="C2744" i="2"/>
  <c r="C2366" i="2"/>
  <c r="C2141" i="2"/>
  <c r="C2423" i="2"/>
  <c r="C2299" i="2"/>
  <c r="C2642" i="2"/>
  <c r="C2410" i="2"/>
  <c r="C2760" i="2"/>
  <c r="C2513" i="2"/>
  <c r="C2369" i="2"/>
  <c r="C2610" i="2"/>
  <c r="C1135" i="2"/>
  <c r="C2068" i="2"/>
  <c r="C1823" i="2"/>
  <c r="C1710" i="2"/>
  <c r="C1355" i="2"/>
  <c r="C2567" i="2"/>
  <c r="C1288" i="2"/>
  <c r="C1101" i="2"/>
  <c r="C2240" i="2"/>
  <c r="C1824" i="2"/>
  <c r="C2279" i="2"/>
  <c r="C2211" i="2"/>
  <c r="C1855" i="2"/>
  <c r="C1211" i="2"/>
  <c r="C1081" i="2"/>
  <c r="C1618" i="2"/>
  <c r="C1733" i="2"/>
  <c r="C1676" i="2"/>
  <c r="C1614" i="2"/>
  <c r="C1513" i="2"/>
  <c r="C1002" i="2"/>
  <c r="C1852" i="2"/>
  <c r="C1629" i="2"/>
  <c r="C1372" i="2"/>
  <c r="C829" i="2"/>
  <c r="C1398" i="2"/>
  <c r="C1241" i="2"/>
  <c r="C666" i="2"/>
  <c r="C1220" i="2"/>
  <c r="C973" i="2"/>
  <c r="C644" i="2"/>
  <c r="C1006" i="2"/>
  <c r="C1907" i="2"/>
  <c r="C1484" i="2"/>
  <c r="C668" i="2"/>
  <c r="C474" i="2"/>
  <c r="C596" i="2"/>
  <c r="C493" i="2"/>
  <c r="C458" i="2"/>
  <c r="C868" i="2"/>
  <c r="C748" i="2"/>
  <c r="C315" i="2"/>
  <c r="C229" i="2"/>
  <c r="C70" i="2"/>
  <c r="C193" i="2"/>
  <c r="C60" i="2"/>
  <c r="C2174" i="2"/>
  <c r="C1937" i="2"/>
  <c r="C1432" i="2"/>
  <c r="C173" i="2"/>
  <c r="C92" i="2"/>
  <c r="C1817" i="2"/>
  <c r="C2405" i="2"/>
  <c r="C1497" i="2"/>
  <c r="C1721" i="2"/>
  <c r="C1392" i="2"/>
  <c r="C1657" i="2"/>
  <c r="C471" i="2"/>
  <c r="C859" i="2"/>
  <c r="C1209" i="2"/>
  <c r="C1529" i="2"/>
  <c r="C2081" i="2"/>
  <c r="C1562" i="2"/>
  <c r="C1582" i="2"/>
  <c r="C1230" i="2"/>
  <c r="C1171" i="2"/>
  <c r="C642" i="2"/>
  <c r="C2043" i="2"/>
  <c r="C1695" i="2"/>
  <c r="C2815" i="2"/>
  <c r="C2099" i="2"/>
  <c r="C2718" i="2"/>
  <c r="C1760" i="2"/>
  <c r="C1980" i="2"/>
  <c r="C430" i="2"/>
  <c r="C368" i="2"/>
  <c r="C2709" i="2"/>
  <c r="C2083" i="2"/>
  <c r="C1409" i="2"/>
  <c r="C720" i="2"/>
  <c r="C476" i="2"/>
  <c r="C484" i="2"/>
  <c r="C327" i="2"/>
  <c r="C1903" i="2"/>
  <c r="C2455" i="2"/>
  <c r="C2747" i="2"/>
  <c r="C1428" i="2"/>
  <c r="C2238" i="2"/>
  <c r="C1200" i="2"/>
  <c r="C901" i="2"/>
  <c r="C2189" i="2"/>
  <c r="C1951" i="2"/>
  <c r="C2547" i="2"/>
  <c r="C2480" i="2"/>
  <c r="C729" i="2"/>
  <c r="C2689" i="2"/>
  <c r="C2569" i="2"/>
  <c r="C1882" i="2"/>
  <c r="C1184" i="2"/>
  <c r="C2275" i="2"/>
  <c r="C1013" i="2"/>
  <c r="C2531" i="2"/>
  <c r="C2076" i="2"/>
  <c r="C1025" i="2"/>
  <c r="C2066" i="2"/>
  <c r="C2254" i="2"/>
  <c r="C1805" i="2"/>
  <c r="C1622" i="2"/>
  <c r="C1596" i="2"/>
  <c r="C1653" i="2"/>
  <c r="C1138" i="2"/>
  <c r="C1745" i="2"/>
  <c r="C1346" i="2"/>
  <c r="C1705" i="2"/>
  <c r="C1249" i="2"/>
  <c r="C1265" i="2"/>
  <c r="C410" i="2"/>
  <c r="C958" i="2"/>
  <c r="C1335" i="2"/>
  <c r="C1359" i="2"/>
  <c r="C451" i="2"/>
  <c r="C610" i="2"/>
  <c r="C364" i="2"/>
  <c r="C588" i="2"/>
  <c r="C424" i="2"/>
  <c r="C126" i="2"/>
  <c r="C241" i="2"/>
  <c r="C1774" i="2"/>
  <c r="C2664" i="2"/>
  <c r="C279" i="2"/>
  <c r="C1212" i="2"/>
  <c r="C2037" i="2"/>
  <c r="C1123" i="2"/>
  <c r="C2580" i="2"/>
  <c r="C536" i="2"/>
  <c r="C612" i="2"/>
  <c r="C2619" i="2"/>
  <c r="C1344" i="2"/>
  <c r="C1078" i="2"/>
  <c r="C2585" i="2"/>
  <c r="C506" i="2"/>
  <c r="C1598" i="2"/>
  <c r="C817" i="2"/>
  <c r="C681" i="2"/>
  <c r="C2611" i="2"/>
  <c r="C2427" i="2"/>
  <c r="C2574" i="2"/>
  <c r="C456" i="2"/>
  <c r="C523" i="2"/>
  <c r="C2476" i="2"/>
  <c r="C2072" i="2"/>
  <c r="C1879" i="2"/>
  <c r="C2013" i="2"/>
  <c r="C2306" i="2"/>
  <c r="C1643" i="2"/>
  <c r="C755" i="2"/>
  <c r="C570" i="2"/>
  <c r="C1052" i="2"/>
  <c r="C884" i="2"/>
  <c r="C718" i="2"/>
  <c r="C516" i="2"/>
  <c r="C475" i="2"/>
  <c r="C196" i="2"/>
  <c r="C96" i="2"/>
  <c r="C737" i="2"/>
  <c r="C150" i="2"/>
  <c r="C1585" i="2"/>
  <c r="C2102" i="2"/>
  <c r="C2633" i="2"/>
  <c r="C129" i="2"/>
  <c r="C481" i="2"/>
  <c r="C802" i="2"/>
  <c r="C579" i="2"/>
  <c r="C513" i="2"/>
  <c r="C184" i="2"/>
  <c r="C557" i="2"/>
  <c r="C137" i="2"/>
  <c r="C392" i="2"/>
  <c r="C252" i="2"/>
  <c r="C75" i="2"/>
  <c r="C351" i="2"/>
  <c r="C2449" i="2"/>
  <c r="C33" i="2"/>
  <c r="C732" i="2"/>
  <c r="C2749" i="2"/>
  <c r="C2683" i="2"/>
  <c r="C2333" i="2"/>
  <c r="C2645" i="2"/>
  <c r="C2399" i="2"/>
  <c r="C2577" i="2"/>
  <c r="C1607" i="2"/>
  <c r="C1373" i="2"/>
  <c r="C1233" i="2"/>
  <c r="C1576" i="2"/>
  <c r="C907" i="2"/>
  <c r="C1216" i="2"/>
  <c r="C1385" i="2"/>
  <c r="C433" i="2"/>
  <c r="C1448" i="2"/>
  <c r="C1367" i="2"/>
  <c r="C857" i="2"/>
  <c r="C711" i="2"/>
  <c r="C899" i="2"/>
  <c r="C454" i="2"/>
  <c r="C675" i="2"/>
  <c r="C45" i="2"/>
  <c r="C2214" i="2"/>
  <c r="C2735" i="2"/>
  <c r="C2742" i="2"/>
  <c r="C2074" i="2"/>
  <c r="C2778" i="2"/>
  <c r="C2252" i="2"/>
  <c r="C629" i="2"/>
  <c r="C2193" i="2"/>
  <c r="C2016" i="2"/>
  <c r="C1322" i="2"/>
  <c r="C1711" i="2"/>
  <c r="C1871" i="2"/>
  <c r="C1516" i="2"/>
  <c r="C1201" i="2"/>
  <c r="C881" i="2"/>
  <c r="C833" i="2"/>
  <c r="C704" i="2"/>
  <c r="C835" i="2"/>
  <c r="C713" i="2"/>
  <c r="C972" i="2"/>
  <c r="C468" i="2"/>
  <c r="C1106" i="2"/>
  <c r="C221" i="2"/>
  <c r="C618" i="2"/>
  <c r="C176" i="2"/>
  <c r="C236" i="2"/>
  <c r="C514" i="2"/>
  <c r="C313" i="2"/>
  <c r="C920" i="2"/>
  <c r="C399" i="2"/>
  <c r="C319" i="2"/>
  <c r="C206" i="2"/>
  <c r="C365" i="2"/>
  <c r="C237" i="2"/>
  <c r="C138" i="2"/>
  <c r="C387" i="2"/>
  <c r="C258" i="2"/>
  <c r="C155" i="2"/>
  <c r="C470" i="2"/>
  <c r="C272" i="2"/>
  <c r="C186" i="2"/>
  <c r="C115" i="2"/>
  <c r="C86" i="2"/>
  <c r="C2058" i="2"/>
  <c r="C930" i="2"/>
  <c r="C2157" i="2"/>
  <c r="C1521" i="2"/>
  <c r="C389" i="2"/>
  <c r="C1947" i="2"/>
  <c r="C792" i="2"/>
  <c r="C981" i="2"/>
  <c r="C830" i="2"/>
  <c r="C1849" i="2"/>
  <c r="C753" i="2"/>
  <c r="C64" i="2"/>
  <c r="C2055" i="2"/>
  <c r="C1537" i="2"/>
  <c r="C413" i="2"/>
  <c r="C1094" i="2"/>
  <c r="C340" i="2"/>
  <c r="C2096" i="2"/>
  <c r="C951" i="2"/>
  <c r="C2730" i="2"/>
  <c r="C2594" i="2"/>
  <c r="C1836" i="2"/>
  <c r="C1700" i="2"/>
  <c r="C2578" i="2"/>
  <c r="C2442" i="2"/>
  <c r="C1826" i="2"/>
  <c r="C1690" i="2"/>
  <c r="C2739" i="2"/>
  <c r="C2603" i="2"/>
  <c r="C2002" i="2"/>
  <c r="C1866" i="2"/>
  <c r="C2506" i="2"/>
  <c r="C2370" i="2"/>
  <c r="C2106" i="2"/>
  <c r="C1970" i="2"/>
  <c r="C1605" i="2"/>
  <c r="C1469" i="2"/>
  <c r="C2762" i="2"/>
  <c r="C2626" i="2"/>
  <c r="C2599" i="2"/>
  <c r="C2463" i="2"/>
  <c r="C2188" i="2"/>
  <c r="C2052" i="2"/>
  <c r="C1490" i="2"/>
  <c r="C2512" i="2"/>
  <c r="C2233" i="2"/>
  <c r="C1777" i="2"/>
  <c r="C1641" i="2"/>
  <c r="C2006" i="2"/>
  <c r="C1870" i="2"/>
  <c r="C2032" i="2"/>
  <c r="C1896" i="2"/>
  <c r="C1769" i="2"/>
  <c r="C1633" i="2"/>
  <c r="C1189" i="2"/>
  <c r="C1053" i="2"/>
  <c r="C1219" i="2"/>
  <c r="C994" i="2"/>
  <c r="C858" i="2"/>
  <c r="C1452" i="2"/>
  <c r="C1316" i="2"/>
  <c r="C1129" i="2"/>
  <c r="C993" i="2"/>
  <c r="C1967" i="2"/>
  <c r="C1831" i="2"/>
  <c r="C2677" i="2"/>
  <c r="C2541" i="2"/>
  <c r="C2005" i="2"/>
  <c r="C2475" i="2"/>
  <c r="C2339" i="2"/>
  <c r="C2761" i="2"/>
  <c r="C2625" i="2"/>
  <c r="C1518" i="2"/>
  <c r="C1382" i="2"/>
  <c r="C2407" i="2"/>
  <c r="C2271" i="2"/>
  <c r="C2581" i="2"/>
  <c r="C2153" i="2"/>
  <c r="C2017" i="2"/>
  <c r="C2503" i="2"/>
  <c r="C2367" i="2"/>
  <c r="C2100" i="2"/>
  <c r="C1964" i="2"/>
  <c r="C1571" i="2"/>
  <c r="C1435" i="2"/>
  <c r="C2759" i="2"/>
  <c r="C2623" i="2"/>
  <c r="C2121" i="2"/>
  <c r="C1098" i="2"/>
  <c r="C962" i="2"/>
  <c r="C2222" i="2"/>
  <c r="C2086" i="2"/>
  <c r="C1901" i="2"/>
  <c r="C1765" i="2"/>
  <c r="C1380" i="2"/>
  <c r="C1244" i="2"/>
  <c r="C2505" i="2"/>
  <c r="C2297" i="2"/>
  <c r="C2161" i="2"/>
  <c r="C2035" i="2"/>
  <c r="C1899" i="2"/>
  <c r="C1681" i="2"/>
  <c r="C1545" i="2"/>
  <c r="C2320" i="2"/>
  <c r="C2088" i="2"/>
  <c r="C1848" i="2"/>
  <c r="C1712" i="2"/>
  <c r="C1522" i="2"/>
  <c r="C1386" i="2"/>
  <c r="C937" i="2"/>
  <c r="C1724" i="2"/>
  <c r="C1499" i="2"/>
  <c r="C1363" i="2"/>
  <c r="C1410" i="2"/>
  <c r="C1274" i="2"/>
  <c r="C1792" i="2"/>
  <c r="C1656" i="2"/>
  <c r="C1284" i="2"/>
  <c r="C1148" i="2"/>
  <c r="C640" i="2"/>
  <c r="C504" i="2"/>
  <c r="C1092" i="2"/>
  <c r="C956" i="2"/>
  <c r="C1377" i="2"/>
  <c r="C1185" i="2"/>
  <c r="C1049" i="2"/>
  <c r="C597" i="2"/>
  <c r="C883" i="2"/>
  <c r="C747" i="2"/>
  <c r="C558" i="2"/>
  <c r="C422" i="2"/>
  <c r="C333" i="2"/>
  <c r="C197" i="2"/>
  <c r="C406" i="2"/>
  <c r="C270" i="2"/>
  <c r="C447" i="2"/>
  <c r="C311" i="2"/>
  <c r="C369" i="2"/>
  <c r="C545" i="2"/>
  <c r="C409" i="2"/>
  <c r="C157" i="2"/>
  <c r="C261" i="2"/>
  <c r="C125" i="2"/>
  <c r="C848" i="2"/>
  <c r="C360" i="2"/>
  <c r="C1572" i="2"/>
  <c r="C1436" i="2"/>
  <c r="C2361" i="2"/>
  <c r="C2225" i="2"/>
  <c r="C1461" i="2"/>
  <c r="C1325" i="2"/>
  <c r="C2521" i="2"/>
  <c r="C2385" i="2"/>
  <c r="C2437" i="2"/>
  <c r="C2301" i="2"/>
  <c r="C1988" i="2"/>
  <c r="C2743" i="2"/>
  <c r="C2607" i="2"/>
  <c r="C1356" i="2"/>
  <c r="C2389" i="2"/>
  <c r="C2253" i="2"/>
  <c r="C2670" i="2"/>
  <c r="C2318" i="2"/>
  <c r="C1470" i="2"/>
  <c r="C1334" i="2"/>
  <c r="C2659" i="2"/>
  <c r="C2523" i="2"/>
  <c r="C2401" i="2"/>
  <c r="C1835" i="2"/>
  <c r="C152" i="2"/>
  <c r="C743" i="2"/>
  <c r="C1687" i="2"/>
  <c r="C2451" i="2"/>
  <c r="C1842" i="2"/>
  <c r="C2329" i="2"/>
  <c r="C1458" i="2"/>
  <c r="C2667" i="2"/>
  <c r="C63" i="2"/>
  <c r="C2103" i="2"/>
  <c r="C2274" i="2"/>
  <c r="C2138" i="2"/>
  <c r="C1646" i="2"/>
  <c r="C1510" i="2"/>
  <c r="C2014" i="2"/>
  <c r="C1878" i="2"/>
  <c r="C2213" i="2"/>
  <c r="C2077" i="2"/>
  <c r="C2266" i="2"/>
  <c r="C2130" i="2"/>
  <c r="C2707" i="2"/>
  <c r="C2571" i="2"/>
  <c r="C2440" i="2"/>
  <c r="C2304" i="2"/>
  <c r="C2263" i="2"/>
  <c r="C2127" i="2"/>
  <c r="C2715" i="2"/>
  <c r="C2579" i="2"/>
  <c r="C2414" i="2"/>
  <c r="C2278" i="2"/>
  <c r="C2133" i="2"/>
  <c r="C1997" i="2"/>
  <c r="C1858" i="2"/>
  <c r="C1722" i="2"/>
  <c r="C1231" i="2"/>
  <c r="C1095" i="2"/>
  <c r="C2430" i="2"/>
  <c r="C2294" i="2"/>
  <c r="C2183" i="2"/>
  <c r="C2097" i="2"/>
  <c r="C1738" i="2"/>
  <c r="C1602" i="2"/>
  <c r="C2322" i="2"/>
  <c r="C2186" i="2"/>
  <c r="C2098" i="2"/>
  <c r="C1567" i="2"/>
  <c r="C1431" i="2"/>
  <c r="C648" i="2"/>
  <c r="C512" i="2"/>
  <c r="C1798" i="2"/>
  <c r="C1662" i="2"/>
  <c r="C1426" i="2"/>
  <c r="C1290" i="2"/>
  <c r="C1172" i="2"/>
  <c r="C1036" i="2"/>
  <c r="C552" i="2"/>
  <c r="C1318" i="2"/>
  <c r="C1182" i="2"/>
  <c r="C834" i="2"/>
  <c r="C698" i="2"/>
  <c r="C1032" i="2"/>
  <c r="C896" i="2"/>
  <c r="C761" i="2"/>
  <c r="C625" i="2"/>
  <c r="C906" i="2"/>
  <c r="C770" i="2"/>
  <c r="C1517" i="2"/>
  <c r="C1381" i="2"/>
  <c r="C2424" i="2"/>
  <c r="C2288" i="2"/>
  <c r="C2071" i="2"/>
  <c r="C1935" i="2"/>
  <c r="C2514" i="2"/>
  <c r="C2445" i="2"/>
  <c r="C2309" i="2"/>
  <c r="C1476" i="2"/>
  <c r="C1340" i="2"/>
  <c r="C2515" i="2"/>
  <c r="C2717" i="2"/>
  <c r="C2753" i="2"/>
  <c r="C2617" i="2"/>
  <c r="C2420" i="2"/>
  <c r="C2380" i="2"/>
  <c r="C2244" i="2"/>
  <c r="C1971" i="2"/>
  <c r="C2029" i="2"/>
  <c r="C1675" i="2"/>
  <c r="C839" i="2"/>
  <c r="C703" i="2"/>
  <c r="C2421" i="2"/>
  <c r="C2285" i="2"/>
  <c r="C2172" i="2"/>
  <c r="C2036" i="2"/>
  <c r="C1255" i="2"/>
  <c r="C1119" i="2"/>
  <c r="C2026" i="2"/>
  <c r="C1890" i="2"/>
  <c r="C1685" i="2"/>
  <c r="C1549" i="2"/>
  <c r="C1565" i="2"/>
  <c r="C1429" i="2"/>
  <c r="C1425" i="2"/>
  <c r="C1702" i="2"/>
  <c r="C1566" i="2"/>
  <c r="C1661" i="2"/>
  <c r="C1525" i="2"/>
  <c r="C1395" i="2"/>
  <c r="C1103" i="2"/>
  <c r="C967" i="2"/>
  <c r="C777" i="2"/>
  <c r="C641" i="2"/>
  <c r="C866" i="2"/>
  <c r="C210" i="2"/>
  <c r="C74" i="2"/>
  <c r="C1071" i="2"/>
  <c r="C935" i="2"/>
  <c r="C821" i="2"/>
  <c r="C685" i="2"/>
  <c r="C599" i="2"/>
  <c r="C463" i="2"/>
  <c r="C955" i="2"/>
  <c r="C819" i="2"/>
  <c r="C709" i="2"/>
  <c r="C573" i="2"/>
  <c r="C875" i="2"/>
  <c r="C739" i="2"/>
  <c r="C653" i="2"/>
  <c r="C492" i="2"/>
  <c r="C356" i="2"/>
  <c r="C192" i="2"/>
  <c r="C56" i="2"/>
  <c r="C1540" i="2"/>
  <c r="C1906" i="2"/>
  <c r="C1770" i="2"/>
  <c r="C2752" i="2"/>
  <c r="C2616" i="2"/>
  <c r="C2104" i="2"/>
  <c r="C2461" i="2"/>
  <c r="C2325" i="2"/>
  <c r="C2748" i="2"/>
  <c r="C2612" i="2"/>
  <c r="C2479" i="2"/>
  <c r="C2343" i="2"/>
  <c r="C2754" i="2"/>
  <c r="C2618" i="2"/>
  <c r="C2457" i="2"/>
  <c r="C2321" i="2"/>
  <c r="C2042" i="2"/>
  <c r="C233" i="2"/>
  <c r="C1560" i="2"/>
  <c r="C2676" i="2"/>
  <c r="C2164" i="2"/>
  <c r="C2797" i="2"/>
  <c r="C2661" i="2"/>
  <c r="C2830" i="2"/>
  <c r="C2694" i="2"/>
  <c r="C2602" i="2"/>
  <c r="C2466" i="2"/>
  <c r="C1983" i="2"/>
  <c r="C1847" i="2"/>
  <c r="C2292" i="2"/>
  <c r="C2156" i="2"/>
  <c r="C1873" i="2"/>
  <c r="C1737" i="2"/>
  <c r="C2447" i="2"/>
  <c r="C2311" i="2"/>
  <c r="C1815" i="2"/>
  <c r="C1679" i="2"/>
  <c r="C2651" i="2"/>
  <c r="C1992" i="2"/>
  <c r="C2147" i="2"/>
  <c r="C2011" i="2"/>
  <c r="C1921" i="2"/>
  <c r="C1785" i="2"/>
  <c r="C1524" i="2"/>
  <c r="C1388" i="2"/>
  <c r="C1692" i="2"/>
  <c r="C1556" i="2"/>
  <c r="C1430" i="2"/>
  <c r="C1294" i="2"/>
  <c r="C1080" i="2"/>
  <c r="C944" i="2"/>
  <c r="C1055" i="2"/>
  <c r="C919" i="2"/>
  <c r="C1630" i="2"/>
  <c r="C1494" i="2"/>
  <c r="C1895" i="2"/>
  <c r="C1759" i="2"/>
  <c r="C1354" i="2"/>
  <c r="C1097" i="2"/>
  <c r="C961" i="2"/>
  <c r="C1413" i="2"/>
  <c r="C1277" i="2"/>
  <c r="C880" i="2"/>
  <c r="C744" i="2"/>
  <c r="C348" i="2"/>
  <c r="C212" i="2"/>
  <c r="C1020" i="2"/>
  <c r="C2146" i="2"/>
  <c r="C2010" i="2"/>
  <c r="C1591" i="2"/>
  <c r="C1455" i="2"/>
  <c r="C2546" i="2"/>
  <c r="C2711" i="2"/>
  <c r="C2575" i="2"/>
  <c r="C1961" i="2"/>
  <c r="C1860" i="2"/>
  <c r="C2552" i="2"/>
  <c r="C2416" i="2"/>
  <c r="C1110" i="2"/>
  <c r="C974" i="2"/>
  <c r="C2768" i="2"/>
  <c r="C2632" i="2"/>
  <c r="C2296" i="2"/>
  <c r="C2160" i="2"/>
  <c r="C2291" i="2"/>
  <c r="C2155" i="2"/>
  <c r="C1856" i="2"/>
  <c r="C2230" i="2"/>
  <c r="C1091" i="2"/>
  <c r="C2004" i="2"/>
  <c r="C1868" i="2"/>
  <c r="C1496" i="2"/>
  <c r="C1360" i="2"/>
  <c r="C1039" i="2"/>
  <c r="C903" i="2"/>
  <c r="C1932" i="2"/>
  <c r="C1796" i="2"/>
  <c r="C1305" i="2"/>
  <c r="C1169" i="2"/>
  <c r="C1601" i="2"/>
  <c r="C1465" i="2"/>
  <c r="C1573" i="2"/>
  <c r="C1437" i="2"/>
  <c r="C1889" i="2"/>
  <c r="C1753" i="2"/>
  <c r="C1729" i="2"/>
  <c r="C1593" i="2"/>
  <c r="C1472" i="2"/>
  <c r="C1336" i="2"/>
  <c r="C1293" i="2"/>
  <c r="C1157" i="2"/>
  <c r="C742" i="2"/>
  <c r="C606" i="2"/>
  <c r="C810" i="2"/>
  <c r="C674" i="2"/>
  <c r="C877" i="2"/>
  <c r="C741" i="2"/>
  <c r="C660" i="2"/>
  <c r="C524" i="2"/>
  <c r="C687" i="2"/>
  <c r="C551" i="2"/>
  <c r="C490" i="2"/>
  <c r="C354" i="2"/>
  <c r="C544" i="2"/>
  <c r="C408" i="2"/>
  <c r="C803" i="2"/>
  <c r="C667" i="2"/>
  <c r="C345" i="2"/>
  <c r="C209" i="2"/>
  <c r="C203" i="2"/>
  <c r="C67" i="2"/>
  <c r="C242" i="2"/>
  <c r="C540" i="2"/>
  <c r="C2199" i="2"/>
  <c r="C1447" i="2"/>
  <c r="C2539" i="2"/>
  <c r="C2342" i="2"/>
  <c r="C2206" i="2"/>
  <c r="C2064" i="2"/>
  <c r="C1928" i="2"/>
  <c r="C1139" i="2"/>
  <c r="C2195" i="2"/>
  <c r="C2287" i="2"/>
  <c r="C106" i="2"/>
  <c r="C1262" i="2"/>
  <c r="C2113" i="2"/>
  <c r="C2246" i="2"/>
  <c r="C1125" i="2"/>
  <c r="C2422" i="2"/>
  <c r="C2346" i="2"/>
  <c r="C2210" i="2"/>
  <c r="C1520" i="2"/>
  <c r="C1384" i="2"/>
  <c r="C1485" i="2"/>
  <c r="C1349" i="2"/>
  <c r="C2205" i="2"/>
  <c r="C2069" i="2"/>
  <c r="C2586" i="2"/>
  <c r="C2450" i="2"/>
  <c r="C2226" i="2"/>
  <c r="C2090" i="2"/>
  <c r="C2529" i="2"/>
  <c r="C2393" i="2"/>
  <c r="C2054" i="2"/>
  <c r="C1918" i="2"/>
  <c r="C1909" i="2"/>
  <c r="C1773" i="2"/>
  <c r="C2175" i="2"/>
  <c r="C2039" i="2"/>
  <c r="C2365" i="2"/>
  <c r="C2229" i="2"/>
  <c r="C1975" i="2"/>
  <c r="C1839" i="2"/>
  <c r="C2810" i="2"/>
  <c r="C2674" i="2"/>
  <c r="C2537" i="2"/>
  <c r="C2038" i="2"/>
  <c r="C1902" i="2"/>
  <c r="C1803" i="2"/>
  <c r="C1667" i="2"/>
  <c r="C898" i="2"/>
  <c r="C762" i="2"/>
  <c r="C1072" i="2"/>
  <c r="C936" i="2"/>
  <c r="C1999" i="2"/>
  <c r="C1863" i="2"/>
  <c r="C1408" i="2"/>
  <c r="C1272" i="2"/>
  <c r="C950" i="2"/>
  <c r="C814" i="2"/>
  <c r="C1314" i="2"/>
  <c r="C1178" i="2"/>
  <c r="C1326" i="2"/>
  <c r="C1304" i="2"/>
  <c r="C1168" i="2"/>
  <c r="C603" i="2"/>
  <c r="C467" i="2"/>
  <c r="C2082" i="2"/>
  <c r="C1946" i="2"/>
  <c r="C2763" i="2"/>
  <c r="C2627" i="2"/>
  <c r="C2678" i="2"/>
  <c r="C2542" i="2"/>
  <c r="C1768" i="2"/>
  <c r="C1632" i="2"/>
  <c r="C1273" i="2"/>
  <c r="C1137" i="2"/>
  <c r="C2526" i="2"/>
  <c r="C2390" i="2"/>
  <c r="C2353" i="2"/>
  <c r="C2217" i="2"/>
  <c r="C2808" i="2"/>
  <c r="C2672" i="2"/>
  <c r="C2588" i="2"/>
  <c r="C2452" i="2"/>
  <c r="C2126" i="2"/>
  <c r="C1990" i="2"/>
  <c r="C1224" i="2"/>
  <c r="C1088" i="2"/>
  <c r="C2101" i="2"/>
  <c r="C1965" i="2"/>
  <c r="C1989" i="2"/>
  <c r="C1853" i="2"/>
  <c r="C1467" i="2"/>
  <c r="C1331" i="2"/>
  <c r="C1268" i="2"/>
  <c r="C1132" i="2"/>
  <c r="C2094" i="2"/>
  <c r="C1958" i="2"/>
  <c r="C1725" i="2"/>
  <c r="C1589" i="2"/>
  <c r="C1383" i="2"/>
  <c r="C1247" i="2"/>
  <c r="C728" i="2"/>
  <c r="C592" i="2"/>
  <c r="C1752" i="2"/>
  <c r="C1616" i="2"/>
  <c r="C1504" i="2"/>
  <c r="C1368" i="2"/>
  <c r="C1615" i="2"/>
  <c r="C1488" i="2"/>
  <c r="C1352" i="2"/>
  <c r="C1173" i="2"/>
  <c r="C1225" i="2"/>
  <c r="C1089" i="2"/>
  <c r="C1312" i="2"/>
  <c r="C1176" i="2"/>
  <c r="C1158" i="2"/>
  <c r="C1022" i="2"/>
  <c r="C1291" i="2"/>
  <c r="C1030" i="2"/>
  <c r="C894" i="2"/>
  <c r="C871" i="2"/>
  <c r="C735" i="2"/>
  <c r="C1003" i="2"/>
  <c r="C867" i="2"/>
  <c r="C912" i="2"/>
  <c r="C776" i="2"/>
  <c r="C997" i="2"/>
  <c r="C584" i="2"/>
  <c r="C448" i="2"/>
  <c r="C366" i="2"/>
  <c r="C230" i="2"/>
  <c r="C730" i="2"/>
  <c r="C508" i="2"/>
  <c r="C300" i="2"/>
  <c r="C164" i="2"/>
  <c r="C216" i="2"/>
  <c r="C80" i="2"/>
  <c r="C564" i="2"/>
  <c r="C280" i="2"/>
  <c r="C144" i="2"/>
  <c r="C379" i="2"/>
  <c r="C243" i="2"/>
  <c r="C267" i="2"/>
  <c r="C131" i="2"/>
  <c r="C301" i="2"/>
  <c r="C165" i="2"/>
  <c r="C498" i="2"/>
  <c r="C362" i="2"/>
  <c r="C306" i="2"/>
  <c r="C170" i="2"/>
  <c r="C1597" i="2"/>
  <c r="C637" i="2"/>
  <c r="C2660" i="2"/>
  <c r="C2524" i="2"/>
  <c r="C2378" i="2"/>
  <c r="C1841" i="2"/>
  <c r="C289" i="2"/>
  <c r="C2500" i="2"/>
  <c r="C750" i="2"/>
  <c r="C398" i="2"/>
  <c r="C1456" i="2"/>
  <c r="C1539" i="2"/>
  <c r="C1893" i="2"/>
  <c r="C1845" i="2"/>
  <c r="C517" i="2"/>
  <c r="C2653" i="2"/>
  <c r="C1083" i="2"/>
  <c r="C2208" i="2"/>
  <c r="C2548" i="2"/>
  <c r="C2509" i="2"/>
  <c r="C2373" i="2"/>
  <c r="C2654" i="2"/>
  <c r="C2805" i="2"/>
  <c r="C2669" i="2"/>
  <c r="C2643" i="2"/>
  <c r="C2507" i="2"/>
  <c r="C2182" i="2"/>
  <c r="C1808" i="2"/>
  <c r="C945" i="2"/>
  <c r="C2022" i="2"/>
  <c r="C1886" i="2"/>
  <c r="C1608" i="2"/>
  <c r="C1982" i="2"/>
  <c r="C1084" i="2"/>
  <c r="C1979" i="2"/>
  <c r="C1717" i="2"/>
  <c r="C1581" i="2"/>
  <c r="C2317" i="2"/>
  <c r="C1822" i="2"/>
  <c r="C1686" i="2"/>
  <c r="C1196" i="2"/>
  <c r="C608" i="2"/>
  <c r="C472" i="2"/>
  <c r="C1664" i="2"/>
  <c r="C1528" i="2"/>
  <c r="C1393" i="2"/>
  <c r="C1668" i="2"/>
  <c r="C1532" i="2"/>
  <c r="C1491" i="2"/>
  <c r="C1243" i="2"/>
  <c r="C1107" i="2"/>
  <c r="C1151" i="2"/>
  <c r="C1884" i="2"/>
  <c r="C1748" i="2"/>
  <c r="C1790" i="2"/>
  <c r="C1654" i="2"/>
  <c r="C1719" i="2"/>
  <c r="C1351" i="2"/>
  <c r="C1215" i="2"/>
  <c r="C1270" i="2"/>
  <c r="C1134" i="2"/>
  <c r="C1063" i="2"/>
  <c r="C870" i="2"/>
  <c r="C1459" i="2"/>
  <c r="C1329" i="2"/>
  <c r="C1193" i="2"/>
  <c r="C1283" i="2"/>
  <c r="C1147" i="2"/>
  <c r="C1218" i="2"/>
  <c r="C965" i="2"/>
  <c r="C1443" i="2"/>
  <c r="C1378" i="2"/>
  <c r="C614" i="2"/>
  <c r="C478" i="2"/>
  <c r="C1289" i="2"/>
  <c r="C1153" i="2"/>
  <c r="C1190" i="2"/>
  <c r="C964" i="2"/>
  <c r="C1370" i="2"/>
  <c r="C1174" i="2"/>
  <c r="C1102" i="2"/>
  <c r="C1019" i="2"/>
  <c r="C861" i="2"/>
  <c r="C988" i="2"/>
  <c r="C852" i="2"/>
  <c r="C890" i="2"/>
  <c r="C754" i="2"/>
  <c r="C992" i="2"/>
  <c r="C856" i="2"/>
  <c r="C862" i="2"/>
  <c r="C727" i="2"/>
  <c r="C208" i="2"/>
  <c r="C72" i="2"/>
  <c r="C1114" i="2"/>
  <c r="C927" i="2"/>
  <c r="C726" i="2"/>
  <c r="C269" i="2"/>
  <c r="C133" i="2"/>
  <c r="C682" i="2"/>
  <c r="C546" i="2"/>
  <c r="C630" i="2"/>
  <c r="C494" i="2"/>
  <c r="C1060" i="2"/>
  <c r="C763" i="2"/>
  <c r="C627" i="2"/>
  <c r="C696" i="2"/>
  <c r="C560" i="2"/>
  <c r="C555" i="2"/>
  <c r="C419" i="2"/>
  <c r="C503" i="2"/>
  <c r="C367" i="2"/>
  <c r="C432" i="2"/>
  <c r="C485" i="2"/>
  <c r="C349" i="2"/>
  <c r="C400" i="2"/>
  <c r="C443" i="2"/>
  <c r="C338" i="2"/>
  <c r="C202" i="2"/>
  <c r="C924" i="2"/>
  <c r="C695" i="2"/>
  <c r="C643" i="2"/>
  <c r="C507" i="2"/>
  <c r="C593" i="2"/>
  <c r="C457" i="2"/>
  <c r="C264" i="2"/>
  <c r="C376" i="2"/>
  <c r="C240" i="2"/>
  <c r="C43" i="2"/>
  <c r="C182" i="2"/>
  <c r="C46" i="2"/>
  <c r="C284" i="2"/>
  <c r="C148" i="2"/>
  <c r="C174" i="2"/>
  <c r="C38" i="2"/>
  <c r="C543" i="2"/>
  <c r="C407" i="2"/>
  <c r="C295" i="2"/>
  <c r="C159" i="2"/>
  <c r="C93" i="2"/>
  <c r="C249" i="2"/>
  <c r="C1010" i="2"/>
  <c r="C511" i="2"/>
  <c r="C2231" i="2"/>
  <c r="C2095" i="2"/>
  <c r="C1105" i="2"/>
  <c r="C2356" i="2"/>
  <c r="C2801" i="2"/>
  <c r="C1968" i="2"/>
  <c r="C1468" i="2"/>
  <c r="C1851" i="2"/>
  <c r="C1715" i="2"/>
  <c r="C2472" i="2"/>
  <c r="C2336" i="2"/>
  <c r="C1809" i="2"/>
  <c r="C2085" i="2"/>
  <c r="C1688" i="2"/>
  <c r="C1578" i="2"/>
  <c r="C1442" i="2"/>
  <c r="C1061" i="2"/>
  <c r="C925" i="2"/>
  <c r="C1788" i="2"/>
  <c r="C1260" i="2"/>
  <c r="C1620" i="2"/>
  <c r="C2598" i="2"/>
  <c r="C2460" i="2"/>
  <c r="C2681" i="2"/>
  <c r="C2545" i="2"/>
  <c r="C62" i="2"/>
  <c r="C1962" i="2"/>
  <c r="C2493" i="2"/>
  <c r="C2699" i="2"/>
  <c r="C2563" i="2"/>
  <c r="C1926" i="2"/>
  <c r="C2637" i="2"/>
  <c r="C2448" i="2"/>
  <c r="C2375" i="2"/>
  <c r="C1908" i="2"/>
  <c r="C1772" i="2"/>
  <c r="C2666" i="2"/>
  <c r="C1647" i="2"/>
  <c r="C791" i="2"/>
  <c r="C2312" i="2"/>
  <c r="C403" i="2"/>
  <c r="C2679" i="2"/>
  <c r="C948" i="2"/>
  <c r="C2053" i="2"/>
  <c r="C147" i="2"/>
  <c r="C869" i="2"/>
  <c r="C335" i="2"/>
  <c r="C1307" i="2"/>
  <c r="C1832" i="2"/>
  <c r="C1082" i="2"/>
  <c r="C2802" i="2"/>
  <c r="C1780" i="2"/>
  <c r="C2431" i="2"/>
  <c r="C2295" i="2"/>
  <c r="C1825" i="2"/>
  <c r="C2756" i="2"/>
  <c r="C2620" i="2"/>
  <c r="C2114" i="2"/>
  <c r="C1894" i="2"/>
  <c r="C1758" i="2"/>
  <c r="C2123" i="2"/>
  <c r="C441" i="2"/>
  <c r="C305" i="2"/>
  <c r="C2091" i="2"/>
  <c r="C1767" i="2"/>
  <c r="C1631" i="2"/>
  <c r="C1394" i="2"/>
  <c r="C1258" i="2"/>
  <c r="C1236" i="2"/>
  <c r="C2201" i="2"/>
  <c r="C2065" i="2"/>
  <c r="C1913" i="2"/>
  <c r="C1035" i="2"/>
  <c r="C1366" i="2"/>
  <c r="C809" i="2"/>
  <c r="C2656" i="2"/>
  <c r="C2520" i="2"/>
  <c r="C2704" i="2"/>
  <c r="C2733" i="2"/>
  <c r="C1671" i="2"/>
  <c r="C990" i="2"/>
  <c r="C854" i="2"/>
  <c r="C2415" i="2"/>
  <c r="C1416" i="2"/>
  <c r="C1280" i="2"/>
  <c r="C2831" i="2"/>
  <c r="C2568" i="2"/>
  <c r="C2432" i="2"/>
  <c r="C2379" i="2"/>
  <c r="C2000" i="2"/>
  <c r="C1864" i="2"/>
  <c r="C1406" i="2"/>
  <c r="C2608" i="2"/>
  <c r="C2075" i="2"/>
  <c r="C1939" i="2"/>
  <c r="C2723" i="2"/>
  <c r="C2550" i="2"/>
  <c r="C2323" i="2"/>
  <c r="C2187" i="2"/>
  <c r="C2215" i="2"/>
  <c r="C113" i="2"/>
  <c r="C460" i="2"/>
  <c r="C1487" i="2"/>
  <c r="C2434" i="2"/>
  <c r="C2446" i="2"/>
  <c r="C2046" i="2"/>
  <c r="C969" i="2"/>
  <c r="C1888" i="2"/>
  <c r="C1535" i="2"/>
  <c r="C459" i="2"/>
  <c r="C2001" i="2"/>
  <c r="C2624" i="2"/>
  <c r="C2084" i="2"/>
  <c r="C1948" i="2"/>
  <c r="C1421" i="2"/>
  <c r="C2573" i="2"/>
  <c r="C2697" i="2"/>
  <c r="C2376" i="2"/>
  <c r="C2281" i="2"/>
  <c r="C1365" i="2"/>
  <c r="C1229" i="2"/>
  <c r="C2403" i="2"/>
  <c r="C1493" i="2"/>
  <c r="C2267" i="2"/>
  <c r="C2139" i="2"/>
  <c r="C2003" i="2"/>
  <c r="C1976" i="2"/>
  <c r="C1840" i="2"/>
  <c r="C1635" i="2"/>
  <c r="C1127" i="2"/>
  <c r="C1348" i="2"/>
  <c r="C2143" i="2"/>
  <c r="C2007" i="2"/>
  <c r="C2377" i="2"/>
  <c r="C2241" i="2"/>
  <c r="C2413" i="2"/>
  <c r="C2154" i="2"/>
  <c r="C1699" i="2"/>
  <c r="C1563" i="2"/>
  <c r="C2680" i="2"/>
  <c r="C2544" i="2"/>
  <c r="C2821" i="2"/>
  <c r="C2685" i="2"/>
  <c r="C766" i="2"/>
  <c r="C1955" i="2"/>
  <c r="C1256" i="2"/>
  <c r="C1121" i="2"/>
  <c r="C1323" i="2"/>
  <c r="C1708" i="2"/>
  <c r="C352" i="2"/>
  <c r="C847" i="2"/>
  <c r="C692" i="2"/>
  <c r="C2530" i="2"/>
  <c r="C2079" i="2"/>
  <c r="C1778" i="2"/>
  <c r="C2470" i="2"/>
  <c r="C2334" i="2"/>
  <c r="C2605" i="2"/>
  <c r="C910" i="2"/>
  <c r="C2276" i="2"/>
  <c r="C1755" i="2"/>
  <c r="C1118" i="2"/>
  <c r="C2638" i="2"/>
  <c r="C2502" i="2"/>
  <c r="C2397" i="2"/>
  <c r="C2340" i="2"/>
  <c r="C2171" i="2"/>
  <c r="C2746" i="2"/>
  <c r="C2047" i="2"/>
  <c r="C1949" i="2"/>
  <c r="C2357" i="2"/>
  <c r="C2181" i="2"/>
  <c r="C1538" i="2"/>
  <c r="C2395" i="2"/>
  <c r="C2269" i="2"/>
  <c r="C2209" i="2"/>
  <c r="C1966" i="2"/>
  <c r="C1830" i="2"/>
  <c r="C1843" i="2"/>
  <c r="C1588" i="2"/>
  <c r="C2122" i="2"/>
  <c r="C1963" i="2"/>
  <c r="C1761" i="2"/>
  <c r="C1638" i="2"/>
  <c r="C1479" i="2"/>
  <c r="C2131" i="2"/>
  <c r="C2048" i="2"/>
  <c r="C1912" i="2"/>
  <c r="C1950" i="2"/>
  <c r="C1814" i="2"/>
  <c r="C1574" i="2"/>
  <c r="C1028" i="2"/>
  <c r="C1555" i="2"/>
  <c r="C1489" i="2"/>
  <c r="C1353" i="2"/>
  <c r="C1347" i="2"/>
  <c r="C1186" i="2"/>
  <c r="C684" i="2"/>
  <c r="C548" i="2"/>
  <c r="C1478" i="2"/>
  <c r="C1375" i="2"/>
  <c r="C594" i="2"/>
  <c r="C1611" i="2"/>
  <c r="C1548" i="2"/>
  <c r="C1474" i="2"/>
  <c r="C1116" i="2"/>
  <c r="C1651" i="2"/>
  <c r="C1590" i="2"/>
  <c r="C1418" i="2"/>
  <c r="C1321" i="2"/>
  <c r="C1142" i="2"/>
  <c r="C1048" i="2"/>
  <c r="C837" i="2"/>
  <c r="C1446" i="2"/>
  <c r="C1391" i="2"/>
  <c r="C1315" i="2"/>
  <c r="C1075" i="2"/>
  <c r="C1419" i="2"/>
  <c r="C1362" i="2"/>
  <c r="C1099" i="2"/>
  <c r="C1264" i="2"/>
  <c r="C1154" i="2"/>
  <c r="C1018" i="2"/>
  <c r="C1062" i="2"/>
  <c r="C788" i="2"/>
  <c r="C1402" i="2"/>
  <c r="C1276" i="2"/>
  <c r="C1140" i="2"/>
  <c r="C1152" i="2"/>
  <c r="C1085" i="2"/>
  <c r="C933" i="2"/>
  <c r="C518" i="2"/>
  <c r="C963" i="2"/>
  <c r="C978" i="2"/>
  <c r="C1038" i="2"/>
  <c r="C307" i="2"/>
  <c r="C701" i="2"/>
  <c r="C565" i="2"/>
  <c r="C631" i="2"/>
  <c r="C986" i="2"/>
  <c r="C850" i="2"/>
  <c r="C793" i="2"/>
  <c r="C670" i="2"/>
  <c r="C832" i="2"/>
  <c r="C757" i="2"/>
  <c r="C621" i="2"/>
  <c r="C405" i="2"/>
  <c r="C426" i="2"/>
  <c r="C290" i="2"/>
  <c r="C585" i="2"/>
  <c r="C449" i="2"/>
  <c r="C416" i="2"/>
  <c r="C949" i="2"/>
  <c r="C855" i="2"/>
  <c r="C719" i="2"/>
  <c r="C619" i="2"/>
  <c r="C259" i="2"/>
  <c r="C177" i="2"/>
  <c r="C41" i="2"/>
  <c r="C296" i="2"/>
  <c r="C421" i="2"/>
  <c r="C299" i="2"/>
  <c r="C329" i="2"/>
  <c r="C59" i="2"/>
  <c r="C530" i="2"/>
  <c r="C359" i="2"/>
  <c r="C122" i="2"/>
  <c r="C48" i="2"/>
  <c r="C51" i="2"/>
  <c r="C50" i="2"/>
  <c r="C2811" i="2"/>
  <c r="C2374" i="2"/>
  <c r="C1624" i="2"/>
  <c r="C2045" i="2"/>
  <c r="C1569" i="2"/>
  <c r="C1995" i="2"/>
  <c r="C1669" i="2"/>
  <c r="C1735" i="2"/>
  <c r="C1938" i="2"/>
  <c r="C1743" i="2"/>
  <c r="C1050" i="2"/>
  <c r="C1338" i="2"/>
  <c r="C1226" i="2"/>
  <c r="C980" i="2"/>
  <c r="C677" i="2"/>
  <c r="C2140" i="2"/>
  <c r="C2553" i="2"/>
  <c r="C1619" i="2"/>
  <c r="C697" i="2"/>
  <c r="C774" i="2"/>
  <c r="C2033" i="2"/>
  <c r="C2716" i="2"/>
  <c r="C2302" i="2"/>
  <c r="C2634" i="2"/>
  <c r="C1952" i="2"/>
  <c r="C1523" i="2"/>
  <c r="C2622" i="2"/>
  <c r="C2163" i="2"/>
  <c r="C2738" i="2"/>
  <c r="C2705" i="2"/>
  <c r="C1887" i="2"/>
  <c r="C1242" i="2"/>
  <c r="C2474" i="2"/>
  <c r="C2386" i="2"/>
  <c r="C2158" i="2"/>
  <c r="C2030" i="2"/>
  <c r="C1716" i="2"/>
  <c r="C2532" i="2"/>
  <c r="C1740" i="2"/>
  <c r="C2671" i="2"/>
  <c r="C2555" i="2"/>
  <c r="C2792" i="2"/>
  <c r="C2745" i="2"/>
  <c r="C2562" i="2"/>
  <c r="C2487" i="2"/>
  <c r="C2080" i="2"/>
  <c r="C1453" i="2"/>
  <c r="C2793" i="2"/>
  <c r="C2751" i="2"/>
  <c r="C2494" i="2"/>
  <c r="C2261" i="2"/>
  <c r="C2173" i="2"/>
  <c r="C2112" i="2"/>
  <c r="C2051" i="2"/>
  <c r="C1892" i="2"/>
  <c r="C1804" i="2"/>
  <c r="C2364" i="2"/>
  <c r="C1986" i="2"/>
  <c r="C1885" i="2"/>
  <c r="C1762" i="2"/>
  <c r="C2597" i="2"/>
  <c r="C2338" i="2"/>
  <c r="C2284" i="2"/>
  <c r="C2019" i="2"/>
  <c r="C1973" i="2"/>
  <c r="C1757" i="2"/>
  <c r="C2197" i="2"/>
  <c r="C1969" i="2"/>
  <c r="C1794" i="2"/>
  <c r="C1482" i="2"/>
  <c r="C749" i="2"/>
  <c r="C2196" i="2"/>
  <c r="C2134" i="2"/>
  <c r="C2056" i="2"/>
  <c r="C1911" i="2"/>
  <c r="C1813" i="2"/>
  <c r="C1628" i="2"/>
  <c r="C1460" i="2"/>
  <c r="C1037" i="2"/>
  <c r="C1645" i="2"/>
  <c r="C1713" i="2"/>
  <c r="C1558" i="2"/>
  <c r="C1481" i="2"/>
  <c r="C1689" i="2"/>
  <c r="C1550" i="2"/>
  <c r="C1149" i="2"/>
  <c r="C816" i="2"/>
  <c r="C1786" i="2"/>
  <c r="C1600" i="2"/>
  <c r="C1541" i="2"/>
  <c r="C1477" i="2"/>
  <c r="C1259" i="2"/>
  <c r="C842" i="2"/>
  <c r="C1403" i="2"/>
  <c r="C1214" i="2"/>
  <c r="C1077" i="2"/>
  <c r="C905" i="2"/>
  <c r="C1298" i="2"/>
  <c r="C2497" i="2"/>
  <c r="C1720" i="2"/>
  <c r="C479" i="2"/>
  <c r="C1869" i="2"/>
  <c r="C1024" i="2"/>
  <c r="C1665" i="2"/>
  <c r="C2777" i="2"/>
  <c r="C2418" i="2"/>
  <c r="C822" i="2"/>
  <c r="C734" i="2"/>
  <c r="C181" i="2"/>
  <c r="C840" i="2"/>
  <c r="C617" i="2"/>
  <c r="C135" i="2"/>
  <c r="C889" i="2"/>
  <c r="C649" i="2"/>
  <c r="C255" i="2"/>
  <c r="C1007" i="2"/>
  <c r="C878" i="2"/>
  <c r="C790" i="2"/>
  <c r="C663" i="2"/>
  <c r="C577" i="2"/>
  <c r="C678" i="2"/>
  <c r="C217" i="2"/>
  <c r="C1122" i="2"/>
  <c r="C1079" i="2"/>
  <c r="C1017" i="2"/>
  <c r="C938" i="2"/>
  <c r="C824" i="2"/>
  <c r="C752" i="2"/>
  <c r="C693" i="2"/>
  <c r="C604" i="2"/>
  <c r="C357" i="2"/>
  <c r="C689" i="2"/>
  <c r="C650" i="2"/>
  <c r="C85" i="2"/>
  <c r="C970" i="2"/>
  <c r="C917" i="2"/>
  <c r="C782" i="2"/>
  <c r="C715" i="2"/>
  <c r="C590" i="2"/>
  <c r="C510" i="2"/>
  <c r="C444" i="2"/>
  <c r="C322" i="2"/>
  <c r="C201" i="2"/>
  <c r="C469" i="2"/>
  <c r="C346" i="2"/>
  <c r="C499" i="2"/>
  <c r="C428" i="2"/>
  <c r="C160" i="2"/>
  <c r="C554" i="2"/>
  <c r="C450" i="2"/>
  <c r="C386" i="2"/>
  <c r="C116" i="2"/>
  <c r="C928" i="2"/>
  <c r="C887" i="2"/>
  <c r="C811" i="2"/>
  <c r="C765" i="2"/>
  <c r="C702" i="2"/>
  <c r="C656" i="2"/>
  <c r="C602" i="2"/>
  <c r="C569" i="2"/>
  <c r="C502" i="2"/>
  <c r="C436" i="2"/>
  <c r="C358" i="2"/>
  <c r="C285" i="2"/>
  <c r="C226" i="2"/>
  <c r="C143" i="2"/>
  <c r="C330" i="2"/>
  <c r="C91" i="2"/>
  <c r="C404" i="2"/>
  <c r="C342" i="2"/>
  <c r="C274" i="2"/>
  <c r="C194" i="2"/>
  <c r="C372" i="2"/>
  <c r="C308" i="2"/>
  <c r="C205" i="2"/>
  <c r="C110" i="2"/>
  <c r="C547" i="2"/>
  <c r="C501" i="2"/>
  <c r="C427" i="2"/>
  <c r="C320" i="2"/>
  <c r="C211" i="2"/>
  <c r="C168" i="2"/>
  <c r="C99" i="2"/>
  <c r="C130" i="2"/>
  <c r="C65" i="2"/>
  <c r="C90" i="2"/>
  <c r="C105" i="2"/>
  <c r="C263" i="2"/>
  <c r="C200" i="2"/>
  <c r="C141" i="2"/>
  <c r="C77" i="2"/>
  <c r="C1203" i="2"/>
  <c r="C1016" i="2"/>
  <c r="C853" i="2"/>
  <c r="C556" i="2"/>
  <c r="C1286" i="2"/>
  <c r="C1068" i="2"/>
  <c r="C911" i="2"/>
  <c r="C801" i="2"/>
  <c r="C1407" i="2"/>
  <c r="C1223" i="2"/>
  <c r="C985" i="2"/>
  <c r="C836" i="2"/>
  <c r="C633" i="2"/>
  <c r="C1112" i="2"/>
  <c r="C1054" i="2"/>
  <c r="C999" i="2"/>
  <c r="C797" i="2"/>
  <c r="C723" i="2"/>
  <c r="C645" i="2"/>
  <c r="C442" i="2"/>
  <c r="C464" i="2"/>
  <c r="C1044" i="2"/>
  <c r="C946" i="2"/>
  <c r="C760" i="2"/>
  <c r="C683" i="2"/>
  <c r="C550" i="2"/>
  <c r="C500" i="2"/>
  <c r="C55" i="2"/>
  <c r="C480" i="2"/>
  <c r="C521" i="2"/>
  <c r="C434" i="2"/>
  <c r="C795" i="2"/>
  <c r="C624" i="2"/>
  <c r="C589" i="2"/>
  <c r="C262" i="2"/>
  <c r="C219" i="2"/>
  <c r="C423" i="2"/>
  <c r="C390" i="2"/>
  <c r="C324" i="2"/>
  <c r="C245" i="2"/>
  <c r="C350" i="2"/>
  <c r="C532" i="2"/>
  <c r="C377" i="2"/>
  <c r="C189" i="2"/>
  <c r="C82" i="2"/>
  <c r="C54" i="2"/>
  <c r="C76" i="2"/>
  <c r="F12" i="2"/>
  <c r="B2" i="2"/>
  <c r="P2831" i="2" l="1"/>
  <c r="Q2831" i="2" s="1"/>
  <c r="R2831" i="2" s="1"/>
  <c r="S2831" i="2" s="1"/>
  <c r="X2831" i="2"/>
  <c r="Y2831" i="2" s="1"/>
  <c r="Z2831" i="2" s="1"/>
  <c r="AA2831" i="2" s="1"/>
  <c r="W2829" i="2"/>
  <c r="O2829" i="2"/>
  <c r="B10" i="1"/>
  <c r="W17" i="1" l="1"/>
  <c r="W36" i="1"/>
  <c r="W39" i="1"/>
  <c r="W48" i="1"/>
  <c r="W59" i="1"/>
  <c r="W62" i="1"/>
  <c r="W68" i="1"/>
  <c r="W87" i="1"/>
  <c r="W89" i="1"/>
  <c r="W103" i="1"/>
  <c r="W16" i="1"/>
  <c r="W25" i="1"/>
  <c r="W99" i="1"/>
  <c r="W104" i="1"/>
  <c r="W24" i="1"/>
  <c r="W27" i="1"/>
  <c r="W30" i="1"/>
  <c r="W33" i="1"/>
  <c r="W42" i="1"/>
  <c r="W45" i="1"/>
  <c r="W51" i="1"/>
  <c r="W54" i="1"/>
  <c r="W65" i="1"/>
  <c r="W71" i="1"/>
  <c r="W95" i="1"/>
  <c r="W74" i="1"/>
  <c r="W82" i="1"/>
  <c r="W85" i="1"/>
  <c r="W90" i="1"/>
  <c r="W19" i="1"/>
  <c r="W34" i="1"/>
  <c r="W78" i="1"/>
  <c r="W18" i="1"/>
  <c r="W21" i="1"/>
  <c r="W57" i="1"/>
  <c r="W60" i="1"/>
  <c r="W63" i="1"/>
  <c r="W80" i="1"/>
  <c r="W98" i="1"/>
  <c r="W101" i="1"/>
  <c r="W77" i="1"/>
  <c r="W88" i="1"/>
  <c r="W93" i="1"/>
  <c r="W22" i="1"/>
  <c r="W37" i="1"/>
  <c r="W49" i="1"/>
  <c r="W91" i="1"/>
  <c r="W28" i="1"/>
  <c r="W31" i="1"/>
  <c r="W40" i="1"/>
  <c r="W43" i="1"/>
  <c r="W46" i="1"/>
  <c r="W52" i="1"/>
  <c r="W55" i="1"/>
  <c r="W66" i="1"/>
  <c r="W69" i="1"/>
  <c r="W72" i="1"/>
  <c r="W96" i="1"/>
  <c r="W102" i="1"/>
  <c r="W64" i="1"/>
  <c r="W75" i="1"/>
  <c r="W20" i="1"/>
  <c r="W23" i="1"/>
  <c r="W32" i="1"/>
  <c r="W35" i="1"/>
  <c r="W38" i="1"/>
  <c r="W41" i="1"/>
  <c r="W58" i="1"/>
  <c r="W61" i="1"/>
  <c r="W67" i="1"/>
  <c r="W70" i="1"/>
  <c r="W86" i="1"/>
  <c r="W94" i="1"/>
  <c r="W26" i="1"/>
  <c r="W29" i="1"/>
  <c r="W50" i="1"/>
  <c r="W53" i="1"/>
  <c r="W56" i="1"/>
  <c r="W73" i="1"/>
  <c r="W76" i="1"/>
  <c r="W79" i="1"/>
  <c r="W81" i="1"/>
  <c r="W84" i="1"/>
  <c r="W92" i="1"/>
  <c r="W97" i="1"/>
  <c r="W100" i="1"/>
  <c r="W44" i="1"/>
  <c r="W47" i="1"/>
  <c r="W83" i="1"/>
  <c r="AC64" i="1"/>
  <c r="AC48" i="1"/>
  <c r="AC56" i="1"/>
  <c r="AC32" i="1"/>
  <c r="AC81" i="1"/>
  <c r="AC49" i="1"/>
  <c r="AC20" i="1"/>
  <c r="AC76" i="1"/>
  <c r="AC33" i="1"/>
  <c r="AC59" i="1"/>
  <c r="AC104" i="1"/>
  <c r="AC94" i="1"/>
  <c r="AC24" i="1"/>
  <c r="AC84" i="1"/>
  <c r="AC80" i="1"/>
  <c r="AC71" i="1"/>
  <c r="AC102" i="1"/>
  <c r="AC45" i="1"/>
  <c r="AC97" i="1"/>
  <c r="AC65" i="1"/>
  <c r="AC52" i="1"/>
  <c r="AC46" i="1"/>
  <c r="AC55" i="1"/>
  <c r="AC70" i="1"/>
  <c r="AC88" i="1"/>
  <c r="AC40" i="1"/>
  <c r="AC99" i="1"/>
  <c r="AC73" i="1"/>
  <c r="AC41" i="1"/>
  <c r="AC54" i="1"/>
  <c r="AC28" i="1"/>
  <c r="AC96" i="1"/>
  <c r="AC43" i="1"/>
  <c r="AC103" i="1"/>
  <c r="AC60" i="1"/>
  <c r="AC72" i="1"/>
  <c r="AC44" i="1"/>
  <c r="AC16" i="1"/>
  <c r="AC91" i="1"/>
  <c r="AC78" i="1"/>
  <c r="AC23" i="1"/>
  <c r="AC89" i="1"/>
  <c r="AC57" i="1"/>
  <c r="AC25" i="1"/>
  <c r="AC36" i="1"/>
  <c r="AC68" i="1"/>
  <c r="AC100" i="1"/>
  <c r="AC29" i="1"/>
  <c r="AC93" i="1"/>
  <c r="AC30" i="1"/>
  <c r="AC69" i="1"/>
  <c r="AC26" i="1"/>
  <c r="AC62" i="1"/>
  <c r="AC83" i="1"/>
  <c r="AC42" i="1"/>
  <c r="AC74" i="1"/>
  <c r="AC17" i="1"/>
  <c r="AC53" i="1"/>
  <c r="AC19" i="1"/>
  <c r="AC66" i="1"/>
  <c r="AC50" i="1"/>
  <c r="AC63" i="1"/>
  <c r="AC34" i="1"/>
  <c r="AC85" i="1"/>
  <c r="AC22" i="1"/>
  <c r="AC87" i="1"/>
  <c r="AC51" i="1"/>
  <c r="AC86" i="1"/>
  <c r="AC58" i="1"/>
  <c r="AC77" i="1"/>
  <c r="AC27" i="1"/>
  <c r="AC67" i="1"/>
  <c r="AC31" i="1"/>
  <c r="AC79" i="1"/>
  <c r="AC82" i="1"/>
  <c r="AC92" i="1"/>
  <c r="AC39" i="1"/>
  <c r="AC38" i="1"/>
  <c r="AC37" i="1"/>
  <c r="AC18" i="1"/>
  <c r="AC95" i="1"/>
  <c r="AC47" i="1"/>
  <c r="AC101" i="1"/>
  <c r="AC61" i="1"/>
  <c r="AC90" i="1"/>
  <c r="AC75" i="1"/>
  <c r="AC21" i="1"/>
  <c r="AC98" i="1"/>
  <c r="AC35" i="1"/>
  <c r="P2830" i="2"/>
  <c r="Q2830" i="2" s="1"/>
  <c r="R2830" i="2" s="1"/>
  <c r="S2830" i="2" s="1"/>
  <c r="X2830" i="2"/>
  <c r="Y2830" i="2" s="1"/>
  <c r="Z2830" i="2" s="1"/>
  <c r="AA2830" i="2" s="1"/>
  <c r="W2828" i="2"/>
  <c r="O2828" i="2"/>
  <c r="E6" i="1"/>
  <c r="B6" i="1"/>
  <c r="P2829" i="2" l="1"/>
  <c r="Q2829" i="2" s="1"/>
  <c r="R2829" i="2" s="1"/>
  <c r="S2829" i="2" s="1"/>
  <c r="X2829" i="2"/>
  <c r="Y2829" i="2" s="1"/>
  <c r="Z2829" i="2" s="1"/>
  <c r="AA2829" i="2" s="1"/>
  <c r="W2827" i="2"/>
  <c r="O2827" i="2"/>
  <c r="B12" i="1"/>
  <c r="B11" i="1"/>
  <c r="P2828" i="2" l="1"/>
  <c r="Q2828" i="2" s="1"/>
  <c r="R2828" i="2" s="1"/>
  <c r="S2828" i="2" s="1"/>
  <c r="X2828" i="2"/>
  <c r="Y2828" i="2" s="1"/>
  <c r="Z2828" i="2" s="1"/>
  <c r="AA2828" i="2" s="1"/>
  <c r="W2826" i="2"/>
  <c r="O2826"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E17" i="2"/>
  <c r="P2827" i="2" l="1"/>
  <c r="P2826" i="2" s="1"/>
  <c r="X2827" i="2"/>
  <c r="Y2827" i="2" s="1"/>
  <c r="Z2827" i="2" s="1"/>
  <c r="AA2827" i="2" s="1"/>
  <c r="J33" i="2"/>
  <c r="J34" i="2"/>
  <c r="W2825" i="2"/>
  <c r="O2825" i="2"/>
  <c r="H34" i="2"/>
  <c r="H33" i="2"/>
  <c r="I28" i="2"/>
  <c r="C17" i="2"/>
  <c r="Q2827" i="2" l="1"/>
  <c r="R2827" i="2" s="1"/>
  <c r="S2827" i="2" s="1"/>
  <c r="X2826" i="2"/>
  <c r="X2825" i="2" s="1"/>
  <c r="W2824" i="2"/>
  <c r="O2824" i="2"/>
  <c r="P2825" i="2"/>
  <c r="F7" i="2"/>
  <c r="C16" i="2"/>
  <c r="A6" i="2"/>
  <c r="Q2826" i="2" l="1"/>
  <c r="R2826" i="2" s="1"/>
  <c r="S2826" i="2" s="1"/>
  <c r="Y2826" i="2"/>
  <c r="Z2826" i="2" s="1"/>
  <c r="AA2826" i="2" s="1"/>
  <c r="X2824" i="2"/>
  <c r="W2823" i="2"/>
  <c r="O2823" i="2"/>
  <c r="P2824" i="2"/>
  <c r="F6" i="2"/>
  <c r="A8" i="2"/>
  <c r="J28" i="2"/>
  <c r="L28" i="2"/>
  <c r="K28" i="2"/>
  <c r="N28" i="2"/>
  <c r="C13" i="2"/>
  <c r="Q2825" i="2" l="1"/>
  <c r="R2825" i="2" s="1"/>
  <c r="S2825" i="2" s="1"/>
  <c r="Y2825" i="2"/>
  <c r="Z2825" i="2" s="1"/>
  <c r="AA2825" i="2" s="1"/>
  <c r="X2823" i="2"/>
  <c r="W2822" i="2"/>
  <c r="O2822" i="2"/>
  <c r="P2823" i="2"/>
  <c r="I32" i="2"/>
  <c r="I34" i="2" s="1"/>
  <c r="Q2824" i="2" l="1"/>
  <c r="R2824" i="2" s="1"/>
  <c r="S2824" i="2" s="1"/>
  <c r="Y2824" i="2"/>
  <c r="Z2824" i="2" s="1"/>
  <c r="AA2824" i="2" s="1"/>
  <c r="X2822" i="2"/>
  <c r="W2821" i="2"/>
  <c r="O2821" i="2"/>
  <c r="P2822" i="2"/>
  <c r="H32" i="2"/>
  <c r="I33" i="2" s="1"/>
  <c r="M28" i="2"/>
  <c r="Q2823" i="2" l="1"/>
  <c r="R2823" i="2" s="1"/>
  <c r="S2823" i="2" s="1"/>
  <c r="Y2823" i="2"/>
  <c r="Z2823" i="2" s="1"/>
  <c r="AA2823" i="2" s="1"/>
  <c r="X2821" i="2"/>
  <c r="W2820" i="2"/>
  <c r="O2820" i="2"/>
  <c r="P2821" i="2"/>
  <c r="Q2822" i="2" l="1"/>
  <c r="R2822" i="2" s="1"/>
  <c r="S2822" i="2" s="1"/>
  <c r="Y2822" i="2"/>
  <c r="Z2822" i="2" s="1"/>
  <c r="AA2822" i="2" s="1"/>
  <c r="X2820" i="2"/>
  <c r="W2819" i="2"/>
  <c r="O2819" i="2"/>
  <c r="P2820" i="2"/>
  <c r="Q2821" i="2" l="1"/>
  <c r="R2821" i="2" s="1"/>
  <c r="S2821" i="2" s="1"/>
  <c r="Y2821" i="2"/>
  <c r="Z2821" i="2" s="1"/>
  <c r="AA2821" i="2" s="1"/>
  <c r="X2819" i="2"/>
  <c r="W2818" i="2"/>
  <c r="O2818" i="2"/>
  <c r="P2819" i="2"/>
  <c r="Q2820" i="2" l="1"/>
  <c r="R2820" i="2" s="1"/>
  <c r="S2820" i="2" s="1"/>
  <c r="Y2820" i="2"/>
  <c r="Z2820" i="2" s="1"/>
  <c r="AA2820" i="2" s="1"/>
  <c r="X2818" i="2"/>
  <c r="W2817" i="2"/>
  <c r="O2817" i="2"/>
  <c r="P2818" i="2"/>
  <c r="Q2819" i="2" l="1"/>
  <c r="R2819" i="2" s="1"/>
  <c r="S2819" i="2" s="1"/>
  <c r="Y2819" i="2"/>
  <c r="Z2819" i="2" s="1"/>
  <c r="AA2819" i="2" s="1"/>
  <c r="X2817" i="2"/>
  <c r="W2816" i="2"/>
  <c r="O2816" i="2"/>
  <c r="P2817" i="2"/>
  <c r="Q2818" i="2" l="1"/>
  <c r="R2818" i="2" s="1"/>
  <c r="S2818" i="2" s="1"/>
  <c r="Y2818" i="2"/>
  <c r="Z2818" i="2" s="1"/>
  <c r="AA2818" i="2" s="1"/>
  <c r="X2816" i="2"/>
  <c r="W2815" i="2"/>
  <c r="O2815" i="2"/>
  <c r="P2816" i="2"/>
  <c r="Q2817" i="2" l="1"/>
  <c r="R2817" i="2" s="1"/>
  <c r="S2817" i="2" s="1"/>
  <c r="Y2817" i="2"/>
  <c r="Z2817" i="2" s="1"/>
  <c r="AA2817" i="2" s="1"/>
  <c r="X2815" i="2"/>
  <c r="W2814" i="2"/>
  <c r="O2814" i="2"/>
  <c r="P2815" i="2"/>
  <c r="Q2816" i="2" l="1"/>
  <c r="R2816" i="2" s="1"/>
  <c r="S2816" i="2" s="1"/>
  <c r="Y2816" i="2"/>
  <c r="Z2816" i="2" s="1"/>
  <c r="AA2816" i="2" s="1"/>
  <c r="X2814" i="2"/>
  <c r="W2813" i="2"/>
  <c r="O2813" i="2"/>
  <c r="P2814" i="2"/>
  <c r="Q2815" i="2" l="1"/>
  <c r="R2815" i="2" s="1"/>
  <c r="S2815" i="2" s="1"/>
  <c r="Y2815" i="2"/>
  <c r="Z2815" i="2" s="1"/>
  <c r="AA2815" i="2" s="1"/>
  <c r="X2813" i="2"/>
  <c r="W2812" i="2"/>
  <c r="O2812" i="2"/>
  <c r="P2813" i="2"/>
  <c r="Q2814" i="2" l="1"/>
  <c r="R2814" i="2" s="1"/>
  <c r="S2814" i="2" s="1"/>
  <c r="Y2814" i="2"/>
  <c r="Z2814" i="2" s="1"/>
  <c r="AA2814" i="2" s="1"/>
  <c r="X2812" i="2"/>
  <c r="W2811" i="2"/>
  <c r="O2811" i="2"/>
  <c r="P2812" i="2"/>
  <c r="Q2813" i="2" l="1"/>
  <c r="R2813" i="2" s="1"/>
  <c r="S2813" i="2" s="1"/>
  <c r="Y2813" i="2"/>
  <c r="Z2813" i="2" s="1"/>
  <c r="AA2813" i="2" s="1"/>
  <c r="X2811" i="2"/>
  <c r="W2810" i="2"/>
  <c r="O2810" i="2"/>
  <c r="P2811" i="2"/>
  <c r="Q2812" i="2" l="1"/>
  <c r="R2812" i="2" s="1"/>
  <c r="S2812" i="2" s="1"/>
  <c r="Y2812" i="2"/>
  <c r="Z2812" i="2" s="1"/>
  <c r="AA2812" i="2" s="1"/>
  <c r="X2810" i="2"/>
  <c r="W2809" i="2"/>
  <c r="O2809" i="2"/>
  <c r="P2810" i="2"/>
  <c r="Q2811" i="2" l="1"/>
  <c r="R2811" i="2" s="1"/>
  <c r="S2811" i="2" s="1"/>
  <c r="Y2811" i="2"/>
  <c r="Z2811" i="2" s="1"/>
  <c r="AA2811" i="2" s="1"/>
  <c r="X2809" i="2"/>
  <c r="W2808" i="2"/>
  <c r="O2808" i="2"/>
  <c r="P2809" i="2"/>
  <c r="Q2810" i="2" l="1"/>
  <c r="R2810" i="2" s="1"/>
  <c r="S2810" i="2" s="1"/>
  <c r="Y2810" i="2"/>
  <c r="Z2810" i="2" s="1"/>
  <c r="AA2810" i="2" s="1"/>
  <c r="X2808" i="2"/>
  <c r="W2807" i="2"/>
  <c r="O2807" i="2"/>
  <c r="P2808" i="2"/>
  <c r="Q2809" i="2" l="1"/>
  <c r="R2809" i="2" s="1"/>
  <c r="S2809" i="2" s="1"/>
  <c r="Y2809" i="2"/>
  <c r="Z2809" i="2" s="1"/>
  <c r="AA2809" i="2" s="1"/>
  <c r="X2807" i="2"/>
  <c r="W2806" i="2"/>
  <c r="O2806" i="2"/>
  <c r="P2807" i="2"/>
  <c r="Q2808" i="2" l="1"/>
  <c r="R2808" i="2" s="1"/>
  <c r="S2808" i="2" s="1"/>
  <c r="Y2808" i="2"/>
  <c r="Z2808" i="2" s="1"/>
  <c r="AA2808" i="2" s="1"/>
  <c r="X2806" i="2"/>
  <c r="W2805" i="2"/>
  <c r="O2805" i="2"/>
  <c r="P2806" i="2"/>
  <c r="Q2807" i="2" l="1"/>
  <c r="R2807" i="2" s="1"/>
  <c r="S2807" i="2" s="1"/>
  <c r="Y2807" i="2"/>
  <c r="Z2807" i="2" s="1"/>
  <c r="AA2807" i="2" s="1"/>
  <c r="X2805" i="2"/>
  <c r="W2804" i="2"/>
  <c r="O2804" i="2"/>
  <c r="P2805" i="2"/>
  <c r="Q2806" i="2" l="1"/>
  <c r="R2806" i="2" s="1"/>
  <c r="S2806" i="2" s="1"/>
  <c r="Y2806" i="2"/>
  <c r="Z2806" i="2" s="1"/>
  <c r="AA2806" i="2" s="1"/>
  <c r="X2804" i="2"/>
  <c r="W2803" i="2"/>
  <c r="O2803" i="2"/>
  <c r="P2804" i="2"/>
  <c r="Q2805" i="2" l="1"/>
  <c r="R2805" i="2" s="1"/>
  <c r="S2805" i="2" s="1"/>
  <c r="Y2805" i="2"/>
  <c r="Z2805" i="2" s="1"/>
  <c r="AA2805" i="2" s="1"/>
  <c r="X2803" i="2"/>
  <c r="W2802" i="2"/>
  <c r="O2802" i="2"/>
  <c r="P2803" i="2"/>
  <c r="Q2804" i="2" l="1"/>
  <c r="R2804" i="2" s="1"/>
  <c r="S2804" i="2" s="1"/>
  <c r="Y2804" i="2"/>
  <c r="Z2804" i="2" s="1"/>
  <c r="AA2804" i="2" s="1"/>
  <c r="X2802" i="2"/>
  <c r="W2801" i="2"/>
  <c r="O2801" i="2"/>
  <c r="P2802" i="2"/>
  <c r="Q2803" i="2" l="1"/>
  <c r="R2803" i="2" s="1"/>
  <c r="S2803" i="2" s="1"/>
  <c r="Y2803" i="2"/>
  <c r="Z2803" i="2" s="1"/>
  <c r="AA2803" i="2" s="1"/>
  <c r="X2801" i="2"/>
  <c r="W2800" i="2"/>
  <c r="O2800" i="2"/>
  <c r="P2801" i="2"/>
  <c r="Q2802" i="2" l="1"/>
  <c r="R2802" i="2" s="1"/>
  <c r="S2802" i="2" s="1"/>
  <c r="Y2802" i="2"/>
  <c r="Z2802" i="2" s="1"/>
  <c r="AA2802" i="2" s="1"/>
  <c r="X2800" i="2"/>
  <c r="W2799" i="2"/>
  <c r="O2799" i="2"/>
  <c r="P2800" i="2"/>
  <c r="Q2801" i="2" l="1"/>
  <c r="R2801" i="2" s="1"/>
  <c r="S2801" i="2" s="1"/>
  <c r="Y2801" i="2"/>
  <c r="Z2801" i="2" s="1"/>
  <c r="AA2801" i="2" s="1"/>
  <c r="X2799" i="2"/>
  <c r="W2798" i="2"/>
  <c r="O2798" i="2"/>
  <c r="P2799" i="2"/>
  <c r="Q2800" i="2" l="1"/>
  <c r="R2800" i="2" s="1"/>
  <c r="S2800" i="2" s="1"/>
  <c r="Y2800" i="2"/>
  <c r="Z2800" i="2" s="1"/>
  <c r="AA2800" i="2" s="1"/>
  <c r="X2798" i="2"/>
  <c r="W2797" i="2"/>
  <c r="O2797" i="2"/>
  <c r="P2798" i="2"/>
  <c r="Q2799" i="2" l="1"/>
  <c r="R2799" i="2" s="1"/>
  <c r="S2799" i="2" s="1"/>
  <c r="Y2799" i="2"/>
  <c r="Z2799" i="2" s="1"/>
  <c r="AA2799" i="2" s="1"/>
  <c r="X2797" i="2"/>
  <c r="W2796" i="2"/>
  <c r="O2796" i="2"/>
  <c r="P2797" i="2"/>
  <c r="Q2798" i="2" l="1"/>
  <c r="R2798" i="2" s="1"/>
  <c r="S2798" i="2" s="1"/>
  <c r="Y2798" i="2"/>
  <c r="Z2798" i="2" s="1"/>
  <c r="AA2798" i="2" s="1"/>
  <c r="X2796" i="2"/>
  <c r="W2795" i="2"/>
  <c r="O2795" i="2"/>
  <c r="P2796" i="2"/>
  <c r="Q2797" i="2" l="1"/>
  <c r="R2797" i="2" s="1"/>
  <c r="S2797" i="2" s="1"/>
  <c r="Y2797" i="2"/>
  <c r="Z2797" i="2" s="1"/>
  <c r="AA2797" i="2" s="1"/>
  <c r="X2795" i="2"/>
  <c r="W2794" i="2"/>
  <c r="O2794" i="2"/>
  <c r="P2795" i="2"/>
  <c r="Q2796" i="2" l="1"/>
  <c r="R2796" i="2" s="1"/>
  <c r="S2796" i="2" s="1"/>
  <c r="Y2796" i="2"/>
  <c r="Z2796" i="2" s="1"/>
  <c r="AA2796" i="2" s="1"/>
  <c r="X2794" i="2"/>
  <c r="W2793" i="2"/>
  <c r="O2793" i="2"/>
  <c r="P2794" i="2"/>
  <c r="Q2795" i="2" l="1"/>
  <c r="R2795" i="2" s="1"/>
  <c r="S2795" i="2" s="1"/>
  <c r="Y2795" i="2"/>
  <c r="Z2795" i="2" s="1"/>
  <c r="AA2795" i="2" s="1"/>
  <c r="X2793" i="2"/>
  <c r="W2792" i="2"/>
  <c r="O2792" i="2"/>
  <c r="P2793" i="2"/>
  <c r="Q2794" i="2" l="1"/>
  <c r="R2794" i="2" s="1"/>
  <c r="S2794" i="2" s="1"/>
  <c r="Y2794" i="2"/>
  <c r="Z2794" i="2" s="1"/>
  <c r="AA2794" i="2" s="1"/>
  <c r="X2792" i="2"/>
  <c r="W2791" i="2"/>
  <c r="O2791" i="2"/>
  <c r="P2792" i="2"/>
  <c r="Q2793" i="2" l="1"/>
  <c r="R2793" i="2" s="1"/>
  <c r="S2793" i="2" s="1"/>
  <c r="Y2793" i="2"/>
  <c r="Z2793" i="2" s="1"/>
  <c r="AA2793" i="2" s="1"/>
  <c r="X2791" i="2"/>
  <c r="W2790" i="2"/>
  <c r="O2790" i="2"/>
  <c r="P2791" i="2"/>
  <c r="Q2792" i="2" l="1"/>
  <c r="R2792" i="2" s="1"/>
  <c r="S2792" i="2" s="1"/>
  <c r="Y2792" i="2"/>
  <c r="Z2792" i="2" s="1"/>
  <c r="AA2792" i="2" s="1"/>
  <c r="X2790" i="2"/>
  <c r="W2789" i="2"/>
  <c r="O2789" i="2"/>
  <c r="P2790" i="2"/>
  <c r="Q2791" i="2" l="1"/>
  <c r="R2791" i="2" s="1"/>
  <c r="S2791" i="2" s="1"/>
  <c r="Y2791" i="2"/>
  <c r="Z2791" i="2" s="1"/>
  <c r="AA2791" i="2" s="1"/>
  <c r="X2789" i="2"/>
  <c r="W2788" i="2"/>
  <c r="O2788" i="2"/>
  <c r="P2789" i="2"/>
  <c r="Q2790" i="2" l="1"/>
  <c r="R2790" i="2" s="1"/>
  <c r="S2790" i="2" s="1"/>
  <c r="Y2790" i="2"/>
  <c r="Z2790" i="2" s="1"/>
  <c r="AA2790" i="2" s="1"/>
  <c r="X2788" i="2"/>
  <c r="W2787" i="2"/>
  <c r="O2787" i="2"/>
  <c r="P2788" i="2"/>
  <c r="Q2789" i="2" l="1"/>
  <c r="R2789" i="2" s="1"/>
  <c r="S2789" i="2" s="1"/>
  <c r="Y2789" i="2"/>
  <c r="Z2789" i="2" s="1"/>
  <c r="AA2789" i="2" s="1"/>
  <c r="X2787" i="2"/>
  <c r="W2786" i="2"/>
  <c r="O2786" i="2"/>
  <c r="P2787" i="2"/>
  <c r="Q2788" i="2" l="1"/>
  <c r="R2788" i="2" s="1"/>
  <c r="S2788" i="2" s="1"/>
  <c r="Y2788" i="2"/>
  <c r="Z2788" i="2" s="1"/>
  <c r="AA2788" i="2" s="1"/>
  <c r="X2786" i="2"/>
  <c r="W2785" i="2"/>
  <c r="O2785" i="2"/>
  <c r="P2786" i="2"/>
  <c r="Q2787" i="2" l="1"/>
  <c r="R2787" i="2" s="1"/>
  <c r="S2787" i="2" s="1"/>
  <c r="Y2787" i="2"/>
  <c r="Z2787" i="2" s="1"/>
  <c r="AA2787" i="2" s="1"/>
  <c r="X2785" i="2"/>
  <c r="W2784" i="2"/>
  <c r="O2784" i="2"/>
  <c r="P2785" i="2"/>
  <c r="Q2786" i="2" l="1"/>
  <c r="R2786" i="2" s="1"/>
  <c r="S2786" i="2" s="1"/>
  <c r="Y2786" i="2"/>
  <c r="Z2786" i="2" s="1"/>
  <c r="AA2786" i="2" s="1"/>
  <c r="X2784" i="2"/>
  <c r="W2783" i="2"/>
  <c r="O2783" i="2"/>
  <c r="P2784" i="2"/>
  <c r="Q2785" i="2" l="1"/>
  <c r="R2785" i="2" s="1"/>
  <c r="S2785" i="2" s="1"/>
  <c r="Y2785" i="2"/>
  <c r="Z2785" i="2" s="1"/>
  <c r="AA2785" i="2" s="1"/>
  <c r="X2783" i="2"/>
  <c r="W2782" i="2"/>
  <c r="O2782" i="2"/>
  <c r="P2783" i="2"/>
  <c r="Q2784" i="2" l="1"/>
  <c r="R2784" i="2" s="1"/>
  <c r="S2784" i="2" s="1"/>
  <c r="Y2784" i="2"/>
  <c r="Z2784" i="2" s="1"/>
  <c r="AA2784" i="2" s="1"/>
  <c r="X2782" i="2"/>
  <c r="W2781" i="2"/>
  <c r="O2781" i="2"/>
  <c r="P2782" i="2"/>
  <c r="Q2783" i="2" l="1"/>
  <c r="R2783" i="2" s="1"/>
  <c r="S2783" i="2" s="1"/>
  <c r="Y2783" i="2"/>
  <c r="Z2783" i="2" s="1"/>
  <c r="AA2783" i="2" s="1"/>
  <c r="X2781" i="2"/>
  <c r="W2780" i="2"/>
  <c r="O2780" i="2"/>
  <c r="P2781" i="2"/>
  <c r="Q2782" i="2" l="1"/>
  <c r="R2782" i="2" s="1"/>
  <c r="S2782" i="2" s="1"/>
  <c r="Y2782" i="2"/>
  <c r="Z2782" i="2" s="1"/>
  <c r="AA2782" i="2" s="1"/>
  <c r="X2780" i="2"/>
  <c r="W2779" i="2"/>
  <c r="O2779" i="2"/>
  <c r="P2780" i="2"/>
  <c r="Q2781" i="2" l="1"/>
  <c r="R2781" i="2" s="1"/>
  <c r="S2781" i="2" s="1"/>
  <c r="Y2781" i="2"/>
  <c r="Z2781" i="2" s="1"/>
  <c r="AA2781" i="2" s="1"/>
  <c r="X2779" i="2"/>
  <c r="W2778" i="2"/>
  <c r="O2778" i="2"/>
  <c r="P2779" i="2"/>
  <c r="Q2780" i="2" l="1"/>
  <c r="R2780" i="2" s="1"/>
  <c r="S2780" i="2" s="1"/>
  <c r="Y2780" i="2"/>
  <c r="Z2780" i="2" s="1"/>
  <c r="AA2780" i="2" s="1"/>
  <c r="X2778" i="2"/>
  <c r="W2777" i="2"/>
  <c r="O2777" i="2"/>
  <c r="P2778" i="2"/>
  <c r="Q2779" i="2" l="1"/>
  <c r="R2779" i="2" s="1"/>
  <c r="S2779" i="2" s="1"/>
  <c r="Y2779" i="2"/>
  <c r="Z2779" i="2" s="1"/>
  <c r="AA2779" i="2" s="1"/>
  <c r="X2777" i="2"/>
  <c r="W2776" i="2"/>
  <c r="O2776" i="2"/>
  <c r="P2777" i="2"/>
  <c r="Q2778" i="2" l="1"/>
  <c r="R2778" i="2" s="1"/>
  <c r="S2778" i="2" s="1"/>
  <c r="Y2778" i="2"/>
  <c r="Z2778" i="2" s="1"/>
  <c r="AA2778" i="2" s="1"/>
  <c r="X2776" i="2"/>
  <c r="W2775" i="2"/>
  <c r="O2775" i="2"/>
  <c r="P2776" i="2"/>
  <c r="Q2777" i="2" l="1"/>
  <c r="R2777" i="2" s="1"/>
  <c r="S2777" i="2" s="1"/>
  <c r="Y2777" i="2"/>
  <c r="Z2777" i="2" s="1"/>
  <c r="AA2777" i="2" s="1"/>
  <c r="X2775" i="2"/>
  <c r="W2774" i="2"/>
  <c r="O2774" i="2"/>
  <c r="P2775" i="2"/>
  <c r="Q2776" i="2" l="1"/>
  <c r="R2776" i="2" s="1"/>
  <c r="S2776" i="2" s="1"/>
  <c r="Y2776" i="2"/>
  <c r="Z2776" i="2" s="1"/>
  <c r="AA2776" i="2" s="1"/>
  <c r="X2774" i="2"/>
  <c r="W2773" i="2"/>
  <c r="O2773" i="2"/>
  <c r="P2774" i="2"/>
  <c r="Q2775" i="2" l="1"/>
  <c r="R2775" i="2" s="1"/>
  <c r="S2775" i="2" s="1"/>
  <c r="Y2775" i="2"/>
  <c r="Z2775" i="2" s="1"/>
  <c r="AA2775" i="2" s="1"/>
  <c r="X2773" i="2"/>
  <c r="W2772" i="2"/>
  <c r="O2772" i="2"/>
  <c r="P2773" i="2"/>
  <c r="Q2774" i="2" l="1"/>
  <c r="R2774" i="2" s="1"/>
  <c r="S2774" i="2" s="1"/>
  <c r="Y2774" i="2"/>
  <c r="Z2774" i="2" s="1"/>
  <c r="AA2774" i="2" s="1"/>
  <c r="X2772" i="2"/>
  <c r="W2771" i="2"/>
  <c r="O2771" i="2"/>
  <c r="P2772" i="2"/>
  <c r="Q2773" i="2" l="1"/>
  <c r="R2773" i="2" s="1"/>
  <c r="S2773" i="2" s="1"/>
  <c r="Y2773" i="2"/>
  <c r="Z2773" i="2" s="1"/>
  <c r="AA2773" i="2" s="1"/>
  <c r="X2771" i="2"/>
  <c r="W2770" i="2"/>
  <c r="O2770" i="2"/>
  <c r="P2771" i="2"/>
  <c r="Q2772" i="2" l="1"/>
  <c r="R2772" i="2" s="1"/>
  <c r="S2772" i="2" s="1"/>
  <c r="Y2772" i="2"/>
  <c r="Z2772" i="2" s="1"/>
  <c r="AA2772" i="2" s="1"/>
  <c r="X2770" i="2"/>
  <c r="W2769" i="2"/>
  <c r="O2769" i="2"/>
  <c r="P2770" i="2"/>
  <c r="Q2771" i="2" l="1"/>
  <c r="R2771" i="2" s="1"/>
  <c r="S2771" i="2" s="1"/>
  <c r="Y2771" i="2"/>
  <c r="Z2771" i="2" s="1"/>
  <c r="AA2771" i="2" s="1"/>
  <c r="X2769" i="2"/>
  <c r="W2768" i="2"/>
  <c r="O2768" i="2"/>
  <c r="P2769" i="2"/>
  <c r="Q2770" i="2" l="1"/>
  <c r="R2770" i="2" s="1"/>
  <c r="S2770" i="2" s="1"/>
  <c r="Y2770" i="2"/>
  <c r="Z2770" i="2" s="1"/>
  <c r="AA2770" i="2" s="1"/>
  <c r="X2768" i="2"/>
  <c r="W2767" i="2"/>
  <c r="O2767" i="2"/>
  <c r="P2768" i="2"/>
  <c r="Q2769" i="2" l="1"/>
  <c r="R2769" i="2" s="1"/>
  <c r="S2769" i="2" s="1"/>
  <c r="Y2769" i="2"/>
  <c r="Z2769" i="2" s="1"/>
  <c r="AA2769" i="2" s="1"/>
  <c r="X2767" i="2"/>
  <c r="W2766" i="2"/>
  <c r="O2766" i="2"/>
  <c r="P2767" i="2"/>
  <c r="Q2768" i="2" l="1"/>
  <c r="R2768" i="2" s="1"/>
  <c r="S2768" i="2" s="1"/>
  <c r="Y2768" i="2"/>
  <c r="Z2768" i="2" s="1"/>
  <c r="AA2768" i="2" s="1"/>
  <c r="X2766" i="2"/>
  <c r="W2765" i="2"/>
  <c r="O2765" i="2"/>
  <c r="P2766" i="2"/>
  <c r="Q2767" i="2" l="1"/>
  <c r="R2767" i="2" s="1"/>
  <c r="S2767" i="2" s="1"/>
  <c r="Y2767" i="2"/>
  <c r="Z2767" i="2" s="1"/>
  <c r="AA2767" i="2" s="1"/>
  <c r="X2765" i="2"/>
  <c r="W2764" i="2"/>
  <c r="O2764" i="2"/>
  <c r="P2765" i="2"/>
  <c r="Q2766" i="2" l="1"/>
  <c r="R2766" i="2" s="1"/>
  <c r="S2766" i="2" s="1"/>
  <c r="Y2766" i="2"/>
  <c r="Z2766" i="2" s="1"/>
  <c r="AA2766" i="2" s="1"/>
  <c r="X2764" i="2"/>
  <c r="W2763" i="2"/>
  <c r="O2763" i="2"/>
  <c r="P2764" i="2"/>
  <c r="Q2765" i="2" l="1"/>
  <c r="R2765" i="2" s="1"/>
  <c r="S2765" i="2" s="1"/>
  <c r="Y2765" i="2"/>
  <c r="Z2765" i="2" s="1"/>
  <c r="AA2765" i="2" s="1"/>
  <c r="X2763" i="2"/>
  <c r="W2762" i="2"/>
  <c r="O2762" i="2"/>
  <c r="P2763" i="2"/>
  <c r="Q2764" i="2" l="1"/>
  <c r="R2764" i="2" s="1"/>
  <c r="S2764" i="2" s="1"/>
  <c r="Y2764" i="2"/>
  <c r="Z2764" i="2" s="1"/>
  <c r="AA2764" i="2" s="1"/>
  <c r="X2762" i="2"/>
  <c r="W2761" i="2"/>
  <c r="O2761" i="2"/>
  <c r="P2762" i="2"/>
  <c r="Q2763" i="2" l="1"/>
  <c r="R2763" i="2" s="1"/>
  <c r="S2763" i="2" s="1"/>
  <c r="Y2763" i="2"/>
  <c r="Z2763" i="2" s="1"/>
  <c r="AA2763" i="2" s="1"/>
  <c r="X2761" i="2"/>
  <c r="W2760" i="2"/>
  <c r="O2760" i="2"/>
  <c r="P2761" i="2"/>
  <c r="Q2762" i="2" l="1"/>
  <c r="R2762" i="2" s="1"/>
  <c r="S2762" i="2" s="1"/>
  <c r="Y2762" i="2"/>
  <c r="Z2762" i="2" s="1"/>
  <c r="AA2762" i="2" s="1"/>
  <c r="X2760" i="2"/>
  <c r="W2759" i="2"/>
  <c r="O2759" i="2"/>
  <c r="P2760" i="2"/>
  <c r="Q2761" i="2" l="1"/>
  <c r="R2761" i="2" s="1"/>
  <c r="S2761" i="2" s="1"/>
  <c r="Y2761" i="2"/>
  <c r="Z2761" i="2" s="1"/>
  <c r="AA2761" i="2" s="1"/>
  <c r="X2759" i="2"/>
  <c r="W2758" i="2"/>
  <c r="O2758" i="2"/>
  <c r="P2759" i="2"/>
  <c r="Y2760" i="2" l="1"/>
  <c r="Z2760" i="2" s="1"/>
  <c r="AA2760" i="2" s="1"/>
  <c r="Q2760" i="2"/>
  <c r="R2760" i="2" s="1"/>
  <c r="S2760" i="2" s="1"/>
  <c r="X2758" i="2"/>
  <c r="W2757" i="2"/>
  <c r="O2757" i="2"/>
  <c r="P2758" i="2"/>
  <c r="Y2759" i="2" l="1"/>
  <c r="Z2759" i="2" s="1"/>
  <c r="AA2759" i="2" s="1"/>
  <c r="Q2759" i="2"/>
  <c r="R2759" i="2" s="1"/>
  <c r="S2759" i="2" s="1"/>
  <c r="X2757" i="2"/>
  <c r="W2756" i="2"/>
  <c r="O2756" i="2"/>
  <c r="P2757" i="2"/>
  <c r="Y2758" i="2" l="1"/>
  <c r="Z2758" i="2" s="1"/>
  <c r="AA2758" i="2" s="1"/>
  <c r="Q2758" i="2"/>
  <c r="R2758" i="2" s="1"/>
  <c r="S2758" i="2" s="1"/>
  <c r="X2756" i="2"/>
  <c r="W2755" i="2"/>
  <c r="O2755" i="2"/>
  <c r="P2756" i="2"/>
  <c r="Y2757" i="2" l="1"/>
  <c r="Z2757" i="2" s="1"/>
  <c r="AA2757" i="2" s="1"/>
  <c r="Q2757" i="2"/>
  <c r="R2757" i="2" s="1"/>
  <c r="S2757" i="2" s="1"/>
  <c r="X2755" i="2"/>
  <c r="W2754" i="2"/>
  <c r="O2754" i="2"/>
  <c r="P2755" i="2"/>
  <c r="Y2756" i="2" l="1"/>
  <c r="Z2756" i="2" s="1"/>
  <c r="AA2756" i="2" s="1"/>
  <c r="Q2756" i="2"/>
  <c r="R2756" i="2" s="1"/>
  <c r="S2756" i="2" s="1"/>
  <c r="X2754" i="2"/>
  <c r="W2753" i="2"/>
  <c r="O2753" i="2"/>
  <c r="P2754" i="2"/>
  <c r="Y2755" i="2" l="1"/>
  <c r="Z2755" i="2" s="1"/>
  <c r="AA2755" i="2" s="1"/>
  <c r="Q2755" i="2"/>
  <c r="R2755" i="2" s="1"/>
  <c r="S2755" i="2" s="1"/>
  <c r="X2753" i="2"/>
  <c r="W2752" i="2"/>
  <c r="O2752" i="2"/>
  <c r="P2753" i="2"/>
  <c r="Y2754" i="2" l="1"/>
  <c r="Z2754" i="2" s="1"/>
  <c r="AA2754" i="2" s="1"/>
  <c r="Q2754" i="2"/>
  <c r="R2754" i="2" s="1"/>
  <c r="S2754" i="2" s="1"/>
  <c r="X2752" i="2"/>
  <c r="W2751" i="2"/>
  <c r="O2751" i="2"/>
  <c r="P2752" i="2"/>
  <c r="Y2753" i="2" l="1"/>
  <c r="Z2753" i="2" s="1"/>
  <c r="AA2753" i="2" s="1"/>
  <c r="Q2753" i="2"/>
  <c r="R2753" i="2" s="1"/>
  <c r="S2753" i="2" s="1"/>
  <c r="X2751" i="2"/>
  <c r="W2750" i="2"/>
  <c r="O2750" i="2"/>
  <c r="P2751" i="2"/>
  <c r="Y2752" i="2" l="1"/>
  <c r="Z2752" i="2" s="1"/>
  <c r="AA2752" i="2" s="1"/>
  <c r="Q2752" i="2"/>
  <c r="R2752" i="2" s="1"/>
  <c r="S2752" i="2" s="1"/>
  <c r="X2750" i="2"/>
  <c r="W2749" i="2"/>
  <c r="O2749" i="2"/>
  <c r="P2750" i="2"/>
  <c r="Y2751" i="2" l="1"/>
  <c r="Z2751" i="2" s="1"/>
  <c r="AA2751" i="2" s="1"/>
  <c r="Q2751" i="2"/>
  <c r="R2751" i="2" s="1"/>
  <c r="S2751" i="2" s="1"/>
  <c r="X2749" i="2"/>
  <c r="W2748" i="2"/>
  <c r="O2748" i="2"/>
  <c r="P2749" i="2"/>
  <c r="Y2750" i="2" l="1"/>
  <c r="Z2750" i="2" s="1"/>
  <c r="AA2750" i="2" s="1"/>
  <c r="Q2750" i="2"/>
  <c r="R2750" i="2" s="1"/>
  <c r="S2750" i="2" s="1"/>
  <c r="X2748" i="2"/>
  <c r="W2747" i="2"/>
  <c r="O2747" i="2"/>
  <c r="P2748" i="2"/>
  <c r="Y2749" i="2" l="1"/>
  <c r="Z2749" i="2" s="1"/>
  <c r="AA2749" i="2" s="1"/>
  <c r="Q2749" i="2"/>
  <c r="R2749" i="2" s="1"/>
  <c r="S2749" i="2" s="1"/>
  <c r="X2747" i="2"/>
  <c r="W2746" i="2"/>
  <c r="O2746" i="2"/>
  <c r="P2747" i="2"/>
  <c r="Y2748" i="2" l="1"/>
  <c r="Z2748" i="2" s="1"/>
  <c r="AA2748" i="2" s="1"/>
  <c r="Q2748" i="2"/>
  <c r="R2748" i="2" s="1"/>
  <c r="S2748" i="2" s="1"/>
  <c r="X2746" i="2"/>
  <c r="W2745" i="2"/>
  <c r="O2745" i="2"/>
  <c r="P2746" i="2"/>
  <c r="Y2747" i="2" l="1"/>
  <c r="Z2747" i="2" s="1"/>
  <c r="AA2747" i="2" s="1"/>
  <c r="Q2747" i="2"/>
  <c r="R2747" i="2" s="1"/>
  <c r="S2747" i="2" s="1"/>
  <c r="X2745" i="2"/>
  <c r="W2744" i="2"/>
  <c r="O2744" i="2"/>
  <c r="P2745" i="2"/>
  <c r="Y2746" i="2" l="1"/>
  <c r="Z2746" i="2" s="1"/>
  <c r="AA2746" i="2" s="1"/>
  <c r="Q2746" i="2"/>
  <c r="R2746" i="2" s="1"/>
  <c r="S2746" i="2" s="1"/>
  <c r="X2744" i="2"/>
  <c r="W2743" i="2"/>
  <c r="O2743" i="2"/>
  <c r="P2744" i="2"/>
  <c r="Y2745" i="2" l="1"/>
  <c r="Z2745" i="2" s="1"/>
  <c r="AA2745" i="2" s="1"/>
  <c r="Q2745" i="2"/>
  <c r="R2745" i="2" s="1"/>
  <c r="S2745" i="2" s="1"/>
  <c r="X2743" i="2"/>
  <c r="W2742" i="2"/>
  <c r="O2742" i="2"/>
  <c r="P2743" i="2"/>
  <c r="Y2744" i="2" l="1"/>
  <c r="Z2744" i="2" s="1"/>
  <c r="AA2744" i="2" s="1"/>
  <c r="Q2744" i="2"/>
  <c r="R2744" i="2" s="1"/>
  <c r="S2744" i="2" s="1"/>
  <c r="X2742" i="2"/>
  <c r="W2741" i="2"/>
  <c r="O2741" i="2"/>
  <c r="P2742" i="2"/>
  <c r="Y2743" i="2" l="1"/>
  <c r="Z2743" i="2" s="1"/>
  <c r="AA2743" i="2" s="1"/>
  <c r="Q2743" i="2"/>
  <c r="R2743" i="2" s="1"/>
  <c r="S2743" i="2" s="1"/>
  <c r="X2741" i="2"/>
  <c r="W2740" i="2"/>
  <c r="O2740" i="2"/>
  <c r="P2741" i="2"/>
  <c r="Y2742" i="2" l="1"/>
  <c r="Z2742" i="2" s="1"/>
  <c r="AA2742" i="2" s="1"/>
  <c r="Q2742" i="2"/>
  <c r="R2742" i="2" s="1"/>
  <c r="S2742" i="2" s="1"/>
  <c r="X2740" i="2"/>
  <c r="W2739" i="2"/>
  <c r="O2739" i="2"/>
  <c r="P2740" i="2"/>
  <c r="Y2741" i="2" l="1"/>
  <c r="Z2741" i="2" s="1"/>
  <c r="AA2741" i="2" s="1"/>
  <c r="Q2741" i="2"/>
  <c r="R2741" i="2" s="1"/>
  <c r="S2741" i="2" s="1"/>
  <c r="X2739" i="2"/>
  <c r="W2738" i="2"/>
  <c r="O2738" i="2"/>
  <c r="P2739" i="2"/>
  <c r="Y2740" i="2" l="1"/>
  <c r="Z2740" i="2" s="1"/>
  <c r="AA2740" i="2" s="1"/>
  <c r="Q2740" i="2"/>
  <c r="R2740" i="2" s="1"/>
  <c r="S2740" i="2" s="1"/>
  <c r="X2738" i="2"/>
  <c r="W2737" i="2"/>
  <c r="O2737" i="2"/>
  <c r="P2738" i="2"/>
  <c r="Y2739" i="2" l="1"/>
  <c r="Z2739" i="2" s="1"/>
  <c r="AA2739" i="2" s="1"/>
  <c r="Q2739" i="2"/>
  <c r="R2739" i="2" s="1"/>
  <c r="S2739" i="2" s="1"/>
  <c r="X2737" i="2"/>
  <c r="W2736" i="2"/>
  <c r="O2736" i="2"/>
  <c r="P2737" i="2"/>
  <c r="Y2738" i="2" l="1"/>
  <c r="Z2738" i="2" s="1"/>
  <c r="AA2738" i="2" s="1"/>
  <c r="Q2738" i="2"/>
  <c r="R2738" i="2" s="1"/>
  <c r="S2738" i="2" s="1"/>
  <c r="X2736" i="2"/>
  <c r="W2735" i="2"/>
  <c r="O2735" i="2"/>
  <c r="P2736" i="2"/>
  <c r="Y2737" i="2" l="1"/>
  <c r="Z2737" i="2" s="1"/>
  <c r="AA2737" i="2" s="1"/>
  <c r="Q2737" i="2"/>
  <c r="R2737" i="2" s="1"/>
  <c r="S2737" i="2" s="1"/>
  <c r="X2735" i="2"/>
  <c r="W2734" i="2"/>
  <c r="O2734" i="2"/>
  <c r="P2735" i="2"/>
  <c r="Y2736" i="2" l="1"/>
  <c r="Z2736" i="2" s="1"/>
  <c r="AA2736" i="2" s="1"/>
  <c r="Q2736" i="2"/>
  <c r="R2736" i="2" s="1"/>
  <c r="S2736" i="2" s="1"/>
  <c r="X2734" i="2"/>
  <c r="W2733" i="2"/>
  <c r="O2733" i="2"/>
  <c r="P2734" i="2"/>
  <c r="Y2735" i="2" l="1"/>
  <c r="Z2735" i="2" s="1"/>
  <c r="AA2735" i="2" s="1"/>
  <c r="Q2735" i="2"/>
  <c r="R2735" i="2" s="1"/>
  <c r="S2735" i="2" s="1"/>
  <c r="X2733" i="2"/>
  <c r="W2732" i="2"/>
  <c r="O2732" i="2"/>
  <c r="P2733" i="2"/>
  <c r="Y2734" i="2" l="1"/>
  <c r="Z2734" i="2" s="1"/>
  <c r="AA2734" i="2" s="1"/>
  <c r="Q2734" i="2"/>
  <c r="R2734" i="2" s="1"/>
  <c r="S2734" i="2" s="1"/>
  <c r="X2732" i="2"/>
  <c r="W2731" i="2"/>
  <c r="O2731" i="2"/>
  <c r="P2732" i="2"/>
  <c r="Y2733" i="2" l="1"/>
  <c r="Z2733" i="2" s="1"/>
  <c r="AA2733" i="2" s="1"/>
  <c r="Q2733" i="2"/>
  <c r="R2733" i="2" s="1"/>
  <c r="S2733" i="2" s="1"/>
  <c r="X2731" i="2"/>
  <c r="W2730" i="2"/>
  <c r="O2730" i="2"/>
  <c r="P2731" i="2"/>
  <c r="Y2732" i="2" l="1"/>
  <c r="Z2732" i="2" s="1"/>
  <c r="AA2732" i="2" s="1"/>
  <c r="Q2732" i="2"/>
  <c r="R2732" i="2" s="1"/>
  <c r="S2732" i="2" s="1"/>
  <c r="X2730" i="2"/>
  <c r="W2729" i="2"/>
  <c r="O2729" i="2"/>
  <c r="P2730" i="2"/>
  <c r="Y2731" i="2" l="1"/>
  <c r="Z2731" i="2" s="1"/>
  <c r="AA2731" i="2" s="1"/>
  <c r="Q2731" i="2"/>
  <c r="R2731" i="2" s="1"/>
  <c r="S2731" i="2" s="1"/>
  <c r="X2729" i="2"/>
  <c r="W2728" i="2"/>
  <c r="O2728" i="2"/>
  <c r="P2729" i="2"/>
  <c r="Y2730" i="2" l="1"/>
  <c r="Z2730" i="2" s="1"/>
  <c r="AA2730" i="2" s="1"/>
  <c r="Q2730" i="2"/>
  <c r="R2730" i="2" s="1"/>
  <c r="S2730" i="2" s="1"/>
  <c r="X2728" i="2"/>
  <c r="W2727" i="2"/>
  <c r="O2727" i="2"/>
  <c r="P2728" i="2"/>
  <c r="Y2729" i="2" l="1"/>
  <c r="Z2729" i="2" s="1"/>
  <c r="AA2729" i="2" s="1"/>
  <c r="Q2729" i="2"/>
  <c r="R2729" i="2" s="1"/>
  <c r="S2729" i="2" s="1"/>
  <c r="X2727" i="2"/>
  <c r="W2726" i="2"/>
  <c r="O2726" i="2"/>
  <c r="P2727" i="2"/>
  <c r="Y2728" i="2" l="1"/>
  <c r="Z2728" i="2" s="1"/>
  <c r="AA2728" i="2" s="1"/>
  <c r="Q2728" i="2"/>
  <c r="R2728" i="2" s="1"/>
  <c r="S2728" i="2" s="1"/>
  <c r="X2726" i="2"/>
  <c r="W2725" i="2"/>
  <c r="O2725" i="2"/>
  <c r="P2726" i="2"/>
  <c r="Y2727" i="2" l="1"/>
  <c r="Z2727" i="2" s="1"/>
  <c r="AA2727" i="2" s="1"/>
  <c r="Q2727" i="2"/>
  <c r="R2727" i="2" s="1"/>
  <c r="S2727" i="2" s="1"/>
  <c r="X2725" i="2"/>
  <c r="W2724" i="2"/>
  <c r="O2724" i="2"/>
  <c r="P2725" i="2"/>
  <c r="Y2726" i="2" l="1"/>
  <c r="Z2726" i="2" s="1"/>
  <c r="AA2726" i="2" s="1"/>
  <c r="Q2726" i="2"/>
  <c r="R2726" i="2" s="1"/>
  <c r="S2726" i="2" s="1"/>
  <c r="X2724" i="2"/>
  <c r="W2723" i="2"/>
  <c r="O2723" i="2"/>
  <c r="P2724" i="2"/>
  <c r="Y2725" i="2" l="1"/>
  <c r="Z2725" i="2" s="1"/>
  <c r="AA2725" i="2" s="1"/>
  <c r="Q2725" i="2"/>
  <c r="R2725" i="2" s="1"/>
  <c r="S2725" i="2" s="1"/>
  <c r="X2723" i="2"/>
  <c r="W2722" i="2"/>
  <c r="O2722" i="2"/>
  <c r="P2723" i="2"/>
  <c r="Y2724" i="2" l="1"/>
  <c r="Z2724" i="2" s="1"/>
  <c r="AA2724" i="2" s="1"/>
  <c r="Q2724" i="2"/>
  <c r="R2724" i="2" s="1"/>
  <c r="S2724" i="2" s="1"/>
  <c r="X2722" i="2"/>
  <c r="W2721" i="2"/>
  <c r="O2721" i="2"/>
  <c r="P2722" i="2"/>
  <c r="Y2723" i="2" l="1"/>
  <c r="Z2723" i="2" s="1"/>
  <c r="AA2723" i="2" s="1"/>
  <c r="Q2723" i="2"/>
  <c r="R2723" i="2" s="1"/>
  <c r="S2723" i="2" s="1"/>
  <c r="X2721" i="2"/>
  <c r="W2720" i="2"/>
  <c r="O2720" i="2"/>
  <c r="P2721" i="2"/>
  <c r="Y2722" i="2" l="1"/>
  <c r="Z2722" i="2" s="1"/>
  <c r="AA2722" i="2" s="1"/>
  <c r="Q2722" i="2"/>
  <c r="R2722" i="2" s="1"/>
  <c r="S2722" i="2" s="1"/>
  <c r="X2720" i="2"/>
  <c r="W2719" i="2"/>
  <c r="O2719" i="2"/>
  <c r="P2720" i="2"/>
  <c r="Y2721" i="2" l="1"/>
  <c r="Z2721" i="2" s="1"/>
  <c r="AA2721" i="2" s="1"/>
  <c r="Q2721" i="2"/>
  <c r="R2721" i="2" s="1"/>
  <c r="S2721" i="2" s="1"/>
  <c r="X2719" i="2"/>
  <c r="W2718" i="2"/>
  <c r="O2718" i="2"/>
  <c r="P2719" i="2"/>
  <c r="Y2720" i="2" l="1"/>
  <c r="Z2720" i="2" s="1"/>
  <c r="AA2720" i="2" s="1"/>
  <c r="Q2720" i="2"/>
  <c r="R2720" i="2" s="1"/>
  <c r="S2720" i="2" s="1"/>
  <c r="X2718" i="2"/>
  <c r="W2717" i="2"/>
  <c r="O2717" i="2"/>
  <c r="P2718" i="2"/>
  <c r="Y2719" i="2" l="1"/>
  <c r="Z2719" i="2" s="1"/>
  <c r="AA2719" i="2" s="1"/>
  <c r="Q2719" i="2"/>
  <c r="R2719" i="2" s="1"/>
  <c r="S2719" i="2" s="1"/>
  <c r="X2717" i="2"/>
  <c r="W2716" i="2"/>
  <c r="O2716" i="2"/>
  <c r="P2717" i="2"/>
  <c r="Y2718" i="2" l="1"/>
  <c r="Z2718" i="2" s="1"/>
  <c r="AA2718" i="2" s="1"/>
  <c r="Q2718" i="2"/>
  <c r="R2718" i="2" s="1"/>
  <c r="S2718" i="2" s="1"/>
  <c r="X2716" i="2"/>
  <c r="W2715" i="2"/>
  <c r="O2715" i="2"/>
  <c r="P2716" i="2"/>
  <c r="Y2717" i="2" l="1"/>
  <c r="Z2717" i="2" s="1"/>
  <c r="AA2717" i="2" s="1"/>
  <c r="Q2717" i="2"/>
  <c r="R2717" i="2" s="1"/>
  <c r="S2717" i="2" s="1"/>
  <c r="X2715" i="2"/>
  <c r="W2714" i="2"/>
  <c r="O2714" i="2"/>
  <c r="P2715" i="2"/>
  <c r="Y2716" i="2" l="1"/>
  <c r="Z2716" i="2" s="1"/>
  <c r="AA2716" i="2" s="1"/>
  <c r="Q2716" i="2"/>
  <c r="R2716" i="2" s="1"/>
  <c r="S2716" i="2" s="1"/>
  <c r="X2714" i="2"/>
  <c r="W2713" i="2"/>
  <c r="O2713" i="2"/>
  <c r="P2714" i="2"/>
  <c r="Y2715" i="2" l="1"/>
  <c r="Z2715" i="2" s="1"/>
  <c r="AA2715" i="2" s="1"/>
  <c r="Q2715" i="2"/>
  <c r="R2715" i="2" s="1"/>
  <c r="S2715" i="2" s="1"/>
  <c r="X2713" i="2"/>
  <c r="W2712" i="2"/>
  <c r="O2712" i="2"/>
  <c r="P2713" i="2"/>
  <c r="Y2714" i="2" l="1"/>
  <c r="Z2714" i="2" s="1"/>
  <c r="AA2714" i="2" s="1"/>
  <c r="Q2714" i="2"/>
  <c r="R2714" i="2" s="1"/>
  <c r="S2714" i="2" s="1"/>
  <c r="X2712" i="2"/>
  <c r="W2711" i="2"/>
  <c r="O2711" i="2"/>
  <c r="P2712" i="2"/>
  <c r="Y2713" i="2" l="1"/>
  <c r="Z2713" i="2" s="1"/>
  <c r="AA2713" i="2" s="1"/>
  <c r="Q2713" i="2"/>
  <c r="R2713" i="2" s="1"/>
  <c r="S2713" i="2" s="1"/>
  <c r="X2711" i="2"/>
  <c r="W2710" i="2"/>
  <c r="O2710" i="2"/>
  <c r="P2711" i="2"/>
  <c r="Y2712" i="2" l="1"/>
  <c r="Z2712" i="2" s="1"/>
  <c r="AA2712" i="2" s="1"/>
  <c r="Q2712" i="2"/>
  <c r="R2712" i="2" s="1"/>
  <c r="S2712" i="2" s="1"/>
  <c r="X2710" i="2"/>
  <c r="W2709" i="2"/>
  <c r="O2709" i="2"/>
  <c r="P2710" i="2"/>
  <c r="Y2711" i="2" l="1"/>
  <c r="Z2711" i="2" s="1"/>
  <c r="AA2711" i="2" s="1"/>
  <c r="Q2711" i="2"/>
  <c r="R2711" i="2" s="1"/>
  <c r="S2711" i="2" s="1"/>
  <c r="X2709" i="2"/>
  <c r="W2708" i="2"/>
  <c r="O2708" i="2"/>
  <c r="P2709" i="2"/>
  <c r="Y2710" i="2" l="1"/>
  <c r="Z2710" i="2" s="1"/>
  <c r="AA2710" i="2" s="1"/>
  <c r="Q2710" i="2"/>
  <c r="R2710" i="2" s="1"/>
  <c r="S2710" i="2" s="1"/>
  <c r="X2708" i="2"/>
  <c r="W2707" i="2"/>
  <c r="O2707" i="2"/>
  <c r="P2708" i="2"/>
  <c r="Y2709" i="2" l="1"/>
  <c r="Z2709" i="2" s="1"/>
  <c r="AA2709" i="2" s="1"/>
  <c r="Q2709" i="2"/>
  <c r="R2709" i="2" s="1"/>
  <c r="S2709" i="2" s="1"/>
  <c r="X2707" i="2"/>
  <c r="W2706" i="2"/>
  <c r="O2706" i="2"/>
  <c r="P2707" i="2"/>
  <c r="Y2708" i="2" l="1"/>
  <c r="Z2708" i="2" s="1"/>
  <c r="AA2708" i="2" s="1"/>
  <c r="Q2708" i="2"/>
  <c r="R2708" i="2" s="1"/>
  <c r="S2708" i="2" s="1"/>
  <c r="X2706" i="2"/>
  <c r="W2705" i="2"/>
  <c r="O2705" i="2"/>
  <c r="P2706" i="2"/>
  <c r="Y2707" i="2" l="1"/>
  <c r="Z2707" i="2" s="1"/>
  <c r="AA2707" i="2" s="1"/>
  <c r="Q2707" i="2"/>
  <c r="R2707" i="2" s="1"/>
  <c r="S2707" i="2" s="1"/>
  <c r="X2705" i="2"/>
  <c r="W2704" i="2"/>
  <c r="O2704" i="2"/>
  <c r="P2705" i="2"/>
  <c r="Y2706" i="2" l="1"/>
  <c r="Z2706" i="2" s="1"/>
  <c r="AA2706" i="2" s="1"/>
  <c r="Q2706" i="2"/>
  <c r="R2706" i="2" s="1"/>
  <c r="S2706" i="2" s="1"/>
  <c r="X2704" i="2"/>
  <c r="W2703" i="2"/>
  <c r="O2703" i="2"/>
  <c r="P2704" i="2"/>
  <c r="Y2705" i="2" l="1"/>
  <c r="Z2705" i="2" s="1"/>
  <c r="AA2705" i="2" s="1"/>
  <c r="Q2705" i="2"/>
  <c r="R2705" i="2" s="1"/>
  <c r="S2705" i="2" s="1"/>
  <c r="X2703" i="2"/>
  <c r="W2702" i="2"/>
  <c r="O2702" i="2"/>
  <c r="P2703" i="2"/>
  <c r="Y2704" i="2" l="1"/>
  <c r="Z2704" i="2" s="1"/>
  <c r="AA2704" i="2" s="1"/>
  <c r="Q2704" i="2"/>
  <c r="R2704" i="2" s="1"/>
  <c r="S2704" i="2" s="1"/>
  <c r="X2702" i="2"/>
  <c r="W2701" i="2"/>
  <c r="O2701" i="2"/>
  <c r="P2702" i="2"/>
  <c r="Y2703" i="2" l="1"/>
  <c r="Z2703" i="2" s="1"/>
  <c r="AA2703" i="2" s="1"/>
  <c r="Q2703" i="2"/>
  <c r="R2703" i="2" s="1"/>
  <c r="S2703" i="2" s="1"/>
  <c r="X2701" i="2"/>
  <c r="W2700" i="2"/>
  <c r="O2700" i="2"/>
  <c r="P2701" i="2"/>
  <c r="Y2702" i="2" l="1"/>
  <c r="Z2702" i="2" s="1"/>
  <c r="AA2702" i="2" s="1"/>
  <c r="Q2702" i="2"/>
  <c r="R2702" i="2" s="1"/>
  <c r="S2702" i="2" s="1"/>
  <c r="X2700" i="2"/>
  <c r="W2699" i="2"/>
  <c r="O2699" i="2"/>
  <c r="P2700" i="2"/>
  <c r="Y2701" i="2" l="1"/>
  <c r="Z2701" i="2" s="1"/>
  <c r="AA2701" i="2" s="1"/>
  <c r="Q2701" i="2"/>
  <c r="R2701" i="2" s="1"/>
  <c r="S2701" i="2" s="1"/>
  <c r="X2699" i="2"/>
  <c r="W2698" i="2"/>
  <c r="O2698" i="2"/>
  <c r="P2699" i="2"/>
  <c r="Y2700" i="2" l="1"/>
  <c r="Z2700" i="2" s="1"/>
  <c r="AA2700" i="2" s="1"/>
  <c r="Q2700" i="2"/>
  <c r="R2700" i="2" s="1"/>
  <c r="S2700" i="2" s="1"/>
  <c r="X2698" i="2"/>
  <c r="W2697" i="2"/>
  <c r="O2697" i="2"/>
  <c r="P2698" i="2"/>
  <c r="Y2699" i="2" l="1"/>
  <c r="Z2699" i="2" s="1"/>
  <c r="AA2699" i="2" s="1"/>
  <c r="Q2699" i="2"/>
  <c r="R2699" i="2" s="1"/>
  <c r="S2699" i="2" s="1"/>
  <c r="X2697" i="2"/>
  <c r="W2696" i="2"/>
  <c r="O2696" i="2"/>
  <c r="P2697" i="2"/>
  <c r="Y2698" i="2" l="1"/>
  <c r="Z2698" i="2" s="1"/>
  <c r="AA2698" i="2" s="1"/>
  <c r="Q2698" i="2"/>
  <c r="R2698" i="2" s="1"/>
  <c r="S2698" i="2" s="1"/>
  <c r="X2696" i="2"/>
  <c r="W2695" i="2"/>
  <c r="O2695" i="2"/>
  <c r="P2696" i="2"/>
  <c r="Y2697" i="2" l="1"/>
  <c r="Z2697" i="2" s="1"/>
  <c r="AA2697" i="2" s="1"/>
  <c r="Q2697" i="2"/>
  <c r="R2697" i="2" s="1"/>
  <c r="S2697" i="2" s="1"/>
  <c r="X2695" i="2"/>
  <c r="W2694" i="2"/>
  <c r="O2694" i="2"/>
  <c r="P2695" i="2"/>
  <c r="Y2696" i="2" l="1"/>
  <c r="Z2696" i="2" s="1"/>
  <c r="AA2696" i="2" s="1"/>
  <c r="Q2696" i="2"/>
  <c r="R2696" i="2" s="1"/>
  <c r="S2696" i="2" s="1"/>
  <c r="X2694" i="2"/>
  <c r="W2693" i="2"/>
  <c r="O2693" i="2"/>
  <c r="P2694" i="2"/>
  <c r="Y2695" i="2" l="1"/>
  <c r="Z2695" i="2" s="1"/>
  <c r="AA2695" i="2" s="1"/>
  <c r="Q2695" i="2"/>
  <c r="R2695" i="2" s="1"/>
  <c r="S2695" i="2" s="1"/>
  <c r="X2693" i="2"/>
  <c r="W2692" i="2"/>
  <c r="O2692" i="2"/>
  <c r="P2693" i="2"/>
  <c r="Y2694" i="2" l="1"/>
  <c r="Z2694" i="2" s="1"/>
  <c r="AA2694" i="2" s="1"/>
  <c r="Q2694" i="2"/>
  <c r="R2694" i="2" s="1"/>
  <c r="S2694" i="2" s="1"/>
  <c r="X2692" i="2"/>
  <c r="W2691" i="2"/>
  <c r="O2691" i="2"/>
  <c r="P2692" i="2"/>
  <c r="Y2693" i="2" l="1"/>
  <c r="Z2693" i="2" s="1"/>
  <c r="AA2693" i="2" s="1"/>
  <c r="Q2693" i="2"/>
  <c r="R2693" i="2" s="1"/>
  <c r="S2693" i="2" s="1"/>
  <c r="X2691" i="2"/>
  <c r="W2690" i="2"/>
  <c r="O2690" i="2"/>
  <c r="P2691" i="2"/>
  <c r="Y2692" i="2" l="1"/>
  <c r="Z2692" i="2" s="1"/>
  <c r="AA2692" i="2" s="1"/>
  <c r="Q2692" i="2"/>
  <c r="R2692" i="2" s="1"/>
  <c r="S2692" i="2" s="1"/>
  <c r="X2690" i="2"/>
  <c r="W2689" i="2"/>
  <c r="O2689" i="2"/>
  <c r="P2690" i="2"/>
  <c r="Y2691" i="2" l="1"/>
  <c r="Z2691" i="2" s="1"/>
  <c r="AA2691" i="2" s="1"/>
  <c r="Q2691" i="2"/>
  <c r="R2691" i="2" s="1"/>
  <c r="S2691" i="2" s="1"/>
  <c r="X2689" i="2"/>
  <c r="W2688" i="2"/>
  <c r="O2688" i="2"/>
  <c r="P2689" i="2"/>
  <c r="Y2690" i="2" l="1"/>
  <c r="Z2690" i="2" s="1"/>
  <c r="AA2690" i="2" s="1"/>
  <c r="Q2690" i="2"/>
  <c r="R2690" i="2" s="1"/>
  <c r="S2690" i="2" s="1"/>
  <c r="X2688" i="2"/>
  <c r="W2687" i="2"/>
  <c r="O2687" i="2"/>
  <c r="P2688" i="2"/>
  <c r="Y2689" i="2" l="1"/>
  <c r="Z2689" i="2" s="1"/>
  <c r="AA2689" i="2" s="1"/>
  <c r="Q2689" i="2"/>
  <c r="R2689" i="2" s="1"/>
  <c r="S2689" i="2" s="1"/>
  <c r="X2687" i="2"/>
  <c r="W2686" i="2"/>
  <c r="O2686" i="2"/>
  <c r="P2687" i="2"/>
  <c r="Y2688" i="2" l="1"/>
  <c r="Z2688" i="2" s="1"/>
  <c r="AA2688" i="2" s="1"/>
  <c r="Q2688" i="2"/>
  <c r="R2688" i="2" s="1"/>
  <c r="S2688" i="2" s="1"/>
  <c r="X2686" i="2"/>
  <c r="W2685" i="2"/>
  <c r="O2685" i="2"/>
  <c r="P2686" i="2"/>
  <c r="Y2687" i="2" l="1"/>
  <c r="Z2687" i="2" s="1"/>
  <c r="AA2687" i="2" s="1"/>
  <c r="Q2687" i="2"/>
  <c r="R2687" i="2" s="1"/>
  <c r="S2687" i="2" s="1"/>
  <c r="X2685" i="2"/>
  <c r="W2684" i="2"/>
  <c r="O2684" i="2"/>
  <c r="P2685" i="2"/>
  <c r="Y2686" i="2" l="1"/>
  <c r="Z2686" i="2" s="1"/>
  <c r="AA2686" i="2" s="1"/>
  <c r="Q2686" i="2"/>
  <c r="R2686" i="2" s="1"/>
  <c r="S2686" i="2" s="1"/>
  <c r="X2684" i="2"/>
  <c r="W2683" i="2"/>
  <c r="O2683" i="2"/>
  <c r="P2684" i="2"/>
  <c r="Y2685" i="2" l="1"/>
  <c r="Z2685" i="2" s="1"/>
  <c r="AA2685" i="2" s="1"/>
  <c r="Q2685" i="2"/>
  <c r="R2685" i="2" s="1"/>
  <c r="S2685" i="2" s="1"/>
  <c r="X2683" i="2"/>
  <c r="W2682" i="2"/>
  <c r="O2682" i="2"/>
  <c r="P2683" i="2"/>
  <c r="Y2684" i="2" l="1"/>
  <c r="Z2684" i="2" s="1"/>
  <c r="AA2684" i="2" s="1"/>
  <c r="Q2684" i="2"/>
  <c r="R2684" i="2" s="1"/>
  <c r="S2684" i="2" s="1"/>
  <c r="X2682" i="2"/>
  <c r="W2681" i="2"/>
  <c r="O2681" i="2"/>
  <c r="P2682" i="2"/>
  <c r="Y2683" i="2" l="1"/>
  <c r="Z2683" i="2" s="1"/>
  <c r="AA2683" i="2" s="1"/>
  <c r="Q2683" i="2"/>
  <c r="R2683" i="2" s="1"/>
  <c r="S2683" i="2" s="1"/>
  <c r="X2681" i="2"/>
  <c r="W2680" i="2"/>
  <c r="O2680" i="2"/>
  <c r="P2681" i="2"/>
  <c r="Y2682" i="2" l="1"/>
  <c r="Z2682" i="2" s="1"/>
  <c r="AA2682" i="2" s="1"/>
  <c r="Q2682" i="2"/>
  <c r="R2682" i="2" s="1"/>
  <c r="S2682" i="2" s="1"/>
  <c r="X2680" i="2"/>
  <c r="W2679" i="2"/>
  <c r="O2679" i="2"/>
  <c r="P2680" i="2"/>
  <c r="Y2681" i="2" l="1"/>
  <c r="Z2681" i="2" s="1"/>
  <c r="AA2681" i="2" s="1"/>
  <c r="Q2681" i="2"/>
  <c r="R2681" i="2" s="1"/>
  <c r="S2681" i="2" s="1"/>
  <c r="X2679" i="2"/>
  <c r="W2678" i="2"/>
  <c r="O2678" i="2"/>
  <c r="P2679" i="2"/>
  <c r="Y2680" i="2" l="1"/>
  <c r="Z2680" i="2" s="1"/>
  <c r="AA2680" i="2" s="1"/>
  <c r="Q2680" i="2"/>
  <c r="R2680" i="2" s="1"/>
  <c r="S2680" i="2" s="1"/>
  <c r="X2678" i="2"/>
  <c r="W2677" i="2"/>
  <c r="O2677" i="2"/>
  <c r="P2678" i="2"/>
  <c r="Y2679" i="2" l="1"/>
  <c r="Z2679" i="2" s="1"/>
  <c r="AA2679" i="2" s="1"/>
  <c r="Q2679" i="2"/>
  <c r="R2679" i="2" s="1"/>
  <c r="S2679" i="2" s="1"/>
  <c r="X2677" i="2"/>
  <c r="W2676" i="2"/>
  <c r="O2676" i="2"/>
  <c r="P2677" i="2"/>
  <c r="Y2678" i="2" l="1"/>
  <c r="Z2678" i="2" s="1"/>
  <c r="AA2678" i="2" s="1"/>
  <c r="Q2678" i="2"/>
  <c r="R2678" i="2" s="1"/>
  <c r="S2678" i="2" s="1"/>
  <c r="X2676" i="2"/>
  <c r="W2675" i="2"/>
  <c r="O2675" i="2"/>
  <c r="P2676" i="2"/>
  <c r="Y2677" i="2" l="1"/>
  <c r="Z2677" i="2" s="1"/>
  <c r="AA2677" i="2" s="1"/>
  <c r="Q2677" i="2"/>
  <c r="R2677" i="2" s="1"/>
  <c r="S2677" i="2" s="1"/>
  <c r="X2675" i="2"/>
  <c r="W2674" i="2"/>
  <c r="O2674" i="2"/>
  <c r="P2675" i="2"/>
  <c r="Y2676" i="2" l="1"/>
  <c r="Z2676" i="2" s="1"/>
  <c r="AA2676" i="2" s="1"/>
  <c r="Q2676" i="2"/>
  <c r="R2676" i="2" s="1"/>
  <c r="S2676" i="2" s="1"/>
  <c r="X2674" i="2"/>
  <c r="W2673" i="2"/>
  <c r="O2673" i="2"/>
  <c r="P2674" i="2"/>
  <c r="Y2675" i="2" l="1"/>
  <c r="Z2675" i="2" s="1"/>
  <c r="AA2675" i="2" s="1"/>
  <c r="Q2675" i="2"/>
  <c r="R2675" i="2" s="1"/>
  <c r="S2675" i="2" s="1"/>
  <c r="X2673" i="2"/>
  <c r="W2672" i="2"/>
  <c r="O2672" i="2"/>
  <c r="P2673" i="2"/>
  <c r="Y2674" i="2" l="1"/>
  <c r="Z2674" i="2" s="1"/>
  <c r="AA2674" i="2" s="1"/>
  <c r="Q2674" i="2"/>
  <c r="R2674" i="2" s="1"/>
  <c r="S2674" i="2" s="1"/>
  <c r="X2672" i="2"/>
  <c r="W2671" i="2"/>
  <c r="O2671" i="2"/>
  <c r="P2672" i="2"/>
  <c r="Y2673" i="2" l="1"/>
  <c r="Z2673" i="2" s="1"/>
  <c r="AA2673" i="2" s="1"/>
  <c r="Q2673" i="2"/>
  <c r="R2673" i="2" s="1"/>
  <c r="S2673" i="2" s="1"/>
  <c r="X2671" i="2"/>
  <c r="W2670" i="2"/>
  <c r="O2670" i="2"/>
  <c r="P2671" i="2"/>
  <c r="Y2672" i="2" l="1"/>
  <c r="Z2672" i="2" s="1"/>
  <c r="AA2672" i="2" s="1"/>
  <c r="Q2672" i="2"/>
  <c r="R2672" i="2" s="1"/>
  <c r="S2672" i="2" s="1"/>
  <c r="X2670" i="2"/>
  <c r="W2669" i="2"/>
  <c r="O2669" i="2"/>
  <c r="P2670" i="2"/>
  <c r="Y2671" i="2" l="1"/>
  <c r="Z2671" i="2" s="1"/>
  <c r="AA2671" i="2" s="1"/>
  <c r="Q2671" i="2"/>
  <c r="R2671" i="2" s="1"/>
  <c r="S2671" i="2" s="1"/>
  <c r="X2669" i="2"/>
  <c r="W2668" i="2"/>
  <c r="O2668" i="2"/>
  <c r="P2669" i="2"/>
  <c r="Y2670" i="2" l="1"/>
  <c r="Z2670" i="2" s="1"/>
  <c r="AA2670" i="2" s="1"/>
  <c r="Q2670" i="2"/>
  <c r="R2670" i="2" s="1"/>
  <c r="S2670" i="2" s="1"/>
  <c r="X2668" i="2"/>
  <c r="W2667" i="2"/>
  <c r="O2667" i="2"/>
  <c r="P2668" i="2"/>
  <c r="Y2669" i="2" l="1"/>
  <c r="Z2669" i="2" s="1"/>
  <c r="AA2669" i="2" s="1"/>
  <c r="Q2669" i="2"/>
  <c r="R2669" i="2" s="1"/>
  <c r="S2669" i="2" s="1"/>
  <c r="X2667" i="2"/>
  <c r="W2666" i="2"/>
  <c r="O2666" i="2"/>
  <c r="P2667" i="2"/>
  <c r="Y2668" i="2" l="1"/>
  <c r="Z2668" i="2" s="1"/>
  <c r="AA2668" i="2" s="1"/>
  <c r="Q2668" i="2"/>
  <c r="R2668" i="2" s="1"/>
  <c r="S2668" i="2" s="1"/>
  <c r="X2666" i="2"/>
  <c r="W2665" i="2"/>
  <c r="O2665" i="2"/>
  <c r="P2666" i="2"/>
  <c r="Y2667" i="2" l="1"/>
  <c r="Z2667" i="2" s="1"/>
  <c r="AA2667" i="2" s="1"/>
  <c r="Q2667" i="2"/>
  <c r="R2667" i="2" s="1"/>
  <c r="S2667" i="2" s="1"/>
  <c r="X2665" i="2"/>
  <c r="W2664" i="2"/>
  <c r="O2664" i="2"/>
  <c r="P2665" i="2"/>
  <c r="Y2666" i="2" l="1"/>
  <c r="Z2666" i="2" s="1"/>
  <c r="AA2666" i="2" s="1"/>
  <c r="Q2666" i="2"/>
  <c r="R2666" i="2" s="1"/>
  <c r="S2666" i="2" s="1"/>
  <c r="X2664" i="2"/>
  <c r="W2663" i="2"/>
  <c r="O2663" i="2"/>
  <c r="P2664" i="2"/>
  <c r="Y2665" i="2" l="1"/>
  <c r="Z2665" i="2" s="1"/>
  <c r="AA2665" i="2" s="1"/>
  <c r="Q2665" i="2"/>
  <c r="R2665" i="2" s="1"/>
  <c r="S2665" i="2" s="1"/>
  <c r="X2663" i="2"/>
  <c r="W2662" i="2"/>
  <c r="O2662" i="2"/>
  <c r="P2663" i="2"/>
  <c r="Y2664" i="2" l="1"/>
  <c r="Z2664" i="2" s="1"/>
  <c r="AA2664" i="2" s="1"/>
  <c r="Q2664" i="2"/>
  <c r="R2664" i="2" s="1"/>
  <c r="S2664" i="2" s="1"/>
  <c r="X2662" i="2"/>
  <c r="W2661" i="2"/>
  <c r="O2661" i="2"/>
  <c r="P2662" i="2"/>
  <c r="Y2663" i="2" l="1"/>
  <c r="Z2663" i="2" s="1"/>
  <c r="AA2663" i="2" s="1"/>
  <c r="Q2663" i="2"/>
  <c r="R2663" i="2" s="1"/>
  <c r="S2663" i="2" s="1"/>
  <c r="X2661" i="2"/>
  <c r="W2660" i="2"/>
  <c r="O2660" i="2"/>
  <c r="P2661" i="2"/>
  <c r="Y2662" i="2" l="1"/>
  <c r="Z2662" i="2" s="1"/>
  <c r="AA2662" i="2" s="1"/>
  <c r="Q2662" i="2"/>
  <c r="R2662" i="2" s="1"/>
  <c r="S2662" i="2" s="1"/>
  <c r="X2660" i="2"/>
  <c r="W2659" i="2"/>
  <c r="O2659" i="2"/>
  <c r="P2660" i="2"/>
  <c r="Y2661" i="2" l="1"/>
  <c r="Z2661" i="2" s="1"/>
  <c r="AA2661" i="2" s="1"/>
  <c r="Q2661" i="2"/>
  <c r="R2661" i="2" s="1"/>
  <c r="S2661" i="2" s="1"/>
  <c r="X2659" i="2"/>
  <c r="W2658" i="2"/>
  <c r="O2658" i="2"/>
  <c r="P2659" i="2"/>
  <c r="Y2660" i="2" l="1"/>
  <c r="Z2660" i="2" s="1"/>
  <c r="AA2660" i="2" s="1"/>
  <c r="Q2660" i="2"/>
  <c r="R2660" i="2" s="1"/>
  <c r="S2660" i="2" s="1"/>
  <c r="X2658" i="2"/>
  <c r="W2657" i="2"/>
  <c r="O2657" i="2"/>
  <c r="P2658" i="2"/>
  <c r="Y2659" i="2" l="1"/>
  <c r="Z2659" i="2" s="1"/>
  <c r="AA2659" i="2" s="1"/>
  <c r="Q2659" i="2"/>
  <c r="R2659" i="2" s="1"/>
  <c r="S2659" i="2" s="1"/>
  <c r="X2657" i="2"/>
  <c r="W2656" i="2"/>
  <c r="O2656" i="2"/>
  <c r="P2657" i="2"/>
  <c r="Y2658" i="2" l="1"/>
  <c r="Z2658" i="2" s="1"/>
  <c r="AA2658" i="2" s="1"/>
  <c r="Q2658" i="2"/>
  <c r="R2658" i="2" s="1"/>
  <c r="S2658" i="2" s="1"/>
  <c r="X2656" i="2"/>
  <c r="W2655" i="2"/>
  <c r="O2655" i="2"/>
  <c r="P2656" i="2"/>
  <c r="Y2657" i="2" l="1"/>
  <c r="Z2657" i="2" s="1"/>
  <c r="AA2657" i="2" s="1"/>
  <c r="Q2657" i="2"/>
  <c r="R2657" i="2" s="1"/>
  <c r="S2657" i="2" s="1"/>
  <c r="X2655" i="2"/>
  <c r="W2654" i="2"/>
  <c r="O2654" i="2"/>
  <c r="P2655" i="2"/>
  <c r="Y2656" i="2" l="1"/>
  <c r="Z2656" i="2" s="1"/>
  <c r="AA2656" i="2" s="1"/>
  <c r="Q2656" i="2"/>
  <c r="R2656" i="2" s="1"/>
  <c r="S2656" i="2" s="1"/>
  <c r="X2654" i="2"/>
  <c r="W2653" i="2"/>
  <c r="O2653" i="2"/>
  <c r="P2654" i="2"/>
  <c r="Y2655" i="2" l="1"/>
  <c r="Z2655" i="2" s="1"/>
  <c r="AA2655" i="2" s="1"/>
  <c r="Q2655" i="2"/>
  <c r="R2655" i="2" s="1"/>
  <c r="S2655" i="2" s="1"/>
  <c r="X2653" i="2"/>
  <c r="W2652" i="2"/>
  <c r="O2652" i="2"/>
  <c r="P2653" i="2"/>
  <c r="Y2654" i="2" l="1"/>
  <c r="Z2654" i="2" s="1"/>
  <c r="AA2654" i="2" s="1"/>
  <c r="Q2654" i="2"/>
  <c r="R2654" i="2" s="1"/>
  <c r="S2654" i="2" s="1"/>
  <c r="X2652" i="2"/>
  <c r="W2651" i="2"/>
  <c r="O2651" i="2"/>
  <c r="P2652" i="2"/>
  <c r="Y2653" i="2" l="1"/>
  <c r="Z2653" i="2" s="1"/>
  <c r="AA2653" i="2" s="1"/>
  <c r="Q2653" i="2"/>
  <c r="R2653" i="2" s="1"/>
  <c r="S2653" i="2" s="1"/>
  <c r="X2651" i="2"/>
  <c r="W2650" i="2"/>
  <c r="O2650" i="2"/>
  <c r="P2651" i="2"/>
  <c r="Y2652" i="2" l="1"/>
  <c r="Z2652" i="2" s="1"/>
  <c r="AA2652" i="2" s="1"/>
  <c r="Q2652" i="2"/>
  <c r="R2652" i="2" s="1"/>
  <c r="S2652" i="2" s="1"/>
  <c r="X2650" i="2"/>
  <c r="W2649" i="2"/>
  <c r="O2649" i="2"/>
  <c r="P2650" i="2"/>
  <c r="Y2651" i="2" l="1"/>
  <c r="Z2651" i="2" s="1"/>
  <c r="AA2651" i="2" s="1"/>
  <c r="Q2651" i="2"/>
  <c r="R2651" i="2" s="1"/>
  <c r="S2651" i="2" s="1"/>
  <c r="X2649" i="2"/>
  <c r="W2648" i="2"/>
  <c r="O2648" i="2"/>
  <c r="P2649" i="2"/>
  <c r="Y2650" i="2" l="1"/>
  <c r="Z2650" i="2" s="1"/>
  <c r="AA2650" i="2" s="1"/>
  <c r="Q2650" i="2"/>
  <c r="R2650" i="2" s="1"/>
  <c r="S2650" i="2" s="1"/>
  <c r="X2648" i="2"/>
  <c r="W2647" i="2"/>
  <c r="O2647" i="2"/>
  <c r="P2648" i="2"/>
  <c r="Y2649" i="2" l="1"/>
  <c r="Z2649" i="2" s="1"/>
  <c r="AA2649" i="2" s="1"/>
  <c r="Q2649" i="2"/>
  <c r="R2649" i="2" s="1"/>
  <c r="S2649" i="2" s="1"/>
  <c r="X2647" i="2"/>
  <c r="W2646" i="2"/>
  <c r="O2646" i="2"/>
  <c r="P2647" i="2"/>
  <c r="Y2648" i="2" l="1"/>
  <c r="Z2648" i="2" s="1"/>
  <c r="AA2648" i="2" s="1"/>
  <c r="Q2648" i="2"/>
  <c r="R2648" i="2" s="1"/>
  <c r="S2648" i="2" s="1"/>
  <c r="X2646" i="2"/>
  <c r="W2645" i="2"/>
  <c r="O2645" i="2"/>
  <c r="P2646" i="2"/>
  <c r="Y2647" i="2" l="1"/>
  <c r="Z2647" i="2" s="1"/>
  <c r="AA2647" i="2" s="1"/>
  <c r="Q2647" i="2"/>
  <c r="R2647" i="2" s="1"/>
  <c r="S2647" i="2" s="1"/>
  <c r="X2645" i="2"/>
  <c r="W2644" i="2"/>
  <c r="O2644" i="2"/>
  <c r="P2645" i="2"/>
  <c r="Y2646" i="2" l="1"/>
  <c r="Z2646" i="2" s="1"/>
  <c r="AA2646" i="2" s="1"/>
  <c r="Q2646" i="2"/>
  <c r="R2646" i="2" s="1"/>
  <c r="S2646" i="2" s="1"/>
  <c r="X2644" i="2"/>
  <c r="W2643" i="2"/>
  <c r="O2643" i="2"/>
  <c r="P2644" i="2"/>
  <c r="Y2645" i="2" l="1"/>
  <c r="Z2645" i="2" s="1"/>
  <c r="AA2645" i="2" s="1"/>
  <c r="Q2645" i="2"/>
  <c r="R2645" i="2" s="1"/>
  <c r="S2645" i="2" s="1"/>
  <c r="X2643" i="2"/>
  <c r="W2642" i="2"/>
  <c r="O2642" i="2"/>
  <c r="P2643" i="2"/>
  <c r="Y2644" i="2" l="1"/>
  <c r="Z2644" i="2" s="1"/>
  <c r="AA2644" i="2" s="1"/>
  <c r="Q2644" i="2"/>
  <c r="R2644" i="2" s="1"/>
  <c r="S2644" i="2" s="1"/>
  <c r="X2642" i="2"/>
  <c r="W2641" i="2"/>
  <c r="O2641" i="2"/>
  <c r="P2642" i="2"/>
  <c r="Y2643" i="2" l="1"/>
  <c r="Z2643" i="2" s="1"/>
  <c r="AA2643" i="2" s="1"/>
  <c r="Q2643" i="2"/>
  <c r="R2643" i="2" s="1"/>
  <c r="S2643" i="2" s="1"/>
  <c r="X2641" i="2"/>
  <c r="W2640" i="2"/>
  <c r="O2640" i="2"/>
  <c r="P2641" i="2"/>
  <c r="Y2642" i="2" l="1"/>
  <c r="Z2642" i="2" s="1"/>
  <c r="AA2642" i="2" s="1"/>
  <c r="Q2642" i="2"/>
  <c r="R2642" i="2" s="1"/>
  <c r="S2642" i="2" s="1"/>
  <c r="X2640" i="2"/>
  <c r="W2639" i="2"/>
  <c r="O2639" i="2"/>
  <c r="P2640" i="2"/>
  <c r="Y2641" i="2" l="1"/>
  <c r="Z2641" i="2" s="1"/>
  <c r="AA2641" i="2" s="1"/>
  <c r="Q2641" i="2"/>
  <c r="R2641" i="2" s="1"/>
  <c r="S2641" i="2" s="1"/>
  <c r="X2639" i="2"/>
  <c r="W2638" i="2"/>
  <c r="O2638" i="2"/>
  <c r="P2639" i="2"/>
  <c r="Y2640" i="2" l="1"/>
  <c r="Z2640" i="2" s="1"/>
  <c r="AA2640" i="2" s="1"/>
  <c r="Q2640" i="2"/>
  <c r="R2640" i="2" s="1"/>
  <c r="S2640" i="2" s="1"/>
  <c r="X2638" i="2"/>
  <c r="W2637" i="2"/>
  <c r="O2637" i="2"/>
  <c r="P2638" i="2"/>
  <c r="Y2639" i="2" l="1"/>
  <c r="Z2639" i="2" s="1"/>
  <c r="AA2639" i="2" s="1"/>
  <c r="Q2639" i="2"/>
  <c r="R2639" i="2" s="1"/>
  <c r="S2639" i="2" s="1"/>
  <c r="X2637" i="2"/>
  <c r="W2636" i="2"/>
  <c r="O2636" i="2"/>
  <c r="P2637" i="2"/>
  <c r="Y2638" i="2" l="1"/>
  <c r="Z2638" i="2" s="1"/>
  <c r="AA2638" i="2" s="1"/>
  <c r="Q2638" i="2"/>
  <c r="R2638" i="2" s="1"/>
  <c r="S2638" i="2" s="1"/>
  <c r="X2636" i="2"/>
  <c r="W2635" i="2"/>
  <c r="O2635" i="2"/>
  <c r="P2636" i="2"/>
  <c r="Y2637" i="2" l="1"/>
  <c r="Z2637" i="2" s="1"/>
  <c r="AA2637" i="2" s="1"/>
  <c r="Q2637" i="2"/>
  <c r="R2637" i="2" s="1"/>
  <c r="S2637" i="2" s="1"/>
  <c r="X2635" i="2"/>
  <c r="W2634" i="2"/>
  <c r="O2634" i="2"/>
  <c r="P2635" i="2"/>
  <c r="Y2636" i="2" l="1"/>
  <c r="Z2636" i="2" s="1"/>
  <c r="AA2636" i="2" s="1"/>
  <c r="Q2636" i="2"/>
  <c r="R2636" i="2" s="1"/>
  <c r="S2636" i="2" s="1"/>
  <c r="X2634" i="2"/>
  <c r="W2633" i="2"/>
  <c r="O2633" i="2"/>
  <c r="P2634" i="2"/>
  <c r="Y2635" i="2" l="1"/>
  <c r="Z2635" i="2" s="1"/>
  <c r="AA2635" i="2" s="1"/>
  <c r="Q2635" i="2"/>
  <c r="R2635" i="2" s="1"/>
  <c r="S2635" i="2" s="1"/>
  <c r="X2633" i="2"/>
  <c r="W2632" i="2"/>
  <c r="O2632" i="2"/>
  <c r="P2633" i="2"/>
  <c r="Y2634" i="2" l="1"/>
  <c r="Z2634" i="2" s="1"/>
  <c r="AA2634" i="2" s="1"/>
  <c r="Q2634" i="2"/>
  <c r="R2634" i="2" s="1"/>
  <c r="S2634" i="2" s="1"/>
  <c r="X2632" i="2"/>
  <c r="W2631" i="2"/>
  <c r="O2631" i="2"/>
  <c r="P2632" i="2"/>
  <c r="Y2633" i="2" l="1"/>
  <c r="Z2633" i="2" s="1"/>
  <c r="AA2633" i="2" s="1"/>
  <c r="Q2633" i="2"/>
  <c r="R2633" i="2" s="1"/>
  <c r="S2633" i="2" s="1"/>
  <c r="X2631" i="2"/>
  <c r="W2630" i="2"/>
  <c r="O2630" i="2"/>
  <c r="P2631" i="2"/>
  <c r="Y2632" i="2" l="1"/>
  <c r="Z2632" i="2" s="1"/>
  <c r="AA2632" i="2" s="1"/>
  <c r="Q2632" i="2"/>
  <c r="R2632" i="2" s="1"/>
  <c r="S2632" i="2" s="1"/>
  <c r="X2630" i="2"/>
  <c r="W2629" i="2"/>
  <c r="O2629" i="2"/>
  <c r="P2630" i="2"/>
  <c r="Y2631" i="2" l="1"/>
  <c r="Z2631" i="2" s="1"/>
  <c r="AA2631" i="2" s="1"/>
  <c r="Q2631" i="2"/>
  <c r="R2631" i="2" s="1"/>
  <c r="S2631" i="2" s="1"/>
  <c r="X2629" i="2"/>
  <c r="W2628" i="2"/>
  <c r="O2628" i="2"/>
  <c r="P2629" i="2"/>
  <c r="Y2630" i="2" l="1"/>
  <c r="Z2630" i="2" s="1"/>
  <c r="AA2630" i="2" s="1"/>
  <c r="Q2630" i="2"/>
  <c r="R2630" i="2" s="1"/>
  <c r="S2630" i="2" s="1"/>
  <c r="X2628" i="2"/>
  <c r="W2627" i="2"/>
  <c r="O2627" i="2"/>
  <c r="P2628" i="2"/>
  <c r="Y2629" i="2" l="1"/>
  <c r="Z2629" i="2" s="1"/>
  <c r="AA2629" i="2" s="1"/>
  <c r="Q2629" i="2"/>
  <c r="R2629" i="2" s="1"/>
  <c r="S2629" i="2" s="1"/>
  <c r="X2627" i="2"/>
  <c r="W2626" i="2"/>
  <c r="O2626" i="2"/>
  <c r="P2627" i="2"/>
  <c r="Y2628" i="2" l="1"/>
  <c r="Z2628" i="2" s="1"/>
  <c r="AA2628" i="2" s="1"/>
  <c r="Q2628" i="2"/>
  <c r="R2628" i="2" s="1"/>
  <c r="S2628" i="2" s="1"/>
  <c r="X2626" i="2"/>
  <c r="W2625" i="2"/>
  <c r="O2625" i="2"/>
  <c r="P2626" i="2"/>
  <c r="Y2627" i="2" l="1"/>
  <c r="Z2627" i="2" s="1"/>
  <c r="AA2627" i="2" s="1"/>
  <c r="Q2627" i="2"/>
  <c r="R2627" i="2" s="1"/>
  <c r="S2627" i="2" s="1"/>
  <c r="X2625" i="2"/>
  <c r="W2624" i="2"/>
  <c r="O2624" i="2"/>
  <c r="P2625" i="2"/>
  <c r="Y2626" i="2" l="1"/>
  <c r="Z2626" i="2" s="1"/>
  <c r="AA2626" i="2" s="1"/>
  <c r="Q2626" i="2"/>
  <c r="R2626" i="2" s="1"/>
  <c r="S2626" i="2" s="1"/>
  <c r="X2624" i="2"/>
  <c r="W2623" i="2"/>
  <c r="O2623" i="2"/>
  <c r="P2624" i="2"/>
  <c r="Y2625" i="2" l="1"/>
  <c r="Z2625" i="2" s="1"/>
  <c r="AA2625" i="2" s="1"/>
  <c r="Q2625" i="2"/>
  <c r="R2625" i="2" s="1"/>
  <c r="S2625" i="2" s="1"/>
  <c r="X2623" i="2"/>
  <c r="W2622" i="2"/>
  <c r="O2622" i="2"/>
  <c r="P2623" i="2"/>
  <c r="Y2624" i="2" l="1"/>
  <c r="Z2624" i="2" s="1"/>
  <c r="AA2624" i="2" s="1"/>
  <c r="Q2624" i="2"/>
  <c r="R2624" i="2" s="1"/>
  <c r="S2624" i="2" s="1"/>
  <c r="X2622" i="2"/>
  <c r="W2621" i="2"/>
  <c r="O2621" i="2"/>
  <c r="P2622" i="2"/>
  <c r="Y2623" i="2" l="1"/>
  <c r="Z2623" i="2" s="1"/>
  <c r="AA2623" i="2" s="1"/>
  <c r="Q2623" i="2"/>
  <c r="R2623" i="2" s="1"/>
  <c r="S2623" i="2" s="1"/>
  <c r="X2621" i="2"/>
  <c r="W2620" i="2"/>
  <c r="O2620" i="2"/>
  <c r="P2621" i="2"/>
  <c r="Y2622" i="2" l="1"/>
  <c r="Z2622" i="2" s="1"/>
  <c r="AA2622" i="2" s="1"/>
  <c r="Q2622" i="2"/>
  <c r="R2622" i="2" s="1"/>
  <c r="S2622" i="2" s="1"/>
  <c r="X2620" i="2"/>
  <c r="W2619" i="2"/>
  <c r="O2619" i="2"/>
  <c r="P2620" i="2"/>
  <c r="Y2621" i="2" l="1"/>
  <c r="Z2621" i="2" s="1"/>
  <c r="AA2621" i="2" s="1"/>
  <c r="Q2621" i="2"/>
  <c r="R2621" i="2" s="1"/>
  <c r="S2621" i="2" s="1"/>
  <c r="X2619" i="2"/>
  <c r="W2618" i="2"/>
  <c r="O2618" i="2"/>
  <c r="P2619" i="2"/>
  <c r="Y2620" i="2" l="1"/>
  <c r="Z2620" i="2" s="1"/>
  <c r="AA2620" i="2" s="1"/>
  <c r="Q2620" i="2"/>
  <c r="R2620" i="2" s="1"/>
  <c r="S2620" i="2" s="1"/>
  <c r="X2618" i="2"/>
  <c r="W2617" i="2"/>
  <c r="O2617" i="2"/>
  <c r="P2618" i="2"/>
  <c r="Y2619" i="2" l="1"/>
  <c r="Z2619" i="2" s="1"/>
  <c r="AA2619" i="2" s="1"/>
  <c r="Q2619" i="2"/>
  <c r="R2619" i="2" s="1"/>
  <c r="S2619" i="2" s="1"/>
  <c r="X2617" i="2"/>
  <c r="W2616" i="2"/>
  <c r="O2616" i="2"/>
  <c r="P2617" i="2"/>
  <c r="Y2618" i="2" l="1"/>
  <c r="Z2618" i="2" s="1"/>
  <c r="AA2618" i="2" s="1"/>
  <c r="Q2618" i="2"/>
  <c r="R2618" i="2" s="1"/>
  <c r="S2618" i="2" s="1"/>
  <c r="X2616" i="2"/>
  <c r="W2615" i="2"/>
  <c r="O2615" i="2"/>
  <c r="P2616" i="2"/>
  <c r="Y2617" i="2" l="1"/>
  <c r="Z2617" i="2" s="1"/>
  <c r="AA2617" i="2" s="1"/>
  <c r="Q2617" i="2"/>
  <c r="R2617" i="2" s="1"/>
  <c r="S2617" i="2" s="1"/>
  <c r="X2615" i="2"/>
  <c r="W2614" i="2"/>
  <c r="O2614" i="2"/>
  <c r="P2615" i="2"/>
  <c r="Y2616" i="2" l="1"/>
  <c r="Z2616" i="2" s="1"/>
  <c r="AA2616" i="2" s="1"/>
  <c r="Q2616" i="2"/>
  <c r="R2616" i="2" s="1"/>
  <c r="S2616" i="2" s="1"/>
  <c r="X2614" i="2"/>
  <c r="W2613" i="2"/>
  <c r="O2613" i="2"/>
  <c r="P2614" i="2"/>
  <c r="Y2615" i="2" l="1"/>
  <c r="Z2615" i="2" s="1"/>
  <c r="AA2615" i="2" s="1"/>
  <c r="Q2615" i="2"/>
  <c r="R2615" i="2" s="1"/>
  <c r="S2615" i="2" s="1"/>
  <c r="X2613" i="2"/>
  <c r="W2612" i="2"/>
  <c r="O2612" i="2"/>
  <c r="P2613" i="2"/>
  <c r="Y2614" i="2" l="1"/>
  <c r="Z2614" i="2" s="1"/>
  <c r="AA2614" i="2" s="1"/>
  <c r="Q2614" i="2"/>
  <c r="R2614" i="2" s="1"/>
  <c r="S2614" i="2" s="1"/>
  <c r="X2612" i="2"/>
  <c r="W2611" i="2"/>
  <c r="O2611" i="2"/>
  <c r="P2612" i="2"/>
  <c r="Y2613" i="2" l="1"/>
  <c r="Z2613" i="2" s="1"/>
  <c r="AA2613" i="2" s="1"/>
  <c r="Q2613" i="2"/>
  <c r="R2613" i="2" s="1"/>
  <c r="S2613" i="2" s="1"/>
  <c r="X2611" i="2"/>
  <c r="W2610" i="2"/>
  <c r="O2610" i="2"/>
  <c r="P2611" i="2"/>
  <c r="Y2612" i="2" l="1"/>
  <c r="Z2612" i="2" s="1"/>
  <c r="AA2612" i="2" s="1"/>
  <c r="Q2612" i="2"/>
  <c r="R2612" i="2" s="1"/>
  <c r="S2612" i="2" s="1"/>
  <c r="X2610" i="2"/>
  <c r="W2609" i="2"/>
  <c r="O2609" i="2"/>
  <c r="P2610" i="2"/>
  <c r="Y2611" i="2" l="1"/>
  <c r="Z2611" i="2" s="1"/>
  <c r="AA2611" i="2" s="1"/>
  <c r="Q2611" i="2"/>
  <c r="R2611" i="2" s="1"/>
  <c r="S2611" i="2" s="1"/>
  <c r="X2609" i="2"/>
  <c r="W2608" i="2"/>
  <c r="O2608" i="2"/>
  <c r="P2609" i="2"/>
  <c r="Y2610" i="2" l="1"/>
  <c r="Z2610" i="2" s="1"/>
  <c r="AA2610" i="2" s="1"/>
  <c r="Q2610" i="2"/>
  <c r="R2610" i="2" s="1"/>
  <c r="S2610" i="2" s="1"/>
  <c r="X2608" i="2"/>
  <c r="W2607" i="2"/>
  <c r="O2607" i="2"/>
  <c r="P2608" i="2"/>
  <c r="Y2609" i="2" l="1"/>
  <c r="Z2609" i="2" s="1"/>
  <c r="AA2609" i="2" s="1"/>
  <c r="Q2609" i="2"/>
  <c r="R2609" i="2" s="1"/>
  <c r="S2609" i="2" s="1"/>
  <c r="X2607" i="2"/>
  <c r="W2606" i="2"/>
  <c r="O2606" i="2"/>
  <c r="P2607" i="2"/>
  <c r="Y2608" i="2" l="1"/>
  <c r="Z2608" i="2" s="1"/>
  <c r="AA2608" i="2" s="1"/>
  <c r="Q2608" i="2"/>
  <c r="R2608" i="2" s="1"/>
  <c r="S2608" i="2" s="1"/>
  <c r="X2606" i="2"/>
  <c r="W2605" i="2"/>
  <c r="O2605" i="2"/>
  <c r="P2606" i="2"/>
  <c r="Y2607" i="2" l="1"/>
  <c r="Z2607" i="2" s="1"/>
  <c r="AA2607" i="2" s="1"/>
  <c r="Q2607" i="2"/>
  <c r="R2607" i="2" s="1"/>
  <c r="S2607" i="2" s="1"/>
  <c r="X2605" i="2"/>
  <c r="W2604" i="2"/>
  <c r="O2604" i="2"/>
  <c r="P2605" i="2"/>
  <c r="Y2606" i="2" l="1"/>
  <c r="Z2606" i="2" s="1"/>
  <c r="AA2606" i="2" s="1"/>
  <c r="Q2606" i="2"/>
  <c r="R2606" i="2" s="1"/>
  <c r="S2606" i="2" s="1"/>
  <c r="X2604" i="2"/>
  <c r="W2603" i="2"/>
  <c r="O2603" i="2"/>
  <c r="P2604" i="2"/>
  <c r="Y2605" i="2" l="1"/>
  <c r="Z2605" i="2" s="1"/>
  <c r="AA2605" i="2" s="1"/>
  <c r="Q2605" i="2"/>
  <c r="R2605" i="2" s="1"/>
  <c r="S2605" i="2" s="1"/>
  <c r="X2603" i="2"/>
  <c r="W2602" i="2"/>
  <c r="O2602" i="2"/>
  <c r="P2603" i="2"/>
  <c r="Y2604" i="2" l="1"/>
  <c r="Z2604" i="2" s="1"/>
  <c r="AA2604" i="2" s="1"/>
  <c r="Q2604" i="2"/>
  <c r="R2604" i="2" s="1"/>
  <c r="S2604" i="2" s="1"/>
  <c r="X2602" i="2"/>
  <c r="W2601" i="2"/>
  <c r="O2601" i="2"/>
  <c r="P2602" i="2"/>
  <c r="Y2603" i="2" l="1"/>
  <c r="Z2603" i="2" s="1"/>
  <c r="AA2603" i="2" s="1"/>
  <c r="Q2603" i="2"/>
  <c r="R2603" i="2" s="1"/>
  <c r="S2603" i="2" s="1"/>
  <c r="X2601" i="2"/>
  <c r="W2600" i="2"/>
  <c r="O2600" i="2"/>
  <c r="P2601" i="2"/>
  <c r="Y2602" i="2" l="1"/>
  <c r="Z2602" i="2" s="1"/>
  <c r="AA2602" i="2" s="1"/>
  <c r="Q2602" i="2"/>
  <c r="R2602" i="2" s="1"/>
  <c r="S2602" i="2" s="1"/>
  <c r="X2600" i="2"/>
  <c r="W2599" i="2"/>
  <c r="O2599" i="2"/>
  <c r="P2600" i="2"/>
  <c r="Y2601" i="2" l="1"/>
  <c r="Z2601" i="2" s="1"/>
  <c r="AA2601" i="2" s="1"/>
  <c r="Q2601" i="2"/>
  <c r="R2601" i="2" s="1"/>
  <c r="S2601" i="2" s="1"/>
  <c r="X2599" i="2"/>
  <c r="W2598" i="2"/>
  <c r="O2598" i="2"/>
  <c r="P2599" i="2"/>
  <c r="Y2600" i="2" l="1"/>
  <c r="Z2600" i="2" s="1"/>
  <c r="AA2600" i="2" s="1"/>
  <c r="Q2600" i="2"/>
  <c r="R2600" i="2" s="1"/>
  <c r="S2600" i="2" s="1"/>
  <c r="X2598" i="2"/>
  <c r="W2597" i="2"/>
  <c r="O2597" i="2"/>
  <c r="P2598" i="2"/>
  <c r="Y2599" i="2" l="1"/>
  <c r="Z2599" i="2" s="1"/>
  <c r="AA2599" i="2" s="1"/>
  <c r="Q2599" i="2"/>
  <c r="R2599" i="2" s="1"/>
  <c r="S2599" i="2" s="1"/>
  <c r="X2597" i="2"/>
  <c r="W2596" i="2"/>
  <c r="O2596" i="2"/>
  <c r="P2597" i="2"/>
  <c r="Y2598" i="2" l="1"/>
  <c r="Z2598" i="2" s="1"/>
  <c r="AA2598" i="2" s="1"/>
  <c r="Q2598" i="2"/>
  <c r="R2598" i="2" s="1"/>
  <c r="S2598" i="2" s="1"/>
  <c r="X2596" i="2"/>
  <c r="W2595" i="2"/>
  <c r="O2595" i="2"/>
  <c r="P2596" i="2"/>
  <c r="Y2597" i="2" l="1"/>
  <c r="Z2597" i="2" s="1"/>
  <c r="AA2597" i="2" s="1"/>
  <c r="Q2597" i="2"/>
  <c r="R2597" i="2" s="1"/>
  <c r="S2597" i="2" s="1"/>
  <c r="X2595" i="2"/>
  <c r="W2594" i="2"/>
  <c r="O2594" i="2"/>
  <c r="P2595" i="2"/>
  <c r="Y2596" i="2" l="1"/>
  <c r="Z2596" i="2" s="1"/>
  <c r="AA2596" i="2" s="1"/>
  <c r="Q2596" i="2"/>
  <c r="R2596" i="2" s="1"/>
  <c r="S2596" i="2" s="1"/>
  <c r="X2594" i="2"/>
  <c r="W2593" i="2"/>
  <c r="O2593" i="2"/>
  <c r="P2594" i="2"/>
  <c r="Y2595" i="2" l="1"/>
  <c r="Z2595" i="2" s="1"/>
  <c r="AA2595" i="2" s="1"/>
  <c r="Q2595" i="2"/>
  <c r="R2595" i="2" s="1"/>
  <c r="S2595" i="2" s="1"/>
  <c r="X2593" i="2"/>
  <c r="W2592" i="2"/>
  <c r="O2592" i="2"/>
  <c r="P2593" i="2"/>
  <c r="Y2594" i="2" l="1"/>
  <c r="Z2594" i="2" s="1"/>
  <c r="AA2594" i="2" s="1"/>
  <c r="Q2594" i="2"/>
  <c r="R2594" i="2" s="1"/>
  <c r="S2594" i="2" s="1"/>
  <c r="X2592" i="2"/>
  <c r="W2591" i="2"/>
  <c r="O2591" i="2"/>
  <c r="P2592" i="2"/>
  <c r="Y2593" i="2" l="1"/>
  <c r="Z2593" i="2" s="1"/>
  <c r="AA2593" i="2" s="1"/>
  <c r="Q2593" i="2"/>
  <c r="R2593" i="2" s="1"/>
  <c r="S2593" i="2" s="1"/>
  <c r="X2591" i="2"/>
  <c r="W2590" i="2"/>
  <c r="O2590" i="2"/>
  <c r="P2591" i="2"/>
  <c r="Y2592" i="2" l="1"/>
  <c r="Z2592" i="2" s="1"/>
  <c r="AA2592" i="2" s="1"/>
  <c r="Q2592" i="2"/>
  <c r="R2592" i="2" s="1"/>
  <c r="S2592" i="2" s="1"/>
  <c r="X2590" i="2"/>
  <c r="W2589" i="2"/>
  <c r="O2589" i="2"/>
  <c r="P2590" i="2"/>
  <c r="Y2591" i="2" l="1"/>
  <c r="Z2591" i="2" s="1"/>
  <c r="AA2591" i="2" s="1"/>
  <c r="Q2591" i="2"/>
  <c r="R2591" i="2" s="1"/>
  <c r="S2591" i="2" s="1"/>
  <c r="X2589" i="2"/>
  <c r="W2588" i="2"/>
  <c r="O2588" i="2"/>
  <c r="P2589" i="2"/>
  <c r="Y2590" i="2" l="1"/>
  <c r="Z2590" i="2" s="1"/>
  <c r="AA2590" i="2" s="1"/>
  <c r="Q2590" i="2"/>
  <c r="R2590" i="2" s="1"/>
  <c r="S2590" i="2" s="1"/>
  <c r="X2588" i="2"/>
  <c r="W2587" i="2"/>
  <c r="O2587" i="2"/>
  <c r="P2588" i="2"/>
  <c r="Y2589" i="2" l="1"/>
  <c r="Z2589" i="2" s="1"/>
  <c r="AA2589" i="2" s="1"/>
  <c r="Q2589" i="2"/>
  <c r="R2589" i="2" s="1"/>
  <c r="S2589" i="2" s="1"/>
  <c r="X2587" i="2"/>
  <c r="W2586" i="2"/>
  <c r="O2586" i="2"/>
  <c r="P2587" i="2"/>
  <c r="Y2588" i="2" l="1"/>
  <c r="Z2588" i="2" s="1"/>
  <c r="AA2588" i="2" s="1"/>
  <c r="Q2588" i="2"/>
  <c r="R2588" i="2" s="1"/>
  <c r="S2588" i="2" s="1"/>
  <c r="X2586" i="2"/>
  <c r="W2585" i="2"/>
  <c r="O2585" i="2"/>
  <c r="P2586" i="2"/>
  <c r="Y2587" i="2" l="1"/>
  <c r="Z2587" i="2" s="1"/>
  <c r="AA2587" i="2" s="1"/>
  <c r="Q2587" i="2"/>
  <c r="R2587" i="2" s="1"/>
  <c r="S2587" i="2" s="1"/>
  <c r="X2585" i="2"/>
  <c r="W2584" i="2"/>
  <c r="O2584" i="2"/>
  <c r="P2585" i="2"/>
  <c r="Y2586" i="2" l="1"/>
  <c r="Z2586" i="2" s="1"/>
  <c r="AA2586" i="2" s="1"/>
  <c r="Q2586" i="2"/>
  <c r="R2586" i="2" s="1"/>
  <c r="S2586" i="2" s="1"/>
  <c r="X2584" i="2"/>
  <c r="W2583" i="2"/>
  <c r="O2583" i="2"/>
  <c r="P2584" i="2"/>
  <c r="Y2585" i="2" l="1"/>
  <c r="Z2585" i="2" s="1"/>
  <c r="AA2585" i="2" s="1"/>
  <c r="Q2585" i="2"/>
  <c r="R2585" i="2" s="1"/>
  <c r="S2585" i="2" s="1"/>
  <c r="X2583" i="2"/>
  <c r="W2582" i="2"/>
  <c r="O2582" i="2"/>
  <c r="P2583" i="2"/>
  <c r="Y2584" i="2" l="1"/>
  <c r="Z2584" i="2" s="1"/>
  <c r="AA2584" i="2" s="1"/>
  <c r="Q2584" i="2"/>
  <c r="R2584" i="2" s="1"/>
  <c r="S2584" i="2" s="1"/>
  <c r="X2582" i="2"/>
  <c r="W2581" i="2"/>
  <c r="O2581" i="2"/>
  <c r="P2582" i="2"/>
  <c r="Y2583" i="2" l="1"/>
  <c r="Z2583" i="2" s="1"/>
  <c r="AA2583" i="2" s="1"/>
  <c r="Q2583" i="2"/>
  <c r="R2583" i="2" s="1"/>
  <c r="S2583" i="2" s="1"/>
  <c r="X2581" i="2"/>
  <c r="W2580" i="2"/>
  <c r="O2580" i="2"/>
  <c r="P2581" i="2"/>
  <c r="Y2582" i="2" l="1"/>
  <c r="Z2582" i="2" s="1"/>
  <c r="AA2582" i="2" s="1"/>
  <c r="Q2582" i="2"/>
  <c r="R2582" i="2" s="1"/>
  <c r="S2582" i="2" s="1"/>
  <c r="X2580" i="2"/>
  <c r="W2579" i="2"/>
  <c r="O2579" i="2"/>
  <c r="P2580" i="2"/>
  <c r="Y2581" i="2" l="1"/>
  <c r="Z2581" i="2" s="1"/>
  <c r="AA2581" i="2" s="1"/>
  <c r="Q2581" i="2"/>
  <c r="R2581" i="2" s="1"/>
  <c r="S2581" i="2" s="1"/>
  <c r="X2579" i="2"/>
  <c r="W2578" i="2"/>
  <c r="O2578" i="2"/>
  <c r="P2579" i="2"/>
  <c r="Y2580" i="2" l="1"/>
  <c r="Z2580" i="2" s="1"/>
  <c r="AA2580" i="2" s="1"/>
  <c r="Q2580" i="2"/>
  <c r="R2580" i="2" s="1"/>
  <c r="S2580" i="2" s="1"/>
  <c r="X2578" i="2"/>
  <c r="W2577" i="2"/>
  <c r="O2577" i="2"/>
  <c r="P2578" i="2"/>
  <c r="Y2579" i="2" l="1"/>
  <c r="Z2579" i="2" s="1"/>
  <c r="AA2579" i="2" s="1"/>
  <c r="Q2579" i="2"/>
  <c r="R2579" i="2" s="1"/>
  <c r="S2579" i="2" s="1"/>
  <c r="X2577" i="2"/>
  <c r="W2576" i="2"/>
  <c r="O2576" i="2"/>
  <c r="P2577" i="2"/>
  <c r="Y2578" i="2" l="1"/>
  <c r="Z2578" i="2" s="1"/>
  <c r="AA2578" i="2" s="1"/>
  <c r="Q2578" i="2"/>
  <c r="R2578" i="2" s="1"/>
  <c r="S2578" i="2" s="1"/>
  <c r="X2576" i="2"/>
  <c r="W2575" i="2"/>
  <c r="O2575" i="2"/>
  <c r="P2576" i="2"/>
  <c r="Y2577" i="2" l="1"/>
  <c r="Z2577" i="2" s="1"/>
  <c r="AA2577" i="2" s="1"/>
  <c r="Q2577" i="2"/>
  <c r="R2577" i="2" s="1"/>
  <c r="S2577" i="2" s="1"/>
  <c r="X2575" i="2"/>
  <c r="W2574" i="2"/>
  <c r="O2574" i="2"/>
  <c r="P2575" i="2"/>
  <c r="Y2576" i="2" l="1"/>
  <c r="Z2576" i="2" s="1"/>
  <c r="AA2576" i="2" s="1"/>
  <c r="Q2576" i="2"/>
  <c r="R2576" i="2" s="1"/>
  <c r="S2576" i="2" s="1"/>
  <c r="X2574" i="2"/>
  <c r="W2573" i="2"/>
  <c r="O2573" i="2"/>
  <c r="P2574" i="2"/>
  <c r="Y2575" i="2" l="1"/>
  <c r="Z2575" i="2" s="1"/>
  <c r="AA2575" i="2" s="1"/>
  <c r="Q2575" i="2"/>
  <c r="R2575" i="2" s="1"/>
  <c r="S2575" i="2" s="1"/>
  <c r="X2573" i="2"/>
  <c r="W2572" i="2"/>
  <c r="O2572" i="2"/>
  <c r="P2573" i="2"/>
  <c r="Y2574" i="2" l="1"/>
  <c r="Z2574" i="2" s="1"/>
  <c r="AA2574" i="2" s="1"/>
  <c r="Q2574" i="2"/>
  <c r="R2574" i="2" s="1"/>
  <c r="S2574" i="2" s="1"/>
  <c r="X2572" i="2"/>
  <c r="W2571" i="2"/>
  <c r="O2571" i="2"/>
  <c r="P2572" i="2"/>
  <c r="Y2573" i="2" l="1"/>
  <c r="Z2573" i="2" s="1"/>
  <c r="AA2573" i="2" s="1"/>
  <c r="Q2573" i="2"/>
  <c r="R2573" i="2" s="1"/>
  <c r="S2573" i="2" s="1"/>
  <c r="X2571" i="2"/>
  <c r="W2570" i="2"/>
  <c r="O2570" i="2"/>
  <c r="P2571" i="2"/>
  <c r="Y2572" i="2" l="1"/>
  <c r="Z2572" i="2" s="1"/>
  <c r="AA2572" i="2" s="1"/>
  <c r="Q2572" i="2"/>
  <c r="R2572" i="2" s="1"/>
  <c r="S2572" i="2" s="1"/>
  <c r="X2570" i="2"/>
  <c r="W2569" i="2"/>
  <c r="O2569" i="2"/>
  <c r="P2570" i="2"/>
  <c r="Y2571" i="2" l="1"/>
  <c r="Z2571" i="2" s="1"/>
  <c r="AA2571" i="2" s="1"/>
  <c r="Q2571" i="2"/>
  <c r="R2571" i="2" s="1"/>
  <c r="S2571" i="2" s="1"/>
  <c r="X2569" i="2"/>
  <c r="W2568" i="2"/>
  <c r="O2568" i="2"/>
  <c r="P2569" i="2"/>
  <c r="Y2570" i="2" l="1"/>
  <c r="Z2570" i="2" s="1"/>
  <c r="AA2570" i="2" s="1"/>
  <c r="Q2570" i="2"/>
  <c r="R2570" i="2" s="1"/>
  <c r="S2570" i="2" s="1"/>
  <c r="X2568" i="2"/>
  <c r="W2567" i="2"/>
  <c r="O2567" i="2"/>
  <c r="P2568" i="2"/>
  <c r="Y2569" i="2" l="1"/>
  <c r="Z2569" i="2" s="1"/>
  <c r="AA2569" i="2" s="1"/>
  <c r="Q2569" i="2"/>
  <c r="R2569" i="2" s="1"/>
  <c r="S2569" i="2" s="1"/>
  <c r="X2567" i="2"/>
  <c r="W2566" i="2"/>
  <c r="O2566" i="2"/>
  <c r="P2567" i="2"/>
  <c r="Y2568" i="2" l="1"/>
  <c r="Z2568" i="2" s="1"/>
  <c r="AA2568" i="2" s="1"/>
  <c r="Q2568" i="2"/>
  <c r="R2568" i="2" s="1"/>
  <c r="S2568" i="2" s="1"/>
  <c r="X2566" i="2"/>
  <c r="W2565" i="2"/>
  <c r="O2565" i="2"/>
  <c r="P2566" i="2"/>
  <c r="Y2567" i="2" l="1"/>
  <c r="Z2567" i="2" s="1"/>
  <c r="AA2567" i="2" s="1"/>
  <c r="Q2567" i="2"/>
  <c r="R2567" i="2" s="1"/>
  <c r="S2567" i="2" s="1"/>
  <c r="X2565" i="2"/>
  <c r="W2564" i="2"/>
  <c r="O2564" i="2"/>
  <c r="P2565" i="2"/>
  <c r="Y2566" i="2" l="1"/>
  <c r="Z2566" i="2" s="1"/>
  <c r="AA2566" i="2" s="1"/>
  <c r="Q2566" i="2"/>
  <c r="R2566" i="2" s="1"/>
  <c r="S2566" i="2" s="1"/>
  <c r="X2564" i="2"/>
  <c r="W2563" i="2"/>
  <c r="O2563" i="2"/>
  <c r="P2564" i="2"/>
  <c r="Y2565" i="2" l="1"/>
  <c r="Z2565" i="2" s="1"/>
  <c r="AA2565" i="2" s="1"/>
  <c r="Q2565" i="2"/>
  <c r="R2565" i="2" s="1"/>
  <c r="S2565" i="2" s="1"/>
  <c r="X2563" i="2"/>
  <c r="W2562" i="2"/>
  <c r="O2562" i="2"/>
  <c r="P2563" i="2"/>
  <c r="Y2564" i="2" l="1"/>
  <c r="Z2564" i="2" s="1"/>
  <c r="AA2564" i="2" s="1"/>
  <c r="Q2564" i="2"/>
  <c r="R2564" i="2" s="1"/>
  <c r="S2564" i="2" s="1"/>
  <c r="X2562" i="2"/>
  <c r="W2561" i="2"/>
  <c r="O2561" i="2"/>
  <c r="P2562" i="2"/>
  <c r="Y2563" i="2" l="1"/>
  <c r="Z2563" i="2" s="1"/>
  <c r="AA2563" i="2" s="1"/>
  <c r="Q2563" i="2"/>
  <c r="R2563" i="2" s="1"/>
  <c r="S2563" i="2" s="1"/>
  <c r="X2561" i="2"/>
  <c r="W2560" i="2"/>
  <c r="O2560" i="2"/>
  <c r="P2561" i="2"/>
  <c r="Y2562" i="2" l="1"/>
  <c r="Z2562" i="2" s="1"/>
  <c r="AA2562" i="2" s="1"/>
  <c r="Q2562" i="2"/>
  <c r="R2562" i="2" s="1"/>
  <c r="S2562" i="2" s="1"/>
  <c r="X2560" i="2"/>
  <c r="W2559" i="2"/>
  <c r="O2559" i="2"/>
  <c r="P2560" i="2"/>
  <c r="Y2561" i="2" l="1"/>
  <c r="Z2561" i="2" s="1"/>
  <c r="AA2561" i="2" s="1"/>
  <c r="Q2561" i="2"/>
  <c r="R2561" i="2" s="1"/>
  <c r="S2561" i="2" s="1"/>
  <c r="X2559" i="2"/>
  <c r="W2558" i="2"/>
  <c r="O2558" i="2"/>
  <c r="P2559" i="2"/>
  <c r="Y2560" i="2" l="1"/>
  <c r="Z2560" i="2" s="1"/>
  <c r="AA2560" i="2" s="1"/>
  <c r="Q2560" i="2"/>
  <c r="R2560" i="2" s="1"/>
  <c r="S2560" i="2" s="1"/>
  <c r="X2558" i="2"/>
  <c r="W2557" i="2"/>
  <c r="O2557" i="2"/>
  <c r="P2558" i="2"/>
  <c r="Y2559" i="2" l="1"/>
  <c r="Z2559" i="2" s="1"/>
  <c r="AA2559" i="2" s="1"/>
  <c r="Q2559" i="2"/>
  <c r="R2559" i="2" s="1"/>
  <c r="S2559" i="2" s="1"/>
  <c r="X2557" i="2"/>
  <c r="W2556" i="2"/>
  <c r="O2556" i="2"/>
  <c r="P2557" i="2"/>
  <c r="Y2558" i="2" l="1"/>
  <c r="Z2558" i="2" s="1"/>
  <c r="AA2558" i="2" s="1"/>
  <c r="Q2558" i="2"/>
  <c r="R2558" i="2" s="1"/>
  <c r="S2558" i="2" s="1"/>
  <c r="X2556" i="2"/>
  <c r="W2555" i="2"/>
  <c r="O2555" i="2"/>
  <c r="P2556" i="2"/>
  <c r="Y2557" i="2" l="1"/>
  <c r="Z2557" i="2" s="1"/>
  <c r="AA2557" i="2" s="1"/>
  <c r="Q2557" i="2"/>
  <c r="R2557" i="2" s="1"/>
  <c r="S2557" i="2" s="1"/>
  <c r="X2555" i="2"/>
  <c r="W2554" i="2"/>
  <c r="O2554" i="2"/>
  <c r="P2555" i="2"/>
  <c r="Y2556" i="2" l="1"/>
  <c r="Z2556" i="2" s="1"/>
  <c r="AA2556" i="2" s="1"/>
  <c r="Q2556" i="2"/>
  <c r="R2556" i="2" s="1"/>
  <c r="S2556" i="2" s="1"/>
  <c r="X2554" i="2"/>
  <c r="W2553" i="2"/>
  <c r="O2553" i="2"/>
  <c r="P2554" i="2"/>
  <c r="Y2555" i="2" l="1"/>
  <c r="Z2555" i="2" s="1"/>
  <c r="AA2555" i="2" s="1"/>
  <c r="Q2555" i="2"/>
  <c r="R2555" i="2" s="1"/>
  <c r="S2555" i="2" s="1"/>
  <c r="X2553" i="2"/>
  <c r="W2552" i="2"/>
  <c r="O2552" i="2"/>
  <c r="P2553" i="2"/>
  <c r="Y2554" i="2" l="1"/>
  <c r="Z2554" i="2" s="1"/>
  <c r="AA2554" i="2" s="1"/>
  <c r="Q2554" i="2"/>
  <c r="R2554" i="2" s="1"/>
  <c r="S2554" i="2" s="1"/>
  <c r="X2552" i="2"/>
  <c r="W2551" i="2"/>
  <c r="O2551" i="2"/>
  <c r="P2552" i="2"/>
  <c r="Y2553" i="2" l="1"/>
  <c r="Z2553" i="2" s="1"/>
  <c r="AA2553" i="2" s="1"/>
  <c r="Q2553" i="2"/>
  <c r="R2553" i="2" s="1"/>
  <c r="S2553" i="2" s="1"/>
  <c r="X2551" i="2"/>
  <c r="W2550" i="2"/>
  <c r="O2550" i="2"/>
  <c r="P2551" i="2"/>
  <c r="Y2552" i="2" l="1"/>
  <c r="Z2552" i="2" s="1"/>
  <c r="AA2552" i="2" s="1"/>
  <c r="Q2552" i="2"/>
  <c r="R2552" i="2" s="1"/>
  <c r="S2552" i="2" s="1"/>
  <c r="X2550" i="2"/>
  <c r="W2549" i="2"/>
  <c r="O2549" i="2"/>
  <c r="P2550" i="2"/>
  <c r="Y2551" i="2" l="1"/>
  <c r="Z2551" i="2" s="1"/>
  <c r="AA2551" i="2" s="1"/>
  <c r="Q2551" i="2"/>
  <c r="R2551" i="2" s="1"/>
  <c r="S2551" i="2" s="1"/>
  <c r="X2549" i="2"/>
  <c r="W2548" i="2"/>
  <c r="O2548" i="2"/>
  <c r="P2549" i="2"/>
  <c r="Y2550" i="2" l="1"/>
  <c r="Z2550" i="2" s="1"/>
  <c r="AA2550" i="2" s="1"/>
  <c r="Q2550" i="2"/>
  <c r="R2550" i="2" s="1"/>
  <c r="S2550" i="2" s="1"/>
  <c r="X2548" i="2"/>
  <c r="W2547" i="2"/>
  <c r="O2547" i="2"/>
  <c r="P2548" i="2"/>
  <c r="Y2549" i="2" l="1"/>
  <c r="Z2549" i="2" s="1"/>
  <c r="AA2549" i="2" s="1"/>
  <c r="Q2549" i="2"/>
  <c r="R2549" i="2" s="1"/>
  <c r="S2549" i="2" s="1"/>
  <c r="X2547" i="2"/>
  <c r="W2546" i="2"/>
  <c r="O2546" i="2"/>
  <c r="P2547" i="2"/>
  <c r="Y2548" i="2" l="1"/>
  <c r="Z2548" i="2" s="1"/>
  <c r="AA2548" i="2" s="1"/>
  <c r="Q2548" i="2"/>
  <c r="R2548" i="2" s="1"/>
  <c r="S2548" i="2" s="1"/>
  <c r="X2546" i="2"/>
  <c r="W2545" i="2"/>
  <c r="O2545" i="2"/>
  <c r="P2546" i="2"/>
  <c r="Y2547" i="2" l="1"/>
  <c r="Z2547" i="2" s="1"/>
  <c r="AA2547" i="2" s="1"/>
  <c r="Q2547" i="2"/>
  <c r="R2547" i="2" s="1"/>
  <c r="S2547" i="2" s="1"/>
  <c r="X2545" i="2"/>
  <c r="W2544" i="2"/>
  <c r="O2544" i="2"/>
  <c r="P2545" i="2"/>
  <c r="Y2546" i="2" l="1"/>
  <c r="Z2546" i="2" s="1"/>
  <c r="AA2546" i="2" s="1"/>
  <c r="Q2546" i="2"/>
  <c r="R2546" i="2" s="1"/>
  <c r="S2546" i="2" s="1"/>
  <c r="X2544" i="2"/>
  <c r="W2543" i="2"/>
  <c r="O2543" i="2"/>
  <c r="P2544" i="2"/>
  <c r="Y2545" i="2" l="1"/>
  <c r="Z2545" i="2" s="1"/>
  <c r="AA2545" i="2" s="1"/>
  <c r="Q2545" i="2"/>
  <c r="R2545" i="2" s="1"/>
  <c r="S2545" i="2" s="1"/>
  <c r="X2543" i="2"/>
  <c r="W2542" i="2"/>
  <c r="O2542" i="2"/>
  <c r="P2543" i="2"/>
  <c r="Y2544" i="2" l="1"/>
  <c r="Z2544" i="2" s="1"/>
  <c r="AA2544" i="2" s="1"/>
  <c r="Q2544" i="2"/>
  <c r="R2544" i="2" s="1"/>
  <c r="S2544" i="2" s="1"/>
  <c r="X2542" i="2"/>
  <c r="W2541" i="2"/>
  <c r="O2541" i="2"/>
  <c r="P2542" i="2"/>
  <c r="Y2543" i="2" l="1"/>
  <c r="Z2543" i="2" s="1"/>
  <c r="AA2543" i="2" s="1"/>
  <c r="Q2543" i="2"/>
  <c r="R2543" i="2" s="1"/>
  <c r="S2543" i="2" s="1"/>
  <c r="X2541" i="2"/>
  <c r="W2540" i="2"/>
  <c r="O2540" i="2"/>
  <c r="P2541" i="2"/>
  <c r="Y2542" i="2" l="1"/>
  <c r="Z2542" i="2" s="1"/>
  <c r="AA2542" i="2" s="1"/>
  <c r="Q2542" i="2"/>
  <c r="R2542" i="2" s="1"/>
  <c r="S2542" i="2" s="1"/>
  <c r="X2540" i="2"/>
  <c r="W2539" i="2"/>
  <c r="O2539" i="2"/>
  <c r="P2540" i="2"/>
  <c r="Y2541" i="2" l="1"/>
  <c r="Z2541" i="2" s="1"/>
  <c r="AA2541" i="2" s="1"/>
  <c r="Q2541" i="2"/>
  <c r="R2541" i="2" s="1"/>
  <c r="S2541" i="2" s="1"/>
  <c r="X2539" i="2"/>
  <c r="W2538" i="2"/>
  <c r="O2538" i="2"/>
  <c r="P2539" i="2"/>
  <c r="Y2540" i="2" l="1"/>
  <c r="Z2540" i="2" s="1"/>
  <c r="AA2540" i="2" s="1"/>
  <c r="Q2540" i="2"/>
  <c r="R2540" i="2" s="1"/>
  <c r="S2540" i="2" s="1"/>
  <c r="X2538" i="2"/>
  <c r="W2537" i="2"/>
  <c r="O2537" i="2"/>
  <c r="P2538" i="2"/>
  <c r="Y2539" i="2" l="1"/>
  <c r="Z2539" i="2" s="1"/>
  <c r="AA2539" i="2" s="1"/>
  <c r="Q2539" i="2"/>
  <c r="R2539" i="2" s="1"/>
  <c r="S2539" i="2" s="1"/>
  <c r="X2537" i="2"/>
  <c r="W2536" i="2"/>
  <c r="O2536" i="2"/>
  <c r="P2537" i="2"/>
  <c r="Y2538" i="2" l="1"/>
  <c r="Z2538" i="2" s="1"/>
  <c r="AA2538" i="2" s="1"/>
  <c r="Q2538" i="2"/>
  <c r="R2538" i="2" s="1"/>
  <c r="S2538" i="2" s="1"/>
  <c r="X2536" i="2"/>
  <c r="W2535" i="2"/>
  <c r="O2535" i="2"/>
  <c r="P2536" i="2"/>
  <c r="Y2537" i="2" l="1"/>
  <c r="Z2537" i="2" s="1"/>
  <c r="AA2537" i="2" s="1"/>
  <c r="Q2537" i="2"/>
  <c r="R2537" i="2" s="1"/>
  <c r="S2537" i="2" s="1"/>
  <c r="X2535" i="2"/>
  <c r="W2534" i="2"/>
  <c r="O2534" i="2"/>
  <c r="P2535" i="2"/>
  <c r="Y2536" i="2" l="1"/>
  <c r="Z2536" i="2" s="1"/>
  <c r="AA2536" i="2" s="1"/>
  <c r="Q2536" i="2"/>
  <c r="R2536" i="2" s="1"/>
  <c r="S2536" i="2" s="1"/>
  <c r="X2534" i="2"/>
  <c r="W2533" i="2"/>
  <c r="O2533" i="2"/>
  <c r="P2534" i="2"/>
  <c r="Y2535" i="2" l="1"/>
  <c r="Z2535" i="2" s="1"/>
  <c r="AA2535" i="2" s="1"/>
  <c r="Q2535" i="2"/>
  <c r="R2535" i="2" s="1"/>
  <c r="S2535" i="2" s="1"/>
  <c r="X2533" i="2"/>
  <c r="W2532" i="2"/>
  <c r="O2532" i="2"/>
  <c r="P2533" i="2"/>
  <c r="Y2534" i="2" l="1"/>
  <c r="Z2534" i="2" s="1"/>
  <c r="AA2534" i="2" s="1"/>
  <c r="Q2534" i="2"/>
  <c r="R2534" i="2" s="1"/>
  <c r="S2534" i="2" s="1"/>
  <c r="X2532" i="2"/>
  <c r="W2531" i="2"/>
  <c r="O2531" i="2"/>
  <c r="P2532" i="2"/>
  <c r="Y2533" i="2" l="1"/>
  <c r="Z2533" i="2" s="1"/>
  <c r="AA2533" i="2" s="1"/>
  <c r="Q2533" i="2"/>
  <c r="R2533" i="2" s="1"/>
  <c r="S2533" i="2" s="1"/>
  <c r="X2531" i="2"/>
  <c r="W2530" i="2"/>
  <c r="O2530" i="2"/>
  <c r="P2531" i="2"/>
  <c r="Y2532" i="2" l="1"/>
  <c r="Z2532" i="2" s="1"/>
  <c r="AA2532" i="2" s="1"/>
  <c r="Q2532" i="2"/>
  <c r="R2532" i="2" s="1"/>
  <c r="S2532" i="2" s="1"/>
  <c r="X2530" i="2"/>
  <c r="W2529" i="2"/>
  <c r="O2529" i="2"/>
  <c r="P2530" i="2"/>
  <c r="Y2531" i="2" l="1"/>
  <c r="Z2531" i="2" s="1"/>
  <c r="AA2531" i="2" s="1"/>
  <c r="Q2531" i="2"/>
  <c r="R2531" i="2" s="1"/>
  <c r="S2531" i="2" s="1"/>
  <c r="X2529" i="2"/>
  <c r="W2528" i="2"/>
  <c r="O2528" i="2"/>
  <c r="P2529" i="2"/>
  <c r="Y2530" i="2" l="1"/>
  <c r="Z2530" i="2" s="1"/>
  <c r="AA2530" i="2" s="1"/>
  <c r="Q2530" i="2"/>
  <c r="R2530" i="2" s="1"/>
  <c r="S2530" i="2" s="1"/>
  <c r="X2528" i="2"/>
  <c r="W2527" i="2"/>
  <c r="O2527" i="2"/>
  <c r="P2528" i="2"/>
  <c r="Y2529" i="2" l="1"/>
  <c r="Z2529" i="2" s="1"/>
  <c r="AA2529" i="2" s="1"/>
  <c r="Q2529" i="2"/>
  <c r="R2529" i="2" s="1"/>
  <c r="S2529" i="2" s="1"/>
  <c r="X2527" i="2"/>
  <c r="W2526" i="2"/>
  <c r="O2526" i="2"/>
  <c r="P2527" i="2"/>
  <c r="Y2528" i="2" l="1"/>
  <c r="Z2528" i="2" s="1"/>
  <c r="AA2528" i="2" s="1"/>
  <c r="Q2528" i="2"/>
  <c r="R2528" i="2" s="1"/>
  <c r="S2528" i="2" s="1"/>
  <c r="X2526" i="2"/>
  <c r="W2525" i="2"/>
  <c r="O2525" i="2"/>
  <c r="P2526" i="2"/>
  <c r="Y2527" i="2" l="1"/>
  <c r="Z2527" i="2" s="1"/>
  <c r="AA2527" i="2" s="1"/>
  <c r="Q2527" i="2"/>
  <c r="R2527" i="2" s="1"/>
  <c r="S2527" i="2" s="1"/>
  <c r="X2525" i="2"/>
  <c r="W2524" i="2"/>
  <c r="O2524" i="2"/>
  <c r="P2525" i="2"/>
  <c r="Y2526" i="2" l="1"/>
  <c r="Z2526" i="2" s="1"/>
  <c r="AA2526" i="2" s="1"/>
  <c r="Q2526" i="2"/>
  <c r="R2526" i="2" s="1"/>
  <c r="S2526" i="2" s="1"/>
  <c r="X2524" i="2"/>
  <c r="W2523" i="2"/>
  <c r="O2523" i="2"/>
  <c r="P2524" i="2"/>
  <c r="Y2525" i="2" l="1"/>
  <c r="Z2525" i="2" s="1"/>
  <c r="AA2525" i="2" s="1"/>
  <c r="Q2525" i="2"/>
  <c r="R2525" i="2" s="1"/>
  <c r="S2525" i="2" s="1"/>
  <c r="X2523" i="2"/>
  <c r="W2522" i="2"/>
  <c r="O2522" i="2"/>
  <c r="P2523" i="2"/>
  <c r="Y2524" i="2" l="1"/>
  <c r="Z2524" i="2" s="1"/>
  <c r="AA2524" i="2" s="1"/>
  <c r="Q2524" i="2"/>
  <c r="R2524" i="2" s="1"/>
  <c r="S2524" i="2" s="1"/>
  <c r="X2522" i="2"/>
  <c r="W2521" i="2"/>
  <c r="O2521" i="2"/>
  <c r="P2522" i="2"/>
  <c r="Y2523" i="2" l="1"/>
  <c r="Z2523" i="2" s="1"/>
  <c r="AA2523" i="2" s="1"/>
  <c r="Q2523" i="2"/>
  <c r="R2523" i="2" s="1"/>
  <c r="S2523" i="2" s="1"/>
  <c r="X2521" i="2"/>
  <c r="W2520" i="2"/>
  <c r="O2520" i="2"/>
  <c r="P2521" i="2"/>
  <c r="Y2522" i="2" l="1"/>
  <c r="Z2522" i="2" s="1"/>
  <c r="AA2522" i="2" s="1"/>
  <c r="Q2522" i="2"/>
  <c r="R2522" i="2" s="1"/>
  <c r="S2522" i="2" s="1"/>
  <c r="X2520" i="2"/>
  <c r="W2519" i="2"/>
  <c r="O2519" i="2"/>
  <c r="P2520" i="2"/>
  <c r="Y2521" i="2" l="1"/>
  <c r="Z2521" i="2" s="1"/>
  <c r="AA2521" i="2" s="1"/>
  <c r="Q2521" i="2"/>
  <c r="R2521" i="2" s="1"/>
  <c r="S2521" i="2" s="1"/>
  <c r="X2519" i="2"/>
  <c r="W2518" i="2"/>
  <c r="O2518" i="2"/>
  <c r="P2519" i="2"/>
  <c r="Y2520" i="2" l="1"/>
  <c r="Z2520" i="2" s="1"/>
  <c r="AA2520" i="2" s="1"/>
  <c r="Q2520" i="2"/>
  <c r="R2520" i="2" s="1"/>
  <c r="S2520" i="2" s="1"/>
  <c r="X2518" i="2"/>
  <c r="W2517" i="2"/>
  <c r="O2517" i="2"/>
  <c r="P2518" i="2"/>
  <c r="Y2519" i="2" l="1"/>
  <c r="Z2519" i="2" s="1"/>
  <c r="AA2519" i="2" s="1"/>
  <c r="Q2519" i="2"/>
  <c r="R2519" i="2" s="1"/>
  <c r="S2519" i="2" s="1"/>
  <c r="X2517" i="2"/>
  <c r="W2516" i="2"/>
  <c r="O2516" i="2"/>
  <c r="P2517" i="2"/>
  <c r="Y2518" i="2" l="1"/>
  <c r="Z2518" i="2" s="1"/>
  <c r="AA2518" i="2" s="1"/>
  <c r="Q2518" i="2"/>
  <c r="R2518" i="2" s="1"/>
  <c r="S2518" i="2" s="1"/>
  <c r="X2516" i="2"/>
  <c r="W2515" i="2"/>
  <c r="O2515" i="2"/>
  <c r="P2516" i="2"/>
  <c r="Y2517" i="2" l="1"/>
  <c r="Z2517" i="2" s="1"/>
  <c r="AA2517" i="2" s="1"/>
  <c r="Q2517" i="2"/>
  <c r="R2517" i="2" s="1"/>
  <c r="S2517" i="2" s="1"/>
  <c r="X2515" i="2"/>
  <c r="W2514" i="2"/>
  <c r="O2514" i="2"/>
  <c r="P2515" i="2"/>
  <c r="Y2516" i="2" l="1"/>
  <c r="Z2516" i="2" s="1"/>
  <c r="AA2516" i="2" s="1"/>
  <c r="Q2516" i="2"/>
  <c r="R2516" i="2" s="1"/>
  <c r="S2516" i="2" s="1"/>
  <c r="X2514" i="2"/>
  <c r="W2513" i="2"/>
  <c r="O2513" i="2"/>
  <c r="P2514" i="2"/>
  <c r="Y2515" i="2" l="1"/>
  <c r="Z2515" i="2" s="1"/>
  <c r="AA2515" i="2" s="1"/>
  <c r="Q2515" i="2"/>
  <c r="R2515" i="2" s="1"/>
  <c r="S2515" i="2" s="1"/>
  <c r="X2513" i="2"/>
  <c r="W2512" i="2"/>
  <c r="O2512" i="2"/>
  <c r="P2513" i="2"/>
  <c r="Y2514" i="2" l="1"/>
  <c r="Z2514" i="2" s="1"/>
  <c r="AA2514" i="2" s="1"/>
  <c r="Q2514" i="2"/>
  <c r="R2514" i="2" s="1"/>
  <c r="S2514" i="2" s="1"/>
  <c r="X2512" i="2"/>
  <c r="W2511" i="2"/>
  <c r="O2511" i="2"/>
  <c r="P2512" i="2"/>
  <c r="Y2513" i="2" l="1"/>
  <c r="Z2513" i="2" s="1"/>
  <c r="AA2513" i="2" s="1"/>
  <c r="Q2513" i="2"/>
  <c r="R2513" i="2" s="1"/>
  <c r="S2513" i="2" s="1"/>
  <c r="X2511" i="2"/>
  <c r="W2510" i="2"/>
  <c r="O2510" i="2"/>
  <c r="P2511" i="2"/>
  <c r="Y2512" i="2" l="1"/>
  <c r="Z2512" i="2" s="1"/>
  <c r="AA2512" i="2" s="1"/>
  <c r="Q2512" i="2"/>
  <c r="R2512" i="2" s="1"/>
  <c r="S2512" i="2" s="1"/>
  <c r="X2510" i="2"/>
  <c r="W2509" i="2"/>
  <c r="O2509" i="2"/>
  <c r="P2510" i="2"/>
  <c r="Y2511" i="2" l="1"/>
  <c r="Z2511" i="2" s="1"/>
  <c r="AA2511" i="2" s="1"/>
  <c r="Q2511" i="2"/>
  <c r="R2511" i="2" s="1"/>
  <c r="S2511" i="2" s="1"/>
  <c r="X2509" i="2"/>
  <c r="W2508" i="2"/>
  <c r="O2508" i="2"/>
  <c r="P2509" i="2"/>
  <c r="Y2510" i="2" l="1"/>
  <c r="Z2510" i="2" s="1"/>
  <c r="AA2510" i="2" s="1"/>
  <c r="Q2510" i="2"/>
  <c r="R2510" i="2" s="1"/>
  <c r="S2510" i="2" s="1"/>
  <c r="X2508" i="2"/>
  <c r="W2507" i="2"/>
  <c r="O2507" i="2"/>
  <c r="P2508" i="2"/>
  <c r="Y2509" i="2" l="1"/>
  <c r="Z2509" i="2" s="1"/>
  <c r="AA2509" i="2" s="1"/>
  <c r="Q2509" i="2"/>
  <c r="R2509" i="2" s="1"/>
  <c r="S2509" i="2" s="1"/>
  <c r="X2507" i="2"/>
  <c r="W2506" i="2"/>
  <c r="O2506" i="2"/>
  <c r="P2507" i="2"/>
  <c r="Y2508" i="2" l="1"/>
  <c r="Z2508" i="2" s="1"/>
  <c r="AA2508" i="2" s="1"/>
  <c r="Q2508" i="2"/>
  <c r="R2508" i="2" s="1"/>
  <c r="S2508" i="2" s="1"/>
  <c r="X2506" i="2"/>
  <c r="W2505" i="2"/>
  <c r="O2505" i="2"/>
  <c r="P2506" i="2"/>
  <c r="Y2507" i="2" l="1"/>
  <c r="Z2507" i="2" s="1"/>
  <c r="AA2507" i="2" s="1"/>
  <c r="Q2507" i="2"/>
  <c r="R2507" i="2" s="1"/>
  <c r="S2507" i="2" s="1"/>
  <c r="X2505" i="2"/>
  <c r="W2504" i="2"/>
  <c r="O2504" i="2"/>
  <c r="P2505" i="2"/>
  <c r="Y2506" i="2" l="1"/>
  <c r="Z2506" i="2" s="1"/>
  <c r="AA2506" i="2" s="1"/>
  <c r="Q2506" i="2"/>
  <c r="R2506" i="2" s="1"/>
  <c r="S2506" i="2" s="1"/>
  <c r="X2504" i="2"/>
  <c r="W2503" i="2"/>
  <c r="O2503" i="2"/>
  <c r="P2504" i="2"/>
  <c r="Y2505" i="2" l="1"/>
  <c r="Z2505" i="2" s="1"/>
  <c r="AA2505" i="2" s="1"/>
  <c r="Q2505" i="2"/>
  <c r="R2505" i="2" s="1"/>
  <c r="S2505" i="2" s="1"/>
  <c r="X2503" i="2"/>
  <c r="W2502" i="2"/>
  <c r="O2502" i="2"/>
  <c r="P2503" i="2"/>
  <c r="Y2504" i="2" l="1"/>
  <c r="Z2504" i="2" s="1"/>
  <c r="AA2504" i="2" s="1"/>
  <c r="Q2504" i="2"/>
  <c r="R2504" i="2" s="1"/>
  <c r="S2504" i="2" s="1"/>
  <c r="X2502" i="2"/>
  <c r="W2501" i="2"/>
  <c r="O2501" i="2"/>
  <c r="P2502" i="2"/>
  <c r="Y2503" i="2" l="1"/>
  <c r="Z2503" i="2" s="1"/>
  <c r="AA2503" i="2" s="1"/>
  <c r="Q2503" i="2"/>
  <c r="R2503" i="2" s="1"/>
  <c r="S2503" i="2" s="1"/>
  <c r="X2501" i="2"/>
  <c r="W2500" i="2"/>
  <c r="O2500" i="2"/>
  <c r="P2501" i="2"/>
  <c r="Y2502" i="2" l="1"/>
  <c r="Z2502" i="2" s="1"/>
  <c r="AA2502" i="2" s="1"/>
  <c r="Q2502" i="2"/>
  <c r="R2502" i="2" s="1"/>
  <c r="S2502" i="2" s="1"/>
  <c r="X2500" i="2"/>
  <c r="W2499" i="2"/>
  <c r="O2499" i="2"/>
  <c r="P2500" i="2"/>
  <c r="Y2501" i="2" l="1"/>
  <c r="Z2501" i="2" s="1"/>
  <c r="AA2501" i="2" s="1"/>
  <c r="Q2501" i="2"/>
  <c r="R2501" i="2" s="1"/>
  <c r="S2501" i="2" s="1"/>
  <c r="X2499" i="2"/>
  <c r="W2498" i="2"/>
  <c r="O2498" i="2"/>
  <c r="P2499" i="2"/>
  <c r="Y2500" i="2" l="1"/>
  <c r="Z2500" i="2" s="1"/>
  <c r="AA2500" i="2" s="1"/>
  <c r="Q2500" i="2"/>
  <c r="R2500" i="2" s="1"/>
  <c r="S2500" i="2" s="1"/>
  <c r="X2498" i="2"/>
  <c r="W2497" i="2"/>
  <c r="O2497" i="2"/>
  <c r="P2498" i="2"/>
  <c r="Y2499" i="2" l="1"/>
  <c r="Z2499" i="2" s="1"/>
  <c r="AA2499" i="2" s="1"/>
  <c r="Q2499" i="2"/>
  <c r="R2499" i="2" s="1"/>
  <c r="S2499" i="2" s="1"/>
  <c r="X2497" i="2"/>
  <c r="W2496" i="2"/>
  <c r="O2496" i="2"/>
  <c r="P2497" i="2"/>
  <c r="Y2498" i="2" l="1"/>
  <c r="Z2498" i="2" s="1"/>
  <c r="AA2498" i="2" s="1"/>
  <c r="Q2498" i="2"/>
  <c r="R2498" i="2" s="1"/>
  <c r="S2498" i="2" s="1"/>
  <c r="X2496" i="2"/>
  <c r="W2495" i="2"/>
  <c r="O2495" i="2"/>
  <c r="P2496" i="2"/>
  <c r="Y2497" i="2" l="1"/>
  <c r="Z2497" i="2" s="1"/>
  <c r="AA2497" i="2" s="1"/>
  <c r="Q2497" i="2"/>
  <c r="R2497" i="2" s="1"/>
  <c r="S2497" i="2" s="1"/>
  <c r="X2495" i="2"/>
  <c r="W2494" i="2"/>
  <c r="O2494" i="2"/>
  <c r="P2495" i="2"/>
  <c r="Y2496" i="2" l="1"/>
  <c r="Z2496" i="2" s="1"/>
  <c r="AA2496" i="2" s="1"/>
  <c r="Q2496" i="2"/>
  <c r="R2496" i="2" s="1"/>
  <c r="S2496" i="2" s="1"/>
  <c r="X2494" i="2"/>
  <c r="W2493" i="2"/>
  <c r="O2493" i="2"/>
  <c r="P2494" i="2"/>
  <c r="Y2495" i="2" l="1"/>
  <c r="Z2495" i="2" s="1"/>
  <c r="AA2495" i="2" s="1"/>
  <c r="Q2495" i="2"/>
  <c r="R2495" i="2" s="1"/>
  <c r="S2495" i="2" s="1"/>
  <c r="X2493" i="2"/>
  <c r="W2492" i="2"/>
  <c r="O2492" i="2"/>
  <c r="P2493" i="2"/>
  <c r="Y2494" i="2" l="1"/>
  <c r="Z2494" i="2" s="1"/>
  <c r="AA2494" i="2" s="1"/>
  <c r="Q2494" i="2"/>
  <c r="R2494" i="2" s="1"/>
  <c r="S2494" i="2" s="1"/>
  <c r="X2492" i="2"/>
  <c r="W2491" i="2"/>
  <c r="O2491" i="2"/>
  <c r="P2492" i="2"/>
  <c r="Y2493" i="2" l="1"/>
  <c r="Z2493" i="2" s="1"/>
  <c r="AA2493" i="2" s="1"/>
  <c r="Q2493" i="2"/>
  <c r="R2493" i="2" s="1"/>
  <c r="S2493" i="2" s="1"/>
  <c r="X2491" i="2"/>
  <c r="W2490" i="2"/>
  <c r="O2490" i="2"/>
  <c r="P2491" i="2"/>
  <c r="Y2492" i="2" l="1"/>
  <c r="Z2492" i="2" s="1"/>
  <c r="AA2492" i="2" s="1"/>
  <c r="Q2492" i="2"/>
  <c r="R2492" i="2" s="1"/>
  <c r="S2492" i="2" s="1"/>
  <c r="X2490" i="2"/>
  <c r="W2489" i="2"/>
  <c r="O2489" i="2"/>
  <c r="P2490" i="2"/>
  <c r="Y2491" i="2" l="1"/>
  <c r="Z2491" i="2" s="1"/>
  <c r="AA2491" i="2" s="1"/>
  <c r="Q2491" i="2"/>
  <c r="R2491" i="2" s="1"/>
  <c r="S2491" i="2" s="1"/>
  <c r="X2489" i="2"/>
  <c r="W2488" i="2"/>
  <c r="O2488" i="2"/>
  <c r="P2489" i="2"/>
  <c r="Y2490" i="2" l="1"/>
  <c r="Z2490" i="2" s="1"/>
  <c r="AA2490" i="2" s="1"/>
  <c r="Q2490" i="2"/>
  <c r="R2490" i="2" s="1"/>
  <c r="S2490" i="2" s="1"/>
  <c r="X2488" i="2"/>
  <c r="W2487" i="2"/>
  <c r="O2487" i="2"/>
  <c r="P2488" i="2"/>
  <c r="Y2489" i="2" l="1"/>
  <c r="Z2489" i="2" s="1"/>
  <c r="AA2489" i="2" s="1"/>
  <c r="Q2489" i="2"/>
  <c r="R2489" i="2" s="1"/>
  <c r="S2489" i="2" s="1"/>
  <c r="X2487" i="2"/>
  <c r="W2486" i="2"/>
  <c r="O2486" i="2"/>
  <c r="P2487" i="2"/>
  <c r="Y2488" i="2" l="1"/>
  <c r="Z2488" i="2" s="1"/>
  <c r="AA2488" i="2" s="1"/>
  <c r="Q2488" i="2"/>
  <c r="R2488" i="2" s="1"/>
  <c r="S2488" i="2" s="1"/>
  <c r="X2486" i="2"/>
  <c r="W2485" i="2"/>
  <c r="O2485" i="2"/>
  <c r="P2486" i="2"/>
  <c r="Y2487" i="2" l="1"/>
  <c r="Z2487" i="2" s="1"/>
  <c r="AA2487" i="2" s="1"/>
  <c r="Q2487" i="2"/>
  <c r="R2487" i="2" s="1"/>
  <c r="S2487" i="2" s="1"/>
  <c r="X2485" i="2"/>
  <c r="W2484" i="2"/>
  <c r="O2484" i="2"/>
  <c r="P2485" i="2"/>
  <c r="Y2486" i="2" l="1"/>
  <c r="Z2486" i="2" s="1"/>
  <c r="AA2486" i="2" s="1"/>
  <c r="Q2486" i="2"/>
  <c r="R2486" i="2" s="1"/>
  <c r="S2486" i="2" s="1"/>
  <c r="X2484" i="2"/>
  <c r="W2483" i="2"/>
  <c r="O2483" i="2"/>
  <c r="P2484" i="2"/>
  <c r="Y2485" i="2" l="1"/>
  <c r="Z2485" i="2" s="1"/>
  <c r="AA2485" i="2" s="1"/>
  <c r="Q2485" i="2"/>
  <c r="R2485" i="2" s="1"/>
  <c r="S2485" i="2" s="1"/>
  <c r="X2483" i="2"/>
  <c r="W2482" i="2"/>
  <c r="O2482" i="2"/>
  <c r="P2483" i="2"/>
  <c r="Y2484" i="2" l="1"/>
  <c r="Z2484" i="2" s="1"/>
  <c r="AA2484" i="2" s="1"/>
  <c r="Q2484" i="2"/>
  <c r="R2484" i="2" s="1"/>
  <c r="S2484" i="2" s="1"/>
  <c r="X2482" i="2"/>
  <c r="W2481" i="2"/>
  <c r="O2481" i="2"/>
  <c r="P2482" i="2"/>
  <c r="Y2483" i="2" l="1"/>
  <c r="Z2483" i="2" s="1"/>
  <c r="AA2483" i="2" s="1"/>
  <c r="Q2483" i="2"/>
  <c r="R2483" i="2" s="1"/>
  <c r="S2483" i="2" s="1"/>
  <c r="X2481" i="2"/>
  <c r="W2480" i="2"/>
  <c r="O2480" i="2"/>
  <c r="P2481" i="2"/>
  <c r="Y2482" i="2" l="1"/>
  <c r="Z2482" i="2" s="1"/>
  <c r="AA2482" i="2" s="1"/>
  <c r="Q2482" i="2"/>
  <c r="R2482" i="2" s="1"/>
  <c r="S2482" i="2" s="1"/>
  <c r="X2480" i="2"/>
  <c r="W2479" i="2"/>
  <c r="O2479" i="2"/>
  <c r="P2480" i="2"/>
  <c r="Y2481" i="2" l="1"/>
  <c r="Z2481" i="2" s="1"/>
  <c r="AA2481" i="2" s="1"/>
  <c r="Q2481" i="2"/>
  <c r="R2481" i="2" s="1"/>
  <c r="S2481" i="2" s="1"/>
  <c r="X2479" i="2"/>
  <c r="W2478" i="2"/>
  <c r="O2478" i="2"/>
  <c r="P2479" i="2"/>
  <c r="Y2480" i="2" l="1"/>
  <c r="Z2480" i="2" s="1"/>
  <c r="AA2480" i="2" s="1"/>
  <c r="Q2480" i="2"/>
  <c r="R2480" i="2" s="1"/>
  <c r="S2480" i="2" s="1"/>
  <c r="X2478" i="2"/>
  <c r="W2477" i="2"/>
  <c r="O2477" i="2"/>
  <c r="P2478" i="2"/>
  <c r="Y2479" i="2" l="1"/>
  <c r="Z2479" i="2" s="1"/>
  <c r="AA2479" i="2" s="1"/>
  <c r="Q2479" i="2"/>
  <c r="R2479" i="2" s="1"/>
  <c r="S2479" i="2" s="1"/>
  <c r="X2477" i="2"/>
  <c r="W2476" i="2"/>
  <c r="O2476" i="2"/>
  <c r="P2477" i="2"/>
  <c r="Y2478" i="2" l="1"/>
  <c r="Z2478" i="2" s="1"/>
  <c r="AA2478" i="2" s="1"/>
  <c r="Q2478" i="2"/>
  <c r="R2478" i="2" s="1"/>
  <c r="S2478" i="2" s="1"/>
  <c r="X2476" i="2"/>
  <c r="W2475" i="2"/>
  <c r="O2475" i="2"/>
  <c r="P2476" i="2"/>
  <c r="Y2477" i="2" l="1"/>
  <c r="Z2477" i="2" s="1"/>
  <c r="AA2477" i="2" s="1"/>
  <c r="Q2477" i="2"/>
  <c r="R2477" i="2" s="1"/>
  <c r="S2477" i="2" s="1"/>
  <c r="X2475" i="2"/>
  <c r="W2474" i="2"/>
  <c r="O2474" i="2"/>
  <c r="P2475" i="2"/>
  <c r="Y2476" i="2" l="1"/>
  <c r="Z2476" i="2" s="1"/>
  <c r="AA2476" i="2" s="1"/>
  <c r="Q2476" i="2"/>
  <c r="R2476" i="2" s="1"/>
  <c r="S2476" i="2" s="1"/>
  <c r="X2474" i="2"/>
  <c r="W2473" i="2"/>
  <c r="O2473" i="2"/>
  <c r="P2474" i="2"/>
  <c r="Y2475" i="2" l="1"/>
  <c r="Z2475" i="2" s="1"/>
  <c r="AA2475" i="2" s="1"/>
  <c r="Q2475" i="2"/>
  <c r="R2475" i="2" s="1"/>
  <c r="S2475" i="2" s="1"/>
  <c r="X2473" i="2"/>
  <c r="W2472" i="2"/>
  <c r="O2472" i="2"/>
  <c r="P2473" i="2"/>
  <c r="Y2474" i="2" l="1"/>
  <c r="Z2474" i="2" s="1"/>
  <c r="AA2474" i="2" s="1"/>
  <c r="Q2474" i="2"/>
  <c r="R2474" i="2" s="1"/>
  <c r="S2474" i="2" s="1"/>
  <c r="X2472" i="2"/>
  <c r="W2471" i="2"/>
  <c r="O2471" i="2"/>
  <c r="P2472" i="2"/>
  <c r="Y2473" i="2" l="1"/>
  <c r="Z2473" i="2" s="1"/>
  <c r="AA2473" i="2" s="1"/>
  <c r="Q2473" i="2"/>
  <c r="R2473" i="2" s="1"/>
  <c r="S2473" i="2" s="1"/>
  <c r="X2471" i="2"/>
  <c r="W2470" i="2"/>
  <c r="O2470" i="2"/>
  <c r="P2471" i="2"/>
  <c r="Y2472" i="2" l="1"/>
  <c r="Z2472" i="2" s="1"/>
  <c r="AA2472" i="2" s="1"/>
  <c r="Q2472" i="2"/>
  <c r="R2472" i="2" s="1"/>
  <c r="S2472" i="2" s="1"/>
  <c r="X2470" i="2"/>
  <c r="W2469" i="2"/>
  <c r="O2469" i="2"/>
  <c r="P2470" i="2"/>
  <c r="Y2471" i="2" l="1"/>
  <c r="Z2471" i="2" s="1"/>
  <c r="AA2471" i="2" s="1"/>
  <c r="Q2471" i="2"/>
  <c r="R2471" i="2" s="1"/>
  <c r="S2471" i="2" s="1"/>
  <c r="X2469" i="2"/>
  <c r="W2468" i="2"/>
  <c r="O2468" i="2"/>
  <c r="P2469" i="2"/>
  <c r="Y2470" i="2" l="1"/>
  <c r="Z2470" i="2" s="1"/>
  <c r="AA2470" i="2" s="1"/>
  <c r="Q2470" i="2"/>
  <c r="R2470" i="2" s="1"/>
  <c r="S2470" i="2" s="1"/>
  <c r="X2468" i="2"/>
  <c r="W2467" i="2"/>
  <c r="O2467" i="2"/>
  <c r="P2468" i="2"/>
  <c r="Y2469" i="2" l="1"/>
  <c r="Z2469" i="2" s="1"/>
  <c r="AA2469" i="2" s="1"/>
  <c r="Q2469" i="2"/>
  <c r="R2469" i="2" s="1"/>
  <c r="S2469" i="2" s="1"/>
  <c r="X2467" i="2"/>
  <c r="W2466" i="2"/>
  <c r="O2466" i="2"/>
  <c r="P2467" i="2"/>
  <c r="Y2468" i="2" l="1"/>
  <c r="Z2468" i="2" s="1"/>
  <c r="AA2468" i="2" s="1"/>
  <c r="Q2468" i="2"/>
  <c r="R2468" i="2" s="1"/>
  <c r="S2468" i="2" s="1"/>
  <c r="X2466" i="2"/>
  <c r="W2465" i="2"/>
  <c r="O2465" i="2"/>
  <c r="P2466" i="2"/>
  <c r="Y2467" i="2" l="1"/>
  <c r="Z2467" i="2" s="1"/>
  <c r="AA2467" i="2" s="1"/>
  <c r="Q2467" i="2"/>
  <c r="R2467" i="2" s="1"/>
  <c r="S2467" i="2" s="1"/>
  <c r="X2465" i="2"/>
  <c r="W2464" i="2"/>
  <c r="O2464" i="2"/>
  <c r="P2465" i="2"/>
  <c r="Y2466" i="2" l="1"/>
  <c r="Z2466" i="2" s="1"/>
  <c r="AA2466" i="2" s="1"/>
  <c r="Q2466" i="2"/>
  <c r="R2466" i="2" s="1"/>
  <c r="S2466" i="2" s="1"/>
  <c r="X2464" i="2"/>
  <c r="W2463" i="2"/>
  <c r="O2463" i="2"/>
  <c r="P2464" i="2"/>
  <c r="Y2465" i="2" l="1"/>
  <c r="Z2465" i="2" s="1"/>
  <c r="AA2465" i="2" s="1"/>
  <c r="Q2465" i="2"/>
  <c r="R2465" i="2" s="1"/>
  <c r="S2465" i="2" s="1"/>
  <c r="X2463" i="2"/>
  <c r="W2462" i="2"/>
  <c r="O2462" i="2"/>
  <c r="P2463" i="2"/>
  <c r="Y2464" i="2" l="1"/>
  <c r="Z2464" i="2" s="1"/>
  <c r="AA2464" i="2" s="1"/>
  <c r="Q2464" i="2"/>
  <c r="R2464" i="2" s="1"/>
  <c r="S2464" i="2" s="1"/>
  <c r="X2462" i="2"/>
  <c r="W2461" i="2"/>
  <c r="O2461" i="2"/>
  <c r="P2462" i="2"/>
  <c r="Y2463" i="2" l="1"/>
  <c r="Z2463" i="2" s="1"/>
  <c r="AA2463" i="2" s="1"/>
  <c r="Q2463" i="2"/>
  <c r="R2463" i="2" s="1"/>
  <c r="S2463" i="2" s="1"/>
  <c r="X2461" i="2"/>
  <c r="W2460" i="2"/>
  <c r="O2460" i="2"/>
  <c r="P2461" i="2"/>
  <c r="Y2462" i="2" l="1"/>
  <c r="Z2462" i="2" s="1"/>
  <c r="AA2462" i="2" s="1"/>
  <c r="Q2462" i="2"/>
  <c r="R2462" i="2" s="1"/>
  <c r="S2462" i="2" s="1"/>
  <c r="X2460" i="2"/>
  <c r="W2459" i="2"/>
  <c r="O2459" i="2"/>
  <c r="P2460" i="2"/>
  <c r="Y2461" i="2" l="1"/>
  <c r="Z2461" i="2" s="1"/>
  <c r="AA2461" i="2" s="1"/>
  <c r="Q2461" i="2"/>
  <c r="R2461" i="2" s="1"/>
  <c r="S2461" i="2" s="1"/>
  <c r="X2459" i="2"/>
  <c r="W2458" i="2"/>
  <c r="O2458" i="2"/>
  <c r="P2459" i="2"/>
  <c r="Y2460" i="2" l="1"/>
  <c r="Z2460" i="2" s="1"/>
  <c r="AA2460" i="2" s="1"/>
  <c r="Q2460" i="2"/>
  <c r="R2460" i="2" s="1"/>
  <c r="S2460" i="2" s="1"/>
  <c r="X2458" i="2"/>
  <c r="W2457" i="2"/>
  <c r="O2457" i="2"/>
  <c r="P2458" i="2"/>
  <c r="Y2459" i="2" l="1"/>
  <c r="Z2459" i="2" s="1"/>
  <c r="AA2459" i="2" s="1"/>
  <c r="Q2459" i="2"/>
  <c r="R2459" i="2" s="1"/>
  <c r="S2459" i="2" s="1"/>
  <c r="X2457" i="2"/>
  <c r="W2456" i="2"/>
  <c r="O2456" i="2"/>
  <c r="P2457" i="2"/>
  <c r="Y2458" i="2" l="1"/>
  <c r="Z2458" i="2" s="1"/>
  <c r="AA2458" i="2" s="1"/>
  <c r="Q2458" i="2"/>
  <c r="R2458" i="2" s="1"/>
  <c r="S2458" i="2" s="1"/>
  <c r="X2456" i="2"/>
  <c r="W2455" i="2"/>
  <c r="O2455" i="2"/>
  <c r="P2456" i="2"/>
  <c r="Y2457" i="2" l="1"/>
  <c r="Z2457" i="2" s="1"/>
  <c r="AA2457" i="2" s="1"/>
  <c r="Q2457" i="2"/>
  <c r="R2457" i="2" s="1"/>
  <c r="S2457" i="2" s="1"/>
  <c r="X2455" i="2"/>
  <c r="W2454" i="2"/>
  <c r="O2454" i="2"/>
  <c r="P2455" i="2"/>
  <c r="Y2456" i="2" l="1"/>
  <c r="Z2456" i="2" s="1"/>
  <c r="AA2456" i="2" s="1"/>
  <c r="Q2456" i="2"/>
  <c r="R2456" i="2" s="1"/>
  <c r="S2456" i="2" s="1"/>
  <c r="X2454" i="2"/>
  <c r="W2453" i="2"/>
  <c r="O2453" i="2"/>
  <c r="P2454" i="2"/>
  <c r="Y2455" i="2" l="1"/>
  <c r="Z2455" i="2" s="1"/>
  <c r="AA2455" i="2" s="1"/>
  <c r="Q2455" i="2"/>
  <c r="R2455" i="2" s="1"/>
  <c r="S2455" i="2" s="1"/>
  <c r="X2453" i="2"/>
  <c r="W2452" i="2"/>
  <c r="O2452" i="2"/>
  <c r="P2453" i="2"/>
  <c r="Y2454" i="2" l="1"/>
  <c r="Z2454" i="2" s="1"/>
  <c r="AA2454" i="2" s="1"/>
  <c r="Q2454" i="2"/>
  <c r="R2454" i="2" s="1"/>
  <c r="S2454" i="2" s="1"/>
  <c r="X2452" i="2"/>
  <c r="W2451" i="2"/>
  <c r="O2451" i="2"/>
  <c r="P2452" i="2"/>
  <c r="Y2453" i="2" l="1"/>
  <c r="Z2453" i="2" s="1"/>
  <c r="AA2453" i="2" s="1"/>
  <c r="Q2453" i="2"/>
  <c r="R2453" i="2" s="1"/>
  <c r="S2453" i="2" s="1"/>
  <c r="X2451" i="2"/>
  <c r="W2450" i="2"/>
  <c r="O2450" i="2"/>
  <c r="P2451" i="2"/>
  <c r="Y2452" i="2" l="1"/>
  <c r="Z2452" i="2" s="1"/>
  <c r="AA2452" i="2" s="1"/>
  <c r="Q2452" i="2"/>
  <c r="R2452" i="2" s="1"/>
  <c r="S2452" i="2" s="1"/>
  <c r="X2450" i="2"/>
  <c r="W2449" i="2"/>
  <c r="O2449" i="2"/>
  <c r="P2450" i="2"/>
  <c r="Y2451" i="2" l="1"/>
  <c r="Z2451" i="2" s="1"/>
  <c r="AA2451" i="2" s="1"/>
  <c r="Q2451" i="2"/>
  <c r="R2451" i="2" s="1"/>
  <c r="S2451" i="2" s="1"/>
  <c r="X2449" i="2"/>
  <c r="W2448" i="2"/>
  <c r="O2448" i="2"/>
  <c r="P2449" i="2"/>
  <c r="Y2450" i="2" l="1"/>
  <c r="Z2450" i="2" s="1"/>
  <c r="AA2450" i="2" s="1"/>
  <c r="Q2450" i="2"/>
  <c r="R2450" i="2" s="1"/>
  <c r="S2450" i="2" s="1"/>
  <c r="X2448" i="2"/>
  <c r="W2447" i="2"/>
  <c r="O2447" i="2"/>
  <c r="P2448" i="2"/>
  <c r="Y2449" i="2" l="1"/>
  <c r="Z2449" i="2" s="1"/>
  <c r="AA2449" i="2" s="1"/>
  <c r="Q2449" i="2"/>
  <c r="R2449" i="2" s="1"/>
  <c r="S2449" i="2" s="1"/>
  <c r="X2447" i="2"/>
  <c r="W2446" i="2"/>
  <c r="O2446" i="2"/>
  <c r="P2447" i="2"/>
  <c r="Y2448" i="2" l="1"/>
  <c r="Z2448" i="2" s="1"/>
  <c r="AA2448" i="2" s="1"/>
  <c r="Q2448" i="2"/>
  <c r="R2448" i="2" s="1"/>
  <c r="S2448" i="2" s="1"/>
  <c r="X2446" i="2"/>
  <c r="W2445" i="2"/>
  <c r="O2445" i="2"/>
  <c r="P2446" i="2"/>
  <c r="Y2447" i="2" l="1"/>
  <c r="Z2447" i="2" s="1"/>
  <c r="AA2447" i="2" s="1"/>
  <c r="Q2447" i="2"/>
  <c r="R2447" i="2" s="1"/>
  <c r="S2447" i="2" s="1"/>
  <c r="X2445" i="2"/>
  <c r="W2444" i="2"/>
  <c r="O2444" i="2"/>
  <c r="P2445" i="2"/>
  <c r="Y2446" i="2" l="1"/>
  <c r="Z2446" i="2" s="1"/>
  <c r="AA2446" i="2" s="1"/>
  <c r="Q2446" i="2"/>
  <c r="R2446" i="2" s="1"/>
  <c r="S2446" i="2" s="1"/>
  <c r="X2444" i="2"/>
  <c r="W2443" i="2"/>
  <c r="O2443" i="2"/>
  <c r="P2444" i="2"/>
  <c r="Y2445" i="2" l="1"/>
  <c r="Z2445" i="2" s="1"/>
  <c r="AA2445" i="2" s="1"/>
  <c r="Q2445" i="2"/>
  <c r="R2445" i="2" s="1"/>
  <c r="S2445" i="2" s="1"/>
  <c r="X2443" i="2"/>
  <c r="W2442" i="2"/>
  <c r="O2442" i="2"/>
  <c r="P2443" i="2"/>
  <c r="Y2444" i="2" l="1"/>
  <c r="Z2444" i="2" s="1"/>
  <c r="AA2444" i="2" s="1"/>
  <c r="Q2444" i="2"/>
  <c r="R2444" i="2" s="1"/>
  <c r="S2444" i="2" s="1"/>
  <c r="X2442" i="2"/>
  <c r="W2441" i="2"/>
  <c r="O2441" i="2"/>
  <c r="P2442" i="2"/>
  <c r="Y2443" i="2" l="1"/>
  <c r="Z2443" i="2" s="1"/>
  <c r="AA2443" i="2" s="1"/>
  <c r="Q2443" i="2"/>
  <c r="R2443" i="2" s="1"/>
  <c r="S2443" i="2" s="1"/>
  <c r="X2441" i="2"/>
  <c r="W2440" i="2"/>
  <c r="O2440" i="2"/>
  <c r="P2441" i="2"/>
  <c r="Y2442" i="2" l="1"/>
  <c r="Z2442" i="2" s="1"/>
  <c r="AA2442" i="2" s="1"/>
  <c r="Q2442" i="2"/>
  <c r="R2442" i="2" s="1"/>
  <c r="S2442" i="2" s="1"/>
  <c r="X2440" i="2"/>
  <c r="W2439" i="2"/>
  <c r="O2439" i="2"/>
  <c r="P2440" i="2"/>
  <c r="Y2441" i="2" l="1"/>
  <c r="Z2441" i="2" s="1"/>
  <c r="AA2441" i="2" s="1"/>
  <c r="Q2441" i="2"/>
  <c r="R2441" i="2" s="1"/>
  <c r="S2441" i="2" s="1"/>
  <c r="X2439" i="2"/>
  <c r="W2438" i="2"/>
  <c r="O2438" i="2"/>
  <c r="P2439" i="2"/>
  <c r="Y2440" i="2" l="1"/>
  <c r="Z2440" i="2" s="1"/>
  <c r="AA2440" i="2" s="1"/>
  <c r="Q2440" i="2"/>
  <c r="R2440" i="2" s="1"/>
  <c r="S2440" i="2" s="1"/>
  <c r="X2438" i="2"/>
  <c r="W2437" i="2"/>
  <c r="O2437" i="2"/>
  <c r="P2438" i="2"/>
  <c r="Y2439" i="2" l="1"/>
  <c r="Z2439" i="2" s="1"/>
  <c r="AA2439" i="2" s="1"/>
  <c r="Q2439" i="2"/>
  <c r="R2439" i="2" s="1"/>
  <c r="S2439" i="2" s="1"/>
  <c r="X2437" i="2"/>
  <c r="W2436" i="2"/>
  <c r="O2436" i="2"/>
  <c r="P2437" i="2"/>
  <c r="Y2438" i="2" l="1"/>
  <c r="Z2438" i="2" s="1"/>
  <c r="AA2438" i="2" s="1"/>
  <c r="Q2438" i="2"/>
  <c r="R2438" i="2" s="1"/>
  <c r="S2438" i="2" s="1"/>
  <c r="X2436" i="2"/>
  <c r="W2435" i="2"/>
  <c r="O2435" i="2"/>
  <c r="P2436" i="2"/>
  <c r="Y2437" i="2" l="1"/>
  <c r="Z2437" i="2" s="1"/>
  <c r="AA2437" i="2" s="1"/>
  <c r="Q2437" i="2"/>
  <c r="R2437" i="2" s="1"/>
  <c r="S2437" i="2" s="1"/>
  <c r="X2435" i="2"/>
  <c r="W2434" i="2"/>
  <c r="O2434" i="2"/>
  <c r="P2435" i="2"/>
  <c r="Y2436" i="2" l="1"/>
  <c r="Z2436" i="2" s="1"/>
  <c r="AA2436" i="2" s="1"/>
  <c r="Q2436" i="2"/>
  <c r="R2436" i="2" s="1"/>
  <c r="S2436" i="2" s="1"/>
  <c r="X2434" i="2"/>
  <c r="W2433" i="2"/>
  <c r="O2433" i="2"/>
  <c r="P2434" i="2"/>
  <c r="Y2435" i="2" l="1"/>
  <c r="Z2435" i="2" s="1"/>
  <c r="AA2435" i="2" s="1"/>
  <c r="Q2435" i="2"/>
  <c r="R2435" i="2" s="1"/>
  <c r="S2435" i="2" s="1"/>
  <c r="X2433" i="2"/>
  <c r="W2432" i="2"/>
  <c r="O2432" i="2"/>
  <c r="P2433" i="2"/>
  <c r="Y2434" i="2" l="1"/>
  <c r="Z2434" i="2" s="1"/>
  <c r="AA2434" i="2" s="1"/>
  <c r="Q2434" i="2"/>
  <c r="R2434" i="2" s="1"/>
  <c r="S2434" i="2" s="1"/>
  <c r="X2432" i="2"/>
  <c r="W2431" i="2"/>
  <c r="O2431" i="2"/>
  <c r="P2432" i="2"/>
  <c r="Y2433" i="2" l="1"/>
  <c r="Z2433" i="2" s="1"/>
  <c r="AA2433" i="2" s="1"/>
  <c r="Q2433" i="2"/>
  <c r="R2433" i="2" s="1"/>
  <c r="S2433" i="2" s="1"/>
  <c r="X2431" i="2"/>
  <c r="W2430" i="2"/>
  <c r="O2430" i="2"/>
  <c r="P2431" i="2"/>
  <c r="Y2432" i="2" l="1"/>
  <c r="Z2432" i="2" s="1"/>
  <c r="AA2432" i="2" s="1"/>
  <c r="Q2432" i="2"/>
  <c r="R2432" i="2" s="1"/>
  <c r="S2432" i="2" s="1"/>
  <c r="X2430" i="2"/>
  <c r="W2429" i="2"/>
  <c r="O2429" i="2"/>
  <c r="P2430" i="2"/>
  <c r="Y2431" i="2" l="1"/>
  <c r="Z2431" i="2" s="1"/>
  <c r="AA2431" i="2" s="1"/>
  <c r="Q2431" i="2"/>
  <c r="R2431" i="2" s="1"/>
  <c r="S2431" i="2" s="1"/>
  <c r="X2429" i="2"/>
  <c r="W2428" i="2"/>
  <c r="O2428" i="2"/>
  <c r="P2429" i="2"/>
  <c r="Y2430" i="2" l="1"/>
  <c r="Z2430" i="2" s="1"/>
  <c r="AA2430" i="2" s="1"/>
  <c r="Q2430" i="2"/>
  <c r="R2430" i="2" s="1"/>
  <c r="S2430" i="2" s="1"/>
  <c r="X2428" i="2"/>
  <c r="W2427" i="2"/>
  <c r="O2427" i="2"/>
  <c r="P2428" i="2"/>
  <c r="Y2429" i="2" l="1"/>
  <c r="Z2429" i="2" s="1"/>
  <c r="AA2429" i="2" s="1"/>
  <c r="Q2429" i="2"/>
  <c r="R2429" i="2" s="1"/>
  <c r="S2429" i="2" s="1"/>
  <c r="X2427" i="2"/>
  <c r="W2426" i="2"/>
  <c r="O2426" i="2"/>
  <c r="P2427" i="2"/>
  <c r="Y2428" i="2" l="1"/>
  <c r="Z2428" i="2" s="1"/>
  <c r="AA2428" i="2" s="1"/>
  <c r="Q2428" i="2"/>
  <c r="R2428" i="2" s="1"/>
  <c r="S2428" i="2" s="1"/>
  <c r="X2426" i="2"/>
  <c r="W2425" i="2"/>
  <c r="O2425" i="2"/>
  <c r="P2426" i="2"/>
  <c r="Y2427" i="2" l="1"/>
  <c r="Z2427" i="2" s="1"/>
  <c r="AA2427" i="2" s="1"/>
  <c r="Q2427" i="2"/>
  <c r="R2427" i="2" s="1"/>
  <c r="S2427" i="2" s="1"/>
  <c r="X2425" i="2"/>
  <c r="W2424" i="2"/>
  <c r="O2424" i="2"/>
  <c r="P2425" i="2"/>
  <c r="Y2426" i="2" l="1"/>
  <c r="Z2426" i="2" s="1"/>
  <c r="AA2426" i="2" s="1"/>
  <c r="Q2426" i="2"/>
  <c r="R2426" i="2" s="1"/>
  <c r="S2426" i="2" s="1"/>
  <c r="X2424" i="2"/>
  <c r="W2423" i="2"/>
  <c r="O2423" i="2"/>
  <c r="P2424" i="2"/>
  <c r="Y2425" i="2" l="1"/>
  <c r="Z2425" i="2" s="1"/>
  <c r="AA2425" i="2" s="1"/>
  <c r="Q2425" i="2"/>
  <c r="R2425" i="2" s="1"/>
  <c r="S2425" i="2" s="1"/>
  <c r="X2423" i="2"/>
  <c r="W2422" i="2"/>
  <c r="O2422" i="2"/>
  <c r="P2423" i="2"/>
  <c r="Y2424" i="2" l="1"/>
  <c r="Z2424" i="2" s="1"/>
  <c r="AA2424" i="2" s="1"/>
  <c r="Q2424" i="2"/>
  <c r="R2424" i="2" s="1"/>
  <c r="S2424" i="2" s="1"/>
  <c r="X2422" i="2"/>
  <c r="W2421" i="2"/>
  <c r="O2421" i="2"/>
  <c r="P2422" i="2"/>
  <c r="Y2423" i="2" l="1"/>
  <c r="Z2423" i="2" s="1"/>
  <c r="AA2423" i="2" s="1"/>
  <c r="Q2423" i="2"/>
  <c r="R2423" i="2" s="1"/>
  <c r="S2423" i="2" s="1"/>
  <c r="X2421" i="2"/>
  <c r="W2420" i="2"/>
  <c r="O2420" i="2"/>
  <c r="P2421" i="2"/>
  <c r="Y2422" i="2" l="1"/>
  <c r="Z2422" i="2" s="1"/>
  <c r="AA2422" i="2" s="1"/>
  <c r="Q2422" i="2"/>
  <c r="R2422" i="2" s="1"/>
  <c r="S2422" i="2" s="1"/>
  <c r="X2420" i="2"/>
  <c r="W2419" i="2"/>
  <c r="O2419" i="2"/>
  <c r="P2420" i="2"/>
  <c r="Y2421" i="2" l="1"/>
  <c r="Z2421" i="2" s="1"/>
  <c r="AA2421" i="2" s="1"/>
  <c r="Q2421" i="2"/>
  <c r="R2421" i="2" s="1"/>
  <c r="S2421" i="2" s="1"/>
  <c r="X2419" i="2"/>
  <c r="W2418" i="2"/>
  <c r="O2418" i="2"/>
  <c r="P2419" i="2"/>
  <c r="Y2420" i="2" l="1"/>
  <c r="Z2420" i="2" s="1"/>
  <c r="AA2420" i="2" s="1"/>
  <c r="Q2420" i="2"/>
  <c r="R2420" i="2" s="1"/>
  <c r="S2420" i="2" s="1"/>
  <c r="X2418" i="2"/>
  <c r="W2417" i="2"/>
  <c r="O2417" i="2"/>
  <c r="P2418" i="2"/>
  <c r="Y2419" i="2" l="1"/>
  <c r="Z2419" i="2" s="1"/>
  <c r="AA2419" i="2" s="1"/>
  <c r="Q2419" i="2"/>
  <c r="R2419" i="2" s="1"/>
  <c r="S2419" i="2" s="1"/>
  <c r="X2417" i="2"/>
  <c r="W2416" i="2"/>
  <c r="O2416" i="2"/>
  <c r="P2417" i="2"/>
  <c r="Y2418" i="2" l="1"/>
  <c r="Z2418" i="2" s="1"/>
  <c r="AA2418" i="2" s="1"/>
  <c r="Q2418" i="2"/>
  <c r="R2418" i="2" s="1"/>
  <c r="S2418" i="2" s="1"/>
  <c r="X2416" i="2"/>
  <c r="W2415" i="2"/>
  <c r="O2415" i="2"/>
  <c r="P2416" i="2"/>
  <c r="Y2417" i="2" l="1"/>
  <c r="Z2417" i="2" s="1"/>
  <c r="AA2417" i="2" s="1"/>
  <c r="Q2417" i="2"/>
  <c r="R2417" i="2" s="1"/>
  <c r="S2417" i="2" s="1"/>
  <c r="X2415" i="2"/>
  <c r="W2414" i="2"/>
  <c r="O2414" i="2"/>
  <c r="P2415" i="2"/>
  <c r="Y2416" i="2" l="1"/>
  <c r="Z2416" i="2" s="1"/>
  <c r="AA2416" i="2" s="1"/>
  <c r="Q2416" i="2"/>
  <c r="R2416" i="2" s="1"/>
  <c r="S2416" i="2" s="1"/>
  <c r="X2414" i="2"/>
  <c r="W2413" i="2"/>
  <c r="O2413" i="2"/>
  <c r="P2414" i="2"/>
  <c r="Y2415" i="2" l="1"/>
  <c r="Z2415" i="2" s="1"/>
  <c r="AA2415" i="2" s="1"/>
  <c r="Q2415" i="2"/>
  <c r="R2415" i="2" s="1"/>
  <c r="S2415" i="2" s="1"/>
  <c r="X2413" i="2"/>
  <c r="W2412" i="2"/>
  <c r="O2412" i="2"/>
  <c r="P2413" i="2"/>
  <c r="Y2414" i="2" l="1"/>
  <c r="Z2414" i="2" s="1"/>
  <c r="AA2414" i="2" s="1"/>
  <c r="Q2414" i="2"/>
  <c r="R2414" i="2" s="1"/>
  <c r="S2414" i="2" s="1"/>
  <c r="X2412" i="2"/>
  <c r="W2411" i="2"/>
  <c r="O2411" i="2"/>
  <c r="P2412" i="2"/>
  <c r="Y2413" i="2" l="1"/>
  <c r="Z2413" i="2" s="1"/>
  <c r="AA2413" i="2" s="1"/>
  <c r="Q2413" i="2"/>
  <c r="R2413" i="2" s="1"/>
  <c r="S2413" i="2" s="1"/>
  <c r="X2411" i="2"/>
  <c r="W2410" i="2"/>
  <c r="O2410" i="2"/>
  <c r="P2411" i="2"/>
  <c r="Y2412" i="2" l="1"/>
  <c r="Z2412" i="2" s="1"/>
  <c r="AA2412" i="2" s="1"/>
  <c r="Q2412" i="2"/>
  <c r="R2412" i="2" s="1"/>
  <c r="S2412" i="2" s="1"/>
  <c r="X2410" i="2"/>
  <c r="W2409" i="2"/>
  <c r="O2409" i="2"/>
  <c r="P2410" i="2"/>
  <c r="Y2411" i="2" l="1"/>
  <c r="Z2411" i="2" s="1"/>
  <c r="AA2411" i="2" s="1"/>
  <c r="Q2411" i="2"/>
  <c r="R2411" i="2" s="1"/>
  <c r="S2411" i="2" s="1"/>
  <c r="X2409" i="2"/>
  <c r="W2408" i="2"/>
  <c r="O2408" i="2"/>
  <c r="P2409" i="2"/>
  <c r="Y2410" i="2" l="1"/>
  <c r="Z2410" i="2" s="1"/>
  <c r="AA2410" i="2" s="1"/>
  <c r="Q2410" i="2"/>
  <c r="R2410" i="2" s="1"/>
  <c r="S2410" i="2" s="1"/>
  <c r="X2408" i="2"/>
  <c r="W2407" i="2"/>
  <c r="O2407" i="2"/>
  <c r="P2408" i="2"/>
  <c r="Y2409" i="2" l="1"/>
  <c r="Z2409" i="2" s="1"/>
  <c r="AA2409" i="2" s="1"/>
  <c r="Q2409" i="2"/>
  <c r="R2409" i="2" s="1"/>
  <c r="S2409" i="2" s="1"/>
  <c r="X2407" i="2"/>
  <c r="W2406" i="2"/>
  <c r="O2406" i="2"/>
  <c r="P2407" i="2"/>
  <c r="Y2408" i="2" l="1"/>
  <c r="Z2408" i="2" s="1"/>
  <c r="AA2408" i="2" s="1"/>
  <c r="Q2408" i="2"/>
  <c r="R2408" i="2" s="1"/>
  <c r="S2408" i="2" s="1"/>
  <c r="X2406" i="2"/>
  <c r="W2405" i="2"/>
  <c r="O2405" i="2"/>
  <c r="P2406" i="2"/>
  <c r="Y2407" i="2" l="1"/>
  <c r="Z2407" i="2" s="1"/>
  <c r="AA2407" i="2" s="1"/>
  <c r="Q2407" i="2"/>
  <c r="R2407" i="2" s="1"/>
  <c r="S2407" i="2" s="1"/>
  <c r="X2405" i="2"/>
  <c r="W2404" i="2"/>
  <c r="O2404" i="2"/>
  <c r="P2405" i="2"/>
  <c r="Y2406" i="2" l="1"/>
  <c r="Z2406" i="2" s="1"/>
  <c r="AA2406" i="2" s="1"/>
  <c r="Q2406" i="2"/>
  <c r="R2406" i="2" s="1"/>
  <c r="S2406" i="2" s="1"/>
  <c r="X2404" i="2"/>
  <c r="W2403" i="2"/>
  <c r="O2403" i="2"/>
  <c r="P2404" i="2"/>
  <c r="Y2405" i="2" l="1"/>
  <c r="Z2405" i="2" s="1"/>
  <c r="AA2405" i="2" s="1"/>
  <c r="Q2405" i="2"/>
  <c r="R2405" i="2" s="1"/>
  <c r="S2405" i="2" s="1"/>
  <c r="X2403" i="2"/>
  <c r="W2402" i="2"/>
  <c r="O2402" i="2"/>
  <c r="P2403" i="2"/>
  <c r="Y2404" i="2" l="1"/>
  <c r="Z2404" i="2" s="1"/>
  <c r="AA2404" i="2" s="1"/>
  <c r="Q2404" i="2"/>
  <c r="R2404" i="2" s="1"/>
  <c r="S2404" i="2" s="1"/>
  <c r="X2402" i="2"/>
  <c r="W2401" i="2"/>
  <c r="O2401" i="2"/>
  <c r="P2402" i="2"/>
  <c r="Y2403" i="2" l="1"/>
  <c r="Z2403" i="2" s="1"/>
  <c r="AA2403" i="2" s="1"/>
  <c r="Q2403" i="2"/>
  <c r="R2403" i="2" s="1"/>
  <c r="S2403" i="2" s="1"/>
  <c r="X2401" i="2"/>
  <c r="W2400" i="2"/>
  <c r="O2400" i="2"/>
  <c r="P2401" i="2"/>
  <c r="Y2402" i="2" l="1"/>
  <c r="Z2402" i="2" s="1"/>
  <c r="AA2402" i="2" s="1"/>
  <c r="Q2402" i="2"/>
  <c r="R2402" i="2" s="1"/>
  <c r="S2402" i="2" s="1"/>
  <c r="X2400" i="2"/>
  <c r="W2399" i="2"/>
  <c r="O2399" i="2"/>
  <c r="P2400" i="2"/>
  <c r="Y2401" i="2" l="1"/>
  <c r="Z2401" i="2" s="1"/>
  <c r="AA2401" i="2" s="1"/>
  <c r="Q2401" i="2"/>
  <c r="R2401" i="2" s="1"/>
  <c r="S2401" i="2" s="1"/>
  <c r="X2399" i="2"/>
  <c r="W2398" i="2"/>
  <c r="O2398" i="2"/>
  <c r="P2399" i="2"/>
  <c r="Y2400" i="2" l="1"/>
  <c r="Z2400" i="2" s="1"/>
  <c r="AA2400" i="2" s="1"/>
  <c r="Q2400" i="2"/>
  <c r="R2400" i="2" s="1"/>
  <c r="S2400" i="2" s="1"/>
  <c r="X2398" i="2"/>
  <c r="W2397" i="2"/>
  <c r="O2397" i="2"/>
  <c r="P2398" i="2"/>
  <c r="Y2399" i="2" l="1"/>
  <c r="Z2399" i="2" s="1"/>
  <c r="AA2399" i="2" s="1"/>
  <c r="Q2399" i="2"/>
  <c r="R2399" i="2" s="1"/>
  <c r="S2399" i="2" s="1"/>
  <c r="X2397" i="2"/>
  <c r="W2396" i="2"/>
  <c r="O2396" i="2"/>
  <c r="P2397" i="2"/>
  <c r="Y2398" i="2" l="1"/>
  <c r="Z2398" i="2" s="1"/>
  <c r="AA2398" i="2" s="1"/>
  <c r="Q2398" i="2"/>
  <c r="R2398" i="2" s="1"/>
  <c r="S2398" i="2" s="1"/>
  <c r="X2396" i="2"/>
  <c r="W2395" i="2"/>
  <c r="O2395" i="2"/>
  <c r="P2396" i="2"/>
  <c r="Y2397" i="2" l="1"/>
  <c r="Z2397" i="2" s="1"/>
  <c r="AA2397" i="2" s="1"/>
  <c r="Q2397" i="2"/>
  <c r="R2397" i="2" s="1"/>
  <c r="S2397" i="2" s="1"/>
  <c r="X2395" i="2"/>
  <c r="W2394" i="2"/>
  <c r="O2394" i="2"/>
  <c r="P2395" i="2"/>
  <c r="Y2396" i="2" l="1"/>
  <c r="Z2396" i="2" s="1"/>
  <c r="AA2396" i="2" s="1"/>
  <c r="Q2396" i="2"/>
  <c r="R2396" i="2" s="1"/>
  <c r="S2396" i="2" s="1"/>
  <c r="X2394" i="2"/>
  <c r="W2393" i="2"/>
  <c r="O2393" i="2"/>
  <c r="P2394" i="2"/>
  <c r="Y2395" i="2" l="1"/>
  <c r="Z2395" i="2" s="1"/>
  <c r="AA2395" i="2" s="1"/>
  <c r="Q2395" i="2"/>
  <c r="R2395" i="2" s="1"/>
  <c r="S2395" i="2" s="1"/>
  <c r="X2393" i="2"/>
  <c r="W2392" i="2"/>
  <c r="O2392" i="2"/>
  <c r="P2393" i="2"/>
  <c r="Y2394" i="2" l="1"/>
  <c r="Z2394" i="2" s="1"/>
  <c r="AA2394" i="2" s="1"/>
  <c r="Q2394" i="2"/>
  <c r="R2394" i="2" s="1"/>
  <c r="S2394" i="2" s="1"/>
  <c r="X2392" i="2"/>
  <c r="W2391" i="2"/>
  <c r="O2391" i="2"/>
  <c r="P2392" i="2"/>
  <c r="Y2393" i="2" l="1"/>
  <c r="Z2393" i="2" s="1"/>
  <c r="AA2393" i="2" s="1"/>
  <c r="Q2393" i="2"/>
  <c r="R2393" i="2" s="1"/>
  <c r="S2393" i="2" s="1"/>
  <c r="X2391" i="2"/>
  <c r="W2390" i="2"/>
  <c r="O2390" i="2"/>
  <c r="P2391" i="2"/>
  <c r="Y2392" i="2" l="1"/>
  <c r="Z2392" i="2" s="1"/>
  <c r="AA2392" i="2" s="1"/>
  <c r="Q2392" i="2"/>
  <c r="R2392" i="2" s="1"/>
  <c r="S2392" i="2" s="1"/>
  <c r="X2390" i="2"/>
  <c r="W2389" i="2"/>
  <c r="O2389" i="2"/>
  <c r="P2390" i="2"/>
  <c r="Y2391" i="2" l="1"/>
  <c r="Z2391" i="2" s="1"/>
  <c r="AA2391" i="2" s="1"/>
  <c r="Q2391" i="2"/>
  <c r="R2391" i="2" s="1"/>
  <c r="S2391" i="2" s="1"/>
  <c r="X2389" i="2"/>
  <c r="W2388" i="2"/>
  <c r="O2388" i="2"/>
  <c r="P2389" i="2"/>
  <c r="Y2390" i="2" l="1"/>
  <c r="Z2390" i="2" s="1"/>
  <c r="AA2390" i="2" s="1"/>
  <c r="Q2390" i="2"/>
  <c r="R2390" i="2" s="1"/>
  <c r="S2390" i="2" s="1"/>
  <c r="X2388" i="2"/>
  <c r="W2387" i="2"/>
  <c r="O2387" i="2"/>
  <c r="P2388" i="2"/>
  <c r="Y2389" i="2" l="1"/>
  <c r="Z2389" i="2" s="1"/>
  <c r="AA2389" i="2" s="1"/>
  <c r="Q2389" i="2"/>
  <c r="R2389" i="2" s="1"/>
  <c r="S2389" i="2" s="1"/>
  <c r="X2387" i="2"/>
  <c r="W2386" i="2"/>
  <c r="O2386" i="2"/>
  <c r="P2387" i="2"/>
  <c r="Y2388" i="2" l="1"/>
  <c r="Z2388" i="2" s="1"/>
  <c r="AA2388" i="2" s="1"/>
  <c r="Q2388" i="2"/>
  <c r="R2388" i="2" s="1"/>
  <c r="S2388" i="2" s="1"/>
  <c r="X2386" i="2"/>
  <c r="W2385" i="2"/>
  <c r="O2385" i="2"/>
  <c r="P2386" i="2"/>
  <c r="Y2387" i="2" l="1"/>
  <c r="Z2387" i="2" s="1"/>
  <c r="AA2387" i="2" s="1"/>
  <c r="Q2387" i="2"/>
  <c r="R2387" i="2" s="1"/>
  <c r="S2387" i="2" s="1"/>
  <c r="X2385" i="2"/>
  <c r="W2384" i="2"/>
  <c r="O2384" i="2"/>
  <c r="P2385" i="2"/>
  <c r="Y2386" i="2" l="1"/>
  <c r="Z2386" i="2" s="1"/>
  <c r="AA2386" i="2" s="1"/>
  <c r="Q2386" i="2"/>
  <c r="R2386" i="2" s="1"/>
  <c r="S2386" i="2" s="1"/>
  <c r="X2384" i="2"/>
  <c r="W2383" i="2"/>
  <c r="O2383" i="2"/>
  <c r="P2384" i="2"/>
  <c r="Y2385" i="2" l="1"/>
  <c r="Z2385" i="2" s="1"/>
  <c r="AA2385" i="2" s="1"/>
  <c r="Q2385" i="2"/>
  <c r="R2385" i="2" s="1"/>
  <c r="S2385" i="2" s="1"/>
  <c r="X2383" i="2"/>
  <c r="W2382" i="2"/>
  <c r="O2382" i="2"/>
  <c r="P2383" i="2"/>
  <c r="Y2384" i="2" l="1"/>
  <c r="Z2384" i="2" s="1"/>
  <c r="AA2384" i="2" s="1"/>
  <c r="Q2384" i="2"/>
  <c r="R2384" i="2" s="1"/>
  <c r="S2384" i="2" s="1"/>
  <c r="X2382" i="2"/>
  <c r="W2381" i="2"/>
  <c r="O2381" i="2"/>
  <c r="P2382" i="2"/>
  <c r="Y2383" i="2" l="1"/>
  <c r="Z2383" i="2" s="1"/>
  <c r="AA2383" i="2" s="1"/>
  <c r="Q2383" i="2"/>
  <c r="R2383" i="2" s="1"/>
  <c r="S2383" i="2" s="1"/>
  <c r="X2381" i="2"/>
  <c r="W2380" i="2"/>
  <c r="O2380" i="2"/>
  <c r="P2381" i="2"/>
  <c r="Y2382" i="2" l="1"/>
  <c r="Z2382" i="2" s="1"/>
  <c r="AA2382" i="2" s="1"/>
  <c r="Q2382" i="2"/>
  <c r="R2382" i="2" s="1"/>
  <c r="S2382" i="2" s="1"/>
  <c r="X2380" i="2"/>
  <c r="W2379" i="2"/>
  <c r="O2379" i="2"/>
  <c r="P2380" i="2"/>
  <c r="Y2381" i="2" l="1"/>
  <c r="Z2381" i="2" s="1"/>
  <c r="AA2381" i="2" s="1"/>
  <c r="Q2381" i="2"/>
  <c r="R2381" i="2" s="1"/>
  <c r="S2381" i="2" s="1"/>
  <c r="X2379" i="2"/>
  <c r="W2378" i="2"/>
  <c r="O2378" i="2"/>
  <c r="P2379" i="2"/>
  <c r="Y2380" i="2" l="1"/>
  <c r="Z2380" i="2" s="1"/>
  <c r="AA2380" i="2" s="1"/>
  <c r="Q2380" i="2"/>
  <c r="R2380" i="2" s="1"/>
  <c r="S2380" i="2" s="1"/>
  <c r="X2378" i="2"/>
  <c r="W2377" i="2"/>
  <c r="O2377" i="2"/>
  <c r="P2378" i="2"/>
  <c r="Y2379" i="2" l="1"/>
  <c r="Z2379" i="2" s="1"/>
  <c r="AA2379" i="2" s="1"/>
  <c r="Q2379" i="2"/>
  <c r="R2379" i="2" s="1"/>
  <c r="S2379" i="2" s="1"/>
  <c r="X2377" i="2"/>
  <c r="W2376" i="2"/>
  <c r="O2376" i="2"/>
  <c r="P2377" i="2"/>
  <c r="Y2378" i="2" l="1"/>
  <c r="Z2378" i="2" s="1"/>
  <c r="AA2378" i="2" s="1"/>
  <c r="Q2378" i="2"/>
  <c r="R2378" i="2" s="1"/>
  <c r="S2378" i="2" s="1"/>
  <c r="X2376" i="2"/>
  <c r="W2375" i="2"/>
  <c r="O2375" i="2"/>
  <c r="P2376" i="2"/>
  <c r="Y2377" i="2" l="1"/>
  <c r="Z2377" i="2" s="1"/>
  <c r="AA2377" i="2" s="1"/>
  <c r="Q2377" i="2"/>
  <c r="R2377" i="2" s="1"/>
  <c r="S2377" i="2" s="1"/>
  <c r="X2375" i="2"/>
  <c r="W2374" i="2"/>
  <c r="O2374" i="2"/>
  <c r="P2375" i="2"/>
  <c r="Y2376" i="2" l="1"/>
  <c r="Z2376" i="2" s="1"/>
  <c r="AA2376" i="2" s="1"/>
  <c r="Q2376" i="2"/>
  <c r="R2376" i="2" s="1"/>
  <c r="S2376" i="2" s="1"/>
  <c r="X2374" i="2"/>
  <c r="W2373" i="2"/>
  <c r="O2373" i="2"/>
  <c r="P2374" i="2"/>
  <c r="Y2375" i="2" l="1"/>
  <c r="Z2375" i="2" s="1"/>
  <c r="AA2375" i="2" s="1"/>
  <c r="Q2375" i="2"/>
  <c r="R2375" i="2" s="1"/>
  <c r="S2375" i="2" s="1"/>
  <c r="X2373" i="2"/>
  <c r="W2372" i="2"/>
  <c r="O2372" i="2"/>
  <c r="P2373" i="2"/>
  <c r="Y2374" i="2" l="1"/>
  <c r="Z2374" i="2" s="1"/>
  <c r="AA2374" i="2" s="1"/>
  <c r="Q2374" i="2"/>
  <c r="R2374" i="2" s="1"/>
  <c r="S2374" i="2" s="1"/>
  <c r="X2372" i="2"/>
  <c r="W2371" i="2"/>
  <c r="O2371" i="2"/>
  <c r="P2372" i="2"/>
  <c r="Y2373" i="2" l="1"/>
  <c r="Z2373" i="2" s="1"/>
  <c r="AA2373" i="2" s="1"/>
  <c r="Q2373" i="2"/>
  <c r="R2373" i="2" s="1"/>
  <c r="S2373" i="2" s="1"/>
  <c r="X2371" i="2"/>
  <c r="W2370" i="2"/>
  <c r="O2370" i="2"/>
  <c r="P2371" i="2"/>
  <c r="Y2372" i="2" l="1"/>
  <c r="Z2372" i="2" s="1"/>
  <c r="AA2372" i="2" s="1"/>
  <c r="Q2372" i="2"/>
  <c r="R2372" i="2" s="1"/>
  <c r="S2372" i="2" s="1"/>
  <c r="X2370" i="2"/>
  <c r="W2369" i="2"/>
  <c r="O2369" i="2"/>
  <c r="P2370" i="2"/>
  <c r="Y2371" i="2" l="1"/>
  <c r="Z2371" i="2" s="1"/>
  <c r="AA2371" i="2" s="1"/>
  <c r="Q2371" i="2"/>
  <c r="R2371" i="2" s="1"/>
  <c r="S2371" i="2" s="1"/>
  <c r="X2369" i="2"/>
  <c r="W2368" i="2"/>
  <c r="O2368" i="2"/>
  <c r="P2369" i="2"/>
  <c r="Y2370" i="2" l="1"/>
  <c r="Z2370" i="2" s="1"/>
  <c r="AA2370" i="2" s="1"/>
  <c r="Q2370" i="2"/>
  <c r="R2370" i="2" s="1"/>
  <c r="S2370" i="2" s="1"/>
  <c r="X2368" i="2"/>
  <c r="W2367" i="2"/>
  <c r="O2367" i="2"/>
  <c r="P2368" i="2"/>
  <c r="Y2369" i="2" l="1"/>
  <c r="Z2369" i="2" s="1"/>
  <c r="AA2369" i="2" s="1"/>
  <c r="Q2369" i="2"/>
  <c r="R2369" i="2" s="1"/>
  <c r="S2369" i="2" s="1"/>
  <c r="X2367" i="2"/>
  <c r="W2366" i="2"/>
  <c r="O2366" i="2"/>
  <c r="P2367" i="2"/>
  <c r="Y2368" i="2" l="1"/>
  <c r="Z2368" i="2" s="1"/>
  <c r="AA2368" i="2" s="1"/>
  <c r="Q2368" i="2"/>
  <c r="R2368" i="2" s="1"/>
  <c r="S2368" i="2" s="1"/>
  <c r="X2366" i="2"/>
  <c r="W2365" i="2"/>
  <c r="O2365" i="2"/>
  <c r="P2366" i="2"/>
  <c r="Y2367" i="2" l="1"/>
  <c r="Z2367" i="2" s="1"/>
  <c r="AA2367" i="2" s="1"/>
  <c r="Q2367" i="2"/>
  <c r="R2367" i="2" s="1"/>
  <c r="S2367" i="2" s="1"/>
  <c r="X2365" i="2"/>
  <c r="W2364" i="2"/>
  <c r="O2364" i="2"/>
  <c r="P2365" i="2"/>
  <c r="Y2366" i="2" l="1"/>
  <c r="Z2366" i="2" s="1"/>
  <c r="AA2366" i="2" s="1"/>
  <c r="Q2366" i="2"/>
  <c r="R2366" i="2" s="1"/>
  <c r="S2366" i="2" s="1"/>
  <c r="X2364" i="2"/>
  <c r="W2363" i="2"/>
  <c r="O2363" i="2"/>
  <c r="P2364" i="2"/>
  <c r="Y2365" i="2" l="1"/>
  <c r="Z2365" i="2" s="1"/>
  <c r="AA2365" i="2" s="1"/>
  <c r="Q2365" i="2"/>
  <c r="R2365" i="2" s="1"/>
  <c r="S2365" i="2" s="1"/>
  <c r="X2363" i="2"/>
  <c r="W2362" i="2"/>
  <c r="O2362" i="2"/>
  <c r="P2363" i="2"/>
  <c r="Y2364" i="2" l="1"/>
  <c r="Z2364" i="2" s="1"/>
  <c r="AA2364" i="2" s="1"/>
  <c r="Q2364" i="2"/>
  <c r="R2364" i="2" s="1"/>
  <c r="S2364" i="2" s="1"/>
  <c r="X2362" i="2"/>
  <c r="W2361" i="2"/>
  <c r="O2361" i="2"/>
  <c r="P2362" i="2"/>
  <c r="Y2363" i="2" l="1"/>
  <c r="Z2363" i="2" s="1"/>
  <c r="AA2363" i="2" s="1"/>
  <c r="Q2363" i="2"/>
  <c r="R2363" i="2" s="1"/>
  <c r="S2363" i="2" s="1"/>
  <c r="X2361" i="2"/>
  <c r="W2360" i="2"/>
  <c r="O2360" i="2"/>
  <c r="P2361" i="2"/>
  <c r="Y2362" i="2" l="1"/>
  <c r="Z2362" i="2" s="1"/>
  <c r="AA2362" i="2" s="1"/>
  <c r="Q2362" i="2"/>
  <c r="R2362" i="2" s="1"/>
  <c r="S2362" i="2" s="1"/>
  <c r="X2360" i="2"/>
  <c r="W2359" i="2"/>
  <c r="O2359" i="2"/>
  <c r="P2360" i="2"/>
  <c r="Y2361" i="2" l="1"/>
  <c r="Z2361" i="2" s="1"/>
  <c r="AA2361" i="2" s="1"/>
  <c r="Q2361" i="2"/>
  <c r="R2361" i="2" s="1"/>
  <c r="S2361" i="2" s="1"/>
  <c r="X2359" i="2"/>
  <c r="W2358" i="2"/>
  <c r="O2358" i="2"/>
  <c r="P2359" i="2"/>
  <c r="Y2360" i="2" l="1"/>
  <c r="Z2360" i="2" s="1"/>
  <c r="AA2360" i="2" s="1"/>
  <c r="Q2360" i="2"/>
  <c r="R2360" i="2" s="1"/>
  <c r="S2360" i="2" s="1"/>
  <c r="X2358" i="2"/>
  <c r="W2357" i="2"/>
  <c r="O2357" i="2"/>
  <c r="P2358" i="2"/>
  <c r="Y2359" i="2" l="1"/>
  <c r="Z2359" i="2" s="1"/>
  <c r="AA2359" i="2" s="1"/>
  <c r="Q2359" i="2"/>
  <c r="R2359" i="2" s="1"/>
  <c r="S2359" i="2" s="1"/>
  <c r="X2357" i="2"/>
  <c r="W2356" i="2"/>
  <c r="O2356" i="2"/>
  <c r="P2357" i="2"/>
  <c r="Y2358" i="2" l="1"/>
  <c r="Z2358" i="2" s="1"/>
  <c r="AA2358" i="2" s="1"/>
  <c r="Q2358" i="2"/>
  <c r="R2358" i="2" s="1"/>
  <c r="S2358" i="2" s="1"/>
  <c r="X2356" i="2"/>
  <c r="W2355" i="2"/>
  <c r="O2355" i="2"/>
  <c r="P2356" i="2"/>
  <c r="Y2357" i="2" l="1"/>
  <c r="Z2357" i="2" s="1"/>
  <c r="AA2357" i="2" s="1"/>
  <c r="Q2357" i="2"/>
  <c r="R2357" i="2" s="1"/>
  <c r="S2357" i="2" s="1"/>
  <c r="X2355" i="2"/>
  <c r="W2354" i="2"/>
  <c r="O2354" i="2"/>
  <c r="P2355" i="2"/>
  <c r="Y2356" i="2" l="1"/>
  <c r="Z2356" i="2" s="1"/>
  <c r="AA2356" i="2" s="1"/>
  <c r="Q2356" i="2"/>
  <c r="R2356" i="2" s="1"/>
  <c r="S2356" i="2" s="1"/>
  <c r="X2354" i="2"/>
  <c r="W2353" i="2"/>
  <c r="O2353" i="2"/>
  <c r="P2354" i="2"/>
  <c r="Y2355" i="2" l="1"/>
  <c r="Z2355" i="2" s="1"/>
  <c r="AA2355" i="2" s="1"/>
  <c r="Q2355" i="2"/>
  <c r="R2355" i="2" s="1"/>
  <c r="S2355" i="2" s="1"/>
  <c r="X2353" i="2"/>
  <c r="W2352" i="2"/>
  <c r="O2352" i="2"/>
  <c r="P2353" i="2"/>
  <c r="Y2354" i="2" l="1"/>
  <c r="Z2354" i="2" s="1"/>
  <c r="AA2354" i="2" s="1"/>
  <c r="Q2354" i="2"/>
  <c r="R2354" i="2" s="1"/>
  <c r="S2354" i="2" s="1"/>
  <c r="X2352" i="2"/>
  <c r="W2351" i="2"/>
  <c r="O2351" i="2"/>
  <c r="P2352" i="2"/>
  <c r="Y2353" i="2" l="1"/>
  <c r="Z2353" i="2" s="1"/>
  <c r="AA2353" i="2" s="1"/>
  <c r="Q2353" i="2"/>
  <c r="R2353" i="2" s="1"/>
  <c r="S2353" i="2" s="1"/>
  <c r="X2351" i="2"/>
  <c r="W2350" i="2"/>
  <c r="O2350" i="2"/>
  <c r="P2351" i="2"/>
  <c r="Y2352" i="2" l="1"/>
  <c r="Z2352" i="2" s="1"/>
  <c r="AA2352" i="2" s="1"/>
  <c r="Q2352" i="2"/>
  <c r="R2352" i="2" s="1"/>
  <c r="S2352" i="2" s="1"/>
  <c r="X2350" i="2"/>
  <c r="W2349" i="2"/>
  <c r="O2349" i="2"/>
  <c r="P2350" i="2"/>
  <c r="Y2351" i="2" l="1"/>
  <c r="Z2351" i="2" s="1"/>
  <c r="AA2351" i="2" s="1"/>
  <c r="Q2351" i="2"/>
  <c r="R2351" i="2" s="1"/>
  <c r="S2351" i="2" s="1"/>
  <c r="X2349" i="2"/>
  <c r="W2348" i="2"/>
  <c r="O2348" i="2"/>
  <c r="P2349" i="2"/>
  <c r="Y2350" i="2" l="1"/>
  <c r="Z2350" i="2" s="1"/>
  <c r="AA2350" i="2" s="1"/>
  <c r="Q2350" i="2"/>
  <c r="R2350" i="2" s="1"/>
  <c r="S2350" i="2" s="1"/>
  <c r="X2348" i="2"/>
  <c r="W2347" i="2"/>
  <c r="O2347" i="2"/>
  <c r="P2348" i="2"/>
  <c r="Y2349" i="2" l="1"/>
  <c r="Z2349" i="2" s="1"/>
  <c r="AA2349" i="2" s="1"/>
  <c r="Q2349" i="2"/>
  <c r="R2349" i="2" s="1"/>
  <c r="S2349" i="2" s="1"/>
  <c r="X2347" i="2"/>
  <c r="W2346" i="2"/>
  <c r="O2346" i="2"/>
  <c r="P2347" i="2"/>
  <c r="Y2348" i="2" l="1"/>
  <c r="Z2348" i="2" s="1"/>
  <c r="AA2348" i="2" s="1"/>
  <c r="Q2348" i="2"/>
  <c r="R2348" i="2" s="1"/>
  <c r="S2348" i="2" s="1"/>
  <c r="X2346" i="2"/>
  <c r="W2345" i="2"/>
  <c r="O2345" i="2"/>
  <c r="P2346" i="2"/>
  <c r="Y2347" i="2" l="1"/>
  <c r="Z2347" i="2" s="1"/>
  <c r="AA2347" i="2" s="1"/>
  <c r="Q2347" i="2"/>
  <c r="R2347" i="2" s="1"/>
  <c r="S2347" i="2" s="1"/>
  <c r="X2345" i="2"/>
  <c r="W2344" i="2"/>
  <c r="O2344" i="2"/>
  <c r="P2345" i="2"/>
  <c r="Y2346" i="2" l="1"/>
  <c r="Z2346" i="2" s="1"/>
  <c r="AA2346" i="2" s="1"/>
  <c r="Q2346" i="2"/>
  <c r="R2346" i="2" s="1"/>
  <c r="S2346" i="2" s="1"/>
  <c r="X2344" i="2"/>
  <c r="W2343" i="2"/>
  <c r="O2343" i="2"/>
  <c r="P2344" i="2"/>
  <c r="Y2345" i="2" l="1"/>
  <c r="Z2345" i="2" s="1"/>
  <c r="AA2345" i="2" s="1"/>
  <c r="Q2345" i="2"/>
  <c r="R2345" i="2" s="1"/>
  <c r="S2345" i="2" s="1"/>
  <c r="X2343" i="2"/>
  <c r="W2342" i="2"/>
  <c r="O2342" i="2"/>
  <c r="P2343" i="2"/>
  <c r="Y2344" i="2" l="1"/>
  <c r="Z2344" i="2" s="1"/>
  <c r="AA2344" i="2" s="1"/>
  <c r="Q2344" i="2"/>
  <c r="R2344" i="2" s="1"/>
  <c r="S2344" i="2" s="1"/>
  <c r="X2342" i="2"/>
  <c r="W2341" i="2"/>
  <c r="O2341" i="2"/>
  <c r="P2342" i="2"/>
  <c r="Y2343" i="2" l="1"/>
  <c r="Z2343" i="2" s="1"/>
  <c r="AA2343" i="2" s="1"/>
  <c r="Q2343" i="2"/>
  <c r="R2343" i="2" s="1"/>
  <c r="S2343" i="2" s="1"/>
  <c r="X2341" i="2"/>
  <c r="W2340" i="2"/>
  <c r="O2340" i="2"/>
  <c r="P2341" i="2"/>
  <c r="Y2342" i="2" l="1"/>
  <c r="Z2342" i="2" s="1"/>
  <c r="AA2342" i="2" s="1"/>
  <c r="Q2342" i="2"/>
  <c r="R2342" i="2" s="1"/>
  <c r="S2342" i="2" s="1"/>
  <c r="X2340" i="2"/>
  <c r="W2339" i="2"/>
  <c r="O2339" i="2"/>
  <c r="P2340" i="2"/>
  <c r="Y2341" i="2" l="1"/>
  <c r="Z2341" i="2" s="1"/>
  <c r="AA2341" i="2" s="1"/>
  <c r="Q2341" i="2"/>
  <c r="R2341" i="2" s="1"/>
  <c r="S2341" i="2" s="1"/>
  <c r="X2339" i="2"/>
  <c r="W2338" i="2"/>
  <c r="O2338" i="2"/>
  <c r="P2339" i="2"/>
  <c r="Y2340" i="2" l="1"/>
  <c r="Z2340" i="2" s="1"/>
  <c r="AA2340" i="2" s="1"/>
  <c r="Q2340" i="2"/>
  <c r="R2340" i="2" s="1"/>
  <c r="S2340" i="2" s="1"/>
  <c r="X2338" i="2"/>
  <c r="W2337" i="2"/>
  <c r="O2337" i="2"/>
  <c r="P2338" i="2"/>
  <c r="Y2339" i="2" l="1"/>
  <c r="Z2339" i="2" s="1"/>
  <c r="AA2339" i="2" s="1"/>
  <c r="Q2339" i="2"/>
  <c r="R2339" i="2" s="1"/>
  <c r="S2339" i="2" s="1"/>
  <c r="X2337" i="2"/>
  <c r="W2336" i="2"/>
  <c r="O2336" i="2"/>
  <c r="P2337" i="2"/>
  <c r="Y2338" i="2" l="1"/>
  <c r="Z2338" i="2" s="1"/>
  <c r="AA2338" i="2" s="1"/>
  <c r="Q2338" i="2"/>
  <c r="R2338" i="2" s="1"/>
  <c r="S2338" i="2" s="1"/>
  <c r="X2336" i="2"/>
  <c r="W2335" i="2"/>
  <c r="O2335" i="2"/>
  <c r="P2336" i="2"/>
  <c r="Y2337" i="2" l="1"/>
  <c r="Z2337" i="2" s="1"/>
  <c r="AA2337" i="2" s="1"/>
  <c r="Q2337" i="2"/>
  <c r="R2337" i="2" s="1"/>
  <c r="S2337" i="2" s="1"/>
  <c r="X2335" i="2"/>
  <c r="W2334" i="2"/>
  <c r="O2334" i="2"/>
  <c r="P2335" i="2"/>
  <c r="Y2336" i="2" l="1"/>
  <c r="Z2336" i="2" s="1"/>
  <c r="AA2336" i="2" s="1"/>
  <c r="Q2336" i="2"/>
  <c r="R2336" i="2" s="1"/>
  <c r="S2336" i="2" s="1"/>
  <c r="X2334" i="2"/>
  <c r="W2333" i="2"/>
  <c r="O2333" i="2"/>
  <c r="P2334" i="2"/>
  <c r="Y2335" i="2" l="1"/>
  <c r="Z2335" i="2" s="1"/>
  <c r="AA2335" i="2" s="1"/>
  <c r="Q2335" i="2"/>
  <c r="R2335" i="2" s="1"/>
  <c r="S2335" i="2" s="1"/>
  <c r="X2333" i="2"/>
  <c r="W2332" i="2"/>
  <c r="O2332" i="2"/>
  <c r="P2333" i="2"/>
  <c r="Y2334" i="2" l="1"/>
  <c r="Z2334" i="2" s="1"/>
  <c r="AA2334" i="2" s="1"/>
  <c r="Q2334" i="2"/>
  <c r="R2334" i="2" s="1"/>
  <c r="S2334" i="2" s="1"/>
  <c r="X2332" i="2"/>
  <c r="W2331" i="2"/>
  <c r="O2331" i="2"/>
  <c r="P2332" i="2"/>
  <c r="Y2333" i="2" l="1"/>
  <c r="Z2333" i="2" s="1"/>
  <c r="AA2333" i="2" s="1"/>
  <c r="Q2333" i="2"/>
  <c r="R2333" i="2" s="1"/>
  <c r="S2333" i="2" s="1"/>
  <c r="X2331" i="2"/>
  <c r="W2330" i="2"/>
  <c r="O2330" i="2"/>
  <c r="P2331" i="2"/>
  <c r="Y2332" i="2" l="1"/>
  <c r="Z2332" i="2" s="1"/>
  <c r="AA2332" i="2" s="1"/>
  <c r="Q2332" i="2"/>
  <c r="R2332" i="2" s="1"/>
  <c r="S2332" i="2" s="1"/>
  <c r="X2330" i="2"/>
  <c r="W2329" i="2"/>
  <c r="O2329" i="2"/>
  <c r="P2330" i="2"/>
  <c r="Y2331" i="2" l="1"/>
  <c r="Z2331" i="2" s="1"/>
  <c r="AA2331" i="2" s="1"/>
  <c r="Q2331" i="2"/>
  <c r="R2331" i="2" s="1"/>
  <c r="S2331" i="2" s="1"/>
  <c r="X2329" i="2"/>
  <c r="W2328" i="2"/>
  <c r="O2328" i="2"/>
  <c r="P2329" i="2"/>
  <c r="Y2330" i="2" l="1"/>
  <c r="Z2330" i="2" s="1"/>
  <c r="AA2330" i="2" s="1"/>
  <c r="Q2330" i="2"/>
  <c r="R2330" i="2" s="1"/>
  <c r="S2330" i="2" s="1"/>
  <c r="X2328" i="2"/>
  <c r="W2327" i="2"/>
  <c r="O2327" i="2"/>
  <c r="P2328" i="2"/>
  <c r="Y2329" i="2" l="1"/>
  <c r="Z2329" i="2" s="1"/>
  <c r="AA2329" i="2" s="1"/>
  <c r="Q2329" i="2"/>
  <c r="R2329" i="2" s="1"/>
  <c r="S2329" i="2" s="1"/>
  <c r="X2327" i="2"/>
  <c r="W2326" i="2"/>
  <c r="O2326" i="2"/>
  <c r="P2327" i="2"/>
  <c r="Y2328" i="2" l="1"/>
  <c r="Z2328" i="2" s="1"/>
  <c r="AA2328" i="2" s="1"/>
  <c r="Q2328" i="2"/>
  <c r="R2328" i="2" s="1"/>
  <c r="S2328" i="2" s="1"/>
  <c r="X2326" i="2"/>
  <c r="W2325" i="2"/>
  <c r="O2325" i="2"/>
  <c r="P2326" i="2"/>
  <c r="Y2327" i="2" l="1"/>
  <c r="Z2327" i="2" s="1"/>
  <c r="AA2327" i="2" s="1"/>
  <c r="Q2327" i="2"/>
  <c r="R2327" i="2" s="1"/>
  <c r="S2327" i="2" s="1"/>
  <c r="X2325" i="2"/>
  <c r="W2324" i="2"/>
  <c r="O2324" i="2"/>
  <c r="P2325" i="2"/>
  <c r="Y2326" i="2" l="1"/>
  <c r="Z2326" i="2" s="1"/>
  <c r="AA2326" i="2" s="1"/>
  <c r="Q2326" i="2"/>
  <c r="R2326" i="2" s="1"/>
  <c r="S2326" i="2" s="1"/>
  <c r="X2324" i="2"/>
  <c r="W2323" i="2"/>
  <c r="O2323" i="2"/>
  <c r="P2324" i="2"/>
  <c r="Y2325" i="2" l="1"/>
  <c r="Z2325" i="2" s="1"/>
  <c r="AA2325" i="2" s="1"/>
  <c r="Q2325" i="2"/>
  <c r="R2325" i="2" s="1"/>
  <c r="S2325" i="2" s="1"/>
  <c r="X2323" i="2"/>
  <c r="W2322" i="2"/>
  <c r="O2322" i="2"/>
  <c r="P2323" i="2"/>
  <c r="Y2324" i="2" l="1"/>
  <c r="Z2324" i="2" s="1"/>
  <c r="AA2324" i="2" s="1"/>
  <c r="Q2324" i="2"/>
  <c r="R2324" i="2" s="1"/>
  <c r="S2324" i="2" s="1"/>
  <c r="X2322" i="2"/>
  <c r="W2321" i="2"/>
  <c r="O2321" i="2"/>
  <c r="P2322" i="2"/>
  <c r="Y2323" i="2" l="1"/>
  <c r="Z2323" i="2" s="1"/>
  <c r="AA2323" i="2" s="1"/>
  <c r="Q2323" i="2"/>
  <c r="R2323" i="2" s="1"/>
  <c r="S2323" i="2" s="1"/>
  <c r="X2321" i="2"/>
  <c r="W2320" i="2"/>
  <c r="O2320" i="2"/>
  <c r="P2321" i="2"/>
  <c r="Y2322" i="2" l="1"/>
  <c r="Z2322" i="2" s="1"/>
  <c r="AA2322" i="2" s="1"/>
  <c r="Q2322" i="2"/>
  <c r="R2322" i="2" s="1"/>
  <c r="S2322" i="2" s="1"/>
  <c r="X2320" i="2"/>
  <c r="W2319" i="2"/>
  <c r="O2319" i="2"/>
  <c r="P2320" i="2"/>
  <c r="Y2321" i="2" l="1"/>
  <c r="Z2321" i="2" s="1"/>
  <c r="AA2321" i="2" s="1"/>
  <c r="Q2321" i="2"/>
  <c r="R2321" i="2" s="1"/>
  <c r="S2321" i="2" s="1"/>
  <c r="X2319" i="2"/>
  <c r="W2318" i="2"/>
  <c r="O2318" i="2"/>
  <c r="P2319" i="2"/>
  <c r="Y2320" i="2" l="1"/>
  <c r="Z2320" i="2" s="1"/>
  <c r="AA2320" i="2" s="1"/>
  <c r="Q2320" i="2"/>
  <c r="R2320" i="2" s="1"/>
  <c r="S2320" i="2" s="1"/>
  <c r="X2318" i="2"/>
  <c r="W2317" i="2"/>
  <c r="O2317" i="2"/>
  <c r="P2318" i="2"/>
  <c r="Y2319" i="2" l="1"/>
  <c r="Z2319" i="2" s="1"/>
  <c r="AA2319" i="2" s="1"/>
  <c r="Q2319" i="2"/>
  <c r="R2319" i="2" s="1"/>
  <c r="S2319" i="2" s="1"/>
  <c r="X2317" i="2"/>
  <c r="W2316" i="2"/>
  <c r="O2316" i="2"/>
  <c r="P2317" i="2"/>
  <c r="Y2318" i="2" l="1"/>
  <c r="Z2318" i="2" s="1"/>
  <c r="AA2318" i="2" s="1"/>
  <c r="Q2318" i="2"/>
  <c r="R2318" i="2" s="1"/>
  <c r="S2318" i="2" s="1"/>
  <c r="X2316" i="2"/>
  <c r="W2315" i="2"/>
  <c r="O2315" i="2"/>
  <c r="P2316" i="2"/>
  <c r="Y2317" i="2" l="1"/>
  <c r="Z2317" i="2" s="1"/>
  <c r="AA2317" i="2" s="1"/>
  <c r="Q2317" i="2"/>
  <c r="R2317" i="2" s="1"/>
  <c r="S2317" i="2" s="1"/>
  <c r="X2315" i="2"/>
  <c r="W2314" i="2"/>
  <c r="O2314" i="2"/>
  <c r="P2315" i="2"/>
  <c r="Y2316" i="2" l="1"/>
  <c r="Z2316" i="2" s="1"/>
  <c r="AA2316" i="2" s="1"/>
  <c r="Q2316" i="2"/>
  <c r="R2316" i="2" s="1"/>
  <c r="S2316" i="2" s="1"/>
  <c r="X2314" i="2"/>
  <c r="W2313" i="2"/>
  <c r="O2313" i="2"/>
  <c r="P2314" i="2"/>
  <c r="Y2315" i="2" l="1"/>
  <c r="Z2315" i="2" s="1"/>
  <c r="AA2315" i="2" s="1"/>
  <c r="Q2315" i="2"/>
  <c r="R2315" i="2" s="1"/>
  <c r="S2315" i="2" s="1"/>
  <c r="X2313" i="2"/>
  <c r="W2312" i="2"/>
  <c r="O2312" i="2"/>
  <c r="P2313" i="2"/>
  <c r="Y2314" i="2" l="1"/>
  <c r="Z2314" i="2" s="1"/>
  <c r="AA2314" i="2" s="1"/>
  <c r="Q2314" i="2"/>
  <c r="R2314" i="2" s="1"/>
  <c r="S2314" i="2" s="1"/>
  <c r="X2312" i="2"/>
  <c r="W2311" i="2"/>
  <c r="O2311" i="2"/>
  <c r="P2312" i="2"/>
  <c r="Y2313" i="2" l="1"/>
  <c r="Z2313" i="2" s="1"/>
  <c r="AA2313" i="2" s="1"/>
  <c r="Q2313" i="2"/>
  <c r="R2313" i="2" s="1"/>
  <c r="S2313" i="2" s="1"/>
  <c r="X2311" i="2"/>
  <c r="W2310" i="2"/>
  <c r="O2310" i="2"/>
  <c r="P2311" i="2"/>
  <c r="Y2312" i="2" l="1"/>
  <c r="Z2312" i="2" s="1"/>
  <c r="AA2312" i="2" s="1"/>
  <c r="Q2312" i="2"/>
  <c r="R2312" i="2" s="1"/>
  <c r="S2312" i="2" s="1"/>
  <c r="X2310" i="2"/>
  <c r="W2309" i="2"/>
  <c r="O2309" i="2"/>
  <c r="P2310" i="2"/>
  <c r="Y2311" i="2" l="1"/>
  <c r="Z2311" i="2" s="1"/>
  <c r="AA2311" i="2" s="1"/>
  <c r="Q2311" i="2"/>
  <c r="R2311" i="2" s="1"/>
  <c r="S2311" i="2" s="1"/>
  <c r="X2309" i="2"/>
  <c r="W2308" i="2"/>
  <c r="O2308" i="2"/>
  <c r="P2309" i="2"/>
  <c r="Y2310" i="2" l="1"/>
  <c r="Z2310" i="2" s="1"/>
  <c r="AA2310" i="2" s="1"/>
  <c r="Q2310" i="2"/>
  <c r="R2310" i="2" s="1"/>
  <c r="S2310" i="2" s="1"/>
  <c r="X2308" i="2"/>
  <c r="W2307" i="2"/>
  <c r="O2307" i="2"/>
  <c r="P2308" i="2"/>
  <c r="Y2309" i="2" l="1"/>
  <c r="Z2309" i="2" s="1"/>
  <c r="AA2309" i="2" s="1"/>
  <c r="Q2309" i="2"/>
  <c r="R2309" i="2" s="1"/>
  <c r="S2309" i="2" s="1"/>
  <c r="X2307" i="2"/>
  <c r="W2306" i="2"/>
  <c r="O2306" i="2"/>
  <c r="P2307" i="2"/>
  <c r="Y2308" i="2" l="1"/>
  <c r="Z2308" i="2" s="1"/>
  <c r="AA2308" i="2" s="1"/>
  <c r="Q2308" i="2"/>
  <c r="R2308" i="2" s="1"/>
  <c r="S2308" i="2" s="1"/>
  <c r="X2306" i="2"/>
  <c r="W2305" i="2"/>
  <c r="O2305" i="2"/>
  <c r="P2306" i="2"/>
  <c r="Y2307" i="2" l="1"/>
  <c r="Z2307" i="2" s="1"/>
  <c r="AA2307" i="2" s="1"/>
  <c r="Q2307" i="2"/>
  <c r="R2307" i="2" s="1"/>
  <c r="S2307" i="2" s="1"/>
  <c r="X2305" i="2"/>
  <c r="W2304" i="2"/>
  <c r="O2304" i="2"/>
  <c r="P2305" i="2"/>
  <c r="Y2306" i="2" l="1"/>
  <c r="Z2306" i="2" s="1"/>
  <c r="AA2306" i="2" s="1"/>
  <c r="Q2306" i="2"/>
  <c r="R2306" i="2" s="1"/>
  <c r="S2306" i="2" s="1"/>
  <c r="X2304" i="2"/>
  <c r="W2303" i="2"/>
  <c r="O2303" i="2"/>
  <c r="P2304" i="2"/>
  <c r="Y2305" i="2" l="1"/>
  <c r="Z2305" i="2" s="1"/>
  <c r="AA2305" i="2" s="1"/>
  <c r="Q2305" i="2"/>
  <c r="R2305" i="2" s="1"/>
  <c r="S2305" i="2" s="1"/>
  <c r="X2303" i="2"/>
  <c r="W2302" i="2"/>
  <c r="O2302" i="2"/>
  <c r="P2303" i="2"/>
  <c r="Y2304" i="2" l="1"/>
  <c r="Z2304" i="2" s="1"/>
  <c r="AA2304" i="2" s="1"/>
  <c r="Q2304" i="2"/>
  <c r="R2304" i="2" s="1"/>
  <c r="S2304" i="2" s="1"/>
  <c r="X2302" i="2"/>
  <c r="W2301" i="2"/>
  <c r="O2301" i="2"/>
  <c r="P2302" i="2"/>
  <c r="Y2303" i="2" l="1"/>
  <c r="Z2303" i="2" s="1"/>
  <c r="AA2303" i="2" s="1"/>
  <c r="Q2303" i="2"/>
  <c r="R2303" i="2" s="1"/>
  <c r="S2303" i="2" s="1"/>
  <c r="X2301" i="2"/>
  <c r="W2300" i="2"/>
  <c r="O2300" i="2"/>
  <c r="P2301" i="2"/>
  <c r="Y2302" i="2" l="1"/>
  <c r="Z2302" i="2" s="1"/>
  <c r="AA2302" i="2" s="1"/>
  <c r="Q2302" i="2"/>
  <c r="R2302" i="2" s="1"/>
  <c r="S2302" i="2" s="1"/>
  <c r="X2300" i="2"/>
  <c r="W2299" i="2"/>
  <c r="O2299" i="2"/>
  <c r="P2300" i="2"/>
  <c r="Y2301" i="2" l="1"/>
  <c r="Z2301" i="2" s="1"/>
  <c r="AA2301" i="2" s="1"/>
  <c r="Q2301" i="2"/>
  <c r="R2301" i="2" s="1"/>
  <c r="S2301" i="2" s="1"/>
  <c r="X2299" i="2"/>
  <c r="W2298" i="2"/>
  <c r="O2298" i="2"/>
  <c r="P2299" i="2"/>
  <c r="Y2300" i="2" l="1"/>
  <c r="Z2300" i="2" s="1"/>
  <c r="AA2300" i="2" s="1"/>
  <c r="Q2300" i="2"/>
  <c r="R2300" i="2" s="1"/>
  <c r="S2300" i="2" s="1"/>
  <c r="X2298" i="2"/>
  <c r="W2297" i="2"/>
  <c r="O2297" i="2"/>
  <c r="P2298" i="2"/>
  <c r="Y2299" i="2" l="1"/>
  <c r="Z2299" i="2" s="1"/>
  <c r="AA2299" i="2" s="1"/>
  <c r="Q2299" i="2"/>
  <c r="R2299" i="2" s="1"/>
  <c r="S2299" i="2" s="1"/>
  <c r="X2297" i="2"/>
  <c r="W2296" i="2"/>
  <c r="O2296" i="2"/>
  <c r="P2297" i="2"/>
  <c r="Y2298" i="2" l="1"/>
  <c r="Z2298" i="2" s="1"/>
  <c r="AA2298" i="2" s="1"/>
  <c r="Q2298" i="2"/>
  <c r="R2298" i="2" s="1"/>
  <c r="S2298" i="2" s="1"/>
  <c r="X2296" i="2"/>
  <c r="W2295" i="2"/>
  <c r="O2295" i="2"/>
  <c r="P2296" i="2"/>
  <c r="Y2297" i="2" l="1"/>
  <c r="Z2297" i="2" s="1"/>
  <c r="AA2297" i="2" s="1"/>
  <c r="Q2297" i="2"/>
  <c r="R2297" i="2" s="1"/>
  <c r="S2297" i="2" s="1"/>
  <c r="X2295" i="2"/>
  <c r="W2294" i="2"/>
  <c r="O2294" i="2"/>
  <c r="P2295" i="2"/>
  <c r="Y2296" i="2" l="1"/>
  <c r="Z2296" i="2" s="1"/>
  <c r="AA2296" i="2" s="1"/>
  <c r="Q2296" i="2"/>
  <c r="R2296" i="2" s="1"/>
  <c r="S2296" i="2" s="1"/>
  <c r="X2294" i="2"/>
  <c r="W2293" i="2"/>
  <c r="O2293" i="2"/>
  <c r="P2294" i="2"/>
  <c r="Y2295" i="2" l="1"/>
  <c r="Z2295" i="2" s="1"/>
  <c r="AA2295" i="2" s="1"/>
  <c r="Q2295" i="2"/>
  <c r="R2295" i="2" s="1"/>
  <c r="S2295" i="2" s="1"/>
  <c r="X2293" i="2"/>
  <c r="W2292" i="2"/>
  <c r="O2292" i="2"/>
  <c r="P2293" i="2"/>
  <c r="Y2294" i="2" l="1"/>
  <c r="Z2294" i="2" s="1"/>
  <c r="AA2294" i="2" s="1"/>
  <c r="Q2294" i="2"/>
  <c r="R2294" i="2" s="1"/>
  <c r="S2294" i="2" s="1"/>
  <c r="X2292" i="2"/>
  <c r="W2291" i="2"/>
  <c r="O2291" i="2"/>
  <c r="P2292" i="2"/>
  <c r="Y2293" i="2" l="1"/>
  <c r="Z2293" i="2" s="1"/>
  <c r="AA2293" i="2" s="1"/>
  <c r="Q2293" i="2"/>
  <c r="R2293" i="2" s="1"/>
  <c r="S2293" i="2" s="1"/>
  <c r="X2291" i="2"/>
  <c r="W2290" i="2"/>
  <c r="O2290" i="2"/>
  <c r="P2291" i="2"/>
  <c r="Y2292" i="2" l="1"/>
  <c r="Z2292" i="2" s="1"/>
  <c r="AA2292" i="2" s="1"/>
  <c r="Q2292" i="2"/>
  <c r="R2292" i="2" s="1"/>
  <c r="S2292" i="2" s="1"/>
  <c r="X2290" i="2"/>
  <c r="W2289" i="2"/>
  <c r="O2289" i="2"/>
  <c r="P2290" i="2"/>
  <c r="Y2291" i="2" l="1"/>
  <c r="Z2291" i="2" s="1"/>
  <c r="AA2291" i="2" s="1"/>
  <c r="Q2291" i="2"/>
  <c r="R2291" i="2" s="1"/>
  <c r="S2291" i="2" s="1"/>
  <c r="X2289" i="2"/>
  <c r="W2288" i="2"/>
  <c r="O2288" i="2"/>
  <c r="P2289" i="2"/>
  <c r="Y2290" i="2" l="1"/>
  <c r="Z2290" i="2" s="1"/>
  <c r="AA2290" i="2" s="1"/>
  <c r="Q2290" i="2"/>
  <c r="R2290" i="2" s="1"/>
  <c r="S2290" i="2" s="1"/>
  <c r="X2288" i="2"/>
  <c r="W2287" i="2"/>
  <c r="O2287" i="2"/>
  <c r="P2288" i="2"/>
  <c r="Y2289" i="2" l="1"/>
  <c r="Z2289" i="2" s="1"/>
  <c r="AA2289" i="2" s="1"/>
  <c r="Q2289" i="2"/>
  <c r="R2289" i="2" s="1"/>
  <c r="S2289" i="2" s="1"/>
  <c r="X2287" i="2"/>
  <c r="W2286" i="2"/>
  <c r="O2286" i="2"/>
  <c r="P2287" i="2"/>
  <c r="Y2288" i="2" l="1"/>
  <c r="Z2288" i="2" s="1"/>
  <c r="AA2288" i="2" s="1"/>
  <c r="Q2288" i="2"/>
  <c r="R2288" i="2" s="1"/>
  <c r="S2288" i="2" s="1"/>
  <c r="X2286" i="2"/>
  <c r="W2285" i="2"/>
  <c r="O2285" i="2"/>
  <c r="P2286" i="2"/>
  <c r="Y2287" i="2" l="1"/>
  <c r="Z2287" i="2" s="1"/>
  <c r="AA2287" i="2" s="1"/>
  <c r="Q2287" i="2"/>
  <c r="R2287" i="2" s="1"/>
  <c r="S2287" i="2" s="1"/>
  <c r="X2285" i="2"/>
  <c r="W2284" i="2"/>
  <c r="O2284" i="2"/>
  <c r="P2285" i="2"/>
  <c r="Y2286" i="2" l="1"/>
  <c r="Z2286" i="2" s="1"/>
  <c r="AA2286" i="2" s="1"/>
  <c r="Q2286" i="2"/>
  <c r="R2286" i="2" s="1"/>
  <c r="S2286" i="2" s="1"/>
  <c r="X2284" i="2"/>
  <c r="W2283" i="2"/>
  <c r="O2283" i="2"/>
  <c r="P2284" i="2"/>
  <c r="Y2285" i="2" l="1"/>
  <c r="Z2285" i="2" s="1"/>
  <c r="AA2285" i="2" s="1"/>
  <c r="Q2285" i="2"/>
  <c r="R2285" i="2" s="1"/>
  <c r="S2285" i="2" s="1"/>
  <c r="X2283" i="2"/>
  <c r="W2282" i="2"/>
  <c r="O2282" i="2"/>
  <c r="P2283" i="2"/>
  <c r="Y2284" i="2" l="1"/>
  <c r="Z2284" i="2" s="1"/>
  <c r="AA2284" i="2" s="1"/>
  <c r="Q2284" i="2"/>
  <c r="R2284" i="2" s="1"/>
  <c r="S2284" i="2" s="1"/>
  <c r="X2282" i="2"/>
  <c r="W2281" i="2"/>
  <c r="O2281" i="2"/>
  <c r="P2282" i="2"/>
  <c r="Y2283" i="2" l="1"/>
  <c r="Z2283" i="2" s="1"/>
  <c r="AA2283" i="2" s="1"/>
  <c r="Q2283" i="2"/>
  <c r="R2283" i="2" s="1"/>
  <c r="S2283" i="2" s="1"/>
  <c r="X2281" i="2"/>
  <c r="W2280" i="2"/>
  <c r="O2280" i="2"/>
  <c r="P2281" i="2"/>
  <c r="Y2282" i="2" l="1"/>
  <c r="Z2282" i="2" s="1"/>
  <c r="AA2282" i="2" s="1"/>
  <c r="Q2282" i="2"/>
  <c r="R2282" i="2" s="1"/>
  <c r="S2282" i="2" s="1"/>
  <c r="X2280" i="2"/>
  <c r="W2279" i="2"/>
  <c r="O2279" i="2"/>
  <c r="P2280" i="2"/>
  <c r="Y2281" i="2" l="1"/>
  <c r="Z2281" i="2" s="1"/>
  <c r="AA2281" i="2" s="1"/>
  <c r="Q2281" i="2"/>
  <c r="R2281" i="2" s="1"/>
  <c r="S2281" i="2" s="1"/>
  <c r="X2279" i="2"/>
  <c r="W2278" i="2"/>
  <c r="O2278" i="2"/>
  <c r="P2279" i="2"/>
  <c r="Y2280" i="2" l="1"/>
  <c r="Z2280" i="2" s="1"/>
  <c r="AA2280" i="2" s="1"/>
  <c r="Q2280" i="2"/>
  <c r="R2280" i="2" s="1"/>
  <c r="S2280" i="2" s="1"/>
  <c r="X2278" i="2"/>
  <c r="W2277" i="2"/>
  <c r="O2277" i="2"/>
  <c r="P2278" i="2"/>
  <c r="Y2279" i="2" l="1"/>
  <c r="Z2279" i="2" s="1"/>
  <c r="AA2279" i="2" s="1"/>
  <c r="Q2279" i="2"/>
  <c r="R2279" i="2" s="1"/>
  <c r="S2279" i="2" s="1"/>
  <c r="X2277" i="2"/>
  <c r="W2276" i="2"/>
  <c r="O2276" i="2"/>
  <c r="P2277" i="2"/>
  <c r="Y2278" i="2" l="1"/>
  <c r="Z2278" i="2" s="1"/>
  <c r="AA2278" i="2" s="1"/>
  <c r="Q2278" i="2"/>
  <c r="R2278" i="2" s="1"/>
  <c r="S2278" i="2" s="1"/>
  <c r="X2276" i="2"/>
  <c r="W2275" i="2"/>
  <c r="O2275" i="2"/>
  <c r="P2276" i="2"/>
  <c r="Y2277" i="2" l="1"/>
  <c r="Z2277" i="2" s="1"/>
  <c r="AA2277" i="2" s="1"/>
  <c r="Q2277" i="2"/>
  <c r="R2277" i="2" s="1"/>
  <c r="S2277" i="2" s="1"/>
  <c r="X2275" i="2"/>
  <c r="W2274" i="2"/>
  <c r="O2274" i="2"/>
  <c r="P2275" i="2"/>
  <c r="Y2276" i="2" l="1"/>
  <c r="Z2276" i="2" s="1"/>
  <c r="AA2276" i="2" s="1"/>
  <c r="Q2276" i="2"/>
  <c r="R2276" i="2" s="1"/>
  <c r="S2276" i="2" s="1"/>
  <c r="X2274" i="2"/>
  <c r="W2273" i="2"/>
  <c r="O2273" i="2"/>
  <c r="P2274" i="2"/>
  <c r="Y2275" i="2" l="1"/>
  <c r="Z2275" i="2" s="1"/>
  <c r="AA2275" i="2" s="1"/>
  <c r="Q2275" i="2"/>
  <c r="R2275" i="2" s="1"/>
  <c r="S2275" i="2" s="1"/>
  <c r="X2273" i="2"/>
  <c r="W2272" i="2"/>
  <c r="O2272" i="2"/>
  <c r="P2273" i="2"/>
  <c r="Y2274" i="2" l="1"/>
  <c r="Z2274" i="2" s="1"/>
  <c r="AA2274" i="2" s="1"/>
  <c r="Q2274" i="2"/>
  <c r="R2274" i="2" s="1"/>
  <c r="S2274" i="2" s="1"/>
  <c r="X2272" i="2"/>
  <c r="W2271" i="2"/>
  <c r="O2271" i="2"/>
  <c r="P2272" i="2"/>
  <c r="Y2273" i="2" l="1"/>
  <c r="Z2273" i="2" s="1"/>
  <c r="AA2273" i="2" s="1"/>
  <c r="Q2273" i="2"/>
  <c r="R2273" i="2" s="1"/>
  <c r="S2273" i="2" s="1"/>
  <c r="X2271" i="2"/>
  <c r="W2270" i="2"/>
  <c r="O2270" i="2"/>
  <c r="P2271" i="2"/>
  <c r="Y2272" i="2" l="1"/>
  <c r="Z2272" i="2" s="1"/>
  <c r="AA2272" i="2" s="1"/>
  <c r="Q2272" i="2"/>
  <c r="R2272" i="2" s="1"/>
  <c r="S2272" i="2" s="1"/>
  <c r="X2270" i="2"/>
  <c r="W2269" i="2"/>
  <c r="O2269" i="2"/>
  <c r="P2270" i="2"/>
  <c r="Y2271" i="2" l="1"/>
  <c r="Z2271" i="2" s="1"/>
  <c r="AA2271" i="2" s="1"/>
  <c r="Q2271" i="2"/>
  <c r="R2271" i="2" s="1"/>
  <c r="S2271" i="2" s="1"/>
  <c r="X2269" i="2"/>
  <c r="W2268" i="2"/>
  <c r="O2268" i="2"/>
  <c r="P2269" i="2"/>
  <c r="Y2270" i="2" l="1"/>
  <c r="Z2270" i="2" s="1"/>
  <c r="AA2270" i="2" s="1"/>
  <c r="Q2270" i="2"/>
  <c r="R2270" i="2" s="1"/>
  <c r="S2270" i="2" s="1"/>
  <c r="X2268" i="2"/>
  <c r="W2267" i="2"/>
  <c r="O2267" i="2"/>
  <c r="P2268" i="2"/>
  <c r="Y2269" i="2" l="1"/>
  <c r="Z2269" i="2" s="1"/>
  <c r="AA2269" i="2" s="1"/>
  <c r="Q2269" i="2"/>
  <c r="R2269" i="2" s="1"/>
  <c r="S2269" i="2" s="1"/>
  <c r="X2267" i="2"/>
  <c r="W2266" i="2"/>
  <c r="O2266" i="2"/>
  <c r="P2267" i="2"/>
  <c r="Y2268" i="2" l="1"/>
  <c r="Z2268" i="2" s="1"/>
  <c r="AA2268" i="2" s="1"/>
  <c r="Q2268" i="2"/>
  <c r="R2268" i="2" s="1"/>
  <c r="S2268" i="2" s="1"/>
  <c r="X2266" i="2"/>
  <c r="W2265" i="2"/>
  <c r="O2265" i="2"/>
  <c r="P2266" i="2"/>
  <c r="Y2267" i="2" l="1"/>
  <c r="Z2267" i="2" s="1"/>
  <c r="AA2267" i="2" s="1"/>
  <c r="Q2267" i="2"/>
  <c r="R2267" i="2" s="1"/>
  <c r="S2267" i="2" s="1"/>
  <c r="X2265" i="2"/>
  <c r="W2264" i="2"/>
  <c r="O2264" i="2"/>
  <c r="P2265" i="2"/>
  <c r="Y2266" i="2" l="1"/>
  <c r="Z2266" i="2" s="1"/>
  <c r="AA2266" i="2" s="1"/>
  <c r="Q2266" i="2"/>
  <c r="R2266" i="2" s="1"/>
  <c r="S2266" i="2" s="1"/>
  <c r="X2264" i="2"/>
  <c r="W2263" i="2"/>
  <c r="O2263" i="2"/>
  <c r="P2264" i="2"/>
  <c r="Y2265" i="2" l="1"/>
  <c r="Z2265" i="2" s="1"/>
  <c r="AA2265" i="2" s="1"/>
  <c r="Q2265" i="2"/>
  <c r="R2265" i="2" s="1"/>
  <c r="S2265" i="2" s="1"/>
  <c r="X2263" i="2"/>
  <c r="W2262" i="2"/>
  <c r="O2262" i="2"/>
  <c r="P2263" i="2"/>
  <c r="Y2264" i="2" l="1"/>
  <c r="Z2264" i="2" s="1"/>
  <c r="AA2264" i="2" s="1"/>
  <c r="Q2264" i="2"/>
  <c r="R2264" i="2" s="1"/>
  <c r="S2264" i="2" s="1"/>
  <c r="X2262" i="2"/>
  <c r="W2261" i="2"/>
  <c r="O2261" i="2"/>
  <c r="P2262" i="2"/>
  <c r="Y2263" i="2" l="1"/>
  <c r="Z2263" i="2" s="1"/>
  <c r="AA2263" i="2" s="1"/>
  <c r="Q2263" i="2"/>
  <c r="R2263" i="2" s="1"/>
  <c r="S2263" i="2" s="1"/>
  <c r="X2261" i="2"/>
  <c r="W2260" i="2"/>
  <c r="O2260" i="2"/>
  <c r="P2261" i="2"/>
  <c r="Y2262" i="2" l="1"/>
  <c r="Z2262" i="2" s="1"/>
  <c r="AA2262" i="2" s="1"/>
  <c r="Q2262" i="2"/>
  <c r="R2262" i="2" s="1"/>
  <c r="S2262" i="2" s="1"/>
  <c r="X2260" i="2"/>
  <c r="W2259" i="2"/>
  <c r="O2259" i="2"/>
  <c r="P2260" i="2"/>
  <c r="Y2261" i="2" l="1"/>
  <c r="Z2261" i="2" s="1"/>
  <c r="AA2261" i="2" s="1"/>
  <c r="Q2261" i="2"/>
  <c r="R2261" i="2" s="1"/>
  <c r="S2261" i="2" s="1"/>
  <c r="X2259" i="2"/>
  <c r="W2258" i="2"/>
  <c r="O2258" i="2"/>
  <c r="P2259" i="2"/>
  <c r="Y2260" i="2" l="1"/>
  <c r="Z2260" i="2" s="1"/>
  <c r="AA2260" i="2" s="1"/>
  <c r="Q2260" i="2"/>
  <c r="R2260" i="2" s="1"/>
  <c r="S2260" i="2" s="1"/>
  <c r="X2258" i="2"/>
  <c r="W2257" i="2"/>
  <c r="O2257" i="2"/>
  <c r="P2258" i="2"/>
  <c r="Y2259" i="2" l="1"/>
  <c r="Z2259" i="2" s="1"/>
  <c r="AA2259" i="2" s="1"/>
  <c r="Q2259" i="2"/>
  <c r="R2259" i="2" s="1"/>
  <c r="S2259" i="2" s="1"/>
  <c r="X2257" i="2"/>
  <c r="W2256" i="2"/>
  <c r="O2256" i="2"/>
  <c r="P2257" i="2"/>
  <c r="Y2258" i="2" l="1"/>
  <c r="Z2258" i="2" s="1"/>
  <c r="AA2258" i="2" s="1"/>
  <c r="Q2258" i="2"/>
  <c r="R2258" i="2" s="1"/>
  <c r="S2258" i="2" s="1"/>
  <c r="X2256" i="2"/>
  <c r="W2255" i="2"/>
  <c r="O2255" i="2"/>
  <c r="P2256" i="2"/>
  <c r="Y2257" i="2" l="1"/>
  <c r="Z2257" i="2" s="1"/>
  <c r="AA2257" i="2" s="1"/>
  <c r="Q2257" i="2"/>
  <c r="R2257" i="2" s="1"/>
  <c r="S2257" i="2" s="1"/>
  <c r="X2255" i="2"/>
  <c r="W2254" i="2"/>
  <c r="O2254" i="2"/>
  <c r="P2255" i="2"/>
  <c r="Y2256" i="2" l="1"/>
  <c r="Z2256" i="2" s="1"/>
  <c r="AA2256" i="2" s="1"/>
  <c r="Q2256" i="2"/>
  <c r="R2256" i="2" s="1"/>
  <c r="S2256" i="2" s="1"/>
  <c r="X2254" i="2"/>
  <c r="W2253" i="2"/>
  <c r="O2253" i="2"/>
  <c r="P2254" i="2"/>
  <c r="Y2255" i="2" l="1"/>
  <c r="Z2255" i="2" s="1"/>
  <c r="AA2255" i="2" s="1"/>
  <c r="Q2255" i="2"/>
  <c r="R2255" i="2" s="1"/>
  <c r="S2255" i="2" s="1"/>
  <c r="X2253" i="2"/>
  <c r="W2252" i="2"/>
  <c r="O2252" i="2"/>
  <c r="P2253" i="2"/>
  <c r="Y2254" i="2" l="1"/>
  <c r="Z2254" i="2" s="1"/>
  <c r="AA2254" i="2" s="1"/>
  <c r="Q2254" i="2"/>
  <c r="R2254" i="2" s="1"/>
  <c r="S2254" i="2" s="1"/>
  <c r="X2252" i="2"/>
  <c r="W2251" i="2"/>
  <c r="O2251" i="2"/>
  <c r="P2252" i="2"/>
  <c r="Y2253" i="2" l="1"/>
  <c r="Z2253" i="2" s="1"/>
  <c r="AA2253" i="2" s="1"/>
  <c r="Q2253" i="2"/>
  <c r="R2253" i="2" s="1"/>
  <c r="S2253" i="2" s="1"/>
  <c r="X2251" i="2"/>
  <c r="W2250" i="2"/>
  <c r="O2250" i="2"/>
  <c r="P2251" i="2"/>
  <c r="Y2252" i="2" l="1"/>
  <c r="Z2252" i="2" s="1"/>
  <c r="AA2252" i="2" s="1"/>
  <c r="Q2252" i="2"/>
  <c r="R2252" i="2" s="1"/>
  <c r="S2252" i="2" s="1"/>
  <c r="X2250" i="2"/>
  <c r="W2249" i="2"/>
  <c r="O2249" i="2"/>
  <c r="P2250" i="2"/>
  <c r="Y2251" i="2" l="1"/>
  <c r="Z2251" i="2" s="1"/>
  <c r="AA2251" i="2" s="1"/>
  <c r="Q2251" i="2"/>
  <c r="R2251" i="2" s="1"/>
  <c r="S2251" i="2" s="1"/>
  <c r="X2249" i="2"/>
  <c r="W2248" i="2"/>
  <c r="O2248" i="2"/>
  <c r="P2249" i="2"/>
  <c r="Y2250" i="2" l="1"/>
  <c r="Z2250" i="2" s="1"/>
  <c r="AA2250" i="2" s="1"/>
  <c r="Q2250" i="2"/>
  <c r="R2250" i="2" s="1"/>
  <c r="S2250" i="2" s="1"/>
  <c r="X2248" i="2"/>
  <c r="W2247" i="2"/>
  <c r="O2247" i="2"/>
  <c r="P2248" i="2"/>
  <c r="Y2249" i="2" l="1"/>
  <c r="Z2249" i="2" s="1"/>
  <c r="AA2249" i="2" s="1"/>
  <c r="Q2249" i="2"/>
  <c r="R2249" i="2" s="1"/>
  <c r="S2249" i="2" s="1"/>
  <c r="X2247" i="2"/>
  <c r="W2246" i="2"/>
  <c r="O2246" i="2"/>
  <c r="P2247" i="2"/>
  <c r="Y2248" i="2" l="1"/>
  <c r="Z2248" i="2" s="1"/>
  <c r="AA2248" i="2" s="1"/>
  <c r="Q2248" i="2"/>
  <c r="R2248" i="2" s="1"/>
  <c r="S2248" i="2" s="1"/>
  <c r="X2246" i="2"/>
  <c r="W2245" i="2"/>
  <c r="O2245" i="2"/>
  <c r="P2246" i="2"/>
  <c r="Y2247" i="2" l="1"/>
  <c r="Z2247" i="2" s="1"/>
  <c r="AA2247" i="2" s="1"/>
  <c r="Q2247" i="2"/>
  <c r="R2247" i="2" s="1"/>
  <c r="S2247" i="2" s="1"/>
  <c r="X2245" i="2"/>
  <c r="W2244" i="2"/>
  <c r="O2244" i="2"/>
  <c r="P2245" i="2"/>
  <c r="Y2246" i="2" l="1"/>
  <c r="Z2246" i="2" s="1"/>
  <c r="AA2246" i="2" s="1"/>
  <c r="Q2246" i="2"/>
  <c r="R2246" i="2" s="1"/>
  <c r="S2246" i="2" s="1"/>
  <c r="X2244" i="2"/>
  <c r="W2243" i="2"/>
  <c r="O2243" i="2"/>
  <c r="P2244" i="2"/>
  <c r="Y2245" i="2" l="1"/>
  <c r="Z2245" i="2" s="1"/>
  <c r="AA2245" i="2" s="1"/>
  <c r="Q2245" i="2"/>
  <c r="R2245" i="2" s="1"/>
  <c r="S2245" i="2" s="1"/>
  <c r="X2243" i="2"/>
  <c r="W2242" i="2"/>
  <c r="O2242" i="2"/>
  <c r="P2243" i="2"/>
  <c r="Y2244" i="2" l="1"/>
  <c r="Z2244" i="2" s="1"/>
  <c r="AA2244" i="2" s="1"/>
  <c r="Q2244" i="2"/>
  <c r="R2244" i="2" s="1"/>
  <c r="S2244" i="2" s="1"/>
  <c r="X2242" i="2"/>
  <c r="W2241" i="2"/>
  <c r="O2241" i="2"/>
  <c r="P2242" i="2"/>
  <c r="Y2243" i="2" l="1"/>
  <c r="Z2243" i="2" s="1"/>
  <c r="AA2243" i="2" s="1"/>
  <c r="Q2243" i="2"/>
  <c r="R2243" i="2" s="1"/>
  <c r="S2243" i="2" s="1"/>
  <c r="X2241" i="2"/>
  <c r="W2240" i="2"/>
  <c r="O2240" i="2"/>
  <c r="P2241" i="2"/>
  <c r="Y2242" i="2" l="1"/>
  <c r="Z2242" i="2" s="1"/>
  <c r="AA2242" i="2" s="1"/>
  <c r="Q2242" i="2"/>
  <c r="R2242" i="2" s="1"/>
  <c r="S2242" i="2" s="1"/>
  <c r="X2240" i="2"/>
  <c r="W2239" i="2"/>
  <c r="O2239" i="2"/>
  <c r="P2240" i="2"/>
  <c r="Y2241" i="2" l="1"/>
  <c r="Z2241" i="2" s="1"/>
  <c r="AA2241" i="2" s="1"/>
  <c r="Q2241" i="2"/>
  <c r="R2241" i="2" s="1"/>
  <c r="S2241" i="2" s="1"/>
  <c r="X2239" i="2"/>
  <c r="W2238" i="2"/>
  <c r="O2238" i="2"/>
  <c r="P2239" i="2"/>
  <c r="Y2240" i="2" l="1"/>
  <c r="Z2240" i="2" s="1"/>
  <c r="AA2240" i="2" s="1"/>
  <c r="Q2240" i="2"/>
  <c r="R2240" i="2" s="1"/>
  <c r="S2240" i="2" s="1"/>
  <c r="X2238" i="2"/>
  <c r="W2237" i="2"/>
  <c r="O2237" i="2"/>
  <c r="P2238" i="2"/>
  <c r="Y2239" i="2" l="1"/>
  <c r="Z2239" i="2" s="1"/>
  <c r="AA2239" i="2" s="1"/>
  <c r="Q2239" i="2"/>
  <c r="R2239" i="2" s="1"/>
  <c r="S2239" i="2" s="1"/>
  <c r="X2237" i="2"/>
  <c r="W2236" i="2"/>
  <c r="O2236" i="2"/>
  <c r="P2237" i="2"/>
  <c r="Y2238" i="2" l="1"/>
  <c r="Z2238" i="2" s="1"/>
  <c r="AA2238" i="2" s="1"/>
  <c r="Q2238" i="2"/>
  <c r="R2238" i="2" s="1"/>
  <c r="S2238" i="2" s="1"/>
  <c r="X2236" i="2"/>
  <c r="W2235" i="2"/>
  <c r="O2235" i="2"/>
  <c r="P2236" i="2"/>
  <c r="Y2237" i="2" l="1"/>
  <c r="Z2237" i="2" s="1"/>
  <c r="AA2237" i="2" s="1"/>
  <c r="Q2237" i="2"/>
  <c r="R2237" i="2" s="1"/>
  <c r="S2237" i="2" s="1"/>
  <c r="X2235" i="2"/>
  <c r="W2234" i="2"/>
  <c r="O2234" i="2"/>
  <c r="P2235" i="2"/>
  <c r="Y2236" i="2" l="1"/>
  <c r="Z2236" i="2" s="1"/>
  <c r="AA2236" i="2" s="1"/>
  <c r="Q2236" i="2"/>
  <c r="R2236" i="2" s="1"/>
  <c r="S2236" i="2" s="1"/>
  <c r="X2234" i="2"/>
  <c r="W2233" i="2"/>
  <c r="O2233" i="2"/>
  <c r="P2234" i="2"/>
  <c r="Y2235" i="2" l="1"/>
  <c r="Z2235" i="2" s="1"/>
  <c r="AA2235" i="2" s="1"/>
  <c r="Q2235" i="2"/>
  <c r="R2235" i="2" s="1"/>
  <c r="S2235" i="2" s="1"/>
  <c r="X2233" i="2"/>
  <c r="W2232" i="2"/>
  <c r="O2232" i="2"/>
  <c r="P2233" i="2"/>
  <c r="Y2234" i="2" l="1"/>
  <c r="Z2234" i="2" s="1"/>
  <c r="AA2234" i="2" s="1"/>
  <c r="Q2234" i="2"/>
  <c r="R2234" i="2" s="1"/>
  <c r="S2234" i="2" s="1"/>
  <c r="X2232" i="2"/>
  <c r="W2231" i="2"/>
  <c r="O2231" i="2"/>
  <c r="P2232" i="2"/>
  <c r="Y2233" i="2" l="1"/>
  <c r="Z2233" i="2" s="1"/>
  <c r="AA2233" i="2" s="1"/>
  <c r="Q2233" i="2"/>
  <c r="R2233" i="2" s="1"/>
  <c r="S2233" i="2" s="1"/>
  <c r="X2231" i="2"/>
  <c r="W2230" i="2"/>
  <c r="O2230" i="2"/>
  <c r="P2231" i="2"/>
  <c r="Y2232" i="2" l="1"/>
  <c r="Z2232" i="2" s="1"/>
  <c r="AA2232" i="2" s="1"/>
  <c r="Q2232" i="2"/>
  <c r="R2232" i="2" s="1"/>
  <c r="S2232" i="2" s="1"/>
  <c r="X2230" i="2"/>
  <c r="W2229" i="2"/>
  <c r="O2229" i="2"/>
  <c r="P2230" i="2"/>
  <c r="Y2231" i="2" l="1"/>
  <c r="Z2231" i="2" s="1"/>
  <c r="AA2231" i="2" s="1"/>
  <c r="Q2231" i="2"/>
  <c r="R2231" i="2" s="1"/>
  <c r="S2231" i="2" s="1"/>
  <c r="X2229" i="2"/>
  <c r="W2228" i="2"/>
  <c r="O2228" i="2"/>
  <c r="P2229" i="2"/>
  <c r="Y2230" i="2" l="1"/>
  <c r="Z2230" i="2" s="1"/>
  <c r="AA2230" i="2" s="1"/>
  <c r="Q2230" i="2"/>
  <c r="R2230" i="2" s="1"/>
  <c r="S2230" i="2" s="1"/>
  <c r="X2228" i="2"/>
  <c r="W2227" i="2"/>
  <c r="O2227" i="2"/>
  <c r="P2228" i="2"/>
  <c r="Y2229" i="2" l="1"/>
  <c r="Z2229" i="2" s="1"/>
  <c r="AA2229" i="2" s="1"/>
  <c r="Q2229" i="2"/>
  <c r="R2229" i="2" s="1"/>
  <c r="S2229" i="2" s="1"/>
  <c r="X2227" i="2"/>
  <c r="W2226" i="2"/>
  <c r="O2226" i="2"/>
  <c r="P2227" i="2"/>
  <c r="Y2228" i="2" l="1"/>
  <c r="Z2228" i="2" s="1"/>
  <c r="AA2228" i="2" s="1"/>
  <c r="Q2228" i="2"/>
  <c r="R2228" i="2" s="1"/>
  <c r="S2228" i="2" s="1"/>
  <c r="X2226" i="2"/>
  <c r="W2225" i="2"/>
  <c r="O2225" i="2"/>
  <c r="P2226" i="2"/>
  <c r="Y2227" i="2" l="1"/>
  <c r="Z2227" i="2" s="1"/>
  <c r="AA2227" i="2" s="1"/>
  <c r="Q2227" i="2"/>
  <c r="R2227" i="2" s="1"/>
  <c r="S2227" i="2" s="1"/>
  <c r="X2225" i="2"/>
  <c r="W2224" i="2"/>
  <c r="O2224" i="2"/>
  <c r="P2225" i="2"/>
  <c r="Y2226" i="2" l="1"/>
  <c r="Z2226" i="2" s="1"/>
  <c r="AA2226" i="2" s="1"/>
  <c r="Q2226" i="2"/>
  <c r="R2226" i="2" s="1"/>
  <c r="S2226" i="2" s="1"/>
  <c r="X2224" i="2"/>
  <c r="W2223" i="2"/>
  <c r="O2223" i="2"/>
  <c r="P2224" i="2"/>
  <c r="Y2225" i="2" l="1"/>
  <c r="Z2225" i="2" s="1"/>
  <c r="AA2225" i="2" s="1"/>
  <c r="Q2225" i="2"/>
  <c r="R2225" i="2" s="1"/>
  <c r="S2225" i="2" s="1"/>
  <c r="X2223" i="2"/>
  <c r="W2222" i="2"/>
  <c r="O2222" i="2"/>
  <c r="P2223" i="2"/>
  <c r="Y2224" i="2" l="1"/>
  <c r="Z2224" i="2" s="1"/>
  <c r="AA2224" i="2" s="1"/>
  <c r="Q2224" i="2"/>
  <c r="R2224" i="2" s="1"/>
  <c r="S2224" i="2" s="1"/>
  <c r="X2222" i="2"/>
  <c r="W2221" i="2"/>
  <c r="O2221" i="2"/>
  <c r="P2222" i="2"/>
  <c r="Y2223" i="2" l="1"/>
  <c r="Z2223" i="2" s="1"/>
  <c r="AA2223" i="2" s="1"/>
  <c r="Q2223" i="2"/>
  <c r="R2223" i="2" s="1"/>
  <c r="S2223" i="2" s="1"/>
  <c r="X2221" i="2"/>
  <c r="W2220" i="2"/>
  <c r="O2220" i="2"/>
  <c r="P2221" i="2"/>
  <c r="Y2222" i="2" l="1"/>
  <c r="Z2222" i="2" s="1"/>
  <c r="AA2222" i="2" s="1"/>
  <c r="Q2222" i="2"/>
  <c r="R2222" i="2" s="1"/>
  <c r="S2222" i="2" s="1"/>
  <c r="X2220" i="2"/>
  <c r="W2219" i="2"/>
  <c r="O2219" i="2"/>
  <c r="P2220" i="2"/>
  <c r="Y2221" i="2" l="1"/>
  <c r="Z2221" i="2" s="1"/>
  <c r="AA2221" i="2" s="1"/>
  <c r="Q2221" i="2"/>
  <c r="R2221" i="2" s="1"/>
  <c r="S2221" i="2" s="1"/>
  <c r="X2219" i="2"/>
  <c r="W2218" i="2"/>
  <c r="O2218" i="2"/>
  <c r="P2219" i="2"/>
  <c r="Y2220" i="2" l="1"/>
  <c r="Z2220" i="2" s="1"/>
  <c r="AA2220" i="2" s="1"/>
  <c r="Q2220" i="2"/>
  <c r="R2220" i="2" s="1"/>
  <c r="S2220" i="2" s="1"/>
  <c r="X2218" i="2"/>
  <c r="W2217" i="2"/>
  <c r="O2217" i="2"/>
  <c r="P2218" i="2"/>
  <c r="Y2219" i="2" l="1"/>
  <c r="Z2219" i="2" s="1"/>
  <c r="AA2219" i="2" s="1"/>
  <c r="Q2219" i="2"/>
  <c r="R2219" i="2" s="1"/>
  <c r="S2219" i="2" s="1"/>
  <c r="X2217" i="2"/>
  <c r="W2216" i="2"/>
  <c r="O2216" i="2"/>
  <c r="P2217" i="2"/>
  <c r="Y2218" i="2" l="1"/>
  <c r="Z2218" i="2" s="1"/>
  <c r="AA2218" i="2" s="1"/>
  <c r="Q2218" i="2"/>
  <c r="R2218" i="2" s="1"/>
  <c r="S2218" i="2" s="1"/>
  <c r="X2216" i="2"/>
  <c r="W2215" i="2"/>
  <c r="O2215" i="2"/>
  <c r="P2216" i="2"/>
  <c r="Y2217" i="2" l="1"/>
  <c r="Z2217" i="2" s="1"/>
  <c r="AA2217" i="2" s="1"/>
  <c r="Q2217" i="2"/>
  <c r="R2217" i="2" s="1"/>
  <c r="S2217" i="2" s="1"/>
  <c r="X2215" i="2"/>
  <c r="W2214" i="2"/>
  <c r="O2214" i="2"/>
  <c r="P2215" i="2"/>
  <c r="Y2216" i="2" l="1"/>
  <c r="Z2216" i="2" s="1"/>
  <c r="AA2216" i="2" s="1"/>
  <c r="Q2216" i="2"/>
  <c r="R2216" i="2" s="1"/>
  <c r="S2216" i="2" s="1"/>
  <c r="X2214" i="2"/>
  <c r="W2213" i="2"/>
  <c r="O2213" i="2"/>
  <c r="P2214" i="2"/>
  <c r="Y2215" i="2" l="1"/>
  <c r="Z2215" i="2" s="1"/>
  <c r="AA2215" i="2" s="1"/>
  <c r="Q2215" i="2"/>
  <c r="R2215" i="2" s="1"/>
  <c r="S2215" i="2" s="1"/>
  <c r="X2213" i="2"/>
  <c r="W2212" i="2"/>
  <c r="O2212" i="2"/>
  <c r="P2213" i="2"/>
  <c r="Y2214" i="2" l="1"/>
  <c r="Z2214" i="2" s="1"/>
  <c r="AA2214" i="2" s="1"/>
  <c r="Q2214" i="2"/>
  <c r="R2214" i="2" s="1"/>
  <c r="S2214" i="2" s="1"/>
  <c r="X2212" i="2"/>
  <c r="W2211" i="2"/>
  <c r="O2211" i="2"/>
  <c r="P2212" i="2"/>
  <c r="Y2213" i="2" l="1"/>
  <c r="Z2213" i="2" s="1"/>
  <c r="AA2213" i="2" s="1"/>
  <c r="Q2213" i="2"/>
  <c r="R2213" i="2" s="1"/>
  <c r="S2213" i="2" s="1"/>
  <c r="X2211" i="2"/>
  <c r="W2210" i="2"/>
  <c r="O2210" i="2"/>
  <c r="P2211" i="2"/>
  <c r="Y2212" i="2" l="1"/>
  <c r="Z2212" i="2" s="1"/>
  <c r="AA2212" i="2" s="1"/>
  <c r="Q2212" i="2"/>
  <c r="R2212" i="2" s="1"/>
  <c r="S2212" i="2" s="1"/>
  <c r="X2210" i="2"/>
  <c r="W2209" i="2"/>
  <c r="O2209" i="2"/>
  <c r="P2210" i="2"/>
  <c r="Y2211" i="2" l="1"/>
  <c r="Z2211" i="2" s="1"/>
  <c r="AA2211" i="2" s="1"/>
  <c r="Q2211" i="2"/>
  <c r="R2211" i="2" s="1"/>
  <c r="S2211" i="2" s="1"/>
  <c r="X2209" i="2"/>
  <c r="W2208" i="2"/>
  <c r="O2208" i="2"/>
  <c r="P2209" i="2"/>
  <c r="Y2210" i="2" l="1"/>
  <c r="Z2210" i="2" s="1"/>
  <c r="AA2210" i="2" s="1"/>
  <c r="Q2210" i="2"/>
  <c r="R2210" i="2" s="1"/>
  <c r="S2210" i="2" s="1"/>
  <c r="X2208" i="2"/>
  <c r="W2207" i="2"/>
  <c r="O2207" i="2"/>
  <c r="P2208" i="2"/>
  <c r="Y2209" i="2" l="1"/>
  <c r="Z2209" i="2" s="1"/>
  <c r="AA2209" i="2" s="1"/>
  <c r="Q2209" i="2"/>
  <c r="R2209" i="2" s="1"/>
  <c r="S2209" i="2" s="1"/>
  <c r="X2207" i="2"/>
  <c r="W2206" i="2"/>
  <c r="O2206" i="2"/>
  <c r="P2207" i="2"/>
  <c r="Y2208" i="2" l="1"/>
  <c r="Z2208" i="2" s="1"/>
  <c r="AA2208" i="2" s="1"/>
  <c r="Q2208" i="2"/>
  <c r="R2208" i="2" s="1"/>
  <c r="S2208" i="2" s="1"/>
  <c r="X2206" i="2"/>
  <c r="W2205" i="2"/>
  <c r="O2205" i="2"/>
  <c r="P2206" i="2"/>
  <c r="Y2207" i="2" l="1"/>
  <c r="Z2207" i="2" s="1"/>
  <c r="AA2207" i="2" s="1"/>
  <c r="Q2207" i="2"/>
  <c r="R2207" i="2" s="1"/>
  <c r="S2207" i="2" s="1"/>
  <c r="X2205" i="2"/>
  <c r="W2204" i="2"/>
  <c r="O2204" i="2"/>
  <c r="P2205" i="2"/>
  <c r="Y2206" i="2" l="1"/>
  <c r="Z2206" i="2" s="1"/>
  <c r="AA2206" i="2" s="1"/>
  <c r="Q2206" i="2"/>
  <c r="R2206" i="2" s="1"/>
  <c r="S2206" i="2" s="1"/>
  <c r="X2204" i="2"/>
  <c r="W2203" i="2"/>
  <c r="O2203" i="2"/>
  <c r="P2204" i="2"/>
  <c r="Y2205" i="2" l="1"/>
  <c r="Z2205" i="2" s="1"/>
  <c r="AA2205" i="2" s="1"/>
  <c r="Q2205" i="2"/>
  <c r="R2205" i="2" s="1"/>
  <c r="S2205" i="2" s="1"/>
  <c r="X2203" i="2"/>
  <c r="W2202" i="2"/>
  <c r="O2202" i="2"/>
  <c r="P2203" i="2"/>
  <c r="Y2204" i="2" l="1"/>
  <c r="Z2204" i="2" s="1"/>
  <c r="AA2204" i="2" s="1"/>
  <c r="Q2204" i="2"/>
  <c r="R2204" i="2" s="1"/>
  <c r="S2204" i="2" s="1"/>
  <c r="X2202" i="2"/>
  <c r="W2201" i="2"/>
  <c r="O2201" i="2"/>
  <c r="P2202" i="2"/>
  <c r="Y2203" i="2" l="1"/>
  <c r="Z2203" i="2" s="1"/>
  <c r="AA2203" i="2" s="1"/>
  <c r="Q2203" i="2"/>
  <c r="R2203" i="2" s="1"/>
  <c r="S2203" i="2" s="1"/>
  <c r="X2201" i="2"/>
  <c r="W2200" i="2"/>
  <c r="O2200" i="2"/>
  <c r="P2201" i="2"/>
  <c r="Y2202" i="2" l="1"/>
  <c r="Z2202" i="2" s="1"/>
  <c r="AA2202" i="2" s="1"/>
  <c r="Q2202" i="2"/>
  <c r="R2202" i="2" s="1"/>
  <c r="S2202" i="2" s="1"/>
  <c r="X2200" i="2"/>
  <c r="W2199" i="2"/>
  <c r="O2199" i="2"/>
  <c r="P2200" i="2"/>
  <c r="Y2201" i="2" l="1"/>
  <c r="Z2201" i="2" s="1"/>
  <c r="AA2201" i="2" s="1"/>
  <c r="Q2201" i="2"/>
  <c r="R2201" i="2" s="1"/>
  <c r="S2201" i="2" s="1"/>
  <c r="X2199" i="2"/>
  <c r="W2198" i="2"/>
  <c r="O2198" i="2"/>
  <c r="P2199" i="2"/>
  <c r="Y2200" i="2" l="1"/>
  <c r="Z2200" i="2" s="1"/>
  <c r="AA2200" i="2" s="1"/>
  <c r="Q2200" i="2"/>
  <c r="R2200" i="2" s="1"/>
  <c r="S2200" i="2" s="1"/>
  <c r="X2198" i="2"/>
  <c r="W2197" i="2"/>
  <c r="O2197" i="2"/>
  <c r="P2198" i="2"/>
  <c r="Y2199" i="2" l="1"/>
  <c r="Z2199" i="2" s="1"/>
  <c r="AA2199" i="2" s="1"/>
  <c r="Q2199" i="2"/>
  <c r="R2199" i="2" s="1"/>
  <c r="S2199" i="2" s="1"/>
  <c r="X2197" i="2"/>
  <c r="W2196" i="2"/>
  <c r="O2196" i="2"/>
  <c r="P2197" i="2"/>
  <c r="Y2198" i="2" l="1"/>
  <c r="Z2198" i="2" s="1"/>
  <c r="AA2198" i="2" s="1"/>
  <c r="Q2198" i="2"/>
  <c r="R2198" i="2" s="1"/>
  <c r="S2198" i="2" s="1"/>
  <c r="X2196" i="2"/>
  <c r="W2195" i="2"/>
  <c r="O2195" i="2"/>
  <c r="P2196" i="2"/>
  <c r="Y2197" i="2" l="1"/>
  <c r="Z2197" i="2" s="1"/>
  <c r="AA2197" i="2" s="1"/>
  <c r="Q2197" i="2"/>
  <c r="R2197" i="2" s="1"/>
  <c r="S2197" i="2" s="1"/>
  <c r="X2195" i="2"/>
  <c r="W2194" i="2"/>
  <c r="O2194" i="2"/>
  <c r="P2195" i="2"/>
  <c r="Y2196" i="2" l="1"/>
  <c r="Z2196" i="2" s="1"/>
  <c r="AA2196" i="2" s="1"/>
  <c r="Q2196" i="2"/>
  <c r="R2196" i="2" s="1"/>
  <c r="S2196" i="2" s="1"/>
  <c r="X2194" i="2"/>
  <c r="W2193" i="2"/>
  <c r="O2193" i="2"/>
  <c r="P2194" i="2"/>
  <c r="Y2195" i="2" l="1"/>
  <c r="Z2195" i="2" s="1"/>
  <c r="AA2195" i="2" s="1"/>
  <c r="Q2195" i="2"/>
  <c r="R2195" i="2" s="1"/>
  <c r="S2195" i="2" s="1"/>
  <c r="X2193" i="2"/>
  <c r="W2192" i="2"/>
  <c r="O2192" i="2"/>
  <c r="P2193" i="2"/>
  <c r="Y2194" i="2" l="1"/>
  <c r="Z2194" i="2" s="1"/>
  <c r="AA2194" i="2" s="1"/>
  <c r="Q2194" i="2"/>
  <c r="R2194" i="2" s="1"/>
  <c r="S2194" i="2" s="1"/>
  <c r="X2192" i="2"/>
  <c r="W2191" i="2"/>
  <c r="O2191" i="2"/>
  <c r="P2192" i="2"/>
  <c r="Y2193" i="2" l="1"/>
  <c r="Z2193" i="2" s="1"/>
  <c r="AA2193" i="2" s="1"/>
  <c r="Q2193" i="2"/>
  <c r="R2193" i="2" s="1"/>
  <c r="S2193" i="2" s="1"/>
  <c r="X2191" i="2"/>
  <c r="W2190" i="2"/>
  <c r="O2190" i="2"/>
  <c r="P2191" i="2"/>
  <c r="Y2192" i="2" l="1"/>
  <c r="Z2192" i="2" s="1"/>
  <c r="AA2192" i="2" s="1"/>
  <c r="Q2192" i="2"/>
  <c r="R2192" i="2" s="1"/>
  <c r="S2192" i="2" s="1"/>
  <c r="X2190" i="2"/>
  <c r="W2189" i="2"/>
  <c r="O2189" i="2"/>
  <c r="P2190" i="2"/>
  <c r="Y2191" i="2" l="1"/>
  <c r="Z2191" i="2" s="1"/>
  <c r="AA2191" i="2" s="1"/>
  <c r="Q2191" i="2"/>
  <c r="R2191" i="2" s="1"/>
  <c r="S2191" i="2" s="1"/>
  <c r="X2189" i="2"/>
  <c r="W2188" i="2"/>
  <c r="O2188" i="2"/>
  <c r="P2189" i="2"/>
  <c r="Y2190" i="2" l="1"/>
  <c r="Z2190" i="2" s="1"/>
  <c r="AA2190" i="2" s="1"/>
  <c r="Q2190" i="2"/>
  <c r="R2190" i="2" s="1"/>
  <c r="S2190" i="2" s="1"/>
  <c r="X2188" i="2"/>
  <c r="W2187" i="2"/>
  <c r="O2187" i="2"/>
  <c r="P2188" i="2"/>
  <c r="Y2189" i="2" l="1"/>
  <c r="Z2189" i="2" s="1"/>
  <c r="AA2189" i="2" s="1"/>
  <c r="Q2189" i="2"/>
  <c r="R2189" i="2" s="1"/>
  <c r="S2189" i="2" s="1"/>
  <c r="X2187" i="2"/>
  <c r="W2186" i="2"/>
  <c r="O2186" i="2"/>
  <c r="P2187" i="2"/>
  <c r="Y2188" i="2" l="1"/>
  <c r="Z2188" i="2" s="1"/>
  <c r="AA2188" i="2" s="1"/>
  <c r="Q2188" i="2"/>
  <c r="R2188" i="2" s="1"/>
  <c r="S2188" i="2" s="1"/>
  <c r="X2186" i="2"/>
  <c r="W2185" i="2"/>
  <c r="O2185" i="2"/>
  <c r="P2186" i="2"/>
  <c r="Y2187" i="2" l="1"/>
  <c r="Z2187" i="2" s="1"/>
  <c r="AA2187" i="2" s="1"/>
  <c r="Q2187" i="2"/>
  <c r="R2187" i="2" s="1"/>
  <c r="S2187" i="2" s="1"/>
  <c r="X2185" i="2"/>
  <c r="W2184" i="2"/>
  <c r="O2184" i="2"/>
  <c r="P2185" i="2"/>
  <c r="Y2186" i="2" l="1"/>
  <c r="Z2186" i="2" s="1"/>
  <c r="AA2186" i="2" s="1"/>
  <c r="Q2186" i="2"/>
  <c r="R2186" i="2" s="1"/>
  <c r="S2186" i="2" s="1"/>
  <c r="X2184" i="2"/>
  <c r="W2183" i="2"/>
  <c r="O2183" i="2"/>
  <c r="P2184" i="2"/>
  <c r="Y2185" i="2" l="1"/>
  <c r="Z2185" i="2" s="1"/>
  <c r="AA2185" i="2" s="1"/>
  <c r="Q2185" i="2"/>
  <c r="R2185" i="2" s="1"/>
  <c r="S2185" i="2" s="1"/>
  <c r="X2183" i="2"/>
  <c r="W2182" i="2"/>
  <c r="O2182" i="2"/>
  <c r="P2183" i="2"/>
  <c r="Y2184" i="2" l="1"/>
  <c r="Z2184" i="2" s="1"/>
  <c r="AA2184" i="2" s="1"/>
  <c r="Q2184" i="2"/>
  <c r="R2184" i="2" s="1"/>
  <c r="S2184" i="2" s="1"/>
  <c r="X2182" i="2"/>
  <c r="W2181" i="2"/>
  <c r="O2181" i="2"/>
  <c r="P2182" i="2"/>
  <c r="Y2183" i="2" l="1"/>
  <c r="Z2183" i="2" s="1"/>
  <c r="AA2183" i="2" s="1"/>
  <c r="Q2183" i="2"/>
  <c r="R2183" i="2" s="1"/>
  <c r="S2183" i="2" s="1"/>
  <c r="X2181" i="2"/>
  <c r="W2180" i="2"/>
  <c r="O2180" i="2"/>
  <c r="P2181" i="2"/>
  <c r="Y2182" i="2" l="1"/>
  <c r="Z2182" i="2" s="1"/>
  <c r="AA2182" i="2" s="1"/>
  <c r="Q2182" i="2"/>
  <c r="R2182" i="2" s="1"/>
  <c r="S2182" i="2" s="1"/>
  <c r="X2180" i="2"/>
  <c r="W2179" i="2"/>
  <c r="O2179" i="2"/>
  <c r="P2180" i="2"/>
  <c r="Y2181" i="2" l="1"/>
  <c r="Z2181" i="2" s="1"/>
  <c r="AA2181" i="2" s="1"/>
  <c r="Q2181" i="2"/>
  <c r="R2181" i="2" s="1"/>
  <c r="S2181" i="2" s="1"/>
  <c r="X2179" i="2"/>
  <c r="W2178" i="2"/>
  <c r="O2178" i="2"/>
  <c r="P2179" i="2"/>
  <c r="Y2180" i="2" l="1"/>
  <c r="Z2180" i="2" s="1"/>
  <c r="AA2180" i="2" s="1"/>
  <c r="Q2180" i="2"/>
  <c r="R2180" i="2" s="1"/>
  <c r="S2180" i="2" s="1"/>
  <c r="X2178" i="2"/>
  <c r="W2177" i="2"/>
  <c r="O2177" i="2"/>
  <c r="P2178" i="2"/>
  <c r="Y2179" i="2" l="1"/>
  <c r="Z2179" i="2" s="1"/>
  <c r="AA2179" i="2" s="1"/>
  <c r="Q2179" i="2"/>
  <c r="R2179" i="2" s="1"/>
  <c r="S2179" i="2" s="1"/>
  <c r="X2177" i="2"/>
  <c r="W2176" i="2"/>
  <c r="O2176" i="2"/>
  <c r="P2177" i="2"/>
  <c r="Y2178" i="2" l="1"/>
  <c r="Z2178" i="2" s="1"/>
  <c r="AA2178" i="2" s="1"/>
  <c r="Q2178" i="2"/>
  <c r="R2178" i="2" s="1"/>
  <c r="S2178" i="2" s="1"/>
  <c r="X2176" i="2"/>
  <c r="W2175" i="2"/>
  <c r="O2175" i="2"/>
  <c r="P2176" i="2"/>
  <c r="Y2177" i="2" l="1"/>
  <c r="Z2177" i="2" s="1"/>
  <c r="AA2177" i="2" s="1"/>
  <c r="Q2177" i="2"/>
  <c r="R2177" i="2" s="1"/>
  <c r="S2177" i="2" s="1"/>
  <c r="X2175" i="2"/>
  <c r="W2174" i="2"/>
  <c r="O2174" i="2"/>
  <c r="P2175" i="2"/>
  <c r="Y2176" i="2" l="1"/>
  <c r="Z2176" i="2" s="1"/>
  <c r="AA2176" i="2" s="1"/>
  <c r="Q2176" i="2"/>
  <c r="R2176" i="2" s="1"/>
  <c r="S2176" i="2" s="1"/>
  <c r="X2174" i="2"/>
  <c r="W2173" i="2"/>
  <c r="O2173" i="2"/>
  <c r="P2174" i="2"/>
  <c r="Y2175" i="2" l="1"/>
  <c r="Z2175" i="2" s="1"/>
  <c r="AA2175" i="2" s="1"/>
  <c r="Q2175" i="2"/>
  <c r="R2175" i="2" s="1"/>
  <c r="S2175" i="2" s="1"/>
  <c r="X2173" i="2"/>
  <c r="W2172" i="2"/>
  <c r="O2172" i="2"/>
  <c r="P2173" i="2"/>
  <c r="Y2174" i="2" l="1"/>
  <c r="Z2174" i="2" s="1"/>
  <c r="AA2174" i="2" s="1"/>
  <c r="Q2174" i="2"/>
  <c r="R2174" i="2" s="1"/>
  <c r="S2174" i="2" s="1"/>
  <c r="X2172" i="2"/>
  <c r="W2171" i="2"/>
  <c r="O2171" i="2"/>
  <c r="P2172" i="2"/>
  <c r="Y2173" i="2" l="1"/>
  <c r="Z2173" i="2" s="1"/>
  <c r="AA2173" i="2" s="1"/>
  <c r="Q2173" i="2"/>
  <c r="R2173" i="2" s="1"/>
  <c r="S2173" i="2" s="1"/>
  <c r="X2171" i="2"/>
  <c r="W2170" i="2"/>
  <c r="O2170" i="2"/>
  <c r="P2171" i="2"/>
  <c r="Y2172" i="2" l="1"/>
  <c r="Z2172" i="2" s="1"/>
  <c r="AA2172" i="2" s="1"/>
  <c r="Q2172" i="2"/>
  <c r="R2172" i="2" s="1"/>
  <c r="S2172" i="2" s="1"/>
  <c r="X2170" i="2"/>
  <c r="W2169" i="2"/>
  <c r="O2169" i="2"/>
  <c r="P2170" i="2"/>
  <c r="Y2171" i="2" l="1"/>
  <c r="Z2171" i="2" s="1"/>
  <c r="AA2171" i="2" s="1"/>
  <c r="Q2171" i="2"/>
  <c r="R2171" i="2" s="1"/>
  <c r="S2171" i="2" s="1"/>
  <c r="X2169" i="2"/>
  <c r="W2168" i="2"/>
  <c r="O2168" i="2"/>
  <c r="P2169" i="2"/>
  <c r="Y2170" i="2" l="1"/>
  <c r="Z2170" i="2" s="1"/>
  <c r="AA2170" i="2" s="1"/>
  <c r="Q2170" i="2"/>
  <c r="R2170" i="2" s="1"/>
  <c r="S2170" i="2" s="1"/>
  <c r="X2168" i="2"/>
  <c r="W2167" i="2"/>
  <c r="O2167" i="2"/>
  <c r="P2168" i="2"/>
  <c r="Y2169" i="2" l="1"/>
  <c r="Z2169" i="2" s="1"/>
  <c r="AA2169" i="2" s="1"/>
  <c r="Q2169" i="2"/>
  <c r="R2169" i="2" s="1"/>
  <c r="S2169" i="2" s="1"/>
  <c r="X2167" i="2"/>
  <c r="W2166" i="2"/>
  <c r="O2166" i="2"/>
  <c r="P2167" i="2"/>
  <c r="Y2168" i="2" l="1"/>
  <c r="Z2168" i="2" s="1"/>
  <c r="AA2168" i="2" s="1"/>
  <c r="Q2168" i="2"/>
  <c r="R2168" i="2" s="1"/>
  <c r="S2168" i="2" s="1"/>
  <c r="X2166" i="2"/>
  <c r="W2165" i="2"/>
  <c r="O2165" i="2"/>
  <c r="P2166" i="2"/>
  <c r="Y2167" i="2" l="1"/>
  <c r="Z2167" i="2" s="1"/>
  <c r="AA2167" i="2" s="1"/>
  <c r="Q2167" i="2"/>
  <c r="R2167" i="2" s="1"/>
  <c r="S2167" i="2" s="1"/>
  <c r="X2165" i="2"/>
  <c r="W2164" i="2"/>
  <c r="O2164" i="2"/>
  <c r="P2165" i="2"/>
  <c r="Y2166" i="2" l="1"/>
  <c r="Z2166" i="2" s="1"/>
  <c r="AA2166" i="2" s="1"/>
  <c r="Q2166" i="2"/>
  <c r="R2166" i="2" s="1"/>
  <c r="S2166" i="2" s="1"/>
  <c r="X2164" i="2"/>
  <c r="W2163" i="2"/>
  <c r="O2163" i="2"/>
  <c r="P2164" i="2"/>
  <c r="Y2165" i="2" l="1"/>
  <c r="Z2165" i="2" s="1"/>
  <c r="AA2165" i="2" s="1"/>
  <c r="Q2165" i="2"/>
  <c r="R2165" i="2" s="1"/>
  <c r="S2165" i="2" s="1"/>
  <c r="X2163" i="2"/>
  <c r="W2162" i="2"/>
  <c r="O2162" i="2"/>
  <c r="P2163" i="2"/>
  <c r="Y2164" i="2" l="1"/>
  <c r="Z2164" i="2" s="1"/>
  <c r="AA2164" i="2" s="1"/>
  <c r="Q2164" i="2"/>
  <c r="R2164" i="2" s="1"/>
  <c r="S2164" i="2" s="1"/>
  <c r="X2162" i="2"/>
  <c r="W2161" i="2"/>
  <c r="O2161" i="2"/>
  <c r="P2162" i="2"/>
  <c r="Y2163" i="2" l="1"/>
  <c r="Z2163" i="2" s="1"/>
  <c r="AA2163" i="2" s="1"/>
  <c r="Q2163" i="2"/>
  <c r="R2163" i="2" s="1"/>
  <c r="S2163" i="2" s="1"/>
  <c r="X2161" i="2"/>
  <c r="W2160" i="2"/>
  <c r="O2160" i="2"/>
  <c r="P2161" i="2"/>
  <c r="Y2162" i="2" l="1"/>
  <c r="Z2162" i="2" s="1"/>
  <c r="AA2162" i="2" s="1"/>
  <c r="Q2162" i="2"/>
  <c r="R2162" i="2" s="1"/>
  <c r="S2162" i="2" s="1"/>
  <c r="X2160" i="2"/>
  <c r="W2159" i="2"/>
  <c r="O2159" i="2"/>
  <c r="P2160" i="2"/>
  <c r="Y2161" i="2" l="1"/>
  <c r="Z2161" i="2" s="1"/>
  <c r="AA2161" i="2" s="1"/>
  <c r="Q2161" i="2"/>
  <c r="R2161" i="2" s="1"/>
  <c r="S2161" i="2" s="1"/>
  <c r="X2159" i="2"/>
  <c r="W2158" i="2"/>
  <c r="O2158" i="2"/>
  <c r="P2159" i="2"/>
  <c r="Y2160" i="2" l="1"/>
  <c r="Z2160" i="2" s="1"/>
  <c r="AA2160" i="2" s="1"/>
  <c r="Q2160" i="2"/>
  <c r="R2160" i="2" s="1"/>
  <c r="S2160" i="2" s="1"/>
  <c r="X2158" i="2"/>
  <c r="W2157" i="2"/>
  <c r="O2157" i="2"/>
  <c r="P2158" i="2"/>
  <c r="Y2159" i="2" l="1"/>
  <c r="Z2159" i="2" s="1"/>
  <c r="AA2159" i="2" s="1"/>
  <c r="Q2159" i="2"/>
  <c r="R2159" i="2" s="1"/>
  <c r="S2159" i="2" s="1"/>
  <c r="X2157" i="2"/>
  <c r="W2156" i="2"/>
  <c r="O2156" i="2"/>
  <c r="P2157" i="2"/>
  <c r="Y2158" i="2" l="1"/>
  <c r="Z2158" i="2" s="1"/>
  <c r="AA2158" i="2" s="1"/>
  <c r="Q2158" i="2"/>
  <c r="R2158" i="2" s="1"/>
  <c r="S2158" i="2" s="1"/>
  <c r="X2156" i="2"/>
  <c r="W2155" i="2"/>
  <c r="O2155" i="2"/>
  <c r="P2156" i="2"/>
  <c r="Y2157" i="2" l="1"/>
  <c r="Z2157" i="2" s="1"/>
  <c r="AA2157" i="2" s="1"/>
  <c r="Q2157" i="2"/>
  <c r="R2157" i="2" s="1"/>
  <c r="S2157" i="2" s="1"/>
  <c r="X2155" i="2"/>
  <c r="W2154" i="2"/>
  <c r="O2154" i="2"/>
  <c r="P2155" i="2"/>
  <c r="Y2156" i="2" l="1"/>
  <c r="Z2156" i="2" s="1"/>
  <c r="AA2156" i="2" s="1"/>
  <c r="Q2156" i="2"/>
  <c r="R2156" i="2" s="1"/>
  <c r="S2156" i="2" s="1"/>
  <c r="X2154" i="2"/>
  <c r="W2153" i="2"/>
  <c r="O2153" i="2"/>
  <c r="P2154" i="2"/>
  <c r="Y2155" i="2" l="1"/>
  <c r="Z2155" i="2" s="1"/>
  <c r="AA2155" i="2" s="1"/>
  <c r="Q2155" i="2"/>
  <c r="R2155" i="2" s="1"/>
  <c r="S2155" i="2" s="1"/>
  <c r="X2153" i="2"/>
  <c r="W2152" i="2"/>
  <c r="O2152" i="2"/>
  <c r="P2153" i="2"/>
  <c r="Y2154" i="2" l="1"/>
  <c r="Z2154" i="2" s="1"/>
  <c r="AA2154" i="2" s="1"/>
  <c r="Q2154" i="2"/>
  <c r="R2154" i="2" s="1"/>
  <c r="S2154" i="2" s="1"/>
  <c r="X2152" i="2"/>
  <c r="W2151" i="2"/>
  <c r="O2151" i="2"/>
  <c r="P2152" i="2"/>
  <c r="Y2153" i="2" l="1"/>
  <c r="Z2153" i="2" s="1"/>
  <c r="AA2153" i="2" s="1"/>
  <c r="Q2153" i="2"/>
  <c r="R2153" i="2" s="1"/>
  <c r="S2153" i="2" s="1"/>
  <c r="X2151" i="2"/>
  <c r="W2150" i="2"/>
  <c r="O2150" i="2"/>
  <c r="P2151" i="2"/>
  <c r="Y2152" i="2" l="1"/>
  <c r="Z2152" i="2" s="1"/>
  <c r="AA2152" i="2" s="1"/>
  <c r="Q2152" i="2"/>
  <c r="R2152" i="2" s="1"/>
  <c r="S2152" i="2" s="1"/>
  <c r="X2150" i="2"/>
  <c r="W2149" i="2"/>
  <c r="O2149" i="2"/>
  <c r="P2150" i="2"/>
  <c r="Y2151" i="2" l="1"/>
  <c r="Z2151" i="2" s="1"/>
  <c r="AA2151" i="2" s="1"/>
  <c r="Q2151" i="2"/>
  <c r="R2151" i="2" s="1"/>
  <c r="S2151" i="2" s="1"/>
  <c r="X2149" i="2"/>
  <c r="W2148" i="2"/>
  <c r="O2148" i="2"/>
  <c r="P2149" i="2"/>
  <c r="Y2150" i="2" l="1"/>
  <c r="Z2150" i="2" s="1"/>
  <c r="AA2150" i="2" s="1"/>
  <c r="Q2150" i="2"/>
  <c r="R2150" i="2" s="1"/>
  <c r="S2150" i="2" s="1"/>
  <c r="X2148" i="2"/>
  <c r="W2147" i="2"/>
  <c r="O2147" i="2"/>
  <c r="P2148" i="2"/>
  <c r="Y2149" i="2" l="1"/>
  <c r="Z2149" i="2" s="1"/>
  <c r="AA2149" i="2" s="1"/>
  <c r="Q2149" i="2"/>
  <c r="R2149" i="2" s="1"/>
  <c r="S2149" i="2" s="1"/>
  <c r="X2147" i="2"/>
  <c r="W2146" i="2"/>
  <c r="O2146" i="2"/>
  <c r="P2147" i="2"/>
  <c r="Y2148" i="2" l="1"/>
  <c r="Z2148" i="2" s="1"/>
  <c r="AA2148" i="2" s="1"/>
  <c r="Q2148" i="2"/>
  <c r="R2148" i="2" s="1"/>
  <c r="S2148" i="2" s="1"/>
  <c r="X2146" i="2"/>
  <c r="W2145" i="2"/>
  <c r="O2145" i="2"/>
  <c r="P2146" i="2"/>
  <c r="Y2147" i="2" l="1"/>
  <c r="Z2147" i="2" s="1"/>
  <c r="AA2147" i="2" s="1"/>
  <c r="Q2147" i="2"/>
  <c r="R2147" i="2" s="1"/>
  <c r="S2147" i="2" s="1"/>
  <c r="X2145" i="2"/>
  <c r="W2144" i="2"/>
  <c r="O2144" i="2"/>
  <c r="P2145" i="2"/>
  <c r="Y2146" i="2" l="1"/>
  <c r="Z2146" i="2" s="1"/>
  <c r="AA2146" i="2" s="1"/>
  <c r="Q2146" i="2"/>
  <c r="R2146" i="2" s="1"/>
  <c r="S2146" i="2" s="1"/>
  <c r="X2144" i="2"/>
  <c r="W2143" i="2"/>
  <c r="O2143" i="2"/>
  <c r="P2144" i="2"/>
  <c r="Y2145" i="2" l="1"/>
  <c r="Z2145" i="2" s="1"/>
  <c r="AA2145" i="2" s="1"/>
  <c r="Q2145" i="2"/>
  <c r="R2145" i="2" s="1"/>
  <c r="S2145" i="2" s="1"/>
  <c r="X2143" i="2"/>
  <c r="W2142" i="2"/>
  <c r="O2142" i="2"/>
  <c r="P2143" i="2"/>
  <c r="Y2144" i="2" l="1"/>
  <c r="Z2144" i="2" s="1"/>
  <c r="AA2144" i="2" s="1"/>
  <c r="Q2144" i="2"/>
  <c r="R2144" i="2" s="1"/>
  <c r="S2144" i="2" s="1"/>
  <c r="X2142" i="2"/>
  <c r="W2141" i="2"/>
  <c r="O2141" i="2"/>
  <c r="P2142" i="2"/>
  <c r="Y2143" i="2" l="1"/>
  <c r="Z2143" i="2" s="1"/>
  <c r="AA2143" i="2" s="1"/>
  <c r="Q2143" i="2"/>
  <c r="R2143" i="2" s="1"/>
  <c r="S2143" i="2" s="1"/>
  <c r="X2141" i="2"/>
  <c r="W2140" i="2"/>
  <c r="O2140" i="2"/>
  <c r="P2141" i="2"/>
  <c r="Y2142" i="2" l="1"/>
  <c r="Z2142" i="2" s="1"/>
  <c r="AA2142" i="2" s="1"/>
  <c r="Q2142" i="2"/>
  <c r="R2142" i="2" s="1"/>
  <c r="S2142" i="2" s="1"/>
  <c r="X2140" i="2"/>
  <c r="W2139" i="2"/>
  <c r="O2139" i="2"/>
  <c r="P2140" i="2"/>
  <c r="Y2141" i="2" l="1"/>
  <c r="Z2141" i="2" s="1"/>
  <c r="AA2141" i="2" s="1"/>
  <c r="Q2141" i="2"/>
  <c r="R2141" i="2" s="1"/>
  <c r="S2141" i="2" s="1"/>
  <c r="X2139" i="2"/>
  <c r="W2138" i="2"/>
  <c r="O2138" i="2"/>
  <c r="P2139" i="2"/>
  <c r="Y2140" i="2" l="1"/>
  <c r="Z2140" i="2" s="1"/>
  <c r="AA2140" i="2" s="1"/>
  <c r="Q2140" i="2"/>
  <c r="R2140" i="2" s="1"/>
  <c r="S2140" i="2" s="1"/>
  <c r="X2138" i="2"/>
  <c r="W2137" i="2"/>
  <c r="O2137" i="2"/>
  <c r="P2138" i="2"/>
  <c r="Y2139" i="2" l="1"/>
  <c r="Z2139" i="2" s="1"/>
  <c r="AA2139" i="2" s="1"/>
  <c r="Q2139" i="2"/>
  <c r="R2139" i="2" s="1"/>
  <c r="S2139" i="2" s="1"/>
  <c r="X2137" i="2"/>
  <c r="W2136" i="2"/>
  <c r="O2136" i="2"/>
  <c r="P2137" i="2"/>
  <c r="Y2138" i="2" l="1"/>
  <c r="Z2138" i="2" s="1"/>
  <c r="AA2138" i="2" s="1"/>
  <c r="Q2138" i="2"/>
  <c r="R2138" i="2" s="1"/>
  <c r="S2138" i="2" s="1"/>
  <c r="X2136" i="2"/>
  <c r="W2135" i="2"/>
  <c r="O2135" i="2"/>
  <c r="P2136" i="2"/>
  <c r="Y2137" i="2" l="1"/>
  <c r="Z2137" i="2" s="1"/>
  <c r="AA2137" i="2" s="1"/>
  <c r="Q2137" i="2"/>
  <c r="R2137" i="2" s="1"/>
  <c r="S2137" i="2" s="1"/>
  <c r="X2135" i="2"/>
  <c r="W2134" i="2"/>
  <c r="O2134" i="2"/>
  <c r="P2135" i="2"/>
  <c r="Y2136" i="2" l="1"/>
  <c r="Z2136" i="2" s="1"/>
  <c r="AA2136" i="2" s="1"/>
  <c r="Q2136" i="2"/>
  <c r="R2136" i="2" s="1"/>
  <c r="S2136" i="2" s="1"/>
  <c r="X2134" i="2"/>
  <c r="W2133" i="2"/>
  <c r="O2133" i="2"/>
  <c r="P2134" i="2"/>
  <c r="Y2135" i="2" l="1"/>
  <c r="Z2135" i="2" s="1"/>
  <c r="AA2135" i="2" s="1"/>
  <c r="Q2135" i="2"/>
  <c r="R2135" i="2" s="1"/>
  <c r="S2135" i="2" s="1"/>
  <c r="X2133" i="2"/>
  <c r="W2132" i="2"/>
  <c r="O2132" i="2"/>
  <c r="P2133" i="2"/>
  <c r="Y2134" i="2" l="1"/>
  <c r="Z2134" i="2" s="1"/>
  <c r="AA2134" i="2" s="1"/>
  <c r="Q2134" i="2"/>
  <c r="R2134" i="2" s="1"/>
  <c r="S2134" i="2" s="1"/>
  <c r="X2132" i="2"/>
  <c r="W2131" i="2"/>
  <c r="O2131" i="2"/>
  <c r="P2132" i="2"/>
  <c r="Y2133" i="2" l="1"/>
  <c r="Z2133" i="2" s="1"/>
  <c r="AA2133" i="2" s="1"/>
  <c r="Q2133" i="2"/>
  <c r="R2133" i="2" s="1"/>
  <c r="S2133" i="2" s="1"/>
  <c r="X2131" i="2"/>
  <c r="W2130" i="2"/>
  <c r="O2130" i="2"/>
  <c r="P2131" i="2"/>
  <c r="Y2132" i="2" l="1"/>
  <c r="Z2132" i="2" s="1"/>
  <c r="AA2132" i="2" s="1"/>
  <c r="Q2132" i="2"/>
  <c r="R2132" i="2" s="1"/>
  <c r="S2132" i="2" s="1"/>
  <c r="X2130" i="2"/>
  <c r="W2129" i="2"/>
  <c r="O2129" i="2"/>
  <c r="P2130" i="2"/>
  <c r="Y2131" i="2" l="1"/>
  <c r="Z2131" i="2" s="1"/>
  <c r="AA2131" i="2" s="1"/>
  <c r="Q2131" i="2"/>
  <c r="R2131" i="2" s="1"/>
  <c r="S2131" i="2" s="1"/>
  <c r="X2129" i="2"/>
  <c r="W2128" i="2"/>
  <c r="O2128" i="2"/>
  <c r="P2129" i="2"/>
  <c r="Y2130" i="2" l="1"/>
  <c r="Z2130" i="2" s="1"/>
  <c r="AA2130" i="2" s="1"/>
  <c r="Q2130" i="2"/>
  <c r="R2130" i="2" s="1"/>
  <c r="S2130" i="2" s="1"/>
  <c r="X2128" i="2"/>
  <c r="W2127" i="2"/>
  <c r="O2127" i="2"/>
  <c r="P2128" i="2"/>
  <c r="Y2129" i="2" l="1"/>
  <c r="Z2129" i="2" s="1"/>
  <c r="AA2129" i="2" s="1"/>
  <c r="Q2129" i="2"/>
  <c r="R2129" i="2" s="1"/>
  <c r="S2129" i="2" s="1"/>
  <c r="X2127" i="2"/>
  <c r="W2126" i="2"/>
  <c r="O2126" i="2"/>
  <c r="P2127" i="2"/>
  <c r="Y2128" i="2" l="1"/>
  <c r="Z2128" i="2" s="1"/>
  <c r="AA2128" i="2" s="1"/>
  <c r="Q2128" i="2"/>
  <c r="R2128" i="2" s="1"/>
  <c r="S2128" i="2" s="1"/>
  <c r="X2126" i="2"/>
  <c r="W2125" i="2"/>
  <c r="O2125" i="2"/>
  <c r="P2126" i="2"/>
  <c r="Y2127" i="2" l="1"/>
  <c r="Z2127" i="2" s="1"/>
  <c r="AA2127" i="2" s="1"/>
  <c r="Q2127" i="2"/>
  <c r="R2127" i="2" s="1"/>
  <c r="S2127" i="2" s="1"/>
  <c r="X2125" i="2"/>
  <c r="W2124" i="2"/>
  <c r="O2124" i="2"/>
  <c r="P2125" i="2"/>
  <c r="Y2126" i="2" l="1"/>
  <c r="Z2126" i="2" s="1"/>
  <c r="AA2126" i="2" s="1"/>
  <c r="Q2126" i="2"/>
  <c r="R2126" i="2" s="1"/>
  <c r="S2126" i="2" s="1"/>
  <c r="X2124" i="2"/>
  <c r="W2123" i="2"/>
  <c r="O2123" i="2"/>
  <c r="P2124" i="2"/>
  <c r="Y2125" i="2" l="1"/>
  <c r="Z2125" i="2" s="1"/>
  <c r="AA2125" i="2" s="1"/>
  <c r="Q2125" i="2"/>
  <c r="R2125" i="2" s="1"/>
  <c r="S2125" i="2" s="1"/>
  <c r="X2123" i="2"/>
  <c r="W2122" i="2"/>
  <c r="O2122" i="2"/>
  <c r="P2123" i="2"/>
  <c r="Y2124" i="2" l="1"/>
  <c r="Z2124" i="2" s="1"/>
  <c r="AA2124" i="2" s="1"/>
  <c r="Q2124" i="2"/>
  <c r="R2124" i="2" s="1"/>
  <c r="S2124" i="2" s="1"/>
  <c r="X2122" i="2"/>
  <c r="W2121" i="2"/>
  <c r="O2121" i="2"/>
  <c r="P2122" i="2"/>
  <c r="Y2123" i="2" l="1"/>
  <c r="Z2123" i="2" s="1"/>
  <c r="AA2123" i="2" s="1"/>
  <c r="Q2123" i="2"/>
  <c r="R2123" i="2" s="1"/>
  <c r="S2123" i="2" s="1"/>
  <c r="X2121" i="2"/>
  <c r="W2120" i="2"/>
  <c r="O2120" i="2"/>
  <c r="P2121" i="2"/>
  <c r="Y2122" i="2" l="1"/>
  <c r="Z2122" i="2" s="1"/>
  <c r="AA2122" i="2" s="1"/>
  <c r="Q2122" i="2"/>
  <c r="R2122" i="2" s="1"/>
  <c r="S2122" i="2" s="1"/>
  <c r="X2120" i="2"/>
  <c r="W2119" i="2"/>
  <c r="O2119" i="2"/>
  <c r="P2120" i="2"/>
  <c r="Y2121" i="2" l="1"/>
  <c r="Z2121" i="2" s="1"/>
  <c r="AA2121" i="2" s="1"/>
  <c r="Q2121" i="2"/>
  <c r="R2121" i="2" s="1"/>
  <c r="S2121" i="2" s="1"/>
  <c r="X2119" i="2"/>
  <c r="W2118" i="2"/>
  <c r="O2118" i="2"/>
  <c r="P2119" i="2"/>
  <c r="Y2120" i="2" l="1"/>
  <c r="Z2120" i="2" s="1"/>
  <c r="AA2120" i="2" s="1"/>
  <c r="Q2120" i="2"/>
  <c r="R2120" i="2" s="1"/>
  <c r="S2120" i="2" s="1"/>
  <c r="X2118" i="2"/>
  <c r="W2117" i="2"/>
  <c r="O2117" i="2"/>
  <c r="P2118" i="2"/>
  <c r="Y2119" i="2" l="1"/>
  <c r="Z2119" i="2" s="1"/>
  <c r="AA2119" i="2" s="1"/>
  <c r="Q2119" i="2"/>
  <c r="R2119" i="2" s="1"/>
  <c r="S2119" i="2" s="1"/>
  <c r="X2117" i="2"/>
  <c r="W2116" i="2"/>
  <c r="O2116" i="2"/>
  <c r="P2117" i="2"/>
  <c r="Y2118" i="2" l="1"/>
  <c r="Z2118" i="2" s="1"/>
  <c r="AA2118" i="2" s="1"/>
  <c r="Q2118" i="2"/>
  <c r="R2118" i="2" s="1"/>
  <c r="S2118" i="2" s="1"/>
  <c r="X2116" i="2"/>
  <c r="W2115" i="2"/>
  <c r="O2115" i="2"/>
  <c r="P2116" i="2"/>
  <c r="Y2117" i="2" l="1"/>
  <c r="Z2117" i="2" s="1"/>
  <c r="AA2117" i="2" s="1"/>
  <c r="Q2117" i="2"/>
  <c r="R2117" i="2" s="1"/>
  <c r="S2117" i="2" s="1"/>
  <c r="X2115" i="2"/>
  <c r="W2114" i="2"/>
  <c r="O2114" i="2"/>
  <c r="P2115" i="2"/>
  <c r="Y2116" i="2" l="1"/>
  <c r="Z2116" i="2" s="1"/>
  <c r="AA2116" i="2" s="1"/>
  <c r="Q2116" i="2"/>
  <c r="R2116" i="2" s="1"/>
  <c r="S2116" i="2" s="1"/>
  <c r="X2114" i="2"/>
  <c r="W2113" i="2"/>
  <c r="O2113" i="2"/>
  <c r="P2114" i="2"/>
  <c r="Y2115" i="2" l="1"/>
  <c r="Z2115" i="2" s="1"/>
  <c r="AA2115" i="2" s="1"/>
  <c r="Q2115" i="2"/>
  <c r="R2115" i="2" s="1"/>
  <c r="S2115" i="2" s="1"/>
  <c r="X2113" i="2"/>
  <c r="W2112" i="2"/>
  <c r="O2112" i="2"/>
  <c r="P2113" i="2"/>
  <c r="Y2114" i="2" l="1"/>
  <c r="Z2114" i="2" s="1"/>
  <c r="AA2114" i="2" s="1"/>
  <c r="Q2114" i="2"/>
  <c r="R2114" i="2" s="1"/>
  <c r="S2114" i="2" s="1"/>
  <c r="X2112" i="2"/>
  <c r="W2111" i="2"/>
  <c r="O2111" i="2"/>
  <c r="P2112" i="2"/>
  <c r="Y2113" i="2" l="1"/>
  <c r="Z2113" i="2" s="1"/>
  <c r="AA2113" i="2" s="1"/>
  <c r="Q2113" i="2"/>
  <c r="R2113" i="2" s="1"/>
  <c r="S2113" i="2" s="1"/>
  <c r="X2111" i="2"/>
  <c r="W2110" i="2"/>
  <c r="O2110" i="2"/>
  <c r="P2111" i="2"/>
  <c r="Y2112" i="2" l="1"/>
  <c r="Z2112" i="2" s="1"/>
  <c r="AA2112" i="2" s="1"/>
  <c r="Q2112" i="2"/>
  <c r="R2112" i="2" s="1"/>
  <c r="S2112" i="2" s="1"/>
  <c r="X2110" i="2"/>
  <c r="W2109" i="2"/>
  <c r="O2109" i="2"/>
  <c r="P2110" i="2"/>
  <c r="Y2111" i="2" l="1"/>
  <c r="Z2111" i="2" s="1"/>
  <c r="AA2111" i="2" s="1"/>
  <c r="Q2111" i="2"/>
  <c r="R2111" i="2" s="1"/>
  <c r="S2111" i="2" s="1"/>
  <c r="X2109" i="2"/>
  <c r="W2108" i="2"/>
  <c r="O2108" i="2"/>
  <c r="P2109" i="2"/>
  <c r="Y2110" i="2" l="1"/>
  <c r="Z2110" i="2" s="1"/>
  <c r="AA2110" i="2" s="1"/>
  <c r="Q2110" i="2"/>
  <c r="R2110" i="2" s="1"/>
  <c r="S2110" i="2" s="1"/>
  <c r="X2108" i="2"/>
  <c r="W2107" i="2"/>
  <c r="O2107" i="2"/>
  <c r="P2108" i="2"/>
  <c r="Y2109" i="2" l="1"/>
  <c r="Z2109" i="2" s="1"/>
  <c r="AA2109" i="2" s="1"/>
  <c r="Q2109" i="2"/>
  <c r="R2109" i="2" s="1"/>
  <c r="S2109" i="2" s="1"/>
  <c r="X2107" i="2"/>
  <c r="W2106" i="2"/>
  <c r="O2106" i="2"/>
  <c r="P2107" i="2"/>
  <c r="Y2108" i="2" l="1"/>
  <c r="Z2108" i="2" s="1"/>
  <c r="AA2108" i="2" s="1"/>
  <c r="Q2108" i="2"/>
  <c r="R2108" i="2" s="1"/>
  <c r="S2108" i="2" s="1"/>
  <c r="X2106" i="2"/>
  <c r="W2105" i="2"/>
  <c r="O2105" i="2"/>
  <c r="P2106" i="2"/>
  <c r="Y2107" i="2" l="1"/>
  <c r="Z2107" i="2" s="1"/>
  <c r="AA2107" i="2" s="1"/>
  <c r="Q2107" i="2"/>
  <c r="R2107" i="2" s="1"/>
  <c r="S2107" i="2" s="1"/>
  <c r="X2105" i="2"/>
  <c r="W2104" i="2"/>
  <c r="O2104" i="2"/>
  <c r="P2105" i="2"/>
  <c r="Y2106" i="2" l="1"/>
  <c r="Z2106" i="2" s="1"/>
  <c r="AA2106" i="2" s="1"/>
  <c r="Q2106" i="2"/>
  <c r="R2106" i="2" s="1"/>
  <c r="S2106" i="2" s="1"/>
  <c r="X2104" i="2"/>
  <c r="W2103" i="2"/>
  <c r="O2103" i="2"/>
  <c r="P2104" i="2"/>
  <c r="Y2105" i="2" l="1"/>
  <c r="Z2105" i="2" s="1"/>
  <c r="AA2105" i="2" s="1"/>
  <c r="Q2105" i="2"/>
  <c r="R2105" i="2" s="1"/>
  <c r="S2105" i="2" s="1"/>
  <c r="X2103" i="2"/>
  <c r="W2102" i="2"/>
  <c r="O2102" i="2"/>
  <c r="P2103" i="2"/>
  <c r="Y2104" i="2" l="1"/>
  <c r="Z2104" i="2" s="1"/>
  <c r="AA2104" i="2" s="1"/>
  <c r="Q2104" i="2"/>
  <c r="R2104" i="2" s="1"/>
  <c r="S2104" i="2" s="1"/>
  <c r="X2102" i="2"/>
  <c r="W2101" i="2"/>
  <c r="O2101" i="2"/>
  <c r="P2102" i="2"/>
  <c r="Y2103" i="2" l="1"/>
  <c r="Z2103" i="2" s="1"/>
  <c r="AA2103" i="2" s="1"/>
  <c r="Q2103" i="2"/>
  <c r="R2103" i="2" s="1"/>
  <c r="S2103" i="2" s="1"/>
  <c r="X2101" i="2"/>
  <c r="W2100" i="2"/>
  <c r="O2100" i="2"/>
  <c r="P2101" i="2"/>
  <c r="Y2102" i="2" l="1"/>
  <c r="Z2102" i="2" s="1"/>
  <c r="AA2102" i="2" s="1"/>
  <c r="Q2102" i="2"/>
  <c r="R2102" i="2" s="1"/>
  <c r="S2102" i="2" s="1"/>
  <c r="X2100" i="2"/>
  <c r="W2099" i="2"/>
  <c r="O2099" i="2"/>
  <c r="P2100" i="2"/>
  <c r="Y2101" i="2" l="1"/>
  <c r="Z2101" i="2" s="1"/>
  <c r="AA2101" i="2" s="1"/>
  <c r="Q2101" i="2"/>
  <c r="R2101" i="2" s="1"/>
  <c r="S2101" i="2" s="1"/>
  <c r="X2099" i="2"/>
  <c r="W2098" i="2"/>
  <c r="O2098" i="2"/>
  <c r="P2099" i="2"/>
  <c r="Y2100" i="2" l="1"/>
  <c r="Z2100" i="2" s="1"/>
  <c r="AA2100" i="2" s="1"/>
  <c r="Q2100" i="2"/>
  <c r="R2100" i="2" s="1"/>
  <c r="S2100" i="2" s="1"/>
  <c r="X2098" i="2"/>
  <c r="W2097" i="2"/>
  <c r="O2097" i="2"/>
  <c r="P2098" i="2"/>
  <c r="Y2099" i="2" l="1"/>
  <c r="Z2099" i="2" s="1"/>
  <c r="AA2099" i="2" s="1"/>
  <c r="Q2099" i="2"/>
  <c r="R2099" i="2" s="1"/>
  <c r="S2099" i="2" s="1"/>
  <c r="X2097" i="2"/>
  <c r="W2096" i="2"/>
  <c r="O2096" i="2"/>
  <c r="P2097" i="2"/>
  <c r="Y2098" i="2" l="1"/>
  <c r="Z2098" i="2" s="1"/>
  <c r="AA2098" i="2" s="1"/>
  <c r="Q2098" i="2"/>
  <c r="R2098" i="2" s="1"/>
  <c r="S2098" i="2" s="1"/>
  <c r="X2096" i="2"/>
  <c r="W2095" i="2"/>
  <c r="O2095" i="2"/>
  <c r="P2096" i="2"/>
  <c r="Y2097" i="2" l="1"/>
  <c r="Z2097" i="2" s="1"/>
  <c r="AA2097" i="2" s="1"/>
  <c r="Q2097" i="2"/>
  <c r="R2097" i="2" s="1"/>
  <c r="S2097" i="2" s="1"/>
  <c r="X2095" i="2"/>
  <c r="W2094" i="2"/>
  <c r="O2094" i="2"/>
  <c r="P2095" i="2"/>
  <c r="Y2096" i="2" l="1"/>
  <c r="Z2096" i="2" s="1"/>
  <c r="AA2096" i="2" s="1"/>
  <c r="Q2096" i="2"/>
  <c r="R2096" i="2" s="1"/>
  <c r="S2096" i="2" s="1"/>
  <c r="X2094" i="2"/>
  <c r="W2093" i="2"/>
  <c r="O2093" i="2"/>
  <c r="P2094" i="2"/>
  <c r="Y2095" i="2" l="1"/>
  <c r="Z2095" i="2" s="1"/>
  <c r="AA2095" i="2" s="1"/>
  <c r="Q2095" i="2"/>
  <c r="R2095" i="2" s="1"/>
  <c r="S2095" i="2" s="1"/>
  <c r="X2093" i="2"/>
  <c r="W2092" i="2"/>
  <c r="O2092" i="2"/>
  <c r="P2093" i="2"/>
  <c r="Y2094" i="2" l="1"/>
  <c r="Z2094" i="2" s="1"/>
  <c r="AA2094" i="2" s="1"/>
  <c r="Q2094" i="2"/>
  <c r="R2094" i="2" s="1"/>
  <c r="S2094" i="2" s="1"/>
  <c r="X2092" i="2"/>
  <c r="W2091" i="2"/>
  <c r="O2091" i="2"/>
  <c r="P2092" i="2"/>
  <c r="Y2093" i="2" l="1"/>
  <c r="Z2093" i="2" s="1"/>
  <c r="AA2093" i="2" s="1"/>
  <c r="Q2093" i="2"/>
  <c r="R2093" i="2" s="1"/>
  <c r="S2093" i="2" s="1"/>
  <c r="X2091" i="2"/>
  <c r="W2090" i="2"/>
  <c r="O2090" i="2"/>
  <c r="P2091" i="2"/>
  <c r="Y2092" i="2" l="1"/>
  <c r="Z2092" i="2" s="1"/>
  <c r="AA2092" i="2" s="1"/>
  <c r="Q2092" i="2"/>
  <c r="R2092" i="2" s="1"/>
  <c r="S2092" i="2" s="1"/>
  <c r="X2090" i="2"/>
  <c r="W2089" i="2"/>
  <c r="O2089" i="2"/>
  <c r="P2090" i="2"/>
  <c r="Y2091" i="2" l="1"/>
  <c r="Z2091" i="2" s="1"/>
  <c r="AA2091" i="2" s="1"/>
  <c r="Q2091" i="2"/>
  <c r="R2091" i="2" s="1"/>
  <c r="S2091" i="2" s="1"/>
  <c r="X2089" i="2"/>
  <c r="W2088" i="2"/>
  <c r="O2088" i="2"/>
  <c r="P2089" i="2"/>
  <c r="Y2090" i="2" l="1"/>
  <c r="Z2090" i="2" s="1"/>
  <c r="AA2090" i="2" s="1"/>
  <c r="Q2090" i="2"/>
  <c r="R2090" i="2" s="1"/>
  <c r="S2090" i="2" s="1"/>
  <c r="X2088" i="2"/>
  <c r="W2087" i="2"/>
  <c r="O2087" i="2"/>
  <c r="P2088" i="2"/>
  <c r="Y2089" i="2" l="1"/>
  <c r="Z2089" i="2" s="1"/>
  <c r="AA2089" i="2" s="1"/>
  <c r="Q2089" i="2"/>
  <c r="R2089" i="2" s="1"/>
  <c r="S2089" i="2" s="1"/>
  <c r="X2087" i="2"/>
  <c r="W2086" i="2"/>
  <c r="O2086" i="2"/>
  <c r="P2087" i="2"/>
  <c r="Y2088" i="2" l="1"/>
  <c r="Z2088" i="2" s="1"/>
  <c r="AA2088" i="2" s="1"/>
  <c r="Q2088" i="2"/>
  <c r="R2088" i="2" s="1"/>
  <c r="S2088" i="2" s="1"/>
  <c r="X2086" i="2"/>
  <c r="W2085" i="2"/>
  <c r="O2085" i="2"/>
  <c r="P2086" i="2"/>
  <c r="Y2087" i="2" l="1"/>
  <c r="Z2087" i="2" s="1"/>
  <c r="AA2087" i="2" s="1"/>
  <c r="Q2087" i="2"/>
  <c r="R2087" i="2" s="1"/>
  <c r="S2087" i="2" s="1"/>
  <c r="X2085" i="2"/>
  <c r="W2084" i="2"/>
  <c r="O2084" i="2"/>
  <c r="P2085" i="2"/>
  <c r="Y2086" i="2" l="1"/>
  <c r="Z2086" i="2" s="1"/>
  <c r="AA2086" i="2" s="1"/>
  <c r="Q2086" i="2"/>
  <c r="R2086" i="2" s="1"/>
  <c r="S2086" i="2" s="1"/>
  <c r="X2084" i="2"/>
  <c r="W2083" i="2"/>
  <c r="O2083" i="2"/>
  <c r="P2084" i="2"/>
  <c r="Y2085" i="2" l="1"/>
  <c r="Z2085" i="2" s="1"/>
  <c r="AA2085" i="2" s="1"/>
  <c r="Q2085" i="2"/>
  <c r="R2085" i="2" s="1"/>
  <c r="S2085" i="2" s="1"/>
  <c r="X2083" i="2"/>
  <c r="W2082" i="2"/>
  <c r="O2082" i="2"/>
  <c r="P2083" i="2"/>
  <c r="Y2084" i="2" l="1"/>
  <c r="Z2084" i="2" s="1"/>
  <c r="AA2084" i="2" s="1"/>
  <c r="Q2084" i="2"/>
  <c r="R2084" i="2" s="1"/>
  <c r="S2084" i="2" s="1"/>
  <c r="X2082" i="2"/>
  <c r="W2081" i="2"/>
  <c r="O2081" i="2"/>
  <c r="P2082" i="2"/>
  <c r="Y2083" i="2" l="1"/>
  <c r="Z2083" i="2" s="1"/>
  <c r="AA2083" i="2" s="1"/>
  <c r="Q2083" i="2"/>
  <c r="R2083" i="2" s="1"/>
  <c r="S2083" i="2" s="1"/>
  <c r="X2081" i="2"/>
  <c r="W2080" i="2"/>
  <c r="O2080" i="2"/>
  <c r="P2081" i="2"/>
  <c r="Y2082" i="2" l="1"/>
  <c r="Z2082" i="2" s="1"/>
  <c r="AA2082" i="2" s="1"/>
  <c r="Q2082" i="2"/>
  <c r="R2082" i="2" s="1"/>
  <c r="S2082" i="2" s="1"/>
  <c r="X2080" i="2"/>
  <c r="W2079" i="2"/>
  <c r="O2079" i="2"/>
  <c r="P2080" i="2"/>
  <c r="Y2081" i="2" l="1"/>
  <c r="Z2081" i="2" s="1"/>
  <c r="AA2081" i="2" s="1"/>
  <c r="Q2081" i="2"/>
  <c r="R2081" i="2" s="1"/>
  <c r="S2081" i="2" s="1"/>
  <c r="X2079" i="2"/>
  <c r="W2078" i="2"/>
  <c r="O2078" i="2"/>
  <c r="P2079" i="2"/>
  <c r="Y2080" i="2" l="1"/>
  <c r="Z2080" i="2" s="1"/>
  <c r="AA2080" i="2" s="1"/>
  <c r="Q2080" i="2"/>
  <c r="R2080" i="2" s="1"/>
  <c r="S2080" i="2" s="1"/>
  <c r="X2078" i="2"/>
  <c r="W2077" i="2"/>
  <c r="O2077" i="2"/>
  <c r="P2078" i="2"/>
  <c r="Y2079" i="2" l="1"/>
  <c r="Z2079" i="2" s="1"/>
  <c r="AA2079" i="2" s="1"/>
  <c r="Q2079" i="2"/>
  <c r="R2079" i="2" s="1"/>
  <c r="S2079" i="2" s="1"/>
  <c r="X2077" i="2"/>
  <c r="W2076" i="2"/>
  <c r="O2076" i="2"/>
  <c r="P2077" i="2"/>
  <c r="Y2078" i="2" l="1"/>
  <c r="Z2078" i="2" s="1"/>
  <c r="AA2078" i="2" s="1"/>
  <c r="Q2078" i="2"/>
  <c r="R2078" i="2" s="1"/>
  <c r="S2078" i="2" s="1"/>
  <c r="X2076" i="2"/>
  <c r="W2075" i="2"/>
  <c r="O2075" i="2"/>
  <c r="P2076" i="2"/>
  <c r="Y2077" i="2" l="1"/>
  <c r="Z2077" i="2" s="1"/>
  <c r="AA2077" i="2" s="1"/>
  <c r="Q2077" i="2"/>
  <c r="R2077" i="2" s="1"/>
  <c r="S2077" i="2" s="1"/>
  <c r="X2075" i="2"/>
  <c r="W2074" i="2"/>
  <c r="O2074" i="2"/>
  <c r="P2075" i="2"/>
  <c r="Y2076" i="2" l="1"/>
  <c r="Z2076" i="2" s="1"/>
  <c r="AA2076" i="2" s="1"/>
  <c r="Q2076" i="2"/>
  <c r="R2076" i="2" s="1"/>
  <c r="S2076" i="2" s="1"/>
  <c r="X2074" i="2"/>
  <c r="W2073" i="2"/>
  <c r="O2073" i="2"/>
  <c r="P2074" i="2"/>
  <c r="Y2075" i="2" l="1"/>
  <c r="Z2075" i="2" s="1"/>
  <c r="AA2075" i="2" s="1"/>
  <c r="Q2075" i="2"/>
  <c r="R2075" i="2" s="1"/>
  <c r="S2075" i="2" s="1"/>
  <c r="X2073" i="2"/>
  <c r="W2072" i="2"/>
  <c r="O2072" i="2"/>
  <c r="P2073" i="2"/>
  <c r="Y2074" i="2" l="1"/>
  <c r="Z2074" i="2" s="1"/>
  <c r="AA2074" i="2" s="1"/>
  <c r="Q2074" i="2"/>
  <c r="R2074" i="2" s="1"/>
  <c r="S2074" i="2" s="1"/>
  <c r="X2072" i="2"/>
  <c r="W2071" i="2"/>
  <c r="O2071" i="2"/>
  <c r="P2072" i="2"/>
  <c r="Y2073" i="2" l="1"/>
  <c r="Z2073" i="2" s="1"/>
  <c r="AA2073" i="2" s="1"/>
  <c r="Q2073" i="2"/>
  <c r="R2073" i="2" s="1"/>
  <c r="S2073" i="2" s="1"/>
  <c r="X2071" i="2"/>
  <c r="W2070" i="2"/>
  <c r="O2070" i="2"/>
  <c r="P2071" i="2"/>
  <c r="Y2072" i="2" l="1"/>
  <c r="Z2072" i="2" s="1"/>
  <c r="AA2072" i="2" s="1"/>
  <c r="Q2072" i="2"/>
  <c r="R2072" i="2" s="1"/>
  <c r="S2072" i="2" s="1"/>
  <c r="X2070" i="2"/>
  <c r="W2069" i="2"/>
  <c r="O2069" i="2"/>
  <c r="P2070" i="2"/>
  <c r="Y2071" i="2" l="1"/>
  <c r="Z2071" i="2" s="1"/>
  <c r="AA2071" i="2" s="1"/>
  <c r="Q2071" i="2"/>
  <c r="R2071" i="2" s="1"/>
  <c r="S2071" i="2" s="1"/>
  <c r="X2069" i="2"/>
  <c r="W2068" i="2"/>
  <c r="O2068" i="2"/>
  <c r="P2069" i="2"/>
  <c r="Y2070" i="2" l="1"/>
  <c r="Z2070" i="2" s="1"/>
  <c r="AA2070" i="2" s="1"/>
  <c r="Q2070" i="2"/>
  <c r="R2070" i="2" s="1"/>
  <c r="S2070" i="2" s="1"/>
  <c r="X2068" i="2"/>
  <c r="W2067" i="2"/>
  <c r="O2067" i="2"/>
  <c r="P2068" i="2"/>
  <c r="Y2069" i="2" l="1"/>
  <c r="Z2069" i="2" s="1"/>
  <c r="AA2069" i="2" s="1"/>
  <c r="Q2069" i="2"/>
  <c r="R2069" i="2" s="1"/>
  <c r="S2069" i="2" s="1"/>
  <c r="X2067" i="2"/>
  <c r="W2066" i="2"/>
  <c r="O2066" i="2"/>
  <c r="P2067" i="2"/>
  <c r="Y2068" i="2" l="1"/>
  <c r="Z2068" i="2" s="1"/>
  <c r="AA2068" i="2" s="1"/>
  <c r="Q2068" i="2"/>
  <c r="R2068" i="2" s="1"/>
  <c r="S2068" i="2" s="1"/>
  <c r="X2066" i="2"/>
  <c r="W2065" i="2"/>
  <c r="O2065" i="2"/>
  <c r="P2066" i="2"/>
  <c r="Y2067" i="2" l="1"/>
  <c r="Z2067" i="2" s="1"/>
  <c r="AA2067" i="2" s="1"/>
  <c r="Q2067" i="2"/>
  <c r="R2067" i="2" s="1"/>
  <c r="S2067" i="2" s="1"/>
  <c r="X2065" i="2"/>
  <c r="W2064" i="2"/>
  <c r="O2064" i="2"/>
  <c r="P2065" i="2"/>
  <c r="Y2066" i="2" l="1"/>
  <c r="Z2066" i="2" s="1"/>
  <c r="AA2066" i="2" s="1"/>
  <c r="Q2066" i="2"/>
  <c r="R2066" i="2" s="1"/>
  <c r="S2066" i="2" s="1"/>
  <c r="X2064" i="2"/>
  <c r="W2063" i="2"/>
  <c r="O2063" i="2"/>
  <c r="P2064" i="2"/>
  <c r="Y2065" i="2" l="1"/>
  <c r="Z2065" i="2" s="1"/>
  <c r="AA2065" i="2" s="1"/>
  <c r="Q2065" i="2"/>
  <c r="R2065" i="2" s="1"/>
  <c r="S2065" i="2" s="1"/>
  <c r="X2063" i="2"/>
  <c r="W2062" i="2"/>
  <c r="O2062" i="2"/>
  <c r="P2063" i="2"/>
  <c r="Y2064" i="2" l="1"/>
  <c r="Z2064" i="2" s="1"/>
  <c r="AA2064" i="2" s="1"/>
  <c r="Q2064" i="2"/>
  <c r="R2064" i="2" s="1"/>
  <c r="S2064" i="2" s="1"/>
  <c r="X2062" i="2"/>
  <c r="W2061" i="2"/>
  <c r="O2061" i="2"/>
  <c r="P2062" i="2"/>
  <c r="Y2063" i="2" l="1"/>
  <c r="Z2063" i="2" s="1"/>
  <c r="AA2063" i="2" s="1"/>
  <c r="Q2063" i="2"/>
  <c r="R2063" i="2" s="1"/>
  <c r="S2063" i="2" s="1"/>
  <c r="X2061" i="2"/>
  <c r="W2060" i="2"/>
  <c r="O2060" i="2"/>
  <c r="P2061" i="2"/>
  <c r="Y2062" i="2" l="1"/>
  <c r="Z2062" i="2" s="1"/>
  <c r="AA2062" i="2" s="1"/>
  <c r="Q2062" i="2"/>
  <c r="R2062" i="2" s="1"/>
  <c r="S2062" i="2" s="1"/>
  <c r="X2060" i="2"/>
  <c r="W2059" i="2"/>
  <c r="O2059" i="2"/>
  <c r="P2060" i="2"/>
  <c r="Y2061" i="2" l="1"/>
  <c r="Z2061" i="2" s="1"/>
  <c r="AA2061" i="2" s="1"/>
  <c r="Q2061" i="2"/>
  <c r="R2061" i="2" s="1"/>
  <c r="S2061" i="2" s="1"/>
  <c r="X2059" i="2"/>
  <c r="W2058" i="2"/>
  <c r="O2058" i="2"/>
  <c r="P2059" i="2"/>
  <c r="Y2060" i="2" l="1"/>
  <c r="Z2060" i="2" s="1"/>
  <c r="AA2060" i="2" s="1"/>
  <c r="Q2060" i="2"/>
  <c r="R2060" i="2" s="1"/>
  <c r="S2060" i="2" s="1"/>
  <c r="X2058" i="2"/>
  <c r="W2057" i="2"/>
  <c r="O2057" i="2"/>
  <c r="P2058" i="2"/>
  <c r="Y2059" i="2" l="1"/>
  <c r="Z2059" i="2" s="1"/>
  <c r="AA2059" i="2" s="1"/>
  <c r="Q2059" i="2"/>
  <c r="R2059" i="2" s="1"/>
  <c r="S2059" i="2" s="1"/>
  <c r="X2057" i="2"/>
  <c r="W2056" i="2"/>
  <c r="O2056" i="2"/>
  <c r="P2057" i="2"/>
  <c r="Y2058" i="2" l="1"/>
  <c r="Z2058" i="2" s="1"/>
  <c r="AA2058" i="2" s="1"/>
  <c r="Q2058" i="2"/>
  <c r="R2058" i="2" s="1"/>
  <c r="S2058" i="2" s="1"/>
  <c r="X2056" i="2"/>
  <c r="W2055" i="2"/>
  <c r="O2055" i="2"/>
  <c r="P2056" i="2"/>
  <c r="Y2057" i="2" l="1"/>
  <c r="Z2057" i="2" s="1"/>
  <c r="AA2057" i="2" s="1"/>
  <c r="Q2057" i="2"/>
  <c r="R2057" i="2" s="1"/>
  <c r="S2057" i="2" s="1"/>
  <c r="X2055" i="2"/>
  <c r="W2054" i="2"/>
  <c r="O2054" i="2"/>
  <c r="P2055" i="2"/>
  <c r="Y2056" i="2" l="1"/>
  <c r="Z2056" i="2" s="1"/>
  <c r="AA2056" i="2" s="1"/>
  <c r="Q2056" i="2"/>
  <c r="R2056" i="2" s="1"/>
  <c r="S2056" i="2" s="1"/>
  <c r="X2054" i="2"/>
  <c r="W2053" i="2"/>
  <c r="O2053" i="2"/>
  <c r="P2054" i="2"/>
  <c r="Y2055" i="2" l="1"/>
  <c r="Z2055" i="2" s="1"/>
  <c r="AA2055" i="2" s="1"/>
  <c r="Q2055" i="2"/>
  <c r="R2055" i="2" s="1"/>
  <c r="S2055" i="2" s="1"/>
  <c r="X2053" i="2"/>
  <c r="W2052" i="2"/>
  <c r="O2052" i="2"/>
  <c r="P2053" i="2"/>
  <c r="Y2054" i="2" l="1"/>
  <c r="Z2054" i="2" s="1"/>
  <c r="AA2054" i="2" s="1"/>
  <c r="Q2054" i="2"/>
  <c r="R2054" i="2" s="1"/>
  <c r="S2054" i="2" s="1"/>
  <c r="X2052" i="2"/>
  <c r="W2051" i="2"/>
  <c r="O2051" i="2"/>
  <c r="P2052" i="2"/>
  <c r="Y2053" i="2" l="1"/>
  <c r="Z2053" i="2" s="1"/>
  <c r="AA2053" i="2" s="1"/>
  <c r="Q2053" i="2"/>
  <c r="R2053" i="2" s="1"/>
  <c r="S2053" i="2" s="1"/>
  <c r="X2051" i="2"/>
  <c r="W2050" i="2"/>
  <c r="O2050" i="2"/>
  <c r="P2051" i="2"/>
  <c r="Y2052" i="2" l="1"/>
  <c r="Z2052" i="2" s="1"/>
  <c r="AA2052" i="2" s="1"/>
  <c r="Q2052" i="2"/>
  <c r="R2052" i="2" s="1"/>
  <c r="S2052" i="2" s="1"/>
  <c r="X2050" i="2"/>
  <c r="W2049" i="2"/>
  <c r="O2049" i="2"/>
  <c r="P2050" i="2"/>
  <c r="Y2051" i="2" l="1"/>
  <c r="Z2051" i="2" s="1"/>
  <c r="AA2051" i="2" s="1"/>
  <c r="Q2051" i="2"/>
  <c r="R2051" i="2" s="1"/>
  <c r="S2051" i="2" s="1"/>
  <c r="X2049" i="2"/>
  <c r="W2048" i="2"/>
  <c r="O2048" i="2"/>
  <c r="P2049" i="2"/>
  <c r="Y2050" i="2" l="1"/>
  <c r="Z2050" i="2" s="1"/>
  <c r="AA2050" i="2" s="1"/>
  <c r="Q2050" i="2"/>
  <c r="R2050" i="2" s="1"/>
  <c r="S2050" i="2" s="1"/>
  <c r="X2048" i="2"/>
  <c r="W2047" i="2"/>
  <c r="O2047" i="2"/>
  <c r="P2048" i="2"/>
  <c r="Y2049" i="2" l="1"/>
  <c r="Z2049" i="2" s="1"/>
  <c r="AA2049" i="2" s="1"/>
  <c r="Q2049" i="2"/>
  <c r="R2049" i="2" s="1"/>
  <c r="S2049" i="2" s="1"/>
  <c r="X2047" i="2"/>
  <c r="W2046" i="2"/>
  <c r="O2046" i="2"/>
  <c r="P2047" i="2"/>
  <c r="Y2048" i="2" l="1"/>
  <c r="Z2048" i="2" s="1"/>
  <c r="AA2048" i="2" s="1"/>
  <c r="Q2048" i="2"/>
  <c r="R2048" i="2" s="1"/>
  <c r="S2048" i="2" s="1"/>
  <c r="X2046" i="2"/>
  <c r="W2045" i="2"/>
  <c r="O2045" i="2"/>
  <c r="P2046" i="2"/>
  <c r="Y2047" i="2" l="1"/>
  <c r="Z2047" i="2" s="1"/>
  <c r="AA2047" i="2" s="1"/>
  <c r="Q2047" i="2"/>
  <c r="R2047" i="2" s="1"/>
  <c r="S2047" i="2" s="1"/>
  <c r="X2045" i="2"/>
  <c r="W2044" i="2"/>
  <c r="O2044" i="2"/>
  <c r="P2045" i="2"/>
  <c r="Y2046" i="2" l="1"/>
  <c r="Z2046" i="2" s="1"/>
  <c r="AA2046" i="2" s="1"/>
  <c r="Q2046" i="2"/>
  <c r="R2046" i="2" s="1"/>
  <c r="S2046" i="2" s="1"/>
  <c r="X2044" i="2"/>
  <c r="W2043" i="2"/>
  <c r="O2043" i="2"/>
  <c r="P2044" i="2"/>
  <c r="Y2045" i="2" l="1"/>
  <c r="Z2045" i="2" s="1"/>
  <c r="AA2045" i="2" s="1"/>
  <c r="Q2045" i="2"/>
  <c r="R2045" i="2" s="1"/>
  <c r="S2045" i="2" s="1"/>
  <c r="X2043" i="2"/>
  <c r="W2042" i="2"/>
  <c r="O2042" i="2"/>
  <c r="P2043" i="2"/>
  <c r="Y2044" i="2" l="1"/>
  <c r="Z2044" i="2" s="1"/>
  <c r="AA2044" i="2" s="1"/>
  <c r="Q2044" i="2"/>
  <c r="R2044" i="2" s="1"/>
  <c r="S2044" i="2" s="1"/>
  <c r="X2042" i="2"/>
  <c r="W2041" i="2"/>
  <c r="O2041" i="2"/>
  <c r="P2042" i="2"/>
  <c r="Y2043" i="2" l="1"/>
  <c r="Z2043" i="2" s="1"/>
  <c r="AA2043" i="2" s="1"/>
  <c r="Q2043" i="2"/>
  <c r="R2043" i="2" s="1"/>
  <c r="S2043" i="2" s="1"/>
  <c r="X2041" i="2"/>
  <c r="W2040" i="2"/>
  <c r="O2040" i="2"/>
  <c r="P2041" i="2"/>
  <c r="Y2042" i="2" l="1"/>
  <c r="Z2042" i="2" s="1"/>
  <c r="AA2042" i="2" s="1"/>
  <c r="Q2042" i="2"/>
  <c r="R2042" i="2" s="1"/>
  <c r="S2042" i="2" s="1"/>
  <c r="X2040" i="2"/>
  <c r="W2039" i="2"/>
  <c r="O2039" i="2"/>
  <c r="P2040" i="2"/>
  <c r="Y2041" i="2" l="1"/>
  <c r="Z2041" i="2" s="1"/>
  <c r="AA2041" i="2" s="1"/>
  <c r="Q2041" i="2"/>
  <c r="R2041" i="2" s="1"/>
  <c r="S2041" i="2" s="1"/>
  <c r="X2039" i="2"/>
  <c r="W2038" i="2"/>
  <c r="O2038" i="2"/>
  <c r="P2039" i="2"/>
  <c r="Y2040" i="2" l="1"/>
  <c r="Z2040" i="2" s="1"/>
  <c r="AA2040" i="2" s="1"/>
  <c r="Q2040" i="2"/>
  <c r="R2040" i="2" s="1"/>
  <c r="S2040" i="2" s="1"/>
  <c r="X2038" i="2"/>
  <c r="W2037" i="2"/>
  <c r="O2037" i="2"/>
  <c r="P2038" i="2"/>
  <c r="Y2039" i="2" l="1"/>
  <c r="Z2039" i="2" s="1"/>
  <c r="AA2039" i="2" s="1"/>
  <c r="Q2039" i="2"/>
  <c r="R2039" i="2" s="1"/>
  <c r="S2039" i="2" s="1"/>
  <c r="X2037" i="2"/>
  <c r="W2036" i="2"/>
  <c r="O2036" i="2"/>
  <c r="P2037" i="2"/>
  <c r="Y2038" i="2" l="1"/>
  <c r="Z2038" i="2" s="1"/>
  <c r="AA2038" i="2" s="1"/>
  <c r="Q2038" i="2"/>
  <c r="R2038" i="2" s="1"/>
  <c r="S2038" i="2" s="1"/>
  <c r="X2036" i="2"/>
  <c r="W2035" i="2"/>
  <c r="O2035" i="2"/>
  <c r="P2036" i="2"/>
  <c r="Y2037" i="2" l="1"/>
  <c r="Z2037" i="2" s="1"/>
  <c r="AA2037" i="2" s="1"/>
  <c r="Q2037" i="2"/>
  <c r="R2037" i="2" s="1"/>
  <c r="S2037" i="2" s="1"/>
  <c r="X2035" i="2"/>
  <c r="W2034" i="2"/>
  <c r="O2034" i="2"/>
  <c r="P2035" i="2"/>
  <c r="Y2036" i="2" l="1"/>
  <c r="Z2036" i="2" s="1"/>
  <c r="AA2036" i="2" s="1"/>
  <c r="Q2036" i="2"/>
  <c r="R2036" i="2" s="1"/>
  <c r="S2036" i="2" s="1"/>
  <c r="X2034" i="2"/>
  <c r="W2033" i="2"/>
  <c r="O2033" i="2"/>
  <c r="P2034" i="2"/>
  <c r="Y2035" i="2" l="1"/>
  <c r="Z2035" i="2" s="1"/>
  <c r="AA2035" i="2" s="1"/>
  <c r="Q2035" i="2"/>
  <c r="R2035" i="2" s="1"/>
  <c r="S2035" i="2" s="1"/>
  <c r="X2033" i="2"/>
  <c r="W2032" i="2"/>
  <c r="O2032" i="2"/>
  <c r="P2033" i="2"/>
  <c r="Y2034" i="2" l="1"/>
  <c r="Z2034" i="2" s="1"/>
  <c r="AA2034" i="2" s="1"/>
  <c r="Q2034" i="2"/>
  <c r="R2034" i="2" s="1"/>
  <c r="S2034" i="2" s="1"/>
  <c r="X2032" i="2"/>
  <c r="W2031" i="2"/>
  <c r="O2031" i="2"/>
  <c r="P2032" i="2"/>
  <c r="Y2033" i="2" l="1"/>
  <c r="Z2033" i="2" s="1"/>
  <c r="AA2033" i="2" s="1"/>
  <c r="Q2033" i="2"/>
  <c r="R2033" i="2" s="1"/>
  <c r="S2033" i="2" s="1"/>
  <c r="X2031" i="2"/>
  <c r="W2030" i="2"/>
  <c r="O2030" i="2"/>
  <c r="P2031" i="2"/>
  <c r="Y2032" i="2" l="1"/>
  <c r="Z2032" i="2" s="1"/>
  <c r="AA2032" i="2" s="1"/>
  <c r="Q2032" i="2"/>
  <c r="R2032" i="2" s="1"/>
  <c r="S2032" i="2" s="1"/>
  <c r="X2030" i="2"/>
  <c r="W2029" i="2"/>
  <c r="O2029" i="2"/>
  <c r="P2030" i="2"/>
  <c r="Y2031" i="2" l="1"/>
  <c r="Z2031" i="2" s="1"/>
  <c r="AA2031" i="2" s="1"/>
  <c r="Q2031" i="2"/>
  <c r="R2031" i="2" s="1"/>
  <c r="S2031" i="2" s="1"/>
  <c r="X2029" i="2"/>
  <c r="W2028" i="2"/>
  <c r="O2028" i="2"/>
  <c r="P2029" i="2"/>
  <c r="Y2030" i="2" l="1"/>
  <c r="Z2030" i="2" s="1"/>
  <c r="AA2030" i="2" s="1"/>
  <c r="Q2030" i="2"/>
  <c r="R2030" i="2" s="1"/>
  <c r="S2030" i="2" s="1"/>
  <c r="X2028" i="2"/>
  <c r="W2027" i="2"/>
  <c r="O2027" i="2"/>
  <c r="P2028" i="2"/>
  <c r="Y2029" i="2" l="1"/>
  <c r="Z2029" i="2" s="1"/>
  <c r="AA2029" i="2" s="1"/>
  <c r="Q2029" i="2"/>
  <c r="R2029" i="2" s="1"/>
  <c r="S2029" i="2" s="1"/>
  <c r="X2027" i="2"/>
  <c r="W2026" i="2"/>
  <c r="O2026" i="2"/>
  <c r="P2027" i="2"/>
  <c r="Y2028" i="2" l="1"/>
  <c r="Z2028" i="2" s="1"/>
  <c r="AA2028" i="2" s="1"/>
  <c r="Q2028" i="2"/>
  <c r="R2028" i="2" s="1"/>
  <c r="S2028" i="2" s="1"/>
  <c r="X2026" i="2"/>
  <c r="W2025" i="2"/>
  <c r="O2025" i="2"/>
  <c r="P2026" i="2"/>
  <c r="Y2027" i="2" l="1"/>
  <c r="Z2027" i="2" s="1"/>
  <c r="AA2027" i="2" s="1"/>
  <c r="Q2027" i="2"/>
  <c r="R2027" i="2" s="1"/>
  <c r="S2027" i="2" s="1"/>
  <c r="X2025" i="2"/>
  <c r="W2024" i="2"/>
  <c r="O2024" i="2"/>
  <c r="P2025" i="2"/>
  <c r="Y2026" i="2" l="1"/>
  <c r="Z2026" i="2" s="1"/>
  <c r="AA2026" i="2" s="1"/>
  <c r="Q2026" i="2"/>
  <c r="R2026" i="2" s="1"/>
  <c r="S2026" i="2" s="1"/>
  <c r="X2024" i="2"/>
  <c r="W2023" i="2"/>
  <c r="O2023" i="2"/>
  <c r="P2024" i="2"/>
  <c r="Y2025" i="2" l="1"/>
  <c r="Z2025" i="2" s="1"/>
  <c r="AA2025" i="2" s="1"/>
  <c r="Q2025" i="2"/>
  <c r="R2025" i="2" s="1"/>
  <c r="S2025" i="2" s="1"/>
  <c r="X2023" i="2"/>
  <c r="W2022" i="2"/>
  <c r="O2022" i="2"/>
  <c r="P2023" i="2"/>
  <c r="Y2024" i="2" l="1"/>
  <c r="Z2024" i="2" s="1"/>
  <c r="AA2024" i="2" s="1"/>
  <c r="Q2024" i="2"/>
  <c r="R2024" i="2" s="1"/>
  <c r="S2024" i="2" s="1"/>
  <c r="X2022" i="2"/>
  <c r="W2021" i="2"/>
  <c r="O2021" i="2"/>
  <c r="P2022" i="2"/>
  <c r="Y2023" i="2" l="1"/>
  <c r="Z2023" i="2" s="1"/>
  <c r="AA2023" i="2" s="1"/>
  <c r="Q2023" i="2"/>
  <c r="R2023" i="2" s="1"/>
  <c r="S2023" i="2" s="1"/>
  <c r="X2021" i="2"/>
  <c r="W2020" i="2"/>
  <c r="O2020" i="2"/>
  <c r="P2021" i="2"/>
  <c r="Y2022" i="2" l="1"/>
  <c r="Z2022" i="2" s="1"/>
  <c r="AA2022" i="2" s="1"/>
  <c r="Q2022" i="2"/>
  <c r="R2022" i="2" s="1"/>
  <c r="S2022" i="2" s="1"/>
  <c r="X2020" i="2"/>
  <c r="W2019" i="2"/>
  <c r="O2019" i="2"/>
  <c r="P2020" i="2"/>
  <c r="Y2021" i="2" l="1"/>
  <c r="Z2021" i="2" s="1"/>
  <c r="AA2021" i="2" s="1"/>
  <c r="Q2021" i="2"/>
  <c r="R2021" i="2" s="1"/>
  <c r="S2021" i="2" s="1"/>
  <c r="X2019" i="2"/>
  <c r="W2018" i="2"/>
  <c r="O2018" i="2"/>
  <c r="P2019" i="2"/>
  <c r="Y2020" i="2" l="1"/>
  <c r="Z2020" i="2" s="1"/>
  <c r="AA2020" i="2" s="1"/>
  <c r="Q2020" i="2"/>
  <c r="R2020" i="2" s="1"/>
  <c r="S2020" i="2" s="1"/>
  <c r="X2018" i="2"/>
  <c r="W2017" i="2"/>
  <c r="O2017" i="2"/>
  <c r="P2018" i="2"/>
  <c r="Y2019" i="2" l="1"/>
  <c r="Z2019" i="2" s="1"/>
  <c r="AA2019" i="2" s="1"/>
  <c r="Q2019" i="2"/>
  <c r="R2019" i="2" s="1"/>
  <c r="S2019" i="2" s="1"/>
  <c r="X2017" i="2"/>
  <c r="W2016" i="2"/>
  <c r="O2016" i="2"/>
  <c r="P2017" i="2"/>
  <c r="Y2018" i="2" l="1"/>
  <c r="Z2018" i="2" s="1"/>
  <c r="AA2018" i="2" s="1"/>
  <c r="Q2018" i="2"/>
  <c r="R2018" i="2" s="1"/>
  <c r="S2018" i="2" s="1"/>
  <c r="X2016" i="2"/>
  <c r="W2015" i="2"/>
  <c r="O2015" i="2"/>
  <c r="P2016" i="2"/>
  <c r="Y2017" i="2" l="1"/>
  <c r="Z2017" i="2" s="1"/>
  <c r="AA2017" i="2" s="1"/>
  <c r="Q2017" i="2"/>
  <c r="R2017" i="2" s="1"/>
  <c r="S2017" i="2" s="1"/>
  <c r="X2015" i="2"/>
  <c r="W2014" i="2"/>
  <c r="O2014" i="2"/>
  <c r="P2015" i="2"/>
  <c r="Y2016" i="2" l="1"/>
  <c r="Z2016" i="2" s="1"/>
  <c r="AA2016" i="2" s="1"/>
  <c r="Q2016" i="2"/>
  <c r="R2016" i="2" s="1"/>
  <c r="S2016" i="2" s="1"/>
  <c r="X2014" i="2"/>
  <c r="W2013" i="2"/>
  <c r="O2013" i="2"/>
  <c r="P2014" i="2"/>
  <c r="Y2015" i="2" l="1"/>
  <c r="Z2015" i="2" s="1"/>
  <c r="AA2015" i="2" s="1"/>
  <c r="Q2015" i="2"/>
  <c r="R2015" i="2" s="1"/>
  <c r="S2015" i="2" s="1"/>
  <c r="X2013" i="2"/>
  <c r="W2012" i="2"/>
  <c r="O2012" i="2"/>
  <c r="P2013" i="2"/>
  <c r="Y2014" i="2" l="1"/>
  <c r="Z2014" i="2" s="1"/>
  <c r="AA2014" i="2" s="1"/>
  <c r="Q2014" i="2"/>
  <c r="R2014" i="2" s="1"/>
  <c r="S2014" i="2" s="1"/>
  <c r="X2012" i="2"/>
  <c r="W2011" i="2"/>
  <c r="O2011" i="2"/>
  <c r="P2012" i="2"/>
  <c r="Y2013" i="2" l="1"/>
  <c r="Z2013" i="2" s="1"/>
  <c r="AA2013" i="2" s="1"/>
  <c r="Q2013" i="2"/>
  <c r="R2013" i="2" s="1"/>
  <c r="S2013" i="2" s="1"/>
  <c r="X2011" i="2"/>
  <c r="W2010" i="2"/>
  <c r="O2010" i="2"/>
  <c r="P2011" i="2"/>
  <c r="Y2012" i="2" l="1"/>
  <c r="Z2012" i="2" s="1"/>
  <c r="AA2012" i="2" s="1"/>
  <c r="Q2012" i="2"/>
  <c r="R2012" i="2" s="1"/>
  <c r="S2012" i="2" s="1"/>
  <c r="X2010" i="2"/>
  <c r="W2009" i="2"/>
  <c r="O2009" i="2"/>
  <c r="P2010" i="2"/>
  <c r="Y2011" i="2" l="1"/>
  <c r="Z2011" i="2" s="1"/>
  <c r="AA2011" i="2" s="1"/>
  <c r="Q2011" i="2"/>
  <c r="R2011" i="2" s="1"/>
  <c r="S2011" i="2" s="1"/>
  <c r="X2009" i="2"/>
  <c r="W2008" i="2"/>
  <c r="O2008" i="2"/>
  <c r="P2009" i="2"/>
  <c r="Y2010" i="2" l="1"/>
  <c r="Z2010" i="2" s="1"/>
  <c r="AA2010" i="2" s="1"/>
  <c r="Q2010" i="2"/>
  <c r="R2010" i="2" s="1"/>
  <c r="S2010" i="2" s="1"/>
  <c r="X2008" i="2"/>
  <c r="W2007" i="2"/>
  <c r="O2007" i="2"/>
  <c r="P2008" i="2"/>
  <c r="Y2009" i="2" l="1"/>
  <c r="Z2009" i="2" s="1"/>
  <c r="AA2009" i="2" s="1"/>
  <c r="Q2009" i="2"/>
  <c r="R2009" i="2" s="1"/>
  <c r="S2009" i="2" s="1"/>
  <c r="X2007" i="2"/>
  <c r="W2006" i="2"/>
  <c r="O2006" i="2"/>
  <c r="P2007" i="2"/>
  <c r="Y2008" i="2" l="1"/>
  <c r="Z2008" i="2" s="1"/>
  <c r="AA2008" i="2" s="1"/>
  <c r="Q2008" i="2"/>
  <c r="R2008" i="2" s="1"/>
  <c r="S2008" i="2" s="1"/>
  <c r="X2006" i="2"/>
  <c r="W2005" i="2"/>
  <c r="O2005" i="2"/>
  <c r="P2006" i="2"/>
  <c r="Y2007" i="2" l="1"/>
  <c r="Z2007" i="2" s="1"/>
  <c r="AA2007" i="2" s="1"/>
  <c r="Q2007" i="2"/>
  <c r="R2007" i="2" s="1"/>
  <c r="S2007" i="2" s="1"/>
  <c r="X2005" i="2"/>
  <c r="W2004" i="2"/>
  <c r="O2004" i="2"/>
  <c r="P2005" i="2"/>
  <c r="Y2006" i="2" l="1"/>
  <c r="Z2006" i="2" s="1"/>
  <c r="AA2006" i="2" s="1"/>
  <c r="Q2006" i="2"/>
  <c r="R2006" i="2" s="1"/>
  <c r="S2006" i="2" s="1"/>
  <c r="X2004" i="2"/>
  <c r="W2003" i="2"/>
  <c r="O2003" i="2"/>
  <c r="P2004" i="2"/>
  <c r="Y2005" i="2" l="1"/>
  <c r="Z2005" i="2" s="1"/>
  <c r="AA2005" i="2" s="1"/>
  <c r="Q2005" i="2"/>
  <c r="R2005" i="2" s="1"/>
  <c r="S2005" i="2" s="1"/>
  <c r="X2003" i="2"/>
  <c r="W2002" i="2"/>
  <c r="O2002" i="2"/>
  <c r="P2003" i="2"/>
  <c r="Y2004" i="2" l="1"/>
  <c r="Z2004" i="2" s="1"/>
  <c r="AA2004" i="2" s="1"/>
  <c r="Q2004" i="2"/>
  <c r="R2004" i="2" s="1"/>
  <c r="S2004" i="2" s="1"/>
  <c r="X2002" i="2"/>
  <c r="W2001" i="2"/>
  <c r="O2001" i="2"/>
  <c r="P2002" i="2"/>
  <c r="Y2003" i="2" l="1"/>
  <c r="Z2003" i="2" s="1"/>
  <c r="AA2003" i="2" s="1"/>
  <c r="Q2003" i="2"/>
  <c r="R2003" i="2" s="1"/>
  <c r="S2003" i="2" s="1"/>
  <c r="X2001" i="2"/>
  <c r="W2000" i="2"/>
  <c r="O2000" i="2"/>
  <c r="P2001" i="2"/>
  <c r="Y2002" i="2" l="1"/>
  <c r="Z2002" i="2" s="1"/>
  <c r="AA2002" i="2" s="1"/>
  <c r="Q2002" i="2"/>
  <c r="R2002" i="2" s="1"/>
  <c r="S2002" i="2" s="1"/>
  <c r="X2000" i="2"/>
  <c r="W1999" i="2"/>
  <c r="O1999" i="2"/>
  <c r="P2000" i="2"/>
  <c r="Y2001" i="2" l="1"/>
  <c r="Z2001" i="2" s="1"/>
  <c r="AA2001" i="2" s="1"/>
  <c r="Q2001" i="2"/>
  <c r="R2001" i="2" s="1"/>
  <c r="S2001" i="2" s="1"/>
  <c r="X1999" i="2"/>
  <c r="W1998" i="2"/>
  <c r="O1998" i="2"/>
  <c r="P1999" i="2"/>
  <c r="Y2000" i="2" l="1"/>
  <c r="Z2000" i="2" s="1"/>
  <c r="AA2000" i="2" s="1"/>
  <c r="Q2000" i="2"/>
  <c r="R2000" i="2" s="1"/>
  <c r="S2000" i="2" s="1"/>
  <c r="X1998" i="2"/>
  <c r="W1997" i="2"/>
  <c r="O1997" i="2"/>
  <c r="P1998" i="2"/>
  <c r="Y1999" i="2" l="1"/>
  <c r="Z1999" i="2" s="1"/>
  <c r="AA1999" i="2" s="1"/>
  <c r="Q1999" i="2"/>
  <c r="R1999" i="2" s="1"/>
  <c r="S1999" i="2" s="1"/>
  <c r="X1997" i="2"/>
  <c r="W1996" i="2"/>
  <c r="O1996" i="2"/>
  <c r="P1997" i="2"/>
  <c r="Y1998" i="2" l="1"/>
  <c r="Z1998" i="2" s="1"/>
  <c r="AA1998" i="2" s="1"/>
  <c r="Q1998" i="2"/>
  <c r="R1998" i="2" s="1"/>
  <c r="S1998" i="2" s="1"/>
  <c r="X1996" i="2"/>
  <c r="W1995" i="2"/>
  <c r="O1995" i="2"/>
  <c r="P1996" i="2"/>
  <c r="Y1997" i="2" l="1"/>
  <c r="Z1997" i="2" s="1"/>
  <c r="AA1997" i="2" s="1"/>
  <c r="Q1997" i="2"/>
  <c r="R1997" i="2" s="1"/>
  <c r="S1997" i="2" s="1"/>
  <c r="X1995" i="2"/>
  <c r="W1994" i="2"/>
  <c r="O1994" i="2"/>
  <c r="P1995" i="2"/>
  <c r="Y1996" i="2" l="1"/>
  <c r="Z1996" i="2" s="1"/>
  <c r="AA1996" i="2" s="1"/>
  <c r="Q1996" i="2"/>
  <c r="R1996" i="2" s="1"/>
  <c r="S1996" i="2" s="1"/>
  <c r="X1994" i="2"/>
  <c r="W1993" i="2"/>
  <c r="O1993" i="2"/>
  <c r="P1994" i="2"/>
  <c r="Y1995" i="2" l="1"/>
  <c r="Z1995" i="2" s="1"/>
  <c r="AA1995" i="2" s="1"/>
  <c r="Q1995" i="2"/>
  <c r="R1995" i="2" s="1"/>
  <c r="S1995" i="2" s="1"/>
  <c r="X1993" i="2"/>
  <c r="W1992" i="2"/>
  <c r="O1992" i="2"/>
  <c r="P1993" i="2"/>
  <c r="Y1994" i="2" l="1"/>
  <c r="Z1994" i="2" s="1"/>
  <c r="AA1994" i="2" s="1"/>
  <c r="Q1994" i="2"/>
  <c r="R1994" i="2" s="1"/>
  <c r="S1994" i="2" s="1"/>
  <c r="X1992" i="2"/>
  <c r="W1991" i="2"/>
  <c r="O1991" i="2"/>
  <c r="P1992" i="2"/>
  <c r="Y1993" i="2" l="1"/>
  <c r="Z1993" i="2" s="1"/>
  <c r="AA1993" i="2" s="1"/>
  <c r="Q1993" i="2"/>
  <c r="R1993" i="2" s="1"/>
  <c r="S1993" i="2" s="1"/>
  <c r="X1991" i="2"/>
  <c r="W1990" i="2"/>
  <c r="O1990" i="2"/>
  <c r="P1991" i="2"/>
  <c r="Y1992" i="2" l="1"/>
  <c r="Z1992" i="2" s="1"/>
  <c r="AA1992" i="2" s="1"/>
  <c r="Q1992" i="2"/>
  <c r="R1992" i="2" s="1"/>
  <c r="S1992" i="2" s="1"/>
  <c r="X1990" i="2"/>
  <c r="W1989" i="2"/>
  <c r="O1989" i="2"/>
  <c r="P1990" i="2"/>
  <c r="Y1991" i="2" l="1"/>
  <c r="Z1991" i="2" s="1"/>
  <c r="AA1991" i="2" s="1"/>
  <c r="Q1991" i="2"/>
  <c r="R1991" i="2" s="1"/>
  <c r="S1991" i="2" s="1"/>
  <c r="X1989" i="2"/>
  <c r="W1988" i="2"/>
  <c r="O1988" i="2"/>
  <c r="P1989" i="2"/>
  <c r="Y1990" i="2" l="1"/>
  <c r="Z1990" i="2" s="1"/>
  <c r="AA1990" i="2" s="1"/>
  <c r="Q1990" i="2"/>
  <c r="R1990" i="2" s="1"/>
  <c r="S1990" i="2" s="1"/>
  <c r="X1988" i="2"/>
  <c r="W1987" i="2"/>
  <c r="O1987" i="2"/>
  <c r="P1988" i="2"/>
  <c r="Y1989" i="2" l="1"/>
  <c r="Z1989" i="2" s="1"/>
  <c r="AA1989" i="2" s="1"/>
  <c r="Q1989" i="2"/>
  <c r="R1989" i="2" s="1"/>
  <c r="S1989" i="2" s="1"/>
  <c r="X1987" i="2"/>
  <c r="W1986" i="2"/>
  <c r="O1986" i="2"/>
  <c r="P1987" i="2"/>
  <c r="Y1988" i="2" l="1"/>
  <c r="Z1988" i="2" s="1"/>
  <c r="AA1988" i="2" s="1"/>
  <c r="Q1988" i="2"/>
  <c r="R1988" i="2" s="1"/>
  <c r="S1988" i="2" s="1"/>
  <c r="X1986" i="2"/>
  <c r="W1985" i="2"/>
  <c r="O1985" i="2"/>
  <c r="P1986" i="2"/>
  <c r="Y1987" i="2" l="1"/>
  <c r="Z1987" i="2" s="1"/>
  <c r="AA1987" i="2" s="1"/>
  <c r="Q1987" i="2"/>
  <c r="R1987" i="2" s="1"/>
  <c r="S1987" i="2" s="1"/>
  <c r="X1985" i="2"/>
  <c r="W1984" i="2"/>
  <c r="O1984" i="2"/>
  <c r="P1985" i="2"/>
  <c r="Y1986" i="2" l="1"/>
  <c r="Z1986" i="2" s="1"/>
  <c r="AA1986" i="2" s="1"/>
  <c r="Q1986" i="2"/>
  <c r="R1986" i="2" s="1"/>
  <c r="S1986" i="2" s="1"/>
  <c r="X1984" i="2"/>
  <c r="W1983" i="2"/>
  <c r="O1983" i="2"/>
  <c r="P1984" i="2"/>
  <c r="Y1985" i="2" l="1"/>
  <c r="Z1985" i="2" s="1"/>
  <c r="AA1985" i="2" s="1"/>
  <c r="Q1985" i="2"/>
  <c r="R1985" i="2" s="1"/>
  <c r="S1985" i="2" s="1"/>
  <c r="X1983" i="2"/>
  <c r="W1982" i="2"/>
  <c r="O1982" i="2"/>
  <c r="P1983" i="2"/>
  <c r="Y1984" i="2" l="1"/>
  <c r="Z1984" i="2" s="1"/>
  <c r="AA1984" i="2" s="1"/>
  <c r="Q1984" i="2"/>
  <c r="R1984" i="2" s="1"/>
  <c r="S1984" i="2" s="1"/>
  <c r="X1982" i="2"/>
  <c r="W1981" i="2"/>
  <c r="O1981" i="2"/>
  <c r="P1982" i="2"/>
  <c r="Y1983" i="2" l="1"/>
  <c r="Z1983" i="2" s="1"/>
  <c r="AA1983" i="2" s="1"/>
  <c r="Q1983" i="2"/>
  <c r="R1983" i="2" s="1"/>
  <c r="S1983" i="2" s="1"/>
  <c r="X1981" i="2"/>
  <c r="W1980" i="2"/>
  <c r="O1980" i="2"/>
  <c r="P1981" i="2"/>
  <c r="Y1982" i="2" l="1"/>
  <c r="Z1982" i="2" s="1"/>
  <c r="AA1982" i="2" s="1"/>
  <c r="Q1982" i="2"/>
  <c r="R1982" i="2" s="1"/>
  <c r="S1982" i="2" s="1"/>
  <c r="X1980" i="2"/>
  <c r="W1979" i="2"/>
  <c r="O1979" i="2"/>
  <c r="P1980" i="2"/>
  <c r="Y1981" i="2" l="1"/>
  <c r="Z1981" i="2" s="1"/>
  <c r="AA1981" i="2" s="1"/>
  <c r="Q1981" i="2"/>
  <c r="R1981" i="2" s="1"/>
  <c r="S1981" i="2" s="1"/>
  <c r="X1979" i="2"/>
  <c r="W1978" i="2"/>
  <c r="O1978" i="2"/>
  <c r="P1979" i="2"/>
  <c r="Y1980" i="2" l="1"/>
  <c r="Z1980" i="2" s="1"/>
  <c r="AA1980" i="2" s="1"/>
  <c r="Q1980" i="2"/>
  <c r="R1980" i="2" s="1"/>
  <c r="S1980" i="2" s="1"/>
  <c r="X1978" i="2"/>
  <c r="W1977" i="2"/>
  <c r="O1977" i="2"/>
  <c r="P1978" i="2"/>
  <c r="Y1979" i="2" l="1"/>
  <c r="Z1979" i="2" s="1"/>
  <c r="AA1979" i="2" s="1"/>
  <c r="Q1979" i="2"/>
  <c r="R1979" i="2" s="1"/>
  <c r="S1979" i="2" s="1"/>
  <c r="X1977" i="2"/>
  <c r="W1976" i="2"/>
  <c r="O1976" i="2"/>
  <c r="P1977" i="2"/>
  <c r="Y1978" i="2" l="1"/>
  <c r="Z1978" i="2" s="1"/>
  <c r="AA1978" i="2" s="1"/>
  <c r="Q1978" i="2"/>
  <c r="R1978" i="2" s="1"/>
  <c r="S1978" i="2" s="1"/>
  <c r="X1976" i="2"/>
  <c r="W1975" i="2"/>
  <c r="O1975" i="2"/>
  <c r="P1976" i="2"/>
  <c r="Y1977" i="2" l="1"/>
  <c r="Z1977" i="2" s="1"/>
  <c r="AA1977" i="2" s="1"/>
  <c r="Q1977" i="2"/>
  <c r="R1977" i="2" s="1"/>
  <c r="S1977" i="2" s="1"/>
  <c r="X1975" i="2"/>
  <c r="W1974" i="2"/>
  <c r="O1974" i="2"/>
  <c r="P1975" i="2"/>
  <c r="Y1976" i="2" l="1"/>
  <c r="Z1976" i="2" s="1"/>
  <c r="AA1976" i="2" s="1"/>
  <c r="Q1976" i="2"/>
  <c r="R1976" i="2" s="1"/>
  <c r="S1976" i="2" s="1"/>
  <c r="X1974" i="2"/>
  <c r="W1973" i="2"/>
  <c r="O1973" i="2"/>
  <c r="P1974" i="2"/>
  <c r="Y1975" i="2" l="1"/>
  <c r="Z1975" i="2" s="1"/>
  <c r="AA1975" i="2" s="1"/>
  <c r="Q1975" i="2"/>
  <c r="R1975" i="2" s="1"/>
  <c r="S1975" i="2" s="1"/>
  <c r="X1973" i="2"/>
  <c r="W1972" i="2"/>
  <c r="O1972" i="2"/>
  <c r="P1973" i="2"/>
  <c r="Y1974" i="2" l="1"/>
  <c r="Z1974" i="2" s="1"/>
  <c r="AA1974" i="2" s="1"/>
  <c r="Q1974" i="2"/>
  <c r="R1974" i="2" s="1"/>
  <c r="S1974" i="2" s="1"/>
  <c r="X1972" i="2"/>
  <c r="W1971" i="2"/>
  <c r="O1971" i="2"/>
  <c r="P1972" i="2"/>
  <c r="Y1973" i="2" l="1"/>
  <c r="Z1973" i="2" s="1"/>
  <c r="AA1973" i="2" s="1"/>
  <c r="Q1973" i="2"/>
  <c r="R1973" i="2" s="1"/>
  <c r="S1973" i="2" s="1"/>
  <c r="X1971" i="2"/>
  <c r="W1970" i="2"/>
  <c r="O1970" i="2"/>
  <c r="P1971" i="2"/>
  <c r="Y1972" i="2" l="1"/>
  <c r="Z1972" i="2" s="1"/>
  <c r="AA1972" i="2" s="1"/>
  <c r="Q1972" i="2"/>
  <c r="R1972" i="2" s="1"/>
  <c r="S1972" i="2" s="1"/>
  <c r="X1970" i="2"/>
  <c r="W1969" i="2"/>
  <c r="O1969" i="2"/>
  <c r="P1970" i="2"/>
  <c r="Y1971" i="2" l="1"/>
  <c r="Z1971" i="2" s="1"/>
  <c r="AA1971" i="2" s="1"/>
  <c r="Q1971" i="2"/>
  <c r="R1971" i="2" s="1"/>
  <c r="S1971" i="2" s="1"/>
  <c r="X1969" i="2"/>
  <c r="W1968" i="2"/>
  <c r="O1968" i="2"/>
  <c r="P1969" i="2"/>
  <c r="Y1970" i="2" l="1"/>
  <c r="Z1970" i="2" s="1"/>
  <c r="AA1970" i="2" s="1"/>
  <c r="Q1970" i="2"/>
  <c r="R1970" i="2" s="1"/>
  <c r="S1970" i="2" s="1"/>
  <c r="X1968" i="2"/>
  <c r="W1967" i="2"/>
  <c r="O1967" i="2"/>
  <c r="P1968" i="2"/>
  <c r="Y1969" i="2" l="1"/>
  <c r="Z1969" i="2" s="1"/>
  <c r="AA1969" i="2" s="1"/>
  <c r="Q1969" i="2"/>
  <c r="R1969" i="2" s="1"/>
  <c r="S1969" i="2" s="1"/>
  <c r="X1967" i="2"/>
  <c r="W1966" i="2"/>
  <c r="O1966" i="2"/>
  <c r="P1967" i="2"/>
  <c r="Y1968" i="2" l="1"/>
  <c r="Z1968" i="2" s="1"/>
  <c r="AA1968" i="2" s="1"/>
  <c r="Q1968" i="2"/>
  <c r="R1968" i="2" s="1"/>
  <c r="S1968" i="2" s="1"/>
  <c r="X1966" i="2"/>
  <c r="W1965" i="2"/>
  <c r="O1965" i="2"/>
  <c r="P1966" i="2"/>
  <c r="Y1967" i="2" l="1"/>
  <c r="Z1967" i="2" s="1"/>
  <c r="AA1967" i="2" s="1"/>
  <c r="Q1967" i="2"/>
  <c r="R1967" i="2" s="1"/>
  <c r="S1967" i="2" s="1"/>
  <c r="X1965" i="2"/>
  <c r="W1964" i="2"/>
  <c r="O1964" i="2"/>
  <c r="P1965" i="2"/>
  <c r="Y1966" i="2" l="1"/>
  <c r="Z1966" i="2" s="1"/>
  <c r="AA1966" i="2" s="1"/>
  <c r="Q1966" i="2"/>
  <c r="R1966" i="2" s="1"/>
  <c r="S1966" i="2" s="1"/>
  <c r="X1964" i="2"/>
  <c r="W1963" i="2"/>
  <c r="O1963" i="2"/>
  <c r="P1964" i="2"/>
  <c r="Y1965" i="2" l="1"/>
  <c r="Z1965" i="2" s="1"/>
  <c r="AA1965" i="2" s="1"/>
  <c r="Q1965" i="2"/>
  <c r="R1965" i="2" s="1"/>
  <c r="S1965" i="2" s="1"/>
  <c r="X1963" i="2"/>
  <c r="W1962" i="2"/>
  <c r="O1962" i="2"/>
  <c r="P1963" i="2"/>
  <c r="Y1964" i="2" l="1"/>
  <c r="Z1964" i="2" s="1"/>
  <c r="AA1964" i="2" s="1"/>
  <c r="Q1964" i="2"/>
  <c r="R1964" i="2" s="1"/>
  <c r="S1964" i="2" s="1"/>
  <c r="X1962" i="2"/>
  <c r="W1961" i="2"/>
  <c r="O1961" i="2"/>
  <c r="P1962" i="2"/>
  <c r="Y1963" i="2" l="1"/>
  <c r="Z1963" i="2" s="1"/>
  <c r="AA1963" i="2" s="1"/>
  <c r="Q1963" i="2"/>
  <c r="R1963" i="2" s="1"/>
  <c r="S1963" i="2" s="1"/>
  <c r="X1961" i="2"/>
  <c r="W1960" i="2"/>
  <c r="O1960" i="2"/>
  <c r="P1961" i="2"/>
  <c r="Y1962" i="2" l="1"/>
  <c r="Z1962" i="2" s="1"/>
  <c r="AA1962" i="2" s="1"/>
  <c r="Q1962" i="2"/>
  <c r="R1962" i="2" s="1"/>
  <c r="S1962" i="2" s="1"/>
  <c r="X1960" i="2"/>
  <c r="W1959" i="2"/>
  <c r="O1959" i="2"/>
  <c r="P1960" i="2"/>
  <c r="Y1961" i="2" l="1"/>
  <c r="Z1961" i="2" s="1"/>
  <c r="AA1961" i="2" s="1"/>
  <c r="Q1961" i="2"/>
  <c r="R1961" i="2" s="1"/>
  <c r="S1961" i="2" s="1"/>
  <c r="X1959" i="2"/>
  <c r="W1958" i="2"/>
  <c r="O1958" i="2"/>
  <c r="P1959" i="2"/>
  <c r="Y1960" i="2" l="1"/>
  <c r="Z1960" i="2" s="1"/>
  <c r="AA1960" i="2" s="1"/>
  <c r="Q1960" i="2"/>
  <c r="R1960" i="2" s="1"/>
  <c r="S1960" i="2" s="1"/>
  <c r="X1958" i="2"/>
  <c r="W1957" i="2"/>
  <c r="O1957" i="2"/>
  <c r="P1958" i="2"/>
  <c r="Y1959" i="2" l="1"/>
  <c r="Z1959" i="2" s="1"/>
  <c r="AA1959" i="2" s="1"/>
  <c r="Q1959" i="2"/>
  <c r="R1959" i="2" s="1"/>
  <c r="S1959" i="2" s="1"/>
  <c r="X1957" i="2"/>
  <c r="W1956" i="2"/>
  <c r="O1956" i="2"/>
  <c r="P1957" i="2"/>
  <c r="Y1958" i="2" l="1"/>
  <c r="Z1958" i="2" s="1"/>
  <c r="AA1958" i="2" s="1"/>
  <c r="Q1958" i="2"/>
  <c r="R1958" i="2" s="1"/>
  <c r="S1958" i="2" s="1"/>
  <c r="X1956" i="2"/>
  <c r="W1955" i="2"/>
  <c r="O1955" i="2"/>
  <c r="P1956" i="2"/>
  <c r="Y1957" i="2" l="1"/>
  <c r="Z1957" i="2" s="1"/>
  <c r="AA1957" i="2" s="1"/>
  <c r="Q1957" i="2"/>
  <c r="R1957" i="2" s="1"/>
  <c r="S1957" i="2" s="1"/>
  <c r="X1955" i="2"/>
  <c r="W1954" i="2"/>
  <c r="O1954" i="2"/>
  <c r="P1955" i="2"/>
  <c r="Y1956" i="2" l="1"/>
  <c r="Z1956" i="2" s="1"/>
  <c r="AA1956" i="2" s="1"/>
  <c r="Q1956" i="2"/>
  <c r="R1956" i="2" s="1"/>
  <c r="S1956" i="2" s="1"/>
  <c r="X1954" i="2"/>
  <c r="W1953" i="2"/>
  <c r="O1953" i="2"/>
  <c r="P1954" i="2"/>
  <c r="Y1955" i="2" l="1"/>
  <c r="Z1955" i="2" s="1"/>
  <c r="AA1955" i="2" s="1"/>
  <c r="Q1955" i="2"/>
  <c r="R1955" i="2" s="1"/>
  <c r="S1955" i="2" s="1"/>
  <c r="X1953" i="2"/>
  <c r="W1952" i="2"/>
  <c r="O1952" i="2"/>
  <c r="P1953" i="2"/>
  <c r="Y1954" i="2" l="1"/>
  <c r="Z1954" i="2" s="1"/>
  <c r="AA1954" i="2" s="1"/>
  <c r="Q1954" i="2"/>
  <c r="R1954" i="2" s="1"/>
  <c r="S1954" i="2" s="1"/>
  <c r="X1952" i="2"/>
  <c r="W1951" i="2"/>
  <c r="O1951" i="2"/>
  <c r="P1952" i="2"/>
  <c r="Y1953" i="2" l="1"/>
  <c r="Z1953" i="2" s="1"/>
  <c r="AA1953" i="2" s="1"/>
  <c r="Q1953" i="2"/>
  <c r="R1953" i="2" s="1"/>
  <c r="S1953" i="2" s="1"/>
  <c r="X1951" i="2"/>
  <c r="W1950" i="2"/>
  <c r="O1950" i="2"/>
  <c r="P1951" i="2"/>
  <c r="Y1952" i="2" l="1"/>
  <c r="Z1952" i="2" s="1"/>
  <c r="AA1952" i="2" s="1"/>
  <c r="Q1952" i="2"/>
  <c r="R1952" i="2" s="1"/>
  <c r="S1952" i="2" s="1"/>
  <c r="X1950" i="2"/>
  <c r="W1949" i="2"/>
  <c r="O1949" i="2"/>
  <c r="P1950" i="2"/>
  <c r="Y1951" i="2" l="1"/>
  <c r="Z1951" i="2" s="1"/>
  <c r="AA1951" i="2" s="1"/>
  <c r="Q1951" i="2"/>
  <c r="R1951" i="2" s="1"/>
  <c r="S1951" i="2" s="1"/>
  <c r="X1949" i="2"/>
  <c r="W1948" i="2"/>
  <c r="O1948" i="2"/>
  <c r="P1949" i="2"/>
  <c r="Y1950" i="2" l="1"/>
  <c r="Z1950" i="2" s="1"/>
  <c r="AA1950" i="2" s="1"/>
  <c r="Q1950" i="2"/>
  <c r="R1950" i="2" s="1"/>
  <c r="S1950" i="2" s="1"/>
  <c r="X1948" i="2"/>
  <c r="W1947" i="2"/>
  <c r="O1947" i="2"/>
  <c r="P1948" i="2"/>
  <c r="Y1949" i="2" l="1"/>
  <c r="Z1949" i="2" s="1"/>
  <c r="AA1949" i="2" s="1"/>
  <c r="Q1949" i="2"/>
  <c r="R1949" i="2" s="1"/>
  <c r="S1949" i="2" s="1"/>
  <c r="X1947" i="2"/>
  <c r="W1946" i="2"/>
  <c r="O1946" i="2"/>
  <c r="P1947" i="2"/>
  <c r="Y1948" i="2" l="1"/>
  <c r="Z1948" i="2" s="1"/>
  <c r="AA1948" i="2" s="1"/>
  <c r="Q1948" i="2"/>
  <c r="R1948" i="2" s="1"/>
  <c r="S1948" i="2" s="1"/>
  <c r="X1946" i="2"/>
  <c r="W1945" i="2"/>
  <c r="O1945" i="2"/>
  <c r="P1946" i="2"/>
  <c r="Y1947" i="2" l="1"/>
  <c r="Z1947" i="2" s="1"/>
  <c r="AA1947" i="2" s="1"/>
  <c r="Q1947" i="2"/>
  <c r="R1947" i="2" s="1"/>
  <c r="S1947" i="2" s="1"/>
  <c r="X1945" i="2"/>
  <c r="W1944" i="2"/>
  <c r="O1944" i="2"/>
  <c r="P1945" i="2"/>
  <c r="Y1946" i="2" l="1"/>
  <c r="Z1946" i="2" s="1"/>
  <c r="AA1946" i="2" s="1"/>
  <c r="Q1946" i="2"/>
  <c r="R1946" i="2" s="1"/>
  <c r="S1946" i="2" s="1"/>
  <c r="X1944" i="2"/>
  <c r="W1943" i="2"/>
  <c r="O1943" i="2"/>
  <c r="P1944" i="2"/>
  <c r="Y1945" i="2" l="1"/>
  <c r="Z1945" i="2" s="1"/>
  <c r="AA1945" i="2" s="1"/>
  <c r="Q1945" i="2"/>
  <c r="R1945" i="2" s="1"/>
  <c r="S1945" i="2" s="1"/>
  <c r="X1943" i="2"/>
  <c r="W1942" i="2"/>
  <c r="O1942" i="2"/>
  <c r="P1943" i="2"/>
  <c r="Y1944" i="2" l="1"/>
  <c r="Z1944" i="2" s="1"/>
  <c r="AA1944" i="2" s="1"/>
  <c r="Q1944" i="2"/>
  <c r="R1944" i="2" s="1"/>
  <c r="S1944" i="2" s="1"/>
  <c r="X1942" i="2"/>
  <c r="W1941" i="2"/>
  <c r="O1941" i="2"/>
  <c r="P1942" i="2"/>
  <c r="Y1943" i="2" l="1"/>
  <c r="Z1943" i="2" s="1"/>
  <c r="AA1943" i="2" s="1"/>
  <c r="Q1943" i="2"/>
  <c r="R1943" i="2" s="1"/>
  <c r="S1943" i="2" s="1"/>
  <c r="X1941" i="2"/>
  <c r="W1940" i="2"/>
  <c r="O1940" i="2"/>
  <c r="P1941" i="2"/>
  <c r="Y1942" i="2" l="1"/>
  <c r="Z1942" i="2" s="1"/>
  <c r="AA1942" i="2" s="1"/>
  <c r="Q1942" i="2"/>
  <c r="R1942" i="2" s="1"/>
  <c r="S1942" i="2" s="1"/>
  <c r="X1940" i="2"/>
  <c r="W1939" i="2"/>
  <c r="O1939" i="2"/>
  <c r="P1940" i="2"/>
  <c r="Y1941" i="2" l="1"/>
  <c r="Z1941" i="2" s="1"/>
  <c r="AA1941" i="2" s="1"/>
  <c r="Q1941" i="2"/>
  <c r="R1941" i="2" s="1"/>
  <c r="S1941" i="2" s="1"/>
  <c r="X1939" i="2"/>
  <c r="W1938" i="2"/>
  <c r="O1938" i="2"/>
  <c r="P1939" i="2"/>
  <c r="Y1940" i="2" l="1"/>
  <c r="Z1940" i="2" s="1"/>
  <c r="AA1940" i="2" s="1"/>
  <c r="Q1940" i="2"/>
  <c r="R1940" i="2" s="1"/>
  <c r="S1940" i="2" s="1"/>
  <c r="X1938" i="2"/>
  <c r="W1937" i="2"/>
  <c r="O1937" i="2"/>
  <c r="P1938" i="2"/>
  <c r="Y1939" i="2" l="1"/>
  <c r="Z1939" i="2" s="1"/>
  <c r="AA1939" i="2" s="1"/>
  <c r="Q1939" i="2"/>
  <c r="R1939" i="2" s="1"/>
  <c r="S1939" i="2" s="1"/>
  <c r="X1937" i="2"/>
  <c r="W1936" i="2"/>
  <c r="O1936" i="2"/>
  <c r="P1937" i="2"/>
  <c r="Y1938" i="2" l="1"/>
  <c r="Z1938" i="2" s="1"/>
  <c r="AA1938" i="2" s="1"/>
  <c r="Q1938" i="2"/>
  <c r="R1938" i="2" s="1"/>
  <c r="S1938" i="2" s="1"/>
  <c r="X1936" i="2"/>
  <c r="W1935" i="2"/>
  <c r="O1935" i="2"/>
  <c r="P1936" i="2"/>
  <c r="Y1937" i="2" l="1"/>
  <c r="Z1937" i="2" s="1"/>
  <c r="AA1937" i="2" s="1"/>
  <c r="Q1937" i="2"/>
  <c r="R1937" i="2" s="1"/>
  <c r="S1937" i="2" s="1"/>
  <c r="X1935" i="2"/>
  <c r="W1934" i="2"/>
  <c r="O1934" i="2"/>
  <c r="P1935" i="2"/>
  <c r="Y1936" i="2" l="1"/>
  <c r="Z1936" i="2" s="1"/>
  <c r="AA1936" i="2" s="1"/>
  <c r="Q1936" i="2"/>
  <c r="R1936" i="2" s="1"/>
  <c r="S1936" i="2" s="1"/>
  <c r="X1934" i="2"/>
  <c r="W1933" i="2"/>
  <c r="O1933" i="2"/>
  <c r="P1934" i="2"/>
  <c r="Y1935" i="2" l="1"/>
  <c r="Z1935" i="2" s="1"/>
  <c r="AA1935" i="2" s="1"/>
  <c r="Q1935" i="2"/>
  <c r="R1935" i="2" s="1"/>
  <c r="S1935" i="2" s="1"/>
  <c r="X1933" i="2"/>
  <c r="W1932" i="2"/>
  <c r="O1932" i="2"/>
  <c r="P1933" i="2"/>
  <c r="Y1934" i="2" l="1"/>
  <c r="Z1934" i="2" s="1"/>
  <c r="AA1934" i="2" s="1"/>
  <c r="Q1934" i="2"/>
  <c r="R1934" i="2" s="1"/>
  <c r="S1934" i="2" s="1"/>
  <c r="X1932" i="2"/>
  <c r="W1931" i="2"/>
  <c r="O1931" i="2"/>
  <c r="P1932" i="2"/>
  <c r="Y1933" i="2" l="1"/>
  <c r="Z1933" i="2" s="1"/>
  <c r="AA1933" i="2" s="1"/>
  <c r="Q1933" i="2"/>
  <c r="R1933" i="2" s="1"/>
  <c r="S1933" i="2" s="1"/>
  <c r="X1931" i="2"/>
  <c r="W1930" i="2"/>
  <c r="O1930" i="2"/>
  <c r="P1931" i="2"/>
  <c r="Y1932" i="2" l="1"/>
  <c r="Z1932" i="2" s="1"/>
  <c r="AA1932" i="2" s="1"/>
  <c r="Q1932" i="2"/>
  <c r="R1932" i="2" s="1"/>
  <c r="S1932" i="2" s="1"/>
  <c r="X1930" i="2"/>
  <c r="W1929" i="2"/>
  <c r="O1929" i="2"/>
  <c r="P1930" i="2"/>
  <c r="Y1931" i="2" l="1"/>
  <c r="Z1931" i="2" s="1"/>
  <c r="AA1931" i="2" s="1"/>
  <c r="Q1931" i="2"/>
  <c r="R1931" i="2" s="1"/>
  <c r="S1931" i="2" s="1"/>
  <c r="X1929" i="2"/>
  <c r="W1928" i="2"/>
  <c r="O1928" i="2"/>
  <c r="P1929" i="2"/>
  <c r="Y1930" i="2" l="1"/>
  <c r="Z1930" i="2" s="1"/>
  <c r="AA1930" i="2" s="1"/>
  <c r="Q1930" i="2"/>
  <c r="R1930" i="2" s="1"/>
  <c r="S1930" i="2" s="1"/>
  <c r="X1928" i="2"/>
  <c r="W1927" i="2"/>
  <c r="O1927" i="2"/>
  <c r="P1928" i="2"/>
  <c r="Y1929" i="2" l="1"/>
  <c r="Z1929" i="2" s="1"/>
  <c r="AA1929" i="2" s="1"/>
  <c r="Q1929" i="2"/>
  <c r="R1929" i="2" s="1"/>
  <c r="S1929" i="2" s="1"/>
  <c r="X1927" i="2"/>
  <c r="W1926" i="2"/>
  <c r="O1926" i="2"/>
  <c r="P1927" i="2"/>
  <c r="Y1928" i="2" l="1"/>
  <c r="Z1928" i="2" s="1"/>
  <c r="AA1928" i="2" s="1"/>
  <c r="Q1928" i="2"/>
  <c r="R1928" i="2" s="1"/>
  <c r="S1928" i="2" s="1"/>
  <c r="X1926" i="2"/>
  <c r="W1925" i="2"/>
  <c r="O1925" i="2"/>
  <c r="P1926" i="2"/>
  <c r="Y1927" i="2" l="1"/>
  <c r="Z1927" i="2" s="1"/>
  <c r="AA1927" i="2" s="1"/>
  <c r="Q1927" i="2"/>
  <c r="R1927" i="2" s="1"/>
  <c r="S1927" i="2" s="1"/>
  <c r="X1925" i="2"/>
  <c r="W1924" i="2"/>
  <c r="O1924" i="2"/>
  <c r="P1925" i="2"/>
  <c r="Y1926" i="2" l="1"/>
  <c r="Z1926" i="2" s="1"/>
  <c r="AA1926" i="2" s="1"/>
  <c r="Q1926" i="2"/>
  <c r="R1926" i="2" s="1"/>
  <c r="S1926" i="2" s="1"/>
  <c r="X1924" i="2"/>
  <c r="W1923" i="2"/>
  <c r="O1923" i="2"/>
  <c r="P1924" i="2"/>
  <c r="Y1925" i="2" l="1"/>
  <c r="Z1925" i="2" s="1"/>
  <c r="AA1925" i="2" s="1"/>
  <c r="Q1925" i="2"/>
  <c r="R1925" i="2" s="1"/>
  <c r="S1925" i="2" s="1"/>
  <c r="X1923" i="2"/>
  <c r="W1922" i="2"/>
  <c r="O1922" i="2"/>
  <c r="P1923" i="2"/>
  <c r="Y1924" i="2" l="1"/>
  <c r="Z1924" i="2" s="1"/>
  <c r="AA1924" i="2" s="1"/>
  <c r="Q1924" i="2"/>
  <c r="R1924" i="2" s="1"/>
  <c r="S1924" i="2" s="1"/>
  <c r="X1922" i="2"/>
  <c r="W1921" i="2"/>
  <c r="O1921" i="2"/>
  <c r="P1922" i="2"/>
  <c r="Y1923" i="2" l="1"/>
  <c r="Z1923" i="2" s="1"/>
  <c r="AA1923" i="2" s="1"/>
  <c r="Q1923" i="2"/>
  <c r="R1923" i="2" s="1"/>
  <c r="S1923" i="2" s="1"/>
  <c r="X1921" i="2"/>
  <c r="W1920" i="2"/>
  <c r="O1920" i="2"/>
  <c r="P1921" i="2"/>
  <c r="Y1922" i="2" l="1"/>
  <c r="Z1922" i="2" s="1"/>
  <c r="AA1922" i="2" s="1"/>
  <c r="Q1922" i="2"/>
  <c r="R1922" i="2" s="1"/>
  <c r="S1922" i="2" s="1"/>
  <c r="X1920" i="2"/>
  <c r="W1919" i="2"/>
  <c r="O1919" i="2"/>
  <c r="P1920" i="2"/>
  <c r="Y1921" i="2" l="1"/>
  <c r="Z1921" i="2" s="1"/>
  <c r="AA1921" i="2" s="1"/>
  <c r="Q1921" i="2"/>
  <c r="R1921" i="2" s="1"/>
  <c r="S1921" i="2" s="1"/>
  <c r="X1919" i="2"/>
  <c r="W1918" i="2"/>
  <c r="O1918" i="2"/>
  <c r="P1919" i="2"/>
  <c r="Y1920" i="2" l="1"/>
  <c r="Z1920" i="2" s="1"/>
  <c r="AA1920" i="2" s="1"/>
  <c r="Q1920" i="2"/>
  <c r="R1920" i="2" s="1"/>
  <c r="S1920" i="2" s="1"/>
  <c r="X1918" i="2"/>
  <c r="W1917" i="2"/>
  <c r="O1917" i="2"/>
  <c r="P1918" i="2"/>
  <c r="Y1919" i="2" l="1"/>
  <c r="Z1919" i="2" s="1"/>
  <c r="AA1919" i="2" s="1"/>
  <c r="Q1919" i="2"/>
  <c r="R1919" i="2" s="1"/>
  <c r="S1919" i="2" s="1"/>
  <c r="X1917" i="2"/>
  <c r="W1916" i="2"/>
  <c r="O1916" i="2"/>
  <c r="P1917" i="2"/>
  <c r="Y1918" i="2" l="1"/>
  <c r="Z1918" i="2" s="1"/>
  <c r="AA1918" i="2" s="1"/>
  <c r="Q1918" i="2"/>
  <c r="R1918" i="2" s="1"/>
  <c r="S1918" i="2" s="1"/>
  <c r="X1916" i="2"/>
  <c r="W1915" i="2"/>
  <c r="O1915" i="2"/>
  <c r="P1916" i="2"/>
  <c r="Y1917" i="2" l="1"/>
  <c r="Z1917" i="2" s="1"/>
  <c r="AA1917" i="2" s="1"/>
  <c r="Q1917" i="2"/>
  <c r="R1917" i="2" s="1"/>
  <c r="S1917" i="2" s="1"/>
  <c r="X1915" i="2"/>
  <c r="W1914" i="2"/>
  <c r="O1914" i="2"/>
  <c r="P1915" i="2"/>
  <c r="Y1916" i="2" l="1"/>
  <c r="Z1916" i="2" s="1"/>
  <c r="AA1916" i="2" s="1"/>
  <c r="Q1916" i="2"/>
  <c r="R1916" i="2" s="1"/>
  <c r="S1916" i="2" s="1"/>
  <c r="X1914" i="2"/>
  <c r="W1913" i="2"/>
  <c r="O1913" i="2"/>
  <c r="P1914" i="2"/>
  <c r="Y1915" i="2" l="1"/>
  <c r="Z1915" i="2" s="1"/>
  <c r="AA1915" i="2" s="1"/>
  <c r="Q1915" i="2"/>
  <c r="R1915" i="2" s="1"/>
  <c r="S1915" i="2" s="1"/>
  <c r="X1913" i="2"/>
  <c r="W1912" i="2"/>
  <c r="O1912" i="2"/>
  <c r="P1913" i="2"/>
  <c r="Y1914" i="2" l="1"/>
  <c r="Z1914" i="2" s="1"/>
  <c r="AA1914" i="2" s="1"/>
  <c r="Q1914" i="2"/>
  <c r="R1914" i="2" s="1"/>
  <c r="S1914" i="2" s="1"/>
  <c r="X1912" i="2"/>
  <c r="W1911" i="2"/>
  <c r="O1911" i="2"/>
  <c r="P1912" i="2"/>
  <c r="Y1913" i="2" l="1"/>
  <c r="Z1913" i="2" s="1"/>
  <c r="AA1913" i="2" s="1"/>
  <c r="Q1913" i="2"/>
  <c r="R1913" i="2" s="1"/>
  <c r="S1913" i="2" s="1"/>
  <c r="X1911" i="2"/>
  <c r="W1910" i="2"/>
  <c r="O1910" i="2"/>
  <c r="P1911" i="2"/>
  <c r="Y1912" i="2" l="1"/>
  <c r="Z1912" i="2" s="1"/>
  <c r="AA1912" i="2" s="1"/>
  <c r="Q1912" i="2"/>
  <c r="R1912" i="2" s="1"/>
  <c r="S1912" i="2" s="1"/>
  <c r="X1910" i="2"/>
  <c r="W1909" i="2"/>
  <c r="O1909" i="2"/>
  <c r="P1910" i="2"/>
  <c r="Y1911" i="2" l="1"/>
  <c r="Z1911" i="2" s="1"/>
  <c r="AA1911" i="2" s="1"/>
  <c r="Q1911" i="2"/>
  <c r="R1911" i="2" s="1"/>
  <c r="S1911" i="2" s="1"/>
  <c r="X1909" i="2"/>
  <c r="W1908" i="2"/>
  <c r="O1908" i="2"/>
  <c r="P1909" i="2"/>
  <c r="Y1910" i="2" l="1"/>
  <c r="Z1910" i="2" s="1"/>
  <c r="AA1910" i="2" s="1"/>
  <c r="Q1910" i="2"/>
  <c r="R1910" i="2" s="1"/>
  <c r="S1910" i="2" s="1"/>
  <c r="X1908" i="2"/>
  <c r="W1907" i="2"/>
  <c r="O1907" i="2"/>
  <c r="P1908" i="2"/>
  <c r="Y1909" i="2" l="1"/>
  <c r="Z1909" i="2" s="1"/>
  <c r="AA1909" i="2" s="1"/>
  <c r="Q1909" i="2"/>
  <c r="R1909" i="2" s="1"/>
  <c r="S1909" i="2" s="1"/>
  <c r="X1907" i="2"/>
  <c r="W1906" i="2"/>
  <c r="O1906" i="2"/>
  <c r="P1907" i="2"/>
  <c r="Y1908" i="2" l="1"/>
  <c r="Z1908" i="2" s="1"/>
  <c r="AA1908" i="2" s="1"/>
  <c r="Q1908" i="2"/>
  <c r="R1908" i="2" s="1"/>
  <c r="S1908" i="2" s="1"/>
  <c r="X1906" i="2"/>
  <c r="W1905" i="2"/>
  <c r="O1905" i="2"/>
  <c r="P1906" i="2"/>
  <c r="Y1907" i="2" l="1"/>
  <c r="Z1907" i="2" s="1"/>
  <c r="AA1907" i="2" s="1"/>
  <c r="Q1907" i="2"/>
  <c r="R1907" i="2" s="1"/>
  <c r="S1907" i="2" s="1"/>
  <c r="X1905" i="2"/>
  <c r="W1904" i="2"/>
  <c r="O1904" i="2"/>
  <c r="P1905" i="2"/>
  <c r="Y1906" i="2" l="1"/>
  <c r="Z1906" i="2" s="1"/>
  <c r="AA1906" i="2" s="1"/>
  <c r="Q1906" i="2"/>
  <c r="R1906" i="2" s="1"/>
  <c r="S1906" i="2" s="1"/>
  <c r="X1904" i="2"/>
  <c r="W1903" i="2"/>
  <c r="O1903" i="2"/>
  <c r="P1904" i="2"/>
  <c r="Y1905" i="2" l="1"/>
  <c r="Z1905" i="2" s="1"/>
  <c r="AA1905" i="2" s="1"/>
  <c r="Q1905" i="2"/>
  <c r="R1905" i="2" s="1"/>
  <c r="S1905" i="2" s="1"/>
  <c r="X1903" i="2"/>
  <c r="W1902" i="2"/>
  <c r="O1902" i="2"/>
  <c r="P1903" i="2"/>
  <c r="Y1904" i="2" l="1"/>
  <c r="Z1904" i="2" s="1"/>
  <c r="AA1904" i="2" s="1"/>
  <c r="Q1904" i="2"/>
  <c r="R1904" i="2" s="1"/>
  <c r="S1904" i="2" s="1"/>
  <c r="X1902" i="2"/>
  <c r="W1901" i="2"/>
  <c r="O1901" i="2"/>
  <c r="P1902" i="2"/>
  <c r="Y1903" i="2" l="1"/>
  <c r="Z1903" i="2" s="1"/>
  <c r="AA1903" i="2" s="1"/>
  <c r="Q1903" i="2"/>
  <c r="R1903" i="2" s="1"/>
  <c r="S1903" i="2" s="1"/>
  <c r="X1901" i="2"/>
  <c r="W1900" i="2"/>
  <c r="O1900" i="2"/>
  <c r="P1901" i="2"/>
  <c r="Y1902" i="2" l="1"/>
  <c r="Z1902" i="2" s="1"/>
  <c r="AA1902" i="2" s="1"/>
  <c r="Q1902" i="2"/>
  <c r="R1902" i="2" s="1"/>
  <c r="S1902" i="2" s="1"/>
  <c r="X1900" i="2"/>
  <c r="W1899" i="2"/>
  <c r="O1899" i="2"/>
  <c r="P1900" i="2"/>
  <c r="Y1901" i="2" l="1"/>
  <c r="Z1901" i="2" s="1"/>
  <c r="AA1901" i="2" s="1"/>
  <c r="Q1901" i="2"/>
  <c r="R1901" i="2" s="1"/>
  <c r="S1901" i="2" s="1"/>
  <c r="X1899" i="2"/>
  <c r="W1898" i="2"/>
  <c r="O1898" i="2"/>
  <c r="P1899" i="2"/>
  <c r="Y1900" i="2" l="1"/>
  <c r="Z1900" i="2" s="1"/>
  <c r="AA1900" i="2" s="1"/>
  <c r="Q1900" i="2"/>
  <c r="R1900" i="2" s="1"/>
  <c r="S1900" i="2" s="1"/>
  <c r="X1898" i="2"/>
  <c r="W1897" i="2"/>
  <c r="O1897" i="2"/>
  <c r="P1898" i="2"/>
  <c r="Y1899" i="2" l="1"/>
  <c r="Z1899" i="2" s="1"/>
  <c r="AA1899" i="2" s="1"/>
  <c r="Q1899" i="2"/>
  <c r="R1899" i="2" s="1"/>
  <c r="S1899" i="2" s="1"/>
  <c r="X1897" i="2"/>
  <c r="W1896" i="2"/>
  <c r="O1896" i="2"/>
  <c r="P1897" i="2"/>
  <c r="Y1898" i="2" l="1"/>
  <c r="Z1898" i="2" s="1"/>
  <c r="AA1898" i="2" s="1"/>
  <c r="Q1898" i="2"/>
  <c r="R1898" i="2" s="1"/>
  <c r="S1898" i="2" s="1"/>
  <c r="X1896" i="2"/>
  <c r="W1895" i="2"/>
  <c r="O1895" i="2"/>
  <c r="P1896" i="2"/>
  <c r="Y1897" i="2" l="1"/>
  <c r="Z1897" i="2" s="1"/>
  <c r="AA1897" i="2" s="1"/>
  <c r="Q1897" i="2"/>
  <c r="R1897" i="2" s="1"/>
  <c r="S1897" i="2" s="1"/>
  <c r="X1895" i="2"/>
  <c r="W1894" i="2"/>
  <c r="O1894" i="2"/>
  <c r="P1895" i="2"/>
  <c r="Y1896" i="2" l="1"/>
  <c r="Z1896" i="2" s="1"/>
  <c r="AA1896" i="2" s="1"/>
  <c r="Q1896" i="2"/>
  <c r="R1896" i="2" s="1"/>
  <c r="S1896" i="2" s="1"/>
  <c r="X1894" i="2"/>
  <c r="W1893" i="2"/>
  <c r="O1893" i="2"/>
  <c r="P1894" i="2"/>
  <c r="Y1895" i="2" l="1"/>
  <c r="Z1895" i="2" s="1"/>
  <c r="AA1895" i="2" s="1"/>
  <c r="Q1895" i="2"/>
  <c r="R1895" i="2" s="1"/>
  <c r="S1895" i="2" s="1"/>
  <c r="X1893" i="2"/>
  <c r="W1892" i="2"/>
  <c r="O1892" i="2"/>
  <c r="P1893" i="2"/>
  <c r="Y1894" i="2" l="1"/>
  <c r="Z1894" i="2" s="1"/>
  <c r="AA1894" i="2" s="1"/>
  <c r="Q1894" i="2"/>
  <c r="R1894" i="2" s="1"/>
  <c r="S1894" i="2" s="1"/>
  <c r="X1892" i="2"/>
  <c r="W1891" i="2"/>
  <c r="O1891" i="2"/>
  <c r="P1892" i="2"/>
  <c r="Y1893" i="2" l="1"/>
  <c r="Z1893" i="2" s="1"/>
  <c r="AA1893" i="2" s="1"/>
  <c r="Q1893" i="2"/>
  <c r="R1893" i="2" s="1"/>
  <c r="S1893" i="2" s="1"/>
  <c r="X1891" i="2"/>
  <c r="W1890" i="2"/>
  <c r="O1890" i="2"/>
  <c r="P1891" i="2"/>
  <c r="Y1892" i="2" l="1"/>
  <c r="Z1892" i="2" s="1"/>
  <c r="AA1892" i="2" s="1"/>
  <c r="Q1892" i="2"/>
  <c r="R1892" i="2" s="1"/>
  <c r="S1892" i="2" s="1"/>
  <c r="X1890" i="2"/>
  <c r="W1889" i="2"/>
  <c r="O1889" i="2"/>
  <c r="P1890" i="2"/>
  <c r="Y1891" i="2" l="1"/>
  <c r="Z1891" i="2" s="1"/>
  <c r="AA1891" i="2" s="1"/>
  <c r="Q1891" i="2"/>
  <c r="R1891" i="2" s="1"/>
  <c r="S1891" i="2" s="1"/>
  <c r="X1889" i="2"/>
  <c r="W1888" i="2"/>
  <c r="O1888" i="2"/>
  <c r="P1889" i="2"/>
  <c r="Y1890" i="2" l="1"/>
  <c r="Z1890" i="2" s="1"/>
  <c r="AA1890" i="2" s="1"/>
  <c r="Q1890" i="2"/>
  <c r="R1890" i="2" s="1"/>
  <c r="S1890" i="2" s="1"/>
  <c r="X1888" i="2"/>
  <c r="W1887" i="2"/>
  <c r="O1887" i="2"/>
  <c r="P1888" i="2"/>
  <c r="Y1889" i="2" l="1"/>
  <c r="Z1889" i="2" s="1"/>
  <c r="AA1889" i="2" s="1"/>
  <c r="Q1889" i="2"/>
  <c r="R1889" i="2" s="1"/>
  <c r="S1889" i="2" s="1"/>
  <c r="X1887" i="2"/>
  <c r="W1886" i="2"/>
  <c r="O1886" i="2"/>
  <c r="P1887" i="2"/>
  <c r="Y1888" i="2" l="1"/>
  <c r="Z1888" i="2" s="1"/>
  <c r="AA1888" i="2" s="1"/>
  <c r="Q1888" i="2"/>
  <c r="R1888" i="2" s="1"/>
  <c r="S1888" i="2" s="1"/>
  <c r="X1886" i="2"/>
  <c r="W1885" i="2"/>
  <c r="O1885" i="2"/>
  <c r="P1886" i="2"/>
  <c r="Y1887" i="2" l="1"/>
  <c r="Z1887" i="2" s="1"/>
  <c r="AA1887" i="2" s="1"/>
  <c r="Q1887" i="2"/>
  <c r="R1887" i="2" s="1"/>
  <c r="S1887" i="2" s="1"/>
  <c r="X1885" i="2"/>
  <c r="W1884" i="2"/>
  <c r="O1884" i="2"/>
  <c r="P1885" i="2"/>
  <c r="Y1886" i="2" l="1"/>
  <c r="Z1886" i="2" s="1"/>
  <c r="AA1886" i="2" s="1"/>
  <c r="Q1886" i="2"/>
  <c r="R1886" i="2" s="1"/>
  <c r="S1886" i="2" s="1"/>
  <c r="X1884" i="2"/>
  <c r="W1883" i="2"/>
  <c r="O1883" i="2"/>
  <c r="P1884" i="2"/>
  <c r="Y1885" i="2" l="1"/>
  <c r="Z1885" i="2" s="1"/>
  <c r="AA1885" i="2" s="1"/>
  <c r="Q1885" i="2"/>
  <c r="R1885" i="2" s="1"/>
  <c r="S1885" i="2" s="1"/>
  <c r="X1883" i="2"/>
  <c r="W1882" i="2"/>
  <c r="O1882" i="2"/>
  <c r="P1883" i="2"/>
  <c r="Y1884" i="2" l="1"/>
  <c r="Z1884" i="2" s="1"/>
  <c r="AA1884" i="2" s="1"/>
  <c r="Q1884" i="2"/>
  <c r="R1884" i="2" s="1"/>
  <c r="S1884" i="2" s="1"/>
  <c r="X1882" i="2"/>
  <c r="W1881" i="2"/>
  <c r="O1881" i="2"/>
  <c r="P1882" i="2"/>
  <c r="Y1883" i="2" l="1"/>
  <c r="Z1883" i="2" s="1"/>
  <c r="AA1883" i="2" s="1"/>
  <c r="Q1883" i="2"/>
  <c r="R1883" i="2" s="1"/>
  <c r="S1883" i="2" s="1"/>
  <c r="X1881" i="2"/>
  <c r="W1880" i="2"/>
  <c r="O1880" i="2"/>
  <c r="P1881" i="2"/>
  <c r="Y1882" i="2" l="1"/>
  <c r="Z1882" i="2" s="1"/>
  <c r="AA1882" i="2" s="1"/>
  <c r="Q1882" i="2"/>
  <c r="R1882" i="2" s="1"/>
  <c r="S1882" i="2" s="1"/>
  <c r="X1880" i="2"/>
  <c r="W1879" i="2"/>
  <c r="O1879" i="2"/>
  <c r="P1880" i="2"/>
  <c r="Y1881" i="2" l="1"/>
  <c r="Z1881" i="2" s="1"/>
  <c r="AA1881" i="2" s="1"/>
  <c r="Q1881" i="2"/>
  <c r="R1881" i="2" s="1"/>
  <c r="S1881" i="2" s="1"/>
  <c r="X1879" i="2"/>
  <c r="W1878" i="2"/>
  <c r="O1878" i="2"/>
  <c r="P1879" i="2"/>
  <c r="Y1880" i="2" l="1"/>
  <c r="Z1880" i="2" s="1"/>
  <c r="AA1880" i="2" s="1"/>
  <c r="Q1880" i="2"/>
  <c r="R1880" i="2" s="1"/>
  <c r="S1880" i="2" s="1"/>
  <c r="X1878" i="2"/>
  <c r="W1877" i="2"/>
  <c r="O1877" i="2"/>
  <c r="P1878" i="2"/>
  <c r="Y1879" i="2" l="1"/>
  <c r="Z1879" i="2" s="1"/>
  <c r="AA1879" i="2" s="1"/>
  <c r="Q1879" i="2"/>
  <c r="R1879" i="2" s="1"/>
  <c r="S1879" i="2" s="1"/>
  <c r="X1877" i="2"/>
  <c r="W1876" i="2"/>
  <c r="O1876" i="2"/>
  <c r="P1877" i="2"/>
  <c r="Y1878" i="2" l="1"/>
  <c r="Z1878" i="2" s="1"/>
  <c r="AA1878" i="2" s="1"/>
  <c r="Q1878" i="2"/>
  <c r="R1878" i="2" s="1"/>
  <c r="S1878" i="2" s="1"/>
  <c r="X1876" i="2"/>
  <c r="W1875" i="2"/>
  <c r="O1875" i="2"/>
  <c r="P1876" i="2"/>
  <c r="Y1877" i="2" l="1"/>
  <c r="Z1877" i="2" s="1"/>
  <c r="AA1877" i="2" s="1"/>
  <c r="Q1877" i="2"/>
  <c r="R1877" i="2" s="1"/>
  <c r="S1877" i="2" s="1"/>
  <c r="X1875" i="2"/>
  <c r="W1874" i="2"/>
  <c r="O1874" i="2"/>
  <c r="P1875" i="2"/>
  <c r="Y1876" i="2" l="1"/>
  <c r="Z1876" i="2" s="1"/>
  <c r="AA1876" i="2" s="1"/>
  <c r="Q1876" i="2"/>
  <c r="R1876" i="2" s="1"/>
  <c r="S1876" i="2" s="1"/>
  <c r="X1874" i="2"/>
  <c r="W1873" i="2"/>
  <c r="O1873" i="2"/>
  <c r="P1874" i="2"/>
  <c r="Y1875" i="2" l="1"/>
  <c r="Z1875" i="2" s="1"/>
  <c r="AA1875" i="2" s="1"/>
  <c r="Q1875" i="2"/>
  <c r="R1875" i="2" s="1"/>
  <c r="S1875" i="2" s="1"/>
  <c r="X1873" i="2"/>
  <c r="W1872" i="2"/>
  <c r="O1872" i="2"/>
  <c r="P1873" i="2"/>
  <c r="Y1874" i="2" l="1"/>
  <c r="Z1874" i="2" s="1"/>
  <c r="AA1874" i="2" s="1"/>
  <c r="Q1874" i="2"/>
  <c r="R1874" i="2" s="1"/>
  <c r="S1874" i="2" s="1"/>
  <c r="X1872" i="2"/>
  <c r="W1871" i="2"/>
  <c r="O1871" i="2"/>
  <c r="P1872" i="2"/>
  <c r="Y1873" i="2" l="1"/>
  <c r="Z1873" i="2" s="1"/>
  <c r="AA1873" i="2" s="1"/>
  <c r="Q1873" i="2"/>
  <c r="R1873" i="2" s="1"/>
  <c r="S1873" i="2" s="1"/>
  <c r="X1871" i="2"/>
  <c r="W1870" i="2"/>
  <c r="O1870" i="2"/>
  <c r="P1871" i="2"/>
  <c r="Y1872" i="2" l="1"/>
  <c r="Z1872" i="2" s="1"/>
  <c r="AA1872" i="2" s="1"/>
  <c r="Q1872" i="2"/>
  <c r="R1872" i="2" s="1"/>
  <c r="S1872" i="2" s="1"/>
  <c r="X1870" i="2"/>
  <c r="W1869" i="2"/>
  <c r="O1869" i="2"/>
  <c r="P1870" i="2"/>
  <c r="Y1871" i="2" l="1"/>
  <c r="Z1871" i="2" s="1"/>
  <c r="AA1871" i="2" s="1"/>
  <c r="Q1871" i="2"/>
  <c r="R1871" i="2" s="1"/>
  <c r="S1871" i="2" s="1"/>
  <c r="X1869" i="2"/>
  <c r="W1868" i="2"/>
  <c r="O1868" i="2"/>
  <c r="P1869" i="2"/>
  <c r="Y1870" i="2" l="1"/>
  <c r="Z1870" i="2" s="1"/>
  <c r="AA1870" i="2" s="1"/>
  <c r="Q1870" i="2"/>
  <c r="R1870" i="2" s="1"/>
  <c r="S1870" i="2" s="1"/>
  <c r="X1868" i="2"/>
  <c r="W1867" i="2"/>
  <c r="O1867" i="2"/>
  <c r="P1868" i="2"/>
  <c r="Y1869" i="2" l="1"/>
  <c r="Z1869" i="2" s="1"/>
  <c r="AA1869" i="2" s="1"/>
  <c r="Q1869" i="2"/>
  <c r="R1869" i="2" s="1"/>
  <c r="S1869" i="2" s="1"/>
  <c r="X1867" i="2"/>
  <c r="W1866" i="2"/>
  <c r="O1866" i="2"/>
  <c r="P1867" i="2"/>
  <c r="Y1868" i="2" l="1"/>
  <c r="Z1868" i="2" s="1"/>
  <c r="AA1868" i="2" s="1"/>
  <c r="Q1868" i="2"/>
  <c r="R1868" i="2" s="1"/>
  <c r="S1868" i="2" s="1"/>
  <c r="X1866" i="2"/>
  <c r="W1865" i="2"/>
  <c r="O1865" i="2"/>
  <c r="P1866" i="2"/>
  <c r="Y1867" i="2" l="1"/>
  <c r="Z1867" i="2" s="1"/>
  <c r="AA1867" i="2" s="1"/>
  <c r="Q1867" i="2"/>
  <c r="R1867" i="2" s="1"/>
  <c r="S1867" i="2" s="1"/>
  <c r="X1865" i="2"/>
  <c r="W1864" i="2"/>
  <c r="O1864" i="2"/>
  <c r="P1865" i="2"/>
  <c r="Y1866" i="2" l="1"/>
  <c r="Z1866" i="2" s="1"/>
  <c r="AA1866" i="2" s="1"/>
  <c r="Q1866" i="2"/>
  <c r="R1866" i="2" s="1"/>
  <c r="S1866" i="2" s="1"/>
  <c r="X1864" i="2"/>
  <c r="W1863" i="2"/>
  <c r="O1863" i="2"/>
  <c r="P1864" i="2"/>
  <c r="Y1865" i="2" l="1"/>
  <c r="Z1865" i="2" s="1"/>
  <c r="AA1865" i="2" s="1"/>
  <c r="Q1865" i="2"/>
  <c r="R1865" i="2" s="1"/>
  <c r="S1865" i="2" s="1"/>
  <c r="X1863" i="2"/>
  <c r="W1862" i="2"/>
  <c r="O1862" i="2"/>
  <c r="P1863" i="2"/>
  <c r="Y1864" i="2" l="1"/>
  <c r="Z1864" i="2" s="1"/>
  <c r="AA1864" i="2" s="1"/>
  <c r="Q1864" i="2"/>
  <c r="R1864" i="2" s="1"/>
  <c r="S1864" i="2" s="1"/>
  <c r="X1862" i="2"/>
  <c r="W1861" i="2"/>
  <c r="O1861" i="2"/>
  <c r="P1862" i="2"/>
  <c r="Y1863" i="2" l="1"/>
  <c r="Z1863" i="2" s="1"/>
  <c r="AA1863" i="2" s="1"/>
  <c r="Q1863" i="2"/>
  <c r="R1863" i="2" s="1"/>
  <c r="S1863" i="2" s="1"/>
  <c r="X1861" i="2"/>
  <c r="W1860" i="2"/>
  <c r="O1860" i="2"/>
  <c r="P1861" i="2"/>
  <c r="Y1862" i="2" l="1"/>
  <c r="Z1862" i="2" s="1"/>
  <c r="AA1862" i="2" s="1"/>
  <c r="Q1862" i="2"/>
  <c r="R1862" i="2" s="1"/>
  <c r="S1862" i="2" s="1"/>
  <c r="X1860" i="2"/>
  <c r="W1859" i="2"/>
  <c r="O1859" i="2"/>
  <c r="P1860" i="2"/>
  <c r="Y1861" i="2" l="1"/>
  <c r="Z1861" i="2" s="1"/>
  <c r="AA1861" i="2" s="1"/>
  <c r="Q1861" i="2"/>
  <c r="R1861" i="2" s="1"/>
  <c r="S1861" i="2" s="1"/>
  <c r="X1859" i="2"/>
  <c r="W1858" i="2"/>
  <c r="O1858" i="2"/>
  <c r="P1859" i="2"/>
  <c r="Y1860" i="2" l="1"/>
  <c r="Z1860" i="2" s="1"/>
  <c r="AA1860" i="2" s="1"/>
  <c r="Q1860" i="2"/>
  <c r="R1860" i="2" s="1"/>
  <c r="S1860" i="2" s="1"/>
  <c r="X1858" i="2"/>
  <c r="W1857" i="2"/>
  <c r="O1857" i="2"/>
  <c r="P1858" i="2"/>
  <c r="Y1859" i="2" l="1"/>
  <c r="Z1859" i="2" s="1"/>
  <c r="AA1859" i="2" s="1"/>
  <c r="Q1859" i="2"/>
  <c r="R1859" i="2" s="1"/>
  <c r="S1859" i="2" s="1"/>
  <c r="X1857" i="2"/>
  <c r="W1856" i="2"/>
  <c r="O1856" i="2"/>
  <c r="P1857" i="2"/>
  <c r="Y1858" i="2" l="1"/>
  <c r="Z1858" i="2" s="1"/>
  <c r="AA1858" i="2" s="1"/>
  <c r="Q1858" i="2"/>
  <c r="R1858" i="2" s="1"/>
  <c r="S1858" i="2" s="1"/>
  <c r="X1856" i="2"/>
  <c r="W1855" i="2"/>
  <c r="O1855" i="2"/>
  <c r="P1856" i="2"/>
  <c r="Y1857" i="2" l="1"/>
  <c r="Z1857" i="2" s="1"/>
  <c r="AA1857" i="2" s="1"/>
  <c r="Q1857" i="2"/>
  <c r="R1857" i="2" s="1"/>
  <c r="S1857" i="2" s="1"/>
  <c r="X1855" i="2"/>
  <c r="W1854" i="2"/>
  <c r="O1854" i="2"/>
  <c r="P1855" i="2"/>
  <c r="Y1856" i="2" l="1"/>
  <c r="Z1856" i="2" s="1"/>
  <c r="AA1856" i="2" s="1"/>
  <c r="Q1856" i="2"/>
  <c r="R1856" i="2" s="1"/>
  <c r="S1856" i="2" s="1"/>
  <c r="X1854" i="2"/>
  <c r="W1853" i="2"/>
  <c r="O1853" i="2"/>
  <c r="P1854" i="2"/>
  <c r="Y1855" i="2" l="1"/>
  <c r="Z1855" i="2" s="1"/>
  <c r="AA1855" i="2" s="1"/>
  <c r="Q1855" i="2"/>
  <c r="R1855" i="2" s="1"/>
  <c r="S1855" i="2" s="1"/>
  <c r="X1853" i="2"/>
  <c r="W1852" i="2"/>
  <c r="O1852" i="2"/>
  <c r="P1853" i="2"/>
  <c r="Y1854" i="2" l="1"/>
  <c r="Z1854" i="2" s="1"/>
  <c r="AA1854" i="2" s="1"/>
  <c r="Q1854" i="2"/>
  <c r="R1854" i="2" s="1"/>
  <c r="S1854" i="2" s="1"/>
  <c r="X1852" i="2"/>
  <c r="W1851" i="2"/>
  <c r="O1851" i="2"/>
  <c r="P1852" i="2"/>
  <c r="Y1853" i="2" l="1"/>
  <c r="Z1853" i="2" s="1"/>
  <c r="AA1853" i="2" s="1"/>
  <c r="Q1853" i="2"/>
  <c r="R1853" i="2" s="1"/>
  <c r="S1853" i="2" s="1"/>
  <c r="X1851" i="2"/>
  <c r="W1850" i="2"/>
  <c r="O1850" i="2"/>
  <c r="P1851" i="2"/>
  <c r="Y1852" i="2" l="1"/>
  <c r="Z1852" i="2" s="1"/>
  <c r="AA1852" i="2" s="1"/>
  <c r="Q1852" i="2"/>
  <c r="R1852" i="2" s="1"/>
  <c r="S1852" i="2" s="1"/>
  <c r="X1850" i="2"/>
  <c r="W1849" i="2"/>
  <c r="O1849" i="2"/>
  <c r="P1850" i="2"/>
  <c r="Y1851" i="2" l="1"/>
  <c r="Z1851" i="2" s="1"/>
  <c r="AA1851" i="2" s="1"/>
  <c r="Q1851" i="2"/>
  <c r="R1851" i="2" s="1"/>
  <c r="S1851" i="2" s="1"/>
  <c r="X1849" i="2"/>
  <c r="W1848" i="2"/>
  <c r="O1848" i="2"/>
  <c r="P1849" i="2"/>
  <c r="Y1850" i="2" l="1"/>
  <c r="Z1850" i="2" s="1"/>
  <c r="AA1850" i="2" s="1"/>
  <c r="Q1850" i="2"/>
  <c r="R1850" i="2" s="1"/>
  <c r="S1850" i="2" s="1"/>
  <c r="X1848" i="2"/>
  <c r="W1847" i="2"/>
  <c r="O1847" i="2"/>
  <c r="P1848" i="2"/>
  <c r="Y1849" i="2" l="1"/>
  <c r="Z1849" i="2" s="1"/>
  <c r="AA1849" i="2" s="1"/>
  <c r="Q1849" i="2"/>
  <c r="R1849" i="2" s="1"/>
  <c r="S1849" i="2" s="1"/>
  <c r="X1847" i="2"/>
  <c r="W1846" i="2"/>
  <c r="O1846" i="2"/>
  <c r="P1847" i="2"/>
  <c r="Y1848" i="2" l="1"/>
  <c r="Z1848" i="2" s="1"/>
  <c r="AA1848" i="2" s="1"/>
  <c r="Q1848" i="2"/>
  <c r="R1848" i="2" s="1"/>
  <c r="S1848" i="2" s="1"/>
  <c r="X1846" i="2"/>
  <c r="W1845" i="2"/>
  <c r="O1845" i="2"/>
  <c r="P1846" i="2"/>
  <c r="Y1847" i="2" l="1"/>
  <c r="Z1847" i="2" s="1"/>
  <c r="AA1847" i="2" s="1"/>
  <c r="Q1847" i="2"/>
  <c r="R1847" i="2" s="1"/>
  <c r="S1847" i="2" s="1"/>
  <c r="X1845" i="2"/>
  <c r="W1844" i="2"/>
  <c r="O1844" i="2"/>
  <c r="P1845" i="2"/>
  <c r="Y1846" i="2" l="1"/>
  <c r="Z1846" i="2" s="1"/>
  <c r="AA1846" i="2" s="1"/>
  <c r="Q1846" i="2"/>
  <c r="R1846" i="2" s="1"/>
  <c r="S1846" i="2" s="1"/>
  <c r="X1844" i="2"/>
  <c r="W1843" i="2"/>
  <c r="O1843" i="2"/>
  <c r="P1844" i="2"/>
  <c r="Y1845" i="2" l="1"/>
  <c r="Z1845" i="2" s="1"/>
  <c r="AA1845" i="2" s="1"/>
  <c r="Q1845" i="2"/>
  <c r="R1845" i="2" s="1"/>
  <c r="S1845" i="2" s="1"/>
  <c r="X1843" i="2"/>
  <c r="W1842" i="2"/>
  <c r="O1842" i="2"/>
  <c r="P1843" i="2"/>
  <c r="Y1844" i="2" l="1"/>
  <c r="Z1844" i="2" s="1"/>
  <c r="AA1844" i="2" s="1"/>
  <c r="Q1844" i="2"/>
  <c r="R1844" i="2" s="1"/>
  <c r="S1844" i="2" s="1"/>
  <c r="X1842" i="2"/>
  <c r="W1841" i="2"/>
  <c r="O1841" i="2"/>
  <c r="P1842" i="2"/>
  <c r="Y1843" i="2" l="1"/>
  <c r="Z1843" i="2" s="1"/>
  <c r="AA1843" i="2" s="1"/>
  <c r="Q1843" i="2"/>
  <c r="R1843" i="2" s="1"/>
  <c r="S1843" i="2" s="1"/>
  <c r="X1841" i="2"/>
  <c r="W1840" i="2"/>
  <c r="O1840" i="2"/>
  <c r="P1841" i="2"/>
  <c r="Y1842" i="2" l="1"/>
  <c r="Z1842" i="2" s="1"/>
  <c r="AA1842" i="2" s="1"/>
  <c r="Q1842" i="2"/>
  <c r="R1842" i="2" s="1"/>
  <c r="S1842" i="2" s="1"/>
  <c r="X1840" i="2"/>
  <c r="W1839" i="2"/>
  <c r="O1839" i="2"/>
  <c r="P1840" i="2"/>
  <c r="Y1841" i="2" l="1"/>
  <c r="Z1841" i="2" s="1"/>
  <c r="AA1841" i="2" s="1"/>
  <c r="Q1841" i="2"/>
  <c r="R1841" i="2" s="1"/>
  <c r="S1841" i="2" s="1"/>
  <c r="X1839" i="2"/>
  <c r="W1838" i="2"/>
  <c r="O1838" i="2"/>
  <c r="P1839" i="2"/>
  <c r="Y1840" i="2" l="1"/>
  <c r="Z1840" i="2" s="1"/>
  <c r="AA1840" i="2" s="1"/>
  <c r="Q1840" i="2"/>
  <c r="R1840" i="2" s="1"/>
  <c r="S1840" i="2" s="1"/>
  <c r="X1838" i="2"/>
  <c r="W1837" i="2"/>
  <c r="O1837" i="2"/>
  <c r="P1838" i="2"/>
  <c r="Y1839" i="2" l="1"/>
  <c r="Z1839" i="2" s="1"/>
  <c r="AA1839" i="2" s="1"/>
  <c r="Q1839" i="2"/>
  <c r="R1839" i="2" s="1"/>
  <c r="S1839" i="2" s="1"/>
  <c r="X1837" i="2"/>
  <c r="W1836" i="2"/>
  <c r="O1836" i="2"/>
  <c r="P1837" i="2"/>
  <c r="Y1838" i="2" l="1"/>
  <c r="Z1838" i="2" s="1"/>
  <c r="AA1838" i="2" s="1"/>
  <c r="Q1838" i="2"/>
  <c r="R1838" i="2" s="1"/>
  <c r="S1838" i="2" s="1"/>
  <c r="X1836" i="2"/>
  <c r="W1835" i="2"/>
  <c r="O1835" i="2"/>
  <c r="P1836" i="2"/>
  <c r="Y1837" i="2" l="1"/>
  <c r="Z1837" i="2" s="1"/>
  <c r="AA1837" i="2" s="1"/>
  <c r="Q1837" i="2"/>
  <c r="R1837" i="2" s="1"/>
  <c r="S1837" i="2" s="1"/>
  <c r="X1835" i="2"/>
  <c r="W1834" i="2"/>
  <c r="O1834" i="2"/>
  <c r="P1835" i="2"/>
  <c r="Y1836" i="2" l="1"/>
  <c r="Z1836" i="2" s="1"/>
  <c r="AA1836" i="2" s="1"/>
  <c r="Q1836" i="2"/>
  <c r="R1836" i="2" s="1"/>
  <c r="S1836" i="2" s="1"/>
  <c r="X1834" i="2"/>
  <c r="W1833" i="2"/>
  <c r="O1833" i="2"/>
  <c r="P1834" i="2"/>
  <c r="Y1835" i="2" l="1"/>
  <c r="Z1835" i="2" s="1"/>
  <c r="AA1835" i="2" s="1"/>
  <c r="Q1835" i="2"/>
  <c r="R1835" i="2" s="1"/>
  <c r="S1835" i="2" s="1"/>
  <c r="X1833" i="2"/>
  <c r="W1832" i="2"/>
  <c r="O1832" i="2"/>
  <c r="P1833" i="2"/>
  <c r="Y1834" i="2" l="1"/>
  <c r="Z1834" i="2" s="1"/>
  <c r="AA1834" i="2" s="1"/>
  <c r="Q1834" i="2"/>
  <c r="R1834" i="2" s="1"/>
  <c r="S1834" i="2" s="1"/>
  <c r="X1832" i="2"/>
  <c r="W1831" i="2"/>
  <c r="O1831" i="2"/>
  <c r="P1832" i="2"/>
  <c r="Y1833" i="2" l="1"/>
  <c r="Z1833" i="2" s="1"/>
  <c r="AA1833" i="2" s="1"/>
  <c r="Q1833" i="2"/>
  <c r="R1833" i="2" s="1"/>
  <c r="S1833" i="2" s="1"/>
  <c r="X1831" i="2"/>
  <c r="W1830" i="2"/>
  <c r="O1830" i="2"/>
  <c r="P1831" i="2"/>
  <c r="Y1832" i="2" l="1"/>
  <c r="Z1832" i="2" s="1"/>
  <c r="AA1832" i="2" s="1"/>
  <c r="Q1832" i="2"/>
  <c r="R1832" i="2" s="1"/>
  <c r="S1832" i="2" s="1"/>
  <c r="X1830" i="2"/>
  <c r="W1829" i="2"/>
  <c r="O1829" i="2"/>
  <c r="P1830" i="2"/>
  <c r="Y1831" i="2" l="1"/>
  <c r="Z1831" i="2" s="1"/>
  <c r="AA1831" i="2" s="1"/>
  <c r="Q1831" i="2"/>
  <c r="R1831" i="2" s="1"/>
  <c r="S1831" i="2" s="1"/>
  <c r="X1829" i="2"/>
  <c r="W1828" i="2"/>
  <c r="O1828" i="2"/>
  <c r="P1829" i="2"/>
  <c r="Y1830" i="2" l="1"/>
  <c r="Z1830" i="2" s="1"/>
  <c r="AA1830" i="2" s="1"/>
  <c r="Q1830" i="2"/>
  <c r="R1830" i="2" s="1"/>
  <c r="S1830" i="2" s="1"/>
  <c r="X1828" i="2"/>
  <c r="W1827" i="2"/>
  <c r="O1827" i="2"/>
  <c r="P1828" i="2"/>
  <c r="Y1829" i="2" l="1"/>
  <c r="Z1829" i="2" s="1"/>
  <c r="AA1829" i="2" s="1"/>
  <c r="Q1829" i="2"/>
  <c r="R1829" i="2" s="1"/>
  <c r="S1829" i="2" s="1"/>
  <c r="X1827" i="2"/>
  <c r="W1826" i="2"/>
  <c r="O1826" i="2"/>
  <c r="P1827" i="2"/>
  <c r="Y1828" i="2" l="1"/>
  <c r="Z1828" i="2" s="1"/>
  <c r="AA1828" i="2" s="1"/>
  <c r="Q1828" i="2"/>
  <c r="R1828" i="2" s="1"/>
  <c r="S1828" i="2" s="1"/>
  <c r="X1826" i="2"/>
  <c r="W1825" i="2"/>
  <c r="O1825" i="2"/>
  <c r="P1826" i="2"/>
  <c r="Y1827" i="2" l="1"/>
  <c r="Z1827" i="2" s="1"/>
  <c r="AA1827" i="2" s="1"/>
  <c r="Q1827" i="2"/>
  <c r="R1827" i="2" s="1"/>
  <c r="S1827" i="2" s="1"/>
  <c r="X1825" i="2"/>
  <c r="W1824" i="2"/>
  <c r="O1824" i="2"/>
  <c r="P1825" i="2"/>
  <c r="Y1826" i="2" l="1"/>
  <c r="Z1826" i="2" s="1"/>
  <c r="AA1826" i="2" s="1"/>
  <c r="Q1826" i="2"/>
  <c r="R1826" i="2" s="1"/>
  <c r="S1826" i="2" s="1"/>
  <c r="X1824" i="2"/>
  <c r="W1823" i="2"/>
  <c r="O1823" i="2"/>
  <c r="P1824" i="2"/>
  <c r="Y1825" i="2" l="1"/>
  <c r="Z1825" i="2" s="1"/>
  <c r="AA1825" i="2" s="1"/>
  <c r="Q1825" i="2"/>
  <c r="R1825" i="2" s="1"/>
  <c r="S1825" i="2" s="1"/>
  <c r="X1823" i="2"/>
  <c r="W1822" i="2"/>
  <c r="O1822" i="2"/>
  <c r="P1823" i="2"/>
  <c r="Y1824" i="2" l="1"/>
  <c r="Z1824" i="2" s="1"/>
  <c r="AA1824" i="2" s="1"/>
  <c r="Q1824" i="2"/>
  <c r="R1824" i="2" s="1"/>
  <c r="S1824" i="2" s="1"/>
  <c r="X1822" i="2"/>
  <c r="W1821" i="2"/>
  <c r="O1821" i="2"/>
  <c r="P1822" i="2"/>
  <c r="Y1823" i="2" l="1"/>
  <c r="Z1823" i="2" s="1"/>
  <c r="AA1823" i="2" s="1"/>
  <c r="Q1823" i="2"/>
  <c r="R1823" i="2" s="1"/>
  <c r="S1823" i="2" s="1"/>
  <c r="X1821" i="2"/>
  <c r="W1820" i="2"/>
  <c r="O1820" i="2"/>
  <c r="P1821" i="2"/>
  <c r="Y1822" i="2" l="1"/>
  <c r="Z1822" i="2" s="1"/>
  <c r="AA1822" i="2" s="1"/>
  <c r="Q1822" i="2"/>
  <c r="R1822" i="2" s="1"/>
  <c r="S1822" i="2" s="1"/>
  <c r="X1820" i="2"/>
  <c r="W1819" i="2"/>
  <c r="O1819" i="2"/>
  <c r="P1820" i="2"/>
  <c r="Y1821" i="2" l="1"/>
  <c r="Z1821" i="2" s="1"/>
  <c r="AA1821" i="2" s="1"/>
  <c r="Q1821" i="2"/>
  <c r="R1821" i="2" s="1"/>
  <c r="S1821" i="2" s="1"/>
  <c r="X1819" i="2"/>
  <c r="W1818" i="2"/>
  <c r="O1818" i="2"/>
  <c r="P1819" i="2"/>
  <c r="Y1820" i="2" l="1"/>
  <c r="Z1820" i="2" s="1"/>
  <c r="AA1820" i="2" s="1"/>
  <c r="Q1820" i="2"/>
  <c r="R1820" i="2" s="1"/>
  <c r="S1820" i="2" s="1"/>
  <c r="X1818" i="2"/>
  <c r="W1817" i="2"/>
  <c r="O1817" i="2"/>
  <c r="P1818" i="2"/>
  <c r="Y1819" i="2" l="1"/>
  <c r="Z1819" i="2" s="1"/>
  <c r="AA1819" i="2" s="1"/>
  <c r="Q1819" i="2"/>
  <c r="R1819" i="2" s="1"/>
  <c r="S1819" i="2" s="1"/>
  <c r="X1817" i="2"/>
  <c r="W1816" i="2"/>
  <c r="O1816" i="2"/>
  <c r="P1817" i="2"/>
  <c r="Y1818" i="2" l="1"/>
  <c r="Z1818" i="2" s="1"/>
  <c r="AA1818" i="2" s="1"/>
  <c r="Q1818" i="2"/>
  <c r="R1818" i="2" s="1"/>
  <c r="S1818" i="2" s="1"/>
  <c r="X1816" i="2"/>
  <c r="W1815" i="2"/>
  <c r="O1815" i="2"/>
  <c r="P1816" i="2"/>
  <c r="Y1817" i="2" l="1"/>
  <c r="Z1817" i="2" s="1"/>
  <c r="AA1817" i="2" s="1"/>
  <c r="Q1817" i="2"/>
  <c r="R1817" i="2" s="1"/>
  <c r="S1817" i="2" s="1"/>
  <c r="X1815" i="2"/>
  <c r="W1814" i="2"/>
  <c r="O1814" i="2"/>
  <c r="P1815" i="2"/>
  <c r="Y1816" i="2" l="1"/>
  <c r="Z1816" i="2" s="1"/>
  <c r="AA1816" i="2" s="1"/>
  <c r="Q1816" i="2"/>
  <c r="R1816" i="2" s="1"/>
  <c r="S1816" i="2" s="1"/>
  <c r="X1814" i="2"/>
  <c r="W1813" i="2"/>
  <c r="O1813" i="2"/>
  <c r="P1814" i="2"/>
  <c r="Y1815" i="2" l="1"/>
  <c r="Z1815" i="2" s="1"/>
  <c r="AA1815" i="2" s="1"/>
  <c r="Q1815" i="2"/>
  <c r="R1815" i="2" s="1"/>
  <c r="S1815" i="2" s="1"/>
  <c r="X1813" i="2"/>
  <c r="W1812" i="2"/>
  <c r="O1812" i="2"/>
  <c r="P1813" i="2"/>
  <c r="Y1814" i="2" l="1"/>
  <c r="Z1814" i="2" s="1"/>
  <c r="AA1814" i="2" s="1"/>
  <c r="Q1814" i="2"/>
  <c r="R1814" i="2" s="1"/>
  <c r="S1814" i="2" s="1"/>
  <c r="X1812" i="2"/>
  <c r="W1811" i="2"/>
  <c r="O1811" i="2"/>
  <c r="P1812" i="2"/>
  <c r="Y1813" i="2" l="1"/>
  <c r="Z1813" i="2" s="1"/>
  <c r="AA1813" i="2" s="1"/>
  <c r="Q1813" i="2"/>
  <c r="R1813" i="2" s="1"/>
  <c r="S1813" i="2" s="1"/>
  <c r="X1811" i="2"/>
  <c r="W1810" i="2"/>
  <c r="O1810" i="2"/>
  <c r="P1811" i="2"/>
  <c r="Y1812" i="2" l="1"/>
  <c r="Z1812" i="2" s="1"/>
  <c r="AA1812" i="2" s="1"/>
  <c r="Q1812" i="2"/>
  <c r="R1812" i="2" s="1"/>
  <c r="S1812" i="2" s="1"/>
  <c r="X1810" i="2"/>
  <c r="W1809" i="2"/>
  <c r="O1809" i="2"/>
  <c r="P1810" i="2"/>
  <c r="Y1811" i="2" l="1"/>
  <c r="Z1811" i="2" s="1"/>
  <c r="AA1811" i="2" s="1"/>
  <c r="Q1811" i="2"/>
  <c r="R1811" i="2" s="1"/>
  <c r="S1811" i="2" s="1"/>
  <c r="X1809" i="2"/>
  <c r="W1808" i="2"/>
  <c r="O1808" i="2"/>
  <c r="P1809" i="2"/>
  <c r="Y1810" i="2" l="1"/>
  <c r="Z1810" i="2" s="1"/>
  <c r="AA1810" i="2" s="1"/>
  <c r="Q1810" i="2"/>
  <c r="R1810" i="2" s="1"/>
  <c r="S1810" i="2" s="1"/>
  <c r="X1808" i="2"/>
  <c r="W1807" i="2"/>
  <c r="O1807" i="2"/>
  <c r="P1808" i="2"/>
  <c r="Y1809" i="2" l="1"/>
  <c r="Z1809" i="2" s="1"/>
  <c r="AA1809" i="2" s="1"/>
  <c r="Q1809" i="2"/>
  <c r="R1809" i="2" s="1"/>
  <c r="S1809" i="2" s="1"/>
  <c r="X1807" i="2"/>
  <c r="W1806" i="2"/>
  <c r="O1806" i="2"/>
  <c r="P1807" i="2"/>
  <c r="Y1808" i="2" l="1"/>
  <c r="Z1808" i="2" s="1"/>
  <c r="AA1808" i="2" s="1"/>
  <c r="Q1808" i="2"/>
  <c r="R1808" i="2" s="1"/>
  <c r="S1808" i="2" s="1"/>
  <c r="X1806" i="2"/>
  <c r="W1805" i="2"/>
  <c r="O1805" i="2"/>
  <c r="P1806" i="2"/>
  <c r="Y1807" i="2" l="1"/>
  <c r="Z1807" i="2" s="1"/>
  <c r="AA1807" i="2" s="1"/>
  <c r="Q1807" i="2"/>
  <c r="R1807" i="2" s="1"/>
  <c r="S1807" i="2" s="1"/>
  <c r="X1805" i="2"/>
  <c r="W1804" i="2"/>
  <c r="O1804" i="2"/>
  <c r="P1805" i="2"/>
  <c r="Y1806" i="2" l="1"/>
  <c r="Z1806" i="2" s="1"/>
  <c r="AA1806" i="2" s="1"/>
  <c r="Q1806" i="2"/>
  <c r="R1806" i="2" s="1"/>
  <c r="S1806" i="2" s="1"/>
  <c r="X1804" i="2"/>
  <c r="W1803" i="2"/>
  <c r="O1803" i="2"/>
  <c r="P1804" i="2"/>
  <c r="Y1805" i="2" l="1"/>
  <c r="Z1805" i="2" s="1"/>
  <c r="AA1805" i="2" s="1"/>
  <c r="Q1805" i="2"/>
  <c r="R1805" i="2" s="1"/>
  <c r="S1805" i="2" s="1"/>
  <c r="X1803" i="2"/>
  <c r="W1802" i="2"/>
  <c r="O1802" i="2"/>
  <c r="P1803" i="2"/>
  <c r="Y1804" i="2" l="1"/>
  <c r="Z1804" i="2" s="1"/>
  <c r="AA1804" i="2" s="1"/>
  <c r="Q1804" i="2"/>
  <c r="R1804" i="2" s="1"/>
  <c r="S1804" i="2" s="1"/>
  <c r="X1802" i="2"/>
  <c r="W1801" i="2"/>
  <c r="O1801" i="2"/>
  <c r="P1802" i="2"/>
  <c r="Y1803" i="2" l="1"/>
  <c r="Z1803" i="2" s="1"/>
  <c r="AA1803" i="2" s="1"/>
  <c r="Q1803" i="2"/>
  <c r="R1803" i="2" s="1"/>
  <c r="S1803" i="2" s="1"/>
  <c r="X1801" i="2"/>
  <c r="W1800" i="2"/>
  <c r="O1800" i="2"/>
  <c r="P1801" i="2"/>
  <c r="Y1802" i="2" l="1"/>
  <c r="Z1802" i="2" s="1"/>
  <c r="AA1802" i="2" s="1"/>
  <c r="Q1802" i="2"/>
  <c r="R1802" i="2" s="1"/>
  <c r="S1802" i="2" s="1"/>
  <c r="X1800" i="2"/>
  <c r="W1799" i="2"/>
  <c r="O1799" i="2"/>
  <c r="P1800" i="2"/>
  <c r="Y1801" i="2" l="1"/>
  <c r="Z1801" i="2" s="1"/>
  <c r="AA1801" i="2" s="1"/>
  <c r="Q1801" i="2"/>
  <c r="R1801" i="2" s="1"/>
  <c r="S1801" i="2" s="1"/>
  <c r="X1799" i="2"/>
  <c r="W1798" i="2"/>
  <c r="O1798" i="2"/>
  <c r="P1799" i="2"/>
  <c r="Y1800" i="2" l="1"/>
  <c r="Z1800" i="2" s="1"/>
  <c r="AA1800" i="2" s="1"/>
  <c r="Q1800" i="2"/>
  <c r="R1800" i="2" s="1"/>
  <c r="S1800" i="2" s="1"/>
  <c r="X1798" i="2"/>
  <c r="W1797" i="2"/>
  <c r="O1797" i="2"/>
  <c r="P1798" i="2"/>
  <c r="Y1799" i="2" l="1"/>
  <c r="Z1799" i="2" s="1"/>
  <c r="AA1799" i="2" s="1"/>
  <c r="Q1799" i="2"/>
  <c r="R1799" i="2" s="1"/>
  <c r="S1799" i="2" s="1"/>
  <c r="X1797" i="2"/>
  <c r="W1796" i="2"/>
  <c r="O1796" i="2"/>
  <c r="P1797" i="2"/>
  <c r="Y1798" i="2" l="1"/>
  <c r="Z1798" i="2" s="1"/>
  <c r="AA1798" i="2" s="1"/>
  <c r="Q1798" i="2"/>
  <c r="R1798" i="2" s="1"/>
  <c r="S1798" i="2" s="1"/>
  <c r="X1796" i="2"/>
  <c r="W1795" i="2"/>
  <c r="O1795" i="2"/>
  <c r="P1796" i="2"/>
  <c r="Y1797" i="2" l="1"/>
  <c r="Z1797" i="2" s="1"/>
  <c r="AA1797" i="2" s="1"/>
  <c r="Q1797" i="2"/>
  <c r="R1797" i="2" s="1"/>
  <c r="S1797" i="2" s="1"/>
  <c r="X1795" i="2"/>
  <c r="W1794" i="2"/>
  <c r="O1794" i="2"/>
  <c r="P1795" i="2"/>
  <c r="Y1796" i="2" l="1"/>
  <c r="Z1796" i="2" s="1"/>
  <c r="AA1796" i="2" s="1"/>
  <c r="Q1796" i="2"/>
  <c r="R1796" i="2" s="1"/>
  <c r="S1796" i="2" s="1"/>
  <c r="X1794" i="2"/>
  <c r="W1793" i="2"/>
  <c r="O1793" i="2"/>
  <c r="P1794" i="2"/>
  <c r="Y1795" i="2" l="1"/>
  <c r="Z1795" i="2" s="1"/>
  <c r="AA1795" i="2" s="1"/>
  <c r="Q1795" i="2"/>
  <c r="R1795" i="2" s="1"/>
  <c r="S1795" i="2" s="1"/>
  <c r="X1793" i="2"/>
  <c r="W1792" i="2"/>
  <c r="O1792" i="2"/>
  <c r="P1793" i="2"/>
  <c r="Y1794" i="2" l="1"/>
  <c r="Z1794" i="2" s="1"/>
  <c r="AA1794" i="2" s="1"/>
  <c r="Q1794" i="2"/>
  <c r="R1794" i="2" s="1"/>
  <c r="S1794" i="2" s="1"/>
  <c r="X1792" i="2"/>
  <c r="W1791" i="2"/>
  <c r="O1791" i="2"/>
  <c r="P1792" i="2"/>
  <c r="Y1793" i="2" l="1"/>
  <c r="Z1793" i="2" s="1"/>
  <c r="AA1793" i="2" s="1"/>
  <c r="Q1793" i="2"/>
  <c r="R1793" i="2" s="1"/>
  <c r="S1793" i="2" s="1"/>
  <c r="X1791" i="2"/>
  <c r="W1790" i="2"/>
  <c r="O1790" i="2"/>
  <c r="P1791" i="2"/>
  <c r="Y1792" i="2" l="1"/>
  <c r="Z1792" i="2" s="1"/>
  <c r="AA1792" i="2" s="1"/>
  <c r="Q1792" i="2"/>
  <c r="R1792" i="2" s="1"/>
  <c r="S1792" i="2" s="1"/>
  <c r="X1790" i="2"/>
  <c r="W1789" i="2"/>
  <c r="O1789" i="2"/>
  <c r="P1790" i="2"/>
  <c r="Y1791" i="2" l="1"/>
  <c r="Z1791" i="2" s="1"/>
  <c r="AA1791" i="2" s="1"/>
  <c r="Q1791" i="2"/>
  <c r="R1791" i="2" s="1"/>
  <c r="S1791" i="2" s="1"/>
  <c r="X1789" i="2"/>
  <c r="W1788" i="2"/>
  <c r="O1788" i="2"/>
  <c r="P1789" i="2"/>
  <c r="Y1790" i="2" l="1"/>
  <c r="Z1790" i="2" s="1"/>
  <c r="AA1790" i="2" s="1"/>
  <c r="Q1790" i="2"/>
  <c r="R1790" i="2" s="1"/>
  <c r="S1790" i="2" s="1"/>
  <c r="X1788" i="2"/>
  <c r="W1787" i="2"/>
  <c r="O1787" i="2"/>
  <c r="P1788" i="2"/>
  <c r="Y1789" i="2" l="1"/>
  <c r="Z1789" i="2" s="1"/>
  <c r="AA1789" i="2" s="1"/>
  <c r="Q1789" i="2"/>
  <c r="R1789" i="2" s="1"/>
  <c r="S1789" i="2" s="1"/>
  <c r="X1787" i="2"/>
  <c r="W1786" i="2"/>
  <c r="O1786" i="2"/>
  <c r="P1787" i="2"/>
  <c r="Y1788" i="2" l="1"/>
  <c r="Z1788" i="2" s="1"/>
  <c r="AA1788" i="2" s="1"/>
  <c r="Q1788" i="2"/>
  <c r="R1788" i="2" s="1"/>
  <c r="S1788" i="2" s="1"/>
  <c r="X1786" i="2"/>
  <c r="W1785" i="2"/>
  <c r="O1785" i="2"/>
  <c r="P1786" i="2"/>
  <c r="Y1787" i="2" l="1"/>
  <c r="Z1787" i="2" s="1"/>
  <c r="AA1787" i="2" s="1"/>
  <c r="Q1787" i="2"/>
  <c r="R1787" i="2" s="1"/>
  <c r="S1787" i="2" s="1"/>
  <c r="X1785" i="2"/>
  <c r="W1784" i="2"/>
  <c r="O1784" i="2"/>
  <c r="P1785" i="2"/>
  <c r="Y1786" i="2" l="1"/>
  <c r="Z1786" i="2" s="1"/>
  <c r="AA1786" i="2" s="1"/>
  <c r="Q1786" i="2"/>
  <c r="R1786" i="2" s="1"/>
  <c r="S1786" i="2" s="1"/>
  <c r="X1784" i="2"/>
  <c r="W1783" i="2"/>
  <c r="O1783" i="2"/>
  <c r="P1784" i="2"/>
  <c r="Y1785" i="2" l="1"/>
  <c r="Z1785" i="2" s="1"/>
  <c r="AA1785" i="2" s="1"/>
  <c r="Q1785" i="2"/>
  <c r="R1785" i="2" s="1"/>
  <c r="S1785" i="2" s="1"/>
  <c r="X1783" i="2"/>
  <c r="W1782" i="2"/>
  <c r="O1782" i="2"/>
  <c r="P1783" i="2"/>
  <c r="Y1784" i="2" l="1"/>
  <c r="Z1784" i="2" s="1"/>
  <c r="AA1784" i="2" s="1"/>
  <c r="Q1784" i="2"/>
  <c r="R1784" i="2" s="1"/>
  <c r="S1784" i="2" s="1"/>
  <c r="X1782" i="2"/>
  <c r="W1781" i="2"/>
  <c r="O1781" i="2"/>
  <c r="P1782" i="2"/>
  <c r="Y1783" i="2" l="1"/>
  <c r="Z1783" i="2" s="1"/>
  <c r="AA1783" i="2" s="1"/>
  <c r="Q1783" i="2"/>
  <c r="R1783" i="2" s="1"/>
  <c r="S1783" i="2" s="1"/>
  <c r="X1781" i="2"/>
  <c r="W1780" i="2"/>
  <c r="O1780" i="2"/>
  <c r="P1781" i="2"/>
  <c r="Y1782" i="2" l="1"/>
  <c r="Z1782" i="2" s="1"/>
  <c r="AA1782" i="2" s="1"/>
  <c r="Q1782" i="2"/>
  <c r="R1782" i="2" s="1"/>
  <c r="S1782" i="2" s="1"/>
  <c r="X1780" i="2"/>
  <c r="W1779" i="2"/>
  <c r="O1779" i="2"/>
  <c r="P1780" i="2"/>
  <c r="Y1781" i="2" l="1"/>
  <c r="Z1781" i="2" s="1"/>
  <c r="AA1781" i="2" s="1"/>
  <c r="Q1781" i="2"/>
  <c r="R1781" i="2" s="1"/>
  <c r="S1781" i="2" s="1"/>
  <c r="X1779" i="2"/>
  <c r="W1778" i="2"/>
  <c r="O1778" i="2"/>
  <c r="P1779" i="2"/>
  <c r="Y1780" i="2" l="1"/>
  <c r="Z1780" i="2" s="1"/>
  <c r="AA1780" i="2" s="1"/>
  <c r="Q1780" i="2"/>
  <c r="R1780" i="2" s="1"/>
  <c r="S1780" i="2" s="1"/>
  <c r="X1778" i="2"/>
  <c r="W1777" i="2"/>
  <c r="O1777" i="2"/>
  <c r="P1778" i="2"/>
  <c r="Y1779" i="2" l="1"/>
  <c r="Z1779" i="2" s="1"/>
  <c r="AA1779" i="2" s="1"/>
  <c r="Q1779" i="2"/>
  <c r="R1779" i="2" s="1"/>
  <c r="S1779" i="2" s="1"/>
  <c r="X1777" i="2"/>
  <c r="W1776" i="2"/>
  <c r="O1776" i="2"/>
  <c r="P1777" i="2"/>
  <c r="Y1778" i="2" l="1"/>
  <c r="Z1778" i="2" s="1"/>
  <c r="AA1778" i="2" s="1"/>
  <c r="Q1778" i="2"/>
  <c r="R1778" i="2" s="1"/>
  <c r="S1778" i="2" s="1"/>
  <c r="X1776" i="2"/>
  <c r="W1775" i="2"/>
  <c r="O1775" i="2"/>
  <c r="P1776" i="2"/>
  <c r="Y1777" i="2" l="1"/>
  <c r="Z1777" i="2" s="1"/>
  <c r="AA1777" i="2" s="1"/>
  <c r="Q1777" i="2"/>
  <c r="R1777" i="2" s="1"/>
  <c r="S1777" i="2" s="1"/>
  <c r="X1775" i="2"/>
  <c r="W1774" i="2"/>
  <c r="O1774" i="2"/>
  <c r="P1775" i="2"/>
  <c r="Y1776" i="2" l="1"/>
  <c r="Z1776" i="2" s="1"/>
  <c r="AA1776" i="2" s="1"/>
  <c r="Q1776" i="2"/>
  <c r="R1776" i="2" s="1"/>
  <c r="S1776" i="2" s="1"/>
  <c r="X1774" i="2"/>
  <c r="W1773" i="2"/>
  <c r="O1773" i="2"/>
  <c r="P1774" i="2"/>
  <c r="Y1775" i="2" l="1"/>
  <c r="Z1775" i="2" s="1"/>
  <c r="AA1775" i="2" s="1"/>
  <c r="Q1775" i="2"/>
  <c r="R1775" i="2" s="1"/>
  <c r="S1775" i="2" s="1"/>
  <c r="X1773" i="2"/>
  <c r="W1772" i="2"/>
  <c r="O1772" i="2"/>
  <c r="P1773" i="2"/>
  <c r="Y1774" i="2" l="1"/>
  <c r="Z1774" i="2" s="1"/>
  <c r="AA1774" i="2" s="1"/>
  <c r="Q1774" i="2"/>
  <c r="R1774" i="2" s="1"/>
  <c r="S1774" i="2" s="1"/>
  <c r="X1772" i="2"/>
  <c r="W1771" i="2"/>
  <c r="O1771" i="2"/>
  <c r="P1772" i="2"/>
  <c r="Y1773" i="2" l="1"/>
  <c r="Z1773" i="2" s="1"/>
  <c r="AA1773" i="2" s="1"/>
  <c r="Q1773" i="2"/>
  <c r="R1773" i="2" s="1"/>
  <c r="S1773" i="2" s="1"/>
  <c r="X1771" i="2"/>
  <c r="W1770" i="2"/>
  <c r="O1770" i="2"/>
  <c r="P1771" i="2"/>
  <c r="Y1772" i="2" l="1"/>
  <c r="Z1772" i="2" s="1"/>
  <c r="AA1772" i="2" s="1"/>
  <c r="Q1772" i="2"/>
  <c r="R1772" i="2" s="1"/>
  <c r="S1772" i="2" s="1"/>
  <c r="X1770" i="2"/>
  <c r="W1769" i="2"/>
  <c r="O1769" i="2"/>
  <c r="P1770" i="2"/>
  <c r="Y1771" i="2" l="1"/>
  <c r="Z1771" i="2" s="1"/>
  <c r="AA1771" i="2" s="1"/>
  <c r="Q1771" i="2"/>
  <c r="R1771" i="2" s="1"/>
  <c r="S1771" i="2" s="1"/>
  <c r="X1769" i="2"/>
  <c r="W1768" i="2"/>
  <c r="O1768" i="2"/>
  <c r="P1769" i="2"/>
  <c r="Y1770" i="2" l="1"/>
  <c r="Z1770" i="2" s="1"/>
  <c r="AA1770" i="2" s="1"/>
  <c r="Q1770" i="2"/>
  <c r="R1770" i="2" s="1"/>
  <c r="S1770" i="2" s="1"/>
  <c r="X1768" i="2"/>
  <c r="W1767" i="2"/>
  <c r="O1767" i="2"/>
  <c r="P1768" i="2"/>
  <c r="Y1769" i="2" l="1"/>
  <c r="Z1769" i="2" s="1"/>
  <c r="AA1769" i="2" s="1"/>
  <c r="Q1769" i="2"/>
  <c r="R1769" i="2" s="1"/>
  <c r="S1769" i="2" s="1"/>
  <c r="X1767" i="2"/>
  <c r="W1766" i="2"/>
  <c r="O1766" i="2"/>
  <c r="P1767" i="2"/>
  <c r="Y1768" i="2" l="1"/>
  <c r="Z1768" i="2" s="1"/>
  <c r="AA1768" i="2" s="1"/>
  <c r="Q1768" i="2"/>
  <c r="R1768" i="2" s="1"/>
  <c r="S1768" i="2" s="1"/>
  <c r="X1766" i="2"/>
  <c r="W1765" i="2"/>
  <c r="O1765" i="2"/>
  <c r="P1766" i="2"/>
  <c r="Y1767" i="2" l="1"/>
  <c r="Z1767" i="2" s="1"/>
  <c r="AA1767" i="2" s="1"/>
  <c r="Q1767" i="2"/>
  <c r="R1767" i="2" s="1"/>
  <c r="S1767" i="2" s="1"/>
  <c r="X1765" i="2"/>
  <c r="W1764" i="2"/>
  <c r="O1764" i="2"/>
  <c r="P1765" i="2"/>
  <c r="Y1766" i="2" l="1"/>
  <c r="Z1766" i="2" s="1"/>
  <c r="AA1766" i="2" s="1"/>
  <c r="Q1766" i="2"/>
  <c r="R1766" i="2" s="1"/>
  <c r="S1766" i="2" s="1"/>
  <c r="X1764" i="2"/>
  <c r="W1763" i="2"/>
  <c r="O1763" i="2"/>
  <c r="P1764" i="2"/>
  <c r="Y1765" i="2" l="1"/>
  <c r="Z1765" i="2" s="1"/>
  <c r="AA1765" i="2" s="1"/>
  <c r="Q1765" i="2"/>
  <c r="R1765" i="2" s="1"/>
  <c r="S1765" i="2" s="1"/>
  <c r="X1763" i="2"/>
  <c r="W1762" i="2"/>
  <c r="O1762" i="2"/>
  <c r="P1763" i="2"/>
  <c r="Y1764" i="2" l="1"/>
  <c r="Z1764" i="2" s="1"/>
  <c r="AA1764" i="2" s="1"/>
  <c r="Q1764" i="2"/>
  <c r="R1764" i="2" s="1"/>
  <c r="S1764" i="2" s="1"/>
  <c r="X1762" i="2"/>
  <c r="W1761" i="2"/>
  <c r="O1761" i="2"/>
  <c r="P1762" i="2"/>
  <c r="Y1763" i="2" l="1"/>
  <c r="Z1763" i="2" s="1"/>
  <c r="AA1763" i="2" s="1"/>
  <c r="Q1763" i="2"/>
  <c r="R1763" i="2" s="1"/>
  <c r="S1763" i="2" s="1"/>
  <c r="X1761" i="2"/>
  <c r="W1760" i="2"/>
  <c r="O1760" i="2"/>
  <c r="P1761" i="2"/>
  <c r="Y1762" i="2" l="1"/>
  <c r="Z1762" i="2" s="1"/>
  <c r="AA1762" i="2" s="1"/>
  <c r="Q1762" i="2"/>
  <c r="R1762" i="2" s="1"/>
  <c r="S1762" i="2" s="1"/>
  <c r="X1760" i="2"/>
  <c r="W1759" i="2"/>
  <c r="O1759" i="2"/>
  <c r="P1760" i="2"/>
  <c r="Y1761" i="2" l="1"/>
  <c r="Z1761" i="2" s="1"/>
  <c r="AA1761" i="2" s="1"/>
  <c r="Q1761" i="2"/>
  <c r="R1761" i="2" s="1"/>
  <c r="S1761" i="2" s="1"/>
  <c r="X1759" i="2"/>
  <c r="W1758" i="2"/>
  <c r="O1758" i="2"/>
  <c r="P1759" i="2"/>
  <c r="Y1760" i="2" l="1"/>
  <c r="Z1760" i="2" s="1"/>
  <c r="AA1760" i="2" s="1"/>
  <c r="Q1760" i="2"/>
  <c r="R1760" i="2" s="1"/>
  <c r="S1760" i="2" s="1"/>
  <c r="X1758" i="2"/>
  <c r="W1757" i="2"/>
  <c r="O1757" i="2"/>
  <c r="P1758" i="2"/>
  <c r="Y1759" i="2" l="1"/>
  <c r="Z1759" i="2" s="1"/>
  <c r="AA1759" i="2" s="1"/>
  <c r="Q1759" i="2"/>
  <c r="R1759" i="2" s="1"/>
  <c r="S1759" i="2" s="1"/>
  <c r="X1757" i="2"/>
  <c r="W1756" i="2"/>
  <c r="O1756" i="2"/>
  <c r="P1757" i="2"/>
  <c r="Y1758" i="2" l="1"/>
  <c r="Z1758" i="2" s="1"/>
  <c r="AA1758" i="2" s="1"/>
  <c r="Q1758" i="2"/>
  <c r="R1758" i="2" s="1"/>
  <c r="S1758" i="2" s="1"/>
  <c r="X1756" i="2"/>
  <c r="W1755" i="2"/>
  <c r="O1755" i="2"/>
  <c r="P1756" i="2"/>
  <c r="Y1757" i="2" l="1"/>
  <c r="Z1757" i="2" s="1"/>
  <c r="AA1757" i="2" s="1"/>
  <c r="Q1757" i="2"/>
  <c r="R1757" i="2" s="1"/>
  <c r="S1757" i="2" s="1"/>
  <c r="X1755" i="2"/>
  <c r="W1754" i="2"/>
  <c r="O1754" i="2"/>
  <c r="P1755" i="2"/>
  <c r="Y1756" i="2" l="1"/>
  <c r="Z1756" i="2" s="1"/>
  <c r="AA1756" i="2" s="1"/>
  <c r="Q1756" i="2"/>
  <c r="R1756" i="2" s="1"/>
  <c r="S1756" i="2" s="1"/>
  <c r="X1754" i="2"/>
  <c r="W1753" i="2"/>
  <c r="O1753" i="2"/>
  <c r="P1754" i="2"/>
  <c r="Y1755" i="2" l="1"/>
  <c r="Z1755" i="2" s="1"/>
  <c r="AA1755" i="2" s="1"/>
  <c r="Q1755" i="2"/>
  <c r="R1755" i="2" s="1"/>
  <c r="S1755" i="2" s="1"/>
  <c r="X1753" i="2"/>
  <c r="W1752" i="2"/>
  <c r="O1752" i="2"/>
  <c r="P1753" i="2"/>
  <c r="Y1754" i="2" l="1"/>
  <c r="Z1754" i="2" s="1"/>
  <c r="AA1754" i="2" s="1"/>
  <c r="Q1754" i="2"/>
  <c r="R1754" i="2" s="1"/>
  <c r="S1754" i="2" s="1"/>
  <c r="X1752" i="2"/>
  <c r="W1751" i="2"/>
  <c r="O1751" i="2"/>
  <c r="P1752" i="2"/>
  <c r="Y1753" i="2" l="1"/>
  <c r="Z1753" i="2" s="1"/>
  <c r="AA1753" i="2" s="1"/>
  <c r="Q1753" i="2"/>
  <c r="R1753" i="2" s="1"/>
  <c r="S1753" i="2" s="1"/>
  <c r="X1751" i="2"/>
  <c r="W1750" i="2"/>
  <c r="O1750" i="2"/>
  <c r="P1751" i="2"/>
  <c r="Y1752" i="2" l="1"/>
  <c r="Z1752" i="2" s="1"/>
  <c r="AA1752" i="2" s="1"/>
  <c r="Q1752" i="2"/>
  <c r="R1752" i="2" s="1"/>
  <c r="S1752" i="2" s="1"/>
  <c r="X1750" i="2"/>
  <c r="W1749" i="2"/>
  <c r="O1749" i="2"/>
  <c r="P1750" i="2"/>
  <c r="Y1751" i="2" l="1"/>
  <c r="Z1751" i="2" s="1"/>
  <c r="AA1751" i="2" s="1"/>
  <c r="Q1751" i="2"/>
  <c r="R1751" i="2" s="1"/>
  <c r="S1751" i="2" s="1"/>
  <c r="X1749" i="2"/>
  <c r="W1748" i="2"/>
  <c r="O1748" i="2"/>
  <c r="P1749" i="2"/>
  <c r="Y1750" i="2" l="1"/>
  <c r="Z1750" i="2" s="1"/>
  <c r="AA1750" i="2" s="1"/>
  <c r="Q1750" i="2"/>
  <c r="R1750" i="2" s="1"/>
  <c r="S1750" i="2" s="1"/>
  <c r="X1748" i="2"/>
  <c r="W1747" i="2"/>
  <c r="O1747" i="2"/>
  <c r="P1748" i="2"/>
  <c r="Y1749" i="2" l="1"/>
  <c r="Z1749" i="2" s="1"/>
  <c r="AA1749" i="2" s="1"/>
  <c r="Q1749" i="2"/>
  <c r="R1749" i="2" s="1"/>
  <c r="S1749" i="2" s="1"/>
  <c r="X1747" i="2"/>
  <c r="W1746" i="2"/>
  <c r="O1746" i="2"/>
  <c r="P1747" i="2"/>
  <c r="Y1748" i="2" l="1"/>
  <c r="Z1748" i="2" s="1"/>
  <c r="AA1748" i="2" s="1"/>
  <c r="Q1748" i="2"/>
  <c r="R1748" i="2" s="1"/>
  <c r="S1748" i="2" s="1"/>
  <c r="X1746" i="2"/>
  <c r="W1745" i="2"/>
  <c r="O1745" i="2"/>
  <c r="P1746" i="2"/>
  <c r="Y1747" i="2" l="1"/>
  <c r="Z1747" i="2" s="1"/>
  <c r="AA1747" i="2" s="1"/>
  <c r="Q1747" i="2"/>
  <c r="R1747" i="2" s="1"/>
  <c r="S1747" i="2" s="1"/>
  <c r="X1745" i="2"/>
  <c r="W1744" i="2"/>
  <c r="O1744" i="2"/>
  <c r="P1745" i="2"/>
  <c r="Y1746" i="2" l="1"/>
  <c r="Z1746" i="2" s="1"/>
  <c r="AA1746" i="2" s="1"/>
  <c r="Q1746" i="2"/>
  <c r="R1746" i="2" s="1"/>
  <c r="S1746" i="2" s="1"/>
  <c r="X1744" i="2"/>
  <c r="W1743" i="2"/>
  <c r="O1743" i="2"/>
  <c r="P1744" i="2"/>
  <c r="Y1745" i="2" l="1"/>
  <c r="Z1745" i="2" s="1"/>
  <c r="AA1745" i="2" s="1"/>
  <c r="Q1745" i="2"/>
  <c r="R1745" i="2" s="1"/>
  <c r="S1745" i="2" s="1"/>
  <c r="X1743" i="2"/>
  <c r="W1742" i="2"/>
  <c r="O1742" i="2"/>
  <c r="P1743" i="2"/>
  <c r="Y1744" i="2" l="1"/>
  <c r="Z1744" i="2" s="1"/>
  <c r="AA1744" i="2" s="1"/>
  <c r="Q1744" i="2"/>
  <c r="R1744" i="2" s="1"/>
  <c r="S1744" i="2" s="1"/>
  <c r="X1742" i="2"/>
  <c r="W1741" i="2"/>
  <c r="O1741" i="2"/>
  <c r="P1742" i="2"/>
  <c r="Y1743" i="2" l="1"/>
  <c r="Z1743" i="2" s="1"/>
  <c r="AA1743" i="2" s="1"/>
  <c r="Q1743" i="2"/>
  <c r="R1743" i="2" s="1"/>
  <c r="S1743" i="2" s="1"/>
  <c r="X1741" i="2"/>
  <c r="W1740" i="2"/>
  <c r="O1740" i="2"/>
  <c r="P1741" i="2"/>
  <c r="Y1742" i="2" l="1"/>
  <c r="Z1742" i="2" s="1"/>
  <c r="AA1742" i="2" s="1"/>
  <c r="Q1742" i="2"/>
  <c r="R1742" i="2" s="1"/>
  <c r="S1742" i="2" s="1"/>
  <c r="X1740" i="2"/>
  <c r="W1739" i="2"/>
  <c r="O1739" i="2"/>
  <c r="P1740" i="2"/>
  <c r="Y1741" i="2" l="1"/>
  <c r="Z1741" i="2" s="1"/>
  <c r="AA1741" i="2" s="1"/>
  <c r="Q1741" i="2"/>
  <c r="R1741" i="2" s="1"/>
  <c r="S1741" i="2" s="1"/>
  <c r="X1739" i="2"/>
  <c r="W1738" i="2"/>
  <c r="O1738" i="2"/>
  <c r="P1739" i="2"/>
  <c r="Y1740" i="2" l="1"/>
  <c r="Z1740" i="2" s="1"/>
  <c r="AA1740" i="2" s="1"/>
  <c r="Q1740" i="2"/>
  <c r="R1740" i="2" s="1"/>
  <c r="S1740" i="2" s="1"/>
  <c r="X1738" i="2"/>
  <c r="W1737" i="2"/>
  <c r="O1737" i="2"/>
  <c r="P1738" i="2"/>
  <c r="Y1739" i="2" l="1"/>
  <c r="Z1739" i="2" s="1"/>
  <c r="AA1739" i="2" s="1"/>
  <c r="Q1739" i="2"/>
  <c r="R1739" i="2" s="1"/>
  <c r="S1739" i="2" s="1"/>
  <c r="X1737" i="2"/>
  <c r="W1736" i="2"/>
  <c r="O1736" i="2"/>
  <c r="P1737" i="2"/>
  <c r="Y1738" i="2" l="1"/>
  <c r="Z1738" i="2" s="1"/>
  <c r="AA1738" i="2" s="1"/>
  <c r="Q1738" i="2"/>
  <c r="R1738" i="2" s="1"/>
  <c r="S1738" i="2" s="1"/>
  <c r="X1736" i="2"/>
  <c r="W1735" i="2"/>
  <c r="O1735" i="2"/>
  <c r="P1736" i="2"/>
  <c r="Y1737" i="2" l="1"/>
  <c r="Z1737" i="2" s="1"/>
  <c r="AA1737" i="2" s="1"/>
  <c r="Q1737" i="2"/>
  <c r="R1737" i="2" s="1"/>
  <c r="S1737" i="2" s="1"/>
  <c r="X1735" i="2"/>
  <c r="W1734" i="2"/>
  <c r="O1734" i="2"/>
  <c r="P1735" i="2"/>
  <c r="Y1736" i="2" l="1"/>
  <c r="Z1736" i="2" s="1"/>
  <c r="AA1736" i="2" s="1"/>
  <c r="Q1736" i="2"/>
  <c r="R1736" i="2" s="1"/>
  <c r="S1736" i="2" s="1"/>
  <c r="X1734" i="2"/>
  <c r="W1733" i="2"/>
  <c r="O1733" i="2"/>
  <c r="P1734" i="2"/>
  <c r="Y1735" i="2" l="1"/>
  <c r="Z1735" i="2" s="1"/>
  <c r="AA1735" i="2" s="1"/>
  <c r="Q1735" i="2"/>
  <c r="R1735" i="2" s="1"/>
  <c r="S1735" i="2" s="1"/>
  <c r="X1733" i="2"/>
  <c r="W1732" i="2"/>
  <c r="O1732" i="2"/>
  <c r="P1733" i="2"/>
  <c r="Y1734" i="2" l="1"/>
  <c r="Z1734" i="2" s="1"/>
  <c r="AA1734" i="2" s="1"/>
  <c r="Q1734" i="2"/>
  <c r="R1734" i="2" s="1"/>
  <c r="S1734" i="2" s="1"/>
  <c r="X1732" i="2"/>
  <c r="W1731" i="2"/>
  <c r="O1731" i="2"/>
  <c r="P1732" i="2"/>
  <c r="Y1733" i="2" l="1"/>
  <c r="Z1733" i="2" s="1"/>
  <c r="AA1733" i="2" s="1"/>
  <c r="Q1733" i="2"/>
  <c r="R1733" i="2" s="1"/>
  <c r="S1733" i="2" s="1"/>
  <c r="X1731" i="2"/>
  <c r="W1730" i="2"/>
  <c r="O1730" i="2"/>
  <c r="P1731" i="2"/>
  <c r="Y1732" i="2" l="1"/>
  <c r="Z1732" i="2" s="1"/>
  <c r="AA1732" i="2" s="1"/>
  <c r="Q1732" i="2"/>
  <c r="R1732" i="2" s="1"/>
  <c r="S1732" i="2" s="1"/>
  <c r="X1730" i="2"/>
  <c r="W1729" i="2"/>
  <c r="O1729" i="2"/>
  <c r="P1730" i="2"/>
  <c r="Y1731" i="2" l="1"/>
  <c r="Z1731" i="2" s="1"/>
  <c r="AA1731" i="2" s="1"/>
  <c r="Q1731" i="2"/>
  <c r="R1731" i="2" s="1"/>
  <c r="S1731" i="2" s="1"/>
  <c r="X1729" i="2"/>
  <c r="W1728" i="2"/>
  <c r="O1728" i="2"/>
  <c r="P1729" i="2"/>
  <c r="Y1730" i="2" l="1"/>
  <c r="Z1730" i="2" s="1"/>
  <c r="AA1730" i="2" s="1"/>
  <c r="Q1730" i="2"/>
  <c r="R1730" i="2" s="1"/>
  <c r="S1730" i="2" s="1"/>
  <c r="X1728" i="2"/>
  <c r="W1727" i="2"/>
  <c r="O1727" i="2"/>
  <c r="P1728" i="2"/>
  <c r="Y1729" i="2" l="1"/>
  <c r="Z1729" i="2" s="1"/>
  <c r="AA1729" i="2" s="1"/>
  <c r="Q1729" i="2"/>
  <c r="R1729" i="2" s="1"/>
  <c r="S1729" i="2" s="1"/>
  <c r="X1727" i="2"/>
  <c r="W1726" i="2"/>
  <c r="O1726" i="2"/>
  <c r="P1727" i="2"/>
  <c r="Y1728" i="2" l="1"/>
  <c r="Z1728" i="2" s="1"/>
  <c r="AA1728" i="2" s="1"/>
  <c r="Q1728" i="2"/>
  <c r="R1728" i="2" s="1"/>
  <c r="S1728" i="2" s="1"/>
  <c r="X1726" i="2"/>
  <c r="W1725" i="2"/>
  <c r="O1725" i="2"/>
  <c r="P1726" i="2"/>
  <c r="Y1727" i="2" l="1"/>
  <c r="Z1727" i="2" s="1"/>
  <c r="AA1727" i="2" s="1"/>
  <c r="Q1727" i="2"/>
  <c r="R1727" i="2" s="1"/>
  <c r="S1727" i="2" s="1"/>
  <c r="X1725" i="2"/>
  <c r="W1724" i="2"/>
  <c r="O1724" i="2"/>
  <c r="P1725" i="2"/>
  <c r="Y1726" i="2" l="1"/>
  <c r="Z1726" i="2" s="1"/>
  <c r="AA1726" i="2" s="1"/>
  <c r="Q1726" i="2"/>
  <c r="R1726" i="2" s="1"/>
  <c r="S1726" i="2" s="1"/>
  <c r="X1724" i="2"/>
  <c r="W1723" i="2"/>
  <c r="O1723" i="2"/>
  <c r="P1724" i="2"/>
  <c r="Y1725" i="2" l="1"/>
  <c r="Z1725" i="2" s="1"/>
  <c r="AA1725" i="2" s="1"/>
  <c r="Q1725" i="2"/>
  <c r="R1725" i="2" s="1"/>
  <c r="S1725" i="2" s="1"/>
  <c r="X1723" i="2"/>
  <c r="W1722" i="2"/>
  <c r="O1722" i="2"/>
  <c r="P1723" i="2"/>
  <c r="Y1724" i="2" l="1"/>
  <c r="Z1724" i="2" s="1"/>
  <c r="AA1724" i="2" s="1"/>
  <c r="Q1724" i="2"/>
  <c r="R1724" i="2" s="1"/>
  <c r="S1724" i="2" s="1"/>
  <c r="X1722" i="2"/>
  <c r="W1721" i="2"/>
  <c r="O1721" i="2"/>
  <c r="P1722" i="2"/>
  <c r="Y1723" i="2" l="1"/>
  <c r="Z1723" i="2" s="1"/>
  <c r="AA1723" i="2" s="1"/>
  <c r="Q1723" i="2"/>
  <c r="R1723" i="2" s="1"/>
  <c r="S1723" i="2" s="1"/>
  <c r="X1721" i="2"/>
  <c r="W1720" i="2"/>
  <c r="O1720" i="2"/>
  <c r="P1721" i="2"/>
  <c r="Y1722" i="2" l="1"/>
  <c r="Z1722" i="2" s="1"/>
  <c r="AA1722" i="2" s="1"/>
  <c r="Q1722" i="2"/>
  <c r="R1722" i="2" s="1"/>
  <c r="S1722" i="2" s="1"/>
  <c r="X1720" i="2"/>
  <c r="W1719" i="2"/>
  <c r="O1719" i="2"/>
  <c r="P1720" i="2"/>
  <c r="Y1721" i="2" l="1"/>
  <c r="Z1721" i="2" s="1"/>
  <c r="AA1721" i="2" s="1"/>
  <c r="Q1721" i="2"/>
  <c r="R1721" i="2" s="1"/>
  <c r="S1721" i="2" s="1"/>
  <c r="X1719" i="2"/>
  <c r="W1718" i="2"/>
  <c r="O1718" i="2"/>
  <c r="P1719" i="2"/>
  <c r="Y1720" i="2" l="1"/>
  <c r="Z1720" i="2" s="1"/>
  <c r="AA1720" i="2" s="1"/>
  <c r="Q1720" i="2"/>
  <c r="R1720" i="2" s="1"/>
  <c r="S1720" i="2" s="1"/>
  <c r="X1718" i="2"/>
  <c r="W1717" i="2"/>
  <c r="O1717" i="2"/>
  <c r="P1718" i="2"/>
  <c r="Y1719" i="2" l="1"/>
  <c r="Z1719" i="2" s="1"/>
  <c r="AA1719" i="2" s="1"/>
  <c r="Q1719" i="2"/>
  <c r="R1719" i="2" s="1"/>
  <c r="S1719" i="2" s="1"/>
  <c r="X1717" i="2"/>
  <c r="W1716" i="2"/>
  <c r="O1716" i="2"/>
  <c r="P1717" i="2"/>
  <c r="Y1718" i="2" l="1"/>
  <c r="Z1718" i="2" s="1"/>
  <c r="AA1718" i="2" s="1"/>
  <c r="Q1718" i="2"/>
  <c r="R1718" i="2" s="1"/>
  <c r="S1718" i="2" s="1"/>
  <c r="X1716" i="2"/>
  <c r="W1715" i="2"/>
  <c r="O1715" i="2"/>
  <c r="P1716" i="2"/>
  <c r="Y1717" i="2" l="1"/>
  <c r="Z1717" i="2" s="1"/>
  <c r="AA1717" i="2" s="1"/>
  <c r="Q1717" i="2"/>
  <c r="R1717" i="2" s="1"/>
  <c r="S1717" i="2" s="1"/>
  <c r="X1715" i="2"/>
  <c r="W1714" i="2"/>
  <c r="O1714" i="2"/>
  <c r="P1715" i="2"/>
  <c r="Y1716" i="2" l="1"/>
  <c r="Z1716" i="2" s="1"/>
  <c r="AA1716" i="2" s="1"/>
  <c r="Q1716" i="2"/>
  <c r="R1716" i="2" s="1"/>
  <c r="S1716" i="2" s="1"/>
  <c r="X1714" i="2"/>
  <c r="W1713" i="2"/>
  <c r="O1713" i="2"/>
  <c r="P1714" i="2"/>
  <c r="Y1715" i="2" l="1"/>
  <c r="Z1715" i="2" s="1"/>
  <c r="AA1715" i="2" s="1"/>
  <c r="Q1715" i="2"/>
  <c r="R1715" i="2" s="1"/>
  <c r="S1715" i="2" s="1"/>
  <c r="X1713" i="2"/>
  <c r="W1712" i="2"/>
  <c r="O1712" i="2"/>
  <c r="P1713" i="2"/>
  <c r="Y1714" i="2" l="1"/>
  <c r="Z1714" i="2" s="1"/>
  <c r="AA1714" i="2" s="1"/>
  <c r="Q1714" i="2"/>
  <c r="R1714" i="2" s="1"/>
  <c r="S1714" i="2" s="1"/>
  <c r="X1712" i="2"/>
  <c r="W1711" i="2"/>
  <c r="O1711" i="2"/>
  <c r="P1712" i="2"/>
  <c r="Y1713" i="2" l="1"/>
  <c r="Z1713" i="2" s="1"/>
  <c r="AA1713" i="2" s="1"/>
  <c r="Q1713" i="2"/>
  <c r="R1713" i="2" s="1"/>
  <c r="S1713" i="2" s="1"/>
  <c r="X1711" i="2"/>
  <c r="W1710" i="2"/>
  <c r="O1710" i="2"/>
  <c r="P1711" i="2"/>
  <c r="Y1712" i="2" l="1"/>
  <c r="Z1712" i="2" s="1"/>
  <c r="AA1712" i="2" s="1"/>
  <c r="Q1712" i="2"/>
  <c r="R1712" i="2" s="1"/>
  <c r="S1712" i="2" s="1"/>
  <c r="X1710" i="2"/>
  <c r="W1709" i="2"/>
  <c r="O1709" i="2"/>
  <c r="P1710" i="2"/>
  <c r="Y1711" i="2" l="1"/>
  <c r="Z1711" i="2" s="1"/>
  <c r="AA1711" i="2" s="1"/>
  <c r="Q1711" i="2"/>
  <c r="R1711" i="2" s="1"/>
  <c r="S1711" i="2" s="1"/>
  <c r="X1709" i="2"/>
  <c r="W1708" i="2"/>
  <c r="O1708" i="2"/>
  <c r="P1709" i="2"/>
  <c r="Y1710" i="2" l="1"/>
  <c r="Z1710" i="2" s="1"/>
  <c r="AA1710" i="2" s="1"/>
  <c r="Q1710" i="2"/>
  <c r="R1710" i="2" s="1"/>
  <c r="S1710" i="2" s="1"/>
  <c r="X1708" i="2"/>
  <c r="W1707" i="2"/>
  <c r="O1707" i="2"/>
  <c r="P1708" i="2"/>
  <c r="Y1709" i="2" l="1"/>
  <c r="Z1709" i="2" s="1"/>
  <c r="AA1709" i="2" s="1"/>
  <c r="Q1709" i="2"/>
  <c r="R1709" i="2" s="1"/>
  <c r="S1709" i="2" s="1"/>
  <c r="X1707" i="2"/>
  <c r="W1706" i="2"/>
  <c r="O1706" i="2"/>
  <c r="P1707" i="2"/>
  <c r="Y1708" i="2" l="1"/>
  <c r="Z1708" i="2" s="1"/>
  <c r="AA1708" i="2" s="1"/>
  <c r="Q1708" i="2"/>
  <c r="R1708" i="2" s="1"/>
  <c r="S1708" i="2" s="1"/>
  <c r="X1706" i="2"/>
  <c r="W1705" i="2"/>
  <c r="O1705" i="2"/>
  <c r="P1706" i="2"/>
  <c r="Y1707" i="2" l="1"/>
  <c r="Z1707" i="2" s="1"/>
  <c r="AA1707" i="2" s="1"/>
  <c r="Q1707" i="2"/>
  <c r="R1707" i="2" s="1"/>
  <c r="S1707" i="2" s="1"/>
  <c r="X1705" i="2"/>
  <c r="W1704" i="2"/>
  <c r="O1704" i="2"/>
  <c r="P1705" i="2"/>
  <c r="Y1706" i="2" l="1"/>
  <c r="Z1706" i="2" s="1"/>
  <c r="AA1706" i="2" s="1"/>
  <c r="Q1706" i="2"/>
  <c r="R1706" i="2" s="1"/>
  <c r="S1706" i="2" s="1"/>
  <c r="X1704" i="2"/>
  <c r="W1703" i="2"/>
  <c r="O1703" i="2"/>
  <c r="P1704" i="2"/>
  <c r="Y1705" i="2" l="1"/>
  <c r="Z1705" i="2" s="1"/>
  <c r="AA1705" i="2" s="1"/>
  <c r="Q1705" i="2"/>
  <c r="R1705" i="2" s="1"/>
  <c r="S1705" i="2" s="1"/>
  <c r="X1703" i="2"/>
  <c r="W1702" i="2"/>
  <c r="O1702" i="2"/>
  <c r="P1703" i="2"/>
  <c r="Y1704" i="2" l="1"/>
  <c r="Z1704" i="2" s="1"/>
  <c r="AA1704" i="2" s="1"/>
  <c r="Q1704" i="2"/>
  <c r="R1704" i="2" s="1"/>
  <c r="S1704" i="2" s="1"/>
  <c r="X1702" i="2"/>
  <c r="W1701" i="2"/>
  <c r="O1701" i="2"/>
  <c r="P1702" i="2"/>
  <c r="Y1703" i="2" l="1"/>
  <c r="Z1703" i="2" s="1"/>
  <c r="AA1703" i="2" s="1"/>
  <c r="Q1703" i="2"/>
  <c r="R1703" i="2" s="1"/>
  <c r="S1703" i="2" s="1"/>
  <c r="X1701" i="2"/>
  <c r="W1700" i="2"/>
  <c r="O1700" i="2"/>
  <c r="P1701" i="2"/>
  <c r="Y1702" i="2" l="1"/>
  <c r="Z1702" i="2" s="1"/>
  <c r="AA1702" i="2" s="1"/>
  <c r="Q1702" i="2"/>
  <c r="R1702" i="2" s="1"/>
  <c r="S1702" i="2" s="1"/>
  <c r="X1700" i="2"/>
  <c r="W1699" i="2"/>
  <c r="O1699" i="2"/>
  <c r="P1700" i="2"/>
  <c r="Y1701" i="2" l="1"/>
  <c r="Z1701" i="2" s="1"/>
  <c r="AA1701" i="2" s="1"/>
  <c r="Q1701" i="2"/>
  <c r="R1701" i="2" s="1"/>
  <c r="S1701" i="2" s="1"/>
  <c r="X1699" i="2"/>
  <c r="W1698" i="2"/>
  <c r="O1698" i="2"/>
  <c r="P1699" i="2"/>
  <c r="Y1700" i="2" l="1"/>
  <c r="Z1700" i="2" s="1"/>
  <c r="AA1700" i="2" s="1"/>
  <c r="Q1700" i="2"/>
  <c r="R1700" i="2" s="1"/>
  <c r="S1700" i="2" s="1"/>
  <c r="X1698" i="2"/>
  <c r="W1697" i="2"/>
  <c r="O1697" i="2"/>
  <c r="P1698" i="2"/>
  <c r="Y1699" i="2" l="1"/>
  <c r="Z1699" i="2" s="1"/>
  <c r="AA1699" i="2" s="1"/>
  <c r="Q1699" i="2"/>
  <c r="R1699" i="2" s="1"/>
  <c r="S1699" i="2" s="1"/>
  <c r="X1697" i="2"/>
  <c r="W1696" i="2"/>
  <c r="O1696" i="2"/>
  <c r="P1697" i="2"/>
  <c r="Y1698" i="2" l="1"/>
  <c r="Z1698" i="2" s="1"/>
  <c r="AA1698" i="2" s="1"/>
  <c r="Q1698" i="2"/>
  <c r="R1698" i="2" s="1"/>
  <c r="S1698" i="2" s="1"/>
  <c r="X1696" i="2"/>
  <c r="W1695" i="2"/>
  <c r="O1695" i="2"/>
  <c r="P1696" i="2"/>
  <c r="Y1697" i="2" l="1"/>
  <c r="Z1697" i="2" s="1"/>
  <c r="AA1697" i="2" s="1"/>
  <c r="Q1697" i="2"/>
  <c r="R1697" i="2" s="1"/>
  <c r="S1697" i="2" s="1"/>
  <c r="X1695" i="2"/>
  <c r="W1694" i="2"/>
  <c r="O1694" i="2"/>
  <c r="P1695" i="2"/>
  <c r="Y1696" i="2" l="1"/>
  <c r="Z1696" i="2" s="1"/>
  <c r="AA1696" i="2" s="1"/>
  <c r="Q1696" i="2"/>
  <c r="R1696" i="2" s="1"/>
  <c r="S1696" i="2" s="1"/>
  <c r="X1694" i="2"/>
  <c r="W1693" i="2"/>
  <c r="O1693" i="2"/>
  <c r="P1694" i="2"/>
  <c r="Y1695" i="2" l="1"/>
  <c r="Z1695" i="2" s="1"/>
  <c r="AA1695" i="2" s="1"/>
  <c r="Q1695" i="2"/>
  <c r="R1695" i="2" s="1"/>
  <c r="S1695" i="2" s="1"/>
  <c r="X1693" i="2"/>
  <c r="W1692" i="2"/>
  <c r="O1692" i="2"/>
  <c r="P1693" i="2"/>
  <c r="Y1694" i="2" l="1"/>
  <c r="Z1694" i="2" s="1"/>
  <c r="AA1694" i="2" s="1"/>
  <c r="Q1694" i="2"/>
  <c r="R1694" i="2" s="1"/>
  <c r="S1694" i="2" s="1"/>
  <c r="X1692" i="2"/>
  <c r="W1691" i="2"/>
  <c r="O1691" i="2"/>
  <c r="P1692" i="2"/>
  <c r="Y1693" i="2" l="1"/>
  <c r="Z1693" i="2" s="1"/>
  <c r="AA1693" i="2" s="1"/>
  <c r="Q1693" i="2"/>
  <c r="R1693" i="2" s="1"/>
  <c r="S1693" i="2" s="1"/>
  <c r="X1691" i="2"/>
  <c r="W1690" i="2"/>
  <c r="O1690" i="2"/>
  <c r="P1691" i="2"/>
  <c r="Y1692" i="2" l="1"/>
  <c r="Z1692" i="2" s="1"/>
  <c r="AA1692" i="2" s="1"/>
  <c r="Q1692" i="2"/>
  <c r="R1692" i="2" s="1"/>
  <c r="S1692" i="2" s="1"/>
  <c r="X1690" i="2"/>
  <c r="W1689" i="2"/>
  <c r="O1689" i="2"/>
  <c r="P1690" i="2"/>
  <c r="Y1691" i="2" l="1"/>
  <c r="Z1691" i="2" s="1"/>
  <c r="AA1691" i="2" s="1"/>
  <c r="Q1691" i="2"/>
  <c r="R1691" i="2" s="1"/>
  <c r="S1691" i="2" s="1"/>
  <c r="X1689" i="2"/>
  <c r="W1688" i="2"/>
  <c r="O1688" i="2"/>
  <c r="P1689" i="2"/>
  <c r="Y1690" i="2" l="1"/>
  <c r="Z1690" i="2" s="1"/>
  <c r="AA1690" i="2" s="1"/>
  <c r="Q1690" i="2"/>
  <c r="R1690" i="2" s="1"/>
  <c r="S1690" i="2" s="1"/>
  <c r="X1688" i="2"/>
  <c r="W1687" i="2"/>
  <c r="O1687" i="2"/>
  <c r="P1688" i="2"/>
  <c r="Y1689" i="2" l="1"/>
  <c r="Z1689" i="2" s="1"/>
  <c r="AA1689" i="2" s="1"/>
  <c r="Q1689" i="2"/>
  <c r="R1689" i="2" s="1"/>
  <c r="S1689" i="2" s="1"/>
  <c r="X1687" i="2"/>
  <c r="W1686" i="2"/>
  <c r="O1686" i="2"/>
  <c r="P1687" i="2"/>
  <c r="Y1688" i="2" l="1"/>
  <c r="Z1688" i="2" s="1"/>
  <c r="AA1688" i="2" s="1"/>
  <c r="Q1688" i="2"/>
  <c r="R1688" i="2" s="1"/>
  <c r="S1688" i="2" s="1"/>
  <c r="X1686" i="2"/>
  <c r="W1685" i="2"/>
  <c r="O1685" i="2"/>
  <c r="P1686" i="2"/>
  <c r="Y1687" i="2" l="1"/>
  <c r="Z1687" i="2" s="1"/>
  <c r="AA1687" i="2" s="1"/>
  <c r="Q1687" i="2"/>
  <c r="R1687" i="2" s="1"/>
  <c r="S1687" i="2" s="1"/>
  <c r="X1685" i="2"/>
  <c r="W1684" i="2"/>
  <c r="O1684" i="2"/>
  <c r="P1685" i="2"/>
  <c r="Y1686" i="2" l="1"/>
  <c r="Z1686" i="2" s="1"/>
  <c r="AA1686" i="2" s="1"/>
  <c r="Q1686" i="2"/>
  <c r="R1686" i="2" s="1"/>
  <c r="S1686" i="2" s="1"/>
  <c r="X1684" i="2"/>
  <c r="W1683" i="2"/>
  <c r="O1683" i="2"/>
  <c r="P1684" i="2"/>
  <c r="Y1685" i="2" l="1"/>
  <c r="Z1685" i="2" s="1"/>
  <c r="AA1685" i="2" s="1"/>
  <c r="Q1685" i="2"/>
  <c r="R1685" i="2" s="1"/>
  <c r="S1685" i="2" s="1"/>
  <c r="X1683" i="2"/>
  <c r="W1682" i="2"/>
  <c r="O1682" i="2"/>
  <c r="P1683" i="2"/>
  <c r="Y1684" i="2" l="1"/>
  <c r="Z1684" i="2" s="1"/>
  <c r="AA1684" i="2" s="1"/>
  <c r="Q1684" i="2"/>
  <c r="R1684" i="2" s="1"/>
  <c r="S1684" i="2" s="1"/>
  <c r="X1682" i="2"/>
  <c r="W1681" i="2"/>
  <c r="O1681" i="2"/>
  <c r="P1682" i="2"/>
  <c r="Y1683" i="2" l="1"/>
  <c r="Z1683" i="2" s="1"/>
  <c r="AA1683" i="2" s="1"/>
  <c r="Q1683" i="2"/>
  <c r="R1683" i="2" s="1"/>
  <c r="S1683" i="2" s="1"/>
  <c r="X1681" i="2"/>
  <c r="W1680" i="2"/>
  <c r="O1680" i="2"/>
  <c r="P1681" i="2"/>
  <c r="Y1682" i="2" l="1"/>
  <c r="Z1682" i="2" s="1"/>
  <c r="AA1682" i="2" s="1"/>
  <c r="Q1682" i="2"/>
  <c r="R1682" i="2" s="1"/>
  <c r="S1682" i="2" s="1"/>
  <c r="X1680" i="2"/>
  <c r="W1679" i="2"/>
  <c r="O1679" i="2"/>
  <c r="P1680" i="2"/>
  <c r="Y1681" i="2" l="1"/>
  <c r="Z1681" i="2" s="1"/>
  <c r="AA1681" i="2" s="1"/>
  <c r="Q1681" i="2"/>
  <c r="R1681" i="2" s="1"/>
  <c r="S1681" i="2" s="1"/>
  <c r="X1679" i="2"/>
  <c r="W1678" i="2"/>
  <c r="O1678" i="2"/>
  <c r="P1679" i="2"/>
  <c r="Y1680" i="2" l="1"/>
  <c r="Z1680" i="2" s="1"/>
  <c r="AA1680" i="2" s="1"/>
  <c r="Q1680" i="2"/>
  <c r="R1680" i="2" s="1"/>
  <c r="S1680" i="2" s="1"/>
  <c r="X1678" i="2"/>
  <c r="W1677" i="2"/>
  <c r="O1677" i="2"/>
  <c r="P1678" i="2"/>
  <c r="Y1679" i="2" l="1"/>
  <c r="Z1679" i="2" s="1"/>
  <c r="AA1679" i="2" s="1"/>
  <c r="Q1679" i="2"/>
  <c r="R1679" i="2" s="1"/>
  <c r="S1679" i="2" s="1"/>
  <c r="X1677" i="2"/>
  <c r="W1676" i="2"/>
  <c r="O1676" i="2"/>
  <c r="P1677" i="2"/>
  <c r="Y1678" i="2" l="1"/>
  <c r="Z1678" i="2" s="1"/>
  <c r="AA1678" i="2" s="1"/>
  <c r="Q1678" i="2"/>
  <c r="R1678" i="2" s="1"/>
  <c r="S1678" i="2" s="1"/>
  <c r="X1676" i="2"/>
  <c r="W1675" i="2"/>
  <c r="O1675" i="2"/>
  <c r="P1676" i="2"/>
  <c r="Y1677" i="2" l="1"/>
  <c r="Z1677" i="2" s="1"/>
  <c r="AA1677" i="2" s="1"/>
  <c r="Q1677" i="2"/>
  <c r="R1677" i="2" s="1"/>
  <c r="S1677" i="2" s="1"/>
  <c r="X1675" i="2"/>
  <c r="W1674" i="2"/>
  <c r="O1674" i="2"/>
  <c r="P1675" i="2"/>
  <c r="Y1676" i="2" l="1"/>
  <c r="Z1676" i="2" s="1"/>
  <c r="AA1676" i="2" s="1"/>
  <c r="Q1676" i="2"/>
  <c r="R1676" i="2" s="1"/>
  <c r="S1676" i="2" s="1"/>
  <c r="X1674" i="2"/>
  <c r="W1673" i="2"/>
  <c r="O1673" i="2"/>
  <c r="P1674" i="2"/>
  <c r="Y1675" i="2" l="1"/>
  <c r="Z1675" i="2" s="1"/>
  <c r="AA1675" i="2" s="1"/>
  <c r="Q1675" i="2"/>
  <c r="R1675" i="2" s="1"/>
  <c r="S1675" i="2" s="1"/>
  <c r="X1673" i="2"/>
  <c r="W1672" i="2"/>
  <c r="O1672" i="2"/>
  <c r="P1673" i="2"/>
  <c r="Y1674" i="2" l="1"/>
  <c r="Z1674" i="2" s="1"/>
  <c r="AA1674" i="2" s="1"/>
  <c r="Q1674" i="2"/>
  <c r="R1674" i="2" s="1"/>
  <c r="S1674" i="2" s="1"/>
  <c r="X1672" i="2"/>
  <c r="W1671" i="2"/>
  <c r="O1671" i="2"/>
  <c r="P1672" i="2"/>
  <c r="Y1673" i="2" l="1"/>
  <c r="Z1673" i="2" s="1"/>
  <c r="AA1673" i="2" s="1"/>
  <c r="Q1673" i="2"/>
  <c r="R1673" i="2" s="1"/>
  <c r="S1673" i="2" s="1"/>
  <c r="X1671" i="2"/>
  <c r="W1670" i="2"/>
  <c r="O1670" i="2"/>
  <c r="P1671" i="2"/>
  <c r="Y1672" i="2" l="1"/>
  <c r="Z1672" i="2" s="1"/>
  <c r="AA1672" i="2" s="1"/>
  <c r="Q1672" i="2"/>
  <c r="R1672" i="2" s="1"/>
  <c r="S1672" i="2" s="1"/>
  <c r="X1670" i="2"/>
  <c r="W1669" i="2"/>
  <c r="O1669" i="2"/>
  <c r="P1670" i="2"/>
  <c r="Y1671" i="2" l="1"/>
  <c r="Z1671" i="2" s="1"/>
  <c r="AA1671" i="2" s="1"/>
  <c r="Q1671" i="2"/>
  <c r="R1671" i="2" s="1"/>
  <c r="S1671" i="2" s="1"/>
  <c r="X1669" i="2"/>
  <c r="W1668" i="2"/>
  <c r="O1668" i="2"/>
  <c r="P1669" i="2"/>
  <c r="Y1670" i="2" l="1"/>
  <c r="Z1670" i="2" s="1"/>
  <c r="AA1670" i="2" s="1"/>
  <c r="Q1670" i="2"/>
  <c r="R1670" i="2" s="1"/>
  <c r="S1670" i="2" s="1"/>
  <c r="X1668" i="2"/>
  <c r="W1667" i="2"/>
  <c r="O1667" i="2"/>
  <c r="P1668" i="2"/>
  <c r="Y1669" i="2" l="1"/>
  <c r="Z1669" i="2" s="1"/>
  <c r="AA1669" i="2" s="1"/>
  <c r="Q1669" i="2"/>
  <c r="R1669" i="2" s="1"/>
  <c r="S1669" i="2" s="1"/>
  <c r="X1667" i="2"/>
  <c r="W1666" i="2"/>
  <c r="O1666" i="2"/>
  <c r="P1667" i="2"/>
  <c r="Y1668" i="2" l="1"/>
  <c r="Z1668" i="2" s="1"/>
  <c r="AA1668" i="2" s="1"/>
  <c r="Q1668" i="2"/>
  <c r="R1668" i="2" s="1"/>
  <c r="S1668" i="2" s="1"/>
  <c r="X1666" i="2"/>
  <c r="W1665" i="2"/>
  <c r="O1665" i="2"/>
  <c r="P1666" i="2"/>
  <c r="Y1667" i="2" l="1"/>
  <c r="Z1667" i="2" s="1"/>
  <c r="AA1667" i="2" s="1"/>
  <c r="Q1667" i="2"/>
  <c r="R1667" i="2" s="1"/>
  <c r="S1667" i="2" s="1"/>
  <c r="X1665" i="2"/>
  <c r="W1664" i="2"/>
  <c r="O1664" i="2"/>
  <c r="P1665" i="2"/>
  <c r="Y1666" i="2" l="1"/>
  <c r="Z1666" i="2" s="1"/>
  <c r="AA1666" i="2" s="1"/>
  <c r="Q1666" i="2"/>
  <c r="R1666" i="2" s="1"/>
  <c r="S1666" i="2" s="1"/>
  <c r="X1664" i="2"/>
  <c r="W1663" i="2"/>
  <c r="O1663" i="2"/>
  <c r="P1664" i="2"/>
  <c r="Y1665" i="2" l="1"/>
  <c r="Z1665" i="2" s="1"/>
  <c r="AA1665" i="2" s="1"/>
  <c r="Q1665" i="2"/>
  <c r="R1665" i="2" s="1"/>
  <c r="S1665" i="2" s="1"/>
  <c r="X1663" i="2"/>
  <c r="W1662" i="2"/>
  <c r="O1662" i="2"/>
  <c r="P1663" i="2"/>
  <c r="Y1664" i="2" l="1"/>
  <c r="Z1664" i="2" s="1"/>
  <c r="AA1664" i="2" s="1"/>
  <c r="Q1664" i="2"/>
  <c r="R1664" i="2" s="1"/>
  <c r="S1664" i="2" s="1"/>
  <c r="X1662" i="2"/>
  <c r="W1661" i="2"/>
  <c r="O1661" i="2"/>
  <c r="P1662" i="2"/>
  <c r="Y1663" i="2" l="1"/>
  <c r="Z1663" i="2" s="1"/>
  <c r="AA1663" i="2" s="1"/>
  <c r="Q1663" i="2"/>
  <c r="R1663" i="2" s="1"/>
  <c r="S1663" i="2" s="1"/>
  <c r="X1661" i="2"/>
  <c r="W1660" i="2"/>
  <c r="O1660" i="2"/>
  <c r="P1661" i="2"/>
  <c r="Y1662" i="2" l="1"/>
  <c r="Z1662" i="2" s="1"/>
  <c r="AA1662" i="2" s="1"/>
  <c r="Q1662" i="2"/>
  <c r="R1662" i="2" s="1"/>
  <c r="S1662" i="2" s="1"/>
  <c r="X1660" i="2"/>
  <c r="W1659" i="2"/>
  <c r="O1659" i="2"/>
  <c r="P1660" i="2"/>
  <c r="Y1661" i="2" l="1"/>
  <c r="Z1661" i="2" s="1"/>
  <c r="AA1661" i="2" s="1"/>
  <c r="Q1661" i="2"/>
  <c r="R1661" i="2" s="1"/>
  <c r="S1661" i="2" s="1"/>
  <c r="X1659" i="2"/>
  <c r="W1658" i="2"/>
  <c r="O1658" i="2"/>
  <c r="P1659" i="2"/>
  <c r="Y1660" i="2" l="1"/>
  <c r="Z1660" i="2" s="1"/>
  <c r="AA1660" i="2" s="1"/>
  <c r="Q1660" i="2"/>
  <c r="R1660" i="2" s="1"/>
  <c r="S1660" i="2" s="1"/>
  <c r="X1658" i="2"/>
  <c r="W1657" i="2"/>
  <c r="O1657" i="2"/>
  <c r="P1658" i="2"/>
  <c r="Y1659" i="2" l="1"/>
  <c r="Z1659" i="2" s="1"/>
  <c r="AA1659" i="2" s="1"/>
  <c r="Q1659" i="2"/>
  <c r="R1659" i="2" s="1"/>
  <c r="S1659" i="2" s="1"/>
  <c r="X1657" i="2"/>
  <c r="W1656" i="2"/>
  <c r="O1656" i="2"/>
  <c r="P1657" i="2"/>
  <c r="Y1658" i="2" l="1"/>
  <c r="Z1658" i="2" s="1"/>
  <c r="AA1658" i="2" s="1"/>
  <c r="Q1658" i="2"/>
  <c r="R1658" i="2" s="1"/>
  <c r="S1658" i="2" s="1"/>
  <c r="X1656" i="2"/>
  <c r="W1655" i="2"/>
  <c r="O1655" i="2"/>
  <c r="P1656" i="2"/>
  <c r="Y1657" i="2" l="1"/>
  <c r="Z1657" i="2" s="1"/>
  <c r="AA1657" i="2" s="1"/>
  <c r="Q1657" i="2"/>
  <c r="R1657" i="2" s="1"/>
  <c r="S1657" i="2" s="1"/>
  <c r="X1655" i="2"/>
  <c r="W1654" i="2"/>
  <c r="O1654" i="2"/>
  <c r="P1655" i="2"/>
  <c r="Y1656" i="2" l="1"/>
  <c r="Z1656" i="2" s="1"/>
  <c r="AA1656" i="2" s="1"/>
  <c r="Q1656" i="2"/>
  <c r="R1656" i="2" s="1"/>
  <c r="S1656" i="2" s="1"/>
  <c r="X1654" i="2"/>
  <c r="W1653" i="2"/>
  <c r="O1653" i="2"/>
  <c r="P1654" i="2"/>
  <c r="Y1655" i="2" l="1"/>
  <c r="Z1655" i="2" s="1"/>
  <c r="AA1655" i="2" s="1"/>
  <c r="Q1655" i="2"/>
  <c r="R1655" i="2" s="1"/>
  <c r="S1655" i="2" s="1"/>
  <c r="X1653" i="2"/>
  <c r="W1652" i="2"/>
  <c r="O1652" i="2"/>
  <c r="P1653" i="2"/>
  <c r="Y1654" i="2" l="1"/>
  <c r="Z1654" i="2" s="1"/>
  <c r="AA1654" i="2" s="1"/>
  <c r="Q1654" i="2"/>
  <c r="R1654" i="2" s="1"/>
  <c r="S1654" i="2" s="1"/>
  <c r="X1652" i="2"/>
  <c r="W1651" i="2"/>
  <c r="O1651" i="2"/>
  <c r="P1652" i="2"/>
  <c r="Y1653" i="2" l="1"/>
  <c r="Z1653" i="2" s="1"/>
  <c r="AA1653" i="2" s="1"/>
  <c r="Q1653" i="2"/>
  <c r="R1653" i="2" s="1"/>
  <c r="S1653" i="2" s="1"/>
  <c r="X1651" i="2"/>
  <c r="W1650" i="2"/>
  <c r="O1650" i="2"/>
  <c r="P1651" i="2"/>
  <c r="Y1652" i="2" l="1"/>
  <c r="Z1652" i="2" s="1"/>
  <c r="AA1652" i="2" s="1"/>
  <c r="Q1652" i="2"/>
  <c r="R1652" i="2" s="1"/>
  <c r="S1652" i="2" s="1"/>
  <c r="X1650" i="2"/>
  <c r="W1649" i="2"/>
  <c r="O1649" i="2"/>
  <c r="P1650" i="2"/>
  <c r="Y1651" i="2" l="1"/>
  <c r="Z1651" i="2" s="1"/>
  <c r="AA1651" i="2" s="1"/>
  <c r="Q1651" i="2"/>
  <c r="R1651" i="2" s="1"/>
  <c r="S1651" i="2" s="1"/>
  <c r="X1649" i="2"/>
  <c r="W1648" i="2"/>
  <c r="O1648" i="2"/>
  <c r="P1649" i="2"/>
  <c r="Y1650" i="2" l="1"/>
  <c r="Z1650" i="2" s="1"/>
  <c r="AA1650" i="2" s="1"/>
  <c r="Q1650" i="2"/>
  <c r="R1650" i="2" s="1"/>
  <c r="S1650" i="2" s="1"/>
  <c r="X1648" i="2"/>
  <c r="W1647" i="2"/>
  <c r="O1647" i="2"/>
  <c r="P1648" i="2"/>
  <c r="Y1649" i="2" l="1"/>
  <c r="Z1649" i="2" s="1"/>
  <c r="AA1649" i="2" s="1"/>
  <c r="Q1649" i="2"/>
  <c r="R1649" i="2" s="1"/>
  <c r="S1649" i="2" s="1"/>
  <c r="X1647" i="2"/>
  <c r="W1646" i="2"/>
  <c r="O1646" i="2"/>
  <c r="P1647" i="2"/>
  <c r="Y1648" i="2" l="1"/>
  <c r="Z1648" i="2" s="1"/>
  <c r="AA1648" i="2" s="1"/>
  <c r="Q1648" i="2"/>
  <c r="R1648" i="2" s="1"/>
  <c r="S1648" i="2" s="1"/>
  <c r="X1646" i="2"/>
  <c r="W1645" i="2"/>
  <c r="O1645" i="2"/>
  <c r="P1646" i="2"/>
  <c r="Y1647" i="2" l="1"/>
  <c r="Z1647" i="2" s="1"/>
  <c r="AA1647" i="2" s="1"/>
  <c r="Q1647" i="2"/>
  <c r="R1647" i="2" s="1"/>
  <c r="S1647" i="2" s="1"/>
  <c r="X1645" i="2"/>
  <c r="W1644" i="2"/>
  <c r="O1644" i="2"/>
  <c r="P1645" i="2"/>
  <c r="Y1646" i="2" l="1"/>
  <c r="Z1646" i="2" s="1"/>
  <c r="AA1646" i="2" s="1"/>
  <c r="Q1646" i="2"/>
  <c r="R1646" i="2" s="1"/>
  <c r="S1646" i="2" s="1"/>
  <c r="X1644" i="2"/>
  <c r="W1643" i="2"/>
  <c r="O1643" i="2"/>
  <c r="P1644" i="2"/>
  <c r="Y1645" i="2" l="1"/>
  <c r="Z1645" i="2" s="1"/>
  <c r="AA1645" i="2" s="1"/>
  <c r="Q1645" i="2"/>
  <c r="R1645" i="2" s="1"/>
  <c r="S1645" i="2" s="1"/>
  <c r="X1643" i="2"/>
  <c r="W1642" i="2"/>
  <c r="O1642" i="2"/>
  <c r="P1643" i="2"/>
  <c r="Y1644" i="2" l="1"/>
  <c r="Z1644" i="2" s="1"/>
  <c r="AA1644" i="2" s="1"/>
  <c r="Q1644" i="2"/>
  <c r="R1644" i="2" s="1"/>
  <c r="S1644" i="2" s="1"/>
  <c r="X1642" i="2"/>
  <c r="W1641" i="2"/>
  <c r="O1641" i="2"/>
  <c r="P1642" i="2"/>
  <c r="Y1643" i="2" l="1"/>
  <c r="Z1643" i="2" s="1"/>
  <c r="AA1643" i="2" s="1"/>
  <c r="Q1643" i="2"/>
  <c r="R1643" i="2" s="1"/>
  <c r="S1643" i="2" s="1"/>
  <c r="X1641" i="2"/>
  <c r="W1640" i="2"/>
  <c r="O1640" i="2"/>
  <c r="P1641" i="2"/>
  <c r="Y1642" i="2" l="1"/>
  <c r="Z1642" i="2" s="1"/>
  <c r="AA1642" i="2" s="1"/>
  <c r="Q1642" i="2"/>
  <c r="R1642" i="2" s="1"/>
  <c r="S1642" i="2" s="1"/>
  <c r="X1640" i="2"/>
  <c r="W1639" i="2"/>
  <c r="O1639" i="2"/>
  <c r="P1640" i="2"/>
  <c r="Y1641" i="2" l="1"/>
  <c r="Z1641" i="2" s="1"/>
  <c r="AA1641" i="2" s="1"/>
  <c r="Q1641" i="2"/>
  <c r="R1641" i="2" s="1"/>
  <c r="S1641" i="2" s="1"/>
  <c r="X1639" i="2"/>
  <c r="W1638" i="2"/>
  <c r="O1638" i="2"/>
  <c r="P1639" i="2"/>
  <c r="Y1640" i="2" l="1"/>
  <c r="Z1640" i="2" s="1"/>
  <c r="AA1640" i="2" s="1"/>
  <c r="Q1640" i="2"/>
  <c r="R1640" i="2" s="1"/>
  <c r="S1640" i="2" s="1"/>
  <c r="X1638" i="2"/>
  <c r="W1637" i="2"/>
  <c r="O1637" i="2"/>
  <c r="P1638" i="2"/>
  <c r="Y1639" i="2" l="1"/>
  <c r="Z1639" i="2" s="1"/>
  <c r="AA1639" i="2" s="1"/>
  <c r="Q1639" i="2"/>
  <c r="R1639" i="2" s="1"/>
  <c r="S1639" i="2" s="1"/>
  <c r="X1637" i="2"/>
  <c r="W1636" i="2"/>
  <c r="O1636" i="2"/>
  <c r="P1637" i="2"/>
  <c r="Y1638" i="2" l="1"/>
  <c r="Z1638" i="2" s="1"/>
  <c r="AA1638" i="2" s="1"/>
  <c r="Q1638" i="2"/>
  <c r="R1638" i="2" s="1"/>
  <c r="S1638" i="2" s="1"/>
  <c r="X1636" i="2"/>
  <c r="W1635" i="2"/>
  <c r="O1635" i="2"/>
  <c r="P1636" i="2"/>
  <c r="Y1637" i="2" l="1"/>
  <c r="Z1637" i="2" s="1"/>
  <c r="AA1637" i="2" s="1"/>
  <c r="Q1637" i="2"/>
  <c r="R1637" i="2" s="1"/>
  <c r="S1637" i="2" s="1"/>
  <c r="X1635" i="2"/>
  <c r="W1634" i="2"/>
  <c r="O1634" i="2"/>
  <c r="P1635" i="2"/>
  <c r="Y1636" i="2" l="1"/>
  <c r="Z1636" i="2" s="1"/>
  <c r="AA1636" i="2" s="1"/>
  <c r="Q1636" i="2"/>
  <c r="R1636" i="2" s="1"/>
  <c r="S1636" i="2" s="1"/>
  <c r="X1634" i="2"/>
  <c r="W1633" i="2"/>
  <c r="O1633" i="2"/>
  <c r="P1634" i="2"/>
  <c r="Y1635" i="2" l="1"/>
  <c r="Z1635" i="2" s="1"/>
  <c r="AA1635" i="2" s="1"/>
  <c r="Q1635" i="2"/>
  <c r="R1635" i="2" s="1"/>
  <c r="S1635" i="2" s="1"/>
  <c r="X1633" i="2"/>
  <c r="W1632" i="2"/>
  <c r="O1632" i="2"/>
  <c r="P1633" i="2"/>
  <c r="Y1634" i="2" l="1"/>
  <c r="Z1634" i="2" s="1"/>
  <c r="AA1634" i="2" s="1"/>
  <c r="Q1634" i="2"/>
  <c r="R1634" i="2" s="1"/>
  <c r="S1634" i="2" s="1"/>
  <c r="X1632" i="2"/>
  <c r="W1631" i="2"/>
  <c r="O1631" i="2"/>
  <c r="P1632" i="2"/>
  <c r="Y1633" i="2" l="1"/>
  <c r="Z1633" i="2" s="1"/>
  <c r="AA1633" i="2" s="1"/>
  <c r="Q1633" i="2"/>
  <c r="R1633" i="2" s="1"/>
  <c r="S1633" i="2" s="1"/>
  <c r="X1631" i="2"/>
  <c r="W1630" i="2"/>
  <c r="O1630" i="2"/>
  <c r="P1631" i="2"/>
  <c r="Y1632" i="2" l="1"/>
  <c r="Z1632" i="2" s="1"/>
  <c r="AA1632" i="2" s="1"/>
  <c r="Q1632" i="2"/>
  <c r="R1632" i="2" s="1"/>
  <c r="S1632" i="2" s="1"/>
  <c r="X1630" i="2"/>
  <c r="W1629" i="2"/>
  <c r="O1629" i="2"/>
  <c r="P1630" i="2"/>
  <c r="Y1631" i="2" l="1"/>
  <c r="Z1631" i="2" s="1"/>
  <c r="AA1631" i="2" s="1"/>
  <c r="Q1631" i="2"/>
  <c r="R1631" i="2" s="1"/>
  <c r="S1631" i="2" s="1"/>
  <c r="X1629" i="2"/>
  <c r="W1628" i="2"/>
  <c r="O1628" i="2"/>
  <c r="P1629" i="2"/>
  <c r="Y1630" i="2" l="1"/>
  <c r="Z1630" i="2" s="1"/>
  <c r="AA1630" i="2" s="1"/>
  <c r="Q1630" i="2"/>
  <c r="R1630" i="2" s="1"/>
  <c r="S1630" i="2" s="1"/>
  <c r="X1628" i="2"/>
  <c r="W1627" i="2"/>
  <c r="O1627" i="2"/>
  <c r="P1628" i="2"/>
  <c r="Y1629" i="2" l="1"/>
  <c r="Z1629" i="2" s="1"/>
  <c r="AA1629" i="2" s="1"/>
  <c r="Q1629" i="2"/>
  <c r="R1629" i="2" s="1"/>
  <c r="S1629" i="2" s="1"/>
  <c r="X1627" i="2"/>
  <c r="W1626" i="2"/>
  <c r="O1626" i="2"/>
  <c r="P1627" i="2"/>
  <c r="Y1628" i="2" l="1"/>
  <c r="Z1628" i="2" s="1"/>
  <c r="AA1628" i="2" s="1"/>
  <c r="Q1628" i="2"/>
  <c r="R1628" i="2" s="1"/>
  <c r="S1628" i="2" s="1"/>
  <c r="X1626" i="2"/>
  <c r="W1625" i="2"/>
  <c r="O1625" i="2"/>
  <c r="P1626" i="2"/>
  <c r="Y1627" i="2" l="1"/>
  <c r="Z1627" i="2" s="1"/>
  <c r="AA1627" i="2" s="1"/>
  <c r="Q1627" i="2"/>
  <c r="R1627" i="2" s="1"/>
  <c r="S1627" i="2" s="1"/>
  <c r="X1625" i="2"/>
  <c r="W1624" i="2"/>
  <c r="O1624" i="2"/>
  <c r="P1625" i="2"/>
  <c r="Y1626" i="2" l="1"/>
  <c r="Z1626" i="2" s="1"/>
  <c r="AA1626" i="2" s="1"/>
  <c r="Q1626" i="2"/>
  <c r="R1626" i="2" s="1"/>
  <c r="S1626" i="2" s="1"/>
  <c r="X1624" i="2"/>
  <c r="W1623" i="2"/>
  <c r="O1623" i="2"/>
  <c r="P1624" i="2"/>
  <c r="Y1625" i="2" l="1"/>
  <c r="Z1625" i="2" s="1"/>
  <c r="AA1625" i="2" s="1"/>
  <c r="Q1625" i="2"/>
  <c r="R1625" i="2" s="1"/>
  <c r="S1625" i="2" s="1"/>
  <c r="X1623" i="2"/>
  <c r="W1622" i="2"/>
  <c r="O1622" i="2"/>
  <c r="P1623" i="2"/>
  <c r="Y1624" i="2" l="1"/>
  <c r="Z1624" i="2" s="1"/>
  <c r="AA1624" i="2" s="1"/>
  <c r="Q1624" i="2"/>
  <c r="R1624" i="2" s="1"/>
  <c r="S1624" i="2" s="1"/>
  <c r="X1622" i="2"/>
  <c r="W1621" i="2"/>
  <c r="O1621" i="2"/>
  <c r="P1622" i="2"/>
  <c r="Y1623" i="2" l="1"/>
  <c r="Z1623" i="2" s="1"/>
  <c r="AA1623" i="2" s="1"/>
  <c r="Q1623" i="2"/>
  <c r="R1623" i="2" s="1"/>
  <c r="S1623" i="2" s="1"/>
  <c r="X1621" i="2"/>
  <c r="W1620" i="2"/>
  <c r="O1620" i="2"/>
  <c r="P1621" i="2"/>
  <c r="Y1622" i="2" l="1"/>
  <c r="Z1622" i="2" s="1"/>
  <c r="AA1622" i="2" s="1"/>
  <c r="Q1622" i="2"/>
  <c r="R1622" i="2" s="1"/>
  <c r="S1622" i="2" s="1"/>
  <c r="X1620" i="2"/>
  <c r="W1619" i="2"/>
  <c r="O1619" i="2"/>
  <c r="P1620" i="2"/>
  <c r="Y1621" i="2" l="1"/>
  <c r="Z1621" i="2" s="1"/>
  <c r="AA1621" i="2" s="1"/>
  <c r="Q1621" i="2"/>
  <c r="R1621" i="2" s="1"/>
  <c r="S1621" i="2" s="1"/>
  <c r="X1619" i="2"/>
  <c r="W1618" i="2"/>
  <c r="O1618" i="2"/>
  <c r="P1619" i="2"/>
  <c r="Y1620" i="2" l="1"/>
  <c r="Z1620" i="2" s="1"/>
  <c r="AA1620" i="2" s="1"/>
  <c r="Q1620" i="2"/>
  <c r="R1620" i="2" s="1"/>
  <c r="S1620" i="2" s="1"/>
  <c r="X1618" i="2"/>
  <c r="W1617" i="2"/>
  <c r="O1617" i="2"/>
  <c r="P1618" i="2"/>
  <c r="Y1619" i="2" l="1"/>
  <c r="Z1619" i="2" s="1"/>
  <c r="AA1619" i="2" s="1"/>
  <c r="Q1619" i="2"/>
  <c r="R1619" i="2" s="1"/>
  <c r="S1619" i="2" s="1"/>
  <c r="X1617" i="2"/>
  <c r="W1616" i="2"/>
  <c r="O1616" i="2"/>
  <c r="P1617" i="2"/>
  <c r="Y1618" i="2" l="1"/>
  <c r="Z1618" i="2" s="1"/>
  <c r="AA1618" i="2" s="1"/>
  <c r="Q1618" i="2"/>
  <c r="R1618" i="2" s="1"/>
  <c r="S1618" i="2" s="1"/>
  <c r="X1616" i="2"/>
  <c r="W1615" i="2"/>
  <c r="O1615" i="2"/>
  <c r="P1616" i="2"/>
  <c r="Y1617" i="2" l="1"/>
  <c r="Z1617" i="2" s="1"/>
  <c r="AA1617" i="2" s="1"/>
  <c r="Q1617" i="2"/>
  <c r="R1617" i="2" s="1"/>
  <c r="S1617" i="2" s="1"/>
  <c r="X1615" i="2"/>
  <c r="W1614" i="2"/>
  <c r="O1614" i="2"/>
  <c r="P1615" i="2"/>
  <c r="Y1616" i="2" l="1"/>
  <c r="Z1616" i="2" s="1"/>
  <c r="AA1616" i="2" s="1"/>
  <c r="Q1616" i="2"/>
  <c r="R1616" i="2" s="1"/>
  <c r="S1616" i="2" s="1"/>
  <c r="X1614" i="2"/>
  <c r="W1613" i="2"/>
  <c r="O1613" i="2"/>
  <c r="P1614" i="2"/>
  <c r="Y1615" i="2" l="1"/>
  <c r="Z1615" i="2" s="1"/>
  <c r="AA1615" i="2" s="1"/>
  <c r="Q1615" i="2"/>
  <c r="R1615" i="2" s="1"/>
  <c r="S1615" i="2" s="1"/>
  <c r="X1613" i="2"/>
  <c r="W1612" i="2"/>
  <c r="O1612" i="2"/>
  <c r="P1613" i="2"/>
  <c r="Y1614" i="2" l="1"/>
  <c r="Z1614" i="2" s="1"/>
  <c r="AA1614" i="2" s="1"/>
  <c r="Q1614" i="2"/>
  <c r="R1614" i="2" s="1"/>
  <c r="S1614" i="2" s="1"/>
  <c r="X1612" i="2"/>
  <c r="W1611" i="2"/>
  <c r="O1611" i="2"/>
  <c r="P1612" i="2"/>
  <c r="Y1613" i="2" l="1"/>
  <c r="Z1613" i="2" s="1"/>
  <c r="AA1613" i="2" s="1"/>
  <c r="Q1613" i="2"/>
  <c r="R1613" i="2" s="1"/>
  <c r="S1613" i="2" s="1"/>
  <c r="X1611" i="2"/>
  <c r="W1610" i="2"/>
  <c r="O1610" i="2"/>
  <c r="P1611" i="2"/>
  <c r="Y1612" i="2" l="1"/>
  <c r="Z1612" i="2" s="1"/>
  <c r="AA1612" i="2" s="1"/>
  <c r="Q1612" i="2"/>
  <c r="R1612" i="2" s="1"/>
  <c r="S1612" i="2" s="1"/>
  <c r="X1610" i="2"/>
  <c r="W1609" i="2"/>
  <c r="O1609" i="2"/>
  <c r="P1610" i="2"/>
  <c r="Y1611" i="2" l="1"/>
  <c r="Z1611" i="2" s="1"/>
  <c r="AA1611" i="2" s="1"/>
  <c r="Q1611" i="2"/>
  <c r="R1611" i="2" s="1"/>
  <c r="S1611" i="2" s="1"/>
  <c r="X1609" i="2"/>
  <c r="W1608" i="2"/>
  <c r="O1608" i="2"/>
  <c r="P1609" i="2"/>
  <c r="Y1610" i="2" l="1"/>
  <c r="Z1610" i="2" s="1"/>
  <c r="AA1610" i="2" s="1"/>
  <c r="Q1610" i="2"/>
  <c r="R1610" i="2" s="1"/>
  <c r="S1610" i="2" s="1"/>
  <c r="X1608" i="2"/>
  <c r="W1607" i="2"/>
  <c r="O1607" i="2"/>
  <c r="P1608" i="2"/>
  <c r="Y1609" i="2" l="1"/>
  <c r="Z1609" i="2" s="1"/>
  <c r="AA1609" i="2" s="1"/>
  <c r="Q1609" i="2"/>
  <c r="R1609" i="2" s="1"/>
  <c r="S1609" i="2" s="1"/>
  <c r="X1607" i="2"/>
  <c r="W1606" i="2"/>
  <c r="O1606" i="2"/>
  <c r="P1607" i="2"/>
  <c r="Y1608" i="2" l="1"/>
  <c r="Z1608" i="2" s="1"/>
  <c r="AA1608" i="2" s="1"/>
  <c r="Q1608" i="2"/>
  <c r="R1608" i="2" s="1"/>
  <c r="S1608" i="2" s="1"/>
  <c r="X1606" i="2"/>
  <c r="W1605" i="2"/>
  <c r="O1605" i="2"/>
  <c r="P1606" i="2"/>
  <c r="Y1607" i="2" l="1"/>
  <c r="Z1607" i="2" s="1"/>
  <c r="AA1607" i="2" s="1"/>
  <c r="Q1607" i="2"/>
  <c r="R1607" i="2" s="1"/>
  <c r="S1607" i="2" s="1"/>
  <c r="X1605" i="2"/>
  <c r="W1604" i="2"/>
  <c r="O1604" i="2"/>
  <c r="P1605" i="2"/>
  <c r="Y1606" i="2" l="1"/>
  <c r="Z1606" i="2" s="1"/>
  <c r="AA1606" i="2" s="1"/>
  <c r="Q1606" i="2"/>
  <c r="R1606" i="2" s="1"/>
  <c r="S1606" i="2" s="1"/>
  <c r="X1604" i="2"/>
  <c r="W1603" i="2"/>
  <c r="O1603" i="2"/>
  <c r="P1604" i="2"/>
  <c r="Y1605" i="2" l="1"/>
  <c r="Z1605" i="2" s="1"/>
  <c r="AA1605" i="2" s="1"/>
  <c r="Q1605" i="2"/>
  <c r="R1605" i="2" s="1"/>
  <c r="S1605" i="2" s="1"/>
  <c r="X1603" i="2"/>
  <c r="W1602" i="2"/>
  <c r="O1602" i="2"/>
  <c r="P1603" i="2"/>
  <c r="Y1604" i="2" l="1"/>
  <c r="Z1604" i="2" s="1"/>
  <c r="AA1604" i="2" s="1"/>
  <c r="Q1604" i="2"/>
  <c r="R1604" i="2" s="1"/>
  <c r="S1604" i="2" s="1"/>
  <c r="X1602" i="2"/>
  <c r="W1601" i="2"/>
  <c r="O1601" i="2"/>
  <c r="P1602" i="2"/>
  <c r="Y1603" i="2" l="1"/>
  <c r="Z1603" i="2" s="1"/>
  <c r="AA1603" i="2" s="1"/>
  <c r="Q1603" i="2"/>
  <c r="R1603" i="2" s="1"/>
  <c r="S1603" i="2" s="1"/>
  <c r="X1601" i="2"/>
  <c r="W1600" i="2"/>
  <c r="O1600" i="2"/>
  <c r="P1601" i="2"/>
  <c r="Y1602" i="2" l="1"/>
  <c r="Z1602" i="2" s="1"/>
  <c r="AA1602" i="2" s="1"/>
  <c r="Q1602" i="2"/>
  <c r="R1602" i="2" s="1"/>
  <c r="S1602" i="2" s="1"/>
  <c r="X1600" i="2"/>
  <c r="W1599" i="2"/>
  <c r="O1599" i="2"/>
  <c r="P1600" i="2"/>
  <c r="Y1601" i="2" l="1"/>
  <c r="Z1601" i="2" s="1"/>
  <c r="AA1601" i="2" s="1"/>
  <c r="Q1601" i="2"/>
  <c r="R1601" i="2" s="1"/>
  <c r="S1601" i="2" s="1"/>
  <c r="X1599" i="2"/>
  <c r="W1598" i="2"/>
  <c r="O1598" i="2"/>
  <c r="P1599" i="2"/>
  <c r="Y1600" i="2" l="1"/>
  <c r="Z1600" i="2" s="1"/>
  <c r="AA1600" i="2" s="1"/>
  <c r="Q1600" i="2"/>
  <c r="R1600" i="2" s="1"/>
  <c r="S1600" i="2" s="1"/>
  <c r="X1598" i="2"/>
  <c r="W1597" i="2"/>
  <c r="O1597" i="2"/>
  <c r="P1598" i="2"/>
  <c r="Y1599" i="2" l="1"/>
  <c r="Z1599" i="2" s="1"/>
  <c r="AA1599" i="2" s="1"/>
  <c r="Q1599" i="2"/>
  <c r="R1599" i="2" s="1"/>
  <c r="S1599" i="2" s="1"/>
  <c r="X1597" i="2"/>
  <c r="W1596" i="2"/>
  <c r="O1596" i="2"/>
  <c r="P1597" i="2"/>
  <c r="Y1598" i="2" l="1"/>
  <c r="Z1598" i="2" s="1"/>
  <c r="AA1598" i="2" s="1"/>
  <c r="Q1598" i="2"/>
  <c r="R1598" i="2" s="1"/>
  <c r="S1598" i="2" s="1"/>
  <c r="X1596" i="2"/>
  <c r="W1595" i="2"/>
  <c r="O1595" i="2"/>
  <c r="P1596" i="2"/>
  <c r="Y1597" i="2" l="1"/>
  <c r="Z1597" i="2" s="1"/>
  <c r="AA1597" i="2" s="1"/>
  <c r="Q1597" i="2"/>
  <c r="R1597" i="2" s="1"/>
  <c r="S1597" i="2" s="1"/>
  <c r="X1595" i="2"/>
  <c r="W1594" i="2"/>
  <c r="O1594" i="2"/>
  <c r="P1595" i="2"/>
  <c r="Y1596" i="2" l="1"/>
  <c r="Z1596" i="2" s="1"/>
  <c r="AA1596" i="2" s="1"/>
  <c r="Q1596" i="2"/>
  <c r="R1596" i="2" s="1"/>
  <c r="S1596" i="2" s="1"/>
  <c r="X1594" i="2"/>
  <c r="W1593" i="2"/>
  <c r="O1593" i="2"/>
  <c r="P1594" i="2"/>
  <c r="Y1595" i="2" l="1"/>
  <c r="Z1595" i="2" s="1"/>
  <c r="AA1595" i="2" s="1"/>
  <c r="Q1595" i="2"/>
  <c r="R1595" i="2" s="1"/>
  <c r="S1595" i="2" s="1"/>
  <c r="X1593" i="2"/>
  <c r="W1592" i="2"/>
  <c r="O1592" i="2"/>
  <c r="P1593" i="2"/>
  <c r="Y1594" i="2" l="1"/>
  <c r="Z1594" i="2" s="1"/>
  <c r="AA1594" i="2" s="1"/>
  <c r="Q1594" i="2"/>
  <c r="R1594" i="2" s="1"/>
  <c r="S1594" i="2" s="1"/>
  <c r="X1592" i="2"/>
  <c r="W1591" i="2"/>
  <c r="O1591" i="2"/>
  <c r="P1592" i="2"/>
  <c r="Y1593" i="2" l="1"/>
  <c r="Z1593" i="2" s="1"/>
  <c r="AA1593" i="2" s="1"/>
  <c r="Q1593" i="2"/>
  <c r="R1593" i="2" s="1"/>
  <c r="S1593" i="2" s="1"/>
  <c r="X1591" i="2"/>
  <c r="W1590" i="2"/>
  <c r="O1590" i="2"/>
  <c r="P1591" i="2"/>
  <c r="Y1592" i="2" l="1"/>
  <c r="Z1592" i="2" s="1"/>
  <c r="AA1592" i="2" s="1"/>
  <c r="Q1592" i="2"/>
  <c r="R1592" i="2" s="1"/>
  <c r="S1592" i="2" s="1"/>
  <c r="X1590" i="2"/>
  <c r="W1589" i="2"/>
  <c r="O1589" i="2"/>
  <c r="P1590" i="2"/>
  <c r="Y1591" i="2" l="1"/>
  <c r="Z1591" i="2" s="1"/>
  <c r="AA1591" i="2" s="1"/>
  <c r="Q1591" i="2"/>
  <c r="R1591" i="2" s="1"/>
  <c r="S1591" i="2" s="1"/>
  <c r="X1589" i="2"/>
  <c r="W1588" i="2"/>
  <c r="O1588" i="2"/>
  <c r="P1589" i="2"/>
  <c r="Y1590" i="2" l="1"/>
  <c r="Z1590" i="2" s="1"/>
  <c r="AA1590" i="2" s="1"/>
  <c r="Q1590" i="2"/>
  <c r="R1590" i="2" s="1"/>
  <c r="S1590" i="2" s="1"/>
  <c r="X1588" i="2"/>
  <c r="W1587" i="2"/>
  <c r="O1587" i="2"/>
  <c r="P1588" i="2"/>
  <c r="Y1589" i="2" l="1"/>
  <c r="Z1589" i="2" s="1"/>
  <c r="AA1589" i="2" s="1"/>
  <c r="Q1589" i="2"/>
  <c r="R1589" i="2" s="1"/>
  <c r="S1589" i="2" s="1"/>
  <c r="X1587" i="2"/>
  <c r="W1586" i="2"/>
  <c r="O1586" i="2"/>
  <c r="P1587" i="2"/>
  <c r="Y1588" i="2" l="1"/>
  <c r="Z1588" i="2" s="1"/>
  <c r="AA1588" i="2" s="1"/>
  <c r="Q1588" i="2"/>
  <c r="R1588" i="2" s="1"/>
  <c r="S1588" i="2" s="1"/>
  <c r="X1586" i="2"/>
  <c r="W1585" i="2"/>
  <c r="O1585" i="2"/>
  <c r="P1586" i="2"/>
  <c r="Y1587" i="2" l="1"/>
  <c r="Z1587" i="2" s="1"/>
  <c r="AA1587" i="2" s="1"/>
  <c r="Q1587" i="2"/>
  <c r="R1587" i="2" s="1"/>
  <c r="S1587" i="2" s="1"/>
  <c r="X1585" i="2"/>
  <c r="W1584" i="2"/>
  <c r="O1584" i="2"/>
  <c r="P1585" i="2"/>
  <c r="Y1586" i="2" l="1"/>
  <c r="Z1586" i="2" s="1"/>
  <c r="AA1586" i="2" s="1"/>
  <c r="Q1586" i="2"/>
  <c r="R1586" i="2" s="1"/>
  <c r="S1586" i="2" s="1"/>
  <c r="X1584" i="2"/>
  <c r="W1583" i="2"/>
  <c r="O1583" i="2"/>
  <c r="P1584" i="2"/>
  <c r="Y1585" i="2" l="1"/>
  <c r="Z1585" i="2" s="1"/>
  <c r="AA1585" i="2" s="1"/>
  <c r="Q1585" i="2"/>
  <c r="R1585" i="2" s="1"/>
  <c r="S1585" i="2" s="1"/>
  <c r="X1583" i="2"/>
  <c r="W1582" i="2"/>
  <c r="O1582" i="2"/>
  <c r="P1583" i="2"/>
  <c r="Y1584" i="2" l="1"/>
  <c r="Z1584" i="2" s="1"/>
  <c r="AA1584" i="2" s="1"/>
  <c r="Q1584" i="2"/>
  <c r="R1584" i="2" s="1"/>
  <c r="S1584" i="2" s="1"/>
  <c r="X1582" i="2"/>
  <c r="W1581" i="2"/>
  <c r="O1581" i="2"/>
  <c r="P1582" i="2"/>
  <c r="Y1583" i="2" l="1"/>
  <c r="Z1583" i="2" s="1"/>
  <c r="AA1583" i="2" s="1"/>
  <c r="Q1583" i="2"/>
  <c r="R1583" i="2" s="1"/>
  <c r="S1583" i="2" s="1"/>
  <c r="X1581" i="2"/>
  <c r="W1580" i="2"/>
  <c r="O1580" i="2"/>
  <c r="P1581" i="2"/>
  <c r="Y1582" i="2" l="1"/>
  <c r="Z1582" i="2" s="1"/>
  <c r="AA1582" i="2" s="1"/>
  <c r="Q1582" i="2"/>
  <c r="R1582" i="2" s="1"/>
  <c r="S1582" i="2" s="1"/>
  <c r="X1580" i="2"/>
  <c r="W1579" i="2"/>
  <c r="O1579" i="2"/>
  <c r="P1580" i="2"/>
  <c r="Y1581" i="2" l="1"/>
  <c r="Z1581" i="2" s="1"/>
  <c r="AA1581" i="2" s="1"/>
  <c r="Q1581" i="2"/>
  <c r="R1581" i="2" s="1"/>
  <c r="S1581" i="2" s="1"/>
  <c r="X1579" i="2"/>
  <c r="W1578" i="2"/>
  <c r="O1578" i="2"/>
  <c r="P1579" i="2"/>
  <c r="Y1580" i="2" l="1"/>
  <c r="Z1580" i="2" s="1"/>
  <c r="AA1580" i="2" s="1"/>
  <c r="Q1580" i="2"/>
  <c r="R1580" i="2" s="1"/>
  <c r="S1580" i="2" s="1"/>
  <c r="X1578" i="2"/>
  <c r="W1577" i="2"/>
  <c r="O1577" i="2"/>
  <c r="P1578" i="2"/>
  <c r="Y1579" i="2" l="1"/>
  <c r="Z1579" i="2" s="1"/>
  <c r="AA1579" i="2" s="1"/>
  <c r="Q1579" i="2"/>
  <c r="R1579" i="2" s="1"/>
  <c r="S1579" i="2" s="1"/>
  <c r="X1577" i="2"/>
  <c r="W1576" i="2"/>
  <c r="O1576" i="2"/>
  <c r="P1577" i="2"/>
  <c r="Y1578" i="2" l="1"/>
  <c r="Z1578" i="2" s="1"/>
  <c r="AA1578" i="2" s="1"/>
  <c r="Q1578" i="2"/>
  <c r="R1578" i="2" s="1"/>
  <c r="S1578" i="2" s="1"/>
  <c r="X1576" i="2"/>
  <c r="W1575" i="2"/>
  <c r="O1575" i="2"/>
  <c r="P1576" i="2"/>
  <c r="Y1577" i="2" l="1"/>
  <c r="Z1577" i="2" s="1"/>
  <c r="AA1577" i="2" s="1"/>
  <c r="Q1577" i="2"/>
  <c r="R1577" i="2" s="1"/>
  <c r="S1577" i="2" s="1"/>
  <c r="X1575" i="2"/>
  <c r="W1574" i="2"/>
  <c r="O1574" i="2"/>
  <c r="P1575" i="2"/>
  <c r="Y1576" i="2" l="1"/>
  <c r="Z1576" i="2" s="1"/>
  <c r="AA1576" i="2" s="1"/>
  <c r="Q1576" i="2"/>
  <c r="R1576" i="2" s="1"/>
  <c r="S1576" i="2" s="1"/>
  <c r="X1574" i="2"/>
  <c r="W1573" i="2"/>
  <c r="O1573" i="2"/>
  <c r="P1574" i="2"/>
  <c r="Y1575" i="2" l="1"/>
  <c r="Z1575" i="2" s="1"/>
  <c r="AA1575" i="2" s="1"/>
  <c r="Q1575" i="2"/>
  <c r="R1575" i="2" s="1"/>
  <c r="S1575" i="2" s="1"/>
  <c r="X1573" i="2"/>
  <c r="W1572" i="2"/>
  <c r="O1572" i="2"/>
  <c r="P1573" i="2"/>
  <c r="Y1574" i="2" l="1"/>
  <c r="Z1574" i="2" s="1"/>
  <c r="AA1574" i="2" s="1"/>
  <c r="Q1574" i="2"/>
  <c r="R1574" i="2" s="1"/>
  <c r="S1574" i="2" s="1"/>
  <c r="X1572" i="2"/>
  <c r="W1571" i="2"/>
  <c r="O1571" i="2"/>
  <c r="P1572" i="2"/>
  <c r="Y1573" i="2" l="1"/>
  <c r="Z1573" i="2" s="1"/>
  <c r="AA1573" i="2" s="1"/>
  <c r="Q1573" i="2"/>
  <c r="R1573" i="2" s="1"/>
  <c r="S1573" i="2" s="1"/>
  <c r="X1571" i="2"/>
  <c r="W1570" i="2"/>
  <c r="O1570" i="2"/>
  <c r="P1571" i="2"/>
  <c r="Y1572" i="2" l="1"/>
  <c r="Z1572" i="2" s="1"/>
  <c r="AA1572" i="2" s="1"/>
  <c r="Q1572" i="2"/>
  <c r="R1572" i="2" s="1"/>
  <c r="S1572" i="2" s="1"/>
  <c r="X1570" i="2"/>
  <c r="W1569" i="2"/>
  <c r="O1569" i="2"/>
  <c r="P1570" i="2"/>
  <c r="Y1571" i="2" l="1"/>
  <c r="Z1571" i="2" s="1"/>
  <c r="AA1571" i="2" s="1"/>
  <c r="Q1571" i="2"/>
  <c r="R1571" i="2" s="1"/>
  <c r="S1571" i="2" s="1"/>
  <c r="X1569" i="2"/>
  <c r="W1568" i="2"/>
  <c r="O1568" i="2"/>
  <c r="P1569" i="2"/>
  <c r="Y1570" i="2" l="1"/>
  <c r="Z1570" i="2" s="1"/>
  <c r="AA1570" i="2" s="1"/>
  <c r="Q1570" i="2"/>
  <c r="R1570" i="2" s="1"/>
  <c r="S1570" i="2" s="1"/>
  <c r="X1568" i="2"/>
  <c r="W1567" i="2"/>
  <c r="O1567" i="2"/>
  <c r="P1568" i="2"/>
  <c r="Y1569" i="2" l="1"/>
  <c r="Z1569" i="2" s="1"/>
  <c r="AA1569" i="2" s="1"/>
  <c r="Q1569" i="2"/>
  <c r="R1569" i="2" s="1"/>
  <c r="S1569" i="2" s="1"/>
  <c r="X1567" i="2"/>
  <c r="W1566" i="2"/>
  <c r="O1566" i="2"/>
  <c r="P1567" i="2"/>
  <c r="Y1568" i="2" l="1"/>
  <c r="Z1568" i="2" s="1"/>
  <c r="AA1568" i="2" s="1"/>
  <c r="Q1568" i="2"/>
  <c r="R1568" i="2" s="1"/>
  <c r="S1568" i="2" s="1"/>
  <c r="X1566" i="2"/>
  <c r="W1565" i="2"/>
  <c r="O1565" i="2"/>
  <c r="P1566" i="2"/>
  <c r="Y1567" i="2" l="1"/>
  <c r="Z1567" i="2" s="1"/>
  <c r="AA1567" i="2" s="1"/>
  <c r="Q1567" i="2"/>
  <c r="R1567" i="2" s="1"/>
  <c r="S1567" i="2" s="1"/>
  <c r="X1565" i="2"/>
  <c r="W1564" i="2"/>
  <c r="O1564" i="2"/>
  <c r="P1565" i="2"/>
  <c r="Y1566" i="2" l="1"/>
  <c r="Z1566" i="2" s="1"/>
  <c r="AA1566" i="2" s="1"/>
  <c r="Q1566" i="2"/>
  <c r="R1566" i="2" s="1"/>
  <c r="S1566" i="2" s="1"/>
  <c r="X1564" i="2"/>
  <c r="W1563" i="2"/>
  <c r="O1563" i="2"/>
  <c r="P1564" i="2"/>
  <c r="Y1565" i="2" l="1"/>
  <c r="Z1565" i="2" s="1"/>
  <c r="AA1565" i="2" s="1"/>
  <c r="Q1565" i="2"/>
  <c r="R1565" i="2" s="1"/>
  <c r="S1565" i="2" s="1"/>
  <c r="X1563" i="2"/>
  <c r="W1562" i="2"/>
  <c r="O1562" i="2"/>
  <c r="P1563" i="2"/>
  <c r="Y1564" i="2" l="1"/>
  <c r="Z1564" i="2" s="1"/>
  <c r="AA1564" i="2" s="1"/>
  <c r="Q1564" i="2"/>
  <c r="R1564" i="2" s="1"/>
  <c r="S1564" i="2" s="1"/>
  <c r="X1562" i="2"/>
  <c r="W1561" i="2"/>
  <c r="O1561" i="2"/>
  <c r="P1562" i="2"/>
  <c r="Y1563" i="2" l="1"/>
  <c r="Z1563" i="2" s="1"/>
  <c r="AA1563" i="2" s="1"/>
  <c r="Q1563" i="2"/>
  <c r="R1563" i="2" s="1"/>
  <c r="S1563" i="2" s="1"/>
  <c r="X1561" i="2"/>
  <c r="W1560" i="2"/>
  <c r="O1560" i="2"/>
  <c r="P1561" i="2"/>
  <c r="Y1562" i="2" l="1"/>
  <c r="Z1562" i="2" s="1"/>
  <c r="AA1562" i="2" s="1"/>
  <c r="Q1562" i="2"/>
  <c r="R1562" i="2" s="1"/>
  <c r="S1562" i="2" s="1"/>
  <c r="X1560" i="2"/>
  <c r="W1559" i="2"/>
  <c r="O1559" i="2"/>
  <c r="P1560" i="2"/>
  <c r="Y1561" i="2" l="1"/>
  <c r="Z1561" i="2" s="1"/>
  <c r="AA1561" i="2" s="1"/>
  <c r="Q1561" i="2"/>
  <c r="R1561" i="2" s="1"/>
  <c r="S1561" i="2" s="1"/>
  <c r="X1559" i="2"/>
  <c r="W1558" i="2"/>
  <c r="O1558" i="2"/>
  <c r="P1559" i="2"/>
  <c r="Y1560" i="2" l="1"/>
  <c r="Z1560" i="2" s="1"/>
  <c r="AA1560" i="2" s="1"/>
  <c r="Q1560" i="2"/>
  <c r="R1560" i="2" s="1"/>
  <c r="S1560" i="2" s="1"/>
  <c r="X1558" i="2"/>
  <c r="W1557" i="2"/>
  <c r="O1557" i="2"/>
  <c r="P1558" i="2"/>
  <c r="Y1559" i="2" l="1"/>
  <c r="Z1559" i="2" s="1"/>
  <c r="AA1559" i="2" s="1"/>
  <c r="Q1559" i="2"/>
  <c r="R1559" i="2" s="1"/>
  <c r="S1559" i="2" s="1"/>
  <c r="X1557" i="2"/>
  <c r="W1556" i="2"/>
  <c r="O1556" i="2"/>
  <c r="P1557" i="2"/>
  <c r="Y1558" i="2" l="1"/>
  <c r="Z1558" i="2" s="1"/>
  <c r="AA1558" i="2" s="1"/>
  <c r="Q1558" i="2"/>
  <c r="R1558" i="2" s="1"/>
  <c r="S1558" i="2" s="1"/>
  <c r="X1556" i="2"/>
  <c r="W1555" i="2"/>
  <c r="O1555" i="2"/>
  <c r="P1556" i="2"/>
  <c r="Y1557" i="2" l="1"/>
  <c r="Z1557" i="2" s="1"/>
  <c r="AA1557" i="2" s="1"/>
  <c r="Q1557" i="2"/>
  <c r="R1557" i="2" s="1"/>
  <c r="S1557" i="2" s="1"/>
  <c r="X1555" i="2"/>
  <c r="W1554" i="2"/>
  <c r="O1554" i="2"/>
  <c r="P1555" i="2"/>
  <c r="Y1556" i="2" l="1"/>
  <c r="Z1556" i="2" s="1"/>
  <c r="AA1556" i="2" s="1"/>
  <c r="Q1556" i="2"/>
  <c r="R1556" i="2" s="1"/>
  <c r="S1556" i="2" s="1"/>
  <c r="X1554" i="2"/>
  <c r="W1553" i="2"/>
  <c r="O1553" i="2"/>
  <c r="P1554" i="2"/>
  <c r="Y1555" i="2" l="1"/>
  <c r="Z1555" i="2" s="1"/>
  <c r="AA1555" i="2" s="1"/>
  <c r="Q1555" i="2"/>
  <c r="R1555" i="2" s="1"/>
  <c r="S1555" i="2" s="1"/>
  <c r="X1553" i="2"/>
  <c r="W1552" i="2"/>
  <c r="O1552" i="2"/>
  <c r="P1553" i="2"/>
  <c r="Y1554" i="2" l="1"/>
  <c r="Z1554" i="2" s="1"/>
  <c r="AA1554" i="2" s="1"/>
  <c r="Q1554" i="2"/>
  <c r="R1554" i="2" s="1"/>
  <c r="S1554" i="2" s="1"/>
  <c r="X1552" i="2"/>
  <c r="W1551" i="2"/>
  <c r="O1551" i="2"/>
  <c r="P1552" i="2"/>
  <c r="Y1553" i="2" l="1"/>
  <c r="Z1553" i="2" s="1"/>
  <c r="AA1553" i="2" s="1"/>
  <c r="Q1553" i="2"/>
  <c r="R1553" i="2" s="1"/>
  <c r="S1553" i="2" s="1"/>
  <c r="X1551" i="2"/>
  <c r="W1550" i="2"/>
  <c r="O1550" i="2"/>
  <c r="P1551" i="2"/>
  <c r="Y1552" i="2" l="1"/>
  <c r="Z1552" i="2" s="1"/>
  <c r="AA1552" i="2" s="1"/>
  <c r="Q1552" i="2"/>
  <c r="R1552" i="2" s="1"/>
  <c r="S1552" i="2" s="1"/>
  <c r="X1550" i="2"/>
  <c r="W1549" i="2"/>
  <c r="O1549" i="2"/>
  <c r="P1550" i="2"/>
  <c r="Y1551" i="2" l="1"/>
  <c r="Z1551" i="2" s="1"/>
  <c r="AA1551" i="2" s="1"/>
  <c r="Q1551" i="2"/>
  <c r="R1551" i="2" s="1"/>
  <c r="S1551" i="2" s="1"/>
  <c r="X1549" i="2"/>
  <c r="W1548" i="2"/>
  <c r="O1548" i="2"/>
  <c r="P1549" i="2"/>
  <c r="Y1550" i="2" l="1"/>
  <c r="Z1550" i="2" s="1"/>
  <c r="AA1550" i="2" s="1"/>
  <c r="Q1550" i="2"/>
  <c r="R1550" i="2" s="1"/>
  <c r="S1550" i="2" s="1"/>
  <c r="X1548" i="2"/>
  <c r="W1547" i="2"/>
  <c r="O1547" i="2"/>
  <c r="P1548" i="2"/>
  <c r="Y1549" i="2" l="1"/>
  <c r="Z1549" i="2" s="1"/>
  <c r="AA1549" i="2" s="1"/>
  <c r="Q1549" i="2"/>
  <c r="R1549" i="2" s="1"/>
  <c r="S1549" i="2" s="1"/>
  <c r="X1547" i="2"/>
  <c r="W1546" i="2"/>
  <c r="O1546" i="2"/>
  <c r="P1547" i="2"/>
  <c r="Y1548" i="2" l="1"/>
  <c r="Z1548" i="2" s="1"/>
  <c r="AA1548" i="2" s="1"/>
  <c r="Q1548" i="2"/>
  <c r="R1548" i="2" s="1"/>
  <c r="S1548" i="2" s="1"/>
  <c r="X1546" i="2"/>
  <c r="W1545" i="2"/>
  <c r="O1545" i="2"/>
  <c r="P1546" i="2"/>
  <c r="Y1547" i="2" l="1"/>
  <c r="Z1547" i="2" s="1"/>
  <c r="AA1547" i="2" s="1"/>
  <c r="Q1547" i="2"/>
  <c r="R1547" i="2" s="1"/>
  <c r="S1547" i="2" s="1"/>
  <c r="X1545" i="2"/>
  <c r="W1544" i="2"/>
  <c r="O1544" i="2"/>
  <c r="P1545" i="2"/>
  <c r="Y1546" i="2" l="1"/>
  <c r="Z1546" i="2" s="1"/>
  <c r="AA1546" i="2" s="1"/>
  <c r="Q1546" i="2"/>
  <c r="R1546" i="2" s="1"/>
  <c r="S1546" i="2" s="1"/>
  <c r="X1544" i="2"/>
  <c r="W1543" i="2"/>
  <c r="O1543" i="2"/>
  <c r="P1544" i="2"/>
  <c r="Y1545" i="2" l="1"/>
  <c r="Z1545" i="2" s="1"/>
  <c r="AA1545" i="2" s="1"/>
  <c r="Q1545" i="2"/>
  <c r="R1545" i="2" s="1"/>
  <c r="S1545" i="2" s="1"/>
  <c r="X1543" i="2"/>
  <c r="W1542" i="2"/>
  <c r="O1542" i="2"/>
  <c r="P1543" i="2"/>
  <c r="Y1544" i="2" l="1"/>
  <c r="Z1544" i="2" s="1"/>
  <c r="AA1544" i="2" s="1"/>
  <c r="Q1544" i="2"/>
  <c r="R1544" i="2" s="1"/>
  <c r="S1544" i="2" s="1"/>
  <c r="X1542" i="2"/>
  <c r="W1541" i="2"/>
  <c r="O1541" i="2"/>
  <c r="P1542" i="2"/>
  <c r="Y1543" i="2" l="1"/>
  <c r="Z1543" i="2" s="1"/>
  <c r="AA1543" i="2" s="1"/>
  <c r="Q1543" i="2"/>
  <c r="R1543" i="2" s="1"/>
  <c r="S1543" i="2" s="1"/>
  <c r="X1541" i="2"/>
  <c r="W1540" i="2"/>
  <c r="O1540" i="2"/>
  <c r="P1541" i="2"/>
  <c r="Y1542" i="2" l="1"/>
  <c r="Z1542" i="2" s="1"/>
  <c r="AA1542" i="2" s="1"/>
  <c r="Q1542" i="2"/>
  <c r="R1542" i="2" s="1"/>
  <c r="S1542" i="2" s="1"/>
  <c r="X1540" i="2"/>
  <c r="W1539" i="2"/>
  <c r="O1539" i="2"/>
  <c r="P1540" i="2"/>
  <c r="Y1541" i="2" l="1"/>
  <c r="Z1541" i="2" s="1"/>
  <c r="AA1541" i="2" s="1"/>
  <c r="Q1541" i="2"/>
  <c r="R1541" i="2" s="1"/>
  <c r="S1541" i="2" s="1"/>
  <c r="X1539" i="2"/>
  <c r="W1538" i="2"/>
  <c r="O1538" i="2"/>
  <c r="P1539" i="2"/>
  <c r="Y1540" i="2" l="1"/>
  <c r="Z1540" i="2" s="1"/>
  <c r="AA1540" i="2" s="1"/>
  <c r="Q1540" i="2"/>
  <c r="R1540" i="2" s="1"/>
  <c r="S1540" i="2" s="1"/>
  <c r="X1538" i="2"/>
  <c r="W1537" i="2"/>
  <c r="O1537" i="2"/>
  <c r="P1538" i="2"/>
  <c r="Y1539" i="2" l="1"/>
  <c r="Z1539" i="2" s="1"/>
  <c r="AA1539" i="2" s="1"/>
  <c r="Q1539" i="2"/>
  <c r="R1539" i="2" s="1"/>
  <c r="S1539" i="2" s="1"/>
  <c r="X1537" i="2"/>
  <c r="W1536" i="2"/>
  <c r="O1536" i="2"/>
  <c r="P1537" i="2"/>
  <c r="Y1538" i="2" l="1"/>
  <c r="Z1538" i="2" s="1"/>
  <c r="AA1538" i="2" s="1"/>
  <c r="Q1538" i="2"/>
  <c r="R1538" i="2" s="1"/>
  <c r="S1538" i="2" s="1"/>
  <c r="X1536" i="2"/>
  <c r="W1535" i="2"/>
  <c r="O1535" i="2"/>
  <c r="P1536" i="2"/>
  <c r="Y1537" i="2" l="1"/>
  <c r="Z1537" i="2" s="1"/>
  <c r="AA1537" i="2" s="1"/>
  <c r="Q1537" i="2"/>
  <c r="R1537" i="2" s="1"/>
  <c r="S1537" i="2" s="1"/>
  <c r="X1535" i="2"/>
  <c r="W1534" i="2"/>
  <c r="O1534" i="2"/>
  <c r="P1535" i="2"/>
  <c r="Y1536" i="2" l="1"/>
  <c r="Z1536" i="2" s="1"/>
  <c r="AA1536" i="2" s="1"/>
  <c r="Q1536" i="2"/>
  <c r="R1536" i="2" s="1"/>
  <c r="S1536" i="2" s="1"/>
  <c r="X1534" i="2"/>
  <c r="W1533" i="2"/>
  <c r="O1533" i="2"/>
  <c r="P1534" i="2"/>
  <c r="Y1535" i="2" l="1"/>
  <c r="Z1535" i="2" s="1"/>
  <c r="AA1535" i="2" s="1"/>
  <c r="Q1535" i="2"/>
  <c r="R1535" i="2" s="1"/>
  <c r="S1535" i="2" s="1"/>
  <c r="X1533" i="2"/>
  <c r="W1532" i="2"/>
  <c r="O1532" i="2"/>
  <c r="P1533" i="2"/>
  <c r="Y1534" i="2" l="1"/>
  <c r="Z1534" i="2" s="1"/>
  <c r="AA1534" i="2" s="1"/>
  <c r="Q1534" i="2"/>
  <c r="R1534" i="2" s="1"/>
  <c r="S1534" i="2" s="1"/>
  <c r="X1532" i="2"/>
  <c r="W1531" i="2"/>
  <c r="O1531" i="2"/>
  <c r="P1532" i="2"/>
  <c r="Y1533" i="2" l="1"/>
  <c r="Z1533" i="2" s="1"/>
  <c r="AA1533" i="2" s="1"/>
  <c r="Q1533" i="2"/>
  <c r="R1533" i="2" s="1"/>
  <c r="S1533" i="2" s="1"/>
  <c r="X1531" i="2"/>
  <c r="W1530" i="2"/>
  <c r="O1530" i="2"/>
  <c r="P1531" i="2"/>
  <c r="Y1532" i="2" l="1"/>
  <c r="Z1532" i="2" s="1"/>
  <c r="AA1532" i="2" s="1"/>
  <c r="Q1532" i="2"/>
  <c r="R1532" i="2" s="1"/>
  <c r="S1532" i="2" s="1"/>
  <c r="X1530" i="2"/>
  <c r="W1529" i="2"/>
  <c r="O1529" i="2"/>
  <c r="P1530" i="2"/>
  <c r="Y1531" i="2" l="1"/>
  <c r="Z1531" i="2" s="1"/>
  <c r="AA1531" i="2" s="1"/>
  <c r="Q1531" i="2"/>
  <c r="R1531" i="2" s="1"/>
  <c r="S1531" i="2" s="1"/>
  <c r="X1529" i="2"/>
  <c r="W1528" i="2"/>
  <c r="O1528" i="2"/>
  <c r="P1529" i="2"/>
  <c r="Y1530" i="2" l="1"/>
  <c r="Z1530" i="2" s="1"/>
  <c r="AA1530" i="2" s="1"/>
  <c r="Q1530" i="2"/>
  <c r="R1530" i="2" s="1"/>
  <c r="S1530" i="2" s="1"/>
  <c r="X1528" i="2"/>
  <c r="W1527" i="2"/>
  <c r="O1527" i="2"/>
  <c r="P1528" i="2"/>
  <c r="Y1529" i="2" l="1"/>
  <c r="Z1529" i="2" s="1"/>
  <c r="AA1529" i="2" s="1"/>
  <c r="Q1529" i="2"/>
  <c r="R1529" i="2" s="1"/>
  <c r="S1529" i="2" s="1"/>
  <c r="X1527" i="2"/>
  <c r="W1526" i="2"/>
  <c r="O1526" i="2"/>
  <c r="P1527" i="2"/>
  <c r="Y1528" i="2" l="1"/>
  <c r="Z1528" i="2" s="1"/>
  <c r="AA1528" i="2" s="1"/>
  <c r="Q1528" i="2"/>
  <c r="R1528" i="2" s="1"/>
  <c r="S1528" i="2" s="1"/>
  <c r="X1526" i="2"/>
  <c r="W1525" i="2"/>
  <c r="O1525" i="2"/>
  <c r="P1526" i="2"/>
  <c r="Y1527" i="2" l="1"/>
  <c r="Z1527" i="2" s="1"/>
  <c r="AA1527" i="2" s="1"/>
  <c r="Q1527" i="2"/>
  <c r="R1527" i="2" s="1"/>
  <c r="S1527" i="2" s="1"/>
  <c r="X1525" i="2"/>
  <c r="W1524" i="2"/>
  <c r="O1524" i="2"/>
  <c r="P1525" i="2"/>
  <c r="Y1526" i="2" l="1"/>
  <c r="Z1526" i="2" s="1"/>
  <c r="AA1526" i="2" s="1"/>
  <c r="Q1526" i="2"/>
  <c r="R1526" i="2" s="1"/>
  <c r="S1526" i="2" s="1"/>
  <c r="X1524" i="2"/>
  <c r="W1523" i="2"/>
  <c r="O1523" i="2"/>
  <c r="P1524" i="2"/>
  <c r="Y1525" i="2" l="1"/>
  <c r="Z1525" i="2" s="1"/>
  <c r="AA1525" i="2" s="1"/>
  <c r="Q1525" i="2"/>
  <c r="R1525" i="2" s="1"/>
  <c r="S1525" i="2" s="1"/>
  <c r="X1523" i="2"/>
  <c r="W1522" i="2"/>
  <c r="O1522" i="2"/>
  <c r="P1523" i="2"/>
  <c r="Y1524" i="2" l="1"/>
  <c r="Z1524" i="2" s="1"/>
  <c r="AA1524" i="2" s="1"/>
  <c r="Q1524" i="2"/>
  <c r="R1524" i="2" s="1"/>
  <c r="S1524" i="2" s="1"/>
  <c r="X1522" i="2"/>
  <c r="W1521" i="2"/>
  <c r="O1521" i="2"/>
  <c r="P1522" i="2"/>
  <c r="Y1523" i="2" l="1"/>
  <c r="Z1523" i="2" s="1"/>
  <c r="AA1523" i="2" s="1"/>
  <c r="Q1523" i="2"/>
  <c r="R1523" i="2" s="1"/>
  <c r="S1523" i="2" s="1"/>
  <c r="X1521" i="2"/>
  <c r="W1520" i="2"/>
  <c r="O1520" i="2"/>
  <c r="P1521" i="2"/>
  <c r="Y1522" i="2" l="1"/>
  <c r="Z1522" i="2" s="1"/>
  <c r="AA1522" i="2" s="1"/>
  <c r="Q1522" i="2"/>
  <c r="R1522" i="2" s="1"/>
  <c r="S1522" i="2" s="1"/>
  <c r="X1520" i="2"/>
  <c r="W1519" i="2"/>
  <c r="O1519" i="2"/>
  <c r="P1520" i="2"/>
  <c r="Y1521" i="2" l="1"/>
  <c r="Z1521" i="2" s="1"/>
  <c r="AA1521" i="2" s="1"/>
  <c r="Q1521" i="2"/>
  <c r="R1521" i="2" s="1"/>
  <c r="S1521" i="2" s="1"/>
  <c r="X1519" i="2"/>
  <c r="W1518" i="2"/>
  <c r="O1518" i="2"/>
  <c r="P1519" i="2"/>
  <c r="Y1520" i="2" l="1"/>
  <c r="Z1520" i="2" s="1"/>
  <c r="AA1520" i="2" s="1"/>
  <c r="Q1520" i="2"/>
  <c r="R1520" i="2" s="1"/>
  <c r="S1520" i="2" s="1"/>
  <c r="X1518" i="2"/>
  <c r="W1517" i="2"/>
  <c r="O1517" i="2"/>
  <c r="P1518" i="2"/>
  <c r="Y1519" i="2" l="1"/>
  <c r="Z1519" i="2" s="1"/>
  <c r="AA1519" i="2" s="1"/>
  <c r="Q1519" i="2"/>
  <c r="R1519" i="2" s="1"/>
  <c r="S1519" i="2" s="1"/>
  <c r="X1517" i="2"/>
  <c r="W1516" i="2"/>
  <c r="O1516" i="2"/>
  <c r="P1517" i="2"/>
  <c r="Y1518" i="2" l="1"/>
  <c r="Z1518" i="2" s="1"/>
  <c r="AA1518" i="2" s="1"/>
  <c r="Q1518" i="2"/>
  <c r="R1518" i="2" s="1"/>
  <c r="S1518" i="2" s="1"/>
  <c r="X1516" i="2"/>
  <c r="W1515" i="2"/>
  <c r="O1515" i="2"/>
  <c r="P1516" i="2"/>
  <c r="Y1517" i="2" l="1"/>
  <c r="Z1517" i="2" s="1"/>
  <c r="AA1517" i="2" s="1"/>
  <c r="Q1517" i="2"/>
  <c r="R1517" i="2" s="1"/>
  <c r="S1517" i="2" s="1"/>
  <c r="X1515" i="2"/>
  <c r="W1514" i="2"/>
  <c r="O1514" i="2"/>
  <c r="P1515" i="2"/>
  <c r="Y1516" i="2" l="1"/>
  <c r="Z1516" i="2" s="1"/>
  <c r="AA1516" i="2" s="1"/>
  <c r="Q1516" i="2"/>
  <c r="R1516" i="2" s="1"/>
  <c r="S1516" i="2" s="1"/>
  <c r="X1514" i="2"/>
  <c r="W1513" i="2"/>
  <c r="O1513" i="2"/>
  <c r="P1514" i="2"/>
  <c r="Y1515" i="2" l="1"/>
  <c r="Z1515" i="2" s="1"/>
  <c r="AA1515" i="2" s="1"/>
  <c r="Q1515" i="2"/>
  <c r="R1515" i="2" s="1"/>
  <c r="S1515" i="2" s="1"/>
  <c r="X1513" i="2"/>
  <c r="W1512" i="2"/>
  <c r="O1512" i="2"/>
  <c r="P1513" i="2"/>
  <c r="Y1514" i="2" l="1"/>
  <c r="Z1514" i="2" s="1"/>
  <c r="AA1514" i="2" s="1"/>
  <c r="Q1514" i="2"/>
  <c r="R1514" i="2" s="1"/>
  <c r="S1514" i="2" s="1"/>
  <c r="X1512" i="2"/>
  <c r="W1511" i="2"/>
  <c r="O1511" i="2"/>
  <c r="P1512" i="2"/>
  <c r="Y1513" i="2" l="1"/>
  <c r="Z1513" i="2" s="1"/>
  <c r="AA1513" i="2" s="1"/>
  <c r="Q1513" i="2"/>
  <c r="R1513" i="2" s="1"/>
  <c r="S1513" i="2" s="1"/>
  <c r="X1511" i="2"/>
  <c r="W1510" i="2"/>
  <c r="O1510" i="2"/>
  <c r="P1511" i="2"/>
  <c r="Y1512" i="2" l="1"/>
  <c r="Z1512" i="2" s="1"/>
  <c r="AA1512" i="2" s="1"/>
  <c r="Q1512" i="2"/>
  <c r="R1512" i="2" s="1"/>
  <c r="S1512" i="2" s="1"/>
  <c r="X1510" i="2"/>
  <c r="W1509" i="2"/>
  <c r="O1509" i="2"/>
  <c r="P1510" i="2"/>
  <c r="Y1511" i="2" l="1"/>
  <c r="Z1511" i="2" s="1"/>
  <c r="AA1511" i="2" s="1"/>
  <c r="Q1511" i="2"/>
  <c r="R1511" i="2" s="1"/>
  <c r="S1511" i="2" s="1"/>
  <c r="X1509" i="2"/>
  <c r="W1508" i="2"/>
  <c r="O1508" i="2"/>
  <c r="P1509" i="2"/>
  <c r="Y1510" i="2" l="1"/>
  <c r="Z1510" i="2" s="1"/>
  <c r="AA1510" i="2" s="1"/>
  <c r="Q1510" i="2"/>
  <c r="R1510" i="2" s="1"/>
  <c r="S1510" i="2" s="1"/>
  <c r="X1508" i="2"/>
  <c r="W1507" i="2"/>
  <c r="O1507" i="2"/>
  <c r="P1508" i="2"/>
  <c r="Y1509" i="2" l="1"/>
  <c r="Z1509" i="2" s="1"/>
  <c r="AA1509" i="2" s="1"/>
  <c r="Q1509" i="2"/>
  <c r="R1509" i="2" s="1"/>
  <c r="S1509" i="2" s="1"/>
  <c r="X1507" i="2"/>
  <c r="W1506" i="2"/>
  <c r="O1506" i="2"/>
  <c r="P1507" i="2"/>
  <c r="Y1508" i="2" l="1"/>
  <c r="Z1508" i="2" s="1"/>
  <c r="AA1508" i="2" s="1"/>
  <c r="Q1508" i="2"/>
  <c r="R1508" i="2" s="1"/>
  <c r="S1508" i="2" s="1"/>
  <c r="X1506" i="2"/>
  <c r="W1505" i="2"/>
  <c r="O1505" i="2"/>
  <c r="P1506" i="2"/>
  <c r="Y1507" i="2" l="1"/>
  <c r="Z1507" i="2" s="1"/>
  <c r="AA1507" i="2" s="1"/>
  <c r="Q1507" i="2"/>
  <c r="R1507" i="2" s="1"/>
  <c r="S1507" i="2" s="1"/>
  <c r="X1505" i="2"/>
  <c r="W1504" i="2"/>
  <c r="O1504" i="2"/>
  <c r="P1505" i="2"/>
  <c r="Y1506" i="2" l="1"/>
  <c r="Z1506" i="2" s="1"/>
  <c r="AA1506" i="2" s="1"/>
  <c r="Q1506" i="2"/>
  <c r="R1506" i="2" s="1"/>
  <c r="S1506" i="2" s="1"/>
  <c r="X1504" i="2"/>
  <c r="W1503" i="2"/>
  <c r="O1503" i="2"/>
  <c r="P1504" i="2"/>
  <c r="Y1505" i="2" l="1"/>
  <c r="Z1505" i="2" s="1"/>
  <c r="AA1505" i="2" s="1"/>
  <c r="Q1505" i="2"/>
  <c r="R1505" i="2" s="1"/>
  <c r="S1505" i="2" s="1"/>
  <c r="X1503" i="2"/>
  <c r="W1502" i="2"/>
  <c r="O1502" i="2"/>
  <c r="P1503" i="2"/>
  <c r="Y1504" i="2" l="1"/>
  <c r="Z1504" i="2" s="1"/>
  <c r="AA1504" i="2" s="1"/>
  <c r="Q1504" i="2"/>
  <c r="R1504" i="2" s="1"/>
  <c r="S1504" i="2" s="1"/>
  <c r="X1502" i="2"/>
  <c r="W1501" i="2"/>
  <c r="O1501" i="2"/>
  <c r="P1502" i="2"/>
  <c r="Y1503" i="2" l="1"/>
  <c r="Z1503" i="2" s="1"/>
  <c r="AA1503" i="2" s="1"/>
  <c r="Q1503" i="2"/>
  <c r="R1503" i="2" s="1"/>
  <c r="S1503" i="2" s="1"/>
  <c r="X1501" i="2"/>
  <c r="W1500" i="2"/>
  <c r="O1500" i="2"/>
  <c r="P1501" i="2"/>
  <c r="Y1502" i="2" l="1"/>
  <c r="Z1502" i="2" s="1"/>
  <c r="AA1502" i="2" s="1"/>
  <c r="Q1502" i="2"/>
  <c r="R1502" i="2" s="1"/>
  <c r="S1502" i="2" s="1"/>
  <c r="X1500" i="2"/>
  <c r="W1499" i="2"/>
  <c r="O1499" i="2"/>
  <c r="P1500" i="2"/>
  <c r="Y1501" i="2" l="1"/>
  <c r="Z1501" i="2" s="1"/>
  <c r="AA1501" i="2" s="1"/>
  <c r="Q1501" i="2"/>
  <c r="R1501" i="2" s="1"/>
  <c r="S1501" i="2" s="1"/>
  <c r="X1499" i="2"/>
  <c r="W1498" i="2"/>
  <c r="O1498" i="2"/>
  <c r="P1499" i="2"/>
  <c r="Y1500" i="2" l="1"/>
  <c r="Z1500" i="2" s="1"/>
  <c r="AA1500" i="2" s="1"/>
  <c r="Q1500" i="2"/>
  <c r="R1500" i="2" s="1"/>
  <c r="S1500" i="2" s="1"/>
  <c r="X1498" i="2"/>
  <c r="W1497" i="2"/>
  <c r="O1497" i="2"/>
  <c r="P1498" i="2"/>
  <c r="Y1499" i="2" l="1"/>
  <c r="Z1499" i="2" s="1"/>
  <c r="AA1499" i="2" s="1"/>
  <c r="Q1499" i="2"/>
  <c r="R1499" i="2" s="1"/>
  <c r="S1499" i="2" s="1"/>
  <c r="X1497" i="2"/>
  <c r="W1496" i="2"/>
  <c r="O1496" i="2"/>
  <c r="P1497" i="2"/>
  <c r="Y1498" i="2" l="1"/>
  <c r="Z1498" i="2" s="1"/>
  <c r="AA1498" i="2" s="1"/>
  <c r="Q1498" i="2"/>
  <c r="R1498" i="2" s="1"/>
  <c r="S1498" i="2" s="1"/>
  <c r="X1496" i="2"/>
  <c r="W1495" i="2"/>
  <c r="O1495" i="2"/>
  <c r="P1496" i="2"/>
  <c r="Y1497" i="2" l="1"/>
  <c r="Z1497" i="2" s="1"/>
  <c r="AA1497" i="2" s="1"/>
  <c r="Q1497" i="2"/>
  <c r="R1497" i="2" s="1"/>
  <c r="S1497" i="2" s="1"/>
  <c r="X1495" i="2"/>
  <c r="W1494" i="2"/>
  <c r="O1494" i="2"/>
  <c r="P1495" i="2"/>
  <c r="Y1496" i="2" l="1"/>
  <c r="Z1496" i="2" s="1"/>
  <c r="AA1496" i="2" s="1"/>
  <c r="Q1496" i="2"/>
  <c r="R1496" i="2" s="1"/>
  <c r="S1496" i="2" s="1"/>
  <c r="X1494" i="2"/>
  <c r="W1493" i="2"/>
  <c r="O1493" i="2"/>
  <c r="P1494" i="2"/>
  <c r="Y1495" i="2" l="1"/>
  <c r="Z1495" i="2" s="1"/>
  <c r="AA1495" i="2" s="1"/>
  <c r="Q1495" i="2"/>
  <c r="R1495" i="2" s="1"/>
  <c r="S1495" i="2" s="1"/>
  <c r="X1493" i="2"/>
  <c r="W1492" i="2"/>
  <c r="O1492" i="2"/>
  <c r="P1493" i="2"/>
  <c r="Y1494" i="2" l="1"/>
  <c r="Z1494" i="2" s="1"/>
  <c r="AA1494" i="2" s="1"/>
  <c r="Q1494" i="2"/>
  <c r="R1494" i="2" s="1"/>
  <c r="S1494" i="2" s="1"/>
  <c r="X1492" i="2"/>
  <c r="W1491" i="2"/>
  <c r="O1491" i="2"/>
  <c r="P1492" i="2"/>
  <c r="Y1493" i="2" l="1"/>
  <c r="Z1493" i="2" s="1"/>
  <c r="AA1493" i="2" s="1"/>
  <c r="Q1493" i="2"/>
  <c r="R1493" i="2" s="1"/>
  <c r="S1493" i="2" s="1"/>
  <c r="X1491" i="2"/>
  <c r="W1490" i="2"/>
  <c r="O1490" i="2"/>
  <c r="P1491" i="2"/>
  <c r="Y1492" i="2" l="1"/>
  <c r="Z1492" i="2" s="1"/>
  <c r="AA1492" i="2" s="1"/>
  <c r="Q1492" i="2"/>
  <c r="R1492" i="2" s="1"/>
  <c r="S1492" i="2" s="1"/>
  <c r="X1490" i="2"/>
  <c r="W1489" i="2"/>
  <c r="O1489" i="2"/>
  <c r="P1490" i="2"/>
  <c r="Y1491" i="2" l="1"/>
  <c r="Z1491" i="2" s="1"/>
  <c r="AA1491" i="2" s="1"/>
  <c r="Q1491" i="2"/>
  <c r="R1491" i="2" s="1"/>
  <c r="S1491" i="2" s="1"/>
  <c r="X1489" i="2"/>
  <c r="W1488" i="2"/>
  <c r="O1488" i="2"/>
  <c r="P1489" i="2"/>
  <c r="Y1490" i="2" l="1"/>
  <c r="Z1490" i="2" s="1"/>
  <c r="AA1490" i="2" s="1"/>
  <c r="Q1490" i="2"/>
  <c r="R1490" i="2" s="1"/>
  <c r="S1490" i="2" s="1"/>
  <c r="X1488" i="2"/>
  <c r="W1487" i="2"/>
  <c r="O1487" i="2"/>
  <c r="P1488" i="2"/>
  <c r="Y1489" i="2" l="1"/>
  <c r="Z1489" i="2" s="1"/>
  <c r="AA1489" i="2" s="1"/>
  <c r="Q1489" i="2"/>
  <c r="R1489" i="2" s="1"/>
  <c r="S1489" i="2" s="1"/>
  <c r="X1487" i="2"/>
  <c r="W1486" i="2"/>
  <c r="O1486" i="2"/>
  <c r="P1487" i="2"/>
  <c r="Y1488" i="2" l="1"/>
  <c r="Z1488" i="2" s="1"/>
  <c r="AA1488" i="2" s="1"/>
  <c r="Q1488" i="2"/>
  <c r="R1488" i="2" s="1"/>
  <c r="S1488" i="2" s="1"/>
  <c r="X1486" i="2"/>
  <c r="W1485" i="2"/>
  <c r="O1485" i="2"/>
  <c r="P1486" i="2"/>
  <c r="Y1487" i="2" l="1"/>
  <c r="Z1487" i="2" s="1"/>
  <c r="AA1487" i="2" s="1"/>
  <c r="Q1487" i="2"/>
  <c r="R1487" i="2" s="1"/>
  <c r="S1487" i="2" s="1"/>
  <c r="X1485" i="2"/>
  <c r="W1484" i="2"/>
  <c r="O1484" i="2"/>
  <c r="P1485" i="2"/>
  <c r="Y1486" i="2" l="1"/>
  <c r="Z1486" i="2" s="1"/>
  <c r="AA1486" i="2" s="1"/>
  <c r="Q1486" i="2"/>
  <c r="R1486" i="2" s="1"/>
  <c r="S1486" i="2" s="1"/>
  <c r="X1484" i="2"/>
  <c r="W1483" i="2"/>
  <c r="O1483" i="2"/>
  <c r="P1484" i="2"/>
  <c r="Y1485" i="2" l="1"/>
  <c r="Z1485" i="2" s="1"/>
  <c r="AA1485" i="2" s="1"/>
  <c r="Q1485" i="2"/>
  <c r="R1485" i="2" s="1"/>
  <c r="S1485" i="2" s="1"/>
  <c r="X1483" i="2"/>
  <c r="W1482" i="2"/>
  <c r="O1482" i="2"/>
  <c r="P1483" i="2"/>
  <c r="Y1484" i="2" l="1"/>
  <c r="Z1484" i="2" s="1"/>
  <c r="AA1484" i="2" s="1"/>
  <c r="Q1484" i="2"/>
  <c r="R1484" i="2" s="1"/>
  <c r="S1484" i="2" s="1"/>
  <c r="X1482" i="2"/>
  <c r="W1481" i="2"/>
  <c r="O1481" i="2"/>
  <c r="P1482" i="2"/>
  <c r="Y1483" i="2" l="1"/>
  <c r="Z1483" i="2" s="1"/>
  <c r="AA1483" i="2" s="1"/>
  <c r="Q1483" i="2"/>
  <c r="R1483" i="2" s="1"/>
  <c r="S1483" i="2" s="1"/>
  <c r="X1481" i="2"/>
  <c r="W1480" i="2"/>
  <c r="O1480" i="2"/>
  <c r="P1481" i="2"/>
  <c r="Y1482" i="2" l="1"/>
  <c r="Z1482" i="2" s="1"/>
  <c r="AA1482" i="2" s="1"/>
  <c r="Q1482" i="2"/>
  <c r="R1482" i="2" s="1"/>
  <c r="S1482" i="2" s="1"/>
  <c r="X1480" i="2"/>
  <c r="W1479" i="2"/>
  <c r="O1479" i="2"/>
  <c r="P1480" i="2"/>
  <c r="Y1481" i="2" l="1"/>
  <c r="Z1481" i="2" s="1"/>
  <c r="AA1481" i="2" s="1"/>
  <c r="Q1481" i="2"/>
  <c r="R1481" i="2" s="1"/>
  <c r="S1481" i="2" s="1"/>
  <c r="X1479" i="2"/>
  <c r="W1478" i="2"/>
  <c r="O1478" i="2"/>
  <c r="P1479" i="2"/>
  <c r="Y1480" i="2" l="1"/>
  <c r="Z1480" i="2" s="1"/>
  <c r="AA1480" i="2" s="1"/>
  <c r="Q1480" i="2"/>
  <c r="R1480" i="2" s="1"/>
  <c r="S1480" i="2" s="1"/>
  <c r="X1478" i="2"/>
  <c r="W1477" i="2"/>
  <c r="O1477" i="2"/>
  <c r="P1478" i="2"/>
  <c r="Y1479" i="2" l="1"/>
  <c r="Z1479" i="2" s="1"/>
  <c r="AA1479" i="2" s="1"/>
  <c r="Q1479" i="2"/>
  <c r="R1479" i="2" s="1"/>
  <c r="S1479" i="2" s="1"/>
  <c r="X1477" i="2"/>
  <c r="W1476" i="2"/>
  <c r="O1476" i="2"/>
  <c r="P1477" i="2"/>
  <c r="Y1478" i="2" l="1"/>
  <c r="Z1478" i="2" s="1"/>
  <c r="AA1478" i="2" s="1"/>
  <c r="Q1478" i="2"/>
  <c r="R1478" i="2" s="1"/>
  <c r="S1478" i="2" s="1"/>
  <c r="X1476" i="2"/>
  <c r="W1475" i="2"/>
  <c r="O1475" i="2"/>
  <c r="P1476" i="2"/>
  <c r="Y1477" i="2" l="1"/>
  <c r="Z1477" i="2" s="1"/>
  <c r="AA1477" i="2" s="1"/>
  <c r="Q1477" i="2"/>
  <c r="R1477" i="2" s="1"/>
  <c r="S1477" i="2" s="1"/>
  <c r="X1475" i="2"/>
  <c r="W1474" i="2"/>
  <c r="O1474" i="2"/>
  <c r="P1475" i="2"/>
  <c r="Y1476" i="2" l="1"/>
  <c r="Z1476" i="2" s="1"/>
  <c r="AA1476" i="2" s="1"/>
  <c r="Q1476" i="2"/>
  <c r="R1476" i="2" s="1"/>
  <c r="S1476" i="2" s="1"/>
  <c r="X1474" i="2"/>
  <c r="W1473" i="2"/>
  <c r="O1473" i="2"/>
  <c r="P1474" i="2"/>
  <c r="Y1475" i="2" l="1"/>
  <c r="Z1475" i="2" s="1"/>
  <c r="AA1475" i="2" s="1"/>
  <c r="Q1475" i="2"/>
  <c r="R1475" i="2" s="1"/>
  <c r="S1475" i="2" s="1"/>
  <c r="X1473" i="2"/>
  <c r="W1472" i="2"/>
  <c r="O1472" i="2"/>
  <c r="P1473" i="2"/>
  <c r="Y1474" i="2" l="1"/>
  <c r="Z1474" i="2" s="1"/>
  <c r="AA1474" i="2" s="1"/>
  <c r="Q1474" i="2"/>
  <c r="R1474" i="2" s="1"/>
  <c r="S1474" i="2" s="1"/>
  <c r="X1472" i="2"/>
  <c r="W1471" i="2"/>
  <c r="O1471" i="2"/>
  <c r="P1472" i="2"/>
  <c r="Y1473" i="2" l="1"/>
  <c r="Z1473" i="2" s="1"/>
  <c r="AA1473" i="2" s="1"/>
  <c r="Q1473" i="2"/>
  <c r="R1473" i="2" s="1"/>
  <c r="S1473" i="2" s="1"/>
  <c r="X1471" i="2"/>
  <c r="W1470" i="2"/>
  <c r="O1470" i="2"/>
  <c r="P1471" i="2"/>
  <c r="Y1472" i="2" l="1"/>
  <c r="Z1472" i="2" s="1"/>
  <c r="AA1472" i="2" s="1"/>
  <c r="Q1472" i="2"/>
  <c r="R1472" i="2" s="1"/>
  <c r="S1472" i="2" s="1"/>
  <c r="X1470" i="2"/>
  <c r="W1469" i="2"/>
  <c r="O1469" i="2"/>
  <c r="P1470" i="2"/>
  <c r="Y1471" i="2" l="1"/>
  <c r="Z1471" i="2" s="1"/>
  <c r="AA1471" i="2" s="1"/>
  <c r="Q1471" i="2"/>
  <c r="R1471" i="2" s="1"/>
  <c r="S1471" i="2" s="1"/>
  <c r="X1469" i="2"/>
  <c r="W1468" i="2"/>
  <c r="O1468" i="2"/>
  <c r="P1469" i="2"/>
  <c r="Y1470" i="2" l="1"/>
  <c r="Z1470" i="2" s="1"/>
  <c r="AA1470" i="2" s="1"/>
  <c r="Q1470" i="2"/>
  <c r="R1470" i="2" s="1"/>
  <c r="S1470" i="2" s="1"/>
  <c r="X1468" i="2"/>
  <c r="W1467" i="2"/>
  <c r="O1467" i="2"/>
  <c r="P1468" i="2"/>
  <c r="Y1469" i="2" l="1"/>
  <c r="Z1469" i="2" s="1"/>
  <c r="AA1469" i="2" s="1"/>
  <c r="Q1469" i="2"/>
  <c r="R1469" i="2" s="1"/>
  <c r="S1469" i="2" s="1"/>
  <c r="X1467" i="2"/>
  <c r="W1466" i="2"/>
  <c r="O1466" i="2"/>
  <c r="P1467" i="2"/>
  <c r="Y1468" i="2" l="1"/>
  <c r="Z1468" i="2" s="1"/>
  <c r="AA1468" i="2" s="1"/>
  <c r="Q1468" i="2"/>
  <c r="R1468" i="2" s="1"/>
  <c r="S1468" i="2" s="1"/>
  <c r="X1466" i="2"/>
  <c r="W1465" i="2"/>
  <c r="O1465" i="2"/>
  <c r="P1466" i="2"/>
  <c r="Y1467" i="2" l="1"/>
  <c r="Z1467" i="2" s="1"/>
  <c r="AA1467" i="2" s="1"/>
  <c r="Q1467" i="2"/>
  <c r="R1467" i="2" s="1"/>
  <c r="S1467" i="2" s="1"/>
  <c r="X1465" i="2"/>
  <c r="W1464" i="2"/>
  <c r="O1464" i="2"/>
  <c r="P1465" i="2"/>
  <c r="Y1466" i="2" l="1"/>
  <c r="Z1466" i="2" s="1"/>
  <c r="AA1466" i="2" s="1"/>
  <c r="Q1466" i="2"/>
  <c r="R1466" i="2" s="1"/>
  <c r="S1466" i="2" s="1"/>
  <c r="X1464" i="2"/>
  <c r="W1463" i="2"/>
  <c r="O1463" i="2"/>
  <c r="P1464" i="2"/>
  <c r="Y1465" i="2" l="1"/>
  <c r="Z1465" i="2" s="1"/>
  <c r="AA1465" i="2" s="1"/>
  <c r="Q1465" i="2"/>
  <c r="R1465" i="2" s="1"/>
  <c r="S1465" i="2" s="1"/>
  <c r="X1463" i="2"/>
  <c r="W1462" i="2"/>
  <c r="O1462" i="2"/>
  <c r="P1463" i="2"/>
  <c r="Y1464" i="2" l="1"/>
  <c r="Z1464" i="2" s="1"/>
  <c r="AA1464" i="2" s="1"/>
  <c r="Q1464" i="2"/>
  <c r="R1464" i="2" s="1"/>
  <c r="S1464" i="2" s="1"/>
  <c r="X1462" i="2"/>
  <c r="W1461" i="2"/>
  <c r="O1461" i="2"/>
  <c r="P1462" i="2"/>
  <c r="Y1463" i="2" l="1"/>
  <c r="Z1463" i="2" s="1"/>
  <c r="AA1463" i="2" s="1"/>
  <c r="Q1463" i="2"/>
  <c r="R1463" i="2" s="1"/>
  <c r="S1463" i="2" s="1"/>
  <c r="X1461" i="2"/>
  <c r="W1460" i="2"/>
  <c r="O1460" i="2"/>
  <c r="P1461" i="2"/>
  <c r="Y1462" i="2" l="1"/>
  <c r="Z1462" i="2" s="1"/>
  <c r="AA1462" i="2" s="1"/>
  <c r="Q1462" i="2"/>
  <c r="R1462" i="2" s="1"/>
  <c r="S1462" i="2" s="1"/>
  <c r="X1460" i="2"/>
  <c r="W1459" i="2"/>
  <c r="O1459" i="2"/>
  <c r="P1460" i="2"/>
  <c r="Y1461" i="2" l="1"/>
  <c r="Z1461" i="2" s="1"/>
  <c r="AA1461" i="2" s="1"/>
  <c r="Q1461" i="2"/>
  <c r="R1461" i="2" s="1"/>
  <c r="S1461" i="2" s="1"/>
  <c r="X1459" i="2"/>
  <c r="W1458" i="2"/>
  <c r="O1458" i="2"/>
  <c r="P1459" i="2"/>
  <c r="Y1460" i="2" l="1"/>
  <c r="Z1460" i="2" s="1"/>
  <c r="AA1460" i="2" s="1"/>
  <c r="Q1460" i="2"/>
  <c r="R1460" i="2" s="1"/>
  <c r="S1460" i="2" s="1"/>
  <c r="X1458" i="2"/>
  <c r="W1457" i="2"/>
  <c r="O1457" i="2"/>
  <c r="P1458" i="2"/>
  <c r="Y1459" i="2" l="1"/>
  <c r="Z1459" i="2" s="1"/>
  <c r="AA1459" i="2" s="1"/>
  <c r="Q1459" i="2"/>
  <c r="R1459" i="2" s="1"/>
  <c r="S1459" i="2" s="1"/>
  <c r="X1457" i="2"/>
  <c r="W1456" i="2"/>
  <c r="O1456" i="2"/>
  <c r="P1457" i="2"/>
  <c r="Y1458" i="2" l="1"/>
  <c r="Z1458" i="2" s="1"/>
  <c r="AA1458" i="2" s="1"/>
  <c r="Q1458" i="2"/>
  <c r="R1458" i="2" s="1"/>
  <c r="S1458" i="2" s="1"/>
  <c r="X1456" i="2"/>
  <c r="W1455" i="2"/>
  <c r="O1455" i="2"/>
  <c r="P1456" i="2"/>
  <c r="Y1457" i="2" l="1"/>
  <c r="Z1457" i="2" s="1"/>
  <c r="AA1457" i="2" s="1"/>
  <c r="Q1457" i="2"/>
  <c r="R1457" i="2" s="1"/>
  <c r="S1457" i="2" s="1"/>
  <c r="X1455" i="2"/>
  <c r="W1454" i="2"/>
  <c r="O1454" i="2"/>
  <c r="P1455" i="2"/>
  <c r="Y1456" i="2" l="1"/>
  <c r="Z1456" i="2" s="1"/>
  <c r="AA1456" i="2" s="1"/>
  <c r="Q1456" i="2"/>
  <c r="R1456" i="2" s="1"/>
  <c r="S1456" i="2" s="1"/>
  <c r="X1454" i="2"/>
  <c r="W1453" i="2"/>
  <c r="O1453" i="2"/>
  <c r="P1454" i="2"/>
  <c r="Y1455" i="2" l="1"/>
  <c r="Z1455" i="2" s="1"/>
  <c r="AA1455" i="2" s="1"/>
  <c r="Q1455" i="2"/>
  <c r="R1455" i="2" s="1"/>
  <c r="S1455" i="2" s="1"/>
  <c r="X1453" i="2"/>
  <c r="W1452" i="2"/>
  <c r="O1452" i="2"/>
  <c r="P1453" i="2"/>
  <c r="Y1454" i="2" l="1"/>
  <c r="Z1454" i="2" s="1"/>
  <c r="AA1454" i="2" s="1"/>
  <c r="Q1454" i="2"/>
  <c r="R1454" i="2" s="1"/>
  <c r="S1454" i="2" s="1"/>
  <c r="X1452" i="2"/>
  <c r="W1451" i="2"/>
  <c r="O1451" i="2"/>
  <c r="P1452" i="2"/>
  <c r="Y1453" i="2" l="1"/>
  <c r="Z1453" i="2" s="1"/>
  <c r="AA1453" i="2" s="1"/>
  <c r="Q1453" i="2"/>
  <c r="R1453" i="2" s="1"/>
  <c r="S1453" i="2" s="1"/>
  <c r="X1451" i="2"/>
  <c r="W1450" i="2"/>
  <c r="O1450" i="2"/>
  <c r="P1451" i="2"/>
  <c r="Y1452" i="2" l="1"/>
  <c r="Z1452" i="2" s="1"/>
  <c r="AA1452" i="2" s="1"/>
  <c r="Q1452" i="2"/>
  <c r="R1452" i="2" s="1"/>
  <c r="S1452" i="2" s="1"/>
  <c r="X1450" i="2"/>
  <c r="W1449" i="2"/>
  <c r="O1449" i="2"/>
  <c r="P1450" i="2"/>
  <c r="Y1451" i="2" l="1"/>
  <c r="Z1451" i="2" s="1"/>
  <c r="AA1451" i="2" s="1"/>
  <c r="Q1451" i="2"/>
  <c r="R1451" i="2" s="1"/>
  <c r="S1451" i="2" s="1"/>
  <c r="X1449" i="2"/>
  <c r="W1448" i="2"/>
  <c r="O1448" i="2"/>
  <c r="P1449" i="2"/>
  <c r="Y1450" i="2" l="1"/>
  <c r="Z1450" i="2" s="1"/>
  <c r="AA1450" i="2" s="1"/>
  <c r="Q1450" i="2"/>
  <c r="R1450" i="2" s="1"/>
  <c r="S1450" i="2" s="1"/>
  <c r="X1448" i="2"/>
  <c r="W1447" i="2"/>
  <c r="O1447" i="2"/>
  <c r="P1448" i="2"/>
  <c r="Y1449" i="2" l="1"/>
  <c r="Z1449" i="2" s="1"/>
  <c r="AA1449" i="2" s="1"/>
  <c r="Q1449" i="2"/>
  <c r="R1449" i="2" s="1"/>
  <c r="S1449" i="2" s="1"/>
  <c r="X1447" i="2"/>
  <c r="W1446" i="2"/>
  <c r="O1446" i="2"/>
  <c r="P1447" i="2"/>
  <c r="Y1448" i="2" l="1"/>
  <c r="Z1448" i="2" s="1"/>
  <c r="AA1448" i="2" s="1"/>
  <c r="Q1448" i="2"/>
  <c r="R1448" i="2" s="1"/>
  <c r="S1448" i="2" s="1"/>
  <c r="X1446" i="2"/>
  <c r="W1445" i="2"/>
  <c r="O1445" i="2"/>
  <c r="P1446" i="2"/>
  <c r="Y1447" i="2" l="1"/>
  <c r="Z1447" i="2" s="1"/>
  <c r="AA1447" i="2" s="1"/>
  <c r="Q1447" i="2"/>
  <c r="R1447" i="2" s="1"/>
  <c r="S1447" i="2" s="1"/>
  <c r="X1445" i="2"/>
  <c r="W1444" i="2"/>
  <c r="O1444" i="2"/>
  <c r="P1445" i="2"/>
  <c r="Y1446" i="2" l="1"/>
  <c r="Z1446" i="2" s="1"/>
  <c r="AA1446" i="2" s="1"/>
  <c r="Q1446" i="2"/>
  <c r="R1446" i="2" s="1"/>
  <c r="S1446" i="2" s="1"/>
  <c r="X1444" i="2"/>
  <c r="W1443" i="2"/>
  <c r="O1443" i="2"/>
  <c r="P1444" i="2"/>
  <c r="Y1445" i="2" l="1"/>
  <c r="Z1445" i="2" s="1"/>
  <c r="AA1445" i="2" s="1"/>
  <c r="Q1445" i="2"/>
  <c r="R1445" i="2" s="1"/>
  <c r="S1445" i="2" s="1"/>
  <c r="X1443" i="2"/>
  <c r="W1442" i="2"/>
  <c r="O1442" i="2"/>
  <c r="P1443" i="2"/>
  <c r="Y1444" i="2" l="1"/>
  <c r="Z1444" i="2" s="1"/>
  <c r="AA1444" i="2" s="1"/>
  <c r="Q1444" i="2"/>
  <c r="R1444" i="2" s="1"/>
  <c r="S1444" i="2" s="1"/>
  <c r="X1442" i="2"/>
  <c r="W1441" i="2"/>
  <c r="O1441" i="2"/>
  <c r="P1442" i="2"/>
  <c r="Y1443" i="2" l="1"/>
  <c r="Z1443" i="2" s="1"/>
  <c r="AA1443" i="2" s="1"/>
  <c r="Q1443" i="2"/>
  <c r="R1443" i="2" s="1"/>
  <c r="S1443" i="2" s="1"/>
  <c r="X1441" i="2"/>
  <c r="W1440" i="2"/>
  <c r="O1440" i="2"/>
  <c r="P1441" i="2"/>
  <c r="Y1442" i="2" l="1"/>
  <c r="Z1442" i="2" s="1"/>
  <c r="AA1442" i="2" s="1"/>
  <c r="Q1442" i="2"/>
  <c r="R1442" i="2" s="1"/>
  <c r="S1442" i="2" s="1"/>
  <c r="X1440" i="2"/>
  <c r="W1439" i="2"/>
  <c r="O1439" i="2"/>
  <c r="P1440" i="2"/>
  <c r="Y1441" i="2" l="1"/>
  <c r="Z1441" i="2" s="1"/>
  <c r="AA1441" i="2" s="1"/>
  <c r="Q1441" i="2"/>
  <c r="R1441" i="2" s="1"/>
  <c r="S1441" i="2" s="1"/>
  <c r="X1439" i="2"/>
  <c r="W1438" i="2"/>
  <c r="O1438" i="2"/>
  <c r="P1439" i="2"/>
  <c r="Y1440" i="2" l="1"/>
  <c r="Z1440" i="2" s="1"/>
  <c r="AA1440" i="2" s="1"/>
  <c r="Q1440" i="2"/>
  <c r="R1440" i="2" s="1"/>
  <c r="S1440" i="2" s="1"/>
  <c r="X1438" i="2"/>
  <c r="W1437" i="2"/>
  <c r="O1437" i="2"/>
  <c r="P1438" i="2"/>
  <c r="Y1439" i="2" l="1"/>
  <c r="Z1439" i="2" s="1"/>
  <c r="AA1439" i="2" s="1"/>
  <c r="Q1439" i="2"/>
  <c r="R1439" i="2" s="1"/>
  <c r="S1439" i="2" s="1"/>
  <c r="X1437" i="2"/>
  <c r="W1436" i="2"/>
  <c r="O1436" i="2"/>
  <c r="P1437" i="2"/>
  <c r="Y1438" i="2" l="1"/>
  <c r="Z1438" i="2" s="1"/>
  <c r="AA1438" i="2" s="1"/>
  <c r="Q1438" i="2"/>
  <c r="R1438" i="2" s="1"/>
  <c r="S1438" i="2" s="1"/>
  <c r="X1436" i="2"/>
  <c r="W1435" i="2"/>
  <c r="O1435" i="2"/>
  <c r="P1436" i="2"/>
  <c r="Y1437" i="2" l="1"/>
  <c r="Z1437" i="2" s="1"/>
  <c r="AA1437" i="2" s="1"/>
  <c r="Q1437" i="2"/>
  <c r="R1437" i="2" s="1"/>
  <c r="S1437" i="2" s="1"/>
  <c r="X1435" i="2"/>
  <c r="W1434" i="2"/>
  <c r="O1434" i="2"/>
  <c r="P1435" i="2"/>
  <c r="Y1436" i="2" l="1"/>
  <c r="Z1436" i="2" s="1"/>
  <c r="AA1436" i="2" s="1"/>
  <c r="Q1436" i="2"/>
  <c r="R1436" i="2" s="1"/>
  <c r="S1436" i="2" s="1"/>
  <c r="X1434" i="2"/>
  <c r="W1433" i="2"/>
  <c r="O1433" i="2"/>
  <c r="P1434" i="2"/>
  <c r="Y1435" i="2" l="1"/>
  <c r="Z1435" i="2" s="1"/>
  <c r="AA1435" i="2" s="1"/>
  <c r="Q1435" i="2"/>
  <c r="R1435" i="2" s="1"/>
  <c r="S1435" i="2" s="1"/>
  <c r="X1433" i="2"/>
  <c r="W1432" i="2"/>
  <c r="O1432" i="2"/>
  <c r="P1433" i="2"/>
  <c r="Y1434" i="2" l="1"/>
  <c r="Z1434" i="2" s="1"/>
  <c r="AA1434" i="2" s="1"/>
  <c r="Q1434" i="2"/>
  <c r="R1434" i="2" s="1"/>
  <c r="S1434" i="2" s="1"/>
  <c r="X1432" i="2"/>
  <c r="W1431" i="2"/>
  <c r="O1431" i="2"/>
  <c r="P1432" i="2"/>
  <c r="Y1433" i="2" l="1"/>
  <c r="Z1433" i="2" s="1"/>
  <c r="AA1433" i="2" s="1"/>
  <c r="Q1433" i="2"/>
  <c r="R1433" i="2" s="1"/>
  <c r="S1433" i="2" s="1"/>
  <c r="X1431" i="2"/>
  <c r="W1430" i="2"/>
  <c r="O1430" i="2"/>
  <c r="P1431" i="2"/>
  <c r="Y1432" i="2" l="1"/>
  <c r="Z1432" i="2" s="1"/>
  <c r="AA1432" i="2" s="1"/>
  <c r="Q1432" i="2"/>
  <c r="R1432" i="2" s="1"/>
  <c r="S1432" i="2" s="1"/>
  <c r="X1430" i="2"/>
  <c r="W1429" i="2"/>
  <c r="O1429" i="2"/>
  <c r="P1430" i="2"/>
  <c r="Y1431" i="2" l="1"/>
  <c r="Z1431" i="2" s="1"/>
  <c r="AA1431" i="2" s="1"/>
  <c r="Q1431" i="2"/>
  <c r="R1431" i="2" s="1"/>
  <c r="S1431" i="2" s="1"/>
  <c r="X1429" i="2"/>
  <c r="W1428" i="2"/>
  <c r="O1428" i="2"/>
  <c r="P1429" i="2"/>
  <c r="Y1430" i="2" l="1"/>
  <c r="Z1430" i="2" s="1"/>
  <c r="AA1430" i="2" s="1"/>
  <c r="Q1430" i="2"/>
  <c r="R1430" i="2" s="1"/>
  <c r="S1430" i="2" s="1"/>
  <c r="X1428" i="2"/>
  <c r="W1427" i="2"/>
  <c r="O1427" i="2"/>
  <c r="P1428" i="2"/>
  <c r="Y1429" i="2" l="1"/>
  <c r="Z1429" i="2" s="1"/>
  <c r="AA1429" i="2" s="1"/>
  <c r="Q1429" i="2"/>
  <c r="R1429" i="2" s="1"/>
  <c r="S1429" i="2" s="1"/>
  <c r="X1427" i="2"/>
  <c r="W1426" i="2"/>
  <c r="O1426" i="2"/>
  <c r="P1427" i="2"/>
  <c r="Y1428" i="2" l="1"/>
  <c r="Z1428" i="2" s="1"/>
  <c r="AA1428" i="2" s="1"/>
  <c r="Q1428" i="2"/>
  <c r="R1428" i="2" s="1"/>
  <c r="S1428" i="2" s="1"/>
  <c r="X1426" i="2"/>
  <c r="W1425" i="2"/>
  <c r="O1425" i="2"/>
  <c r="P1426" i="2"/>
  <c r="Y1427" i="2" l="1"/>
  <c r="Z1427" i="2" s="1"/>
  <c r="AA1427" i="2" s="1"/>
  <c r="Q1427" i="2"/>
  <c r="R1427" i="2" s="1"/>
  <c r="S1427" i="2" s="1"/>
  <c r="X1425" i="2"/>
  <c r="W1424" i="2"/>
  <c r="O1424" i="2"/>
  <c r="P1425" i="2"/>
  <c r="Y1426" i="2" l="1"/>
  <c r="Z1426" i="2" s="1"/>
  <c r="AA1426" i="2" s="1"/>
  <c r="Q1426" i="2"/>
  <c r="R1426" i="2" s="1"/>
  <c r="S1426" i="2" s="1"/>
  <c r="X1424" i="2"/>
  <c r="W1423" i="2"/>
  <c r="O1423" i="2"/>
  <c r="P1424" i="2"/>
  <c r="Y1425" i="2" l="1"/>
  <c r="Z1425" i="2" s="1"/>
  <c r="AA1425" i="2" s="1"/>
  <c r="Q1425" i="2"/>
  <c r="R1425" i="2" s="1"/>
  <c r="S1425" i="2" s="1"/>
  <c r="X1423" i="2"/>
  <c r="W1422" i="2"/>
  <c r="O1422" i="2"/>
  <c r="P1423" i="2"/>
  <c r="Y1424" i="2" l="1"/>
  <c r="Z1424" i="2" s="1"/>
  <c r="AA1424" i="2" s="1"/>
  <c r="Q1424" i="2"/>
  <c r="R1424" i="2" s="1"/>
  <c r="S1424" i="2" s="1"/>
  <c r="X1422" i="2"/>
  <c r="W1421" i="2"/>
  <c r="O1421" i="2"/>
  <c r="P1422" i="2"/>
  <c r="Y1423" i="2" l="1"/>
  <c r="Z1423" i="2" s="1"/>
  <c r="AA1423" i="2" s="1"/>
  <c r="Q1423" i="2"/>
  <c r="R1423" i="2" s="1"/>
  <c r="S1423" i="2" s="1"/>
  <c r="X1421" i="2"/>
  <c r="W1420" i="2"/>
  <c r="O1420" i="2"/>
  <c r="P1421" i="2"/>
  <c r="Y1422" i="2" l="1"/>
  <c r="Z1422" i="2" s="1"/>
  <c r="AA1422" i="2" s="1"/>
  <c r="Q1422" i="2"/>
  <c r="R1422" i="2" s="1"/>
  <c r="S1422" i="2" s="1"/>
  <c r="X1420" i="2"/>
  <c r="W1419" i="2"/>
  <c r="O1419" i="2"/>
  <c r="P1420" i="2"/>
  <c r="Y1421" i="2" l="1"/>
  <c r="Z1421" i="2" s="1"/>
  <c r="AA1421" i="2" s="1"/>
  <c r="Q1421" i="2"/>
  <c r="R1421" i="2" s="1"/>
  <c r="S1421" i="2" s="1"/>
  <c r="X1419" i="2"/>
  <c r="W1418" i="2"/>
  <c r="O1418" i="2"/>
  <c r="P1419" i="2"/>
  <c r="Y1420" i="2" l="1"/>
  <c r="Z1420" i="2" s="1"/>
  <c r="AA1420" i="2" s="1"/>
  <c r="Q1420" i="2"/>
  <c r="R1420" i="2" s="1"/>
  <c r="S1420" i="2" s="1"/>
  <c r="X1418" i="2"/>
  <c r="W1417" i="2"/>
  <c r="O1417" i="2"/>
  <c r="P1418" i="2"/>
  <c r="Y1419" i="2" l="1"/>
  <c r="Z1419" i="2" s="1"/>
  <c r="AA1419" i="2" s="1"/>
  <c r="Q1419" i="2"/>
  <c r="R1419" i="2" s="1"/>
  <c r="S1419" i="2" s="1"/>
  <c r="X1417" i="2"/>
  <c r="W1416" i="2"/>
  <c r="O1416" i="2"/>
  <c r="P1417" i="2"/>
  <c r="Y1418" i="2" l="1"/>
  <c r="Z1418" i="2" s="1"/>
  <c r="AA1418" i="2" s="1"/>
  <c r="Q1418" i="2"/>
  <c r="R1418" i="2" s="1"/>
  <c r="S1418" i="2" s="1"/>
  <c r="X1416" i="2"/>
  <c r="W1415" i="2"/>
  <c r="O1415" i="2"/>
  <c r="P1416" i="2"/>
  <c r="Y1417" i="2" l="1"/>
  <c r="Z1417" i="2" s="1"/>
  <c r="AA1417" i="2" s="1"/>
  <c r="Q1417" i="2"/>
  <c r="R1417" i="2" s="1"/>
  <c r="S1417" i="2" s="1"/>
  <c r="X1415" i="2"/>
  <c r="W1414" i="2"/>
  <c r="O1414" i="2"/>
  <c r="P1415" i="2"/>
  <c r="Y1416" i="2" l="1"/>
  <c r="Z1416" i="2" s="1"/>
  <c r="AA1416" i="2" s="1"/>
  <c r="Q1416" i="2"/>
  <c r="R1416" i="2" s="1"/>
  <c r="S1416" i="2" s="1"/>
  <c r="X1414" i="2"/>
  <c r="W1413" i="2"/>
  <c r="O1413" i="2"/>
  <c r="P1414" i="2"/>
  <c r="Y1415" i="2" l="1"/>
  <c r="Z1415" i="2" s="1"/>
  <c r="AA1415" i="2" s="1"/>
  <c r="Q1415" i="2"/>
  <c r="R1415" i="2" s="1"/>
  <c r="S1415" i="2" s="1"/>
  <c r="X1413" i="2"/>
  <c r="W1412" i="2"/>
  <c r="O1412" i="2"/>
  <c r="P1413" i="2"/>
  <c r="Y1414" i="2" l="1"/>
  <c r="Z1414" i="2" s="1"/>
  <c r="AA1414" i="2" s="1"/>
  <c r="Q1414" i="2"/>
  <c r="R1414" i="2" s="1"/>
  <c r="S1414" i="2" s="1"/>
  <c r="X1412" i="2"/>
  <c r="W1411" i="2"/>
  <c r="O1411" i="2"/>
  <c r="P1412" i="2"/>
  <c r="Y1413" i="2" l="1"/>
  <c r="Z1413" i="2" s="1"/>
  <c r="AA1413" i="2" s="1"/>
  <c r="Q1413" i="2"/>
  <c r="R1413" i="2" s="1"/>
  <c r="S1413" i="2" s="1"/>
  <c r="X1411" i="2"/>
  <c r="W1410" i="2"/>
  <c r="O1410" i="2"/>
  <c r="P1411" i="2"/>
  <c r="Y1412" i="2" l="1"/>
  <c r="Z1412" i="2" s="1"/>
  <c r="AA1412" i="2" s="1"/>
  <c r="Q1412" i="2"/>
  <c r="R1412" i="2" s="1"/>
  <c r="S1412" i="2" s="1"/>
  <c r="X1410" i="2"/>
  <c r="W1409" i="2"/>
  <c r="O1409" i="2"/>
  <c r="P1410" i="2"/>
  <c r="Y1411" i="2" l="1"/>
  <c r="Z1411" i="2" s="1"/>
  <c r="AA1411" i="2" s="1"/>
  <c r="Q1411" i="2"/>
  <c r="R1411" i="2" s="1"/>
  <c r="S1411" i="2" s="1"/>
  <c r="X1409" i="2"/>
  <c r="W1408" i="2"/>
  <c r="O1408" i="2"/>
  <c r="P1409" i="2"/>
  <c r="Y1410" i="2" l="1"/>
  <c r="Z1410" i="2" s="1"/>
  <c r="AA1410" i="2" s="1"/>
  <c r="Q1410" i="2"/>
  <c r="R1410" i="2" s="1"/>
  <c r="S1410" i="2" s="1"/>
  <c r="X1408" i="2"/>
  <c r="W1407" i="2"/>
  <c r="O1407" i="2"/>
  <c r="P1408" i="2"/>
  <c r="Y1409" i="2" l="1"/>
  <c r="Z1409" i="2" s="1"/>
  <c r="AA1409" i="2" s="1"/>
  <c r="Q1409" i="2"/>
  <c r="R1409" i="2" s="1"/>
  <c r="S1409" i="2" s="1"/>
  <c r="X1407" i="2"/>
  <c r="W1406" i="2"/>
  <c r="O1406" i="2"/>
  <c r="P1407" i="2"/>
  <c r="Y1408" i="2" l="1"/>
  <c r="Z1408" i="2" s="1"/>
  <c r="AA1408" i="2" s="1"/>
  <c r="Q1408" i="2"/>
  <c r="R1408" i="2" s="1"/>
  <c r="S1408" i="2" s="1"/>
  <c r="X1406" i="2"/>
  <c r="W1405" i="2"/>
  <c r="O1405" i="2"/>
  <c r="P1406" i="2"/>
  <c r="Y1407" i="2" l="1"/>
  <c r="Z1407" i="2" s="1"/>
  <c r="AA1407" i="2" s="1"/>
  <c r="Q1407" i="2"/>
  <c r="R1407" i="2" s="1"/>
  <c r="S1407" i="2" s="1"/>
  <c r="X1405" i="2"/>
  <c r="W1404" i="2"/>
  <c r="O1404" i="2"/>
  <c r="P1405" i="2"/>
  <c r="Y1406" i="2" l="1"/>
  <c r="Z1406" i="2" s="1"/>
  <c r="AA1406" i="2" s="1"/>
  <c r="Q1406" i="2"/>
  <c r="R1406" i="2" s="1"/>
  <c r="S1406" i="2" s="1"/>
  <c r="X1404" i="2"/>
  <c r="W1403" i="2"/>
  <c r="O1403" i="2"/>
  <c r="P1404" i="2"/>
  <c r="Y1405" i="2" l="1"/>
  <c r="Z1405" i="2" s="1"/>
  <c r="AA1405" i="2" s="1"/>
  <c r="Q1405" i="2"/>
  <c r="R1405" i="2" s="1"/>
  <c r="S1405" i="2" s="1"/>
  <c r="X1403" i="2"/>
  <c r="W1402" i="2"/>
  <c r="O1402" i="2"/>
  <c r="P1403" i="2"/>
  <c r="Y1404" i="2" l="1"/>
  <c r="Z1404" i="2" s="1"/>
  <c r="AA1404" i="2" s="1"/>
  <c r="Q1404" i="2"/>
  <c r="R1404" i="2" s="1"/>
  <c r="S1404" i="2" s="1"/>
  <c r="X1402" i="2"/>
  <c r="W1401" i="2"/>
  <c r="O1401" i="2"/>
  <c r="P1402" i="2"/>
  <c r="Y1403" i="2" l="1"/>
  <c r="Z1403" i="2" s="1"/>
  <c r="AA1403" i="2" s="1"/>
  <c r="Q1403" i="2"/>
  <c r="R1403" i="2" s="1"/>
  <c r="S1403" i="2" s="1"/>
  <c r="X1401" i="2"/>
  <c r="W1400" i="2"/>
  <c r="O1400" i="2"/>
  <c r="P1401" i="2"/>
  <c r="Y1402" i="2" l="1"/>
  <c r="Z1402" i="2" s="1"/>
  <c r="AA1402" i="2" s="1"/>
  <c r="Q1402" i="2"/>
  <c r="R1402" i="2" s="1"/>
  <c r="S1402" i="2" s="1"/>
  <c r="X1400" i="2"/>
  <c r="W1399" i="2"/>
  <c r="O1399" i="2"/>
  <c r="P1400" i="2"/>
  <c r="Y1401" i="2" l="1"/>
  <c r="Z1401" i="2" s="1"/>
  <c r="AA1401" i="2" s="1"/>
  <c r="Q1401" i="2"/>
  <c r="R1401" i="2" s="1"/>
  <c r="S1401" i="2" s="1"/>
  <c r="X1399" i="2"/>
  <c r="W1398" i="2"/>
  <c r="O1398" i="2"/>
  <c r="P1399" i="2"/>
  <c r="Y1400" i="2" l="1"/>
  <c r="Z1400" i="2" s="1"/>
  <c r="AA1400" i="2" s="1"/>
  <c r="Q1400" i="2"/>
  <c r="R1400" i="2" s="1"/>
  <c r="S1400" i="2" s="1"/>
  <c r="X1398" i="2"/>
  <c r="W1397" i="2"/>
  <c r="O1397" i="2"/>
  <c r="P1398" i="2"/>
  <c r="Y1399" i="2" l="1"/>
  <c r="Z1399" i="2" s="1"/>
  <c r="AA1399" i="2" s="1"/>
  <c r="Q1399" i="2"/>
  <c r="R1399" i="2" s="1"/>
  <c r="S1399" i="2" s="1"/>
  <c r="X1397" i="2"/>
  <c r="W1396" i="2"/>
  <c r="O1396" i="2"/>
  <c r="P1397" i="2"/>
  <c r="Y1398" i="2" l="1"/>
  <c r="Z1398" i="2" s="1"/>
  <c r="AA1398" i="2" s="1"/>
  <c r="Q1398" i="2"/>
  <c r="R1398" i="2" s="1"/>
  <c r="S1398" i="2" s="1"/>
  <c r="X1396" i="2"/>
  <c r="W1395" i="2"/>
  <c r="O1395" i="2"/>
  <c r="P1396" i="2"/>
  <c r="Y1397" i="2" l="1"/>
  <c r="Z1397" i="2" s="1"/>
  <c r="AA1397" i="2" s="1"/>
  <c r="Q1397" i="2"/>
  <c r="R1397" i="2" s="1"/>
  <c r="S1397" i="2" s="1"/>
  <c r="X1395" i="2"/>
  <c r="W1394" i="2"/>
  <c r="O1394" i="2"/>
  <c r="P1395" i="2"/>
  <c r="Y1396" i="2" l="1"/>
  <c r="Z1396" i="2" s="1"/>
  <c r="AA1396" i="2" s="1"/>
  <c r="Q1396" i="2"/>
  <c r="R1396" i="2" s="1"/>
  <c r="S1396" i="2" s="1"/>
  <c r="X1394" i="2"/>
  <c r="W1393" i="2"/>
  <c r="O1393" i="2"/>
  <c r="P1394" i="2"/>
  <c r="Y1395" i="2" l="1"/>
  <c r="Z1395" i="2" s="1"/>
  <c r="AA1395" i="2" s="1"/>
  <c r="Q1395" i="2"/>
  <c r="R1395" i="2" s="1"/>
  <c r="S1395" i="2" s="1"/>
  <c r="X1393" i="2"/>
  <c r="W1392" i="2"/>
  <c r="O1392" i="2"/>
  <c r="P1393" i="2"/>
  <c r="Y1394" i="2" l="1"/>
  <c r="Z1394" i="2" s="1"/>
  <c r="AA1394" i="2" s="1"/>
  <c r="Q1394" i="2"/>
  <c r="R1394" i="2" s="1"/>
  <c r="S1394" i="2" s="1"/>
  <c r="X1392" i="2"/>
  <c r="W1391" i="2"/>
  <c r="O1391" i="2"/>
  <c r="P1392" i="2"/>
  <c r="Y1393" i="2" l="1"/>
  <c r="Z1393" i="2" s="1"/>
  <c r="AA1393" i="2" s="1"/>
  <c r="Q1393" i="2"/>
  <c r="R1393" i="2" s="1"/>
  <c r="S1393" i="2" s="1"/>
  <c r="X1391" i="2"/>
  <c r="W1390" i="2"/>
  <c r="O1390" i="2"/>
  <c r="P1391" i="2"/>
  <c r="Y1392" i="2" l="1"/>
  <c r="Z1392" i="2" s="1"/>
  <c r="AA1392" i="2" s="1"/>
  <c r="Q1392" i="2"/>
  <c r="R1392" i="2" s="1"/>
  <c r="S1392" i="2" s="1"/>
  <c r="X1390" i="2"/>
  <c r="W1389" i="2"/>
  <c r="O1389" i="2"/>
  <c r="P1390" i="2"/>
  <c r="Y1391" i="2" l="1"/>
  <c r="Z1391" i="2" s="1"/>
  <c r="AA1391" i="2" s="1"/>
  <c r="Q1391" i="2"/>
  <c r="R1391" i="2" s="1"/>
  <c r="S1391" i="2" s="1"/>
  <c r="X1389" i="2"/>
  <c r="W1388" i="2"/>
  <c r="O1388" i="2"/>
  <c r="P1389" i="2"/>
  <c r="Y1390" i="2" l="1"/>
  <c r="Z1390" i="2" s="1"/>
  <c r="AA1390" i="2" s="1"/>
  <c r="Q1390" i="2"/>
  <c r="R1390" i="2" s="1"/>
  <c r="S1390" i="2" s="1"/>
  <c r="X1388" i="2"/>
  <c r="W1387" i="2"/>
  <c r="O1387" i="2"/>
  <c r="P1388" i="2"/>
  <c r="Y1389" i="2" l="1"/>
  <c r="Z1389" i="2" s="1"/>
  <c r="AA1389" i="2" s="1"/>
  <c r="Q1389" i="2"/>
  <c r="R1389" i="2" s="1"/>
  <c r="S1389" i="2" s="1"/>
  <c r="X1387" i="2"/>
  <c r="W1386" i="2"/>
  <c r="O1386" i="2"/>
  <c r="P1387" i="2"/>
  <c r="Y1388" i="2" l="1"/>
  <c r="Z1388" i="2" s="1"/>
  <c r="AA1388" i="2" s="1"/>
  <c r="Q1388" i="2"/>
  <c r="R1388" i="2" s="1"/>
  <c r="S1388" i="2" s="1"/>
  <c r="X1386" i="2"/>
  <c r="W1385" i="2"/>
  <c r="O1385" i="2"/>
  <c r="P1386" i="2"/>
  <c r="Y1387" i="2" l="1"/>
  <c r="Z1387" i="2" s="1"/>
  <c r="AA1387" i="2" s="1"/>
  <c r="Q1387" i="2"/>
  <c r="R1387" i="2" s="1"/>
  <c r="S1387" i="2" s="1"/>
  <c r="X1385" i="2"/>
  <c r="W1384" i="2"/>
  <c r="O1384" i="2"/>
  <c r="P1385" i="2"/>
  <c r="Y1386" i="2" l="1"/>
  <c r="Z1386" i="2" s="1"/>
  <c r="AA1386" i="2" s="1"/>
  <c r="Q1386" i="2"/>
  <c r="R1386" i="2" s="1"/>
  <c r="S1386" i="2" s="1"/>
  <c r="X1384" i="2"/>
  <c r="W1383" i="2"/>
  <c r="O1383" i="2"/>
  <c r="P1384" i="2"/>
  <c r="Y1385" i="2" l="1"/>
  <c r="Z1385" i="2" s="1"/>
  <c r="AA1385" i="2" s="1"/>
  <c r="Q1385" i="2"/>
  <c r="R1385" i="2" s="1"/>
  <c r="S1385" i="2" s="1"/>
  <c r="X1383" i="2"/>
  <c r="W1382" i="2"/>
  <c r="O1382" i="2"/>
  <c r="P1383" i="2"/>
  <c r="Y1384" i="2" l="1"/>
  <c r="Z1384" i="2" s="1"/>
  <c r="AA1384" i="2" s="1"/>
  <c r="Q1384" i="2"/>
  <c r="R1384" i="2" s="1"/>
  <c r="S1384" i="2" s="1"/>
  <c r="X1382" i="2"/>
  <c r="W1381" i="2"/>
  <c r="O1381" i="2"/>
  <c r="P1382" i="2"/>
  <c r="Y1383" i="2" l="1"/>
  <c r="Z1383" i="2" s="1"/>
  <c r="AA1383" i="2" s="1"/>
  <c r="Q1383" i="2"/>
  <c r="R1383" i="2" s="1"/>
  <c r="S1383" i="2" s="1"/>
  <c r="X1381" i="2"/>
  <c r="W1380" i="2"/>
  <c r="O1380" i="2"/>
  <c r="P1381" i="2"/>
  <c r="Y1382" i="2" l="1"/>
  <c r="Z1382" i="2" s="1"/>
  <c r="AA1382" i="2" s="1"/>
  <c r="Q1382" i="2"/>
  <c r="R1382" i="2" s="1"/>
  <c r="S1382" i="2" s="1"/>
  <c r="X1380" i="2"/>
  <c r="W1379" i="2"/>
  <c r="O1379" i="2"/>
  <c r="P1380" i="2"/>
  <c r="Y1381" i="2" l="1"/>
  <c r="Z1381" i="2" s="1"/>
  <c r="AA1381" i="2" s="1"/>
  <c r="Q1381" i="2"/>
  <c r="R1381" i="2" s="1"/>
  <c r="S1381" i="2" s="1"/>
  <c r="X1379" i="2"/>
  <c r="W1378" i="2"/>
  <c r="O1378" i="2"/>
  <c r="P1379" i="2"/>
  <c r="Y1380" i="2" l="1"/>
  <c r="Z1380" i="2" s="1"/>
  <c r="AA1380" i="2" s="1"/>
  <c r="Q1380" i="2"/>
  <c r="R1380" i="2" s="1"/>
  <c r="S1380" i="2" s="1"/>
  <c r="X1378" i="2"/>
  <c r="W1377" i="2"/>
  <c r="O1377" i="2"/>
  <c r="P1378" i="2"/>
  <c r="Y1379" i="2" l="1"/>
  <c r="Z1379" i="2" s="1"/>
  <c r="AA1379" i="2" s="1"/>
  <c r="Q1379" i="2"/>
  <c r="R1379" i="2" s="1"/>
  <c r="S1379" i="2" s="1"/>
  <c r="X1377" i="2"/>
  <c r="W1376" i="2"/>
  <c r="O1376" i="2"/>
  <c r="P1377" i="2"/>
  <c r="Y1378" i="2" l="1"/>
  <c r="Z1378" i="2" s="1"/>
  <c r="AA1378" i="2" s="1"/>
  <c r="Q1378" i="2"/>
  <c r="R1378" i="2" s="1"/>
  <c r="S1378" i="2" s="1"/>
  <c r="X1376" i="2"/>
  <c r="W1375" i="2"/>
  <c r="O1375" i="2"/>
  <c r="P1376" i="2"/>
  <c r="Y1377" i="2" l="1"/>
  <c r="Z1377" i="2" s="1"/>
  <c r="AA1377" i="2" s="1"/>
  <c r="Q1377" i="2"/>
  <c r="R1377" i="2" s="1"/>
  <c r="S1377" i="2" s="1"/>
  <c r="X1375" i="2"/>
  <c r="W1374" i="2"/>
  <c r="O1374" i="2"/>
  <c r="P1375" i="2"/>
  <c r="Y1376" i="2" l="1"/>
  <c r="Z1376" i="2" s="1"/>
  <c r="AA1376" i="2" s="1"/>
  <c r="Q1376" i="2"/>
  <c r="R1376" i="2" s="1"/>
  <c r="S1376" i="2" s="1"/>
  <c r="X1374" i="2"/>
  <c r="W1373" i="2"/>
  <c r="O1373" i="2"/>
  <c r="P1374" i="2"/>
  <c r="Y1375" i="2" l="1"/>
  <c r="Z1375" i="2" s="1"/>
  <c r="AA1375" i="2" s="1"/>
  <c r="Q1375" i="2"/>
  <c r="R1375" i="2" s="1"/>
  <c r="S1375" i="2" s="1"/>
  <c r="X1373" i="2"/>
  <c r="W1372" i="2"/>
  <c r="O1372" i="2"/>
  <c r="P1373" i="2"/>
  <c r="Y1374" i="2" l="1"/>
  <c r="Z1374" i="2" s="1"/>
  <c r="AA1374" i="2" s="1"/>
  <c r="Q1374" i="2"/>
  <c r="R1374" i="2" s="1"/>
  <c r="S1374" i="2" s="1"/>
  <c r="X1372" i="2"/>
  <c r="W1371" i="2"/>
  <c r="O1371" i="2"/>
  <c r="P1372" i="2"/>
  <c r="Y1373" i="2" l="1"/>
  <c r="Z1373" i="2" s="1"/>
  <c r="AA1373" i="2" s="1"/>
  <c r="Q1373" i="2"/>
  <c r="R1373" i="2" s="1"/>
  <c r="S1373" i="2" s="1"/>
  <c r="X1371" i="2"/>
  <c r="W1370" i="2"/>
  <c r="O1370" i="2"/>
  <c r="P1371" i="2"/>
  <c r="Y1372" i="2" l="1"/>
  <c r="Z1372" i="2" s="1"/>
  <c r="AA1372" i="2" s="1"/>
  <c r="Q1372" i="2"/>
  <c r="R1372" i="2" s="1"/>
  <c r="S1372" i="2" s="1"/>
  <c r="X1370" i="2"/>
  <c r="W1369" i="2"/>
  <c r="O1369" i="2"/>
  <c r="P1370" i="2"/>
  <c r="Y1371" i="2" l="1"/>
  <c r="Z1371" i="2" s="1"/>
  <c r="AA1371" i="2" s="1"/>
  <c r="Q1371" i="2"/>
  <c r="R1371" i="2" s="1"/>
  <c r="S1371" i="2" s="1"/>
  <c r="X1369" i="2"/>
  <c r="W1368" i="2"/>
  <c r="O1368" i="2"/>
  <c r="P1369" i="2"/>
  <c r="Y1370" i="2" l="1"/>
  <c r="Z1370" i="2" s="1"/>
  <c r="AA1370" i="2" s="1"/>
  <c r="Q1370" i="2"/>
  <c r="R1370" i="2" s="1"/>
  <c r="S1370" i="2" s="1"/>
  <c r="X1368" i="2"/>
  <c r="W1367" i="2"/>
  <c r="O1367" i="2"/>
  <c r="P1368" i="2"/>
  <c r="Y1369" i="2" l="1"/>
  <c r="Z1369" i="2" s="1"/>
  <c r="AA1369" i="2" s="1"/>
  <c r="Q1369" i="2"/>
  <c r="R1369" i="2" s="1"/>
  <c r="S1369" i="2" s="1"/>
  <c r="X1367" i="2"/>
  <c r="W1366" i="2"/>
  <c r="O1366" i="2"/>
  <c r="P1367" i="2"/>
  <c r="Y1368" i="2" l="1"/>
  <c r="Z1368" i="2" s="1"/>
  <c r="AA1368" i="2" s="1"/>
  <c r="Q1368" i="2"/>
  <c r="R1368" i="2" s="1"/>
  <c r="S1368" i="2" s="1"/>
  <c r="X1366" i="2"/>
  <c r="W1365" i="2"/>
  <c r="O1365" i="2"/>
  <c r="P1366" i="2"/>
  <c r="Y1367" i="2" l="1"/>
  <c r="Z1367" i="2" s="1"/>
  <c r="AA1367" i="2" s="1"/>
  <c r="Q1367" i="2"/>
  <c r="R1367" i="2" s="1"/>
  <c r="S1367" i="2" s="1"/>
  <c r="X1365" i="2"/>
  <c r="W1364" i="2"/>
  <c r="O1364" i="2"/>
  <c r="P1365" i="2"/>
  <c r="Y1366" i="2" l="1"/>
  <c r="Z1366" i="2" s="1"/>
  <c r="AA1366" i="2" s="1"/>
  <c r="Q1366" i="2"/>
  <c r="R1366" i="2" s="1"/>
  <c r="S1366" i="2" s="1"/>
  <c r="X1364" i="2"/>
  <c r="W1363" i="2"/>
  <c r="O1363" i="2"/>
  <c r="P1364" i="2"/>
  <c r="Y1365" i="2" l="1"/>
  <c r="Z1365" i="2" s="1"/>
  <c r="AA1365" i="2" s="1"/>
  <c r="Q1365" i="2"/>
  <c r="R1365" i="2" s="1"/>
  <c r="S1365" i="2" s="1"/>
  <c r="X1363" i="2"/>
  <c r="W1362" i="2"/>
  <c r="O1362" i="2"/>
  <c r="P1363" i="2"/>
  <c r="Y1364" i="2" l="1"/>
  <c r="Z1364" i="2" s="1"/>
  <c r="AA1364" i="2" s="1"/>
  <c r="Q1364" i="2"/>
  <c r="R1364" i="2" s="1"/>
  <c r="S1364" i="2" s="1"/>
  <c r="X1362" i="2"/>
  <c r="W1361" i="2"/>
  <c r="O1361" i="2"/>
  <c r="P1362" i="2"/>
  <c r="Y1363" i="2" l="1"/>
  <c r="Z1363" i="2" s="1"/>
  <c r="AA1363" i="2" s="1"/>
  <c r="Q1363" i="2"/>
  <c r="R1363" i="2" s="1"/>
  <c r="S1363" i="2" s="1"/>
  <c r="X1361" i="2"/>
  <c r="W1360" i="2"/>
  <c r="O1360" i="2"/>
  <c r="P1361" i="2"/>
  <c r="Y1362" i="2" l="1"/>
  <c r="Z1362" i="2" s="1"/>
  <c r="AA1362" i="2" s="1"/>
  <c r="Q1362" i="2"/>
  <c r="R1362" i="2" s="1"/>
  <c r="S1362" i="2" s="1"/>
  <c r="X1360" i="2"/>
  <c r="W1359" i="2"/>
  <c r="O1359" i="2"/>
  <c r="P1360" i="2"/>
  <c r="Y1361" i="2" l="1"/>
  <c r="Z1361" i="2" s="1"/>
  <c r="AA1361" i="2" s="1"/>
  <c r="Q1361" i="2"/>
  <c r="R1361" i="2" s="1"/>
  <c r="S1361" i="2" s="1"/>
  <c r="X1359" i="2"/>
  <c r="W1358" i="2"/>
  <c r="O1358" i="2"/>
  <c r="P1359" i="2"/>
  <c r="Y1360" i="2" l="1"/>
  <c r="Z1360" i="2" s="1"/>
  <c r="AA1360" i="2" s="1"/>
  <c r="Q1360" i="2"/>
  <c r="R1360" i="2" s="1"/>
  <c r="S1360" i="2" s="1"/>
  <c r="X1358" i="2"/>
  <c r="W1357" i="2"/>
  <c r="O1357" i="2"/>
  <c r="P1358" i="2"/>
  <c r="Y1359" i="2" l="1"/>
  <c r="Z1359" i="2" s="1"/>
  <c r="AA1359" i="2" s="1"/>
  <c r="Q1359" i="2"/>
  <c r="R1359" i="2" s="1"/>
  <c r="S1359" i="2" s="1"/>
  <c r="X1357" i="2"/>
  <c r="W1356" i="2"/>
  <c r="O1356" i="2"/>
  <c r="P1357" i="2"/>
  <c r="Y1358" i="2" l="1"/>
  <c r="Z1358" i="2" s="1"/>
  <c r="AA1358" i="2" s="1"/>
  <c r="Q1358" i="2"/>
  <c r="R1358" i="2" s="1"/>
  <c r="S1358" i="2" s="1"/>
  <c r="X1356" i="2"/>
  <c r="W1355" i="2"/>
  <c r="O1355" i="2"/>
  <c r="P1356" i="2"/>
  <c r="Y1357" i="2" l="1"/>
  <c r="Z1357" i="2" s="1"/>
  <c r="AA1357" i="2" s="1"/>
  <c r="Q1357" i="2"/>
  <c r="R1357" i="2" s="1"/>
  <c r="S1357" i="2" s="1"/>
  <c r="X1355" i="2"/>
  <c r="W1354" i="2"/>
  <c r="O1354" i="2"/>
  <c r="P1355" i="2"/>
  <c r="Y1356" i="2" l="1"/>
  <c r="Z1356" i="2" s="1"/>
  <c r="AA1356" i="2" s="1"/>
  <c r="Q1356" i="2"/>
  <c r="R1356" i="2" s="1"/>
  <c r="S1356" i="2" s="1"/>
  <c r="X1354" i="2"/>
  <c r="W1353" i="2"/>
  <c r="O1353" i="2"/>
  <c r="P1354" i="2"/>
  <c r="Y1355" i="2" l="1"/>
  <c r="Z1355" i="2" s="1"/>
  <c r="AA1355" i="2" s="1"/>
  <c r="Q1355" i="2"/>
  <c r="R1355" i="2" s="1"/>
  <c r="S1355" i="2" s="1"/>
  <c r="X1353" i="2"/>
  <c r="W1352" i="2"/>
  <c r="O1352" i="2"/>
  <c r="P1353" i="2"/>
  <c r="Y1354" i="2" l="1"/>
  <c r="Z1354" i="2" s="1"/>
  <c r="AA1354" i="2" s="1"/>
  <c r="Q1354" i="2"/>
  <c r="R1354" i="2" s="1"/>
  <c r="S1354" i="2" s="1"/>
  <c r="X1352" i="2"/>
  <c r="W1351" i="2"/>
  <c r="O1351" i="2"/>
  <c r="P1352" i="2"/>
  <c r="Y1353" i="2" l="1"/>
  <c r="Z1353" i="2" s="1"/>
  <c r="AA1353" i="2" s="1"/>
  <c r="Q1353" i="2"/>
  <c r="R1353" i="2" s="1"/>
  <c r="S1353" i="2" s="1"/>
  <c r="X1351" i="2"/>
  <c r="W1350" i="2"/>
  <c r="O1350" i="2"/>
  <c r="P1351" i="2"/>
  <c r="Y1352" i="2" l="1"/>
  <c r="Z1352" i="2" s="1"/>
  <c r="AA1352" i="2" s="1"/>
  <c r="Q1352" i="2"/>
  <c r="R1352" i="2" s="1"/>
  <c r="S1352" i="2" s="1"/>
  <c r="X1350" i="2"/>
  <c r="W1349" i="2"/>
  <c r="O1349" i="2"/>
  <c r="P1350" i="2"/>
  <c r="Y1351" i="2" l="1"/>
  <c r="Z1351" i="2" s="1"/>
  <c r="AA1351" i="2" s="1"/>
  <c r="Q1351" i="2"/>
  <c r="R1351" i="2" s="1"/>
  <c r="S1351" i="2" s="1"/>
  <c r="X1349" i="2"/>
  <c r="W1348" i="2"/>
  <c r="O1348" i="2"/>
  <c r="P1349" i="2"/>
  <c r="Y1350" i="2" l="1"/>
  <c r="Z1350" i="2" s="1"/>
  <c r="AA1350" i="2" s="1"/>
  <c r="Q1350" i="2"/>
  <c r="R1350" i="2" s="1"/>
  <c r="S1350" i="2" s="1"/>
  <c r="X1348" i="2"/>
  <c r="W1347" i="2"/>
  <c r="O1347" i="2"/>
  <c r="P1348" i="2"/>
  <c r="Y1349" i="2" l="1"/>
  <c r="Z1349" i="2" s="1"/>
  <c r="AA1349" i="2" s="1"/>
  <c r="Q1349" i="2"/>
  <c r="R1349" i="2" s="1"/>
  <c r="S1349" i="2" s="1"/>
  <c r="X1347" i="2"/>
  <c r="W1346" i="2"/>
  <c r="O1346" i="2"/>
  <c r="P1347" i="2"/>
  <c r="Y1348" i="2" l="1"/>
  <c r="Z1348" i="2" s="1"/>
  <c r="AA1348" i="2" s="1"/>
  <c r="Q1348" i="2"/>
  <c r="R1348" i="2" s="1"/>
  <c r="S1348" i="2" s="1"/>
  <c r="X1346" i="2"/>
  <c r="W1345" i="2"/>
  <c r="O1345" i="2"/>
  <c r="P1346" i="2"/>
  <c r="Y1347" i="2" l="1"/>
  <c r="Z1347" i="2" s="1"/>
  <c r="AA1347" i="2" s="1"/>
  <c r="Q1347" i="2"/>
  <c r="R1347" i="2" s="1"/>
  <c r="S1347" i="2" s="1"/>
  <c r="X1345" i="2"/>
  <c r="W1344" i="2"/>
  <c r="O1344" i="2"/>
  <c r="P1345" i="2"/>
  <c r="Y1346" i="2" l="1"/>
  <c r="Z1346" i="2" s="1"/>
  <c r="AA1346" i="2" s="1"/>
  <c r="Q1346" i="2"/>
  <c r="R1346" i="2" s="1"/>
  <c r="S1346" i="2" s="1"/>
  <c r="X1344" i="2"/>
  <c r="W1343" i="2"/>
  <c r="O1343" i="2"/>
  <c r="P1344" i="2"/>
  <c r="Y1345" i="2" l="1"/>
  <c r="Z1345" i="2" s="1"/>
  <c r="AA1345" i="2" s="1"/>
  <c r="Q1345" i="2"/>
  <c r="R1345" i="2" s="1"/>
  <c r="S1345" i="2" s="1"/>
  <c r="X1343" i="2"/>
  <c r="W1342" i="2"/>
  <c r="O1342" i="2"/>
  <c r="P1343" i="2"/>
  <c r="Y1344" i="2" l="1"/>
  <c r="Z1344" i="2" s="1"/>
  <c r="AA1344" i="2" s="1"/>
  <c r="Q1344" i="2"/>
  <c r="R1344" i="2" s="1"/>
  <c r="S1344" i="2" s="1"/>
  <c r="X1342" i="2"/>
  <c r="W1341" i="2"/>
  <c r="O1341" i="2"/>
  <c r="P1342" i="2"/>
  <c r="Y1343" i="2" l="1"/>
  <c r="Z1343" i="2" s="1"/>
  <c r="AA1343" i="2" s="1"/>
  <c r="Q1343" i="2"/>
  <c r="R1343" i="2" s="1"/>
  <c r="S1343" i="2" s="1"/>
  <c r="X1341" i="2"/>
  <c r="W1340" i="2"/>
  <c r="O1340" i="2"/>
  <c r="P1341" i="2"/>
  <c r="Y1342" i="2" l="1"/>
  <c r="Z1342" i="2" s="1"/>
  <c r="AA1342" i="2" s="1"/>
  <c r="Q1342" i="2"/>
  <c r="R1342" i="2" s="1"/>
  <c r="S1342" i="2" s="1"/>
  <c r="X1340" i="2"/>
  <c r="W1339" i="2"/>
  <c r="O1339" i="2"/>
  <c r="P1340" i="2"/>
  <c r="Y1341" i="2" l="1"/>
  <c r="Z1341" i="2" s="1"/>
  <c r="AA1341" i="2" s="1"/>
  <c r="Q1341" i="2"/>
  <c r="R1341" i="2" s="1"/>
  <c r="S1341" i="2" s="1"/>
  <c r="X1339" i="2"/>
  <c r="W1338" i="2"/>
  <c r="O1338" i="2"/>
  <c r="P1339" i="2"/>
  <c r="Y1340" i="2" l="1"/>
  <c r="Z1340" i="2" s="1"/>
  <c r="AA1340" i="2" s="1"/>
  <c r="Q1340" i="2"/>
  <c r="R1340" i="2" s="1"/>
  <c r="S1340" i="2" s="1"/>
  <c r="X1338" i="2"/>
  <c r="W1337" i="2"/>
  <c r="O1337" i="2"/>
  <c r="P1338" i="2"/>
  <c r="Y1339" i="2" l="1"/>
  <c r="Z1339" i="2" s="1"/>
  <c r="AA1339" i="2" s="1"/>
  <c r="Q1339" i="2"/>
  <c r="R1339" i="2" s="1"/>
  <c r="S1339" i="2" s="1"/>
  <c r="X1337" i="2"/>
  <c r="W1336" i="2"/>
  <c r="O1336" i="2"/>
  <c r="P1337" i="2"/>
  <c r="Y1338" i="2" l="1"/>
  <c r="Z1338" i="2" s="1"/>
  <c r="AA1338" i="2" s="1"/>
  <c r="Q1338" i="2"/>
  <c r="R1338" i="2" s="1"/>
  <c r="S1338" i="2" s="1"/>
  <c r="X1336" i="2"/>
  <c r="W1335" i="2"/>
  <c r="O1335" i="2"/>
  <c r="P1336" i="2"/>
  <c r="Y1337" i="2" l="1"/>
  <c r="Z1337" i="2" s="1"/>
  <c r="AA1337" i="2" s="1"/>
  <c r="Q1337" i="2"/>
  <c r="R1337" i="2" s="1"/>
  <c r="S1337" i="2" s="1"/>
  <c r="X1335" i="2"/>
  <c r="W1334" i="2"/>
  <c r="O1334" i="2"/>
  <c r="P1335" i="2"/>
  <c r="Y1336" i="2" l="1"/>
  <c r="Z1336" i="2" s="1"/>
  <c r="AA1336" i="2" s="1"/>
  <c r="Q1336" i="2"/>
  <c r="R1336" i="2" s="1"/>
  <c r="S1336" i="2" s="1"/>
  <c r="X1334" i="2"/>
  <c r="W1333" i="2"/>
  <c r="O1333" i="2"/>
  <c r="P1334" i="2"/>
  <c r="Y1335" i="2" l="1"/>
  <c r="Z1335" i="2" s="1"/>
  <c r="AA1335" i="2" s="1"/>
  <c r="Q1335" i="2"/>
  <c r="R1335" i="2" s="1"/>
  <c r="S1335" i="2" s="1"/>
  <c r="X1333" i="2"/>
  <c r="W1332" i="2"/>
  <c r="O1332" i="2"/>
  <c r="P1333" i="2"/>
  <c r="Y1334" i="2" l="1"/>
  <c r="Z1334" i="2" s="1"/>
  <c r="AA1334" i="2" s="1"/>
  <c r="Q1334" i="2"/>
  <c r="R1334" i="2" s="1"/>
  <c r="S1334" i="2" s="1"/>
  <c r="X1332" i="2"/>
  <c r="W1331" i="2"/>
  <c r="O1331" i="2"/>
  <c r="P1332" i="2"/>
  <c r="Y1333" i="2" l="1"/>
  <c r="Z1333" i="2" s="1"/>
  <c r="AA1333" i="2" s="1"/>
  <c r="Q1333" i="2"/>
  <c r="R1333" i="2" s="1"/>
  <c r="S1333" i="2" s="1"/>
  <c r="X1331" i="2"/>
  <c r="W1330" i="2"/>
  <c r="O1330" i="2"/>
  <c r="P1331" i="2"/>
  <c r="Y1332" i="2" l="1"/>
  <c r="Z1332" i="2" s="1"/>
  <c r="AA1332" i="2" s="1"/>
  <c r="Q1332" i="2"/>
  <c r="R1332" i="2" s="1"/>
  <c r="S1332" i="2" s="1"/>
  <c r="X1330" i="2"/>
  <c r="W1329" i="2"/>
  <c r="O1329" i="2"/>
  <c r="P1330" i="2"/>
  <c r="Y1331" i="2" l="1"/>
  <c r="Z1331" i="2" s="1"/>
  <c r="AA1331" i="2" s="1"/>
  <c r="Q1331" i="2"/>
  <c r="R1331" i="2" s="1"/>
  <c r="S1331" i="2" s="1"/>
  <c r="X1329" i="2"/>
  <c r="W1328" i="2"/>
  <c r="O1328" i="2"/>
  <c r="P1329" i="2"/>
  <c r="Y1330" i="2" l="1"/>
  <c r="Z1330" i="2" s="1"/>
  <c r="AA1330" i="2" s="1"/>
  <c r="Q1330" i="2"/>
  <c r="R1330" i="2" s="1"/>
  <c r="S1330" i="2" s="1"/>
  <c r="X1328" i="2"/>
  <c r="W1327" i="2"/>
  <c r="O1327" i="2"/>
  <c r="P1328" i="2"/>
  <c r="Y1329" i="2" l="1"/>
  <c r="Z1329" i="2" s="1"/>
  <c r="AA1329" i="2" s="1"/>
  <c r="Q1329" i="2"/>
  <c r="R1329" i="2" s="1"/>
  <c r="S1329" i="2" s="1"/>
  <c r="X1327" i="2"/>
  <c r="W1326" i="2"/>
  <c r="O1326" i="2"/>
  <c r="P1327" i="2"/>
  <c r="Y1328" i="2" l="1"/>
  <c r="Z1328" i="2" s="1"/>
  <c r="AA1328" i="2" s="1"/>
  <c r="Q1328" i="2"/>
  <c r="R1328" i="2" s="1"/>
  <c r="S1328" i="2" s="1"/>
  <c r="X1326" i="2"/>
  <c r="W1325" i="2"/>
  <c r="O1325" i="2"/>
  <c r="P1326" i="2"/>
  <c r="Y1327" i="2" l="1"/>
  <c r="Z1327" i="2" s="1"/>
  <c r="AA1327" i="2" s="1"/>
  <c r="Q1327" i="2"/>
  <c r="R1327" i="2" s="1"/>
  <c r="S1327" i="2" s="1"/>
  <c r="X1325" i="2"/>
  <c r="W1324" i="2"/>
  <c r="O1324" i="2"/>
  <c r="P1325" i="2"/>
  <c r="Y1326" i="2" l="1"/>
  <c r="Z1326" i="2" s="1"/>
  <c r="AA1326" i="2" s="1"/>
  <c r="Q1326" i="2"/>
  <c r="R1326" i="2" s="1"/>
  <c r="S1326" i="2" s="1"/>
  <c r="X1324" i="2"/>
  <c r="W1323" i="2"/>
  <c r="O1323" i="2"/>
  <c r="P1324" i="2"/>
  <c r="Y1325" i="2" l="1"/>
  <c r="Z1325" i="2" s="1"/>
  <c r="AA1325" i="2" s="1"/>
  <c r="Q1325" i="2"/>
  <c r="R1325" i="2" s="1"/>
  <c r="S1325" i="2" s="1"/>
  <c r="X1323" i="2"/>
  <c r="W1322" i="2"/>
  <c r="O1322" i="2"/>
  <c r="P1323" i="2"/>
  <c r="Y1324" i="2" l="1"/>
  <c r="Z1324" i="2" s="1"/>
  <c r="AA1324" i="2" s="1"/>
  <c r="Q1324" i="2"/>
  <c r="R1324" i="2" s="1"/>
  <c r="S1324" i="2" s="1"/>
  <c r="X1322" i="2"/>
  <c r="W1321" i="2"/>
  <c r="O1321" i="2"/>
  <c r="P1322" i="2"/>
  <c r="Y1323" i="2" l="1"/>
  <c r="Z1323" i="2" s="1"/>
  <c r="AA1323" i="2" s="1"/>
  <c r="Q1323" i="2"/>
  <c r="R1323" i="2" s="1"/>
  <c r="S1323" i="2" s="1"/>
  <c r="X1321" i="2"/>
  <c r="W1320" i="2"/>
  <c r="O1320" i="2"/>
  <c r="P1321" i="2"/>
  <c r="Y1322" i="2" l="1"/>
  <c r="Z1322" i="2" s="1"/>
  <c r="AA1322" i="2" s="1"/>
  <c r="Q1322" i="2"/>
  <c r="R1322" i="2" s="1"/>
  <c r="S1322" i="2" s="1"/>
  <c r="X1320" i="2"/>
  <c r="W1319" i="2"/>
  <c r="O1319" i="2"/>
  <c r="P1320" i="2"/>
  <c r="Y1321" i="2" l="1"/>
  <c r="Z1321" i="2" s="1"/>
  <c r="AA1321" i="2" s="1"/>
  <c r="Q1321" i="2"/>
  <c r="R1321" i="2" s="1"/>
  <c r="S1321" i="2" s="1"/>
  <c r="X1319" i="2"/>
  <c r="W1318" i="2"/>
  <c r="O1318" i="2"/>
  <c r="P1319" i="2"/>
  <c r="Y1320" i="2" l="1"/>
  <c r="Z1320" i="2" s="1"/>
  <c r="AA1320" i="2" s="1"/>
  <c r="Q1320" i="2"/>
  <c r="R1320" i="2" s="1"/>
  <c r="S1320" i="2" s="1"/>
  <c r="X1318" i="2"/>
  <c r="W1317" i="2"/>
  <c r="O1317" i="2"/>
  <c r="P1318" i="2"/>
  <c r="Y1319" i="2" l="1"/>
  <c r="Z1319" i="2" s="1"/>
  <c r="AA1319" i="2" s="1"/>
  <c r="Q1319" i="2"/>
  <c r="R1319" i="2" s="1"/>
  <c r="S1319" i="2" s="1"/>
  <c r="X1317" i="2"/>
  <c r="W1316" i="2"/>
  <c r="O1316" i="2"/>
  <c r="P1317" i="2"/>
  <c r="Y1318" i="2" l="1"/>
  <c r="Z1318" i="2" s="1"/>
  <c r="AA1318" i="2" s="1"/>
  <c r="Q1318" i="2"/>
  <c r="R1318" i="2" s="1"/>
  <c r="S1318" i="2" s="1"/>
  <c r="X1316" i="2"/>
  <c r="W1315" i="2"/>
  <c r="O1315" i="2"/>
  <c r="P1316" i="2"/>
  <c r="Y1317" i="2" l="1"/>
  <c r="Z1317" i="2" s="1"/>
  <c r="AA1317" i="2" s="1"/>
  <c r="Q1317" i="2"/>
  <c r="R1317" i="2" s="1"/>
  <c r="S1317" i="2" s="1"/>
  <c r="X1315" i="2"/>
  <c r="W1314" i="2"/>
  <c r="O1314" i="2"/>
  <c r="P1315" i="2"/>
  <c r="Y1316" i="2" l="1"/>
  <c r="Z1316" i="2" s="1"/>
  <c r="AA1316" i="2" s="1"/>
  <c r="Q1316" i="2"/>
  <c r="R1316" i="2" s="1"/>
  <c r="S1316" i="2" s="1"/>
  <c r="X1314" i="2"/>
  <c r="W1313" i="2"/>
  <c r="O1313" i="2"/>
  <c r="P1314" i="2"/>
  <c r="Y1315" i="2" l="1"/>
  <c r="Z1315" i="2" s="1"/>
  <c r="AA1315" i="2" s="1"/>
  <c r="Q1315" i="2"/>
  <c r="R1315" i="2" s="1"/>
  <c r="S1315" i="2" s="1"/>
  <c r="X1313" i="2"/>
  <c r="W1312" i="2"/>
  <c r="O1312" i="2"/>
  <c r="P1313" i="2"/>
  <c r="Y1314" i="2" l="1"/>
  <c r="Z1314" i="2" s="1"/>
  <c r="AA1314" i="2" s="1"/>
  <c r="Q1314" i="2"/>
  <c r="R1314" i="2" s="1"/>
  <c r="S1314" i="2" s="1"/>
  <c r="X1312" i="2"/>
  <c r="W1311" i="2"/>
  <c r="O1311" i="2"/>
  <c r="P1312" i="2"/>
  <c r="Y1313" i="2" l="1"/>
  <c r="Z1313" i="2" s="1"/>
  <c r="AA1313" i="2" s="1"/>
  <c r="Q1313" i="2"/>
  <c r="R1313" i="2" s="1"/>
  <c r="S1313" i="2" s="1"/>
  <c r="X1311" i="2"/>
  <c r="W1310" i="2"/>
  <c r="O1310" i="2"/>
  <c r="P1311" i="2"/>
  <c r="Y1312" i="2" l="1"/>
  <c r="Z1312" i="2" s="1"/>
  <c r="AA1312" i="2" s="1"/>
  <c r="Q1312" i="2"/>
  <c r="R1312" i="2" s="1"/>
  <c r="S1312" i="2" s="1"/>
  <c r="X1310" i="2"/>
  <c r="W1309" i="2"/>
  <c r="O1309" i="2"/>
  <c r="P1310" i="2"/>
  <c r="Y1311" i="2" l="1"/>
  <c r="Z1311" i="2" s="1"/>
  <c r="AA1311" i="2" s="1"/>
  <c r="Q1311" i="2"/>
  <c r="R1311" i="2" s="1"/>
  <c r="S1311" i="2" s="1"/>
  <c r="X1309" i="2"/>
  <c r="W1308" i="2"/>
  <c r="O1308" i="2"/>
  <c r="P1309" i="2"/>
  <c r="Y1310" i="2" l="1"/>
  <c r="Z1310" i="2" s="1"/>
  <c r="AA1310" i="2" s="1"/>
  <c r="Q1310" i="2"/>
  <c r="R1310" i="2" s="1"/>
  <c r="S1310" i="2" s="1"/>
  <c r="X1308" i="2"/>
  <c r="W1307" i="2"/>
  <c r="O1307" i="2"/>
  <c r="P1308" i="2"/>
  <c r="Y1309" i="2" l="1"/>
  <c r="Z1309" i="2" s="1"/>
  <c r="AA1309" i="2" s="1"/>
  <c r="Q1309" i="2"/>
  <c r="R1309" i="2" s="1"/>
  <c r="S1309" i="2" s="1"/>
  <c r="X1307" i="2"/>
  <c r="W1306" i="2"/>
  <c r="O1306" i="2"/>
  <c r="P1307" i="2"/>
  <c r="Y1308" i="2" l="1"/>
  <c r="Z1308" i="2" s="1"/>
  <c r="AA1308" i="2" s="1"/>
  <c r="Q1308" i="2"/>
  <c r="R1308" i="2" s="1"/>
  <c r="S1308" i="2" s="1"/>
  <c r="X1306" i="2"/>
  <c r="W1305" i="2"/>
  <c r="O1305" i="2"/>
  <c r="P1306" i="2"/>
  <c r="Y1307" i="2" l="1"/>
  <c r="Z1307" i="2" s="1"/>
  <c r="AA1307" i="2" s="1"/>
  <c r="Q1307" i="2"/>
  <c r="R1307" i="2" s="1"/>
  <c r="S1307" i="2" s="1"/>
  <c r="X1305" i="2"/>
  <c r="W1304" i="2"/>
  <c r="O1304" i="2"/>
  <c r="P1305" i="2"/>
  <c r="Y1306" i="2" l="1"/>
  <c r="Z1306" i="2" s="1"/>
  <c r="AA1306" i="2" s="1"/>
  <c r="Q1306" i="2"/>
  <c r="R1306" i="2" s="1"/>
  <c r="S1306" i="2" s="1"/>
  <c r="X1304" i="2"/>
  <c r="W1303" i="2"/>
  <c r="O1303" i="2"/>
  <c r="P1304" i="2"/>
  <c r="Y1305" i="2" l="1"/>
  <c r="Z1305" i="2" s="1"/>
  <c r="AA1305" i="2" s="1"/>
  <c r="Q1305" i="2"/>
  <c r="R1305" i="2" s="1"/>
  <c r="S1305" i="2" s="1"/>
  <c r="X1303" i="2"/>
  <c r="W1302" i="2"/>
  <c r="O1302" i="2"/>
  <c r="P1303" i="2"/>
  <c r="Y1304" i="2" l="1"/>
  <c r="Z1304" i="2" s="1"/>
  <c r="AA1304" i="2" s="1"/>
  <c r="Q1304" i="2"/>
  <c r="R1304" i="2" s="1"/>
  <c r="S1304" i="2" s="1"/>
  <c r="X1302" i="2"/>
  <c r="W1301" i="2"/>
  <c r="O1301" i="2"/>
  <c r="P1302" i="2"/>
  <c r="Y1303" i="2" l="1"/>
  <c r="Z1303" i="2" s="1"/>
  <c r="AA1303" i="2" s="1"/>
  <c r="Q1303" i="2"/>
  <c r="R1303" i="2" s="1"/>
  <c r="S1303" i="2" s="1"/>
  <c r="X1301" i="2"/>
  <c r="W1300" i="2"/>
  <c r="O1300" i="2"/>
  <c r="P1301" i="2"/>
  <c r="Y1302" i="2" l="1"/>
  <c r="Z1302" i="2" s="1"/>
  <c r="AA1302" i="2" s="1"/>
  <c r="Q1302" i="2"/>
  <c r="R1302" i="2" s="1"/>
  <c r="S1302" i="2" s="1"/>
  <c r="X1300" i="2"/>
  <c r="W1299" i="2"/>
  <c r="O1299" i="2"/>
  <c r="P1300" i="2"/>
  <c r="Y1301" i="2" l="1"/>
  <c r="Z1301" i="2" s="1"/>
  <c r="AA1301" i="2" s="1"/>
  <c r="Q1301" i="2"/>
  <c r="R1301" i="2" s="1"/>
  <c r="S1301" i="2" s="1"/>
  <c r="X1299" i="2"/>
  <c r="W1298" i="2"/>
  <c r="O1298" i="2"/>
  <c r="P1299" i="2"/>
  <c r="Y1300" i="2" l="1"/>
  <c r="Z1300" i="2" s="1"/>
  <c r="AA1300" i="2" s="1"/>
  <c r="Q1300" i="2"/>
  <c r="R1300" i="2" s="1"/>
  <c r="S1300" i="2" s="1"/>
  <c r="X1298" i="2"/>
  <c r="W1297" i="2"/>
  <c r="O1297" i="2"/>
  <c r="P1298" i="2"/>
  <c r="Y1299" i="2" l="1"/>
  <c r="Z1299" i="2" s="1"/>
  <c r="AA1299" i="2" s="1"/>
  <c r="Q1299" i="2"/>
  <c r="R1299" i="2" s="1"/>
  <c r="S1299" i="2" s="1"/>
  <c r="X1297" i="2"/>
  <c r="W1296" i="2"/>
  <c r="O1296" i="2"/>
  <c r="P1297" i="2"/>
  <c r="Y1298" i="2" l="1"/>
  <c r="Z1298" i="2" s="1"/>
  <c r="AA1298" i="2" s="1"/>
  <c r="Q1298" i="2"/>
  <c r="R1298" i="2" s="1"/>
  <c r="S1298" i="2" s="1"/>
  <c r="X1296" i="2"/>
  <c r="W1295" i="2"/>
  <c r="O1295" i="2"/>
  <c r="P1296" i="2"/>
  <c r="Y1297" i="2" l="1"/>
  <c r="Z1297" i="2" s="1"/>
  <c r="AA1297" i="2" s="1"/>
  <c r="Q1297" i="2"/>
  <c r="R1297" i="2" s="1"/>
  <c r="S1297" i="2" s="1"/>
  <c r="X1295" i="2"/>
  <c r="W1294" i="2"/>
  <c r="O1294" i="2"/>
  <c r="P1295" i="2"/>
  <c r="Y1296" i="2" l="1"/>
  <c r="Z1296" i="2" s="1"/>
  <c r="AA1296" i="2" s="1"/>
  <c r="Q1296" i="2"/>
  <c r="R1296" i="2" s="1"/>
  <c r="S1296" i="2" s="1"/>
  <c r="X1294" i="2"/>
  <c r="W1293" i="2"/>
  <c r="O1293" i="2"/>
  <c r="P1294" i="2"/>
  <c r="Y1295" i="2" l="1"/>
  <c r="Z1295" i="2" s="1"/>
  <c r="AA1295" i="2" s="1"/>
  <c r="Q1295" i="2"/>
  <c r="R1295" i="2" s="1"/>
  <c r="S1295" i="2" s="1"/>
  <c r="X1293" i="2"/>
  <c r="W1292" i="2"/>
  <c r="O1292" i="2"/>
  <c r="P1293" i="2"/>
  <c r="Y1294" i="2" l="1"/>
  <c r="Z1294" i="2" s="1"/>
  <c r="AA1294" i="2" s="1"/>
  <c r="Q1294" i="2"/>
  <c r="R1294" i="2" s="1"/>
  <c r="S1294" i="2" s="1"/>
  <c r="X1292" i="2"/>
  <c r="W1291" i="2"/>
  <c r="O1291" i="2"/>
  <c r="P1292" i="2"/>
  <c r="Y1293" i="2" l="1"/>
  <c r="Z1293" i="2" s="1"/>
  <c r="AA1293" i="2" s="1"/>
  <c r="Q1293" i="2"/>
  <c r="R1293" i="2" s="1"/>
  <c r="S1293" i="2" s="1"/>
  <c r="X1291" i="2"/>
  <c r="W1290" i="2"/>
  <c r="O1290" i="2"/>
  <c r="P1291" i="2"/>
  <c r="Y1292" i="2" l="1"/>
  <c r="Z1292" i="2" s="1"/>
  <c r="AA1292" i="2" s="1"/>
  <c r="Q1292" i="2"/>
  <c r="R1292" i="2" s="1"/>
  <c r="S1292" i="2" s="1"/>
  <c r="X1290" i="2"/>
  <c r="W1289" i="2"/>
  <c r="O1289" i="2"/>
  <c r="P1290" i="2"/>
  <c r="Y1291" i="2" l="1"/>
  <c r="Z1291" i="2" s="1"/>
  <c r="AA1291" i="2" s="1"/>
  <c r="Q1291" i="2"/>
  <c r="R1291" i="2" s="1"/>
  <c r="S1291" i="2" s="1"/>
  <c r="X1289" i="2"/>
  <c r="W1288" i="2"/>
  <c r="O1288" i="2"/>
  <c r="P1289" i="2"/>
  <c r="Y1290" i="2" l="1"/>
  <c r="Z1290" i="2" s="1"/>
  <c r="AA1290" i="2" s="1"/>
  <c r="Q1290" i="2"/>
  <c r="R1290" i="2" s="1"/>
  <c r="S1290" i="2" s="1"/>
  <c r="X1288" i="2"/>
  <c r="W1287" i="2"/>
  <c r="O1287" i="2"/>
  <c r="P1288" i="2"/>
  <c r="Y1289" i="2" l="1"/>
  <c r="Z1289" i="2" s="1"/>
  <c r="AA1289" i="2" s="1"/>
  <c r="Q1289" i="2"/>
  <c r="R1289" i="2" s="1"/>
  <c r="S1289" i="2" s="1"/>
  <c r="X1287" i="2"/>
  <c r="W1286" i="2"/>
  <c r="O1286" i="2"/>
  <c r="P1287" i="2"/>
  <c r="Y1288" i="2" l="1"/>
  <c r="Z1288" i="2" s="1"/>
  <c r="AA1288" i="2" s="1"/>
  <c r="Q1288" i="2"/>
  <c r="R1288" i="2" s="1"/>
  <c r="S1288" i="2" s="1"/>
  <c r="X1286" i="2"/>
  <c r="W1285" i="2"/>
  <c r="O1285" i="2"/>
  <c r="P1286" i="2"/>
  <c r="Y1287" i="2" l="1"/>
  <c r="Z1287" i="2" s="1"/>
  <c r="AA1287" i="2" s="1"/>
  <c r="Q1287" i="2"/>
  <c r="R1287" i="2" s="1"/>
  <c r="S1287" i="2" s="1"/>
  <c r="X1285" i="2"/>
  <c r="W1284" i="2"/>
  <c r="O1284" i="2"/>
  <c r="P1285" i="2"/>
  <c r="Y1286" i="2" l="1"/>
  <c r="Z1286" i="2" s="1"/>
  <c r="AA1286" i="2" s="1"/>
  <c r="Q1286" i="2"/>
  <c r="R1286" i="2" s="1"/>
  <c r="S1286" i="2" s="1"/>
  <c r="X1284" i="2"/>
  <c r="W1283" i="2"/>
  <c r="O1283" i="2"/>
  <c r="P1284" i="2"/>
  <c r="Y1285" i="2" l="1"/>
  <c r="Z1285" i="2" s="1"/>
  <c r="AA1285" i="2" s="1"/>
  <c r="Q1285" i="2"/>
  <c r="R1285" i="2" s="1"/>
  <c r="S1285" i="2" s="1"/>
  <c r="X1283" i="2"/>
  <c r="W1282" i="2"/>
  <c r="O1282" i="2"/>
  <c r="P1283" i="2"/>
  <c r="Y1284" i="2" l="1"/>
  <c r="Z1284" i="2" s="1"/>
  <c r="AA1284" i="2" s="1"/>
  <c r="Q1284" i="2"/>
  <c r="R1284" i="2" s="1"/>
  <c r="S1284" i="2" s="1"/>
  <c r="X1282" i="2"/>
  <c r="W1281" i="2"/>
  <c r="O1281" i="2"/>
  <c r="P1282" i="2"/>
  <c r="Y1283" i="2" l="1"/>
  <c r="Z1283" i="2" s="1"/>
  <c r="AA1283" i="2" s="1"/>
  <c r="Q1283" i="2"/>
  <c r="R1283" i="2" s="1"/>
  <c r="S1283" i="2" s="1"/>
  <c r="X1281" i="2"/>
  <c r="W1280" i="2"/>
  <c r="O1280" i="2"/>
  <c r="P1281" i="2"/>
  <c r="Y1282" i="2" l="1"/>
  <c r="Z1282" i="2" s="1"/>
  <c r="AA1282" i="2" s="1"/>
  <c r="Q1282" i="2"/>
  <c r="R1282" i="2" s="1"/>
  <c r="S1282" i="2" s="1"/>
  <c r="X1280" i="2"/>
  <c r="W1279" i="2"/>
  <c r="O1279" i="2"/>
  <c r="P1280" i="2"/>
  <c r="Y1281" i="2" l="1"/>
  <c r="Z1281" i="2" s="1"/>
  <c r="AA1281" i="2" s="1"/>
  <c r="Q1281" i="2"/>
  <c r="R1281" i="2" s="1"/>
  <c r="S1281" i="2" s="1"/>
  <c r="X1279" i="2"/>
  <c r="W1278" i="2"/>
  <c r="O1278" i="2"/>
  <c r="P1279" i="2"/>
  <c r="Y1280" i="2" l="1"/>
  <c r="Z1280" i="2" s="1"/>
  <c r="AA1280" i="2" s="1"/>
  <c r="Q1280" i="2"/>
  <c r="R1280" i="2" s="1"/>
  <c r="S1280" i="2" s="1"/>
  <c r="X1278" i="2"/>
  <c r="W1277" i="2"/>
  <c r="O1277" i="2"/>
  <c r="P1278" i="2"/>
  <c r="Y1279" i="2" l="1"/>
  <c r="Z1279" i="2" s="1"/>
  <c r="AA1279" i="2" s="1"/>
  <c r="Q1279" i="2"/>
  <c r="R1279" i="2" s="1"/>
  <c r="S1279" i="2" s="1"/>
  <c r="X1277" i="2"/>
  <c r="W1276" i="2"/>
  <c r="O1276" i="2"/>
  <c r="P1277" i="2"/>
  <c r="Y1278" i="2" l="1"/>
  <c r="Z1278" i="2" s="1"/>
  <c r="AA1278" i="2" s="1"/>
  <c r="Q1278" i="2"/>
  <c r="R1278" i="2" s="1"/>
  <c r="S1278" i="2" s="1"/>
  <c r="X1276" i="2"/>
  <c r="W1275" i="2"/>
  <c r="O1275" i="2"/>
  <c r="P1276" i="2"/>
  <c r="Y1277" i="2" l="1"/>
  <c r="Z1277" i="2" s="1"/>
  <c r="AA1277" i="2" s="1"/>
  <c r="Q1277" i="2"/>
  <c r="R1277" i="2" s="1"/>
  <c r="S1277" i="2" s="1"/>
  <c r="X1275" i="2"/>
  <c r="W1274" i="2"/>
  <c r="O1274" i="2"/>
  <c r="P1275" i="2"/>
  <c r="Y1276" i="2" l="1"/>
  <c r="Z1276" i="2" s="1"/>
  <c r="AA1276" i="2" s="1"/>
  <c r="Q1276" i="2"/>
  <c r="R1276" i="2" s="1"/>
  <c r="S1276" i="2" s="1"/>
  <c r="X1274" i="2"/>
  <c r="W1273" i="2"/>
  <c r="O1273" i="2"/>
  <c r="P1274" i="2"/>
  <c r="Y1275" i="2" l="1"/>
  <c r="Z1275" i="2" s="1"/>
  <c r="AA1275" i="2" s="1"/>
  <c r="Q1275" i="2"/>
  <c r="R1275" i="2" s="1"/>
  <c r="S1275" i="2" s="1"/>
  <c r="X1273" i="2"/>
  <c r="W1272" i="2"/>
  <c r="O1272" i="2"/>
  <c r="P1273" i="2"/>
  <c r="Y1274" i="2" l="1"/>
  <c r="Z1274" i="2" s="1"/>
  <c r="AA1274" i="2" s="1"/>
  <c r="Q1274" i="2"/>
  <c r="R1274" i="2" s="1"/>
  <c r="S1274" i="2" s="1"/>
  <c r="X1272" i="2"/>
  <c r="W1271" i="2"/>
  <c r="O1271" i="2"/>
  <c r="P1272" i="2"/>
  <c r="Y1273" i="2" l="1"/>
  <c r="Z1273" i="2" s="1"/>
  <c r="AA1273" i="2" s="1"/>
  <c r="Q1273" i="2"/>
  <c r="R1273" i="2" s="1"/>
  <c r="S1273" i="2" s="1"/>
  <c r="X1271" i="2"/>
  <c r="W1270" i="2"/>
  <c r="O1270" i="2"/>
  <c r="P1271" i="2"/>
  <c r="Y1272" i="2" l="1"/>
  <c r="Z1272" i="2" s="1"/>
  <c r="AA1272" i="2" s="1"/>
  <c r="Q1272" i="2"/>
  <c r="R1272" i="2" s="1"/>
  <c r="S1272" i="2" s="1"/>
  <c r="X1270" i="2"/>
  <c r="W1269" i="2"/>
  <c r="O1269" i="2"/>
  <c r="P1270" i="2"/>
  <c r="Y1271" i="2" l="1"/>
  <c r="Z1271" i="2" s="1"/>
  <c r="AA1271" i="2" s="1"/>
  <c r="Q1271" i="2"/>
  <c r="R1271" i="2" s="1"/>
  <c r="S1271" i="2" s="1"/>
  <c r="X1269" i="2"/>
  <c r="W1268" i="2"/>
  <c r="O1268" i="2"/>
  <c r="P1269" i="2"/>
  <c r="Y1270" i="2" l="1"/>
  <c r="Z1270" i="2" s="1"/>
  <c r="AA1270" i="2" s="1"/>
  <c r="Q1270" i="2"/>
  <c r="R1270" i="2" s="1"/>
  <c r="S1270" i="2" s="1"/>
  <c r="X1268" i="2"/>
  <c r="W1267" i="2"/>
  <c r="O1267" i="2"/>
  <c r="P1268" i="2"/>
  <c r="Y1269" i="2" l="1"/>
  <c r="Z1269" i="2" s="1"/>
  <c r="AA1269" i="2" s="1"/>
  <c r="Q1269" i="2"/>
  <c r="R1269" i="2" s="1"/>
  <c r="S1269" i="2" s="1"/>
  <c r="X1267" i="2"/>
  <c r="W1266" i="2"/>
  <c r="O1266" i="2"/>
  <c r="P1267" i="2"/>
  <c r="Y1268" i="2" l="1"/>
  <c r="Z1268" i="2" s="1"/>
  <c r="AA1268" i="2" s="1"/>
  <c r="Q1268" i="2"/>
  <c r="R1268" i="2" s="1"/>
  <c r="S1268" i="2" s="1"/>
  <c r="X1266" i="2"/>
  <c r="W1265" i="2"/>
  <c r="O1265" i="2"/>
  <c r="P1266" i="2"/>
  <c r="Y1267" i="2" l="1"/>
  <c r="Z1267" i="2" s="1"/>
  <c r="AA1267" i="2" s="1"/>
  <c r="Q1267" i="2"/>
  <c r="R1267" i="2" s="1"/>
  <c r="S1267" i="2" s="1"/>
  <c r="X1265" i="2"/>
  <c r="W1264" i="2"/>
  <c r="O1264" i="2"/>
  <c r="P1265" i="2"/>
  <c r="Y1266" i="2" l="1"/>
  <c r="Z1266" i="2" s="1"/>
  <c r="AA1266" i="2" s="1"/>
  <c r="Q1266" i="2"/>
  <c r="R1266" i="2" s="1"/>
  <c r="S1266" i="2" s="1"/>
  <c r="X1264" i="2"/>
  <c r="W1263" i="2"/>
  <c r="O1263" i="2"/>
  <c r="P1264" i="2"/>
  <c r="Y1265" i="2" l="1"/>
  <c r="Z1265" i="2" s="1"/>
  <c r="AA1265" i="2" s="1"/>
  <c r="Q1265" i="2"/>
  <c r="R1265" i="2" s="1"/>
  <c r="S1265" i="2" s="1"/>
  <c r="X1263" i="2"/>
  <c r="W1262" i="2"/>
  <c r="O1262" i="2"/>
  <c r="P1263" i="2"/>
  <c r="Y1264" i="2" l="1"/>
  <c r="Z1264" i="2" s="1"/>
  <c r="AA1264" i="2" s="1"/>
  <c r="Q1264" i="2"/>
  <c r="R1264" i="2" s="1"/>
  <c r="S1264" i="2" s="1"/>
  <c r="X1262" i="2"/>
  <c r="W1261" i="2"/>
  <c r="O1261" i="2"/>
  <c r="P1262" i="2"/>
  <c r="Y1263" i="2" l="1"/>
  <c r="Z1263" i="2" s="1"/>
  <c r="AA1263" i="2" s="1"/>
  <c r="Q1263" i="2"/>
  <c r="R1263" i="2" s="1"/>
  <c r="S1263" i="2" s="1"/>
  <c r="X1261" i="2"/>
  <c r="W1260" i="2"/>
  <c r="O1260" i="2"/>
  <c r="P1261" i="2"/>
  <c r="Y1262" i="2" l="1"/>
  <c r="Z1262" i="2" s="1"/>
  <c r="AA1262" i="2" s="1"/>
  <c r="Q1262" i="2"/>
  <c r="R1262" i="2" s="1"/>
  <c r="S1262" i="2" s="1"/>
  <c r="X1260" i="2"/>
  <c r="W1259" i="2"/>
  <c r="O1259" i="2"/>
  <c r="P1260" i="2"/>
  <c r="Y1261" i="2" l="1"/>
  <c r="Z1261" i="2" s="1"/>
  <c r="AA1261" i="2" s="1"/>
  <c r="Q1261" i="2"/>
  <c r="R1261" i="2" s="1"/>
  <c r="S1261" i="2" s="1"/>
  <c r="X1259" i="2"/>
  <c r="W1258" i="2"/>
  <c r="O1258" i="2"/>
  <c r="P1259" i="2"/>
  <c r="Y1260" i="2" l="1"/>
  <c r="Z1260" i="2" s="1"/>
  <c r="AA1260" i="2" s="1"/>
  <c r="Q1260" i="2"/>
  <c r="R1260" i="2" s="1"/>
  <c r="S1260" i="2" s="1"/>
  <c r="X1258" i="2"/>
  <c r="W1257" i="2"/>
  <c r="O1257" i="2"/>
  <c r="P1258" i="2"/>
  <c r="Y1259" i="2" l="1"/>
  <c r="Z1259" i="2" s="1"/>
  <c r="AA1259" i="2" s="1"/>
  <c r="Q1259" i="2"/>
  <c r="R1259" i="2" s="1"/>
  <c r="S1259" i="2" s="1"/>
  <c r="X1257" i="2"/>
  <c r="W1256" i="2"/>
  <c r="O1256" i="2"/>
  <c r="P1257" i="2"/>
  <c r="Y1258" i="2" l="1"/>
  <c r="Z1258" i="2" s="1"/>
  <c r="AA1258" i="2" s="1"/>
  <c r="Q1258" i="2"/>
  <c r="R1258" i="2" s="1"/>
  <c r="S1258" i="2" s="1"/>
  <c r="X1256" i="2"/>
  <c r="W1255" i="2"/>
  <c r="O1255" i="2"/>
  <c r="P1256" i="2"/>
  <c r="Y1257" i="2" l="1"/>
  <c r="Z1257" i="2" s="1"/>
  <c r="AA1257" i="2" s="1"/>
  <c r="Q1257" i="2"/>
  <c r="R1257" i="2" s="1"/>
  <c r="S1257" i="2" s="1"/>
  <c r="X1255" i="2"/>
  <c r="W1254" i="2"/>
  <c r="O1254" i="2"/>
  <c r="P1255" i="2"/>
  <c r="Y1256" i="2" l="1"/>
  <c r="Z1256" i="2" s="1"/>
  <c r="AA1256" i="2" s="1"/>
  <c r="Q1256" i="2"/>
  <c r="R1256" i="2" s="1"/>
  <c r="S1256" i="2" s="1"/>
  <c r="X1254" i="2"/>
  <c r="W1253" i="2"/>
  <c r="O1253" i="2"/>
  <c r="P1254" i="2"/>
  <c r="Y1255" i="2" l="1"/>
  <c r="Z1255" i="2" s="1"/>
  <c r="AA1255" i="2" s="1"/>
  <c r="Q1255" i="2"/>
  <c r="R1255" i="2" s="1"/>
  <c r="S1255" i="2" s="1"/>
  <c r="X1253" i="2"/>
  <c r="W1252" i="2"/>
  <c r="O1252" i="2"/>
  <c r="P1253" i="2"/>
  <c r="Y1254" i="2" l="1"/>
  <c r="Z1254" i="2" s="1"/>
  <c r="AA1254" i="2" s="1"/>
  <c r="Q1254" i="2"/>
  <c r="R1254" i="2" s="1"/>
  <c r="S1254" i="2" s="1"/>
  <c r="X1252" i="2"/>
  <c r="W1251" i="2"/>
  <c r="O1251" i="2"/>
  <c r="P1252" i="2"/>
  <c r="Y1253" i="2" l="1"/>
  <c r="Z1253" i="2" s="1"/>
  <c r="AA1253" i="2" s="1"/>
  <c r="Q1253" i="2"/>
  <c r="R1253" i="2" s="1"/>
  <c r="S1253" i="2" s="1"/>
  <c r="X1251" i="2"/>
  <c r="W1250" i="2"/>
  <c r="O1250" i="2"/>
  <c r="P1251" i="2"/>
  <c r="Y1252" i="2" l="1"/>
  <c r="Z1252" i="2" s="1"/>
  <c r="AA1252" i="2" s="1"/>
  <c r="Q1252" i="2"/>
  <c r="R1252" i="2" s="1"/>
  <c r="S1252" i="2" s="1"/>
  <c r="X1250" i="2"/>
  <c r="W1249" i="2"/>
  <c r="O1249" i="2"/>
  <c r="P1250" i="2"/>
  <c r="Y1251" i="2" l="1"/>
  <c r="Z1251" i="2" s="1"/>
  <c r="AA1251" i="2" s="1"/>
  <c r="Q1251" i="2"/>
  <c r="R1251" i="2" s="1"/>
  <c r="S1251" i="2" s="1"/>
  <c r="X1249" i="2"/>
  <c r="W1248" i="2"/>
  <c r="O1248" i="2"/>
  <c r="P1249" i="2"/>
  <c r="Y1250" i="2" l="1"/>
  <c r="Z1250" i="2" s="1"/>
  <c r="AA1250" i="2" s="1"/>
  <c r="Q1250" i="2"/>
  <c r="R1250" i="2" s="1"/>
  <c r="S1250" i="2" s="1"/>
  <c r="X1248" i="2"/>
  <c r="W1247" i="2"/>
  <c r="O1247" i="2"/>
  <c r="P1248" i="2"/>
  <c r="Y1249" i="2" l="1"/>
  <c r="Z1249" i="2" s="1"/>
  <c r="AA1249" i="2" s="1"/>
  <c r="Q1249" i="2"/>
  <c r="R1249" i="2" s="1"/>
  <c r="S1249" i="2" s="1"/>
  <c r="X1247" i="2"/>
  <c r="W1246" i="2"/>
  <c r="O1246" i="2"/>
  <c r="P1247" i="2"/>
  <c r="Y1248" i="2" l="1"/>
  <c r="Z1248" i="2" s="1"/>
  <c r="AA1248" i="2" s="1"/>
  <c r="Q1248" i="2"/>
  <c r="R1248" i="2" s="1"/>
  <c r="S1248" i="2" s="1"/>
  <c r="X1246" i="2"/>
  <c r="W1245" i="2"/>
  <c r="O1245" i="2"/>
  <c r="P1246" i="2"/>
  <c r="Y1247" i="2" l="1"/>
  <c r="Z1247" i="2" s="1"/>
  <c r="AA1247" i="2" s="1"/>
  <c r="Q1247" i="2"/>
  <c r="R1247" i="2" s="1"/>
  <c r="S1247" i="2" s="1"/>
  <c r="X1245" i="2"/>
  <c r="W1244" i="2"/>
  <c r="O1244" i="2"/>
  <c r="P1245" i="2"/>
  <c r="Y1246" i="2" l="1"/>
  <c r="Z1246" i="2" s="1"/>
  <c r="AA1246" i="2" s="1"/>
  <c r="Q1246" i="2"/>
  <c r="R1246" i="2" s="1"/>
  <c r="S1246" i="2" s="1"/>
  <c r="X1244" i="2"/>
  <c r="W1243" i="2"/>
  <c r="O1243" i="2"/>
  <c r="P1244" i="2"/>
  <c r="Y1245" i="2" l="1"/>
  <c r="Z1245" i="2" s="1"/>
  <c r="AA1245" i="2" s="1"/>
  <c r="Q1245" i="2"/>
  <c r="R1245" i="2" s="1"/>
  <c r="S1245" i="2" s="1"/>
  <c r="X1243" i="2"/>
  <c r="W1242" i="2"/>
  <c r="O1242" i="2"/>
  <c r="P1243" i="2"/>
  <c r="Y1244" i="2" l="1"/>
  <c r="Z1244" i="2" s="1"/>
  <c r="AA1244" i="2" s="1"/>
  <c r="Q1244" i="2"/>
  <c r="R1244" i="2" s="1"/>
  <c r="S1244" i="2" s="1"/>
  <c r="X1242" i="2"/>
  <c r="W1241" i="2"/>
  <c r="O1241" i="2"/>
  <c r="P1242" i="2"/>
  <c r="Y1243" i="2" l="1"/>
  <c r="Z1243" i="2" s="1"/>
  <c r="AA1243" i="2" s="1"/>
  <c r="Q1243" i="2"/>
  <c r="R1243" i="2" s="1"/>
  <c r="S1243" i="2" s="1"/>
  <c r="X1241" i="2"/>
  <c r="W1240" i="2"/>
  <c r="O1240" i="2"/>
  <c r="P1241" i="2"/>
  <c r="Y1242" i="2" l="1"/>
  <c r="Z1242" i="2" s="1"/>
  <c r="AA1242" i="2" s="1"/>
  <c r="Q1242" i="2"/>
  <c r="R1242" i="2" s="1"/>
  <c r="S1242" i="2" s="1"/>
  <c r="X1240" i="2"/>
  <c r="W1239" i="2"/>
  <c r="O1239" i="2"/>
  <c r="P1240" i="2"/>
  <c r="Y1241" i="2" l="1"/>
  <c r="Z1241" i="2" s="1"/>
  <c r="AA1241" i="2" s="1"/>
  <c r="Q1241" i="2"/>
  <c r="R1241" i="2" s="1"/>
  <c r="S1241" i="2" s="1"/>
  <c r="X1239" i="2"/>
  <c r="W1238" i="2"/>
  <c r="O1238" i="2"/>
  <c r="P1239" i="2"/>
  <c r="Y1240" i="2" l="1"/>
  <c r="Z1240" i="2" s="1"/>
  <c r="AA1240" i="2" s="1"/>
  <c r="Q1240" i="2"/>
  <c r="R1240" i="2" s="1"/>
  <c r="S1240" i="2" s="1"/>
  <c r="X1238" i="2"/>
  <c r="W1237" i="2"/>
  <c r="O1237" i="2"/>
  <c r="P1238" i="2"/>
  <c r="Y1239" i="2" l="1"/>
  <c r="Z1239" i="2" s="1"/>
  <c r="AA1239" i="2" s="1"/>
  <c r="Q1239" i="2"/>
  <c r="R1239" i="2" s="1"/>
  <c r="S1239" i="2" s="1"/>
  <c r="X1237" i="2"/>
  <c r="W1236" i="2"/>
  <c r="O1236" i="2"/>
  <c r="P1237" i="2"/>
  <c r="Y1238" i="2" l="1"/>
  <c r="Z1238" i="2" s="1"/>
  <c r="AA1238" i="2" s="1"/>
  <c r="Q1238" i="2"/>
  <c r="R1238" i="2" s="1"/>
  <c r="S1238" i="2" s="1"/>
  <c r="X1236" i="2"/>
  <c r="W1235" i="2"/>
  <c r="O1235" i="2"/>
  <c r="P1236" i="2"/>
  <c r="Y1237" i="2" l="1"/>
  <c r="Z1237" i="2" s="1"/>
  <c r="AA1237" i="2" s="1"/>
  <c r="Q1237" i="2"/>
  <c r="R1237" i="2" s="1"/>
  <c r="S1237" i="2" s="1"/>
  <c r="X1235" i="2"/>
  <c r="W1234" i="2"/>
  <c r="O1234" i="2"/>
  <c r="P1235" i="2"/>
  <c r="Y1236" i="2" l="1"/>
  <c r="Z1236" i="2" s="1"/>
  <c r="AA1236" i="2" s="1"/>
  <c r="Q1236" i="2"/>
  <c r="R1236" i="2" s="1"/>
  <c r="S1236" i="2" s="1"/>
  <c r="X1234" i="2"/>
  <c r="W1233" i="2"/>
  <c r="O1233" i="2"/>
  <c r="P1234" i="2"/>
  <c r="Y1235" i="2" l="1"/>
  <c r="Z1235" i="2" s="1"/>
  <c r="AA1235" i="2" s="1"/>
  <c r="Q1235" i="2"/>
  <c r="R1235" i="2" s="1"/>
  <c r="S1235" i="2" s="1"/>
  <c r="X1233" i="2"/>
  <c r="W1232" i="2"/>
  <c r="O1232" i="2"/>
  <c r="P1233" i="2"/>
  <c r="Y1234" i="2" l="1"/>
  <c r="Z1234" i="2" s="1"/>
  <c r="AA1234" i="2" s="1"/>
  <c r="Q1234" i="2"/>
  <c r="R1234" i="2" s="1"/>
  <c r="S1234" i="2" s="1"/>
  <c r="X1232" i="2"/>
  <c r="W1231" i="2"/>
  <c r="O1231" i="2"/>
  <c r="P1232" i="2"/>
  <c r="Y1233" i="2" l="1"/>
  <c r="Z1233" i="2" s="1"/>
  <c r="AA1233" i="2" s="1"/>
  <c r="Q1233" i="2"/>
  <c r="R1233" i="2" s="1"/>
  <c r="S1233" i="2" s="1"/>
  <c r="X1231" i="2"/>
  <c r="W1230" i="2"/>
  <c r="O1230" i="2"/>
  <c r="P1231" i="2"/>
  <c r="Y1232" i="2" l="1"/>
  <c r="Z1232" i="2" s="1"/>
  <c r="AA1232" i="2" s="1"/>
  <c r="Q1232" i="2"/>
  <c r="R1232" i="2" s="1"/>
  <c r="S1232" i="2" s="1"/>
  <c r="X1230" i="2"/>
  <c r="W1229" i="2"/>
  <c r="O1229" i="2"/>
  <c r="P1230" i="2"/>
  <c r="Y1231" i="2" l="1"/>
  <c r="Z1231" i="2" s="1"/>
  <c r="AA1231" i="2" s="1"/>
  <c r="Q1231" i="2"/>
  <c r="R1231" i="2" s="1"/>
  <c r="S1231" i="2" s="1"/>
  <c r="X1229" i="2"/>
  <c r="W1228" i="2"/>
  <c r="O1228" i="2"/>
  <c r="P1229" i="2"/>
  <c r="Y1230" i="2" l="1"/>
  <c r="Z1230" i="2" s="1"/>
  <c r="AA1230" i="2" s="1"/>
  <c r="Q1230" i="2"/>
  <c r="R1230" i="2" s="1"/>
  <c r="S1230" i="2" s="1"/>
  <c r="X1228" i="2"/>
  <c r="W1227" i="2"/>
  <c r="O1227" i="2"/>
  <c r="P1228" i="2"/>
  <c r="Y1229" i="2" l="1"/>
  <c r="Z1229" i="2" s="1"/>
  <c r="AA1229" i="2" s="1"/>
  <c r="Q1229" i="2"/>
  <c r="R1229" i="2" s="1"/>
  <c r="S1229" i="2" s="1"/>
  <c r="X1227" i="2"/>
  <c r="W1226" i="2"/>
  <c r="O1226" i="2"/>
  <c r="P1227" i="2"/>
  <c r="Y1228" i="2" l="1"/>
  <c r="Z1228" i="2" s="1"/>
  <c r="AA1228" i="2" s="1"/>
  <c r="Q1228" i="2"/>
  <c r="R1228" i="2" s="1"/>
  <c r="S1228" i="2" s="1"/>
  <c r="X1226" i="2"/>
  <c r="W1225" i="2"/>
  <c r="O1225" i="2"/>
  <c r="P1226" i="2"/>
  <c r="Y1227" i="2" l="1"/>
  <c r="Z1227" i="2" s="1"/>
  <c r="AA1227" i="2" s="1"/>
  <c r="Q1227" i="2"/>
  <c r="R1227" i="2" s="1"/>
  <c r="S1227" i="2" s="1"/>
  <c r="X1225" i="2"/>
  <c r="W1224" i="2"/>
  <c r="O1224" i="2"/>
  <c r="P1225" i="2"/>
  <c r="Y1226" i="2" l="1"/>
  <c r="Z1226" i="2" s="1"/>
  <c r="AA1226" i="2" s="1"/>
  <c r="Q1226" i="2"/>
  <c r="R1226" i="2" s="1"/>
  <c r="S1226" i="2" s="1"/>
  <c r="X1224" i="2"/>
  <c r="W1223" i="2"/>
  <c r="O1223" i="2"/>
  <c r="P1224" i="2"/>
  <c r="Y1225" i="2" l="1"/>
  <c r="Z1225" i="2" s="1"/>
  <c r="AA1225" i="2" s="1"/>
  <c r="Q1225" i="2"/>
  <c r="R1225" i="2" s="1"/>
  <c r="S1225" i="2" s="1"/>
  <c r="X1223" i="2"/>
  <c r="W1222" i="2"/>
  <c r="O1222" i="2"/>
  <c r="P1223" i="2"/>
  <c r="Y1224" i="2" l="1"/>
  <c r="Z1224" i="2" s="1"/>
  <c r="AA1224" i="2" s="1"/>
  <c r="Q1224" i="2"/>
  <c r="R1224" i="2" s="1"/>
  <c r="S1224" i="2" s="1"/>
  <c r="X1222" i="2"/>
  <c r="W1221" i="2"/>
  <c r="O1221" i="2"/>
  <c r="P1222" i="2"/>
  <c r="Y1223" i="2" l="1"/>
  <c r="Z1223" i="2" s="1"/>
  <c r="AA1223" i="2" s="1"/>
  <c r="Q1223" i="2"/>
  <c r="R1223" i="2" s="1"/>
  <c r="S1223" i="2" s="1"/>
  <c r="X1221" i="2"/>
  <c r="W1220" i="2"/>
  <c r="O1220" i="2"/>
  <c r="P1221" i="2"/>
  <c r="Y1222" i="2" l="1"/>
  <c r="Z1222" i="2" s="1"/>
  <c r="AA1222" i="2" s="1"/>
  <c r="Q1222" i="2"/>
  <c r="R1222" i="2" s="1"/>
  <c r="S1222" i="2" s="1"/>
  <c r="X1220" i="2"/>
  <c r="W1219" i="2"/>
  <c r="O1219" i="2"/>
  <c r="P1220" i="2"/>
  <c r="Y1221" i="2" l="1"/>
  <c r="Z1221" i="2" s="1"/>
  <c r="AA1221" i="2" s="1"/>
  <c r="Q1221" i="2"/>
  <c r="R1221" i="2" s="1"/>
  <c r="S1221" i="2" s="1"/>
  <c r="X1219" i="2"/>
  <c r="W1218" i="2"/>
  <c r="O1218" i="2"/>
  <c r="P1219" i="2"/>
  <c r="Y1220" i="2" l="1"/>
  <c r="Z1220" i="2" s="1"/>
  <c r="AA1220" i="2" s="1"/>
  <c r="Q1220" i="2"/>
  <c r="R1220" i="2" s="1"/>
  <c r="S1220" i="2" s="1"/>
  <c r="X1218" i="2"/>
  <c r="W1217" i="2"/>
  <c r="O1217" i="2"/>
  <c r="P1218" i="2"/>
  <c r="Y1219" i="2" l="1"/>
  <c r="Z1219" i="2" s="1"/>
  <c r="AA1219" i="2" s="1"/>
  <c r="Q1219" i="2"/>
  <c r="R1219" i="2" s="1"/>
  <c r="S1219" i="2" s="1"/>
  <c r="X1217" i="2"/>
  <c r="W1216" i="2"/>
  <c r="O1216" i="2"/>
  <c r="P1217" i="2"/>
  <c r="Y1218" i="2" l="1"/>
  <c r="Z1218" i="2" s="1"/>
  <c r="AA1218" i="2" s="1"/>
  <c r="Q1218" i="2"/>
  <c r="R1218" i="2" s="1"/>
  <c r="S1218" i="2" s="1"/>
  <c r="X1216" i="2"/>
  <c r="W1215" i="2"/>
  <c r="O1215" i="2"/>
  <c r="P1216" i="2"/>
  <c r="Y1217" i="2" l="1"/>
  <c r="Z1217" i="2" s="1"/>
  <c r="AA1217" i="2" s="1"/>
  <c r="Q1217" i="2"/>
  <c r="R1217" i="2" s="1"/>
  <c r="S1217" i="2" s="1"/>
  <c r="X1215" i="2"/>
  <c r="W1214" i="2"/>
  <c r="O1214" i="2"/>
  <c r="P1215" i="2"/>
  <c r="Y1216" i="2" l="1"/>
  <c r="Z1216" i="2" s="1"/>
  <c r="AA1216" i="2" s="1"/>
  <c r="Q1216" i="2"/>
  <c r="R1216" i="2" s="1"/>
  <c r="S1216" i="2" s="1"/>
  <c r="X1214" i="2"/>
  <c r="W1213" i="2"/>
  <c r="O1213" i="2"/>
  <c r="P1214" i="2"/>
  <c r="Y1215" i="2" l="1"/>
  <c r="Z1215" i="2" s="1"/>
  <c r="AA1215" i="2" s="1"/>
  <c r="Q1215" i="2"/>
  <c r="R1215" i="2" s="1"/>
  <c r="S1215" i="2" s="1"/>
  <c r="X1213" i="2"/>
  <c r="W1212" i="2"/>
  <c r="O1212" i="2"/>
  <c r="P1213" i="2"/>
  <c r="Y1214" i="2" l="1"/>
  <c r="Z1214" i="2" s="1"/>
  <c r="AA1214" i="2" s="1"/>
  <c r="Q1214" i="2"/>
  <c r="R1214" i="2" s="1"/>
  <c r="S1214" i="2" s="1"/>
  <c r="X1212" i="2"/>
  <c r="W1211" i="2"/>
  <c r="O1211" i="2"/>
  <c r="P1212" i="2"/>
  <c r="Y1213" i="2" l="1"/>
  <c r="Z1213" i="2" s="1"/>
  <c r="AA1213" i="2" s="1"/>
  <c r="Q1213" i="2"/>
  <c r="R1213" i="2" s="1"/>
  <c r="S1213" i="2" s="1"/>
  <c r="X1211" i="2"/>
  <c r="W1210" i="2"/>
  <c r="O1210" i="2"/>
  <c r="P1211" i="2"/>
  <c r="Y1212" i="2" l="1"/>
  <c r="Z1212" i="2" s="1"/>
  <c r="AA1212" i="2" s="1"/>
  <c r="Q1212" i="2"/>
  <c r="R1212" i="2" s="1"/>
  <c r="S1212" i="2" s="1"/>
  <c r="X1210" i="2"/>
  <c r="W1209" i="2"/>
  <c r="O1209" i="2"/>
  <c r="P1210" i="2"/>
  <c r="Y1211" i="2" l="1"/>
  <c r="Z1211" i="2" s="1"/>
  <c r="AA1211" i="2" s="1"/>
  <c r="Q1211" i="2"/>
  <c r="R1211" i="2" s="1"/>
  <c r="S1211" i="2" s="1"/>
  <c r="X1209" i="2"/>
  <c r="W1208" i="2"/>
  <c r="O1208" i="2"/>
  <c r="P1209" i="2"/>
  <c r="Y1210" i="2" l="1"/>
  <c r="Z1210" i="2" s="1"/>
  <c r="AA1210" i="2" s="1"/>
  <c r="Q1210" i="2"/>
  <c r="R1210" i="2" s="1"/>
  <c r="S1210" i="2" s="1"/>
  <c r="X1208" i="2"/>
  <c r="W1207" i="2"/>
  <c r="O1207" i="2"/>
  <c r="P1208" i="2"/>
  <c r="Y1209" i="2" l="1"/>
  <c r="Z1209" i="2" s="1"/>
  <c r="AA1209" i="2" s="1"/>
  <c r="Q1209" i="2"/>
  <c r="R1209" i="2" s="1"/>
  <c r="S1209" i="2" s="1"/>
  <c r="X1207" i="2"/>
  <c r="W1206" i="2"/>
  <c r="O1206" i="2"/>
  <c r="P1207" i="2"/>
  <c r="Y1208" i="2" l="1"/>
  <c r="Z1208" i="2" s="1"/>
  <c r="AA1208" i="2" s="1"/>
  <c r="Q1208" i="2"/>
  <c r="R1208" i="2" s="1"/>
  <c r="S1208" i="2" s="1"/>
  <c r="X1206" i="2"/>
  <c r="W1205" i="2"/>
  <c r="O1205" i="2"/>
  <c r="P1206" i="2"/>
  <c r="Y1207" i="2" l="1"/>
  <c r="Z1207" i="2" s="1"/>
  <c r="AA1207" i="2" s="1"/>
  <c r="Q1207" i="2"/>
  <c r="R1207" i="2" s="1"/>
  <c r="S1207" i="2" s="1"/>
  <c r="X1205" i="2"/>
  <c r="W1204" i="2"/>
  <c r="O1204" i="2"/>
  <c r="P1205" i="2"/>
  <c r="Y1206" i="2" l="1"/>
  <c r="Z1206" i="2" s="1"/>
  <c r="AA1206" i="2" s="1"/>
  <c r="Q1206" i="2"/>
  <c r="R1206" i="2" s="1"/>
  <c r="S1206" i="2" s="1"/>
  <c r="X1204" i="2"/>
  <c r="W1203" i="2"/>
  <c r="O1203" i="2"/>
  <c r="P1204" i="2"/>
  <c r="Y1205" i="2" l="1"/>
  <c r="Z1205" i="2" s="1"/>
  <c r="AA1205" i="2" s="1"/>
  <c r="Q1205" i="2"/>
  <c r="R1205" i="2" s="1"/>
  <c r="S1205" i="2" s="1"/>
  <c r="X1203" i="2"/>
  <c r="W1202" i="2"/>
  <c r="O1202" i="2"/>
  <c r="P1203" i="2"/>
  <c r="Y1204" i="2" l="1"/>
  <c r="Z1204" i="2" s="1"/>
  <c r="AA1204" i="2" s="1"/>
  <c r="Q1204" i="2"/>
  <c r="R1204" i="2" s="1"/>
  <c r="S1204" i="2" s="1"/>
  <c r="X1202" i="2"/>
  <c r="W1201" i="2"/>
  <c r="O1201" i="2"/>
  <c r="P1202" i="2"/>
  <c r="Y1203" i="2" l="1"/>
  <c r="Z1203" i="2" s="1"/>
  <c r="AA1203" i="2" s="1"/>
  <c r="Q1203" i="2"/>
  <c r="R1203" i="2" s="1"/>
  <c r="S1203" i="2" s="1"/>
  <c r="X1201" i="2"/>
  <c r="W1200" i="2"/>
  <c r="O1200" i="2"/>
  <c r="P1201" i="2"/>
  <c r="Y1202" i="2" l="1"/>
  <c r="Z1202" i="2" s="1"/>
  <c r="AA1202" i="2" s="1"/>
  <c r="Q1202" i="2"/>
  <c r="R1202" i="2" s="1"/>
  <c r="S1202" i="2" s="1"/>
  <c r="X1200" i="2"/>
  <c r="W1199" i="2"/>
  <c r="O1199" i="2"/>
  <c r="P1200" i="2"/>
  <c r="Y1201" i="2" l="1"/>
  <c r="Z1201" i="2" s="1"/>
  <c r="AA1201" i="2" s="1"/>
  <c r="Q1201" i="2"/>
  <c r="R1201" i="2" s="1"/>
  <c r="S1201" i="2" s="1"/>
  <c r="X1199" i="2"/>
  <c r="W1198" i="2"/>
  <c r="O1198" i="2"/>
  <c r="P1199" i="2"/>
  <c r="Y1200" i="2" l="1"/>
  <c r="Z1200" i="2" s="1"/>
  <c r="AA1200" i="2" s="1"/>
  <c r="Q1200" i="2"/>
  <c r="R1200" i="2" s="1"/>
  <c r="S1200" i="2" s="1"/>
  <c r="X1198" i="2"/>
  <c r="W1197" i="2"/>
  <c r="O1197" i="2"/>
  <c r="P1198" i="2"/>
  <c r="Y1199" i="2" l="1"/>
  <c r="Z1199" i="2" s="1"/>
  <c r="AA1199" i="2" s="1"/>
  <c r="Q1199" i="2"/>
  <c r="R1199" i="2" s="1"/>
  <c r="S1199" i="2" s="1"/>
  <c r="X1197" i="2"/>
  <c r="W1196" i="2"/>
  <c r="O1196" i="2"/>
  <c r="P1197" i="2"/>
  <c r="Y1198" i="2" l="1"/>
  <c r="Z1198" i="2" s="1"/>
  <c r="AA1198" i="2" s="1"/>
  <c r="Q1198" i="2"/>
  <c r="R1198" i="2" s="1"/>
  <c r="S1198" i="2" s="1"/>
  <c r="X1196" i="2"/>
  <c r="W1195" i="2"/>
  <c r="O1195" i="2"/>
  <c r="P1196" i="2"/>
  <c r="Y1197" i="2" l="1"/>
  <c r="Z1197" i="2" s="1"/>
  <c r="AA1197" i="2" s="1"/>
  <c r="Q1197" i="2"/>
  <c r="R1197" i="2" s="1"/>
  <c r="S1197" i="2" s="1"/>
  <c r="X1195" i="2"/>
  <c r="W1194" i="2"/>
  <c r="O1194" i="2"/>
  <c r="P1195" i="2"/>
  <c r="Y1196" i="2" l="1"/>
  <c r="Z1196" i="2" s="1"/>
  <c r="AA1196" i="2" s="1"/>
  <c r="Q1196" i="2"/>
  <c r="R1196" i="2" s="1"/>
  <c r="S1196" i="2" s="1"/>
  <c r="X1194" i="2"/>
  <c r="W1193" i="2"/>
  <c r="O1193" i="2"/>
  <c r="P1194" i="2"/>
  <c r="Y1195" i="2" l="1"/>
  <c r="Z1195" i="2" s="1"/>
  <c r="AA1195" i="2" s="1"/>
  <c r="Q1195" i="2"/>
  <c r="R1195" i="2" s="1"/>
  <c r="S1195" i="2" s="1"/>
  <c r="X1193" i="2"/>
  <c r="W1192" i="2"/>
  <c r="O1192" i="2"/>
  <c r="P1193" i="2"/>
  <c r="Y1194" i="2" l="1"/>
  <c r="Z1194" i="2" s="1"/>
  <c r="AA1194" i="2" s="1"/>
  <c r="Q1194" i="2"/>
  <c r="R1194" i="2" s="1"/>
  <c r="S1194" i="2" s="1"/>
  <c r="X1192" i="2"/>
  <c r="W1191" i="2"/>
  <c r="O1191" i="2"/>
  <c r="P1192" i="2"/>
  <c r="Y1193" i="2" l="1"/>
  <c r="Z1193" i="2" s="1"/>
  <c r="AA1193" i="2" s="1"/>
  <c r="Q1193" i="2"/>
  <c r="R1193" i="2" s="1"/>
  <c r="S1193" i="2" s="1"/>
  <c r="X1191" i="2"/>
  <c r="W1190" i="2"/>
  <c r="O1190" i="2"/>
  <c r="P1191" i="2"/>
  <c r="Y1192" i="2" l="1"/>
  <c r="Z1192" i="2" s="1"/>
  <c r="AA1192" i="2" s="1"/>
  <c r="Q1192" i="2"/>
  <c r="R1192" i="2" s="1"/>
  <c r="S1192" i="2" s="1"/>
  <c r="X1190" i="2"/>
  <c r="W1189" i="2"/>
  <c r="O1189" i="2"/>
  <c r="P1190" i="2"/>
  <c r="Y1191" i="2" l="1"/>
  <c r="Z1191" i="2" s="1"/>
  <c r="AA1191" i="2" s="1"/>
  <c r="Q1191" i="2"/>
  <c r="R1191" i="2" s="1"/>
  <c r="S1191" i="2" s="1"/>
  <c r="X1189" i="2"/>
  <c r="W1188" i="2"/>
  <c r="O1188" i="2"/>
  <c r="P1189" i="2"/>
  <c r="Y1190" i="2" l="1"/>
  <c r="Z1190" i="2" s="1"/>
  <c r="AA1190" i="2" s="1"/>
  <c r="Q1190" i="2"/>
  <c r="R1190" i="2" s="1"/>
  <c r="S1190" i="2" s="1"/>
  <c r="X1188" i="2"/>
  <c r="W1187" i="2"/>
  <c r="O1187" i="2"/>
  <c r="P1188" i="2"/>
  <c r="Y1189" i="2" l="1"/>
  <c r="Z1189" i="2" s="1"/>
  <c r="AA1189" i="2" s="1"/>
  <c r="Q1189" i="2"/>
  <c r="R1189" i="2" s="1"/>
  <c r="S1189" i="2" s="1"/>
  <c r="X1187" i="2"/>
  <c r="W1186" i="2"/>
  <c r="O1186" i="2"/>
  <c r="P1187" i="2"/>
  <c r="Y1188" i="2" l="1"/>
  <c r="Z1188" i="2" s="1"/>
  <c r="AA1188" i="2" s="1"/>
  <c r="Q1188" i="2"/>
  <c r="R1188" i="2" s="1"/>
  <c r="S1188" i="2" s="1"/>
  <c r="X1186" i="2"/>
  <c r="W1185" i="2"/>
  <c r="O1185" i="2"/>
  <c r="P1186" i="2"/>
  <c r="Y1187" i="2" l="1"/>
  <c r="Z1187" i="2" s="1"/>
  <c r="AA1187" i="2" s="1"/>
  <c r="Q1187" i="2"/>
  <c r="R1187" i="2" s="1"/>
  <c r="S1187" i="2" s="1"/>
  <c r="X1185" i="2"/>
  <c r="W1184" i="2"/>
  <c r="O1184" i="2"/>
  <c r="P1185" i="2"/>
  <c r="Y1186" i="2" l="1"/>
  <c r="Z1186" i="2" s="1"/>
  <c r="AA1186" i="2" s="1"/>
  <c r="Q1186" i="2"/>
  <c r="R1186" i="2" s="1"/>
  <c r="S1186" i="2" s="1"/>
  <c r="X1184" i="2"/>
  <c r="W1183" i="2"/>
  <c r="O1183" i="2"/>
  <c r="P1184" i="2"/>
  <c r="Y1185" i="2" l="1"/>
  <c r="Z1185" i="2" s="1"/>
  <c r="AA1185" i="2" s="1"/>
  <c r="Q1185" i="2"/>
  <c r="R1185" i="2" s="1"/>
  <c r="S1185" i="2" s="1"/>
  <c r="X1183" i="2"/>
  <c r="W1182" i="2"/>
  <c r="O1182" i="2"/>
  <c r="P1183" i="2"/>
  <c r="Y1184" i="2" l="1"/>
  <c r="Z1184" i="2" s="1"/>
  <c r="AA1184" i="2" s="1"/>
  <c r="Q1184" i="2"/>
  <c r="R1184" i="2" s="1"/>
  <c r="S1184" i="2" s="1"/>
  <c r="X1182" i="2"/>
  <c r="W1181" i="2"/>
  <c r="O1181" i="2"/>
  <c r="P1182" i="2"/>
  <c r="Y1183" i="2" l="1"/>
  <c r="Z1183" i="2" s="1"/>
  <c r="AA1183" i="2" s="1"/>
  <c r="Q1183" i="2"/>
  <c r="R1183" i="2" s="1"/>
  <c r="S1183" i="2" s="1"/>
  <c r="X1181" i="2"/>
  <c r="W1180" i="2"/>
  <c r="O1180" i="2"/>
  <c r="P1181" i="2"/>
  <c r="Y1182" i="2" l="1"/>
  <c r="Z1182" i="2" s="1"/>
  <c r="AA1182" i="2" s="1"/>
  <c r="Q1182" i="2"/>
  <c r="R1182" i="2" s="1"/>
  <c r="S1182" i="2" s="1"/>
  <c r="X1180" i="2"/>
  <c r="W1179" i="2"/>
  <c r="O1179" i="2"/>
  <c r="P1180" i="2"/>
  <c r="Y1181" i="2" l="1"/>
  <c r="Z1181" i="2" s="1"/>
  <c r="AA1181" i="2" s="1"/>
  <c r="Q1181" i="2"/>
  <c r="R1181" i="2" s="1"/>
  <c r="S1181" i="2" s="1"/>
  <c r="X1179" i="2"/>
  <c r="W1178" i="2"/>
  <c r="O1178" i="2"/>
  <c r="P1179" i="2"/>
  <c r="Y1180" i="2" l="1"/>
  <c r="Z1180" i="2" s="1"/>
  <c r="AA1180" i="2" s="1"/>
  <c r="Q1180" i="2"/>
  <c r="R1180" i="2" s="1"/>
  <c r="S1180" i="2" s="1"/>
  <c r="X1178" i="2"/>
  <c r="W1177" i="2"/>
  <c r="O1177" i="2"/>
  <c r="P1178" i="2"/>
  <c r="Y1179" i="2" l="1"/>
  <c r="Z1179" i="2" s="1"/>
  <c r="AA1179" i="2" s="1"/>
  <c r="Q1179" i="2"/>
  <c r="R1179" i="2" s="1"/>
  <c r="S1179" i="2" s="1"/>
  <c r="X1177" i="2"/>
  <c r="W1176" i="2"/>
  <c r="O1176" i="2"/>
  <c r="P1177" i="2"/>
  <c r="Y1178" i="2" l="1"/>
  <c r="Z1178" i="2" s="1"/>
  <c r="AA1178" i="2" s="1"/>
  <c r="Q1178" i="2"/>
  <c r="R1178" i="2" s="1"/>
  <c r="S1178" i="2" s="1"/>
  <c r="X1176" i="2"/>
  <c r="W1175" i="2"/>
  <c r="O1175" i="2"/>
  <c r="P1176" i="2"/>
  <c r="Y1177" i="2" l="1"/>
  <c r="Z1177" i="2" s="1"/>
  <c r="AA1177" i="2" s="1"/>
  <c r="Q1177" i="2"/>
  <c r="R1177" i="2" s="1"/>
  <c r="S1177" i="2" s="1"/>
  <c r="X1175" i="2"/>
  <c r="W1174" i="2"/>
  <c r="O1174" i="2"/>
  <c r="P1175" i="2"/>
  <c r="Y1176" i="2" l="1"/>
  <c r="Z1176" i="2" s="1"/>
  <c r="AA1176" i="2" s="1"/>
  <c r="Q1176" i="2"/>
  <c r="R1176" i="2" s="1"/>
  <c r="S1176" i="2" s="1"/>
  <c r="X1174" i="2"/>
  <c r="W1173" i="2"/>
  <c r="O1173" i="2"/>
  <c r="P1174" i="2"/>
  <c r="Y1175" i="2" l="1"/>
  <c r="Z1175" i="2" s="1"/>
  <c r="AA1175" i="2" s="1"/>
  <c r="Q1175" i="2"/>
  <c r="R1175" i="2" s="1"/>
  <c r="S1175" i="2" s="1"/>
  <c r="X1173" i="2"/>
  <c r="W1172" i="2"/>
  <c r="O1172" i="2"/>
  <c r="P1173" i="2"/>
  <c r="Y1174" i="2" l="1"/>
  <c r="Z1174" i="2" s="1"/>
  <c r="AA1174" i="2" s="1"/>
  <c r="Q1174" i="2"/>
  <c r="R1174" i="2" s="1"/>
  <c r="S1174" i="2" s="1"/>
  <c r="X1172" i="2"/>
  <c r="W1171" i="2"/>
  <c r="O1171" i="2"/>
  <c r="P1172" i="2"/>
  <c r="Y1173" i="2" l="1"/>
  <c r="Z1173" i="2" s="1"/>
  <c r="AA1173" i="2" s="1"/>
  <c r="Q1173" i="2"/>
  <c r="R1173" i="2" s="1"/>
  <c r="S1173" i="2" s="1"/>
  <c r="X1171" i="2"/>
  <c r="W1170" i="2"/>
  <c r="O1170" i="2"/>
  <c r="P1171" i="2"/>
  <c r="Y1172" i="2" l="1"/>
  <c r="Z1172" i="2" s="1"/>
  <c r="AA1172" i="2" s="1"/>
  <c r="Q1172" i="2"/>
  <c r="R1172" i="2" s="1"/>
  <c r="S1172" i="2" s="1"/>
  <c r="X1170" i="2"/>
  <c r="W1169" i="2"/>
  <c r="O1169" i="2"/>
  <c r="P1170" i="2"/>
  <c r="Y1171" i="2" l="1"/>
  <c r="Z1171" i="2" s="1"/>
  <c r="AA1171" i="2" s="1"/>
  <c r="Q1171" i="2"/>
  <c r="R1171" i="2" s="1"/>
  <c r="S1171" i="2" s="1"/>
  <c r="X1169" i="2"/>
  <c r="W1168" i="2"/>
  <c r="O1168" i="2"/>
  <c r="P1169" i="2"/>
  <c r="Y1170" i="2" l="1"/>
  <c r="Z1170" i="2" s="1"/>
  <c r="AA1170" i="2" s="1"/>
  <c r="Q1170" i="2"/>
  <c r="R1170" i="2" s="1"/>
  <c r="S1170" i="2" s="1"/>
  <c r="X1168" i="2"/>
  <c r="W1167" i="2"/>
  <c r="O1167" i="2"/>
  <c r="P1168" i="2"/>
  <c r="Y1169" i="2" l="1"/>
  <c r="Z1169" i="2" s="1"/>
  <c r="AA1169" i="2" s="1"/>
  <c r="Q1169" i="2"/>
  <c r="R1169" i="2" s="1"/>
  <c r="S1169" i="2" s="1"/>
  <c r="X1167" i="2"/>
  <c r="W1166" i="2"/>
  <c r="O1166" i="2"/>
  <c r="P1167" i="2"/>
  <c r="Y1168" i="2" l="1"/>
  <c r="Z1168" i="2" s="1"/>
  <c r="AA1168" i="2" s="1"/>
  <c r="Q1168" i="2"/>
  <c r="R1168" i="2" s="1"/>
  <c r="S1168" i="2" s="1"/>
  <c r="X1166" i="2"/>
  <c r="W1165" i="2"/>
  <c r="O1165" i="2"/>
  <c r="P1166" i="2"/>
  <c r="Y1167" i="2" l="1"/>
  <c r="Z1167" i="2" s="1"/>
  <c r="AA1167" i="2" s="1"/>
  <c r="Q1167" i="2"/>
  <c r="R1167" i="2" s="1"/>
  <c r="S1167" i="2" s="1"/>
  <c r="X1165" i="2"/>
  <c r="W1164" i="2"/>
  <c r="O1164" i="2"/>
  <c r="P1165" i="2"/>
  <c r="Y1166" i="2" l="1"/>
  <c r="Z1166" i="2" s="1"/>
  <c r="AA1166" i="2" s="1"/>
  <c r="Q1166" i="2"/>
  <c r="R1166" i="2" s="1"/>
  <c r="S1166" i="2" s="1"/>
  <c r="X1164" i="2"/>
  <c r="W1163" i="2"/>
  <c r="O1163" i="2"/>
  <c r="P1164" i="2"/>
  <c r="Y1165" i="2" l="1"/>
  <c r="Z1165" i="2" s="1"/>
  <c r="AA1165" i="2" s="1"/>
  <c r="Q1165" i="2"/>
  <c r="R1165" i="2" s="1"/>
  <c r="S1165" i="2" s="1"/>
  <c r="X1163" i="2"/>
  <c r="W1162" i="2"/>
  <c r="O1162" i="2"/>
  <c r="P1163" i="2"/>
  <c r="Y1164" i="2" l="1"/>
  <c r="Z1164" i="2" s="1"/>
  <c r="AA1164" i="2" s="1"/>
  <c r="Q1164" i="2"/>
  <c r="R1164" i="2" s="1"/>
  <c r="S1164" i="2" s="1"/>
  <c r="X1162" i="2"/>
  <c r="W1161" i="2"/>
  <c r="O1161" i="2"/>
  <c r="P1162" i="2"/>
  <c r="Y1163" i="2" l="1"/>
  <c r="Z1163" i="2" s="1"/>
  <c r="AA1163" i="2" s="1"/>
  <c r="Q1163" i="2"/>
  <c r="R1163" i="2" s="1"/>
  <c r="S1163" i="2" s="1"/>
  <c r="X1161" i="2"/>
  <c r="W1160" i="2"/>
  <c r="O1160" i="2"/>
  <c r="P1161" i="2"/>
  <c r="Y1162" i="2" l="1"/>
  <c r="Z1162" i="2" s="1"/>
  <c r="AA1162" i="2" s="1"/>
  <c r="Q1162" i="2"/>
  <c r="R1162" i="2" s="1"/>
  <c r="S1162" i="2" s="1"/>
  <c r="X1160" i="2"/>
  <c r="W1159" i="2"/>
  <c r="O1159" i="2"/>
  <c r="P1160" i="2"/>
  <c r="Y1161" i="2" l="1"/>
  <c r="Z1161" i="2" s="1"/>
  <c r="AA1161" i="2" s="1"/>
  <c r="Q1161" i="2"/>
  <c r="R1161" i="2" s="1"/>
  <c r="S1161" i="2" s="1"/>
  <c r="X1159" i="2"/>
  <c r="W1158" i="2"/>
  <c r="O1158" i="2"/>
  <c r="P1159" i="2"/>
  <c r="Y1160" i="2" l="1"/>
  <c r="Z1160" i="2" s="1"/>
  <c r="AA1160" i="2" s="1"/>
  <c r="Q1160" i="2"/>
  <c r="R1160" i="2" s="1"/>
  <c r="S1160" i="2" s="1"/>
  <c r="X1158" i="2"/>
  <c r="W1157" i="2"/>
  <c r="O1157" i="2"/>
  <c r="P1158" i="2"/>
  <c r="Y1159" i="2" l="1"/>
  <c r="Z1159" i="2" s="1"/>
  <c r="AA1159" i="2" s="1"/>
  <c r="Q1159" i="2"/>
  <c r="R1159" i="2" s="1"/>
  <c r="S1159" i="2" s="1"/>
  <c r="X1157" i="2"/>
  <c r="W1156" i="2"/>
  <c r="O1156" i="2"/>
  <c r="P1157" i="2"/>
  <c r="Y1158" i="2" l="1"/>
  <c r="Z1158" i="2" s="1"/>
  <c r="AA1158" i="2" s="1"/>
  <c r="Q1158" i="2"/>
  <c r="R1158" i="2" s="1"/>
  <c r="S1158" i="2" s="1"/>
  <c r="X1156" i="2"/>
  <c r="W1155" i="2"/>
  <c r="O1155" i="2"/>
  <c r="P1156" i="2"/>
  <c r="Y1157" i="2" l="1"/>
  <c r="Z1157" i="2" s="1"/>
  <c r="AA1157" i="2" s="1"/>
  <c r="Q1157" i="2"/>
  <c r="R1157" i="2" s="1"/>
  <c r="S1157" i="2" s="1"/>
  <c r="X1155" i="2"/>
  <c r="W1154" i="2"/>
  <c r="O1154" i="2"/>
  <c r="P1155" i="2"/>
  <c r="Y1156" i="2" l="1"/>
  <c r="Z1156" i="2" s="1"/>
  <c r="AA1156" i="2" s="1"/>
  <c r="Q1156" i="2"/>
  <c r="R1156" i="2" s="1"/>
  <c r="S1156" i="2" s="1"/>
  <c r="X1154" i="2"/>
  <c r="W1153" i="2"/>
  <c r="O1153" i="2"/>
  <c r="P1154" i="2"/>
  <c r="Y1155" i="2" l="1"/>
  <c r="Z1155" i="2" s="1"/>
  <c r="AA1155" i="2" s="1"/>
  <c r="Q1155" i="2"/>
  <c r="R1155" i="2" s="1"/>
  <c r="S1155" i="2" s="1"/>
  <c r="X1153" i="2"/>
  <c r="W1152" i="2"/>
  <c r="O1152" i="2"/>
  <c r="P1153" i="2"/>
  <c r="Y1154" i="2" l="1"/>
  <c r="Z1154" i="2" s="1"/>
  <c r="AA1154" i="2" s="1"/>
  <c r="Q1154" i="2"/>
  <c r="R1154" i="2" s="1"/>
  <c r="S1154" i="2" s="1"/>
  <c r="X1152" i="2"/>
  <c r="W1151" i="2"/>
  <c r="O1151" i="2"/>
  <c r="P1152" i="2"/>
  <c r="Y1153" i="2" l="1"/>
  <c r="Z1153" i="2" s="1"/>
  <c r="AA1153" i="2" s="1"/>
  <c r="Q1153" i="2"/>
  <c r="R1153" i="2" s="1"/>
  <c r="S1153" i="2" s="1"/>
  <c r="X1151" i="2"/>
  <c r="W1150" i="2"/>
  <c r="O1150" i="2"/>
  <c r="P1151" i="2"/>
  <c r="Y1152" i="2" l="1"/>
  <c r="Z1152" i="2" s="1"/>
  <c r="AA1152" i="2" s="1"/>
  <c r="Q1152" i="2"/>
  <c r="R1152" i="2" s="1"/>
  <c r="S1152" i="2" s="1"/>
  <c r="X1150" i="2"/>
  <c r="W1149" i="2"/>
  <c r="O1149" i="2"/>
  <c r="P1150" i="2"/>
  <c r="Y1151" i="2" l="1"/>
  <c r="Z1151" i="2" s="1"/>
  <c r="AA1151" i="2" s="1"/>
  <c r="Q1151" i="2"/>
  <c r="R1151" i="2" s="1"/>
  <c r="S1151" i="2" s="1"/>
  <c r="X1149" i="2"/>
  <c r="W1148" i="2"/>
  <c r="O1148" i="2"/>
  <c r="P1149" i="2"/>
  <c r="Y1150" i="2" l="1"/>
  <c r="Z1150" i="2" s="1"/>
  <c r="AA1150" i="2" s="1"/>
  <c r="Q1150" i="2"/>
  <c r="R1150" i="2" s="1"/>
  <c r="S1150" i="2" s="1"/>
  <c r="X1148" i="2"/>
  <c r="W1147" i="2"/>
  <c r="O1147" i="2"/>
  <c r="P1148" i="2"/>
  <c r="Y1149" i="2" l="1"/>
  <c r="Z1149" i="2" s="1"/>
  <c r="AA1149" i="2" s="1"/>
  <c r="Q1149" i="2"/>
  <c r="R1149" i="2" s="1"/>
  <c r="S1149" i="2" s="1"/>
  <c r="X1147" i="2"/>
  <c r="W1146" i="2"/>
  <c r="O1146" i="2"/>
  <c r="P1147" i="2"/>
  <c r="Y1148" i="2" l="1"/>
  <c r="Z1148" i="2" s="1"/>
  <c r="AA1148" i="2" s="1"/>
  <c r="Q1148" i="2"/>
  <c r="R1148" i="2" s="1"/>
  <c r="S1148" i="2" s="1"/>
  <c r="X1146" i="2"/>
  <c r="W1145" i="2"/>
  <c r="O1145" i="2"/>
  <c r="P1146" i="2"/>
  <c r="Y1147" i="2" l="1"/>
  <c r="Z1147" i="2" s="1"/>
  <c r="AA1147" i="2" s="1"/>
  <c r="Q1147" i="2"/>
  <c r="R1147" i="2" s="1"/>
  <c r="S1147" i="2" s="1"/>
  <c r="X1145" i="2"/>
  <c r="W1144" i="2"/>
  <c r="O1144" i="2"/>
  <c r="P1145" i="2"/>
  <c r="Y1146" i="2" l="1"/>
  <c r="Z1146" i="2" s="1"/>
  <c r="AA1146" i="2" s="1"/>
  <c r="Q1146" i="2"/>
  <c r="R1146" i="2" s="1"/>
  <c r="S1146" i="2" s="1"/>
  <c r="X1144" i="2"/>
  <c r="W1143" i="2"/>
  <c r="O1143" i="2"/>
  <c r="P1144" i="2"/>
  <c r="Y1145" i="2" l="1"/>
  <c r="Z1145" i="2" s="1"/>
  <c r="AA1145" i="2" s="1"/>
  <c r="Q1145" i="2"/>
  <c r="R1145" i="2" s="1"/>
  <c r="S1145" i="2" s="1"/>
  <c r="X1143" i="2"/>
  <c r="W1142" i="2"/>
  <c r="O1142" i="2"/>
  <c r="P1143" i="2"/>
  <c r="Y1144" i="2" l="1"/>
  <c r="Z1144" i="2" s="1"/>
  <c r="AA1144" i="2" s="1"/>
  <c r="Q1144" i="2"/>
  <c r="R1144" i="2" s="1"/>
  <c r="S1144" i="2" s="1"/>
  <c r="X1142" i="2"/>
  <c r="W1141" i="2"/>
  <c r="O1141" i="2"/>
  <c r="P1142" i="2"/>
  <c r="Y1143" i="2" l="1"/>
  <c r="Z1143" i="2" s="1"/>
  <c r="AA1143" i="2" s="1"/>
  <c r="Q1143" i="2"/>
  <c r="R1143" i="2" s="1"/>
  <c r="S1143" i="2" s="1"/>
  <c r="X1141" i="2"/>
  <c r="W1140" i="2"/>
  <c r="O1140" i="2"/>
  <c r="P1141" i="2"/>
  <c r="Y1142" i="2" l="1"/>
  <c r="Z1142" i="2" s="1"/>
  <c r="AA1142" i="2" s="1"/>
  <c r="Q1142" i="2"/>
  <c r="R1142" i="2" s="1"/>
  <c r="S1142" i="2" s="1"/>
  <c r="X1140" i="2"/>
  <c r="W1139" i="2"/>
  <c r="O1139" i="2"/>
  <c r="P1140" i="2"/>
  <c r="Y1141" i="2" l="1"/>
  <c r="Z1141" i="2" s="1"/>
  <c r="AA1141" i="2" s="1"/>
  <c r="Q1141" i="2"/>
  <c r="R1141" i="2" s="1"/>
  <c r="S1141" i="2" s="1"/>
  <c r="X1139" i="2"/>
  <c r="W1138" i="2"/>
  <c r="O1138" i="2"/>
  <c r="P1139" i="2"/>
  <c r="Y1140" i="2" l="1"/>
  <c r="Z1140" i="2" s="1"/>
  <c r="AA1140" i="2" s="1"/>
  <c r="Q1140" i="2"/>
  <c r="R1140" i="2" s="1"/>
  <c r="S1140" i="2" s="1"/>
  <c r="X1138" i="2"/>
  <c r="W1137" i="2"/>
  <c r="O1137" i="2"/>
  <c r="P1138" i="2"/>
  <c r="Y1139" i="2" l="1"/>
  <c r="Z1139" i="2" s="1"/>
  <c r="AA1139" i="2" s="1"/>
  <c r="Q1139" i="2"/>
  <c r="R1139" i="2" s="1"/>
  <c r="S1139" i="2" s="1"/>
  <c r="X1137" i="2"/>
  <c r="W1136" i="2"/>
  <c r="O1136" i="2"/>
  <c r="P1137" i="2"/>
  <c r="Y1138" i="2" l="1"/>
  <c r="Z1138" i="2" s="1"/>
  <c r="AA1138" i="2" s="1"/>
  <c r="Q1138" i="2"/>
  <c r="R1138" i="2" s="1"/>
  <c r="S1138" i="2" s="1"/>
  <c r="X1136" i="2"/>
  <c r="W1135" i="2"/>
  <c r="O1135" i="2"/>
  <c r="P1136" i="2"/>
  <c r="Y1137" i="2" l="1"/>
  <c r="Z1137" i="2" s="1"/>
  <c r="AA1137" i="2" s="1"/>
  <c r="Q1137" i="2"/>
  <c r="R1137" i="2" s="1"/>
  <c r="S1137" i="2" s="1"/>
  <c r="X1135" i="2"/>
  <c r="W1134" i="2"/>
  <c r="O1134" i="2"/>
  <c r="P1135" i="2"/>
  <c r="Y1136" i="2" l="1"/>
  <c r="Z1136" i="2" s="1"/>
  <c r="AA1136" i="2" s="1"/>
  <c r="Q1136" i="2"/>
  <c r="R1136" i="2" s="1"/>
  <c r="S1136" i="2" s="1"/>
  <c r="X1134" i="2"/>
  <c r="W1133" i="2"/>
  <c r="O1133" i="2"/>
  <c r="P1134" i="2"/>
  <c r="Y1135" i="2" l="1"/>
  <c r="Z1135" i="2" s="1"/>
  <c r="AA1135" i="2" s="1"/>
  <c r="Q1135" i="2"/>
  <c r="R1135" i="2" s="1"/>
  <c r="S1135" i="2" s="1"/>
  <c r="X1133" i="2"/>
  <c r="W1132" i="2"/>
  <c r="O1132" i="2"/>
  <c r="P1133" i="2"/>
  <c r="Y1134" i="2" l="1"/>
  <c r="Z1134" i="2" s="1"/>
  <c r="AA1134" i="2" s="1"/>
  <c r="Q1134" i="2"/>
  <c r="R1134" i="2" s="1"/>
  <c r="S1134" i="2" s="1"/>
  <c r="X1132" i="2"/>
  <c r="W1131" i="2"/>
  <c r="O1131" i="2"/>
  <c r="P1132" i="2"/>
  <c r="Y1133" i="2" l="1"/>
  <c r="Z1133" i="2" s="1"/>
  <c r="AA1133" i="2" s="1"/>
  <c r="Q1133" i="2"/>
  <c r="R1133" i="2" s="1"/>
  <c r="S1133" i="2" s="1"/>
  <c r="X1131" i="2"/>
  <c r="W1130" i="2"/>
  <c r="O1130" i="2"/>
  <c r="P1131" i="2"/>
  <c r="Y1132" i="2" l="1"/>
  <c r="Z1132" i="2" s="1"/>
  <c r="AA1132" i="2" s="1"/>
  <c r="Q1132" i="2"/>
  <c r="R1132" i="2" s="1"/>
  <c r="S1132" i="2" s="1"/>
  <c r="X1130" i="2"/>
  <c r="W1129" i="2"/>
  <c r="O1129" i="2"/>
  <c r="P1130" i="2"/>
  <c r="Y1131" i="2" l="1"/>
  <c r="Z1131" i="2" s="1"/>
  <c r="AA1131" i="2" s="1"/>
  <c r="Q1131" i="2"/>
  <c r="R1131" i="2" s="1"/>
  <c r="S1131" i="2" s="1"/>
  <c r="X1129" i="2"/>
  <c r="W1128" i="2"/>
  <c r="O1128" i="2"/>
  <c r="P1129" i="2"/>
  <c r="Y1130" i="2" l="1"/>
  <c r="Z1130" i="2" s="1"/>
  <c r="AA1130" i="2" s="1"/>
  <c r="Q1130" i="2"/>
  <c r="R1130" i="2" s="1"/>
  <c r="S1130" i="2" s="1"/>
  <c r="X1128" i="2"/>
  <c r="W1127" i="2"/>
  <c r="O1127" i="2"/>
  <c r="P1128" i="2"/>
  <c r="Y1129" i="2" l="1"/>
  <c r="Z1129" i="2" s="1"/>
  <c r="AA1129" i="2" s="1"/>
  <c r="Q1129" i="2"/>
  <c r="R1129" i="2" s="1"/>
  <c r="S1129" i="2" s="1"/>
  <c r="X1127" i="2"/>
  <c r="W1126" i="2"/>
  <c r="O1126" i="2"/>
  <c r="P1127" i="2"/>
  <c r="Y1128" i="2" l="1"/>
  <c r="Z1128" i="2" s="1"/>
  <c r="AA1128" i="2" s="1"/>
  <c r="Q1128" i="2"/>
  <c r="R1128" i="2" s="1"/>
  <c r="S1128" i="2" s="1"/>
  <c r="X1126" i="2"/>
  <c r="W1125" i="2"/>
  <c r="O1125" i="2"/>
  <c r="P1126" i="2"/>
  <c r="Y1127" i="2" l="1"/>
  <c r="Z1127" i="2" s="1"/>
  <c r="AA1127" i="2" s="1"/>
  <c r="Q1127" i="2"/>
  <c r="R1127" i="2" s="1"/>
  <c r="S1127" i="2" s="1"/>
  <c r="X1125" i="2"/>
  <c r="W1124" i="2"/>
  <c r="O1124" i="2"/>
  <c r="P1125" i="2"/>
  <c r="Y1126" i="2" l="1"/>
  <c r="Z1126" i="2" s="1"/>
  <c r="AA1126" i="2" s="1"/>
  <c r="Q1126" i="2"/>
  <c r="R1126" i="2" s="1"/>
  <c r="S1126" i="2" s="1"/>
  <c r="X1124" i="2"/>
  <c r="W1123" i="2"/>
  <c r="O1123" i="2"/>
  <c r="P1124" i="2"/>
  <c r="Y1125" i="2" l="1"/>
  <c r="Z1125" i="2" s="1"/>
  <c r="AA1125" i="2" s="1"/>
  <c r="Q1125" i="2"/>
  <c r="R1125" i="2" s="1"/>
  <c r="S1125" i="2" s="1"/>
  <c r="X1123" i="2"/>
  <c r="W1122" i="2"/>
  <c r="O1122" i="2"/>
  <c r="P1123" i="2"/>
  <c r="Y1124" i="2" l="1"/>
  <c r="Z1124" i="2" s="1"/>
  <c r="AA1124" i="2" s="1"/>
  <c r="Q1124" i="2"/>
  <c r="R1124" i="2" s="1"/>
  <c r="S1124" i="2" s="1"/>
  <c r="X1122" i="2"/>
  <c r="W1121" i="2"/>
  <c r="O1121" i="2"/>
  <c r="P1122" i="2"/>
  <c r="Y1123" i="2" l="1"/>
  <c r="Z1123" i="2" s="1"/>
  <c r="AA1123" i="2" s="1"/>
  <c r="Q1123" i="2"/>
  <c r="R1123" i="2" s="1"/>
  <c r="S1123" i="2" s="1"/>
  <c r="X1121" i="2"/>
  <c r="W1120" i="2"/>
  <c r="O1120" i="2"/>
  <c r="P1121" i="2"/>
  <c r="Y1122" i="2" l="1"/>
  <c r="Z1122" i="2" s="1"/>
  <c r="AA1122" i="2" s="1"/>
  <c r="Q1122" i="2"/>
  <c r="R1122" i="2" s="1"/>
  <c r="S1122" i="2" s="1"/>
  <c r="X1120" i="2"/>
  <c r="W1119" i="2"/>
  <c r="O1119" i="2"/>
  <c r="P1120" i="2"/>
  <c r="Y1121" i="2" l="1"/>
  <c r="Z1121" i="2" s="1"/>
  <c r="AA1121" i="2" s="1"/>
  <c r="Q1121" i="2"/>
  <c r="R1121" i="2" s="1"/>
  <c r="S1121" i="2" s="1"/>
  <c r="X1119" i="2"/>
  <c r="W1118" i="2"/>
  <c r="O1118" i="2"/>
  <c r="P1119" i="2"/>
  <c r="Y1120" i="2" l="1"/>
  <c r="Z1120" i="2" s="1"/>
  <c r="AA1120" i="2" s="1"/>
  <c r="Q1120" i="2"/>
  <c r="R1120" i="2" s="1"/>
  <c r="S1120" i="2" s="1"/>
  <c r="X1118" i="2"/>
  <c r="W1117" i="2"/>
  <c r="O1117" i="2"/>
  <c r="P1118" i="2"/>
  <c r="Y1119" i="2" l="1"/>
  <c r="Z1119" i="2" s="1"/>
  <c r="AA1119" i="2" s="1"/>
  <c r="Q1119" i="2"/>
  <c r="R1119" i="2" s="1"/>
  <c r="S1119" i="2" s="1"/>
  <c r="X1117" i="2"/>
  <c r="W1116" i="2"/>
  <c r="O1116" i="2"/>
  <c r="P1117" i="2"/>
  <c r="Y1118" i="2" l="1"/>
  <c r="Z1118" i="2" s="1"/>
  <c r="AA1118" i="2" s="1"/>
  <c r="Q1118" i="2"/>
  <c r="R1118" i="2" s="1"/>
  <c r="S1118" i="2" s="1"/>
  <c r="X1116" i="2"/>
  <c r="W1115" i="2"/>
  <c r="O1115" i="2"/>
  <c r="P1116" i="2"/>
  <c r="Y1117" i="2" l="1"/>
  <c r="Z1117" i="2" s="1"/>
  <c r="AA1117" i="2" s="1"/>
  <c r="Q1117" i="2"/>
  <c r="R1117" i="2" s="1"/>
  <c r="S1117" i="2" s="1"/>
  <c r="X1115" i="2"/>
  <c r="W1114" i="2"/>
  <c r="O1114" i="2"/>
  <c r="P1115" i="2"/>
  <c r="Y1116" i="2" l="1"/>
  <c r="Z1116" i="2" s="1"/>
  <c r="AA1116" i="2" s="1"/>
  <c r="Q1116" i="2"/>
  <c r="R1116" i="2" s="1"/>
  <c r="S1116" i="2" s="1"/>
  <c r="X1114" i="2"/>
  <c r="W1113" i="2"/>
  <c r="O1113" i="2"/>
  <c r="P1114" i="2"/>
  <c r="Y1115" i="2" l="1"/>
  <c r="Z1115" i="2" s="1"/>
  <c r="AA1115" i="2" s="1"/>
  <c r="Q1115" i="2"/>
  <c r="R1115" i="2" s="1"/>
  <c r="S1115" i="2" s="1"/>
  <c r="X1113" i="2"/>
  <c r="W1112" i="2"/>
  <c r="O1112" i="2"/>
  <c r="P1113" i="2"/>
  <c r="Y1114" i="2" l="1"/>
  <c r="Z1114" i="2" s="1"/>
  <c r="AA1114" i="2" s="1"/>
  <c r="Q1114" i="2"/>
  <c r="R1114" i="2" s="1"/>
  <c r="S1114" i="2" s="1"/>
  <c r="X1112" i="2"/>
  <c r="W1111" i="2"/>
  <c r="O1111" i="2"/>
  <c r="P1112" i="2"/>
  <c r="Y1113" i="2" l="1"/>
  <c r="Z1113" i="2" s="1"/>
  <c r="AA1113" i="2" s="1"/>
  <c r="Q1113" i="2"/>
  <c r="R1113" i="2" s="1"/>
  <c r="S1113" i="2" s="1"/>
  <c r="X1111" i="2"/>
  <c r="W1110" i="2"/>
  <c r="O1110" i="2"/>
  <c r="P1111" i="2"/>
  <c r="Y1112" i="2" l="1"/>
  <c r="Z1112" i="2" s="1"/>
  <c r="AA1112" i="2" s="1"/>
  <c r="Q1112" i="2"/>
  <c r="R1112" i="2" s="1"/>
  <c r="S1112" i="2" s="1"/>
  <c r="X1110" i="2"/>
  <c r="W1109" i="2"/>
  <c r="O1109" i="2"/>
  <c r="P1110" i="2"/>
  <c r="Y1111" i="2" l="1"/>
  <c r="Z1111" i="2" s="1"/>
  <c r="AA1111" i="2" s="1"/>
  <c r="Q1111" i="2"/>
  <c r="R1111" i="2" s="1"/>
  <c r="S1111" i="2" s="1"/>
  <c r="X1109" i="2"/>
  <c r="W1108" i="2"/>
  <c r="O1108" i="2"/>
  <c r="P1109" i="2"/>
  <c r="Y1110" i="2" l="1"/>
  <c r="Z1110" i="2" s="1"/>
  <c r="AA1110" i="2" s="1"/>
  <c r="Q1110" i="2"/>
  <c r="R1110" i="2" s="1"/>
  <c r="S1110" i="2" s="1"/>
  <c r="X1108" i="2"/>
  <c r="W1107" i="2"/>
  <c r="O1107" i="2"/>
  <c r="P1108" i="2"/>
  <c r="Y1109" i="2" l="1"/>
  <c r="Z1109" i="2" s="1"/>
  <c r="AA1109" i="2" s="1"/>
  <c r="Q1109" i="2"/>
  <c r="R1109" i="2" s="1"/>
  <c r="S1109" i="2" s="1"/>
  <c r="X1107" i="2"/>
  <c r="W1106" i="2"/>
  <c r="O1106" i="2"/>
  <c r="P1107" i="2"/>
  <c r="Y1108" i="2" l="1"/>
  <c r="Z1108" i="2" s="1"/>
  <c r="AA1108" i="2" s="1"/>
  <c r="Q1108" i="2"/>
  <c r="R1108" i="2" s="1"/>
  <c r="S1108" i="2" s="1"/>
  <c r="X1106" i="2"/>
  <c r="W1105" i="2"/>
  <c r="O1105" i="2"/>
  <c r="P1106" i="2"/>
  <c r="Y1107" i="2" l="1"/>
  <c r="Z1107" i="2" s="1"/>
  <c r="AA1107" i="2" s="1"/>
  <c r="Q1107" i="2"/>
  <c r="R1107" i="2" s="1"/>
  <c r="S1107" i="2" s="1"/>
  <c r="X1105" i="2"/>
  <c r="W1104" i="2"/>
  <c r="O1104" i="2"/>
  <c r="P1105" i="2"/>
  <c r="Y1106" i="2" l="1"/>
  <c r="Z1106" i="2" s="1"/>
  <c r="AA1106" i="2" s="1"/>
  <c r="Q1106" i="2"/>
  <c r="R1106" i="2" s="1"/>
  <c r="S1106" i="2" s="1"/>
  <c r="X1104" i="2"/>
  <c r="W1103" i="2"/>
  <c r="O1103" i="2"/>
  <c r="P1104" i="2"/>
  <c r="Y1105" i="2" l="1"/>
  <c r="Z1105" i="2" s="1"/>
  <c r="AA1105" i="2" s="1"/>
  <c r="Q1105" i="2"/>
  <c r="R1105" i="2" s="1"/>
  <c r="S1105" i="2" s="1"/>
  <c r="X1103" i="2"/>
  <c r="W1102" i="2"/>
  <c r="O1102" i="2"/>
  <c r="P1103" i="2"/>
  <c r="Y1104" i="2" l="1"/>
  <c r="Z1104" i="2" s="1"/>
  <c r="AA1104" i="2" s="1"/>
  <c r="Q1104" i="2"/>
  <c r="R1104" i="2" s="1"/>
  <c r="S1104" i="2" s="1"/>
  <c r="X1102" i="2"/>
  <c r="W1101" i="2"/>
  <c r="O1101" i="2"/>
  <c r="P1102" i="2"/>
  <c r="Y1103" i="2" l="1"/>
  <c r="Z1103" i="2" s="1"/>
  <c r="AA1103" i="2" s="1"/>
  <c r="Q1103" i="2"/>
  <c r="R1103" i="2" s="1"/>
  <c r="S1103" i="2" s="1"/>
  <c r="X1101" i="2"/>
  <c r="W1100" i="2"/>
  <c r="O1100" i="2"/>
  <c r="P1101" i="2"/>
  <c r="Y1102" i="2" l="1"/>
  <c r="Z1102" i="2" s="1"/>
  <c r="AA1102" i="2" s="1"/>
  <c r="Q1102" i="2"/>
  <c r="R1102" i="2" s="1"/>
  <c r="S1102" i="2" s="1"/>
  <c r="X1100" i="2"/>
  <c r="W1099" i="2"/>
  <c r="O1099" i="2"/>
  <c r="P1100" i="2"/>
  <c r="Y1101" i="2" l="1"/>
  <c r="Z1101" i="2" s="1"/>
  <c r="AA1101" i="2" s="1"/>
  <c r="Q1101" i="2"/>
  <c r="R1101" i="2" s="1"/>
  <c r="S1101" i="2" s="1"/>
  <c r="X1099" i="2"/>
  <c r="W1098" i="2"/>
  <c r="O1098" i="2"/>
  <c r="P1099" i="2"/>
  <c r="Y1100" i="2" l="1"/>
  <c r="Z1100" i="2" s="1"/>
  <c r="AA1100" i="2" s="1"/>
  <c r="Q1100" i="2"/>
  <c r="R1100" i="2" s="1"/>
  <c r="S1100" i="2" s="1"/>
  <c r="X1098" i="2"/>
  <c r="W1097" i="2"/>
  <c r="O1097" i="2"/>
  <c r="P1098" i="2"/>
  <c r="Y1099" i="2" l="1"/>
  <c r="Z1099" i="2" s="1"/>
  <c r="AA1099" i="2" s="1"/>
  <c r="Q1099" i="2"/>
  <c r="R1099" i="2" s="1"/>
  <c r="S1099" i="2" s="1"/>
  <c r="X1097" i="2"/>
  <c r="W1096" i="2"/>
  <c r="O1096" i="2"/>
  <c r="P1097" i="2"/>
  <c r="Y1098" i="2" l="1"/>
  <c r="Z1098" i="2" s="1"/>
  <c r="AA1098" i="2" s="1"/>
  <c r="Q1098" i="2"/>
  <c r="R1098" i="2" s="1"/>
  <c r="S1098" i="2" s="1"/>
  <c r="X1096" i="2"/>
  <c r="W1095" i="2"/>
  <c r="O1095" i="2"/>
  <c r="P1096" i="2"/>
  <c r="Y1097" i="2" l="1"/>
  <c r="Z1097" i="2" s="1"/>
  <c r="AA1097" i="2" s="1"/>
  <c r="Q1097" i="2"/>
  <c r="R1097" i="2" s="1"/>
  <c r="S1097" i="2" s="1"/>
  <c r="X1095" i="2"/>
  <c r="W1094" i="2"/>
  <c r="O1094" i="2"/>
  <c r="P1095" i="2"/>
  <c r="Y1096" i="2" l="1"/>
  <c r="Z1096" i="2" s="1"/>
  <c r="AA1096" i="2" s="1"/>
  <c r="Q1096" i="2"/>
  <c r="R1096" i="2" s="1"/>
  <c r="S1096" i="2" s="1"/>
  <c r="X1094" i="2"/>
  <c r="W1093" i="2"/>
  <c r="O1093" i="2"/>
  <c r="P1094" i="2"/>
  <c r="Y1095" i="2" l="1"/>
  <c r="Z1095" i="2" s="1"/>
  <c r="AA1095" i="2" s="1"/>
  <c r="Q1095" i="2"/>
  <c r="R1095" i="2" s="1"/>
  <c r="S1095" i="2" s="1"/>
  <c r="X1093" i="2"/>
  <c r="W1092" i="2"/>
  <c r="O1092" i="2"/>
  <c r="P1093" i="2"/>
  <c r="Y1094" i="2" l="1"/>
  <c r="Z1094" i="2" s="1"/>
  <c r="AA1094" i="2" s="1"/>
  <c r="Q1094" i="2"/>
  <c r="R1094" i="2" s="1"/>
  <c r="S1094" i="2" s="1"/>
  <c r="X1092" i="2"/>
  <c r="W1091" i="2"/>
  <c r="O1091" i="2"/>
  <c r="P1092" i="2"/>
  <c r="Y1093" i="2" l="1"/>
  <c r="Z1093" i="2" s="1"/>
  <c r="AA1093" i="2" s="1"/>
  <c r="Q1093" i="2"/>
  <c r="R1093" i="2" s="1"/>
  <c r="S1093" i="2" s="1"/>
  <c r="X1091" i="2"/>
  <c r="W1090" i="2"/>
  <c r="O1090" i="2"/>
  <c r="P1091" i="2"/>
  <c r="Y1092" i="2" l="1"/>
  <c r="Z1092" i="2" s="1"/>
  <c r="AA1092" i="2" s="1"/>
  <c r="Q1092" i="2"/>
  <c r="R1092" i="2" s="1"/>
  <c r="S1092" i="2" s="1"/>
  <c r="X1090" i="2"/>
  <c r="W1089" i="2"/>
  <c r="O1089" i="2"/>
  <c r="P1090" i="2"/>
  <c r="Y1091" i="2" l="1"/>
  <c r="Z1091" i="2" s="1"/>
  <c r="AA1091" i="2" s="1"/>
  <c r="Q1091" i="2"/>
  <c r="R1091" i="2" s="1"/>
  <c r="S1091" i="2" s="1"/>
  <c r="X1089" i="2"/>
  <c r="W1088" i="2"/>
  <c r="O1088" i="2"/>
  <c r="P1089" i="2"/>
  <c r="Y1090" i="2" l="1"/>
  <c r="Z1090" i="2" s="1"/>
  <c r="AA1090" i="2" s="1"/>
  <c r="Q1090" i="2"/>
  <c r="R1090" i="2" s="1"/>
  <c r="S1090" i="2" s="1"/>
  <c r="X1088" i="2"/>
  <c r="W1087" i="2"/>
  <c r="O1087" i="2"/>
  <c r="P1088" i="2"/>
  <c r="Y1089" i="2" l="1"/>
  <c r="Z1089" i="2" s="1"/>
  <c r="AA1089" i="2" s="1"/>
  <c r="Q1089" i="2"/>
  <c r="R1089" i="2" s="1"/>
  <c r="S1089" i="2" s="1"/>
  <c r="X1087" i="2"/>
  <c r="W1086" i="2"/>
  <c r="O1086" i="2"/>
  <c r="P1087" i="2"/>
  <c r="Y1088" i="2" l="1"/>
  <c r="Z1088" i="2" s="1"/>
  <c r="AA1088" i="2" s="1"/>
  <c r="Q1088" i="2"/>
  <c r="R1088" i="2" s="1"/>
  <c r="S1088" i="2" s="1"/>
  <c r="X1086" i="2"/>
  <c r="W1085" i="2"/>
  <c r="O1085" i="2"/>
  <c r="P1086" i="2"/>
  <c r="Y1087" i="2" l="1"/>
  <c r="Z1087" i="2" s="1"/>
  <c r="AA1087" i="2" s="1"/>
  <c r="Q1087" i="2"/>
  <c r="R1087" i="2" s="1"/>
  <c r="S1087" i="2" s="1"/>
  <c r="X1085" i="2"/>
  <c r="W1084" i="2"/>
  <c r="O1084" i="2"/>
  <c r="P1085" i="2"/>
  <c r="Y1086" i="2" l="1"/>
  <c r="Z1086" i="2" s="1"/>
  <c r="AA1086" i="2" s="1"/>
  <c r="Q1086" i="2"/>
  <c r="R1086" i="2" s="1"/>
  <c r="S1086" i="2" s="1"/>
  <c r="X1084" i="2"/>
  <c r="W1083" i="2"/>
  <c r="O1083" i="2"/>
  <c r="P1084" i="2"/>
  <c r="Y1085" i="2" l="1"/>
  <c r="Z1085" i="2" s="1"/>
  <c r="AA1085" i="2" s="1"/>
  <c r="Q1085" i="2"/>
  <c r="R1085" i="2" s="1"/>
  <c r="S1085" i="2" s="1"/>
  <c r="X1083" i="2"/>
  <c r="W1082" i="2"/>
  <c r="O1082" i="2"/>
  <c r="P1083" i="2"/>
  <c r="Y1084" i="2" l="1"/>
  <c r="Z1084" i="2" s="1"/>
  <c r="AA1084" i="2" s="1"/>
  <c r="Q1084" i="2"/>
  <c r="R1084" i="2" s="1"/>
  <c r="S1084" i="2" s="1"/>
  <c r="X1082" i="2"/>
  <c r="W1081" i="2"/>
  <c r="O1081" i="2"/>
  <c r="P1082" i="2"/>
  <c r="Y1083" i="2" l="1"/>
  <c r="Z1083" i="2" s="1"/>
  <c r="AA1083" i="2" s="1"/>
  <c r="Q1083" i="2"/>
  <c r="R1083" i="2" s="1"/>
  <c r="S1083" i="2" s="1"/>
  <c r="X1081" i="2"/>
  <c r="W1080" i="2"/>
  <c r="O1080" i="2"/>
  <c r="P1081" i="2"/>
  <c r="Y1082" i="2" l="1"/>
  <c r="Z1082" i="2" s="1"/>
  <c r="AA1082" i="2" s="1"/>
  <c r="Q1082" i="2"/>
  <c r="R1082" i="2" s="1"/>
  <c r="S1082" i="2" s="1"/>
  <c r="X1080" i="2"/>
  <c r="W1079" i="2"/>
  <c r="O1079" i="2"/>
  <c r="P1080" i="2"/>
  <c r="Y1081" i="2" l="1"/>
  <c r="Z1081" i="2" s="1"/>
  <c r="AA1081" i="2" s="1"/>
  <c r="Q1081" i="2"/>
  <c r="R1081" i="2" s="1"/>
  <c r="S1081" i="2" s="1"/>
  <c r="X1079" i="2"/>
  <c r="W1078" i="2"/>
  <c r="O1078" i="2"/>
  <c r="P1079" i="2"/>
  <c r="Y1080" i="2" l="1"/>
  <c r="Z1080" i="2" s="1"/>
  <c r="AA1080" i="2" s="1"/>
  <c r="Q1080" i="2"/>
  <c r="R1080" i="2" s="1"/>
  <c r="S1080" i="2" s="1"/>
  <c r="X1078" i="2"/>
  <c r="W1077" i="2"/>
  <c r="O1077" i="2"/>
  <c r="P1078" i="2"/>
  <c r="Y1079" i="2" l="1"/>
  <c r="Z1079" i="2" s="1"/>
  <c r="AA1079" i="2" s="1"/>
  <c r="Q1079" i="2"/>
  <c r="R1079" i="2" s="1"/>
  <c r="S1079" i="2" s="1"/>
  <c r="X1077" i="2"/>
  <c r="W1076" i="2"/>
  <c r="O1076" i="2"/>
  <c r="P1077" i="2"/>
  <c r="Y1078" i="2" l="1"/>
  <c r="Z1078" i="2" s="1"/>
  <c r="AA1078" i="2" s="1"/>
  <c r="Q1078" i="2"/>
  <c r="R1078" i="2" s="1"/>
  <c r="S1078" i="2" s="1"/>
  <c r="X1076" i="2"/>
  <c r="W1075" i="2"/>
  <c r="O1075" i="2"/>
  <c r="P1076" i="2"/>
  <c r="Y1077" i="2" l="1"/>
  <c r="Z1077" i="2" s="1"/>
  <c r="AA1077" i="2" s="1"/>
  <c r="Q1077" i="2"/>
  <c r="R1077" i="2" s="1"/>
  <c r="S1077" i="2" s="1"/>
  <c r="X1075" i="2"/>
  <c r="W1074" i="2"/>
  <c r="O1074" i="2"/>
  <c r="P1075" i="2"/>
  <c r="Y1076" i="2" l="1"/>
  <c r="Z1076" i="2" s="1"/>
  <c r="AA1076" i="2" s="1"/>
  <c r="Q1076" i="2"/>
  <c r="R1076" i="2" s="1"/>
  <c r="S1076" i="2" s="1"/>
  <c r="X1074" i="2"/>
  <c r="W1073" i="2"/>
  <c r="O1073" i="2"/>
  <c r="P1074" i="2"/>
  <c r="Y1075" i="2" l="1"/>
  <c r="Z1075" i="2" s="1"/>
  <c r="AA1075" i="2" s="1"/>
  <c r="Q1075" i="2"/>
  <c r="R1075" i="2" s="1"/>
  <c r="S1075" i="2" s="1"/>
  <c r="X1073" i="2"/>
  <c r="W1072" i="2"/>
  <c r="O1072" i="2"/>
  <c r="P1073" i="2"/>
  <c r="Y1074" i="2" l="1"/>
  <c r="Z1074" i="2" s="1"/>
  <c r="AA1074" i="2" s="1"/>
  <c r="Q1074" i="2"/>
  <c r="R1074" i="2" s="1"/>
  <c r="S1074" i="2" s="1"/>
  <c r="X1072" i="2"/>
  <c r="W1071" i="2"/>
  <c r="O1071" i="2"/>
  <c r="P1072" i="2"/>
  <c r="Y1073" i="2" l="1"/>
  <c r="Z1073" i="2" s="1"/>
  <c r="AA1073" i="2" s="1"/>
  <c r="Q1073" i="2"/>
  <c r="R1073" i="2" s="1"/>
  <c r="S1073" i="2" s="1"/>
  <c r="X1071" i="2"/>
  <c r="W1070" i="2"/>
  <c r="O1070" i="2"/>
  <c r="P1071" i="2"/>
  <c r="Y1072" i="2" l="1"/>
  <c r="Z1072" i="2" s="1"/>
  <c r="AA1072" i="2" s="1"/>
  <c r="Q1072" i="2"/>
  <c r="R1072" i="2" s="1"/>
  <c r="S1072" i="2" s="1"/>
  <c r="X1070" i="2"/>
  <c r="W1069" i="2"/>
  <c r="O1069" i="2"/>
  <c r="P1070" i="2"/>
  <c r="Y1071" i="2" l="1"/>
  <c r="Z1071" i="2" s="1"/>
  <c r="AA1071" i="2" s="1"/>
  <c r="Q1071" i="2"/>
  <c r="R1071" i="2" s="1"/>
  <c r="S1071" i="2" s="1"/>
  <c r="X1069" i="2"/>
  <c r="W1068" i="2"/>
  <c r="O1068" i="2"/>
  <c r="P1069" i="2"/>
  <c r="Y1070" i="2" l="1"/>
  <c r="Z1070" i="2" s="1"/>
  <c r="AA1070" i="2" s="1"/>
  <c r="Q1070" i="2"/>
  <c r="R1070" i="2" s="1"/>
  <c r="S1070" i="2" s="1"/>
  <c r="X1068" i="2"/>
  <c r="W1067" i="2"/>
  <c r="O1067" i="2"/>
  <c r="P1068" i="2"/>
  <c r="Y1069" i="2" l="1"/>
  <c r="Z1069" i="2" s="1"/>
  <c r="AA1069" i="2" s="1"/>
  <c r="Q1069" i="2"/>
  <c r="R1069" i="2" s="1"/>
  <c r="S1069" i="2" s="1"/>
  <c r="X1067" i="2"/>
  <c r="W1066" i="2"/>
  <c r="O1066" i="2"/>
  <c r="P1067" i="2"/>
  <c r="Y1068" i="2" l="1"/>
  <c r="Z1068" i="2" s="1"/>
  <c r="AA1068" i="2" s="1"/>
  <c r="Q1068" i="2"/>
  <c r="R1068" i="2" s="1"/>
  <c r="S1068" i="2" s="1"/>
  <c r="X1066" i="2"/>
  <c r="W1065" i="2"/>
  <c r="O1065" i="2"/>
  <c r="P1066" i="2"/>
  <c r="Y1067" i="2" l="1"/>
  <c r="Z1067" i="2" s="1"/>
  <c r="AA1067" i="2" s="1"/>
  <c r="Q1067" i="2"/>
  <c r="R1067" i="2" s="1"/>
  <c r="S1067" i="2" s="1"/>
  <c r="X1065" i="2"/>
  <c r="W1064" i="2"/>
  <c r="O1064" i="2"/>
  <c r="P1065" i="2"/>
  <c r="Y1066" i="2" l="1"/>
  <c r="Z1066" i="2" s="1"/>
  <c r="AA1066" i="2" s="1"/>
  <c r="Q1066" i="2"/>
  <c r="R1066" i="2" s="1"/>
  <c r="S1066" i="2" s="1"/>
  <c r="X1064" i="2"/>
  <c r="W1063" i="2"/>
  <c r="O1063" i="2"/>
  <c r="P1064" i="2"/>
  <c r="Y1065" i="2" l="1"/>
  <c r="Z1065" i="2" s="1"/>
  <c r="AA1065" i="2" s="1"/>
  <c r="Q1065" i="2"/>
  <c r="R1065" i="2" s="1"/>
  <c r="S1065" i="2" s="1"/>
  <c r="X1063" i="2"/>
  <c r="W1062" i="2"/>
  <c r="O1062" i="2"/>
  <c r="P1063" i="2"/>
  <c r="Y1064" i="2" l="1"/>
  <c r="Z1064" i="2" s="1"/>
  <c r="AA1064" i="2" s="1"/>
  <c r="Q1064" i="2"/>
  <c r="R1064" i="2" s="1"/>
  <c r="S1064" i="2" s="1"/>
  <c r="X1062" i="2"/>
  <c r="W1061" i="2"/>
  <c r="O1061" i="2"/>
  <c r="P1062" i="2"/>
  <c r="Y1063" i="2" l="1"/>
  <c r="Z1063" i="2" s="1"/>
  <c r="AA1063" i="2" s="1"/>
  <c r="Q1063" i="2"/>
  <c r="R1063" i="2" s="1"/>
  <c r="S1063" i="2" s="1"/>
  <c r="X1061" i="2"/>
  <c r="W1060" i="2"/>
  <c r="O1060" i="2"/>
  <c r="P1061" i="2"/>
  <c r="Y1062" i="2" l="1"/>
  <c r="Z1062" i="2" s="1"/>
  <c r="AA1062" i="2" s="1"/>
  <c r="Q1062" i="2"/>
  <c r="R1062" i="2" s="1"/>
  <c r="S1062" i="2" s="1"/>
  <c r="X1060" i="2"/>
  <c r="W1059" i="2"/>
  <c r="O1059" i="2"/>
  <c r="P1060" i="2"/>
  <c r="Y1061" i="2" l="1"/>
  <c r="Z1061" i="2" s="1"/>
  <c r="AA1061" i="2" s="1"/>
  <c r="Q1061" i="2"/>
  <c r="R1061" i="2" s="1"/>
  <c r="S1061" i="2" s="1"/>
  <c r="X1059" i="2"/>
  <c r="W1058" i="2"/>
  <c r="O1058" i="2"/>
  <c r="P1059" i="2"/>
  <c r="Y1060" i="2" l="1"/>
  <c r="Z1060" i="2" s="1"/>
  <c r="AA1060" i="2" s="1"/>
  <c r="Q1060" i="2"/>
  <c r="R1060" i="2" s="1"/>
  <c r="S1060" i="2" s="1"/>
  <c r="X1058" i="2"/>
  <c r="W1057" i="2"/>
  <c r="O1057" i="2"/>
  <c r="P1058" i="2"/>
  <c r="Y1059" i="2" l="1"/>
  <c r="Z1059" i="2" s="1"/>
  <c r="AA1059" i="2" s="1"/>
  <c r="Q1059" i="2"/>
  <c r="R1059" i="2" s="1"/>
  <c r="S1059" i="2" s="1"/>
  <c r="X1057" i="2"/>
  <c r="W1056" i="2"/>
  <c r="O1056" i="2"/>
  <c r="P1057" i="2"/>
  <c r="Y1058" i="2" l="1"/>
  <c r="Z1058" i="2" s="1"/>
  <c r="AA1058" i="2" s="1"/>
  <c r="Q1058" i="2"/>
  <c r="R1058" i="2" s="1"/>
  <c r="S1058" i="2" s="1"/>
  <c r="X1056" i="2"/>
  <c r="W1055" i="2"/>
  <c r="O1055" i="2"/>
  <c r="P1056" i="2"/>
  <c r="Y1057" i="2" l="1"/>
  <c r="Z1057" i="2" s="1"/>
  <c r="AA1057" i="2" s="1"/>
  <c r="Q1057" i="2"/>
  <c r="R1057" i="2" s="1"/>
  <c r="S1057" i="2" s="1"/>
  <c r="X1055" i="2"/>
  <c r="W1054" i="2"/>
  <c r="O1054" i="2"/>
  <c r="P1055" i="2"/>
  <c r="Y1056" i="2" l="1"/>
  <c r="Z1056" i="2" s="1"/>
  <c r="AA1056" i="2" s="1"/>
  <c r="Q1056" i="2"/>
  <c r="R1056" i="2" s="1"/>
  <c r="S1056" i="2" s="1"/>
  <c r="X1054" i="2"/>
  <c r="W1053" i="2"/>
  <c r="O1053" i="2"/>
  <c r="P1054" i="2"/>
  <c r="Y1055" i="2" l="1"/>
  <c r="Z1055" i="2" s="1"/>
  <c r="AA1055" i="2" s="1"/>
  <c r="Q1055" i="2"/>
  <c r="R1055" i="2" s="1"/>
  <c r="S1055" i="2" s="1"/>
  <c r="X1053" i="2"/>
  <c r="W1052" i="2"/>
  <c r="O1052" i="2"/>
  <c r="P1053" i="2"/>
  <c r="Y1054" i="2" l="1"/>
  <c r="Z1054" i="2" s="1"/>
  <c r="AA1054" i="2" s="1"/>
  <c r="Q1054" i="2"/>
  <c r="R1054" i="2" s="1"/>
  <c r="S1054" i="2" s="1"/>
  <c r="X1052" i="2"/>
  <c r="W1051" i="2"/>
  <c r="O1051" i="2"/>
  <c r="P1052" i="2"/>
  <c r="Y1053" i="2" l="1"/>
  <c r="Z1053" i="2" s="1"/>
  <c r="AA1053" i="2" s="1"/>
  <c r="Q1053" i="2"/>
  <c r="R1053" i="2" s="1"/>
  <c r="S1053" i="2" s="1"/>
  <c r="X1051" i="2"/>
  <c r="W1050" i="2"/>
  <c r="O1050" i="2"/>
  <c r="P1051" i="2"/>
  <c r="Y1052" i="2" l="1"/>
  <c r="Z1052" i="2" s="1"/>
  <c r="AA1052" i="2" s="1"/>
  <c r="Q1052" i="2"/>
  <c r="R1052" i="2" s="1"/>
  <c r="S1052" i="2" s="1"/>
  <c r="X1050" i="2"/>
  <c r="W1049" i="2"/>
  <c r="O1049" i="2"/>
  <c r="P1050" i="2"/>
  <c r="Y1051" i="2" l="1"/>
  <c r="Z1051" i="2" s="1"/>
  <c r="AA1051" i="2" s="1"/>
  <c r="Q1051" i="2"/>
  <c r="R1051" i="2" s="1"/>
  <c r="S1051" i="2" s="1"/>
  <c r="X1049" i="2"/>
  <c r="W1048" i="2"/>
  <c r="O1048" i="2"/>
  <c r="P1049" i="2"/>
  <c r="Y1050" i="2" l="1"/>
  <c r="Z1050" i="2" s="1"/>
  <c r="AA1050" i="2" s="1"/>
  <c r="Q1050" i="2"/>
  <c r="R1050" i="2" s="1"/>
  <c r="S1050" i="2" s="1"/>
  <c r="X1048" i="2"/>
  <c r="W1047" i="2"/>
  <c r="O1047" i="2"/>
  <c r="P1048" i="2"/>
  <c r="Y1049" i="2" l="1"/>
  <c r="Z1049" i="2" s="1"/>
  <c r="AA1049" i="2" s="1"/>
  <c r="Q1049" i="2"/>
  <c r="R1049" i="2" s="1"/>
  <c r="S1049" i="2" s="1"/>
  <c r="X1047" i="2"/>
  <c r="W1046" i="2"/>
  <c r="O1046" i="2"/>
  <c r="P1047" i="2"/>
  <c r="Y1048" i="2" l="1"/>
  <c r="Z1048" i="2" s="1"/>
  <c r="AA1048" i="2" s="1"/>
  <c r="Q1048" i="2"/>
  <c r="R1048" i="2" s="1"/>
  <c r="S1048" i="2" s="1"/>
  <c r="X1046" i="2"/>
  <c r="W1045" i="2"/>
  <c r="O1045" i="2"/>
  <c r="P1046" i="2"/>
  <c r="Y1047" i="2" l="1"/>
  <c r="Z1047" i="2" s="1"/>
  <c r="AA1047" i="2" s="1"/>
  <c r="Q1047" i="2"/>
  <c r="R1047" i="2" s="1"/>
  <c r="S1047" i="2" s="1"/>
  <c r="X1045" i="2"/>
  <c r="W1044" i="2"/>
  <c r="O1044" i="2"/>
  <c r="P1045" i="2"/>
  <c r="Y1046" i="2" l="1"/>
  <c r="Z1046" i="2" s="1"/>
  <c r="AA1046" i="2" s="1"/>
  <c r="Q1046" i="2"/>
  <c r="R1046" i="2" s="1"/>
  <c r="S1046" i="2" s="1"/>
  <c r="X1044" i="2"/>
  <c r="W1043" i="2"/>
  <c r="O1043" i="2"/>
  <c r="P1044" i="2"/>
  <c r="Y1045" i="2" l="1"/>
  <c r="Z1045" i="2" s="1"/>
  <c r="AA1045" i="2" s="1"/>
  <c r="Q1045" i="2"/>
  <c r="R1045" i="2" s="1"/>
  <c r="S1045" i="2" s="1"/>
  <c r="X1043" i="2"/>
  <c r="W1042" i="2"/>
  <c r="O1042" i="2"/>
  <c r="P1043" i="2"/>
  <c r="Y1044" i="2" l="1"/>
  <c r="Z1044" i="2" s="1"/>
  <c r="AA1044" i="2" s="1"/>
  <c r="Q1044" i="2"/>
  <c r="R1044" i="2" s="1"/>
  <c r="S1044" i="2" s="1"/>
  <c r="X1042" i="2"/>
  <c r="W1041" i="2"/>
  <c r="O1041" i="2"/>
  <c r="P1042" i="2"/>
  <c r="Y1043" i="2" l="1"/>
  <c r="Z1043" i="2" s="1"/>
  <c r="AA1043" i="2" s="1"/>
  <c r="Q1043" i="2"/>
  <c r="R1043" i="2" s="1"/>
  <c r="S1043" i="2" s="1"/>
  <c r="X1041" i="2"/>
  <c r="W1040" i="2"/>
  <c r="O1040" i="2"/>
  <c r="P1041" i="2"/>
  <c r="Y1042" i="2" l="1"/>
  <c r="Z1042" i="2" s="1"/>
  <c r="AA1042" i="2" s="1"/>
  <c r="Q1042" i="2"/>
  <c r="R1042" i="2" s="1"/>
  <c r="S1042" i="2" s="1"/>
  <c r="X1040" i="2"/>
  <c r="W1039" i="2"/>
  <c r="O1039" i="2"/>
  <c r="P1040" i="2"/>
  <c r="Y1041" i="2" l="1"/>
  <c r="Z1041" i="2" s="1"/>
  <c r="AA1041" i="2" s="1"/>
  <c r="Q1041" i="2"/>
  <c r="R1041" i="2" s="1"/>
  <c r="S1041" i="2" s="1"/>
  <c r="X1039" i="2"/>
  <c r="W1038" i="2"/>
  <c r="O1038" i="2"/>
  <c r="P1039" i="2"/>
  <c r="Y1040" i="2" l="1"/>
  <c r="Z1040" i="2" s="1"/>
  <c r="AA1040" i="2" s="1"/>
  <c r="Q1040" i="2"/>
  <c r="R1040" i="2" s="1"/>
  <c r="S1040" i="2" s="1"/>
  <c r="X1038" i="2"/>
  <c r="W1037" i="2"/>
  <c r="O1037" i="2"/>
  <c r="P1038" i="2"/>
  <c r="Y1039" i="2" l="1"/>
  <c r="Z1039" i="2" s="1"/>
  <c r="AA1039" i="2" s="1"/>
  <c r="Q1039" i="2"/>
  <c r="R1039" i="2" s="1"/>
  <c r="S1039" i="2" s="1"/>
  <c r="X1037" i="2"/>
  <c r="W1036" i="2"/>
  <c r="O1036" i="2"/>
  <c r="P1037" i="2"/>
  <c r="Y1038" i="2" l="1"/>
  <c r="Z1038" i="2" s="1"/>
  <c r="AA1038" i="2" s="1"/>
  <c r="Q1038" i="2"/>
  <c r="R1038" i="2" s="1"/>
  <c r="S1038" i="2" s="1"/>
  <c r="X1036" i="2"/>
  <c r="W1035" i="2"/>
  <c r="O1035" i="2"/>
  <c r="P1036" i="2"/>
  <c r="Y1037" i="2" l="1"/>
  <c r="Z1037" i="2" s="1"/>
  <c r="AA1037" i="2" s="1"/>
  <c r="Q1037" i="2"/>
  <c r="R1037" i="2" s="1"/>
  <c r="S1037" i="2" s="1"/>
  <c r="X1035" i="2"/>
  <c r="W1034" i="2"/>
  <c r="O1034" i="2"/>
  <c r="P1035" i="2"/>
  <c r="Y1036" i="2" l="1"/>
  <c r="Z1036" i="2" s="1"/>
  <c r="AA1036" i="2" s="1"/>
  <c r="Q1036" i="2"/>
  <c r="R1036" i="2" s="1"/>
  <c r="S1036" i="2" s="1"/>
  <c r="X1034" i="2"/>
  <c r="W1033" i="2"/>
  <c r="O1033" i="2"/>
  <c r="P1034" i="2"/>
  <c r="Y1035" i="2" l="1"/>
  <c r="Z1035" i="2" s="1"/>
  <c r="AA1035" i="2" s="1"/>
  <c r="Q1035" i="2"/>
  <c r="R1035" i="2" s="1"/>
  <c r="S1035" i="2" s="1"/>
  <c r="X1033" i="2"/>
  <c r="W1032" i="2"/>
  <c r="O1032" i="2"/>
  <c r="P1033" i="2"/>
  <c r="Y1034" i="2" l="1"/>
  <c r="Z1034" i="2" s="1"/>
  <c r="AA1034" i="2" s="1"/>
  <c r="Q1034" i="2"/>
  <c r="R1034" i="2" s="1"/>
  <c r="S1034" i="2" s="1"/>
  <c r="X1032" i="2"/>
  <c r="W1031" i="2"/>
  <c r="O1031" i="2"/>
  <c r="P1032" i="2"/>
  <c r="Y1033" i="2" l="1"/>
  <c r="Z1033" i="2" s="1"/>
  <c r="AA1033" i="2" s="1"/>
  <c r="Q1033" i="2"/>
  <c r="R1033" i="2" s="1"/>
  <c r="S1033" i="2" s="1"/>
  <c r="X1031" i="2"/>
  <c r="W1030" i="2"/>
  <c r="O1030" i="2"/>
  <c r="P1031" i="2"/>
  <c r="Y1032" i="2" l="1"/>
  <c r="Z1032" i="2" s="1"/>
  <c r="AA1032" i="2" s="1"/>
  <c r="Q1032" i="2"/>
  <c r="R1032" i="2" s="1"/>
  <c r="S1032" i="2" s="1"/>
  <c r="X1030" i="2"/>
  <c r="W1029" i="2"/>
  <c r="O1029" i="2"/>
  <c r="P1030" i="2"/>
  <c r="Y1031" i="2" l="1"/>
  <c r="Z1031" i="2" s="1"/>
  <c r="AA1031" i="2" s="1"/>
  <c r="Q1031" i="2"/>
  <c r="R1031" i="2" s="1"/>
  <c r="S1031" i="2" s="1"/>
  <c r="X1029" i="2"/>
  <c r="W1028" i="2"/>
  <c r="O1028" i="2"/>
  <c r="P1029" i="2"/>
  <c r="Y1030" i="2" l="1"/>
  <c r="Z1030" i="2" s="1"/>
  <c r="AA1030" i="2" s="1"/>
  <c r="Q1030" i="2"/>
  <c r="R1030" i="2" s="1"/>
  <c r="S1030" i="2" s="1"/>
  <c r="X1028" i="2"/>
  <c r="W1027" i="2"/>
  <c r="O1027" i="2"/>
  <c r="P1028" i="2"/>
  <c r="Y1029" i="2" l="1"/>
  <c r="Z1029" i="2" s="1"/>
  <c r="AA1029" i="2" s="1"/>
  <c r="Q1029" i="2"/>
  <c r="R1029" i="2" s="1"/>
  <c r="S1029" i="2" s="1"/>
  <c r="X1027" i="2"/>
  <c r="W1026" i="2"/>
  <c r="O1026" i="2"/>
  <c r="P1027" i="2"/>
  <c r="Y1028" i="2" l="1"/>
  <c r="Z1028" i="2" s="1"/>
  <c r="AA1028" i="2" s="1"/>
  <c r="Q1028" i="2"/>
  <c r="R1028" i="2" s="1"/>
  <c r="S1028" i="2" s="1"/>
  <c r="X1026" i="2"/>
  <c r="W1025" i="2"/>
  <c r="O1025" i="2"/>
  <c r="P1026" i="2"/>
  <c r="Y1027" i="2" l="1"/>
  <c r="Z1027" i="2" s="1"/>
  <c r="AA1027" i="2" s="1"/>
  <c r="Q1027" i="2"/>
  <c r="R1027" i="2" s="1"/>
  <c r="S1027" i="2" s="1"/>
  <c r="X1025" i="2"/>
  <c r="W1024" i="2"/>
  <c r="O1024" i="2"/>
  <c r="P1025" i="2"/>
  <c r="Y1026" i="2" l="1"/>
  <c r="Z1026" i="2" s="1"/>
  <c r="AA1026" i="2" s="1"/>
  <c r="Q1026" i="2"/>
  <c r="R1026" i="2" s="1"/>
  <c r="S1026" i="2" s="1"/>
  <c r="X1024" i="2"/>
  <c r="W1023" i="2"/>
  <c r="O1023" i="2"/>
  <c r="P1024" i="2"/>
  <c r="Y1025" i="2" l="1"/>
  <c r="Z1025" i="2" s="1"/>
  <c r="AA1025" i="2" s="1"/>
  <c r="Q1025" i="2"/>
  <c r="R1025" i="2" s="1"/>
  <c r="S1025" i="2" s="1"/>
  <c r="X1023" i="2"/>
  <c r="W1022" i="2"/>
  <c r="O1022" i="2"/>
  <c r="P1023" i="2"/>
  <c r="Y1024" i="2" l="1"/>
  <c r="Z1024" i="2" s="1"/>
  <c r="AA1024" i="2" s="1"/>
  <c r="Q1024" i="2"/>
  <c r="R1024" i="2" s="1"/>
  <c r="S1024" i="2" s="1"/>
  <c r="X1022" i="2"/>
  <c r="W1021" i="2"/>
  <c r="O1021" i="2"/>
  <c r="P1022" i="2"/>
  <c r="Y1023" i="2" l="1"/>
  <c r="Z1023" i="2" s="1"/>
  <c r="AA1023" i="2" s="1"/>
  <c r="Q1023" i="2"/>
  <c r="R1023" i="2" s="1"/>
  <c r="S1023" i="2" s="1"/>
  <c r="X1021" i="2"/>
  <c r="W1020" i="2"/>
  <c r="O1020" i="2"/>
  <c r="P1021" i="2"/>
  <c r="Y1022" i="2" l="1"/>
  <c r="Z1022" i="2" s="1"/>
  <c r="AA1022" i="2" s="1"/>
  <c r="Q1022" i="2"/>
  <c r="R1022" i="2" s="1"/>
  <c r="S1022" i="2" s="1"/>
  <c r="X1020" i="2"/>
  <c r="W1019" i="2"/>
  <c r="O1019" i="2"/>
  <c r="P1020" i="2"/>
  <c r="Y1021" i="2" l="1"/>
  <c r="Z1021" i="2" s="1"/>
  <c r="AA1021" i="2" s="1"/>
  <c r="Q1021" i="2"/>
  <c r="R1021" i="2" s="1"/>
  <c r="S1021" i="2" s="1"/>
  <c r="X1019" i="2"/>
  <c r="W1018" i="2"/>
  <c r="O1018" i="2"/>
  <c r="P1019" i="2"/>
  <c r="Y1020" i="2" l="1"/>
  <c r="Z1020" i="2" s="1"/>
  <c r="AA1020" i="2" s="1"/>
  <c r="Q1020" i="2"/>
  <c r="R1020" i="2" s="1"/>
  <c r="S1020" i="2" s="1"/>
  <c r="X1018" i="2"/>
  <c r="W1017" i="2"/>
  <c r="O1017" i="2"/>
  <c r="P1018" i="2"/>
  <c r="Y1019" i="2" l="1"/>
  <c r="Z1019" i="2" s="1"/>
  <c r="AA1019" i="2" s="1"/>
  <c r="Q1019" i="2"/>
  <c r="R1019" i="2" s="1"/>
  <c r="S1019" i="2" s="1"/>
  <c r="X1017" i="2"/>
  <c r="W1016" i="2"/>
  <c r="O1016" i="2"/>
  <c r="P1017" i="2"/>
  <c r="Y1018" i="2" l="1"/>
  <c r="Z1018" i="2" s="1"/>
  <c r="AA1018" i="2" s="1"/>
  <c r="Q1018" i="2"/>
  <c r="R1018" i="2" s="1"/>
  <c r="S1018" i="2" s="1"/>
  <c r="X1016" i="2"/>
  <c r="W1015" i="2"/>
  <c r="O1015" i="2"/>
  <c r="P1016" i="2"/>
  <c r="Y1017" i="2" l="1"/>
  <c r="Z1017" i="2" s="1"/>
  <c r="AA1017" i="2" s="1"/>
  <c r="Q1017" i="2"/>
  <c r="R1017" i="2" s="1"/>
  <c r="S1017" i="2" s="1"/>
  <c r="X1015" i="2"/>
  <c r="W1014" i="2"/>
  <c r="O1014" i="2"/>
  <c r="P1015" i="2"/>
  <c r="Y1016" i="2" l="1"/>
  <c r="Z1016" i="2" s="1"/>
  <c r="AA1016" i="2" s="1"/>
  <c r="Q1016" i="2"/>
  <c r="R1016" i="2" s="1"/>
  <c r="S1016" i="2" s="1"/>
  <c r="X1014" i="2"/>
  <c r="W1013" i="2"/>
  <c r="O1013" i="2"/>
  <c r="P1014" i="2"/>
  <c r="Y1015" i="2" l="1"/>
  <c r="Z1015" i="2" s="1"/>
  <c r="AA1015" i="2" s="1"/>
  <c r="Q1015" i="2"/>
  <c r="R1015" i="2" s="1"/>
  <c r="S1015" i="2" s="1"/>
  <c r="X1013" i="2"/>
  <c r="W1012" i="2"/>
  <c r="O1012" i="2"/>
  <c r="P1013" i="2"/>
  <c r="Y1014" i="2" l="1"/>
  <c r="Z1014" i="2" s="1"/>
  <c r="AA1014" i="2" s="1"/>
  <c r="Q1014" i="2"/>
  <c r="R1014" i="2" s="1"/>
  <c r="S1014" i="2" s="1"/>
  <c r="X1012" i="2"/>
  <c r="W1011" i="2"/>
  <c r="O1011" i="2"/>
  <c r="P1012" i="2"/>
  <c r="Y1013" i="2" l="1"/>
  <c r="Z1013" i="2" s="1"/>
  <c r="AA1013" i="2" s="1"/>
  <c r="Q1013" i="2"/>
  <c r="R1013" i="2" s="1"/>
  <c r="S1013" i="2" s="1"/>
  <c r="X1011" i="2"/>
  <c r="W1010" i="2"/>
  <c r="O1010" i="2"/>
  <c r="P1011" i="2"/>
  <c r="Y1012" i="2" l="1"/>
  <c r="Z1012" i="2" s="1"/>
  <c r="AA1012" i="2" s="1"/>
  <c r="Q1012" i="2"/>
  <c r="R1012" i="2" s="1"/>
  <c r="S1012" i="2" s="1"/>
  <c r="X1010" i="2"/>
  <c r="W1009" i="2"/>
  <c r="O1009" i="2"/>
  <c r="P1010" i="2"/>
  <c r="Y1011" i="2" l="1"/>
  <c r="Z1011" i="2" s="1"/>
  <c r="AA1011" i="2" s="1"/>
  <c r="Q1011" i="2"/>
  <c r="R1011" i="2" s="1"/>
  <c r="S1011" i="2" s="1"/>
  <c r="X1009" i="2"/>
  <c r="W1008" i="2"/>
  <c r="O1008" i="2"/>
  <c r="P1009" i="2"/>
  <c r="Y1010" i="2" l="1"/>
  <c r="Z1010" i="2" s="1"/>
  <c r="AA1010" i="2" s="1"/>
  <c r="Q1010" i="2"/>
  <c r="R1010" i="2" s="1"/>
  <c r="S1010" i="2" s="1"/>
  <c r="X1008" i="2"/>
  <c r="W1007" i="2"/>
  <c r="O1007" i="2"/>
  <c r="P1008" i="2"/>
  <c r="Y1009" i="2" l="1"/>
  <c r="Z1009" i="2" s="1"/>
  <c r="AA1009" i="2" s="1"/>
  <c r="Q1009" i="2"/>
  <c r="R1009" i="2" s="1"/>
  <c r="S1009" i="2" s="1"/>
  <c r="X1007" i="2"/>
  <c r="W1006" i="2"/>
  <c r="O1006" i="2"/>
  <c r="P1007" i="2"/>
  <c r="Y1008" i="2" l="1"/>
  <c r="Z1008" i="2" s="1"/>
  <c r="AA1008" i="2" s="1"/>
  <c r="Q1008" i="2"/>
  <c r="R1008" i="2" s="1"/>
  <c r="S1008" i="2" s="1"/>
  <c r="X1006" i="2"/>
  <c r="W1005" i="2"/>
  <c r="O1005" i="2"/>
  <c r="P1006" i="2"/>
  <c r="Y1007" i="2" l="1"/>
  <c r="Z1007" i="2" s="1"/>
  <c r="AA1007" i="2" s="1"/>
  <c r="Q1007" i="2"/>
  <c r="R1007" i="2" s="1"/>
  <c r="S1007" i="2" s="1"/>
  <c r="X1005" i="2"/>
  <c r="W1004" i="2"/>
  <c r="O1004" i="2"/>
  <c r="P1005" i="2"/>
  <c r="Y1006" i="2" l="1"/>
  <c r="Z1006" i="2" s="1"/>
  <c r="AA1006" i="2" s="1"/>
  <c r="Q1006" i="2"/>
  <c r="R1006" i="2" s="1"/>
  <c r="S1006" i="2" s="1"/>
  <c r="X1004" i="2"/>
  <c r="W1003" i="2"/>
  <c r="O1003" i="2"/>
  <c r="P1004" i="2"/>
  <c r="Y1005" i="2" l="1"/>
  <c r="Z1005" i="2" s="1"/>
  <c r="AA1005" i="2" s="1"/>
  <c r="Q1005" i="2"/>
  <c r="R1005" i="2" s="1"/>
  <c r="S1005" i="2" s="1"/>
  <c r="X1003" i="2"/>
  <c r="W1002" i="2"/>
  <c r="O1002" i="2"/>
  <c r="P1003" i="2"/>
  <c r="Y1004" i="2" l="1"/>
  <c r="Z1004" i="2" s="1"/>
  <c r="AA1004" i="2" s="1"/>
  <c r="Q1004" i="2"/>
  <c r="R1004" i="2" s="1"/>
  <c r="S1004" i="2" s="1"/>
  <c r="X1002" i="2"/>
  <c r="W1001" i="2"/>
  <c r="O1001" i="2"/>
  <c r="P1002" i="2"/>
  <c r="Y1003" i="2" l="1"/>
  <c r="Z1003" i="2" s="1"/>
  <c r="AA1003" i="2" s="1"/>
  <c r="Q1003" i="2"/>
  <c r="R1003" i="2" s="1"/>
  <c r="S1003" i="2" s="1"/>
  <c r="X1001" i="2"/>
  <c r="W1000" i="2"/>
  <c r="O1000" i="2"/>
  <c r="P1001" i="2"/>
  <c r="Y1002" i="2" l="1"/>
  <c r="Z1002" i="2" s="1"/>
  <c r="AA1002" i="2" s="1"/>
  <c r="Q1002" i="2"/>
  <c r="R1002" i="2" s="1"/>
  <c r="S1002" i="2" s="1"/>
  <c r="X1000" i="2"/>
  <c r="W999" i="2"/>
  <c r="O999" i="2"/>
  <c r="P1000" i="2"/>
  <c r="Y1001" i="2" l="1"/>
  <c r="Z1001" i="2" s="1"/>
  <c r="AA1001" i="2" s="1"/>
  <c r="Q1001" i="2"/>
  <c r="R1001" i="2" s="1"/>
  <c r="S1001" i="2" s="1"/>
  <c r="X999" i="2"/>
  <c r="W998" i="2"/>
  <c r="O998" i="2"/>
  <c r="P999" i="2"/>
  <c r="Y1000" i="2" l="1"/>
  <c r="Z1000" i="2" s="1"/>
  <c r="AA1000" i="2" s="1"/>
  <c r="Q1000" i="2"/>
  <c r="R1000" i="2" s="1"/>
  <c r="S1000" i="2" s="1"/>
  <c r="X998" i="2"/>
  <c r="W997" i="2"/>
  <c r="O997" i="2"/>
  <c r="P998" i="2"/>
  <c r="Y999" i="2" l="1"/>
  <c r="Z999" i="2" s="1"/>
  <c r="AA999" i="2" s="1"/>
  <c r="Q999" i="2"/>
  <c r="R999" i="2" s="1"/>
  <c r="S999" i="2" s="1"/>
  <c r="X997" i="2"/>
  <c r="W996" i="2"/>
  <c r="O996" i="2"/>
  <c r="P997" i="2"/>
  <c r="Y998" i="2" l="1"/>
  <c r="Z998" i="2" s="1"/>
  <c r="AA998" i="2" s="1"/>
  <c r="Q998" i="2"/>
  <c r="R998" i="2" s="1"/>
  <c r="S998" i="2" s="1"/>
  <c r="X996" i="2"/>
  <c r="W995" i="2"/>
  <c r="O995" i="2"/>
  <c r="P996" i="2"/>
  <c r="Y997" i="2" l="1"/>
  <c r="Z997" i="2" s="1"/>
  <c r="AA997" i="2" s="1"/>
  <c r="Q997" i="2"/>
  <c r="R997" i="2" s="1"/>
  <c r="S997" i="2" s="1"/>
  <c r="X995" i="2"/>
  <c r="W994" i="2"/>
  <c r="O994" i="2"/>
  <c r="P995" i="2"/>
  <c r="Y996" i="2" l="1"/>
  <c r="Z996" i="2" s="1"/>
  <c r="AA996" i="2" s="1"/>
  <c r="Q996" i="2"/>
  <c r="R996" i="2" s="1"/>
  <c r="S996" i="2" s="1"/>
  <c r="X994" i="2"/>
  <c r="W993" i="2"/>
  <c r="O993" i="2"/>
  <c r="P994" i="2"/>
  <c r="Y995" i="2" l="1"/>
  <c r="Z995" i="2" s="1"/>
  <c r="AA995" i="2" s="1"/>
  <c r="Q995" i="2"/>
  <c r="R995" i="2" s="1"/>
  <c r="S995" i="2" s="1"/>
  <c r="X993" i="2"/>
  <c r="W992" i="2"/>
  <c r="O992" i="2"/>
  <c r="P993" i="2"/>
  <c r="Y994" i="2" l="1"/>
  <c r="Z994" i="2" s="1"/>
  <c r="AA994" i="2" s="1"/>
  <c r="Q994" i="2"/>
  <c r="R994" i="2" s="1"/>
  <c r="S994" i="2" s="1"/>
  <c r="X992" i="2"/>
  <c r="W991" i="2"/>
  <c r="O991" i="2"/>
  <c r="P992" i="2"/>
  <c r="Y993" i="2" l="1"/>
  <c r="Z993" i="2" s="1"/>
  <c r="AA993" i="2" s="1"/>
  <c r="Q993" i="2"/>
  <c r="R993" i="2" s="1"/>
  <c r="S993" i="2" s="1"/>
  <c r="X991" i="2"/>
  <c r="W990" i="2"/>
  <c r="O990" i="2"/>
  <c r="P991" i="2"/>
  <c r="Y992" i="2" l="1"/>
  <c r="Z992" i="2" s="1"/>
  <c r="AA992" i="2" s="1"/>
  <c r="Q992" i="2"/>
  <c r="R992" i="2" s="1"/>
  <c r="S992" i="2" s="1"/>
  <c r="X990" i="2"/>
  <c r="W989" i="2"/>
  <c r="O989" i="2"/>
  <c r="P990" i="2"/>
  <c r="Y991" i="2" l="1"/>
  <c r="Z991" i="2" s="1"/>
  <c r="AA991" i="2" s="1"/>
  <c r="Q991" i="2"/>
  <c r="R991" i="2" s="1"/>
  <c r="S991" i="2" s="1"/>
  <c r="X989" i="2"/>
  <c r="W988" i="2"/>
  <c r="O988" i="2"/>
  <c r="P989" i="2"/>
  <c r="Y990" i="2" l="1"/>
  <c r="Z990" i="2" s="1"/>
  <c r="AA990" i="2" s="1"/>
  <c r="Q990" i="2"/>
  <c r="R990" i="2" s="1"/>
  <c r="S990" i="2" s="1"/>
  <c r="X988" i="2"/>
  <c r="W987" i="2"/>
  <c r="O987" i="2"/>
  <c r="P988" i="2"/>
  <c r="Y989" i="2" l="1"/>
  <c r="Z989" i="2" s="1"/>
  <c r="AA989" i="2" s="1"/>
  <c r="Q989" i="2"/>
  <c r="R989" i="2" s="1"/>
  <c r="S989" i="2" s="1"/>
  <c r="X987" i="2"/>
  <c r="W986" i="2"/>
  <c r="O986" i="2"/>
  <c r="P987" i="2"/>
  <c r="Y988" i="2" l="1"/>
  <c r="Z988" i="2" s="1"/>
  <c r="AA988" i="2" s="1"/>
  <c r="Q988" i="2"/>
  <c r="R988" i="2" s="1"/>
  <c r="S988" i="2" s="1"/>
  <c r="X986" i="2"/>
  <c r="W985" i="2"/>
  <c r="O985" i="2"/>
  <c r="P986" i="2"/>
  <c r="Y987" i="2" l="1"/>
  <c r="Z987" i="2" s="1"/>
  <c r="AA987" i="2" s="1"/>
  <c r="Q987" i="2"/>
  <c r="R987" i="2" s="1"/>
  <c r="S987" i="2" s="1"/>
  <c r="X985" i="2"/>
  <c r="W984" i="2"/>
  <c r="O984" i="2"/>
  <c r="P985" i="2"/>
  <c r="Y986" i="2" l="1"/>
  <c r="Z986" i="2" s="1"/>
  <c r="AA986" i="2" s="1"/>
  <c r="Q986" i="2"/>
  <c r="R986" i="2" s="1"/>
  <c r="S986" i="2" s="1"/>
  <c r="X984" i="2"/>
  <c r="W983" i="2"/>
  <c r="O983" i="2"/>
  <c r="P984" i="2"/>
  <c r="Y985" i="2" l="1"/>
  <c r="Z985" i="2" s="1"/>
  <c r="AA985" i="2" s="1"/>
  <c r="Q985" i="2"/>
  <c r="R985" i="2" s="1"/>
  <c r="S985" i="2" s="1"/>
  <c r="X983" i="2"/>
  <c r="W982" i="2"/>
  <c r="O982" i="2"/>
  <c r="P983" i="2"/>
  <c r="Y984" i="2" l="1"/>
  <c r="Z984" i="2" s="1"/>
  <c r="AA984" i="2" s="1"/>
  <c r="Q984" i="2"/>
  <c r="R984" i="2" s="1"/>
  <c r="S984" i="2" s="1"/>
  <c r="X982" i="2"/>
  <c r="W981" i="2"/>
  <c r="O981" i="2"/>
  <c r="P982" i="2"/>
  <c r="Y983" i="2" l="1"/>
  <c r="Z983" i="2" s="1"/>
  <c r="AA983" i="2" s="1"/>
  <c r="Q983" i="2"/>
  <c r="R983" i="2" s="1"/>
  <c r="S983" i="2" s="1"/>
  <c r="X981" i="2"/>
  <c r="W980" i="2"/>
  <c r="O980" i="2"/>
  <c r="P981" i="2"/>
  <c r="Y982" i="2" l="1"/>
  <c r="Z982" i="2" s="1"/>
  <c r="AA982" i="2" s="1"/>
  <c r="Q982" i="2"/>
  <c r="R982" i="2" s="1"/>
  <c r="S982" i="2" s="1"/>
  <c r="X980" i="2"/>
  <c r="W979" i="2"/>
  <c r="O979" i="2"/>
  <c r="P980" i="2"/>
  <c r="Y981" i="2" l="1"/>
  <c r="Z981" i="2" s="1"/>
  <c r="AA981" i="2" s="1"/>
  <c r="Q981" i="2"/>
  <c r="R981" i="2" s="1"/>
  <c r="S981" i="2" s="1"/>
  <c r="X979" i="2"/>
  <c r="W978" i="2"/>
  <c r="O978" i="2"/>
  <c r="P979" i="2"/>
  <c r="Y980" i="2" l="1"/>
  <c r="Z980" i="2" s="1"/>
  <c r="AA980" i="2" s="1"/>
  <c r="Q980" i="2"/>
  <c r="R980" i="2" s="1"/>
  <c r="S980" i="2" s="1"/>
  <c r="X978" i="2"/>
  <c r="W977" i="2"/>
  <c r="O977" i="2"/>
  <c r="P978" i="2"/>
  <c r="Y979" i="2" l="1"/>
  <c r="Z979" i="2" s="1"/>
  <c r="AA979" i="2" s="1"/>
  <c r="Q979" i="2"/>
  <c r="R979" i="2" s="1"/>
  <c r="S979" i="2" s="1"/>
  <c r="X977" i="2"/>
  <c r="W976" i="2"/>
  <c r="O976" i="2"/>
  <c r="P977" i="2"/>
  <c r="Y978" i="2" l="1"/>
  <c r="Z978" i="2" s="1"/>
  <c r="AA978" i="2" s="1"/>
  <c r="Q978" i="2"/>
  <c r="R978" i="2" s="1"/>
  <c r="S978" i="2" s="1"/>
  <c r="X976" i="2"/>
  <c r="W975" i="2"/>
  <c r="O975" i="2"/>
  <c r="P976" i="2"/>
  <c r="Y977" i="2" l="1"/>
  <c r="Z977" i="2" s="1"/>
  <c r="AA977" i="2" s="1"/>
  <c r="Q977" i="2"/>
  <c r="R977" i="2" s="1"/>
  <c r="S977" i="2" s="1"/>
  <c r="X975" i="2"/>
  <c r="W974" i="2"/>
  <c r="O974" i="2"/>
  <c r="P975" i="2"/>
  <c r="Y976" i="2" l="1"/>
  <c r="Z976" i="2" s="1"/>
  <c r="AA976" i="2" s="1"/>
  <c r="Q976" i="2"/>
  <c r="R976" i="2" s="1"/>
  <c r="S976" i="2" s="1"/>
  <c r="X974" i="2"/>
  <c r="W973" i="2"/>
  <c r="O973" i="2"/>
  <c r="P974" i="2"/>
  <c r="Y975" i="2" l="1"/>
  <c r="Z975" i="2" s="1"/>
  <c r="AA975" i="2" s="1"/>
  <c r="Q975" i="2"/>
  <c r="R975" i="2" s="1"/>
  <c r="S975" i="2" s="1"/>
  <c r="X973" i="2"/>
  <c r="W972" i="2"/>
  <c r="O972" i="2"/>
  <c r="P973" i="2"/>
  <c r="Y974" i="2" l="1"/>
  <c r="Z974" i="2" s="1"/>
  <c r="AA974" i="2" s="1"/>
  <c r="Q974" i="2"/>
  <c r="R974" i="2" s="1"/>
  <c r="S974" i="2" s="1"/>
  <c r="X972" i="2"/>
  <c r="W971" i="2"/>
  <c r="O971" i="2"/>
  <c r="P972" i="2"/>
  <c r="Y973" i="2" l="1"/>
  <c r="Z973" i="2" s="1"/>
  <c r="AA973" i="2" s="1"/>
  <c r="Q973" i="2"/>
  <c r="R973" i="2" s="1"/>
  <c r="S973" i="2" s="1"/>
  <c r="X971" i="2"/>
  <c r="W970" i="2"/>
  <c r="O970" i="2"/>
  <c r="P971" i="2"/>
  <c r="Y972" i="2" l="1"/>
  <c r="Z972" i="2" s="1"/>
  <c r="AA972" i="2" s="1"/>
  <c r="Q972" i="2"/>
  <c r="R972" i="2" s="1"/>
  <c r="S972" i="2" s="1"/>
  <c r="X970" i="2"/>
  <c r="W969" i="2"/>
  <c r="O969" i="2"/>
  <c r="P970" i="2"/>
  <c r="Y971" i="2" l="1"/>
  <c r="Z971" i="2" s="1"/>
  <c r="AA971" i="2" s="1"/>
  <c r="Q971" i="2"/>
  <c r="R971" i="2" s="1"/>
  <c r="S971" i="2" s="1"/>
  <c r="X969" i="2"/>
  <c r="W968" i="2"/>
  <c r="O968" i="2"/>
  <c r="P969" i="2"/>
  <c r="Y970" i="2" l="1"/>
  <c r="Z970" i="2" s="1"/>
  <c r="AA970" i="2" s="1"/>
  <c r="Q970" i="2"/>
  <c r="R970" i="2" s="1"/>
  <c r="S970" i="2" s="1"/>
  <c r="X968" i="2"/>
  <c r="W967" i="2"/>
  <c r="O967" i="2"/>
  <c r="P968" i="2"/>
  <c r="Y969" i="2" l="1"/>
  <c r="Z969" i="2" s="1"/>
  <c r="AA969" i="2" s="1"/>
  <c r="Q969" i="2"/>
  <c r="R969" i="2" s="1"/>
  <c r="S969" i="2" s="1"/>
  <c r="X967" i="2"/>
  <c r="W966" i="2"/>
  <c r="O966" i="2"/>
  <c r="P967" i="2"/>
  <c r="Y968" i="2" l="1"/>
  <c r="Z968" i="2" s="1"/>
  <c r="AA968" i="2" s="1"/>
  <c r="Q968" i="2"/>
  <c r="R968" i="2" s="1"/>
  <c r="S968" i="2" s="1"/>
  <c r="X966" i="2"/>
  <c r="W965" i="2"/>
  <c r="O965" i="2"/>
  <c r="P966" i="2"/>
  <c r="Y967" i="2" l="1"/>
  <c r="Z967" i="2" s="1"/>
  <c r="AA967" i="2" s="1"/>
  <c r="Q967" i="2"/>
  <c r="R967" i="2" s="1"/>
  <c r="S967" i="2" s="1"/>
  <c r="X965" i="2"/>
  <c r="W964" i="2"/>
  <c r="O964" i="2"/>
  <c r="P965" i="2"/>
  <c r="Y966" i="2" l="1"/>
  <c r="Z966" i="2" s="1"/>
  <c r="AA966" i="2" s="1"/>
  <c r="Q966" i="2"/>
  <c r="R966" i="2" s="1"/>
  <c r="S966" i="2" s="1"/>
  <c r="X964" i="2"/>
  <c r="W963" i="2"/>
  <c r="O963" i="2"/>
  <c r="P964" i="2"/>
  <c r="Y965" i="2" l="1"/>
  <c r="Z965" i="2" s="1"/>
  <c r="AA965" i="2" s="1"/>
  <c r="Q965" i="2"/>
  <c r="R965" i="2" s="1"/>
  <c r="S965" i="2" s="1"/>
  <c r="X963" i="2"/>
  <c r="W962" i="2"/>
  <c r="O962" i="2"/>
  <c r="P963" i="2"/>
  <c r="Y964" i="2" l="1"/>
  <c r="Z964" i="2" s="1"/>
  <c r="AA964" i="2" s="1"/>
  <c r="Q964" i="2"/>
  <c r="R964" i="2" s="1"/>
  <c r="S964" i="2" s="1"/>
  <c r="X962" i="2"/>
  <c r="W961" i="2"/>
  <c r="O961" i="2"/>
  <c r="P962" i="2"/>
  <c r="Y963" i="2" l="1"/>
  <c r="Z963" i="2" s="1"/>
  <c r="AA963" i="2" s="1"/>
  <c r="Q963" i="2"/>
  <c r="R963" i="2" s="1"/>
  <c r="S963" i="2" s="1"/>
  <c r="X961" i="2"/>
  <c r="W960" i="2"/>
  <c r="O960" i="2"/>
  <c r="P961" i="2"/>
  <c r="Y962" i="2" l="1"/>
  <c r="Z962" i="2" s="1"/>
  <c r="AA962" i="2" s="1"/>
  <c r="Q962" i="2"/>
  <c r="R962" i="2" s="1"/>
  <c r="S962" i="2" s="1"/>
  <c r="X960" i="2"/>
  <c r="W959" i="2"/>
  <c r="O959" i="2"/>
  <c r="P960" i="2"/>
  <c r="Y961" i="2" l="1"/>
  <c r="Z961" i="2" s="1"/>
  <c r="AA961" i="2" s="1"/>
  <c r="Q961" i="2"/>
  <c r="R961" i="2" s="1"/>
  <c r="S961" i="2" s="1"/>
  <c r="X959" i="2"/>
  <c r="W958" i="2"/>
  <c r="O958" i="2"/>
  <c r="P959" i="2"/>
  <c r="Y960" i="2" l="1"/>
  <c r="Z960" i="2" s="1"/>
  <c r="AA960" i="2" s="1"/>
  <c r="Q960" i="2"/>
  <c r="R960" i="2" s="1"/>
  <c r="S960" i="2" s="1"/>
  <c r="X958" i="2"/>
  <c r="W957" i="2"/>
  <c r="O957" i="2"/>
  <c r="P958" i="2"/>
  <c r="Y959" i="2" l="1"/>
  <c r="Z959" i="2" s="1"/>
  <c r="AA959" i="2" s="1"/>
  <c r="Q959" i="2"/>
  <c r="R959" i="2" s="1"/>
  <c r="S959" i="2" s="1"/>
  <c r="X957" i="2"/>
  <c r="W956" i="2"/>
  <c r="O956" i="2"/>
  <c r="P957" i="2"/>
  <c r="Y958" i="2" l="1"/>
  <c r="Z958" i="2" s="1"/>
  <c r="AA958" i="2" s="1"/>
  <c r="Q958" i="2"/>
  <c r="R958" i="2" s="1"/>
  <c r="S958" i="2" s="1"/>
  <c r="X956" i="2"/>
  <c r="W955" i="2"/>
  <c r="O955" i="2"/>
  <c r="P956" i="2"/>
  <c r="Y957" i="2" l="1"/>
  <c r="Z957" i="2" s="1"/>
  <c r="AA957" i="2" s="1"/>
  <c r="Q957" i="2"/>
  <c r="R957" i="2" s="1"/>
  <c r="S957" i="2" s="1"/>
  <c r="X955" i="2"/>
  <c r="W954" i="2"/>
  <c r="O954" i="2"/>
  <c r="P955" i="2"/>
  <c r="Y956" i="2" l="1"/>
  <c r="Z956" i="2" s="1"/>
  <c r="AA956" i="2" s="1"/>
  <c r="Q956" i="2"/>
  <c r="R956" i="2" s="1"/>
  <c r="S956" i="2" s="1"/>
  <c r="X954" i="2"/>
  <c r="W953" i="2"/>
  <c r="O953" i="2"/>
  <c r="P954" i="2"/>
  <c r="Y955" i="2" l="1"/>
  <c r="Z955" i="2" s="1"/>
  <c r="AA955" i="2" s="1"/>
  <c r="Q955" i="2"/>
  <c r="R955" i="2" s="1"/>
  <c r="S955" i="2" s="1"/>
  <c r="X953" i="2"/>
  <c r="W952" i="2"/>
  <c r="O952" i="2"/>
  <c r="P953" i="2"/>
  <c r="Y954" i="2" l="1"/>
  <c r="Z954" i="2" s="1"/>
  <c r="AA954" i="2" s="1"/>
  <c r="Q954" i="2"/>
  <c r="R954" i="2" s="1"/>
  <c r="S954" i="2" s="1"/>
  <c r="X952" i="2"/>
  <c r="W951" i="2"/>
  <c r="O951" i="2"/>
  <c r="P952" i="2"/>
  <c r="Y953" i="2" l="1"/>
  <c r="Z953" i="2" s="1"/>
  <c r="AA953" i="2" s="1"/>
  <c r="Q953" i="2"/>
  <c r="R953" i="2" s="1"/>
  <c r="S953" i="2" s="1"/>
  <c r="X951" i="2"/>
  <c r="W950" i="2"/>
  <c r="O950" i="2"/>
  <c r="P951" i="2"/>
  <c r="Y952" i="2" l="1"/>
  <c r="Z952" i="2" s="1"/>
  <c r="AA952" i="2" s="1"/>
  <c r="Q952" i="2"/>
  <c r="R952" i="2" s="1"/>
  <c r="S952" i="2" s="1"/>
  <c r="X950" i="2"/>
  <c r="W949" i="2"/>
  <c r="O949" i="2"/>
  <c r="P950" i="2"/>
  <c r="Y951" i="2" l="1"/>
  <c r="Z951" i="2" s="1"/>
  <c r="AA951" i="2" s="1"/>
  <c r="Q951" i="2"/>
  <c r="R951" i="2" s="1"/>
  <c r="S951" i="2" s="1"/>
  <c r="X949" i="2"/>
  <c r="W948" i="2"/>
  <c r="O948" i="2"/>
  <c r="P949" i="2"/>
  <c r="Y950" i="2" l="1"/>
  <c r="Z950" i="2" s="1"/>
  <c r="AA950" i="2" s="1"/>
  <c r="Q950" i="2"/>
  <c r="R950" i="2" s="1"/>
  <c r="S950" i="2" s="1"/>
  <c r="X948" i="2"/>
  <c r="W947" i="2"/>
  <c r="O947" i="2"/>
  <c r="P948" i="2"/>
  <c r="Y949" i="2" l="1"/>
  <c r="Z949" i="2" s="1"/>
  <c r="AA949" i="2" s="1"/>
  <c r="Q949" i="2"/>
  <c r="R949" i="2" s="1"/>
  <c r="S949" i="2" s="1"/>
  <c r="X947" i="2"/>
  <c r="W946" i="2"/>
  <c r="O946" i="2"/>
  <c r="P947" i="2"/>
  <c r="Y948" i="2" l="1"/>
  <c r="Z948" i="2" s="1"/>
  <c r="AA948" i="2" s="1"/>
  <c r="Q948" i="2"/>
  <c r="R948" i="2" s="1"/>
  <c r="S948" i="2" s="1"/>
  <c r="X946" i="2"/>
  <c r="W945" i="2"/>
  <c r="O945" i="2"/>
  <c r="P946" i="2"/>
  <c r="Y947" i="2" l="1"/>
  <c r="Z947" i="2" s="1"/>
  <c r="AA947" i="2" s="1"/>
  <c r="Q947" i="2"/>
  <c r="R947" i="2" s="1"/>
  <c r="S947" i="2" s="1"/>
  <c r="X945" i="2"/>
  <c r="W944" i="2"/>
  <c r="O944" i="2"/>
  <c r="P945" i="2"/>
  <c r="Y946" i="2" l="1"/>
  <c r="Z946" i="2" s="1"/>
  <c r="AA946" i="2" s="1"/>
  <c r="Q946" i="2"/>
  <c r="R946" i="2" s="1"/>
  <c r="S946" i="2" s="1"/>
  <c r="X944" i="2"/>
  <c r="W943" i="2"/>
  <c r="O943" i="2"/>
  <c r="P944" i="2"/>
  <c r="Y945" i="2" l="1"/>
  <c r="Z945" i="2" s="1"/>
  <c r="AA945" i="2" s="1"/>
  <c r="Q945" i="2"/>
  <c r="R945" i="2" s="1"/>
  <c r="S945" i="2" s="1"/>
  <c r="X943" i="2"/>
  <c r="W942" i="2"/>
  <c r="O942" i="2"/>
  <c r="P943" i="2"/>
  <c r="Y944" i="2" l="1"/>
  <c r="Z944" i="2" s="1"/>
  <c r="AA944" i="2" s="1"/>
  <c r="Q944" i="2"/>
  <c r="R944" i="2" s="1"/>
  <c r="S944" i="2" s="1"/>
  <c r="X942" i="2"/>
  <c r="W941" i="2"/>
  <c r="O941" i="2"/>
  <c r="P942" i="2"/>
  <c r="Y943" i="2" l="1"/>
  <c r="Z943" i="2" s="1"/>
  <c r="AA943" i="2" s="1"/>
  <c r="Q943" i="2"/>
  <c r="R943" i="2" s="1"/>
  <c r="S943" i="2" s="1"/>
  <c r="X941" i="2"/>
  <c r="W940" i="2"/>
  <c r="O940" i="2"/>
  <c r="P941" i="2"/>
  <c r="Y942" i="2" l="1"/>
  <c r="Z942" i="2" s="1"/>
  <c r="AA942" i="2" s="1"/>
  <c r="Q942" i="2"/>
  <c r="R942" i="2" s="1"/>
  <c r="S942" i="2" s="1"/>
  <c r="X940" i="2"/>
  <c r="W939" i="2"/>
  <c r="O939" i="2"/>
  <c r="P940" i="2"/>
  <c r="Y941" i="2" l="1"/>
  <c r="Z941" i="2" s="1"/>
  <c r="AA941" i="2" s="1"/>
  <c r="Q941" i="2"/>
  <c r="R941" i="2" s="1"/>
  <c r="S941" i="2" s="1"/>
  <c r="X939" i="2"/>
  <c r="W938" i="2"/>
  <c r="O938" i="2"/>
  <c r="P939" i="2"/>
  <c r="Y940" i="2" l="1"/>
  <c r="Z940" i="2" s="1"/>
  <c r="AA940" i="2" s="1"/>
  <c r="Q940" i="2"/>
  <c r="R940" i="2" s="1"/>
  <c r="S940" i="2" s="1"/>
  <c r="X938" i="2"/>
  <c r="W937" i="2"/>
  <c r="O937" i="2"/>
  <c r="P938" i="2"/>
  <c r="Y939" i="2" l="1"/>
  <c r="Z939" i="2" s="1"/>
  <c r="AA939" i="2" s="1"/>
  <c r="Q939" i="2"/>
  <c r="R939" i="2" s="1"/>
  <c r="S939" i="2" s="1"/>
  <c r="X937" i="2"/>
  <c r="W936" i="2"/>
  <c r="O936" i="2"/>
  <c r="P937" i="2"/>
  <c r="Y938" i="2" l="1"/>
  <c r="Z938" i="2" s="1"/>
  <c r="AA938" i="2" s="1"/>
  <c r="Q938" i="2"/>
  <c r="R938" i="2" s="1"/>
  <c r="S938" i="2" s="1"/>
  <c r="X936" i="2"/>
  <c r="W935" i="2"/>
  <c r="O935" i="2"/>
  <c r="P936" i="2"/>
  <c r="Y937" i="2" l="1"/>
  <c r="Z937" i="2" s="1"/>
  <c r="AA937" i="2" s="1"/>
  <c r="Q937" i="2"/>
  <c r="R937" i="2" s="1"/>
  <c r="S937" i="2" s="1"/>
  <c r="X935" i="2"/>
  <c r="W934" i="2"/>
  <c r="O934" i="2"/>
  <c r="P935" i="2"/>
  <c r="Y936" i="2" l="1"/>
  <c r="Z936" i="2" s="1"/>
  <c r="AA936" i="2" s="1"/>
  <c r="Q936" i="2"/>
  <c r="R936" i="2" s="1"/>
  <c r="S936" i="2" s="1"/>
  <c r="X934" i="2"/>
  <c r="W933" i="2"/>
  <c r="O933" i="2"/>
  <c r="P934" i="2"/>
  <c r="Y935" i="2" l="1"/>
  <c r="Z935" i="2" s="1"/>
  <c r="AA935" i="2" s="1"/>
  <c r="Q935" i="2"/>
  <c r="R935" i="2" s="1"/>
  <c r="S935" i="2" s="1"/>
  <c r="X933" i="2"/>
  <c r="W932" i="2"/>
  <c r="O932" i="2"/>
  <c r="P933" i="2"/>
  <c r="Y934" i="2" l="1"/>
  <c r="Z934" i="2" s="1"/>
  <c r="AA934" i="2" s="1"/>
  <c r="Q934" i="2"/>
  <c r="R934" i="2" s="1"/>
  <c r="S934" i="2" s="1"/>
  <c r="X932" i="2"/>
  <c r="W931" i="2"/>
  <c r="O931" i="2"/>
  <c r="P932" i="2"/>
  <c r="Y933" i="2" l="1"/>
  <c r="Z933" i="2" s="1"/>
  <c r="AA933" i="2" s="1"/>
  <c r="Q933" i="2"/>
  <c r="R933" i="2" s="1"/>
  <c r="S933" i="2" s="1"/>
  <c r="X931" i="2"/>
  <c r="W930" i="2"/>
  <c r="O930" i="2"/>
  <c r="P931" i="2"/>
  <c r="Y932" i="2" l="1"/>
  <c r="Z932" i="2" s="1"/>
  <c r="AA932" i="2" s="1"/>
  <c r="Q932" i="2"/>
  <c r="R932" i="2" s="1"/>
  <c r="S932" i="2" s="1"/>
  <c r="X930" i="2"/>
  <c r="W929" i="2"/>
  <c r="O929" i="2"/>
  <c r="P930" i="2"/>
  <c r="Y931" i="2" l="1"/>
  <c r="Z931" i="2" s="1"/>
  <c r="AA931" i="2" s="1"/>
  <c r="Q931" i="2"/>
  <c r="R931" i="2" s="1"/>
  <c r="S931" i="2" s="1"/>
  <c r="X929" i="2"/>
  <c r="W928" i="2"/>
  <c r="O928" i="2"/>
  <c r="P929" i="2"/>
  <c r="Y930" i="2" l="1"/>
  <c r="Z930" i="2" s="1"/>
  <c r="AA930" i="2" s="1"/>
  <c r="Q930" i="2"/>
  <c r="R930" i="2" s="1"/>
  <c r="S930" i="2" s="1"/>
  <c r="X928" i="2"/>
  <c r="W927" i="2"/>
  <c r="O927" i="2"/>
  <c r="P928" i="2"/>
  <c r="Y929" i="2" l="1"/>
  <c r="Z929" i="2" s="1"/>
  <c r="AA929" i="2" s="1"/>
  <c r="Q929" i="2"/>
  <c r="R929" i="2" s="1"/>
  <c r="S929" i="2" s="1"/>
  <c r="X927" i="2"/>
  <c r="W926" i="2"/>
  <c r="O926" i="2"/>
  <c r="P927" i="2"/>
  <c r="Y928" i="2" l="1"/>
  <c r="Z928" i="2" s="1"/>
  <c r="AA928" i="2" s="1"/>
  <c r="Q928" i="2"/>
  <c r="R928" i="2" s="1"/>
  <c r="S928" i="2" s="1"/>
  <c r="X926" i="2"/>
  <c r="W925" i="2"/>
  <c r="O925" i="2"/>
  <c r="P926" i="2"/>
  <c r="Y927" i="2" l="1"/>
  <c r="Z927" i="2" s="1"/>
  <c r="AA927" i="2" s="1"/>
  <c r="Q927" i="2"/>
  <c r="R927" i="2" s="1"/>
  <c r="S927" i="2" s="1"/>
  <c r="X925" i="2"/>
  <c r="W924" i="2"/>
  <c r="O924" i="2"/>
  <c r="P925" i="2"/>
  <c r="Y926" i="2" l="1"/>
  <c r="Z926" i="2" s="1"/>
  <c r="AA926" i="2" s="1"/>
  <c r="Q926" i="2"/>
  <c r="R926" i="2" s="1"/>
  <c r="S926" i="2" s="1"/>
  <c r="X924" i="2"/>
  <c r="W923" i="2"/>
  <c r="O923" i="2"/>
  <c r="P924" i="2"/>
  <c r="Y925" i="2" l="1"/>
  <c r="Z925" i="2" s="1"/>
  <c r="AA925" i="2" s="1"/>
  <c r="Q925" i="2"/>
  <c r="R925" i="2" s="1"/>
  <c r="S925" i="2" s="1"/>
  <c r="X923" i="2"/>
  <c r="W922" i="2"/>
  <c r="O922" i="2"/>
  <c r="P923" i="2"/>
  <c r="Y924" i="2" l="1"/>
  <c r="Z924" i="2" s="1"/>
  <c r="AA924" i="2" s="1"/>
  <c r="Q924" i="2"/>
  <c r="R924" i="2" s="1"/>
  <c r="S924" i="2" s="1"/>
  <c r="X922" i="2"/>
  <c r="W921" i="2"/>
  <c r="O921" i="2"/>
  <c r="P922" i="2"/>
  <c r="Y923" i="2" l="1"/>
  <c r="Z923" i="2" s="1"/>
  <c r="AA923" i="2" s="1"/>
  <c r="Q923" i="2"/>
  <c r="R923" i="2" s="1"/>
  <c r="S923" i="2" s="1"/>
  <c r="X921" i="2"/>
  <c r="W920" i="2"/>
  <c r="O920" i="2"/>
  <c r="P921" i="2"/>
  <c r="Y922" i="2" l="1"/>
  <c r="Z922" i="2" s="1"/>
  <c r="AA922" i="2" s="1"/>
  <c r="Q922" i="2"/>
  <c r="R922" i="2" s="1"/>
  <c r="S922" i="2" s="1"/>
  <c r="X920" i="2"/>
  <c r="W919" i="2"/>
  <c r="O919" i="2"/>
  <c r="P920" i="2"/>
  <c r="Y921" i="2" l="1"/>
  <c r="Z921" i="2" s="1"/>
  <c r="AA921" i="2" s="1"/>
  <c r="Q921" i="2"/>
  <c r="R921" i="2" s="1"/>
  <c r="S921" i="2" s="1"/>
  <c r="X919" i="2"/>
  <c r="W918" i="2"/>
  <c r="O918" i="2"/>
  <c r="P919" i="2"/>
  <c r="Y920" i="2" l="1"/>
  <c r="Z920" i="2" s="1"/>
  <c r="AA920" i="2" s="1"/>
  <c r="Q920" i="2"/>
  <c r="R920" i="2" s="1"/>
  <c r="S920" i="2" s="1"/>
  <c r="X918" i="2"/>
  <c r="W917" i="2"/>
  <c r="O917" i="2"/>
  <c r="P918" i="2"/>
  <c r="Y919" i="2" l="1"/>
  <c r="Z919" i="2" s="1"/>
  <c r="AA919" i="2" s="1"/>
  <c r="Q919" i="2"/>
  <c r="R919" i="2" s="1"/>
  <c r="S919" i="2" s="1"/>
  <c r="X917" i="2"/>
  <c r="W916" i="2"/>
  <c r="O916" i="2"/>
  <c r="P917" i="2"/>
  <c r="Y918" i="2" l="1"/>
  <c r="Z918" i="2" s="1"/>
  <c r="AA918" i="2" s="1"/>
  <c r="Q918" i="2"/>
  <c r="R918" i="2" s="1"/>
  <c r="S918" i="2" s="1"/>
  <c r="X916" i="2"/>
  <c r="W915" i="2"/>
  <c r="O915" i="2"/>
  <c r="P916" i="2"/>
  <c r="Y917" i="2" l="1"/>
  <c r="Z917" i="2" s="1"/>
  <c r="AA917" i="2" s="1"/>
  <c r="Q917" i="2"/>
  <c r="R917" i="2" s="1"/>
  <c r="S917" i="2" s="1"/>
  <c r="X915" i="2"/>
  <c r="W914" i="2"/>
  <c r="O914" i="2"/>
  <c r="P915" i="2"/>
  <c r="Y916" i="2" l="1"/>
  <c r="Z916" i="2" s="1"/>
  <c r="AA916" i="2" s="1"/>
  <c r="Q916" i="2"/>
  <c r="R916" i="2" s="1"/>
  <c r="S916" i="2" s="1"/>
  <c r="X914" i="2"/>
  <c r="W913" i="2"/>
  <c r="O913" i="2"/>
  <c r="P914" i="2"/>
  <c r="Y915" i="2" l="1"/>
  <c r="Z915" i="2" s="1"/>
  <c r="AA915" i="2" s="1"/>
  <c r="Q915" i="2"/>
  <c r="R915" i="2" s="1"/>
  <c r="S915" i="2" s="1"/>
  <c r="X913" i="2"/>
  <c r="W912" i="2"/>
  <c r="O912" i="2"/>
  <c r="P913" i="2"/>
  <c r="Y914" i="2" l="1"/>
  <c r="Z914" i="2" s="1"/>
  <c r="AA914" i="2" s="1"/>
  <c r="Q914" i="2"/>
  <c r="R914" i="2" s="1"/>
  <c r="S914" i="2" s="1"/>
  <c r="X912" i="2"/>
  <c r="W911" i="2"/>
  <c r="O911" i="2"/>
  <c r="P912" i="2"/>
  <c r="Y913" i="2" l="1"/>
  <c r="Z913" i="2" s="1"/>
  <c r="AA913" i="2" s="1"/>
  <c r="Q913" i="2"/>
  <c r="R913" i="2" s="1"/>
  <c r="S913" i="2" s="1"/>
  <c r="X911" i="2"/>
  <c r="W910" i="2"/>
  <c r="O910" i="2"/>
  <c r="P911" i="2"/>
  <c r="Y912" i="2" l="1"/>
  <c r="Z912" i="2" s="1"/>
  <c r="AA912" i="2" s="1"/>
  <c r="Q912" i="2"/>
  <c r="R912" i="2" s="1"/>
  <c r="S912" i="2" s="1"/>
  <c r="X910" i="2"/>
  <c r="W909" i="2"/>
  <c r="O909" i="2"/>
  <c r="P910" i="2"/>
  <c r="Y911" i="2" l="1"/>
  <c r="Z911" i="2" s="1"/>
  <c r="AA911" i="2" s="1"/>
  <c r="Q911" i="2"/>
  <c r="R911" i="2" s="1"/>
  <c r="S911" i="2" s="1"/>
  <c r="X909" i="2"/>
  <c r="W908" i="2"/>
  <c r="O908" i="2"/>
  <c r="P909" i="2"/>
  <c r="Y910" i="2" l="1"/>
  <c r="Z910" i="2" s="1"/>
  <c r="AA910" i="2" s="1"/>
  <c r="Q910" i="2"/>
  <c r="R910" i="2" s="1"/>
  <c r="S910" i="2" s="1"/>
  <c r="X908" i="2"/>
  <c r="W907" i="2"/>
  <c r="O907" i="2"/>
  <c r="P908" i="2"/>
  <c r="Y909" i="2" l="1"/>
  <c r="Z909" i="2" s="1"/>
  <c r="AA909" i="2" s="1"/>
  <c r="Q909" i="2"/>
  <c r="R909" i="2" s="1"/>
  <c r="S909" i="2" s="1"/>
  <c r="X907" i="2"/>
  <c r="W906" i="2"/>
  <c r="O906" i="2"/>
  <c r="P907" i="2"/>
  <c r="Y908" i="2" l="1"/>
  <c r="Z908" i="2" s="1"/>
  <c r="AA908" i="2" s="1"/>
  <c r="Q908" i="2"/>
  <c r="R908" i="2" s="1"/>
  <c r="S908" i="2" s="1"/>
  <c r="X906" i="2"/>
  <c r="W905" i="2"/>
  <c r="O905" i="2"/>
  <c r="P906" i="2"/>
  <c r="Y907" i="2" l="1"/>
  <c r="Z907" i="2" s="1"/>
  <c r="AA907" i="2" s="1"/>
  <c r="Q907" i="2"/>
  <c r="R907" i="2" s="1"/>
  <c r="S907" i="2" s="1"/>
  <c r="X905" i="2"/>
  <c r="W904" i="2"/>
  <c r="O904" i="2"/>
  <c r="P905" i="2"/>
  <c r="Y906" i="2" l="1"/>
  <c r="Z906" i="2" s="1"/>
  <c r="AA906" i="2" s="1"/>
  <c r="Q906" i="2"/>
  <c r="R906" i="2" s="1"/>
  <c r="S906" i="2" s="1"/>
  <c r="X904" i="2"/>
  <c r="W903" i="2"/>
  <c r="O903" i="2"/>
  <c r="P904" i="2"/>
  <c r="Y905" i="2" l="1"/>
  <c r="Z905" i="2" s="1"/>
  <c r="AA905" i="2" s="1"/>
  <c r="Q905" i="2"/>
  <c r="R905" i="2" s="1"/>
  <c r="S905" i="2" s="1"/>
  <c r="X903" i="2"/>
  <c r="W902" i="2"/>
  <c r="O902" i="2"/>
  <c r="P903" i="2"/>
  <c r="Y904" i="2" l="1"/>
  <c r="Z904" i="2" s="1"/>
  <c r="AA904" i="2" s="1"/>
  <c r="Q904" i="2"/>
  <c r="R904" i="2" s="1"/>
  <c r="S904" i="2" s="1"/>
  <c r="X902" i="2"/>
  <c r="W901" i="2"/>
  <c r="O901" i="2"/>
  <c r="P902" i="2"/>
  <c r="Y903" i="2" l="1"/>
  <c r="Z903" i="2" s="1"/>
  <c r="AA903" i="2" s="1"/>
  <c r="Q903" i="2"/>
  <c r="R903" i="2" s="1"/>
  <c r="S903" i="2" s="1"/>
  <c r="X901" i="2"/>
  <c r="W900" i="2"/>
  <c r="O900" i="2"/>
  <c r="P901" i="2"/>
  <c r="Y902" i="2" l="1"/>
  <c r="Z902" i="2" s="1"/>
  <c r="AA902" i="2" s="1"/>
  <c r="Q902" i="2"/>
  <c r="R902" i="2" s="1"/>
  <c r="S902" i="2" s="1"/>
  <c r="X900" i="2"/>
  <c r="W899" i="2"/>
  <c r="O899" i="2"/>
  <c r="P900" i="2"/>
  <c r="Y901" i="2" l="1"/>
  <c r="Z901" i="2" s="1"/>
  <c r="AA901" i="2" s="1"/>
  <c r="Q901" i="2"/>
  <c r="R901" i="2" s="1"/>
  <c r="S901" i="2" s="1"/>
  <c r="X899" i="2"/>
  <c r="W898" i="2"/>
  <c r="O898" i="2"/>
  <c r="P899" i="2"/>
  <c r="Y900" i="2" l="1"/>
  <c r="Z900" i="2" s="1"/>
  <c r="AA900" i="2" s="1"/>
  <c r="Q900" i="2"/>
  <c r="R900" i="2" s="1"/>
  <c r="S900" i="2" s="1"/>
  <c r="X898" i="2"/>
  <c r="W897" i="2"/>
  <c r="O897" i="2"/>
  <c r="P898" i="2"/>
  <c r="Y899" i="2" l="1"/>
  <c r="Z899" i="2" s="1"/>
  <c r="AA899" i="2" s="1"/>
  <c r="Q899" i="2"/>
  <c r="R899" i="2" s="1"/>
  <c r="S899" i="2" s="1"/>
  <c r="X897" i="2"/>
  <c r="W896" i="2"/>
  <c r="O896" i="2"/>
  <c r="P897" i="2"/>
  <c r="Y898" i="2" l="1"/>
  <c r="Z898" i="2" s="1"/>
  <c r="AA898" i="2" s="1"/>
  <c r="Q898" i="2"/>
  <c r="R898" i="2" s="1"/>
  <c r="S898" i="2" s="1"/>
  <c r="X896" i="2"/>
  <c r="W895" i="2"/>
  <c r="O895" i="2"/>
  <c r="P896" i="2"/>
  <c r="Y897" i="2" l="1"/>
  <c r="Z897" i="2" s="1"/>
  <c r="AA897" i="2" s="1"/>
  <c r="Q897" i="2"/>
  <c r="R897" i="2" s="1"/>
  <c r="S897" i="2" s="1"/>
  <c r="X895" i="2"/>
  <c r="W894" i="2"/>
  <c r="O894" i="2"/>
  <c r="P895" i="2"/>
  <c r="Y896" i="2" l="1"/>
  <c r="Z896" i="2" s="1"/>
  <c r="AA896" i="2" s="1"/>
  <c r="Q896" i="2"/>
  <c r="R896" i="2" s="1"/>
  <c r="S896" i="2" s="1"/>
  <c r="X894" i="2"/>
  <c r="W893" i="2"/>
  <c r="O893" i="2"/>
  <c r="P894" i="2"/>
  <c r="Y895" i="2" l="1"/>
  <c r="Z895" i="2" s="1"/>
  <c r="AA895" i="2" s="1"/>
  <c r="Q895" i="2"/>
  <c r="R895" i="2" s="1"/>
  <c r="S895" i="2" s="1"/>
  <c r="X893" i="2"/>
  <c r="W892" i="2"/>
  <c r="O892" i="2"/>
  <c r="P893" i="2"/>
  <c r="Y894" i="2" l="1"/>
  <c r="Z894" i="2" s="1"/>
  <c r="AA894" i="2" s="1"/>
  <c r="Q894" i="2"/>
  <c r="R894" i="2" s="1"/>
  <c r="S894" i="2" s="1"/>
  <c r="X892" i="2"/>
  <c r="W891" i="2"/>
  <c r="O891" i="2"/>
  <c r="P892" i="2"/>
  <c r="Y893" i="2" l="1"/>
  <c r="Z893" i="2" s="1"/>
  <c r="AA893" i="2" s="1"/>
  <c r="Q893" i="2"/>
  <c r="R893" i="2" s="1"/>
  <c r="S893" i="2" s="1"/>
  <c r="X891" i="2"/>
  <c r="W890" i="2"/>
  <c r="O890" i="2"/>
  <c r="P891" i="2"/>
  <c r="Y892" i="2" l="1"/>
  <c r="Z892" i="2" s="1"/>
  <c r="AA892" i="2" s="1"/>
  <c r="Q892" i="2"/>
  <c r="R892" i="2" s="1"/>
  <c r="S892" i="2" s="1"/>
  <c r="X890" i="2"/>
  <c r="W889" i="2"/>
  <c r="O889" i="2"/>
  <c r="P890" i="2"/>
  <c r="Y891" i="2" l="1"/>
  <c r="Z891" i="2" s="1"/>
  <c r="AA891" i="2" s="1"/>
  <c r="Q891" i="2"/>
  <c r="R891" i="2" s="1"/>
  <c r="S891" i="2" s="1"/>
  <c r="X889" i="2"/>
  <c r="W888" i="2"/>
  <c r="O888" i="2"/>
  <c r="P889" i="2"/>
  <c r="Y890" i="2" l="1"/>
  <c r="Z890" i="2" s="1"/>
  <c r="AA890" i="2" s="1"/>
  <c r="Q890" i="2"/>
  <c r="R890" i="2" s="1"/>
  <c r="S890" i="2" s="1"/>
  <c r="X888" i="2"/>
  <c r="W887" i="2"/>
  <c r="O887" i="2"/>
  <c r="P888" i="2"/>
  <c r="Y889" i="2" l="1"/>
  <c r="Z889" i="2" s="1"/>
  <c r="AA889" i="2" s="1"/>
  <c r="Q889" i="2"/>
  <c r="R889" i="2" s="1"/>
  <c r="S889" i="2" s="1"/>
  <c r="X887" i="2"/>
  <c r="W886" i="2"/>
  <c r="O886" i="2"/>
  <c r="P887" i="2"/>
  <c r="Y888" i="2" l="1"/>
  <c r="Z888" i="2" s="1"/>
  <c r="AA888" i="2" s="1"/>
  <c r="Q888" i="2"/>
  <c r="R888" i="2" s="1"/>
  <c r="S888" i="2" s="1"/>
  <c r="X886" i="2"/>
  <c r="W885" i="2"/>
  <c r="O885" i="2"/>
  <c r="P886" i="2"/>
  <c r="Y887" i="2" l="1"/>
  <c r="Z887" i="2" s="1"/>
  <c r="AA887" i="2" s="1"/>
  <c r="Q887" i="2"/>
  <c r="R887" i="2" s="1"/>
  <c r="S887" i="2" s="1"/>
  <c r="X885" i="2"/>
  <c r="W884" i="2"/>
  <c r="O884" i="2"/>
  <c r="P885" i="2"/>
  <c r="Y886" i="2" l="1"/>
  <c r="Z886" i="2" s="1"/>
  <c r="AA886" i="2" s="1"/>
  <c r="Q886" i="2"/>
  <c r="R886" i="2" s="1"/>
  <c r="S886" i="2" s="1"/>
  <c r="X884" i="2"/>
  <c r="W883" i="2"/>
  <c r="O883" i="2"/>
  <c r="P884" i="2"/>
  <c r="Y885" i="2" l="1"/>
  <c r="Z885" i="2" s="1"/>
  <c r="AA885" i="2" s="1"/>
  <c r="Q885" i="2"/>
  <c r="R885" i="2" s="1"/>
  <c r="S885" i="2" s="1"/>
  <c r="X883" i="2"/>
  <c r="W882" i="2"/>
  <c r="O882" i="2"/>
  <c r="P883" i="2"/>
  <c r="Y884" i="2" l="1"/>
  <c r="Z884" i="2" s="1"/>
  <c r="AA884" i="2" s="1"/>
  <c r="Q884" i="2"/>
  <c r="R884" i="2" s="1"/>
  <c r="S884" i="2" s="1"/>
  <c r="X882" i="2"/>
  <c r="W881" i="2"/>
  <c r="O881" i="2"/>
  <c r="P882" i="2"/>
  <c r="Y883" i="2" l="1"/>
  <c r="Z883" i="2" s="1"/>
  <c r="AA883" i="2" s="1"/>
  <c r="Q883" i="2"/>
  <c r="R883" i="2" s="1"/>
  <c r="S883" i="2" s="1"/>
  <c r="X881" i="2"/>
  <c r="W880" i="2"/>
  <c r="O880" i="2"/>
  <c r="P881" i="2"/>
  <c r="Y882" i="2" l="1"/>
  <c r="Z882" i="2" s="1"/>
  <c r="AA882" i="2" s="1"/>
  <c r="Q882" i="2"/>
  <c r="R882" i="2" s="1"/>
  <c r="S882" i="2" s="1"/>
  <c r="X880" i="2"/>
  <c r="W879" i="2"/>
  <c r="O879" i="2"/>
  <c r="P880" i="2"/>
  <c r="Y881" i="2" l="1"/>
  <c r="Z881" i="2" s="1"/>
  <c r="AA881" i="2" s="1"/>
  <c r="Q881" i="2"/>
  <c r="R881" i="2" s="1"/>
  <c r="S881" i="2" s="1"/>
  <c r="X879" i="2"/>
  <c r="W878" i="2"/>
  <c r="O878" i="2"/>
  <c r="P879" i="2"/>
  <c r="Y880" i="2" l="1"/>
  <c r="Z880" i="2" s="1"/>
  <c r="AA880" i="2" s="1"/>
  <c r="Q880" i="2"/>
  <c r="R880" i="2" s="1"/>
  <c r="S880" i="2" s="1"/>
  <c r="X878" i="2"/>
  <c r="W877" i="2"/>
  <c r="O877" i="2"/>
  <c r="P878" i="2"/>
  <c r="Y879" i="2" l="1"/>
  <c r="Z879" i="2" s="1"/>
  <c r="AA879" i="2" s="1"/>
  <c r="Q879" i="2"/>
  <c r="R879" i="2" s="1"/>
  <c r="S879" i="2" s="1"/>
  <c r="X877" i="2"/>
  <c r="W876" i="2"/>
  <c r="O876" i="2"/>
  <c r="P877" i="2"/>
  <c r="Y878" i="2" l="1"/>
  <c r="Z878" i="2" s="1"/>
  <c r="AA878" i="2" s="1"/>
  <c r="Q878" i="2"/>
  <c r="R878" i="2" s="1"/>
  <c r="S878" i="2" s="1"/>
  <c r="X876" i="2"/>
  <c r="W875" i="2"/>
  <c r="O875" i="2"/>
  <c r="P876" i="2"/>
  <c r="Y877" i="2" l="1"/>
  <c r="Z877" i="2" s="1"/>
  <c r="AA877" i="2" s="1"/>
  <c r="Q877" i="2"/>
  <c r="R877" i="2" s="1"/>
  <c r="S877" i="2" s="1"/>
  <c r="X875" i="2"/>
  <c r="W874" i="2"/>
  <c r="O874" i="2"/>
  <c r="P875" i="2"/>
  <c r="Y876" i="2" l="1"/>
  <c r="Z876" i="2" s="1"/>
  <c r="AA876" i="2" s="1"/>
  <c r="Q876" i="2"/>
  <c r="R876" i="2" s="1"/>
  <c r="S876" i="2" s="1"/>
  <c r="X874" i="2"/>
  <c r="W873" i="2"/>
  <c r="O873" i="2"/>
  <c r="P874" i="2"/>
  <c r="Y875" i="2" l="1"/>
  <c r="Z875" i="2" s="1"/>
  <c r="AA875" i="2" s="1"/>
  <c r="Q875" i="2"/>
  <c r="R875" i="2" s="1"/>
  <c r="S875" i="2" s="1"/>
  <c r="X873" i="2"/>
  <c r="W872" i="2"/>
  <c r="O872" i="2"/>
  <c r="P873" i="2"/>
  <c r="Y874" i="2" l="1"/>
  <c r="Z874" i="2" s="1"/>
  <c r="AA874" i="2" s="1"/>
  <c r="Q874" i="2"/>
  <c r="R874" i="2" s="1"/>
  <c r="S874" i="2" s="1"/>
  <c r="X872" i="2"/>
  <c r="W871" i="2"/>
  <c r="O871" i="2"/>
  <c r="P872" i="2"/>
  <c r="Y873" i="2" l="1"/>
  <c r="Z873" i="2" s="1"/>
  <c r="AA873" i="2" s="1"/>
  <c r="Q873" i="2"/>
  <c r="R873" i="2" s="1"/>
  <c r="S873" i="2" s="1"/>
  <c r="X871" i="2"/>
  <c r="W870" i="2"/>
  <c r="O870" i="2"/>
  <c r="P871" i="2"/>
  <c r="Y872" i="2" l="1"/>
  <c r="Z872" i="2" s="1"/>
  <c r="AA872" i="2" s="1"/>
  <c r="Q872" i="2"/>
  <c r="R872" i="2" s="1"/>
  <c r="S872" i="2" s="1"/>
  <c r="X870" i="2"/>
  <c r="W869" i="2"/>
  <c r="O869" i="2"/>
  <c r="P870" i="2"/>
  <c r="Y871" i="2" l="1"/>
  <c r="Z871" i="2" s="1"/>
  <c r="AA871" i="2" s="1"/>
  <c r="Q871" i="2"/>
  <c r="R871" i="2" s="1"/>
  <c r="S871" i="2" s="1"/>
  <c r="X869" i="2"/>
  <c r="W868" i="2"/>
  <c r="O868" i="2"/>
  <c r="P869" i="2"/>
  <c r="Y870" i="2" l="1"/>
  <c r="Z870" i="2" s="1"/>
  <c r="AA870" i="2" s="1"/>
  <c r="Q870" i="2"/>
  <c r="R870" i="2" s="1"/>
  <c r="S870" i="2" s="1"/>
  <c r="X868" i="2"/>
  <c r="W867" i="2"/>
  <c r="O867" i="2"/>
  <c r="P868" i="2"/>
  <c r="Y869" i="2" l="1"/>
  <c r="Z869" i="2" s="1"/>
  <c r="AA869" i="2" s="1"/>
  <c r="Q869" i="2"/>
  <c r="R869" i="2" s="1"/>
  <c r="S869" i="2" s="1"/>
  <c r="X867" i="2"/>
  <c r="W866" i="2"/>
  <c r="O866" i="2"/>
  <c r="P867" i="2"/>
  <c r="Y868" i="2" l="1"/>
  <c r="Z868" i="2" s="1"/>
  <c r="AA868" i="2" s="1"/>
  <c r="Q868" i="2"/>
  <c r="R868" i="2" s="1"/>
  <c r="S868" i="2" s="1"/>
  <c r="X866" i="2"/>
  <c r="W865" i="2"/>
  <c r="O865" i="2"/>
  <c r="P866" i="2"/>
  <c r="Y867" i="2" l="1"/>
  <c r="Z867" i="2" s="1"/>
  <c r="AA867" i="2" s="1"/>
  <c r="Q867" i="2"/>
  <c r="R867" i="2" s="1"/>
  <c r="S867" i="2" s="1"/>
  <c r="X865" i="2"/>
  <c r="W864" i="2"/>
  <c r="O864" i="2"/>
  <c r="P865" i="2"/>
  <c r="Y866" i="2" l="1"/>
  <c r="Z866" i="2" s="1"/>
  <c r="AA866" i="2" s="1"/>
  <c r="Q866" i="2"/>
  <c r="R866" i="2" s="1"/>
  <c r="S866" i="2" s="1"/>
  <c r="X864" i="2"/>
  <c r="W863" i="2"/>
  <c r="O863" i="2"/>
  <c r="P864" i="2"/>
  <c r="Y865" i="2" l="1"/>
  <c r="Z865" i="2" s="1"/>
  <c r="AA865" i="2" s="1"/>
  <c r="Q865" i="2"/>
  <c r="R865" i="2" s="1"/>
  <c r="S865" i="2" s="1"/>
  <c r="X863" i="2"/>
  <c r="W862" i="2"/>
  <c r="O862" i="2"/>
  <c r="P863" i="2"/>
  <c r="Y864" i="2" l="1"/>
  <c r="Z864" i="2" s="1"/>
  <c r="AA864" i="2" s="1"/>
  <c r="Q864" i="2"/>
  <c r="R864" i="2" s="1"/>
  <c r="S864" i="2" s="1"/>
  <c r="X862" i="2"/>
  <c r="W861" i="2"/>
  <c r="O861" i="2"/>
  <c r="P862" i="2"/>
  <c r="Y863" i="2" l="1"/>
  <c r="Z863" i="2" s="1"/>
  <c r="AA863" i="2" s="1"/>
  <c r="Q863" i="2"/>
  <c r="R863" i="2" s="1"/>
  <c r="S863" i="2" s="1"/>
  <c r="X861" i="2"/>
  <c r="W860" i="2"/>
  <c r="O860" i="2"/>
  <c r="P861" i="2"/>
  <c r="Y862" i="2" l="1"/>
  <c r="Z862" i="2" s="1"/>
  <c r="AA862" i="2" s="1"/>
  <c r="Q862" i="2"/>
  <c r="R862" i="2" s="1"/>
  <c r="S862" i="2" s="1"/>
  <c r="X860" i="2"/>
  <c r="W859" i="2"/>
  <c r="O859" i="2"/>
  <c r="P860" i="2"/>
  <c r="Y861" i="2" l="1"/>
  <c r="Z861" i="2" s="1"/>
  <c r="AA861" i="2" s="1"/>
  <c r="Q861" i="2"/>
  <c r="R861" i="2" s="1"/>
  <c r="S861" i="2" s="1"/>
  <c r="X859" i="2"/>
  <c r="W858" i="2"/>
  <c r="O858" i="2"/>
  <c r="P859" i="2"/>
  <c r="Y860" i="2" l="1"/>
  <c r="Z860" i="2" s="1"/>
  <c r="AA860" i="2" s="1"/>
  <c r="Q860" i="2"/>
  <c r="R860" i="2" s="1"/>
  <c r="S860" i="2" s="1"/>
  <c r="X858" i="2"/>
  <c r="W857" i="2"/>
  <c r="O857" i="2"/>
  <c r="P858" i="2"/>
  <c r="Y859" i="2" l="1"/>
  <c r="Z859" i="2" s="1"/>
  <c r="AA859" i="2" s="1"/>
  <c r="Q859" i="2"/>
  <c r="R859" i="2" s="1"/>
  <c r="S859" i="2" s="1"/>
  <c r="X857" i="2"/>
  <c r="W856" i="2"/>
  <c r="O856" i="2"/>
  <c r="P857" i="2"/>
  <c r="Y858" i="2" l="1"/>
  <c r="Z858" i="2" s="1"/>
  <c r="AA858" i="2" s="1"/>
  <c r="Q858" i="2"/>
  <c r="R858" i="2" s="1"/>
  <c r="S858" i="2" s="1"/>
  <c r="X856" i="2"/>
  <c r="W855" i="2"/>
  <c r="O855" i="2"/>
  <c r="P856" i="2"/>
  <c r="Y857" i="2" l="1"/>
  <c r="Z857" i="2" s="1"/>
  <c r="AA857" i="2" s="1"/>
  <c r="Q857" i="2"/>
  <c r="R857" i="2" s="1"/>
  <c r="S857" i="2" s="1"/>
  <c r="X855" i="2"/>
  <c r="W854" i="2"/>
  <c r="O854" i="2"/>
  <c r="P855" i="2"/>
  <c r="Y856" i="2" l="1"/>
  <c r="Z856" i="2" s="1"/>
  <c r="AA856" i="2" s="1"/>
  <c r="Q856" i="2"/>
  <c r="R856" i="2" s="1"/>
  <c r="S856" i="2" s="1"/>
  <c r="X854" i="2"/>
  <c r="W853" i="2"/>
  <c r="O853" i="2"/>
  <c r="P854" i="2"/>
  <c r="Y855" i="2" l="1"/>
  <c r="Z855" i="2" s="1"/>
  <c r="AA855" i="2" s="1"/>
  <c r="Q855" i="2"/>
  <c r="R855" i="2" s="1"/>
  <c r="S855" i="2" s="1"/>
  <c r="X853" i="2"/>
  <c r="W852" i="2"/>
  <c r="O852" i="2"/>
  <c r="P853" i="2"/>
  <c r="Y854" i="2" l="1"/>
  <c r="Z854" i="2" s="1"/>
  <c r="AA854" i="2" s="1"/>
  <c r="Q854" i="2"/>
  <c r="R854" i="2" s="1"/>
  <c r="S854" i="2" s="1"/>
  <c r="X852" i="2"/>
  <c r="W851" i="2"/>
  <c r="O851" i="2"/>
  <c r="P852" i="2"/>
  <c r="Y853" i="2" l="1"/>
  <c r="Z853" i="2" s="1"/>
  <c r="AA853" i="2" s="1"/>
  <c r="Q853" i="2"/>
  <c r="R853" i="2" s="1"/>
  <c r="S853" i="2" s="1"/>
  <c r="X851" i="2"/>
  <c r="W850" i="2"/>
  <c r="O850" i="2"/>
  <c r="P851" i="2"/>
  <c r="Y852" i="2" l="1"/>
  <c r="Z852" i="2" s="1"/>
  <c r="AA852" i="2" s="1"/>
  <c r="Q852" i="2"/>
  <c r="R852" i="2" s="1"/>
  <c r="S852" i="2" s="1"/>
  <c r="X850" i="2"/>
  <c r="W849" i="2"/>
  <c r="O849" i="2"/>
  <c r="P850" i="2"/>
  <c r="Y851" i="2" l="1"/>
  <c r="Z851" i="2" s="1"/>
  <c r="AA851" i="2" s="1"/>
  <c r="Q851" i="2"/>
  <c r="R851" i="2" s="1"/>
  <c r="S851" i="2" s="1"/>
  <c r="X849" i="2"/>
  <c r="W848" i="2"/>
  <c r="O848" i="2"/>
  <c r="P849" i="2"/>
  <c r="Y850" i="2" l="1"/>
  <c r="Z850" i="2" s="1"/>
  <c r="AA850" i="2" s="1"/>
  <c r="Q850" i="2"/>
  <c r="R850" i="2" s="1"/>
  <c r="S850" i="2" s="1"/>
  <c r="X848" i="2"/>
  <c r="W847" i="2"/>
  <c r="O847" i="2"/>
  <c r="P848" i="2"/>
  <c r="Y849" i="2" l="1"/>
  <c r="Z849" i="2" s="1"/>
  <c r="AA849" i="2" s="1"/>
  <c r="Q849" i="2"/>
  <c r="R849" i="2" s="1"/>
  <c r="S849" i="2" s="1"/>
  <c r="X847" i="2"/>
  <c r="W846" i="2"/>
  <c r="O846" i="2"/>
  <c r="P847" i="2"/>
  <c r="Y848" i="2" l="1"/>
  <c r="Z848" i="2" s="1"/>
  <c r="AA848" i="2" s="1"/>
  <c r="Q848" i="2"/>
  <c r="R848" i="2" s="1"/>
  <c r="S848" i="2" s="1"/>
  <c r="X846" i="2"/>
  <c r="W845" i="2"/>
  <c r="O845" i="2"/>
  <c r="P846" i="2"/>
  <c r="Y847" i="2" l="1"/>
  <c r="Z847" i="2" s="1"/>
  <c r="AA847" i="2" s="1"/>
  <c r="Q847" i="2"/>
  <c r="R847" i="2" s="1"/>
  <c r="S847" i="2" s="1"/>
  <c r="X845" i="2"/>
  <c r="W844" i="2"/>
  <c r="O844" i="2"/>
  <c r="P845" i="2"/>
  <c r="Y846" i="2" l="1"/>
  <c r="Z846" i="2" s="1"/>
  <c r="AA846" i="2" s="1"/>
  <c r="Q846" i="2"/>
  <c r="R846" i="2" s="1"/>
  <c r="S846" i="2" s="1"/>
  <c r="X844" i="2"/>
  <c r="W843" i="2"/>
  <c r="O843" i="2"/>
  <c r="P844" i="2"/>
  <c r="Y845" i="2" l="1"/>
  <c r="Z845" i="2" s="1"/>
  <c r="AA845" i="2" s="1"/>
  <c r="Q845" i="2"/>
  <c r="R845" i="2" s="1"/>
  <c r="S845" i="2" s="1"/>
  <c r="X843" i="2"/>
  <c r="W842" i="2"/>
  <c r="O842" i="2"/>
  <c r="P843" i="2"/>
  <c r="Y844" i="2" l="1"/>
  <c r="Z844" i="2" s="1"/>
  <c r="AA844" i="2" s="1"/>
  <c r="Q844" i="2"/>
  <c r="R844" i="2" s="1"/>
  <c r="S844" i="2" s="1"/>
  <c r="X842" i="2"/>
  <c r="W841" i="2"/>
  <c r="O841" i="2"/>
  <c r="P842" i="2"/>
  <c r="Y843" i="2" l="1"/>
  <c r="Z843" i="2" s="1"/>
  <c r="AA843" i="2" s="1"/>
  <c r="Q843" i="2"/>
  <c r="R843" i="2" s="1"/>
  <c r="S843" i="2" s="1"/>
  <c r="X841" i="2"/>
  <c r="W840" i="2"/>
  <c r="O840" i="2"/>
  <c r="P841" i="2"/>
  <c r="Y842" i="2" l="1"/>
  <c r="Z842" i="2" s="1"/>
  <c r="AA842" i="2" s="1"/>
  <c r="Q842" i="2"/>
  <c r="R842" i="2" s="1"/>
  <c r="S842" i="2" s="1"/>
  <c r="X840" i="2"/>
  <c r="W839" i="2"/>
  <c r="O839" i="2"/>
  <c r="P840" i="2"/>
  <c r="Y841" i="2" l="1"/>
  <c r="Z841" i="2" s="1"/>
  <c r="AA841" i="2" s="1"/>
  <c r="Q841" i="2"/>
  <c r="R841" i="2" s="1"/>
  <c r="S841" i="2" s="1"/>
  <c r="X839" i="2"/>
  <c r="W838" i="2"/>
  <c r="O838" i="2"/>
  <c r="P839" i="2"/>
  <c r="Y840" i="2" l="1"/>
  <c r="Z840" i="2" s="1"/>
  <c r="AA840" i="2" s="1"/>
  <c r="Q840" i="2"/>
  <c r="R840" i="2" s="1"/>
  <c r="S840" i="2" s="1"/>
  <c r="X838" i="2"/>
  <c r="W837" i="2"/>
  <c r="O837" i="2"/>
  <c r="P838" i="2"/>
  <c r="Y839" i="2" l="1"/>
  <c r="Z839" i="2" s="1"/>
  <c r="AA839" i="2" s="1"/>
  <c r="Q839" i="2"/>
  <c r="R839" i="2" s="1"/>
  <c r="S839" i="2" s="1"/>
  <c r="X837" i="2"/>
  <c r="W836" i="2"/>
  <c r="O836" i="2"/>
  <c r="P837" i="2"/>
  <c r="Y838" i="2" l="1"/>
  <c r="Z838" i="2" s="1"/>
  <c r="AA838" i="2" s="1"/>
  <c r="Q838" i="2"/>
  <c r="R838" i="2" s="1"/>
  <c r="S838" i="2" s="1"/>
  <c r="X836" i="2"/>
  <c r="W835" i="2"/>
  <c r="O835" i="2"/>
  <c r="P836" i="2"/>
  <c r="Y837" i="2" l="1"/>
  <c r="Z837" i="2" s="1"/>
  <c r="AA837" i="2" s="1"/>
  <c r="Q837" i="2"/>
  <c r="R837" i="2" s="1"/>
  <c r="S837" i="2" s="1"/>
  <c r="X835" i="2"/>
  <c r="W834" i="2"/>
  <c r="O834" i="2"/>
  <c r="P835" i="2"/>
  <c r="Y836" i="2" l="1"/>
  <c r="Z836" i="2" s="1"/>
  <c r="AA836" i="2" s="1"/>
  <c r="Q836" i="2"/>
  <c r="R836" i="2" s="1"/>
  <c r="S836" i="2" s="1"/>
  <c r="X834" i="2"/>
  <c r="W833" i="2"/>
  <c r="O833" i="2"/>
  <c r="P834" i="2"/>
  <c r="Y835" i="2" l="1"/>
  <c r="Z835" i="2" s="1"/>
  <c r="AA835" i="2" s="1"/>
  <c r="Q835" i="2"/>
  <c r="R835" i="2" s="1"/>
  <c r="S835" i="2" s="1"/>
  <c r="X833" i="2"/>
  <c r="W832" i="2"/>
  <c r="O832" i="2"/>
  <c r="P833" i="2"/>
  <c r="Y834" i="2" l="1"/>
  <c r="Z834" i="2" s="1"/>
  <c r="AA834" i="2" s="1"/>
  <c r="Q834" i="2"/>
  <c r="R834" i="2" s="1"/>
  <c r="S834" i="2" s="1"/>
  <c r="X832" i="2"/>
  <c r="W831" i="2"/>
  <c r="O831" i="2"/>
  <c r="P832" i="2"/>
  <c r="Y833" i="2" l="1"/>
  <c r="Z833" i="2" s="1"/>
  <c r="AA833" i="2" s="1"/>
  <c r="Q833" i="2"/>
  <c r="R833" i="2" s="1"/>
  <c r="S833" i="2" s="1"/>
  <c r="X831" i="2"/>
  <c r="W830" i="2"/>
  <c r="O830" i="2"/>
  <c r="P831" i="2"/>
  <c r="Y832" i="2" l="1"/>
  <c r="Z832" i="2" s="1"/>
  <c r="AA832" i="2" s="1"/>
  <c r="Q832" i="2"/>
  <c r="R832" i="2" s="1"/>
  <c r="S832" i="2" s="1"/>
  <c r="X830" i="2"/>
  <c r="W829" i="2"/>
  <c r="O829" i="2"/>
  <c r="P830" i="2"/>
  <c r="Y831" i="2" l="1"/>
  <c r="Z831" i="2" s="1"/>
  <c r="AA831" i="2" s="1"/>
  <c r="Q831" i="2"/>
  <c r="R831" i="2" s="1"/>
  <c r="S831" i="2" s="1"/>
  <c r="X829" i="2"/>
  <c r="W828" i="2"/>
  <c r="O828" i="2"/>
  <c r="P829" i="2"/>
  <c r="Y830" i="2" l="1"/>
  <c r="Z830" i="2" s="1"/>
  <c r="AA830" i="2" s="1"/>
  <c r="Q830" i="2"/>
  <c r="R830" i="2" s="1"/>
  <c r="S830" i="2" s="1"/>
  <c r="X828" i="2"/>
  <c r="W827" i="2"/>
  <c r="O827" i="2"/>
  <c r="P828" i="2"/>
  <c r="Y829" i="2" l="1"/>
  <c r="Z829" i="2" s="1"/>
  <c r="AA829" i="2" s="1"/>
  <c r="Q829" i="2"/>
  <c r="R829" i="2" s="1"/>
  <c r="S829" i="2" s="1"/>
  <c r="X827" i="2"/>
  <c r="W826" i="2"/>
  <c r="O826" i="2"/>
  <c r="P827" i="2"/>
  <c r="Y828" i="2" l="1"/>
  <c r="Z828" i="2" s="1"/>
  <c r="AA828" i="2" s="1"/>
  <c r="Q828" i="2"/>
  <c r="R828" i="2" s="1"/>
  <c r="S828" i="2" s="1"/>
  <c r="X826" i="2"/>
  <c r="W825" i="2"/>
  <c r="O825" i="2"/>
  <c r="P826" i="2"/>
  <c r="Y827" i="2" l="1"/>
  <c r="Z827" i="2" s="1"/>
  <c r="AA827" i="2" s="1"/>
  <c r="Q827" i="2"/>
  <c r="R827" i="2" s="1"/>
  <c r="S827" i="2" s="1"/>
  <c r="X825" i="2"/>
  <c r="W824" i="2"/>
  <c r="O824" i="2"/>
  <c r="P825" i="2"/>
  <c r="Y826" i="2" l="1"/>
  <c r="Z826" i="2" s="1"/>
  <c r="AA826" i="2" s="1"/>
  <c r="Q826" i="2"/>
  <c r="R826" i="2" s="1"/>
  <c r="S826" i="2" s="1"/>
  <c r="X824" i="2"/>
  <c r="W823" i="2"/>
  <c r="O823" i="2"/>
  <c r="P824" i="2"/>
  <c r="Y825" i="2" l="1"/>
  <c r="Z825" i="2" s="1"/>
  <c r="AA825" i="2" s="1"/>
  <c r="Q825" i="2"/>
  <c r="R825" i="2" s="1"/>
  <c r="S825" i="2" s="1"/>
  <c r="X823" i="2"/>
  <c r="W822" i="2"/>
  <c r="O822" i="2"/>
  <c r="P823" i="2"/>
  <c r="Y824" i="2" l="1"/>
  <c r="Z824" i="2" s="1"/>
  <c r="AA824" i="2" s="1"/>
  <c r="Q824" i="2"/>
  <c r="R824" i="2" s="1"/>
  <c r="S824" i="2" s="1"/>
  <c r="X822" i="2"/>
  <c r="W821" i="2"/>
  <c r="O821" i="2"/>
  <c r="P822" i="2"/>
  <c r="Y823" i="2" l="1"/>
  <c r="Z823" i="2" s="1"/>
  <c r="AA823" i="2" s="1"/>
  <c r="Q823" i="2"/>
  <c r="R823" i="2" s="1"/>
  <c r="S823" i="2" s="1"/>
  <c r="X821" i="2"/>
  <c r="W820" i="2"/>
  <c r="O820" i="2"/>
  <c r="P821" i="2"/>
  <c r="Y822" i="2" l="1"/>
  <c r="Z822" i="2" s="1"/>
  <c r="AA822" i="2" s="1"/>
  <c r="Q822" i="2"/>
  <c r="R822" i="2" s="1"/>
  <c r="S822" i="2" s="1"/>
  <c r="X820" i="2"/>
  <c r="W819" i="2"/>
  <c r="O819" i="2"/>
  <c r="P820" i="2"/>
  <c r="Y821" i="2" l="1"/>
  <c r="Z821" i="2" s="1"/>
  <c r="AA821" i="2" s="1"/>
  <c r="Q821" i="2"/>
  <c r="R821" i="2" s="1"/>
  <c r="S821" i="2" s="1"/>
  <c r="X819" i="2"/>
  <c r="W818" i="2"/>
  <c r="O818" i="2"/>
  <c r="P819" i="2"/>
  <c r="Y820" i="2" l="1"/>
  <c r="Z820" i="2" s="1"/>
  <c r="AA820" i="2" s="1"/>
  <c r="Q820" i="2"/>
  <c r="R820" i="2" s="1"/>
  <c r="S820" i="2" s="1"/>
  <c r="X818" i="2"/>
  <c r="W817" i="2"/>
  <c r="O817" i="2"/>
  <c r="P818" i="2"/>
  <c r="Y819" i="2" l="1"/>
  <c r="Z819" i="2" s="1"/>
  <c r="AA819" i="2" s="1"/>
  <c r="Q819" i="2"/>
  <c r="R819" i="2" s="1"/>
  <c r="S819" i="2" s="1"/>
  <c r="X817" i="2"/>
  <c r="W816" i="2"/>
  <c r="O816" i="2"/>
  <c r="P817" i="2"/>
  <c r="Y818" i="2" l="1"/>
  <c r="Z818" i="2" s="1"/>
  <c r="AA818" i="2" s="1"/>
  <c r="Q818" i="2"/>
  <c r="R818" i="2" s="1"/>
  <c r="S818" i="2" s="1"/>
  <c r="X816" i="2"/>
  <c r="W815" i="2"/>
  <c r="O815" i="2"/>
  <c r="P816" i="2"/>
  <c r="Y817" i="2" l="1"/>
  <c r="Z817" i="2" s="1"/>
  <c r="AA817" i="2" s="1"/>
  <c r="Q817" i="2"/>
  <c r="R817" i="2" s="1"/>
  <c r="S817" i="2" s="1"/>
  <c r="X815" i="2"/>
  <c r="W814" i="2"/>
  <c r="O814" i="2"/>
  <c r="P815" i="2"/>
  <c r="Y816" i="2" l="1"/>
  <c r="Z816" i="2" s="1"/>
  <c r="AA816" i="2" s="1"/>
  <c r="Q816" i="2"/>
  <c r="R816" i="2" s="1"/>
  <c r="S816" i="2" s="1"/>
  <c r="X814" i="2"/>
  <c r="W813" i="2"/>
  <c r="O813" i="2"/>
  <c r="P814" i="2"/>
  <c r="Y815" i="2" l="1"/>
  <c r="Z815" i="2" s="1"/>
  <c r="AA815" i="2" s="1"/>
  <c r="Q815" i="2"/>
  <c r="R815" i="2" s="1"/>
  <c r="S815" i="2" s="1"/>
  <c r="X813" i="2"/>
  <c r="W812" i="2"/>
  <c r="O812" i="2"/>
  <c r="P813" i="2"/>
  <c r="Y814" i="2" l="1"/>
  <c r="Z814" i="2" s="1"/>
  <c r="AA814" i="2" s="1"/>
  <c r="Q814" i="2"/>
  <c r="R814" i="2" s="1"/>
  <c r="S814" i="2" s="1"/>
  <c r="X812" i="2"/>
  <c r="W811" i="2"/>
  <c r="O811" i="2"/>
  <c r="P812" i="2"/>
  <c r="Y813" i="2" l="1"/>
  <c r="Z813" i="2" s="1"/>
  <c r="AA813" i="2" s="1"/>
  <c r="Q813" i="2"/>
  <c r="R813" i="2" s="1"/>
  <c r="S813" i="2" s="1"/>
  <c r="X811" i="2"/>
  <c r="W810" i="2"/>
  <c r="O810" i="2"/>
  <c r="P811" i="2"/>
  <c r="Y812" i="2" l="1"/>
  <c r="Z812" i="2" s="1"/>
  <c r="AA812" i="2" s="1"/>
  <c r="Q812" i="2"/>
  <c r="R812" i="2" s="1"/>
  <c r="S812" i="2" s="1"/>
  <c r="X810" i="2"/>
  <c r="W809" i="2"/>
  <c r="O809" i="2"/>
  <c r="P810" i="2"/>
  <c r="Y811" i="2" l="1"/>
  <c r="Z811" i="2" s="1"/>
  <c r="AA811" i="2" s="1"/>
  <c r="Q811" i="2"/>
  <c r="R811" i="2" s="1"/>
  <c r="S811" i="2" s="1"/>
  <c r="X809" i="2"/>
  <c r="W808" i="2"/>
  <c r="O808" i="2"/>
  <c r="P809" i="2"/>
  <c r="Y810" i="2" l="1"/>
  <c r="Z810" i="2" s="1"/>
  <c r="AA810" i="2" s="1"/>
  <c r="Q810" i="2"/>
  <c r="R810" i="2" s="1"/>
  <c r="S810" i="2" s="1"/>
  <c r="X808" i="2"/>
  <c r="W807" i="2"/>
  <c r="O807" i="2"/>
  <c r="P808" i="2"/>
  <c r="Y809" i="2" l="1"/>
  <c r="Z809" i="2" s="1"/>
  <c r="AA809" i="2" s="1"/>
  <c r="Q809" i="2"/>
  <c r="R809" i="2" s="1"/>
  <c r="S809" i="2" s="1"/>
  <c r="X807" i="2"/>
  <c r="W806" i="2"/>
  <c r="O806" i="2"/>
  <c r="P807" i="2"/>
  <c r="Y808" i="2" l="1"/>
  <c r="Z808" i="2" s="1"/>
  <c r="AA808" i="2" s="1"/>
  <c r="Q808" i="2"/>
  <c r="R808" i="2" s="1"/>
  <c r="S808" i="2" s="1"/>
  <c r="X806" i="2"/>
  <c r="W805" i="2"/>
  <c r="O805" i="2"/>
  <c r="P806" i="2"/>
  <c r="Y807" i="2" l="1"/>
  <c r="Z807" i="2" s="1"/>
  <c r="AA807" i="2" s="1"/>
  <c r="Q807" i="2"/>
  <c r="R807" i="2" s="1"/>
  <c r="S807" i="2" s="1"/>
  <c r="X805" i="2"/>
  <c r="W804" i="2"/>
  <c r="O804" i="2"/>
  <c r="P805" i="2"/>
  <c r="Y806" i="2" l="1"/>
  <c r="Z806" i="2" s="1"/>
  <c r="AA806" i="2" s="1"/>
  <c r="Q806" i="2"/>
  <c r="R806" i="2" s="1"/>
  <c r="S806" i="2" s="1"/>
  <c r="X804" i="2"/>
  <c r="W803" i="2"/>
  <c r="O803" i="2"/>
  <c r="P804" i="2"/>
  <c r="Y805" i="2" l="1"/>
  <c r="Z805" i="2" s="1"/>
  <c r="AA805" i="2" s="1"/>
  <c r="Q805" i="2"/>
  <c r="R805" i="2" s="1"/>
  <c r="S805" i="2" s="1"/>
  <c r="X803" i="2"/>
  <c r="W802" i="2"/>
  <c r="O802" i="2"/>
  <c r="P803" i="2"/>
  <c r="Y804" i="2" l="1"/>
  <c r="Z804" i="2" s="1"/>
  <c r="AA804" i="2" s="1"/>
  <c r="Q804" i="2"/>
  <c r="R804" i="2" s="1"/>
  <c r="S804" i="2" s="1"/>
  <c r="X802" i="2"/>
  <c r="W801" i="2"/>
  <c r="O801" i="2"/>
  <c r="P802" i="2"/>
  <c r="Y803" i="2" l="1"/>
  <c r="Z803" i="2" s="1"/>
  <c r="AA803" i="2" s="1"/>
  <c r="Q803" i="2"/>
  <c r="R803" i="2" s="1"/>
  <c r="S803" i="2" s="1"/>
  <c r="X801" i="2"/>
  <c r="W800" i="2"/>
  <c r="O800" i="2"/>
  <c r="P801" i="2"/>
  <c r="Y802" i="2" l="1"/>
  <c r="Z802" i="2" s="1"/>
  <c r="AA802" i="2" s="1"/>
  <c r="Q802" i="2"/>
  <c r="R802" i="2" s="1"/>
  <c r="S802" i="2" s="1"/>
  <c r="X800" i="2"/>
  <c r="W799" i="2"/>
  <c r="O799" i="2"/>
  <c r="P800" i="2"/>
  <c r="Y801" i="2" l="1"/>
  <c r="Z801" i="2" s="1"/>
  <c r="AA801" i="2" s="1"/>
  <c r="Q801" i="2"/>
  <c r="R801" i="2" s="1"/>
  <c r="S801" i="2" s="1"/>
  <c r="X799" i="2"/>
  <c r="W798" i="2"/>
  <c r="O798" i="2"/>
  <c r="P799" i="2"/>
  <c r="Y800" i="2" l="1"/>
  <c r="Z800" i="2" s="1"/>
  <c r="AA800" i="2" s="1"/>
  <c r="Q800" i="2"/>
  <c r="R800" i="2" s="1"/>
  <c r="S800" i="2" s="1"/>
  <c r="X798" i="2"/>
  <c r="W797" i="2"/>
  <c r="O797" i="2"/>
  <c r="P798" i="2"/>
  <c r="Y799" i="2" l="1"/>
  <c r="Z799" i="2" s="1"/>
  <c r="AA799" i="2" s="1"/>
  <c r="Q799" i="2"/>
  <c r="R799" i="2" s="1"/>
  <c r="S799" i="2" s="1"/>
  <c r="X797" i="2"/>
  <c r="W796" i="2"/>
  <c r="O796" i="2"/>
  <c r="P797" i="2"/>
  <c r="Y798" i="2" l="1"/>
  <c r="Z798" i="2" s="1"/>
  <c r="AA798" i="2" s="1"/>
  <c r="Q798" i="2"/>
  <c r="R798" i="2" s="1"/>
  <c r="S798" i="2" s="1"/>
  <c r="X796" i="2"/>
  <c r="W795" i="2"/>
  <c r="O795" i="2"/>
  <c r="P796" i="2"/>
  <c r="Y797" i="2" l="1"/>
  <c r="Z797" i="2" s="1"/>
  <c r="AA797" i="2" s="1"/>
  <c r="Q797" i="2"/>
  <c r="R797" i="2" s="1"/>
  <c r="S797" i="2" s="1"/>
  <c r="X795" i="2"/>
  <c r="W794" i="2"/>
  <c r="O794" i="2"/>
  <c r="P795" i="2"/>
  <c r="Y796" i="2" l="1"/>
  <c r="Z796" i="2" s="1"/>
  <c r="AA796" i="2" s="1"/>
  <c r="Q796" i="2"/>
  <c r="R796" i="2" s="1"/>
  <c r="S796" i="2" s="1"/>
  <c r="X794" i="2"/>
  <c r="W793" i="2"/>
  <c r="O793" i="2"/>
  <c r="P794" i="2"/>
  <c r="Y795" i="2" l="1"/>
  <c r="Z795" i="2" s="1"/>
  <c r="AA795" i="2" s="1"/>
  <c r="Q795" i="2"/>
  <c r="R795" i="2" s="1"/>
  <c r="S795" i="2" s="1"/>
  <c r="X793" i="2"/>
  <c r="W792" i="2"/>
  <c r="O792" i="2"/>
  <c r="P793" i="2"/>
  <c r="Y794" i="2" l="1"/>
  <c r="Z794" i="2" s="1"/>
  <c r="AA794" i="2" s="1"/>
  <c r="Q794" i="2"/>
  <c r="R794" i="2" s="1"/>
  <c r="S794" i="2" s="1"/>
  <c r="X792" i="2"/>
  <c r="W791" i="2"/>
  <c r="O791" i="2"/>
  <c r="P792" i="2"/>
  <c r="Y793" i="2" l="1"/>
  <c r="Z793" i="2" s="1"/>
  <c r="AA793" i="2" s="1"/>
  <c r="Q793" i="2"/>
  <c r="R793" i="2" s="1"/>
  <c r="S793" i="2" s="1"/>
  <c r="X791" i="2"/>
  <c r="W790" i="2"/>
  <c r="O790" i="2"/>
  <c r="P791" i="2"/>
  <c r="Y792" i="2" l="1"/>
  <c r="Z792" i="2" s="1"/>
  <c r="AA792" i="2" s="1"/>
  <c r="Q792" i="2"/>
  <c r="R792" i="2" s="1"/>
  <c r="S792" i="2" s="1"/>
  <c r="X790" i="2"/>
  <c r="W789" i="2"/>
  <c r="O789" i="2"/>
  <c r="P790" i="2"/>
  <c r="Y791" i="2" l="1"/>
  <c r="Z791" i="2" s="1"/>
  <c r="AA791" i="2" s="1"/>
  <c r="Q791" i="2"/>
  <c r="R791" i="2" s="1"/>
  <c r="S791" i="2" s="1"/>
  <c r="X789" i="2"/>
  <c r="W788" i="2"/>
  <c r="O788" i="2"/>
  <c r="P789" i="2"/>
  <c r="Y790" i="2" l="1"/>
  <c r="Z790" i="2" s="1"/>
  <c r="AA790" i="2" s="1"/>
  <c r="Q790" i="2"/>
  <c r="R790" i="2" s="1"/>
  <c r="S790" i="2" s="1"/>
  <c r="X788" i="2"/>
  <c r="W787" i="2"/>
  <c r="O787" i="2"/>
  <c r="P788" i="2"/>
  <c r="Y789" i="2" l="1"/>
  <c r="Z789" i="2" s="1"/>
  <c r="AA789" i="2" s="1"/>
  <c r="Q789" i="2"/>
  <c r="R789" i="2" s="1"/>
  <c r="S789" i="2" s="1"/>
  <c r="X787" i="2"/>
  <c r="W786" i="2"/>
  <c r="O786" i="2"/>
  <c r="P787" i="2"/>
  <c r="Y788" i="2" l="1"/>
  <c r="Z788" i="2" s="1"/>
  <c r="AA788" i="2" s="1"/>
  <c r="Q788" i="2"/>
  <c r="R788" i="2" s="1"/>
  <c r="S788" i="2" s="1"/>
  <c r="X786" i="2"/>
  <c r="W785" i="2"/>
  <c r="O785" i="2"/>
  <c r="P786" i="2"/>
  <c r="Y787" i="2" l="1"/>
  <c r="Z787" i="2" s="1"/>
  <c r="AA787" i="2" s="1"/>
  <c r="Q787" i="2"/>
  <c r="R787" i="2" s="1"/>
  <c r="S787" i="2" s="1"/>
  <c r="X785" i="2"/>
  <c r="W784" i="2"/>
  <c r="O784" i="2"/>
  <c r="P785" i="2"/>
  <c r="Y786" i="2" l="1"/>
  <c r="Z786" i="2" s="1"/>
  <c r="AA786" i="2" s="1"/>
  <c r="Q786" i="2"/>
  <c r="R786" i="2" s="1"/>
  <c r="S786" i="2" s="1"/>
  <c r="X784" i="2"/>
  <c r="W783" i="2"/>
  <c r="O783" i="2"/>
  <c r="P784" i="2"/>
  <c r="Y785" i="2" l="1"/>
  <c r="Z785" i="2" s="1"/>
  <c r="AA785" i="2" s="1"/>
  <c r="Q785" i="2"/>
  <c r="R785" i="2" s="1"/>
  <c r="S785" i="2" s="1"/>
  <c r="X783" i="2"/>
  <c r="W782" i="2"/>
  <c r="O782" i="2"/>
  <c r="P783" i="2"/>
  <c r="Y784" i="2" l="1"/>
  <c r="Z784" i="2" s="1"/>
  <c r="AA784" i="2" s="1"/>
  <c r="Q784" i="2"/>
  <c r="R784" i="2" s="1"/>
  <c r="S784" i="2" s="1"/>
  <c r="X782" i="2"/>
  <c r="W781" i="2"/>
  <c r="O781" i="2"/>
  <c r="P782" i="2"/>
  <c r="Y783" i="2" l="1"/>
  <c r="Z783" i="2" s="1"/>
  <c r="AA783" i="2" s="1"/>
  <c r="Q783" i="2"/>
  <c r="R783" i="2" s="1"/>
  <c r="S783" i="2" s="1"/>
  <c r="X781" i="2"/>
  <c r="W780" i="2"/>
  <c r="O780" i="2"/>
  <c r="P781" i="2"/>
  <c r="Y782" i="2" l="1"/>
  <c r="Z782" i="2" s="1"/>
  <c r="AA782" i="2" s="1"/>
  <c r="Q782" i="2"/>
  <c r="R782" i="2" s="1"/>
  <c r="S782" i="2" s="1"/>
  <c r="X780" i="2"/>
  <c r="W779" i="2"/>
  <c r="O779" i="2"/>
  <c r="P780" i="2"/>
  <c r="Y781" i="2" l="1"/>
  <c r="Z781" i="2" s="1"/>
  <c r="AA781" i="2" s="1"/>
  <c r="Q781" i="2"/>
  <c r="R781" i="2" s="1"/>
  <c r="S781" i="2" s="1"/>
  <c r="X779" i="2"/>
  <c r="W778" i="2"/>
  <c r="O778" i="2"/>
  <c r="P779" i="2"/>
  <c r="Y780" i="2" l="1"/>
  <c r="Z780" i="2" s="1"/>
  <c r="AA780" i="2" s="1"/>
  <c r="Q780" i="2"/>
  <c r="R780" i="2" s="1"/>
  <c r="S780" i="2" s="1"/>
  <c r="X778" i="2"/>
  <c r="W777" i="2"/>
  <c r="O777" i="2"/>
  <c r="P778" i="2"/>
  <c r="Y779" i="2" l="1"/>
  <c r="Z779" i="2" s="1"/>
  <c r="AA779" i="2" s="1"/>
  <c r="Q779" i="2"/>
  <c r="R779" i="2" s="1"/>
  <c r="S779" i="2" s="1"/>
  <c r="X777" i="2"/>
  <c r="W776" i="2"/>
  <c r="O776" i="2"/>
  <c r="P777" i="2"/>
  <c r="Y778" i="2" l="1"/>
  <c r="Z778" i="2" s="1"/>
  <c r="AA778" i="2" s="1"/>
  <c r="Q778" i="2"/>
  <c r="R778" i="2" s="1"/>
  <c r="S778" i="2" s="1"/>
  <c r="X776" i="2"/>
  <c r="W775" i="2"/>
  <c r="O775" i="2"/>
  <c r="P776" i="2"/>
  <c r="Y777" i="2" l="1"/>
  <c r="Z777" i="2" s="1"/>
  <c r="AA777" i="2" s="1"/>
  <c r="Q777" i="2"/>
  <c r="R777" i="2" s="1"/>
  <c r="S777" i="2" s="1"/>
  <c r="X775" i="2"/>
  <c r="W774" i="2"/>
  <c r="O774" i="2"/>
  <c r="P775" i="2"/>
  <c r="Y776" i="2" l="1"/>
  <c r="Z776" i="2" s="1"/>
  <c r="AA776" i="2" s="1"/>
  <c r="Q776" i="2"/>
  <c r="R776" i="2" s="1"/>
  <c r="S776" i="2" s="1"/>
  <c r="X774" i="2"/>
  <c r="W773" i="2"/>
  <c r="O773" i="2"/>
  <c r="P774" i="2"/>
  <c r="Y775" i="2" l="1"/>
  <c r="Z775" i="2" s="1"/>
  <c r="AA775" i="2" s="1"/>
  <c r="Q775" i="2"/>
  <c r="R775" i="2" s="1"/>
  <c r="S775" i="2" s="1"/>
  <c r="X773" i="2"/>
  <c r="W772" i="2"/>
  <c r="O772" i="2"/>
  <c r="P773" i="2"/>
  <c r="Y774" i="2" l="1"/>
  <c r="Z774" i="2" s="1"/>
  <c r="AA774" i="2" s="1"/>
  <c r="Q774" i="2"/>
  <c r="R774" i="2" s="1"/>
  <c r="S774" i="2" s="1"/>
  <c r="X772" i="2"/>
  <c r="W771" i="2"/>
  <c r="O771" i="2"/>
  <c r="P772" i="2"/>
  <c r="Y773" i="2" l="1"/>
  <c r="Z773" i="2" s="1"/>
  <c r="AA773" i="2" s="1"/>
  <c r="Q773" i="2"/>
  <c r="R773" i="2" s="1"/>
  <c r="S773" i="2" s="1"/>
  <c r="X771" i="2"/>
  <c r="W770" i="2"/>
  <c r="O770" i="2"/>
  <c r="P771" i="2"/>
  <c r="Y772" i="2" l="1"/>
  <c r="Z772" i="2" s="1"/>
  <c r="AA772" i="2" s="1"/>
  <c r="Q772" i="2"/>
  <c r="R772" i="2" s="1"/>
  <c r="S772" i="2" s="1"/>
  <c r="X770" i="2"/>
  <c r="W769" i="2"/>
  <c r="O769" i="2"/>
  <c r="P770" i="2"/>
  <c r="Y771" i="2" l="1"/>
  <c r="Z771" i="2" s="1"/>
  <c r="AA771" i="2" s="1"/>
  <c r="Q771" i="2"/>
  <c r="R771" i="2" s="1"/>
  <c r="S771" i="2" s="1"/>
  <c r="X769" i="2"/>
  <c r="W768" i="2"/>
  <c r="O768" i="2"/>
  <c r="P769" i="2"/>
  <c r="Y770" i="2" l="1"/>
  <c r="Z770" i="2" s="1"/>
  <c r="AA770" i="2" s="1"/>
  <c r="Q770" i="2"/>
  <c r="R770" i="2" s="1"/>
  <c r="S770" i="2" s="1"/>
  <c r="X768" i="2"/>
  <c r="W767" i="2"/>
  <c r="O767" i="2"/>
  <c r="P768" i="2"/>
  <c r="Y769" i="2" l="1"/>
  <c r="Z769" i="2" s="1"/>
  <c r="AA769" i="2" s="1"/>
  <c r="Q769" i="2"/>
  <c r="R769" i="2" s="1"/>
  <c r="S769" i="2" s="1"/>
  <c r="X767" i="2"/>
  <c r="W766" i="2"/>
  <c r="O766" i="2"/>
  <c r="P767" i="2"/>
  <c r="Y768" i="2" l="1"/>
  <c r="Z768" i="2" s="1"/>
  <c r="AA768" i="2" s="1"/>
  <c r="Q768" i="2"/>
  <c r="R768" i="2" s="1"/>
  <c r="S768" i="2" s="1"/>
  <c r="X766" i="2"/>
  <c r="W765" i="2"/>
  <c r="O765" i="2"/>
  <c r="P766" i="2"/>
  <c r="Y767" i="2" l="1"/>
  <c r="Z767" i="2" s="1"/>
  <c r="AA767" i="2" s="1"/>
  <c r="Q767" i="2"/>
  <c r="R767" i="2" s="1"/>
  <c r="S767" i="2" s="1"/>
  <c r="X765" i="2"/>
  <c r="W764" i="2"/>
  <c r="O764" i="2"/>
  <c r="P765" i="2"/>
  <c r="Y766" i="2" l="1"/>
  <c r="Z766" i="2" s="1"/>
  <c r="AA766" i="2" s="1"/>
  <c r="Q766" i="2"/>
  <c r="R766" i="2" s="1"/>
  <c r="S766" i="2" s="1"/>
  <c r="X764" i="2"/>
  <c r="W763" i="2"/>
  <c r="O763" i="2"/>
  <c r="P764" i="2"/>
  <c r="Y765" i="2" l="1"/>
  <c r="Z765" i="2" s="1"/>
  <c r="AA765" i="2" s="1"/>
  <c r="Q765" i="2"/>
  <c r="R765" i="2" s="1"/>
  <c r="S765" i="2" s="1"/>
  <c r="X763" i="2"/>
  <c r="W762" i="2"/>
  <c r="O762" i="2"/>
  <c r="P763" i="2"/>
  <c r="Y764" i="2" l="1"/>
  <c r="Z764" i="2" s="1"/>
  <c r="AA764" i="2" s="1"/>
  <c r="Q764" i="2"/>
  <c r="R764" i="2" s="1"/>
  <c r="S764" i="2" s="1"/>
  <c r="X762" i="2"/>
  <c r="W761" i="2"/>
  <c r="O761" i="2"/>
  <c r="P762" i="2"/>
  <c r="Y763" i="2" l="1"/>
  <c r="Z763" i="2" s="1"/>
  <c r="AA763" i="2" s="1"/>
  <c r="Q763" i="2"/>
  <c r="R763" i="2" s="1"/>
  <c r="S763" i="2" s="1"/>
  <c r="X761" i="2"/>
  <c r="W760" i="2"/>
  <c r="O760" i="2"/>
  <c r="P761" i="2"/>
  <c r="Y762" i="2" l="1"/>
  <c r="Z762" i="2" s="1"/>
  <c r="AA762" i="2" s="1"/>
  <c r="Q762" i="2"/>
  <c r="R762" i="2" s="1"/>
  <c r="S762" i="2" s="1"/>
  <c r="X760" i="2"/>
  <c r="W759" i="2"/>
  <c r="O759" i="2"/>
  <c r="P760" i="2"/>
  <c r="Y761" i="2" l="1"/>
  <c r="Z761" i="2" s="1"/>
  <c r="AA761" i="2" s="1"/>
  <c r="Q761" i="2"/>
  <c r="R761" i="2" s="1"/>
  <c r="S761" i="2" s="1"/>
  <c r="X759" i="2"/>
  <c r="W758" i="2"/>
  <c r="O758" i="2"/>
  <c r="P759" i="2"/>
  <c r="Y760" i="2" l="1"/>
  <c r="Z760" i="2" s="1"/>
  <c r="AA760" i="2" s="1"/>
  <c r="Q760" i="2"/>
  <c r="R760" i="2" s="1"/>
  <c r="S760" i="2" s="1"/>
  <c r="X758" i="2"/>
  <c r="W757" i="2"/>
  <c r="O757" i="2"/>
  <c r="P758" i="2"/>
  <c r="Y759" i="2" l="1"/>
  <c r="Z759" i="2" s="1"/>
  <c r="AA759" i="2" s="1"/>
  <c r="Q759" i="2"/>
  <c r="R759" i="2" s="1"/>
  <c r="S759" i="2" s="1"/>
  <c r="X757" i="2"/>
  <c r="W756" i="2"/>
  <c r="O756" i="2"/>
  <c r="P757" i="2"/>
  <c r="Y758" i="2" l="1"/>
  <c r="Z758" i="2" s="1"/>
  <c r="AA758" i="2" s="1"/>
  <c r="Q758" i="2"/>
  <c r="R758" i="2" s="1"/>
  <c r="S758" i="2" s="1"/>
  <c r="X756" i="2"/>
  <c r="W755" i="2"/>
  <c r="O755" i="2"/>
  <c r="P756" i="2"/>
  <c r="Y757" i="2" l="1"/>
  <c r="Z757" i="2" s="1"/>
  <c r="AA757" i="2" s="1"/>
  <c r="Q757" i="2"/>
  <c r="R757" i="2" s="1"/>
  <c r="S757" i="2" s="1"/>
  <c r="X755" i="2"/>
  <c r="W754" i="2"/>
  <c r="O754" i="2"/>
  <c r="P755" i="2"/>
  <c r="Y756" i="2" l="1"/>
  <c r="Z756" i="2" s="1"/>
  <c r="AA756" i="2" s="1"/>
  <c r="Q756" i="2"/>
  <c r="R756" i="2" s="1"/>
  <c r="S756" i="2" s="1"/>
  <c r="X754" i="2"/>
  <c r="W753" i="2"/>
  <c r="O753" i="2"/>
  <c r="P754" i="2"/>
  <c r="Y755" i="2" l="1"/>
  <c r="Z755" i="2" s="1"/>
  <c r="AA755" i="2" s="1"/>
  <c r="Q755" i="2"/>
  <c r="R755" i="2" s="1"/>
  <c r="S755" i="2" s="1"/>
  <c r="X753" i="2"/>
  <c r="W752" i="2"/>
  <c r="O752" i="2"/>
  <c r="P753" i="2"/>
  <c r="Y754" i="2" l="1"/>
  <c r="Z754" i="2" s="1"/>
  <c r="AA754" i="2" s="1"/>
  <c r="Q754" i="2"/>
  <c r="R754" i="2" s="1"/>
  <c r="S754" i="2" s="1"/>
  <c r="X752" i="2"/>
  <c r="W751" i="2"/>
  <c r="O751" i="2"/>
  <c r="P752" i="2"/>
  <c r="Y753" i="2" l="1"/>
  <c r="Z753" i="2" s="1"/>
  <c r="AA753" i="2" s="1"/>
  <c r="Q753" i="2"/>
  <c r="R753" i="2" s="1"/>
  <c r="S753" i="2" s="1"/>
  <c r="X751" i="2"/>
  <c r="W750" i="2"/>
  <c r="O750" i="2"/>
  <c r="P751" i="2"/>
  <c r="Y752" i="2" l="1"/>
  <c r="Z752" i="2" s="1"/>
  <c r="AA752" i="2" s="1"/>
  <c r="Q752" i="2"/>
  <c r="R752" i="2" s="1"/>
  <c r="S752" i="2" s="1"/>
  <c r="X750" i="2"/>
  <c r="W749" i="2"/>
  <c r="O749" i="2"/>
  <c r="P750" i="2"/>
  <c r="Y751" i="2" l="1"/>
  <c r="Z751" i="2" s="1"/>
  <c r="AA751" i="2" s="1"/>
  <c r="Q751" i="2"/>
  <c r="R751" i="2" s="1"/>
  <c r="S751" i="2" s="1"/>
  <c r="X749" i="2"/>
  <c r="W748" i="2"/>
  <c r="O748" i="2"/>
  <c r="P749" i="2"/>
  <c r="Y750" i="2" l="1"/>
  <c r="Z750" i="2" s="1"/>
  <c r="AA750" i="2" s="1"/>
  <c r="Q750" i="2"/>
  <c r="R750" i="2" s="1"/>
  <c r="S750" i="2" s="1"/>
  <c r="X748" i="2"/>
  <c r="W747" i="2"/>
  <c r="O747" i="2"/>
  <c r="P748" i="2"/>
  <c r="Y749" i="2" l="1"/>
  <c r="Z749" i="2" s="1"/>
  <c r="AA749" i="2" s="1"/>
  <c r="Q749" i="2"/>
  <c r="R749" i="2" s="1"/>
  <c r="S749" i="2" s="1"/>
  <c r="X747" i="2"/>
  <c r="W746" i="2"/>
  <c r="O746" i="2"/>
  <c r="P747" i="2"/>
  <c r="Y748" i="2" l="1"/>
  <c r="Z748" i="2" s="1"/>
  <c r="AA748" i="2" s="1"/>
  <c r="Q748" i="2"/>
  <c r="R748" i="2" s="1"/>
  <c r="S748" i="2" s="1"/>
  <c r="X746" i="2"/>
  <c r="W745" i="2"/>
  <c r="O745" i="2"/>
  <c r="P746" i="2"/>
  <c r="Y747" i="2" l="1"/>
  <c r="Z747" i="2" s="1"/>
  <c r="AA747" i="2" s="1"/>
  <c r="Q747" i="2"/>
  <c r="R747" i="2" s="1"/>
  <c r="S747" i="2" s="1"/>
  <c r="X745" i="2"/>
  <c r="W744" i="2"/>
  <c r="O744" i="2"/>
  <c r="P745" i="2"/>
  <c r="Y746" i="2" l="1"/>
  <c r="Z746" i="2" s="1"/>
  <c r="AA746" i="2" s="1"/>
  <c r="Q746" i="2"/>
  <c r="R746" i="2" s="1"/>
  <c r="S746" i="2" s="1"/>
  <c r="X744" i="2"/>
  <c r="W743" i="2"/>
  <c r="O743" i="2"/>
  <c r="P744" i="2"/>
  <c r="Y745" i="2" l="1"/>
  <c r="Z745" i="2" s="1"/>
  <c r="AA745" i="2" s="1"/>
  <c r="Q745" i="2"/>
  <c r="R745" i="2" s="1"/>
  <c r="S745" i="2" s="1"/>
  <c r="X743" i="2"/>
  <c r="W742" i="2"/>
  <c r="O742" i="2"/>
  <c r="P743" i="2"/>
  <c r="Y744" i="2" l="1"/>
  <c r="Z744" i="2" s="1"/>
  <c r="AA744" i="2" s="1"/>
  <c r="Q744" i="2"/>
  <c r="R744" i="2" s="1"/>
  <c r="S744" i="2" s="1"/>
  <c r="X742" i="2"/>
  <c r="W741" i="2"/>
  <c r="O741" i="2"/>
  <c r="P742" i="2"/>
  <c r="Y743" i="2" l="1"/>
  <c r="Z743" i="2" s="1"/>
  <c r="AA743" i="2" s="1"/>
  <c r="Q743" i="2"/>
  <c r="R743" i="2" s="1"/>
  <c r="S743" i="2" s="1"/>
  <c r="X741" i="2"/>
  <c r="W740" i="2"/>
  <c r="O740" i="2"/>
  <c r="P741" i="2"/>
  <c r="Y742" i="2" l="1"/>
  <c r="Z742" i="2" s="1"/>
  <c r="AA742" i="2" s="1"/>
  <c r="Q742" i="2"/>
  <c r="R742" i="2" s="1"/>
  <c r="S742" i="2" s="1"/>
  <c r="X740" i="2"/>
  <c r="W739" i="2"/>
  <c r="O739" i="2"/>
  <c r="P740" i="2"/>
  <c r="Y741" i="2" l="1"/>
  <c r="Z741" i="2" s="1"/>
  <c r="AA741" i="2" s="1"/>
  <c r="Q741" i="2"/>
  <c r="R741" i="2" s="1"/>
  <c r="S741" i="2" s="1"/>
  <c r="X739" i="2"/>
  <c r="W738" i="2"/>
  <c r="O738" i="2"/>
  <c r="P739" i="2"/>
  <c r="Y740" i="2" l="1"/>
  <c r="Z740" i="2" s="1"/>
  <c r="AA740" i="2" s="1"/>
  <c r="Q740" i="2"/>
  <c r="R740" i="2" s="1"/>
  <c r="S740" i="2" s="1"/>
  <c r="X738" i="2"/>
  <c r="W737" i="2"/>
  <c r="O737" i="2"/>
  <c r="P738" i="2"/>
  <c r="Y739" i="2" l="1"/>
  <c r="Z739" i="2" s="1"/>
  <c r="AA739" i="2" s="1"/>
  <c r="Q739" i="2"/>
  <c r="R739" i="2" s="1"/>
  <c r="S739" i="2" s="1"/>
  <c r="X737" i="2"/>
  <c r="W736" i="2"/>
  <c r="O736" i="2"/>
  <c r="P737" i="2"/>
  <c r="Y738" i="2" l="1"/>
  <c r="Z738" i="2" s="1"/>
  <c r="AA738" i="2" s="1"/>
  <c r="Q738" i="2"/>
  <c r="R738" i="2" s="1"/>
  <c r="S738" i="2" s="1"/>
  <c r="X736" i="2"/>
  <c r="W735" i="2"/>
  <c r="O735" i="2"/>
  <c r="P736" i="2"/>
  <c r="Y737" i="2" l="1"/>
  <c r="Z737" i="2" s="1"/>
  <c r="AA737" i="2" s="1"/>
  <c r="Q737" i="2"/>
  <c r="R737" i="2" s="1"/>
  <c r="S737" i="2" s="1"/>
  <c r="X735" i="2"/>
  <c r="W734" i="2"/>
  <c r="O734" i="2"/>
  <c r="P735" i="2"/>
  <c r="Y736" i="2" l="1"/>
  <c r="Z736" i="2" s="1"/>
  <c r="AA736" i="2" s="1"/>
  <c r="Q736" i="2"/>
  <c r="R736" i="2" s="1"/>
  <c r="S736" i="2" s="1"/>
  <c r="X734" i="2"/>
  <c r="W733" i="2"/>
  <c r="O733" i="2"/>
  <c r="P734" i="2"/>
  <c r="Y735" i="2" l="1"/>
  <c r="Z735" i="2" s="1"/>
  <c r="AA735" i="2" s="1"/>
  <c r="Q735" i="2"/>
  <c r="R735" i="2" s="1"/>
  <c r="S735" i="2" s="1"/>
  <c r="X733" i="2"/>
  <c r="W732" i="2"/>
  <c r="O732" i="2"/>
  <c r="P733" i="2"/>
  <c r="Y734" i="2" l="1"/>
  <c r="Z734" i="2" s="1"/>
  <c r="AA734" i="2" s="1"/>
  <c r="Q734" i="2"/>
  <c r="R734" i="2" s="1"/>
  <c r="S734" i="2" s="1"/>
  <c r="X732" i="2"/>
  <c r="W731" i="2"/>
  <c r="O731" i="2"/>
  <c r="P732" i="2"/>
  <c r="Y733" i="2" l="1"/>
  <c r="Z733" i="2" s="1"/>
  <c r="AA733" i="2" s="1"/>
  <c r="Q733" i="2"/>
  <c r="R733" i="2" s="1"/>
  <c r="S733" i="2" s="1"/>
  <c r="X731" i="2"/>
  <c r="W730" i="2"/>
  <c r="O730" i="2"/>
  <c r="P731" i="2"/>
  <c r="Y732" i="2" l="1"/>
  <c r="Z732" i="2" s="1"/>
  <c r="AA732" i="2" s="1"/>
  <c r="Q732" i="2"/>
  <c r="R732" i="2" s="1"/>
  <c r="S732" i="2" s="1"/>
  <c r="X730" i="2"/>
  <c r="W729" i="2"/>
  <c r="O729" i="2"/>
  <c r="P730" i="2"/>
  <c r="Y731" i="2" l="1"/>
  <c r="Z731" i="2" s="1"/>
  <c r="AA731" i="2" s="1"/>
  <c r="Q731" i="2"/>
  <c r="R731" i="2" s="1"/>
  <c r="S731" i="2" s="1"/>
  <c r="X729" i="2"/>
  <c r="W728" i="2"/>
  <c r="O728" i="2"/>
  <c r="P729" i="2"/>
  <c r="Y730" i="2" l="1"/>
  <c r="Z730" i="2" s="1"/>
  <c r="AA730" i="2" s="1"/>
  <c r="Q730" i="2"/>
  <c r="R730" i="2" s="1"/>
  <c r="S730" i="2" s="1"/>
  <c r="X728" i="2"/>
  <c r="W727" i="2"/>
  <c r="O727" i="2"/>
  <c r="P728" i="2"/>
  <c r="Y729" i="2" l="1"/>
  <c r="Z729" i="2" s="1"/>
  <c r="AA729" i="2" s="1"/>
  <c r="Q729" i="2"/>
  <c r="R729" i="2" s="1"/>
  <c r="S729" i="2" s="1"/>
  <c r="X727" i="2"/>
  <c r="W726" i="2"/>
  <c r="O726" i="2"/>
  <c r="P727" i="2"/>
  <c r="Y728" i="2" l="1"/>
  <c r="Z728" i="2" s="1"/>
  <c r="AA728" i="2" s="1"/>
  <c r="Q728" i="2"/>
  <c r="R728" i="2" s="1"/>
  <c r="S728" i="2" s="1"/>
  <c r="X726" i="2"/>
  <c r="W725" i="2"/>
  <c r="O725" i="2"/>
  <c r="P726" i="2"/>
  <c r="Y727" i="2" l="1"/>
  <c r="Z727" i="2" s="1"/>
  <c r="AA727" i="2" s="1"/>
  <c r="Q727" i="2"/>
  <c r="R727" i="2" s="1"/>
  <c r="S727" i="2" s="1"/>
  <c r="X725" i="2"/>
  <c r="W724" i="2"/>
  <c r="O724" i="2"/>
  <c r="P725" i="2"/>
  <c r="Y726" i="2" l="1"/>
  <c r="Z726" i="2" s="1"/>
  <c r="AA726" i="2" s="1"/>
  <c r="Q726" i="2"/>
  <c r="R726" i="2" s="1"/>
  <c r="S726" i="2" s="1"/>
  <c r="X724" i="2"/>
  <c r="W723" i="2"/>
  <c r="O723" i="2"/>
  <c r="P724" i="2"/>
  <c r="Y725" i="2" l="1"/>
  <c r="Z725" i="2" s="1"/>
  <c r="AA725" i="2" s="1"/>
  <c r="Q725" i="2"/>
  <c r="R725" i="2" s="1"/>
  <c r="S725" i="2" s="1"/>
  <c r="X723" i="2"/>
  <c r="W722" i="2"/>
  <c r="O722" i="2"/>
  <c r="P723" i="2"/>
  <c r="Y724" i="2" l="1"/>
  <c r="Z724" i="2" s="1"/>
  <c r="AA724" i="2" s="1"/>
  <c r="Q724" i="2"/>
  <c r="R724" i="2" s="1"/>
  <c r="S724" i="2" s="1"/>
  <c r="X722" i="2"/>
  <c r="W721" i="2"/>
  <c r="O721" i="2"/>
  <c r="P722" i="2"/>
  <c r="Y723" i="2" l="1"/>
  <c r="Z723" i="2" s="1"/>
  <c r="AA723" i="2" s="1"/>
  <c r="Q723" i="2"/>
  <c r="R723" i="2" s="1"/>
  <c r="S723" i="2" s="1"/>
  <c r="X721" i="2"/>
  <c r="W720" i="2"/>
  <c r="O720" i="2"/>
  <c r="P721" i="2"/>
  <c r="Y722" i="2" l="1"/>
  <c r="Z722" i="2" s="1"/>
  <c r="AA722" i="2" s="1"/>
  <c r="Q722" i="2"/>
  <c r="R722" i="2" s="1"/>
  <c r="S722" i="2" s="1"/>
  <c r="X720" i="2"/>
  <c r="W719" i="2"/>
  <c r="O719" i="2"/>
  <c r="P720" i="2"/>
  <c r="Y721" i="2" l="1"/>
  <c r="Z721" i="2" s="1"/>
  <c r="AA721" i="2" s="1"/>
  <c r="Q721" i="2"/>
  <c r="R721" i="2" s="1"/>
  <c r="S721" i="2" s="1"/>
  <c r="X719" i="2"/>
  <c r="W718" i="2"/>
  <c r="O718" i="2"/>
  <c r="P719" i="2"/>
  <c r="Y720" i="2" l="1"/>
  <c r="Z720" i="2" s="1"/>
  <c r="AA720" i="2" s="1"/>
  <c r="Q720" i="2"/>
  <c r="R720" i="2" s="1"/>
  <c r="S720" i="2" s="1"/>
  <c r="X718" i="2"/>
  <c r="W717" i="2"/>
  <c r="O717" i="2"/>
  <c r="P718" i="2"/>
  <c r="Y719" i="2" l="1"/>
  <c r="Z719" i="2" s="1"/>
  <c r="AA719" i="2" s="1"/>
  <c r="Q719" i="2"/>
  <c r="R719" i="2" s="1"/>
  <c r="S719" i="2" s="1"/>
  <c r="X717" i="2"/>
  <c r="W716" i="2"/>
  <c r="O716" i="2"/>
  <c r="P717" i="2"/>
  <c r="Y718" i="2" l="1"/>
  <c r="Z718" i="2" s="1"/>
  <c r="AA718" i="2" s="1"/>
  <c r="Q718" i="2"/>
  <c r="R718" i="2" s="1"/>
  <c r="S718" i="2" s="1"/>
  <c r="X716" i="2"/>
  <c r="W715" i="2"/>
  <c r="O715" i="2"/>
  <c r="P716" i="2"/>
  <c r="Y717" i="2" l="1"/>
  <c r="Z717" i="2" s="1"/>
  <c r="AA717" i="2" s="1"/>
  <c r="Q717" i="2"/>
  <c r="R717" i="2" s="1"/>
  <c r="S717" i="2" s="1"/>
  <c r="X715" i="2"/>
  <c r="W714" i="2"/>
  <c r="O714" i="2"/>
  <c r="P715" i="2"/>
  <c r="Y716" i="2" l="1"/>
  <c r="Z716" i="2" s="1"/>
  <c r="AA716" i="2" s="1"/>
  <c r="Q716" i="2"/>
  <c r="R716" i="2" s="1"/>
  <c r="S716" i="2" s="1"/>
  <c r="X714" i="2"/>
  <c r="W713" i="2"/>
  <c r="O713" i="2"/>
  <c r="P714" i="2"/>
  <c r="Y715" i="2" l="1"/>
  <c r="Z715" i="2" s="1"/>
  <c r="AA715" i="2" s="1"/>
  <c r="Q715" i="2"/>
  <c r="R715" i="2" s="1"/>
  <c r="S715" i="2" s="1"/>
  <c r="X713" i="2"/>
  <c r="W712" i="2"/>
  <c r="O712" i="2"/>
  <c r="P713" i="2"/>
  <c r="Y714" i="2" l="1"/>
  <c r="Z714" i="2" s="1"/>
  <c r="AA714" i="2" s="1"/>
  <c r="Q714" i="2"/>
  <c r="R714" i="2" s="1"/>
  <c r="S714" i="2" s="1"/>
  <c r="X712" i="2"/>
  <c r="W711" i="2"/>
  <c r="O711" i="2"/>
  <c r="P712" i="2"/>
  <c r="Y713" i="2" l="1"/>
  <c r="Z713" i="2" s="1"/>
  <c r="AA713" i="2" s="1"/>
  <c r="Q713" i="2"/>
  <c r="R713" i="2" s="1"/>
  <c r="S713" i="2" s="1"/>
  <c r="X711" i="2"/>
  <c r="W710" i="2"/>
  <c r="O710" i="2"/>
  <c r="P711" i="2"/>
  <c r="Y712" i="2" l="1"/>
  <c r="Z712" i="2" s="1"/>
  <c r="AA712" i="2" s="1"/>
  <c r="Q712" i="2"/>
  <c r="R712" i="2" s="1"/>
  <c r="S712" i="2" s="1"/>
  <c r="X710" i="2"/>
  <c r="W709" i="2"/>
  <c r="O709" i="2"/>
  <c r="P710" i="2"/>
  <c r="Y711" i="2" l="1"/>
  <c r="Z711" i="2" s="1"/>
  <c r="AA711" i="2" s="1"/>
  <c r="Q711" i="2"/>
  <c r="R711" i="2" s="1"/>
  <c r="S711" i="2" s="1"/>
  <c r="X709" i="2"/>
  <c r="W708" i="2"/>
  <c r="O708" i="2"/>
  <c r="P709" i="2"/>
  <c r="Y710" i="2" l="1"/>
  <c r="Z710" i="2" s="1"/>
  <c r="AA710" i="2" s="1"/>
  <c r="Q710" i="2"/>
  <c r="R710" i="2" s="1"/>
  <c r="S710" i="2" s="1"/>
  <c r="X708" i="2"/>
  <c r="W707" i="2"/>
  <c r="O707" i="2"/>
  <c r="P708" i="2"/>
  <c r="Y709" i="2" l="1"/>
  <c r="Z709" i="2" s="1"/>
  <c r="AA709" i="2" s="1"/>
  <c r="Q709" i="2"/>
  <c r="R709" i="2" s="1"/>
  <c r="S709" i="2" s="1"/>
  <c r="X707" i="2"/>
  <c r="W706" i="2"/>
  <c r="O706" i="2"/>
  <c r="P707" i="2"/>
  <c r="Y708" i="2" l="1"/>
  <c r="Z708" i="2" s="1"/>
  <c r="AA708" i="2" s="1"/>
  <c r="Q708" i="2"/>
  <c r="R708" i="2" s="1"/>
  <c r="S708" i="2" s="1"/>
  <c r="X706" i="2"/>
  <c r="W705" i="2"/>
  <c r="O705" i="2"/>
  <c r="P706" i="2"/>
  <c r="Y707" i="2" l="1"/>
  <c r="Z707" i="2" s="1"/>
  <c r="AA707" i="2" s="1"/>
  <c r="Q707" i="2"/>
  <c r="R707" i="2" s="1"/>
  <c r="S707" i="2" s="1"/>
  <c r="X705" i="2"/>
  <c r="W704" i="2"/>
  <c r="O704" i="2"/>
  <c r="P705" i="2"/>
  <c r="Y706" i="2" l="1"/>
  <c r="Z706" i="2" s="1"/>
  <c r="AA706" i="2" s="1"/>
  <c r="Q706" i="2"/>
  <c r="R706" i="2" s="1"/>
  <c r="S706" i="2" s="1"/>
  <c r="X704" i="2"/>
  <c r="W703" i="2"/>
  <c r="O703" i="2"/>
  <c r="P704" i="2"/>
  <c r="Y705" i="2" l="1"/>
  <c r="Z705" i="2" s="1"/>
  <c r="AA705" i="2" s="1"/>
  <c r="Q705" i="2"/>
  <c r="R705" i="2" s="1"/>
  <c r="S705" i="2" s="1"/>
  <c r="X703" i="2"/>
  <c r="W702" i="2"/>
  <c r="O702" i="2"/>
  <c r="P703" i="2"/>
  <c r="Y704" i="2" l="1"/>
  <c r="Z704" i="2" s="1"/>
  <c r="AA704" i="2" s="1"/>
  <c r="Q704" i="2"/>
  <c r="R704" i="2" s="1"/>
  <c r="S704" i="2" s="1"/>
  <c r="X702" i="2"/>
  <c r="W701" i="2"/>
  <c r="O701" i="2"/>
  <c r="P702" i="2"/>
  <c r="Y703" i="2" l="1"/>
  <c r="Z703" i="2" s="1"/>
  <c r="AA703" i="2" s="1"/>
  <c r="Q703" i="2"/>
  <c r="R703" i="2" s="1"/>
  <c r="S703" i="2" s="1"/>
  <c r="X701" i="2"/>
  <c r="W700" i="2"/>
  <c r="O700" i="2"/>
  <c r="P701" i="2"/>
  <c r="Y702" i="2" l="1"/>
  <c r="Z702" i="2" s="1"/>
  <c r="AA702" i="2" s="1"/>
  <c r="Q702" i="2"/>
  <c r="R702" i="2" s="1"/>
  <c r="S702" i="2" s="1"/>
  <c r="X700" i="2"/>
  <c r="W699" i="2"/>
  <c r="O699" i="2"/>
  <c r="P700" i="2"/>
  <c r="Y701" i="2" l="1"/>
  <c r="Z701" i="2" s="1"/>
  <c r="AA701" i="2" s="1"/>
  <c r="Q701" i="2"/>
  <c r="R701" i="2" s="1"/>
  <c r="S701" i="2" s="1"/>
  <c r="X699" i="2"/>
  <c r="W698" i="2"/>
  <c r="O698" i="2"/>
  <c r="P699" i="2"/>
  <c r="Y700" i="2" l="1"/>
  <c r="Z700" i="2" s="1"/>
  <c r="AA700" i="2" s="1"/>
  <c r="Q700" i="2"/>
  <c r="R700" i="2" s="1"/>
  <c r="S700" i="2" s="1"/>
  <c r="X698" i="2"/>
  <c r="W697" i="2"/>
  <c r="O697" i="2"/>
  <c r="P698" i="2"/>
  <c r="Y699" i="2" l="1"/>
  <c r="Z699" i="2" s="1"/>
  <c r="AA699" i="2" s="1"/>
  <c r="Q699" i="2"/>
  <c r="R699" i="2" s="1"/>
  <c r="S699" i="2" s="1"/>
  <c r="X697" i="2"/>
  <c r="W696" i="2"/>
  <c r="O696" i="2"/>
  <c r="P697" i="2"/>
  <c r="Y698" i="2" l="1"/>
  <c r="Z698" i="2" s="1"/>
  <c r="AA698" i="2" s="1"/>
  <c r="Q698" i="2"/>
  <c r="R698" i="2" s="1"/>
  <c r="S698" i="2" s="1"/>
  <c r="X696" i="2"/>
  <c r="W695" i="2"/>
  <c r="O695" i="2"/>
  <c r="P696" i="2"/>
  <c r="Y697" i="2" l="1"/>
  <c r="Z697" i="2" s="1"/>
  <c r="AA697" i="2" s="1"/>
  <c r="Q697" i="2"/>
  <c r="R697" i="2" s="1"/>
  <c r="S697" i="2" s="1"/>
  <c r="X695" i="2"/>
  <c r="W694" i="2"/>
  <c r="O694" i="2"/>
  <c r="P695" i="2"/>
  <c r="Y696" i="2" l="1"/>
  <c r="Z696" i="2" s="1"/>
  <c r="AA696" i="2" s="1"/>
  <c r="Q696" i="2"/>
  <c r="R696" i="2" s="1"/>
  <c r="S696" i="2" s="1"/>
  <c r="X694" i="2"/>
  <c r="W693" i="2"/>
  <c r="O693" i="2"/>
  <c r="P694" i="2"/>
  <c r="Y695" i="2" l="1"/>
  <c r="Z695" i="2" s="1"/>
  <c r="AA695" i="2" s="1"/>
  <c r="Q695" i="2"/>
  <c r="R695" i="2" s="1"/>
  <c r="S695" i="2" s="1"/>
  <c r="X693" i="2"/>
  <c r="W692" i="2"/>
  <c r="O692" i="2"/>
  <c r="P693" i="2"/>
  <c r="Y694" i="2" l="1"/>
  <c r="Z694" i="2" s="1"/>
  <c r="AA694" i="2" s="1"/>
  <c r="Q694" i="2"/>
  <c r="R694" i="2" s="1"/>
  <c r="S694" i="2" s="1"/>
  <c r="X692" i="2"/>
  <c r="W691" i="2"/>
  <c r="O691" i="2"/>
  <c r="P692" i="2"/>
  <c r="Y693" i="2" l="1"/>
  <c r="Z693" i="2" s="1"/>
  <c r="AA693" i="2" s="1"/>
  <c r="Q693" i="2"/>
  <c r="R693" i="2" s="1"/>
  <c r="S693" i="2" s="1"/>
  <c r="X691" i="2"/>
  <c r="W690" i="2"/>
  <c r="O690" i="2"/>
  <c r="P691" i="2"/>
  <c r="Y692" i="2" l="1"/>
  <c r="Z692" i="2" s="1"/>
  <c r="AA692" i="2" s="1"/>
  <c r="Q692" i="2"/>
  <c r="R692" i="2" s="1"/>
  <c r="S692" i="2" s="1"/>
  <c r="X690" i="2"/>
  <c r="W689" i="2"/>
  <c r="O689" i="2"/>
  <c r="P690" i="2"/>
  <c r="Y691" i="2" l="1"/>
  <c r="Z691" i="2" s="1"/>
  <c r="AA691" i="2" s="1"/>
  <c r="Q691" i="2"/>
  <c r="R691" i="2" s="1"/>
  <c r="S691" i="2" s="1"/>
  <c r="X689" i="2"/>
  <c r="W688" i="2"/>
  <c r="O688" i="2"/>
  <c r="P689" i="2"/>
  <c r="Y690" i="2" l="1"/>
  <c r="Z690" i="2" s="1"/>
  <c r="AA690" i="2" s="1"/>
  <c r="Q690" i="2"/>
  <c r="R690" i="2" s="1"/>
  <c r="S690" i="2" s="1"/>
  <c r="X688" i="2"/>
  <c r="W687" i="2"/>
  <c r="O687" i="2"/>
  <c r="P688" i="2"/>
  <c r="Y689" i="2" l="1"/>
  <c r="Z689" i="2" s="1"/>
  <c r="AA689" i="2" s="1"/>
  <c r="Q689" i="2"/>
  <c r="R689" i="2" s="1"/>
  <c r="S689" i="2" s="1"/>
  <c r="X687" i="2"/>
  <c r="W686" i="2"/>
  <c r="O686" i="2"/>
  <c r="P687" i="2"/>
  <c r="Y688" i="2" l="1"/>
  <c r="Z688" i="2" s="1"/>
  <c r="AA688" i="2" s="1"/>
  <c r="Q688" i="2"/>
  <c r="R688" i="2" s="1"/>
  <c r="S688" i="2" s="1"/>
  <c r="X686" i="2"/>
  <c r="W685" i="2"/>
  <c r="O685" i="2"/>
  <c r="P686" i="2"/>
  <c r="Y687" i="2" l="1"/>
  <c r="Z687" i="2" s="1"/>
  <c r="AA687" i="2" s="1"/>
  <c r="Q687" i="2"/>
  <c r="R687" i="2" s="1"/>
  <c r="S687" i="2" s="1"/>
  <c r="X685" i="2"/>
  <c r="W684" i="2"/>
  <c r="O684" i="2"/>
  <c r="P685" i="2"/>
  <c r="Y686" i="2" l="1"/>
  <c r="Z686" i="2" s="1"/>
  <c r="AA686" i="2" s="1"/>
  <c r="Q686" i="2"/>
  <c r="R686" i="2" s="1"/>
  <c r="S686" i="2" s="1"/>
  <c r="X684" i="2"/>
  <c r="W683" i="2"/>
  <c r="O683" i="2"/>
  <c r="P684" i="2"/>
  <c r="Y685" i="2" l="1"/>
  <c r="Z685" i="2" s="1"/>
  <c r="AA685" i="2" s="1"/>
  <c r="Q685" i="2"/>
  <c r="R685" i="2" s="1"/>
  <c r="S685" i="2" s="1"/>
  <c r="X683" i="2"/>
  <c r="W682" i="2"/>
  <c r="O682" i="2"/>
  <c r="P683" i="2"/>
  <c r="Y684" i="2" l="1"/>
  <c r="Z684" i="2" s="1"/>
  <c r="AA684" i="2" s="1"/>
  <c r="Q684" i="2"/>
  <c r="R684" i="2" s="1"/>
  <c r="S684" i="2" s="1"/>
  <c r="X682" i="2"/>
  <c r="W681" i="2"/>
  <c r="O681" i="2"/>
  <c r="P682" i="2"/>
  <c r="Y683" i="2" l="1"/>
  <c r="Z683" i="2" s="1"/>
  <c r="AA683" i="2" s="1"/>
  <c r="Q683" i="2"/>
  <c r="R683" i="2" s="1"/>
  <c r="S683" i="2" s="1"/>
  <c r="X681" i="2"/>
  <c r="W680" i="2"/>
  <c r="O680" i="2"/>
  <c r="P681" i="2"/>
  <c r="Y682" i="2" l="1"/>
  <c r="Z682" i="2" s="1"/>
  <c r="AA682" i="2" s="1"/>
  <c r="Q682" i="2"/>
  <c r="R682" i="2" s="1"/>
  <c r="S682" i="2" s="1"/>
  <c r="X680" i="2"/>
  <c r="W679" i="2"/>
  <c r="O679" i="2"/>
  <c r="P680" i="2"/>
  <c r="Y681" i="2" l="1"/>
  <c r="Z681" i="2" s="1"/>
  <c r="AA681" i="2" s="1"/>
  <c r="Q681" i="2"/>
  <c r="R681" i="2" s="1"/>
  <c r="S681" i="2" s="1"/>
  <c r="X679" i="2"/>
  <c r="W678" i="2"/>
  <c r="O678" i="2"/>
  <c r="P679" i="2"/>
  <c r="Y680" i="2" l="1"/>
  <c r="Z680" i="2" s="1"/>
  <c r="AA680" i="2" s="1"/>
  <c r="Q680" i="2"/>
  <c r="R680" i="2" s="1"/>
  <c r="S680" i="2" s="1"/>
  <c r="X678" i="2"/>
  <c r="W677" i="2"/>
  <c r="O677" i="2"/>
  <c r="P678" i="2"/>
  <c r="Y679" i="2" l="1"/>
  <c r="Z679" i="2" s="1"/>
  <c r="AA679" i="2" s="1"/>
  <c r="Q679" i="2"/>
  <c r="R679" i="2" s="1"/>
  <c r="S679" i="2" s="1"/>
  <c r="X677" i="2"/>
  <c r="W676" i="2"/>
  <c r="O676" i="2"/>
  <c r="P677" i="2"/>
  <c r="Y678" i="2" l="1"/>
  <c r="Z678" i="2" s="1"/>
  <c r="AA678" i="2" s="1"/>
  <c r="Q678" i="2"/>
  <c r="R678" i="2" s="1"/>
  <c r="S678" i="2" s="1"/>
  <c r="X676" i="2"/>
  <c r="W675" i="2"/>
  <c r="O675" i="2"/>
  <c r="P676" i="2"/>
  <c r="Y677" i="2" l="1"/>
  <c r="Z677" i="2" s="1"/>
  <c r="AA677" i="2" s="1"/>
  <c r="Q677" i="2"/>
  <c r="R677" i="2" s="1"/>
  <c r="S677" i="2" s="1"/>
  <c r="X675" i="2"/>
  <c r="W674" i="2"/>
  <c r="O674" i="2"/>
  <c r="P675" i="2"/>
  <c r="Y676" i="2" l="1"/>
  <c r="Z676" i="2" s="1"/>
  <c r="AA676" i="2" s="1"/>
  <c r="Q676" i="2"/>
  <c r="R676" i="2" s="1"/>
  <c r="S676" i="2" s="1"/>
  <c r="X674" i="2"/>
  <c r="W673" i="2"/>
  <c r="O673" i="2"/>
  <c r="P674" i="2"/>
  <c r="Y675" i="2" l="1"/>
  <c r="Z675" i="2" s="1"/>
  <c r="AA675" i="2" s="1"/>
  <c r="Q675" i="2"/>
  <c r="R675" i="2" s="1"/>
  <c r="S675" i="2" s="1"/>
  <c r="X673" i="2"/>
  <c r="W672" i="2"/>
  <c r="O672" i="2"/>
  <c r="P673" i="2"/>
  <c r="Y674" i="2" l="1"/>
  <c r="Z674" i="2" s="1"/>
  <c r="AA674" i="2" s="1"/>
  <c r="Q674" i="2"/>
  <c r="R674" i="2" s="1"/>
  <c r="S674" i="2" s="1"/>
  <c r="X672" i="2"/>
  <c r="W671" i="2"/>
  <c r="O671" i="2"/>
  <c r="P672" i="2"/>
  <c r="Y673" i="2" l="1"/>
  <c r="Z673" i="2" s="1"/>
  <c r="AA673" i="2" s="1"/>
  <c r="Q673" i="2"/>
  <c r="R673" i="2" s="1"/>
  <c r="S673" i="2" s="1"/>
  <c r="X671" i="2"/>
  <c r="W670" i="2"/>
  <c r="O670" i="2"/>
  <c r="P671" i="2"/>
  <c r="Y672" i="2" l="1"/>
  <c r="Z672" i="2" s="1"/>
  <c r="AA672" i="2" s="1"/>
  <c r="Q672" i="2"/>
  <c r="R672" i="2" s="1"/>
  <c r="S672" i="2" s="1"/>
  <c r="X670" i="2"/>
  <c r="W669" i="2"/>
  <c r="O669" i="2"/>
  <c r="P670" i="2"/>
  <c r="Y671" i="2" l="1"/>
  <c r="Z671" i="2" s="1"/>
  <c r="AA671" i="2" s="1"/>
  <c r="Q671" i="2"/>
  <c r="R671" i="2" s="1"/>
  <c r="S671" i="2" s="1"/>
  <c r="X669" i="2"/>
  <c r="W668" i="2"/>
  <c r="O668" i="2"/>
  <c r="P669" i="2"/>
  <c r="Y670" i="2" l="1"/>
  <c r="Z670" i="2" s="1"/>
  <c r="AA670" i="2" s="1"/>
  <c r="Q670" i="2"/>
  <c r="R670" i="2" s="1"/>
  <c r="S670" i="2" s="1"/>
  <c r="X668" i="2"/>
  <c r="W667" i="2"/>
  <c r="O667" i="2"/>
  <c r="P668" i="2"/>
  <c r="Y669" i="2" l="1"/>
  <c r="Z669" i="2" s="1"/>
  <c r="AA669" i="2" s="1"/>
  <c r="Q669" i="2"/>
  <c r="R669" i="2" s="1"/>
  <c r="S669" i="2" s="1"/>
  <c r="X667" i="2"/>
  <c r="W666" i="2"/>
  <c r="O666" i="2"/>
  <c r="P667" i="2"/>
  <c r="Y668" i="2" l="1"/>
  <c r="Z668" i="2" s="1"/>
  <c r="AA668" i="2" s="1"/>
  <c r="Q668" i="2"/>
  <c r="R668" i="2" s="1"/>
  <c r="S668" i="2" s="1"/>
  <c r="X666" i="2"/>
  <c r="W665" i="2"/>
  <c r="O665" i="2"/>
  <c r="P666" i="2"/>
  <c r="Y667" i="2" l="1"/>
  <c r="Z667" i="2" s="1"/>
  <c r="AA667" i="2" s="1"/>
  <c r="Q667" i="2"/>
  <c r="R667" i="2" s="1"/>
  <c r="S667" i="2" s="1"/>
  <c r="X665" i="2"/>
  <c r="W664" i="2"/>
  <c r="O664" i="2"/>
  <c r="P665" i="2"/>
  <c r="Y666" i="2" l="1"/>
  <c r="Z666" i="2" s="1"/>
  <c r="AA666" i="2" s="1"/>
  <c r="Q666" i="2"/>
  <c r="R666" i="2" s="1"/>
  <c r="S666" i="2" s="1"/>
  <c r="X664" i="2"/>
  <c r="W663" i="2"/>
  <c r="O663" i="2"/>
  <c r="P664" i="2"/>
  <c r="Y665" i="2" l="1"/>
  <c r="Z665" i="2" s="1"/>
  <c r="AA665" i="2" s="1"/>
  <c r="Q665" i="2"/>
  <c r="R665" i="2" s="1"/>
  <c r="S665" i="2" s="1"/>
  <c r="X663" i="2"/>
  <c r="W662" i="2"/>
  <c r="O662" i="2"/>
  <c r="P663" i="2"/>
  <c r="Y664" i="2" l="1"/>
  <c r="Z664" i="2" s="1"/>
  <c r="AA664" i="2" s="1"/>
  <c r="Q664" i="2"/>
  <c r="R664" i="2" s="1"/>
  <c r="S664" i="2" s="1"/>
  <c r="X662" i="2"/>
  <c r="W661" i="2"/>
  <c r="O661" i="2"/>
  <c r="P662" i="2"/>
  <c r="Y663" i="2" l="1"/>
  <c r="Z663" i="2" s="1"/>
  <c r="AA663" i="2" s="1"/>
  <c r="Q663" i="2"/>
  <c r="R663" i="2" s="1"/>
  <c r="S663" i="2" s="1"/>
  <c r="X661" i="2"/>
  <c r="W660" i="2"/>
  <c r="O660" i="2"/>
  <c r="P661" i="2"/>
  <c r="Y662" i="2" l="1"/>
  <c r="Z662" i="2" s="1"/>
  <c r="AA662" i="2" s="1"/>
  <c r="Q662" i="2"/>
  <c r="R662" i="2" s="1"/>
  <c r="S662" i="2" s="1"/>
  <c r="X660" i="2"/>
  <c r="W659" i="2"/>
  <c r="O659" i="2"/>
  <c r="P660" i="2"/>
  <c r="Y661" i="2" l="1"/>
  <c r="Z661" i="2" s="1"/>
  <c r="AA661" i="2" s="1"/>
  <c r="Q661" i="2"/>
  <c r="R661" i="2" s="1"/>
  <c r="S661" i="2" s="1"/>
  <c r="X659" i="2"/>
  <c r="W658" i="2"/>
  <c r="O658" i="2"/>
  <c r="P659" i="2"/>
  <c r="Y660" i="2" l="1"/>
  <c r="Z660" i="2" s="1"/>
  <c r="AA660" i="2" s="1"/>
  <c r="Q660" i="2"/>
  <c r="R660" i="2" s="1"/>
  <c r="S660" i="2" s="1"/>
  <c r="X658" i="2"/>
  <c r="W657" i="2"/>
  <c r="O657" i="2"/>
  <c r="P658" i="2"/>
  <c r="Y659" i="2" l="1"/>
  <c r="Z659" i="2" s="1"/>
  <c r="AA659" i="2" s="1"/>
  <c r="Q659" i="2"/>
  <c r="R659" i="2" s="1"/>
  <c r="S659" i="2" s="1"/>
  <c r="X657" i="2"/>
  <c r="W656" i="2"/>
  <c r="O656" i="2"/>
  <c r="P657" i="2"/>
  <c r="Y658" i="2" l="1"/>
  <c r="Z658" i="2" s="1"/>
  <c r="AA658" i="2" s="1"/>
  <c r="Q658" i="2"/>
  <c r="R658" i="2" s="1"/>
  <c r="S658" i="2" s="1"/>
  <c r="X656" i="2"/>
  <c r="W655" i="2"/>
  <c r="O655" i="2"/>
  <c r="P656" i="2"/>
  <c r="Y657" i="2" l="1"/>
  <c r="Z657" i="2" s="1"/>
  <c r="AA657" i="2" s="1"/>
  <c r="Q657" i="2"/>
  <c r="R657" i="2" s="1"/>
  <c r="S657" i="2" s="1"/>
  <c r="X655" i="2"/>
  <c r="W654" i="2"/>
  <c r="O654" i="2"/>
  <c r="P655" i="2"/>
  <c r="Y656" i="2" l="1"/>
  <c r="Z656" i="2" s="1"/>
  <c r="AA656" i="2" s="1"/>
  <c r="Q656" i="2"/>
  <c r="R656" i="2" s="1"/>
  <c r="S656" i="2" s="1"/>
  <c r="X654" i="2"/>
  <c r="W653" i="2"/>
  <c r="O653" i="2"/>
  <c r="P654" i="2"/>
  <c r="Y655" i="2" l="1"/>
  <c r="Z655" i="2" s="1"/>
  <c r="AA655" i="2" s="1"/>
  <c r="Q655" i="2"/>
  <c r="R655" i="2" s="1"/>
  <c r="S655" i="2" s="1"/>
  <c r="X653" i="2"/>
  <c r="W652" i="2"/>
  <c r="O652" i="2"/>
  <c r="P653" i="2"/>
  <c r="Y654" i="2" l="1"/>
  <c r="Z654" i="2" s="1"/>
  <c r="AA654" i="2" s="1"/>
  <c r="Q654" i="2"/>
  <c r="R654" i="2" s="1"/>
  <c r="S654" i="2" s="1"/>
  <c r="X652" i="2"/>
  <c r="W651" i="2"/>
  <c r="O651" i="2"/>
  <c r="P652" i="2"/>
  <c r="Y653" i="2" l="1"/>
  <c r="Z653" i="2" s="1"/>
  <c r="AA653" i="2" s="1"/>
  <c r="Q653" i="2"/>
  <c r="R653" i="2" s="1"/>
  <c r="S653" i="2" s="1"/>
  <c r="X651" i="2"/>
  <c r="W650" i="2"/>
  <c r="O650" i="2"/>
  <c r="P651" i="2"/>
  <c r="Y652" i="2" l="1"/>
  <c r="Z652" i="2" s="1"/>
  <c r="AA652" i="2" s="1"/>
  <c r="Q652" i="2"/>
  <c r="R652" i="2" s="1"/>
  <c r="S652" i="2" s="1"/>
  <c r="X650" i="2"/>
  <c r="W649" i="2"/>
  <c r="O649" i="2"/>
  <c r="P650" i="2"/>
  <c r="Y651" i="2" l="1"/>
  <c r="Z651" i="2" s="1"/>
  <c r="AA651" i="2" s="1"/>
  <c r="Q651" i="2"/>
  <c r="R651" i="2" s="1"/>
  <c r="S651" i="2" s="1"/>
  <c r="X649" i="2"/>
  <c r="W648" i="2"/>
  <c r="O648" i="2"/>
  <c r="P649" i="2"/>
  <c r="Y650" i="2" l="1"/>
  <c r="Z650" i="2" s="1"/>
  <c r="AA650" i="2" s="1"/>
  <c r="Q650" i="2"/>
  <c r="R650" i="2" s="1"/>
  <c r="S650" i="2" s="1"/>
  <c r="X648" i="2"/>
  <c r="W647" i="2"/>
  <c r="O647" i="2"/>
  <c r="P648" i="2"/>
  <c r="Y649" i="2" l="1"/>
  <c r="Z649" i="2" s="1"/>
  <c r="AA649" i="2" s="1"/>
  <c r="Q649" i="2"/>
  <c r="R649" i="2" s="1"/>
  <c r="S649" i="2" s="1"/>
  <c r="X647" i="2"/>
  <c r="W646" i="2"/>
  <c r="O646" i="2"/>
  <c r="P647" i="2"/>
  <c r="Y648" i="2" l="1"/>
  <c r="Z648" i="2" s="1"/>
  <c r="AA648" i="2" s="1"/>
  <c r="Q648" i="2"/>
  <c r="R648" i="2" s="1"/>
  <c r="S648" i="2" s="1"/>
  <c r="X646" i="2"/>
  <c r="W645" i="2"/>
  <c r="O645" i="2"/>
  <c r="P646" i="2"/>
  <c r="Y647" i="2" l="1"/>
  <c r="Z647" i="2" s="1"/>
  <c r="AA647" i="2" s="1"/>
  <c r="Q647" i="2"/>
  <c r="R647" i="2" s="1"/>
  <c r="S647" i="2" s="1"/>
  <c r="X645" i="2"/>
  <c r="W644" i="2"/>
  <c r="O644" i="2"/>
  <c r="P645" i="2"/>
  <c r="Y646" i="2" l="1"/>
  <c r="Z646" i="2" s="1"/>
  <c r="AA646" i="2" s="1"/>
  <c r="Q646" i="2"/>
  <c r="R646" i="2" s="1"/>
  <c r="S646" i="2" s="1"/>
  <c r="X644" i="2"/>
  <c r="W643" i="2"/>
  <c r="O643" i="2"/>
  <c r="P644" i="2"/>
  <c r="Y645" i="2" l="1"/>
  <c r="Z645" i="2" s="1"/>
  <c r="AA645" i="2" s="1"/>
  <c r="Q645" i="2"/>
  <c r="R645" i="2" s="1"/>
  <c r="S645" i="2" s="1"/>
  <c r="X643" i="2"/>
  <c r="W642" i="2"/>
  <c r="O642" i="2"/>
  <c r="P643" i="2"/>
  <c r="Y644" i="2" l="1"/>
  <c r="Z644" i="2" s="1"/>
  <c r="AA644" i="2" s="1"/>
  <c r="Q644" i="2"/>
  <c r="R644" i="2" s="1"/>
  <c r="S644" i="2" s="1"/>
  <c r="X642" i="2"/>
  <c r="W641" i="2"/>
  <c r="O641" i="2"/>
  <c r="P642" i="2"/>
  <c r="Y643" i="2" l="1"/>
  <c r="Z643" i="2" s="1"/>
  <c r="AA643" i="2" s="1"/>
  <c r="Q643" i="2"/>
  <c r="R643" i="2" s="1"/>
  <c r="S643" i="2" s="1"/>
  <c r="X641" i="2"/>
  <c r="W640" i="2"/>
  <c r="O640" i="2"/>
  <c r="P641" i="2"/>
  <c r="Y642" i="2" l="1"/>
  <c r="Z642" i="2" s="1"/>
  <c r="AA642" i="2" s="1"/>
  <c r="Q642" i="2"/>
  <c r="R642" i="2" s="1"/>
  <c r="S642" i="2" s="1"/>
  <c r="X640" i="2"/>
  <c r="W639" i="2"/>
  <c r="O639" i="2"/>
  <c r="P640" i="2"/>
  <c r="Y641" i="2" l="1"/>
  <c r="Z641" i="2" s="1"/>
  <c r="AA641" i="2" s="1"/>
  <c r="Q641" i="2"/>
  <c r="R641" i="2" s="1"/>
  <c r="S641" i="2" s="1"/>
  <c r="X639" i="2"/>
  <c r="W638" i="2"/>
  <c r="O638" i="2"/>
  <c r="P639" i="2"/>
  <c r="Y640" i="2" l="1"/>
  <c r="Z640" i="2" s="1"/>
  <c r="AA640" i="2" s="1"/>
  <c r="Q640" i="2"/>
  <c r="R640" i="2" s="1"/>
  <c r="S640" i="2" s="1"/>
  <c r="X638" i="2"/>
  <c r="W637" i="2"/>
  <c r="O637" i="2"/>
  <c r="P638" i="2"/>
  <c r="Y639" i="2" l="1"/>
  <c r="Z639" i="2" s="1"/>
  <c r="AA639" i="2" s="1"/>
  <c r="Q639" i="2"/>
  <c r="R639" i="2" s="1"/>
  <c r="S639" i="2" s="1"/>
  <c r="X637" i="2"/>
  <c r="W636" i="2"/>
  <c r="O636" i="2"/>
  <c r="P637" i="2"/>
  <c r="Y638" i="2" l="1"/>
  <c r="Z638" i="2" s="1"/>
  <c r="AA638" i="2" s="1"/>
  <c r="Q638" i="2"/>
  <c r="R638" i="2" s="1"/>
  <c r="S638" i="2" s="1"/>
  <c r="X636" i="2"/>
  <c r="W635" i="2"/>
  <c r="O635" i="2"/>
  <c r="P636" i="2"/>
  <c r="Y637" i="2" l="1"/>
  <c r="Z637" i="2" s="1"/>
  <c r="AA637" i="2" s="1"/>
  <c r="Q637" i="2"/>
  <c r="R637" i="2" s="1"/>
  <c r="S637" i="2" s="1"/>
  <c r="X635" i="2"/>
  <c r="W634" i="2"/>
  <c r="O634" i="2"/>
  <c r="P635" i="2"/>
  <c r="Y636" i="2" l="1"/>
  <c r="Z636" i="2" s="1"/>
  <c r="AA636" i="2" s="1"/>
  <c r="Q636" i="2"/>
  <c r="R636" i="2" s="1"/>
  <c r="S636" i="2" s="1"/>
  <c r="X634" i="2"/>
  <c r="W633" i="2"/>
  <c r="O633" i="2"/>
  <c r="P634" i="2"/>
  <c r="Y635" i="2" l="1"/>
  <c r="Z635" i="2" s="1"/>
  <c r="AA635" i="2" s="1"/>
  <c r="Q635" i="2"/>
  <c r="R635" i="2" s="1"/>
  <c r="S635" i="2" s="1"/>
  <c r="X633" i="2"/>
  <c r="W632" i="2"/>
  <c r="O632" i="2"/>
  <c r="P633" i="2"/>
  <c r="Y634" i="2" l="1"/>
  <c r="Z634" i="2" s="1"/>
  <c r="AA634" i="2" s="1"/>
  <c r="Q634" i="2"/>
  <c r="R634" i="2" s="1"/>
  <c r="S634" i="2" s="1"/>
  <c r="X632" i="2"/>
  <c r="W631" i="2"/>
  <c r="O631" i="2"/>
  <c r="P632" i="2"/>
  <c r="Y633" i="2" l="1"/>
  <c r="Z633" i="2" s="1"/>
  <c r="AA633" i="2" s="1"/>
  <c r="Q633" i="2"/>
  <c r="R633" i="2" s="1"/>
  <c r="S633" i="2" s="1"/>
  <c r="X631" i="2"/>
  <c r="W630" i="2"/>
  <c r="O630" i="2"/>
  <c r="P631" i="2"/>
  <c r="Y632" i="2" l="1"/>
  <c r="Z632" i="2" s="1"/>
  <c r="AA632" i="2" s="1"/>
  <c r="Q632" i="2"/>
  <c r="R632" i="2" s="1"/>
  <c r="S632" i="2" s="1"/>
  <c r="X630" i="2"/>
  <c r="W629" i="2"/>
  <c r="O629" i="2"/>
  <c r="P630" i="2"/>
  <c r="Y631" i="2" l="1"/>
  <c r="Z631" i="2" s="1"/>
  <c r="AA631" i="2" s="1"/>
  <c r="Q631" i="2"/>
  <c r="R631" i="2" s="1"/>
  <c r="S631" i="2" s="1"/>
  <c r="X629" i="2"/>
  <c r="W628" i="2"/>
  <c r="O628" i="2"/>
  <c r="P629" i="2"/>
  <c r="Y630" i="2" l="1"/>
  <c r="Z630" i="2" s="1"/>
  <c r="AA630" i="2" s="1"/>
  <c r="Q630" i="2"/>
  <c r="R630" i="2" s="1"/>
  <c r="S630" i="2" s="1"/>
  <c r="X628" i="2"/>
  <c r="W627" i="2"/>
  <c r="O627" i="2"/>
  <c r="P628" i="2"/>
  <c r="Y629" i="2" l="1"/>
  <c r="Z629" i="2" s="1"/>
  <c r="AA629" i="2" s="1"/>
  <c r="Q629" i="2"/>
  <c r="R629" i="2" s="1"/>
  <c r="S629" i="2" s="1"/>
  <c r="X627" i="2"/>
  <c r="W626" i="2"/>
  <c r="O626" i="2"/>
  <c r="P627" i="2"/>
  <c r="Y628" i="2" l="1"/>
  <c r="Z628" i="2" s="1"/>
  <c r="AA628" i="2" s="1"/>
  <c r="Q628" i="2"/>
  <c r="R628" i="2" s="1"/>
  <c r="S628" i="2" s="1"/>
  <c r="X626" i="2"/>
  <c r="W625" i="2"/>
  <c r="O625" i="2"/>
  <c r="P626" i="2"/>
  <c r="Y627" i="2" l="1"/>
  <c r="Z627" i="2" s="1"/>
  <c r="AA627" i="2" s="1"/>
  <c r="Q627" i="2"/>
  <c r="R627" i="2" s="1"/>
  <c r="S627" i="2" s="1"/>
  <c r="X625" i="2"/>
  <c r="W624" i="2"/>
  <c r="O624" i="2"/>
  <c r="P625" i="2"/>
  <c r="Y626" i="2" l="1"/>
  <c r="Z626" i="2" s="1"/>
  <c r="AA626" i="2" s="1"/>
  <c r="Q626" i="2"/>
  <c r="R626" i="2" s="1"/>
  <c r="S626" i="2" s="1"/>
  <c r="X624" i="2"/>
  <c r="W623" i="2"/>
  <c r="O623" i="2"/>
  <c r="P624" i="2"/>
  <c r="Y625" i="2" l="1"/>
  <c r="Z625" i="2" s="1"/>
  <c r="AA625" i="2" s="1"/>
  <c r="Q625" i="2"/>
  <c r="R625" i="2" s="1"/>
  <c r="S625" i="2" s="1"/>
  <c r="X623" i="2"/>
  <c r="W622" i="2"/>
  <c r="O622" i="2"/>
  <c r="P623" i="2"/>
  <c r="Y624" i="2" l="1"/>
  <c r="Z624" i="2" s="1"/>
  <c r="AA624" i="2" s="1"/>
  <c r="Q624" i="2"/>
  <c r="R624" i="2" s="1"/>
  <c r="S624" i="2" s="1"/>
  <c r="X622" i="2"/>
  <c r="W621" i="2"/>
  <c r="O621" i="2"/>
  <c r="P622" i="2"/>
  <c r="Y623" i="2" l="1"/>
  <c r="Z623" i="2" s="1"/>
  <c r="AA623" i="2" s="1"/>
  <c r="Q623" i="2"/>
  <c r="R623" i="2" s="1"/>
  <c r="S623" i="2" s="1"/>
  <c r="X621" i="2"/>
  <c r="W620" i="2"/>
  <c r="O620" i="2"/>
  <c r="P621" i="2"/>
  <c r="Y622" i="2" l="1"/>
  <c r="Z622" i="2" s="1"/>
  <c r="AA622" i="2" s="1"/>
  <c r="Q622" i="2"/>
  <c r="R622" i="2" s="1"/>
  <c r="S622" i="2" s="1"/>
  <c r="X620" i="2"/>
  <c r="W619" i="2"/>
  <c r="O619" i="2"/>
  <c r="P620" i="2"/>
  <c r="Y621" i="2" l="1"/>
  <c r="Z621" i="2" s="1"/>
  <c r="AA621" i="2" s="1"/>
  <c r="Q621" i="2"/>
  <c r="R621" i="2" s="1"/>
  <c r="S621" i="2" s="1"/>
  <c r="X619" i="2"/>
  <c r="W618" i="2"/>
  <c r="O618" i="2"/>
  <c r="P619" i="2"/>
  <c r="Y620" i="2" l="1"/>
  <c r="Z620" i="2" s="1"/>
  <c r="AA620" i="2" s="1"/>
  <c r="Q620" i="2"/>
  <c r="R620" i="2" s="1"/>
  <c r="S620" i="2" s="1"/>
  <c r="X618" i="2"/>
  <c r="W617" i="2"/>
  <c r="O617" i="2"/>
  <c r="P618" i="2"/>
  <c r="Y619" i="2" l="1"/>
  <c r="Z619" i="2" s="1"/>
  <c r="AA619" i="2" s="1"/>
  <c r="Q619" i="2"/>
  <c r="R619" i="2" s="1"/>
  <c r="S619" i="2" s="1"/>
  <c r="X617" i="2"/>
  <c r="W616" i="2"/>
  <c r="O616" i="2"/>
  <c r="P617" i="2"/>
  <c r="Y618" i="2" l="1"/>
  <c r="Z618" i="2" s="1"/>
  <c r="AA618" i="2" s="1"/>
  <c r="Q618" i="2"/>
  <c r="R618" i="2" s="1"/>
  <c r="S618" i="2" s="1"/>
  <c r="X616" i="2"/>
  <c r="W615" i="2"/>
  <c r="O615" i="2"/>
  <c r="P616" i="2"/>
  <c r="Y617" i="2" l="1"/>
  <c r="Z617" i="2" s="1"/>
  <c r="AA617" i="2" s="1"/>
  <c r="Q617" i="2"/>
  <c r="R617" i="2" s="1"/>
  <c r="S617" i="2" s="1"/>
  <c r="X615" i="2"/>
  <c r="W614" i="2"/>
  <c r="O614" i="2"/>
  <c r="P615" i="2"/>
  <c r="Y616" i="2" l="1"/>
  <c r="Z616" i="2" s="1"/>
  <c r="AA616" i="2" s="1"/>
  <c r="Q616" i="2"/>
  <c r="R616" i="2" s="1"/>
  <c r="S616" i="2" s="1"/>
  <c r="X614" i="2"/>
  <c r="W613" i="2"/>
  <c r="O613" i="2"/>
  <c r="P614" i="2"/>
  <c r="Y615" i="2" l="1"/>
  <c r="Z615" i="2" s="1"/>
  <c r="AA615" i="2" s="1"/>
  <c r="Q615" i="2"/>
  <c r="R615" i="2" s="1"/>
  <c r="S615" i="2" s="1"/>
  <c r="X613" i="2"/>
  <c r="W612" i="2"/>
  <c r="O612" i="2"/>
  <c r="P613" i="2"/>
  <c r="Y614" i="2" l="1"/>
  <c r="Z614" i="2" s="1"/>
  <c r="AA614" i="2" s="1"/>
  <c r="Q614" i="2"/>
  <c r="R614" i="2" s="1"/>
  <c r="S614" i="2" s="1"/>
  <c r="X612" i="2"/>
  <c r="W611" i="2"/>
  <c r="O611" i="2"/>
  <c r="P612" i="2"/>
  <c r="Y613" i="2" l="1"/>
  <c r="Z613" i="2" s="1"/>
  <c r="AA613" i="2" s="1"/>
  <c r="Q613" i="2"/>
  <c r="R613" i="2" s="1"/>
  <c r="S613" i="2" s="1"/>
  <c r="X611" i="2"/>
  <c r="W610" i="2"/>
  <c r="O610" i="2"/>
  <c r="P611" i="2"/>
  <c r="Y612" i="2" l="1"/>
  <c r="Z612" i="2" s="1"/>
  <c r="AA612" i="2" s="1"/>
  <c r="Q612" i="2"/>
  <c r="R612" i="2" s="1"/>
  <c r="S612" i="2" s="1"/>
  <c r="X610" i="2"/>
  <c r="W609" i="2"/>
  <c r="O609" i="2"/>
  <c r="P610" i="2"/>
  <c r="Y611" i="2" l="1"/>
  <c r="Z611" i="2" s="1"/>
  <c r="AA611" i="2" s="1"/>
  <c r="Q611" i="2"/>
  <c r="R611" i="2" s="1"/>
  <c r="S611" i="2" s="1"/>
  <c r="X609" i="2"/>
  <c r="W608" i="2"/>
  <c r="O608" i="2"/>
  <c r="P609" i="2"/>
  <c r="Y610" i="2" l="1"/>
  <c r="Z610" i="2" s="1"/>
  <c r="AA610" i="2" s="1"/>
  <c r="Q610" i="2"/>
  <c r="R610" i="2" s="1"/>
  <c r="S610" i="2" s="1"/>
  <c r="X608" i="2"/>
  <c r="W607" i="2"/>
  <c r="O607" i="2"/>
  <c r="P608" i="2"/>
  <c r="Y609" i="2" l="1"/>
  <c r="Z609" i="2" s="1"/>
  <c r="AA609" i="2" s="1"/>
  <c r="Q609" i="2"/>
  <c r="R609" i="2" s="1"/>
  <c r="S609" i="2" s="1"/>
  <c r="X607" i="2"/>
  <c r="W606" i="2"/>
  <c r="O606" i="2"/>
  <c r="P607" i="2"/>
  <c r="Y608" i="2" l="1"/>
  <c r="Z608" i="2" s="1"/>
  <c r="AA608" i="2" s="1"/>
  <c r="Q608" i="2"/>
  <c r="R608" i="2" s="1"/>
  <c r="S608" i="2" s="1"/>
  <c r="X606" i="2"/>
  <c r="W605" i="2"/>
  <c r="O605" i="2"/>
  <c r="P606" i="2"/>
  <c r="Y607" i="2" l="1"/>
  <c r="Z607" i="2" s="1"/>
  <c r="AA607" i="2" s="1"/>
  <c r="Q607" i="2"/>
  <c r="R607" i="2" s="1"/>
  <c r="S607" i="2" s="1"/>
  <c r="X605" i="2"/>
  <c r="W604" i="2"/>
  <c r="O604" i="2"/>
  <c r="P605" i="2"/>
  <c r="Y606" i="2" l="1"/>
  <c r="Z606" i="2" s="1"/>
  <c r="AA606" i="2" s="1"/>
  <c r="Q606" i="2"/>
  <c r="R606" i="2" s="1"/>
  <c r="S606" i="2" s="1"/>
  <c r="X604" i="2"/>
  <c r="W603" i="2"/>
  <c r="O603" i="2"/>
  <c r="P604" i="2"/>
  <c r="Y605" i="2" l="1"/>
  <c r="Z605" i="2" s="1"/>
  <c r="AA605" i="2" s="1"/>
  <c r="Q605" i="2"/>
  <c r="R605" i="2" s="1"/>
  <c r="S605" i="2" s="1"/>
  <c r="X603" i="2"/>
  <c r="W602" i="2"/>
  <c r="O602" i="2"/>
  <c r="P603" i="2"/>
  <c r="Y604" i="2" l="1"/>
  <c r="Z604" i="2" s="1"/>
  <c r="AA604" i="2" s="1"/>
  <c r="Q604" i="2"/>
  <c r="R604" i="2" s="1"/>
  <c r="S604" i="2" s="1"/>
  <c r="X602" i="2"/>
  <c r="W601" i="2"/>
  <c r="O601" i="2"/>
  <c r="P602" i="2"/>
  <c r="Y603" i="2" l="1"/>
  <c r="Z603" i="2" s="1"/>
  <c r="AA603" i="2" s="1"/>
  <c r="Q603" i="2"/>
  <c r="R603" i="2" s="1"/>
  <c r="S603" i="2" s="1"/>
  <c r="X601" i="2"/>
  <c r="W600" i="2"/>
  <c r="O600" i="2"/>
  <c r="P601" i="2"/>
  <c r="Y602" i="2" l="1"/>
  <c r="Z602" i="2" s="1"/>
  <c r="AA602" i="2" s="1"/>
  <c r="Q602" i="2"/>
  <c r="R602" i="2" s="1"/>
  <c r="S602" i="2" s="1"/>
  <c r="X600" i="2"/>
  <c r="W599" i="2"/>
  <c r="O599" i="2"/>
  <c r="P600" i="2"/>
  <c r="Y601" i="2" l="1"/>
  <c r="Z601" i="2" s="1"/>
  <c r="AA601" i="2" s="1"/>
  <c r="Q601" i="2"/>
  <c r="R601" i="2" s="1"/>
  <c r="S601" i="2" s="1"/>
  <c r="X599" i="2"/>
  <c r="W598" i="2"/>
  <c r="O598" i="2"/>
  <c r="P599" i="2"/>
  <c r="Y600" i="2" l="1"/>
  <c r="Z600" i="2" s="1"/>
  <c r="AA600" i="2" s="1"/>
  <c r="Q600" i="2"/>
  <c r="R600" i="2" s="1"/>
  <c r="S600" i="2" s="1"/>
  <c r="X598" i="2"/>
  <c r="W597" i="2"/>
  <c r="O597" i="2"/>
  <c r="P598" i="2"/>
  <c r="Y599" i="2" l="1"/>
  <c r="Z599" i="2" s="1"/>
  <c r="AA599" i="2" s="1"/>
  <c r="Q599" i="2"/>
  <c r="R599" i="2" s="1"/>
  <c r="S599" i="2" s="1"/>
  <c r="X597" i="2"/>
  <c r="W596" i="2"/>
  <c r="O596" i="2"/>
  <c r="P597" i="2"/>
  <c r="Y598" i="2" l="1"/>
  <c r="Z598" i="2" s="1"/>
  <c r="AA598" i="2" s="1"/>
  <c r="Q598" i="2"/>
  <c r="R598" i="2" s="1"/>
  <c r="S598" i="2" s="1"/>
  <c r="X596" i="2"/>
  <c r="W595" i="2"/>
  <c r="O595" i="2"/>
  <c r="P596" i="2"/>
  <c r="Y597" i="2" l="1"/>
  <c r="Z597" i="2" s="1"/>
  <c r="AA597" i="2" s="1"/>
  <c r="Q597" i="2"/>
  <c r="R597" i="2" s="1"/>
  <c r="S597" i="2" s="1"/>
  <c r="X595" i="2"/>
  <c r="W594" i="2"/>
  <c r="O594" i="2"/>
  <c r="P595" i="2"/>
  <c r="Y596" i="2" l="1"/>
  <c r="Z596" i="2" s="1"/>
  <c r="AA596" i="2" s="1"/>
  <c r="Q596" i="2"/>
  <c r="R596" i="2" s="1"/>
  <c r="S596" i="2" s="1"/>
  <c r="X594" i="2"/>
  <c r="W593" i="2"/>
  <c r="O593" i="2"/>
  <c r="P594" i="2"/>
  <c r="Y595" i="2" l="1"/>
  <c r="Z595" i="2" s="1"/>
  <c r="AA595" i="2" s="1"/>
  <c r="Q595" i="2"/>
  <c r="R595" i="2" s="1"/>
  <c r="S595" i="2" s="1"/>
  <c r="X593" i="2"/>
  <c r="W592" i="2"/>
  <c r="O592" i="2"/>
  <c r="P593" i="2"/>
  <c r="Y594" i="2" l="1"/>
  <c r="Z594" i="2" s="1"/>
  <c r="AA594" i="2" s="1"/>
  <c r="Q594" i="2"/>
  <c r="R594" i="2" s="1"/>
  <c r="S594" i="2" s="1"/>
  <c r="X592" i="2"/>
  <c r="W591" i="2"/>
  <c r="O591" i="2"/>
  <c r="P592" i="2"/>
  <c r="Y593" i="2" l="1"/>
  <c r="Z593" i="2" s="1"/>
  <c r="AA593" i="2" s="1"/>
  <c r="Q593" i="2"/>
  <c r="R593" i="2" s="1"/>
  <c r="S593" i="2" s="1"/>
  <c r="X591" i="2"/>
  <c r="W590" i="2"/>
  <c r="O590" i="2"/>
  <c r="P591" i="2"/>
  <c r="Y592" i="2" l="1"/>
  <c r="Z592" i="2" s="1"/>
  <c r="AA592" i="2" s="1"/>
  <c r="Q592" i="2"/>
  <c r="R592" i="2" s="1"/>
  <c r="S592" i="2" s="1"/>
  <c r="X590" i="2"/>
  <c r="W589" i="2"/>
  <c r="O589" i="2"/>
  <c r="P590" i="2"/>
  <c r="Y591" i="2" l="1"/>
  <c r="Z591" i="2" s="1"/>
  <c r="AA591" i="2" s="1"/>
  <c r="Q591" i="2"/>
  <c r="R591" i="2" s="1"/>
  <c r="S591" i="2" s="1"/>
  <c r="X589" i="2"/>
  <c r="W588" i="2"/>
  <c r="O588" i="2"/>
  <c r="P589" i="2"/>
  <c r="Y590" i="2" l="1"/>
  <c r="Z590" i="2" s="1"/>
  <c r="AA590" i="2" s="1"/>
  <c r="Q590" i="2"/>
  <c r="R590" i="2" s="1"/>
  <c r="S590" i="2" s="1"/>
  <c r="X588" i="2"/>
  <c r="W587" i="2"/>
  <c r="O587" i="2"/>
  <c r="P588" i="2"/>
  <c r="Y589" i="2" l="1"/>
  <c r="Z589" i="2" s="1"/>
  <c r="AA589" i="2" s="1"/>
  <c r="Q589" i="2"/>
  <c r="R589" i="2" s="1"/>
  <c r="S589" i="2" s="1"/>
  <c r="X587" i="2"/>
  <c r="W586" i="2"/>
  <c r="O586" i="2"/>
  <c r="P587" i="2"/>
  <c r="Y588" i="2" l="1"/>
  <c r="Z588" i="2" s="1"/>
  <c r="AA588" i="2" s="1"/>
  <c r="Q588" i="2"/>
  <c r="R588" i="2" s="1"/>
  <c r="S588" i="2" s="1"/>
  <c r="X586" i="2"/>
  <c r="W585" i="2"/>
  <c r="O585" i="2"/>
  <c r="P586" i="2"/>
  <c r="Y587" i="2" l="1"/>
  <c r="Z587" i="2" s="1"/>
  <c r="AA587" i="2" s="1"/>
  <c r="Q587" i="2"/>
  <c r="R587" i="2" s="1"/>
  <c r="S587" i="2" s="1"/>
  <c r="X585" i="2"/>
  <c r="W584" i="2"/>
  <c r="O584" i="2"/>
  <c r="P585" i="2"/>
  <c r="Y586" i="2" l="1"/>
  <c r="Z586" i="2" s="1"/>
  <c r="AA586" i="2" s="1"/>
  <c r="Q586" i="2"/>
  <c r="R586" i="2" s="1"/>
  <c r="S586" i="2" s="1"/>
  <c r="X584" i="2"/>
  <c r="W583" i="2"/>
  <c r="O583" i="2"/>
  <c r="P584" i="2"/>
  <c r="Y585" i="2" l="1"/>
  <c r="Z585" i="2" s="1"/>
  <c r="AA585" i="2" s="1"/>
  <c r="Q585" i="2"/>
  <c r="R585" i="2" s="1"/>
  <c r="S585" i="2" s="1"/>
  <c r="X583" i="2"/>
  <c r="W582" i="2"/>
  <c r="O582" i="2"/>
  <c r="P583" i="2"/>
  <c r="Y584" i="2" l="1"/>
  <c r="Z584" i="2" s="1"/>
  <c r="AA584" i="2" s="1"/>
  <c r="Q584" i="2"/>
  <c r="R584" i="2" s="1"/>
  <c r="S584" i="2" s="1"/>
  <c r="X582" i="2"/>
  <c r="W581" i="2"/>
  <c r="O581" i="2"/>
  <c r="P582" i="2"/>
  <c r="Y583" i="2" l="1"/>
  <c r="Z583" i="2" s="1"/>
  <c r="AA583" i="2" s="1"/>
  <c r="Q583" i="2"/>
  <c r="R583" i="2" s="1"/>
  <c r="S583" i="2" s="1"/>
  <c r="X581" i="2"/>
  <c r="W580" i="2"/>
  <c r="O580" i="2"/>
  <c r="P581" i="2"/>
  <c r="Y582" i="2" l="1"/>
  <c r="Z582" i="2" s="1"/>
  <c r="AA582" i="2" s="1"/>
  <c r="Q582" i="2"/>
  <c r="R582" i="2" s="1"/>
  <c r="S582" i="2" s="1"/>
  <c r="X580" i="2"/>
  <c r="W579" i="2"/>
  <c r="O579" i="2"/>
  <c r="P580" i="2"/>
  <c r="Y581" i="2" l="1"/>
  <c r="Z581" i="2" s="1"/>
  <c r="AA581" i="2" s="1"/>
  <c r="Q581" i="2"/>
  <c r="R581" i="2" s="1"/>
  <c r="S581" i="2" s="1"/>
  <c r="X579" i="2"/>
  <c r="W578" i="2"/>
  <c r="O578" i="2"/>
  <c r="P579" i="2"/>
  <c r="Y580" i="2" l="1"/>
  <c r="Z580" i="2" s="1"/>
  <c r="AA580" i="2" s="1"/>
  <c r="Q580" i="2"/>
  <c r="R580" i="2" s="1"/>
  <c r="S580" i="2" s="1"/>
  <c r="X578" i="2"/>
  <c r="W577" i="2"/>
  <c r="O577" i="2"/>
  <c r="P578" i="2"/>
  <c r="Y579" i="2" l="1"/>
  <c r="Z579" i="2" s="1"/>
  <c r="AA579" i="2" s="1"/>
  <c r="Q579" i="2"/>
  <c r="R579" i="2" s="1"/>
  <c r="S579" i="2" s="1"/>
  <c r="X577" i="2"/>
  <c r="W576" i="2"/>
  <c r="O576" i="2"/>
  <c r="P577" i="2"/>
  <c r="Y578" i="2" l="1"/>
  <c r="Z578" i="2" s="1"/>
  <c r="AA578" i="2" s="1"/>
  <c r="Q578" i="2"/>
  <c r="R578" i="2" s="1"/>
  <c r="S578" i="2" s="1"/>
  <c r="X576" i="2"/>
  <c r="W575" i="2"/>
  <c r="O575" i="2"/>
  <c r="P576" i="2"/>
  <c r="Y577" i="2" l="1"/>
  <c r="Z577" i="2" s="1"/>
  <c r="AA577" i="2" s="1"/>
  <c r="Q577" i="2"/>
  <c r="R577" i="2" s="1"/>
  <c r="S577" i="2" s="1"/>
  <c r="X575" i="2"/>
  <c r="W574" i="2"/>
  <c r="O574" i="2"/>
  <c r="P575" i="2"/>
  <c r="Y576" i="2" l="1"/>
  <c r="Z576" i="2" s="1"/>
  <c r="AA576" i="2" s="1"/>
  <c r="Q576" i="2"/>
  <c r="R576" i="2" s="1"/>
  <c r="S576" i="2" s="1"/>
  <c r="X574" i="2"/>
  <c r="W573" i="2"/>
  <c r="O573" i="2"/>
  <c r="P574" i="2"/>
  <c r="Y575" i="2" l="1"/>
  <c r="Z575" i="2" s="1"/>
  <c r="AA575" i="2" s="1"/>
  <c r="Q575" i="2"/>
  <c r="R575" i="2" s="1"/>
  <c r="S575" i="2" s="1"/>
  <c r="X573" i="2"/>
  <c r="W572" i="2"/>
  <c r="O572" i="2"/>
  <c r="P573" i="2"/>
  <c r="Y574" i="2" l="1"/>
  <c r="Z574" i="2" s="1"/>
  <c r="AA574" i="2" s="1"/>
  <c r="Q574" i="2"/>
  <c r="R574" i="2" s="1"/>
  <c r="S574" i="2" s="1"/>
  <c r="X572" i="2"/>
  <c r="W571" i="2"/>
  <c r="O571" i="2"/>
  <c r="P572" i="2"/>
  <c r="Y573" i="2" l="1"/>
  <c r="Z573" i="2" s="1"/>
  <c r="AA573" i="2" s="1"/>
  <c r="Q573" i="2"/>
  <c r="R573" i="2" s="1"/>
  <c r="S573" i="2" s="1"/>
  <c r="X571" i="2"/>
  <c r="W570" i="2"/>
  <c r="O570" i="2"/>
  <c r="P571" i="2"/>
  <c r="Y572" i="2" l="1"/>
  <c r="Z572" i="2" s="1"/>
  <c r="AA572" i="2" s="1"/>
  <c r="Q572" i="2"/>
  <c r="R572" i="2" s="1"/>
  <c r="S572" i="2" s="1"/>
  <c r="X570" i="2"/>
  <c r="W569" i="2"/>
  <c r="O569" i="2"/>
  <c r="P570" i="2"/>
  <c r="Y571" i="2" l="1"/>
  <c r="Z571" i="2" s="1"/>
  <c r="AA571" i="2" s="1"/>
  <c r="Q571" i="2"/>
  <c r="R571" i="2" s="1"/>
  <c r="S571" i="2" s="1"/>
  <c r="X569" i="2"/>
  <c r="W568" i="2"/>
  <c r="O568" i="2"/>
  <c r="P569" i="2"/>
  <c r="Y570" i="2" l="1"/>
  <c r="Z570" i="2" s="1"/>
  <c r="AA570" i="2" s="1"/>
  <c r="Q570" i="2"/>
  <c r="R570" i="2" s="1"/>
  <c r="S570" i="2" s="1"/>
  <c r="X568" i="2"/>
  <c r="W567" i="2"/>
  <c r="O567" i="2"/>
  <c r="P568" i="2"/>
  <c r="Y569" i="2" l="1"/>
  <c r="Z569" i="2" s="1"/>
  <c r="AA569" i="2" s="1"/>
  <c r="Q569" i="2"/>
  <c r="R569" i="2" s="1"/>
  <c r="S569" i="2" s="1"/>
  <c r="X567" i="2"/>
  <c r="W566" i="2"/>
  <c r="O566" i="2"/>
  <c r="P567" i="2"/>
  <c r="Y568" i="2" l="1"/>
  <c r="Z568" i="2" s="1"/>
  <c r="AA568" i="2" s="1"/>
  <c r="Q568" i="2"/>
  <c r="R568" i="2" s="1"/>
  <c r="S568" i="2" s="1"/>
  <c r="X566" i="2"/>
  <c r="W565" i="2"/>
  <c r="O565" i="2"/>
  <c r="P566" i="2"/>
  <c r="Y567" i="2" l="1"/>
  <c r="Z567" i="2" s="1"/>
  <c r="AA567" i="2" s="1"/>
  <c r="Q567" i="2"/>
  <c r="R567" i="2" s="1"/>
  <c r="S567" i="2" s="1"/>
  <c r="X565" i="2"/>
  <c r="W564" i="2"/>
  <c r="O564" i="2"/>
  <c r="P565" i="2"/>
  <c r="Y566" i="2" l="1"/>
  <c r="Z566" i="2" s="1"/>
  <c r="AA566" i="2" s="1"/>
  <c r="Q566" i="2"/>
  <c r="R566" i="2" s="1"/>
  <c r="S566" i="2" s="1"/>
  <c r="X564" i="2"/>
  <c r="W563" i="2"/>
  <c r="O563" i="2"/>
  <c r="P564" i="2"/>
  <c r="Y565" i="2" l="1"/>
  <c r="Z565" i="2" s="1"/>
  <c r="AA565" i="2" s="1"/>
  <c r="Q565" i="2"/>
  <c r="R565" i="2" s="1"/>
  <c r="S565" i="2" s="1"/>
  <c r="X563" i="2"/>
  <c r="W562" i="2"/>
  <c r="O562" i="2"/>
  <c r="P563" i="2"/>
  <c r="Y564" i="2" l="1"/>
  <c r="Z564" i="2" s="1"/>
  <c r="AA564" i="2" s="1"/>
  <c r="Q564" i="2"/>
  <c r="R564" i="2" s="1"/>
  <c r="S564" i="2" s="1"/>
  <c r="X562" i="2"/>
  <c r="W561" i="2"/>
  <c r="O561" i="2"/>
  <c r="P562" i="2"/>
  <c r="Y563" i="2" l="1"/>
  <c r="Z563" i="2" s="1"/>
  <c r="AA563" i="2" s="1"/>
  <c r="Q563" i="2"/>
  <c r="R563" i="2" s="1"/>
  <c r="S563" i="2" s="1"/>
  <c r="X561" i="2"/>
  <c r="W560" i="2"/>
  <c r="O560" i="2"/>
  <c r="P561" i="2"/>
  <c r="Y562" i="2" l="1"/>
  <c r="Z562" i="2" s="1"/>
  <c r="AA562" i="2" s="1"/>
  <c r="Q562" i="2"/>
  <c r="R562" i="2" s="1"/>
  <c r="S562" i="2" s="1"/>
  <c r="X560" i="2"/>
  <c r="W559" i="2"/>
  <c r="O559" i="2"/>
  <c r="P560" i="2"/>
  <c r="Y561" i="2" l="1"/>
  <c r="Z561" i="2" s="1"/>
  <c r="AA561" i="2" s="1"/>
  <c r="Q561" i="2"/>
  <c r="R561" i="2" s="1"/>
  <c r="S561" i="2" s="1"/>
  <c r="X559" i="2"/>
  <c r="W558" i="2"/>
  <c r="O558" i="2"/>
  <c r="P559" i="2"/>
  <c r="Y560" i="2" l="1"/>
  <c r="Z560" i="2" s="1"/>
  <c r="AA560" i="2" s="1"/>
  <c r="Q560" i="2"/>
  <c r="R560" i="2" s="1"/>
  <c r="S560" i="2" s="1"/>
  <c r="X558" i="2"/>
  <c r="W557" i="2"/>
  <c r="O557" i="2"/>
  <c r="P558" i="2"/>
  <c r="Y559" i="2" l="1"/>
  <c r="Z559" i="2" s="1"/>
  <c r="AA559" i="2" s="1"/>
  <c r="Q559" i="2"/>
  <c r="R559" i="2" s="1"/>
  <c r="S559" i="2" s="1"/>
  <c r="X557" i="2"/>
  <c r="W556" i="2"/>
  <c r="O556" i="2"/>
  <c r="P557" i="2"/>
  <c r="Y558" i="2" l="1"/>
  <c r="Z558" i="2" s="1"/>
  <c r="AA558" i="2" s="1"/>
  <c r="Q558" i="2"/>
  <c r="R558" i="2" s="1"/>
  <c r="S558" i="2" s="1"/>
  <c r="X556" i="2"/>
  <c r="W555" i="2"/>
  <c r="O555" i="2"/>
  <c r="P556" i="2"/>
  <c r="Y557" i="2" l="1"/>
  <c r="Z557" i="2" s="1"/>
  <c r="AA557" i="2" s="1"/>
  <c r="Q557" i="2"/>
  <c r="R557" i="2" s="1"/>
  <c r="S557" i="2" s="1"/>
  <c r="X555" i="2"/>
  <c r="W554" i="2"/>
  <c r="O554" i="2"/>
  <c r="P555" i="2"/>
  <c r="Y556" i="2" l="1"/>
  <c r="Z556" i="2" s="1"/>
  <c r="AA556" i="2" s="1"/>
  <c r="Q556" i="2"/>
  <c r="R556" i="2" s="1"/>
  <c r="S556" i="2" s="1"/>
  <c r="X554" i="2"/>
  <c r="W553" i="2"/>
  <c r="O553" i="2"/>
  <c r="P554" i="2"/>
  <c r="Y555" i="2" l="1"/>
  <c r="Z555" i="2" s="1"/>
  <c r="AA555" i="2" s="1"/>
  <c r="Q555" i="2"/>
  <c r="R555" i="2" s="1"/>
  <c r="S555" i="2" s="1"/>
  <c r="X553" i="2"/>
  <c r="W552" i="2"/>
  <c r="O552" i="2"/>
  <c r="P553" i="2"/>
  <c r="Y554" i="2" l="1"/>
  <c r="Z554" i="2" s="1"/>
  <c r="AA554" i="2" s="1"/>
  <c r="Q554" i="2"/>
  <c r="R554" i="2" s="1"/>
  <c r="S554" i="2" s="1"/>
  <c r="X552" i="2"/>
  <c r="W551" i="2"/>
  <c r="O551" i="2"/>
  <c r="P552" i="2"/>
  <c r="Y553" i="2" l="1"/>
  <c r="Z553" i="2" s="1"/>
  <c r="AA553" i="2" s="1"/>
  <c r="Q553" i="2"/>
  <c r="R553" i="2" s="1"/>
  <c r="S553" i="2" s="1"/>
  <c r="X551" i="2"/>
  <c r="W550" i="2"/>
  <c r="O550" i="2"/>
  <c r="P551" i="2"/>
  <c r="Y552" i="2" l="1"/>
  <c r="Z552" i="2" s="1"/>
  <c r="AA552" i="2" s="1"/>
  <c r="Q552" i="2"/>
  <c r="R552" i="2" s="1"/>
  <c r="S552" i="2" s="1"/>
  <c r="X550" i="2"/>
  <c r="W549" i="2"/>
  <c r="O549" i="2"/>
  <c r="P550" i="2"/>
  <c r="Y551" i="2" l="1"/>
  <c r="Z551" i="2" s="1"/>
  <c r="AA551" i="2" s="1"/>
  <c r="Q551" i="2"/>
  <c r="R551" i="2" s="1"/>
  <c r="S551" i="2" s="1"/>
  <c r="X549" i="2"/>
  <c r="W548" i="2"/>
  <c r="O548" i="2"/>
  <c r="P549" i="2"/>
  <c r="Y550" i="2" l="1"/>
  <c r="Z550" i="2" s="1"/>
  <c r="AA550" i="2" s="1"/>
  <c r="Q550" i="2"/>
  <c r="R550" i="2" s="1"/>
  <c r="S550" i="2" s="1"/>
  <c r="X548" i="2"/>
  <c r="W547" i="2"/>
  <c r="O547" i="2"/>
  <c r="P548" i="2"/>
  <c r="Y549" i="2" l="1"/>
  <c r="Z549" i="2" s="1"/>
  <c r="AA549" i="2" s="1"/>
  <c r="Q549" i="2"/>
  <c r="R549" i="2" s="1"/>
  <c r="S549" i="2" s="1"/>
  <c r="X547" i="2"/>
  <c r="W546" i="2"/>
  <c r="O546" i="2"/>
  <c r="P547" i="2"/>
  <c r="Y548" i="2" l="1"/>
  <c r="Z548" i="2" s="1"/>
  <c r="AA548" i="2" s="1"/>
  <c r="Q548" i="2"/>
  <c r="R548" i="2" s="1"/>
  <c r="S548" i="2" s="1"/>
  <c r="X546" i="2"/>
  <c r="W545" i="2"/>
  <c r="O545" i="2"/>
  <c r="P546" i="2"/>
  <c r="Y547" i="2" l="1"/>
  <c r="Z547" i="2" s="1"/>
  <c r="AA547" i="2" s="1"/>
  <c r="Q547" i="2"/>
  <c r="R547" i="2" s="1"/>
  <c r="S547" i="2" s="1"/>
  <c r="X545" i="2"/>
  <c r="W544" i="2"/>
  <c r="O544" i="2"/>
  <c r="P545" i="2"/>
  <c r="Y546" i="2" l="1"/>
  <c r="Z546" i="2" s="1"/>
  <c r="AA546" i="2" s="1"/>
  <c r="Q546" i="2"/>
  <c r="R546" i="2" s="1"/>
  <c r="S546" i="2" s="1"/>
  <c r="X544" i="2"/>
  <c r="W543" i="2"/>
  <c r="O543" i="2"/>
  <c r="P544" i="2"/>
  <c r="Y545" i="2" l="1"/>
  <c r="Z545" i="2" s="1"/>
  <c r="AA545" i="2" s="1"/>
  <c r="Q545" i="2"/>
  <c r="R545" i="2" s="1"/>
  <c r="S545" i="2" s="1"/>
  <c r="X543" i="2"/>
  <c r="W542" i="2"/>
  <c r="O542" i="2"/>
  <c r="P543" i="2"/>
  <c r="Y544" i="2" l="1"/>
  <c r="Z544" i="2" s="1"/>
  <c r="AA544" i="2" s="1"/>
  <c r="Q544" i="2"/>
  <c r="R544" i="2" s="1"/>
  <c r="S544" i="2" s="1"/>
  <c r="X542" i="2"/>
  <c r="W541" i="2"/>
  <c r="O541" i="2"/>
  <c r="P542" i="2"/>
  <c r="Y543" i="2" l="1"/>
  <c r="Z543" i="2" s="1"/>
  <c r="AA543" i="2" s="1"/>
  <c r="Q543" i="2"/>
  <c r="R543" i="2" s="1"/>
  <c r="S543" i="2" s="1"/>
  <c r="X541" i="2"/>
  <c r="W540" i="2"/>
  <c r="O540" i="2"/>
  <c r="P541" i="2"/>
  <c r="Y542" i="2" l="1"/>
  <c r="Z542" i="2" s="1"/>
  <c r="AA542" i="2" s="1"/>
  <c r="Q542" i="2"/>
  <c r="R542" i="2" s="1"/>
  <c r="S542" i="2" s="1"/>
  <c r="X540" i="2"/>
  <c r="W539" i="2"/>
  <c r="O539" i="2"/>
  <c r="P540" i="2"/>
  <c r="Y541" i="2" l="1"/>
  <c r="Z541" i="2" s="1"/>
  <c r="AA541" i="2" s="1"/>
  <c r="Q541" i="2"/>
  <c r="R541" i="2" s="1"/>
  <c r="S541" i="2" s="1"/>
  <c r="X539" i="2"/>
  <c r="W538" i="2"/>
  <c r="O538" i="2"/>
  <c r="P539" i="2"/>
  <c r="Y540" i="2" l="1"/>
  <c r="Z540" i="2" s="1"/>
  <c r="AA540" i="2" s="1"/>
  <c r="Q540" i="2"/>
  <c r="R540" i="2" s="1"/>
  <c r="S540" i="2" s="1"/>
  <c r="X538" i="2"/>
  <c r="W537" i="2"/>
  <c r="O537" i="2"/>
  <c r="P538" i="2"/>
  <c r="Y539" i="2" l="1"/>
  <c r="Z539" i="2" s="1"/>
  <c r="AA539" i="2" s="1"/>
  <c r="Q539" i="2"/>
  <c r="R539" i="2" s="1"/>
  <c r="S539" i="2" s="1"/>
  <c r="X537" i="2"/>
  <c r="W536" i="2"/>
  <c r="O536" i="2"/>
  <c r="P537" i="2"/>
  <c r="Y538" i="2" l="1"/>
  <c r="Z538" i="2" s="1"/>
  <c r="AA538" i="2" s="1"/>
  <c r="Q538" i="2"/>
  <c r="R538" i="2" s="1"/>
  <c r="S538" i="2" s="1"/>
  <c r="X536" i="2"/>
  <c r="W535" i="2"/>
  <c r="O535" i="2"/>
  <c r="P536" i="2"/>
  <c r="Y537" i="2" l="1"/>
  <c r="Z537" i="2" s="1"/>
  <c r="AA537" i="2" s="1"/>
  <c r="Q537" i="2"/>
  <c r="R537" i="2" s="1"/>
  <c r="S537" i="2" s="1"/>
  <c r="X535" i="2"/>
  <c r="W534" i="2"/>
  <c r="O534" i="2"/>
  <c r="P535" i="2"/>
  <c r="Y536" i="2" l="1"/>
  <c r="Z536" i="2" s="1"/>
  <c r="AA536" i="2" s="1"/>
  <c r="Q536" i="2"/>
  <c r="R536" i="2" s="1"/>
  <c r="S536" i="2" s="1"/>
  <c r="X534" i="2"/>
  <c r="W533" i="2"/>
  <c r="O533" i="2"/>
  <c r="P534" i="2"/>
  <c r="Y535" i="2" l="1"/>
  <c r="Z535" i="2" s="1"/>
  <c r="AA535" i="2" s="1"/>
  <c r="Q535" i="2"/>
  <c r="R535" i="2" s="1"/>
  <c r="S535" i="2" s="1"/>
  <c r="X533" i="2"/>
  <c r="W532" i="2"/>
  <c r="O532" i="2"/>
  <c r="P533" i="2"/>
  <c r="Y534" i="2" l="1"/>
  <c r="Z534" i="2" s="1"/>
  <c r="AA534" i="2" s="1"/>
  <c r="Q534" i="2"/>
  <c r="R534" i="2" s="1"/>
  <c r="S534" i="2" s="1"/>
  <c r="X532" i="2"/>
  <c r="W531" i="2"/>
  <c r="O531" i="2"/>
  <c r="P532" i="2"/>
  <c r="Y533" i="2" l="1"/>
  <c r="Z533" i="2" s="1"/>
  <c r="AA533" i="2" s="1"/>
  <c r="Q533" i="2"/>
  <c r="R533" i="2" s="1"/>
  <c r="S533" i="2" s="1"/>
  <c r="X531" i="2"/>
  <c r="W530" i="2"/>
  <c r="O530" i="2"/>
  <c r="P531" i="2"/>
  <c r="Y532" i="2" l="1"/>
  <c r="Z532" i="2" s="1"/>
  <c r="AA532" i="2" s="1"/>
  <c r="Q532" i="2"/>
  <c r="R532" i="2" s="1"/>
  <c r="S532" i="2" s="1"/>
  <c r="X530" i="2"/>
  <c r="W529" i="2"/>
  <c r="O529" i="2"/>
  <c r="P530" i="2"/>
  <c r="Y531" i="2" l="1"/>
  <c r="Z531" i="2" s="1"/>
  <c r="AA531" i="2" s="1"/>
  <c r="Q531" i="2"/>
  <c r="R531" i="2" s="1"/>
  <c r="S531" i="2" s="1"/>
  <c r="X529" i="2"/>
  <c r="W528" i="2"/>
  <c r="O528" i="2"/>
  <c r="P529" i="2"/>
  <c r="Y530" i="2" l="1"/>
  <c r="Z530" i="2" s="1"/>
  <c r="AA530" i="2" s="1"/>
  <c r="Q530" i="2"/>
  <c r="R530" i="2" s="1"/>
  <c r="S530" i="2" s="1"/>
  <c r="X528" i="2"/>
  <c r="W527" i="2"/>
  <c r="O527" i="2"/>
  <c r="P528" i="2"/>
  <c r="Y529" i="2" l="1"/>
  <c r="Z529" i="2" s="1"/>
  <c r="AA529" i="2" s="1"/>
  <c r="Q529" i="2"/>
  <c r="R529" i="2" s="1"/>
  <c r="S529" i="2" s="1"/>
  <c r="X527" i="2"/>
  <c r="W526" i="2"/>
  <c r="O526" i="2"/>
  <c r="P527" i="2"/>
  <c r="Y528" i="2" l="1"/>
  <c r="Z528" i="2" s="1"/>
  <c r="AA528" i="2" s="1"/>
  <c r="Q528" i="2"/>
  <c r="R528" i="2" s="1"/>
  <c r="S528" i="2" s="1"/>
  <c r="X526" i="2"/>
  <c r="W525" i="2"/>
  <c r="O525" i="2"/>
  <c r="P526" i="2"/>
  <c r="Y527" i="2" l="1"/>
  <c r="Z527" i="2" s="1"/>
  <c r="AA527" i="2" s="1"/>
  <c r="Q527" i="2"/>
  <c r="R527" i="2" s="1"/>
  <c r="S527" i="2" s="1"/>
  <c r="X525" i="2"/>
  <c r="W524" i="2"/>
  <c r="O524" i="2"/>
  <c r="P525" i="2"/>
  <c r="Y526" i="2" l="1"/>
  <c r="Z526" i="2" s="1"/>
  <c r="AA526" i="2" s="1"/>
  <c r="Q526" i="2"/>
  <c r="R526" i="2" s="1"/>
  <c r="S526" i="2" s="1"/>
  <c r="X524" i="2"/>
  <c r="W523" i="2"/>
  <c r="O523" i="2"/>
  <c r="P524" i="2"/>
  <c r="Y525" i="2" l="1"/>
  <c r="Z525" i="2" s="1"/>
  <c r="AA525" i="2" s="1"/>
  <c r="Q525" i="2"/>
  <c r="R525" i="2" s="1"/>
  <c r="S525" i="2" s="1"/>
  <c r="X523" i="2"/>
  <c r="W522" i="2"/>
  <c r="O522" i="2"/>
  <c r="P523" i="2"/>
  <c r="Y524" i="2" l="1"/>
  <c r="Z524" i="2" s="1"/>
  <c r="AA524" i="2" s="1"/>
  <c r="Q524" i="2"/>
  <c r="R524" i="2" s="1"/>
  <c r="S524" i="2" s="1"/>
  <c r="X522" i="2"/>
  <c r="W521" i="2"/>
  <c r="O521" i="2"/>
  <c r="P522" i="2"/>
  <c r="Y523" i="2" l="1"/>
  <c r="Z523" i="2" s="1"/>
  <c r="AA523" i="2" s="1"/>
  <c r="Q523" i="2"/>
  <c r="R523" i="2" s="1"/>
  <c r="S523" i="2" s="1"/>
  <c r="X521" i="2"/>
  <c r="W520" i="2"/>
  <c r="O520" i="2"/>
  <c r="P521" i="2"/>
  <c r="Y522" i="2" l="1"/>
  <c r="Z522" i="2" s="1"/>
  <c r="AA522" i="2" s="1"/>
  <c r="Q522" i="2"/>
  <c r="R522" i="2" s="1"/>
  <c r="S522" i="2" s="1"/>
  <c r="X520" i="2"/>
  <c r="W519" i="2"/>
  <c r="O519" i="2"/>
  <c r="P520" i="2"/>
  <c r="Y521" i="2" l="1"/>
  <c r="Z521" i="2" s="1"/>
  <c r="AA521" i="2" s="1"/>
  <c r="Q521" i="2"/>
  <c r="R521" i="2" s="1"/>
  <c r="S521" i="2" s="1"/>
  <c r="X519" i="2"/>
  <c r="W518" i="2"/>
  <c r="O518" i="2"/>
  <c r="P519" i="2"/>
  <c r="Y520" i="2" l="1"/>
  <c r="Z520" i="2" s="1"/>
  <c r="AA520" i="2" s="1"/>
  <c r="Q520" i="2"/>
  <c r="R520" i="2" s="1"/>
  <c r="S520" i="2" s="1"/>
  <c r="X518" i="2"/>
  <c r="W517" i="2"/>
  <c r="O517" i="2"/>
  <c r="P518" i="2"/>
  <c r="Y519" i="2" l="1"/>
  <c r="Z519" i="2" s="1"/>
  <c r="AA519" i="2" s="1"/>
  <c r="Q519" i="2"/>
  <c r="R519" i="2" s="1"/>
  <c r="S519" i="2" s="1"/>
  <c r="X517" i="2"/>
  <c r="W516" i="2"/>
  <c r="O516" i="2"/>
  <c r="P517" i="2"/>
  <c r="Y518" i="2" l="1"/>
  <c r="Z518" i="2" s="1"/>
  <c r="AA518" i="2" s="1"/>
  <c r="Q518" i="2"/>
  <c r="R518" i="2" s="1"/>
  <c r="S518" i="2" s="1"/>
  <c r="X516" i="2"/>
  <c r="W515" i="2"/>
  <c r="O515" i="2"/>
  <c r="P516" i="2"/>
  <c r="Y517" i="2" l="1"/>
  <c r="Z517" i="2" s="1"/>
  <c r="AA517" i="2" s="1"/>
  <c r="Q517" i="2"/>
  <c r="R517" i="2" s="1"/>
  <c r="S517" i="2" s="1"/>
  <c r="X515" i="2"/>
  <c r="W514" i="2"/>
  <c r="O514" i="2"/>
  <c r="P515" i="2"/>
  <c r="Y516" i="2" l="1"/>
  <c r="Z516" i="2" s="1"/>
  <c r="AA516" i="2" s="1"/>
  <c r="Q516" i="2"/>
  <c r="R516" i="2" s="1"/>
  <c r="S516" i="2" s="1"/>
  <c r="X514" i="2"/>
  <c r="W513" i="2"/>
  <c r="O513" i="2"/>
  <c r="P514" i="2"/>
  <c r="Y515" i="2" l="1"/>
  <c r="Z515" i="2" s="1"/>
  <c r="AA515" i="2" s="1"/>
  <c r="Q515" i="2"/>
  <c r="R515" i="2" s="1"/>
  <c r="S515" i="2" s="1"/>
  <c r="X513" i="2"/>
  <c r="W512" i="2"/>
  <c r="O512" i="2"/>
  <c r="P513" i="2"/>
  <c r="Y514" i="2" l="1"/>
  <c r="Z514" i="2" s="1"/>
  <c r="AA514" i="2" s="1"/>
  <c r="Q514" i="2"/>
  <c r="R514" i="2" s="1"/>
  <c r="S514" i="2" s="1"/>
  <c r="X512" i="2"/>
  <c r="W511" i="2"/>
  <c r="O511" i="2"/>
  <c r="P512" i="2"/>
  <c r="Y513" i="2" l="1"/>
  <c r="Z513" i="2" s="1"/>
  <c r="AA513" i="2" s="1"/>
  <c r="Q513" i="2"/>
  <c r="R513" i="2" s="1"/>
  <c r="S513" i="2" s="1"/>
  <c r="X511" i="2"/>
  <c r="W510" i="2"/>
  <c r="O510" i="2"/>
  <c r="P511" i="2"/>
  <c r="Y512" i="2" l="1"/>
  <c r="Z512" i="2" s="1"/>
  <c r="AA512" i="2" s="1"/>
  <c r="Q512" i="2"/>
  <c r="R512" i="2" s="1"/>
  <c r="S512" i="2" s="1"/>
  <c r="X510" i="2"/>
  <c r="W509" i="2"/>
  <c r="O509" i="2"/>
  <c r="P510" i="2"/>
  <c r="Y511" i="2" l="1"/>
  <c r="Z511" i="2" s="1"/>
  <c r="AA511" i="2" s="1"/>
  <c r="Q511" i="2"/>
  <c r="R511" i="2" s="1"/>
  <c r="S511" i="2" s="1"/>
  <c r="X509" i="2"/>
  <c r="W508" i="2"/>
  <c r="O508" i="2"/>
  <c r="P509" i="2"/>
  <c r="Y510" i="2" l="1"/>
  <c r="Z510" i="2" s="1"/>
  <c r="AA510" i="2" s="1"/>
  <c r="Q510" i="2"/>
  <c r="R510" i="2" s="1"/>
  <c r="S510" i="2" s="1"/>
  <c r="X508" i="2"/>
  <c r="W507" i="2"/>
  <c r="O507" i="2"/>
  <c r="P508" i="2"/>
  <c r="Y509" i="2" l="1"/>
  <c r="Z509" i="2" s="1"/>
  <c r="AA509" i="2" s="1"/>
  <c r="Q509" i="2"/>
  <c r="R509" i="2" s="1"/>
  <c r="S509" i="2" s="1"/>
  <c r="X507" i="2"/>
  <c r="W506" i="2"/>
  <c r="O506" i="2"/>
  <c r="P507" i="2"/>
  <c r="Y508" i="2" l="1"/>
  <c r="Z508" i="2" s="1"/>
  <c r="AA508" i="2" s="1"/>
  <c r="Q508" i="2"/>
  <c r="R508" i="2" s="1"/>
  <c r="S508" i="2" s="1"/>
  <c r="X506" i="2"/>
  <c r="W505" i="2"/>
  <c r="O505" i="2"/>
  <c r="P506" i="2"/>
  <c r="Y507" i="2" l="1"/>
  <c r="Z507" i="2" s="1"/>
  <c r="AA507" i="2" s="1"/>
  <c r="Q507" i="2"/>
  <c r="R507" i="2" s="1"/>
  <c r="S507" i="2" s="1"/>
  <c r="X505" i="2"/>
  <c r="W504" i="2"/>
  <c r="O504" i="2"/>
  <c r="P505" i="2"/>
  <c r="Y506" i="2" l="1"/>
  <c r="Z506" i="2" s="1"/>
  <c r="AA506" i="2" s="1"/>
  <c r="Q506" i="2"/>
  <c r="R506" i="2" s="1"/>
  <c r="S506" i="2" s="1"/>
  <c r="X504" i="2"/>
  <c r="W503" i="2"/>
  <c r="O503" i="2"/>
  <c r="P504" i="2"/>
  <c r="Y505" i="2" l="1"/>
  <c r="Z505" i="2" s="1"/>
  <c r="AA505" i="2" s="1"/>
  <c r="Q505" i="2"/>
  <c r="R505" i="2" s="1"/>
  <c r="S505" i="2" s="1"/>
  <c r="X503" i="2"/>
  <c r="W502" i="2"/>
  <c r="O502" i="2"/>
  <c r="P503" i="2"/>
  <c r="Y504" i="2" l="1"/>
  <c r="Z504" i="2" s="1"/>
  <c r="AA504" i="2" s="1"/>
  <c r="Q504" i="2"/>
  <c r="R504" i="2" s="1"/>
  <c r="S504" i="2" s="1"/>
  <c r="X502" i="2"/>
  <c r="W501" i="2"/>
  <c r="O501" i="2"/>
  <c r="P502" i="2"/>
  <c r="Y503" i="2" l="1"/>
  <c r="Z503" i="2" s="1"/>
  <c r="AA503" i="2" s="1"/>
  <c r="Q503" i="2"/>
  <c r="R503" i="2" s="1"/>
  <c r="S503" i="2" s="1"/>
  <c r="X501" i="2"/>
  <c r="W500" i="2"/>
  <c r="O500" i="2"/>
  <c r="P501" i="2"/>
  <c r="Y502" i="2" l="1"/>
  <c r="Z502" i="2" s="1"/>
  <c r="AA502" i="2" s="1"/>
  <c r="Q502" i="2"/>
  <c r="R502" i="2" s="1"/>
  <c r="S502" i="2" s="1"/>
  <c r="X500" i="2"/>
  <c r="W499" i="2"/>
  <c r="O499" i="2"/>
  <c r="P500" i="2"/>
  <c r="Y501" i="2" l="1"/>
  <c r="Z501" i="2" s="1"/>
  <c r="AA501" i="2" s="1"/>
  <c r="Q501" i="2"/>
  <c r="R501" i="2" s="1"/>
  <c r="S501" i="2" s="1"/>
  <c r="X499" i="2"/>
  <c r="W498" i="2"/>
  <c r="O498" i="2"/>
  <c r="P499" i="2"/>
  <c r="Y500" i="2" l="1"/>
  <c r="Z500" i="2" s="1"/>
  <c r="AA500" i="2" s="1"/>
  <c r="Q500" i="2"/>
  <c r="R500" i="2" s="1"/>
  <c r="S500" i="2" s="1"/>
  <c r="X498" i="2"/>
  <c r="W497" i="2"/>
  <c r="O497" i="2"/>
  <c r="P498" i="2"/>
  <c r="Y499" i="2" l="1"/>
  <c r="Z499" i="2" s="1"/>
  <c r="AA499" i="2" s="1"/>
  <c r="Q499" i="2"/>
  <c r="R499" i="2" s="1"/>
  <c r="S499" i="2" s="1"/>
  <c r="X497" i="2"/>
  <c r="W496" i="2"/>
  <c r="O496" i="2"/>
  <c r="P497" i="2"/>
  <c r="Y498" i="2" l="1"/>
  <c r="Z498" i="2" s="1"/>
  <c r="AA498" i="2" s="1"/>
  <c r="Q498" i="2"/>
  <c r="R498" i="2" s="1"/>
  <c r="S498" i="2" s="1"/>
  <c r="X496" i="2"/>
  <c r="W495" i="2"/>
  <c r="O495" i="2"/>
  <c r="P496" i="2"/>
  <c r="Y497" i="2" l="1"/>
  <c r="Z497" i="2" s="1"/>
  <c r="AA497" i="2" s="1"/>
  <c r="Q497" i="2"/>
  <c r="R497" i="2" s="1"/>
  <c r="S497" i="2" s="1"/>
  <c r="X495" i="2"/>
  <c r="W494" i="2"/>
  <c r="O494" i="2"/>
  <c r="P495" i="2"/>
  <c r="Y496" i="2" l="1"/>
  <c r="Z496" i="2" s="1"/>
  <c r="AA496" i="2" s="1"/>
  <c r="Q496" i="2"/>
  <c r="R496" i="2" s="1"/>
  <c r="S496" i="2" s="1"/>
  <c r="X494" i="2"/>
  <c r="W493" i="2"/>
  <c r="O493" i="2"/>
  <c r="P494" i="2"/>
  <c r="Y495" i="2" l="1"/>
  <c r="Z495" i="2" s="1"/>
  <c r="AA495" i="2" s="1"/>
  <c r="Q495" i="2"/>
  <c r="R495" i="2" s="1"/>
  <c r="S495" i="2" s="1"/>
  <c r="X493" i="2"/>
  <c r="W492" i="2"/>
  <c r="O492" i="2"/>
  <c r="P493" i="2"/>
  <c r="Y494" i="2" l="1"/>
  <c r="Z494" i="2" s="1"/>
  <c r="AA494" i="2" s="1"/>
  <c r="Q494" i="2"/>
  <c r="R494" i="2" s="1"/>
  <c r="S494" i="2" s="1"/>
  <c r="X492" i="2"/>
  <c r="W491" i="2"/>
  <c r="O491" i="2"/>
  <c r="P492" i="2"/>
  <c r="Y493" i="2" l="1"/>
  <c r="Z493" i="2" s="1"/>
  <c r="AA493" i="2" s="1"/>
  <c r="Q493" i="2"/>
  <c r="R493" i="2" s="1"/>
  <c r="S493" i="2" s="1"/>
  <c r="X491" i="2"/>
  <c r="W490" i="2"/>
  <c r="O490" i="2"/>
  <c r="P491" i="2"/>
  <c r="Y492" i="2" l="1"/>
  <c r="Z492" i="2" s="1"/>
  <c r="AA492" i="2" s="1"/>
  <c r="Q492" i="2"/>
  <c r="R492" i="2" s="1"/>
  <c r="S492" i="2" s="1"/>
  <c r="X490" i="2"/>
  <c r="W489" i="2"/>
  <c r="O489" i="2"/>
  <c r="P490" i="2"/>
  <c r="Y491" i="2" l="1"/>
  <c r="Z491" i="2" s="1"/>
  <c r="AA491" i="2" s="1"/>
  <c r="Q491" i="2"/>
  <c r="R491" i="2" s="1"/>
  <c r="S491" i="2" s="1"/>
  <c r="X489" i="2"/>
  <c r="W488" i="2"/>
  <c r="O488" i="2"/>
  <c r="P489" i="2"/>
  <c r="Y490" i="2" l="1"/>
  <c r="Z490" i="2" s="1"/>
  <c r="AA490" i="2" s="1"/>
  <c r="Q490" i="2"/>
  <c r="R490" i="2" s="1"/>
  <c r="S490" i="2" s="1"/>
  <c r="X488" i="2"/>
  <c r="W487" i="2"/>
  <c r="O487" i="2"/>
  <c r="P488" i="2"/>
  <c r="Y489" i="2" l="1"/>
  <c r="Z489" i="2" s="1"/>
  <c r="AA489" i="2" s="1"/>
  <c r="Q489" i="2"/>
  <c r="R489" i="2" s="1"/>
  <c r="S489" i="2" s="1"/>
  <c r="X487" i="2"/>
  <c r="W486" i="2"/>
  <c r="O486" i="2"/>
  <c r="P487" i="2"/>
  <c r="Y488" i="2" l="1"/>
  <c r="Z488" i="2" s="1"/>
  <c r="AA488" i="2" s="1"/>
  <c r="Q488" i="2"/>
  <c r="R488" i="2" s="1"/>
  <c r="S488" i="2" s="1"/>
  <c r="X486" i="2"/>
  <c r="W485" i="2"/>
  <c r="O485" i="2"/>
  <c r="P486" i="2"/>
  <c r="Y487" i="2" l="1"/>
  <c r="Z487" i="2" s="1"/>
  <c r="AA487" i="2" s="1"/>
  <c r="Q487" i="2"/>
  <c r="R487" i="2" s="1"/>
  <c r="S487" i="2" s="1"/>
  <c r="X485" i="2"/>
  <c r="W484" i="2"/>
  <c r="O484" i="2"/>
  <c r="P485" i="2"/>
  <c r="Y486" i="2" l="1"/>
  <c r="Z486" i="2" s="1"/>
  <c r="AA486" i="2" s="1"/>
  <c r="Q486" i="2"/>
  <c r="R486" i="2" s="1"/>
  <c r="S486" i="2" s="1"/>
  <c r="X484" i="2"/>
  <c r="W483" i="2"/>
  <c r="O483" i="2"/>
  <c r="P484" i="2"/>
  <c r="Y485" i="2" l="1"/>
  <c r="Z485" i="2" s="1"/>
  <c r="AA485" i="2" s="1"/>
  <c r="Q485" i="2"/>
  <c r="R485" i="2" s="1"/>
  <c r="S485" i="2" s="1"/>
  <c r="X483" i="2"/>
  <c r="W482" i="2"/>
  <c r="O482" i="2"/>
  <c r="P483" i="2"/>
  <c r="Y484" i="2" l="1"/>
  <c r="Z484" i="2" s="1"/>
  <c r="AA484" i="2" s="1"/>
  <c r="Q484" i="2"/>
  <c r="R484" i="2" s="1"/>
  <c r="S484" i="2" s="1"/>
  <c r="X482" i="2"/>
  <c r="W481" i="2"/>
  <c r="O481" i="2"/>
  <c r="P482" i="2"/>
  <c r="Y483" i="2" l="1"/>
  <c r="Z483" i="2" s="1"/>
  <c r="AA483" i="2" s="1"/>
  <c r="Q483" i="2"/>
  <c r="R483" i="2" s="1"/>
  <c r="S483" i="2" s="1"/>
  <c r="X481" i="2"/>
  <c r="W480" i="2"/>
  <c r="O480" i="2"/>
  <c r="P481" i="2"/>
  <c r="Y482" i="2" l="1"/>
  <c r="Z482" i="2" s="1"/>
  <c r="AA482" i="2" s="1"/>
  <c r="Q482" i="2"/>
  <c r="R482" i="2" s="1"/>
  <c r="S482" i="2" s="1"/>
  <c r="X480" i="2"/>
  <c r="W479" i="2"/>
  <c r="O479" i="2"/>
  <c r="P480" i="2"/>
  <c r="Y481" i="2" l="1"/>
  <c r="Z481" i="2" s="1"/>
  <c r="AA481" i="2" s="1"/>
  <c r="Q481" i="2"/>
  <c r="R481" i="2" s="1"/>
  <c r="S481" i="2" s="1"/>
  <c r="X479" i="2"/>
  <c r="W478" i="2"/>
  <c r="O478" i="2"/>
  <c r="P479" i="2"/>
  <c r="Y480" i="2" l="1"/>
  <c r="Z480" i="2" s="1"/>
  <c r="AA480" i="2" s="1"/>
  <c r="Q480" i="2"/>
  <c r="R480" i="2" s="1"/>
  <c r="S480" i="2" s="1"/>
  <c r="X478" i="2"/>
  <c r="W477" i="2"/>
  <c r="O477" i="2"/>
  <c r="P478" i="2"/>
  <c r="Y479" i="2" l="1"/>
  <c r="Z479" i="2" s="1"/>
  <c r="AA479" i="2" s="1"/>
  <c r="Q479" i="2"/>
  <c r="R479" i="2" s="1"/>
  <c r="S479" i="2" s="1"/>
  <c r="X477" i="2"/>
  <c r="W476" i="2"/>
  <c r="O476" i="2"/>
  <c r="P477" i="2"/>
  <c r="Y478" i="2" l="1"/>
  <c r="Z478" i="2" s="1"/>
  <c r="AA478" i="2" s="1"/>
  <c r="Q478" i="2"/>
  <c r="R478" i="2" s="1"/>
  <c r="S478" i="2" s="1"/>
  <c r="X476" i="2"/>
  <c r="W475" i="2"/>
  <c r="O475" i="2"/>
  <c r="P476" i="2"/>
  <c r="Y477" i="2" l="1"/>
  <c r="Z477" i="2" s="1"/>
  <c r="AA477" i="2" s="1"/>
  <c r="Q477" i="2"/>
  <c r="R477" i="2" s="1"/>
  <c r="S477" i="2" s="1"/>
  <c r="X475" i="2"/>
  <c r="W474" i="2"/>
  <c r="O474" i="2"/>
  <c r="P475" i="2"/>
  <c r="Y476" i="2" l="1"/>
  <c r="Z476" i="2" s="1"/>
  <c r="AA476" i="2" s="1"/>
  <c r="Q476" i="2"/>
  <c r="R476" i="2" s="1"/>
  <c r="S476" i="2" s="1"/>
  <c r="X474" i="2"/>
  <c r="W473" i="2"/>
  <c r="O473" i="2"/>
  <c r="P474" i="2"/>
  <c r="Y475" i="2" l="1"/>
  <c r="Z475" i="2" s="1"/>
  <c r="AA475" i="2" s="1"/>
  <c r="Q475" i="2"/>
  <c r="R475" i="2" s="1"/>
  <c r="S475" i="2" s="1"/>
  <c r="X473" i="2"/>
  <c r="W472" i="2"/>
  <c r="O472" i="2"/>
  <c r="P473" i="2"/>
  <c r="Y474" i="2" l="1"/>
  <c r="Z474" i="2" s="1"/>
  <c r="AA474" i="2" s="1"/>
  <c r="Q474" i="2"/>
  <c r="R474" i="2" s="1"/>
  <c r="S474" i="2" s="1"/>
  <c r="X472" i="2"/>
  <c r="W471" i="2"/>
  <c r="O471" i="2"/>
  <c r="P472" i="2"/>
  <c r="Y473" i="2" l="1"/>
  <c r="Z473" i="2" s="1"/>
  <c r="AA473" i="2" s="1"/>
  <c r="Q473" i="2"/>
  <c r="R473" i="2" s="1"/>
  <c r="S473" i="2" s="1"/>
  <c r="X471" i="2"/>
  <c r="W470" i="2"/>
  <c r="O470" i="2"/>
  <c r="P471" i="2"/>
  <c r="Y472" i="2" l="1"/>
  <c r="Z472" i="2" s="1"/>
  <c r="AA472" i="2" s="1"/>
  <c r="Q472" i="2"/>
  <c r="R472" i="2" s="1"/>
  <c r="S472" i="2" s="1"/>
  <c r="X470" i="2"/>
  <c r="W469" i="2"/>
  <c r="O469" i="2"/>
  <c r="P470" i="2"/>
  <c r="Y471" i="2" l="1"/>
  <c r="Z471" i="2" s="1"/>
  <c r="AA471" i="2" s="1"/>
  <c r="Q471" i="2"/>
  <c r="R471" i="2" s="1"/>
  <c r="S471" i="2" s="1"/>
  <c r="X469" i="2"/>
  <c r="W468" i="2"/>
  <c r="O468" i="2"/>
  <c r="P469" i="2"/>
  <c r="Y470" i="2" l="1"/>
  <c r="Z470" i="2" s="1"/>
  <c r="AA470" i="2" s="1"/>
  <c r="Q470" i="2"/>
  <c r="R470" i="2" s="1"/>
  <c r="S470" i="2" s="1"/>
  <c r="X468" i="2"/>
  <c r="W467" i="2"/>
  <c r="O467" i="2"/>
  <c r="P468" i="2"/>
  <c r="Y469" i="2" l="1"/>
  <c r="Z469" i="2" s="1"/>
  <c r="AA469" i="2" s="1"/>
  <c r="Q469" i="2"/>
  <c r="R469" i="2" s="1"/>
  <c r="S469" i="2" s="1"/>
  <c r="X467" i="2"/>
  <c r="W466" i="2"/>
  <c r="O466" i="2"/>
  <c r="P467" i="2"/>
  <c r="Y468" i="2" l="1"/>
  <c r="Z468" i="2" s="1"/>
  <c r="AA468" i="2" s="1"/>
  <c r="Q468" i="2"/>
  <c r="R468" i="2" s="1"/>
  <c r="S468" i="2" s="1"/>
  <c r="X466" i="2"/>
  <c r="W465" i="2"/>
  <c r="O465" i="2"/>
  <c r="P466" i="2"/>
  <c r="Y467" i="2" l="1"/>
  <c r="Z467" i="2" s="1"/>
  <c r="AA467" i="2" s="1"/>
  <c r="Q467" i="2"/>
  <c r="R467" i="2" s="1"/>
  <c r="S467" i="2" s="1"/>
  <c r="X465" i="2"/>
  <c r="W464" i="2"/>
  <c r="O464" i="2"/>
  <c r="P465" i="2"/>
  <c r="Y466" i="2" l="1"/>
  <c r="Z466" i="2" s="1"/>
  <c r="AA466" i="2" s="1"/>
  <c r="Q466" i="2"/>
  <c r="R466" i="2" s="1"/>
  <c r="S466" i="2" s="1"/>
  <c r="X464" i="2"/>
  <c r="W463" i="2"/>
  <c r="O463" i="2"/>
  <c r="P464" i="2"/>
  <c r="Y465" i="2" l="1"/>
  <c r="Z465" i="2" s="1"/>
  <c r="AA465" i="2" s="1"/>
  <c r="Q465" i="2"/>
  <c r="R465" i="2" s="1"/>
  <c r="S465" i="2" s="1"/>
  <c r="X463" i="2"/>
  <c r="W462" i="2"/>
  <c r="O462" i="2"/>
  <c r="P463" i="2"/>
  <c r="Y464" i="2" l="1"/>
  <c r="Z464" i="2" s="1"/>
  <c r="AA464" i="2" s="1"/>
  <c r="Q464" i="2"/>
  <c r="R464" i="2" s="1"/>
  <c r="S464" i="2" s="1"/>
  <c r="X462" i="2"/>
  <c r="W461" i="2"/>
  <c r="O461" i="2"/>
  <c r="P462" i="2"/>
  <c r="Y463" i="2" l="1"/>
  <c r="Z463" i="2" s="1"/>
  <c r="AA463" i="2" s="1"/>
  <c r="Q463" i="2"/>
  <c r="R463" i="2" s="1"/>
  <c r="S463" i="2" s="1"/>
  <c r="X461" i="2"/>
  <c r="W460" i="2"/>
  <c r="O460" i="2"/>
  <c r="P461" i="2"/>
  <c r="Y462" i="2" l="1"/>
  <c r="Z462" i="2" s="1"/>
  <c r="AA462" i="2" s="1"/>
  <c r="Q462" i="2"/>
  <c r="R462" i="2" s="1"/>
  <c r="S462" i="2" s="1"/>
  <c r="X460" i="2"/>
  <c r="W459" i="2"/>
  <c r="O459" i="2"/>
  <c r="P460" i="2"/>
  <c r="Y461" i="2" l="1"/>
  <c r="Z461" i="2" s="1"/>
  <c r="AA461" i="2" s="1"/>
  <c r="Q461" i="2"/>
  <c r="R461" i="2" s="1"/>
  <c r="S461" i="2" s="1"/>
  <c r="X459" i="2"/>
  <c r="W458" i="2"/>
  <c r="O458" i="2"/>
  <c r="P459" i="2"/>
  <c r="Y460" i="2" l="1"/>
  <c r="Z460" i="2" s="1"/>
  <c r="AA460" i="2" s="1"/>
  <c r="Q460" i="2"/>
  <c r="R460" i="2" s="1"/>
  <c r="S460" i="2" s="1"/>
  <c r="X458" i="2"/>
  <c r="W457" i="2"/>
  <c r="O457" i="2"/>
  <c r="P458" i="2"/>
  <c r="Y459" i="2" l="1"/>
  <c r="Z459" i="2" s="1"/>
  <c r="AA459" i="2" s="1"/>
  <c r="Q459" i="2"/>
  <c r="R459" i="2" s="1"/>
  <c r="S459" i="2" s="1"/>
  <c r="X457" i="2"/>
  <c r="W456" i="2"/>
  <c r="O456" i="2"/>
  <c r="P457" i="2"/>
  <c r="Y458" i="2" l="1"/>
  <c r="Z458" i="2" s="1"/>
  <c r="AA458" i="2" s="1"/>
  <c r="Q458" i="2"/>
  <c r="R458" i="2" s="1"/>
  <c r="S458" i="2" s="1"/>
  <c r="X456" i="2"/>
  <c r="W455" i="2"/>
  <c r="O455" i="2"/>
  <c r="P456" i="2"/>
  <c r="Y457" i="2" l="1"/>
  <c r="Z457" i="2" s="1"/>
  <c r="AA457" i="2" s="1"/>
  <c r="Q457" i="2"/>
  <c r="R457" i="2" s="1"/>
  <c r="S457" i="2" s="1"/>
  <c r="X455" i="2"/>
  <c r="W454" i="2"/>
  <c r="O454" i="2"/>
  <c r="P455" i="2"/>
  <c r="Y456" i="2" l="1"/>
  <c r="Z456" i="2" s="1"/>
  <c r="AA456" i="2" s="1"/>
  <c r="Q456" i="2"/>
  <c r="R456" i="2" s="1"/>
  <c r="S456" i="2" s="1"/>
  <c r="X454" i="2"/>
  <c r="W453" i="2"/>
  <c r="O453" i="2"/>
  <c r="P454" i="2"/>
  <c r="Y455" i="2" l="1"/>
  <c r="Z455" i="2" s="1"/>
  <c r="AA455" i="2" s="1"/>
  <c r="Q455" i="2"/>
  <c r="R455" i="2" s="1"/>
  <c r="S455" i="2" s="1"/>
  <c r="X453" i="2"/>
  <c r="W452" i="2"/>
  <c r="O452" i="2"/>
  <c r="P453" i="2"/>
  <c r="Y454" i="2" l="1"/>
  <c r="Z454" i="2" s="1"/>
  <c r="AA454" i="2" s="1"/>
  <c r="Q454" i="2"/>
  <c r="R454" i="2" s="1"/>
  <c r="S454" i="2" s="1"/>
  <c r="X452" i="2"/>
  <c r="W451" i="2"/>
  <c r="O451" i="2"/>
  <c r="P452" i="2"/>
  <c r="Y453" i="2" l="1"/>
  <c r="Z453" i="2" s="1"/>
  <c r="AA453" i="2" s="1"/>
  <c r="Q453" i="2"/>
  <c r="R453" i="2" s="1"/>
  <c r="S453" i="2" s="1"/>
  <c r="X451" i="2"/>
  <c r="W450" i="2"/>
  <c r="O450" i="2"/>
  <c r="P451" i="2"/>
  <c r="Y452" i="2" l="1"/>
  <c r="Z452" i="2" s="1"/>
  <c r="AA452" i="2" s="1"/>
  <c r="Q452" i="2"/>
  <c r="R452" i="2" s="1"/>
  <c r="S452" i="2" s="1"/>
  <c r="X450" i="2"/>
  <c r="W449" i="2"/>
  <c r="O449" i="2"/>
  <c r="P450" i="2"/>
  <c r="Y451" i="2" l="1"/>
  <c r="Z451" i="2" s="1"/>
  <c r="AA451" i="2" s="1"/>
  <c r="Q451" i="2"/>
  <c r="R451" i="2" s="1"/>
  <c r="S451" i="2" s="1"/>
  <c r="X449" i="2"/>
  <c r="W448" i="2"/>
  <c r="O448" i="2"/>
  <c r="P449" i="2"/>
  <c r="Y450" i="2" l="1"/>
  <c r="Z450" i="2" s="1"/>
  <c r="AA450" i="2" s="1"/>
  <c r="Q450" i="2"/>
  <c r="R450" i="2" s="1"/>
  <c r="S450" i="2" s="1"/>
  <c r="X448" i="2"/>
  <c r="W447" i="2"/>
  <c r="O447" i="2"/>
  <c r="P448" i="2"/>
  <c r="Y449" i="2" l="1"/>
  <c r="Z449" i="2" s="1"/>
  <c r="AA449" i="2" s="1"/>
  <c r="Q449" i="2"/>
  <c r="R449" i="2" s="1"/>
  <c r="S449" i="2" s="1"/>
  <c r="X447" i="2"/>
  <c r="W446" i="2"/>
  <c r="O446" i="2"/>
  <c r="P447" i="2"/>
  <c r="Y448" i="2" l="1"/>
  <c r="Z448" i="2" s="1"/>
  <c r="AA448" i="2" s="1"/>
  <c r="Q448" i="2"/>
  <c r="R448" i="2" s="1"/>
  <c r="S448" i="2" s="1"/>
  <c r="X446" i="2"/>
  <c r="W445" i="2"/>
  <c r="O445" i="2"/>
  <c r="P446" i="2"/>
  <c r="Y447" i="2" l="1"/>
  <c r="Z447" i="2" s="1"/>
  <c r="AA447" i="2" s="1"/>
  <c r="Q447" i="2"/>
  <c r="R447" i="2" s="1"/>
  <c r="S447" i="2" s="1"/>
  <c r="X445" i="2"/>
  <c r="W444" i="2"/>
  <c r="O444" i="2"/>
  <c r="P445" i="2"/>
  <c r="Y446" i="2" l="1"/>
  <c r="Z446" i="2" s="1"/>
  <c r="AA446" i="2" s="1"/>
  <c r="Q446" i="2"/>
  <c r="R446" i="2" s="1"/>
  <c r="S446" i="2" s="1"/>
  <c r="X444" i="2"/>
  <c r="W443" i="2"/>
  <c r="O443" i="2"/>
  <c r="P444" i="2"/>
  <c r="Y445" i="2" l="1"/>
  <c r="Z445" i="2" s="1"/>
  <c r="AA445" i="2" s="1"/>
  <c r="Q445" i="2"/>
  <c r="R445" i="2" s="1"/>
  <c r="S445" i="2" s="1"/>
  <c r="X443" i="2"/>
  <c r="W442" i="2"/>
  <c r="O442" i="2"/>
  <c r="P443" i="2"/>
  <c r="Y444" i="2" l="1"/>
  <c r="Z444" i="2" s="1"/>
  <c r="AA444" i="2" s="1"/>
  <c r="Q444" i="2"/>
  <c r="R444" i="2" s="1"/>
  <c r="S444" i="2" s="1"/>
  <c r="X442" i="2"/>
  <c r="W441" i="2"/>
  <c r="O441" i="2"/>
  <c r="P442" i="2"/>
  <c r="Y443" i="2" l="1"/>
  <c r="Z443" i="2" s="1"/>
  <c r="AA443" i="2" s="1"/>
  <c r="Q443" i="2"/>
  <c r="R443" i="2" s="1"/>
  <c r="S443" i="2" s="1"/>
  <c r="X441" i="2"/>
  <c r="W440" i="2"/>
  <c r="O440" i="2"/>
  <c r="P441" i="2"/>
  <c r="Y442" i="2" l="1"/>
  <c r="Z442" i="2" s="1"/>
  <c r="AA442" i="2" s="1"/>
  <c r="Q442" i="2"/>
  <c r="R442" i="2" s="1"/>
  <c r="S442" i="2" s="1"/>
  <c r="X440" i="2"/>
  <c r="W439" i="2"/>
  <c r="O439" i="2"/>
  <c r="P440" i="2"/>
  <c r="Y441" i="2" l="1"/>
  <c r="Z441" i="2" s="1"/>
  <c r="AA441" i="2" s="1"/>
  <c r="Q441" i="2"/>
  <c r="R441" i="2" s="1"/>
  <c r="S441" i="2" s="1"/>
  <c r="X439" i="2"/>
  <c r="W438" i="2"/>
  <c r="O438" i="2"/>
  <c r="P439" i="2"/>
  <c r="Y440" i="2" l="1"/>
  <c r="Z440" i="2" s="1"/>
  <c r="AA440" i="2" s="1"/>
  <c r="Q440" i="2"/>
  <c r="R440" i="2" s="1"/>
  <c r="S440" i="2" s="1"/>
  <c r="X438" i="2"/>
  <c r="W437" i="2"/>
  <c r="O437" i="2"/>
  <c r="P438" i="2"/>
  <c r="Y439" i="2" l="1"/>
  <c r="Z439" i="2" s="1"/>
  <c r="AA439" i="2" s="1"/>
  <c r="Q439" i="2"/>
  <c r="R439" i="2" s="1"/>
  <c r="S439" i="2" s="1"/>
  <c r="X437" i="2"/>
  <c r="W436" i="2"/>
  <c r="O436" i="2"/>
  <c r="P437" i="2"/>
  <c r="Y438" i="2" l="1"/>
  <c r="Z438" i="2" s="1"/>
  <c r="AA438" i="2" s="1"/>
  <c r="Q438" i="2"/>
  <c r="R438" i="2" s="1"/>
  <c r="S438" i="2" s="1"/>
  <c r="X436" i="2"/>
  <c r="W435" i="2"/>
  <c r="O435" i="2"/>
  <c r="P436" i="2"/>
  <c r="Y437" i="2" l="1"/>
  <c r="Z437" i="2" s="1"/>
  <c r="AA437" i="2" s="1"/>
  <c r="Q437" i="2"/>
  <c r="R437" i="2" s="1"/>
  <c r="S437" i="2" s="1"/>
  <c r="X435" i="2"/>
  <c r="W434" i="2"/>
  <c r="O434" i="2"/>
  <c r="P435" i="2"/>
  <c r="Y436" i="2" l="1"/>
  <c r="Z436" i="2" s="1"/>
  <c r="AA436" i="2" s="1"/>
  <c r="Q436" i="2"/>
  <c r="R436" i="2" s="1"/>
  <c r="S436" i="2" s="1"/>
  <c r="X434" i="2"/>
  <c r="W433" i="2"/>
  <c r="O433" i="2"/>
  <c r="P434" i="2"/>
  <c r="Y435" i="2" l="1"/>
  <c r="Z435" i="2" s="1"/>
  <c r="AA435" i="2" s="1"/>
  <c r="Q435" i="2"/>
  <c r="R435" i="2" s="1"/>
  <c r="S435" i="2" s="1"/>
  <c r="X433" i="2"/>
  <c r="W432" i="2"/>
  <c r="O432" i="2"/>
  <c r="P433" i="2"/>
  <c r="Y434" i="2" l="1"/>
  <c r="Z434" i="2" s="1"/>
  <c r="AA434" i="2" s="1"/>
  <c r="Q434" i="2"/>
  <c r="R434" i="2" s="1"/>
  <c r="S434" i="2" s="1"/>
  <c r="X432" i="2"/>
  <c r="W431" i="2"/>
  <c r="O431" i="2"/>
  <c r="P432" i="2"/>
  <c r="Y433" i="2" l="1"/>
  <c r="Z433" i="2" s="1"/>
  <c r="AA433" i="2" s="1"/>
  <c r="Q433" i="2"/>
  <c r="R433" i="2" s="1"/>
  <c r="S433" i="2" s="1"/>
  <c r="X431" i="2"/>
  <c r="W430" i="2"/>
  <c r="O430" i="2"/>
  <c r="P431" i="2"/>
  <c r="Y432" i="2" l="1"/>
  <c r="Z432" i="2" s="1"/>
  <c r="AA432" i="2" s="1"/>
  <c r="Q432" i="2"/>
  <c r="R432" i="2" s="1"/>
  <c r="S432" i="2" s="1"/>
  <c r="X430" i="2"/>
  <c r="W429" i="2"/>
  <c r="O429" i="2"/>
  <c r="P430" i="2"/>
  <c r="Y431" i="2" l="1"/>
  <c r="Z431" i="2" s="1"/>
  <c r="AA431" i="2" s="1"/>
  <c r="Q431" i="2"/>
  <c r="R431" i="2" s="1"/>
  <c r="S431" i="2" s="1"/>
  <c r="X429" i="2"/>
  <c r="W428" i="2"/>
  <c r="O428" i="2"/>
  <c r="P429" i="2"/>
  <c r="Y430" i="2" l="1"/>
  <c r="Z430" i="2" s="1"/>
  <c r="AA430" i="2" s="1"/>
  <c r="Q430" i="2"/>
  <c r="R430" i="2" s="1"/>
  <c r="S430" i="2" s="1"/>
  <c r="X428" i="2"/>
  <c r="W427" i="2"/>
  <c r="O427" i="2"/>
  <c r="P428" i="2"/>
  <c r="Y429" i="2" l="1"/>
  <c r="Z429" i="2" s="1"/>
  <c r="AA429" i="2" s="1"/>
  <c r="Q429" i="2"/>
  <c r="R429" i="2" s="1"/>
  <c r="S429" i="2" s="1"/>
  <c r="X427" i="2"/>
  <c r="W426" i="2"/>
  <c r="O426" i="2"/>
  <c r="P427" i="2"/>
  <c r="Y428" i="2" l="1"/>
  <c r="Z428" i="2" s="1"/>
  <c r="AA428" i="2" s="1"/>
  <c r="Q428" i="2"/>
  <c r="R428" i="2" s="1"/>
  <c r="S428" i="2" s="1"/>
  <c r="X426" i="2"/>
  <c r="W425" i="2"/>
  <c r="O425" i="2"/>
  <c r="P426" i="2"/>
  <c r="Y427" i="2" l="1"/>
  <c r="Z427" i="2" s="1"/>
  <c r="AA427" i="2" s="1"/>
  <c r="Q427" i="2"/>
  <c r="R427" i="2" s="1"/>
  <c r="S427" i="2" s="1"/>
  <c r="X425" i="2"/>
  <c r="W424" i="2"/>
  <c r="O424" i="2"/>
  <c r="P425" i="2"/>
  <c r="Y426" i="2" l="1"/>
  <c r="Z426" i="2" s="1"/>
  <c r="AA426" i="2" s="1"/>
  <c r="Q426" i="2"/>
  <c r="R426" i="2" s="1"/>
  <c r="S426" i="2" s="1"/>
  <c r="X424" i="2"/>
  <c r="W423" i="2"/>
  <c r="O423" i="2"/>
  <c r="P424" i="2"/>
  <c r="Y425" i="2" l="1"/>
  <c r="Z425" i="2" s="1"/>
  <c r="AA425" i="2" s="1"/>
  <c r="Q425" i="2"/>
  <c r="R425" i="2" s="1"/>
  <c r="S425" i="2" s="1"/>
  <c r="X423" i="2"/>
  <c r="W422" i="2"/>
  <c r="O422" i="2"/>
  <c r="P423" i="2"/>
  <c r="Y424" i="2" l="1"/>
  <c r="Z424" i="2" s="1"/>
  <c r="AA424" i="2" s="1"/>
  <c r="Q424" i="2"/>
  <c r="R424" i="2" s="1"/>
  <c r="S424" i="2" s="1"/>
  <c r="X422" i="2"/>
  <c r="W421" i="2"/>
  <c r="O421" i="2"/>
  <c r="P422" i="2"/>
  <c r="Y423" i="2" l="1"/>
  <c r="Z423" i="2" s="1"/>
  <c r="AA423" i="2" s="1"/>
  <c r="Q423" i="2"/>
  <c r="R423" i="2" s="1"/>
  <c r="S423" i="2" s="1"/>
  <c r="X421" i="2"/>
  <c r="W420" i="2"/>
  <c r="O420" i="2"/>
  <c r="P421" i="2"/>
  <c r="Y422" i="2" l="1"/>
  <c r="Z422" i="2" s="1"/>
  <c r="AA422" i="2" s="1"/>
  <c r="Q422" i="2"/>
  <c r="R422" i="2" s="1"/>
  <c r="S422" i="2" s="1"/>
  <c r="X420" i="2"/>
  <c r="W419" i="2"/>
  <c r="O419" i="2"/>
  <c r="P420" i="2"/>
  <c r="Y421" i="2" l="1"/>
  <c r="Z421" i="2" s="1"/>
  <c r="AA421" i="2" s="1"/>
  <c r="Q421" i="2"/>
  <c r="R421" i="2" s="1"/>
  <c r="S421" i="2" s="1"/>
  <c r="X419" i="2"/>
  <c r="W418" i="2"/>
  <c r="O418" i="2"/>
  <c r="P419" i="2"/>
  <c r="Y420" i="2" l="1"/>
  <c r="Z420" i="2" s="1"/>
  <c r="AA420" i="2" s="1"/>
  <c r="Q420" i="2"/>
  <c r="R420" i="2" s="1"/>
  <c r="S420" i="2" s="1"/>
  <c r="X418" i="2"/>
  <c r="W417" i="2"/>
  <c r="O417" i="2"/>
  <c r="P418" i="2"/>
  <c r="Y419" i="2" l="1"/>
  <c r="Z419" i="2" s="1"/>
  <c r="AA419" i="2" s="1"/>
  <c r="Q419" i="2"/>
  <c r="R419" i="2" s="1"/>
  <c r="S419" i="2" s="1"/>
  <c r="X417" i="2"/>
  <c r="W416" i="2"/>
  <c r="O416" i="2"/>
  <c r="P417" i="2"/>
  <c r="Y418" i="2" l="1"/>
  <c r="Z418" i="2" s="1"/>
  <c r="AA418" i="2" s="1"/>
  <c r="Q418" i="2"/>
  <c r="R418" i="2" s="1"/>
  <c r="S418" i="2" s="1"/>
  <c r="X416" i="2"/>
  <c r="W415" i="2"/>
  <c r="O415" i="2"/>
  <c r="P416" i="2"/>
  <c r="Y417" i="2" l="1"/>
  <c r="Z417" i="2" s="1"/>
  <c r="AA417" i="2" s="1"/>
  <c r="Q417" i="2"/>
  <c r="R417" i="2" s="1"/>
  <c r="S417" i="2" s="1"/>
  <c r="X415" i="2"/>
  <c r="W414" i="2"/>
  <c r="O414" i="2"/>
  <c r="P415" i="2"/>
  <c r="Y416" i="2" l="1"/>
  <c r="Z416" i="2" s="1"/>
  <c r="AA416" i="2" s="1"/>
  <c r="Q416" i="2"/>
  <c r="R416" i="2" s="1"/>
  <c r="S416" i="2" s="1"/>
  <c r="X414" i="2"/>
  <c r="W413" i="2"/>
  <c r="O413" i="2"/>
  <c r="P414" i="2"/>
  <c r="Y415" i="2" l="1"/>
  <c r="Z415" i="2" s="1"/>
  <c r="AA415" i="2" s="1"/>
  <c r="Q415" i="2"/>
  <c r="R415" i="2" s="1"/>
  <c r="S415" i="2" s="1"/>
  <c r="X413" i="2"/>
  <c r="W412" i="2"/>
  <c r="O412" i="2"/>
  <c r="P413" i="2"/>
  <c r="Y414" i="2" l="1"/>
  <c r="Z414" i="2" s="1"/>
  <c r="AA414" i="2" s="1"/>
  <c r="Q414" i="2"/>
  <c r="R414" i="2" s="1"/>
  <c r="S414" i="2" s="1"/>
  <c r="X412" i="2"/>
  <c r="W411" i="2"/>
  <c r="O411" i="2"/>
  <c r="P412" i="2"/>
  <c r="Y413" i="2" l="1"/>
  <c r="Z413" i="2" s="1"/>
  <c r="AA413" i="2" s="1"/>
  <c r="Q413" i="2"/>
  <c r="R413" i="2" s="1"/>
  <c r="S413" i="2" s="1"/>
  <c r="X411" i="2"/>
  <c r="W410" i="2"/>
  <c r="O410" i="2"/>
  <c r="P411" i="2"/>
  <c r="Y412" i="2" l="1"/>
  <c r="Z412" i="2" s="1"/>
  <c r="AA412" i="2" s="1"/>
  <c r="Q412" i="2"/>
  <c r="R412" i="2" s="1"/>
  <c r="S412" i="2" s="1"/>
  <c r="X410" i="2"/>
  <c r="W409" i="2"/>
  <c r="O409" i="2"/>
  <c r="P410" i="2"/>
  <c r="Y411" i="2" l="1"/>
  <c r="Z411" i="2" s="1"/>
  <c r="AA411" i="2" s="1"/>
  <c r="Q411" i="2"/>
  <c r="R411" i="2" s="1"/>
  <c r="S411" i="2" s="1"/>
  <c r="X409" i="2"/>
  <c r="W408" i="2"/>
  <c r="O408" i="2"/>
  <c r="P409" i="2"/>
  <c r="Y410" i="2" l="1"/>
  <c r="Z410" i="2" s="1"/>
  <c r="AA410" i="2" s="1"/>
  <c r="Q410" i="2"/>
  <c r="R410" i="2" s="1"/>
  <c r="S410" i="2" s="1"/>
  <c r="X408" i="2"/>
  <c r="W407" i="2"/>
  <c r="O407" i="2"/>
  <c r="P408" i="2"/>
  <c r="Y409" i="2" l="1"/>
  <c r="Z409" i="2" s="1"/>
  <c r="AA409" i="2" s="1"/>
  <c r="Q409" i="2"/>
  <c r="R409" i="2" s="1"/>
  <c r="S409" i="2" s="1"/>
  <c r="X407" i="2"/>
  <c r="W406" i="2"/>
  <c r="O406" i="2"/>
  <c r="P407" i="2"/>
  <c r="Y408" i="2" l="1"/>
  <c r="Z408" i="2" s="1"/>
  <c r="AA408" i="2" s="1"/>
  <c r="Q408" i="2"/>
  <c r="R408" i="2" s="1"/>
  <c r="S408" i="2" s="1"/>
  <c r="X406" i="2"/>
  <c r="W405" i="2"/>
  <c r="O405" i="2"/>
  <c r="P406" i="2"/>
  <c r="Y407" i="2" l="1"/>
  <c r="Z407" i="2" s="1"/>
  <c r="AA407" i="2" s="1"/>
  <c r="Q407" i="2"/>
  <c r="R407" i="2" s="1"/>
  <c r="S407" i="2" s="1"/>
  <c r="X405" i="2"/>
  <c r="W404" i="2"/>
  <c r="O404" i="2"/>
  <c r="P405" i="2"/>
  <c r="Y406" i="2" l="1"/>
  <c r="Z406" i="2" s="1"/>
  <c r="AA406" i="2" s="1"/>
  <c r="Q406" i="2"/>
  <c r="R406" i="2" s="1"/>
  <c r="S406" i="2" s="1"/>
  <c r="X404" i="2"/>
  <c r="W403" i="2"/>
  <c r="O403" i="2"/>
  <c r="P404" i="2"/>
  <c r="Y405" i="2" l="1"/>
  <c r="Z405" i="2" s="1"/>
  <c r="AA405" i="2" s="1"/>
  <c r="Q405" i="2"/>
  <c r="R405" i="2" s="1"/>
  <c r="S405" i="2" s="1"/>
  <c r="X403" i="2"/>
  <c r="W402" i="2"/>
  <c r="O402" i="2"/>
  <c r="P403" i="2"/>
  <c r="Y404" i="2" l="1"/>
  <c r="Z404" i="2" s="1"/>
  <c r="AA404" i="2" s="1"/>
  <c r="Q404" i="2"/>
  <c r="R404" i="2" s="1"/>
  <c r="S404" i="2" s="1"/>
  <c r="X402" i="2"/>
  <c r="W401" i="2"/>
  <c r="O401" i="2"/>
  <c r="P402" i="2"/>
  <c r="Y403" i="2" l="1"/>
  <c r="Z403" i="2" s="1"/>
  <c r="AA403" i="2" s="1"/>
  <c r="Q403" i="2"/>
  <c r="R403" i="2" s="1"/>
  <c r="S403" i="2" s="1"/>
  <c r="X401" i="2"/>
  <c r="W400" i="2"/>
  <c r="O400" i="2"/>
  <c r="P401" i="2"/>
  <c r="Y402" i="2" l="1"/>
  <c r="Z402" i="2" s="1"/>
  <c r="AA402" i="2" s="1"/>
  <c r="Q402" i="2"/>
  <c r="R402" i="2" s="1"/>
  <c r="S402" i="2" s="1"/>
  <c r="X400" i="2"/>
  <c r="W399" i="2"/>
  <c r="O399" i="2"/>
  <c r="P400" i="2"/>
  <c r="Y401" i="2" l="1"/>
  <c r="Z401" i="2" s="1"/>
  <c r="AA401" i="2" s="1"/>
  <c r="Q401" i="2"/>
  <c r="R401" i="2" s="1"/>
  <c r="S401" i="2" s="1"/>
  <c r="X399" i="2"/>
  <c r="W398" i="2"/>
  <c r="O398" i="2"/>
  <c r="P399" i="2"/>
  <c r="Y400" i="2" l="1"/>
  <c r="Z400" i="2" s="1"/>
  <c r="AA400" i="2" s="1"/>
  <c r="Q400" i="2"/>
  <c r="R400" i="2" s="1"/>
  <c r="S400" i="2" s="1"/>
  <c r="X398" i="2"/>
  <c r="W397" i="2"/>
  <c r="O397" i="2"/>
  <c r="P398" i="2"/>
  <c r="Y399" i="2" l="1"/>
  <c r="Z399" i="2" s="1"/>
  <c r="AA399" i="2" s="1"/>
  <c r="Q399" i="2"/>
  <c r="R399" i="2" s="1"/>
  <c r="S399" i="2" s="1"/>
  <c r="X397" i="2"/>
  <c r="W396" i="2"/>
  <c r="O396" i="2"/>
  <c r="P397" i="2"/>
  <c r="Y398" i="2" l="1"/>
  <c r="Z398" i="2" s="1"/>
  <c r="AA398" i="2" s="1"/>
  <c r="Q398" i="2"/>
  <c r="R398" i="2" s="1"/>
  <c r="S398" i="2" s="1"/>
  <c r="X396" i="2"/>
  <c r="W395" i="2"/>
  <c r="O395" i="2"/>
  <c r="P396" i="2"/>
  <c r="Y397" i="2" l="1"/>
  <c r="Z397" i="2" s="1"/>
  <c r="AA397" i="2" s="1"/>
  <c r="Q397" i="2"/>
  <c r="R397" i="2" s="1"/>
  <c r="S397" i="2" s="1"/>
  <c r="X395" i="2"/>
  <c r="W394" i="2"/>
  <c r="O394" i="2"/>
  <c r="P395" i="2"/>
  <c r="Y396" i="2" l="1"/>
  <c r="Z396" i="2" s="1"/>
  <c r="AA396" i="2" s="1"/>
  <c r="Q396" i="2"/>
  <c r="R396" i="2" s="1"/>
  <c r="S396" i="2" s="1"/>
  <c r="X394" i="2"/>
  <c r="W393" i="2"/>
  <c r="O393" i="2"/>
  <c r="P394" i="2"/>
  <c r="Y395" i="2" l="1"/>
  <c r="Z395" i="2" s="1"/>
  <c r="AA395" i="2" s="1"/>
  <c r="Q395" i="2"/>
  <c r="R395" i="2" s="1"/>
  <c r="S395" i="2" s="1"/>
  <c r="X393" i="2"/>
  <c r="W392" i="2"/>
  <c r="O392" i="2"/>
  <c r="P393" i="2"/>
  <c r="Y394" i="2" l="1"/>
  <c r="Z394" i="2" s="1"/>
  <c r="AA394" i="2" s="1"/>
  <c r="Q394" i="2"/>
  <c r="R394" i="2" s="1"/>
  <c r="S394" i="2" s="1"/>
  <c r="X392" i="2"/>
  <c r="W391" i="2"/>
  <c r="O391" i="2"/>
  <c r="P392" i="2"/>
  <c r="Y393" i="2" l="1"/>
  <c r="Z393" i="2" s="1"/>
  <c r="AA393" i="2" s="1"/>
  <c r="Q393" i="2"/>
  <c r="R393" i="2" s="1"/>
  <c r="S393" i="2" s="1"/>
  <c r="X391" i="2"/>
  <c r="W390" i="2"/>
  <c r="O390" i="2"/>
  <c r="P391" i="2"/>
  <c r="Y392" i="2" l="1"/>
  <c r="Z392" i="2" s="1"/>
  <c r="AA392" i="2" s="1"/>
  <c r="Q392" i="2"/>
  <c r="R392" i="2" s="1"/>
  <c r="S392" i="2" s="1"/>
  <c r="X390" i="2"/>
  <c r="W389" i="2"/>
  <c r="O389" i="2"/>
  <c r="P390" i="2"/>
  <c r="Y391" i="2" l="1"/>
  <c r="Z391" i="2" s="1"/>
  <c r="AA391" i="2" s="1"/>
  <c r="Q391" i="2"/>
  <c r="R391" i="2" s="1"/>
  <c r="S391" i="2" s="1"/>
  <c r="X389" i="2"/>
  <c r="W388" i="2"/>
  <c r="O388" i="2"/>
  <c r="P389" i="2"/>
  <c r="Y390" i="2" l="1"/>
  <c r="Z390" i="2" s="1"/>
  <c r="AA390" i="2" s="1"/>
  <c r="Q390" i="2"/>
  <c r="R390" i="2" s="1"/>
  <c r="S390" i="2" s="1"/>
  <c r="X388" i="2"/>
  <c r="W387" i="2"/>
  <c r="O387" i="2"/>
  <c r="P388" i="2"/>
  <c r="Y389" i="2" l="1"/>
  <c r="Z389" i="2" s="1"/>
  <c r="AA389" i="2" s="1"/>
  <c r="Q389" i="2"/>
  <c r="R389" i="2" s="1"/>
  <c r="S389" i="2" s="1"/>
  <c r="X387" i="2"/>
  <c r="W386" i="2"/>
  <c r="O386" i="2"/>
  <c r="P387" i="2"/>
  <c r="Y388" i="2" l="1"/>
  <c r="Z388" i="2" s="1"/>
  <c r="AA388" i="2" s="1"/>
  <c r="Q388" i="2"/>
  <c r="R388" i="2" s="1"/>
  <c r="S388" i="2" s="1"/>
  <c r="X386" i="2"/>
  <c r="W385" i="2"/>
  <c r="O385" i="2"/>
  <c r="P386" i="2"/>
  <c r="Y387" i="2" l="1"/>
  <c r="Z387" i="2" s="1"/>
  <c r="AA387" i="2" s="1"/>
  <c r="Q387" i="2"/>
  <c r="R387" i="2" s="1"/>
  <c r="S387" i="2" s="1"/>
  <c r="X385" i="2"/>
  <c r="W384" i="2"/>
  <c r="O384" i="2"/>
  <c r="P385" i="2"/>
  <c r="Y386" i="2" l="1"/>
  <c r="Z386" i="2" s="1"/>
  <c r="AA386" i="2" s="1"/>
  <c r="Q386" i="2"/>
  <c r="R386" i="2" s="1"/>
  <c r="S386" i="2" s="1"/>
  <c r="X384" i="2"/>
  <c r="W383" i="2"/>
  <c r="O383" i="2"/>
  <c r="P384" i="2"/>
  <c r="Y385" i="2" l="1"/>
  <c r="Z385" i="2" s="1"/>
  <c r="AA385" i="2" s="1"/>
  <c r="Q385" i="2"/>
  <c r="R385" i="2" s="1"/>
  <c r="S385" i="2" s="1"/>
  <c r="X383" i="2"/>
  <c r="W382" i="2"/>
  <c r="O382" i="2"/>
  <c r="P383" i="2"/>
  <c r="Y384" i="2" l="1"/>
  <c r="Z384" i="2" s="1"/>
  <c r="AA384" i="2" s="1"/>
  <c r="Q384" i="2"/>
  <c r="R384" i="2" s="1"/>
  <c r="S384" i="2" s="1"/>
  <c r="X382" i="2"/>
  <c r="W381" i="2"/>
  <c r="O381" i="2"/>
  <c r="P382" i="2"/>
  <c r="Y383" i="2" l="1"/>
  <c r="Z383" i="2" s="1"/>
  <c r="AA383" i="2" s="1"/>
  <c r="Q383" i="2"/>
  <c r="R383" i="2" s="1"/>
  <c r="S383" i="2" s="1"/>
  <c r="X381" i="2"/>
  <c r="W380" i="2"/>
  <c r="O380" i="2"/>
  <c r="P381" i="2"/>
  <c r="Y382" i="2" l="1"/>
  <c r="Z382" i="2" s="1"/>
  <c r="AA382" i="2" s="1"/>
  <c r="Q382" i="2"/>
  <c r="R382" i="2" s="1"/>
  <c r="S382" i="2" s="1"/>
  <c r="X380" i="2"/>
  <c r="W379" i="2"/>
  <c r="O379" i="2"/>
  <c r="P380" i="2"/>
  <c r="Y381" i="2" l="1"/>
  <c r="Z381" i="2" s="1"/>
  <c r="AA381" i="2" s="1"/>
  <c r="Q381" i="2"/>
  <c r="R381" i="2" s="1"/>
  <c r="S381" i="2" s="1"/>
  <c r="X379" i="2"/>
  <c r="W378" i="2"/>
  <c r="O378" i="2"/>
  <c r="P379" i="2"/>
  <c r="Y380" i="2" l="1"/>
  <c r="Z380" i="2" s="1"/>
  <c r="AA380" i="2" s="1"/>
  <c r="Q380" i="2"/>
  <c r="R380" i="2" s="1"/>
  <c r="S380" i="2" s="1"/>
  <c r="X378" i="2"/>
  <c r="W377" i="2"/>
  <c r="O377" i="2"/>
  <c r="P378" i="2"/>
  <c r="Y379" i="2" l="1"/>
  <c r="Z379" i="2" s="1"/>
  <c r="AA379" i="2" s="1"/>
  <c r="Q379" i="2"/>
  <c r="R379" i="2" s="1"/>
  <c r="S379" i="2" s="1"/>
  <c r="X377" i="2"/>
  <c r="W376" i="2"/>
  <c r="O376" i="2"/>
  <c r="P377" i="2"/>
  <c r="Y378" i="2" l="1"/>
  <c r="Z378" i="2" s="1"/>
  <c r="AA378" i="2" s="1"/>
  <c r="Q378" i="2"/>
  <c r="R378" i="2" s="1"/>
  <c r="S378" i="2" s="1"/>
  <c r="X376" i="2"/>
  <c r="W375" i="2"/>
  <c r="O375" i="2"/>
  <c r="P376" i="2"/>
  <c r="Y377" i="2" l="1"/>
  <c r="Z377" i="2" s="1"/>
  <c r="AA377" i="2" s="1"/>
  <c r="Q377" i="2"/>
  <c r="R377" i="2" s="1"/>
  <c r="S377" i="2" s="1"/>
  <c r="X375" i="2"/>
  <c r="W374" i="2"/>
  <c r="O374" i="2"/>
  <c r="P375" i="2"/>
  <c r="Y376" i="2" l="1"/>
  <c r="Z376" i="2" s="1"/>
  <c r="AA376" i="2" s="1"/>
  <c r="Q376" i="2"/>
  <c r="R376" i="2" s="1"/>
  <c r="S376" i="2" s="1"/>
  <c r="X374" i="2"/>
  <c r="W373" i="2"/>
  <c r="O373" i="2"/>
  <c r="P374" i="2"/>
  <c r="Y375" i="2" l="1"/>
  <c r="Z375" i="2" s="1"/>
  <c r="AA375" i="2" s="1"/>
  <c r="Q375" i="2"/>
  <c r="R375" i="2" s="1"/>
  <c r="S375" i="2" s="1"/>
  <c r="X373" i="2"/>
  <c r="W372" i="2"/>
  <c r="O372" i="2"/>
  <c r="P373" i="2"/>
  <c r="Y374" i="2" l="1"/>
  <c r="Z374" i="2" s="1"/>
  <c r="AA374" i="2" s="1"/>
  <c r="Q374" i="2"/>
  <c r="R374" i="2" s="1"/>
  <c r="S374" i="2" s="1"/>
  <c r="X372" i="2"/>
  <c r="W371" i="2"/>
  <c r="O371" i="2"/>
  <c r="P372" i="2"/>
  <c r="Y373" i="2" l="1"/>
  <c r="Z373" i="2" s="1"/>
  <c r="AA373" i="2" s="1"/>
  <c r="Q373" i="2"/>
  <c r="R373" i="2" s="1"/>
  <c r="S373" i="2" s="1"/>
  <c r="X371" i="2"/>
  <c r="W370" i="2"/>
  <c r="O370" i="2"/>
  <c r="P371" i="2"/>
  <c r="Y372" i="2" l="1"/>
  <c r="Z372" i="2" s="1"/>
  <c r="AA372" i="2" s="1"/>
  <c r="Q372" i="2"/>
  <c r="R372" i="2" s="1"/>
  <c r="S372" i="2" s="1"/>
  <c r="X370" i="2"/>
  <c r="W369" i="2"/>
  <c r="O369" i="2"/>
  <c r="P370" i="2"/>
  <c r="Y371" i="2" l="1"/>
  <c r="Z371" i="2" s="1"/>
  <c r="AA371" i="2" s="1"/>
  <c r="Q371" i="2"/>
  <c r="R371" i="2" s="1"/>
  <c r="S371" i="2" s="1"/>
  <c r="X369" i="2"/>
  <c r="W368" i="2"/>
  <c r="O368" i="2"/>
  <c r="P369" i="2"/>
  <c r="Y370" i="2" l="1"/>
  <c r="Z370" i="2" s="1"/>
  <c r="AA370" i="2" s="1"/>
  <c r="Q370" i="2"/>
  <c r="R370" i="2" s="1"/>
  <c r="S370" i="2" s="1"/>
  <c r="X368" i="2"/>
  <c r="W367" i="2"/>
  <c r="O367" i="2"/>
  <c r="P368" i="2"/>
  <c r="Y369" i="2" l="1"/>
  <c r="Z369" i="2" s="1"/>
  <c r="AA369" i="2" s="1"/>
  <c r="Q369" i="2"/>
  <c r="R369" i="2" s="1"/>
  <c r="S369" i="2" s="1"/>
  <c r="X367" i="2"/>
  <c r="W366" i="2"/>
  <c r="O366" i="2"/>
  <c r="P367" i="2"/>
  <c r="Y368" i="2" l="1"/>
  <c r="Z368" i="2" s="1"/>
  <c r="AA368" i="2" s="1"/>
  <c r="Q368" i="2"/>
  <c r="R368" i="2" s="1"/>
  <c r="S368" i="2" s="1"/>
  <c r="X366" i="2"/>
  <c r="W365" i="2"/>
  <c r="O365" i="2"/>
  <c r="P366" i="2"/>
  <c r="Y367" i="2" l="1"/>
  <c r="Z367" i="2" s="1"/>
  <c r="AA367" i="2" s="1"/>
  <c r="Q367" i="2"/>
  <c r="R367" i="2" s="1"/>
  <c r="S367" i="2" s="1"/>
  <c r="X365" i="2"/>
  <c r="W364" i="2"/>
  <c r="O364" i="2"/>
  <c r="P365" i="2"/>
  <c r="Y366" i="2" l="1"/>
  <c r="Z366" i="2" s="1"/>
  <c r="AA366" i="2" s="1"/>
  <c r="Q366" i="2"/>
  <c r="R366" i="2" s="1"/>
  <c r="S366" i="2" s="1"/>
  <c r="X364" i="2"/>
  <c r="W363" i="2"/>
  <c r="O363" i="2"/>
  <c r="P364" i="2"/>
  <c r="Y365" i="2" l="1"/>
  <c r="Z365" i="2" s="1"/>
  <c r="AA365" i="2" s="1"/>
  <c r="Q365" i="2"/>
  <c r="R365" i="2" s="1"/>
  <c r="S365" i="2" s="1"/>
  <c r="X363" i="2"/>
  <c r="W362" i="2"/>
  <c r="O362" i="2"/>
  <c r="P363" i="2"/>
  <c r="Y364" i="2" l="1"/>
  <c r="Z364" i="2" s="1"/>
  <c r="AA364" i="2" s="1"/>
  <c r="Q364" i="2"/>
  <c r="R364" i="2" s="1"/>
  <c r="S364" i="2" s="1"/>
  <c r="X362" i="2"/>
  <c r="W361" i="2"/>
  <c r="O361" i="2"/>
  <c r="P362" i="2"/>
  <c r="Y363" i="2" l="1"/>
  <c r="Z363" i="2" s="1"/>
  <c r="AA363" i="2" s="1"/>
  <c r="Q363" i="2"/>
  <c r="R363" i="2" s="1"/>
  <c r="S363" i="2" s="1"/>
  <c r="X361" i="2"/>
  <c r="W360" i="2"/>
  <c r="O360" i="2"/>
  <c r="P361" i="2"/>
  <c r="Y362" i="2" l="1"/>
  <c r="Z362" i="2" s="1"/>
  <c r="AA362" i="2" s="1"/>
  <c r="Q362" i="2"/>
  <c r="R362" i="2" s="1"/>
  <c r="S362" i="2" s="1"/>
  <c r="X360" i="2"/>
  <c r="W359" i="2"/>
  <c r="O359" i="2"/>
  <c r="P360" i="2"/>
  <c r="Y361" i="2" l="1"/>
  <c r="Z361" i="2" s="1"/>
  <c r="AA361" i="2" s="1"/>
  <c r="Q361" i="2"/>
  <c r="R361" i="2" s="1"/>
  <c r="S361" i="2" s="1"/>
  <c r="X359" i="2"/>
  <c r="W358" i="2"/>
  <c r="O358" i="2"/>
  <c r="P359" i="2"/>
  <c r="Y360" i="2" l="1"/>
  <c r="Z360" i="2" s="1"/>
  <c r="AA360" i="2" s="1"/>
  <c r="Q360" i="2"/>
  <c r="R360" i="2" s="1"/>
  <c r="S360" i="2" s="1"/>
  <c r="X358" i="2"/>
  <c r="W357" i="2"/>
  <c r="O357" i="2"/>
  <c r="P358" i="2"/>
  <c r="Y359" i="2" l="1"/>
  <c r="Z359" i="2" s="1"/>
  <c r="AA359" i="2" s="1"/>
  <c r="Q359" i="2"/>
  <c r="R359" i="2" s="1"/>
  <c r="S359" i="2" s="1"/>
  <c r="X357" i="2"/>
  <c r="W356" i="2"/>
  <c r="O356" i="2"/>
  <c r="P357" i="2"/>
  <c r="Y358" i="2" l="1"/>
  <c r="Z358" i="2" s="1"/>
  <c r="AA358" i="2" s="1"/>
  <c r="Q358" i="2"/>
  <c r="R358" i="2" s="1"/>
  <c r="S358" i="2" s="1"/>
  <c r="X356" i="2"/>
  <c r="W355" i="2"/>
  <c r="O355" i="2"/>
  <c r="P356" i="2"/>
  <c r="Y357" i="2" l="1"/>
  <c r="Z357" i="2" s="1"/>
  <c r="AA357" i="2" s="1"/>
  <c r="Q357" i="2"/>
  <c r="R357" i="2" s="1"/>
  <c r="S357" i="2" s="1"/>
  <c r="X355" i="2"/>
  <c r="W354" i="2"/>
  <c r="O354" i="2"/>
  <c r="P355" i="2"/>
  <c r="Y356" i="2" l="1"/>
  <c r="Z356" i="2" s="1"/>
  <c r="AA356" i="2" s="1"/>
  <c r="Q356" i="2"/>
  <c r="R356" i="2" s="1"/>
  <c r="S356" i="2" s="1"/>
  <c r="X354" i="2"/>
  <c r="W353" i="2"/>
  <c r="O353" i="2"/>
  <c r="P354" i="2"/>
  <c r="Y355" i="2" l="1"/>
  <c r="Z355" i="2" s="1"/>
  <c r="AA355" i="2" s="1"/>
  <c r="Q355" i="2"/>
  <c r="R355" i="2" s="1"/>
  <c r="S355" i="2" s="1"/>
  <c r="X353" i="2"/>
  <c r="W352" i="2"/>
  <c r="O352" i="2"/>
  <c r="P353" i="2"/>
  <c r="Y354" i="2" l="1"/>
  <c r="Z354" i="2" s="1"/>
  <c r="AA354" i="2" s="1"/>
  <c r="Q354" i="2"/>
  <c r="R354" i="2" s="1"/>
  <c r="S354" i="2" s="1"/>
  <c r="X352" i="2"/>
  <c r="W351" i="2"/>
  <c r="O351" i="2"/>
  <c r="P352" i="2"/>
  <c r="Y353" i="2" l="1"/>
  <c r="Z353" i="2" s="1"/>
  <c r="AA353" i="2" s="1"/>
  <c r="Q353" i="2"/>
  <c r="R353" i="2" s="1"/>
  <c r="S353" i="2" s="1"/>
  <c r="X351" i="2"/>
  <c r="W350" i="2"/>
  <c r="O350" i="2"/>
  <c r="P351" i="2"/>
  <c r="Y352" i="2" l="1"/>
  <c r="Z352" i="2" s="1"/>
  <c r="AA352" i="2" s="1"/>
  <c r="Q352" i="2"/>
  <c r="R352" i="2" s="1"/>
  <c r="S352" i="2" s="1"/>
  <c r="X350" i="2"/>
  <c r="W349" i="2"/>
  <c r="O349" i="2"/>
  <c r="P350" i="2"/>
  <c r="Y351" i="2" l="1"/>
  <c r="Z351" i="2" s="1"/>
  <c r="AA351" i="2" s="1"/>
  <c r="Q351" i="2"/>
  <c r="R351" i="2" s="1"/>
  <c r="S351" i="2" s="1"/>
  <c r="X349" i="2"/>
  <c r="W348" i="2"/>
  <c r="O348" i="2"/>
  <c r="P349" i="2"/>
  <c r="Y350" i="2" l="1"/>
  <c r="Z350" i="2" s="1"/>
  <c r="AA350" i="2" s="1"/>
  <c r="Q350" i="2"/>
  <c r="R350" i="2" s="1"/>
  <c r="S350" i="2" s="1"/>
  <c r="X348" i="2"/>
  <c r="W347" i="2"/>
  <c r="O347" i="2"/>
  <c r="P348" i="2"/>
  <c r="Y349" i="2" l="1"/>
  <c r="Z349" i="2" s="1"/>
  <c r="AA349" i="2" s="1"/>
  <c r="Q349" i="2"/>
  <c r="R349" i="2" s="1"/>
  <c r="S349" i="2" s="1"/>
  <c r="X347" i="2"/>
  <c r="W346" i="2"/>
  <c r="O346" i="2"/>
  <c r="P347" i="2"/>
  <c r="Y348" i="2" l="1"/>
  <c r="Z348" i="2" s="1"/>
  <c r="AA348" i="2" s="1"/>
  <c r="Q348" i="2"/>
  <c r="R348" i="2" s="1"/>
  <c r="S348" i="2" s="1"/>
  <c r="X346" i="2"/>
  <c r="W345" i="2"/>
  <c r="O345" i="2"/>
  <c r="P346" i="2"/>
  <c r="Y347" i="2" l="1"/>
  <c r="Z347" i="2" s="1"/>
  <c r="AA347" i="2" s="1"/>
  <c r="Q347" i="2"/>
  <c r="R347" i="2" s="1"/>
  <c r="S347" i="2" s="1"/>
  <c r="X345" i="2"/>
  <c r="W344" i="2"/>
  <c r="O344" i="2"/>
  <c r="P345" i="2"/>
  <c r="Y346" i="2" l="1"/>
  <c r="Z346" i="2" s="1"/>
  <c r="AA346" i="2" s="1"/>
  <c r="Q346" i="2"/>
  <c r="R346" i="2" s="1"/>
  <c r="S346" i="2" s="1"/>
  <c r="X344" i="2"/>
  <c r="W343" i="2"/>
  <c r="O343" i="2"/>
  <c r="P344" i="2"/>
  <c r="Y345" i="2" l="1"/>
  <c r="Z345" i="2" s="1"/>
  <c r="AA345" i="2" s="1"/>
  <c r="Q345" i="2"/>
  <c r="R345" i="2" s="1"/>
  <c r="S345" i="2" s="1"/>
  <c r="X343" i="2"/>
  <c r="W342" i="2"/>
  <c r="O342" i="2"/>
  <c r="P343" i="2"/>
  <c r="Y344" i="2" l="1"/>
  <c r="Z344" i="2" s="1"/>
  <c r="AA344" i="2" s="1"/>
  <c r="Q344" i="2"/>
  <c r="R344" i="2" s="1"/>
  <c r="S344" i="2" s="1"/>
  <c r="X342" i="2"/>
  <c r="W341" i="2"/>
  <c r="O341" i="2"/>
  <c r="P342" i="2"/>
  <c r="Y343" i="2" l="1"/>
  <c r="Z343" i="2" s="1"/>
  <c r="AA343" i="2" s="1"/>
  <c r="Q343" i="2"/>
  <c r="R343" i="2" s="1"/>
  <c r="S343" i="2" s="1"/>
  <c r="X341" i="2"/>
  <c r="W340" i="2"/>
  <c r="O340" i="2"/>
  <c r="P341" i="2"/>
  <c r="Y342" i="2" l="1"/>
  <c r="Z342" i="2" s="1"/>
  <c r="AA342" i="2" s="1"/>
  <c r="Q342" i="2"/>
  <c r="R342" i="2" s="1"/>
  <c r="S342" i="2" s="1"/>
  <c r="X340" i="2"/>
  <c r="W339" i="2"/>
  <c r="O339" i="2"/>
  <c r="P340" i="2"/>
  <c r="Y341" i="2" l="1"/>
  <c r="Z341" i="2" s="1"/>
  <c r="AA341" i="2" s="1"/>
  <c r="Q341" i="2"/>
  <c r="R341" i="2" s="1"/>
  <c r="S341" i="2" s="1"/>
  <c r="X339" i="2"/>
  <c r="W338" i="2"/>
  <c r="O338" i="2"/>
  <c r="P339" i="2"/>
  <c r="Y340" i="2" l="1"/>
  <c r="Z340" i="2" s="1"/>
  <c r="AA340" i="2" s="1"/>
  <c r="Q340" i="2"/>
  <c r="R340" i="2" s="1"/>
  <c r="S340" i="2" s="1"/>
  <c r="X338" i="2"/>
  <c r="W337" i="2"/>
  <c r="O337" i="2"/>
  <c r="P338" i="2"/>
  <c r="Y339" i="2" l="1"/>
  <c r="Z339" i="2" s="1"/>
  <c r="AA339" i="2" s="1"/>
  <c r="Q339" i="2"/>
  <c r="R339" i="2" s="1"/>
  <c r="S339" i="2" s="1"/>
  <c r="X337" i="2"/>
  <c r="W336" i="2"/>
  <c r="O336" i="2"/>
  <c r="P337" i="2"/>
  <c r="Y338" i="2" l="1"/>
  <c r="Z338" i="2" s="1"/>
  <c r="AA338" i="2" s="1"/>
  <c r="Q338" i="2"/>
  <c r="R338" i="2" s="1"/>
  <c r="S338" i="2" s="1"/>
  <c r="X336" i="2"/>
  <c r="W335" i="2"/>
  <c r="O335" i="2"/>
  <c r="P336" i="2"/>
  <c r="Y337" i="2" l="1"/>
  <c r="Z337" i="2" s="1"/>
  <c r="AA337" i="2" s="1"/>
  <c r="Q337" i="2"/>
  <c r="R337" i="2" s="1"/>
  <c r="S337" i="2" s="1"/>
  <c r="X335" i="2"/>
  <c r="W334" i="2"/>
  <c r="O334" i="2"/>
  <c r="P335" i="2"/>
  <c r="Y336" i="2" l="1"/>
  <c r="Z336" i="2" s="1"/>
  <c r="AA336" i="2" s="1"/>
  <c r="Q336" i="2"/>
  <c r="R336" i="2" s="1"/>
  <c r="S336" i="2" s="1"/>
  <c r="X334" i="2"/>
  <c r="W333" i="2"/>
  <c r="O333" i="2"/>
  <c r="P334" i="2"/>
  <c r="Y335" i="2" l="1"/>
  <c r="Z335" i="2" s="1"/>
  <c r="AA335" i="2" s="1"/>
  <c r="Q335" i="2"/>
  <c r="R335" i="2" s="1"/>
  <c r="S335" i="2" s="1"/>
  <c r="X333" i="2"/>
  <c r="W332" i="2"/>
  <c r="O332" i="2"/>
  <c r="P333" i="2"/>
  <c r="Y334" i="2" l="1"/>
  <c r="Z334" i="2" s="1"/>
  <c r="AA334" i="2" s="1"/>
  <c r="Q334" i="2"/>
  <c r="R334" i="2" s="1"/>
  <c r="S334" i="2" s="1"/>
  <c r="X332" i="2"/>
  <c r="W331" i="2"/>
  <c r="O331" i="2"/>
  <c r="P332" i="2"/>
  <c r="Y333" i="2" l="1"/>
  <c r="Z333" i="2" s="1"/>
  <c r="AA333" i="2" s="1"/>
  <c r="Q333" i="2"/>
  <c r="R333" i="2" s="1"/>
  <c r="S333" i="2" s="1"/>
  <c r="X331" i="2"/>
  <c r="W330" i="2"/>
  <c r="O330" i="2"/>
  <c r="P331" i="2"/>
  <c r="Y332" i="2" l="1"/>
  <c r="Z332" i="2" s="1"/>
  <c r="AA332" i="2" s="1"/>
  <c r="Q332" i="2"/>
  <c r="R332" i="2" s="1"/>
  <c r="S332" i="2" s="1"/>
  <c r="X330" i="2"/>
  <c r="W329" i="2"/>
  <c r="O329" i="2"/>
  <c r="P330" i="2"/>
  <c r="Y331" i="2" l="1"/>
  <c r="Z331" i="2" s="1"/>
  <c r="AA331" i="2" s="1"/>
  <c r="Q331" i="2"/>
  <c r="R331" i="2" s="1"/>
  <c r="S331" i="2" s="1"/>
  <c r="X329" i="2"/>
  <c r="W328" i="2"/>
  <c r="O328" i="2"/>
  <c r="P329" i="2"/>
  <c r="Y330" i="2" l="1"/>
  <c r="Z330" i="2" s="1"/>
  <c r="AA330" i="2" s="1"/>
  <c r="Q330" i="2"/>
  <c r="R330" i="2" s="1"/>
  <c r="S330" i="2" s="1"/>
  <c r="X328" i="2"/>
  <c r="W327" i="2"/>
  <c r="O327" i="2"/>
  <c r="P328" i="2"/>
  <c r="Y329" i="2" l="1"/>
  <c r="Z329" i="2" s="1"/>
  <c r="AA329" i="2" s="1"/>
  <c r="Q329" i="2"/>
  <c r="R329" i="2" s="1"/>
  <c r="S329" i="2" s="1"/>
  <c r="X327" i="2"/>
  <c r="W326" i="2"/>
  <c r="O326" i="2"/>
  <c r="P327" i="2"/>
  <c r="Y328" i="2" l="1"/>
  <c r="Z328" i="2" s="1"/>
  <c r="AA328" i="2" s="1"/>
  <c r="Q328" i="2"/>
  <c r="R328" i="2" s="1"/>
  <c r="S328" i="2" s="1"/>
  <c r="X326" i="2"/>
  <c r="W325" i="2"/>
  <c r="O325" i="2"/>
  <c r="P326" i="2"/>
  <c r="Y327" i="2" l="1"/>
  <c r="Z327" i="2" s="1"/>
  <c r="AA327" i="2" s="1"/>
  <c r="Q327" i="2"/>
  <c r="R327" i="2" s="1"/>
  <c r="S327" i="2" s="1"/>
  <c r="X325" i="2"/>
  <c r="W324" i="2"/>
  <c r="O324" i="2"/>
  <c r="P325" i="2"/>
  <c r="Y326" i="2" l="1"/>
  <c r="Z326" i="2" s="1"/>
  <c r="AA326" i="2" s="1"/>
  <c r="Q326" i="2"/>
  <c r="R326" i="2" s="1"/>
  <c r="S326" i="2" s="1"/>
  <c r="X324" i="2"/>
  <c r="W323" i="2"/>
  <c r="O323" i="2"/>
  <c r="P324" i="2"/>
  <c r="Y325" i="2" l="1"/>
  <c r="Z325" i="2" s="1"/>
  <c r="AA325" i="2" s="1"/>
  <c r="Q325" i="2"/>
  <c r="R325" i="2" s="1"/>
  <c r="S325" i="2" s="1"/>
  <c r="X323" i="2"/>
  <c r="W322" i="2"/>
  <c r="O322" i="2"/>
  <c r="P323" i="2"/>
  <c r="Y324" i="2" l="1"/>
  <c r="Z324" i="2" s="1"/>
  <c r="AA324" i="2" s="1"/>
  <c r="Q324" i="2"/>
  <c r="R324" i="2" s="1"/>
  <c r="S324" i="2" s="1"/>
  <c r="X322" i="2"/>
  <c r="W321" i="2"/>
  <c r="O321" i="2"/>
  <c r="P322" i="2"/>
  <c r="Y323" i="2" l="1"/>
  <c r="Z323" i="2" s="1"/>
  <c r="AA323" i="2" s="1"/>
  <c r="Q323" i="2"/>
  <c r="R323" i="2" s="1"/>
  <c r="S323" i="2" s="1"/>
  <c r="X321" i="2"/>
  <c r="W320" i="2"/>
  <c r="O320" i="2"/>
  <c r="P321" i="2"/>
  <c r="Y322" i="2" l="1"/>
  <c r="Z322" i="2" s="1"/>
  <c r="AA322" i="2" s="1"/>
  <c r="Q322" i="2"/>
  <c r="R322" i="2" s="1"/>
  <c r="S322" i="2" s="1"/>
  <c r="X320" i="2"/>
  <c r="W319" i="2"/>
  <c r="O319" i="2"/>
  <c r="P320" i="2"/>
  <c r="Y321" i="2" l="1"/>
  <c r="Z321" i="2" s="1"/>
  <c r="AA321" i="2" s="1"/>
  <c r="Q321" i="2"/>
  <c r="R321" i="2" s="1"/>
  <c r="S321" i="2" s="1"/>
  <c r="X319" i="2"/>
  <c r="W318" i="2"/>
  <c r="O318" i="2"/>
  <c r="P319" i="2"/>
  <c r="Y320" i="2" l="1"/>
  <c r="Z320" i="2" s="1"/>
  <c r="AA320" i="2" s="1"/>
  <c r="Q320" i="2"/>
  <c r="R320" i="2" s="1"/>
  <c r="S320" i="2" s="1"/>
  <c r="X318" i="2"/>
  <c r="W317" i="2"/>
  <c r="O317" i="2"/>
  <c r="P318" i="2"/>
  <c r="Y319" i="2" l="1"/>
  <c r="Z319" i="2" s="1"/>
  <c r="AA319" i="2" s="1"/>
  <c r="Q319" i="2"/>
  <c r="R319" i="2" s="1"/>
  <c r="S319" i="2" s="1"/>
  <c r="X317" i="2"/>
  <c r="W316" i="2"/>
  <c r="O316" i="2"/>
  <c r="P317" i="2"/>
  <c r="Y318" i="2" l="1"/>
  <c r="Z318" i="2" s="1"/>
  <c r="AA318" i="2" s="1"/>
  <c r="Q318" i="2"/>
  <c r="R318" i="2" s="1"/>
  <c r="S318" i="2" s="1"/>
  <c r="X316" i="2"/>
  <c r="W315" i="2"/>
  <c r="O315" i="2"/>
  <c r="P316" i="2"/>
  <c r="Y317" i="2" l="1"/>
  <c r="Z317" i="2" s="1"/>
  <c r="AA317" i="2" s="1"/>
  <c r="Q317" i="2"/>
  <c r="R317" i="2" s="1"/>
  <c r="S317" i="2" s="1"/>
  <c r="X315" i="2"/>
  <c r="W314" i="2"/>
  <c r="O314" i="2"/>
  <c r="P315" i="2"/>
  <c r="Y316" i="2" l="1"/>
  <c r="Z316" i="2" s="1"/>
  <c r="AA316" i="2" s="1"/>
  <c r="Q316" i="2"/>
  <c r="R316" i="2" s="1"/>
  <c r="S316" i="2" s="1"/>
  <c r="X314" i="2"/>
  <c r="W313" i="2"/>
  <c r="O313" i="2"/>
  <c r="P314" i="2"/>
  <c r="Y315" i="2" l="1"/>
  <c r="Z315" i="2" s="1"/>
  <c r="AA315" i="2" s="1"/>
  <c r="Q315" i="2"/>
  <c r="R315" i="2" s="1"/>
  <c r="S315" i="2" s="1"/>
  <c r="X313" i="2"/>
  <c r="W312" i="2"/>
  <c r="O312" i="2"/>
  <c r="P313" i="2"/>
  <c r="Y314" i="2" l="1"/>
  <c r="Z314" i="2" s="1"/>
  <c r="AA314" i="2" s="1"/>
  <c r="Q314" i="2"/>
  <c r="R314" i="2" s="1"/>
  <c r="S314" i="2" s="1"/>
  <c r="X312" i="2"/>
  <c r="W311" i="2"/>
  <c r="O311" i="2"/>
  <c r="P312" i="2"/>
  <c r="Y313" i="2" l="1"/>
  <c r="Z313" i="2" s="1"/>
  <c r="AA313" i="2" s="1"/>
  <c r="Q313" i="2"/>
  <c r="R313" i="2" s="1"/>
  <c r="S313" i="2" s="1"/>
  <c r="X311" i="2"/>
  <c r="W310" i="2"/>
  <c r="O310" i="2"/>
  <c r="P311" i="2"/>
  <c r="Y312" i="2" l="1"/>
  <c r="Z312" i="2" s="1"/>
  <c r="AA312" i="2" s="1"/>
  <c r="Q312" i="2"/>
  <c r="R312" i="2" s="1"/>
  <c r="S312" i="2" s="1"/>
  <c r="X310" i="2"/>
  <c r="W309" i="2"/>
  <c r="O309" i="2"/>
  <c r="P310" i="2"/>
  <c r="Y311" i="2" l="1"/>
  <c r="Z311" i="2" s="1"/>
  <c r="AA311" i="2" s="1"/>
  <c r="Q311" i="2"/>
  <c r="R311" i="2" s="1"/>
  <c r="S311" i="2" s="1"/>
  <c r="X309" i="2"/>
  <c r="W308" i="2"/>
  <c r="O308" i="2"/>
  <c r="P309" i="2"/>
  <c r="Y310" i="2" l="1"/>
  <c r="Z310" i="2" s="1"/>
  <c r="AA310" i="2" s="1"/>
  <c r="Q310" i="2"/>
  <c r="R310" i="2" s="1"/>
  <c r="S310" i="2" s="1"/>
  <c r="X308" i="2"/>
  <c r="W307" i="2"/>
  <c r="O307" i="2"/>
  <c r="P308" i="2"/>
  <c r="Y309" i="2" l="1"/>
  <c r="Z309" i="2" s="1"/>
  <c r="AA309" i="2" s="1"/>
  <c r="Q309" i="2"/>
  <c r="R309" i="2" s="1"/>
  <c r="S309" i="2" s="1"/>
  <c r="X307" i="2"/>
  <c r="W306" i="2"/>
  <c r="O306" i="2"/>
  <c r="P307" i="2"/>
  <c r="Y308" i="2" l="1"/>
  <c r="Z308" i="2" s="1"/>
  <c r="AA308" i="2" s="1"/>
  <c r="Q308" i="2"/>
  <c r="R308" i="2" s="1"/>
  <c r="S308" i="2" s="1"/>
  <c r="X306" i="2"/>
  <c r="W305" i="2"/>
  <c r="O305" i="2"/>
  <c r="P306" i="2"/>
  <c r="Y307" i="2" l="1"/>
  <c r="Z307" i="2" s="1"/>
  <c r="AA307" i="2" s="1"/>
  <c r="Q307" i="2"/>
  <c r="R307" i="2" s="1"/>
  <c r="S307" i="2" s="1"/>
  <c r="X305" i="2"/>
  <c r="W304" i="2"/>
  <c r="O304" i="2"/>
  <c r="P305" i="2"/>
  <c r="Y306" i="2" l="1"/>
  <c r="Z306" i="2" s="1"/>
  <c r="AA306" i="2" s="1"/>
  <c r="Q306" i="2"/>
  <c r="R306" i="2" s="1"/>
  <c r="S306" i="2" s="1"/>
  <c r="X304" i="2"/>
  <c r="W303" i="2"/>
  <c r="O303" i="2"/>
  <c r="P304" i="2"/>
  <c r="Y305" i="2" l="1"/>
  <c r="Z305" i="2" s="1"/>
  <c r="AA305" i="2" s="1"/>
  <c r="Q305" i="2"/>
  <c r="R305" i="2" s="1"/>
  <c r="S305" i="2" s="1"/>
  <c r="X303" i="2"/>
  <c r="W302" i="2"/>
  <c r="O302" i="2"/>
  <c r="P303" i="2"/>
  <c r="Y304" i="2" l="1"/>
  <c r="Z304" i="2" s="1"/>
  <c r="AA304" i="2" s="1"/>
  <c r="Q304" i="2"/>
  <c r="R304" i="2" s="1"/>
  <c r="S304" i="2" s="1"/>
  <c r="X302" i="2"/>
  <c r="W301" i="2"/>
  <c r="O301" i="2"/>
  <c r="P302" i="2"/>
  <c r="Y303" i="2" l="1"/>
  <c r="Z303" i="2" s="1"/>
  <c r="AA303" i="2" s="1"/>
  <c r="Q303" i="2"/>
  <c r="R303" i="2" s="1"/>
  <c r="S303" i="2" s="1"/>
  <c r="X301" i="2"/>
  <c r="W300" i="2"/>
  <c r="O300" i="2"/>
  <c r="P301" i="2"/>
  <c r="Y302" i="2" l="1"/>
  <c r="Z302" i="2" s="1"/>
  <c r="AA302" i="2" s="1"/>
  <c r="Q302" i="2"/>
  <c r="R302" i="2" s="1"/>
  <c r="S302" i="2" s="1"/>
  <c r="X300" i="2"/>
  <c r="W299" i="2"/>
  <c r="O299" i="2"/>
  <c r="P300" i="2"/>
  <c r="Y301" i="2" l="1"/>
  <c r="Z301" i="2" s="1"/>
  <c r="AA301" i="2" s="1"/>
  <c r="Q301" i="2"/>
  <c r="R301" i="2" s="1"/>
  <c r="S301" i="2" s="1"/>
  <c r="X299" i="2"/>
  <c r="W298" i="2"/>
  <c r="O298" i="2"/>
  <c r="P299" i="2"/>
  <c r="Y300" i="2" l="1"/>
  <c r="Z300" i="2" s="1"/>
  <c r="AA300" i="2" s="1"/>
  <c r="Q300" i="2"/>
  <c r="R300" i="2" s="1"/>
  <c r="S300" i="2" s="1"/>
  <c r="X298" i="2"/>
  <c r="W297" i="2"/>
  <c r="O297" i="2"/>
  <c r="P298" i="2"/>
  <c r="Y299" i="2" l="1"/>
  <c r="Z299" i="2" s="1"/>
  <c r="AA299" i="2" s="1"/>
  <c r="Q299" i="2"/>
  <c r="R299" i="2" s="1"/>
  <c r="S299" i="2" s="1"/>
  <c r="X297" i="2"/>
  <c r="W296" i="2"/>
  <c r="O296" i="2"/>
  <c r="P297" i="2"/>
  <c r="Y298" i="2" l="1"/>
  <c r="Z298" i="2" s="1"/>
  <c r="AA298" i="2" s="1"/>
  <c r="Q298" i="2"/>
  <c r="R298" i="2" s="1"/>
  <c r="S298" i="2" s="1"/>
  <c r="X296" i="2"/>
  <c r="W295" i="2"/>
  <c r="O295" i="2"/>
  <c r="P296" i="2"/>
  <c r="Y297" i="2" l="1"/>
  <c r="Z297" i="2" s="1"/>
  <c r="AA297" i="2" s="1"/>
  <c r="Q297" i="2"/>
  <c r="R297" i="2" s="1"/>
  <c r="S297" i="2" s="1"/>
  <c r="X295" i="2"/>
  <c r="W294" i="2"/>
  <c r="O294" i="2"/>
  <c r="P295" i="2"/>
  <c r="Y296" i="2" l="1"/>
  <c r="Z296" i="2" s="1"/>
  <c r="AA296" i="2" s="1"/>
  <c r="Q296" i="2"/>
  <c r="R296" i="2" s="1"/>
  <c r="S296" i="2" s="1"/>
  <c r="X294" i="2"/>
  <c r="W293" i="2"/>
  <c r="O293" i="2"/>
  <c r="P294" i="2"/>
  <c r="Y295" i="2" l="1"/>
  <c r="Z295" i="2" s="1"/>
  <c r="AA295" i="2" s="1"/>
  <c r="Q295" i="2"/>
  <c r="R295" i="2" s="1"/>
  <c r="S295" i="2" s="1"/>
  <c r="X293" i="2"/>
  <c r="W292" i="2"/>
  <c r="O292" i="2"/>
  <c r="P293" i="2"/>
  <c r="Y294" i="2" l="1"/>
  <c r="Z294" i="2" s="1"/>
  <c r="AA294" i="2" s="1"/>
  <c r="Q294" i="2"/>
  <c r="R294" i="2" s="1"/>
  <c r="S294" i="2" s="1"/>
  <c r="X292" i="2"/>
  <c r="W291" i="2"/>
  <c r="O291" i="2"/>
  <c r="P292" i="2"/>
  <c r="Y293" i="2" l="1"/>
  <c r="Z293" i="2" s="1"/>
  <c r="AA293" i="2" s="1"/>
  <c r="Q293" i="2"/>
  <c r="R293" i="2" s="1"/>
  <c r="S293" i="2" s="1"/>
  <c r="X291" i="2"/>
  <c r="W290" i="2"/>
  <c r="O290" i="2"/>
  <c r="P291" i="2"/>
  <c r="Y292" i="2" l="1"/>
  <c r="Z292" i="2" s="1"/>
  <c r="AA292" i="2" s="1"/>
  <c r="Q292" i="2"/>
  <c r="R292" i="2" s="1"/>
  <c r="S292" i="2" s="1"/>
  <c r="X290" i="2"/>
  <c r="W289" i="2"/>
  <c r="O289" i="2"/>
  <c r="P290" i="2"/>
  <c r="Y291" i="2" l="1"/>
  <c r="Z291" i="2" s="1"/>
  <c r="AA291" i="2" s="1"/>
  <c r="Q291" i="2"/>
  <c r="R291" i="2" s="1"/>
  <c r="S291" i="2" s="1"/>
  <c r="X289" i="2"/>
  <c r="W288" i="2"/>
  <c r="O288" i="2"/>
  <c r="P289" i="2"/>
  <c r="Y290" i="2" l="1"/>
  <c r="Z290" i="2" s="1"/>
  <c r="AA290" i="2" s="1"/>
  <c r="Q290" i="2"/>
  <c r="R290" i="2" s="1"/>
  <c r="S290" i="2" s="1"/>
  <c r="X288" i="2"/>
  <c r="W287" i="2"/>
  <c r="O287" i="2"/>
  <c r="P288" i="2"/>
  <c r="Y289" i="2" l="1"/>
  <c r="Z289" i="2" s="1"/>
  <c r="AA289" i="2" s="1"/>
  <c r="Q289" i="2"/>
  <c r="R289" i="2" s="1"/>
  <c r="S289" i="2" s="1"/>
  <c r="X287" i="2"/>
  <c r="W286" i="2"/>
  <c r="O286" i="2"/>
  <c r="P287" i="2"/>
  <c r="Y288" i="2" l="1"/>
  <c r="Z288" i="2" s="1"/>
  <c r="AA288" i="2" s="1"/>
  <c r="Q288" i="2"/>
  <c r="R288" i="2" s="1"/>
  <c r="S288" i="2" s="1"/>
  <c r="X286" i="2"/>
  <c r="W285" i="2"/>
  <c r="O285" i="2"/>
  <c r="P286" i="2"/>
  <c r="Y287" i="2" l="1"/>
  <c r="Z287" i="2" s="1"/>
  <c r="AA287" i="2" s="1"/>
  <c r="Q287" i="2"/>
  <c r="R287" i="2" s="1"/>
  <c r="S287" i="2" s="1"/>
  <c r="X285" i="2"/>
  <c r="W284" i="2"/>
  <c r="O284" i="2"/>
  <c r="P285" i="2"/>
  <c r="Y286" i="2" l="1"/>
  <c r="Z286" i="2" s="1"/>
  <c r="AA286" i="2" s="1"/>
  <c r="Q286" i="2"/>
  <c r="R286" i="2" s="1"/>
  <c r="S286" i="2" s="1"/>
  <c r="X284" i="2"/>
  <c r="W283" i="2"/>
  <c r="O283" i="2"/>
  <c r="P284" i="2"/>
  <c r="Y285" i="2" l="1"/>
  <c r="Z285" i="2" s="1"/>
  <c r="AA285" i="2" s="1"/>
  <c r="Q285" i="2"/>
  <c r="R285" i="2" s="1"/>
  <c r="S285" i="2" s="1"/>
  <c r="X283" i="2"/>
  <c r="W282" i="2"/>
  <c r="O282" i="2"/>
  <c r="P283" i="2"/>
  <c r="Y284" i="2" l="1"/>
  <c r="Z284" i="2" s="1"/>
  <c r="AA284" i="2" s="1"/>
  <c r="Q284" i="2"/>
  <c r="R284" i="2" s="1"/>
  <c r="S284" i="2" s="1"/>
  <c r="X282" i="2"/>
  <c r="W281" i="2"/>
  <c r="O281" i="2"/>
  <c r="P282" i="2"/>
  <c r="Y283" i="2" l="1"/>
  <c r="Z283" i="2" s="1"/>
  <c r="AA283" i="2" s="1"/>
  <c r="Q283" i="2"/>
  <c r="R283" i="2" s="1"/>
  <c r="S283" i="2" s="1"/>
  <c r="X281" i="2"/>
  <c r="W280" i="2"/>
  <c r="O280" i="2"/>
  <c r="P281" i="2"/>
  <c r="Y282" i="2" l="1"/>
  <c r="Z282" i="2" s="1"/>
  <c r="AA282" i="2" s="1"/>
  <c r="Q282" i="2"/>
  <c r="R282" i="2" s="1"/>
  <c r="S282" i="2" s="1"/>
  <c r="X280" i="2"/>
  <c r="W279" i="2"/>
  <c r="O279" i="2"/>
  <c r="P280" i="2"/>
  <c r="Y281" i="2" l="1"/>
  <c r="Z281" i="2" s="1"/>
  <c r="AA281" i="2" s="1"/>
  <c r="Q281" i="2"/>
  <c r="R281" i="2" s="1"/>
  <c r="S281" i="2" s="1"/>
  <c r="X279" i="2"/>
  <c r="W278" i="2"/>
  <c r="O278" i="2"/>
  <c r="P279" i="2"/>
  <c r="Y280" i="2" l="1"/>
  <c r="Z280" i="2" s="1"/>
  <c r="AA280" i="2" s="1"/>
  <c r="Q280" i="2"/>
  <c r="R280" i="2" s="1"/>
  <c r="S280" i="2" s="1"/>
  <c r="X278" i="2"/>
  <c r="W277" i="2"/>
  <c r="O277" i="2"/>
  <c r="P278" i="2"/>
  <c r="Y279" i="2" l="1"/>
  <c r="Z279" i="2" s="1"/>
  <c r="AA279" i="2" s="1"/>
  <c r="Q279" i="2"/>
  <c r="R279" i="2" s="1"/>
  <c r="S279" i="2" s="1"/>
  <c r="X277" i="2"/>
  <c r="W276" i="2"/>
  <c r="O276" i="2"/>
  <c r="P277" i="2"/>
  <c r="Y278" i="2" l="1"/>
  <c r="Z278" i="2" s="1"/>
  <c r="AA278" i="2" s="1"/>
  <c r="Q278" i="2"/>
  <c r="R278" i="2" s="1"/>
  <c r="S278" i="2" s="1"/>
  <c r="X276" i="2"/>
  <c r="W275" i="2"/>
  <c r="O275" i="2"/>
  <c r="P276" i="2"/>
  <c r="Y277" i="2" l="1"/>
  <c r="Z277" i="2" s="1"/>
  <c r="AA277" i="2" s="1"/>
  <c r="Q277" i="2"/>
  <c r="R277" i="2" s="1"/>
  <c r="S277" i="2" s="1"/>
  <c r="X275" i="2"/>
  <c r="W274" i="2"/>
  <c r="O274" i="2"/>
  <c r="P275" i="2"/>
  <c r="Y276" i="2" l="1"/>
  <c r="Z276" i="2" s="1"/>
  <c r="AA276" i="2" s="1"/>
  <c r="Q276" i="2"/>
  <c r="R276" i="2" s="1"/>
  <c r="S276" i="2" s="1"/>
  <c r="X274" i="2"/>
  <c r="W273" i="2"/>
  <c r="O273" i="2"/>
  <c r="P274" i="2"/>
  <c r="Y275" i="2" l="1"/>
  <c r="Z275" i="2" s="1"/>
  <c r="AA275" i="2" s="1"/>
  <c r="Q275" i="2"/>
  <c r="R275" i="2" s="1"/>
  <c r="S275" i="2" s="1"/>
  <c r="X273" i="2"/>
  <c r="W272" i="2"/>
  <c r="O272" i="2"/>
  <c r="P273" i="2"/>
  <c r="Y274" i="2" l="1"/>
  <c r="Z274" i="2" s="1"/>
  <c r="AA274" i="2" s="1"/>
  <c r="Q274" i="2"/>
  <c r="R274" i="2" s="1"/>
  <c r="S274" i="2" s="1"/>
  <c r="X272" i="2"/>
  <c r="W271" i="2"/>
  <c r="O271" i="2"/>
  <c r="P272" i="2"/>
  <c r="Y273" i="2" l="1"/>
  <c r="Z273" i="2" s="1"/>
  <c r="AA273" i="2" s="1"/>
  <c r="Q273" i="2"/>
  <c r="R273" i="2" s="1"/>
  <c r="S273" i="2" s="1"/>
  <c r="X271" i="2"/>
  <c r="W270" i="2"/>
  <c r="O270" i="2"/>
  <c r="P271" i="2"/>
  <c r="Y272" i="2" l="1"/>
  <c r="Z272" i="2" s="1"/>
  <c r="AA272" i="2" s="1"/>
  <c r="Q272" i="2"/>
  <c r="R272" i="2" s="1"/>
  <c r="S272" i="2" s="1"/>
  <c r="X270" i="2"/>
  <c r="W269" i="2"/>
  <c r="O269" i="2"/>
  <c r="P270" i="2"/>
  <c r="Y271" i="2" l="1"/>
  <c r="Z271" i="2" s="1"/>
  <c r="AA271" i="2" s="1"/>
  <c r="Q271" i="2"/>
  <c r="R271" i="2" s="1"/>
  <c r="S271" i="2" s="1"/>
  <c r="X269" i="2"/>
  <c r="W268" i="2"/>
  <c r="O268" i="2"/>
  <c r="P269" i="2"/>
  <c r="Y270" i="2" l="1"/>
  <c r="Z270" i="2" s="1"/>
  <c r="AA270" i="2" s="1"/>
  <c r="Q270" i="2"/>
  <c r="R270" i="2" s="1"/>
  <c r="S270" i="2" s="1"/>
  <c r="X268" i="2"/>
  <c r="W267" i="2"/>
  <c r="O267" i="2"/>
  <c r="P268" i="2"/>
  <c r="Y269" i="2" l="1"/>
  <c r="Z269" i="2" s="1"/>
  <c r="AA269" i="2" s="1"/>
  <c r="Q269" i="2"/>
  <c r="R269" i="2" s="1"/>
  <c r="S269" i="2" s="1"/>
  <c r="X267" i="2"/>
  <c r="W266" i="2"/>
  <c r="O266" i="2"/>
  <c r="P267" i="2"/>
  <c r="Y268" i="2" l="1"/>
  <c r="Z268" i="2" s="1"/>
  <c r="AA268" i="2" s="1"/>
  <c r="Q268" i="2"/>
  <c r="R268" i="2" s="1"/>
  <c r="S268" i="2" s="1"/>
  <c r="X266" i="2"/>
  <c r="W265" i="2"/>
  <c r="O265" i="2"/>
  <c r="P266" i="2"/>
  <c r="Y267" i="2" l="1"/>
  <c r="Z267" i="2" s="1"/>
  <c r="AA267" i="2" s="1"/>
  <c r="Q267" i="2"/>
  <c r="R267" i="2" s="1"/>
  <c r="S267" i="2" s="1"/>
  <c r="X265" i="2"/>
  <c r="W264" i="2"/>
  <c r="O264" i="2"/>
  <c r="P265" i="2"/>
  <c r="Y266" i="2" l="1"/>
  <c r="Z266" i="2" s="1"/>
  <c r="AA266" i="2" s="1"/>
  <c r="Q266" i="2"/>
  <c r="R266" i="2" s="1"/>
  <c r="S266" i="2" s="1"/>
  <c r="X264" i="2"/>
  <c r="W263" i="2"/>
  <c r="O263" i="2"/>
  <c r="P264" i="2"/>
  <c r="Y265" i="2" l="1"/>
  <c r="Z265" i="2" s="1"/>
  <c r="AA265" i="2" s="1"/>
  <c r="Q265" i="2"/>
  <c r="R265" i="2" s="1"/>
  <c r="S265" i="2" s="1"/>
  <c r="X263" i="2"/>
  <c r="W262" i="2"/>
  <c r="O262" i="2"/>
  <c r="P263" i="2"/>
  <c r="Y264" i="2" l="1"/>
  <c r="Z264" i="2" s="1"/>
  <c r="AA264" i="2" s="1"/>
  <c r="Q264" i="2"/>
  <c r="R264" i="2" s="1"/>
  <c r="S264" i="2" s="1"/>
  <c r="X262" i="2"/>
  <c r="W261" i="2"/>
  <c r="O261" i="2"/>
  <c r="P262" i="2"/>
  <c r="Y263" i="2" l="1"/>
  <c r="Z263" i="2" s="1"/>
  <c r="AA263" i="2" s="1"/>
  <c r="Q263" i="2"/>
  <c r="R263" i="2" s="1"/>
  <c r="S263" i="2" s="1"/>
  <c r="X261" i="2"/>
  <c r="W260" i="2"/>
  <c r="O260" i="2"/>
  <c r="P261" i="2"/>
  <c r="Y262" i="2" l="1"/>
  <c r="Z262" i="2" s="1"/>
  <c r="AA262" i="2" s="1"/>
  <c r="Q262" i="2"/>
  <c r="R262" i="2" s="1"/>
  <c r="S262" i="2" s="1"/>
  <c r="X260" i="2"/>
  <c r="W259" i="2"/>
  <c r="O259" i="2"/>
  <c r="P260" i="2"/>
  <c r="Y261" i="2" l="1"/>
  <c r="Z261" i="2" s="1"/>
  <c r="AA261" i="2" s="1"/>
  <c r="Q261" i="2"/>
  <c r="R261" i="2" s="1"/>
  <c r="S261" i="2" s="1"/>
  <c r="X259" i="2"/>
  <c r="W258" i="2"/>
  <c r="O258" i="2"/>
  <c r="P259" i="2"/>
  <c r="Y260" i="2" l="1"/>
  <c r="Z260" i="2" s="1"/>
  <c r="AA260" i="2" s="1"/>
  <c r="Q260" i="2"/>
  <c r="R260" i="2" s="1"/>
  <c r="S260" i="2" s="1"/>
  <c r="X258" i="2"/>
  <c r="W257" i="2"/>
  <c r="O257" i="2"/>
  <c r="P258" i="2"/>
  <c r="Y259" i="2" l="1"/>
  <c r="Z259" i="2" s="1"/>
  <c r="AA259" i="2" s="1"/>
  <c r="Q259" i="2"/>
  <c r="R259" i="2" s="1"/>
  <c r="S259" i="2" s="1"/>
  <c r="X257" i="2"/>
  <c r="W256" i="2"/>
  <c r="O256" i="2"/>
  <c r="P257" i="2"/>
  <c r="Y258" i="2" l="1"/>
  <c r="Z258" i="2" s="1"/>
  <c r="AA258" i="2" s="1"/>
  <c r="Q258" i="2"/>
  <c r="R258" i="2" s="1"/>
  <c r="S258" i="2" s="1"/>
  <c r="X256" i="2"/>
  <c r="W255" i="2"/>
  <c r="O255" i="2"/>
  <c r="P256" i="2"/>
  <c r="Y257" i="2" l="1"/>
  <c r="Z257" i="2" s="1"/>
  <c r="AA257" i="2" s="1"/>
  <c r="Q257" i="2"/>
  <c r="R257" i="2" s="1"/>
  <c r="S257" i="2" s="1"/>
  <c r="X255" i="2"/>
  <c r="W254" i="2"/>
  <c r="O254" i="2"/>
  <c r="P255" i="2"/>
  <c r="Y256" i="2" l="1"/>
  <c r="Z256" i="2" s="1"/>
  <c r="AA256" i="2" s="1"/>
  <c r="Q256" i="2"/>
  <c r="R256" i="2" s="1"/>
  <c r="S256" i="2" s="1"/>
  <c r="X254" i="2"/>
  <c r="W253" i="2"/>
  <c r="O253" i="2"/>
  <c r="P254" i="2"/>
  <c r="Y255" i="2" l="1"/>
  <c r="Z255" i="2" s="1"/>
  <c r="AA255" i="2" s="1"/>
  <c r="Q255" i="2"/>
  <c r="R255" i="2" s="1"/>
  <c r="S255" i="2" s="1"/>
  <c r="X253" i="2"/>
  <c r="W252" i="2"/>
  <c r="O252" i="2"/>
  <c r="P253" i="2"/>
  <c r="Y254" i="2" l="1"/>
  <c r="Z254" i="2" s="1"/>
  <c r="AA254" i="2" s="1"/>
  <c r="Q254" i="2"/>
  <c r="R254" i="2" s="1"/>
  <c r="S254" i="2" s="1"/>
  <c r="X252" i="2"/>
  <c r="W251" i="2"/>
  <c r="O251" i="2"/>
  <c r="P252" i="2"/>
  <c r="Y253" i="2" l="1"/>
  <c r="Z253" i="2" s="1"/>
  <c r="AA253" i="2" s="1"/>
  <c r="Q253" i="2"/>
  <c r="R253" i="2" s="1"/>
  <c r="S253" i="2" s="1"/>
  <c r="X251" i="2"/>
  <c r="W250" i="2"/>
  <c r="O250" i="2"/>
  <c r="P251" i="2"/>
  <c r="Y252" i="2" l="1"/>
  <c r="Z252" i="2" s="1"/>
  <c r="AA252" i="2" s="1"/>
  <c r="Q252" i="2"/>
  <c r="R252" i="2" s="1"/>
  <c r="S252" i="2" s="1"/>
  <c r="X250" i="2"/>
  <c r="W249" i="2"/>
  <c r="O249" i="2"/>
  <c r="P250" i="2"/>
  <c r="Y251" i="2" l="1"/>
  <c r="Z251" i="2" s="1"/>
  <c r="AA251" i="2" s="1"/>
  <c r="Q251" i="2"/>
  <c r="R251" i="2" s="1"/>
  <c r="S251" i="2" s="1"/>
  <c r="X249" i="2"/>
  <c r="W248" i="2"/>
  <c r="O248" i="2"/>
  <c r="P249" i="2"/>
  <c r="Y250" i="2" l="1"/>
  <c r="Z250" i="2" s="1"/>
  <c r="AA250" i="2" s="1"/>
  <c r="Q250" i="2"/>
  <c r="R250" i="2" s="1"/>
  <c r="S250" i="2" s="1"/>
  <c r="X248" i="2"/>
  <c r="W247" i="2"/>
  <c r="O247" i="2"/>
  <c r="P248" i="2"/>
  <c r="Y249" i="2" l="1"/>
  <c r="Z249" i="2" s="1"/>
  <c r="AA249" i="2" s="1"/>
  <c r="Q249" i="2"/>
  <c r="R249" i="2" s="1"/>
  <c r="S249" i="2" s="1"/>
  <c r="X247" i="2"/>
  <c r="W246" i="2"/>
  <c r="O246" i="2"/>
  <c r="P247" i="2"/>
  <c r="Y248" i="2" l="1"/>
  <c r="Z248" i="2" s="1"/>
  <c r="AA248" i="2" s="1"/>
  <c r="Q248" i="2"/>
  <c r="R248" i="2" s="1"/>
  <c r="S248" i="2" s="1"/>
  <c r="X246" i="2"/>
  <c r="W245" i="2"/>
  <c r="O245" i="2"/>
  <c r="P246" i="2"/>
  <c r="Y247" i="2" l="1"/>
  <c r="Z247" i="2" s="1"/>
  <c r="AA247" i="2" s="1"/>
  <c r="Q247" i="2"/>
  <c r="R247" i="2" s="1"/>
  <c r="S247" i="2" s="1"/>
  <c r="X245" i="2"/>
  <c r="W244" i="2"/>
  <c r="O244" i="2"/>
  <c r="P245" i="2"/>
  <c r="Y246" i="2" l="1"/>
  <c r="Z246" i="2" s="1"/>
  <c r="AA246" i="2" s="1"/>
  <c r="Q246" i="2"/>
  <c r="R246" i="2" s="1"/>
  <c r="S246" i="2" s="1"/>
  <c r="X244" i="2"/>
  <c r="W243" i="2"/>
  <c r="O243" i="2"/>
  <c r="P244" i="2"/>
  <c r="Y245" i="2" l="1"/>
  <c r="Z245" i="2" s="1"/>
  <c r="AA245" i="2" s="1"/>
  <c r="Q245" i="2"/>
  <c r="R245" i="2" s="1"/>
  <c r="S245" i="2" s="1"/>
  <c r="X243" i="2"/>
  <c r="W242" i="2"/>
  <c r="O242" i="2"/>
  <c r="P243" i="2"/>
  <c r="Y244" i="2" l="1"/>
  <c r="Z244" i="2" s="1"/>
  <c r="AA244" i="2" s="1"/>
  <c r="Q244" i="2"/>
  <c r="R244" i="2" s="1"/>
  <c r="S244" i="2" s="1"/>
  <c r="X242" i="2"/>
  <c r="W241" i="2"/>
  <c r="O241" i="2"/>
  <c r="P242" i="2"/>
  <c r="Y243" i="2" l="1"/>
  <c r="Z243" i="2" s="1"/>
  <c r="AA243" i="2" s="1"/>
  <c r="Q243" i="2"/>
  <c r="R243" i="2" s="1"/>
  <c r="S243" i="2" s="1"/>
  <c r="X241" i="2"/>
  <c r="W240" i="2"/>
  <c r="O240" i="2"/>
  <c r="P241" i="2"/>
  <c r="Y242" i="2" l="1"/>
  <c r="Z242" i="2" s="1"/>
  <c r="AA242" i="2" s="1"/>
  <c r="Q242" i="2"/>
  <c r="R242" i="2" s="1"/>
  <c r="S242" i="2" s="1"/>
  <c r="X240" i="2"/>
  <c r="W239" i="2"/>
  <c r="O239" i="2"/>
  <c r="P240" i="2"/>
  <c r="Y241" i="2" l="1"/>
  <c r="Z241" i="2" s="1"/>
  <c r="AA241" i="2" s="1"/>
  <c r="Q241" i="2"/>
  <c r="R241" i="2" s="1"/>
  <c r="S241" i="2" s="1"/>
  <c r="X239" i="2"/>
  <c r="W238" i="2"/>
  <c r="O238" i="2"/>
  <c r="P239" i="2"/>
  <c r="Y240" i="2" l="1"/>
  <c r="Z240" i="2" s="1"/>
  <c r="AA240" i="2" s="1"/>
  <c r="Q240" i="2"/>
  <c r="R240" i="2" s="1"/>
  <c r="S240" i="2" s="1"/>
  <c r="X238" i="2"/>
  <c r="W237" i="2"/>
  <c r="O237" i="2"/>
  <c r="P238" i="2"/>
  <c r="Y239" i="2" l="1"/>
  <c r="Z239" i="2" s="1"/>
  <c r="AA239" i="2" s="1"/>
  <c r="Q239" i="2"/>
  <c r="R239" i="2" s="1"/>
  <c r="S239" i="2" s="1"/>
  <c r="X237" i="2"/>
  <c r="W236" i="2"/>
  <c r="O236" i="2"/>
  <c r="P237" i="2"/>
  <c r="Y238" i="2" l="1"/>
  <c r="Z238" i="2" s="1"/>
  <c r="AA238" i="2" s="1"/>
  <c r="Q238" i="2"/>
  <c r="R238" i="2" s="1"/>
  <c r="S238" i="2" s="1"/>
  <c r="X236" i="2"/>
  <c r="W235" i="2"/>
  <c r="O235" i="2"/>
  <c r="P236" i="2"/>
  <c r="Y237" i="2" l="1"/>
  <c r="Z237" i="2" s="1"/>
  <c r="AA237" i="2" s="1"/>
  <c r="Q237" i="2"/>
  <c r="R237" i="2" s="1"/>
  <c r="S237" i="2" s="1"/>
  <c r="X235" i="2"/>
  <c r="W234" i="2"/>
  <c r="O234" i="2"/>
  <c r="P235" i="2"/>
  <c r="Y236" i="2" l="1"/>
  <c r="Z236" i="2" s="1"/>
  <c r="AA236" i="2" s="1"/>
  <c r="Q236" i="2"/>
  <c r="R236" i="2" s="1"/>
  <c r="S236" i="2" s="1"/>
  <c r="X234" i="2"/>
  <c r="W233" i="2"/>
  <c r="O233" i="2"/>
  <c r="P234" i="2"/>
  <c r="Y235" i="2" l="1"/>
  <c r="Z235" i="2" s="1"/>
  <c r="AA235" i="2" s="1"/>
  <c r="Q235" i="2"/>
  <c r="R235" i="2" s="1"/>
  <c r="S235" i="2" s="1"/>
  <c r="X233" i="2"/>
  <c r="W232" i="2"/>
  <c r="O232" i="2"/>
  <c r="P233" i="2"/>
  <c r="Y234" i="2" l="1"/>
  <c r="Z234" i="2" s="1"/>
  <c r="AA234" i="2" s="1"/>
  <c r="Q234" i="2"/>
  <c r="R234" i="2" s="1"/>
  <c r="S234" i="2" s="1"/>
  <c r="X232" i="2"/>
  <c r="W231" i="2"/>
  <c r="O231" i="2"/>
  <c r="P232" i="2"/>
  <c r="Y233" i="2" l="1"/>
  <c r="Z233" i="2" s="1"/>
  <c r="AA233" i="2" s="1"/>
  <c r="Q233" i="2"/>
  <c r="R233" i="2" s="1"/>
  <c r="S233" i="2" s="1"/>
  <c r="X231" i="2"/>
  <c r="W230" i="2"/>
  <c r="O230" i="2"/>
  <c r="P231" i="2"/>
  <c r="Y232" i="2" l="1"/>
  <c r="Z232" i="2" s="1"/>
  <c r="AA232" i="2" s="1"/>
  <c r="Q232" i="2"/>
  <c r="R232" i="2" s="1"/>
  <c r="S232" i="2" s="1"/>
  <c r="X230" i="2"/>
  <c r="W229" i="2"/>
  <c r="O229" i="2"/>
  <c r="P230" i="2"/>
  <c r="Y231" i="2" l="1"/>
  <c r="Z231" i="2" s="1"/>
  <c r="AA231" i="2" s="1"/>
  <c r="Q231" i="2"/>
  <c r="R231" i="2" s="1"/>
  <c r="S231" i="2" s="1"/>
  <c r="X229" i="2"/>
  <c r="W228" i="2"/>
  <c r="O228" i="2"/>
  <c r="P229" i="2"/>
  <c r="Y230" i="2" l="1"/>
  <c r="Z230" i="2" s="1"/>
  <c r="AA230" i="2" s="1"/>
  <c r="Q230" i="2"/>
  <c r="R230" i="2" s="1"/>
  <c r="S230" i="2" s="1"/>
  <c r="X228" i="2"/>
  <c r="W227" i="2"/>
  <c r="O227" i="2"/>
  <c r="P228" i="2"/>
  <c r="Y229" i="2" l="1"/>
  <c r="Z229" i="2" s="1"/>
  <c r="AA229" i="2" s="1"/>
  <c r="Q229" i="2"/>
  <c r="R229" i="2" s="1"/>
  <c r="S229" i="2" s="1"/>
  <c r="X227" i="2"/>
  <c r="W226" i="2"/>
  <c r="O226" i="2"/>
  <c r="P227" i="2"/>
  <c r="Y228" i="2" l="1"/>
  <c r="Z228" i="2" s="1"/>
  <c r="AA228" i="2" s="1"/>
  <c r="Q228" i="2"/>
  <c r="R228" i="2" s="1"/>
  <c r="S228" i="2" s="1"/>
  <c r="X226" i="2"/>
  <c r="W225" i="2"/>
  <c r="O225" i="2"/>
  <c r="P226" i="2"/>
  <c r="Y227" i="2" l="1"/>
  <c r="Z227" i="2" s="1"/>
  <c r="AA227" i="2" s="1"/>
  <c r="Q227" i="2"/>
  <c r="R227" i="2" s="1"/>
  <c r="S227" i="2" s="1"/>
  <c r="X225" i="2"/>
  <c r="W224" i="2"/>
  <c r="O224" i="2"/>
  <c r="P225" i="2"/>
  <c r="Y226" i="2" l="1"/>
  <c r="Z226" i="2" s="1"/>
  <c r="AA226" i="2" s="1"/>
  <c r="Q226" i="2"/>
  <c r="R226" i="2" s="1"/>
  <c r="S226" i="2" s="1"/>
  <c r="X224" i="2"/>
  <c r="W223" i="2"/>
  <c r="O223" i="2"/>
  <c r="P224" i="2"/>
  <c r="Y225" i="2" l="1"/>
  <c r="Z225" i="2" s="1"/>
  <c r="AA225" i="2" s="1"/>
  <c r="Q225" i="2"/>
  <c r="R225" i="2" s="1"/>
  <c r="S225" i="2" s="1"/>
  <c r="X223" i="2"/>
  <c r="W222" i="2"/>
  <c r="O222" i="2"/>
  <c r="P223" i="2"/>
  <c r="Y224" i="2" l="1"/>
  <c r="Z224" i="2" s="1"/>
  <c r="AA224" i="2" s="1"/>
  <c r="Q224" i="2"/>
  <c r="R224" i="2" s="1"/>
  <c r="S224" i="2" s="1"/>
  <c r="X222" i="2"/>
  <c r="W221" i="2"/>
  <c r="O221" i="2"/>
  <c r="P222" i="2"/>
  <c r="Y223" i="2" l="1"/>
  <c r="Z223" i="2" s="1"/>
  <c r="AA223" i="2" s="1"/>
  <c r="Q223" i="2"/>
  <c r="R223" i="2" s="1"/>
  <c r="S223" i="2" s="1"/>
  <c r="X221" i="2"/>
  <c r="W220" i="2"/>
  <c r="O220" i="2"/>
  <c r="P221" i="2"/>
  <c r="Y222" i="2" l="1"/>
  <c r="Z222" i="2" s="1"/>
  <c r="AA222" i="2" s="1"/>
  <c r="Q222" i="2"/>
  <c r="R222" i="2" s="1"/>
  <c r="S222" i="2" s="1"/>
  <c r="X220" i="2"/>
  <c r="W219" i="2"/>
  <c r="O219" i="2"/>
  <c r="P220" i="2"/>
  <c r="Y221" i="2" l="1"/>
  <c r="Z221" i="2" s="1"/>
  <c r="AA221" i="2" s="1"/>
  <c r="Q221" i="2"/>
  <c r="R221" i="2" s="1"/>
  <c r="S221" i="2" s="1"/>
  <c r="X219" i="2"/>
  <c r="W218" i="2"/>
  <c r="O218" i="2"/>
  <c r="P219" i="2"/>
  <c r="Y220" i="2" l="1"/>
  <c r="Z220" i="2" s="1"/>
  <c r="AA220" i="2" s="1"/>
  <c r="Q220" i="2"/>
  <c r="R220" i="2" s="1"/>
  <c r="S220" i="2" s="1"/>
  <c r="X218" i="2"/>
  <c r="W217" i="2"/>
  <c r="O217" i="2"/>
  <c r="P218" i="2"/>
  <c r="Y219" i="2" l="1"/>
  <c r="Z219" i="2" s="1"/>
  <c r="AA219" i="2" s="1"/>
  <c r="Q219" i="2"/>
  <c r="R219" i="2" s="1"/>
  <c r="S219" i="2" s="1"/>
  <c r="X217" i="2"/>
  <c r="W216" i="2"/>
  <c r="O216" i="2"/>
  <c r="P217" i="2"/>
  <c r="Y218" i="2" l="1"/>
  <c r="Z218" i="2" s="1"/>
  <c r="AA218" i="2" s="1"/>
  <c r="Q218" i="2"/>
  <c r="R218" i="2" s="1"/>
  <c r="S218" i="2" s="1"/>
  <c r="X216" i="2"/>
  <c r="W215" i="2"/>
  <c r="O215" i="2"/>
  <c r="P216" i="2"/>
  <c r="Y217" i="2" l="1"/>
  <c r="Z217" i="2" s="1"/>
  <c r="AA217" i="2" s="1"/>
  <c r="Q217" i="2"/>
  <c r="R217" i="2" s="1"/>
  <c r="S217" i="2" s="1"/>
  <c r="X215" i="2"/>
  <c r="W214" i="2"/>
  <c r="O214" i="2"/>
  <c r="P215" i="2"/>
  <c r="Y216" i="2" l="1"/>
  <c r="Z216" i="2" s="1"/>
  <c r="AA216" i="2" s="1"/>
  <c r="Q216" i="2"/>
  <c r="R216" i="2" s="1"/>
  <c r="S216" i="2" s="1"/>
  <c r="X214" i="2"/>
  <c r="W213" i="2"/>
  <c r="O213" i="2"/>
  <c r="P214" i="2"/>
  <c r="Y215" i="2" l="1"/>
  <c r="Z215" i="2" s="1"/>
  <c r="AA215" i="2" s="1"/>
  <c r="Q215" i="2"/>
  <c r="R215" i="2" s="1"/>
  <c r="S215" i="2" s="1"/>
  <c r="X213" i="2"/>
  <c r="W212" i="2"/>
  <c r="O212" i="2"/>
  <c r="P213" i="2"/>
  <c r="Y214" i="2" l="1"/>
  <c r="Z214" i="2" s="1"/>
  <c r="AA214" i="2" s="1"/>
  <c r="Q214" i="2"/>
  <c r="R214" i="2" s="1"/>
  <c r="S214" i="2" s="1"/>
  <c r="X212" i="2"/>
  <c r="W211" i="2"/>
  <c r="O211" i="2"/>
  <c r="P212" i="2"/>
  <c r="Y213" i="2" l="1"/>
  <c r="Z213" i="2" s="1"/>
  <c r="AA213" i="2" s="1"/>
  <c r="Q213" i="2"/>
  <c r="R213" i="2" s="1"/>
  <c r="S213" i="2" s="1"/>
  <c r="X211" i="2"/>
  <c r="W210" i="2"/>
  <c r="O210" i="2"/>
  <c r="P211" i="2"/>
  <c r="Y212" i="2" l="1"/>
  <c r="Z212" i="2" s="1"/>
  <c r="AA212" i="2" s="1"/>
  <c r="Q212" i="2"/>
  <c r="R212" i="2" s="1"/>
  <c r="S212" i="2" s="1"/>
  <c r="X210" i="2"/>
  <c r="W209" i="2"/>
  <c r="O209" i="2"/>
  <c r="P210" i="2"/>
  <c r="Y211" i="2" l="1"/>
  <c r="Z211" i="2" s="1"/>
  <c r="AA211" i="2" s="1"/>
  <c r="Q211" i="2"/>
  <c r="R211" i="2" s="1"/>
  <c r="S211" i="2" s="1"/>
  <c r="X209" i="2"/>
  <c r="W208" i="2"/>
  <c r="O208" i="2"/>
  <c r="P209" i="2"/>
  <c r="Y210" i="2" l="1"/>
  <c r="Z210" i="2" s="1"/>
  <c r="AA210" i="2" s="1"/>
  <c r="Q210" i="2"/>
  <c r="R210" i="2" s="1"/>
  <c r="S210" i="2" s="1"/>
  <c r="X208" i="2"/>
  <c r="W207" i="2"/>
  <c r="O207" i="2"/>
  <c r="P208" i="2"/>
  <c r="Y209" i="2" l="1"/>
  <c r="Z209" i="2" s="1"/>
  <c r="AA209" i="2" s="1"/>
  <c r="Q209" i="2"/>
  <c r="R209" i="2" s="1"/>
  <c r="S209" i="2" s="1"/>
  <c r="X207" i="2"/>
  <c r="W206" i="2"/>
  <c r="O206" i="2"/>
  <c r="P207" i="2"/>
  <c r="Y208" i="2" l="1"/>
  <c r="Z208" i="2" s="1"/>
  <c r="AA208" i="2" s="1"/>
  <c r="Q208" i="2"/>
  <c r="R208" i="2" s="1"/>
  <c r="S208" i="2" s="1"/>
  <c r="X206" i="2"/>
  <c r="W205" i="2"/>
  <c r="O205" i="2"/>
  <c r="P206" i="2"/>
  <c r="Y207" i="2" l="1"/>
  <c r="Z207" i="2" s="1"/>
  <c r="AA207" i="2" s="1"/>
  <c r="Q207" i="2"/>
  <c r="R207" i="2" s="1"/>
  <c r="S207" i="2" s="1"/>
  <c r="X205" i="2"/>
  <c r="W204" i="2"/>
  <c r="O204" i="2"/>
  <c r="P205" i="2"/>
  <c r="Y206" i="2" l="1"/>
  <c r="Z206" i="2" s="1"/>
  <c r="AA206" i="2" s="1"/>
  <c r="Q206" i="2"/>
  <c r="R206" i="2" s="1"/>
  <c r="S206" i="2" s="1"/>
  <c r="X204" i="2"/>
  <c r="W203" i="2"/>
  <c r="O203" i="2"/>
  <c r="P204" i="2"/>
  <c r="Y205" i="2" l="1"/>
  <c r="Z205" i="2" s="1"/>
  <c r="AA205" i="2" s="1"/>
  <c r="Q205" i="2"/>
  <c r="R205" i="2" s="1"/>
  <c r="S205" i="2" s="1"/>
  <c r="X203" i="2"/>
  <c r="W202" i="2"/>
  <c r="O202" i="2"/>
  <c r="P203" i="2"/>
  <c r="Y204" i="2" l="1"/>
  <c r="Z204" i="2" s="1"/>
  <c r="AA204" i="2" s="1"/>
  <c r="Q204" i="2"/>
  <c r="R204" i="2" s="1"/>
  <c r="S204" i="2" s="1"/>
  <c r="X202" i="2"/>
  <c r="W201" i="2"/>
  <c r="O201" i="2"/>
  <c r="P202" i="2"/>
  <c r="Y203" i="2" l="1"/>
  <c r="Z203" i="2" s="1"/>
  <c r="AA203" i="2" s="1"/>
  <c r="Q203" i="2"/>
  <c r="R203" i="2" s="1"/>
  <c r="S203" i="2" s="1"/>
  <c r="X201" i="2"/>
  <c r="W200" i="2"/>
  <c r="O200" i="2"/>
  <c r="P201" i="2"/>
  <c r="Y202" i="2" l="1"/>
  <c r="Z202" i="2" s="1"/>
  <c r="AA202" i="2" s="1"/>
  <c r="Q202" i="2"/>
  <c r="R202" i="2" s="1"/>
  <c r="S202" i="2" s="1"/>
  <c r="X200" i="2"/>
  <c r="W199" i="2"/>
  <c r="O199" i="2"/>
  <c r="P200" i="2"/>
  <c r="Y201" i="2" l="1"/>
  <c r="Z201" i="2" s="1"/>
  <c r="AA201" i="2" s="1"/>
  <c r="Q201" i="2"/>
  <c r="R201" i="2" s="1"/>
  <c r="S201" i="2" s="1"/>
  <c r="X199" i="2"/>
  <c r="W198" i="2"/>
  <c r="O198" i="2"/>
  <c r="P199" i="2"/>
  <c r="Y200" i="2" l="1"/>
  <c r="Z200" i="2" s="1"/>
  <c r="AA200" i="2" s="1"/>
  <c r="Q200" i="2"/>
  <c r="R200" i="2" s="1"/>
  <c r="S200" i="2" s="1"/>
  <c r="X198" i="2"/>
  <c r="W197" i="2"/>
  <c r="O197" i="2"/>
  <c r="P198" i="2"/>
  <c r="Y199" i="2" l="1"/>
  <c r="Z199" i="2" s="1"/>
  <c r="AA199" i="2" s="1"/>
  <c r="Q199" i="2"/>
  <c r="R199" i="2" s="1"/>
  <c r="S199" i="2" s="1"/>
  <c r="X197" i="2"/>
  <c r="W196" i="2"/>
  <c r="O196" i="2"/>
  <c r="P197" i="2"/>
  <c r="Y198" i="2" l="1"/>
  <c r="Z198" i="2" s="1"/>
  <c r="AA198" i="2" s="1"/>
  <c r="Q198" i="2"/>
  <c r="R198" i="2" s="1"/>
  <c r="S198" i="2" s="1"/>
  <c r="X196" i="2"/>
  <c r="W195" i="2"/>
  <c r="O195" i="2"/>
  <c r="P196" i="2"/>
  <c r="Y197" i="2" l="1"/>
  <c r="Z197" i="2" s="1"/>
  <c r="AA197" i="2" s="1"/>
  <c r="Q197" i="2"/>
  <c r="R197" i="2" s="1"/>
  <c r="S197" i="2" s="1"/>
  <c r="X195" i="2"/>
  <c r="W194" i="2"/>
  <c r="O194" i="2"/>
  <c r="P195" i="2"/>
  <c r="Y196" i="2" l="1"/>
  <c r="Z196" i="2" s="1"/>
  <c r="AA196" i="2" s="1"/>
  <c r="Q196" i="2"/>
  <c r="R196" i="2" s="1"/>
  <c r="S196" i="2" s="1"/>
  <c r="X194" i="2"/>
  <c r="W193" i="2"/>
  <c r="O193" i="2"/>
  <c r="P194" i="2"/>
  <c r="Y195" i="2" l="1"/>
  <c r="Z195" i="2" s="1"/>
  <c r="AA195" i="2" s="1"/>
  <c r="Q195" i="2"/>
  <c r="R195" i="2" s="1"/>
  <c r="S195" i="2" s="1"/>
  <c r="X193" i="2"/>
  <c r="W192" i="2"/>
  <c r="O192" i="2"/>
  <c r="P193" i="2"/>
  <c r="Y194" i="2" l="1"/>
  <c r="Z194" i="2" s="1"/>
  <c r="AA194" i="2" s="1"/>
  <c r="Q194" i="2"/>
  <c r="R194" i="2" s="1"/>
  <c r="S194" i="2" s="1"/>
  <c r="X192" i="2"/>
  <c r="W191" i="2"/>
  <c r="O191" i="2"/>
  <c r="P192" i="2"/>
  <c r="Y193" i="2" l="1"/>
  <c r="Z193" i="2" s="1"/>
  <c r="AA193" i="2" s="1"/>
  <c r="Q193" i="2"/>
  <c r="R193" i="2" s="1"/>
  <c r="S193" i="2" s="1"/>
  <c r="X191" i="2"/>
  <c r="W190" i="2"/>
  <c r="O190" i="2"/>
  <c r="P191" i="2"/>
  <c r="Y192" i="2" l="1"/>
  <c r="Z192" i="2" s="1"/>
  <c r="AA192" i="2" s="1"/>
  <c r="Q192" i="2"/>
  <c r="R192" i="2" s="1"/>
  <c r="S192" i="2" s="1"/>
  <c r="X190" i="2"/>
  <c r="W189" i="2"/>
  <c r="O189" i="2"/>
  <c r="P190" i="2"/>
  <c r="Y191" i="2" l="1"/>
  <c r="Z191" i="2" s="1"/>
  <c r="AA191" i="2" s="1"/>
  <c r="Q191" i="2"/>
  <c r="R191" i="2" s="1"/>
  <c r="S191" i="2" s="1"/>
  <c r="X189" i="2"/>
  <c r="W188" i="2"/>
  <c r="O188" i="2"/>
  <c r="P189" i="2"/>
  <c r="Y190" i="2" l="1"/>
  <c r="Z190" i="2" s="1"/>
  <c r="AA190" i="2" s="1"/>
  <c r="Q190" i="2"/>
  <c r="R190" i="2" s="1"/>
  <c r="S190" i="2" s="1"/>
  <c r="X188" i="2"/>
  <c r="W187" i="2"/>
  <c r="O187" i="2"/>
  <c r="P188" i="2"/>
  <c r="Y189" i="2" l="1"/>
  <c r="Z189" i="2" s="1"/>
  <c r="AA189" i="2" s="1"/>
  <c r="Q189" i="2"/>
  <c r="R189" i="2" s="1"/>
  <c r="S189" i="2" s="1"/>
  <c r="X187" i="2"/>
  <c r="W186" i="2"/>
  <c r="O186" i="2"/>
  <c r="P187" i="2"/>
  <c r="Y188" i="2" l="1"/>
  <c r="Z188" i="2" s="1"/>
  <c r="AA188" i="2" s="1"/>
  <c r="Q188" i="2"/>
  <c r="R188" i="2" s="1"/>
  <c r="S188" i="2" s="1"/>
  <c r="X186" i="2"/>
  <c r="W185" i="2"/>
  <c r="O185" i="2"/>
  <c r="P186" i="2"/>
  <c r="Y187" i="2" l="1"/>
  <c r="Z187" i="2" s="1"/>
  <c r="AA187" i="2" s="1"/>
  <c r="Q187" i="2"/>
  <c r="R187" i="2" s="1"/>
  <c r="S187" i="2" s="1"/>
  <c r="X185" i="2"/>
  <c r="W184" i="2"/>
  <c r="O184" i="2"/>
  <c r="P185" i="2"/>
  <c r="Y186" i="2" l="1"/>
  <c r="Z186" i="2" s="1"/>
  <c r="AA186" i="2" s="1"/>
  <c r="Q186" i="2"/>
  <c r="R186" i="2" s="1"/>
  <c r="S186" i="2" s="1"/>
  <c r="X184" i="2"/>
  <c r="W183" i="2"/>
  <c r="O183" i="2"/>
  <c r="P184" i="2"/>
  <c r="Y185" i="2" l="1"/>
  <c r="Z185" i="2" s="1"/>
  <c r="AA185" i="2" s="1"/>
  <c r="Q185" i="2"/>
  <c r="R185" i="2" s="1"/>
  <c r="S185" i="2" s="1"/>
  <c r="X183" i="2"/>
  <c r="W182" i="2"/>
  <c r="O182" i="2"/>
  <c r="P183" i="2"/>
  <c r="Y184" i="2" l="1"/>
  <c r="Z184" i="2" s="1"/>
  <c r="AA184" i="2" s="1"/>
  <c r="Q184" i="2"/>
  <c r="R184" i="2" s="1"/>
  <c r="S184" i="2" s="1"/>
  <c r="X182" i="2"/>
  <c r="W181" i="2"/>
  <c r="O181" i="2"/>
  <c r="P182" i="2"/>
  <c r="Y183" i="2" l="1"/>
  <c r="Z183" i="2" s="1"/>
  <c r="AA183" i="2" s="1"/>
  <c r="Q183" i="2"/>
  <c r="R183" i="2" s="1"/>
  <c r="S183" i="2" s="1"/>
  <c r="X181" i="2"/>
  <c r="W180" i="2"/>
  <c r="O180" i="2"/>
  <c r="P181" i="2"/>
  <c r="Y182" i="2" l="1"/>
  <c r="Z182" i="2" s="1"/>
  <c r="AA182" i="2" s="1"/>
  <c r="Q182" i="2"/>
  <c r="R182" i="2" s="1"/>
  <c r="S182" i="2" s="1"/>
  <c r="X180" i="2"/>
  <c r="W179" i="2"/>
  <c r="O179" i="2"/>
  <c r="P180" i="2"/>
  <c r="Y181" i="2" l="1"/>
  <c r="Z181" i="2" s="1"/>
  <c r="AA181" i="2" s="1"/>
  <c r="Q181" i="2"/>
  <c r="R181" i="2" s="1"/>
  <c r="S181" i="2" s="1"/>
  <c r="X179" i="2"/>
  <c r="W178" i="2"/>
  <c r="O178" i="2"/>
  <c r="P179" i="2"/>
  <c r="Y180" i="2" l="1"/>
  <c r="Z180" i="2" s="1"/>
  <c r="AA180" i="2" s="1"/>
  <c r="Q180" i="2"/>
  <c r="R180" i="2" s="1"/>
  <c r="S180" i="2" s="1"/>
  <c r="X178" i="2"/>
  <c r="W177" i="2"/>
  <c r="O177" i="2"/>
  <c r="P178" i="2"/>
  <c r="Y179" i="2" l="1"/>
  <c r="Z179" i="2" s="1"/>
  <c r="AA179" i="2" s="1"/>
  <c r="Q179" i="2"/>
  <c r="R179" i="2" s="1"/>
  <c r="S179" i="2" s="1"/>
  <c r="X177" i="2"/>
  <c r="W176" i="2"/>
  <c r="O176" i="2"/>
  <c r="P177" i="2"/>
  <c r="Y178" i="2" l="1"/>
  <c r="Z178" i="2" s="1"/>
  <c r="AA178" i="2" s="1"/>
  <c r="Q178" i="2"/>
  <c r="R178" i="2" s="1"/>
  <c r="S178" i="2" s="1"/>
  <c r="X176" i="2"/>
  <c r="W175" i="2"/>
  <c r="O175" i="2"/>
  <c r="P176" i="2"/>
  <c r="Y177" i="2" l="1"/>
  <c r="Z177" i="2" s="1"/>
  <c r="AA177" i="2" s="1"/>
  <c r="Q177" i="2"/>
  <c r="R177" i="2" s="1"/>
  <c r="S177" i="2" s="1"/>
  <c r="X175" i="2"/>
  <c r="W174" i="2"/>
  <c r="O174" i="2"/>
  <c r="P175" i="2"/>
  <c r="Y176" i="2" l="1"/>
  <c r="Z176" i="2" s="1"/>
  <c r="AA176" i="2" s="1"/>
  <c r="Q176" i="2"/>
  <c r="R176" i="2" s="1"/>
  <c r="S176" i="2" s="1"/>
  <c r="X174" i="2"/>
  <c r="W173" i="2"/>
  <c r="O173" i="2"/>
  <c r="P174" i="2"/>
  <c r="Y175" i="2" l="1"/>
  <c r="Z175" i="2" s="1"/>
  <c r="AA175" i="2" s="1"/>
  <c r="Q175" i="2"/>
  <c r="R175" i="2" s="1"/>
  <c r="S175" i="2" s="1"/>
  <c r="X173" i="2"/>
  <c r="W172" i="2"/>
  <c r="O172" i="2"/>
  <c r="P173" i="2"/>
  <c r="Y174" i="2" l="1"/>
  <c r="Z174" i="2" s="1"/>
  <c r="AA174" i="2" s="1"/>
  <c r="Q174" i="2"/>
  <c r="R174" i="2" s="1"/>
  <c r="S174" i="2" s="1"/>
  <c r="X172" i="2"/>
  <c r="W171" i="2"/>
  <c r="O171" i="2"/>
  <c r="P172" i="2"/>
  <c r="Y173" i="2" l="1"/>
  <c r="Z173" i="2" s="1"/>
  <c r="AA173" i="2" s="1"/>
  <c r="Q173" i="2"/>
  <c r="R173" i="2" s="1"/>
  <c r="S173" i="2" s="1"/>
  <c r="X171" i="2"/>
  <c r="W170" i="2"/>
  <c r="O170" i="2"/>
  <c r="P171" i="2"/>
  <c r="Y172" i="2" l="1"/>
  <c r="Z172" i="2" s="1"/>
  <c r="AA172" i="2" s="1"/>
  <c r="Q172" i="2"/>
  <c r="R172" i="2" s="1"/>
  <c r="S172" i="2" s="1"/>
  <c r="X170" i="2"/>
  <c r="W169" i="2"/>
  <c r="O169" i="2"/>
  <c r="P170" i="2"/>
  <c r="Y171" i="2" l="1"/>
  <c r="Z171" i="2" s="1"/>
  <c r="AA171" i="2" s="1"/>
  <c r="Q171" i="2"/>
  <c r="R171" i="2" s="1"/>
  <c r="S171" i="2" s="1"/>
  <c r="X169" i="2"/>
  <c r="W168" i="2"/>
  <c r="O168" i="2"/>
  <c r="P169" i="2"/>
  <c r="Y170" i="2" l="1"/>
  <c r="Z170" i="2" s="1"/>
  <c r="AA170" i="2" s="1"/>
  <c r="Q170" i="2"/>
  <c r="R170" i="2" s="1"/>
  <c r="S170" i="2" s="1"/>
  <c r="X168" i="2"/>
  <c r="W167" i="2"/>
  <c r="O167" i="2"/>
  <c r="P168" i="2"/>
  <c r="Y169" i="2" l="1"/>
  <c r="Z169" i="2" s="1"/>
  <c r="AA169" i="2" s="1"/>
  <c r="Q169" i="2"/>
  <c r="R169" i="2" s="1"/>
  <c r="S169" i="2" s="1"/>
  <c r="X167" i="2"/>
  <c r="W166" i="2"/>
  <c r="O166" i="2"/>
  <c r="P167" i="2"/>
  <c r="Y168" i="2" l="1"/>
  <c r="Z168" i="2" s="1"/>
  <c r="AA168" i="2" s="1"/>
  <c r="Q168" i="2"/>
  <c r="R168" i="2" s="1"/>
  <c r="S168" i="2" s="1"/>
  <c r="X166" i="2"/>
  <c r="W165" i="2"/>
  <c r="O165" i="2"/>
  <c r="P166" i="2"/>
  <c r="Y167" i="2" l="1"/>
  <c r="Z167" i="2" s="1"/>
  <c r="AA167" i="2" s="1"/>
  <c r="Q167" i="2"/>
  <c r="R167" i="2" s="1"/>
  <c r="S167" i="2" s="1"/>
  <c r="X165" i="2"/>
  <c r="W164" i="2"/>
  <c r="O164" i="2"/>
  <c r="P165" i="2"/>
  <c r="Y166" i="2" l="1"/>
  <c r="Z166" i="2" s="1"/>
  <c r="AA166" i="2" s="1"/>
  <c r="Q166" i="2"/>
  <c r="R166" i="2" s="1"/>
  <c r="S166" i="2" s="1"/>
  <c r="X164" i="2"/>
  <c r="W163" i="2"/>
  <c r="O163" i="2"/>
  <c r="P164" i="2"/>
  <c r="Y165" i="2" l="1"/>
  <c r="Z165" i="2" s="1"/>
  <c r="AA165" i="2" s="1"/>
  <c r="Q165" i="2"/>
  <c r="R165" i="2" s="1"/>
  <c r="S165" i="2" s="1"/>
  <c r="X163" i="2"/>
  <c r="W162" i="2"/>
  <c r="O162" i="2"/>
  <c r="P163" i="2"/>
  <c r="Y164" i="2" l="1"/>
  <c r="Z164" i="2" s="1"/>
  <c r="AA164" i="2" s="1"/>
  <c r="Q164" i="2"/>
  <c r="R164" i="2" s="1"/>
  <c r="S164" i="2" s="1"/>
  <c r="X162" i="2"/>
  <c r="W161" i="2"/>
  <c r="O161" i="2"/>
  <c r="P162" i="2"/>
  <c r="Y163" i="2" l="1"/>
  <c r="Z163" i="2" s="1"/>
  <c r="AA163" i="2" s="1"/>
  <c r="Q163" i="2"/>
  <c r="R163" i="2" s="1"/>
  <c r="S163" i="2" s="1"/>
  <c r="X161" i="2"/>
  <c r="W160" i="2"/>
  <c r="O160" i="2"/>
  <c r="P161" i="2"/>
  <c r="Y162" i="2" l="1"/>
  <c r="Z162" i="2" s="1"/>
  <c r="AA162" i="2" s="1"/>
  <c r="Q162" i="2"/>
  <c r="R162" i="2" s="1"/>
  <c r="S162" i="2" s="1"/>
  <c r="X160" i="2"/>
  <c r="W159" i="2"/>
  <c r="O159" i="2"/>
  <c r="P160" i="2"/>
  <c r="Y161" i="2" l="1"/>
  <c r="Z161" i="2" s="1"/>
  <c r="AA161" i="2" s="1"/>
  <c r="Q161" i="2"/>
  <c r="R161" i="2" s="1"/>
  <c r="S161" i="2" s="1"/>
  <c r="X159" i="2"/>
  <c r="W158" i="2"/>
  <c r="O158" i="2"/>
  <c r="P159" i="2"/>
  <c r="Y160" i="2" l="1"/>
  <c r="Z160" i="2" s="1"/>
  <c r="AA160" i="2" s="1"/>
  <c r="Q160" i="2"/>
  <c r="R160" i="2" s="1"/>
  <c r="S160" i="2" s="1"/>
  <c r="X158" i="2"/>
  <c r="W157" i="2"/>
  <c r="O157" i="2"/>
  <c r="P158" i="2"/>
  <c r="Y159" i="2" l="1"/>
  <c r="Z159" i="2" s="1"/>
  <c r="AA159" i="2" s="1"/>
  <c r="Q159" i="2"/>
  <c r="R159" i="2" s="1"/>
  <c r="S159" i="2" s="1"/>
  <c r="X157" i="2"/>
  <c r="W156" i="2"/>
  <c r="O156" i="2"/>
  <c r="P157" i="2"/>
  <c r="Y158" i="2" l="1"/>
  <c r="Z158" i="2" s="1"/>
  <c r="AA158" i="2" s="1"/>
  <c r="Q158" i="2"/>
  <c r="R158" i="2" s="1"/>
  <c r="S158" i="2" s="1"/>
  <c r="X156" i="2"/>
  <c r="W155" i="2"/>
  <c r="O155" i="2"/>
  <c r="P156" i="2"/>
  <c r="Y157" i="2" l="1"/>
  <c r="Z157" i="2" s="1"/>
  <c r="AA157" i="2" s="1"/>
  <c r="Q157" i="2"/>
  <c r="R157" i="2" s="1"/>
  <c r="S157" i="2" s="1"/>
  <c r="X155" i="2"/>
  <c r="W154" i="2"/>
  <c r="O154" i="2"/>
  <c r="P155" i="2"/>
  <c r="Y156" i="2" l="1"/>
  <c r="Z156" i="2" s="1"/>
  <c r="AA156" i="2" s="1"/>
  <c r="Q156" i="2"/>
  <c r="R156" i="2" s="1"/>
  <c r="S156" i="2" s="1"/>
  <c r="X154" i="2"/>
  <c r="W153" i="2"/>
  <c r="O153" i="2"/>
  <c r="P154" i="2"/>
  <c r="Y155" i="2" l="1"/>
  <c r="Z155" i="2" s="1"/>
  <c r="AA155" i="2" s="1"/>
  <c r="Q155" i="2"/>
  <c r="R155" i="2" s="1"/>
  <c r="S155" i="2" s="1"/>
  <c r="X153" i="2"/>
  <c r="W152" i="2"/>
  <c r="O152" i="2"/>
  <c r="P153" i="2"/>
  <c r="Y154" i="2" l="1"/>
  <c r="Z154" i="2" s="1"/>
  <c r="AA154" i="2" s="1"/>
  <c r="Q154" i="2"/>
  <c r="R154" i="2" s="1"/>
  <c r="S154" i="2" s="1"/>
  <c r="X152" i="2"/>
  <c r="W151" i="2"/>
  <c r="O151" i="2"/>
  <c r="P152" i="2"/>
  <c r="Y153" i="2" l="1"/>
  <c r="Z153" i="2" s="1"/>
  <c r="AA153" i="2" s="1"/>
  <c r="Q153" i="2"/>
  <c r="R153" i="2" s="1"/>
  <c r="S153" i="2" s="1"/>
  <c r="X151" i="2"/>
  <c r="W150" i="2"/>
  <c r="O150" i="2"/>
  <c r="P151" i="2"/>
  <c r="Y152" i="2" l="1"/>
  <c r="Z152" i="2" s="1"/>
  <c r="AA152" i="2" s="1"/>
  <c r="Q152" i="2"/>
  <c r="R152" i="2" s="1"/>
  <c r="S152" i="2" s="1"/>
  <c r="X150" i="2"/>
  <c r="W149" i="2"/>
  <c r="O149" i="2"/>
  <c r="P150" i="2"/>
  <c r="Y151" i="2" l="1"/>
  <c r="Z151" i="2" s="1"/>
  <c r="AA151" i="2" s="1"/>
  <c r="Q151" i="2"/>
  <c r="R151" i="2" s="1"/>
  <c r="S151" i="2" s="1"/>
  <c r="X149" i="2"/>
  <c r="W148" i="2"/>
  <c r="O148" i="2"/>
  <c r="P149" i="2"/>
  <c r="Y150" i="2" l="1"/>
  <c r="Z150" i="2" s="1"/>
  <c r="AA150" i="2" s="1"/>
  <c r="Q150" i="2"/>
  <c r="R150" i="2" s="1"/>
  <c r="S150" i="2" s="1"/>
  <c r="X148" i="2"/>
  <c r="W147" i="2"/>
  <c r="O147" i="2"/>
  <c r="P148" i="2"/>
  <c r="Y149" i="2" l="1"/>
  <c r="Z149" i="2" s="1"/>
  <c r="AA149" i="2" s="1"/>
  <c r="Q149" i="2"/>
  <c r="R149" i="2" s="1"/>
  <c r="S149" i="2" s="1"/>
  <c r="X147" i="2"/>
  <c r="W146" i="2"/>
  <c r="O146" i="2"/>
  <c r="P147" i="2"/>
  <c r="Y148" i="2" l="1"/>
  <c r="Z148" i="2" s="1"/>
  <c r="AA148" i="2" s="1"/>
  <c r="Q148" i="2"/>
  <c r="R148" i="2" s="1"/>
  <c r="S148" i="2" s="1"/>
  <c r="X146" i="2"/>
  <c r="W145" i="2"/>
  <c r="O145" i="2"/>
  <c r="P146" i="2"/>
  <c r="Y147" i="2" l="1"/>
  <c r="Z147" i="2" s="1"/>
  <c r="AA147" i="2" s="1"/>
  <c r="Q147" i="2"/>
  <c r="R147" i="2" s="1"/>
  <c r="S147" i="2" s="1"/>
  <c r="X145" i="2"/>
  <c r="W144" i="2"/>
  <c r="O144" i="2"/>
  <c r="P145" i="2"/>
  <c r="Y146" i="2" l="1"/>
  <c r="Z146" i="2" s="1"/>
  <c r="AA146" i="2" s="1"/>
  <c r="Q146" i="2"/>
  <c r="R146" i="2" s="1"/>
  <c r="S146" i="2" s="1"/>
  <c r="X144" i="2"/>
  <c r="W143" i="2"/>
  <c r="O143" i="2"/>
  <c r="P144" i="2"/>
  <c r="Y145" i="2" l="1"/>
  <c r="Z145" i="2" s="1"/>
  <c r="AA145" i="2" s="1"/>
  <c r="Q145" i="2"/>
  <c r="R145" i="2" s="1"/>
  <c r="S145" i="2" s="1"/>
  <c r="X143" i="2"/>
  <c r="W142" i="2"/>
  <c r="O142" i="2"/>
  <c r="P143" i="2"/>
  <c r="Y144" i="2" l="1"/>
  <c r="Z144" i="2" s="1"/>
  <c r="AA144" i="2" s="1"/>
  <c r="Q144" i="2"/>
  <c r="R144" i="2" s="1"/>
  <c r="S144" i="2" s="1"/>
  <c r="X142" i="2"/>
  <c r="W141" i="2"/>
  <c r="O141" i="2"/>
  <c r="P142" i="2"/>
  <c r="Y143" i="2" l="1"/>
  <c r="Z143" i="2" s="1"/>
  <c r="AA143" i="2" s="1"/>
  <c r="Q143" i="2"/>
  <c r="R143" i="2" s="1"/>
  <c r="S143" i="2" s="1"/>
  <c r="X141" i="2"/>
  <c r="W140" i="2"/>
  <c r="O140" i="2"/>
  <c r="P141" i="2"/>
  <c r="Y142" i="2" l="1"/>
  <c r="Z142" i="2" s="1"/>
  <c r="AA142" i="2" s="1"/>
  <c r="Q142" i="2"/>
  <c r="R142" i="2" s="1"/>
  <c r="S142" i="2" s="1"/>
  <c r="X140" i="2"/>
  <c r="W139" i="2"/>
  <c r="O139" i="2"/>
  <c r="P140" i="2"/>
  <c r="Y141" i="2" l="1"/>
  <c r="Z141" i="2" s="1"/>
  <c r="AA141" i="2" s="1"/>
  <c r="Q141" i="2"/>
  <c r="R141" i="2" s="1"/>
  <c r="S141" i="2" s="1"/>
  <c r="X139" i="2"/>
  <c r="W138" i="2"/>
  <c r="O138" i="2"/>
  <c r="P139" i="2"/>
  <c r="Y140" i="2" l="1"/>
  <c r="Z140" i="2" s="1"/>
  <c r="AA140" i="2" s="1"/>
  <c r="Q140" i="2"/>
  <c r="R140" i="2" s="1"/>
  <c r="S140" i="2" s="1"/>
  <c r="X138" i="2"/>
  <c r="W137" i="2"/>
  <c r="O137" i="2"/>
  <c r="P138" i="2"/>
  <c r="Y139" i="2" l="1"/>
  <c r="Z139" i="2" s="1"/>
  <c r="AA139" i="2" s="1"/>
  <c r="Q139" i="2"/>
  <c r="R139" i="2" s="1"/>
  <c r="S139" i="2" s="1"/>
  <c r="X137" i="2"/>
  <c r="W136" i="2"/>
  <c r="O136" i="2"/>
  <c r="P137" i="2"/>
  <c r="Y138" i="2" l="1"/>
  <c r="Z138" i="2" s="1"/>
  <c r="AA138" i="2" s="1"/>
  <c r="Q138" i="2"/>
  <c r="R138" i="2" s="1"/>
  <c r="S138" i="2" s="1"/>
  <c r="X136" i="2"/>
  <c r="W135" i="2"/>
  <c r="O135" i="2"/>
  <c r="P136" i="2"/>
  <c r="Y137" i="2" l="1"/>
  <c r="Z137" i="2" s="1"/>
  <c r="AA137" i="2" s="1"/>
  <c r="Q137" i="2"/>
  <c r="R137" i="2" s="1"/>
  <c r="S137" i="2" s="1"/>
  <c r="X135" i="2"/>
  <c r="W134" i="2"/>
  <c r="O134" i="2"/>
  <c r="P135" i="2"/>
  <c r="Y136" i="2" l="1"/>
  <c r="Z136" i="2" s="1"/>
  <c r="AA136" i="2" s="1"/>
  <c r="Q136" i="2"/>
  <c r="R136" i="2" s="1"/>
  <c r="S136" i="2" s="1"/>
  <c r="X134" i="2"/>
  <c r="W133" i="2"/>
  <c r="O133" i="2"/>
  <c r="P134" i="2"/>
  <c r="Y135" i="2" l="1"/>
  <c r="Z135" i="2" s="1"/>
  <c r="AA135" i="2" s="1"/>
  <c r="Q135" i="2"/>
  <c r="R135" i="2" s="1"/>
  <c r="S135" i="2" s="1"/>
  <c r="X133" i="2"/>
  <c r="W132" i="2"/>
  <c r="O132" i="2"/>
  <c r="P133" i="2"/>
  <c r="Y134" i="2" l="1"/>
  <c r="Z134" i="2" s="1"/>
  <c r="AA134" i="2" s="1"/>
  <c r="Q134" i="2"/>
  <c r="R134" i="2" s="1"/>
  <c r="S134" i="2" s="1"/>
  <c r="X132" i="2"/>
  <c r="W131" i="2"/>
  <c r="O131" i="2"/>
  <c r="P132" i="2"/>
  <c r="Y133" i="2" l="1"/>
  <c r="Z133" i="2" s="1"/>
  <c r="AA133" i="2" s="1"/>
  <c r="Q133" i="2"/>
  <c r="R133" i="2" s="1"/>
  <c r="S133" i="2" s="1"/>
  <c r="X131" i="2"/>
  <c r="W130" i="2"/>
  <c r="O130" i="2"/>
  <c r="P131" i="2"/>
  <c r="Y132" i="2" l="1"/>
  <c r="Z132" i="2" s="1"/>
  <c r="AA132" i="2" s="1"/>
  <c r="Q132" i="2"/>
  <c r="R132" i="2" s="1"/>
  <c r="S132" i="2" s="1"/>
  <c r="X130" i="2"/>
  <c r="W129" i="2"/>
  <c r="O129" i="2"/>
  <c r="P130" i="2"/>
  <c r="Y131" i="2" l="1"/>
  <c r="Z131" i="2" s="1"/>
  <c r="AA131" i="2" s="1"/>
  <c r="Q131" i="2"/>
  <c r="R131" i="2" s="1"/>
  <c r="S131" i="2" s="1"/>
  <c r="X129" i="2"/>
  <c r="W128" i="2"/>
  <c r="O128" i="2"/>
  <c r="P129" i="2"/>
  <c r="Y130" i="2" l="1"/>
  <c r="Z130" i="2" s="1"/>
  <c r="AA130" i="2" s="1"/>
  <c r="Q130" i="2"/>
  <c r="R130" i="2" s="1"/>
  <c r="S130" i="2" s="1"/>
  <c r="X128" i="2"/>
  <c r="W127" i="2"/>
  <c r="O127" i="2"/>
  <c r="P128" i="2"/>
  <c r="Y129" i="2" l="1"/>
  <c r="Z129" i="2" s="1"/>
  <c r="AA129" i="2" s="1"/>
  <c r="Q129" i="2"/>
  <c r="R129" i="2" s="1"/>
  <c r="S129" i="2" s="1"/>
  <c r="X127" i="2"/>
  <c r="W126" i="2"/>
  <c r="O126" i="2"/>
  <c r="P127" i="2"/>
  <c r="Y128" i="2" l="1"/>
  <c r="Z128" i="2" s="1"/>
  <c r="AA128" i="2" s="1"/>
  <c r="Q128" i="2"/>
  <c r="R128" i="2" s="1"/>
  <c r="S128" i="2" s="1"/>
  <c r="X126" i="2"/>
  <c r="W125" i="2"/>
  <c r="O125" i="2"/>
  <c r="P126" i="2"/>
  <c r="Y127" i="2" l="1"/>
  <c r="Z127" i="2" s="1"/>
  <c r="AA127" i="2" s="1"/>
  <c r="Q127" i="2"/>
  <c r="R127" i="2" s="1"/>
  <c r="S127" i="2" s="1"/>
  <c r="X125" i="2"/>
  <c r="W124" i="2"/>
  <c r="O124" i="2"/>
  <c r="P125" i="2"/>
  <c r="Y126" i="2" l="1"/>
  <c r="Z126" i="2" s="1"/>
  <c r="AA126" i="2" s="1"/>
  <c r="Q126" i="2"/>
  <c r="R126" i="2" s="1"/>
  <c r="S126" i="2" s="1"/>
  <c r="X124" i="2"/>
  <c r="W123" i="2"/>
  <c r="O123" i="2"/>
  <c r="P124" i="2"/>
  <c r="Y125" i="2" l="1"/>
  <c r="Z125" i="2" s="1"/>
  <c r="AA125" i="2" s="1"/>
  <c r="Q125" i="2"/>
  <c r="R125" i="2" s="1"/>
  <c r="S125" i="2" s="1"/>
  <c r="X123" i="2"/>
  <c r="W122" i="2"/>
  <c r="O122" i="2"/>
  <c r="P123" i="2"/>
  <c r="Y124" i="2" l="1"/>
  <c r="Z124" i="2" s="1"/>
  <c r="AA124" i="2" s="1"/>
  <c r="Q124" i="2"/>
  <c r="R124" i="2" s="1"/>
  <c r="S124" i="2" s="1"/>
  <c r="X122" i="2"/>
  <c r="W121" i="2"/>
  <c r="O121" i="2"/>
  <c r="P122" i="2"/>
  <c r="Y123" i="2" l="1"/>
  <c r="Z123" i="2" s="1"/>
  <c r="AA123" i="2" s="1"/>
  <c r="Q123" i="2"/>
  <c r="R123" i="2" s="1"/>
  <c r="S123" i="2" s="1"/>
  <c r="X121" i="2"/>
  <c r="W120" i="2"/>
  <c r="O120" i="2"/>
  <c r="P121" i="2"/>
  <c r="Y122" i="2" l="1"/>
  <c r="Z122" i="2" s="1"/>
  <c r="AA122" i="2" s="1"/>
  <c r="Q122" i="2"/>
  <c r="R122" i="2" s="1"/>
  <c r="S122" i="2" s="1"/>
  <c r="X120" i="2"/>
  <c r="W119" i="2"/>
  <c r="O119" i="2"/>
  <c r="P120" i="2"/>
  <c r="Y121" i="2" l="1"/>
  <c r="Z121" i="2" s="1"/>
  <c r="AA121" i="2" s="1"/>
  <c r="Q121" i="2"/>
  <c r="R121" i="2" s="1"/>
  <c r="S121" i="2" s="1"/>
  <c r="X119" i="2"/>
  <c r="W118" i="2"/>
  <c r="O118" i="2"/>
  <c r="P119" i="2"/>
  <c r="Y120" i="2" l="1"/>
  <c r="Z120" i="2" s="1"/>
  <c r="AA120" i="2" s="1"/>
  <c r="Q120" i="2"/>
  <c r="R120" i="2" s="1"/>
  <c r="S120" i="2" s="1"/>
  <c r="X118" i="2"/>
  <c r="W117" i="2"/>
  <c r="O117" i="2"/>
  <c r="P118" i="2"/>
  <c r="Y119" i="2" l="1"/>
  <c r="Z119" i="2" s="1"/>
  <c r="AA119" i="2" s="1"/>
  <c r="Q119" i="2"/>
  <c r="R119" i="2" s="1"/>
  <c r="S119" i="2" s="1"/>
  <c r="X117" i="2"/>
  <c r="W116" i="2"/>
  <c r="O116" i="2"/>
  <c r="P117" i="2"/>
  <c r="Y118" i="2" l="1"/>
  <c r="Z118" i="2" s="1"/>
  <c r="AA118" i="2" s="1"/>
  <c r="Q118" i="2"/>
  <c r="R118" i="2" s="1"/>
  <c r="S118" i="2" s="1"/>
  <c r="X116" i="2"/>
  <c r="W115" i="2"/>
  <c r="O115" i="2"/>
  <c r="P116" i="2"/>
  <c r="Y117" i="2" l="1"/>
  <c r="Z117" i="2" s="1"/>
  <c r="AA117" i="2" s="1"/>
  <c r="Q117" i="2"/>
  <c r="R117" i="2" s="1"/>
  <c r="S117" i="2" s="1"/>
  <c r="X115" i="2"/>
  <c r="W114" i="2"/>
  <c r="O114" i="2"/>
  <c r="P115" i="2"/>
  <c r="Y116" i="2" l="1"/>
  <c r="Z116" i="2" s="1"/>
  <c r="AA116" i="2" s="1"/>
  <c r="Q116" i="2"/>
  <c r="R116" i="2" s="1"/>
  <c r="S116" i="2" s="1"/>
  <c r="X114" i="2"/>
  <c r="W113" i="2"/>
  <c r="O113" i="2"/>
  <c r="P114" i="2"/>
  <c r="Y115" i="2" l="1"/>
  <c r="Z115" i="2" s="1"/>
  <c r="AA115" i="2" s="1"/>
  <c r="Q115" i="2"/>
  <c r="R115" i="2" s="1"/>
  <c r="S115" i="2" s="1"/>
  <c r="X113" i="2"/>
  <c r="W112" i="2"/>
  <c r="O112" i="2"/>
  <c r="P113" i="2"/>
  <c r="Y114" i="2" l="1"/>
  <c r="Z114" i="2" s="1"/>
  <c r="AA114" i="2" s="1"/>
  <c r="Q114" i="2"/>
  <c r="R114" i="2" s="1"/>
  <c r="S114" i="2" s="1"/>
  <c r="X112" i="2"/>
  <c r="W111" i="2"/>
  <c r="O111" i="2"/>
  <c r="P112" i="2"/>
  <c r="Y113" i="2" l="1"/>
  <c r="Z113" i="2" s="1"/>
  <c r="AA113" i="2" s="1"/>
  <c r="Q113" i="2"/>
  <c r="R113" i="2" s="1"/>
  <c r="S113" i="2" s="1"/>
  <c r="X111" i="2"/>
  <c r="W110" i="2"/>
  <c r="O110" i="2"/>
  <c r="P111" i="2"/>
  <c r="Y112" i="2" l="1"/>
  <c r="Z112" i="2" s="1"/>
  <c r="AA112" i="2" s="1"/>
  <c r="Q112" i="2"/>
  <c r="R112" i="2" s="1"/>
  <c r="S112" i="2" s="1"/>
  <c r="X110" i="2"/>
  <c r="W109" i="2"/>
  <c r="O109" i="2"/>
  <c r="P110" i="2"/>
  <c r="Y111" i="2" l="1"/>
  <c r="Z111" i="2" s="1"/>
  <c r="AA111" i="2" s="1"/>
  <c r="Q111" i="2"/>
  <c r="R111" i="2" s="1"/>
  <c r="S111" i="2" s="1"/>
  <c r="X109" i="2"/>
  <c r="W108" i="2"/>
  <c r="O108" i="2"/>
  <c r="P109" i="2"/>
  <c r="Y110" i="2" l="1"/>
  <c r="Z110" i="2" s="1"/>
  <c r="AA110" i="2" s="1"/>
  <c r="Q110" i="2"/>
  <c r="R110" i="2" s="1"/>
  <c r="S110" i="2" s="1"/>
  <c r="X108" i="2"/>
  <c r="W107" i="2"/>
  <c r="O107" i="2"/>
  <c r="P108" i="2"/>
  <c r="Y109" i="2" l="1"/>
  <c r="Z109" i="2" s="1"/>
  <c r="AA109" i="2" s="1"/>
  <c r="Q109" i="2"/>
  <c r="R109" i="2" s="1"/>
  <c r="S109" i="2" s="1"/>
  <c r="X107" i="2"/>
  <c r="W106" i="2"/>
  <c r="O106" i="2"/>
  <c r="P107" i="2"/>
  <c r="Y108" i="2" l="1"/>
  <c r="Z108" i="2" s="1"/>
  <c r="AA108" i="2" s="1"/>
  <c r="Q108" i="2"/>
  <c r="R108" i="2" s="1"/>
  <c r="S108" i="2" s="1"/>
  <c r="X106" i="2"/>
  <c r="W105" i="2"/>
  <c r="O105" i="2"/>
  <c r="P106" i="2"/>
  <c r="Y107" i="2" l="1"/>
  <c r="Z107" i="2" s="1"/>
  <c r="AA107" i="2" s="1"/>
  <c r="Q107" i="2"/>
  <c r="R107" i="2" s="1"/>
  <c r="S107" i="2" s="1"/>
  <c r="X105" i="2"/>
  <c r="W104" i="2"/>
  <c r="O104" i="2"/>
  <c r="P105" i="2"/>
  <c r="Y106" i="2" l="1"/>
  <c r="Z106" i="2" s="1"/>
  <c r="AA106" i="2" s="1"/>
  <c r="Q106" i="2"/>
  <c r="R106" i="2" s="1"/>
  <c r="S106" i="2" s="1"/>
  <c r="X104" i="2"/>
  <c r="W103" i="2"/>
  <c r="O103" i="2"/>
  <c r="P104" i="2"/>
  <c r="Y105" i="2" l="1"/>
  <c r="Z105" i="2" s="1"/>
  <c r="AA105" i="2" s="1"/>
  <c r="Q105" i="2"/>
  <c r="R105" i="2" s="1"/>
  <c r="S105" i="2" s="1"/>
  <c r="X103" i="2"/>
  <c r="W102" i="2"/>
  <c r="O102" i="2"/>
  <c r="P103" i="2"/>
  <c r="Y104" i="2" l="1"/>
  <c r="Z104" i="2" s="1"/>
  <c r="AA104" i="2" s="1"/>
  <c r="Q104" i="2"/>
  <c r="R104" i="2" s="1"/>
  <c r="S104" i="2" s="1"/>
  <c r="X102" i="2"/>
  <c r="W101" i="2"/>
  <c r="O101" i="2"/>
  <c r="P102" i="2"/>
  <c r="Y103" i="2" l="1"/>
  <c r="Z103" i="2" s="1"/>
  <c r="AA103" i="2" s="1"/>
  <c r="Q103" i="2"/>
  <c r="R103" i="2" s="1"/>
  <c r="S103" i="2" s="1"/>
  <c r="X101" i="2"/>
  <c r="W100" i="2"/>
  <c r="O100" i="2"/>
  <c r="P101" i="2"/>
  <c r="Y102" i="2" l="1"/>
  <c r="Z102" i="2" s="1"/>
  <c r="AA102" i="2" s="1"/>
  <c r="Q102" i="2"/>
  <c r="R102" i="2" s="1"/>
  <c r="S102" i="2" s="1"/>
  <c r="X100" i="2"/>
  <c r="W99" i="2"/>
  <c r="O99" i="2"/>
  <c r="P100" i="2"/>
  <c r="Y101" i="2" l="1"/>
  <c r="Z101" i="2" s="1"/>
  <c r="AA101" i="2" s="1"/>
  <c r="Q101" i="2"/>
  <c r="R101" i="2" s="1"/>
  <c r="S101" i="2" s="1"/>
  <c r="X99" i="2"/>
  <c r="W98" i="2"/>
  <c r="O98" i="2"/>
  <c r="P99" i="2"/>
  <c r="Y100" i="2" l="1"/>
  <c r="Z100" i="2" s="1"/>
  <c r="AA100" i="2" s="1"/>
  <c r="Q100" i="2"/>
  <c r="R100" i="2" s="1"/>
  <c r="S100" i="2" s="1"/>
  <c r="X98" i="2"/>
  <c r="W97" i="2"/>
  <c r="O97" i="2"/>
  <c r="P98" i="2"/>
  <c r="Y99" i="2" l="1"/>
  <c r="Z99" i="2" s="1"/>
  <c r="AA99" i="2" s="1"/>
  <c r="Q99" i="2"/>
  <c r="R99" i="2" s="1"/>
  <c r="S99" i="2" s="1"/>
  <c r="X97" i="2"/>
  <c r="W96" i="2"/>
  <c r="O96" i="2"/>
  <c r="P97" i="2"/>
  <c r="Y98" i="2" l="1"/>
  <c r="Z98" i="2" s="1"/>
  <c r="AA98" i="2" s="1"/>
  <c r="Q98" i="2"/>
  <c r="R98" i="2" s="1"/>
  <c r="S98" i="2" s="1"/>
  <c r="X96" i="2"/>
  <c r="W95" i="2"/>
  <c r="O95" i="2"/>
  <c r="P96" i="2"/>
  <c r="Y97" i="2" l="1"/>
  <c r="Z97" i="2" s="1"/>
  <c r="AA97" i="2" s="1"/>
  <c r="Q97" i="2"/>
  <c r="R97" i="2" s="1"/>
  <c r="S97" i="2" s="1"/>
  <c r="X95" i="2"/>
  <c r="W94" i="2"/>
  <c r="O94" i="2"/>
  <c r="P95" i="2"/>
  <c r="Y96" i="2" l="1"/>
  <c r="Z96" i="2" s="1"/>
  <c r="AA96" i="2" s="1"/>
  <c r="Q96" i="2"/>
  <c r="R96" i="2" s="1"/>
  <c r="S96" i="2" s="1"/>
  <c r="X94" i="2"/>
  <c r="W93" i="2"/>
  <c r="O93" i="2"/>
  <c r="P94" i="2"/>
  <c r="Y95" i="2" l="1"/>
  <c r="Z95" i="2" s="1"/>
  <c r="AA95" i="2" s="1"/>
  <c r="Q95" i="2"/>
  <c r="R95" i="2" s="1"/>
  <c r="S95" i="2" s="1"/>
  <c r="X93" i="2"/>
  <c r="W92" i="2"/>
  <c r="O92" i="2"/>
  <c r="P93" i="2"/>
  <c r="Y94" i="2" l="1"/>
  <c r="Z94" i="2" s="1"/>
  <c r="AA94" i="2" s="1"/>
  <c r="Q94" i="2"/>
  <c r="R94" i="2" s="1"/>
  <c r="S94" i="2" s="1"/>
  <c r="X92" i="2"/>
  <c r="W91" i="2"/>
  <c r="O91" i="2"/>
  <c r="P92" i="2"/>
  <c r="Y93" i="2" l="1"/>
  <c r="Z93" i="2" s="1"/>
  <c r="AA93" i="2" s="1"/>
  <c r="Q93" i="2"/>
  <c r="R93" i="2" s="1"/>
  <c r="S93" i="2" s="1"/>
  <c r="X91" i="2"/>
  <c r="W90" i="2"/>
  <c r="O90" i="2"/>
  <c r="P91" i="2"/>
  <c r="Y92" i="2" l="1"/>
  <c r="Z92" i="2" s="1"/>
  <c r="AA92" i="2" s="1"/>
  <c r="Q92" i="2"/>
  <c r="R92" i="2" s="1"/>
  <c r="S92" i="2" s="1"/>
  <c r="X90" i="2"/>
  <c r="W89" i="2"/>
  <c r="O89" i="2"/>
  <c r="P90" i="2"/>
  <c r="Y91" i="2" l="1"/>
  <c r="Z91" i="2" s="1"/>
  <c r="AA91" i="2" s="1"/>
  <c r="Q91" i="2"/>
  <c r="R91" i="2" s="1"/>
  <c r="S91" i="2" s="1"/>
  <c r="X89" i="2"/>
  <c r="W88" i="2"/>
  <c r="O88" i="2"/>
  <c r="P89" i="2"/>
  <c r="Y90" i="2" l="1"/>
  <c r="Z90" i="2" s="1"/>
  <c r="AA90" i="2" s="1"/>
  <c r="Q90" i="2"/>
  <c r="R90" i="2" s="1"/>
  <c r="S90" i="2" s="1"/>
  <c r="X88" i="2"/>
  <c r="W87" i="2"/>
  <c r="O87" i="2"/>
  <c r="P88" i="2"/>
  <c r="Y89" i="2" l="1"/>
  <c r="Z89" i="2" s="1"/>
  <c r="AA89" i="2" s="1"/>
  <c r="Q89" i="2"/>
  <c r="R89" i="2" s="1"/>
  <c r="S89" i="2" s="1"/>
  <c r="X87" i="2"/>
  <c r="W86" i="2"/>
  <c r="O86" i="2"/>
  <c r="P87" i="2"/>
  <c r="Y88" i="2" l="1"/>
  <c r="Z88" i="2" s="1"/>
  <c r="AA88" i="2" s="1"/>
  <c r="Q88" i="2"/>
  <c r="R88" i="2" s="1"/>
  <c r="S88" i="2" s="1"/>
  <c r="X86" i="2"/>
  <c r="W85" i="2"/>
  <c r="O85" i="2"/>
  <c r="P86" i="2"/>
  <c r="Y87" i="2" l="1"/>
  <c r="Z87" i="2" s="1"/>
  <c r="AA87" i="2" s="1"/>
  <c r="Q87" i="2"/>
  <c r="R87" i="2" s="1"/>
  <c r="S87" i="2" s="1"/>
  <c r="X85" i="2"/>
  <c r="W84" i="2"/>
  <c r="O84" i="2"/>
  <c r="P85" i="2"/>
  <c r="Y86" i="2" l="1"/>
  <c r="Z86" i="2" s="1"/>
  <c r="AA86" i="2" s="1"/>
  <c r="Q86" i="2"/>
  <c r="R86" i="2" s="1"/>
  <c r="S86" i="2" s="1"/>
  <c r="X84" i="2"/>
  <c r="W83" i="2"/>
  <c r="O83" i="2"/>
  <c r="P84" i="2"/>
  <c r="Y85" i="2" l="1"/>
  <c r="Z85" i="2" s="1"/>
  <c r="AA85" i="2" s="1"/>
  <c r="Q85" i="2"/>
  <c r="R85" i="2" s="1"/>
  <c r="S85" i="2" s="1"/>
  <c r="X83" i="2"/>
  <c r="W82" i="2"/>
  <c r="O82" i="2"/>
  <c r="P83" i="2"/>
  <c r="Y84" i="2" l="1"/>
  <c r="Z84" i="2" s="1"/>
  <c r="AA84" i="2" s="1"/>
  <c r="Q84" i="2"/>
  <c r="R84" i="2" s="1"/>
  <c r="S84" i="2" s="1"/>
  <c r="X82" i="2"/>
  <c r="W81" i="2"/>
  <c r="O81" i="2"/>
  <c r="P82" i="2"/>
  <c r="Y83" i="2" l="1"/>
  <c r="Z83" i="2" s="1"/>
  <c r="AA83" i="2" s="1"/>
  <c r="Q83" i="2"/>
  <c r="R83" i="2" s="1"/>
  <c r="S83" i="2" s="1"/>
  <c r="X81" i="2"/>
  <c r="W80" i="2"/>
  <c r="O80" i="2"/>
  <c r="P81" i="2"/>
  <c r="Y82" i="2" l="1"/>
  <c r="Z82" i="2" s="1"/>
  <c r="AA82" i="2" s="1"/>
  <c r="Q82" i="2"/>
  <c r="R82" i="2" s="1"/>
  <c r="S82" i="2" s="1"/>
  <c r="X80" i="2"/>
  <c r="W79" i="2"/>
  <c r="O79" i="2"/>
  <c r="P80" i="2"/>
  <c r="Y81" i="2" l="1"/>
  <c r="Z81" i="2" s="1"/>
  <c r="AA81" i="2" s="1"/>
  <c r="Q81" i="2"/>
  <c r="R81" i="2" s="1"/>
  <c r="S81" i="2" s="1"/>
  <c r="X79" i="2"/>
  <c r="W78" i="2"/>
  <c r="O78" i="2"/>
  <c r="P79" i="2"/>
  <c r="Y80" i="2" l="1"/>
  <c r="Z80" i="2" s="1"/>
  <c r="AA80" i="2" s="1"/>
  <c r="Q80" i="2"/>
  <c r="R80" i="2" s="1"/>
  <c r="S80" i="2" s="1"/>
  <c r="X78" i="2"/>
  <c r="W77" i="2"/>
  <c r="O77" i="2"/>
  <c r="P78" i="2"/>
  <c r="Y79" i="2" l="1"/>
  <c r="Z79" i="2" s="1"/>
  <c r="AA79" i="2" s="1"/>
  <c r="Q79" i="2"/>
  <c r="R79" i="2" s="1"/>
  <c r="S79" i="2" s="1"/>
  <c r="X77" i="2"/>
  <c r="W76" i="2"/>
  <c r="O76" i="2"/>
  <c r="P77" i="2"/>
  <c r="Y78" i="2" l="1"/>
  <c r="Z78" i="2" s="1"/>
  <c r="AA78" i="2" s="1"/>
  <c r="Q78" i="2"/>
  <c r="R78" i="2" s="1"/>
  <c r="S78" i="2" s="1"/>
  <c r="X76" i="2"/>
  <c r="W75" i="2"/>
  <c r="O75" i="2"/>
  <c r="P76" i="2"/>
  <c r="Y77" i="2" l="1"/>
  <c r="Z77" i="2" s="1"/>
  <c r="AA77" i="2" s="1"/>
  <c r="Q77" i="2"/>
  <c r="R77" i="2" s="1"/>
  <c r="S77" i="2" s="1"/>
  <c r="X75" i="2"/>
  <c r="W74" i="2"/>
  <c r="O74" i="2"/>
  <c r="P75" i="2"/>
  <c r="Y76" i="2" l="1"/>
  <c r="Z76" i="2" s="1"/>
  <c r="AA76" i="2" s="1"/>
  <c r="Q76" i="2"/>
  <c r="R76" i="2" s="1"/>
  <c r="S76" i="2" s="1"/>
  <c r="X74" i="2"/>
  <c r="W73" i="2"/>
  <c r="O73" i="2"/>
  <c r="P74" i="2"/>
  <c r="Y75" i="2" l="1"/>
  <c r="Z75" i="2" s="1"/>
  <c r="AA75" i="2" s="1"/>
  <c r="Q75" i="2"/>
  <c r="R75" i="2" s="1"/>
  <c r="S75" i="2" s="1"/>
  <c r="X73" i="2"/>
  <c r="W72" i="2"/>
  <c r="O72" i="2"/>
  <c r="P73" i="2"/>
  <c r="Y74" i="2" l="1"/>
  <c r="Z74" i="2" s="1"/>
  <c r="AA74" i="2" s="1"/>
  <c r="Q74" i="2"/>
  <c r="R74" i="2" s="1"/>
  <c r="S74" i="2" s="1"/>
  <c r="X72" i="2"/>
  <c r="W71" i="2"/>
  <c r="O71" i="2"/>
  <c r="P72" i="2"/>
  <c r="Y73" i="2" l="1"/>
  <c r="Z73" i="2" s="1"/>
  <c r="AA73" i="2" s="1"/>
  <c r="Q73" i="2"/>
  <c r="R73" i="2" s="1"/>
  <c r="S73" i="2" s="1"/>
  <c r="X71" i="2"/>
  <c r="W70" i="2"/>
  <c r="O70" i="2"/>
  <c r="P71" i="2"/>
  <c r="Y72" i="2" l="1"/>
  <c r="Z72" i="2" s="1"/>
  <c r="AA72" i="2" s="1"/>
  <c r="Q72" i="2"/>
  <c r="R72" i="2" s="1"/>
  <c r="S72" i="2" s="1"/>
  <c r="X70" i="2"/>
  <c r="W69" i="2"/>
  <c r="O69" i="2"/>
  <c r="P70" i="2"/>
  <c r="Y71" i="2" l="1"/>
  <c r="Z71" i="2" s="1"/>
  <c r="AA71" i="2" s="1"/>
  <c r="Q71" i="2"/>
  <c r="R71" i="2" s="1"/>
  <c r="S71" i="2" s="1"/>
  <c r="X69" i="2"/>
  <c r="W68" i="2"/>
  <c r="O68" i="2"/>
  <c r="P69" i="2"/>
  <c r="Y70" i="2" l="1"/>
  <c r="Z70" i="2" s="1"/>
  <c r="AA70" i="2" s="1"/>
  <c r="Q70" i="2"/>
  <c r="R70" i="2" s="1"/>
  <c r="S70" i="2" s="1"/>
  <c r="X68" i="2"/>
  <c r="W67" i="2"/>
  <c r="O67" i="2"/>
  <c r="P68" i="2"/>
  <c r="Y69" i="2" l="1"/>
  <c r="Z69" i="2" s="1"/>
  <c r="AA69" i="2" s="1"/>
  <c r="Q69" i="2"/>
  <c r="R69" i="2" s="1"/>
  <c r="S69" i="2" s="1"/>
  <c r="X67" i="2"/>
  <c r="W66" i="2"/>
  <c r="O66" i="2"/>
  <c r="P67" i="2"/>
  <c r="Y68" i="2" l="1"/>
  <c r="Z68" i="2" s="1"/>
  <c r="AA68" i="2" s="1"/>
  <c r="Q68" i="2"/>
  <c r="R68" i="2" s="1"/>
  <c r="S68" i="2" s="1"/>
  <c r="X66" i="2"/>
  <c r="W65" i="2"/>
  <c r="O65" i="2"/>
  <c r="P66" i="2"/>
  <c r="Y67" i="2" l="1"/>
  <c r="Z67" i="2" s="1"/>
  <c r="AA67" i="2" s="1"/>
  <c r="Q67" i="2"/>
  <c r="R67" i="2" s="1"/>
  <c r="S67" i="2" s="1"/>
  <c r="X65" i="2"/>
  <c r="W64" i="2"/>
  <c r="O64" i="2"/>
  <c r="P65" i="2"/>
  <c r="Y66" i="2" l="1"/>
  <c r="Z66" i="2" s="1"/>
  <c r="AA66" i="2" s="1"/>
  <c r="Q66" i="2"/>
  <c r="R66" i="2" s="1"/>
  <c r="S66" i="2" s="1"/>
  <c r="X64" i="2"/>
  <c r="W63" i="2"/>
  <c r="O63" i="2"/>
  <c r="P64" i="2"/>
  <c r="Y65" i="2" l="1"/>
  <c r="Z65" i="2" s="1"/>
  <c r="AA65" i="2" s="1"/>
  <c r="Q65" i="2"/>
  <c r="R65" i="2" s="1"/>
  <c r="S65" i="2" s="1"/>
  <c r="X63" i="2"/>
  <c r="W62" i="2"/>
  <c r="O62" i="2"/>
  <c r="P63" i="2"/>
  <c r="Y64" i="2" l="1"/>
  <c r="Z64" i="2" s="1"/>
  <c r="AA64" i="2" s="1"/>
  <c r="Q64" i="2"/>
  <c r="R64" i="2" s="1"/>
  <c r="S64" i="2" s="1"/>
  <c r="X62" i="2"/>
  <c r="W61" i="2"/>
  <c r="O61" i="2"/>
  <c r="P62" i="2"/>
  <c r="Y63" i="2" l="1"/>
  <c r="Z63" i="2" s="1"/>
  <c r="AA63" i="2" s="1"/>
  <c r="Q63" i="2"/>
  <c r="R63" i="2" s="1"/>
  <c r="S63" i="2" s="1"/>
  <c r="X61" i="2"/>
  <c r="W60" i="2"/>
  <c r="O60" i="2"/>
  <c r="P61" i="2"/>
  <c r="Y62" i="2" l="1"/>
  <c r="Z62" i="2" s="1"/>
  <c r="AA62" i="2" s="1"/>
  <c r="Q62" i="2"/>
  <c r="R62" i="2" s="1"/>
  <c r="S62" i="2" s="1"/>
  <c r="X60" i="2"/>
  <c r="W59" i="2"/>
  <c r="O59" i="2"/>
  <c r="P60" i="2"/>
  <c r="Y61" i="2" l="1"/>
  <c r="Z61" i="2" s="1"/>
  <c r="AA61" i="2" s="1"/>
  <c r="Q61" i="2"/>
  <c r="R61" i="2" s="1"/>
  <c r="S61" i="2" s="1"/>
  <c r="X59" i="2"/>
  <c r="W58" i="2"/>
  <c r="O58" i="2"/>
  <c r="P59" i="2"/>
  <c r="Y60" i="2" l="1"/>
  <c r="Z60" i="2" s="1"/>
  <c r="AA60" i="2" s="1"/>
  <c r="Q60" i="2"/>
  <c r="R60" i="2" s="1"/>
  <c r="S60" i="2" s="1"/>
  <c r="X58" i="2"/>
  <c r="W57" i="2"/>
  <c r="O57" i="2"/>
  <c r="P58" i="2"/>
  <c r="Y59" i="2" l="1"/>
  <c r="Z59" i="2" s="1"/>
  <c r="AA59" i="2" s="1"/>
  <c r="Q59" i="2"/>
  <c r="R59" i="2" s="1"/>
  <c r="S59" i="2" s="1"/>
  <c r="X57" i="2"/>
  <c r="W56" i="2"/>
  <c r="O56" i="2"/>
  <c r="P57" i="2"/>
  <c r="Y58" i="2" l="1"/>
  <c r="Z58" i="2" s="1"/>
  <c r="AA58" i="2" s="1"/>
  <c r="Q58" i="2"/>
  <c r="R58" i="2" s="1"/>
  <c r="S58" i="2" s="1"/>
  <c r="X56" i="2"/>
  <c r="W55" i="2"/>
  <c r="O55" i="2"/>
  <c r="P56" i="2"/>
  <c r="Y57" i="2" l="1"/>
  <c r="Z57" i="2" s="1"/>
  <c r="AA57" i="2" s="1"/>
  <c r="Q57" i="2"/>
  <c r="R57" i="2" s="1"/>
  <c r="S57" i="2" s="1"/>
  <c r="X55" i="2"/>
  <c r="W54" i="2"/>
  <c r="O54" i="2"/>
  <c r="P55" i="2"/>
  <c r="Y56" i="2" l="1"/>
  <c r="Z56" i="2" s="1"/>
  <c r="AA56" i="2" s="1"/>
  <c r="Q56" i="2"/>
  <c r="R56" i="2" s="1"/>
  <c r="S56" i="2" s="1"/>
  <c r="X54" i="2"/>
  <c r="W53" i="2"/>
  <c r="O53" i="2"/>
  <c r="P54" i="2"/>
  <c r="Y55" i="2" l="1"/>
  <c r="Z55" i="2" s="1"/>
  <c r="AA55" i="2" s="1"/>
  <c r="Q55" i="2"/>
  <c r="R55" i="2" s="1"/>
  <c r="S55" i="2" s="1"/>
  <c r="X53" i="2"/>
  <c r="W52" i="2"/>
  <c r="O52" i="2"/>
  <c r="P53" i="2"/>
  <c r="Y54" i="2" l="1"/>
  <c r="Z54" i="2" s="1"/>
  <c r="AA54" i="2" s="1"/>
  <c r="Q54" i="2"/>
  <c r="R54" i="2" s="1"/>
  <c r="S54" i="2" s="1"/>
  <c r="X52" i="2"/>
  <c r="W51" i="2"/>
  <c r="O51" i="2"/>
  <c r="P52" i="2"/>
  <c r="Y53" i="2" l="1"/>
  <c r="Z53" i="2" s="1"/>
  <c r="AA53" i="2" s="1"/>
  <c r="Q53" i="2"/>
  <c r="R53" i="2" s="1"/>
  <c r="S53" i="2" s="1"/>
  <c r="X51" i="2"/>
  <c r="W50" i="2"/>
  <c r="O50" i="2"/>
  <c r="P51" i="2"/>
  <c r="Y52" i="2" l="1"/>
  <c r="Z52" i="2" s="1"/>
  <c r="AA52" i="2" s="1"/>
  <c r="Q52" i="2"/>
  <c r="R52" i="2" s="1"/>
  <c r="S52" i="2" s="1"/>
  <c r="X50" i="2"/>
  <c r="W49" i="2"/>
  <c r="O49" i="2"/>
  <c r="P50" i="2"/>
  <c r="Y51" i="2" l="1"/>
  <c r="Z51" i="2" s="1"/>
  <c r="AA51" i="2" s="1"/>
  <c r="Q51" i="2"/>
  <c r="R51" i="2" s="1"/>
  <c r="S51" i="2" s="1"/>
  <c r="X49" i="2"/>
  <c r="W48" i="2"/>
  <c r="O48" i="2"/>
  <c r="P49" i="2"/>
  <c r="Y50" i="2" l="1"/>
  <c r="Z50" i="2" s="1"/>
  <c r="AA50" i="2" s="1"/>
  <c r="Q50" i="2"/>
  <c r="R50" i="2" s="1"/>
  <c r="S50" i="2" s="1"/>
  <c r="X48" i="2"/>
  <c r="W47" i="2"/>
  <c r="O47" i="2"/>
  <c r="P48" i="2"/>
  <c r="Y49" i="2" l="1"/>
  <c r="Z49" i="2" s="1"/>
  <c r="AA49" i="2" s="1"/>
  <c r="Q49" i="2"/>
  <c r="R49" i="2" s="1"/>
  <c r="S49" i="2" s="1"/>
  <c r="X47" i="2"/>
  <c r="W46" i="2"/>
  <c r="O46" i="2"/>
  <c r="P47" i="2"/>
  <c r="Y48" i="2" l="1"/>
  <c r="Z48" i="2" s="1"/>
  <c r="AA48" i="2" s="1"/>
  <c r="Q48" i="2"/>
  <c r="R48" i="2" s="1"/>
  <c r="S48" i="2" s="1"/>
  <c r="X46" i="2"/>
  <c r="W45" i="2"/>
  <c r="O45" i="2"/>
  <c r="P46" i="2"/>
  <c r="Y47" i="2" l="1"/>
  <c r="Z47" i="2" s="1"/>
  <c r="AA47" i="2" s="1"/>
  <c r="Q47" i="2"/>
  <c r="R47" i="2" s="1"/>
  <c r="S47" i="2" s="1"/>
  <c r="X45" i="2"/>
  <c r="W44" i="2"/>
  <c r="O44" i="2"/>
  <c r="P45" i="2"/>
  <c r="Y46" i="2" l="1"/>
  <c r="Z46" i="2" s="1"/>
  <c r="AA46" i="2" s="1"/>
  <c r="Q46" i="2"/>
  <c r="R46" i="2" s="1"/>
  <c r="S46" i="2" s="1"/>
  <c r="X44" i="2"/>
  <c r="W43" i="2"/>
  <c r="O43" i="2"/>
  <c r="P44" i="2"/>
  <c r="Y45" i="2" l="1"/>
  <c r="Z45" i="2" s="1"/>
  <c r="AA45" i="2" s="1"/>
  <c r="Q45" i="2"/>
  <c r="R45" i="2" s="1"/>
  <c r="S45" i="2" s="1"/>
  <c r="X43" i="2"/>
  <c r="W42" i="2"/>
  <c r="O42" i="2"/>
  <c r="P43" i="2"/>
  <c r="Y44" i="2" l="1"/>
  <c r="Z44" i="2" s="1"/>
  <c r="AA44" i="2" s="1"/>
  <c r="Q44" i="2"/>
  <c r="R44" i="2" s="1"/>
  <c r="S44" i="2" s="1"/>
  <c r="X42" i="2"/>
  <c r="W41" i="2"/>
  <c r="O41" i="2"/>
  <c r="P42" i="2"/>
  <c r="Y43" i="2" l="1"/>
  <c r="Z43" i="2" s="1"/>
  <c r="AA43" i="2" s="1"/>
  <c r="Q43" i="2"/>
  <c r="R43" i="2" s="1"/>
  <c r="S43" i="2" s="1"/>
  <c r="X41" i="2"/>
  <c r="W40" i="2"/>
  <c r="O40" i="2"/>
  <c r="P41" i="2"/>
  <c r="Y42" i="2" l="1"/>
  <c r="Z42" i="2" s="1"/>
  <c r="AA42" i="2" s="1"/>
  <c r="Q42" i="2"/>
  <c r="R42" i="2" s="1"/>
  <c r="S42" i="2" s="1"/>
  <c r="X40" i="2"/>
  <c r="W39" i="2"/>
  <c r="P40" i="2"/>
  <c r="O39" i="2"/>
  <c r="Y41" i="2" l="1"/>
  <c r="Z41" i="2" s="1"/>
  <c r="AA41" i="2" s="1"/>
  <c r="Q41" i="2"/>
  <c r="R41" i="2" s="1"/>
  <c r="S41" i="2" s="1"/>
  <c r="X39" i="2"/>
  <c r="W38" i="2"/>
  <c r="O38" i="2"/>
  <c r="P39" i="2"/>
  <c r="Y40" i="2" l="1"/>
  <c r="Z40" i="2" s="1"/>
  <c r="AA40" i="2" s="1"/>
  <c r="Q40" i="2"/>
  <c r="R40" i="2" s="1"/>
  <c r="S40" i="2" s="1"/>
  <c r="X38" i="2"/>
  <c r="W37" i="2"/>
  <c r="O37" i="2"/>
  <c r="P38" i="2"/>
  <c r="Y39" i="2" l="1"/>
  <c r="Z39" i="2" s="1"/>
  <c r="AA39" i="2" s="1"/>
  <c r="Q39" i="2"/>
  <c r="R39" i="2" s="1"/>
  <c r="S39" i="2" s="1"/>
  <c r="X37" i="2"/>
  <c r="W36" i="2"/>
  <c r="O36" i="2"/>
  <c r="P37" i="2"/>
  <c r="Y38" i="2" l="1"/>
  <c r="Z38" i="2" s="1"/>
  <c r="AA38" i="2" s="1"/>
  <c r="Q38" i="2"/>
  <c r="R38" i="2" s="1"/>
  <c r="S38" i="2" s="1"/>
  <c r="X36" i="2"/>
  <c r="W35" i="2"/>
  <c r="O35" i="2"/>
  <c r="P36" i="2"/>
  <c r="Y37" i="2" l="1"/>
  <c r="Z37" i="2" s="1"/>
  <c r="AA37" i="2" s="1"/>
  <c r="Q37" i="2"/>
  <c r="R37" i="2" s="1"/>
  <c r="S37" i="2" s="1"/>
  <c r="X35" i="2"/>
  <c r="W34" i="2"/>
  <c r="O34" i="2"/>
  <c r="P35" i="2"/>
  <c r="Y36" i="2" l="1"/>
  <c r="Z36" i="2" s="1"/>
  <c r="AA36" i="2" s="1"/>
  <c r="Q36" i="2"/>
  <c r="R36" i="2" s="1"/>
  <c r="S36" i="2" s="1"/>
  <c r="X34" i="2"/>
  <c r="W33" i="2"/>
  <c r="O33" i="2"/>
  <c r="P34" i="2"/>
  <c r="Y35" i="2" l="1"/>
  <c r="Z35" i="2" s="1"/>
  <c r="AA35" i="2" s="1"/>
  <c r="Q35" i="2"/>
  <c r="R35" i="2" s="1"/>
  <c r="S35" i="2" s="1"/>
  <c r="X33" i="2"/>
  <c r="P33" i="2"/>
  <c r="Y34" i="2" l="1"/>
  <c r="Z34" i="2" s="1"/>
  <c r="AA34" i="2" s="1"/>
  <c r="Q34" i="2"/>
  <c r="R34" i="2" s="1"/>
  <c r="S34" i="2" s="1"/>
  <c r="Y33" i="2" l="1"/>
  <c r="Z33" i="2" s="1"/>
  <c r="AA33" i="2" s="1"/>
  <c r="Q33" i="2"/>
  <c r="R33" i="2" s="1"/>
  <c r="S33" i="2" s="1"/>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X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A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mments3.xml><?xml version="1.0" encoding="utf-8"?>
<comments xmlns="http://schemas.openxmlformats.org/spreadsheetml/2006/main">
  <authors>
    <author>Ronald McAlister</author>
    <author>Ronald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B16" authorId="1">
      <text>
        <r>
          <rPr>
            <b/>
            <sz val="8"/>
            <color indexed="81"/>
            <rFont val="Tahoma"/>
            <family val="2"/>
          </rPr>
          <t>Ronald McAllister:</t>
        </r>
        <r>
          <rPr>
            <sz val="8"/>
            <color indexed="81"/>
            <rFont val="Tahoma"/>
            <family val="2"/>
          </rPr>
          <t xml:space="preserve">
Enter your date as mm/dd/yy. The cell formatting adds the day name to the display.</t>
        </r>
      </text>
    </comment>
    <comment ref="C16" authorId="1">
      <text>
        <r>
          <rPr>
            <sz val="8"/>
            <color indexed="81"/>
            <rFont val="Tahoma"/>
            <family val="2"/>
          </rPr>
          <t>Resolve any "To Date" problems before attempting to correct a #NA problem in this cell.</t>
        </r>
      </text>
    </comment>
    <comment ref="C17" authorId="1">
      <text>
        <r>
          <rPr>
            <b/>
            <sz val="8"/>
            <color indexed="81"/>
            <rFont val="Tahoma"/>
            <family val="2"/>
          </rPr>
          <t>Ronald McAllister:</t>
        </r>
        <r>
          <rPr>
            <sz val="8"/>
            <color indexed="81"/>
            <rFont val="Tahoma"/>
            <family val="2"/>
          </rPr>
          <t xml:space="preserve">
#NA here indicates that no </t>
        </r>
        <r>
          <rPr>
            <b/>
            <sz val="8"/>
            <color indexed="81"/>
            <rFont val="Tahoma"/>
            <family val="2"/>
          </rPr>
          <t>Matching Date</t>
        </r>
        <r>
          <rPr>
            <sz val="8"/>
            <color indexed="81"/>
            <rFont val="Tahoma"/>
            <family val="2"/>
          </rPr>
          <t xml:space="preserve"> is available on the InputPriceData tab. Most likely cause, Weekend date or holiday date.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2" type="4" refreshedVersion="0" background="1">
    <webPr url="http://download.finance.yahoo.com/d/quotes.csv?" htmlTables="1" htmlFormat="all"/>
  </connection>
  <connection id="4" name="Connection3" type="4" refreshedVersion="4" background="1" saveData="1">
    <webPr xl2000="1" url="http://download.finance.yahoo.com/d/quotes.csv?s=SPY&amp;f=snxd1ohgl1vt1" htmlTables="1" htmlFormat="all"/>
  </connection>
  <connection id="5" name="Connection4" type="4" refreshedVersion="4" background="1" saveData="1">
    <webPr xl2000="1" url="http://ichart.finance.yahoo.com/x?s=SPY&amp;a=0&amp;b=7&amp;c=1977&amp;d=5&amp;e=4&amp;f=2014&amp;g=d&amp;y=0&amp;z=30000" htmlTables="1" htmlFormat="all"/>
  </connection>
</connections>
</file>

<file path=xl/sharedStrings.xml><?xml version="1.0" encoding="utf-8"?>
<sst xmlns="http://schemas.openxmlformats.org/spreadsheetml/2006/main" count="244" uniqueCount="191">
  <si>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</si>
  <si>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</si>
  <si>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</si>
  <si>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</si>
  <si>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</si>
  <si>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</si>
  <si>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</si>
  <si>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</si>
  <si>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</si>
  <si>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</si>
  <si>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</si>
  <si>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</si>
  <si>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</si>
  <si>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</si>
  <si>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</si>
  <si>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</si>
  <si>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This workbook contains and uses VBA macros.</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</si>
  <si>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</si>
  <si>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</si>
  <si>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</si>
  <si>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</si>
  <si>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</si>
  <si>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</si>
  <si>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</si>
  <si>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</si>
  <si>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</si>
  <si>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</si>
  <si>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</si>
  <si>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</si>
  <si>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</si>
  <si>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</si>
  <si>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</si>
  <si>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</si>
  <si>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</si>
  <si>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</si>
  <si>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</si>
  <si>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</si>
  <si>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In a couple of cases, this "IF" logic also sets starter values for subsequent smoothing calculations.</t>
  </si>
  <si>
    <t>Allowance:</t>
  </si>
  <si>
    <t>CalculationsAndCharts construction Notes:</t>
  </si>
  <si>
    <t xml:space="preserve">The data in this workbook is sorted date descending (most recent date at the top). All formulas and </t>
  </si>
  <si>
    <t>VBA routines are built accordingly.</t>
  </si>
  <si>
    <t xml:space="preserve">Several of the column formulas begin with "IF" logic that determines when there is sufficient data </t>
  </si>
  <si>
    <t xml:space="preserve">available for the subsequent calculations to be relevant. The cell will calculate to blank or the </t>
  </si>
  <si>
    <t>result of the calculation.</t>
  </si>
  <si>
    <r>
      <t>Data windowing can be performed by changing cell A11. Positive values logically "</t>
    </r>
    <r>
      <rPr>
        <i/>
        <sz val="10"/>
        <rFont val="Arial"/>
        <family val="2"/>
      </rPr>
      <t>Pan</t>
    </r>
    <r>
      <rPr>
        <sz val="10"/>
        <rFont val="Arial"/>
        <family val="2"/>
      </rPr>
      <t xml:space="preserve">" the </t>
    </r>
  </si>
  <si>
    <t>data window represented by the Calculation sheet down the input sheet and back in time.</t>
  </si>
  <si>
    <t xml:space="preserve">This can have two side effects: First, data may fall outside of the fixed Y-axis scales and be clipped </t>
  </si>
  <si>
    <t xml:space="preserve">or fall well inside the Y-axis scales wasting a lot of chart vertical space. Second, you may move far </t>
  </si>
  <si>
    <t>enough back that you do not have sufficient data points to fill the left of the chart.</t>
  </si>
  <si>
    <t xml:space="preserve">The VBA macros behind the SetChart button address these Data Windowing problems and also </t>
  </si>
  <si>
    <t xml:space="preserve">resizes and vertically aligns all charts on the work sheet to match the Price chart and then </t>
  </si>
  <si>
    <t xml:space="preserve">horizontally adjusts the X-axis positions of all charts on the work sheet so that the corresponding </t>
  </si>
  <si>
    <t>data points align vertically.</t>
  </si>
  <si>
    <t xml:space="preserve">The macros behind the SetChart button are sensitive to the user control values in cells A11 and </t>
  </si>
  <si>
    <t>A12, and also uses the computed values in cells A8, F11, and F12</t>
  </si>
  <si>
    <t>Available Data</t>
  </si>
  <si>
    <t xml:space="preserve">Bar Count: </t>
  </si>
  <si>
    <t xml:space="preserve">From: </t>
  </si>
  <si>
    <t xml:space="preserve">To: </t>
  </si>
  <si>
    <t>Notes:</t>
  </si>
  <si>
    <t>Request Online Yahoo History for:</t>
  </si>
  <si>
    <t>Symbol</t>
  </si>
  <si>
    <t>Data Type</t>
  </si>
  <si>
    <t>Daily</t>
  </si>
  <si>
    <t>Valid</t>
  </si>
  <si>
    <t>Data</t>
  </si>
  <si>
    <t>Types</t>
  </si>
  <si>
    <t>Weekly</t>
  </si>
  <si>
    <t>Monthly</t>
  </si>
  <si>
    <t>d</t>
  </si>
  <si>
    <t>w</t>
  </si>
  <si>
    <t>m</t>
  </si>
  <si>
    <t>http://www.gummy-stuff.org/Yahoo-data.htm</t>
  </si>
  <si>
    <t xml:space="preserve">Online Yahoo Finance Query Interfaces used in the VBA code to obtain this data: </t>
  </si>
  <si>
    <t>of the capabilities of this interface.</t>
  </si>
  <si>
    <t>A.) Price History Only: "http://ichart.finance.yahoo.com/table.csv"</t>
  </si>
  <si>
    <t>B.) Price History w/ imbedded divs n splits: "http://ichart.finance.yahoo.com/x"</t>
  </si>
  <si>
    <t>specific fields you can include in a request to this interface see:</t>
  </si>
  <si>
    <t xml:space="preserve">This web site includes a downloadable working EXCEL/VBA example </t>
  </si>
  <si>
    <t>Use Close Adjusted:</t>
  </si>
  <si>
    <t xml:space="preserve">For some how-to doc regarding this particular interface, including a list of the </t>
  </si>
  <si>
    <t>C.) Fundamentals (in this case name and exchange):</t>
  </si>
  <si>
    <t xml:space="preserve"> "http://download.finance.yahoo.com/d/quotes.csv?"</t>
  </si>
  <si>
    <t>Last Trade:</t>
  </si>
  <si>
    <t xml:space="preserve"> </t>
  </si>
  <si>
    <t>Split History</t>
  </si>
  <si>
    <t>Running</t>
  </si>
  <si>
    <t>Dividend History</t>
  </si>
  <si>
    <t>Price Adjust</t>
  </si>
  <si>
    <t>Vol Adjust</t>
  </si>
  <si>
    <t>Last</t>
  </si>
  <si>
    <t>Effective</t>
  </si>
  <si>
    <t>Shares</t>
  </si>
  <si>
    <t xml:space="preserve">Vol Adjust </t>
  </si>
  <si>
    <t>Trade</t>
  </si>
  <si>
    <t>New</t>
  </si>
  <si>
    <t>Old</t>
  </si>
  <si>
    <t>$ / Share</t>
  </si>
  <si>
    <t>Stock Prices</t>
  </si>
  <si>
    <t>Stocks and Indexes I wish to follow</t>
  </si>
  <si>
    <t>To ease following a stock, enter a Yahoo Finance acceptable symbol in column "A" anywhere below cell "A9".</t>
  </si>
  <si>
    <t>Thereafter you may doubleclick the cell containing a symbol of interest to initiate data retrieval and charting for that symbol.</t>
  </si>
  <si>
    <t>Description</t>
  </si>
  <si>
    <t>Last Trade as of most recent check</t>
  </si>
  <si>
    <t>Follow</t>
  </si>
  <si>
    <t>Time</t>
  </si>
  <si>
    <t>F</t>
  </si>
  <si>
    <t>MCD</t>
  </si>
  <si>
    <t>JNJ</t>
  </si>
  <si>
    <t>Johnson &amp; Johnson (JNJ) -NYSE</t>
  </si>
  <si>
    <t>AAL</t>
  </si>
  <si>
    <t>American Airlines (AAL) -NasdaqNM</t>
  </si>
  <si>
    <t>CIEN</t>
  </si>
  <si>
    <t>Ciena Corporation (CIEN) -NYSE</t>
  </si>
  <si>
    <t>SONC</t>
  </si>
  <si>
    <t>Sonic Corp. (SONC) -NasdaqNM</t>
  </si>
  <si>
    <t>HTLD</t>
  </si>
  <si>
    <t>Heartland Express (HTLD) -NasdaqNM</t>
  </si>
  <si>
    <t>A</t>
  </si>
  <si>
    <t>Agilent Technolog (A) -NYSE</t>
  </si>
  <si>
    <t>SPY</t>
  </si>
  <si>
    <t>SPDR S&amp;P 500 (SPY) -PCX (Daily)</t>
  </si>
  <si>
    <t>^GSPC</t>
  </si>
  <si>
    <t>S&amp;P 500 (^GSPC) -SNP (Daily)</t>
  </si>
  <si>
    <t>Ford Motor Compan (F) -NYSE (Daily)</t>
  </si>
  <si>
    <t>ADM</t>
  </si>
  <si>
    <t>Archer-Daniels-Mi (ADM) -NYSE (Daily)</t>
  </si>
  <si>
    <t>P Cursor</t>
  </si>
  <si>
    <t>Change Log:</t>
  </si>
  <si>
    <t>Trailing 12 Month Dividend Returns</t>
  </si>
  <si>
    <t>Raw Close price on Dividend date</t>
  </si>
  <si>
    <t>Looking for year ago Div date</t>
  </si>
  <si>
    <t>Year ago Div Date we found</t>
  </si>
  <si>
    <t>row offset to year ago div Date</t>
  </si>
  <si>
    <t>Same month flag</t>
  </si>
  <si>
    <t>Trailing 12 Div Total</t>
  </si>
  <si>
    <t>Trailing 12 Div return</t>
  </si>
  <si>
    <t>QQQ</t>
  </si>
  <si>
    <t>PowerShares QQQ T (QQQ) -NGM (Daily)</t>
  </si>
  <si>
    <t>P Cursor Min</t>
  </si>
  <si>
    <t>@ Cursor =&gt;</t>
  </si>
  <si>
    <t>Data for this EXCEL example:</t>
  </si>
  <si>
    <t>4:00pm</t>
  </si>
  <si>
    <t>McDonald's Corpor (MCD) -NYSE (Daily)</t>
  </si>
  <si>
    <t>TheQuotientTransform.xlsm</t>
  </si>
  <si>
    <r>
      <t>by John F. Ehlers in an article titled "</t>
    </r>
    <r>
      <rPr>
        <b/>
        <u/>
        <sz val="10"/>
        <rFont val="Arial"/>
        <family val="2"/>
      </rPr>
      <t>The Quotient Transform</t>
    </r>
    <r>
      <rPr>
        <sz val="10"/>
        <rFont val="Arial"/>
        <family val="2"/>
      </rPr>
      <t>"</t>
    </r>
  </si>
  <si>
    <t>which appears in the August 2014 issue of</t>
  </si>
  <si>
    <t>Coded beginning 2014-Jun-04 by Ronald McAllister (rpmac_xltt@sprynet.com)</t>
  </si>
  <si>
    <t>The Quotient Transform</t>
  </si>
  <si>
    <t>Low Pass Period</t>
  </si>
  <si>
    <t>K, Linearity Control</t>
  </si>
  <si>
    <t xml:space="preserve">alpha1 </t>
  </si>
  <si>
    <t>1-alpha1</t>
  </si>
  <si>
    <t>alpha1/2</t>
  </si>
  <si>
    <t>High Pass Period</t>
  </si>
  <si>
    <t>(1-alpha1)^2  (Squared)</t>
  </si>
  <si>
    <t>(1 -  alpha1/2)^2 (Sq.)</t>
  </si>
  <si>
    <t>a1</t>
  </si>
  <si>
    <t>b1</t>
  </si>
  <si>
    <t>c1</t>
  </si>
  <si>
    <t>c2</t>
  </si>
  <si>
    <t>c3</t>
  </si>
  <si>
    <t>HP</t>
  </si>
  <si>
    <t>Filt</t>
  </si>
  <si>
    <t>High Pass</t>
  </si>
  <si>
    <t>Peak</t>
  </si>
  <si>
    <t>X</t>
  </si>
  <si>
    <t>Fast Attack</t>
  </si>
  <si>
    <t>Pre-Calculated Intermediate Values</t>
  </si>
  <si>
    <t>Q Cursor</t>
  </si>
  <si>
    <t>Q Cursor Min</t>
  </si>
  <si>
    <t>Value</t>
  </si>
  <si>
    <t xml:space="preserve">Description  </t>
  </si>
  <si>
    <t>Quotient 1</t>
  </si>
  <si>
    <t>Quotient 2</t>
  </si>
  <si>
    <t>Supr Smth</t>
  </si>
  <si>
    <t>User  Controls for pair of Quotient Transforms</t>
  </si>
  <si>
    <t xml:space="preserve">Download from Yahoo finance, symbol SPY. </t>
  </si>
  <si>
    <t>Quotient 1 parms set to 0.9, 20, 100</t>
  </si>
  <si>
    <t>Quotient 2 parms set to 0.4, 20, 100</t>
  </si>
  <si>
    <t xml:space="preserve">Figure 3 from the article can be replicated using dates 08/29/2012 thru 10/09/2013. </t>
  </si>
  <si>
    <t>With controls:</t>
  </si>
  <si>
    <t>If you would like to explore the Quotient Transform in a downtrending period</t>
  </si>
  <si>
    <t>Quotient 1 parms set to -0.9, 20, 100</t>
  </si>
  <si>
    <t>Quotient 2 parms set to -40.4, 20, 100</t>
  </si>
  <si>
    <t>For down trends Mr Ehlers suggests negative linearity control values:</t>
  </si>
  <si>
    <t>Exit the position when quotient 2 crosses above zero.</t>
  </si>
  <si>
    <t>Enter a short position when Quotient 1 goes below zero.</t>
  </si>
  <si>
    <t>you can do so using SPY with dates 11/12/99 thru 11/22/02.</t>
  </si>
  <si>
    <t xml:space="preserve">With these settings, the signals are inverted. </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</si>
</sst>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0.000"/>
    <numFmt numFmtId="165" formatCode="0.0000"/>
    <numFmt numFmtId="166" formatCode="#,##0;[Red]\-#,##0;&quot;- -&quot;"/>
    <numFmt numFmtId="167" formatCode="ddd\ mm/dd/yy;@"/>
    <numFmt numFmtId="168" formatCode="0;0;&quot;- -&quot;\ "/>
    <numFmt numFmtId="169" formatCode="0.000000;0.000000;&quot;- -&quot;"/>
    <numFmt numFmtId="170" formatCode="General;General;&quot;- -&quot;"/>
    <numFmt numFmtId="171" formatCode="0.00;0.00;&quot;- -&quot;"/>
    <numFmt numFmtId="172" formatCode="mm/dd/yy;0;&quot;- -&quot;"/>
    <numFmt numFmtId="173" formatCode="ddd\ mm/dd/yyyy"/>
    <numFmt numFmtId="174" formatCode="mm/dd/yyyy;@"/>
    <numFmt numFmtId="175" formatCode="ddd\ mm/dd/yyyy;@"/>
    <numFmt numFmtId="176" formatCode="#,##0.0000"/>
    <numFmt numFmtId="177" formatCode="mm/dd/yyyy"/>
    <numFmt numFmtId="178" formatCode="dddmm/dd/yyyy;@"/>
    <numFmt numFmtId="179" formatCode="#\ ???/???"/>
    <numFmt numFmtId="180" formatCode="#,##0.000000"/>
    <numFmt numFmtId="181" formatCode="#,##0.000"/>
    <numFmt numFmtId="182" formatCode="&quot;Date&quot;"/>
    <numFmt numFmtId="183" formatCode="&quot;Factor&quot;"/>
  </numFmts>
  <fonts count="45" x14ac:knownFonts="1">
    <font>
      <sz val="10"/>
      <name val="Arial"/>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i/>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12"/>
      <name val="Arial"/>
      <family val="2"/>
    </font>
    <font>
      <b/>
      <sz val="10"/>
      <color rgb="FFFF0000"/>
      <name val="Arial"/>
      <family val="2"/>
    </font>
    <font>
      <b/>
      <sz val="9"/>
      <color indexed="81"/>
      <name val="Tahoma"/>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CCECFF"/>
        <bgColor indexed="64"/>
      </patternFill>
    </fill>
    <fill>
      <patternFill patternType="solid">
        <fgColor rgb="FFFFE7FF"/>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B9B9"/>
        <bgColor indexed="64"/>
      </patternFill>
    </fill>
  </fills>
  <borders count="5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46">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43" fontId="1" fillId="0" borderId="0" applyFon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4" fillId="0" borderId="0"/>
    <xf numFmtId="0" fontId="4"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9" fontId="40" fillId="0" borderId="0" applyFont="0" applyFill="0" applyBorder="0" applyAlignment="0" applyProtection="0"/>
    <xf numFmtId="0" fontId="1" fillId="0" borderId="0"/>
  </cellStyleXfs>
  <cellXfs count="312">
    <xf numFmtId="0" fontId="0" fillId="0" borderId="0" xfId="0"/>
    <xf numFmtId="0" fontId="2" fillId="0" borderId="0" xfId="0" applyFont="1" applyAlignment="1">
      <alignment horizontal="center"/>
    </xf>
    <xf numFmtId="0" fontId="2" fillId="0" borderId="0" xfId="0" applyFont="1"/>
    <xf numFmtId="3" fontId="0" fillId="0" borderId="0" xfId="28" applyNumberFormat="1" applyFont="1"/>
    <xf numFmtId="4" fontId="0" fillId="0" borderId="0" xfId="28" applyNumberFormat="1" applyFont="1"/>
    <xf numFmtId="167" fontId="0" fillId="0" borderId="0" xfId="0" applyNumberFormat="1"/>
    <xf numFmtId="0" fontId="22" fillId="0" borderId="0" xfId="38" applyFont="1"/>
    <xf numFmtId="0" fontId="4" fillId="0" borderId="0" xfId="38"/>
    <xf numFmtId="0" fontId="4" fillId="0" borderId="0" xfId="38" applyFont="1" applyAlignment="1">
      <alignment horizontal="left" indent="1"/>
    </xf>
    <xf numFmtId="0" fontId="4" fillId="0" borderId="0" xfId="38" applyAlignment="1">
      <alignment horizontal="left" indent="1"/>
    </xf>
    <xf numFmtId="0" fontId="2" fillId="0" borderId="0" xfId="38" applyFont="1"/>
    <xf numFmtId="0" fontId="4" fillId="0" borderId="0" xfId="38" applyFont="1"/>
    <xf numFmtId="0" fontId="4" fillId="0" borderId="0" xfId="38" applyFont="1" applyAlignment="1">
      <alignment horizontal="left" indent="2"/>
    </xf>
    <xf numFmtId="0" fontId="4" fillId="0" borderId="0" xfId="38" applyFont="1" applyAlignment="1">
      <alignment horizontal="left"/>
    </xf>
    <xf numFmtId="0" fontId="2" fillId="0" borderId="0" xfId="0" applyFont="1" applyBorder="1"/>
    <xf numFmtId="0" fontId="4" fillId="0" borderId="0" xfId="0" applyFont="1" applyBorder="1" applyAlignment="1">
      <alignment horizontal="center"/>
    </xf>
    <xf numFmtId="0" fontId="4" fillId="0" borderId="0" xfId="0" applyFont="1" applyBorder="1"/>
    <xf numFmtId="164" fontId="2" fillId="0" borderId="0" xfId="0" applyNumberFormat="1" applyFont="1" applyBorder="1" applyAlignment="1">
      <alignment horizontal="center"/>
    </xf>
    <xf numFmtId="166" fontId="4" fillId="0" borderId="0" xfId="0" applyNumberFormat="1" applyFont="1" applyBorder="1" applyAlignment="1">
      <alignment horizontal="center"/>
    </xf>
    <xf numFmtId="172" fontId="4" fillId="0" borderId="0" xfId="0" applyNumberFormat="1" applyFont="1" applyBorder="1" applyAlignment="1">
      <alignment horizontal="center"/>
    </xf>
    <xf numFmtId="171" fontId="4" fillId="0" borderId="0" xfId="0" applyNumberFormat="1" applyFont="1" applyBorder="1" applyAlignment="1">
      <alignment horizontal="center"/>
    </xf>
    <xf numFmtId="168" fontId="4" fillId="0" borderId="0" xfId="0" applyNumberFormat="1" applyFont="1" applyBorder="1" applyAlignment="1">
      <alignment horizontal="center"/>
    </xf>
    <xf numFmtId="169" fontId="4" fillId="0" borderId="0" xfId="0" applyNumberFormat="1" applyFont="1" applyBorder="1"/>
    <xf numFmtId="0" fontId="26" fillId="0" borderId="0" xfId="0" applyFont="1"/>
    <xf numFmtId="0" fontId="4" fillId="0" borderId="10" xfId="0" applyFont="1" applyBorder="1"/>
    <xf numFmtId="0" fontId="4" fillId="0" borderId="11" xfId="0" applyFont="1" applyBorder="1"/>
    <xf numFmtId="0" fontId="0" fillId="0" borderId="12" xfId="0" applyBorder="1"/>
    <xf numFmtId="0" fontId="0" fillId="0" borderId="13" xfId="0" applyBorder="1"/>
    <xf numFmtId="0" fontId="4" fillId="0" borderId="14" xfId="0" applyFont="1" applyBorder="1" applyAlignment="1">
      <alignment horizontal="right"/>
    </xf>
    <xf numFmtId="0" fontId="4" fillId="0" borderId="15" xfId="0" applyFont="1" applyBorder="1" applyAlignment="1">
      <alignment horizontal="right"/>
    </xf>
    <xf numFmtId="0" fontId="26" fillId="0" borderId="17" xfId="0" applyFont="1" applyBorder="1"/>
    <xf numFmtId="0" fontId="4" fillId="0" borderId="12" xfId="0" applyFont="1" applyBorder="1"/>
    <xf numFmtId="0" fontId="4" fillId="0" borderId="18" xfId="0" applyFont="1" applyBorder="1" applyAlignment="1">
      <alignment horizontal="right"/>
    </xf>
    <xf numFmtId="0" fontId="2" fillId="0" borderId="19" xfId="0" applyFont="1" applyBorder="1"/>
    <xf numFmtId="0" fontId="4" fillId="0" borderId="16" xfId="0" applyFont="1" applyBorder="1" applyAlignment="1">
      <alignment horizontal="right"/>
    </xf>
    <xf numFmtId="0" fontId="4" fillId="0" borderId="13" xfId="0" applyFont="1" applyBorder="1"/>
    <xf numFmtId="0" fontId="2" fillId="0" borderId="20" xfId="0" applyFont="1" applyBorder="1" applyAlignment="1">
      <alignment horizontal="center"/>
    </xf>
    <xf numFmtId="0" fontId="0" fillId="0" borderId="0" xfId="0" applyFill="1"/>
    <xf numFmtId="0" fontId="4" fillId="0" borderId="0" xfId="0" applyFont="1" applyAlignment="1">
      <alignment horizontal="left" indent="2"/>
    </xf>
    <xf numFmtId="0" fontId="1" fillId="0" borderId="0" xfId="38" applyFont="1" applyAlignment="1">
      <alignment horizontal="left" indent="1"/>
    </xf>
    <xf numFmtId="0" fontId="1" fillId="0" borderId="0" xfId="38" applyFont="1"/>
    <xf numFmtId="0" fontId="2" fillId="24" borderId="13" xfId="0" applyFont="1" applyFill="1" applyBorder="1" applyAlignment="1">
      <alignment horizontal="center"/>
    </xf>
    <xf numFmtId="0" fontId="4" fillId="24" borderId="0" xfId="0" applyFont="1" applyFill="1" applyBorder="1"/>
    <xf numFmtId="0" fontId="1" fillId="24" borderId="0" xfId="0" applyFont="1" applyFill="1" applyBorder="1" applyAlignment="1">
      <alignment horizontal="right"/>
    </xf>
    <xf numFmtId="0" fontId="1" fillId="0" borderId="0" xfId="0" applyFont="1" applyBorder="1"/>
    <xf numFmtId="0" fontId="1" fillId="0" borderId="0" xfId="0" applyFont="1"/>
    <xf numFmtId="173"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2" fillId="0" borderId="0" xfId="0" applyFont="1" applyAlignment="1">
      <alignment horizontal="left"/>
    </xf>
    <xf numFmtId="176" fontId="0" fillId="0" borderId="0" xfId="0" applyNumberFormat="1"/>
    <xf numFmtId="0" fontId="2" fillId="24" borderId="26" xfId="0" applyFont="1" applyFill="1" applyBorder="1" applyAlignment="1">
      <alignment horizontal="center"/>
    </xf>
    <xf numFmtId="0" fontId="2" fillId="24" borderId="27" xfId="0" applyFont="1" applyFill="1" applyBorder="1" applyAlignment="1">
      <alignment horizontal="center"/>
    </xf>
    <xf numFmtId="0" fontId="2" fillId="27" borderId="27" xfId="0" applyFont="1" applyFill="1" applyBorder="1" applyAlignment="1">
      <alignment horizontal="center"/>
    </xf>
    <xf numFmtId="0" fontId="2" fillId="27" borderId="28" xfId="0" applyFont="1" applyFill="1" applyBorder="1" applyAlignment="1">
      <alignment horizontal="center"/>
    </xf>
    <xf numFmtId="0" fontId="1" fillId="0" borderId="0" xfId="38" applyFont="1" applyAlignment="1">
      <alignment horizontal="left"/>
    </xf>
    <xf numFmtId="0" fontId="0" fillId="28" borderId="0" xfId="0" applyFill="1"/>
    <xf numFmtId="0" fontId="1" fillId="28" borderId="0" xfId="0" applyFont="1" applyFill="1" applyAlignment="1">
      <alignment horizontal="center" wrapText="1"/>
    </xf>
    <xf numFmtId="169" fontId="4" fillId="28" borderId="0" xfId="0" applyNumberFormat="1" applyFont="1" applyFill="1" applyBorder="1"/>
    <xf numFmtId="49" fontId="37" fillId="28" borderId="0" xfId="0" applyNumberFormat="1" applyFont="1" applyFill="1" applyBorder="1" applyAlignment="1">
      <alignment vertical="top"/>
    </xf>
    <xf numFmtId="0" fontId="39" fillId="0" borderId="0" xfId="0" applyFont="1" applyAlignment="1">
      <alignment horizontal="left"/>
    </xf>
    <xf numFmtId="174" fontId="31" fillId="24" borderId="14" xfId="0" applyNumberFormat="1" applyFont="1" applyFill="1" applyBorder="1" applyAlignment="1">
      <alignment horizontal="center"/>
    </xf>
    <xf numFmtId="0" fontId="1" fillId="0" borderId="0" xfId="0" applyFont="1" applyBorder="1" applyAlignment="1">
      <alignment horizontal="center"/>
    </xf>
    <xf numFmtId="4" fontId="1" fillId="0" borderId="0" xfId="28" applyNumberFormat="1" applyFont="1" applyFill="1" applyBorder="1"/>
    <xf numFmtId="0" fontId="0" fillId="28" borderId="0" xfId="0" applyFill="1" applyAlignment="1">
      <alignment horizontal="right"/>
    </xf>
    <xf numFmtId="0" fontId="2" fillId="26" borderId="17" xfId="0" applyFont="1" applyFill="1" applyBorder="1"/>
    <xf numFmtId="0" fontId="0" fillId="26" borderId="12" xfId="0" applyFill="1" applyBorder="1"/>
    <xf numFmtId="0" fontId="1" fillId="0" borderId="0" xfId="0" applyFont="1" applyAlignment="1">
      <alignment horizontal="left" indent="3"/>
    </xf>
    <xf numFmtId="0" fontId="0" fillId="29" borderId="0" xfId="0" applyFill="1"/>
    <xf numFmtId="0" fontId="1" fillId="29" borderId="0" xfId="0" applyFont="1" applyFill="1" applyBorder="1" applyAlignment="1">
      <alignment horizontal="center"/>
    </xf>
    <xf numFmtId="0" fontId="1" fillId="29" borderId="0" xfId="0" applyFont="1" applyFill="1" applyBorder="1"/>
    <xf numFmtId="0" fontId="1" fillId="0" borderId="0" xfId="0" applyFont="1" applyAlignment="1">
      <alignment horizontal="right"/>
    </xf>
    <xf numFmtId="4" fontId="2" fillId="0" borderId="0" xfId="0" applyNumberFormat="1" applyFont="1"/>
    <xf numFmtId="4" fontId="1" fillId="0" borderId="0" xfId="0" applyNumberFormat="1" applyFont="1"/>
    <xf numFmtId="0" fontId="1" fillId="0" borderId="0" xfId="0" applyFont="1" applyAlignment="1">
      <alignment horizontal="center"/>
    </xf>
    <xf numFmtId="4" fontId="37" fillId="0" borderId="0" xfId="0" applyNumberFormat="1" applyFont="1" applyAlignment="1">
      <alignment horizontal="center"/>
    </xf>
    <xf numFmtId="0" fontId="0" fillId="0" borderId="0" xfId="0" applyAlignment="1">
      <alignment horizontal="center"/>
    </xf>
    <xf numFmtId="0" fontId="34" fillId="26" borderId="0" xfId="0" applyFont="1" applyFill="1" applyAlignment="1">
      <alignment horizontal="center"/>
    </xf>
    <xf numFmtId="4" fontId="37" fillId="26" borderId="0" xfId="0" applyNumberFormat="1" applyFont="1" applyFill="1" applyAlignment="1">
      <alignment horizontal="center"/>
    </xf>
    <xf numFmtId="4" fontId="34" fillId="26" borderId="29" xfId="0" applyNumberFormat="1" applyFont="1" applyFill="1" applyBorder="1" applyAlignment="1">
      <alignment horizontal="center"/>
    </xf>
    <xf numFmtId="4" fontId="34" fillId="26" borderId="30" xfId="0" applyNumberFormat="1" applyFont="1" applyFill="1" applyBorder="1" applyAlignment="1">
      <alignment horizontal="center"/>
    </xf>
    <xf numFmtId="4" fontId="0" fillId="26" borderId="30" xfId="0" applyNumberFormat="1" applyFill="1" applyBorder="1" applyAlignment="1">
      <alignment horizontal="center"/>
    </xf>
    <xf numFmtId="4" fontId="0" fillId="26" borderId="35" xfId="0" applyNumberFormat="1" applyFill="1" applyBorder="1" applyAlignment="1">
      <alignment horizontal="center"/>
    </xf>
    <xf numFmtId="4" fontId="0" fillId="0" borderId="0" xfId="0" applyNumberFormat="1" applyFill="1" applyAlignment="1">
      <alignment horizontal="center"/>
    </xf>
    <xf numFmtId="177" fontId="0" fillId="0" borderId="0" xfId="0" applyNumberFormat="1"/>
    <xf numFmtId="4" fontId="1" fillId="0" borderId="0" xfId="0" applyNumberFormat="1" applyFont="1" applyAlignment="1">
      <alignment horizontal="left" indent="1"/>
    </xf>
    <xf numFmtId="4" fontId="1" fillId="0" borderId="0" xfId="0" applyNumberFormat="1" applyFont="1" applyAlignment="1">
      <alignment horizontal="left" indent="3"/>
    </xf>
    <xf numFmtId="4" fontId="0" fillId="0" borderId="0" xfId="0" applyNumberFormat="1" applyAlignment="1">
      <alignment horizontal="left" indent="5"/>
    </xf>
    <xf numFmtId="0" fontId="0" fillId="26" borderId="0" xfId="0" applyFill="1"/>
    <xf numFmtId="0" fontId="1" fillId="0" borderId="0" xfId="0" applyFont="1" applyBorder="1" applyAlignment="1">
      <alignment horizontal="right"/>
    </xf>
    <xf numFmtId="0" fontId="37" fillId="0" borderId="0" xfId="0" applyFont="1" applyBorder="1"/>
    <xf numFmtId="0" fontId="1" fillId="0" borderId="0" xfId="0" applyFont="1" applyAlignment="1">
      <alignment horizontal="left" indent="4"/>
    </xf>
    <xf numFmtId="0" fontId="1" fillId="29" borderId="0" xfId="0" applyFont="1" applyFill="1" applyBorder="1" applyAlignment="1">
      <alignment horizontal="right"/>
    </xf>
    <xf numFmtId="0" fontId="4" fillId="30" borderId="10" xfId="0" applyFont="1" applyFill="1" applyBorder="1"/>
    <xf numFmtId="0" fontId="2" fillId="30" borderId="16" xfId="0" applyFont="1" applyFill="1" applyBorder="1" applyAlignment="1">
      <alignment horizontal="right"/>
    </xf>
    <xf numFmtId="0" fontId="2" fillId="30" borderId="0" xfId="0" applyFont="1" applyFill="1" applyBorder="1" applyAlignment="1">
      <alignment horizontal="right"/>
    </xf>
    <xf numFmtId="2" fontId="27" fillId="30" borderId="14" xfId="0" applyNumberFormat="1" applyFont="1" applyFill="1" applyBorder="1" applyAlignment="1">
      <alignment horizontal="center"/>
    </xf>
    <xf numFmtId="0" fontId="1" fillId="30" borderId="10" xfId="0" applyFont="1" applyFill="1" applyBorder="1" applyAlignment="1">
      <alignment horizontal="right"/>
    </xf>
    <xf numFmtId="9" fontId="37" fillId="30" borderId="16" xfId="0" applyNumberFormat="1" applyFont="1" applyFill="1" applyBorder="1" applyAlignment="1">
      <alignment horizontal="center"/>
    </xf>
    <xf numFmtId="0" fontId="1" fillId="30" borderId="22" xfId="0" applyFont="1" applyFill="1" applyBorder="1" applyAlignment="1">
      <alignment horizontal="right"/>
    </xf>
    <xf numFmtId="4" fontId="4" fillId="30" borderId="23" xfId="0" applyNumberFormat="1" applyFont="1" applyFill="1" applyBorder="1" applyAlignment="1">
      <alignment horizontal="center"/>
    </xf>
    <xf numFmtId="0" fontId="0" fillId="30" borderId="24" xfId="0" applyFill="1" applyBorder="1"/>
    <xf numFmtId="0" fontId="4" fillId="30" borderId="25" xfId="0" applyFont="1" applyFill="1" applyBorder="1"/>
    <xf numFmtId="0" fontId="2" fillId="29" borderId="19" xfId="0" applyFont="1" applyFill="1" applyBorder="1" applyAlignment="1">
      <alignment horizontal="left"/>
    </xf>
    <xf numFmtId="0" fontId="2" fillId="29" borderId="10" xfId="0" applyFont="1" applyFill="1" applyBorder="1"/>
    <xf numFmtId="0" fontId="4" fillId="29" borderId="10" xfId="0" applyFont="1" applyFill="1" applyBorder="1"/>
    <xf numFmtId="0" fontId="0" fillId="29" borderId="10" xfId="0" applyFill="1" applyBorder="1"/>
    <xf numFmtId="0" fontId="38" fillId="29" borderId="13" xfId="0" applyFont="1" applyFill="1" applyBorder="1" applyAlignment="1" applyProtection="1">
      <alignment horizontal="center"/>
      <protection locked="0"/>
    </xf>
    <xf numFmtId="0" fontId="4" fillId="29" borderId="0" xfId="0" applyFont="1" applyFill="1" applyBorder="1"/>
    <xf numFmtId="0" fontId="0" fillId="29" borderId="0" xfId="0" applyFill="1" applyBorder="1"/>
    <xf numFmtId="0" fontId="25" fillId="29" borderId="13" xfId="0" applyFont="1" applyFill="1" applyBorder="1" applyAlignment="1" applyProtection="1">
      <alignment horizontal="center"/>
      <protection locked="0"/>
    </xf>
    <xf numFmtId="0" fontId="2" fillId="29" borderId="13" xfId="0" applyFont="1" applyFill="1" applyBorder="1" applyAlignment="1">
      <alignment horizontal="left"/>
    </xf>
    <xf numFmtId="175" fontId="31" fillId="29" borderId="0" xfId="0" applyNumberFormat="1" applyFont="1" applyFill="1" applyBorder="1" applyAlignment="1">
      <alignment horizontal="center"/>
    </xf>
    <xf numFmtId="0" fontId="4" fillId="29" borderId="22" xfId="0" applyFont="1" applyFill="1" applyBorder="1" applyAlignment="1">
      <alignment horizontal="right"/>
    </xf>
    <xf numFmtId="173" fontId="31" fillId="29" borderId="22" xfId="0" applyNumberFormat="1" applyFont="1" applyFill="1" applyBorder="1" applyAlignment="1">
      <alignment horizontal="center"/>
    </xf>
    <xf numFmtId="0" fontId="1" fillId="31" borderId="19" xfId="0" applyFont="1" applyFill="1" applyBorder="1" applyAlignment="1">
      <alignment horizontal="center"/>
    </xf>
    <xf numFmtId="173" fontId="33" fillId="31" borderId="10" xfId="0" applyNumberFormat="1" applyFont="1" applyFill="1" applyBorder="1" applyAlignment="1">
      <alignment horizontal="center"/>
    </xf>
    <xf numFmtId="0" fontId="0" fillId="31" borderId="0" xfId="0" applyFill="1" applyBorder="1"/>
    <xf numFmtId="0" fontId="1" fillId="31" borderId="14" xfId="0" applyFont="1" applyFill="1" applyBorder="1" applyAlignment="1">
      <alignment horizontal="right"/>
    </xf>
    <xf numFmtId="0" fontId="0" fillId="31" borderId="22" xfId="0" applyFill="1" applyBorder="1"/>
    <xf numFmtId="0" fontId="0" fillId="31" borderId="23" xfId="0" applyFill="1" applyBorder="1"/>
    <xf numFmtId="1" fontId="34" fillId="31" borderId="32" xfId="0" applyNumberFormat="1" applyFont="1" applyFill="1" applyBorder="1" applyAlignment="1">
      <alignment horizontal="center"/>
    </xf>
    <xf numFmtId="0" fontId="1" fillId="29" borderId="0" xfId="0" applyFont="1" applyFill="1" applyAlignment="1">
      <alignment horizontal="right"/>
    </xf>
    <xf numFmtId="0" fontId="37" fillId="29" borderId="0" xfId="0" applyFont="1" applyFill="1" applyAlignment="1">
      <alignment horizontal="center"/>
    </xf>
    <xf numFmtId="178" fontId="37" fillId="0" borderId="0" xfId="0" applyNumberFormat="1" applyFont="1"/>
    <xf numFmtId="4" fontId="30" fillId="29" borderId="21" xfId="0" applyNumberFormat="1" applyFont="1" applyFill="1" applyBorder="1" applyAlignment="1" applyProtection="1">
      <alignment horizontal="center"/>
      <protection locked="0"/>
    </xf>
    <xf numFmtId="0" fontId="1" fillId="0" borderId="0" xfId="0" applyFont="1" applyAlignment="1">
      <alignment horizontal="left"/>
    </xf>
    <xf numFmtId="0" fontId="2" fillId="29" borderId="0" xfId="0" applyFont="1" applyFill="1"/>
    <xf numFmtId="2" fontId="0" fillId="0" borderId="0" xfId="0" applyNumberFormat="1" applyFill="1"/>
    <xf numFmtId="0" fontId="1" fillId="0" borderId="0" xfId="0" applyFont="1" applyFill="1"/>
    <xf numFmtId="0" fontId="1" fillId="28" borderId="0" xfId="0" quotePrefix="1" applyFont="1" applyFill="1" applyAlignment="1">
      <alignment horizontal="right"/>
    </xf>
    <xf numFmtId="0" fontId="1" fillId="0" borderId="0" xfId="0" applyFont="1" applyFill="1" applyBorder="1" applyAlignment="1">
      <alignment horizontal="center"/>
    </xf>
    <xf numFmtId="0" fontId="1" fillId="29" borderId="0" xfId="0" applyFont="1" applyFill="1" applyBorder="1" applyAlignment="1">
      <alignment horizontal="left"/>
    </xf>
    <xf numFmtId="0" fontId="0" fillId="29" borderId="0" xfId="0" applyFill="1" applyAlignment="1">
      <alignment horizontal="right"/>
    </xf>
    <xf numFmtId="0" fontId="1" fillId="29" borderId="0" xfId="0" applyFont="1" applyFill="1"/>
    <xf numFmtId="0" fontId="2" fillId="29" borderId="0" xfId="0" applyFont="1" applyFill="1" applyBorder="1" applyAlignment="1">
      <alignment horizontal="left"/>
    </xf>
    <xf numFmtId="0" fontId="0" fillId="0" borderId="0" xfId="0" applyFill="1" applyBorder="1"/>
    <xf numFmtId="1" fontId="0" fillId="0" borderId="0" xfId="0" applyNumberFormat="1" applyFill="1"/>
    <xf numFmtId="170" fontId="4" fillId="28" borderId="0" xfId="0" applyNumberFormat="1" applyFont="1" applyFill="1" applyBorder="1"/>
    <xf numFmtId="0" fontId="1" fillId="31" borderId="21" xfId="0" applyFont="1" applyFill="1" applyBorder="1" applyAlignment="1">
      <alignment horizontal="center"/>
    </xf>
    <xf numFmtId="173" fontId="33" fillId="31" borderId="22" xfId="0" applyNumberFormat="1" applyFont="1" applyFill="1" applyBorder="1" applyAlignment="1">
      <alignment horizontal="center"/>
    </xf>
    <xf numFmtId="1" fontId="34" fillId="31" borderId="41" xfId="0" applyNumberFormat="1" applyFont="1" applyFill="1" applyBorder="1" applyAlignment="1">
      <alignment horizontal="center"/>
    </xf>
    <xf numFmtId="166" fontId="1" fillId="0" borderId="0" xfId="0" applyNumberFormat="1" applyFont="1" applyBorder="1" applyAlignment="1">
      <alignment horizontal="center"/>
    </xf>
    <xf numFmtId="0" fontId="2" fillId="32" borderId="17" xfId="0" applyFont="1" applyFill="1" applyBorder="1"/>
    <xf numFmtId="0" fontId="0" fillId="32" borderId="12" xfId="0" applyFill="1" applyBorder="1"/>
    <xf numFmtId="0" fontId="2" fillId="32" borderId="42" xfId="0" applyFont="1" applyFill="1" applyBorder="1" applyAlignment="1">
      <alignment horizontal="center"/>
    </xf>
    <xf numFmtId="0" fontId="2" fillId="33" borderId="17" xfId="0" applyFont="1" applyFill="1" applyBorder="1"/>
    <xf numFmtId="0" fontId="2" fillId="33" borderId="18" xfId="0" applyFont="1" applyFill="1" applyBorder="1"/>
    <xf numFmtId="0" fontId="2" fillId="24" borderId="12" xfId="0" applyFont="1" applyFill="1" applyBorder="1" applyAlignment="1">
      <alignment horizontal="center"/>
    </xf>
    <xf numFmtId="0" fontId="2" fillId="26" borderId="29" xfId="0" applyFont="1" applyFill="1" applyBorder="1" applyAlignment="1">
      <alignment horizontal="center"/>
    </xf>
    <xf numFmtId="0" fontId="2" fillId="32" borderId="29" xfId="0" applyFont="1" applyFill="1" applyBorder="1"/>
    <xf numFmtId="0" fontId="2" fillId="29" borderId="17" xfId="0" applyFont="1" applyFill="1" applyBorder="1" applyAlignment="1">
      <alignment horizontal="center"/>
    </xf>
    <xf numFmtId="0" fontId="2" fillId="32" borderId="47" xfId="0" applyFont="1" applyFill="1" applyBorder="1" applyAlignment="1">
      <alignment horizontal="center"/>
    </xf>
    <xf numFmtId="0" fontId="2" fillId="32" borderId="38" xfId="0" applyFont="1" applyFill="1" applyBorder="1" applyAlignment="1">
      <alignment horizontal="center"/>
    </xf>
    <xf numFmtId="0" fontId="2" fillId="32" borderId="34" xfId="0" applyFont="1" applyFill="1" applyBorder="1" applyAlignment="1">
      <alignment horizontal="center"/>
    </xf>
    <xf numFmtId="0" fontId="2" fillId="32" borderId="40" xfId="0" applyFont="1" applyFill="1" applyBorder="1" applyAlignment="1">
      <alignment horizontal="center"/>
    </xf>
    <xf numFmtId="0" fontId="0" fillId="33" borderId="13" xfId="0" applyFill="1" applyBorder="1"/>
    <xf numFmtId="0" fontId="0" fillId="33" borderId="14" xfId="0" applyFill="1" applyBorder="1"/>
    <xf numFmtId="0" fontId="2" fillId="24" borderId="22" xfId="0" applyFont="1" applyFill="1" applyBorder="1" applyAlignment="1">
      <alignment horizontal="center"/>
    </xf>
    <xf numFmtId="0" fontId="2" fillId="26" borderId="35" xfId="0" applyFont="1" applyFill="1" applyBorder="1" applyAlignment="1">
      <alignment horizontal="center"/>
    </xf>
    <xf numFmtId="0" fontId="2" fillId="32" borderId="35" xfId="0" applyFont="1" applyFill="1" applyBorder="1" applyAlignment="1">
      <alignment horizontal="center"/>
    </xf>
    <xf numFmtId="0" fontId="2" fillId="27" borderId="26" xfId="0" applyFont="1" applyFill="1" applyBorder="1" applyAlignment="1">
      <alignment horizontal="center"/>
    </xf>
    <xf numFmtId="0" fontId="2" fillId="29" borderId="21" xfId="0" applyFont="1" applyFill="1" applyBorder="1" applyAlignment="1">
      <alignment horizontal="center"/>
    </xf>
    <xf numFmtId="0" fontId="2" fillId="32" borderId="49" xfId="0" applyFont="1" applyFill="1" applyBorder="1" applyAlignment="1">
      <alignment horizontal="center"/>
    </xf>
    <xf numFmtId="0" fontId="2" fillId="33" borderId="26" xfId="0" applyFont="1" applyFill="1" applyBorder="1" applyAlignment="1">
      <alignment horizontal="center"/>
    </xf>
    <xf numFmtId="0" fontId="2" fillId="33" borderId="28" xfId="0" applyFont="1" applyFill="1" applyBorder="1" applyAlignment="1">
      <alignment horizontal="center"/>
    </xf>
    <xf numFmtId="4" fontId="0" fillId="0" borderId="0" xfId="0" applyNumberFormat="1" applyBorder="1" applyAlignment="1">
      <alignment horizontal="center"/>
    </xf>
    <xf numFmtId="4" fontId="0" fillId="0" borderId="0" xfId="0" applyNumberFormat="1" applyFill="1" applyBorder="1" applyAlignment="1">
      <alignment horizontal="center"/>
    </xf>
    <xf numFmtId="4" fontId="0" fillId="26" borderId="29" xfId="0" applyNumberFormat="1" applyFill="1" applyBorder="1" applyAlignment="1">
      <alignment horizontal="center"/>
    </xf>
    <xf numFmtId="4" fontId="0" fillId="0" borderId="29" xfId="0" applyNumberFormat="1" applyBorder="1" applyAlignment="1">
      <alignment horizontal="center"/>
    </xf>
    <xf numFmtId="4" fontId="0" fillId="0" borderId="30" xfId="0" applyNumberFormat="1" applyBorder="1" applyAlignment="1">
      <alignment horizontal="center"/>
    </xf>
    <xf numFmtId="4" fontId="0" fillId="0" borderId="35" xfId="0" applyNumberFormat="1" applyBorder="1" applyAlignment="1">
      <alignment horizontal="center"/>
    </xf>
    <xf numFmtId="180" fontId="0" fillId="0" borderId="0" xfId="0" applyNumberFormat="1"/>
    <xf numFmtId="165" fontId="1" fillId="0" borderId="0" xfId="0" applyNumberFormat="1" applyFont="1" applyFill="1" applyBorder="1" applyAlignment="1">
      <alignment horizontal="center" vertical="center"/>
    </xf>
    <xf numFmtId="0" fontId="1" fillId="0" borderId="0" xfId="0" applyFont="1" applyFill="1" applyBorder="1" applyAlignment="1">
      <alignment horizontal="right"/>
    </xf>
    <xf numFmtId="175" fontId="1" fillId="0" borderId="0" xfId="0" applyNumberFormat="1" applyFont="1" applyBorder="1" applyAlignment="1">
      <alignment horizontal="right"/>
    </xf>
    <xf numFmtId="0" fontId="32" fillId="31" borderId="17" xfId="0" applyFont="1" applyFill="1" applyBorder="1" applyAlignment="1" applyProtection="1">
      <alignment horizontal="left"/>
      <protection locked="0"/>
    </xf>
    <xf numFmtId="0" fontId="1" fillId="31" borderId="12" xfId="0" applyFont="1" applyFill="1" applyBorder="1"/>
    <xf numFmtId="0" fontId="1" fillId="31" borderId="50" xfId="0" applyFont="1" applyFill="1" applyBorder="1"/>
    <xf numFmtId="165" fontId="1" fillId="26" borderId="18" xfId="0" applyNumberFormat="1" applyFont="1" applyFill="1" applyBorder="1" applyAlignment="1">
      <alignment horizontal="center" vertical="center"/>
    </xf>
    <xf numFmtId="0" fontId="42" fillId="0" borderId="0" xfId="0" applyFont="1" applyFill="1" applyBorder="1" applyAlignment="1">
      <alignment horizontal="left" vertical="center"/>
    </xf>
    <xf numFmtId="0" fontId="1" fillId="0" borderId="0" xfId="45"/>
    <xf numFmtId="0" fontId="1" fillId="0" borderId="0" xfId="45" applyAlignment="1">
      <alignment horizontal="center"/>
    </xf>
    <xf numFmtId="0" fontId="1" fillId="0" borderId="0" xfId="45" applyFont="1"/>
    <xf numFmtId="0" fontId="0" fillId="28" borderId="0" xfId="0" applyFill="1" applyBorder="1"/>
    <xf numFmtId="0" fontId="42" fillId="28" borderId="0" xfId="0" applyFont="1" applyFill="1" applyBorder="1" applyAlignment="1">
      <alignment horizontal="right" vertical="center" textRotation="90"/>
    </xf>
    <xf numFmtId="2" fontId="1" fillId="28" borderId="0" xfId="0" applyNumberFormat="1" applyFont="1" applyFill="1" applyBorder="1"/>
    <xf numFmtId="0" fontId="41" fillId="28" borderId="0" xfId="0" applyFont="1" applyFill="1" applyAlignment="1">
      <alignment horizontal="center"/>
    </xf>
    <xf numFmtId="179" fontId="0" fillId="28" borderId="0" xfId="0" applyNumberFormat="1" applyFill="1"/>
    <xf numFmtId="0" fontId="2" fillId="25" borderId="24" xfId="0" applyFont="1" applyFill="1" applyBorder="1"/>
    <xf numFmtId="1" fontId="1" fillId="0" borderId="0" xfId="44" applyNumberFormat="1" applyFont="1" applyFill="1" applyBorder="1" applyAlignment="1">
      <alignment horizontal="center"/>
    </xf>
    <xf numFmtId="0" fontId="0" fillId="25" borderId="10" xfId="0" applyFill="1" applyBorder="1"/>
    <xf numFmtId="0" fontId="0" fillId="25" borderId="36" xfId="0" applyFill="1" applyBorder="1"/>
    <xf numFmtId="0" fontId="2" fillId="25" borderId="37" xfId="0" applyFont="1" applyFill="1" applyBorder="1" applyAlignment="1">
      <alignment horizontal="center"/>
    </xf>
    <xf numFmtId="0" fontId="2" fillId="25" borderId="11" xfId="0" applyFont="1" applyFill="1" applyBorder="1" applyAlignment="1">
      <alignment horizontal="center"/>
    </xf>
    <xf numFmtId="0" fontId="2" fillId="25" borderId="11" xfId="0" applyFont="1" applyFill="1" applyBorder="1" applyAlignment="1">
      <alignment horizontal="right"/>
    </xf>
    <xf numFmtId="0" fontId="2" fillId="25" borderId="39" xfId="0" applyFont="1" applyFill="1" applyBorder="1" applyAlignment="1">
      <alignment horizontal="right"/>
    </xf>
    <xf numFmtId="174" fontId="1" fillId="28" borderId="0" xfId="0" applyNumberFormat="1" applyFont="1" applyFill="1" applyBorder="1" applyAlignment="1">
      <alignment horizontal="center" vertical="top"/>
    </xf>
    <xf numFmtId="0" fontId="0" fillId="28" borderId="0" xfId="0" applyFill="1" applyAlignment="1">
      <alignment horizontal="center"/>
    </xf>
    <xf numFmtId="0" fontId="2" fillId="0" borderId="0" xfId="45" applyFont="1" applyFill="1"/>
    <xf numFmtId="0" fontId="1" fillId="0" borderId="0" xfId="45" applyFont="1" applyFill="1"/>
    <xf numFmtId="0" fontId="2" fillId="0" borderId="51" xfId="45" applyFont="1" applyBorder="1" applyAlignment="1">
      <alignment horizontal="center"/>
    </xf>
    <xf numFmtId="0" fontId="1" fillId="0" borderId="18" xfId="45" applyBorder="1"/>
    <xf numFmtId="0" fontId="2" fillId="0" borderId="52" xfId="45" applyFont="1" applyBorder="1" applyAlignment="1">
      <alignment horizontal="center"/>
    </xf>
    <xf numFmtId="0" fontId="2" fillId="0" borderId="14" xfId="45" applyFont="1" applyBorder="1" applyAlignment="1">
      <alignment horizontal="center"/>
    </xf>
    <xf numFmtId="0" fontId="2" fillId="0" borderId="12" xfId="45" applyFont="1" applyBorder="1"/>
    <xf numFmtId="0" fontId="1" fillId="0" borderId="12" xfId="45" applyBorder="1"/>
    <xf numFmtId="0" fontId="2" fillId="0" borderId="48" xfId="45" applyFont="1" applyBorder="1" applyAlignment="1">
      <alignment horizontal="center"/>
    </xf>
    <xf numFmtId="0" fontId="1" fillId="0" borderId="23" xfId="45" applyBorder="1"/>
    <xf numFmtId="0" fontId="2" fillId="0" borderId="49" xfId="45" applyFont="1" applyBorder="1" applyAlignment="1">
      <alignment horizontal="center"/>
    </xf>
    <xf numFmtId="0" fontId="2" fillId="0" borderId="27" xfId="45" applyFont="1" applyBorder="1" applyAlignment="1">
      <alignment horizontal="center"/>
    </xf>
    <xf numFmtId="0" fontId="2" fillId="0" borderId="27" xfId="45" applyFont="1" applyBorder="1"/>
    <xf numFmtId="0" fontId="2" fillId="0" borderId="28" xfId="45" applyFont="1" applyBorder="1"/>
    <xf numFmtId="0" fontId="1" fillId="0" borderId="0" xfId="45" applyFont="1" applyAlignment="1">
      <alignment horizontal="center"/>
    </xf>
    <xf numFmtId="0" fontId="1" fillId="0" borderId="0" xfId="45" applyFont="1" applyAlignment="1">
      <alignment horizontal="left" vertical="center"/>
    </xf>
    <xf numFmtId="177" fontId="1" fillId="0" borderId="0" xfId="45" applyNumberFormat="1"/>
    <xf numFmtId="18" fontId="1" fillId="0" borderId="0" xfId="45" applyNumberFormat="1" applyAlignment="1">
      <alignment horizontal="center"/>
    </xf>
    <xf numFmtId="4" fontId="1" fillId="0" borderId="0" xfId="45" applyNumberFormat="1"/>
    <xf numFmtId="3" fontId="1" fillId="0" borderId="0" xfId="45" applyNumberFormat="1"/>
    <xf numFmtId="0" fontId="1" fillId="0" borderId="0" xfId="0" applyFont="1" applyAlignment="1">
      <alignment horizontal="left" vertical="center"/>
    </xf>
    <xf numFmtId="0" fontId="43" fillId="0" borderId="0" xfId="0" applyFont="1" applyBorder="1" applyAlignment="1">
      <alignment horizontal="center" vertical="center"/>
    </xf>
    <xf numFmtId="175" fontId="1" fillId="0" borderId="0" xfId="0" applyNumberFormat="1" applyFont="1" applyFill="1" applyBorder="1" applyAlignment="1">
      <alignment horizontal="right"/>
    </xf>
    <xf numFmtId="3" fontId="0" fillId="0" borderId="0" xfId="28" applyNumberFormat="1" applyFont="1" applyFill="1"/>
    <xf numFmtId="4" fontId="0" fillId="0" borderId="0" xfId="28" applyNumberFormat="1" applyFont="1" applyFill="1"/>
    <xf numFmtId="10" fontId="37" fillId="29" borderId="0" xfId="0" applyNumberFormat="1" applyFont="1" applyFill="1" applyAlignment="1">
      <alignment horizontal="center"/>
    </xf>
    <xf numFmtId="0" fontId="1" fillId="29" borderId="0" xfId="0" applyFont="1" applyFill="1" applyAlignment="1">
      <alignment horizontal="left"/>
    </xf>
    <xf numFmtId="0" fontId="0" fillId="29" borderId="0" xfId="0" applyFill="1" applyAlignment="1">
      <alignment horizontal="left"/>
    </xf>
    <xf numFmtId="0" fontId="2" fillId="0" borderId="0" xfId="38" applyFont="1" applyAlignment="1">
      <alignment horizontal="left"/>
    </xf>
    <xf numFmtId="181" fontId="0" fillId="0" borderId="0" xfId="0" applyNumberFormat="1"/>
    <xf numFmtId="10" fontId="0" fillId="0" borderId="0" xfId="44" applyNumberFormat="1" applyFont="1"/>
    <xf numFmtId="182" fontId="2" fillId="32" borderId="26" xfId="0" applyNumberFormat="1" applyFont="1" applyFill="1" applyBorder="1" applyAlignment="1">
      <alignment horizontal="center"/>
    </xf>
    <xf numFmtId="14" fontId="2" fillId="32" borderId="28" xfId="0" applyNumberFormat="1" applyFont="1" applyFill="1" applyBorder="1" applyAlignment="1">
      <alignment horizontal="center"/>
    </xf>
    <xf numFmtId="183" fontId="2" fillId="32" borderId="23" xfId="0" applyNumberFormat="1" applyFont="1" applyFill="1" applyBorder="1" applyAlignment="1">
      <alignment horizontal="center"/>
    </xf>
    <xf numFmtId="18" fontId="1" fillId="0" borderId="0" xfId="45" applyNumberFormat="1"/>
    <xf numFmtId="1" fontId="1" fillId="0" borderId="0" xfId="0" applyNumberFormat="1" applyFont="1" applyFill="1"/>
    <xf numFmtId="0" fontId="1" fillId="35" borderId="31" xfId="0" applyFont="1" applyFill="1" applyBorder="1" applyAlignment="1">
      <alignment horizontal="center" wrapText="1"/>
    </xf>
    <xf numFmtId="2" fontId="0" fillId="35" borderId="33" xfId="0" applyNumberFormat="1" applyFill="1" applyBorder="1"/>
    <xf numFmtId="0" fontId="1" fillId="35" borderId="24" xfId="0" applyFont="1" applyFill="1" applyBorder="1" applyAlignment="1">
      <alignment horizontal="center" wrapText="1"/>
    </xf>
    <xf numFmtId="2" fontId="0" fillId="35" borderId="37" xfId="0" applyNumberFormat="1" applyFill="1" applyBorder="1"/>
    <xf numFmtId="0" fontId="1" fillId="36" borderId="0" xfId="0" applyFont="1" applyFill="1" applyBorder="1" applyAlignment="1">
      <alignment horizontal="right"/>
    </xf>
    <xf numFmtId="2" fontId="1" fillId="36" borderId="0" xfId="0" applyNumberFormat="1" applyFont="1" applyFill="1" applyBorder="1"/>
    <xf numFmtId="0" fontId="1" fillId="36" borderId="0" xfId="0" applyFont="1" applyFill="1" applyBorder="1"/>
    <xf numFmtId="0" fontId="1" fillId="36" borderId="0" xfId="0" applyFont="1" applyFill="1" applyBorder="1" applyAlignment="1">
      <alignment horizontal="center"/>
    </xf>
    <xf numFmtId="0" fontId="0" fillId="0" borderId="0" xfId="0" applyBorder="1"/>
    <xf numFmtId="0" fontId="0" fillId="0" borderId="22" xfId="0" applyBorder="1"/>
    <xf numFmtId="165" fontId="0" fillId="0" borderId="0" xfId="0" applyNumberFormat="1" applyFill="1"/>
    <xf numFmtId="0" fontId="1" fillId="24" borderId="31" xfId="0" applyFont="1" applyFill="1" applyBorder="1" applyAlignment="1">
      <alignment horizontal="center" wrapText="1"/>
    </xf>
    <xf numFmtId="0" fontId="0" fillId="24" borderId="33" xfId="0" applyFill="1" applyBorder="1"/>
    <xf numFmtId="0" fontId="0" fillId="24" borderId="37" xfId="0" applyFill="1" applyBorder="1"/>
    <xf numFmtId="0" fontId="0" fillId="0" borderId="55" xfId="0" applyBorder="1"/>
    <xf numFmtId="165" fontId="1" fillId="0" borderId="56" xfId="0" applyNumberFormat="1" applyFont="1" applyFill="1" applyBorder="1" applyAlignment="1">
      <alignment horizontal="right"/>
    </xf>
    <xf numFmtId="165" fontId="0" fillId="0" borderId="56" xfId="0" applyNumberFormat="1" applyBorder="1"/>
    <xf numFmtId="0" fontId="0" fillId="0" borderId="55" xfId="0" applyFill="1" applyBorder="1"/>
    <xf numFmtId="165" fontId="1" fillId="0" borderId="56" xfId="0" applyNumberFormat="1" applyFont="1" applyFill="1" applyBorder="1"/>
    <xf numFmtId="176" fontId="1" fillId="0" borderId="56" xfId="44" applyNumberFormat="1" applyFont="1" applyFill="1" applyBorder="1" applyAlignment="1">
      <alignment horizontal="right"/>
    </xf>
    <xf numFmtId="0" fontId="0" fillId="0" borderId="37" xfId="0" applyBorder="1"/>
    <xf numFmtId="0" fontId="1" fillId="0" borderId="11" xfId="0" applyFont="1" applyBorder="1" applyAlignment="1">
      <alignment horizontal="right"/>
    </xf>
    <xf numFmtId="176" fontId="1" fillId="0" borderId="39" xfId="44" applyNumberFormat="1" applyFont="1" applyFill="1" applyBorder="1" applyAlignment="1">
      <alignment horizontal="right"/>
    </xf>
    <xf numFmtId="0" fontId="1" fillId="37" borderId="56" xfId="0" applyFont="1" applyFill="1" applyBorder="1" applyAlignment="1">
      <alignment horizontal="center"/>
    </xf>
    <xf numFmtId="0" fontId="1" fillId="37" borderId="0" xfId="0" applyFont="1" applyFill="1" applyBorder="1" applyAlignment="1">
      <alignment horizontal="right"/>
    </xf>
    <xf numFmtId="2" fontId="1" fillId="37" borderId="0" xfId="0" applyNumberFormat="1" applyFont="1" applyFill="1" applyBorder="1"/>
    <xf numFmtId="0" fontId="1" fillId="37" borderId="0" xfId="0" applyFont="1" applyFill="1" applyBorder="1"/>
    <xf numFmtId="0" fontId="1" fillId="37" borderId="0" xfId="0" applyFont="1" applyFill="1" applyBorder="1" applyAlignment="1">
      <alignment horizontal="center"/>
    </xf>
    <xf numFmtId="0" fontId="1" fillId="36" borderId="56" xfId="0" applyFont="1" applyFill="1" applyBorder="1" applyAlignment="1">
      <alignment horizontal="center"/>
    </xf>
    <xf numFmtId="2" fontId="37" fillId="0" borderId="13" xfId="44" applyNumberFormat="1" applyFont="1" applyFill="1" applyBorder="1" applyAlignment="1">
      <alignment horizontal="right"/>
    </xf>
    <xf numFmtId="1" fontId="37" fillId="0" borderId="13" xfId="44" applyNumberFormat="1" applyFont="1" applyFill="1" applyBorder="1" applyAlignment="1">
      <alignment horizontal="right"/>
    </xf>
    <xf numFmtId="0" fontId="37" fillId="0" borderId="21" xfId="0" applyNumberFormat="1" applyFont="1" applyFill="1" applyBorder="1"/>
    <xf numFmtId="0" fontId="1" fillId="0" borderId="11" xfId="0" applyFont="1" applyFill="1" applyBorder="1" applyAlignment="1">
      <alignment horizontal="right"/>
    </xf>
    <xf numFmtId="0" fontId="0" fillId="0" borderId="14" xfId="0" applyBorder="1"/>
    <xf numFmtId="0" fontId="37" fillId="0" borderId="20" xfId="0" applyNumberFormat="1" applyFont="1" applyFill="1" applyBorder="1"/>
    <xf numFmtId="1" fontId="1" fillId="0" borderId="15" xfId="44" applyNumberFormat="1" applyFont="1" applyFill="1" applyBorder="1" applyAlignment="1">
      <alignment horizontal="right"/>
    </xf>
    <xf numFmtId="0" fontId="0" fillId="0" borderId="23" xfId="0" applyBorder="1"/>
    <xf numFmtId="0" fontId="0" fillId="36" borderId="10" xfId="0" applyFill="1" applyBorder="1"/>
    <xf numFmtId="0" fontId="0" fillId="36" borderId="16" xfId="0" applyFill="1" applyBorder="1"/>
    <xf numFmtId="0" fontId="0" fillId="37" borderId="10" xfId="0" applyFill="1" applyBorder="1"/>
    <xf numFmtId="2" fontId="1" fillId="37" borderId="16" xfId="44" applyNumberFormat="1" applyFont="1" applyFill="1" applyBorder="1" applyAlignment="1">
      <alignment horizontal="left"/>
    </xf>
    <xf numFmtId="0" fontId="1" fillId="0" borderId="11" xfId="0" applyFont="1" applyFill="1" applyBorder="1" applyAlignment="1">
      <alignment horizontal="center"/>
    </xf>
    <xf numFmtId="0" fontId="1" fillId="0" borderId="22" xfId="0" applyFont="1" applyFill="1" applyBorder="1" applyAlignment="1">
      <alignment horizontal="center"/>
    </xf>
    <xf numFmtId="0" fontId="2" fillId="24" borderId="43" xfId="0" applyFont="1" applyFill="1" applyBorder="1" applyAlignment="1">
      <alignment horizontal="center"/>
    </xf>
    <xf numFmtId="0" fontId="2" fillId="24" borderId="44" xfId="0" applyFont="1" applyFill="1" applyBorder="1" applyAlignment="1">
      <alignment horizontal="center"/>
    </xf>
    <xf numFmtId="0" fontId="2" fillId="24" borderId="45" xfId="0" applyFont="1" applyFill="1" applyBorder="1" applyAlignment="1">
      <alignment horizontal="center"/>
    </xf>
    <xf numFmtId="0" fontId="2" fillId="27" borderId="43" xfId="0" applyFont="1" applyFill="1" applyBorder="1" applyAlignment="1">
      <alignment horizontal="center"/>
    </xf>
    <xf numFmtId="0" fontId="2" fillId="27" borderId="44" xfId="0" applyFont="1" applyFill="1" applyBorder="1" applyAlignment="1">
      <alignment horizontal="center"/>
    </xf>
    <xf numFmtId="0" fontId="2" fillId="27" borderId="46" xfId="0" applyFont="1" applyFill="1" applyBorder="1" applyAlignment="1">
      <alignment horizontal="center"/>
    </xf>
    <xf numFmtId="0" fontId="2" fillId="34" borderId="34" xfId="0" applyFont="1" applyFill="1" applyBorder="1" applyAlignment="1">
      <alignment horizontal="center"/>
    </xf>
    <xf numFmtId="0" fontId="2" fillId="34" borderId="53" xfId="0" applyFont="1" applyFill="1" applyBorder="1" applyAlignment="1">
      <alignment horizontal="center"/>
    </xf>
    <xf numFmtId="0" fontId="2" fillId="34" borderId="38" xfId="0" applyFont="1" applyFill="1" applyBorder="1" applyAlignment="1">
      <alignment horizontal="center"/>
    </xf>
    <xf numFmtId="0" fontId="2" fillId="34" borderId="54" xfId="0" applyFont="1" applyFill="1" applyBorder="1" applyAlignment="1">
      <alignment horizontal="center" wrapText="1"/>
    </xf>
    <xf numFmtId="0" fontId="0" fillId="36" borderId="55" xfId="0" applyFill="1" applyBorder="1" applyAlignment="1">
      <alignment horizontal="center"/>
    </xf>
    <xf numFmtId="0" fontId="0" fillId="36" borderId="0" xfId="0" applyFill="1" applyAlignment="1">
      <alignment horizontal="center"/>
    </xf>
    <xf numFmtId="0" fontId="1" fillId="36" borderId="24" xfId="0" applyNumberFormat="1" applyFont="1" applyFill="1" applyBorder="1" applyAlignment="1">
      <alignment horizontal="center" wrapText="1"/>
    </xf>
    <xf numFmtId="0" fontId="1" fillId="36" borderId="10" xfId="0" applyNumberFormat="1" applyFont="1" applyFill="1" applyBorder="1" applyAlignment="1">
      <alignment horizontal="center" wrapText="1"/>
    </xf>
    <xf numFmtId="0" fontId="1" fillId="36" borderId="36" xfId="0" applyNumberFormat="1" applyFont="1" applyFill="1" applyBorder="1" applyAlignment="1">
      <alignment horizontal="center" wrapText="1"/>
    </xf>
    <xf numFmtId="0" fontId="1" fillId="36" borderId="55" xfId="0" applyFont="1" applyFill="1" applyBorder="1" applyAlignment="1">
      <alignment horizontal="center"/>
    </xf>
    <xf numFmtId="0" fontId="1" fillId="36" borderId="0" xfId="0" applyFont="1" applyFill="1" applyBorder="1" applyAlignment="1">
      <alignment horizontal="center"/>
    </xf>
    <xf numFmtId="0" fontId="2" fillId="0" borderId="31" xfId="0" applyFont="1" applyBorder="1" applyAlignment="1">
      <alignment horizontal="center" wrapText="1"/>
    </xf>
    <xf numFmtId="0" fontId="2" fillId="0" borderId="33" xfId="0" applyFont="1" applyBorder="1" applyAlignment="1">
      <alignment horizontal="center" wrapText="1"/>
    </xf>
    <xf numFmtId="0" fontId="1" fillId="31" borderId="12" xfId="0" applyFont="1" applyFill="1" applyBorder="1" applyAlignment="1">
      <alignment horizontal="center"/>
    </xf>
    <xf numFmtId="0" fontId="1" fillId="31" borderId="18" xfId="0" applyFont="1" applyFill="1" applyBorder="1" applyAlignment="1">
      <alignment horizontal="center"/>
    </xf>
    <xf numFmtId="0" fontId="1" fillId="37" borderId="24" xfId="0" applyNumberFormat="1" applyFont="1" applyFill="1" applyBorder="1" applyAlignment="1">
      <alignment horizontal="center" wrapText="1"/>
    </xf>
    <xf numFmtId="0" fontId="1" fillId="37" borderId="10" xfId="0" applyNumberFormat="1" applyFont="1" applyFill="1" applyBorder="1" applyAlignment="1">
      <alignment horizontal="center" wrapText="1"/>
    </xf>
    <xf numFmtId="0" fontId="1" fillId="37" borderId="36" xfId="0" applyNumberFormat="1" applyFont="1" applyFill="1" applyBorder="1" applyAlignment="1">
      <alignment horizontal="center" wrapText="1"/>
    </xf>
    <xf numFmtId="0" fontId="1" fillId="37" borderId="55" xfId="0" applyFont="1" applyFill="1" applyBorder="1" applyAlignment="1">
      <alignment horizontal="center"/>
    </xf>
    <xf numFmtId="0" fontId="1" fillId="37" borderId="0" xfId="0" applyFont="1" applyFill="1" applyBorder="1" applyAlignment="1">
      <alignment horizontal="center"/>
    </xf>
    <xf numFmtId="0" fontId="1" fillId="37" borderId="19" xfId="0" applyFont="1" applyFill="1" applyBorder="1" applyAlignment="1">
      <alignment horizontal="center"/>
    </xf>
    <xf numFmtId="0" fontId="0" fillId="37" borderId="10" xfId="0" applyFill="1" applyBorder="1" applyAlignment="1">
      <alignment horizontal="center"/>
    </xf>
    <xf numFmtId="0" fontId="1" fillId="36" borderId="19" xfId="0" applyFont="1" applyFill="1" applyBorder="1" applyAlignment="1">
      <alignment horizontal="center"/>
    </xf>
    <xf numFmtId="0" fontId="0" fillId="36" borderId="10" xfId="0" applyFill="1" applyBorder="1" applyAlignment="1">
      <alignment horizontal="center"/>
    </xf>
    <xf numFmtId="0" fontId="0" fillId="37" borderId="55" xfId="0" applyFill="1" applyBorder="1" applyAlignment="1">
      <alignment horizontal="center"/>
    </xf>
    <xf numFmtId="0" fontId="0" fillId="37" borderId="0" xfId="0" applyFill="1" applyAlignment="1">
      <alignment horizontal="center"/>
    </xf>
    <xf numFmtId="0" fontId="1" fillId="0" borderId="0" xfId="38" applyFont="1" applyAlignment="1">
      <alignment horizontal="left" indent="2"/>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
    <dxf>
      <font>
        <b/>
        <i/>
        <color rgb="FFFF0000"/>
      </font>
      <fill>
        <patternFill>
          <bgColor rgb="FF99FF66"/>
        </patternFill>
      </fill>
    </dxf>
  </dxfs>
  <tableStyles count="0" defaultTableStyle="TableStyleMedium9" defaultPivotStyle="PivotStyleLight16"/>
  <colors>
    <mruColors>
      <color rgb="FFFFB9B9"/>
      <color rgb="FFC00000"/>
      <color rgb="FF0000FF"/>
      <color rgb="FFFFFF99"/>
      <color rgb="FF008000"/>
      <color rgb="FF9933FF"/>
      <color rgb="FF009900"/>
      <color rgb="FFFBD9D9"/>
      <color rgb="FFFF6699"/>
      <color rgb="FF99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CalculationsAndCharts!$B$2</c:f>
          <c:strCache>
            <c:ptCount val="1"/>
            <c:pt idx="0">
              <c:v>SPDR S&amp;P 500 (SPY) -PCX (Daily)</c:v>
            </c:pt>
          </c:strCache>
        </c:strRef>
      </c:tx>
      <c:layout>
        <c:manualLayout>
          <c:xMode val="edge"/>
          <c:yMode val="edge"/>
          <c:x val="6.189313538117093E-2"/>
          <c:y val="2.5234928535487467E-2"/>
        </c:manualLayout>
      </c:layout>
      <c:overlay val="0"/>
      <c:txPr>
        <a:bodyPr/>
        <a:lstStyle/>
        <a:p>
          <a:pPr>
            <a:defRPr sz="1200" baseline="0"/>
          </a:pPr>
          <a:endParaRPr lang="en-US"/>
        </a:p>
      </c:txPr>
    </c:title>
    <c:autoTitleDeleted val="0"/>
    <c:plotArea>
      <c:layout>
        <c:manualLayout>
          <c:xMode val="edge"/>
          <c:yMode val="edge"/>
          <c:x val="8.5063969125875171E-3"/>
          <c:y val="9.4426343258816783E-2"/>
          <c:w val="0.98522084606798155"/>
          <c:h val="0.88641656861857787"/>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CalculationsAndCharts!$B$33:$B$311</c:f>
              <c:numCache>
                <c:formatCode>ddd\ mm/dd/yyyy;@</c:formatCode>
                <c:ptCount val="279"/>
                <c:pt idx="0">
                  <c:v>41556</c:v>
                </c:pt>
                <c:pt idx="1">
                  <c:v>41555</c:v>
                </c:pt>
                <c:pt idx="2">
                  <c:v>41554</c:v>
                </c:pt>
                <c:pt idx="3">
                  <c:v>41551</c:v>
                </c:pt>
                <c:pt idx="4">
                  <c:v>41550</c:v>
                </c:pt>
                <c:pt idx="5">
                  <c:v>41549</c:v>
                </c:pt>
                <c:pt idx="6">
                  <c:v>41548</c:v>
                </c:pt>
                <c:pt idx="7">
                  <c:v>41547</c:v>
                </c:pt>
                <c:pt idx="8">
                  <c:v>41544</c:v>
                </c:pt>
                <c:pt idx="9">
                  <c:v>41543</c:v>
                </c:pt>
                <c:pt idx="10">
                  <c:v>41542</c:v>
                </c:pt>
                <c:pt idx="11">
                  <c:v>41541</c:v>
                </c:pt>
                <c:pt idx="12">
                  <c:v>41540</c:v>
                </c:pt>
                <c:pt idx="13">
                  <c:v>41537</c:v>
                </c:pt>
                <c:pt idx="14">
                  <c:v>41536</c:v>
                </c:pt>
                <c:pt idx="15">
                  <c:v>41535</c:v>
                </c:pt>
                <c:pt idx="16">
                  <c:v>41534</c:v>
                </c:pt>
                <c:pt idx="17">
                  <c:v>41533</c:v>
                </c:pt>
                <c:pt idx="18">
                  <c:v>41530</c:v>
                </c:pt>
                <c:pt idx="19">
                  <c:v>41529</c:v>
                </c:pt>
                <c:pt idx="20">
                  <c:v>41528</c:v>
                </c:pt>
                <c:pt idx="21">
                  <c:v>41527</c:v>
                </c:pt>
                <c:pt idx="22">
                  <c:v>41526</c:v>
                </c:pt>
                <c:pt idx="23">
                  <c:v>41523</c:v>
                </c:pt>
                <c:pt idx="24">
                  <c:v>41522</c:v>
                </c:pt>
                <c:pt idx="25">
                  <c:v>41521</c:v>
                </c:pt>
                <c:pt idx="26">
                  <c:v>41520</c:v>
                </c:pt>
                <c:pt idx="27">
                  <c:v>41516</c:v>
                </c:pt>
                <c:pt idx="28">
                  <c:v>41515</c:v>
                </c:pt>
                <c:pt idx="29">
                  <c:v>41514</c:v>
                </c:pt>
                <c:pt idx="30">
                  <c:v>41513</c:v>
                </c:pt>
                <c:pt idx="31">
                  <c:v>41512</c:v>
                </c:pt>
                <c:pt idx="32">
                  <c:v>41509</c:v>
                </c:pt>
                <c:pt idx="33">
                  <c:v>41508</c:v>
                </c:pt>
                <c:pt idx="34">
                  <c:v>41507</c:v>
                </c:pt>
                <c:pt idx="35">
                  <c:v>41506</c:v>
                </c:pt>
                <c:pt idx="36">
                  <c:v>41505</c:v>
                </c:pt>
                <c:pt idx="37">
                  <c:v>41502</c:v>
                </c:pt>
                <c:pt idx="38">
                  <c:v>41501</c:v>
                </c:pt>
                <c:pt idx="39">
                  <c:v>41500</c:v>
                </c:pt>
                <c:pt idx="40">
                  <c:v>41499</c:v>
                </c:pt>
                <c:pt idx="41">
                  <c:v>41498</c:v>
                </c:pt>
                <c:pt idx="42">
                  <c:v>41495</c:v>
                </c:pt>
                <c:pt idx="43">
                  <c:v>41494</c:v>
                </c:pt>
                <c:pt idx="44">
                  <c:v>41493</c:v>
                </c:pt>
                <c:pt idx="45">
                  <c:v>41492</c:v>
                </c:pt>
                <c:pt idx="46">
                  <c:v>41491</c:v>
                </c:pt>
                <c:pt idx="47">
                  <c:v>41488</c:v>
                </c:pt>
                <c:pt idx="48">
                  <c:v>41487</c:v>
                </c:pt>
                <c:pt idx="49">
                  <c:v>41486</c:v>
                </c:pt>
                <c:pt idx="50">
                  <c:v>41485</c:v>
                </c:pt>
                <c:pt idx="51">
                  <c:v>41484</c:v>
                </c:pt>
                <c:pt idx="52">
                  <c:v>41481</c:v>
                </c:pt>
                <c:pt idx="53">
                  <c:v>41480</c:v>
                </c:pt>
                <c:pt idx="54">
                  <c:v>41479</c:v>
                </c:pt>
                <c:pt idx="55">
                  <c:v>41478</c:v>
                </c:pt>
                <c:pt idx="56">
                  <c:v>41477</c:v>
                </c:pt>
                <c:pt idx="57">
                  <c:v>41474</c:v>
                </c:pt>
                <c:pt idx="58">
                  <c:v>41473</c:v>
                </c:pt>
                <c:pt idx="59">
                  <c:v>41472</c:v>
                </c:pt>
                <c:pt idx="60">
                  <c:v>41471</c:v>
                </c:pt>
                <c:pt idx="61">
                  <c:v>41470</c:v>
                </c:pt>
                <c:pt idx="62">
                  <c:v>41467</c:v>
                </c:pt>
                <c:pt idx="63">
                  <c:v>41466</c:v>
                </c:pt>
                <c:pt idx="64">
                  <c:v>41465</c:v>
                </c:pt>
                <c:pt idx="65">
                  <c:v>41464</c:v>
                </c:pt>
                <c:pt idx="66">
                  <c:v>41463</c:v>
                </c:pt>
                <c:pt idx="67">
                  <c:v>41460</c:v>
                </c:pt>
                <c:pt idx="68">
                  <c:v>41458</c:v>
                </c:pt>
                <c:pt idx="69">
                  <c:v>41457</c:v>
                </c:pt>
                <c:pt idx="70">
                  <c:v>41456</c:v>
                </c:pt>
                <c:pt idx="71">
                  <c:v>41453</c:v>
                </c:pt>
                <c:pt idx="72">
                  <c:v>41452</c:v>
                </c:pt>
                <c:pt idx="73">
                  <c:v>41451</c:v>
                </c:pt>
                <c:pt idx="74">
                  <c:v>41450</c:v>
                </c:pt>
                <c:pt idx="75">
                  <c:v>41449</c:v>
                </c:pt>
                <c:pt idx="76">
                  <c:v>41446</c:v>
                </c:pt>
                <c:pt idx="77">
                  <c:v>41445</c:v>
                </c:pt>
                <c:pt idx="78">
                  <c:v>41444</c:v>
                </c:pt>
                <c:pt idx="79">
                  <c:v>41443</c:v>
                </c:pt>
                <c:pt idx="80">
                  <c:v>41442</c:v>
                </c:pt>
                <c:pt idx="81">
                  <c:v>41439</c:v>
                </c:pt>
                <c:pt idx="82">
                  <c:v>41438</c:v>
                </c:pt>
                <c:pt idx="83">
                  <c:v>41437</c:v>
                </c:pt>
                <c:pt idx="84">
                  <c:v>41436</c:v>
                </c:pt>
                <c:pt idx="85">
                  <c:v>41435</c:v>
                </c:pt>
                <c:pt idx="86">
                  <c:v>41432</c:v>
                </c:pt>
                <c:pt idx="87">
                  <c:v>41431</c:v>
                </c:pt>
                <c:pt idx="88">
                  <c:v>41430</c:v>
                </c:pt>
                <c:pt idx="89">
                  <c:v>41429</c:v>
                </c:pt>
                <c:pt idx="90">
                  <c:v>41428</c:v>
                </c:pt>
                <c:pt idx="91">
                  <c:v>41425</c:v>
                </c:pt>
                <c:pt idx="92">
                  <c:v>41424</c:v>
                </c:pt>
                <c:pt idx="93">
                  <c:v>41423</c:v>
                </c:pt>
                <c:pt idx="94">
                  <c:v>41422</c:v>
                </c:pt>
                <c:pt idx="95">
                  <c:v>41418</c:v>
                </c:pt>
                <c:pt idx="96">
                  <c:v>41417</c:v>
                </c:pt>
                <c:pt idx="97">
                  <c:v>41416</c:v>
                </c:pt>
                <c:pt idx="98">
                  <c:v>41415</c:v>
                </c:pt>
                <c:pt idx="99">
                  <c:v>41414</c:v>
                </c:pt>
                <c:pt idx="100">
                  <c:v>41411</c:v>
                </c:pt>
                <c:pt idx="101">
                  <c:v>41410</c:v>
                </c:pt>
                <c:pt idx="102">
                  <c:v>41409</c:v>
                </c:pt>
                <c:pt idx="103">
                  <c:v>41408</c:v>
                </c:pt>
                <c:pt idx="104">
                  <c:v>41407</c:v>
                </c:pt>
                <c:pt idx="105">
                  <c:v>41404</c:v>
                </c:pt>
                <c:pt idx="106">
                  <c:v>41403</c:v>
                </c:pt>
                <c:pt idx="107">
                  <c:v>41402</c:v>
                </c:pt>
                <c:pt idx="108">
                  <c:v>41401</c:v>
                </c:pt>
                <c:pt idx="109">
                  <c:v>41400</c:v>
                </c:pt>
                <c:pt idx="110">
                  <c:v>41397</c:v>
                </c:pt>
                <c:pt idx="111">
                  <c:v>41396</c:v>
                </c:pt>
                <c:pt idx="112">
                  <c:v>41395</c:v>
                </c:pt>
                <c:pt idx="113">
                  <c:v>41394</c:v>
                </c:pt>
                <c:pt idx="114">
                  <c:v>41393</c:v>
                </c:pt>
                <c:pt idx="115">
                  <c:v>41390</c:v>
                </c:pt>
                <c:pt idx="116">
                  <c:v>41389</c:v>
                </c:pt>
                <c:pt idx="117">
                  <c:v>41388</c:v>
                </c:pt>
                <c:pt idx="118">
                  <c:v>41387</c:v>
                </c:pt>
                <c:pt idx="119">
                  <c:v>41386</c:v>
                </c:pt>
                <c:pt idx="120">
                  <c:v>41383</c:v>
                </c:pt>
                <c:pt idx="121">
                  <c:v>41382</c:v>
                </c:pt>
                <c:pt idx="122">
                  <c:v>41381</c:v>
                </c:pt>
                <c:pt idx="123">
                  <c:v>41380</c:v>
                </c:pt>
                <c:pt idx="124">
                  <c:v>41379</c:v>
                </c:pt>
                <c:pt idx="125">
                  <c:v>41376</c:v>
                </c:pt>
                <c:pt idx="126">
                  <c:v>41375</c:v>
                </c:pt>
                <c:pt idx="127">
                  <c:v>41374</c:v>
                </c:pt>
                <c:pt idx="128">
                  <c:v>41373</c:v>
                </c:pt>
                <c:pt idx="129">
                  <c:v>41372</c:v>
                </c:pt>
                <c:pt idx="130">
                  <c:v>41369</c:v>
                </c:pt>
                <c:pt idx="131">
                  <c:v>41368</c:v>
                </c:pt>
                <c:pt idx="132">
                  <c:v>41367</c:v>
                </c:pt>
                <c:pt idx="133">
                  <c:v>41366</c:v>
                </c:pt>
                <c:pt idx="134">
                  <c:v>41365</c:v>
                </c:pt>
                <c:pt idx="135">
                  <c:v>41361</c:v>
                </c:pt>
                <c:pt idx="136">
                  <c:v>41360</c:v>
                </c:pt>
                <c:pt idx="137">
                  <c:v>41359</c:v>
                </c:pt>
                <c:pt idx="138">
                  <c:v>41358</c:v>
                </c:pt>
                <c:pt idx="139">
                  <c:v>41355</c:v>
                </c:pt>
                <c:pt idx="140">
                  <c:v>41354</c:v>
                </c:pt>
                <c:pt idx="141">
                  <c:v>41353</c:v>
                </c:pt>
                <c:pt idx="142">
                  <c:v>41352</c:v>
                </c:pt>
                <c:pt idx="143">
                  <c:v>41351</c:v>
                </c:pt>
                <c:pt idx="144">
                  <c:v>41348</c:v>
                </c:pt>
                <c:pt idx="145">
                  <c:v>41347</c:v>
                </c:pt>
                <c:pt idx="146">
                  <c:v>41346</c:v>
                </c:pt>
                <c:pt idx="147">
                  <c:v>41345</c:v>
                </c:pt>
                <c:pt idx="148">
                  <c:v>41344</c:v>
                </c:pt>
                <c:pt idx="149">
                  <c:v>41341</c:v>
                </c:pt>
                <c:pt idx="150">
                  <c:v>41340</c:v>
                </c:pt>
                <c:pt idx="151">
                  <c:v>41339</c:v>
                </c:pt>
                <c:pt idx="152">
                  <c:v>41338</c:v>
                </c:pt>
                <c:pt idx="153">
                  <c:v>41337</c:v>
                </c:pt>
                <c:pt idx="154">
                  <c:v>41334</c:v>
                </c:pt>
                <c:pt idx="155">
                  <c:v>41333</c:v>
                </c:pt>
                <c:pt idx="156">
                  <c:v>41332</c:v>
                </c:pt>
                <c:pt idx="157">
                  <c:v>41331</c:v>
                </c:pt>
                <c:pt idx="158">
                  <c:v>41330</c:v>
                </c:pt>
                <c:pt idx="159">
                  <c:v>41327</c:v>
                </c:pt>
                <c:pt idx="160">
                  <c:v>41326</c:v>
                </c:pt>
                <c:pt idx="161">
                  <c:v>41325</c:v>
                </c:pt>
                <c:pt idx="162">
                  <c:v>41324</c:v>
                </c:pt>
                <c:pt idx="163">
                  <c:v>41320</c:v>
                </c:pt>
                <c:pt idx="164">
                  <c:v>41319</c:v>
                </c:pt>
                <c:pt idx="165">
                  <c:v>41318</c:v>
                </c:pt>
                <c:pt idx="166">
                  <c:v>41317</c:v>
                </c:pt>
                <c:pt idx="167">
                  <c:v>41316</c:v>
                </c:pt>
                <c:pt idx="168">
                  <c:v>41313</c:v>
                </c:pt>
                <c:pt idx="169">
                  <c:v>41312</c:v>
                </c:pt>
                <c:pt idx="170">
                  <c:v>41311</c:v>
                </c:pt>
                <c:pt idx="171">
                  <c:v>41310</c:v>
                </c:pt>
                <c:pt idx="172">
                  <c:v>41309</c:v>
                </c:pt>
                <c:pt idx="173">
                  <c:v>41306</c:v>
                </c:pt>
                <c:pt idx="174">
                  <c:v>41305</c:v>
                </c:pt>
                <c:pt idx="175">
                  <c:v>41304</c:v>
                </c:pt>
                <c:pt idx="176">
                  <c:v>41303</c:v>
                </c:pt>
                <c:pt idx="177">
                  <c:v>41302</c:v>
                </c:pt>
                <c:pt idx="178">
                  <c:v>41299</c:v>
                </c:pt>
                <c:pt idx="179">
                  <c:v>41298</c:v>
                </c:pt>
                <c:pt idx="180">
                  <c:v>41297</c:v>
                </c:pt>
                <c:pt idx="181">
                  <c:v>41296</c:v>
                </c:pt>
                <c:pt idx="182">
                  <c:v>41292</c:v>
                </c:pt>
                <c:pt idx="183">
                  <c:v>41291</c:v>
                </c:pt>
                <c:pt idx="184">
                  <c:v>41290</c:v>
                </c:pt>
                <c:pt idx="185">
                  <c:v>41289</c:v>
                </c:pt>
                <c:pt idx="186">
                  <c:v>41288</c:v>
                </c:pt>
                <c:pt idx="187">
                  <c:v>41285</c:v>
                </c:pt>
                <c:pt idx="188">
                  <c:v>41284</c:v>
                </c:pt>
                <c:pt idx="189">
                  <c:v>41283</c:v>
                </c:pt>
                <c:pt idx="190">
                  <c:v>41282</c:v>
                </c:pt>
                <c:pt idx="191">
                  <c:v>41281</c:v>
                </c:pt>
                <c:pt idx="192">
                  <c:v>41278</c:v>
                </c:pt>
                <c:pt idx="193">
                  <c:v>41277</c:v>
                </c:pt>
                <c:pt idx="194">
                  <c:v>41276</c:v>
                </c:pt>
                <c:pt idx="195">
                  <c:v>41274</c:v>
                </c:pt>
                <c:pt idx="196">
                  <c:v>41271</c:v>
                </c:pt>
                <c:pt idx="197">
                  <c:v>41270</c:v>
                </c:pt>
                <c:pt idx="198">
                  <c:v>41269</c:v>
                </c:pt>
                <c:pt idx="199">
                  <c:v>41267</c:v>
                </c:pt>
                <c:pt idx="200">
                  <c:v>41264</c:v>
                </c:pt>
                <c:pt idx="201">
                  <c:v>41263</c:v>
                </c:pt>
                <c:pt idx="202">
                  <c:v>41262</c:v>
                </c:pt>
                <c:pt idx="203">
                  <c:v>41261</c:v>
                </c:pt>
                <c:pt idx="204">
                  <c:v>41260</c:v>
                </c:pt>
                <c:pt idx="205">
                  <c:v>41257</c:v>
                </c:pt>
                <c:pt idx="206">
                  <c:v>41256</c:v>
                </c:pt>
                <c:pt idx="207">
                  <c:v>41255</c:v>
                </c:pt>
                <c:pt idx="208">
                  <c:v>41254</c:v>
                </c:pt>
                <c:pt idx="209">
                  <c:v>41253</c:v>
                </c:pt>
                <c:pt idx="210">
                  <c:v>41250</c:v>
                </c:pt>
                <c:pt idx="211">
                  <c:v>41249</c:v>
                </c:pt>
                <c:pt idx="212">
                  <c:v>41248</c:v>
                </c:pt>
                <c:pt idx="213">
                  <c:v>41247</c:v>
                </c:pt>
                <c:pt idx="214">
                  <c:v>41246</c:v>
                </c:pt>
                <c:pt idx="215">
                  <c:v>41243</c:v>
                </c:pt>
                <c:pt idx="216">
                  <c:v>41242</c:v>
                </c:pt>
                <c:pt idx="217">
                  <c:v>41241</c:v>
                </c:pt>
                <c:pt idx="218">
                  <c:v>41240</c:v>
                </c:pt>
                <c:pt idx="219">
                  <c:v>41239</c:v>
                </c:pt>
                <c:pt idx="220">
                  <c:v>41236</c:v>
                </c:pt>
                <c:pt idx="221">
                  <c:v>41234</c:v>
                </c:pt>
                <c:pt idx="222">
                  <c:v>41233</c:v>
                </c:pt>
                <c:pt idx="223">
                  <c:v>41232</c:v>
                </c:pt>
                <c:pt idx="224">
                  <c:v>41229</c:v>
                </c:pt>
                <c:pt idx="225">
                  <c:v>41228</c:v>
                </c:pt>
                <c:pt idx="226">
                  <c:v>41227</c:v>
                </c:pt>
                <c:pt idx="227">
                  <c:v>41226</c:v>
                </c:pt>
                <c:pt idx="228">
                  <c:v>41225</c:v>
                </c:pt>
                <c:pt idx="229">
                  <c:v>41222</c:v>
                </c:pt>
                <c:pt idx="230">
                  <c:v>41221</c:v>
                </c:pt>
                <c:pt idx="231">
                  <c:v>41220</c:v>
                </c:pt>
                <c:pt idx="232">
                  <c:v>41219</c:v>
                </c:pt>
                <c:pt idx="233">
                  <c:v>41218</c:v>
                </c:pt>
                <c:pt idx="234">
                  <c:v>41215</c:v>
                </c:pt>
                <c:pt idx="235">
                  <c:v>41214</c:v>
                </c:pt>
                <c:pt idx="236">
                  <c:v>41213</c:v>
                </c:pt>
                <c:pt idx="237">
                  <c:v>41208</c:v>
                </c:pt>
                <c:pt idx="238">
                  <c:v>41207</c:v>
                </c:pt>
                <c:pt idx="239">
                  <c:v>41206</c:v>
                </c:pt>
                <c:pt idx="240">
                  <c:v>41205</c:v>
                </c:pt>
                <c:pt idx="241">
                  <c:v>41204</c:v>
                </c:pt>
                <c:pt idx="242">
                  <c:v>41201</c:v>
                </c:pt>
                <c:pt idx="243">
                  <c:v>41200</c:v>
                </c:pt>
                <c:pt idx="244">
                  <c:v>41199</c:v>
                </c:pt>
                <c:pt idx="245">
                  <c:v>41198</c:v>
                </c:pt>
                <c:pt idx="246">
                  <c:v>41197</c:v>
                </c:pt>
                <c:pt idx="247">
                  <c:v>41194</c:v>
                </c:pt>
                <c:pt idx="248">
                  <c:v>41193</c:v>
                </c:pt>
                <c:pt idx="249">
                  <c:v>41192</c:v>
                </c:pt>
                <c:pt idx="250">
                  <c:v>41191</c:v>
                </c:pt>
                <c:pt idx="251">
                  <c:v>41190</c:v>
                </c:pt>
                <c:pt idx="252">
                  <c:v>41187</c:v>
                </c:pt>
                <c:pt idx="253">
                  <c:v>41186</c:v>
                </c:pt>
                <c:pt idx="254">
                  <c:v>41185</c:v>
                </c:pt>
                <c:pt idx="255">
                  <c:v>41184</c:v>
                </c:pt>
                <c:pt idx="256">
                  <c:v>41183</c:v>
                </c:pt>
                <c:pt idx="257">
                  <c:v>41180</c:v>
                </c:pt>
                <c:pt idx="258">
                  <c:v>41179</c:v>
                </c:pt>
                <c:pt idx="259">
                  <c:v>41178</c:v>
                </c:pt>
                <c:pt idx="260">
                  <c:v>41177</c:v>
                </c:pt>
                <c:pt idx="261">
                  <c:v>41176</c:v>
                </c:pt>
                <c:pt idx="262">
                  <c:v>41173</c:v>
                </c:pt>
                <c:pt idx="263">
                  <c:v>41172</c:v>
                </c:pt>
                <c:pt idx="264">
                  <c:v>41171</c:v>
                </c:pt>
                <c:pt idx="265">
                  <c:v>41170</c:v>
                </c:pt>
                <c:pt idx="266">
                  <c:v>41169</c:v>
                </c:pt>
                <c:pt idx="267">
                  <c:v>41166</c:v>
                </c:pt>
                <c:pt idx="268">
                  <c:v>41165</c:v>
                </c:pt>
                <c:pt idx="269">
                  <c:v>41164</c:v>
                </c:pt>
                <c:pt idx="270">
                  <c:v>41163</c:v>
                </c:pt>
                <c:pt idx="271">
                  <c:v>41162</c:v>
                </c:pt>
                <c:pt idx="272">
                  <c:v>41159</c:v>
                </c:pt>
                <c:pt idx="273">
                  <c:v>41158</c:v>
                </c:pt>
                <c:pt idx="274">
                  <c:v>41157</c:v>
                </c:pt>
                <c:pt idx="275">
                  <c:v>41156</c:v>
                </c:pt>
                <c:pt idx="276">
                  <c:v>41152</c:v>
                </c:pt>
                <c:pt idx="277">
                  <c:v>41151</c:v>
                </c:pt>
                <c:pt idx="278">
                  <c:v>41150</c:v>
                </c:pt>
              </c:numCache>
            </c:numRef>
          </c:cat>
          <c:val>
            <c:numRef>
              <c:f>CalculationsAndCharts!$D$33:$D$311</c:f>
              <c:numCache>
                <c:formatCode>#,##0.00</c:formatCode>
                <c:ptCount val="279"/>
                <c:pt idx="0">
                  <c:v>164.18</c:v>
                </c:pt>
                <c:pt idx="1">
                  <c:v>165.76</c:v>
                </c:pt>
                <c:pt idx="2">
                  <c:v>165.78</c:v>
                </c:pt>
                <c:pt idx="3">
                  <c:v>166.11</c:v>
                </c:pt>
                <c:pt idx="4">
                  <c:v>167.14</c:v>
                </c:pt>
                <c:pt idx="5">
                  <c:v>166.71</c:v>
                </c:pt>
                <c:pt idx="6">
                  <c:v>166.5</c:v>
                </c:pt>
                <c:pt idx="7">
                  <c:v>165.85</c:v>
                </c:pt>
                <c:pt idx="8">
                  <c:v>167.19</c:v>
                </c:pt>
                <c:pt idx="9">
                  <c:v>167.66</c:v>
                </c:pt>
                <c:pt idx="10">
                  <c:v>167.98</c:v>
                </c:pt>
                <c:pt idx="11">
                  <c:v>168.24</c:v>
                </c:pt>
                <c:pt idx="12">
                  <c:v>168.82</c:v>
                </c:pt>
                <c:pt idx="13">
                  <c:v>170.64</c:v>
                </c:pt>
                <c:pt idx="14">
                  <c:v>170.99</c:v>
                </c:pt>
                <c:pt idx="15">
                  <c:v>168.52</c:v>
                </c:pt>
                <c:pt idx="16">
                  <c:v>167.98</c:v>
                </c:pt>
                <c:pt idx="17">
                  <c:v>168.67</c:v>
                </c:pt>
                <c:pt idx="18">
                  <c:v>166.66</c:v>
                </c:pt>
                <c:pt idx="19">
                  <c:v>166.87</c:v>
                </c:pt>
                <c:pt idx="20">
                  <c:v>166.18</c:v>
                </c:pt>
                <c:pt idx="21">
                  <c:v>166.18</c:v>
                </c:pt>
                <c:pt idx="22">
                  <c:v>164.03</c:v>
                </c:pt>
                <c:pt idx="23">
                  <c:v>164.08</c:v>
                </c:pt>
                <c:pt idx="24">
                  <c:v>163.43</c:v>
                </c:pt>
                <c:pt idx="25">
                  <c:v>162.03</c:v>
                </c:pt>
                <c:pt idx="26">
                  <c:v>162.82</c:v>
                </c:pt>
                <c:pt idx="27">
                  <c:v>162.12</c:v>
                </c:pt>
                <c:pt idx="28">
                  <c:v>161.16999999999999</c:v>
                </c:pt>
                <c:pt idx="29">
                  <c:v>160.88</c:v>
                </c:pt>
                <c:pt idx="30">
                  <c:v>161.96</c:v>
                </c:pt>
                <c:pt idx="31">
                  <c:v>164.36</c:v>
                </c:pt>
                <c:pt idx="32">
                  <c:v>164.12</c:v>
                </c:pt>
                <c:pt idx="33">
                  <c:v>162.5</c:v>
                </c:pt>
                <c:pt idx="34">
                  <c:v>162.71</c:v>
                </c:pt>
                <c:pt idx="35">
                  <c:v>162.63999999999999</c:v>
                </c:pt>
                <c:pt idx="36">
                  <c:v>163.22999999999999</c:v>
                </c:pt>
                <c:pt idx="37">
                  <c:v>163.63999999999999</c:v>
                </c:pt>
                <c:pt idx="38">
                  <c:v>164.98</c:v>
                </c:pt>
                <c:pt idx="39">
                  <c:v>167.06</c:v>
                </c:pt>
                <c:pt idx="40">
                  <c:v>166.94</c:v>
                </c:pt>
                <c:pt idx="41">
                  <c:v>166.01</c:v>
                </c:pt>
                <c:pt idx="42">
                  <c:v>167.11</c:v>
                </c:pt>
                <c:pt idx="43">
                  <c:v>167.51</c:v>
                </c:pt>
                <c:pt idx="44">
                  <c:v>166.72</c:v>
                </c:pt>
                <c:pt idx="45">
                  <c:v>167.89</c:v>
                </c:pt>
                <c:pt idx="46">
                  <c:v>168.08</c:v>
                </c:pt>
                <c:pt idx="47">
                  <c:v>167.8</c:v>
                </c:pt>
                <c:pt idx="48">
                  <c:v>167.51</c:v>
                </c:pt>
                <c:pt idx="49">
                  <c:v>166.48</c:v>
                </c:pt>
                <c:pt idx="50">
                  <c:v>166.63</c:v>
                </c:pt>
                <c:pt idx="51">
                  <c:v>166.22</c:v>
                </c:pt>
                <c:pt idx="52">
                  <c:v>165.77</c:v>
                </c:pt>
                <c:pt idx="53">
                  <c:v>165.77</c:v>
                </c:pt>
                <c:pt idx="54">
                  <c:v>167.31</c:v>
                </c:pt>
                <c:pt idx="55">
                  <c:v>167.33</c:v>
                </c:pt>
                <c:pt idx="56">
                  <c:v>166.94</c:v>
                </c:pt>
                <c:pt idx="57">
                  <c:v>166.06</c:v>
                </c:pt>
                <c:pt idx="58">
                  <c:v>165.86</c:v>
                </c:pt>
                <c:pt idx="59">
                  <c:v>165.71</c:v>
                </c:pt>
                <c:pt idx="60">
                  <c:v>165.81</c:v>
                </c:pt>
                <c:pt idx="61">
                  <c:v>165.52</c:v>
                </c:pt>
                <c:pt idx="62">
                  <c:v>164.95</c:v>
                </c:pt>
                <c:pt idx="63">
                  <c:v>164.67</c:v>
                </c:pt>
                <c:pt idx="64">
                  <c:v>162.56</c:v>
                </c:pt>
                <c:pt idx="65">
                  <c:v>162.57</c:v>
                </c:pt>
                <c:pt idx="66">
                  <c:v>161.47</c:v>
                </c:pt>
                <c:pt idx="67">
                  <c:v>160.1</c:v>
                </c:pt>
                <c:pt idx="68">
                  <c:v>158.13999999999999</c:v>
                </c:pt>
                <c:pt idx="69">
                  <c:v>158.77000000000001</c:v>
                </c:pt>
                <c:pt idx="70">
                  <c:v>158.91</c:v>
                </c:pt>
                <c:pt idx="71">
                  <c:v>158.29</c:v>
                </c:pt>
                <c:pt idx="72">
                  <c:v>158.75</c:v>
                </c:pt>
                <c:pt idx="73">
                  <c:v>157.54</c:v>
                </c:pt>
                <c:pt idx="74">
                  <c:v>156.16999999999999</c:v>
                </c:pt>
                <c:pt idx="75">
                  <c:v>155.11000000000001</c:v>
                </c:pt>
                <c:pt idx="76">
                  <c:v>157.31</c:v>
                </c:pt>
                <c:pt idx="77">
                  <c:v>158.66</c:v>
                </c:pt>
                <c:pt idx="78">
                  <c:v>162.33000000000001</c:v>
                </c:pt>
                <c:pt idx="79">
                  <c:v>161.27000000000001</c:v>
                </c:pt>
                <c:pt idx="80">
                  <c:v>161.04</c:v>
                </c:pt>
                <c:pt idx="81">
                  <c:v>160.79</c:v>
                </c:pt>
                <c:pt idx="82">
                  <c:v>158.47</c:v>
                </c:pt>
                <c:pt idx="83">
                  <c:v>160.97</c:v>
                </c:pt>
                <c:pt idx="84">
                  <c:v>160.08000000000001</c:v>
                </c:pt>
                <c:pt idx="85">
                  <c:v>162.04</c:v>
                </c:pt>
                <c:pt idx="86">
                  <c:v>160.61000000000001</c:v>
                </c:pt>
                <c:pt idx="87">
                  <c:v>158.01</c:v>
                </c:pt>
                <c:pt idx="88">
                  <c:v>159.86000000000001</c:v>
                </c:pt>
                <c:pt idx="89">
                  <c:v>161.19</c:v>
                </c:pt>
                <c:pt idx="90">
                  <c:v>160.59</c:v>
                </c:pt>
                <c:pt idx="91">
                  <c:v>162.1</c:v>
                </c:pt>
                <c:pt idx="92">
                  <c:v>162.08000000000001</c:v>
                </c:pt>
                <c:pt idx="93">
                  <c:v>162.16</c:v>
                </c:pt>
                <c:pt idx="94">
                  <c:v>163.74</c:v>
                </c:pt>
                <c:pt idx="95">
                  <c:v>161.22</c:v>
                </c:pt>
                <c:pt idx="96">
                  <c:v>160.91999999999999</c:v>
                </c:pt>
                <c:pt idx="97">
                  <c:v>164.03</c:v>
                </c:pt>
                <c:pt idx="98">
                  <c:v>163.78</c:v>
                </c:pt>
                <c:pt idx="99">
                  <c:v>163.47999999999999</c:v>
                </c:pt>
                <c:pt idx="100">
                  <c:v>162.66999999999999</c:v>
                </c:pt>
                <c:pt idx="101">
                  <c:v>162.5</c:v>
                </c:pt>
                <c:pt idx="102">
                  <c:v>161.69999999999999</c:v>
                </c:pt>
                <c:pt idx="103">
                  <c:v>160.44</c:v>
                </c:pt>
                <c:pt idx="104">
                  <c:v>159.97999999999999</c:v>
                </c:pt>
                <c:pt idx="105">
                  <c:v>159.77000000000001</c:v>
                </c:pt>
                <c:pt idx="106">
                  <c:v>160.04</c:v>
                </c:pt>
                <c:pt idx="107">
                  <c:v>159.21</c:v>
                </c:pt>
                <c:pt idx="108">
                  <c:v>158.93</c:v>
                </c:pt>
                <c:pt idx="109">
                  <c:v>158.30000000000001</c:v>
                </c:pt>
                <c:pt idx="110">
                  <c:v>157.94999999999999</c:v>
                </c:pt>
                <c:pt idx="111">
                  <c:v>155.54</c:v>
                </c:pt>
                <c:pt idx="112">
                  <c:v>156.18</c:v>
                </c:pt>
                <c:pt idx="113">
                  <c:v>156.12</c:v>
                </c:pt>
                <c:pt idx="114">
                  <c:v>155.53</c:v>
                </c:pt>
                <c:pt idx="115">
                  <c:v>155.19999999999999</c:v>
                </c:pt>
                <c:pt idx="116">
                  <c:v>155.21</c:v>
                </c:pt>
                <c:pt idx="117">
                  <c:v>154.71</c:v>
                </c:pt>
                <c:pt idx="118">
                  <c:v>153.85</c:v>
                </c:pt>
                <c:pt idx="119">
                  <c:v>152.69999999999999</c:v>
                </c:pt>
                <c:pt idx="120">
                  <c:v>151.44999999999999</c:v>
                </c:pt>
                <c:pt idx="121">
                  <c:v>152.30000000000001</c:v>
                </c:pt>
                <c:pt idx="122">
                  <c:v>153.19999999999999</c:v>
                </c:pt>
                <c:pt idx="123">
                  <c:v>153.19999999999999</c:v>
                </c:pt>
                <c:pt idx="124">
                  <c:v>154.87</c:v>
                </c:pt>
                <c:pt idx="125">
                  <c:v>155.54</c:v>
                </c:pt>
                <c:pt idx="126">
                  <c:v>155.56</c:v>
                </c:pt>
                <c:pt idx="127">
                  <c:v>154.06</c:v>
                </c:pt>
                <c:pt idx="128">
                  <c:v>153.4</c:v>
                </c:pt>
                <c:pt idx="129">
                  <c:v>152.19999999999999</c:v>
                </c:pt>
                <c:pt idx="130">
                  <c:v>150.9</c:v>
                </c:pt>
                <c:pt idx="131">
                  <c:v>152.36000000000001</c:v>
                </c:pt>
                <c:pt idx="132">
                  <c:v>153.81</c:v>
                </c:pt>
                <c:pt idx="133">
                  <c:v>153.51</c:v>
                </c:pt>
                <c:pt idx="134">
                  <c:v>153.5</c:v>
                </c:pt>
                <c:pt idx="135">
                  <c:v>153</c:v>
                </c:pt>
                <c:pt idx="136">
                  <c:v>152.19</c:v>
                </c:pt>
                <c:pt idx="137">
                  <c:v>152.51</c:v>
                </c:pt>
                <c:pt idx="138">
                  <c:v>152.93</c:v>
                </c:pt>
                <c:pt idx="139">
                  <c:v>151.79</c:v>
                </c:pt>
                <c:pt idx="140">
                  <c:v>151.69999999999999</c:v>
                </c:pt>
                <c:pt idx="141">
                  <c:v>152.44</c:v>
                </c:pt>
                <c:pt idx="142">
                  <c:v>152.22999999999999</c:v>
                </c:pt>
                <c:pt idx="143">
                  <c:v>151.29</c:v>
                </c:pt>
                <c:pt idx="144">
                  <c:v>152.77000000000001</c:v>
                </c:pt>
                <c:pt idx="145">
                  <c:v>152.54</c:v>
                </c:pt>
                <c:pt idx="146">
                  <c:v>152</c:v>
                </c:pt>
                <c:pt idx="147">
                  <c:v>152.16</c:v>
                </c:pt>
                <c:pt idx="148">
                  <c:v>151.58000000000001</c:v>
                </c:pt>
                <c:pt idx="149">
                  <c:v>151.71</c:v>
                </c:pt>
                <c:pt idx="150">
                  <c:v>150.97</c:v>
                </c:pt>
                <c:pt idx="151">
                  <c:v>151.11000000000001</c:v>
                </c:pt>
                <c:pt idx="152">
                  <c:v>149.96</c:v>
                </c:pt>
                <c:pt idx="153">
                  <c:v>148.1</c:v>
                </c:pt>
                <c:pt idx="154">
                  <c:v>147.44</c:v>
                </c:pt>
                <c:pt idx="155">
                  <c:v>148.24</c:v>
                </c:pt>
                <c:pt idx="156">
                  <c:v>146.28</c:v>
                </c:pt>
                <c:pt idx="157">
                  <c:v>146.11000000000001</c:v>
                </c:pt>
                <c:pt idx="158">
                  <c:v>148.94999999999999</c:v>
                </c:pt>
                <c:pt idx="159">
                  <c:v>147.51</c:v>
                </c:pt>
                <c:pt idx="160">
                  <c:v>147.32</c:v>
                </c:pt>
                <c:pt idx="161">
                  <c:v>149.44999999999999</c:v>
                </c:pt>
                <c:pt idx="162">
                  <c:v>148.69999999999999</c:v>
                </c:pt>
                <c:pt idx="163">
                  <c:v>148.75</c:v>
                </c:pt>
                <c:pt idx="164">
                  <c:v>148.03</c:v>
                </c:pt>
                <c:pt idx="165">
                  <c:v>148.66</c:v>
                </c:pt>
                <c:pt idx="166">
                  <c:v>148.13</c:v>
                </c:pt>
                <c:pt idx="167">
                  <c:v>148.08000000000001</c:v>
                </c:pt>
                <c:pt idx="168">
                  <c:v>147.57</c:v>
                </c:pt>
                <c:pt idx="169">
                  <c:v>147.56</c:v>
                </c:pt>
                <c:pt idx="170">
                  <c:v>146.9</c:v>
                </c:pt>
                <c:pt idx="171">
                  <c:v>146.72999999999999</c:v>
                </c:pt>
                <c:pt idx="172">
                  <c:v>146.69999999999999</c:v>
                </c:pt>
                <c:pt idx="173">
                  <c:v>147.02000000000001</c:v>
                </c:pt>
                <c:pt idx="174">
                  <c:v>146.28</c:v>
                </c:pt>
                <c:pt idx="175">
                  <c:v>147.01</c:v>
                </c:pt>
                <c:pt idx="176">
                  <c:v>146.16</c:v>
                </c:pt>
                <c:pt idx="177">
                  <c:v>146.66</c:v>
                </c:pt>
                <c:pt idx="178">
                  <c:v>146.27000000000001</c:v>
                </c:pt>
                <c:pt idx="179">
                  <c:v>145.56</c:v>
                </c:pt>
                <c:pt idx="180">
                  <c:v>145.54</c:v>
                </c:pt>
                <c:pt idx="181">
                  <c:v>144.76</c:v>
                </c:pt>
                <c:pt idx="182">
                  <c:v>144.41</c:v>
                </c:pt>
                <c:pt idx="183">
                  <c:v>144.13999999999999</c:v>
                </c:pt>
                <c:pt idx="184">
                  <c:v>143.24</c:v>
                </c:pt>
                <c:pt idx="185">
                  <c:v>142.77000000000001</c:v>
                </c:pt>
                <c:pt idx="186">
                  <c:v>143.35</c:v>
                </c:pt>
                <c:pt idx="187">
                  <c:v>143.5</c:v>
                </c:pt>
                <c:pt idx="188">
                  <c:v>143.19999999999999</c:v>
                </c:pt>
                <c:pt idx="189">
                  <c:v>142.35</c:v>
                </c:pt>
                <c:pt idx="190">
                  <c:v>142.19999999999999</c:v>
                </c:pt>
                <c:pt idx="191">
                  <c:v>142.33000000000001</c:v>
                </c:pt>
                <c:pt idx="192">
                  <c:v>142.44999999999999</c:v>
                </c:pt>
                <c:pt idx="193">
                  <c:v>142.47</c:v>
                </c:pt>
                <c:pt idx="194">
                  <c:v>141.61000000000001</c:v>
                </c:pt>
                <c:pt idx="195">
                  <c:v>136.30000000000001</c:v>
                </c:pt>
                <c:pt idx="196">
                  <c:v>137.26</c:v>
                </c:pt>
                <c:pt idx="197">
                  <c:v>138.37</c:v>
                </c:pt>
                <c:pt idx="198">
                  <c:v>139.19999999999999</c:v>
                </c:pt>
                <c:pt idx="199">
                  <c:v>139.05000000000001</c:v>
                </c:pt>
                <c:pt idx="200">
                  <c:v>138.74</c:v>
                </c:pt>
                <c:pt idx="201">
                  <c:v>139.91</c:v>
                </c:pt>
                <c:pt idx="202">
                  <c:v>141.02000000000001</c:v>
                </c:pt>
                <c:pt idx="203">
                  <c:v>139.54</c:v>
                </c:pt>
                <c:pt idx="204">
                  <c:v>138.06</c:v>
                </c:pt>
                <c:pt idx="205">
                  <c:v>137.91</c:v>
                </c:pt>
                <c:pt idx="206">
                  <c:v>138.97999999999999</c:v>
                </c:pt>
                <c:pt idx="207">
                  <c:v>139.53</c:v>
                </c:pt>
                <c:pt idx="208">
                  <c:v>138.63</c:v>
                </c:pt>
                <c:pt idx="209">
                  <c:v>137.81</c:v>
                </c:pt>
                <c:pt idx="210">
                  <c:v>138.12</c:v>
                </c:pt>
                <c:pt idx="211">
                  <c:v>136.99</c:v>
                </c:pt>
                <c:pt idx="212">
                  <c:v>136.99</c:v>
                </c:pt>
                <c:pt idx="213">
                  <c:v>137.06</c:v>
                </c:pt>
                <c:pt idx="214">
                  <c:v>138.38</c:v>
                </c:pt>
                <c:pt idx="215">
                  <c:v>137.74</c:v>
                </c:pt>
                <c:pt idx="216">
                  <c:v>137.59</c:v>
                </c:pt>
                <c:pt idx="217">
                  <c:v>135.43</c:v>
                </c:pt>
                <c:pt idx="218">
                  <c:v>136.54</c:v>
                </c:pt>
                <c:pt idx="219">
                  <c:v>136.29</c:v>
                </c:pt>
                <c:pt idx="220">
                  <c:v>135.79</c:v>
                </c:pt>
                <c:pt idx="221">
                  <c:v>134.99</c:v>
                </c:pt>
                <c:pt idx="222">
                  <c:v>134.61000000000001</c:v>
                </c:pt>
                <c:pt idx="223">
                  <c:v>133.63</c:v>
                </c:pt>
                <c:pt idx="224">
                  <c:v>131.69</c:v>
                </c:pt>
                <c:pt idx="225">
                  <c:v>131.77000000000001</c:v>
                </c:pt>
                <c:pt idx="226">
                  <c:v>133.93</c:v>
                </c:pt>
                <c:pt idx="227">
                  <c:v>133.28</c:v>
                </c:pt>
                <c:pt idx="228">
                  <c:v>134.30000000000001</c:v>
                </c:pt>
                <c:pt idx="229">
                  <c:v>133.36000000000001</c:v>
                </c:pt>
                <c:pt idx="230">
                  <c:v>135.37</c:v>
                </c:pt>
                <c:pt idx="231">
                  <c:v>137.27000000000001</c:v>
                </c:pt>
                <c:pt idx="232">
                  <c:v>137.87</c:v>
                </c:pt>
                <c:pt idx="233">
                  <c:v>136.97999999999999</c:v>
                </c:pt>
                <c:pt idx="234">
                  <c:v>139.22999999999999</c:v>
                </c:pt>
                <c:pt idx="235">
                  <c:v>137.27000000000001</c:v>
                </c:pt>
                <c:pt idx="236">
                  <c:v>137.44999999999999</c:v>
                </c:pt>
                <c:pt idx="237">
                  <c:v>136.91999999999999</c:v>
                </c:pt>
                <c:pt idx="238">
                  <c:v>137.62</c:v>
                </c:pt>
                <c:pt idx="239">
                  <c:v>137.53</c:v>
                </c:pt>
                <c:pt idx="240">
                  <c:v>137.47</c:v>
                </c:pt>
                <c:pt idx="241">
                  <c:v>138.72</c:v>
                </c:pt>
                <c:pt idx="242">
                  <c:v>141.04</c:v>
                </c:pt>
                <c:pt idx="243">
                  <c:v>141.30000000000001</c:v>
                </c:pt>
                <c:pt idx="244">
                  <c:v>141.13</c:v>
                </c:pt>
                <c:pt idx="245">
                  <c:v>140.27000000000001</c:v>
                </c:pt>
                <c:pt idx="246">
                  <c:v>138.80000000000001</c:v>
                </c:pt>
                <c:pt idx="247">
                  <c:v>139.01</c:v>
                </c:pt>
                <c:pt idx="248">
                  <c:v>139.81</c:v>
                </c:pt>
                <c:pt idx="249">
                  <c:v>139.71</c:v>
                </c:pt>
                <c:pt idx="250">
                  <c:v>141.02000000000001</c:v>
                </c:pt>
                <c:pt idx="251">
                  <c:v>141.09</c:v>
                </c:pt>
                <c:pt idx="252">
                  <c:v>142.36000000000001</c:v>
                </c:pt>
                <c:pt idx="253">
                  <c:v>141.13</c:v>
                </c:pt>
                <c:pt idx="254">
                  <c:v>140.41</c:v>
                </c:pt>
                <c:pt idx="255">
                  <c:v>140.43</c:v>
                </c:pt>
                <c:pt idx="256">
                  <c:v>140.04</c:v>
                </c:pt>
                <c:pt idx="257">
                  <c:v>139.63</c:v>
                </c:pt>
                <c:pt idx="258">
                  <c:v>139.43</c:v>
                </c:pt>
                <c:pt idx="259">
                  <c:v>139.61000000000001</c:v>
                </c:pt>
                <c:pt idx="260">
                  <c:v>141.44</c:v>
                </c:pt>
                <c:pt idx="261">
                  <c:v>140.66</c:v>
                </c:pt>
                <c:pt idx="262">
                  <c:v>142.1</c:v>
                </c:pt>
                <c:pt idx="263">
                  <c:v>140.75</c:v>
                </c:pt>
                <c:pt idx="264">
                  <c:v>141.49</c:v>
                </c:pt>
                <c:pt idx="265">
                  <c:v>141.19</c:v>
                </c:pt>
                <c:pt idx="266">
                  <c:v>141.63</c:v>
                </c:pt>
                <c:pt idx="267">
                  <c:v>141.57</c:v>
                </c:pt>
                <c:pt idx="268">
                  <c:v>139.16</c:v>
                </c:pt>
                <c:pt idx="269">
                  <c:v>139.16999999999999</c:v>
                </c:pt>
                <c:pt idx="270">
                  <c:v>138.41</c:v>
                </c:pt>
                <c:pt idx="271">
                  <c:v>138.99</c:v>
                </c:pt>
                <c:pt idx="272">
                  <c:v>138.81</c:v>
                </c:pt>
                <c:pt idx="273">
                  <c:v>136.63999999999999</c:v>
                </c:pt>
                <c:pt idx="274">
                  <c:v>135.99</c:v>
                </c:pt>
                <c:pt idx="275">
                  <c:v>135.94999999999999</c:v>
                </c:pt>
                <c:pt idx="276">
                  <c:v>136.19</c:v>
                </c:pt>
                <c:pt idx="277">
                  <c:v>135.82</c:v>
                </c:pt>
                <c:pt idx="278">
                  <c:v>136.41</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CalculationsAndCharts!$B$33:$B$311</c:f>
              <c:numCache>
                <c:formatCode>ddd\ mm/dd/yyyy;@</c:formatCode>
                <c:ptCount val="279"/>
                <c:pt idx="0">
                  <c:v>41556</c:v>
                </c:pt>
                <c:pt idx="1">
                  <c:v>41555</c:v>
                </c:pt>
                <c:pt idx="2">
                  <c:v>41554</c:v>
                </c:pt>
                <c:pt idx="3">
                  <c:v>41551</c:v>
                </c:pt>
                <c:pt idx="4">
                  <c:v>41550</c:v>
                </c:pt>
                <c:pt idx="5">
                  <c:v>41549</c:v>
                </c:pt>
                <c:pt idx="6">
                  <c:v>41548</c:v>
                </c:pt>
                <c:pt idx="7">
                  <c:v>41547</c:v>
                </c:pt>
                <c:pt idx="8">
                  <c:v>41544</c:v>
                </c:pt>
                <c:pt idx="9">
                  <c:v>41543</c:v>
                </c:pt>
                <c:pt idx="10">
                  <c:v>41542</c:v>
                </c:pt>
                <c:pt idx="11">
                  <c:v>41541</c:v>
                </c:pt>
                <c:pt idx="12">
                  <c:v>41540</c:v>
                </c:pt>
                <c:pt idx="13">
                  <c:v>41537</c:v>
                </c:pt>
                <c:pt idx="14">
                  <c:v>41536</c:v>
                </c:pt>
                <c:pt idx="15">
                  <c:v>41535</c:v>
                </c:pt>
                <c:pt idx="16">
                  <c:v>41534</c:v>
                </c:pt>
                <c:pt idx="17">
                  <c:v>41533</c:v>
                </c:pt>
                <c:pt idx="18">
                  <c:v>41530</c:v>
                </c:pt>
                <c:pt idx="19">
                  <c:v>41529</c:v>
                </c:pt>
                <c:pt idx="20">
                  <c:v>41528</c:v>
                </c:pt>
                <c:pt idx="21">
                  <c:v>41527</c:v>
                </c:pt>
                <c:pt idx="22">
                  <c:v>41526</c:v>
                </c:pt>
                <c:pt idx="23">
                  <c:v>41523</c:v>
                </c:pt>
                <c:pt idx="24">
                  <c:v>41522</c:v>
                </c:pt>
                <c:pt idx="25">
                  <c:v>41521</c:v>
                </c:pt>
                <c:pt idx="26">
                  <c:v>41520</c:v>
                </c:pt>
                <c:pt idx="27">
                  <c:v>41516</c:v>
                </c:pt>
                <c:pt idx="28">
                  <c:v>41515</c:v>
                </c:pt>
                <c:pt idx="29">
                  <c:v>41514</c:v>
                </c:pt>
                <c:pt idx="30">
                  <c:v>41513</c:v>
                </c:pt>
                <c:pt idx="31">
                  <c:v>41512</c:v>
                </c:pt>
                <c:pt idx="32">
                  <c:v>41509</c:v>
                </c:pt>
                <c:pt idx="33">
                  <c:v>41508</c:v>
                </c:pt>
                <c:pt idx="34">
                  <c:v>41507</c:v>
                </c:pt>
                <c:pt idx="35">
                  <c:v>41506</c:v>
                </c:pt>
                <c:pt idx="36">
                  <c:v>41505</c:v>
                </c:pt>
                <c:pt idx="37">
                  <c:v>41502</c:v>
                </c:pt>
                <c:pt idx="38">
                  <c:v>41501</c:v>
                </c:pt>
                <c:pt idx="39">
                  <c:v>41500</c:v>
                </c:pt>
                <c:pt idx="40">
                  <c:v>41499</c:v>
                </c:pt>
                <c:pt idx="41">
                  <c:v>41498</c:v>
                </c:pt>
                <c:pt idx="42">
                  <c:v>41495</c:v>
                </c:pt>
                <c:pt idx="43">
                  <c:v>41494</c:v>
                </c:pt>
                <c:pt idx="44">
                  <c:v>41493</c:v>
                </c:pt>
                <c:pt idx="45">
                  <c:v>41492</c:v>
                </c:pt>
                <c:pt idx="46">
                  <c:v>41491</c:v>
                </c:pt>
                <c:pt idx="47">
                  <c:v>41488</c:v>
                </c:pt>
                <c:pt idx="48">
                  <c:v>41487</c:v>
                </c:pt>
                <c:pt idx="49">
                  <c:v>41486</c:v>
                </c:pt>
                <c:pt idx="50">
                  <c:v>41485</c:v>
                </c:pt>
                <c:pt idx="51">
                  <c:v>41484</c:v>
                </c:pt>
                <c:pt idx="52">
                  <c:v>41481</c:v>
                </c:pt>
                <c:pt idx="53">
                  <c:v>41480</c:v>
                </c:pt>
                <c:pt idx="54">
                  <c:v>41479</c:v>
                </c:pt>
                <c:pt idx="55">
                  <c:v>41478</c:v>
                </c:pt>
                <c:pt idx="56">
                  <c:v>41477</c:v>
                </c:pt>
                <c:pt idx="57">
                  <c:v>41474</c:v>
                </c:pt>
                <c:pt idx="58">
                  <c:v>41473</c:v>
                </c:pt>
                <c:pt idx="59">
                  <c:v>41472</c:v>
                </c:pt>
                <c:pt idx="60">
                  <c:v>41471</c:v>
                </c:pt>
                <c:pt idx="61">
                  <c:v>41470</c:v>
                </c:pt>
                <c:pt idx="62">
                  <c:v>41467</c:v>
                </c:pt>
                <c:pt idx="63">
                  <c:v>41466</c:v>
                </c:pt>
                <c:pt idx="64">
                  <c:v>41465</c:v>
                </c:pt>
                <c:pt idx="65">
                  <c:v>41464</c:v>
                </c:pt>
                <c:pt idx="66">
                  <c:v>41463</c:v>
                </c:pt>
                <c:pt idx="67">
                  <c:v>41460</c:v>
                </c:pt>
                <c:pt idx="68">
                  <c:v>41458</c:v>
                </c:pt>
                <c:pt idx="69">
                  <c:v>41457</c:v>
                </c:pt>
                <c:pt idx="70">
                  <c:v>41456</c:v>
                </c:pt>
                <c:pt idx="71">
                  <c:v>41453</c:v>
                </c:pt>
                <c:pt idx="72">
                  <c:v>41452</c:v>
                </c:pt>
                <c:pt idx="73">
                  <c:v>41451</c:v>
                </c:pt>
                <c:pt idx="74">
                  <c:v>41450</c:v>
                </c:pt>
                <c:pt idx="75">
                  <c:v>41449</c:v>
                </c:pt>
                <c:pt idx="76">
                  <c:v>41446</c:v>
                </c:pt>
                <c:pt idx="77">
                  <c:v>41445</c:v>
                </c:pt>
                <c:pt idx="78">
                  <c:v>41444</c:v>
                </c:pt>
                <c:pt idx="79">
                  <c:v>41443</c:v>
                </c:pt>
                <c:pt idx="80">
                  <c:v>41442</c:v>
                </c:pt>
                <c:pt idx="81">
                  <c:v>41439</c:v>
                </c:pt>
                <c:pt idx="82">
                  <c:v>41438</c:v>
                </c:pt>
                <c:pt idx="83">
                  <c:v>41437</c:v>
                </c:pt>
                <c:pt idx="84">
                  <c:v>41436</c:v>
                </c:pt>
                <c:pt idx="85">
                  <c:v>41435</c:v>
                </c:pt>
                <c:pt idx="86">
                  <c:v>41432</c:v>
                </c:pt>
                <c:pt idx="87">
                  <c:v>41431</c:v>
                </c:pt>
                <c:pt idx="88">
                  <c:v>41430</c:v>
                </c:pt>
                <c:pt idx="89">
                  <c:v>41429</c:v>
                </c:pt>
                <c:pt idx="90">
                  <c:v>41428</c:v>
                </c:pt>
                <c:pt idx="91">
                  <c:v>41425</c:v>
                </c:pt>
                <c:pt idx="92">
                  <c:v>41424</c:v>
                </c:pt>
                <c:pt idx="93">
                  <c:v>41423</c:v>
                </c:pt>
                <c:pt idx="94">
                  <c:v>41422</c:v>
                </c:pt>
                <c:pt idx="95">
                  <c:v>41418</c:v>
                </c:pt>
                <c:pt idx="96">
                  <c:v>41417</c:v>
                </c:pt>
                <c:pt idx="97">
                  <c:v>41416</c:v>
                </c:pt>
                <c:pt idx="98">
                  <c:v>41415</c:v>
                </c:pt>
                <c:pt idx="99">
                  <c:v>41414</c:v>
                </c:pt>
                <c:pt idx="100">
                  <c:v>41411</c:v>
                </c:pt>
                <c:pt idx="101">
                  <c:v>41410</c:v>
                </c:pt>
                <c:pt idx="102">
                  <c:v>41409</c:v>
                </c:pt>
                <c:pt idx="103">
                  <c:v>41408</c:v>
                </c:pt>
                <c:pt idx="104">
                  <c:v>41407</c:v>
                </c:pt>
                <c:pt idx="105">
                  <c:v>41404</c:v>
                </c:pt>
                <c:pt idx="106">
                  <c:v>41403</c:v>
                </c:pt>
                <c:pt idx="107">
                  <c:v>41402</c:v>
                </c:pt>
                <c:pt idx="108">
                  <c:v>41401</c:v>
                </c:pt>
                <c:pt idx="109">
                  <c:v>41400</c:v>
                </c:pt>
                <c:pt idx="110">
                  <c:v>41397</c:v>
                </c:pt>
                <c:pt idx="111">
                  <c:v>41396</c:v>
                </c:pt>
                <c:pt idx="112">
                  <c:v>41395</c:v>
                </c:pt>
                <c:pt idx="113">
                  <c:v>41394</c:v>
                </c:pt>
                <c:pt idx="114">
                  <c:v>41393</c:v>
                </c:pt>
                <c:pt idx="115">
                  <c:v>41390</c:v>
                </c:pt>
                <c:pt idx="116">
                  <c:v>41389</c:v>
                </c:pt>
                <c:pt idx="117">
                  <c:v>41388</c:v>
                </c:pt>
                <c:pt idx="118">
                  <c:v>41387</c:v>
                </c:pt>
                <c:pt idx="119">
                  <c:v>41386</c:v>
                </c:pt>
                <c:pt idx="120">
                  <c:v>41383</c:v>
                </c:pt>
                <c:pt idx="121">
                  <c:v>41382</c:v>
                </c:pt>
                <c:pt idx="122">
                  <c:v>41381</c:v>
                </c:pt>
                <c:pt idx="123">
                  <c:v>41380</c:v>
                </c:pt>
                <c:pt idx="124">
                  <c:v>41379</c:v>
                </c:pt>
                <c:pt idx="125">
                  <c:v>41376</c:v>
                </c:pt>
                <c:pt idx="126">
                  <c:v>41375</c:v>
                </c:pt>
                <c:pt idx="127">
                  <c:v>41374</c:v>
                </c:pt>
                <c:pt idx="128">
                  <c:v>41373</c:v>
                </c:pt>
                <c:pt idx="129">
                  <c:v>41372</c:v>
                </c:pt>
                <c:pt idx="130">
                  <c:v>41369</c:v>
                </c:pt>
                <c:pt idx="131">
                  <c:v>41368</c:v>
                </c:pt>
                <c:pt idx="132">
                  <c:v>41367</c:v>
                </c:pt>
                <c:pt idx="133">
                  <c:v>41366</c:v>
                </c:pt>
                <c:pt idx="134">
                  <c:v>41365</c:v>
                </c:pt>
                <c:pt idx="135">
                  <c:v>41361</c:v>
                </c:pt>
                <c:pt idx="136">
                  <c:v>41360</c:v>
                </c:pt>
                <c:pt idx="137">
                  <c:v>41359</c:v>
                </c:pt>
                <c:pt idx="138">
                  <c:v>41358</c:v>
                </c:pt>
                <c:pt idx="139">
                  <c:v>41355</c:v>
                </c:pt>
                <c:pt idx="140">
                  <c:v>41354</c:v>
                </c:pt>
                <c:pt idx="141">
                  <c:v>41353</c:v>
                </c:pt>
                <c:pt idx="142">
                  <c:v>41352</c:v>
                </c:pt>
                <c:pt idx="143">
                  <c:v>41351</c:v>
                </c:pt>
                <c:pt idx="144">
                  <c:v>41348</c:v>
                </c:pt>
                <c:pt idx="145">
                  <c:v>41347</c:v>
                </c:pt>
                <c:pt idx="146">
                  <c:v>41346</c:v>
                </c:pt>
                <c:pt idx="147">
                  <c:v>41345</c:v>
                </c:pt>
                <c:pt idx="148">
                  <c:v>41344</c:v>
                </c:pt>
                <c:pt idx="149">
                  <c:v>41341</c:v>
                </c:pt>
                <c:pt idx="150">
                  <c:v>41340</c:v>
                </c:pt>
                <c:pt idx="151">
                  <c:v>41339</c:v>
                </c:pt>
                <c:pt idx="152">
                  <c:v>41338</c:v>
                </c:pt>
                <c:pt idx="153">
                  <c:v>41337</c:v>
                </c:pt>
                <c:pt idx="154">
                  <c:v>41334</c:v>
                </c:pt>
                <c:pt idx="155">
                  <c:v>41333</c:v>
                </c:pt>
                <c:pt idx="156">
                  <c:v>41332</c:v>
                </c:pt>
                <c:pt idx="157">
                  <c:v>41331</c:v>
                </c:pt>
                <c:pt idx="158">
                  <c:v>41330</c:v>
                </c:pt>
                <c:pt idx="159">
                  <c:v>41327</c:v>
                </c:pt>
                <c:pt idx="160">
                  <c:v>41326</c:v>
                </c:pt>
                <c:pt idx="161">
                  <c:v>41325</c:v>
                </c:pt>
                <c:pt idx="162">
                  <c:v>41324</c:v>
                </c:pt>
                <c:pt idx="163">
                  <c:v>41320</c:v>
                </c:pt>
                <c:pt idx="164">
                  <c:v>41319</c:v>
                </c:pt>
                <c:pt idx="165">
                  <c:v>41318</c:v>
                </c:pt>
                <c:pt idx="166">
                  <c:v>41317</c:v>
                </c:pt>
                <c:pt idx="167">
                  <c:v>41316</c:v>
                </c:pt>
                <c:pt idx="168">
                  <c:v>41313</c:v>
                </c:pt>
                <c:pt idx="169">
                  <c:v>41312</c:v>
                </c:pt>
                <c:pt idx="170">
                  <c:v>41311</c:v>
                </c:pt>
                <c:pt idx="171">
                  <c:v>41310</c:v>
                </c:pt>
                <c:pt idx="172">
                  <c:v>41309</c:v>
                </c:pt>
                <c:pt idx="173">
                  <c:v>41306</c:v>
                </c:pt>
                <c:pt idx="174">
                  <c:v>41305</c:v>
                </c:pt>
                <c:pt idx="175">
                  <c:v>41304</c:v>
                </c:pt>
                <c:pt idx="176">
                  <c:v>41303</c:v>
                </c:pt>
                <c:pt idx="177">
                  <c:v>41302</c:v>
                </c:pt>
                <c:pt idx="178">
                  <c:v>41299</c:v>
                </c:pt>
                <c:pt idx="179">
                  <c:v>41298</c:v>
                </c:pt>
                <c:pt idx="180">
                  <c:v>41297</c:v>
                </c:pt>
                <c:pt idx="181">
                  <c:v>41296</c:v>
                </c:pt>
                <c:pt idx="182">
                  <c:v>41292</c:v>
                </c:pt>
                <c:pt idx="183">
                  <c:v>41291</c:v>
                </c:pt>
                <c:pt idx="184">
                  <c:v>41290</c:v>
                </c:pt>
                <c:pt idx="185">
                  <c:v>41289</c:v>
                </c:pt>
                <c:pt idx="186">
                  <c:v>41288</c:v>
                </c:pt>
                <c:pt idx="187">
                  <c:v>41285</c:v>
                </c:pt>
                <c:pt idx="188">
                  <c:v>41284</c:v>
                </c:pt>
                <c:pt idx="189">
                  <c:v>41283</c:v>
                </c:pt>
                <c:pt idx="190">
                  <c:v>41282</c:v>
                </c:pt>
                <c:pt idx="191">
                  <c:v>41281</c:v>
                </c:pt>
                <c:pt idx="192">
                  <c:v>41278</c:v>
                </c:pt>
                <c:pt idx="193">
                  <c:v>41277</c:v>
                </c:pt>
                <c:pt idx="194">
                  <c:v>41276</c:v>
                </c:pt>
                <c:pt idx="195">
                  <c:v>41274</c:v>
                </c:pt>
                <c:pt idx="196">
                  <c:v>41271</c:v>
                </c:pt>
                <c:pt idx="197">
                  <c:v>41270</c:v>
                </c:pt>
                <c:pt idx="198">
                  <c:v>41269</c:v>
                </c:pt>
                <c:pt idx="199">
                  <c:v>41267</c:v>
                </c:pt>
                <c:pt idx="200">
                  <c:v>41264</c:v>
                </c:pt>
                <c:pt idx="201">
                  <c:v>41263</c:v>
                </c:pt>
                <c:pt idx="202">
                  <c:v>41262</c:v>
                </c:pt>
                <c:pt idx="203">
                  <c:v>41261</c:v>
                </c:pt>
                <c:pt idx="204">
                  <c:v>41260</c:v>
                </c:pt>
                <c:pt idx="205">
                  <c:v>41257</c:v>
                </c:pt>
                <c:pt idx="206">
                  <c:v>41256</c:v>
                </c:pt>
                <c:pt idx="207">
                  <c:v>41255</c:v>
                </c:pt>
                <c:pt idx="208">
                  <c:v>41254</c:v>
                </c:pt>
                <c:pt idx="209">
                  <c:v>41253</c:v>
                </c:pt>
                <c:pt idx="210">
                  <c:v>41250</c:v>
                </c:pt>
                <c:pt idx="211">
                  <c:v>41249</c:v>
                </c:pt>
                <c:pt idx="212">
                  <c:v>41248</c:v>
                </c:pt>
                <c:pt idx="213">
                  <c:v>41247</c:v>
                </c:pt>
                <c:pt idx="214">
                  <c:v>41246</c:v>
                </c:pt>
                <c:pt idx="215">
                  <c:v>41243</c:v>
                </c:pt>
                <c:pt idx="216">
                  <c:v>41242</c:v>
                </c:pt>
                <c:pt idx="217">
                  <c:v>41241</c:v>
                </c:pt>
                <c:pt idx="218">
                  <c:v>41240</c:v>
                </c:pt>
                <c:pt idx="219">
                  <c:v>41239</c:v>
                </c:pt>
                <c:pt idx="220">
                  <c:v>41236</c:v>
                </c:pt>
                <c:pt idx="221">
                  <c:v>41234</c:v>
                </c:pt>
                <c:pt idx="222">
                  <c:v>41233</c:v>
                </c:pt>
                <c:pt idx="223">
                  <c:v>41232</c:v>
                </c:pt>
                <c:pt idx="224">
                  <c:v>41229</c:v>
                </c:pt>
                <c:pt idx="225">
                  <c:v>41228</c:v>
                </c:pt>
                <c:pt idx="226">
                  <c:v>41227</c:v>
                </c:pt>
                <c:pt idx="227">
                  <c:v>41226</c:v>
                </c:pt>
                <c:pt idx="228">
                  <c:v>41225</c:v>
                </c:pt>
                <c:pt idx="229">
                  <c:v>41222</c:v>
                </c:pt>
                <c:pt idx="230">
                  <c:v>41221</c:v>
                </c:pt>
                <c:pt idx="231">
                  <c:v>41220</c:v>
                </c:pt>
                <c:pt idx="232">
                  <c:v>41219</c:v>
                </c:pt>
                <c:pt idx="233">
                  <c:v>41218</c:v>
                </c:pt>
                <c:pt idx="234">
                  <c:v>41215</c:v>
                </c:pt>
                <c:pt idx="235">
                  <c:v>41214</c:v>
                </c:pt>
                <c:pt idx="236">
                  <c:v>41213</c:v>
                </c:pt>
                <c:pt idx="237">
                  <c:v>41208</c:v>
                </c:pt>
                <c:pt idx="238">
                  <c:v>41207</c:v>
                </c:pt>
                <c:pt idx="239">
                  <c:v>41206</c:v>
                </c:pt>
                <c:pt idx="240">
                  <c:v>41205</c:v>
                </c:pt>
                <c:pt idx="241">
                  <c:v>41204</c:v>
                </c:pt>
                <c:pt idx="242">
                  <c:v>41201</c:v>
                </c:pt>
                <c:pt idx="243">
                  <c:v>41200</c:v>
                </c:pt>
                <c:pt idx="244">
                  <c:v>41199</c:v>
                </c:pt>
                <c:pt idx="245">
                  <c:v>41198</c:v>
                </c:pt>
                <c:pt idx="246">
                  <c:v>41197</c:v>
                </c:pt>
                <c:pt idx="247">
                  <c:v>41194</c:v>
                </c:pt>
                <c:pt idx="248">
                  <c:v>41193</c:v>
                </c:pt>
                <c:pt idx="249">
                  <c:v>41192</c:v>
                </c:pt>
                <c:pt idx="250">
                  <c:v>41191</c:v>
                </c:pt>
                <c:pt idx="251">
                  <c:v>41190</c:v>
                </c:pt>
                <c:pt idx="252">
                  <c:v>41187</c:v>
                </c:pt>
                <c:pt idx="253">
                  <c:v>41186</c:v>
                </c:pt>
                <c:pt idx="254">
                  <c:v>41185</c:v>
                </c:pt>
                <c:pt idx="255">
                  <c:v>41184</c:v>
                </c:pt>
                <c:pt idx="256">
                  <c:v>41183</c:v>
                </c:pt>
                <c:pt idx="257">
                  <c:v>41180</c:v>
                </c:pt>
                <c:pt idx="258">
                  <c:v>41179</c:v>
                </c:pt>
                <c:pt idx="259">
                  <c:v>41178</c:v>
                </c:pt>
                <c:pt idx="260">
                  <c:v>41177</c:v>
                </c:pt>
                <c:pt idx="261">
                  <c:v>41176</c:v>
                </c:pt>
                <c:pt idx="262">
                  <c:v>41173</c:v>
                </c:pt>
                <c:pt idx="263">
                  <c:v>41172</c:v>
                </c:pt>
                <c:pt idx="264">
                  <c:v>41171</c:v>
                </c:pt>
                <c:pt idx="265">
                  <c:v>41170</c:v>
                </c:pt>
                <c:pt idx="266">
                  <c:v>41169</c:v>
                </c:pt>
                <c:pt idx="267">
                  <c:v>41166</c:v>
                </c:pt>
                <c:pt idx="268">
                  <c:v>41165</c:v>
                </c:pt>
                <c:pt idx="269">
                  <c:v>41164</c:v>
                </c:pt>
                <c:pt idx="270">
                  <c:v>41163</c:v>
                </c:pt>
                <c:pt idx="271">
                  <c:v>41162</c:v>
                </c:pt>
                <c:pt idx="272">
                  <c:v>41159</c:v>
                </c:pt>
                <c:pt idx="273">
                  <c:v>41158</c:v>
                </c:pt>
                <c:pt idx="274">
                  <c:v>41157</c:v>
                </c:pt>
                <c:pt idx="275">
                  <c:v>41156</c:v>
                </c:pt>
                <c:pt idx="276">
                  <c:v>41152</c:v>
                </c:pt>
                <c:pt idx="277">
                  <c:v>41151</c:v>
                </c:pt>
                <c:pt idx="278">
                  <c:v>41150</c:v>
                </c:pt>
              </c:numCache>
            </c:numRef>
          </c:cat>
          <c:val>
            <c:numRef>
              <c:f>CalculationsAndCharts!$E$33:$E$311</c:f>
              <c:numCache>
                <c:formatCode>#,##0.00</c:formatCode>
                <c:ptCount val="279"/>
                <c:pt idx="0">
                  <c:v>164.57</c:v>
                </c:pt>
                <c:pt idx="1">
                  <c:v>165.98</c:v>
                </c:pt>
                <c:pt idx="2">
                  <c:v>166.8</c:v>
                </c:pt>
                <c:pt idx="3">
                  <c:v>167.41</c:v>
                </c:pt>
                <c:pt idx="4">
                  <c:v>167.29</c:v>
                </c:pt>
                <c:pt idx="5">
                  <c:v>167.69</c:v>
                </c:pt>
                <c:pt idx="6">
                  <c:v>167.85</c:v>
                </c:pt>
                <c:pt idx="7">
                  <c:v>166.89</c:v>
                </c:pt>
                <c:pt idx="8">
                  <c:v>167.49</c:v>
                </c:pt>
                <c:pt idx="9">
                  <c:v>168.51</c:v>
                </c:pt>
                <c:pt idx="10">
                  <c:v>168.32</c:v>
                </c:pt>
                <c:pt idx="11">
                  <c:v>168.86</c:v>
                </c:pt>
                <c:pt idx="12">
                  <c:v>168.98</c:v>
                </c:pt>
                <c:pt idx="13">
                  <c:v>170.64</c:v>
                </c:pt>
                <c:pt idx="14">
                  <c:v>171.07</c:v>
                </c:pt>
                <c:pt idx="15">
                  <c:v>170.99</c:v>
                </c:pt>
                <c:pt idx="16">
                  <c:v>168.62</c:v>
                </c:pt>
                <c:pt idx="17">
                  <c:v>168.75</c:v>
                </c:pt>
                <c:pt idx="18">
                  <c:v>166.99</c:v>
                </c:pt>
                <c:pt idx="19">
                  <c:v>167.09</c:v>
                </c:pt>
                <c:pt idx="20">
                  <c:v>166.93</c:v>
                </c:pt>
                <c:pt idx="21">
                  <c:v>166.44</c:v>
                </c:pt>
                <c:pt idx="22">
                  <c:v>165.29</c:v>
                </c:pt>
                <c:pt idx="23">
                  <c:v>164.55</c:v>
                </c:pt>
                <c:pt idx="24">
                  <c:v>163.97</c:v>
                </c:pt>
                <c:pt idx="25">
                  <c:v>163.61000000000001</c:v>
                </c:pt>
                <c:pt idx="26">
                  <c:v>163.16</c:v>
                </c:pt>
                <c:pt idx="27">
                  <c:v>162.13999999999999</c:v>
                </c:pt>
                <c:pt idx="28">
                  <c:v>162.63999999999999</c:v>
                </c:pt>
                <c:pt idx="29">
                  <c:v>162.09</c:v>
                </c:pt>
                <c:pt idx="30">
                  <c:v>163.58000000000001</c:v>
                </c:pt>
                <c:pt idx="31">
                  <c:v>164.86</c:v>
                </c:pt>
                <c:pt idx="32">
                  <c:v>164.4</c:v>
                </c:pt>
                <c:pt idx="33">
                  <c:v>163.88</c:v>
                </c:pt>
                <c:pt idx="34">
                  <c:v>163.61000000000001</c:v>
                </c:pt>
                <c:pt idx="35">
                  <c:v>163.78</c:v>
                </c:pt>
                <c:pt idx="36">
                  <c:v>163.79</c:v>
                </c:pt>
                <c:pt idx="37">
                  <c:v>164.2</c:v>
                </c:pt>
                <c:pt idx="38">
                  <c:v>164.99</c:v>
                </c:pt>
                <c:pt idx="39">
                  <c:v>167.32</c:v>
                </c:pt>
                <c:pt idx="40">
                  <c:v>167.43</c:v>
                </c:pt>
                <c:pt idx="41">
                  <c:v>166.85</c:v>
                </c:pt>
                <c:pt idx="42">
                  <c:v>167.62</c:v>
                </c:pt>
                <c:pt idx="43">
                  <c:v>167.7</c:v>
                </c:pt>
                <c:pt idx="44">
                  <c:v>166.96</c:v>
                </c:pt>
                <c:pt idx="45">
                  <c:v>168.26</c:v>
                </c:pt>
                <c:pt idx="46">
                  <c:v>168.47</c:v>
                </c:pt>
                <c:pt idx="47">
                  <c:v>168.48</c:v>
                </c:pt>
                <c:pt idx="48">
                  <c:v>168.32</c:v>
                </c:pt>
                <c:pt idx="49">
                  <c:v>167.37</c:v>
                </c:pt>
                <c:pt idx="50">
                  <c:v>166.81</c:v>
                </c:pt>
                <c:pt idx="51">
                  <c:v>166.59</c:v>
                </c:pt>
                <c:pt idx="52">
                  <c:v>166.7</c:v>
                </c:pt>
                <c:pt idx="53">
                  <c:v>166.62</c:v>
                </c:pt>
                <c:pt idx="54">
                  <c:v>167.38</c:v>
                </c:pt>
                <c:pt idx="55">
                  <c:v>167.36</c:v>
                </c:pt>
                <c:pt idx="56">
                  <c:v>167.27</c:v>
                </c:pt>
                <c:pt idx="57">
                  <c:v>166.76</c:v>
                </c:pt>
                <c:pt idx="58">
                  <c:v>166.8</c:v>
                </c:pt>
                <c:pt idx="59">
                  <c:v>166.02</c:v>
                </c:pt>
                <c:pt idx="60">
                  <c:v>165.91</c:v>
                </c:pt>
                <c:pt idx="61">
                  <c:v>165.94</c:v>
                </c:pt>
                <c:pt idx="62">
                  <c:v>165.48</c:v>
                </c:pt>
                <c:pt idx="63">
                  <c:v>165.17</c:v>
                </c:pt>
                <c:pt idx="64">
                  <c:v>163.33000000000001</c:v>
                </c:pt>
                <c:pt idx="65">
                  <c:v>162.91999999999999</c:v>
                </c:pt>
                <c:pt idx="66">
                  <c:v>161.99</c:v>
                </c:pt>
                <c:pt idx="67">
                  <c:v>160.69999999999999</c:v>
                </c:pt>
                <c:pt idx="68">
                  <c:v>159.41</c:v>
                </c:pt>
                <c:pt idx="69">
                  <c:v>159.93</c:v>
                </c:pt>
                <c:pt idx="70">
                  <c:v>160.11000000000001</c:v>
                </c:pt>
                <c:pt idx="71">
                  <c:v>159.05000000000001</c:v>
                </c:pt>
                <c:pt idx="72">
                  <c:v>159.46</c:v>
                </c:pt>
                <c:pt idx="73">
                  <c:v>158.16</c:v>
                </c:pt>
                <c:pt idx="74">
                  <c:v>157.77000000000001</c:v>
                </c:pt>
                <c:pt idx="75">
                  <c:v>156.12</c:v>
                </c:pt>
                <c:pt idx="76">
                  <c:v>157.43</c:v>
                </c:pt>
                <c:pt idx="77">
                  <c:v>160.24</c:v>
                </c:pt>
                <c:pt idx="78">
                  <c:v>162.61000000000001</c:v>
                </c:pt>
                <c:pt idx="79">
                  <c:v>162.71</c:v>
                </c:pt>
                <c:pt idx="80">
                  <c:v>161.94999999999999</c:v>
                </c:pt>
                <c:pt idx="81">
                  <c:v>161.41999999999999</c:v>
                </c:pt>
                <c:pt idx="82">
                  <c:v>161.25</c:v>
                </c:pt>
                <c:pt idx="83">
                  <c:v>161.13999999999999</c:v>
                </c:pt>
                <c:pt idx="84">
                  <c:v>161.29</c:v>
                </c:pt>
                <c:pt idx="85">
                  <c:v>162.13</c:v>
                </c:pt>
                <c:pt idx="86">
                  <c:v>161.69</c:v>
                </c:pt>
                <c:pt idx="87">
                  <c:v>159.52000000000001</c:v>
                </c:pt>
                <c:pt idx="88">
                  <c:v>160.19</c:v>
                </c:pt>
                <c:pt idx="89">
                  <c:v>161.84</c:v>
                </c:pt>
                <c:pt idx="90">
                  <c:v>161.21</c:v>
                </c:pt>
                <c:pt idx="91">
                  <c:v>163.02000000000001</c:v>
                </c:pt>
                <c:pt idx="92">
                  <c:v>163.29</c:v>
                </c:pt>
                <c:pt idx="93">
                  <c:v>162.53</c:v>
                </c:pt>
                <c:pt idx="94">
                  <c:v>164.46</c:v>
                </c:pt>
                <c:pt idx="95">
                  <c:v>162.11000000000001</c:v>
                </c:pt>
                <c:pt idx="96">
                  <c:v>162.63</c:v>
                </c:pt>
                <c:pt idx="97">
                  <c:v>165.73</c:v>
                </c:pt>
                <c:pt idx="98">
                  <c:v>164.49</c:v>
                </c:pt>
                <c:pt idx="99">
                  <c:v>164.27</c:v>
                </c:pt>
                <c:pt idx="100">
                  <c:v>163.74</c:v>
                </c:pt>
                <c:pt idx="101">
                  <c:v>163.07</c:v>
                </c:pt>
                <c:pt idx="102">
                  <c:v>163.16</c:v>
                </c:pt>
                <c:pt idx="103">
                  <c:v>162.09</c:v>
                </c:pt>
                <c:pt idx="104">
                  <c:v>160.57</c:v>
                </c:pt>
                <c:pt idx="105">
                  <c:v>160.32</c:v>
                </c:pt>
                <c:pt idx="106">
                  <c:v>160.46</c:v>
                </c:pt>
                <c:pt idx="107">
                  <c:v>160.16</c:v>
                </c:pt>
                <c:pt idx="108">
                  <c:v>159.44</c:v>
                </c:pt>
                <c:pt idx="109">
                  <c:v>158.81</c:v>
                </c:pt>
                <c:pt idx="110">
                  <c:v>158.68</c:v>
                </c:pt>
                <c:pt idx="111">
                  <c:v>156.72999999999999</c:v>
                </c:pt>
                <c:pt idx="112">
                  <c:v>156.26</c:v>
                </c:pt>
                <c:pt idx="113">
                  <c:v>156.56</c:v>
                </c:pt>
                <c:pt idx="114">
                  <c:v>156.49</c:v>
                </c:pt>
                <c:pt idx="115">
                  <c:v>155.46</c:v>
                </c:pt>
                <c:pt idx="116">
                  <c:v>156.13</c:v>
                </c:pt>
                <c:pt idx="117">
                  <c:v>155.16999999999999</c:v>
                </c:pt>
                <c:pt idx="118">
                  <c:v>154.81</c:v>
                </c:pt>
                <c:pt idx="119">
                  <c:v>153.44</c:v>
                </c:pt>
                <c:pt idx="120">
                  <c:v>152.47999999999999</c:v>
                </c:pt>
                <c:pt idx="121">
                  <c:v>152.33000000000001</c:v>
                </c:pt>
                <c:pt idx="122">
                  <c:v>153.22999999999999</c:v>
                </c:pt>
                <c:pt idx="123">
                  <c:v>154.38</c:v>
                </c:pt>
                <c:pt idx="124">
                  <c:v>155</c:v>
                </c:pt>
                <c:pt idx="125">
                  <c:v>155.9</c:v>
                </c:pt>
                <c:pt idx="126">
                  <c:v>156.55000000000001</c:v>
                </c:pt>
                <c:pt idx="127">
                  <c:v>155.72999999999999</c:v>
                </c:pt>
                <c:pt idx="128">
                  <c:v>154.21</c:v>
                </c:pt>
                <c:pt idx="129">
                  <c:v>153.13</c:v>
                </c:pt>
                <c:pt idx="130">
                  <c:v>152.28</c:v>
                </c:pt>
                <c:pt idx="131">
                  <c:v>153.08000000000001</c:v>
                </c:pt>
                <c:pt idx="132">
                  <c:v>153.91999999999999</c:v>
                </c:pt>
                <c:pt idx="133">
                  <c:v>154.1</c:v>
                </c:pt>
                <c:pt idx="134">
                  <c:v>153.81</c:v>
                </c:pt>
                <c:pt idx="135">
                  <c:v>153.75</c:v>
                </c:pt>
                <c:pt idx="136">
                  <c:v>153.15</c:v>
                </c:pt>
                <c:pt idx="137">
                  <c:v>153.13999999999999</c:v>
                </c:pt>
                <c:pt idx="138">
                  <c:v>153.18</c:v>
                </c:pt>
                <c:pt idx="139">
                  <c:v>152.53</c:v>
                </c:pt>
                <c:pt idx="140">
                  <c:v>152.56</c:v>
                </c:pt>
                <c:pt idx="141">
                  <c:v>152.86000000000001</c:v>
                </c:pt>
                <c:pt idx="142">
                  <c:v>152.43</c:v>
                </c:pt>
                <c:pt idx="143">
                  <c:v>152.57</c:v>
                </c:pt>
                <c:pt idx="144">
                  <c:v>152.96</c:v>
                </c:pt>
                <c:pt idx="145">
                  <c:v>153.02000000000001</c:v>
                </c:pt>
                <c:pt idx="146">
                  <c:v>152.35</c:v>
                </c:pt>
                <c:pt idx="147">
                  <c:v>152.34</c:v>
                </c:pt>
                <c:pt idx="148">
                  <c:v>152.28</c:v>
                </c:pt>
                <c:pt idx="149">
                  <c:v>151.88999999999999</c:v>
                </c:pt>
                <c:pt idx="150">
                  <c:v>151.25</c:v>
                </c:pt>
                <c:pt idx="151">
                  <c:v>151.19</c:v>
                </c:pt>
                <c:pt idx="152">
                  <c:v>150.97</c:v>
                </c:pt>
                <c:pt idx="153">
                  <c:v>149.22999999999999</c:v>
                </c:pt>
                <c:pt idx="154">
                  <c:v>148.66</c:v>
                </c:pt>
                <c:pt idx="155">
                  <c:v>149.19</c:v>
                </c:pt>
                <c:pt idx="156">
                  <c:v>148.66</c:v>
                </c:pt>
                <c:pt idx="157">
                  <c:v>146.58000000000001</c:v>
                </c:pt>
                <c:pt idx="158">
                  <c:v>149.18</c:v>
                </c:pt>
                <c:pt idx="159">
                  <c:v>148.22999999999999</c:v>
                </c:pt>
                <c:pt idx="160">
                  <c:v>147.77000000000001</c:v>
                </c:pt>
                <c:pt idx="161">
                  <c:v>149.5</c:v>
                </c:pt>
                <c:pt idx="162">
                  <c:v>149.59</c:v>
                </c:pt>
                <c:pt idx="163">
                  <c:v>148.91</c:v>
                </c:pt>
                <c:pt idx="164">
                  <c:v>148.80000000000001</c:v>
                </c:pt>
                <c:pt idx="165">
                  <c:v>148.93</c:v>
                </c:pt>
                <c:pt idx="166">
                  <c:v>148.63</c:v>
                </c:pt>
                <c:pt idx="167">
                  <c:v>148.24</c:v>
                </c:pt>
                <c:pt idx="168">
                  <c:v>148.22999999999999</c:v>
                </c:pt>
                <c:pt idx="169">
                  <c:v>147.69999999999999</c:v>
                </c:pt>
                <c:pt idx="170">
                  <c:v>147.62</c:v>
                </c:pt>
                <c:pt idx="171">
                  <c:v>147.83000000000001</c:v>
                </c:pt>
                <c:pt idx="172">
                  <c:v>147.63</c:v>
                </c:pt>
                <c:pt idx="173">
                  <c:v>147.78</c:v>
                </c:pt>
                <c:pt idx="174">
                  <c:v>146.75</c:v>
                </c:pt>
                <c:pt idx="175">
                  <c:v>147.30000000000001</c:v>
                </c:pt>
                <c:pt idx="176">
                  <c:v>147.22</c:v>
                </c:pt>
                <c:pt idx="177">
                  <c:v>146.69999999999999</c:v>
                </c:pt>
                <c:pt idx="178">
                  <c:v>146.63</c:v>
                </c:pt>
                <c:pt idx="179">
                  <c:v>146.52000000000001</c:v>
                </c:pt>
                <c:pt idx="180">
                  <c:v>145.9</c:v>
                </c:pt>
                <c:pt idx="181">
                  <c:v>145.54</c:v>
                </c:pt>
                <c:pt idx="182">
                  <c:v>144.91999999999999</c:v>
                </c:pt>
                <c:pt idx="183">
                  <c:v>144.84</c:v>
                </c:pt>
                <c:pt idx="184">
                  <c:v>143.72999999999999</c:v>
                </c:pt>
                <c:pt idx="185">
                  <c:v>143.66999999999999</c:v>
                </c:pt>
                <c:pt idx="186">
                  <c:v>143.53</c:v>
                </c:pt>
                <c:pt idx="187">
                  <c:v>143.61000000000001</c:v>
                </c:pt>
                <c:pt idx="188">
                  <c:v>143.55000000000001</c:v>
                </c:pt>
                <c:pt idx="189">
                  <c:v>142.79</c:v>
                </c:pt>
                <c:pt idx="190">
                  <c:v>142.38999999999999</c:v>
                </c:pt>
                <c:pt idx="191">
                  <c:v>142.59</c:v>
                </c:pt>
                <c:pt idx="192">
                  <c:v>143.07</c:v>
                </c:pt>
                <c:pt idx="193">
                  <c:v>142.84</c:v>
                </c:pt>
                <c:pt idx="194">
                  <c:v>142.63</c:v>
                </c:pt>
                <c:pt idx="195">
                  <c:v>139.13</c:v>
                </c:pt>
                <c:pt idx="196">
                  <c:v>138.02000000000001</c:v>
                </c:pt>
                <c:pt idx="197">
                  <c:v>138.66</c:v>
                </c:pt>
                <c:pt idx="198">
                  <c:v>139.27000000000001</c:v>
                </c:pt>
                <c:pt idx="199">
                  <c:v>139.12</c:v>
                </c:pt>
                <c:pt idx="200">
                  <c:v>140.62</c:v>
                </c:pt>
                <c:pt idx="201">
                  <c:v>140.65</c:v>
                </c:pt>
                <c:pt idx="202">
                  <c:v>141.07</c:v>
                </c:pt>
                <c:pt idx="203">
                  <c:v>141</c:v>
                </c:pt>
                <c:pt idx="204">
                  <c:v>139.4</c:v>
                </c:pt>
                <c:pt idx="205">
                  <c:v>138.16999999999999</c:v>
                </c:pt>
                <c:pt idx="206">
                  <c:v>139.37</c:v>
                </c:pt>
                <c:pt idx="207">
                  <c:v>140.07</c:v>
                </c:pt>
                <c:pt idx="208">
                  <c:v>139.65</c:v>
                </c:pt>
                <c:pt idx="209">
                  <c:v>138.38999999999999</c:v>
                </c:pt>
                <c:pt idx="210">
                  <c:v>138.27000000000001</c:v>
                </c:pt>
                <c:pt idx="211">
                  <c:v>137.63999999999999</c:v>
                </c:pt>
                <c:pt idx="212">
                  <c:v>137.76</c:v>
                </c:pt>
                <c:pt idx="213">
                  <c:v>137.47999999999999</c:v>
                </c:pt>
                <c:pt idx="214">
                  <c:v>138.49</c:v>
                </c:pt>
                <c:pt idx="215">
                  <c:v>138.01</c:v>
                </c:pt>
                <c:pt idx="216">
                  <c:v>138.1</c:v>
                </c:pt>
                <c:pt idx="217">
                  <c:v>137.16</c:v>
                </c:pt>
                <c:pt idx="218">
                  <c:v>137.01</c:v>
                </c:pt>
                <c:pt idx="219">
                  <c:v>136.97999999999999</c:v>
                </c:pt>
                <c:pt idx="220">
                  <c:v>137.02000000000001</c:v>
                </c:pt>
                <c:pt idx="221">
                  <c:v>135.25</c:v>
                </c:pt>
                <c:pt idx="222">
                  <c:v>135.1</c:v>
                </c:pt>
                <c:pt idx="223">
                  <c:v>134.84</c:v>
                </c:pt>
                <c:pt idx="224">
                  <c:v>132.41</c:v>
                </c:pt>
                <c:pt idx="225">
                  <c:v>132.27000000000001</c:v>
                </c:pt>
                <c:pt idx="226">
                  <c:v>134.13999999999999</c:v>
                </c:pt>
                <c:pt idx="227">
                  <c:v>134.93</c:v>
                </c:pt>
                <c:pt idx="228">
                  <c:v>134.51</c:v>
                </c:pt>
                <c:pt idx="229">
                  <c:v>135.12</c:v>
                </c:pt>
                <c:pt idx="230">
                  <c:v>136.06</c:v>
                </c:pt>
                <c:pt idx="231">
                  <c:v>137.29</c:v>
                </c:pt>
                <c:pt idx="232">
                  <c:v>139.07</c:v>
                </c:pt>
                <c:pt idx="233">
                  <c:v>137.77000000000001</c:v>
                </c:pt>
                <c:pt idx="234">
                  <c:v>139.27000000000001</c:v>
                </c:pt>
                <c:pt idx="235">
                  <c:v>138.58000000000001</c:v>
                </c:pt>
                <c:pt idx="236">
                  <c:v>137.63</c:v>
                </c:pt>
                <c:pt idx="237">
                  <c:v>137.44</c:v>
                </c:pt>
                <c:pt idx="238">
                  <c:v>137.87</c:v>
                </c:pt>
                <c:pt idx="239">
                  <c:v>137.69999999999999</c:v>
                </c:pt>
                <c:pt idx="240">
                  <c:v>137.66</c:v>
                </c:pt>
                <c:pt idx="241">
                  <c:v>139.22</c:v>
                </c:pt>
                <c:pt idx="242">
                  <c:v>141.05000000000001</c:v>
                </c:pt>
                <c:pt idx="243">
                  <c:v>141.97999999999999</c:v>
                </c:pt>
                <c:pt idx="244">
                  <c:v>141.79</c:v>
                </c:pt>
                <c:pt idx="245">
                  <c:v>141.13</c:v>
                </c:pt>
                <c:pt idx="246">
                  <c:v>139.77000000000001</c:v>
                </c:pt>
                <c:pt idx="247">
                  <c:v>139.49</c:v>
                </c:pt>
                <c:pt idx="248">
                  <c:v>140.02000000000001</c:v>
                </c:pt>
                <c:pt idx="249">
                  <c:v>139.85</c:v>
                </c:pt>
                <c:pt idx="250">
                  <c:v>141.13999999999999</c:v>
                </c:pt>
                <c:pt idx="251">
                  <c:v>141.6</c:v>
                </c:pt>
                <c:pt idx="252">
                  <c:v>142.6</c:v>
                </c:pt>
                <c:pt idx="253">
                  <c:v>141.80000000000001</c:v>
                </c:pt>
                <c:pt idx="254">
                  <c:v>140.93</c:v>
                </c:pt>
                <c:pt idx="255">
                  <c:v>140.65</c:v>
                </c:pt>
                <c:pt idx="256">
                  <c:v>141.18</c:v>
                </c:pt>
                <c:pt idx="257">
                  <c:v>140.08000000000001</c:v>
                </c:pt>
                <c:pt idx="258">
                  <c:v>140.47999999999999</c:v>
                </c:pt>
                <c:pt idx="259">
                  <c:v>139.63999999999999</c:v>
                </c:pt>
                <c:pt idx="260">
                  <c:v>141.71</c:v>
                </c:pt>
                <c:pt idx="261">
                  <c:v>141.46</c:v>
                </c:pt>
                <c:pt idx="262">
                  <c:v>142.13</c:v>
                </c:pt>
                <c:pt idx="263">
                  <c:v>141.49</c:v>
                </c:pt>
                <c:pt idx="264">
                  <c:v>141.85</c:v>
                </c:pt>
                <c:pt idx="265">
                  <c:v>141.5</c:v>
                </c:pt>
                <c:pt idx="266">
                  <c:v>141.87</c:v>
                </c:pt>
                <c:pt idx="267">
                  <c:v>142.76</c:v>
                </c:pt>
                <c:pt idx="268">
                  <c:v>141.72999999999999</c:v>
                </c:pt>
                <c:pt idx="269">
                  <c:v>139.32</c:v>
                </c:pt>
                <c:pt idx="270">
                  <c:v>139.15</c:v>
                </c:pt>
                <c:pt idx="271">
                  <c:v>139.22999999999999</c:v>
                </c:pt>
                <c:pt idx="272">
                  <c:v>139.18</c:v>
                </c:pt>
                <c:pt idx="273">
                  <c:v>138.59</c:v>
                </c:pt>
                <c:pt idx="274">
                  <c:v>136.36000000000001</c:v>
                </c:pt>
                <c:pt idx="275">
                  <c:v>136.35</c:v>
                </c:pt>
                <c:pt idx="276">
                  <c:v>136.69999999999999</c:v>
                </c:pt>
                <c:pt idx="277">
                  <c:v>135.85</c:v>
                </c:pt>
                <c:pt idx="278">
                  <c:v>136.77000000000001</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CalculationsAndCharts!$B$33:$B$311</c:f>
              <c:numCache>
                <c:formatCode>ddd\ mm/dd/yyyy;@</c:formatCode>
                <c:ptCount val="279"/>
                <c:pt idx="0">
                  <c:v>41556</c:v>
                </c:pt>
                <c:pt idx="1">
                  <c:v>41555</c:v>
                </c:pt>
                <c:pt idx="2">
                  <c:v>41554</c:v>
                </c:pt>
                <c:pt idx="3">
                  <c:v>41551</c:v>
                </c:pt>
                <c:pt idx="4">
                  <c:v>41550</c:v>
                </c:pt>
                <c:pt idx="5">
                  <c:v>41549</c:v>
                </c:pt>
                <c:pt idx="6">
                  <c:v>41548</c:v>
                </c:pt>
                <c:pt idx="7">
                  <c:v>41547</c:v>
                </c:pt>
                <c:pt idx="8">
                  <c:v>41544</c:v>
                </c:pt>
                <c:pt idx="9">
                  <c:v>41543</c:v>
                </c:pt>
                <c:pt idx="10">
                  <c:v>41542</c:v>
                </c:pt>
                <c:pt idx="11">
                  <c:v>41541</c:v>
                </c:pt>
                <c:pt idx="12">
                  <c:v>41540</c:v>
                </c:pt>
                <c:pt idx="13">
                  <c:v>41537</c:v>
                </c:pt>
                <c:pt idx="14">
                  <c:v>41536</c:v>
                </c:pt>
                <c:pt idx="15">
                  <c:v>41535</c:v>
                </c:pt>
                <c:pt idx="16">
                  <c:v>41534</c:v>
                </c:pt>
                <c:pt idx="17">
                  <c:v>41533</c:v>
                </c:pt>
                <c:pt idx="18">
                  <c:v>41530</c:v>
                </c:pt>
                <c:pt idx="19">
                  <c:v>41529</c:v>
                </c:pt>
                <c:pt idx="20">
                  <c:v>41528</c:v>
                </c:pt>
                <c:pt idx="21">
                  <c:v>41527</c:v>
                </c:pt>
                <c:pt idx="22">
                  <c:v>41526</c:v>
                </c:pt>
                <c:pt idx="23">
                  <c:v>41523</c:v>
                </c:pt>
                <c:pt idx="24">
                  <c:v>41522</c:v>
                </c:pt>
                <c:pt idx="25">
                  <c:v>41521</c:v>
                </c:pt>
                <c:pt idx="26">
                  <c:v>41520</c:v>
                </c:pt>
                <c:pt idx="27">
                  <c:v>41516</c:v>
                </c:pt>
                <c:pt idx="28">
                  <c:v>41515</c:v>
                </c:pt>
                <c:pt idx="29">
                  <c:v>41514</c:v>
                </c:pt>
                <c:pt idx="30">
                  <c:v>41513</c:v>
                </c:pt>
                <c:pt idx="31">
                  <c:v>41512</c:v>
                </c:pt>
                <c:pt idx="32">
                  <c:v>41509</c:v>
                </c:pt>
                <c:pt idx="33">
                  <c:v>41508</c:v>
                </c:pt>
                <c:pt idx="34">
                  <c:v>41507</c:v>
                </c:pt>
                <c:pt idx="35">
                  <c:v>41506</c:v>
                </c:pt>
                <c:pt idx="36">
                  <c:v>41505</c:v>
                </c:pt>
                <c:pt idx="37">
                  <c:v>41502</c:v>
                </c:pt>
                <c:pt idx="38">
                  <c:v>41501</c:v>
                </c:pt>
                <c:pt idx="39">
                  <c:v>41500</c:v>
                </c:pt>
                <c:pt idx="40">
                  <c:v>41499</c:v>
                </c:pt>
                <c:pt idx="41">
                  <c:v>41498</c:v>
                </c:pt>
                <c:pt idx="42">
                  <c:v>41495</c:v>
                </c:pt>
                <c:pt idx="43">
                  <c:v>41494</c:v>
                </c:pt>
                <c:pt idx="44">
                  <c:v>41493</c:v>
                </c:pt>
                <c:pt idx="45">
                  <c:v>41492</c:v>
                </c:pt>
                <c:pt idx="46">
                  <c:v>41491</c:v>
                </c:pt>
                <c:pt idx="47">
                  <c:v>41488</c:v>
                </c:pt>
                <c:pt idx="48">
                  <c:v>41487</c:v>
                </c:pt>
                <c:pt idx="49">
                  <c:v>41486</c:v>
                </c:pt>
                <c:pt idx="50">
                  <c:v>41485</c:v>
                </c:pt>
                <c:pt idx="51">
                  <c:v>41484</c:v>
                </c:pt>
                <c:pt idx="52">
                  <c:v>41481</c:v>
                </c:pt>
                <c:pt idx="53">
                  <c:v>41480</c:v>
                </c:pt>
                <c:pt idx="54">
                  <c:v>41479</c:v>
                </c:pt>
                <c:pt idx="55">
                  <c:v>41478</c:v>
                </c:pt>
                <c:pt idx="56">
                  <c:v>41477</c:v>
                </c:pt>
                <c:pt idx="57">
                  <c:v>41474</c:v>
                </c:pt>
                <c:pt idx="58">
                  <c:v>41473</c:v>
                </c:pt>
                <c:pt idx="59">
                  <c:v>41472</c:v>
                </c:pt>
                <c:pt idx="60">
                  <c:v>41471</c:v>
                </c:pt>
                <c:pt idx="61">
                  <c:v>41470</c:v>
                </c:pt>
                <c:pt idx="62">
                  <c:v>41467</c:v>
                </c:pt>
                <c:pt idx="63">
                  <c:v>41466</c:v>
                </c:pt>
                <c:pt idx="64">
                  <c:v>41465</c:v>
                </c:pt>
                <c:pt idx="65">
                  <c:v>41464</c:v>
                </c:pt>
                <c:pt idx="66">
                  <c:v>41463</c:v>
                </c:pt>
                <c:pt idx="67">
                  <c:v>41460</c:v>
                </c:pt>
                <c:pt idx="68">
                  <c:v>41458</c:v>
                </c:pt>
                <c:pt idx="69">
                  <c:v>41457</c:v>
                </c:pt>
                <c:pt idx="70">
                  <c:v>41456</c:v>
                </c:pt>
                <c:pt idx="71">
                  <c:v>41453</c:v>
                </c:pt>
                <c:pt idx="72">
                  <c:v>41452</c:v>
                </c:pt>
                <c:pt idx="73">
                  <c:v>41451</c:v>
                </c:pt>
                <c:pt idx="74">
                  <c:v>41450</c:v>
                </c:pt>
                <c:pt idx="75">
                  <c:v>41449</c:v>
                </c:pt>
                <c:pt idx="76">
                  <c:v>41446</c:v>
                </c:pt>
                <c:pt idx="77">
                  <c:v>41445</c:v>
                </c:pt>
                <c:pt idx="78">
                  <c:v>41444</c:v>
                </c:pt>
                <c:pt idx="79">
                  <c:v>41443</c:v>
                </c:pt>
                <c:pt idx="80">
                  <c:v>41442</c:v>
                </c:pt>
                <c:pt idx="81">
                  <c:v>41439</c:v>
                </c:pt>
                <c:pt idx="82">
                  <c:v>41438</c:v>
                </c:pt>
                <c:pt idx="83">
                  <c:v>41437</c:v>
                </c:pt>
                <c:pt idx="84">
                  <c:v>41436</c:v>
                </c:pt>
                <c:pt idx="85">
                  <c:v>41435</c:v>
                </c:pt>
                <c:pt idx="86">
                  <c:v>41432</c:v>
                </c:pt>
                <c:pt idx="87">
                  <c:v>41431</c:v>
                </c:pt>
                <c:pt idx="88">
                  <c:v>41430</c:v>
                </c:pt>
                <c:pt idx="89">
                  <c:v>41429</c:v>
                </c:pt>
                <c:pt idx="90">
                  <c:v>41428</c:v>
                </c:pt>
                <c:pt idx="91">
                  <c:v>41425</c:v>
                </c:pt>
                <c:pt idx="92">
                  <c:v>41424</c:v>
                </c:pt>
                <c:pt idx="93">
                  <c:v>41423</c:v>
                </c:pt>
                <c:pt idx="94">
                  <c:v>41422</c:v>
                </c:pt>
                <c:pt idx="95">
                  <c:v>41418</c:v>
                </c:pt>
                <c:pt idx="96">
                  <c:v>41417</c:v>
                </c:pt>
                <c:pt idx="97">
                  <c:v>41416</c:v>
                </c:pt>
                <c:pt idx="98">
                  <c:v>41415</c:v>
                </c:pt>
                <c:pt idx="99">
                  <c:v>41414</c:v>
                </c:pt>
                <c:pt idx="100">
                  <c:v>41411</c:v>
                </c:pt>
                <c:pt idx="101">
                  <c:v>41410</c:v>
                </c:pt>
                <c:pt idx="102">
                  <c:v>41409</c:v>
                </c:pt>
                <c:pt idx="103">
                  <c:v>41408</c:v>
                </c:pt>
                <c:pt idx="104">
                  <c:v>41407</c:v>
                </c:pt>
                <c:pt idx="105">
                  <c:v>41404</c:v>
                </c:pt>
                <c:pt idx="106">
                  <c:v>41403</c:v>
                </c:pt>
                <c:pt idx="107">
                  <c:v>41402</c:v>
                </c:pt>
                <c:pt idx="108">
                  <c:v>41401</c:v>
                </c:pt>
                <c:pt idx="109">
                  <c:v>41400</c:v>
                </c:pt>
                <c:pt idx="110">
                  <c:v>41397</c:v>
                </c:pt>
                <c:pt idx="111">
                  <c:v>41396</c:v>
                </c:pt>
                <c:pt idx="112">
                  <c:v>41395</c:v>
                </c:pt>
                <c:pt idx="113">
                  <c:v>41394</c:v>
                </c:pt>
                <c:pt idx="114">
                  <c:v>41393</c:v>
                </c:pt>
                <c:pt idx="115">
                  <c:v>41390</c:v>
                </c:pt>
                <c:pt idx="116">
                  <c:v>41389</c:v>
                </c:pt>
                <c:pt idx="117">
                  <c:v>41388</c:v>
                </c:pt>
                <c:pt idx="118">
                  <c:v>41387</c:v>
                </c:pt>
                <c:pt idx="119">
                  <c:v>41386</c:v>
                </c:pt>
                <c:pt idx="120">
                  <c:v>41383</c:v>
                </c:pt>
                <c:pt idx="121">
                  <c:v>41382</c:v>
                </c:pt>
                <c:pt idx="122">
                  <c:v>41381</c:v>
                </c:pt>
                <c:pt idx="123">
                  <c:v>41380</c:v>
                </c:pt>
                <c:pt idx="124">
                  <c:v>41379</c:v>
                </c:pt>
                <c:pt idx="125">
                  <c:v>41376</c:v>
                </c:pt>
                <c:pt idx="126">
                  <c:v>41375</c:v>
                </c:pt>
                <c:pt idx="127">
                  <c:v>41374</c:v>
                </c:pt>
                <c:pt idx="128">
                  <c:v>41373</c:v>
                </c:pt>
                <c:pt idx="129">
                  <c:v>41372</c:v>
                </c:pt>
                <c:pt idx="130">
                  <c:v>41369</c:v>
                </c:pt>
                <c:pt idx="131">
                  <c:v>41368</c:v>
                </c:pt>
                <c:pt idx="132">
                  <c:v>41367</c:v>
                </c:pt>
                <c:pt idx="133">
                  <c:v>41366</c:v>
                </c:pt>
                <c:pt idx="134">
                  <c:v>41365</c:v>
                </c:pt>
                <c:pt idx="135">
                  <c:v>41361</c:v>
                </c:pt>
                <c:pt idx="136">
                  <c:v>41360</c:v>
                </c:pt>
                <c:pt idx="137">
                  <c:v>41359</c:v>
                </c:pt>
                <c:pt idx="138">
                  <c:v>41358</c:v>
                </c:pt>
                <c:pt idx="139">
                  <c:v>41355</c:v>
                </c:pt>
                <c:pt idx="140">
                  <c:v>41354</c:v>
                </c:pt>
                <c:pt idx="141">
                  <c:v>41353</c:v>
                </c:pt>
                <c:pt idx="142">
                  <c:v>41352</c:v>
                </c:pt>
                <c:pt idx="143">
                  <c:v>41351</c:v>
                </c:pt>
                <c:pt idx="144">
                  <c:v>41348</c:v>
                </c:pt>
                <c:pt idx="145">
                  <c:v>41347</c:v>
                </c:pt>
                <c:pt idx="146">
                  <c:v>41346</c:v>
                </c:pt>
                <c:pt idx="147">
                  <c:v>41345</c:v>
                </c:pt>
                <c:pt idx="148">
                  <c:v>41344</c:v>
                </c:pt>
                <c:pt idx="149">
                  <c:v>41341</c:v>
                </c:pt>
                <c:pt idx="150">
                  <c:v>41340</c:v>
                </c:pt>
                <c:pt idx="151">
                  <c:v>41339</c:v>
                </c:pt>
                <c:pt idx="152">
                  <c:v>41338</c:v>
                </c:pt>
                <c:pt idx="153">
                  <c:v>41337</c:v>
                </c:pt>
                <c:pt idx="154">
                  <c:v>41334</c:v>
                </c:pt>
                <c:pt idx="155">
                  <c:v>41333</c:v>
                </c:pt>
                <c:pt idx="156">
                  <c:v>41332</c:v>
                </c:pt>
                <c:pt idx="157">
                  <c:v>41331</c:v>
                </c:pt>
                <c:pt idx="158">
                  <c:v>41330</c:v>
                </c:pt>
                <c:pt idx="159">
                  <c:v>41327</c:v>
                </c:pt>
                <c:pt idx="160">
                  <c:v>41326</c:v>
                </c:pt>
                <c:pt idx="161">
                  <c:v>41325</c:v>
                </c:pt>
                <c:pt idx="162">
                  <c:v>41324</c:v>
                </c:pt>
                <c:pt idx="163">
                  <c:v>41320</c:v>
                </c:pt>
                <c:pt idx="164">
                  <c:v>41319</c:v>
                </c:pt>
                <c:pt idx="165">
                  <c:v>41318</c:v>
                </c:pt>
                <c:pt idx="166">
                  <c:v>41317</c:v>
                </c:pt>
                <c:pt idx="167">
                  <c:v>41316</c:v>
                </c:pt>
                <c:pt idx="168">
                  <c:v>41313</c:v>
                </c:pt>
                <c:pt idx="169">
                  <c:v>41312</c:v>
                </c:pt>
                <c:pt idx="170">
                  <c:v>41311</c:v>
                </c:pt>
                <c:pt idx="171">
                  <c:v>41310</c:v>
                </c:pt>
                <c:pt idx="172">
                  <c:v>41309</c:v>
                </c:pt>
                <c:pt idx="173">
                  <c:v>41306</c:v>
                </c:pt>
                <c:pt idx="174">
                  <c:v>41305</c:v>
                </c:pt>
                <c:pt idx="175">
                  <c:v>41304</c:v>
                </c:pt>
                <c:pt idx="176">
                  <c:v>41303</c:v>
                </c:pt>
                <c:pt idx="177">
                  <c:v>41302</c:v>
                </c:pt>
                <c:pt idx="178">
                  <c:v>41299</c:v>
                </c:pt>
                <c:pt idx="179">
                  <c:v>41298</c:v>
                </c:pt>
                <c:pt idx="180">
                  <c:v>41297</c:v>
                </c:pt>
                <c:pt idx="181">
                  <c:v>41296</c:v>
                </c:pt>
                <c:pt idx="182">
                  <c:v>41292</c:v>
                </c:pt>
                <c:pt idx="183">
                  <c:v>41291</c:v>
                </c:pt>
                <c:pt idx="184">
                  <c:v>41290</c:v>
                </c:pt>
                <c:pt idx="185">
                  <c:v>41289</c:v>
                </c:pt>
                <c:pt idx="186">
                  <c:v>41288</c:v>
                </c:pt>
                <c:pt idx="187">
                  <c:v>41285</c:v>
                </c:pt>
                <c:pt idx="188">
                  <c:v>41284</c:v>
                </c:pt>
                <c:pt idx="189">
                  <c:v>41283</c:v>
                </c:pt>
                <c:pt idx="190">
                  <c:v>41282</c:v>
                </c:pt>
                <c:pt idx="191">
                  <c:v>41281</c:v>
                </c:pt>
                <c:pt idx="192">
                  <c:v>41278</c:v>
                </c:pt>
                <c:pt idx="193">
                  <c:v>41277</c:v>
                </c:pt>
                <c:pt idx="194">
                  <c:v>41276</c:v>
                </c:pt>
                <c:pt idx="195">
                  <c:v>41274</c:v>
                </c:pt>
                <c:pt idx="196">
                  <c:v>41271</c:v>
                </c:pt>
                <c:pt idx="197">
                  <c:v>41270</c:v>
                </c:pt>
                <c:pt idx="198">
                  <c:v>41269</c:v>
                </c:pt>
                <c:pt idx="199">
                  <c:v>41267</c:v>
                </c:pt>
                <c:pt idx="200">
                  <c:v>41264</c:v>
                </c:pt>
                <c:pt idx="201">
                  <c:v>41263</c:v>
                </c:pt>
                <c:pt idx="202">
                  <c:v>41262</c:v>
                </c:pt>
                <c:pt idx="203">
                  <c:v>41261</c:v>
                </c:pt>
                <c:pt idx="204">
                  <c:v>41260</c:v>
                </c:pt>
                <c:pt idx="205">
                  <c:v>41257</c:v>
                </c:pt>
                <c:pt idx="206">
                  <c:v>41256</c:v>
                </c:pt>
                <c:pt idx="207">
                  <c:v>41255</c:v>
                </c:pt>
                <c:pt idx="208">
                  <c:v>41254</c:v>
                </c:pt>
                <c:pt idx="209">
                  <c:v>41253</c:v>
                </c:pt>
                <c:pt idx="210">
                  <c:v>41250</c:v>
                </c:pt>
                <c:pt idx="211">
                  <c:v>41249</c:v>
                </c:pt>
                <c:pt idx="212">
                  <c:v>41248</c:v>
                </c:pt>
                <c:pt idx="213">
                  <c:v>41247</c:v>
                </c:pt>
                <c:pt idx="214">
                  <c:v>41246</c:v>
                </c:pt>
                <c:pt idx="215">
                  <c:v>41243</c:v>
                </c:pt>
                <c:pt idx="216">
                  <c:v>41242</c:v>
                </c:pt>
                <c:pt idx="217">
                  <c:v>41241</c:v>
                </c:pt>
                <c:pt idx="218">
                  <c:v>41240</c:v>
                </c:pt>
                <c:pt idx="219">
                  <c:v>41239</c:v>
                </c:pt>
                <c:pt idx="220">
                  <c:v>41236</c:v>
                </c:pt>
                <c:pt idx="221">
                  <c:v>41234</c:v>
                </c:pt>
                <c:pt idx="222">
                  <c:v>41233</c:v>
                </c:pt>
                <c:pt idx="223">
                  <c:v>41232</c:v>
                </c:pt>
                <c:pt idx="224">
                  <c:v>41229</c:v>
                </c:pt>
                <c:pt idx="225">
                  <c:v>41228</c:v>
                </c:pt>
                <c:pt idx="226">
                  <c:v>41227</c:v>
                </c:pt>
                <c:pt idx="227">
                  <c:v>41226</c:v>
                </c:pt>
                <c:pt idx="228">
                  <c:v>41225</c:v>
                </c:pt>
                <c:pt idx="229">
                  <c:v>41222</c:v>
                </c:pt>
                <c:pt idx="230">
                  <c:v>41221</c:v>
                </c:pt>
                <c:pt idx="231">
                  <c:v>41220</c:v>
                </c:pt>
                <c:pt idx="232">
                  <c:v>41219</c:v>
                </c:pt>
                <c:pt idx="233">
                  <c:v>41218</c:v>
                </c:pt>
                <c:pt idx="234">
                  <c:v>41215</c:v>
                </c:pt>
                <c:pt idx="235">
                  <c:v>41214</c:v>
                </c:pt>
                <c:pt idx="236">
                  <c:v>41213</c:v>
                </c:pt>
                <c:pt idx="237">
                  <c:v>41208</c:v>
                </c:pt>
                <c:pt idx="238">
                  <c:v>41207</c:v>
                </c:pt>
                <c:pt idx="239">
                  <c:v>41206</c:v>
                </c:pt>
                <c:pt idx="240">
                  <c:v>41205</c:v>
                </c:pt>
                <c:pt idx="241">
                  <c:v>41204</c:v>
                </c:pt>
                <c:pt idx="242">
                  <c:v>41201</c:v>
                </c:pt>
                <c:pt idx="243">
                  <c:v>41200</c:v>
                </c:pt>
                <c:pt idx="244">
                  <c:v>41199</c:v>
                </c:pt>
                <c:pt idx="245">
                  <c:v>41198</c:v>
                </c:pt>
                <c:pt idx="246">
                  <c:v>41197</c:v>
                </c:pt>
                <c:pt idx="247">
                  <c:v>41194</c:v>
                </c:pt>
                <c:pt idx="248">
                  <c:v>41193</c:v>
                </c:pt>
                <c:pt idx="249">
                  <c:v>41192</c:v>
                </c:pt>
                <c:pt idx="250">
                  <c:v>41191</c:v>
                </c:pt>
                <c:pt idx="251">
                  <c:v>41190</c:v>
                </c:pt>
                <c:pt idx="252">
                  <c:v>41187</c:v>
                </c:pt>
                <c:pt idx="253">
                  <c:v>41186</c:v>
                </c:pt>
                <c:pt idx="254">
                  <c:v>41185</c:v>
                </c:pt>
                <c:pt idx="255">
                  <c:v>41184</c:v>
                </c:pt>
                <c:pt idx="256">
                  <c:v>41183</c:v>
                </c:pt>
                <c:pt idx="257">
                  <c:v>41180</c:v>
                </c:pt>
                <c:pt idx="258">
                  <c:v>41179</c:v>
                </c:pt>
                <c:pt idx="259">
                  <c:v>41178</c:v>
                </c:pt>
                <c:pt idx="260">
                  <c:v>41177</c:v>
                </c:pt>
                <c:pt idx="261">
                  <c:v>41176</c:v>
                </c:pt>
                <c:pt idx="262">
                  <c:v>41173</c:v>
                </c:pt>
                <c:pt idx="263">
                  <c:v>41172</c:v>
                </c:pt>
                <c:pt idx="264">
                  <c:v>41171</c:v>
                </c:pt>
                <c:pt idx="265">
                  <c:v>41170</c:v>
                </c:pt>
                <c:pt idx="266">
                  <c:v>41169</c:v>
                </c:pt>
                <c:pt idx="267">
                  <c:v>41166</c:v>
                </c:pt>
                <c:pt idx="268">
                  <c:v>41165</c:v>
                </c:pt>
                <c:pt idx="269">
                  <c:v>41164</c:v>
                </c:pt>
                <c:pt idx="270">
                  <c:v>41163</c:v>
                </c:pt>
                <c:pt idx="271">
                  <c:v>41162</c:v>
                </c:pt>
                <c:pt idx="272">
                  <c:v>41159</c:v>
                </c:pt>
                <c:pt idx="273">
                  <c:v>41158</c:v>
                </c:pt>
                <c:pt idx="274">
                  <c:v>41157</c:v>
                </c:pt>
                <c:pt idx="275">
                  <c:v>41156</c:v>
                </c:pt>
                <c:pt idx="276">
                  <c:v>41152</c:v>
                </c:pt>
                <c:pt idx="277">
                  <c:v>41151</c:v>
                </c:pt>
                <c:pt idx="278">
                  <c:v>41150</c:v>
                </c:pt>
              </c:numCache>
            </c:numRef>
          </c:cat>
          <c:val>
            <c:numRef>
              <c:f>CalculationsAndCharts!$F$33:$F$311</c:f>
              <c:numCache>
                <c:formatCode>#,##0.00</c:formatCode>
                <c:ptCount val="279"/>
                <c:pt idx="0">
                  <c:v>162.91999999999999</c:v>
                </c:pt>
                <c:pt idx="1">
                  <c:v>163.74</c:v>
                </c:pt>
                <c:pt idx="2">
                  <c:v>165.61</c:v>
                </c:pt>
                <c:pt idx="3">
                  <c:v>165.89</c:v>
                </c:pt>
                <c:pt idx="4">
                  <c:v>165.21</c:v>
                </c:pt>
                <c:pt idx="5">
                  <c:v>166.19</c:v>
                </c:pt>
                <c:pt idx="6">
                  <c:v>166.33</c:v>
                </c:pt>
                <c:pt idx="7">
                  <c:v>165.52</c:v>
                </c:pt>
                <c:pt idx="8">
                  <c:v>166.82</c:v>
                </c:pt>
                <c:pt idx="9">
                  <c:v>167.4</c:v>
                </c:pt>
                <c:pt idx="10">
                  <c:v>167.24</c:v>
                </c:pt>
                <c:pt idx="11">
                  <c:v>167.55</c:v>
                </c:pt>
                <c:pt idx="12">
                  <c:v>167.74</c:v>
                </c:pt>
                <c:pt idx="13">
                  <c:v>168.91</c:v>
                </c:pt>
                <c:pt idx="14">
                  <c:v>170.07</c:v>
                </c:pt>
                <c:pt idx="15">
                  <c:v>168.1</c:v>
                </c:pt>
                <c:pt idx="16">
                  <c:v>167.98</c:v>
                </c:pt>
                <c:pt idx="17">
                  <c:v>167.56</c:v>
                </c:pt>
                <c:pt idx="18">
                  <c:v>166.28</c:v>
                </c:pt>
                <c:pt idx="19">
                  <c:v>166.26</c:v>
                </c:pt>
                <c:pt idx="20">
                  <c:v>165.9</c:v>
                </c:pt>
                <c:pt idx="21">
                  <c:v>165.81</c:v>
                </c:pt>
                <c:pt idx="22">
                  <c:v>164.03</c:v>
                </c:pt>
                <c:pt idx="23">
                  <c:v>162.08000000000001</c:v>
                </c:pt>
                <c:pt idx="24">
                  <c:v>163.31</c:v>
                </c:pt>
                <c:pt idx="25">
                  <c:v>161.72999999999999</c:v>
                </c:pt>
                <c:pt idx="26">
                  <c:v>161.31</c:v>
                </c:pt>
                <c:pt idx="27">
                  <c:v>160.80000000000001</c:v>
                </c:pt>
                <c:pt idx="28">
                  <c:v>161.02000000000001</c:v>
                </c:pt>
                <c:pt idx="29">
                  <c:v>160.66999999999999</c:v>
                </c:pt>
                <c:pt idx="30">
                  <c:v>160.83000000000001</c:v>
                </c:pt>
                <c:pt idx="31">
                  <c:v>163.47</c:v>
                </c:pt>
                <c:pt idx="32">
                  <c:v>163.35</c:v>
                </c:pt>
                <c:pt idx="33">
                  <c:v>162.49</c:v>
                </c:pt>
                <c:pt idx="34">
                  <c:v>161.80000000000001</c:v>
                </c:pt>
                <c:pt idx="35">
                  <c:v>162.46</c:v>
                </c:pt>
                <c:pt idx="36">
                  <c:v>162.36000000000001</c:v>
                </c:pt>
                <c:pt idx="37">
                  <c:v>163.08000000000001</c:v>
                </c:pt>
                <c:pt idx="38">
                  <c:v>163.66999999999999</c:v>
                </c:pt>
                <c:pt idx="39">
                  <c:v>166.24</c:v>
                </c:pt>
                <c:pt idx="40">
                  <c:v>165.96</c:v>
                </c:pt>
                <c:pt idx="41">
                  <c:v>165.93</c:v>
                </c:pt>
                <c:pt idx="42">
                  <c:v>166.26</c:v>
                </c:pt>
                <c:pt idx="43">
                  <c:v>166.47</c:v>
                </c:pt>
                <c:pt idx="44">
                  <c:v>166.09</c:v>
                </c:pt>
                <c:pt idx="45">
                  <c:v>166.89</c:v>
                </c:pt>
                <c:pt idx="46">
                  <c:v>167.87</c:v>
                </c:pt>
                <c:pt idx="47">
                  <c:v>167.57</c:v>
                </c:pt>
                <c:pt idx="48">
                  <c:v>167.42</c:v>
                </c:pt>
                <c:pt idx="49">
                  <c:v>166.03</c:v>
                </c:pt>
                <c:pt idx="50">
                  <c:v>165.74</c:v>
                </c:pt>
                <c:pt idx="51">
                  <c:v>165.66</c:v>
                </c:pt>
                <c:pt idx="52">
                  <c:v>165.08</c:v>
                </c:pt>
                <c:pt idx="53">
                  <c:v>165.49</c:v>
                </c:pt>
                <c:pt idx="54">
                  <c:v>165.72</c:v>
                </c:pt>
                <c:pt idx="55">
                  <c:v>166.59</c:v>
                </c:pt>
                <c:pt idx="56">
                  <c:v>166.55</c:v>
                </c:pt>
                <c:pt idx="57">
                  <c:v>165.85</c:v>
                </c:pt>
                <c:pt idx="58">
                  <c:v>165.75</c:v>
                </c:pt>
                <c:pt idx="59">
                  <c:v>165.28</c:v>
                </c:pt>
                <c:pt idx="60">
                  <c:v>164.64</c:v>
                </c:pt>
                <c:pt idx="61">
                  <c:v>165.24</c:v>
                </c:pt>
                <c:pt idx="62">
                  <c:v>164.7</c:v>
                </c:pt>
                <c:pt idx="63">
                  <c:v>162.77000000000001</c:v>
                </c:pt>
                <c:pt idx="64">
                  <c:v>162.22999999999999</c:v>
                </c:pt>
                <c:pt idx="65">
                  <c:v>161.87</c:v>
                </c:pt>
                <c:pt idx="66">
                  <c:v>160.69999999999999</c:v>
                </c:pt>
                <c:pt idx="67">
                  <c:v>158.94999999999999</c:v>
                </c:pt>
                <c:pt idx="68">
                  <c:v>157.88999999999999</c:v>
                </c:pt>
                <c:pt idx="69">
                  <c:v>158.16</c:v>
                </c:pt>
                <c:pt idx="70">
                  <c:v>158.72999999999999</c:v>
                </c:pt>
                <c:pt idx="71">
                  <c:v>157.53</c:v>
                </c:pt>
                <c:pt idx="72">
                  <c:v>158.6</c:v>
                </c:pt>
                <c:pt idx="73">
                  <c:v>156.93</c:v>
                </c:pt>
                <c:pt idx="74">
                  <c:v>155.13</c:v>
                </c:pt>
                <c:pt idx="75">
                  <c:v>153.46</c:v>
                </c:pt>
                <c:pt idx="76">
                  <c:v>155.16999999999999</c:v>
                </c:pt>
                <c:pt idx="77">
                  <c:v>155.84</c:v>
                </c:pt>
                <c:pt idx="78">
                  <c:v>160.15</c:v>
                </c:pt>
                <c:pt idx="79">
                  <c:v>161.26</c:v>
                </c:pt>
                <c:pt idx="80">
                  <c:v>159.99</c:v>
                </c:pt>
                <c:pt idx="81">
                  <c:v>159.69999999999999</c:v>
                </c:pt>
                <c:pt idx="82">
                  <c:v>158.12</c:v>
                </c:pt>
                <c:pt idx="83">
                  <c:v>158.4</c:v>
                </c:pt>
                <c:pt idx="84">
                  <c:v>159.53</c:v>
                </c:pt>
                <c:pt idx="85">
                  <c:v>161.12</c:v>
                </c:pt>
                <c:pt idx="86">
                  <c:v>159.91</c:v>
                </c:pt>
                <c:pt idx="87">
                  <c:v>157.08000000000001</c:v>
                </c:pt>
                <c:pt idx="88">
                  <c:v>157.94</c:v>
                </c:pt>
                <c:pt idx="89">
                  <c:v>159.52000000000001</c:v>
                </c:pt>
                <c:pt idx="90">
                  <c:v>159.44</c:v>
                </c:pt>
                <c:pt idx="91">
                  <c:v>159.91</c:v>
                </c:pt>
                <c:pt idx="92">
                  <c:v>161.94999999999999</c:v>
                </c:pt>
                <c:pt idx="93">
                  <c:v>161.1</c:v>
                </c:pt>
                <c:pt idx="94">
                  <c:v>162.53</c:v>
                </c:pt>
                <c:pt idx="95">
                  <c:v>160.74</c:v>
                </c:pt>
                <c:pt idx="96">
                  <c:v>160.69999999999999</c:v>
                </c:pt>
                <c:pt idx="97">
                  <c:v>161.91</c:v>
                </c:pt>
                <c:pt idx="98">
                  <c:v>163.21</c:v>
                </c:pt>
                <c:pt idx="99">
                  <c:v>163.32</c:v>
                </c:pt>
                <c:pt idx="100">
                  <c:v>162.44999999999999</c:v>
                </c:pt>
                <c:pt idx="101">
                  <c:v>161.82</c:v>
                </c:pt>
                <c:pt idx="102">
                  <c:v>161.65</c:v>
                </c:pt>
                <c:pt idx="103">
                  <c:v>160.44</c:v>
                </c:pt>
                <c:pt idx="104">
                  <c:v>159.6</c:v>
                </c:pt>
                <c:pt idx="105">
                  <c:v>159.30000000000001</c:v>
                </c:pt>
                <c:pt idx="106">
                  <c:v>159.26</c:v>
                </c:pt>
                <c:pt idx="107">
                  <c:v>159.12</c:v>
                </c:pt>
                <c:pt idx="108">
                  <c:v>158.47999999999999</c:v>
                </c:pt>
                <c:pt idx="109">
                  <c:v>158.22999999999999</c:v>
                </c:pt>
                <c:pt idx="110">
                  <c:v>156.62</c:v>
                </c:pt>
                <c:pt idx="111">
                  <c:v>155.38999999999999</c:v>
                </c:pt>
                <c:pt idx="112">
                  <c:v>154.97</c:v>
                </c:pt>
                <c:pt idx="113">
                  <c:v>155.47</c:v>
                </c:pt>
                <c:pt idx="114">
                  <c:v>155.29</c:v>
                </c:pt>
                <c:pt idx="115">
                  <c:v>154.61000000000001</c:v>
                </c:pt>
                <c:pt idx="116">
                  <c:v>154.97999999999999</c:v>
                </c:pt>
                <c:pt idx="117">
                  <c:v>154.43</c:v>
                </c:pt>
                <c:pt idx="118">
                  <c:v>153.08000000000001</c:v>
                </c:pt>
                <c:pt idx="119">
                  <c:v>151.69</c:v>
                </c:pt>
                <c:pt idx="120">
                  <c:v>151.08000000000001</c:v>
                </c:pt>
                <c:pt idx="121">
                  <c:v>150.51</c:v>
                </c:pt>
                <c:pt idx="122">
                  <c:v>151.22999999999999</c:v>
                </c:pt>
                <c:pt idx="123">
                  <c:v>152.83000000000001</c:v>
                </c:pt>
                <c:pt idx="124">
                  <c:v>152.03</c:v>
                </c:pt>
                <c:pt idx="125">
                  <c:v>154.80000000000001</c:v>
                </c:pt>
                <c:pt idx="126">
                  <c:v>155.4</c:v>
                </c:pt>
                <c:pt idx="127">
                  <c:v>154.02000000000001</c:v>
                </c:pt>
                <c:pt idx="128">
                  <c:v>152.9</c:v>
                </c:pt>
                <c:pt idx="129">
                  <c:v>151.69</c:v>
                </c:pt>
                <c:pt idx="130">
                  <c:v>150.72999999999999</c:v>
                </c:pt>
                <c:pt idx="131">
                  <c:v>152.03</c:v>
                </c:pt>
                <c:pt idx="132">
                  <c:v>151.76</c:v>
                </c:pt>
                <c:pt idx="133">
                  <c:v>153.28</c:v>
                </c:pt>
                <c:pt idx="134">
                  <c:v>152.6</c:v>
                </c:pt>
                <c:pt idx="135">
                  <c:v>152.66999999999999</c:v>
                </c:pt>
                <c:pt idx="136">
                  <c:v>151.93</c:v>
                </c:pt>
                <c:pt idx="137">
                  <c:v>152.35</c:v>
                </c:pt>
                <c:pt idx="138">
                  <c:v>151.30000000000001</c:v>
                </c:pt>
                <c:pt idx="139">
                  <c:v>151.68</c:v>
                </c:pt>
                <c:pt idx="140">
                  <c:v>151.06</c:v>
                </c:pt>
                <c:pt idx="141">
                  <c:v>152.19</c:v>
                </c:pt>
                <c:pt idx="142">
                  <c:v>150.55000000000001</c:v>
                </c:pt>
                <c:pt idx="143">
                  <c:v>151.16</c:v>
                </c:pt>
                <c:pt idx="144">
                  <c:v>152.24</c:v>
                </c:pt>
                <c:pt idx="145">
                  <c:v>152.15</c:v>
                </c:pt>
                <c:pt idx="146">
                  <c:v>151.49</c:v>
                </c:pt>
                <c:pt idx="147">
                  <c:v>151.47</c:v>
                </c:pt>
                <c:pt idx="148">
                  <c:v>151.38999999999999</c:v>
                </c:pt>
                <c:pt idx="149">
                  <c:v>150.93</c:v>
                </c:pt>
                <c:pt idx="150">
                  <c:v>150.80000000000001</c:v>
                </c:pt>
                <c:pt idx="151">
                  <c:v>150.44999999999999</c:v>
                </c:pt>
                <c:pt idx="152">
                  <c:v>149.94</c:v>
                </c:pt>
                <c:pt idx="153">
                  <c:v>147.86000000000001</c:v>
                </c:pt>
                <c:pt idx="154">
                  <c:v>146.78</c:v>
                </c:pt>
                <c:pt idx="155">
                  <c:v>147.76</c:v>
                </c:pt>
                <c:pt idx="156">
                  <c:v>146.15</c:v>
                </c:pt>
                <c:pt idx="157">
                  <c:v>145.13999999999999</c:v>
                </c:pt>
                <c:pt idx="158">
                  <c:v>145.41</c:v>
                </c:pt>
                <c:pt idx="159">
                  <c:v>146.86000000000001</c:v>
                </c:pt>
                <c:pt idx="160">
                  <c:v>146.32</c:v>
                </c:pt>
                <c:pt idx="161">
                  <c:v>147.61000000000001</c:v>
                </c:pt>
                <c:pt idx="162">
                  <c:v>148.5</c:v>
                </c:pt>
                <c:pt idx="163">
                  <c:v>147.88999999999999</c:v>
                </c:pt>
                <c:pt idx="164">
                  <c:v>147.87</c:v>
                </c:pt>
                <c:pt idx="165">
                  <c:v>148.06</c:v>
                </c:pt>
                <c:pt idx="166">
                  <c:v>147.96</c:v>
                </c:pt>
                <c:pt idx="167">
                  <c:v>147.74</c:v>
                </c:pt>
                <c:pt idx="168">
                  <c:v>147.57</c:v>
                </c:pt>
                <c:pt idx="169">
                  <c:v>146.25</c:v>
                </c:pt>
                <c:pt idx="170">
                  <c:v>146.79</c:v>
                </c:pt>
                <c:pt idx="171">
                  <c:v>146.66999999999999</c:v>
                </c:pt>
                <c:pt idx="172">
                  <c:v>145.83000000000001</c:v>
                </c:pt>
                <c:pt idx="173">
                  <c:v>146.77000000000001</c:v>
                </c:pt>
                <c:pt idx="174">
                  <c:v>145.99</c:v>
                </c:pt>
                <c:pt idx="175">
                  <c:v>146.31</c:v>
                </c:pt>
                <c:pt idx="176">
                  <c:v>146.06</c:v>
                </c:pt>
                <c:pt idx="177">
                  <c:v>145.9</c:v>
                </c:pt>
                <c:pt idx="178">
                  <c:v>145.77000000000001</c:v>
                </c:pt>
                <c:pt idx="179">
                  <c:v>145.41999999999999</c:v>
                </c:pt>
                <c:pt idx="180">
                  <c:v>145.27000000000001</c:v>
                </c:pt>
                <c:pt idx="181">
                  <c:v>144.41999999999999</c:v>
                </c:pt>
                <c:pt idx="182">
                  <c:v>143.88</c:v>
                </c:pt>
                <c:pt idx="183">
                  <c:v>143.6</c:v>
                </c:pt>
                <c:pt idx="184">
                  <c:v>143.08000000000001</c:v>
                </c:pt>
                <c:pt idx="185">
                  <c:v>142.68</c:v>
                </c:pt>
                <c:pt idx="186">
                  <c:v>142.9</c:v>
                </c:pt>
                <c:pt idx="187">
                  <c:v>143.08000000000001</c:v>
                </c:pt>
                <c:pt idx="188">
                  <c:v>142.46</c:v>
                </c:pt>
                <c:pt idx="189">
                  <c:v>142.13</c:v>
                </c:pt>
                <c:pt idx="190">
                  <c:v>141.47999999999999</c:v>
                </c:pt>
                <c:pt idx="191">
                  <c:v>141.91999999999999</c:v>
                </c:pt>
                <c:pt idx="192">
                  <c:v>142.16</c:v>
                </c:pt>
                <c:pt idx="193">
                  <c:v>141.84</c:v>
                </c:pt>
                <c:pt idx="194">
                  <c:v>141.24</c:v>
                </c:pt>
                <c:pt idx="195">
                  <c:v>136.18</c:v>
                </c:pt>
                <c:pt idx="196">
                  <c:v>136.5</c:v>
                </c:pt>
                <c:pt idx="197">
                  <c:v>136.55000000000001</c:v>
                </c:pt>
                <c:pt idx="198">
                  <c:v>137.94</c:v>
                </c:pt>
                <c:pt idx="199">
                  <c:v>138.76</c:v>
                </c:pt>
                <c:pt idx="200">
                  <c:v>138.52000000000001</c:v>
                </c:pt>
                <c:pt idx="201">
                  <c:v>139.53</c:v>
                </c:pt>
                <c:pt idx="202">
                  <c:v>139.77000000000001</c:v>
                </c:pt>
                <c:pt idx="203">
                  <c:v>139.34</c:v>
                </c:pt>
                <c:pt idx="204">
                  <c:v>138.02000000000001</c:v>
                </c:pt>
                <c:pt idx="205">
                  <c:v>137.49</c:v>
                </c:pt>
                <c:pt idx="206">
                  <c:v>137.86000000000001</c:v>
                </c:pt>
                <c:pt idx="207">
                  <c:v>138.87</c:v>
                </c:pt>
                <c:pt idx="208">
                  <c:v>138.56</c:v>
                </c:pt>
                <c:pt idx="209">
                  <c:v>137.75</c:v>
                </c:pt>
                <c:pt idx="210">
                  <c:v>137.28</c:v>
                </c:pt>
                <c:pt idx="211">
                  <c:v>136.79</c:v>
                </c:pt>
                <c:pt idx="212">
                  <c:v>136.02000000000001</c:v>
                </c:pt>
                <c:pt idx="213">
                  <c:v>136.51</c:v>
                </c:pt>
                <c:pt idx="214">
                  <c:v>136.96</c:v>
                </c:pt>
                <c:pt idx="215">
                  <c:v>137.28</c:v>
                </c:pt>
                <c:pt idx="216">
                  <c:v>136.99</c:v>
                </c:pt>
                <c:pt idx="217">
                  <c:v>134.69999999999999</c:v>
                </c:pt>
                <c:pt idx="218">
                  <c:v>135.88999999999999</c:v>
                </c:pt>
                <c:pt idx="219">
                  <c:v>135.85</c:v>
                </c:pt>
                <c:pt idx="220">
                  <c:v>135.69999999999999</c:v>
                </c:pt>
                <c:pt idx="221">
                  <c:v>134.72</c:v>
                </c:pt>
                <c:pt idx="222">
                  <c:v>133.80000000000001</c:v>
                </c:pt>
                <c:pt idx="223">
                  <c:v>132.18</c:v>
                </c:pt>
                <c:pt idx="224">
                  <c:v>130.53</c:v>
                </c:pt>
                <c:pt idx="225">
                  <c:v>131</c:v>
                </c:pt>
                <c:pt idx="226">
                  <c:v>131.41999999999999</c:v>
                </c:pt>
                <c:pt idx="227">
                  <c:v>133.1</c:v>
                </c:pt>
                <c:pt idx="228">
                  <c:v>133.69</c:v>
                </c:pt>
                <c:pt idx="229">
                  <c:v>133.29</c:v>
                </c:pt>
                <c:pt idx="230">
                  <c:v>133.65</c:v>
                </c:pt>
                <c:pt idx="231">
                  <c:v>134.75</c:v>
                </c:pt>
                <c:pt idx="232">
                  <c:v>137.72999999999999</c:v>
                </c:pt>
                <c:pt idx="233">
                  <c:v>136.57</c:v>
                </c:pt>
                <c:pt idx="234">
                  <c:v>137.03</c:v>
                </c:pt>
                <c:pt idx="235">
                  <c:v>137.13999999999999</c:v>
                </c:pt>
                <c:pt idx="236">
                  <c:v>136.32</c:v>
                </c:pt>
                <c:pt idx="237">
                  <c:v>136.04</c:v>
                </c:pt>
                <c:pt idx="238">
                  <c:v>136.22</c:v>
                </c:pt>
                <c:pt idx="239">
                  <c:v>136.44</c:v>
                </c:pt>
                <c:pt idx="240">
                  <c:v>136.47</c:v>
                </c:pt>
                <c:pt idx="241">
                  <c:v>137.87</c:v>
                </c:pt>
                <c:pt idx="242">
                  <c:v>138.62</c:v>
                </c:pt>
                <c:pt idx="243">
                  <c:v>140.83000000000001</c:v>
                </c:pt>
                <c:pt idx="244">
                  <c:v>140.91</c:v>
                </c:pt>
                <c:pt idx="245">
                  <c:v>140.18</c:v>
                </c:pt>
                <c:pt idx="246">
                  <c:v>138.35</c:v>
                </c:pt>
                <c:pt idx="247">
                  <c:v>138.16</c:v>
                </c:pt>
                <c:pt idx="248">
                  <c:v>138.88999999999999</c:v>
                </c:pt>
                <c:pt idx="249">
                  <c:v>138.66</c:v>
                </c:pt>
                <c:pt idx="250">
                  <c:v>139.68</c:v>
                </c:pt>
                <c:pt idx="251">
                  <c:v>140.81</c:v>
                </c:pt>
                <c:pt idx="252">
                  <c:v>141.18</c:v>
                </c:pt>
                <c:pt idx="253">
                  <c:v>140.93</c:v>
                </c:pt>
                <c:pt idx="254">
                  <c:v>139.66999999999999</c:v>
                </c:pt>
                <c:pt idx="255">
                  <c:v>139.37</c:v>
                </c:pt>
                <c:pt idx="256">
                  <c:v>139.55000000000001</c:v>
                </c:pt>
                <c:pt idx="257">
                  <c:v>139.02000000000001</c:v>
                </c:pt>
                <c:pt idx="258">
                  <c:v>139.07</c:v>
                </c:pt>
                <c:pt idx="259">
                  <c:v>138.52000000000001</c:v>
                </c:pt>
                <c:pt idx="260">
                  <c:v>139.6</c:v>
                </c:pt>
                <c:pt idx="261">
                  <c:v>140.55000000000001</c:v>
                </c:pt>
                <c:pt idx="262">
                  <c:v>141.29</c:v>
                </c:pt>
                <c:pt idx="263">
                  <c:v>140.37</c:v>
                </c:pt>
                <c:pt idx="264">
                  <c:v>141.12</c:v>
                </c:pt>
                <c:pt idx="265">
                  <c:v>140.96</c:v>
                </c:pt>
                <c:pt idx="266">
                  <c:v>141.08000000000001</c:v>
                </c:pt>
                <c:pt idx="267">
                  <c:v>141.46</c:v>
                </c:pt>
                <c:pt idx="268">
                  <c:v>138.79</c:v>
                </c:pt>
                <c:pt idx="269">
                  <c:v>138.69999999999999</c:v>
                </c:pt>
                <c:pt idx="270">
                  <c:v>138.37</c:v>
                </c:pt>
                <c:pt idx="271">
                  <c:v>138.28</c:v>
                </c:pt>
                <c:pt idx="272">
                  <c:v>138.69</c:v>
                </c:pt>
                <c:pt idx="273">
                  <c:v>136.63</c:v>
                </c:pt>
                <c:pt idx="274">
                  <c:v>135.55000000000001</c:v>
                </c:pt>
                <c:pt idx="275">
                  <c:v>135.07</c:v>
                </c:pt>
                <c:pt idx="276">
                  <c:v>135.29</c:v>
                </c:pt>
                <c:pt idx="277">
                  <c:v>135.13</c:v>
                </c:pt>
                <c:pt idx="278">
                  <c:v>136.02000000000001</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CalculationsAndCharts!$B$33:$B$311</c:f>
              <c:numCache>
                <c:formatCode>ddd\ mm/dd/yyyy;@</c:formatCode>
                <c:ptCount val="279"/>
                <c:pt idx="0">
                  <c:v>41556</c:v>
                </c:pt>
                <c:pt idx="1">
                  <c:v>41555</c:v>
                </c:pt>
                <c:pt idx="2">
                  <c:v>41554</c:v>
                </c:pt>
                <c:pt idx="3">
                  <c:v>41551</c:v>
                </c:pt>
                <c:pt idx="4">
                  <c:v>41550</c:v>
                </c:pt>
                <c:pt idx="5">
                  <c:v>41549</c:v>
                </c:pt>
                <c:pt idx="6">
                  <c:v>41548</c:v>
                </c:pt>
                <c:pt idx="7">
                  <c:v>41547</c:v>
                </c:pt>
                <c:pt idx="8">
                  <c:v>41544</c:v>
                </c:pt>
                <c:pt idx="9">
                  <c:v>41543</c:v>
                </c:pt>
                <c:pt idx="10">
                  <c:v>41542</c:v>
                </c:pt>
                <c:pt idx="11">
                  <c:v>41541</c:v>
                </c:pt>
                <c:pt idx="12">
                  <c:v>41540</c:v>
                </c:pt>
                <c:pt idx="13">
                  <c:v>41537</c:v>
                </c:pt>
                <c:pt idx="14">
                  <c:v>41536</c:v>
                </c:pt>
                <c:pt idx="15">
                  <c:v>41535</c:v>
                </c:pt>
                <c:pt idx="16">
                  <c:v>41534</c:v>
                </c:pt>
                <c:pt idx="17">
                  <c:v>41533</c:v>
                </c:pt>
                <c:pt idx="18">
                  <c:v>41530</c:v>
                </c:pt>
                <c:pt idx="19">
                  <c:v>41529</c:v>
                </c:pt>
                <c:pt idx="20">
                  <c:v>41528</c:v>
                </c:pt>
                <c:pt idx="21">
                  <c:v>41527</c:v>
                </c:pt>
                <c:pt idx="22">
                  <c:v>41526</c:v>
                </c:pt>
                <c:pt idx="23">
                  <c:v>41523</c:v>
                </c:pt>
                <c:pt idx="24">
                  <c:v>41522</c:v>
                </c:pt>
                <c:pt idx="25">
                  <c:v>41521</c:v>
                </c:pt>
                <c:pt idx="26">
                  <c:v>41520</c:v>
                </c:pt>
                <c:pt idx="27">
                  <c:v>41516</c:v>
                </c:pt>
                <c:pt idx="28">
                  <c:v>41515</c:v>
                </c:pt>
                <c:pt idx="29">
                  <c:v>41514</c:v>
                </c:pt>
                <c:pt idx="30">
                  <c:v>41513</c:v>
                </c:pt>
                <c:pt idx="31">
                  <c:v>41512</c:v>
                </c:pt>
                <c:pt idx="32">
                  <c:v>41509</c:v>
                </c:pt>
                <c:pt idx="33">
                  <c:v>41508</c:v>
                </c:pt>
                <c:pt idx="34">
                  <c:v>41507</c:v>
                </c:pt>
                <c:pt idx="35">
                  <c:v>41506</c:v>
                </c:pt>
                <c:pt idx="36">
                  <c:v>41505</c:v>
                </c:pt>
                <c:pt idx="37">
                  <c:v>41502</c:v>
                </c:pt>
                <c:pt idx="38">
                  <c:v>41501</c:v>
                </c:pt>
                <c:pt idx="39">
                  <c:v>41500</c:v>
                </c:pt>
                <c:pt idx="40">
                  <c:v>41499</c:v>
                </c:pt>
                <c:pt idx="41">
                  <c:v>41498</c:v>
                </c:pt>
                <c:pt idx="42">
                  <c:v>41495</c:v>
                </c:pt>
                <c:pt idx="43">
                  <c:v>41494</c:v>
                </c:pt>
                <c:pt idx="44">
                  <c:v>41493</c:v>
                </c:pt>
                <c:pt idx="45">
                  <c:v>41492</c:v>
                </c:pt>
                <c:pt idx="46">
                  <c:v>41491</c:v>
                </c:pt>
                <c:pt idx="47">
                  <c:v>41488</c:v>
                </c:pt>
                <c:pt idx="48">
                  <c:v>41487</c:v>
                </c:pt>
                <c:pt idx="49">
                  <c:v>41486</c:v>
                </c:pt>
                <c:pt idx="50">
                  <c:v>41485</c:v>
                </c:pt>
                <c:pt idx="51">
                  <c:v>41484</c:v>
                </c:pt>
                <c:pt idx="52">
                  <c:v>41481</c:v>
                </c:pt>
                <c:pt idx="53">
                  <c:v>41480</c:v>
                </c:pt>
                <c:pt idx="54">
                  <c:v>41479</c:v>
                </c:pt>
                <c:pt idx="55">
                  <c:v>41478</c:v>
                </c:pt>
                <c:pt idx="56">
                  <c:v>41477</c:v>
                </c:pt>
                <c:pt idx="57">
                  <c:v>41474</c:v>
                </c:pt>
                <c:pt idx="58">
                  <c:v>41473</c:v>
                </c:pt>
                <c:pt idx="59">
                  <c:v>41472</c:v>
                </c:pt>
                <c:pt idx="60">
                  <c:v>41471</c:v>
                </c:pt>
                <c:pt idx="61">
                  <c:v>41470</c:v>
                </c:pt>
                <c:pt idx="62">
                  <c:v>41467</c:v>
                </c:pt>
                <c:pt idx="63">
                  <c:v>41466</c:v>
                </c:pt>
                <c:pt idx="64">
                  <c:v>41465</c:v>
                </c:pt>
                <c:pt idx="65">
                  <c:v>41464</c:v>
                </c:pt>
                <c:pt idx="66">
                  <c:v>41463</c:v>
                </c:pt>
                <c:pt idx="67">
                  <c:v>41460</c:v>
                </c:pt>
                <c:pt idx="68">
                  <c:v>41458</c:v>
                </c:pt>
                <c:pt idx="69">
                  <c:v>41457</c:v>
                </c:pt>
                <c:pt idx="70">
                  <c:v>41456</c:v>
                </c:pt>
                <c:pt idx="71">
                  <c:v>41453</c:v>
                </c:pt>
                <c:pt idx="72">
                  <c:v>41452</c:v>
                </c:pt>
                <c:pt idx="73">
                  <c:v>41451</c:v>
                </c:pt>
                <c:pt idx="74">
                  <c:v>41450</c:v>
                </c:pt>
                <c:pt idx="75">
                  <c:v>41449</c:v>
                </c:pt>
                <c:pt idx="76">
                  <c:v>41446</c:v>
                </c:pt>
                <c:pt idx="77">
                  <c:v>41445</c:v>
                </c:pt>
                <c:pt idx="78">
                  <c:v>41444</c:v>
                </c:pt>
                <c:pt idx="79">
                  <c:v>41443</c:v>
                </c:pt>
                <c:pt idx="80">
                  <c:v>41442</c:v>
                </c:pt>
                <c:pt idx="81">
                  <c:v>41439</c:v>
                </c:pt>
                <c:pt idx="82">
                  <c:v>41438</c:v>
                </c:pt>
                <c:pt idx="83">
                  <c:v>41437</c:v>
                </c:pt>
                <c:pt idx="84">
                  <c:v>41436</c:v>
                </c:pt>
                <c:pt idx="85">
                  <c:v>41435</c:v>
                </c:pt>
                <c:pt idx="86">
                  <c:v>41432</c:v>
                </c:pt>
                <c:pt idx="87">
                  <c:v>41431</c:v>
                </c:pt>
                <c:pt idx="88">
                  <c:v>41430</c:v>
                </c:pt>
                <c:pt idx="89">
                  <c:v>41429</c:v>
                </c:pt>
                <c:pt idx="90">
                  <c:v>41428</c:v>
                </c:pt>
                <c:pt idx="91">
                  <c:v>41425</c:v>
                </c:pt>
                <c:pt idx="92">
                  <c:v>41424</c:v>
                </c:pt>
                <c:pt idx="93">
                  <c:v>41423</c:v>
                </c:pt>
                <c:pt idx="94">
                  <c:v>41422</c:v>
                </c:pt>
                <c:pt idx="95">
                  <c:v>41418</c:v>
                </c:pt>
                <c:pt idx="96">
                  <c:v>41417</c:v>
                </c:pt>
                <c:pt idx="97">
                  <c:v>41416</c:v>
                </c:pt>
                <c:pt idx="98">
                  <c:v>41415</c:v>
                </c:pt>
                <c:pt idx="99">
                  <c:v>41414</c:v>
                </c:pt>
                <c:pt idx="100">
                  <c:v>41411</c:v>
                </c:pt>
                <c:pt idx="101">
                  <c:v>41410</c:v>
                </c:pt>
                <c:pt idx="102">
                  <c:v>41409</c:v>
                </c:pt>
                <c:pt idx="103">
                  <c:v>41408</c:v>
                </c:pt>
                <c:pt idx="104">
                  <c:v>41407</c:v>
                </c:pt>
                <c:pt idx="105">
                  <c:v>41404</c:v>
                </c:pt>
                <c:pt idx="106">
                  <c:v>41403</c:v>
                </c:pt>
                <c:pt idx="107">
                  <c:v>41402</c:v>
                </c:pt>
                <c:pt idx="108">
                  <c:v>41401</c:v>
                </c:pt>
                <c:pt idx="109">
                  <c:v>41400</c:v>
                </c:pt>
                <c:pt idx="110">
                  <c:v>41397</c:v>
                </c:pt>
                <c:pt idx="111">
                  <c:v>41396</c:v>
                </c:pt>
                <c:pt idx="112">
                  <c:v>41395</c:v>
                </c:pt>
                <c:pt idx="113">
                  <c:v>41394</c:v>
                </c:pt>
                <c:pt idx="114">
                  <c:v>41393</c:v>
                </c:pt>
                <c:pt idx="115">
                  <c:v>41390</c:v>
                </c:pt>
                <c:pt idx="116">
                  <c:v>41389</c:v>
                </c:pt>
                <c:pt idx="117">
                  <c:v>41388</c:v>
                </c:pt>
                <c:pt idx="118">
                  <c:v>41387</c:v>
                </c:pt>
                <c:pt idx="119">
                  <c:v>41386</c:v>
                </c:pt>
                <c:pt idx="120">
                  <c:v>41383</c:v>
                </c:pt>
                <c:pt idx="121">
                  <c:v>41382</c:v>
                </c:pt>
                <c:pt idx="122">
                  <c:v>41381</c:v>
                </c:pt>
                <c:pt idx="123">
                  <c:v>41380</c:v>
                </c:pt>
                <c:pt idx="124">
                  <c:v>41379</c:v>
                </c:pt>
                <c:pt idx="125">
                  <c:v>41376</c:v>
                </c:pt>
                <c:pt idx="126">
                  <c:v>41375</c:v>
                </c:pt>
                <c:pt idx="127">
                  <c:v>41374</c:v>
                </c:pt>
                <c:pt idx="128">
                  <c:v>41373</c:v>
                </c:pt>
                <c:pt idx="129">
                  <c:v>41372</c:v>
                </c:pt>
                <c:pt idx="130">
                  <c:v>41369</c:v>
                </c:pt>
                <c:pt idx="131">
                  <c:v>41368</c:v>
                </c:pt>
                <c:pt idx="132">
                  <c:v>41367</c:v>
                </c:pt>
                <c:pt idx="133">
                  <c:v>41366</c:v>
                </c:pt>
                <c:pt idx="134">
                  <c:v>41365</c:v>
                </c:pt>
                <c:pt idx="135">
                  <c:v>41361</c:v>
                </c:pt>
                <c:pt idx="136">
                  <c:v>41360</c:v>
                </c:pt>
                <c:pt idx="137">
                  <c:v>41359</c:v>
                </c:pt>
                <c:pt idx="138">
                  <c:v>41358</c:v>
                </c:pt>
                <c:pt idx="139">
                  <c:v>41355</c:v>
                </c:pt>
                <c:pt idx="140">
                  <c:v>41354</c:v>
                </c:pt>
                <c:pt idx="141">
                  <c:v>41353</c:v>
                </c:pt>
                <c:pt idx="142">
                  <c:v>41352</c:v>
                </c:pt>
                <c:pt idx="143">
                  <c:v>41351</c:v>
                </c:pt>
                <c:pt idx="144">
                  <c:v>41348</c:v>
                </c:pt>
                <c:pt idx="145">
                  <c:v>41347</c:v>
                </c:pt>
                <c:pt idx="146">
                  <c:v>41346</c:v>
                </c:pt>
                <c:pt idx="147">
                  <c:v>41345</c:v>
                </c:pt>
                <c:pt idx="148">
                  <c:v>41344</c:v>
                </c:pt>
                <c:pt idx="149">
                  <c:v>41341</c:v>
                </c:pt>
                <c:pt idx="150">
                  <c:v>41340</c:v>
                </c:pt>
                <c:pt idx="151">
                  <c:v>41339</c:v>
                </c:pt>
                <c:pt idx="152">
                  <c:v>41338</c:v>
                </c:pt>
                <c:pt idx="153">
                  <c:v>41337</c:v>
                </c:pt>
                <c:pt idx="154">
                  <c:v>41334</c:v>
                </c:pt>
                <c:pt idx="155">
                  <c:v>41333</c:v>
                </c:pt>
                <c:pt idx="156">
                  <c:v>41332</c:v>
                </c:pt>
                <c:pt idx="157">
                  <c:v>41331</c:v>
                </c:pt>
                <c:pt idx="158">
                  <c:v>41330</c:v>
                </c:pt>
                <c:pt idx="159">
                  <c:v>41327</c:v>
                </c:pt>
                <c:pt idx="160">
                  <c:v>41326</c:v>
                </c:pt>
                <c:pt idx="161">
                  <c:v>41325</c:v>
                </c:pt>
                <c:pt idx="162">
                  <c:v>41324</c:v>
                </c:pt>
                <c:pt idx="163">
                  <c:v>41320</c:v>
                </c:pt>
                <c:pt idx="164">
                  <c:v>41319</c:v>
                </c:pt>
                <c:pt idx="165">
                  <c:v>41318</c:v>
                </c:pt>
                <c:pt idx="166">
                  <c:v>41317</c:v>
                </c:pt>
                <c:pt idx="167">
                  <c:v>41316</c:v>
                </c:pt>
                <c:pt idx="168">
                  <c:v>41313</c:v>
                </c:pt>
                <c:pt idx="169">
                  <c:v>41312</c:v>
                </c:pt>
                <c:pt idx="170">
                  <c:v>41311</c:v>
                </c:pt>
                <c:pt idx="171">
                  <c:v>41310</c:v>
                </c:pt>
                <c:pt idx="172">
                  <c:v>41309</c:v>
                </c:pt>
                <c:pt idx="173">
                  <c:v>41306</c:v>
                </c:pt>
                <c:pt idx="174">
                  <c:v>41305</c:v>
                </c:pt>
                <c:pt idx="175">
                  <c:v>41304</c:v>
                </c:pt>
                <c:pt idx="176">
                  <c:v>41303</c:v>
                </c:pt>
                <c:pt idx="177">
                  <c:v>41302</c:v>
                </c:pt>
                <c:pt idx="178">
                  <c:v>41299</c:v>
                </c:pt>
                <c:pt idx="179">
                  <c:v>41298</c:v>
                </c:pt>
                <c:pt idx="180">
                  <c:v>41297</c:v>
                </c:pt>
                <c:pt idx="181">
                  <c:v>41296</c:v>
                </c:pt>
                <c:pt idx="182">
                  <c:v>41292</c:v>
                </c:pt>
                <c:pt idx="183">
                  <c:v>41291</c:v>
                </c:pt>
                <c:pt idx="184">
                  <c:v>41290</c:v>
                </c:pt>
                <c:pt idx="185">
                  <c:v>41289</c:v>
                </c:pt>
                <c:pt idx="186">
                  <c:v>41288</c:v>
                </c:pt>
                <c:pt idx="187">
                  <c:v>41285</c:v>
                </c:pt>
                <c:pt idx="188">
                  <c:v>41284</c:v>
                </c:pt>
                <c:pt idx="189">
                  <c:v>41283</c:v>
                </c:pt>
                <c:pt idx="190">
                  <c:v>41282</c:v>
                </c:pt>
                <c:pt idx="191">
                  <c:v>41281</c:v>
                </c:pt>
                <c:pt idx="192">
                  <c:v>41278</c:v>
                </c:pt>
                <c:pt idx="193">
                  <c:v>41277</c:v>
                </c:pt>
                <c:pt idx="194">
                  <c:v>41276</c:v>
                </c:pt>
                <c:pt idx="195">
                  <c:v>41274</c:v>
                </c:pt>
                <c:pt idx="196">
                  <c:v>41271</c:v>
                </c:pt>
                <c:pt idx="197">
                  <c:v>41270</c:v>
                </c:pt>
                <c:pt idx="198">
                  <c:v>41269</c:v>
                </c:pt>
                <c:pt idx="199">
                  <c:v>41267</c:v>
                </c:pt>
                <c:pt idx="200">
                  <c:v>41264</c:v>
                </c:pt>
                <c:pt idx="201">
                  <c:v>41263</c:v>
                </c:pt>
                <c:pt idx="202">
                  <c:v>41262</c:v>
                </c:pt>
                <c:pt idx="203">
                  <c:v>41261</c:v>
                </c:pt>
                <c:pt idx="204">
                  <c:v>41260</c:v>
                </c:pt>
                <c:pt idx="205">
                  <c:v>41257</c:v>
                </c:pt>
                <c:pt idx="206">
                  <c:v>41256</c:v>
                </c:pt>
                <c:pt idx="207">
                  <c:v>41255</c:v>
                </c:pt>
                <c:pt idx="208">
                  <c:v>41254</c:v>
                </c:pt>
                <c:pt idx="209">
                  <c:v>41253</c:v>
                </c:pt>
                <c:pt idx="210">
                  <c:v>41250</c:v>
                </c:pt>
                <c:pt idx="211">
                  <c:v>41249</c:v>
                </c:pt>
                <c:pt idx="212">
                  <c:v>41248</c:v>
                </c:pt>
                <c:pt idx="213">
                  <c:v>41247</c:v>
                </c:pt>
                <c:pt idx="214">
                  <c:v>41246</c:v>
                </c:pt>
                <c:pt idx="215">
                  <c:v>41243</c:v>
                </c:pt>
                <c:pt idx="216">
                  <c:v>41242</c:v>
                </c:pt>
                <c:pt idx="217">
                  <c:v>41241</c:v>
                </c:pt>
                <c:pt idx="218">
                  <c:v>41240</c:v>
                </c:pt>
                <c:pt idx="219">
                  <c:v>41239</c:v>
                </c:pt>
                <c:pt idx="220">
                  <c:v>41236</c:v>
                </c:pt>
                <c:pt idx="221">
                  <c:v>41234</c:v>
                </c:pt>
                <c:pt idx="222">
                  <c:v>41233</c:v>
                </c:pt>
                <c:pt idx="223">
                  <c:v>41232</c:v>
                </c:pt>
                <c:pt idx="224">
                  <c:v>41229</c:v>
                </c:pt>
                <c:pt idx="225">
                  <c:v>41228</c:v>
                </c:pt>
                <c:pt idx="226">
                  <c:v>41227</c:v>
                </c:pt>
                <c:pt idx="227">
                  <c:v>41226</c:v>
                </c:pt>
                <c:pt idx="228">
                  <c:v>41225</c:v>
                </c:pt>
                <c:pt idx="229">
                  <c:v>41222</c:v>
                </c:pt>
                <c:pt idx="230">
                  <c:v>41221</c:v>
                </c:pt>
                <c:pt idx="231">
                  <c:v>41220</c:v>
                </c:pt>
                <c:pt idx="232">
                  <c:v>41219</c:v>
                </c:pt>
                <c:pt idx="233">
                  <c:v>41218</c:v>
                </c:pt>
                <c:pt idx="234">
                  <c:v>41215</c:v>
                </c:pt>
                <c:pt idx="235">
                  <c:v>41214</c:v>
                </c:pt>
                <c:pt idx="236">
                  <c:v>41213</c:v>
                </c:pt>
                <c:pt idx="237">
                  <c:v>41208</c:v>
                </c:pt>
                <c:pt idx="238">
                  <c:v>41207</c:v>
                </c:pt>
                <c:pt idx="239">
                  <c:v>41206</c:v>
                </c:pt>
                <c:pt idx="240">
                  <c:v>41205</c:v>
                </c:pt>
                <c:pt idx="241">
                  <c:v>41204</c:v>
                </c:pt>
                <c:pt idx="242">
                  <c:v>41201</c:v>
                </c:pt>
                <c:pt idx="243">
                  <c:v>41200</c:v>
                </c:pt>
                <c:pt idx="244">
                  <c:v>41199</c:v>
                </c:pt>
                <c:pt idx="245">
                  <c:v>41198</c:v>
                </c:pt>
                <c:pt idx="246">
                  <c:v>41197</c:v>
                </c:pt>
                <c:pt idx="247">
                  <c:v>41194</c:v>
                </c:pt>
                <c:pt idx="248">
                  <c:v>41193</c:v>
                </c:pt>
                <c:pt idx="249">
                  <c:v>41192</c:v>
                </c:pt>
                <c:pt idx="250">
                  <c:v>41191</c:v>
                </c:pt>
                <c:pt idx="251">
                  <c:v>41190</c:v>
                </c:pt>
                <c:pt idx="252">
                  <c:v>41187</c:v>
                </c:pt>
                <c:pt idx="253">
                  <c:v>41186</c:v>
                </c:pt>
                <c:pt idx="254">
                  <c:v>41185</c:v>
                </c:pt>
                <c:pt idx="255">
                  <c:v>41184</c:v>
                </c:pt>
                <c:pt idx="256">
                  <c:v>41183</c:v>
                </c:pt>
                <c:pt idx="257">
                  <c:v>41180</c:v>
                </c:pt>
                <c:pt idx="258">
                  <c:v>41179</c:v>
                </c:pt>
                <c:pt idx="259">
                  <c:v>41178</c:v>
                </c:pt>
                <c:pt idx="260">
                  <c:v>41177</c:v>
                </c:pt>
                <c:pt idx="261">
                  <c:v>41176</c:v>
                </c:pt>
                <c:pt idx="262">
                  <c:v>41173</c:v>
                </c:pt>
                <c:pt idx="263">
                  <c:v>41172</c:v>
                </c:pt>
                <c:pt idx="264">
                  <c:v>41171</c:v>
                </c:pt>
                <c:pt idx="265">
                  <c:v>41170</c:v>
                </c:pt>
                <c:pt idx="266">
                  <c:v>41169</c:v>
                </c:pt>
                <c:pt idx="267">
                  <c:v>41166</c:v>
                </c:pt>
                <c:pt idx="268">
                  <c:v>41165</c:v>
                </c:pt>
                <c:pt idx="269">
                  <c:v>41164</c:v>
                </c:pt>
                <c:pt idx="270">
                  <c:v>41163</c:v>
                </c:pt>
                <c:pt idx="271">
                  <c:v>41162</c:v>
                </c:pt>
                <c:pt idx="272">
                  <c:v>41159</c:v>
                </c:pt>
                <c:pt idx="273">
                  <c:v>41158</c:v>
                </c:pt>
                <c:pt idx="274">
                  <c:v>41157</c:v>
                </c:pt>
                <c:pt idx="275">
                  <c:v>41156</c:v>
                </c:pt>
                <c:pt idx="276">
                  <c:v>41152</c:v>
                </c:pt>
                <c:pt idx="277">
                  <c:v>41151</c:v>
                </c:pt>
                <c:pt idx="278">
                  <c:v>41150</c:v>
                </c:pt>
              </c:numCache>
            </c:numRef>
          </c:cat>
          <c:val>
            <c:numRef>
              <c:f>CalculationsAndCharts!$G$33:$G$311</c:f>
              <c:numCache>
                <c:formatCode>#,##0.00</c:formatCode>
                <c:ptCount val="279"/>
                <c:pt idx="0">
                  <c:v>163.98</c:v>
                </c:pt>
                <c:pt idx="1">
                  <c:v>163.86</c:v>
                </c:pt>
                <c:pt idx="2">
                  <c:v>165.79</c:v>
                </c:pt>
                <c:pt idx="3">
                  <c:v>167.24</c:v>
                </c:pt>
                <c:pt idx="4">
                  <c:v>165.98</c:v>
                </c:pt>
                <c:pt idx="5">
                  <c:v>167.53</c:v>
                </c:pt>
                <c:pt idx="6">
                  <c:v>167.69</c:v>
                </c:pt>
                <c:pt idx="7">
                  <c:v>166.37</c:v>
                </c:pt>
                <c:pt idx="8">
                  <c:v>167.26</c:v>
                </c:pt>
                <c:pt idx="9">
                  <c:v>168.03</c:v>
                </c:pt>
                <c:pt idx="10">
                  <c:v>167.39</c:v>
                </c:pt>
                <c:pt idx="11">
                  <c:v>167.87</c:v>
                </c:pt>
                <c:pt idx="12">
                  <c:v>168.27</c:v>
                </c:pt>
                <c:pt idx="13">
                  <c:v>169.05</c:v>
                </c:pt>
                <c:pt idx="14">
                  <c:v>170.24</c:v>
                </c:pt>
                <c:pt idx="15">
                  <c:v>170.53</c:v>
                </c:pt>
                <c:pt idx="16">
                  <c:v>168.58</c:v>
                </c:pt>
                <c:pt idx="17">
                  <c:v>167.83</c:v>
                </c:pt>
                <c:pt idx="18">
                  <c:v>166.86</c:v>
                </c:pt>
                <c:pt idx="19">
                  <c:v>166.49</c:v>
                </c:pt>
                <c:pt idx="20">
                  <c:v>166.93</c:v>
                </c:pt>
                <c:pt idx="21">
                  <c:v>166.41</c:v>
                </c:pt>
                <c:pt idx="22">
                  <c:v>165.19</c:v>
                </c:pt>
                <c:pt idx="23">
                  <c:v>163.62</c:v>
                </c:pt>
                <c:pt idx="24">
                  <c:v>163.54</c:v>
                </c:pt>
                <c:pt idx="25">
                  <c:v>163.33000000000001</c:v>
                </c:pt>
                <c:pt idx="26">
                  <c:v>161.99</c:v>
                </c:pt>
                <c:pt idx="27">
                  <c:v>161.27000000000001</c:v>
                </c:pt>
                <c:pt idx="28">
                  <c:v>161.78</c:v>
                </c:pt>
                <c:pt idx="29">
                  <c:v>161.52000000000001</c:v>
                </c:pt>
                <c:pt idx="30">
                  <c:v>160.94999999999999</c:v>
                </c:pt>
                <c:pt idx="31">
                  <c:v>163.58000000000001</c:v>
                </c:pt>
                <c:pt idx="32">
                  <c:v>164.19</c:v>
                </c:pt>
                <c:pt idx="33">
                  <c:v>163.63999999999999</c:v>
                </c:pt>
                <c:pt idx="34">
                  <c:v>162.16</c:v>
                </c:pt>
                <c:pt idx="35">
                  <c:v>163.16999999999999</c:v>
                </c:pt>
                <c:pt idx="36">
                  <c:v>162.37</c:v>
                </c:pt>
                <c:pt idx="37">
                  <c:v>163.41</c:v>
                </c:pt>
                <c:pt idx="38">
                  <c:v>163.96</c:v>
                </c:pt>
                <c:pt idx="39">
                  <c:v>166.28</c:v>
                </c:pt>
                <c:pt idx="40">
                  <c:v>167.14</c:v>
                </c:pt>
                <c:pt idx="41">
                  <c:v>166.65</c:v>
                </c:pt>
                <c:pt idx="42">
                  <c:v>166.84</c:v>
                </c:pt>
                <c:pt idx="43">
                  <c:v>167.33</c:v>
                </c:pt>
                <c:pt idx="44">
                  <c:v>166.71</c:v>
                </c:pt>
                <c:pt idx="45">
                  <c:v>167.26</c:v>
                </c:pt>
                <c:pt idx="46">
                  <c:v>168.21</c:v>
                </c:pt>
                <c:pt idx="47">
                  <c:v>168.46</c:v>
                </c:pt>
                <c:pt idx="48">
                  <c:v>168.17</c:v>
                </c:pt>
                <c:pt idx="49">
                  <c:v>166.25</c:v>
                </c:pt>
                <c:pt idx="50">
                  <c:v>166.13</c:v>
                </c:pt>
                <c:pt idx="51">
                  <c:v>166.13</c:v>
                </c:pt>
                <c:pt idx="52">
                  <c:v>166.65</c:v>
                </c:pt>
                <c:pt idx="53">
                  <c:v>166.47</c:v>
                </c:pt>
                <c:pt idx="54">
                  <c:v>166.06</c:v>
                </c:pt>
                <c:pt idx="55">
                  <c:v>166.68</c:v>
                </c:pt>
                <c:pt idx="56">
                  <c:v>167.03</c:v>
                </c:pt>
                <c:pt idx="57">
                  <c:v>166.7</c:v>
                </c:pt>
                <c:pt idx="58">
                  <c:v>166.41</c:v>
                </c:pt>
                <c:pt idx="59">
                  <c:v>165.5</c:v>
                </c:pt>
                <c:pt idx="60">
                  <c:v>165.08</c:v>
                </c:pt>
                <c:pt idx="61">
                  <c:v>165.7</c:v>
                </c:pt>
                <c:pt idx="62">
                  <c:v>165.07</c:v>
                </c:pt>
                <c:pt idx="63">
                  <c:v>165</c:v>
                </c:pt>
                <c:pt idx="64">
                  <c:v>162.78</c:v>
                </c:pt>
                <c:pt idx="65">
                  <c:v>162.72</c:v>
                </c:pt>
                <c:pt idx="66">
                  <c:v>161.56</c:v>
                </c:pt>
                <c:pt idx="67">
                  <c:v>160.63999999999999</c:v>
                </c:pt>
                <c:pt idx="68">
                  <c:v>158.93</c:v>
                </c:pt>
                <c:pt idx="69">
                  <c:v>158.86000000000001</c:v>
                </c:pt>
                <c:pt idx="70">
                  <c:v>159.01</c:v>
                </c:pt>
                <c:pt idx="71">
                  <c:v>158.08000000000001</c:v>
                </c:pt>
                <c:pt idx="72">
                  <c:v>158.72999999999999</c:v>
                </c:pt>
                <c:pt idx="73">
                  <c:v>157.81</c:v>
                </c:pt>
                <c:pt idx="74">
                  <c:v>156.26</c:v>
                </c:pt>
                <c:pt idx="75">
                  <c:v>154.77000000000001</c:v>
                </c:pt>
                <c:pt idx="76">
                  <c:v>156.75</c:v>
                </c:pt>
                <c:pt idx="77">
                  <c:v>156.25</c:v>
                </c:pt>
                <c:pt idx="78">
                  <c:v>160.22</c:v>
                </c:pt>
                <c:pt idx="79">
                  <c:v>162.46</c:v>
                </c:pt>
                <c:pt idx="80">
                  <c:v>161.19</c:v>
                </c:pt>
                <c:pt idx="81">
                  <c:v>159.96</c:v>
                </c:pt>
                <c:pt idx="82">
                  <c:v>160.97</c:v>
                </c:pt>
                <c:pt idx="83">
                  <c:v>158.55000000000001</c:v>
                </c:pt>
                <c:pt idx="84">
                  <c:v>159.88</c:v>
                </c:pt>
                <c:pt idx="85">
                  <c:v>161.54</c:v>
                </c:pt>
                <c:pt idx="86">
                  <c:v>161.54</c:v>
                </c:pt>
                <c:pt idx="87">
                  <c:v>159.51</c:v>
                </c:pt>
                <c:pt idx="88">
                  <c:v>158.08000000000001</c:v>
                </c:pt>
                <c:pt idx="89">
                  <c:v>160.33000000000001</c:v>
                </c:pt>
                <c:pt idx="90">
                  <c:v>161.1</c:v>
                </c:pt>
                <c:pt idx="91">
                  <c:v>160.22</c:v>
                </c:pt>
                <c:pt idx="92">
                  <c:v>162.55000000000001</c:v>
                </c:pt>
                <c:pt idx="93">
                  <c:v>161.96</c:v>
                </c:pt>
                <c:pt idx="94">
                  <c:v>163.01</c:v>
                </c:pt>
                <c:pt idx="95">
                  <c:v>162.04</c:v>
                </c:pt>
                <c:pt idx="96">
                  <c:v>162.18</c:v>
                </c:pt>
                <c:pt idx="97">
                  <c:v>162.65</c:v>
                </c:pt>
                <c:pt idx="98">
                  <c:v>163.87</c:v>
                </c:pt>
                <c:pt idx="99">
                  <c:v>163.63</c:v>
                </c:pt>
                <c:pt idx="100">
                  <c:v>163.63999999999999</c:v>
                </c:pt>
                <c:pt idx="101">
                  <c:v>162.07</c:v>
                </c:pt>
                <c:pt idx="102">
                  <c:v>162.84</c:v>
                </c:pt>
                <c:pt idx="103">
                  <c:v>161.97</c:v>
                </c:pt>
                <c:pt idx="104">
                  <c:v>160.31</c:v>
                </c:pt>
                <c:pt idx="105">
                  <c:v>160.18</c:v>
                </c:pt>
                <c:pt idx="106">
                  <c:v>159.66</c:v>
                </c:pt>
                <c:pt idx="107">
                  <c:v>160.11000000000001</c:v>
                </c:pt>
                <c:pt idx="108">
                  <c:v>159.38999999999999</c:v>
                </c:pt>
                <c:pt idx="109">
                  <c:v>158.58000000000001</c:v>
                </c:pt>
                <c:pt idx="110">
                  <c:v>158.18</c:v>
                </c:pt>
                <c:pt idx="111">
                  <c:v>156.59</c:v>
                </c:pt>
                <c:pt idx="112">
                  <c:v>155.15</c:v>
                </c:pt>
                <c:pt idx="113">
                  <c:v>156.52000000000001</c:v>
                </c:pt>
                <c:pt idx="114">
                  <c:v>156.15</c:v>
                </c:pt>
                <c:pt idx="115">
                  <c:v>155.11000000000001</c:v>
                </c:pt>
                <c:pt idx="116">
                  <c:v>155.38999999999999</c:v>
                </c:pt>
                <c:pt idx="117">
                  <c:v>154.76</c:v>
                </c:pt>
                <c:pt idx="118">
                  <c:v>154.66</c:v>
                </c:pt>
                <c:pt idx="119">
                  <c:v>153.08000000000001</c:v>
                </c:pt>
                <c:pt idx="120">
                  <c:v>152.41</c:v>
                </c:pt>
                <c:pt idx="121">
                  <c:v>151.09</c:v>
                </c:pt>
                <c:pt idx="122">
                  <c:v>152.04</c:v>
                </c:pt>
                <c:pt idx="123">
                  <c:v>154.30000000000001</c:v>
                </c:pt>
                <c:pt idx="124">
                  <c:v>152.05000000000001</c:v>
                </c:pt>
                <c:pt idx="125">
                  <c:v>155.66</c:v>
                </c:pt>
                <c:pt idx="126">
                  <c:v>156.04</c:v>
                </c:pt>
                <c:pt idx="127">
                  <c:v>155.53</c:v>
                </c:pt>
                <c:pt idx="128">
                  <c:v>153.65</c:v>
                </c:pt>
                <c:pt idx="129">
                  <c:v>153.12</c:v>
                </c:pt>
                <c:pt idx="130">
                  <c:v>152.09</c:v>
                </c:pt>
                <c:pt idx="131">
                  <c:v>152.78</c:v>
                </c:pt>
                <c:pt idx="132">
                  <c:v>152.16</c:v>
                </c:pt>
                <c:pt idx="133">
                  <c:v>153.72</c:v>
                </c:pt>
                <c:pt idx="134">
                  <c:v>152.97</c:v>
                </c:pt>
                <c:pt idx="135">
                  <c:v>153.57</c:v>
                </c:pt>
                <c:pt idx="136">
                  <c:v>153.1</c:v>
                </c:pt>
                <c:pt idx="137">
                  <c:v>153.1</c:v>
                </c:pt>
                <c:pt idx="138">
                  <c:v>151.88999999999999</c:v>
                </c:pt>
                <c:pt idx="139">
                  <c:v>152.53</c:v>
                </c:pt>
                <c:pt idx="140">
                  <c:v>151.31</c:v>
                </c:pt>
                <c:pt idx="141">
                  <c:v>152.61000000000001</c:v>
                </c:pt>
                <c:pt idx="142">
                  <c:v>151.55000000000001</c:v>
                </c:pt>
                <c:pt idx="143">
                  <c:v>151.91</c:v>
                </c:pt>
                <c:pt idx="144">
                  <c:v>152.75</c:v>
                </c:pt>
                <c:pt idx="145">
                  <c:v>152.94999999999999</c:v>
                </c:pt>
                <c:pt idx="146">
                  <c:v>152.13999999999999</c:v>
                </c:pt>
                <c:pt idx="147">
                  <c:v>151.93</c:v>
                </c:pt>
                <c:pt idx="148">
                  <c:v>152.27000000000001</c:v>
                </c:pt>
                <c:pt idx="149">
                  <c:v>151.69</c:v>
                </c:pt>
                <c:pt idx="150">
                  <c:v>151.05000000000001</c:v>
                </c:pt>
                <c:pt idx="151">
                  <c:v>150.78</c:v>
                </c:pt>
                <c:pt idx="152">
                  <c:v>150.57</c:v>
                </c:pt>
                <c:pt idx="153">
                  <c:v>149.22999999999999</c:v>
                </c:pt>
                <c:pt idx="154">
                  <c:v>148.44</c:v>
                </c:pt>
                <c:pt idx="155">
                  <c:v>147.96</c:v>
                </c:pt>
                <c:pt idx="156">
                  <c:v>148.25</c:v>
                </c:pt>
                <c:pt idx="157">
                  <c:v>146.4</c:v>
                </c:pt>
                <c:pt idx="158">
                  <c:v>145.41</c:v>
                </c:pt>
                <c:pt idx="159">
                  <c:v>148.22999999999999</c:v>
                </c:pt>
                <c:pt idx="160">
                  <c:v>146.79</c:v>
                </c:pt>
                <c:pt idx="161">
                  <c:v>147.69</c:v>
                </c:pt>
                <c:pt idx="162">
                  <c:v>149.56</c:v>
                </c:pt>
                <c:pt idx="163">
                  <c:v>148.44</c:v>
                </c:pt>
                <c:pt idx="164">
                  <c:v>148.62</c:v>
                </c:pt>
                <c:pt idx="165">
                  <c:v>148.47999999999999</c:v>
                </c:pt>
                <c:pt idx="166">
                  <c:v>148.36000000000001</c:v>
                </c:pt>
                <c:pt idx="167">
                  <c:v>148.11000000000001</c:v>
                </c:pt>
                <c:pt idx="168">
                  <c:v>148.13999999999999</c:v>
                </c:pt>
                <c:pt idx="169">
                  <c:v>147.32</c:v>
                </c:pt>
                <c:pt idx="170">
                  <c:v>147.52000000000001</c:v>
                </c:pt>
                <c:pt idx="171">
                  <c:v>147.41</c:v>
                </c:pt>
                <c:pt idx="172">
                  <c:v>145.94</c:v>
                </c:pt>
                <c:pt idx="173">
                  <c:v>147.6</c:v>
                </c:pt>
                <c:pt idx="174">
                  <c:v>146.09</c:v>
                </c:pt>
                <c:pt idx="175">
                  <c:v>146.44999999999999</c:v>
                </c:pt>
                <c:pt idx="176">
                  <c:v>147.03</c:v>
                </c:pt>
                <c:pt idx="177">
                  <c:v>146.44999999999999</c:v>
                </c:pt>
                <c:pt idx="178">
                  <c:v>146.63</c:v>
                </c:pt>
                <c:pt idx="179">
                  <c:v>145.81</c:v>
                </c:pt>
                <c:pt idx="180">
                  <c:v>145.77000000000001</c:v>
                </c:pt>
                <c:pt idx="181">
                  <c:v>145.54</c:v>
                </c:pt>
                <c:pt idx="182">
                  <c:v>144.76</c:v>
                </c:pt>
                <c:pt idx="183">
                  <c:v>144.43</c:v>
                </c:pt>
                <c:pt idx="184">
                  <c:v>143.51</c:v>
                </c:pt>
                <c:pt idx="185">
                  <c:v>143.53</c:v>
                </c:pt>
                <c:pt idx="186">
                  <c:v>143.43</c:v>
                </c:pt>
                <c:pt idx="187">
                  <c:v>143.53</c:v>
                </c:pt>
                <c:pt idx="188">
                  <c:v>143.54</c:v>
                </c:pt>
                <c:pt idx="189">
                  <c:v>142.4</c:v>
                </c:pt>
                <c:pt idx="190">
                  <c:v>142.04</c:v>
                </c:pt>
                <c:pt idx="191">
                  <c:v>142.44999999999999</c:v>
                </c:pt>
                <c:pt idx="192">
                  <c:v>142.84</c:v>
                </c:pt>
                <c:pt idx="193">
                  <c:v>142.22</c:v>
                </c:pt>
                <c:pt idx="194">
                  <c:v>142.54</c:v>
                </c:pt>
                <c:pt idx="195">
                  <c:v>138.97999999999999</c:v>
                </c:pt>
                <c:pt idx="196">
                  <c:v>136.66</c:v>
                </c:pt>
                <c:pt idx="197">
                  <c:v>138.15</c:v>
                </c:pt>
                <c:pt idx="198">
                  <c:v>138.33000000000001</c:v>
                </c:pt>
                <c:pt idx="199">
                  <c:v>138.91999999999999</c:v>
                </c:pt>
                <c:pt idx="200">
                  <c:v>139.35</c:v>
                </c:pt>
                <c:pt idx="201">
                  <c:v>140.63</c:v>
                </c:pt>
                <c:pt idx="202">
                  <c:v>139.82</c:v>
                </c:pt>
                <c:pt idx="203">
                  <c:v>140.87</c:v>
                </c:pt>
                <c:pt idx="204">
                  <c:v>139.32</c:v>
                </c:pt>
                <c:pt idx="205">
                  <c:v>137.69999999999999</c:v>
                </c:pt>
                <c:pt idx="206">
                  <c:v>138.21</c:v>
                </c:pt>
                <c:pt idx="207">
                  <c:v>139.06</c:v>
                </c:pt>
                <c:pt idx="208">
                  <c:v>139</c:v>
                </c:pt>
                <c:pt idx="209">
                  <c:v>138.06</c:v>
                </c:pt>
                <c:pt idx="210">
                  <c:v>138</c:v>
                </c:pt>
                <c:pt idx="211">
                  <c:v>137.58000000000001</c:v>
                </c:pt>
                <c:pt idx="212">
                  <c:v>137.12</c:v>
                </c:pt>
                <c:pt idx="213">
                  <c:v>136.88</c:v>
                </c:pt>
                <c:pt idx="214">
                  <c:v>137.07</c:v>
                </c:pt>
                <c:pt idx="215">
                  <c:v>137.75</c:v>
                </c:pt>
                <c:pt idx="216">
                  <c:v>137.72</c:v>
                </c:pt>
                <c:pt idx="217">
                  <c:v>137.08000000000001</c:v>
                </c:pt>
                <c:pt idx="218">
                  <c:v>135.97999999999999</c:v>
                </c:pt>
                <c:pt idx="219">
                  <c:v>136.68</c:v>
                </c:pt>
                <c:pt idx="220">
                  <c:v>136.97</c:v>
                </c:pt>
                <c:pt idx="221">
                  <c:v>135.13</c:v>
                </c:pt>
                <c:pt idx="222">
                  <c:v>134.88</c:v>
                </c:pt>
                <c:pt idx="223">
                  <c:v>134.82</c:v>
                </c:pt>
                <c:pt idx="224">
                  <c:v>132.15</c:v>
                </c:pt>
                <c:pt idx="225">
                  <c:v>131.5</c:v>
                </c:pt>
                <c:pt idx="226">
                  <c:v>131.72</c:v>
                </c:pt>
                <c:pt idx="227">
                  <c:v>133.52000000000001</c:v>
                </c:pt>
                <c:pt idx="228">
                  <c:v>133.99</c:v>
                </c:pt>
                <c:pt idx="229">
                  <c:v>133.88</c:v>
                </c:pt>
                <c:pt idx="230">
                  <c:v>133.76</c:v>
                </c:pt>
                <c:pt idx="231">
                  <c:v>135.38999999999999</c:v>
                </c:pt>
                <c:pt idx="232">
                  <c:v>138.53</c:v>
                </c:pt>
                <c:pt idx="233">
                  <c:v>137.46</c:v>
                </c:pt>
                <c:pt idx="234">
                  <c:v>137.18</c:v>
                </c:pt>
                <c:pt idx="235">
                  <c:v>138.41</c:v>
                </c:pt>
                <c:pt idx="236">
                  <c:v>136.97</c:v>
                </c:pt>
                <c:pt idx="237">
                  <c:v>136.97</c:v>
                </c:pt>
                <c:pt idx="238">
                  <c:v>137.05000000000001</c:v>
                </c:pt>
                <c:pt idx="239">
                  <c:v>136.65</c:v>
                </c:pt>
                <c:pt idx="240">
                  <c:v>137.04</c:v>
                </c:pt>
                <c:pt idx="241">
                  <c:v>138.97</c:v>
                </c:pt>
                <c:pt idx="242">
                  <c:v>138.94999999999999</c:v>
                </c:pt>
                <c:pt idx="243">
                  <c:v>141.30000000000001</c:v>
                </c:pt>
                <c:pt idx="244">
                  <c:v>141.66999999999999</c:v>
                </c:pt>
                <c:pt idx="245">
                  <c:v>141.03</c:v>
                </c:pt>
                <c:pt idx="246">
                  <c:v>139.62</c:v>
                </c:pt>
                <c:pt idx="247">
                  <c:v>138.46</c:v>
                </c:pt>
                <c:pt idx="248">
                  <c:v>138.91999999999999</c:v>
                </c:pt>
                <c:pt idx="249">
                  <c:v>138.84</c:v>
                </c:pt>
                <c:pt idx="250">
                  <c:v>139.72999999999999</c:v>
                </c:pt>
                <c:pt idx="251">
                  <c:v>141.13</c:v>
                </c:pt>
                <c:pt idx="252">
                  <c:v>141.61000000000001</c:v>
                </c:pt>
                <c:pt idx="253">
                  <c:v>141.6</c:v>
                </c:pt>
                <c:pt idx="254">
                  <c:v>140.6</c:v>
                </c:pt>
                <c:pt idx="255">
                  <c:v>140.02000000000001</c:v>
                </c:pt>
                <c:pt idx="256">
                  <c:v>139.88</c:v>
                </c:pt>
                <c:pt idx="257">
                  <c:v>139.51</c:v>
                </c:pt>
                <c:pt idx="258">
                  <c:v>140.16</c:v>
                </c:pt>
                <c:pt idx="259">
                  <c:v>138.85</c:v>
                </c:pt>
                <c:pt idx="260">
                  <c:v>139.63999999999999</c:v>
                </c:pt>
                <c:pt idx="261">
                  <c:v>141.13999999999999</c:v>
                </c:pt>
                <c:pt idx="262">
                  <c:v>141.35</c:v>
                </c:pt>
                <c:pt idx="263">
                  <c:v>141.41</c:v>
                </c:pt>
                <c:pt idx="264">
                  <c:v>141.4</c:v>
                </c:pt>
                <c:pt idx="265">
                  <c:v>141.32</c:v>
                </c:pt>
                <c:pt idx="266">
                  <c:v>141.44</c:v>
                </c:pt>
                <c:pt idx="267">
                  <c:v>141.91999999999999</c:v>
                </c:pt>
                <c:pt idx="268">
                  <c:v>141.30000000000001</c:v>
                </c:pt>
                <c:pt idx="269">
                  <c:v>139.16999999999999</c:v>
                </c:pt>
                <c:pt idx="270">
                  <c:v>138.71</c:v>
                </c:pt>
                <c:pt idx="271">
                  <c:v>138.33000000000001</c:v>
                </c:pt>
                <c:pt idx="272">
                  <c:v>139.12</c:v>
                </c:pt>
                <c:pt idx="273">
                  <c:v>138.58000000000001</c:v>
                </c:pt>
                <c:pt idx="274">
                  <c:v>135.82</c:v>
                </c:pt>
                <c:pt idx="275">
                  <c:v>135.94</c:v>
                </c:pt>
                <c:pt idx="276">
                  <c:v>136.06</c:v>
                </c:pt>
                <c:pt idx="277">
                  <c:v>135.41999999999999</c:v>
                </c:pt>
                <c:pt idx="278">
                  <c:v>136.4</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59405952"/>
        <c:axId val="159407488"/>
      </c:lineChart>
      <c:scatterChart>
        <c:scatterStyle val="lineMarker"/>
        <c:varyColors val="0"/>
        <c:ser>
          <c:idx val="11"/>
          <c:order val="4"/>
          <c:tx>
            <c:strRef>
              <c:f>CalculationsAndCharts!$H$31</c:f>
              <c:strCache>
                <c:ptCount val="1"/>
                <c:pt idx="0">
                  <c:v>P Cursor</c:v>
                </c:pt>
              </c:strCache>
            </c:strRef>
          </c:tx>
          <c:spPr>
            <a:ln w="22225">
              <a:solidFill>
                <a:srgbClr val="C00000">
                  <a:alpha val="33000"/>
                </a:srgbClr>
              </a:solidFill>
            </a:ln>
          </c:spPr>
          <c:marker>
            <c:symbol val="none"/>
          </c:marker>
          <c:xVal>
            <c:numRef>
              <c:f>CalculationsAndCharts!$H$33:$H$311</c:f>
              <c:numCache>
                <c:formatCode>0</c:formatCode>
                <c:ptCount val="279"/>
                <c:pt idx="0">
                  <c:v>25</c:v>
                </c:pt>
                <c:pt idx="1">
                  <c:v>25</c:v>
                </c:pt>
              </c:numCache>
            </c:numRef>
          </c:xVal>
          <c:yVal>
            <c:numRef>
              <c:f>CalculationsAndCharts!$I$33:$I$311</c:f>
              <c:numCache>
                <c:formatCode>0.00</c:formatCode>
                <c:ptCount val="279"/>
                <c:pt idx="0">
                  <c:v>175.3</c:v>
                </c:pt>
                <c:pt idx="1">
                  <c:v>126.30000000000001</c:v>
                </c:pt>
              </c:numCache>
            </c:numRef>
          </c:yVal>
          <c:smooth val="0"/>
        </c:ser>
        <c:dLbls>
          <c:showLegendKey val="0"/>
          <c:showVal val="0"/>
          <c:showCatName val="0"/>
          <c:showSerName val="0"/>
          <c:showPercent val="0"/>
          <c:showBubbleSize val="0"/>
        </c:dLbls>
        <c:axId val="159405952"/>
        <c:axId val="159407488"/>
      </c:scatterChart>
      <c:catAx>
        <c:axId val="159405952"/>
        <c:scaling>
          <c:orientation val="maxMin"/>
        </c:scaling>
        <c:delete val="0"/>
        <c:axPos val="b"/>
        <c:numFmt formatCode="mm/dd/yy;@" sourceLinked="0"/>
        <c:majorTickMark val="out"/>
        <c:minorTickMark val="none"/>
        <c:tickLblPos val="low"/>
        <c:txPr>
          <a:bodyPr rot="-5400000" vert="horz"/>
          <a:lstStyle/>
          <a:p>
            <a:pPr>
              <a:defRPr/>
            </a:pPr>
            <a:endParaRPr lang="en-US"/>
          </a:p>
        </c:txPr>
        <c:crossAx val="159407488"/>
        <c:crosses val="autoZero"/>
        <c:auto val="0"/>
        <c:lblAlgn val="ctr"/>
        <c:lblOffset val="100"/>
        <c:tickLblSkip val="10"/>
        <c:tickMarkSkip val="10"/>
        <c:noMultiLvlLbl val="0"/>
      </c:catAx>
      <c:valAx>
        <c:axId val="159407488"/>
        <c:scaling>
          <c:orientation val="minMax"/>
          <c:max val="175.3"/>
          <c:min val="126.30000000000001"/>
        </c:scaling>
        <c:delete val="0"/>
        <c:axPos val="r"/>
        <c:majorGridlines/>
        <c:numFmt formatCode="#,##0.00" sourceLinked="0"/>
        <c:majorTickMark val="out"/>
        <c:minorTickMark val="none"/>
        <c:tickLblPos val="nextTo"/>
        <c:txPr>
          <a:bodyPr rot="0" vert="horz"/>
          <a:lstStyle/>
          <a:p>
            <a:pPr>
              <a:defRPr/>
            </a:pPr>
            <a:endParaRPr lang="en-US"/>
          </a:p>
        </c:txPr>
        <c:crossAx val="159405952"/>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5207834023028145"/>
          <c:y val="3.2442748091603052E-2"/>
          <c:w val="0.47921654451947215"/>
          <c:h val="6.9283193049144723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5063969125875188E-3"/>
          <c:y val="0.19432888597258677"/>
          <c:w val="0.97478760115197804"/>
          <c:h val="0.75474518810148727"/>
        </c:manualLayout>
      </c:layout>
      <c:lineChart>
        <c:grouping val="standard"/>
        <c:varyColors val="0"/>
        <c:ser>
          <c:idx val="1"/>
          <c:order val="0"/>
          <c:tx>
            <c:strRef>
              <c:f>CalculationsAndCharts!$L$31</c:f>
              <c:strCache>
                <c:ptCount val="1"/>
                <c:pt idx="0">
                  <c:v>Quotient 1 (20, .9)</c:v>
                </c:pt>
              </c:strCache>
            </c:strRef>
          </c:tx>
          <c:spPr>
            <a:ln w="19050"/>
          </c:spPr>
          <c:marker>
            <c:symbol val="none"/>
          </c:marker>
          <c:cat>
            <c:numRef>
              <c:f>CalculationsAndCharts!$B$33:$B$311</c:f>
              <c:numCache>
                <c:formatCode>ddd\ mm/dd/yyyy;@</c:formatCode>
                <c:ptCount val="279"/>
                <c:pt idx="0">
                  <c:v>41556</c:v>
                </c:pt>
                <c:pt idx="1">
                  <c:v>41555</c:v>
                </c:pt>
                <c:pt idx="2">
                  <c:v>41554</c:v>
                </c:pt>
                <c:pt idx="3">
                  <c:v>41551</c:v>
                </c:pt>
                <c:pt idx="4">
                  <c:v>41550</c:v>
                </c:pt>
                <c:pt idx="5">
                  <c:v>41549</c:v>
                </c:pt>
                <c:pt idx="6">
                  <c:v>41548</c:v>
                </c:pt>
                <c:pt idx="7">
                  <c:v>41547</c:v>
                </c:pt>
                <c:pt idx="8">
                  <c:v>41544</c:v>
                </c:pt>
                <c:pt idx="9">
                  <c:v>41543</c:v>
                </c:pt>
                <c:pt idx="10">
                  <c:v>41542</c:v>
                </c:pt>
                <c:pt idx="11">
                  <c:v>41541</c:v>
                </c:pt>
                <c:pt idx="12">
                  <c:v>41540</c:v>
                </c:pt>
                <c:pt idx="13">
                  <c:v>41537</c:v>
                </c:pt>
                <c:pt idx="14">
                  <c:v>41536</c:v>
                </c:pt>
                <c:pt idx="15">
                  <c:v>41535</c:v>
                </c:pt>
                <c:pt idx="16">
                  <c:v>41534</c:v>
                </c:pt>
                <c:pt idx="17">
                  <c:v>41533</c:v>
                </c:pt>
                <c:pt idx="18">
                  <c:v>41530</c:v>
                </c:pt>
                <c:pt idx="19">
                  <c:v>41529</c:v>
                </c:pt>
                <c:pt idx="20">
                  <c:v>41528</c:v>
                </c:pt>
                <c:pt idx="21">
                  <c:v>41527</c:v>
                </c:pt>
                <c:pt idx="22">
                  <c:v>41526</c:v>
                </c:pt>
                <c:pt idx="23">
                  <c:v>41523</c:v>
                </c:pt>
                <c:pt idx="24">
                  <c:v>41522</c:v>
                </c:pt>
                <c:pt idx="25">
                  <c:v>41521</c:v>
                </c:pt>
                <c:pt idx="26">
                  <c:v>41520</c:v>
                </c:pt>
                <c:pt idx="27">
                  <c:v>41516</c:v>
                </c:pt>
                <c:pt idx="28">
                  <c:v>41515</c:v>
                </c:pt>
                <c:pt idx="29">
                  <c:v>41514</c:v>
                </c:pt>
                <c:pt idx="30">
                  <c:v>41513</c:v>
                </c:pt>
                <c:pt idx="31">
                  <c:v>41512</c:v>
                </c:pt>
                <c:pt idx="32">
                  <c:v>41509</c:v>
                </c:pt>
                <c:pt idx="33">
                  <c:v>41508</c:v>
                </c:pt>
                <c:pt idx="34">
                  <c:v>41507</c:v>
                </c:pt>
                <c:pt idx="35">
                  <c:v>41506</c:v>
                </c:pt>
                <c:pt idx="36">
                  <c:v>41505</c:v>
                </c:pt>
                <c:pt idx="37">
                  <c:v>41502</c:v>
                </c:pt>
                <c:pt idx="38">
                  <c:v>41501</c:v>
                </c:pt>
                <c:pt idx="39">
                  <c:v>41500</c:v>
                </c:pt>
                <c:pt idx="40">
                  <c:v>41499</c:v>
                </c:pt>
                <c:pt idx="41">
                  <c:v>41498</c:v>
                </c:pt>
                <c:pt idx="42">
                  <c:v>41495</c:v>
                </c:pt>
                <c:pt idx="43">
                  <c:v>41494</c:v>
                </c:pt>
                <c:pt idx="44">
                  <c:v>41493</c:v>
                </c:pt>
                <c:pt idx="45">
                  <c:v>41492</c:v>
                </c:pt>
                <c:pt idx="46">
                  <c:v>41491</c:v>
                </c:pt>
                <c:pt idx="47">
                  <c:v>41488</c:v>
                </c:pt>
                <c:pt idx="48">
                  <c:v>41487</c:v>
                </c:pt>
                <c:pt idx="49">
                  <c:v>41486</c:v>
                </c:pt>
                <c:pt idx="50">
                  <c:v>41485</c:v>
                </c:pt>
                <c:pt idx="51">
                  <c:v>41484</c:v>
                </c:pt>
                <c:pt idx="52">
                  <c:v>41481</c:v>
                </c:pt>
                <c:pt idx="53">
                  <c:v>41480</c:v>
                </c:pt>
                <c:pt idx="54">
                  <c:v>41479</c:v>
                </c:pt>
                <c:pt idx="55">
                  <c:v>41478</c:v>
                </c:pt>
                <c:pt idx="56">
                  <c:v>41477</c:v>
                </c:pt>
                <c:pt idx="57">
                  <c:v>41474</c:v>
                </c:pt>
                <c:pt idx="58">
                  <c:v>41473</c:v>
                </c:pt>
                <c:pt idx="59">
                  <c:v>41472</c:v>
                </c:pt>
                <c:pt idx="60">
                  <c:v>41471</c:v>
                </c:pt>
                <c:pt idx="61">
                  <c:v>41470</c:v>
                </c:pt>
                <c:pt idx="62">
                  <c:v>41467</c:v>
                </c:pt>
                <c:pt idx="63">
                  <c:v>41466</c:v>
                </c:pt>
                <c:pt idx="64">
                  <c:v>41465</c:v>
                </c:pt>
                <c:pt idx="65">
                  <c:v>41464</c:v>
                </c:pt>
                <c:pt idx="66">
                  <c:v>41463</c:v>
                </c:pt>
                <c:pt idx="67">
                  <c:v>41460</c:v>
                </c:pt>
                <c:pt idx="68">
                  <c:v>41458</c:v>
                </c:pt>
                <c:pt idx="69">
                  <c:v>41457</c:v>
                </c:pt>
                <c:pt idx="70">
                  <c:v>41456</c:v>
                </c:pt>
                <c:pt idx="71">
                  <c:v>41453</c:v>
                </c:pt>
                <c:pt idx="72">
                  <c:v>41452</c:v>
                </c:pt>
                <c:pt idx="73">
                  <c:v>41451</c:v>
                </c:pt>
                <c:pt idx="74">
                  <c:v>41450</c:v>
                </c:pt>
                <c:pt idx="75">
                  <c:v>41449</c:v>
                </c:pt>
                <c:pt idx="76">
                  <c:v>41446</c:v>
                </c:pt>
                <c:pt idx="77">
                  <c:v>41445</c:v>
                </c:pt>
                <c:pt idx="78">
                  <c:v>41444</c:v>
                </c:pt>
                <c:pt idx="79">
                  <c:v>41443</c:v>
                </c:pt>
                <c:pt idx="80">
                  <c:v>41442</c:v>
                </c:pt>
                <c:pt idx="81">
                  <c:v>41439</c:v>
                </c:pt>
                <c:pt idx="82">
                  <c:v>41438</c:v>
                </c:pt>
                <c:pt idx="83">
                  <c:v>41437</c:v>
                </c:pt>
                <c:pt idx="84">
                  <c:v>41436</c:v>
                </c:pt>
                <c:pt idx="85">
                  <c:v>41435</c:v>
                </c:pt>
                <c:pt idx="86">
                  <c:v>41432</c:v>
                </c:pt>
                <c:pt idx="87">
                  <c:v>41431</c:v>
                </c:pt>
                <c:pt idx="88">
                  <c:v>41430</c:v>
                </c:pt>
                <c:pt idx="89">
                  <c:v>41429</c:v>
                </c:pt>
                <c:pt idx="90">
                  <c:v>41428</c:v>
                </c:pt>
                <c:pt idx="91">
                  <c:v>41425</c:v>
                </c:pt>
                <c:pt idx="92">
                  <c:v>41424</c:v>
                </c:pt>
                <c:pt idx="93">
                  <c:v>41423</c:v>
                </c:pt>
                <c:pt idx="94">
                  <c:v>41422</c:v>
                </c:pt>
                <c:pt idx="95">
                  <c:v>41418</c:v>
                </c:pt>
                <c:pt idx="96">
                  <c:v>41417</c:v>
                </c:pt>
                <c:pt idx="97">
                  <c:v>41416</c:v>
                </c:pt>
                <c:pt idx="98">
                  <c:v>41415</c:v>
                </c:pt>
                <c:pt idx="99">
                  <c:v>41414</c:v>
                </c:pt>
                <c:pt idx="100">
                  <c:v>41411</c:v>
                </c:pt>
                <c:pt idx="101">
                  <c:v>41410</c:v>
                </c:pt>
                <c:pt idx="102">
                  <c:v>41409</c:v>
                </c:pt>
                <c:pt idx="103">
                  <c:v>41408</c:v>
                </c:pt>
                <c:pt idx="104">
                  <c:v>41407</c:v>
                </c:pt>
                <c:pt idx="105">
                  <c:v>41404</c:v>
                </c:pt>
                <c:pt idx="106">
                  <c:v>41403</c:v>
                </c:pt>
                <c:pt idx="107">
                  <c:v>41402</c:v>
                </c:pt>
                <c:pt idx="108">
                  <c:v>41401</c:v>
                </c:pt>
                <c:pt idx="109">
                  <c:v>41400</c:v>
                </c:pt>
                <c:pt idx="110">
                  <c:v>41397</c:v>
                </c:pt>
                <c:pt idx="111">
                  <c:v>41396</c:v>
                </c:pt>
                <c:pt idx="112">
                  <c:v>41395</c:v>
                </c:pt>
                <c:pt idx="113">
                  <c:v>41394</c:v>
                </c:pt>
                <c:pt idx="114">
                  <c:v>41393</c:v>
                </c:pt>
                <c:pt idx="115">
                  <c:v>41390</c:v>
                </c:pt>
                <c:pt idx="116">
                  <c:v>41389</c:v>
                </c:pt>
                <c:pt idx="117">
                  <c:v>41388</c:v>
                </c:pt>
                <c:pt idx="118">
                  <c:v>41387</c:v>
                </c:pt>
                <c:pt idx="119">
                  <c:v>41386</c:v>
                </c:pt>
                <c:pt idx="120">
                  <c:v>41383</c:v>
                </c:pt>
                <c:pt idx="121">
                  <c:v>41382</c:v>
                </c:pt>
                <c:pt idx="122">
                  <c:v>41381</c:v>
                </c:pt>
                <c:pt idx="123">
                  <c:v>41380</c:v>
                </c:pt>
                <c:pt idx="124">
                  <c:v>41379</c:v>
                </c:pt>
                <c:pt idx="125">
                  <c:v>41376</c:v>
                </c:pt>
                <c:pt idx="126">
                  <c:v>41375</c:v>
                </c:pt>
                <c:pt idx="127">
                  <c:v>41374</c:v>
                </c:pt>
                <c:pt idx="128">
                  <c:v>41373</c:v>
                </c:pt>
                <c:pt idx="129">
                  <c:v>41372</c:v>
                </c:pt>
                <c:pt idx="130">
                  <c:v>41369</c:v>
                </c:pt>
                <c:pt idx="131">
                  <c:v>41368</c:v>
                </c:pt>
                <c:pt idx="132">
                  <c:v>41367</c:v>
                </c:pt>
                <c:pt idx="133">
                  <c:v>41366</c:v>
                </c:pt>
                <c:pt idx="134">
                  <c:v>41365</c:v>
                </c:pt>
                <c:pt idx="135">
                  <c:v>41361</c:v>
                </c:pt>
                <c:pt idx="136">
                  <c:v>41360</c:v>
                </c:pt>
                <c:pt idx="137">
                  <c:v>41359</c:v>
                </c:pt>
                <c:pt idx="138">
                  <c:v>41358</c:v>
                </c:pt>
                <c:pt idx="139">
                  <c:v>41355</c:v>
                </c:pt>
                <c:pt idx="140">
                  <c:v>41354</c:v>
                </c:pt>
                <c:pt idx="141">
                  <c:v>41353</c:v>
                </c:pt>
                <c:pt idx="142">
                  <c:v>41352</c:v>
                </c:pt>
                <c:pt idx="143">
                  <c:v>41351</c:v>
                </c:pt>
                <c:pt idx="144">
                  <c:v>41348</c:v>
                </c:pt>
                <c:pt idx="145">
                  <c:v>41347</c:v>
                </c:pt>
                <c:pt idx="146">
                  <c:v>41346</c:v>
                </c:pt>
                <c:pt idx="147">
                  <c:v>41345</c:v>
                </c:pt>
                <c:pt idx="148">
                  <c:v>41344</c:v>
                </c:pt>
                <c:pt idx="149">
                  <c:v>41341</c:v>
                </c:pt>
                <c:pt idx="150">
                  <c:v>41340</c:v>
                </c:pt>
                <c:pt idx="151">
                  <c:v>41339</c:v>
                </c:pt>
                <c:pt idx="152">
                  <c:v>41338</c:v>
                </c:pt>
                <c:pt idx="153">
                  <c:v>41337</c:v>
                </c:pt>
                <c:pt idx="154">
                  <c:v>41334</c:v>
                </c:pt>
                <c:pt idx="155">
                  <c:v>41333</c:v>
                </c:pt>
                <c:pt idx="156">
                  <c:v>41332</c:v>
                </c:pt>
                <c:pt idx="157">
                  <c:v>41331</c:v>
                </c:pt>
                <c:pt idx="158">
                  <c:v>41330</c:v>
                </c:pt>
                <c:pt idx="159">
                  <c:v>41327</c:v>
                </c:pt>
                <c:pt idx="160">
                  <c:v>41326</c:v>
                </c:pt>
                <c:pt idx="161">
                  <c:v>41325</c:v>
                </c:pt>
                <c:pt idx="162">
                  <c:v>41324</c:v>
                </c:pt>
                <c:pt idx="163">
                  <c:v>41320</c:v>
                </c:pt>
                <c:pt idx="164">
                  <c:v>41319</c:v>
                </c:pt>
                <c:pt idx="165">
                  <c:v>41318</c:v>
                </c:pt>
                <c:pt idx="166">
                  <c:v>41317</c:v>
                </c:pt>
                <c:pt idx="167">
                  <c:v>41316</c:v>
                </c:pt>
                <c:pt idx="168">
                  <c:v>41313</c:v>
                </c:pt>
                <c:pt idx="169">
                  <c:v>41312</c:v>
                </c:pt>
                <c:pt idx="170">
                  <c:v>41311</c:v>
                </c:pt>
                <c:pt idx="171">
                  <c:v>41310</c:v>
                </c:pt>
                <c:pt idx="172">
                  <c:v>41309</c:v>
                </c:pt>
                <c:pt idx="173">
                  <c:v>41306</c:v>
                </c:pt>
                <c:pt idx="174">
                  <c:v>41305</c:v>
                </c:pt>
                <c:pt idx="175">
                  <c:v>41304</c:v>
                </c:pt>
                <c:pt idx="176">
                  <c:v>41303</c:v>
                </c:pt>
                <c:pt idx="177">
                  <c:v>41302</c:v>
                </c:pt>
                <c:pt idx="178">
                  <c:v>41299</c:v>
                </c:pt>
                <c:pt idx="179">
                  <c:v>41298</c:v>
                </c:pt>
                <c:pt idx="180">
                  <c:v>41297</c:v>
                </c:pt>
                <c:pt idx="181">
                  <c:v>41296</c:v>
                </c:pt>
                <c:pt idx="182">
                  <c:v>41292</c:v>
                </c:pt>
                <c:pt idx="183">
                  <c:v>41291</c:v>
                </c:pt>
                <c:pt idx="184">
                  <c:v>41290</c:v>
                </c:pt>
                <c:pt idx="185">
                  <c:v>41289</c:v>
                </c:pt>
                <c:pt idx="186">
                  <c:v>41288</c:v>
                </c:pt>
                <c:pt idx="187">
                  <c:v>41285</c:v>
                </c:pt>
                <c:pt idx="188">
                  <c:v>41284</c:v>
                </c:pt>
                <c:pt idx="189">
                  <c:v>41283</c:v>
                </c:pt>
                <c:pt idx="190">
                  <c:v>41282</c:v>
                </c:pt>
                <c:pt idx="191">
                  <c:v>41281</c:v>
                </c:pt>
                <c:pt idx="192">
                  <c:v>41278</c:v>
                </c:pt>
                <c:pt idx="193">
                  <c:v>41277</c:v>
                </c:pt>
                <c:pt idx="194">
                  <c:v>41276</c:v>
                </c:pt>
                <c:pt idx="195">
                  <c:v>41274</c:v>
                </c:pt>
                <c:pt idx="196">
                  <c:v>41271</c:v>
                </c:pt>
                <c:pt idx="197">
                  <c:v>41270</c:v>
                </c:pt>
                <c:pt idx="198">
                  <c:v>41269</c:v>
                </c:pt>
                <c:pt idx="199">
                  <c:v>41267</c:v>
                </c:pt>
                <c:pt idx="200">
                  <c:v>41264</c:v>
                </c:pt>
                <c:pt idx="201">
                  <c:v>41263</c:v>
                </c:pt>
                <c:pt idx="202">
                  <c:v>41262</c:v>
                </c:pt>
                <c:pt idx="203">
                  <c:v>41261</c:v>
                </c:pt>
                <c:pt idx="204">
                  <c:v>41260</c:v>
                </c:pt>
                <c:pt idx="205">
                  <c:v>41257</c:v>
                </c:pt>
                <c:pt idx="206">
                  <c:v>41256</c:v>
                </c:pt>
                <c:pt idx="207">
                  <c:v>41255</c:v>
                </c:pt>
                <c:pt idx="208">
                  <c:v>41254</c:v>
                </c:pt>
                <c:pt idx="209">
                  <c:v>41253</c:v>
                </c:pt>
                <c:pt idx="210">
                  <c:v>41250</c:v>
                </c:pt>
                <c:pt idx="211">
                  <c:v>41249</c:v>
                </c:pt>
                <c:pt idx="212">
                  <c:v>41248</c:v>
                </c:pt>
                <c:pt idx="213">
                  <c:v>41247</c:v>
                </c:pt>
                <c:pt idx="214">
                  <c:v>41246</c:v>
                </c:pt>
                <c:pt idx="215">
                  <c:v>41243</c:v>
                </c:pt>
                <c:pt idx="216">
                  <c:v>41242</c:v>
                </c:pt>
                <c:pt idx="217">
                  <c:v>41241</c:v>
                </c:pt>
                <c:pt idx="218">
                  <c:v>41240</c:v>
                </c:pt>
                <c:pt idx="219">
                  <c:v>41239</c:v>
                </c:pt>
                <c:pt idx="220">
                  <c:v>41236</c:v>
                </c:pt>
                <c:pt idx="221">
                  <c:v>41234</c:v>
                </c:pt>
                <c:pt idx="222">
                  <c:v>41233</c:v>
                </c:pt>
                <c:pt idx="223">
                  <c:v>41232</c:v>
                </c:pt>
                <c:pt idx="224">
                  <c:v>41229</c:v>
                </c:pt>
                <c:pt idx="225">
                  <c:v>41228</c:v>
                </c:pt>
                <c:pt idx="226">
                  <c:v>41227</c:v>
                </c:pt>
                <c:pt idx="227">
                  <c:v>41226</c:v>
                </c:pt>
                <c:pt idx="228">
                  <c:v>41225</c:v>
                </c:pt>
                <c:pt idx="229">
                  <c:v>41222</c:v>
                </c:pt>
                <c:pt idx="230">
                  <c:v>41221</c:v>
                </c:pt>
                <c:pt idx="231">
                  <c:v>41220</c:v>
                </c:pt>
                <c:pt idx="232">
                  <c:v>41219</c:v>
                </c:pt>
                <c:pt idx="233">
                  <c:v>41218</c:v>
                </c:pt>
                <c:pt idx="234">
                  <c:v>41215</c:v>
                </c:pt>
                <c:pt idx="235">
                  <c:v>41214</c:v>
                </c:pt>
                <c:pt idx="236">
                  <c:v>41213</c:v>
                </c:pt>
                <c:pt idx="237">
                  <c:v>41208</c:v>
                </c:pt>
                <c:pt idx="238">
                  <c:v>41207</c:v>
                </c:pt>
                <c:pt idx="239">
                  <c:v>41206</c:v>
                </c:pt>
                <c:pt idx="240">
                  <c:v>41205</c:v>
                </c:pt>
                <c:pt idx="241">
                  <c:v>41204</c:v>
                </c:pt>
                <c:pt idx="242">
                  <c:v>41201</c:v>
                </c:pt>
                <c:pt idx="243">
                  <c:v>41200</c:v>
                </c:pt>
                <c:pt idx="244">
                  <c:v>41199</c:v>
                </c:pt>
                <c:pt idx="245">
                  <c:v>41198</c:v>
                </c:pt>
                <c:pt idx="246">
                  <c:v>41197</c:v>
                </c:pt>
                <c:pt idx="247">
                  <c:v>41194</c:v>
                </c:pt>
                <c:pt idx="248">
                  <c:v>41193</c:v>
                </c:pt>
                <c:pt idx="249">
                  <c:v>41192</c:v>
                </c:pt>
                <c:pt idx="250">
                  <c:v>41191</c:v>
                </c:pt>
                <c:pt idx="251">
                  <c:v>41190</c:v>
                </c:pt>
                <c:pt idx="252">
                  <c:v>41187</c:v>
                </c:pt>
                <c:pt idx="253">
                  <c:v>41186</c:v>
                </c:pt>
                <c:pt idx="254">
                  <c:v>41185</c:v>
                </c:pt>
                <c:pt idx="255">
                  <c:v>41184</c:v>
                </c:pt>
                <c:pt idx="256">
                  <c:v>41183</c:v>
                </c:pt>
                <c:pt idx="257">
                  <c:v>41180</c:v>
                </c:pt>
                <c:pt idx="258">
                  <c:v>41179</c:v>
                </c:pt>
                <c:pt idx="259">
                  <c:v>41178</c:v>
                </c:pt>
                <c:pt idx="260">
                  <c:v>41177</c:v>
                </c:pt>
                <c:pt idx="261">
                  <c:v>41176</c:v>
                </c:pt>
                <c:pt idx="262">
                  <c:v>41173</c:v>
                </c:pt>
                <c:pt idx="263">
                  <c:v>41172</c:v>
                </c:pt>
                <c:pt idx="264">
                  <c:v>41171</c:v>
                </c:pt>
                <c:pt idx="265">
                  <c:v>41170</c:v>
                </c:pt>
                <c:pt idx="266">
                  <c:v>41169</c:v>
                </c:pt>
                <c:pt idx="267">
                  <c:v>41166</c:v>
                </c:pt>
                <c:pt idx="268">
                  <c:v>41165</c:v>
                </c:pt>
                <c:pt idx="269">
                  <c:v>41164</c:v>
                </c:pt>
                <c:pt idx="270">
                  <c:v>41163</c:v>
                </c:pt>
                <c:pt idx="271">
                  <c:v>41162</c:v>
                </c:pt>
                <c:pt idx="272">
                  <c:v>41159</c:v>
                </c:pt>
                <c:pt idx="273">
                  <c:v>41158</c:v>
                </c:pt>
                <c:pt idx="274">
                  <c:v>41157</c:v>
                </c:pt>
                <c:pt idx="275">
                  <c:v>41156</c:v>
                </c:pt>
                <c:pt idx="276">
                  <c:v>41152</c:v>
                </c:pt>
                <c:pt idx="277">
                  <c:v>41151</c:v>
                </c:pt>
                <c:pt idx="278">
                  <c:v>41150</c:v>
                </c:pt>
              </c:numCache>
            </c:numRef>
          </c:cat>
          <c:val>
            <c:numRef>
              <c:f>CalculationsAndCharts!$S$33:$S$311</c:f>
              <c:numCache>
                <c:formatCode>#,##0.00</c:formatCode>
                <c:ptCount val="279"/>
                <c:pt idx="0">
                  <c:v>0.75241909207501467</c:v>
                </c:pt>
                <c:pt idx="1">
                  <c:v>0.81889542927440351</c:v>
                </c:pt>
                <c:pt idx="2">
                  <c:v>0.85731144965498463</c:v>
                </c:pt>
                <c:pt idx="3">
                  <c:v>0.88071964916519685</c:v>
                </c:pt>
                <c:pt idx="4">
                  <c:v>0.90188682283712951</c:v>
                </c:pt>
                <c:pt idx="5">
                  <c:v>0.92026386709865904</c:v>
                </c:pt>
                <c:pt idx="6">
                  <c:v>0.93571190205375931</c:v>
                </c:pt>
                <c:pt idx="7">
                  <c:v>0.95122676151698948</c:v>
                </c:pt>
                <c:pt idx="8">
                  <c:v>0.9640378122840787</c:v>
                </c:pt>
                <c:pt idx="9">
                  <c:v>0.97294038812367922</c:v>
                </c:pt>
                <c:pt idx="10">
                  <c:v>0.97952276933416926</c:v>
                </c:pt>
                <c:pt idx="11">
                  <c:v>0.98335938934533396</c:v>
                </c:pt>
                <c:pt idx="12">
                  <c:v>0.98336324517931906</c:v>
                </c:pt>
                <c:pt idx="13">
                  <c:v>0.97893323488350703</c:v>
                </c:pt>
                <c:pt idx="14">
                  <c:v>0.9692317967580496</c:v>
                </c:pt>
                <c:pt idx="15">
                  <c:v>0.95455395411016675</c:v>
                </c:pt>
                <c:pt idx="16">
                  <c:v>0.93707512694042983</c:v>
                </c:pt>
                <c:pt idx="17">
                  <c:v>0.91660317220770937</c:v>
                </c:pt>
                <c:pt idx="18">
                  <c:v>0.88942850926707817</c:v>
                </c:pt>
                <c:pt idx="19">
                  <c:v>0.84968091829736558</c:v>
                </c:pt>
                <c:pt idx="20">
                  <c:v>0.78488744875784644</c:v>
                </c:pt>
                <c:pt idx="21">
                  <c:v>0.67846608872973402</c:v>
                </c:pt>
                <c:pt idx="22">
                  <c:v>0.51417169370195992</c:v>
                </c:pt>
                <c:pt idx="23">
                  <c:v>0.27468118692905946</c:v>
                </c:pt>
                <c:pt idx="24">
                  <c:v>-9.3319507987781353E-2</c:v>
                </c:pt>
                <c:pt idx="25">
                  <c:v>-0.64497279761639215</c:v>
                </c:pt>
                <c:pt idx="26">
                  <c:v>-1</c:v>
                </c:pt>
                <c:pt idx="27">
                  <c:v>-1</c:v>
                </c:pt>
                <c:pt idx="28">
                  <c:v>-1</c:v>
                </c:pt>
                <c:pt idx="29">
                  <c:v>-1</c:v>
                </c:pt>
                <c:pt idx="30">
                  <c:v>-1</c:v>
                </c:pt>
                <c:pt idx="31">
                  <c:v>-1</c:v>
                </c:pt>
                <c:pt idx="32">
                  <c:v>-1</c:v>
                </c:pt>
                <c:pt idx="33">
                  <c:v>-1</c:v>
                </c:pt>
                <c:pt idx="34">
                  <c:v>-0.29647820670770153</c:v>
                </c:pt>
                <c:pt idx="35">
                  <c:v>0.45866607143304905</c:v>
                </c:pt>
                <c:pt idx="36">
                  <c:v>0.69793101964562043</c:v>
                </c:pt>
                <c:pt idx="37">
                  <c:v>0.80669113853496033</c:v>
                </c:pt>
                <c:pt idx="38">
                  <c:v>0.86090838017861127</c:v>
                </c:pt>
                <c:pt idx="39">
                  <c:v>0.88870480939428076</c:v>
                </c:pt>
                <c:pt idx="40">
                  <c:v>0.90451904900808788</c:v>
                </c:pt>
                <c:pt idx="41">
                  <c:v>0.91804487482767672</c:v>
                </c:pt>
                <c:pt idx="42">
                  <c:v>0.9298748214672794</c:v>
                </c:pt>
                <c:pt idx="43">
                  <c:v>0.93888359019327616</c:v>
                </c:pt>
                <c:pt idx="44">
                  <c:v>0.94612610371752248</c:v>
                </c:pt>
                <c:pt idx="45">
                  <c:v>0.95102777030341978</c:v>
                </c:pt>
                <c:pt idx="46">
                  <c:v>0.95295202490092934</c:v>
                </c:pt>
                <c:pt idx="47">
                  <c:v>0.95421253534446093</c:v>
                </c:pt>
                <c:pt idx="48">
                  <c:v>0.95767326003171493</c:v>
                </c:pt>
                <c:pt idx="49">
                  <c:v>0.96473100009133617</c:v>
                </c:pt>
                <c:pt idx="50">
                  <c:v>0.97299922516535475</c:v>
                </c:pt>
                <c:pt idx="51">
                  <c:v>0.97989811365444524</c:v>
                </c:pt>
                <c:pt idx="52">
                  <c:v>0.98506137042670661</c:v>
                </c:pt>
                <c:pt idx="53">
                  <c:v>0.98879791417499829</c:v>
                </c:pt>
                <c:pt idx="54">
                  <c:v>0.99128352679030729</c:v>
                </c:pt>
                <c:pt idx="55">
                  <c:v>0.99174860482257332</c:v>
                </c:pt>
                <c:pt idx="56">
                  <c:v>0.9899302565588517</c:v>
                </c:pt>
                <c:pt idx="57">
                  <c:v>0.98636680457841885</c:v>
                </c:pt>
                <c:pt idx="58">
                  <c:v>0.98112742776808803</c:v>
                </c:pt>
                <c:pt idx="59">
                  <c:v>0.97380110623864713</c:v>
                </c:pt>
                <c:pt idx="60">
                  <c:v>0.96300689219679536</c:v>
                </c:pt>
                <c:pt idx="61">
                  <c:v>0.94587313998000999</c:v>
                </c:pt>
                <c:pt idx="62">
                  <c:v>0.92010601222806399</c:v>
                </c:pt>
                <c:pt idx="63">
                  <c:v>0.88312811850043194</c:v>
                </c:pt>
                <c:pt idx="64">
                  <c:v>0.83251901918547244</c:v>
                </c:pt>
                <c:pt idx="65">
                  <c:v>0.76089116234633436</c:v>
                </c:pt>
                <c:pt idx="66">
                  <c:v>0.65333976269499749</c:v>
                </c:pt>
                <c:pt idx="67">
                  <c:v>0.49975204330347961</c:v>
                </c:pt>
                <c:pt idx="68">
                  <c:v>0.29195518035835155</c:v>
                </c:pt>
                <c:pt idx="69">
                  <c:v>-5.5210760230551973E-3</c:v>
                </c:pt>
                <c:pt idx="70">
                  <c:v>-0.48121357992136465</c:v>
                </c:pt>
                <c:pt idx="71">
                  <c:v>-0.97336405569821449</c:v>
                </c:pt>
                <c:pt idx="72">
                  <c:v>-1</c:v>
                </c:pt>
                <c:pt idx="73">
                  <c:v>-1</c:v>
                </c:pt>
                <c:pt idx="74">
                  <c:v>-1</c:v>
                </c:pt>
                <c:pt idx="75">
                  <c:v>-1</c:v>
                </c:pt>
                <c:pt idx="76">
                  <c:v>-1</c:v>
                </c:pt>
                <c:pt idx="77">
                  <c:v>3.2440986807205079E-2</c:v>
                </c:pt>
                <c:pt idx="78">
                  <c:v>0.12721064169551161</c:v>
                </c:pt>
                <c:pt idx="79">
                  <c:v>-0.27378240960109324</c:v>
                </c:pt>
                <c:pt idx="80">
                  <c:v>-0.95370419877261614</c:v>
                </c:pt>
                <c:pt idx="81">
                  <c:v>-1</c:v>
                </c:pt>
                <c:pt idx="82">
                  <c:v>-1</c:v>
                </c:pt>
                <c:pt idx="83">
                  <c:v>-0.72844976488685576</c:v>
                </c:pt>
                <c:pt idx="84">
                  <c:v>-4.511397907637104E-2</c:v>
                </c:pt>
                <c:pt idx="85">
                  <c:v>0.20739201751057948</c:v>
                </c:pt>
                <c:pt idx="86">
                  <c:v>0.44245068056407338</c:v>
                </c:pt>
                <c:pt idx="87">
                  <c:v>0.66564524939322878</c:v>
                </c:pt>
                <c:pt idx="88">
                  <c:v>0.80511236900972361</c:v>
                </c:pt>
                <c:pt idx="89">
                  <c:v>0.87523803840261061</c:v>
                </c:pt>
                <c:pt idx="90">
                  <c:v>0.91425824517319187</c:v>
                </c:pt>
                <c:pt idx="91">
                  <c:v>0.94192702824682351</c:v>
                </c:pt>
                <c:pt idx="92">
                  <c:v>0.96021316938075585</c:v>
                </c:pt>
                <c:pt idx="93">
                  <c:v>0.97293236262061911</c:v>
                </c:pt>
                <c:pt idx="94">
                  <c:v>0.98300408658669669</c:v>
                </c:pt>
                <c:pt idx="95">
                  <c:v>0.99103213891501163</c:v>
                </c:pt>
                <c:pt idx="96">
                  <c:v>0.9970618736013821</c:v>
                </c:pt>
                <c:pt idx="97">
                  <c:v>1</c:v>
                </c:pt>
                <c:pt idx="98">
                  <c:v>1</c:v>
                </c:pt>
                <c:pt idx="99">
                  <c:v>1</c:v>
                </c:pt>
                <c:pt idx="100">
                  <c:v>1</c:v>
                </c:pt>
                <c:pt idx="101">
                  <c:v>1</c:v>
                </c:pt>
                <c:pt idx="102">
                  <c:v>1</c:v>
                </c:pt>
                <c:pt idx="103">
                  <c:v>1</c:v>
                </c:pt>
                <c:pt idx="104">
                  <c:v>1</c:v>
                </c:pt>
                <c:pt idx="105">
                  <c:v>1</c:v>
                </c:pt>
                <c:pt idx="106">
                  <c:v>0.99570225066864348</c:v>
                </c:pt>
                <c:pt idx="107">
                  <c:v>0.98167303544375495</c:v>
                </c:pt>
                <c:pt idx="108">
                  <c:v>0.96224704476041745</c:v>
                </c:pt>
                <c:pt idx="109">
                  <c:v>0.93863347032730482</c:v>
                </c:pt>
                <c:pt idx="110">
                  <c:v>0.91082535639858375</c:v>
                </c:pt>
                <c:pt idx="111">
                  <c:v>0.88235810909831303</c:v>
                </c:pt>
                <c:pt idx="112">
                  <c:v>0.85362025421606924</c:v>
                </c:pt>
                <c:pt idx="113">
                  <c:v>0.80360777086375224</c:v>
                </c:pt>
                <c:pt idx="114">
                  <c:v>0.71317029708090085</c:v>
                </c:pt>
                <c:pt idx="115">
                  <c:v>0.58675739897950407</c:v>
                </c:pt>
                <c:pt idx="116">
                  <c:v>0.40877302383195913</c:v>
                </c:pt>
                <c:pt idx="117">
                  <c:v>0.22001351630684121</c:v>
                </c:pt>
                <c:pt idx="118">
                  <c:v>0.22632660885474074</c:v>
                </c:pt>
                <c:pt idx="119">
                  <c:v>0.4655210487735017</c:v>
                </c:pt>
                <c:pt idx="120">
                  <c:v>0.68314635057568862</c:v>
                </c:pt>
                <c:pt idx="121">
                  <c:v>0.80671013593695695</c:v>
                </c:pt>
                <c:pt idx="122">
                  <c:v>0.86562188105799054</c:v>
                </c:pt>
                <c:pt idx="123">
                  <c:v>0.88625956642053405</c:v>
                </c:pt>
                <c:pt idx="124">
                  <c:v>0.89299944535140052</c:v>
                </c:pt>
                <c:pt idx="125">
                  <c:v>0.88151805952253914</c:v>
                </c:pt>
                <c:pt idx="126">
                  <c:v>0.84783774942598944</c:v>
                </c:pt>
                <c:pt idx="127">
                  <c:v>0.81705605795815162</c:v>
                </c:pt>
                <c:pt idx="128">
                  <c:v>0.81286349304780847</c:v>
                </c:pt>
                <c:pt idx="129">
                  <c:v>0.8328074483390453</c:v>
                </c:pt>
                <c:pt idx="130">
                  <c:v>0.8593326273703501</c:v>
                </c:pt>
                <c:pt idx="131">
                  <c:v>0.88067485769072618</c:v>
                </c:pt>
                <c:pt idx="132">
                  <c:v>0.8948071782790511</c:v>
                </c:pt>
                <c:pt idx="133">
                  <c:v>0.90161393031170345</c:v>
                </c:pt>
                <c:pt idx="134">
                  <c:v>0.90490528434966777</c:v>
                </c:pt>
                <c:pt idx="135">
                  <c:v>0.90888670610896138</c:v>
                </c:pt>
                <c:pt idx="136">
                  <c:v>0.91444927801805964</c:v>
                </c:pt>
                <c:pt idx="137">
                  <c:v>0.92386805560667518</c:v>
                </c:pt>
                <c:pt idx="138">
                  <c:v>0.93676164927406136</c:v>
                </c:pt>
                <c:pt idx="139">
                  <c:v>0.94966125097494758</c:v>
                </c:pt>
                <c:pt idx="140">
                  <c:v>0.96107966420758839</c:v>
                </c:pt>
                <c:pt idx="141">
                  <c:v>0.96962887603017889</c:v>
                </c:pt>
                <c:pt idx="142">
                  <c:v>0.97532696561055687</c:v>
                </c:pt>
                <c:pt idx="143">
                  <c:v>0.9783659022973582</c:v>
                </c:pt>
                <c:pt idx="144">
                  <c:v>0.97680569512789983</c:v>
                </c:pt>
                <c:pt idx="145">
                  <c:v>0.97149972611134394</c:v>
                </c:pt>
                <c:pt idx="146">
                  <c:v>0.96393030943915914</c:v>
                </c:pt>
                <c:pt idx="147">
                  <c:v>0.95328323248270497</c:v>
                </c:pt>
                <c:pt idx="148">
                  <c:v>0.93696672671444303</c:v>
                </c:pt>
                <c:pt idx="149">
                  <c:v>0.91464001149372309</c:v>
                </c:pt>
                <c:pt idx="150">
                  <c:v>0.88713632976027745</c:v>
                </c:pt>
                <c:pt idx="151">
                  <c:v>0.85382250050376662</c:v>
                </c:pt>
                <c:pt idx="152">
                  <c:v>0.81780345634476159</c:v>
                </c:pt>
                <c:pt idx="153">
                  <c:v>0.79352267666223197</c:v>
                </c:pt>
                <c:pt idx="154">
                  <c:v>0.79238394251356259</c:v>
                </c:pt>
                <c:pt idx="155">
                  <c:v>0.81026773197090129</c:v>
                </c:pt>
                <c:pt idx="156">
                  <c:v>0.83985113526052846</c:v>
                </c:pt>
                <c:pt idx="157">
                  <c:v>0.87750172776068003</c:v>
                </c:pt>
                <c:pt idx="158">
                  <c:v>0.91181460404508796</c:v>
                </c:pt>
                <c:pt idx="159">
                  <c:v>0.93248488082900993</c:v>
                </c:pt>
                <c:pt idx="160">
                  <c:v>0.94596442011315796</c:v>
                </c:pt>
                <c:pt idx="161">
                  <c:v>0.95534382549852725</c:v>
                </c:pt>
                <c:pt idx="162">
                  <c:v>0.95874546880548517</c:v>
                </c:pt>
                <c:pt idx="163">
                  <c:v>0.96076548962958597</c:v>
                </c:pt>
                <c:pt idx="164">
                  <c:v>0.9632148069474874</c:v>
                </c:pt>
                <c:pt idx="165">
                  <c:v>0.96505948525464136</c:v>
                </c:pt>
                <c:pt idx="166">
                  <c:v>0.96688088512291803</c:v>
                </c:pt>
                <c:pt idx="167">
                  <c:v>0.96894248489068291</c:v>
                </c:pt>
                <c:pt idx="168">
                  <c:v>0.97139461377992298</c:v>
                </c:pt>
                <c:pt idx="169">
                  <c:v>0.97468183971042111</c:v>
                </c:pt>
                <c:pt idx="170">
                  <c:v>0.9783484519340927</c:v>
                </c:pt>
                <c:pt idx="171">
                  <c:v>0.9820141316086316</c:v>
                </c:pt>
                <c:pt idx="172">
                  <c:v>0.98623405463347702</c:v>
                </c:pt>
                <c:pt idx="173">
                  <c:v>0.98937724027669371</c:v>
                </c:pt>
                <c:pt idx="174">
                  <c:v>0.99167330257403163</c:v>
                </c:pt>
                <c:pt idx="175">
                  <c:v>0.99342435213912017</c:v>
                </c:pt>
                <c:pt idx="176">
                  <c:v>0.99348121833087755</c:v>
                </c:pt>
                <c:pt idx="177">
                  <c:v>0.99277437748084951</c:v>
                </c:pt>
                <c:pt idx="178">
                  <c:v>0.99172742774368727</c:v>
                </c:pt>
                <c:pt idx="179">
                  <c:v>0.99059811261121578</c:v>
                </c:pt>
                <c:pt idx="180">
                  <c:v>0.98952190367366966</c:v>
                </c:pt>
                <c:pt idx="181">
                  <c:v>0.98841544169197515</c:v>
                </c:pt>
                <c:pt idx="182">
                  <c:v>0.98789518196493209</c:v>
                </c:pt>
                <c:pt idx="183">
                  <c:v>0.98790944393057267</c:v>
                </c:pt>
                <c:pt idx="184">
                  <c:v>0.98812397344720737</c:v>
                </c:pt>
                <c:pt idx="185">
                  <c:v>0.98776928481824788</c:v>
                </c:pt>
                <c:pt idx="186">
                  <c:v>0.98607885650053506</c:v>
                </c:pt>
                <c:pt idx="187">
                  <c:v>0.98295086012724109</c:v>
                </c:pt>
                <c:pt idx="188">
                  <c:v>0.97851165029718368</c:v>
                </c:pt>
                <c:pt idx="189">
                  <c:v>0.97343631194568814</c:v>
                </c:pt>
                <c:pt idx="190">
                  <c:v>0.96721723125940429</c:v>
                </c:pt>
                <c:pt idx="191">
                  <c:v>0.95824032246234003</c:v>
                </c:pt>
                <c:pt idx="192">
                  <c:v>0.94657185560766222</c:v>
                </c:pt>
                <c:pt idx="193">
                  <c:v>0.93519173167787439</c:v>
                </c:pt>
                <c:pt idx="194">
                  <c:v>0.92844195794773798</c:v>
                </c:pt>
                <c:pt idx="195">
                  <c:v>0.9323523258623081</c:v>
                </c:pt>
                <c:pt idx="196">
                  <c:v>0.94462796013364658</c:v>
                </c:pt>
                <c:pt idx="197">
                  <c:v>0.95501482115915992</c:v>
                </c:pt>
                <c:pt idx="198">
                  <c:v>0.96129447771736432</c:v>
                </c:pt>
                <c:pt idx="199">
                  <c:v>0.96463949848294417</c:v>
                </c:pt>
                <c:pt idx="200">
                  <c:v>0.96496950034804441</c:v>
                </c:pt>
                <c:pt idx="201">
                  <c:v>0.96246898321480767</c:v>
                </c:pt>
                <c:pt idx="202">
                  <c:v>0.95873739702525018</c:v>
                </c:pt>
                <c:pt idx="203">
                  <c:v>0.95483780833647036</c:v>
                </c:pt>
                <c:pt idx="204">
                  <c:v>0.95241170261730013</c:v>
                </c:pt>
                <c:pt idx="205">
                  <c:v>0.95268077171809185</c:v>
                </c:pt>
                <c:pt idx="206">
                  <c:v>0.95230338060530173</c:v>
                </c:pt>
                <c:pt idx="207">
                  <c:v>0.94934351169609132</c:v>
                </c:pt>
                <c:pt idx="208">
                  <c:v>0.94522351457865916</c:v>
                </c:pt>
                <c:pt idx="209">
                  <c:v>0.94173958052846674</c:v>
                </c:pt>
                <c:pt idx="210">
                  <c:v>0.93853948807343057</c:v>
                </c:pt>
                <c:pt idx="211">
                  <c:v>0.93478863046438143</c:v>
                </c:pt>
                <c:pt idx="212">
                  <c:v>0.93005545065580375</c:v>
                </c:pt>
                <c:pt idx="213">
                  <c:v>0.9227153391999956</c:v>
                </c:pt>
                <c:pt idx="214">
                  <c:v>0.91021289992511389</c:v>
                </c:pt>
                <c:pt idx="215">
                  <c:v>0.88941650618322465</c:v>
                </c:pt>
                <c:pt idx="216">
                  <c:v>0.8578721920270328</c:v>
                </c:pt>
                <c:pt idx="217">
                  <c:v>0.81325304317829206</c:v>
                </c:pt>
                <c:pt idx="218">
                  <c:v>0.7488521199281436</c:v>
                </c:pt>
                <c:pt idx="219">
                  <c:v>0.64110064293754443</c:v>
                </c:pt>
                <c:pt idx="220">
                  <c:v>0.44042401102489936</c:v>
                </c:pt>
                <c:pt idx="221">
                  <c:v>9.4114852200849294E-2</c:v>
                </c:pt>
                <c:pt idx="222">
                  <c:v>-0.44251387507745688</c:v>
                </c:pt>
                <c:pt idx="223">
                  <c:v>-1</c:v>
                </c:pt>
                <c:pt idx="224">
                  <c:v>-1</c:v>
                </c:pt>
                <c:pt idx="225">
                  <c:v>-1</c:v>
                </c:pt>
                <c:pt idx="226">
                  <c:v>-1</c:v>
                </c:pt>
                <c:pt idx="227">
                  <c:v>-1</c:v>
                </c:pt>
                <c:pt idx="228">
                  <c:v>-1</c:v>
                </c:pt>
                <c:pt idx="229">
                  <c:v>-1</c:v>
                </c:pt>
                <c:pt idx="230">
                  <c:v>-0.92985920095916863</c:v>
                </c:pt>
                <c:pt idx="231">
                  <c:v>-0.38463946277481753</c:v>
                </c:pt>
                <c:pt idx="232">
                  <c:v>-0.60554312630297569</c:v>
                </c:pt>
                <c:pt idx="233">
                  <c:v>-1</c:v>
                </c:pt>
                <c:pt idx="234">
                  <c:v>-1</c:v>
                </c:pt>
                <c:pt idx="235">
                  <c:v>-1</c:v>
                </c:pt>
                <c:pt idx="236">
                  <c:v>-1</c:v>
                </c:pt>
                <c:pt idx="237">
                  <c:v>-1</c:v>
                </c:pt>
                <c:pt idx="238">
                  <c:v>-1</c:v>
                </c:pt>
                <c:pt idx="239">
                  <c:v>2.4593169133964678E-2</c:v>
                </c:pt>
                <c:pt idx="240">
                  <c:v>0.50764151300928373</c:v>
                </c:pt>
                <c:pt idx="241">
                  <c:v>0.62600034376494107</c:v>
                </c:pt>
                <c:pt idx="242">
                  <c:v>0.6474894592234649</c:v>
                </c:pt>
                <c:pt idx="243">
                  <c:v>0.6064271999186206</c:v>
                </c:pt>
                <c:pt idx="244">
                  <c:v>0.52135830761770252</c:v>
                </c:pt>
                <c:pt idx="245">
                  <c:v>0.49769853695257987</c:v>
                </c:pt>
                <c:pt idx="246">
                  <c:v>0.58728415753942209</c:v>
                </c:pt>
                <c:pt idx="247">
                  <c:v>0.70382375824337051</c:v>
                </c:pt>
                <c:pt idx="248">
                  <c:v>0.78197707669413707</c:v>
                </c:pt>
                <c:pt idx="249">
                  <c:v>0.82634104650513918</c:v>
                </c:pt>
                <c:pt idx="250">
                  <c:v>0.84732117120102746</c:v>
                </c:pt>
                <c:pt idx="251">
                  <c:v>0.84969064710876041</c:v>
                </c:pt>
                <c:pt idx="252">
                  <c:v>0.84457767115271054</c:v>
                </c:pt>
                <c:pt idx="253">
                  <c:v>0.84546326616787792</c:v>
                </c:pt>
                <c:pt idx="254">
                  <c:v>0.86104922080436452</c:v>
                </c:pt>
                <c:pt idx="255">
                  <c:v>0.88740939329295121</c:v>
                </c:pt>
                <c:pt idx="256">
                  <c:v>0.91504093369334294</c:v>
                </c:pt>
                <c:pt idx="257">
                  <c:v>0.93988133883258629</c:v>
                </c:pt>
                <c:pt idx="258">
                  <c:v>0.96010532048140684</c:v>
                </c:pt>
                <c:pt idx="259">
                  <c:v>0.97643992989472683</c:v>
                </c:pt>
                <c:pt idx="260">
                  <c:v>0.98784538645647246</c:v>
                </c:pt>
                <c:pt idx="261">
                  <c:v>0.99344830642141646</c:v>
                </c:pt>
                <c:pt idx="262">
                  <c:v>0.99544595560200788</c:v>
                </c:pt>
                <c:pt idx="263">
                  <c:v>0.99524409998627117</c:v>
                </c:pt>
                <c:pt idx="264">
                  <c:v>0.99278034991740649</c:v>
                </c:pt>
                <c:pt idx="265">
                  <c:v>0.98770668588874744</c:v>
                </c:pt>
                <c:pt idx="266">
                  <c:v>0.97939909567870864</c:v>
                </c:pt>
                <c:pt idx="267">
                  <c:v>0.96743432979405319</c:v>
                </c:pt>
                <c:pt idx="268">
                  <c:v>0.95361209175246553</c:v>
                </c:pt>
                <c:pt idx="269">
                  <c:v>0.94183879864375364</c:v>
                </c:pt>
                <c:pt idx="270">
                  <c:v>0.93178829240532779</c:v>
                </c:pt>
                <c:pt idx="271">
                  <c:v>0.92078304339980632</c:v>
                </c:pt>
                <c:pt idx="272">
                  <c:v>0.90890707605130172</c:v>
                </c:pt>
                <c:pt idx="273">
                  <c:v>0.90188377480483928</c:v>
                </c:pt>
                <c:pt idx="274">
                  <c:v>0.90812159614171617</c:v>
                </c:pt>
                <c:pt idx="275">
                  <c:v>0.92119356568402544</c:v>
                </c:pt>
                <c:pt idx="276">
                  <c:v>0.93361402471821697</c:v>
                </c:pt>
                <c:pt idx="277">
                  <c:v>0.94558107928784685</c:v>
                </c:pt>
                <c:pt idx="278">
                  <c:v>0.95552299363859339</c:v>
                </c:pt>
              </c:numCache>
            </c:numRef>
          </c:val>
          <c:smooth val="0"/>
        </c:ser>
        <c:ser>
          <c:idx val="0"/>
          <c:order val="1"/>
          <c:tx>
            <c:strRef>
              <c:f>CalculationsAndCharts!$T$31</c:f>
              <c:strCache>
                <c:ptCount val="1"/>
                <c:pt idx="0">
                  <c:v>Quotient 2 (20, .4)</c:v>
                </c:pt>
              </c:strCache>
            </c:strRef>
          </c:tx>
          <c:spPr>
            <a:ln w="15875">
              <a:solidFill>
                <a:srgbClr val="0070C0">
                  <a:alpha val="62000"/>
                </a:srgbClr>
              </a:solidFill>
            </a:ln>
          </c:spPr>
          <c:marker>
            <c:symbol val="none"/>
          </c:marker>
          <c:cat>
            <c:numRef>
              <c:f>CalculationsAndCharts!$B$33:$B$311</c:f>
              <c:numCache>
                <c:formatCode>ddd\ mm/dd/yyyy;@</c:formatCode>
                <c:ptCount val="279"/>
                <c:pt idx="0">
                  <c:v>41556</c:v>
                </c:pt>
                <c:pt idx="1">
                  <c:v>41555</c:v>
                </c:pt>
                <c:pt idx="2">
                  <c:v>41554</c:v>
                </c:pt>
                <c:pt idx="3">
                  <c:v>41551</c:v>
                </c:pt>
                <c:pt idx="4">
                  <c:v>41550</c:v>
                </c:pt>
                <c:pt idx="5">
                  <c:v>41549</c:v>
                </c:pt>
                <c:pt idx="6">
                  <c:v>41548</c:v>
                </c:pt>
                <c:pt idx="7">
                  <c:v>41547</c:v>
                </c:pt>
                <c:pt idx="8">
                  <c:v>41544</c:v>
                </c:pt>
                <c:pt idx="9">
                  <c:v>41543</c:v>
                </c:pt>
                <c:pt idx="10">
                  <c:v>41542</c:v>
                </c:pt>
                <c:pt idx="11">
                  <c:v>41541</c:v>
                </c:pt>
                <c:pt idx="12">
                  <c:v>41540</c:v>
                </c:pt>
                <c:pt idx="13">
                  <c:v>41537</c:v>
                </c:pt>
                <c:pt idx="14">
                  <c:v>41536</c:v>
                </c:pt>
                <c:pt idx="15">
                  <c:v>41535</c:v>
                </c:pt>
                <c:pt idx="16">
                  <c:v>41534</c:v>
                </c:pt>
                <c:pt idx="17">
                  <c:v>41533</c:v>
                </c:pt>
                <c:pt idx="18">
                  <c:v>41530</c:v>
                </c:pt>
                <c:pt idx="19">
                  <c:v>41529</c:v>
                </c:pt>
                <c:pt idx="20">
                  <c:v>41528</c:v>
                </c:pt>
                <c:pt idx="21">
                  <c:v>41527</c:v>
                </c:pt>
                <c:pt idx="22">
                  <c:v>41526</c:v>
                </c:pt>
                <c:pt idx="23">
                  <c:v>41523</c:v>
                </c:pt>
                <c:pt idx="24">
                  <c:v>41522</c:v>
                </c:pt>
                <c:pt idx="25">
                  <c:v>41521</c:v>
                </c:pt>
                <c:pt idx="26">
                  <c:v>41520</c:v>
                </c:pt>
                <c:pt idx="27">
                  <c:v>41516</c:v>
                </c:pt>
                <c:pt idx="28">
                  <c:v>41515</c:v>
                </c:pt>
                <c:pt idx="29">
                  <c:v>41514</c:v>
                </c:pt>
                <c:pt idx="30">
                  <c:v>41513</c:v>
                </c:pt>
                <c:pt idx="31">
                  <c:v>41512</c:v>
                </c:pt>
                <c:pt idx="32">
                  <c:v>41509</c:v>
                </c:pt>
                <c:pt idx="33">
                  <c:v>41508</c:v>
                </c:pt>
                <c:pt idx="34">
                  <c:v>41507</c:v>
                </c:pt>
                <c:pt idx="35">
                  <c:v>41506</c:v>
                </c:pt>
                <c:pt idx="36">
                  <c:v>41505</c:v>
                </c:pt>
                <c:pt idx="37">
                  <c:v>41502</c:v>
                </c:pt>
                <c:pt idx="38">
                  <c:v>41501</c:v>
                </c:pt>
                <c:pt idx="39">
                  <c:v>41500</c:v>
                </c:pt>
                <c:pt idx="40">
                  <c:v>41499</c:v>
                </c:pt>
                <c:pt idx="41">
                  <c:v>41498</c:v>
                </c:pt>
                <c:pt idx="42">
                  <c:v>41495</c:v>
                </c:pt>
                <c:pt idx="43">
                  <c:v>41494</c:v>
                </c:pt>
                <c:pt idx="44">
                  <c:v>41493</c:v>
                </c:pt>
                <c:pt idx="45">
                  <c:v>41492</c:v>
                </c:pt>
                <c:pt idx="46">
                  <c:v>41491</c:v>
                </c:pt>
                <c:pt idx="47">
                  <c:v>41488</c:v>
                </c:pt>
                <c:pt idx="48">
                  <c:v>41487</c:v>
                </c:pt>
                <c:pt idx="49">
                  <c:v>41486</c:v>
                </c:pt>
                <c:pt idx="50">
                  <c:v>41485</c:v>
                </c:pt>
                <c:pt idx="51">
                  <c:v>41484</c:v>
                </c:pt>
                <c:pt idx="52">
                  <c:v>41481</c:v>
                </c:pt>
                <c:pt idx="53">
                  <c:v>41480</c:v>
                </c:pt>
                <c:pt idx="54">
                  <c:v>41479</c:v>
                </c:pt>
                <c:pt idx="55">
                  <c:v>41478</c:v>
                </c:pt>
                <c:pt idx="56">
                  <c:v>41477</c:v>
                </c:pt>
                <c:pt idx="57">
                  <c:v>41474</c:v>
                </c:pt>
                <c:pt idx="58">
                  <c:v>41473</c:v>
                </c:pt>
                <c:pt idx="59">
                  <c:v>41472</c:v>
                </c:pt>
                <c:pt idx="60">
                  <c:v>41471</c:v>
                </c:pt>
                <c:pt idx="61">
                  <c:v>41470</c:v>
                </c:pt>
                <c:pt idx="62">
                  <c:v>41467</c:v>
                </c:pt>
                <c:pt idx="63">
                  <c:v>41466</c:v>
                </c:pt>
                <c:pt idx="64">
                  <c:v>41465</c:v>
                </c:pt>
                <c:pt idx="65">
                  <c:v>41464</c:v>
                </c:pt>
                <c:pt idx="66">
                  <c:v>41463</c:v>
                </c:pt>
                <c:pt idx="67">
                  <c:v>41460</c:v>
                </c:pt>
                <c:pt idx="68">
                  <c:v>41458</c:v>
                </c:pt>
                <c:pt idx="69">
                  <c:v>41457</c:v>
                </c:pt>
                <c:pt idx="70">
                  <c:v>41456</c:v>
                </c:pt>
                <c:pt idx="71">
                  <c:v>41453</c:v>
                </c:pt>
                <c:pt idx="72">
                  <c:v>41452</c:v>
                </c:pt>
                <c:pt idx="73">
                  <c:v>41451</c:v>
                </c:pt>
                <c:pt idx="74">
                  <c:v>41450</c:v>
                </c:pt>
                <c:pt idx="75">
                  <c:v>41449</c:v>
                </c:pt>
                <c:pt idx="76">
                  <c:v>41446</c:v>
                </c:pt>
                <c:pt idx="77">
                  <c:v>41445</c:v>
                </c:pt>
                <c:pt idx="78">
                  <c:v>41444</c:v>
                </c:pt>
                <c:pt idx="79">
                  <c:v>41443</c:v>
                </c:pt>
                <c:pt idx="80">
                  <c:v>41442</c:v>
                </c:pt>
                <c:pt idx="81">
                  <c:v>41439</c:v>
                </c:pt>
                <c:pt idx="82">
                  <c:v>41438</c:v>
                </c:pt>
                <c:pt idx="83">
                  <c:v>41437</c:v>
                </c:pt>
                <c:pt idx="84">
                  <c:v>41436</c:v>
                </c:pt>
                <c:pt idx="85">
                  <c:v>41435</c:v>
                </c:pt>
                <c:pt idx="86">
                  <c:v>41432</c:v>
                </c:pt>
                <c:pt idx="87">
                  <c:v>41431</c:v>
                </c:pt>
                <c:pt idx="88">
                  <c:v>41430</c:v>
                </c:pt>
                <c:pt idx="89">
                  <c:v>41429</c:v>
                </c:pt>
                <c:pt idx="90">
                  <c:v>41428</c:v>
                </c:pt>
                <c:pt idx="91">
                  <c:v>41425</c:v>
                </c:pt>
                <c:pt idx="92">
                  <c:v>41424</c:v>
                </c:pt>
                <c:pt idx="93">
                  <c:v>41423</c:v>
                </c:pt>
                <c:pt idx="94">
                  <c:v>41422</c:v>
                </c:pt>
                <c:pt idx="95">
                  <c:v>41418</c:v>
                </c:pt>
                <c:pt idx="96">
                  <c:v>41417</c:v>
                </c:pt>
                <c:pt idx="97">
                  <c:v>41416</c:v>
                </c:pt>
                <c:pt idx="98">
                  <c:v>41415</c:v>
                </c:pt>
                <c:pt idx="99">
                  <c:v>41414</c:v>
                </c:pt>
                <c:pt idx="100">
                  <c:v>41411</c:v>
                </c:pt>
                <c:pt idx="101">
                  <c:v>41410</c:v>
                </c:pt>
                <c:pt idx="102">
                  <c:v>41409</c:v>
                </c:pt>
                <c:pt idx="103">
                  <c:v>41408</c:v>
                </c:pt>
                <c:pt idx="104">
                  <c:v>41407</c:v>
                </c:pt>
                <c:pt idx="105">
                  <c:v>41404</c:v>
                </c:pt>
                <c:pt idx="106">
                  <c:v>41403</c:v>
                </c:pt>
                <c:pt idx="107">
                  <c:v>41402</c:v>
                </c:pt>
                <c:pt idx="108">
                  <c:v>41401</c:v>
                </c:pt>
                <c:pt idx="109">
                  <c:v>41400</c:v>
                </c:pt>
                <c:pt idx="110">
                  <c:v>41397</c:v>
                </c:pt>
                <c:pt idx="111">
                  <c:v>41396</c:v>
                </c:pt>
                <c:pt idx="112">
                  <c:v>41395</c:v>
                </c:pt>
                <c:pt idx="113">
                  <c:v>41394</c:v>
                </c:pt>
                <c:pt idx="114">
                  <c:v>41393</c:v>
                </c:pt>
                <c:pt idx="115">
                  <c:v>41390</c:v>
                </c:pt>
                <c:pt idx="116">
                  <c:v>41389</c:v>
                </c:pt>
                <c:pt idx="117">
                  <c:v>41388</c:v>
                </c:pt>
                <c:pt idx="118">
                  <c:v>41387</c:v>
                </c:pt>
                <c:pt idx="119">
                  <c:v>41386</c:v>
                </c:pt>
                <c:pt idx="120">
                  <c:v>41383</c:v>
                </c:pt>
                <c:pt idx="121">
                  <c:v>41382</c:v>
                </c:pt>
                <c:pt idx="122">
                  <c:v>41381</c:v>
                </c:pt>
                <c:pt idx="123">
                  <c:v>41380</c:v>
                </c:pt>
                <c:pt idx="124">
                  <c:v>41379</c:v>
                </c:pt>
                <c:pt idx="125">
                  <c:v>41376</c:v>
                </c:pt>
                <c:pt idx="126">
                  <c:v>41375</c:v>
                </c:pt>
                <c:pt idx="127">
                  <c:v>41374</c:v>
                </c:pt>
                <c:pt idx="128">
                  <c:v>41373</c:v>
                </c:pt>
                <c:pt idx="129">
                  <c:v>41372</c:v>
                </c:pt>
                <c:pt idx="130">
                  <c:v>41369</c:v>
                </c:pt>
                <c:pt idx="131">
                  <c:v>41368</c:v>
                </c:pt>
                <c:pt idx="132">
                  <c:v>41367</c:v>
                </c:pt>
                <c:pt idx="133">
                  <c:v>41366</c:v>
                </c:pt>
                <c:pt idx="134">
                  <c:v>41365</c:v>
                </c:pt>
                <c:pt idx="135">
                  <c:v>41361</c:v>
                </c:pt>
                <c:pt idx="136">
                  <c:v>41360</c:v>
                </c:pt>
                <c:pt idx="137">
                  <c:v>41359</c:v>
                </c:pt>
                <c:pt idx="138">
                  <c:v>41358</c:v>
                </c:pt>
                <c:pt idx="139">
                  <c:v>41355</c:v>
                </c:pt>
                <c:pt idx="140">
                  <c:v>41354</c:v>
                </c:pt>
                <c:pt idx="141">
                  <c:v>41353</c:v>
                </c:pt>
                <c:pt idx="142">
                  <c:v>41352</c:v>
                </c:pt>
                <c:pt idx="143">
                  <c:v>41351</c:v>
                </c:pt>
                <c:pt idx="144">
                  <c:v>41348</c:v>
                </c:pt>
                <c:pt idx="145">
                  <c:v>41347</c:v>
                </c:pt>
                <c:pt idx="146">
                  <c:v>41346</c:v>
                </c:pt>
                <c:pt idx="147">
                  <c:v>41345</c:v>
                </c:pt>
                <c:pt idx="148">
                  <c:v>41344</c:v>
                </c:pt>
                <c:pt idx="149">
                  <c:v>41341</c:v>
                </c:pt>
                <c:pt idx="150">
                  <c:v>41340</c:v>
                </c:pt>
                <c:pt idx="151">
                  <c:v>41339</c:v>
                </c:pt>
                <c:pt idx="152">
                  <c:v>41338</c:v>
                </c:pt>
                <c:pt idx="153">
                  <c:v>41337</c:v>
                </c:pt>
                <c:pt idx="154">
                  <c:v>41334</c:v>
                </c:pt>
                <c:pt idx="155">
                  <c:v>41333</c:v>
                </c:pt>
                <c:pt idx="156">
                  <c:v>41332</c:v>
                </c:pt>
                <c:pt idx="157">
                  <c:v>41331</c:v>
                </c:pt>
                <c:pt idx="158">
                  <c:v>41330</c:v>
                </c:pt>
                <c:pt idx="159">
                  <c:v>41327</c:v>
                </c:pt>
                <c:pt idx="160">
                  <c:v>41326</c:v>
                </c:pt>
                <c:pt idx="161">
                  <c:v>41325</c:v>
                </c:pt>
                <c:pt idx="162">
                  <c:v>41324</c:v>
                </c:pt>
                <c:pt idx="163">
                  <c:v>41320</c:v>
                </c:pt>
                <c:pt idx="164">
                  <c:v>41319</c:v>
                </c:pt>
                <c:pt idx="165">
                  <c:v>41318</c:v>
                </c:pt>
                <c:pt idx="166">
                  <c:v>41317</c:v>
                </c:pt>
                <c:pt idx="167">
                  <c:v>41316</c:v>
                </c:pt>
                <c:pt idx="168">
                  <c:v>41313</c:v>
                </c:pt>
                <c:pt idx="169">
                  <c:v>41312</c:v>
                </c:pt>
                <c:pt idx="170">
                  <c:v>41311</c:v>
                </c:pt>
                <c:pt idx="171">
                  <c:v>41310</c:v>
                </c:pt>
                <c:pt idx="172">
                  <c:v>41309</c:v>
                </c:pt>
                <c:pt idx="173">
                  <c:v>41306</c:v>
                </c:pt>
                <c:pt idx="174">
                  <c:v>41305</c:v>
                </c:pt>
                <c:pt idx="175">
                  <c:v>41304</c:v>
                </c:pt>
                <c:pt idx="176">
                  <c:v>41303</c:v>
                </c:pt>
                <c:pt idx="177">
                  <c:v>41302</c:v>
                </c:pt>
                <c:pt idx="178">
                  <c:v>41299</c:v>
                </c:pt>
                <c:pt idx="179">
                  <c:v>41298</c:v>
                </c:pt>
                <c:pt idx="180">
                  <c:v>41297</c:v>
                </c:pt>
                <c:pt idx="181">
                  <c:v>41296</c:v>
                </c:pt>
                <c:pt idx="182">
                  <c:v>41292</c:v>
                </c:pt>
                <c:pt idx="183">
                  <c:v>41291</c:v>
                </c:pt>
                <c:pt idx="184">
                  <c:v>41290</c:v>
                </c:pt>
                <c:pt idx="185">
                  <c:v>41289</c:v>
                </c:pt>
                <c:pt idx="186">
                  <c:v>41288</c:v>
                </c:pt>
                <c:pt idx="187">
                  <c:v>41285</c:v>
                </c:pt>
                <c:pt idx="188">
                  <c:v>41284</c:v>
                </c:pt>
                <c:pt idx="189">
                  <c:v>41283</c:v>
                </c:pt>
                <c:pt idx="190">
                  <c:v>41282</c:v>
                </c:pt>
                <c:pt idx="191">
                  <c:v>41281</c:v>
                </c:pt>
                <c:pt idx="192">
                  <c:v>41278</c:v>
                </c:pt>
                <c:pt idx="193">
                  <c:v>41277</c:v>
                </c:pt>
                <c:pt idx="194">
                  <c:v>41276</c:v>
                </c:pt>
                <c:pt idx="195">
                  <c:v>41274</c:v>
                </c:pt>
                <c:pt idx="196">
                  <c:v>41271</c:v>
                </c:pt>
                <c:pt idx="197">
                  <c:v>41270</c:v>
                </c:pt>
                <c:pt idx="198">
                  <c:v>41269</c:v>
                </c:pt>
                <c:pt idx="199">
                  <c:v>41267</c:v>
                </c:pt>
                <c:pt idx="200">
                  <c:v>41264</c:v>
                </c:pt>
                <c:pt idx="201">
                  <c:v>41263</c:v>
                </c:pt>
                <c:pt idx="202">
                  <c:v>41262</c:v>
                </c:pt>
                <c:pt idx="203">
                  <c:v>41261</c:v>
                </c:pt>
                <c:pt idx="204">
                  <c:v>41260</c:v>
                </c:pt>
                <c:pt idx="205">
                  <c:v>41257</c:v>
                </c:pt>
                <c:pt idx="206">
                  <c:v>41256</c:v>
                </c:pt>
                <c:pt idx="207">
                  <c:v>41255</c:v>
                </c:pt>
                <c:pt idx="208">
                  <c:v>41254</c:v>
                </c:pt>
                <c:pt idx="209">
                  <c:v>41253</c:v>
                </c:pt>
                <c:pt idx="210">
                  <c:v>41250</c:v>
                </c:pt>
                <c:pt idx="211">
                  <c:v>41249</c:v>
                </c:pt>
                <c:pt idx="212">
                  <c:v>41248</c:v>
                </c:pt>
                <c:pt idx="213">
                  <c:v>41247</c:v>
                </c:pt>
                <c:pt idx="214">
                  <c:v>41246</c:v>
                </c:pt>
                <c:pt idx="215">
                  <c:v>41243</c:v>
                </c:pt>
                <c:pt idx="216">
                  <c:v>41242</c:v>
                </c:pt>
                <c:pt idx="217">
                  <c:v>41241</c:v>
                </c:pt>
                <c:pt idx="218">
                  <c:v>41240</c:v>
                </c:pt>
                <c:pt idx="219">
                  <c:v>41239</c:v>
                </c:pt>
                <c:pt idx="220">
                  <c:v>41236</c:v>
                </c:pt>
                <c:pt idx="221">
                  <c:v>41234</c:v>
                </c:pt>
                <c:pt idx="222">
                  <c:v>41233</c:v>
                </c:pt>
                <c:pt idx="223">
                  <c:v>41232</c:v>
                </c:pt>
                <c:pt idx="224">
                  <c:v>41229</c:v>
                </c:pt>
                <c:pt idx="225">
                  <c:v>41228</c:v>
                </c:pt>
                <c:pt idx="226">
                  <c:v>41227</c:v>
                </c:pt>
                <c:pt idx="227">
                  <c:v>41226</c:v>
                </c:pt>
                <c:pt idx="228">
                  <c:v>41225</c:v>
                </c:pt>
                <c:pt idx="229">
                  <c:v>41222</c:v>
                </c:pt>
                <c:pt idx="230">
                  <c:v>41221</c:v>
                </c:pt>
                <c:pt idx="231">
                  <c:v>41220</c:v>
                </c:pt>
                <c:pt idx="232">
                  <c:v>41219</c:v>
                </c:pt>
                <c:pt idx="233">
                  <c:v>41218</c:v>
                </c:pt>
                <c:pt idx="234">
                  <c:v>41215</c:v>
                </c:pt>
                <c:pt idx="235">
                  <c:v>41214</c:v>
                </c:pt>
                <c:pt idx="236">
                  <c:v>41213</c:v>
                </c:pt>
                <c:pt idx="237">
                  <c:v>41208</c:v>
                </c:pt>
                <c:pt idx="238">
                  <c:v>41207</c:v>
                </c:pt>
                <c:pt idx="239">
                  <c:v>41206</c:v>
                </c:pt>
                <c:pt idx="240">
                  <c:v>41205</c:v>
                </c:pt>
                <c:pt idx="241">
                  <c:v>41204</c:v>
                </c:pt>
                <c:pt idx="242">
                  <c:v>41201</c:v>
                </c:pt>
                <c:pt idx="243">
                  <c:v>41200</c:v>
                </c:pt>
                <c:pt idx="244">
                  <c:v>41199</c:v>
                </c:pt>
                <c:pt idx="245">
                  <c:v>41198</c:v>
                </c:pt>
                <c:pt idx="246">
                  <c:v>41197</c:v>
                </c:pt>
                <c:pt idx="247">
                  <c:v>41194</c:v>
                </c:pt>
                <c:pt idx="248">
                  <c:v>41193</c:v>
                </c:pt>
                <c:pt idx="249">
                  <c:v>41192</c:v>
                </c:pt>
                <c:pt idx="250">
                  <c:v>41191</c:v>
                </c:pt>
                <c:pt idx="251">
                  <c:v>41190</c:v>
                </c:pt>
                <c:pt idx="252">
                  <c:v>41187</c:v>
                </c:pt>
                <c:pt idx="253">
                  <c:v>41186</c:v>
                </c:pt>
                <c:pt idx="254">
                  <c:v>41185</c:v>
                </c:pt>
                <c:pt idx="255">
                  <c:v>41184</c:v>
                </c:pt>
                <c:pt idx="256">
                  <c:v>41183</c:v>
                </c:pt>
                <c:pt idx="257">
                  <c:v>41180</c:v>
                </c:pt>
                <c:pt idx="258">
                  <c:v>41179</c:v>
                </c:pt>
                <c:pt idx="259">
                  <c:v>41178</c:v>
                </c:pt>
                <c:pt idx="260">
                  <c:v>41177</c:v>
                </c:pt>
                <c:pt idx="261">
                  <c:v>41176</c:v>
                </c:pt>
                <c:pt idx="262">
                  <c:v>41173</c:v>
                </c:pt>
                <c:pt idx="263">
                  <c:v>41172</c:v>
                </c:pt>
                <c:pt idx="264">
                  <c:v>41171</c:v>
                </c:pt>
                <c:pt idx="265">
                  <c:v>41170</c:v>
                </c:pt>
                <c:pt idx="266">
                  <c:v>41169</c:v>
                </c:pt>
                <c:pt idx="267">
                  <c:v>41166</c:v>
                </c:pt>
                <c:pt idx="268">
                  <c:v>41165</c:v>
                </c:pt>
                <c:pt idx="269">
                  <c:v>41164</c:v>
                </c:pt>
                <c:pt idx="270">
                  <c:v>41163</c:v>
                </c:pt>
                <c:pt idx="271">
                  <c:v>41162</c:v>
                </c:pt>
                <c:pt idx="272">
                  <c:v>41159</c:v>
                </c:pt>
                <c:pt idx="273">
                  <c:v>41158</c:v>
                </c:pt>
                <c:pt idx="274">
                  <c:v>41157</c:v>
                </c:pt>
                <c:pt idx="275">
                  <c:v>41156</c:v>
                </c:pt>
                <c:pt idx="276">
                  <c:v>41152</c:v>
                </c:pt>
                <c:pt idx="277">
                  <c:v>41151</c:v>
                </c:pt>
                <c:pt idx="278">
                  <c:v>41150</c:v>
                </c:pt>
              </c:numCache>
            </c:numRef>
          </c:cat>
          <c:val>
            <c:numRef>
              <c:f>CalculationsAndCharts!$AA$33:$AA$311</c:f>
              <c:numCache>
                <c:formatCode>#,##0.00</c:formatCode>
                <c:ptCount val="279"/>
                <c:pt idx="0">
                  <c:v>-6.9948630796981714E-2</c:v>
                </c:pt>
                <c:pt idx="1">
                  <c:v>0.10450156543755432</c:v>
                </c:pt>
                <c:pt idx="2">
                  <c:v>0.23033189680418914</c:v>
                </c:pt>
                <c:pt idx="3">
                  <c:v>0.31887657548199561</c:v>
                </c:pt>
                <c:pt idx="4">
                  <c:v>0.40838336920750157</c:v>
                </c:pt>
                <c:pt idx="5">
                  <c:v>0.49463407651375302</c:v>
                </c:pt>
                <c:pt idx="6">
                  <c:v>0.57426102095368958</c:v>
                </c:pt>
                <c:pt idx="7">
                  <c:v>0.66176388244260709</c:v>
                </c:pt>
                <c:pt idx="8">
                  <c:v>0.74049493521667775</c:v>
                </c:pt>
                <c:pt idx="9">
                  <c:v>0.79907512192498464</c:v>
                </c:pt>
                <c:pt idx="10">
                  <c:v>0.84462022025882733</c:v>
                </c:pt>
                <c:pt idx="11">
                  <c:v>0.87209912962049929</c:v>
                </c:pt>
                <c:pt idx="12">
                  <c:v>0.87212710368921609</c:v>
                </c:pt>
                <c:pt idx="13">
                  <c:v>0.84045989119051889</c:v>
                </c:pt>
                <c:pt idx="14">
                  <c:v>0.77426421796109568</c:v>
                </c:pt>
                <c:pt idx="15">
                  <c:v>0.6816154753224587</c:v>
                </c:pt>
                <c:pt idx="16">
                  <c:v>0.58163224120841872</c:v>
                </c:pt>
                <c:pt idx="17">
                  <c:v>0.47675721738796994</c:v>
                </c:pt>
                <c:pt idx="18">
                  <c:v>0.35452790371877579</c:v>
                </c:pt>
                <c:pt idx="19">
                  <c:v>0.20355029359622206</c:v>
                </c:pt>
                <c:pt idx="20">
                  <c:v>9.4037899026444254E-3</c:v>
                </c:pt>
                <c:pt idx="21">
                  <c:v>-0.21871319964009447</c:v>
                </c:pt>
                <c:pt idx="22">
                  <c:v>-0.44639278706479196</c:v>
                </c:pt>
                <c:pt idx="23">
                  <c:v>-0.64497756562429798</c:v>
                </c:pt>
                <c:pt idx="24">
                  <c:v>-0.81514095133229558</c:v>
                </c:pt>
                <c:pt idx="25">
                  <c:v>-0.94835894990801839</c:v>
                </c:pt>
                <c:pt idx="26">
                  <c:v>-1</c:v>
                </c:pt>
                <c:pt idx="27">
                  <c:v>-1</c:v>
                </c:pt>
                <c:pt idx="28">
                  <c:v>-1</c:v>
                </c:pt>
                <c:pt idx="29">
                  <c:v>-1</c:v>
                </c:pt>
                <c:pt idx="30">
                  <c:v>-1</c:v>
                </c:pt>
                <c:pt idx="31">
                  <c:v>-1</c:v>
                </c:pt>
                <c:pt idx="32">
                  <c:v>-1</c:v>
                </c:pt>
                <c:pt idx="33">
                  <c:v>-1</c:v>
                </c:pt>
                <c:pt idx="34">
                  <c:v>-0.87504673310186309</c:v>
                </c:pt>
                <c:pt idx="35">
                  <c:v>-0.50272783602904481</c:v>
                </c:pt>
                <c:pt idx="36">
                  <c:v>-0.18322277677239462</c:v>
                </c:pt>
                <c:pt idx="37">
                  <c:v>6.8802128960677569E-2</c:v>
                </c:pt>
                <c:pt idx="38">
                  <c:v>0.243294596709134</c:v>
                </c:pt>
                <c:pt idx="39">
                  <c:v>0.35150484679294475</c:v>
                </c:pt>
                <c:pt idx="40">
                  <c:v>0.42021940743873004</c:v>
                </c:pt>
                <c:pt idx="41">
                  <c:v>0.48375455298792663</c:v>
                </c:pt>
                <c:pt idx="42">
                  <c:v>0.54334787425274733</c:v>
                </c:pt>
                <c:pt idx="43">
                  <c:v>0.59150187339775562</c:v>
                </c:pt>
                <c:pt idx="44">
                  <c:v>0.63209917010066263</c:v>
                </c:pt>
                <c:pt idx="45">
                  <c:v>0.66058933360062988</c:v>
                </c:pt>
                <c:pt idx="46">
                  <c:v>0.67200719346026683</c:v>
                </c:pt>
                <c:pt idx="47">
                  <c:v>0.67955974142526188</c:v>
                </c:pt>
                <c:pt idx="48">
                  <c:v>0.70059894150517787</c:v>
                </c:pt>
                <c:pt idx="49">
                  <c:v>0.74493743496807452</c:v>
                </c:pt>
                <c:pt idx="50">
                  <c:v>0.79947357899618088</c:v>
                </c:pt>
                <c:pt idx="51">
                  <c:v>0.84727753155443053</c:v>
                </c:pt>
                <c:pt idx="52">
                  <c:v>0.88451809287787886</c:v>
                </c:pt>
                <c:pt idx="53">
                  <c:v>0.91229198922581667</c:v>
                </c:pt>
                <c:pt idx="54">
                  <c:v>0.93116582958650407</c:v>
                </c:pt>
                <c:pt idx="55">
                  <c:v>0.93473342603267306</c:v>
                </c:pt>
                <c:pt idx="56">
                  <c:v>0.92085001774590014</c:v>
                </c:pt>
                <c:pt idx="57">
                  <c:v>0.89414110514113776</c:v>
                </c:pt>
                <c:pt idx="58">
                  <c:v>0.85602738863782268</c:v>
                </c:pt>
                <c:pt idx="59">
                  <c:v>0.80491935473013221</c:v>
                </c:pt>
                <c:pt idx="60">
                  <c:v>0.73392391280737523</c:v>
                </c:pt>
                <c:pt idx="61">
                  <c:v>0.63065154103984977</c:v>
                </c:pt>
                <c:pt idx="62">
                  <c:v>0.49385569554041242</c:v>
                </c:pt>
                <c:pt idx="63">
                  <c:v>0.32857956877122468</c:v>
                </c:pt>
                <c:pt idx="64">
                  <c:v>0.14665281290380619</c:v>
                </c:pt>
                <c:pt idx="65">
                  <c:v>-5.0200093518881779E-2</c:v>
                </c:pt>
                <c:pt idx="66">
                  <c:v>-0.26126614392276554</c:v>
                </c:pt>
                <c:pt idx="67">
                  <c:v>-0.46179856221231047</c:v>
                </c:pt>
                <c:pt idx="68">
                  <c:v>-0.63387546464588562</c:v>
                </c:pt>
                <c:pt idx="69">
                  <c:v>-0.78339203930052825</c:v>
                </c:pt>
                <c:pt idx="70">
                  <c:v>-0.91752266773431101</c:v>
                </c:pt>
                <c:pt idx="71">
                  <c:v>-0.99669025323021365</c:v>
                </c:pt>
                <c:pt idx="72">
                  <c:v>-1</c:v>
                </c:pt>
                <c:pt idx="73">
                  <c:v>-1</c:v>
                </c:pt>
                <c:pt idx="74">
                  <c:v>-1</c:v>
                </c:pt>
                <c:pt idx="75">
                  <c:v>-1</c:v>
                </c:pt>
                <c:pt idx="76">
                  <c:v>-1</c:v>
                </c:pt>
                <c:pt idx="77">
                  <c:v>-0.76828071999080405</c:v>
                </c:pt>
                <c:pt idx="78">
                  <c:v>-0.7262127921279975</c:v>
                </c:pt>
                <c:pt idx="79">
                  <c:v>-0.86913165958424132</c:v>
                </c:pt>
                <c:pt idx="80">
                  <c:v>-0.99419671398263465</c:v>
                </c:pt>
                <c:pt idx="81">
                  <c:v>-1</c:v>
                </c:pt>
                <c:pt idx="82">
                  <c:v>-1</c:v>
                </c:pt>
                <c:pt idx="83">
                  <c:v>-0.96214290884394427</c:v>
                </c:pt>
                <c:pt idx="84">
                  <c:v>-0.79823012202695454</c:v>
                </c:pt>
                <c:pt idx="85">
                  <c:v>-0.68481516973392775</c:v>
                </c:pt>
                <c:pt idx="86">
                  <c:v>-0.51777622978674243</c:v>
                </c:pt>
                <c:pt idx="87">
                  <c:v>-0.24086096938376372</c:v>
                </c:pt>
                <c:pt idx="88">
                  <c:v>6.4318020388851829E-2</c:v>
                </c:pt>
                <c:pt idx="89">
                  <c:v>0.29722330794267421</c:v>
                </c:pt>
                <c:pt idx="90">
                  <c:v>0.46549389446196937</c:v>
                </c:pt>
                <c:pt idx="91">
                  <c:v>0.60834971541614158</c:v>
                </c:pt>
                <c:pt idx="92">
                  <c:v>0.71632986375262631</c:v>
                </c:pt>
                <c:pt idx="93">
                  <c:v>0.79902078333073989</c:v>
                </c:pt>
                <c:pt idx="94">
                  <c:v>0.8695245259876504</c:v>
                </c:pt>
                <c:pt idx="95">
                  <c:v>0.92924222369573573</c:v>
                </c:pt>
                <c:pt idx="96">
                  <c:v>0.97632369919842066</c:v>
                </c:pt>
                <c:pt idx="97">
                  <c:v>1</c:v>
                </c:pt>
                <c:pt idx="98">
                  <c:v>1</c:v>
                </c:pt>
                <c:pt idx="99">
                  <c:v>1</c:v>
                </c:pt>
                <c:pt idx="100">
                  <c:v>1</c:v>
                </c:pt>
                <c:pt idx="101">
                  <c:v>1</c:v>
                </c:pt>
                <c:pt idx="102">
                  <c:v>1</c:v>
                </c:pt>
                <c:pt idx="103">
                  <c:v>1</c:v>
                </c:pt>
                <c:pt idx="104">
                  <c:v>1</c:v>
                </c:pt>
                <c:pt idx="105">
                  <c:v>1</c:v>
                </c:pt>
                <c:pt idx="106">
                  <c:v>0.96553307756203133</c:v>
                </c:pt>
                <c:pt idx="107">
                  <c:v>0.85993395115860893</c:v>
                </c:pt>
                <c:pt idx="108">
                  <c:v>0.7291079861669667</c:v>
                </c:pt>
                <c:pt idx="109">
                  <c:v>0.59013062063261645</c:v>
                </c:pt>
                <c:pt idx="110">
                  <c:v>0.44926285990880788</c:v>
                </c:pt>
                <c:pt idx="111">
                  <c:v>0.32546465200729613</c:v>
                </c:pt>
                <c:pt idx="112">
                  <c:v>0.21725686154780707</c:v>
                </c:pt>
                <c:pt idx="113">
                  <c:v>6.0072236605307694E-2</c:v>
                </c:pt>
                <c:pt idx="114">
                  <c:v>-0.15373580334212703</c:v>
                </c:pt>
                <c:pt idx="115">
                  <c:v>-0.35911025799592278</c:v>
                </c:pt>
                <c:pt idx="116">
                  <c:v>-0.54724032030332082</c:v>
                </c:pt>
                <c:pt idx="117">
                  <c:v>-0.67772816934824076</c:v>
                </c:pt>
                <c:pt idx="118">
                  <c:v>-0.67411965285930786</c:v>
                </c:pt>
                <c:pt idx="119">
                  <c:v>-0.49618600574188765</c:v>
                </c:pt>
                <c:pt idx="120">
                  <c:v>-0.21039105882026229</c:v>
                </c:pt>
                <c:pt idx="121">
                  <c:v>6.8856268586736213E-2</c:v>
                </c:pt>
                <c:pt idx="122">
                  <c:v>0.26062188811987297</c:v>
                </c:pt>
                <c:pt idx="123">
                  <c:v>0.34137272567196475</c:v>
                </c:pt>
                <c:pt idx="124">
                  <c:v>0.36961003887881699</c:v>
                </c:pt>
                <c:pt idx="125">
                  <c:v>0.32208013250254031</c:v>
                </c:pt>
                <c:pt idx="126">
                  <c:v>0.1972229623296767</c:v>
                </c:pt>
                <c:pt idx="127">
                  <c:v>9.9000656503441656E-2</c:v>
                </c:pt>
                <c:pt idx="128">
                  <c:v>8.6624082038049985E-2</c:v>
                </c:pt>
                <c:pt idx="129">
                  <c:v>0.14757297193091864</c:v>
                </c:pt>
                <c:pt idx="130">
                  <c:v>0.23758857838028519</c:v>
                </c:pt>
                <c:pt idx="131">
                  <c:v>0.31869723280675605</c:v>
                </c:pt>
                <c:pt idx="132">
                  <c:v>0.37735175735565957</c:v>
                </c:pt>
                <c:pt idx="133">
                  <c:v>0.40716570492644055</c:v>
                </c:pt>
                <c:pt idx="134">
                  <c:v>0.42197012478076096</c:v>
                </c:pt>
                <c:pt idx="135">
                  <c:v>0.44022940301200464</c:v>
                </c:pt>
                <c:pt idx="136">
                  <c:v>0.46640607065068135</c:v>
                </c:pt>
                <c:pt idx="137">
                  <c:v>0.51259403726762653</c:v>
                </c:pt>
                <c:pt idx="138">
                  <c:v>0.57993202289255663</c:v>
                </c:pt>
                <c:pt idx="139">
                  <c:v>0.65256165643342257</c:v>
                </c:pt>
                <c:pt idx="140">
                  <c:v>0.7217538185948118</c:v>
                </c:pt>
                <c:pt idx="141">
                  <c:v>0.77689238043315834</c:v>
                </c:pt>
                <c:pt idx="142">
                  <c:v>0.8153610196561607</c:v>
                </c:pt>
                <c:pt idx="143">
                  <c:v>0.83647159542735106</c:v>
                </c:pt>
                <c:pt idx="144">
                  <c:v>0.8255804470644772</c:v>
                </c:pt>
                <c:pt idx="145">
                  <c:v>0.78936607203924758</c:v>
                </c:pt>
                <c:pt idx="146">
                  <c:v>0.73980771666909684</c:v>
                </c:pt>
                <c:pt idx="147">
                  <c:v>0.67398603154399006</c:v>
                </c:pt>
                <c:pt idx="148">
                  <c:v>0.58104395613123494</c:v>
                </c:pt>
                <c:pt idx="149">
                  <c:v>0.46731776900368505</c:v>
                </c:pt>
                <c:pt idx="150">
                  <c:v>0.34499118233674558</c:v>
                </c:pt>
                <c:pt idx="151">
                  <c:v>0.21796739798470352</c:v>
                </c:pt>
                <c:pt idx="152">
                  <c:v>0.10123057985521224</c:v>
                </c:pt>
                <c:pt idx="153">
                  <c:v>3.2291384148958359E-2</c:v>
                </c:pt>
                <c:pt idx="154">
                  <c:v>2.922677831985953E-2</c:v>
                </c:pt>
                <c:pt idx="155">
                  <c:v>7.9072057533106574E-2</c:v>
                </c:pt>
                <c:pt idx="156">
                  <c:v>0.17041837237925184</c:v>
                </c:pt>
                <c:pt idx="157">
                  <c:v>0.30609376494519702</c:v>
                </c:pt>
                <c:pt idx="158">
                  <c:v>0.45390907682329246</c:v>
                </c:pt>
                <c:pt idx="159">
                  <c:v>0.55704237537326862</c:v>
                </c:pt>
                <c:pt idx="160">
                  <c:v>0.63117365466356756</c:v>
                </c:pt>
                <c:pt idx="161">
                  <c:v>0.68638798254891609</c:v>
                </c:pt>
                <c:pt idx="162">
                  <c:v>0.70720932472531683</c:v>
                </c:pt>
                <c:pt idx="163">
                  <c:v>0.71978379298419759</c:v>
                </c:pt>
                <c:pt idx="164">
                  <c:v>0.73524570592595151</c:v>
                </c:pt>
                <c:pt idx="165">
                  <c:v>0.74704945889915297</c:v>
                </c:pt>
                <c:pt idx="166">
                  <c:v>0.75884071482065296</c:v>
                </c:pt>
                <c:pt idx="167">
                  <c:v>0.77235356482431539</c:v>
                </c:pt>
                <c:pt idx="168">
                  <c:v>0.78866123699064383</c:v>
                </c:pt>
                <c:pt idx="169">
                  <c:v>0.8109335998700824</c:v>
                </c:pt>
                <c:pt idx="170">
                  <c:v>0.83634915879999838</c:v>
                </c:pt>
                <c:pt idx="171">
                  <c:v>0.86238347424428341</c:v>
                </c:pt>
                <c:pt idx="172">
                  <c:v>0.89315863213309987</c:v>
                </c:pt>
                <c:pt idx="173">
                  <c:v>0.91666209421382705</c:v>
                </c:pt>
                <c:pt idx="174">
                  <c:v>0.93415500437283405</c:v>
                </c:pt>
                <c:pt idx="175">
                  <c:v>0.94768405049516158</c:v>
                </c:pt>
                <c:pt idx="176">
                  <c:v>0.9481261852398809</c:v>
                </c:pt>
                <c:pt idx="177">
                  <c:v>0.94264293276076083</c:v>
                </c:pt>
                <c:pt idx="178">
                  <c:v>0.93457072729200708</c:v>
                </c:pt>
                <c:pt idx="179">
                  <c:v>0.92592894455580943</c:v>
                </c:pt>
                <c:pt idx="180">
                  <c:v>0.91775607205441556</c:v>
                </c:pt>
                <c:pt idx="181">
                  <c:v>0.90941635217049288</c:v>
                </c:pt>
                <c:pt idx="182">
                  <c:v>0.90551684390004983</c:v>
                </c:pt>
                <c:pt idx="183">
                  <c:v>0.90562355658037019</c:v>
                </c:pt>
                <c:pt idx="184">
                  <c:v>0.90722999466532206</c:v>
                </c:pt>
                <c:pt idx="185">
                  <c:v>0.90457529217265531</c:v>
                </c:pt>
                <c:pt idx="186">
                  <c:v>0.89201114693255157</c:v>
                </c:pt>
                <c:pt idx="187">
                  <c:v>0.86913936553884308</c:v>
                </c:pt>
                <c:pt idx="188">
                  <c:v>0.83749475768892923</c:v>
                </c:pt>
                <c:pt idx="189">
                  <c:v>0.80243841288502116</c:v>
                </c:pt>
                <c:pt idx="190">
                  <c:v>0.76103315080458533</c:v>
                </c:pt>
                <c:pt idx="191">
                  <c:v>0.70408950706783191</c:v>
                </c:pt>
                <c:pt idx="192">
                  <c:v>0.63465540847928004</c:v>
                </c:pt>
                <c:pt idx="193">
                  <c:v>0.5714637224522594</c:v>
                </c:pt>
                <c:pt idx="194">
                  <c:v>0.5359163598513168</c:v>
                </c:pt>
                <c:pt idx="195">
                  <c:v>0.55634192745138422</c:v>
                </c:pt>
                <c:pt idx="196">
                  <c:v>0.6235576139692629</c:v>
                </c:pt>
                <c:pt idx="197">
                  <c:v>0.68439727582977983</c:v>
                </c:pt>
                <c:pt idx="198">
                  <c:v>0.72310303827698263</c:v>
                </c:pt>
                <c:pt idx="199">
                  <c:v>0.74434990091957698</c:v>
                </c:pt>
                <c:pt idx="200">
                  <c:v>0.74647045509974996</c:v>
                </c:pt>
                <c:pt idx="201">
                  <c:v>0.73051225314430668</c:v>
                </c:pt>
                <c:pt idx="202">
                  <c:v>0.7071593957363792</c:v>
                </c:pt>
                <c:pt idx="203">
                  <c:v>0.6833278910255397</c:v>
                </c:pt>
                <c:pt idx="204">
                  <c:v>0.66878756384328153</c:v>
                </c:pt>
                <c:pt idx="205">
                  <c:v>0.67038954280488927</c:v>
                </c:pt>
                <c:pt idx="206">
                  <c:v>0.66814338084785374</c:v>
                </c:pt>
                <c:pt idx="207">
                  <c:v>0.65070459096281774</c:v>
                </c:pt>
                <c:pt idx="208">
                  <c:v>0.62694396948616804</c:v>
                </c:pt>
                <c:pt idx="209">
                  <c:v>0.60730328247501386</c:v>
                </c:pt>
                <c:pt idx="210">
                  <c:v>0.58961589320549912</c:v>
                </c:pt>
                <c:pt idx="211">
                  <c:v>0.56930177954098471</c:v>
                </c:pt>
                <c:pt idx="212">
                  <c:v>0.54428902292198955</c:v>
                </c:pt>
                <c:pt idx="213">
                  <c:v>0.50681054644367785</c:v>
                </c:pt>
                <c:pt idx="214">
                  <c:v>0.44639878424833229</c:v>
                </c:pt>
                <c:pt idx="215">
                  <c:v>0.35447767278019332</c:v>
                </c:pt>
                <c:pt idx="216">
                  <c:v>0.23233817801665119</c:v>
                </c:pt>
                <c:pt idx="217">
                  <c:v>8.7764675633142913E-2</c:v>
                </c:pt>
                <c:pt idx="218">
                  <c:v>-7.8074841391376715E-2</c:v>
                </c:pt>
                <c:pt idx="219">
                  <c:v>-0.28078158955230698</c:v>
                </c:pt>
                <c:pt idx="220">
                  <c:v>-0.51961617723332365</c:v>
                </c:pt>
                <c:pt idx="221">
                  <c:v>-0.74166793539426001</c:v>
                </c:pt>
                <c:pt idx="222">
                  <c:v>-0.90937889253792348</c:v>
                </c:pt>
                <c:pt idx="223">
                  <c:v>-1</c:v>
                </c:pt>
                <c:pt idx="224">
                  <c:v>-1</c:v>
                </c:pt>
                <c:pt idx="225">
                  <c:v>-1</c:v>
                </c:pt>
                <c:pt idx="226">
                  <c:v>-1</c:v>
                </c:pt>
                <c:pt idx="227">
                  <c:v>-1</c:v>
                </c:pt>
                <c:pt idx="228">
                  <c:v>-1</c:v>
                </c:pt>
                <c:pt idx="229">
                  <c:v>-1</c:v>
                </c:pt>
                <c:pt idx="230">
                  <c:v>-0.99111281672474494</c:v>
                </c:pt>
                <c:pt idx="231">
                  <c:v>-0.89649353251794273</c:v>
                </c:pt>
                <c:pt idx="232">
                  <c:v>-0.94142381412843934</c:v>
                </c:pt>
                <c:pt idx="233">
                  <c:v>-1</c:v>
                </c:pt>
                <c:pt idx="234">
                  <c:v>-1</c:v>
                </c:pt>
                <c:pt idx="235">
                  <c:v>-1</c:v>
                </c:pt>
                <c:pt idx="236">
                  <c:v>-1</c:v>
                </c:pt>
                <c:pt idx="237">
                  <c:v>-1</c:v>
                </c:pt>
                <c:pt idx="238">
                  <c:v>-1</c:v>
                </c:pt>
                <c:pt idx="239">
                  <c:v>-0.77147958709161757</c:v>
                </c:pt>
                <c:pt idx="240">
                  <c:v>-0.4534408169872633</c:v>
                </c:pt>
                <c:pt idx="241">
                  <c:v>-0.30385269791250796</c:v>
                </c:pt>
                <c:pt idx="242">
                  <c:v>-0.27068875719251351</c:v>
                </c:pt>
                <c:pt idx="243">
                  <c:v>-0.33221826070935462</c:v>
                </c:pt>
                <c:pt idx="244">
                  <c:v>-0.43849602465784981</c:v>
                </c:pt>
                <c:pt idx="245">
                  <c:v>-0.46394630439122353</c:v>
                </c:pt>
                <c:pt idx="246">
                  <c:v>-0.35840999026042791</c:v>
                </c:pt>
                <c:pt idx="247">
                  <c:v>-0.17200568552832998</c:v>
                </c:pt>
                <c:pt idx="248">
                  <c:v>1.86870548511675E-3</c:v>
                </c:pt>
                <c:pt idx="249">
                  <c:v>0.12722451322066156</c:v>
                </c:pt>
                <c:pt idx="250">
                  <c:v>0.19545929569067944</c:v>
                </c:pt>
                <c:pt idx="251">
                  <c:v>0.20358383500289626</c:v>
                </c:pt>
                <c:pt idx="252">
                  <c:v>0.18616275212633523</c:v>
                </c:pt>
                <c:pt idx="253">
                  <c:v>0.1891508226934801</c:v>
                </c:pt>
                <c:pt idx="254">
                  <c:v>0.24380668971590422</c:v>
                </c:pt>
                <c:pt idx="255">
                  <c:v>0.34612143309983501</c:v>
                </c:pt>
                <c:pt idx="256">
                  <c:v>0.46923726778603742</c:v>
                </c:pt>
                <c:pt idx="257">
                  <c:v>0.59699198217696747</c:v>
                </c:pt>
                <c:pt idx="258">
                  <c:v>0.71565682355431004</c:v>
                </c:pt>
                <c:pt idx="259">
                  <c:v>0.82304339361433843</c:v>
                </c:pt>
                <c:pt idx="260">
                  <c:v>0.90514433935128069</c:v>
                </c:pt>
                <c:pt idx="261">
                  <c:v>0.94787027369261001</c:v>
                </c:pt>
                <c:pt idx="262">
                  <c:v>0.96351054770847255</c:v>
                </c:pt>
                <c:pt idx="263">
                  <c:v>0.96192018486437303</c:v>
                </c:pt>
                <c:pt idx="264">
                  <c:v>0.94268915032944367</c:v>
                </c:pt>
                <c:pt idx="265">
                  <c:v>0.90410743311430219</c:v>
                </c:pt>
                <c:pt idx="266">
                  <c:v>0.84374610595867883</c:v>
                </c:pt>
                <c:pt idx="267">
                  <c:v>0.76245078987517678</c:v>
                </c:pt>
                <c:pt idx="268">
                  <c:v>0.67595481287203052</c:v>
                </c:pt>
                <c:pt idx="269">
                  <c:v>0.60785702629278793</c:v>
                </c:pt>
                <c:pt idx="270">
                  <c:v>0.55336742009580775</c:v>
                </c:pt>
                <c:pt idx="271">
                  <c:v>0.49719895531138703</c:v>
                </c:pt>
                <c:pt idx="272">
                  <c:v>0.44032382942514886</c:v>
                </c:pt>
                <c:pt idx="273">
                  <c:v>0.40836975898216571</c:v>
                </c:pt>
                <c:pt idx="274">
                  <c:v>0.43669016908893371</c:v>
                </c:pt>
                <c:pt idx="275">
                  <c:v>0.4992323072941553</c:v>
                </c:pt>
                <c:pt idx="276">
                  <c:v>0.56303073899185874</c:v>
                </c:pt>
                <c:pt idx="277">
                  <c:v>0.6289828967826091</c:v>
                </c:pt>
                <c:pt idx="278">
                  <c:v>0.68747377313060576</c:v>
                </c:pt>
              </c:numCache>
            </c:numRef>
          </c:val>
          <c:smooth val="0"/>
        </c:ser>
        <c:dLbls>
          <c:showLegendKey val="0"/>
          <c:showVal val="0"/>
          <c:showCatName val="0"/>
          <c:showSerName val="0"/>
          <c:showPercent val="0"/>
          <c:showBubbleSize val="0"/>
        </c:dLbls>
        <c:marker val="1"/>
        <c:smooth val="0"/>
        <c:axId val="159440256"/>
        <c:axId val="160126080"/>
      </c:lineChart>
      <c:scatterChart>
        <c:scatterStyle val="lineMarker"/>
        <c:varyColors val="0"/>
        <c:ser>
          <c:idx val="2"/>
          <c:order val="2"/>
          <c:tx>
            <c:strRef>
              <c:f>CalculationsAndCharts!$J$31</c:f>
              <c:strCache>
                <c:ptCount val="1"/>
                <c:pt idx="0">
                  <c:v>Q Cursor</c:v>
                </c:pt>
              </c:strCache>
            </c:strRef>
          </c:tx>
          <c:spPr>
            <a:ln w="22225">
              <a:solidFill>
                <a:srgbClr val="C00000">
                  <a:alpha val="33000"/>
                </a:srgbClr>
              </a:solidFill>
            </a:ln>
          </c:spPr>
          <c:marker>
            <c:symbol val="none"/>
          </c:marker>
          <c:xVal>
            <c:numRef>
              <c:f>CalculationsAndCharts!$J$33:$J$311</c:f>
              <c:numCache>
                <c:formatCode>0</c:formatCode>
                <c:ptCount val="279"/>
                <c:pt idx="0">
                  <c:v>25</c:v>
                </c:pt>
                <c:pt idx="1">
                  <c:v>25</c:v>
                </c:pt>
              </c:numCache>
            </c:numRef>
          </c:xVal>
          <c:yVal>
            <c:numRef>
              <c:f>CalculationsAndCharts!$K$33:$K$311</c:f>
              <c:numCache>
                <c:formatCode>General</c:formatCode>
                <c:ptCount val="279"/>
                <c:pt idx="0">
                  <c:v>1</c:v>
                </c:pt>
                <c:pt idx="1">
                  <c:v>-1</c:v>
                </c:pt>
              </c:numCache>
            </c:numRef>
          </c:yVal>
          <c:smooth val="0"/>
        </c:ser>
        <c:dLbls>
          <c:showLegendKey val="0"/>
          <c:showVal val="0"/>
          <c:showCatName val="0"/>
          <c:showSerName val="0"/>
          <c:showPercent val="0"/>
          <c:showBubbleSize val="0"/>
        </c:dLbls>
        <c:axId val="159440256"/>
        <c:axId val="160126080"/>
      </c:scatterChart>
      <c:catAx>
        <c:axId val="159440256"/>
        <c:scaling>
          <c:orientation val="maxMin"/>
        </c:scaling>
        <c:delete val="0"/>
        <c:axPos val="b"/>
        <c:numFmt formatCode="mm/dd/yyyy" sourceLinked="0"/>
        <c:majorTickMark val="out"/>
        <c:minorTickMark val="none"/>
        <c:tickLblPos val="low"/>
        <c:txPr>
          <a:bodyPr rot="-5400000" vert="horz"/>
          <a:lstStyle/>
          <a:p>
            <a:pPr>
              <a:defRPr/>
            </a:pPr>
            <a:endParaRPr lang="en-US"/>
          </a:p>
        </c:txPr>
        <c:crossAx val="160126080"/>
        <c:crosses val="autoZero"/>
        <c:auto val="0"/>
        <c:lblAlgn val="ctr"/>
        <c:lblOffset val="100"/>
        <c:tickLblSkip val="10"/>
        <c:tickMarkSkip val="10"/>
        <c:noMultiLvlLbl val="0"/>
      </c:catAx>
      <c:valAx>
        <c:axId val="160126080"/>
        <c:scaling>
          <c:orientation val="minMax"/>
          <c:max val="1"/>
          <c:min val="-1"/>
        </c:scaling>
        <c:delete val="0"/>
        <c:axPos val="r"/>
        <c:majorGridlines/>
        <c:numFmt formatCode="#,##0.00" sourceLinked="1"/>
        <c:majorTickMark val="out"/>
        <c:minorTickMark val="none"/>
        <c:tickLblPos val="nextTo"/>
        <c:crossAx val="159440256"/>
        <c:crossesAt val="1"/>
        <c:crossBetween val="between"/>
      </c:valAx>
    </c:plotArea>
    <c:legend>
      <c:legendPos val="r"/>
      <c:legendEntry>
        <c:idx val="2"/>
        <c:delete val="1"/>
      </c:legendEntry>
      <c:layout>
        <c:manualLayout>
          <c:xMode val="edge"/>
          <c:yMode val="edge"/>
          <c:x val="2.8780421015012356E-2"/>
          <c:y val="4.3731773111694384E-2"/>
          <c:w val="0.40497376488416403"/>
          <c:h val="0.13545253472529417"/>
        </c:manualLayou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20" fmlaLink="$E$16" horiz="1" max="279" min="1" page="10" val="255"/>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160020</xdr:rowOff>
        </xdr:from>
        <xdr:to>
          <xdr:col>10</xdr:col>
          <xdr:colOff>480060</xdr:colOff>
          <xdr:row>9</xdr:row>
          <xdr:rowOff>15240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160020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7620</xdr:colOff>
      <xdr:row>0</xdr:row>
      <xdr:rowOff>0</xdr:rowOff>
    </xdr:from>
    <xdr:to>
      <xdr:col>18</xdr:col>
      <xdr:colOff>213360</xdr:colOff>
      <xdr:row>17</xdr:row>
      <xdr:rowOff>15240</xdr:rowOff>
    </xdr:to>
    <xdr:graphicFrame macro="">
      <xdr:nvGraphicFramePr>
        <xdr:cNvPr id="2583" name="StockPric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5</xdr:col>
          <xdr:colOff>586740</xdr:colOff>
          <xdr:row>28</xdr:row>
          <xdr:rowOff>30480</xdr:rowOff>
        </xdr:from>
        <xdr:to>
          <xdr:col>17</xdr:col>
          <xdr:colOff>701040</xdr:colOff>
          <xdr:row>29</xdr:row>
          <xdr:rowOff>60960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14</xdr:row>
          <xdr:rowOff>167640</xdr:rowOff>
        </xdr:from>
        <xdr:to>
          <xdr:col>5</xdr:col>
          <xdr:colOff>556260</xdr:colOff>
          <xdr:row>16</xdr:row>
          <xdr:rowOff>137160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&lt;== Chart These Dates</a:t>
              </a:r>
            </a:p>
          </xdr:txBody>
        </xdr:sp>
        <xdr:clientData fPrintsWithSheet="0"/>
      </xdr:twoCellAnchor>
    </mc:Choice>
    <mc:Fallback/>
  </mc:AlternateContent>
  <xdr:twoCellAnchor>
    <xdr:from>
      <xdr:col>6</xdr:col>
      <xdr:colOff>7620</xdr:colOff>
      <xdr:row>13</xdr:row>
      <xdr:rowOff>99060</xdr:rowOff>
    </xdr:from>
    <xdr:to>
      <xdr:col>18</xdr:col>
      <xdr:colOff>213360</xdr:colOff>
      <xdr:row>25</xdr:row>
      <xdr:rowOff>11430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RPMAC/STOCKS/StrengthOfTrendStuff/StrengthOfTrendUsingArhensMA%20(Split%20Adjust%20Volume%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IndexData"/>
      <sheetName val="CalculationsAndCharts"/>
      <sheetName val="Follow"/>
      <sheetName val="Transaction Summary"/>
    </sheetNames>
    <sheetDataSet>
      <sheetData sheetId="0"/>
      <sheetData sheetId="1">
        <row r="6">
          <cell r="E6" t="str">
            <v>d</v>
          </cell>
        </row>
      </sheetData>
      <sheetData sheetId="2"/>
      <sheetData sheetId="3"/>
      <sheetData sheetId="4"/>
      <sheetData sheetId="5"/>
    </sheetDataSet>
  </externalBook>
</externalLink>
</file>

<file path=xl/queryTables/queryTable1.xml><?xml version="1.0" encoding="utf-8"?>
<queryTable xmlns="http://schemas.openxmlformats.org/spreadsheetml/2006/main" name="GetStockHistoryData_1" growShrinkType="overwriteClear" connectionId="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StockIdData_1" growShrinkType="overwriteClear"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queryTable" Target="../queryTables/query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queryTable" Target="../queryTables/query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54"/>
  <sheetViews>
    <sheetView tabSelected="1" workbookViewId="0"/>
  </sheetViews>
  <sheetFormatPr defaultColWidth="9.109375" defaultRowHeight="13.2" x14ac:dyDescent="0.25"/>
  <cols>
    <col min="1" max="1" width="4.109375" style="7" customWidth="1"/>
    <col min="2" max="2" width="2.44140625" style="7" customWidth="1"/>
    <col min="3" max="18" width="9.109375" style="7"/>
    <col min="19" max="19" width="11.6640625" style="7" bestFit="1" customWidth="1"/>
    <col min="20" max="16384" width="9.109375" style="7"/>
  </cols>
  <sheetData>
    <row r="1" spans="1:3" x14ac:dyDescent="0.25">
      <c r="A1" s="6" t="s">
        <v>145</v>
      </c>
    </row>
    <row r="2" spans="1:3" x14ac:dyDescent="0.25">
      <c r="A2" s="39" t="s">
        <v>148</v>
      </c>
    </row>
    <row r="3" spans="1:3" x14ac:dyDescent="0.25">
      <c r="B3" s="40"/>
    </row>
    <row r="4" spans="1:3" x14ac:dyDescent="0.25">
      <c r="A4" s="7" t="s">
        <v>7</v>
      </c>
    </row>
    <row r="5" spans="1:3" x14ac:dyDescent="0.25">
      <c r="A5" s="39" t="s">
        <v>146</v>
      </c>
    </row>
    <row r="6" spans="1:3" x14ac:dyDescent="0.25">
      <c r="A6" s="39" t="s">
        <v>147</v>
      </c>
    </row>
    <row r="7" spans="1:3" x14ac:dyDescent="0.25">
      <c r="A7" s="9" t="s">
        <v>8</v>
      </c>
    </row>
    <row r="8" spans="1:3" x14ac:dyDescent="0.25">
      <c r="A8" s="9"/>
    </row>
    <row r="9" spans="1:3" x14ac:dyDescent="0.25">
      <c r="A9" s="228" t="s">
        <v>129</v>
      </c>
    </row>
    <row r="10" spans="1:3" x14ac:dyDescent="0.25">
      <c r="A10" s="9"/>
      <c r="C10" s="40"/>
    </row>
    <row r="11" spans="1:3" x14ac:dyDescent="0.25">
      <c r="A11" s="10" t="s">
        <v>39</v>
      </c>
      <c r="C11" s="11"/>
    </row>
    <row r="12" spans="1:3" x14ac:dyDescent="0.25">
      <c r="A12" s="9"/>
      <c r="C12" s="39"/>
    </row>
    <row r="13" spans="1:3" customFormat="1" x14ac:dyDescent="0.25">
      <c r="A13" s="2" t="s">
        <v>142</v>
      </c>
    </row>
    <row r="14" spans="1:3" x14ac:dyDescent="0.25">
      <c r="B14" s="40" t="s">
        <v>178</v>
      </c>
    </row>
    <row r="15" spans="1:3" customFormat="1" x14ac:dyDescent="0.25">
      <c r="A15" s="38"/>
      <c r="C15" s="56" t="s">
        <v>181</v>
      </c>
    </row>
    <row r="16" spans="1:3" customFormat="1" x14ac:dyDescent="0.25">
      <c r="A16" s="38"/>
      <c r="C16" s="39" t="s">
        <v>182</v>
      </c>
    </row>
    <row r="17" spans="1:3" customFormat="1" x14ac:dyDescent="0.25">
      <c r="A17" s="38"/>
      <c r="C17" s="311" t="s">
        <v>179</v>
      </c>
    </row>
    <row r="18" spans="1:3" customFormat="1" x14ac:dyDescent="0.25">
      <c r="A18" s="38"/>
      <c r="C18" s="311" t="s">
        <v>180</v>
      </c>
    </row>
    <row r="19" spans="1:3" customFormat="1" x14ac:dyDescent="0.25">
      <c r="A19" s="38"/>
      <c r="C19" s="311"/>
    </row>
    <row r="20" spans="1:3" customFormat="1" x14ac:dyDescent="0.25">
      <c r="A20" s="38"/>
      <c r="C20" s="56" t="s">
        <v>183</v>
      </c>
    </row>
    <row r="21" spans="1:3" customFormat="1" x14ac:dyDescent="0.25">
      <c r="A21" s="38"/>
      <c r="C21" s="56" t="s">
        <v>189</v>
      </c>
    </row>
    <row r="22" spans="1:3" customFormat="1" x14ac:dyDescent="0.25">
      <c r="A22" s="38"/>
      <c r="C22" s="56"/>
    </row>
    <row r="23" spans="1:3" customFormat="1" x14ac:dyDescent="0.25">
      <c r="A23" s="38"/>
      <c r="C23" s="39" t="s">
        <v>186</v>
      </c>
    </row>
    <row r="24" spans="1:3" customFormat="1" x14ac:dyDescent="0.25">
      <c r="A24" s="38"/>
      <c r="C24" s="311" t="s">
        <v>184</v>
      </c>
    </row>
    <row r="25" spans="1:3" customFormat="1" x14ac:dyDescent="0.25">
      <c r="A25" s="38"/>
      <c r="C25" s="311" t="s">
        <v>185</v>
      </c>
    </row>
    <row r="26" spans="1:3" customFormat="1" x14ac:dyDescent="0.25">
      <c r="A26" s="38"/>
      <c r="C26" s="311"/>
    </row>
    <row r="27" spans="1:3" customFormat="1" x14ac:dyDescent="0.25">
      <c r="A27" s="38"/>
      <c r="C27" s="56" t="s">
        <v>190</v>
      </c>
    </row>
    <row r="28" spans="1:3" customFormat="1" x14ac:dyDescent="0.25">
      <c r="A28" s="38"/>
      <c r="C28" s="39" t="s">
        <v>188</v>
      </c>
    </row>
    <row r="29" spans="1:3" customFormat="1" x14ac:dyDescent="0.25">
      <c r="A29" s="38"/>
      <c r="C29" s="39" t="s">
        <v>187</v>
      </c>
    </row>
    <row r="30" spans="1:3" customFormat="1" x14ac:dyDescent="0.25">
      <c r="A30" s="38"/>
      <c r="C30" s="56"/>
    </row>
    <row r="31" spans="1:3" x14ac:dyDescent="0.25">
      <c r="A31" s="10" t="s">
        <v>9</v>
      </c>
    </row>
    <row r="32" spans="1:3" x14ac:dyDescent="0.25">
      <c r="A32" s="7">
        <v>1</v>
      </c>
      <c r="C32" s="11" t="s">
        <v>16</v>
      </c>
    </row>
    <row r="33" spans="1:3" x14ac:dyDescent="0.25">
      <c r="A33" s="7">
        <v>2</v>
      </c>
      <c r="C33" s="7" t="s">
        <v>21</v>
      </c>
    </row>
    <row r="34" spans="1:3" x14ac:dyDescent="0.25">
      <c r="B34" s="11"/>
      <c r="C34" s="39" t="s">
        <v>40</v>
      </c>
    </row>
    <row r="35" spans="1:3" x14ac:dyDescent="0.25">
      <c r="C35" s="8" t="s">
        <v>41</v>
      </c>
    </row>
    <row r="36" spans="1:3" x14ac:dyDescent="0.25">
      <c r="C36" s="8"/>
    </row>
    <row r="37" spans="1:3" x14ac:dyDescent="0.25">
      <c r="A37" s="10" t="s">
        <v>12</v>
      </c>
      <c r="C37" s="12"/>
    </row>
    <row r="38" spans="1:3" x14ac:dyDescent="0.25">
      <c r="A38" s="11">
        <v>1</v>
      </c>
      <c r="C38" s="13" t="s">
        <v>11</v>
      </c>
    </row>
    <row r="39" spans="1:3" x14ac:dyDescent="0.25">
      <c r="A39" s="11"/>
      <c r="C39" s="8" t="s">
        <v>17</v>
      </c>
    </row>
    <row r="40" spans="1:3" x14ac:dyDescent="0.25">
      <c r="A40" s="7">
        <v>2</v>
      </c>
      <c r="B40" s="11"/>
      <c r="C40" s="56" t="s">
        <v>42</v>
      </c>
    </row>
    <row r="41" spans="1:3" x14ac:dyDescent="0.25">
      <c r="B41" s="11"/>
      <c r="C41" s="56" t="s">
        <v>43</v>
      </c>
    </row>
    <row r="42" spans="1:3" x14ac:dyDescent="0.25">
      <c r="B42" s="11"/>
      <c r="C42" s="56" t="s">
        <v>44</v>
      </c>
    </row>
    <row r="43" spans="1:3" x14ac:dyDescent="0.25">
      <c r="B43" s="11"/>
      <c r="C43" s="39" t="s">
        <v>37</v>
      </c>
    </row>
    <row r="44" spans="1:3" x14ac:dyDescent="0.25">
      <c r="A44" s="11">
        <v>3</v>
      </c>
      <c r="C44" s="40" t="s">
        <v>45</v>
      </c>
    </row>
    <row r="45" spans="1:3" x14ac:dyDescent="0.25">
      <c r="A45" s="11"/>
      <c r="C45" s="11" t="s">
        <v>46</v>
      </c>
    </row>
    <row r="46" spans="1:3" x14ac:dyDescent="0.25">
      <c r="C46" s="39" t="s">
        <v>47</v>
      </c>
    </row>
    <row r="47" spans="1:3" x14ac:dyDescent="0.25">
      <c r="C47" s="39" t="s">
        <v>48</v>
      </c>
    </row>
    <row r="48" spans="1:3" x14ac:dyDescent="0.25">
      <c r="C48" s="8" t="s">
        <v>49</v>
      </c>
    </row>
    <row r="49" spans="1:3" x14ac:dyDescent="0.25">
      <c r="A49" s="7">
        <v>4</v>
      </c>
      <c r="C49" s="40" t="s">
        <v>50</v>
      </c>
    </row>
    <row r="50" spans="1:3" x14ac:dyDescent="0.25">
      <c r="C50" s="39" t="s">
        <v>51</v>
      </c>
    </row>
    <row r="51" spans="1:3" x14ac:dyDescent="0.25">
      <c r="C51" s="39" t="s">
        <v>52</v>
      </c>
    </row>
    <row r="52" spans="1:3" x14ac:dyDescent="0.25">
      <c r="C52" s="8" t="s">
        <v>53</v>
      </c>
    </row>
    <row r="53" spans="1:3" x14ac:dyDescent="0.25">
      <c r="C53" s="39" t="s">
        <v>54</v>
      </c>
    </row>
    <row r="54" spans="1:3" x14ac:dyDescent="0.25">
      <c r="C54" s="9" t="s">
        <v>55</v>
      </c>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C9451"/>
  <sheetViews>
    <sheetView workbookViewId="0">
      <selection activeCell="B4" sqref="B4"/>
    </sheetView>
  </sheetViews>
  <sheetFormatPr defaultRowHeight="13.2" x14ac:dyDescent="0.25"/>
  <cols>
    <col min="1" max="1" width="11.88671875" customWidth="1"/>
    <col min="2" max="2" width="14.5546875" customWidth="1"/>
    <col min="3" max="6" width="8.77734375" customWidth="1"/>
    <col min="7" max="7" width="11.109375" bestFit="1" customWidth="1"/>
    <col min="8" max="8" width="8.6640625" bestFit="1" customWidth="1"/>
    <col min="9" max="9" width="11.5546875" bestFit="1" customWidth="1"/>
    <col min="10" max="13" width="8.77734375" customWidth="1"/>
    <col min="15" max="15" width="12.6640625" bestFit="1" customWidth="1"/>
    <col min="17" max="17" width="10.109375" bestFit="1" customWidth="1"/>
    <col min="20" max="20" width="11.109375" bestFit="1" customWidth="1"/>
    <col min="21" max="21" width="10.109375" bestFit="1" customWidth="1"/>
    <col min="24" max="24" width="10.21875" customWidth="1"/>
    <col min="25" max="25" width="10.109375" customWidth="1"/>
  </cols>
  <sheetData>
    <row r="1" spans="1:29" ht="19.2" x14ac:dyDescent="0.25">
      <c r="A1" s="49" t="s">
        <v>122</v>
      </c>
    </row>
    <row r="2" spans="1:29" x14ac:dyDescent="0.25">
      <c r="A2" s="2" t="s">
        <v>84</v>
      </c>
      <c r="B2" s="85">
        <v>41794</v>
      </c>
      <c r="C2" s="47">
        <v>192.47</v>
      </c>
      <c r="D2" s="47">
        <v>193.3</v>
      </c>
      <c r="E2" s="47">
        <v>192.26499999999999</v>
      </c>
      <c r="F2" s="47">
        <v>193.19</v>
      </c>
      <c r="G2" s="48">
        <v>55529372</v>
      </c>
      <c r="H2" t="s">
        <v>143</v>
      </c>
      <c r="I2" s="37"/>
      <c r="J2" s="37"/>
      <c r="K2" s="37"/>
      <c r="L2" s="73" t="s">
        <v>60</v>
      </c>
      <c r="M2" s="74" t="s">
        <v>74</v>
      </c>
    </row>
    <row r="3" spans="1:29" ht="13.8" thickBot="1" x14ac:dyDescent="0.3">
      <c r="A3" s="2" t="s">
        <v>61</v>
      </c>
      <c r="B3" s="47"/>
      <c r="G3" s="48"/>
      <c r="H3" s="37"/>
      <c r="I3" s="37"/>
      <c r="J3" s="37"/>
      <c r="K3" s="37"/>
      <c r="L3" s="47"/>
      <c r="M3" s="86" t="s">
        <v>76</v>
      </c>
    </row>
    <row r="4" spans="1:29" x14ac:dyDescent="0.25">
      <c r="A4" s="75" t="s">
        <v>62</v>
      </c>
      <c r="B4" s="76" t="s">
        <v>121</v>
      </c>
      <c r="D4" s="80" t="s">
        <v>65</v>
      </c>
      <c r="H4" s="37"/>
      <c r="I4" s="37"/>
      <c r="J4" s="37"/>
      <c r="K4" s="37"/>
      <c r="L4" s="47"/>
      <c r="M4" s="86" t="s">
        <v>77</v>
      </c>
    </row>
    <row r="5" spans="1:29" x14ac:dyDescent="0.25">
      <c r="A5" s="77" t="s">
        <v>30</v>
      </c>
      <c r="B5" s="125">
        <v>28132</v>
      </c>
      <c r="C5" s="5"/>
      <c r="D5" s="81" t="s">
        <v>66</v>
      </c>
      <c r="H5" s="37"/>
      <c r="I5" s="37"/>
      <c r="J5" s="37"/>
      <c r="K5" s="37"/>
      <c r="L5" s="47"/>
      <c r="M5" s="47"/>
    </row>
    <row r="6" spans="1:29" ht="13.8" thickBot="1" x14ac:dyDescent="0.3">
      <c r="A6" s="77" t="s">
        <v>31</v>
      </c>
      <c r="B6" s="125">
        <f ca="1">TODAY()</f>
        <v>41799</v>
      </c>
      <c r="D6" s="81" t="s">
        <v>67</v>
      </c>
      <c r="E6" s="84" t="str">
        <f>VLOOKUP(B7,D7:E10,2,FALSE)</f>
        <v>d</v>
      </c>
      <c r="F6" s="2"/>
      <c r="H6" s="37"/>
      <c r="I6" s="37"/>
      <c r="J6" s="37"/>
      <c r="K6" s="37"/>
      <c r="L6" s="47"/>
      <c r="M6" s="86" t="s">
        <v>82</v>
      </c>
      <c r="O6" s="47"/>
    </row>
    <row r="7" spans="1:29" x14ac:dyDescent="0.25">
      <c r="A7" s="78" t="s">
        <v>63</v>
      </c>
      <c r="B7" s="79" t="s">
        <v>64</v>
      </c>
      <c r="C7" s="89"/>
      <c r="D7" s="169" t="s">
        <v>64</v>
      </c>
      <c r="E7" s="170" t="s">
        <v>70</v>
      </c>
      <c r="F7" s="45"/>
      <c r="L7" s="47"/>
      <c r="M7" s="92" t="s">
        <v>83</v>
      </c>
      <c r="N7" s="47"/>
    </row>
    <row r="8" spans="1:29" x14ac:dyDescent="0.25">
      <c r="D8" s="82" t="s">
        <v>68</v>
      </c>
      <c r="E8" s="171" t="s">
        <v>71</v>
      </c>
      <c r="F8" s="45"/>
      <c r="L8" s="47"/>
      <c r="M8" s="87" t="s">
        <v>81</v>
      </c>
    </row>
    <row r="9" spans="1:29" ht="13.8" thickBot="1" x14ac:dyDescent="0.3">
      <c r="A9" s="50" t="s">
        <v>56</v>
      </c>
      <c r="D9" s="83" t="s">
        <v>69</v>
      </c>
      <c r="E9" s="172" t="s">
        <v>72</v>
      </c>
      <c r="M9" s="68" t="s">
        <v>78</v>
      </c>
    </row>
    <row r="10" spans="1:29" x14ac:dyDescent="0.25">
      <c r="A10" s="72" t="s">
        <v>57</v>
      </c>
      <c r="B10" s="2">
        <f>COUNTA(B15:B53583)-1</f>
        <v>5376</v>
      </c>
      <c r="D10" s="168"/>
      <c r="E10" s="167"/>
      <c r="M10" s="88" t="s">
        <v>73</v>
      </c>
    </row>
    <row r="11" spans="1:29" x14ac:dyDescent="0.25">
      <c r="A11" s="72" t="s">
        <v>58</v>
      </c>
      <c r="B11" s="46">
        <f ca="1">IF(B10&lt;=0,"",OFFSET(B15,B10,IF(HistReqDataType="v",1,0),1,1))</f>
        <v>33998</v>
      </c>
      <c r="C11" s="47"/>
      <c r="D11" s="47"/>
      <c r="E11" s="47"/>
      <c r="F11" s="47"/>
      <c r="G11" s="48"/>
      <c r="H11" s="47"/>
      <c r="I11" s="51"/>
      <c r="J11" s="47"/>
      <c r="K11" s="47"/>
      <c r="M11" s="68" t="s">
        <v>79</v>
      </c>
      <c r="W11" s="285" t="s">
        <v>130</v>
      </c>
      <c r="X11" s="286"/>
      <c r="Y11" s="286"/>
      <c r="Z11" s="286"/>
      <c r="AA11" s="286"/>
      <c r="AB11" s="286"/>
      <c r="AC11" s="287"/>
    </row>
    <row r="12" spans="1:29" ht="13.8" thickBot="1" x14ac:dyDescent="0.3">
      <c r="A12" s="72" t="s">
        <v>59</v>
      </c>
      <c r="B12" s="46">
        <f ca="1">IF(B10&lt;=0,"",IF(HistReqDataType="v",OFFSET(B15,2,1,1,1),OFFSET(B15,1,0,1,1)))</f>
        <v>41794</v>
      </c>
      <c r="C12" s="47"/>
      <c r="D12" s="47"/>
      <c r="E12" s="47"/>
      <c r="F12" s="47"/>
      <c r="G12" s="48"/>
      <c r="H12" s="47"/>
      <c r="I12" s="51"/>
      <c r="J12" s="47"/>
      <c r="K12" s="47"/>
      <c r="L12" s="47"/>
      <c r="M12" s="68" t="s">
        <v>75</v>
      </c>
      <c r="W12" s="288" t="s">
        <v>131</v>
      </c>
      <c r="X12" s="288" t="s">
        <v>132</v>
      </c>
      <c r="Y12" s="288" t="s">
        <v>133</v>
      </c>
      <c r="Z12" s="288" t="s">
        <v>134</v>
      </c>
      <c r="AA12" s="288" t="s">
        <v>135</v>
      </c>
      <c r="AB12" s="288" t="s">
        <v>136</v>
      </c>
      <c r="AC12" s="288" t="s">
        <v>137</v>
      </c>
    </row>
    <row r="13" spans="1:29" ht="13.8" thickBot="1" x14ac:dyDescent="0.3">
      <c r="A13" s="127"/>
      <c r="Q13" s="144" t="s">
        <v>86</v>
      </c>
      <c r="R13" s="145"/>
      <c r="S13" s="145">
        <f>COUNT(Q16:Q10996)</f>
        <v>0</v>
      </c>
      <c r="T13" s="146" t="s">
        <v>87</v>
      </c>
      <c r="U13" s="147" t="s">
        <v>88</v>
      </c>
      <c r="V13" s="148"/>
      <c r="W13" s="288"/>
      <c r="X13" s="288"/>
      <c r="Y13" s="288"/>
      <c r="Z13" s="288"/>
      <c r="AA13" s="288"/>
      <c r="AB13" s="288"/>
      <c r="AC13" s="288"/>
    </row>
    <row r="14" spans="1:29" x14ac:dyDescent="0.25">
      <c r="B14" s="279" t="s">
        <v>35</v>
      </c>
      <c r="C14" s="280"/>
      <c r="D14" s="280"/>
      <c r="E14" s="280"/>
      <c r="F14" s="280"/>
      <c r="G14" s="281"/>
      <c r="H14" s="149" t="s">
        <v>32</v>
      </c>
      <c r="I14" s="150" t="s">
        <v>89</v>
      </c>
      <c r="J14" s="151" t="s">
        <v>90</v>
      </c>
      <c r="K14" s="282" t="s">
        <v>34</v>
      </c>
      <c r="L14" s="283"/>
      <c r="M14" s="283"/>
      <c r="N14" s="283"/>
      <c r="O14" s="284"/>
      <c r="P14" s="152" t="s">
        <v>91</v>
      </c>
      <c r="Q14" s="153" t="s">
        <v>92</v>
      </c>
      <c r="R14" s="154" t="s">
        <v>93</v>
      </c>
      <c r="S14" s="155"/>
      <c r="T14" s="156" t="s">
        <v>94</v>
      </c>
      <c r="U14" s="157"/>
      <c r="V14" s="158">
        <f>COUNT(U16:U10996)</f>
        <v>89</v>
      </c>
      <c r="W14" s="288"/>
      <c r="X14" s="288"/>
      <c r="Y14" s="288"/>
      <c r="Z14" s="288"/>
      <c r="AA14" s="288"/>
      <c r="AB14" s="288"/>
      <c r="AC14" s="288"/>
    </row>
    <row r="15" spans="1:29" ht="13.8" thickBot="1" x14ac:dyDescent="0.3">
      <c r="A15" s="1" t="s">
        <v>0</v>
      </c>
      <c r="B15" s="52" t="s">
        <v>1</v>
      </c>
      <c r="C15" s="53" t="s">
        <v>3</v>
      </c>
      <c r="D15" s="53" t="s">
        <v>4</v>
      </c>
      <c r="E15" s="53" t="s">
        <v>5</v>
      </c>
      <c r="F15" s="53" t="s">
        <v>6</v>
      </c>
      <c r="G15" s="53" t="s">
        <v>2</v>
      </c>
      <c r="H15" s="159" t="s">
        <v>6</v>
      </c>
      <c r="I15" s="160" t="s">
        <v>33</v>
      </c>
      <c r="J15" s="161" t="s">
        <v>33</v>
      </c>
      <c r="K15" s="162" t="s">
        <v>3</v>
      </c>
      <c r="L15" s="54" t="s">
        <v>4</v>
      </c>
      <c r="M15" s="54" t="s">
        <v>5</v>
      </c>
      <c r="N15" s="54" t="s">
        <v>6</v>
      </c>
      <c r="O15" s="55" t="s">
        <v>2</v>
      </c>
      <c r="P15" s="163" t="s">
        <v>95</v>
      </c>
      <c r="Q15" s="231">
        <v>41795</v>
      </c>
      <c r="R15" s="164" t="s">
        <v>96</v>
      </c>
      <c r="S15" s="232" t="s">
        <v>97</v>
      </c>
      <c r="T15" s="233">
        <v>1</v>
      </c>
      <c r="U15" s="165" t="s">
        <v>1</v>
      </c>
      <c r="V15" s="166" t="s">
        <v>98</v>
      </c>
      <c r="W15" s="288"/>
      <c r="X15" s="288"/>
      <c r="Y15" s="288"/>
      <c r="Z15" s="288"/>
      <c r="AA15" s="288"/>
      <c r="AB15" s="288"/>
      <c r="AC15" s="288"/>
    </row>
    <row r="16" spans="1:29" x14ac:dyDescent="0.25">
      <c r="A16">
        <v>1</v>
      </c>
      <c r="B16" s="85">
        <v>41794</v>
      </c>
      <c r="C16" s="47">
        <v>192.47</v>
      </c>
      <c r="D16" s="47">
        <v>193.3</v>
      </c>
      <c r="E16" s="47">
        <v>192.27</v>
      </c>
      <c r="F16" s="47">
        <v>193.19</v>
      </c>
      <c r="G16" s="48">
        <v>55481800</v>
      </c>
      <c r="H16" s="47">
        <v>193.19</v>
      </c>
      <c r="I16" s="51">
        <f>H16/F16</f>
        <v>1</v>
      </c>
      <c r="J16" s="51">
        <f ca="1">INDEX(OFFSET($T$15,0,0,$S$13+1,1),MATCH(B16,OFFSET($Q$15,0,0,$S$13+1,1),-1))</f>
        <v>1</v>
      </c>
      <c r="K16" s="47">
        <f>ROUND($I16*C16,2)</f>
        <v>192.47</v>
      </c>
      <c r="L16" s="47">
        <f t="shared" ref="L16:N16" si="0">ROUND($I16*D16,2)</f>
        <v>193.3</v>
      </c>
      <c r="M16" s="47">
        <f t="shared" si="0"/>
        <v>192.27</v>
      </c>
      <c r="N16" s="47">
        <f t="shared" si="0"/>
        <v>193.19</v>
      </c>
      <c r="O16" s="48">
        <f ca="1">G16*J16</f>
        <v>55481800</v>
      </c>
      <c r="Q16" s="85"/>
      <c r="T16" s="51"/>
      <c r="U16" s="85">
        <v>41719</v>
      </c>
      <c r="V16" s="173">
        <v>0.82499999999999996</v>
      </c>
      <c r="W16" s="47">
        <f ca="1">(INDEX(OFFSET($F$15,1,0,$B$10,1),MATCH(U16,OFFSET($B$15,1,0,$B$10,1),-1)))</f>
        <v>186.2</v>
      </c>
      <c r="X16" s="85">
        <f>IF(MONTH(DATE(YEAR(U16)-1,MONTH(U16),DAY(U16)))&lt;&gt;MONTH(U16),DATE(YEAR(U16)-1,MONTH(U16),DAY(U16-1)),DATE(YEAR(U16)-1,MONTH(U16),DAY(U16)))</f>
        <v>41354</v>
      </c>
      <c r="Y16" s="85">
        <f ca="1">OFFSET(U15,Z16,0,1,1)</f>
        <v>41446</v>
      </c>
      <c r="Z16" s="48">
        <f ca="1">MATCH(X16,OFFSET($U$15,A16,0,$V$14+1-A16,1),-1)</f>
        <v>4</v>
      </c>
      <c r="AA16" s="48">
        <f ca="1">IF(MONTH(U16)=MONTH(Y16),1,0)</f>
        <v>0</v>
      </c>
      <c r="AB16" s="229">
        <f ca="1">(V16+IFERROR(SUM(OFFSET(V16,1,0,Z16-AA16-1,1)),0))</f>
        <v>3.4820000000000002</v>
      </c>
      <c r="AC16" s="230">
        <f ca="1">(V16+IFERROR(SUM(OFFSET(V16,1,0,Z16-AA16-1,1)),0))/(INDEX(OFFSET($F$15,1,0,$B$10,1),MATCH(U16,OFFSET($B$15,1,0,$B$10,1),-1)))</f>
        <v>1.8700322234156824E-2</v>
      </c>
    </row>
    <row r="17" spans="1:29" x14ac:dyDescent="0.25">
      <c r="A17">
        <v>2</v>
      </c>
      <c r="B17" s="85">
        <v>41793</v>
      </c>
      <c r="C17" s="47">
        <v>192.43</v>
      </c>
      <c r="D17" s="47">
        <v>192.9</v>
      </c>
      <c r="E17" s="47">
        <v>192.25</v>
      </c>
      <c r="F17" s="47">
        <v>192.8</v>
      </c>
      <c r="G17" s="48">
        <v>65026900</v>
      </c>
      <c r="H17" s="47">
        <v>192.8</v>
      </c>
      <c r="I17" s="51">
        <f t="shared" ref="I17:I80" si="1">H17/F17</f>
        <v>1</v>
      </c>
      <c r="J17" s="51">
        <f t="shared" ref="J17:J80" ca="1" si="2">INDEX(OFFSET($T$15,0,0,$S$13+1,1),MATCH(B17,OFFSET($Q$15,0,0,$S$13+1,1),-1))</f>
        <v>1</v>
      </c>
      <c r="K17" s="47">
        <f t="shared" ref="K17:K80" si="3">ROUND($I17*C17,2)</f>
        <v>192.43</v>
      </c>
      <c r="L17" s="47">
        <f t="shared" ref="L17:L80" si="4">ROUND($I17*D17,2)</f>
        <v>192.9</v>
      </c>
      <c r="M17" s="47">
        <f t="shared" ref="M17:M80" si="5">ROUND($I17*E17,2)</f>
        <v>192.25</v>
      </c>
      <c r="N17" s="47">
        <f t="shared" ref="N17:N80" si="6">ROUND($I17*F17,2)</f>
        <v>192.8</v>
      </c>
      <c r="O17" s="48">
        <f t="shared" ref="O17:O80" ca="1" si="7">G17*J17</f>
        <v>65026900</v>
      </c>
      <c r="Q17" s="85"/>
      <c r="T17" s="51"/>
      <c r="U17" s="85">
        <v>41628</v>
      </c>
      <c r="V17" s="173">
        <v>0.98</v>
      </c>
      <c r="W17" s="47">
        <f t="shared" ref="W17:W80" ca="1" si="8">(INDEX(OFFSET($F$15,1,0,$B$10,1),MATCH(U17,OFFSET($B$15,1,0,$B$10,1),-1)))</f>
        <v>181.56</v>
      </c>
      <c r="X17" s="85">
        <f t="shared" ref="X17:X80" si="9">IF(MONTH(DATE(YEAR(U17)-1,MONTH(U17),DAY(U17)))&lt;&gt;MONTH(U17),DATE(YEAR(U17)-1,MONTH(U17),DAY(U17-1)),DATE(YEAR(U17)-1,MONTH(U17),DAY(U17)))</f>
        <v>41263</v>
      </c>
      <c r="Y17" s="85">
        <f t="shared" ref="Y17:Y80" ca="1" si="10">OFFSET(U16,Z17,0,1,1)</f>
        <v>41264</v>
      </c>
      <c r="Z17" s="48">
        <f t="shared" ref="Z17:Z80" ca="1" si="11">MATCH(X17,OFFSET($U$15,A17,0,$V$14+1-A17,1),-1)</f>
        <v>5</v>
      </c>
      <c r="AA17" s="48">
        <f t="shared" ref="AA17:AA80" ca="1" si="12">IF(MONTH(U17)=MONTH(Y17),1,0)</f>
        <v>1</v>
      </c>
      <c r="AB17" s="229">
        <f t="shared" ref="AB17:AB80" ca="1" si="13">(V17+IFERROR(SUM(OFFSET(V17,1,0,Z17-AA17-1,1)),0))</f>
        <v>3.351</v>
      </c>
      <c r="AC17" s="230">
        <f t="shared" ref="AC17:AC80" ca="1" si="14">(V17+IFERROR(SUM(OFFSET(V17,1,0,Z17-AA17-1,1)),0))/(INDEX(OFFSET($F$15,1,0,$B$10,1),MATCH(U17,OFFSET($B$15,1,0,$B$10,1),-1)))</f>
        <v>1.8456708526107073E-2</v>
      </c>
    </row>
    <row r="18" spans="1:29" x14ac:dyDescent="0.25">
      <c r="A18">
        <v>3</v>
      </c>
      <c r="B18" s="85">
        <v>41792</v>
      </c>
      <c r="C18" s="47">
        <v>192.95</v>
      </c>
      <c r="D18" s="47">
        <v>192.99</v>
      </c>
      <c r="E18" s="47">
        <v>191.97</v>
      </c>
      <c r="F18" s="47">
        <v>192.9</v>
      </c>
      <c r="G18" s="48">
        <v>64220900</v>
      </c>
      <c r="H18" s="47">
        <v>192.9</v>
      </c>
      <c r="I18" s="51">
        <f t="shared" si="1"/>
        <v>1</v>
      </c>
      <c r="J18" s="51">
        <f t="shared" ca="1" si="2"/>
        <v>1</v>
      </c>
      <c r="K18" s="47">
        <f t="shared" si="3"/>
        <v>192.95</v>
      </c>
      <c r="L18" s="47">
        <f t="shared" si="4"/>
        <v>192.99</v>
      </c>
      <c r="M18" s="47">
        <f t="shared" si="5"/>
        <v>191.97</v>
      </c>
      <c r="N18" s="47">
        <f t="shared" si="6"/>
        <v>192.9</v>
      </c>
      <c r="O18" s="48">
        <f t="shared" ca="1" si="7"/>
        <v>64220900</v>
      </c>
      <c r="Q18" s="85"/>
      <c r="T18" s="51"/>
      <c r="U18" s="85">
        <v>41537</v>
      </c>
      <c r="V18" s="173">
        <v>0.83799999999999997</v>
      </c>
      <c r="W18" s="47">
        <f t="shared" ca="1" si="8"/>
        <v>170.72</v>
      </c>
      <c r="X18" s="85">
        <f t="shared" si="9"/>
        <v>41172</v>
      </c>
      <c r="Y18" s="85">
        <f t="shared" ca="1" si="10"/>
        <v>41173</v>
      </c>
      <c r="Z18" s="48">
        <f t="shared" ca="1" si="11"/>
        <v>5</v>
      </c>
      <c r="AA18" s="48">
        <f t="shared" ca="1" si="12"/>
        <v>1</v>
      </c>
      <c r="AB18" s="229">
        <f t="shared" ca="1" si="13"/>
        <v>3.3929999999999998</v>
      </c>
      <c r="AC18" s="230">
        <f t="shared" ca="1" si="14"/>
        <v>1.9874648547328958E-2</v>
      </c>
    </row>
    <row r="19" spans="1:29" x14ac:dyDescent="0.25">
      <c r="A19">
        <v>4</v>
      </c>
      <c r="B19" s="85">
        <v>41789</v>
      </c>
      <c r="C19" s="47">
        <v>192.19</v>
      </c>
      <c r="D19" s="47">
        <v>192.8</v>
      </c>
      <c r="E19" s="47">
        <v>192.03</v>
      </c>
      <c r="F19" s="47">
        <v>192.68</v>
      </c>
      <c r="G19" s="48">
        <v>76316000</v>
      </c>
      <c r="H19" s="47">
        <v>192.68</v>
      </c>
      <c r="I19" s="51">
        <f t="shared" si="1"/>
        <v>1</v>
      </c>
      <c r="J19" s="51">
        <f t="shared" ca="1" si="2"/>
        <v>1</v>
      </c>
      <c r="K19" s="47">
        <f t="shared" si="3"/>
        <v>192.19</v>
      </c>
      <c r="L19" s="47">
        <f t="shared" si="4"/>
        <v>192.8</v>
      </c>
      <c r="M19" s="47">
        <f t="shared" si="5"/>
        <v>192.03</v>
      </c>
      <c r="N19" s="47">
        <f t="shared" si="6"/>
        <v>192.68</v>
      </c>
      <c r="O19" s="48">
        <f t="shared" ca="1" si="7"/>
        <v>76316000</v>
      </c>
      <c r="Q19" s="85"/>
      <c r="T19" s="51"/>
      <c r="U19" s="85">
        <v>41446</v>
      </c>
      <c r="V19" s="173">
        <v>0.83899999999999997</v>
      </c>
      <c r="W19" s="47">
        <f t="shared" ca="1" si="8"/>
        <v>159.07</v>
      </c>
      <c r="X19" s="85">
        <f t="shared" si="9"/>
        <v>41081</v>
      </c>
      <c r="Y19" s="85">
        <f t="shared" ca="1" si="10"/>
        <v>41173</v>
      </c>
      <c r="Z19" s="48">
        <f t="shared" ca="1" si="11"/>
        <v>4</v>
      </c>
      <c r="AA19" s="48">
        <f t="shared" ca="1" si="12"/>
        <v>0</v>
      </c>
      <c r="AB19" s="229">
        <f t="shared" ca="1" si="13"/>
        <v>3.3340000000000001</v>
      </c>
      <c r="AC19" s="230">
        <f t="shared" ca="1" si="14"/>
        <v>2.0959326082856604E-2</v>
      </c>
    </row>
    <row r="20" spans="1:29" x14ac:dyDescent="0.25">
      <c r="A20">
        <v>5</v>
      </c>
      <c r="B20" s="85">
        <v>41788</v>
      </c>
      <c r="C20" s="47">
        <v>191.82</v>
      </c>
      <c r="D20" s="47">
        <v>192.4</v>
      </c>
      <c r="E20" s="47">
        <v>191.33</v>
      </c>
      <c r="F20" s="47">
        <v>192.37</v>
      </c>
      <c r="G20" s="48">
        <v>64377000</v>
      </c>
      <c r="H20" s="47">
        <v>192.37</v>
      </c>
      <c r="I20" s="51">
        <f t="shared" si="1"/>
        <v>1</v>
      </c>
      <c r="J20" s="51">
        <f t="shared" ca="1" si="2"/>
        <v>1</v>
      </c>
      <c r="K20" s="47">
        <f t="shared" si="3"/>
        <v>191.82</v>
      </c>
      <c r="L20" s="47">
        <f t="shared" si="4"/>
        <v>192.4</v>
      </c>
      <c r="M20" s="47">
        <f t="shared" si="5"/>
        <v>191.33</v>
      </c>
      <c r="N20" s="47">
        <f t="shared" si="6"/>
        <v>192.37</v>
      </c>
      <c r="O20" s="48">
        <f t="shared" ca="1" si="7"/>
        <v>64377000</v>
      </c>
      <c r="Q20" s="85"/>
      <c r="T20" s="51"/>
      <c r="U20" s="85">
        <v>41348</v>
      </c>
      <c r="V20" s="173">
        <v>0.69399999999999995</v>
      </c>
      <c r="W20" s="47">
        <f t="shared" ca="1" si="8"/>
        <v>155.83000000000001</v>
      </c>
      <c r="X20" s="85">
        <f t="shared" si="9"/>
        <v>40983</v>
      </c>
      <c r="Y20" s="85">
        <f t="shared" ca="1" si="10"/>
        <v>40984</v>
      </c>
      <c r="Z20" s="48">
        <f t="shared" ca="1" si="11"/>
        <v>5</v>
      </c>
      <c r="AA20" s="48">
        <f t="shared" ca="1" si="12"/>
        <v>1</v>
      </c>
      <c r="AB20" s="229">
        <f t="shared" ca="1" si="13"/>
        <v>3.1829999999999998</v>
      </c>
      <c r="AC20" s="230">
        <f t="shared" ca="1" si="14"/>
        <v>2.0426105371237884E-2</v>
      </c>
    </row>
    <row r="21" spans="1:29" x14ac:dyDescent="0.25">
      <c r="A21">
        <v>6</v>
      </c>
      <c r="B21" s="85">
        <v>41787</v>
      </c>
      <c r="C21" s="47">
        <v>191.52</v>
      </c>
      <c r="D21" s="47">
        <v>191.82</v>
      </c>
      <c r="E21" s="47">
        <v>191.06</v>
      </c>
      <c r="F21" s="47">
        <v>191.38</v>
      </c>
      <c r="G21" s="48">
        <v>66723000</v>
      </c>
      <c r="H21" s="47">
        <v>191.38</v>
      </c>
      <c r="I21" s="51">
        <f t="shared" si="1"/>
        <v>1</v>
      </c>
      <c r="J21" s="51">
        <f t="shared" ca="1" si="2"/>
        <v>1</v>
      </c>
      <c r="K21" s="47">
        <f t="shared" si="3"/>
        <v>191.52</v>
      </c>
      <c r="L21" s="47">
        <f t="shared" si="4"/>
        <v>191.82</v>
      </c>
      <c r="M21" s="47">
        <f t="shared" si="5"/>
        <v>191.06</v>
      </c>
      <c r="N21" s="47">
        <f t="shared" si="6"/>
        <v>191.38</v>
      </c>
      <c r="O21" s="48">
        <f t="shared" ca="1" si="7"/>
        <v>66723000</v>
      </c>
      <c r="Q21" s="85"/>
      <c r="T21" s="51"/>
      <c r="U21" s="85">
        <v>41264</v>
      </c>
      <c r="V21" s="173">
        <v>1.022</v>
      </c>
      <c r="W21" s="47">
        <f t="shared" ca="1" si="8"/>
        <v>142.79</v>
      </c>
      <c r="X21" s="85">
        <f t="shared" si="9"/>
        <v>40898</v>
      </c>
      <c r="Y21" s="85">
        <f t="shared" ca="1" si="10"/>
        <v>40984</v>
      </c>
      <c r="Z21" s="48">
        <f t="shared" ca="1" si="11"/>
        <v>4</v>
      </c>
      <c r="AA21" s="48">
        <f t="shared" ca="1" si="12"/>
        <v>0</v>
      </c>
      <c r="AB21" s="229">
        <f t="shared" ca="1" si="13"/>
        <v>3.1029999999999998</v>
      </c>
      <c r="AC21" s="230">
        <f t="shared" ca="1" si="14"/>
        <v>2.17312136704251E-2</v>
      </c>
    </row>
    <row r="22" spans="1:29" x14ac:dyDescent="0.25">
      <c r="A22">
        <v>7</v>
      </c>
      <c r="B22" s="85">
        <v>41786</v>
      </c>
      <c r="C22" s="47">
        <v>191.06</v>
      </c>
      <c r="D22" s="47">
        <v>191.58</v>
      </c>
      <c r="E22" s="47">
        <v>190.95</v>
      </c>
      <c r="F22" s="47">
        <v>191.52</v>
      </c>
      <c r="G22" s="48">
        <v>72010000</v>
      </c>
      <c r="H22" s="47">
        <v>191.52</v>
      </c>
      <c r="I22" s="51">
        <f t="shared" si="1"/>
        <v>1</v>
      </c>
      <c r="J22" s="51">
        <f t="shared" ca="1" si="2"/>
        <v>1</v>
      </c>
      <c r="K22" s="47">
        <f t="shared" si="3"/>
        <v>191.06</v>
      </c>
      <c r="L22" s="47">
        <f t="shared" si="4"/>
        <v>191.58</v>
      </c>
      <c r="M22" s="47">
        <f t="shared" si="5"/>
        <v>190.95</v>
      </c>
      <c r="N22" s="47">
        <f t="shared" si="6"/>
        <v>191.52</v>
      </c>
      <c r="O22" s="48">
        <f t="shared" ca="1" si="7"/>
        <v>72010000</v>
      </c>
      <c r="Q22" s="85"/>
      <c r="T22" s="51"/>
      <c r="U22" s="85">
        <v>41173</v>
      </c>
      <c r="V22" s="173">
        <v>0.77900000000000003</v>
      </c>
      <c r="W22" s="47">
        <f t="shared" ca="1" si="8"/>
        <v>145.87</v>
      </c>
      <c r="X22" s="85">
        <f t="shared" si="9"/>
        <v>40807</v>
      </c>
      <c r="Y22" s="85">
        <f t="shared" ca="1" si="10"/>
        <v>40893</v>
      </c>
      <c r="Z22" s="48">
        <f t="shared" ca="1" si="11"/>
        <v>4</v>
      </c>
      <c r="AA22" s="48">
        <f t="shared" ca="1" si="12"/>
        <v>0</v>
      </c>
      <c r="AB22" s="229">
        <f t="shared" ca="1" si="13"/>
        <v>2.851</v>
      </c>
      <c r="AC22" s="230">
        <f t="shared" ca="1" si="14"/>
        <v>1.9544800164530061E-2</v>
      </c>
    </row>
    <row r="23" spans="1:29" x14ac:dyDescent="0.25">
      <c r="A23">
        <v>8</v>
      </c>
      <c r="B23" s="85">
        <v>41782</v>
      </c>
      <c r="C23" s="47">
        <v>189.76</v>
      </c>
      <c r="D23" s="47">
        <v>190.48</v>
      </c>
      <c r="E23" s="47">
        <v>189.59</v>
      </c>
      <c r="F23" s="47">
        <v>190.35</v>
      </c>
      <c r="G23" s="48">
        <v>61092800</v>
      </c>
      <c r="H23" s="47">
        <v>190.35</v>
      </c>
      <c r="I23" s="51">
        <f t="shared" si="1"/>
        <v>1</v>
      </c>
      <c r="J23" s="51">
        <f t="shared" ca="1" si="2"/>
        <v>1</v>
      </c>
      <c r="K23" s="47">
        <f t="shared" si="3"/>
        <v>189.76</v>
      </c>
      <c r="L23" s="47">
        <f t="shared" si="4"/>
        <v>190.48</v>
      </c>
      <c r="M23" s="47">
        <f t="shared" si="5"/>
        <v>189.59</v>
      </c>
      <c r="N23" s="47">
        <f t="shared" si="6"/>
        <v>190.35</v>
      </c>
      <c r="O23" s="48">
        <f t="shared" ca="1" si="7"/>
        <v>61092800</v>
      </c>
      <c r="Q23" s="85"/>
      <c r="T23" s="51"/>
      <c r="U23" s="85">
        <v>41075</v>
      </c>
      <c r="V23" s="173">
        <v>0.68799999999999994</v>
      </c>
      <c r="W23" s="47">
        <f t="shared" ca="1" si="8"/>
        <v>134.13999999999999</v>
      </c>
      <c r="X23" s="85">
        <f t="shared" si="9"/>
        <v>40709</v>
      </c>
      <c r="Y23" s="85">
        <f t="shared" ca="1" si="10"/>
        <v>40711</v>
      </c>
      <c r="Z23" s="48">
        <f t="shared" ca="1" si="11"/>
        <v>5</v>
      </c>
      <c r="AA23" s="48">
        <f t="shared" ca="1" si="12"/>
        <v>1</v>
      </c>
      <c r="AB23" s="229">
        <f t="shared" ca="1" si="13"/>
        <v>2.6970000000000001</v>
      </c>
      <c r="AC23" s="230">
        <f t="shared" ca="1" si="14"/>
        <v>2.0105859549724173E-2</v>
      </c>
    </row>
    <row r="24" spans="1:29" x14ac:dyDescent="0.25">
      <c r="A24">
        <v>9</v>
      </c>
      <c r="B24" s="85">
        <v>41781</v>
      </c>
      <c r="C24" s="47">
        <v>189.18</v>
      </c>
      <c r="D24" s="47">
        <v>189.98</v>
      </c>
      <c r="E24" s="47">
        <v>188.86</v>
      </c>
      <c r="F24" s="47">
        <v>189.59</v>
      </c>
      <c r="G24" s="48">
        <v>61549000</v>
      </c>
      <c r="H24" s="47">
        <v>189.59</v>
      </c>
      <c r="I24" s="51">
        <f t="shared" si="1"/>
        <v>1</v>
      </c>
      <c r="J24" s="51">
        <f t="shared" ca="1" si="2"/>
        <v>1</v>
      </c>
      <c r="K24" s="47">
        <f t="shared" si="3"/>
        <v>189.18</v>
      </c>
      <c r="L24" s="47">
        <f t="shared" si="4"/>
        <v>189.98</v>
      </c>
      <c r="M24" s="47">
        <f t="shared" si="5"/>
        <v>188.86</v>
      </c>
      <c r="N24" s="47">
        <f t="shared" si="6"/>
        <v>189.59</v>
      </c>
      <c r="O24" s="48">
        <f t="shared" ca="1" si="7"/>
        <v>61549000</v>
      </c>
      <c r="Q24" s="85"/>
      <c r="T24" s="51"/>
      <c r="U24" s="85">
        <v>40984</v>
      </c>
      <c r="V24" s="173">
        <v>0.61399999999999999</v>
      </c>
      <c r="W24" s="47">
        <f t="shared" ca="1" si="8"/>
        <v>140.30000000000001</v>
      </c>
      <c r="X24" s="85">
        <f t="shared" si="9"/>
        <v>40618</v>
      </c>
      <c r="Y24" s="85">
        <f t="shared" ca="1" si="10"/>
        <v>40620</v>
      </c>
      <c r="Z24" s="48">
        <f t="shared" ca="1" si="11"/>
        <v>5</v>
      </c>
      <c r="AA24" s="48">
        <f t="shared" ca="1" si="12"/>
        <v>1</v>
      </c>
      <c r="AB24" s="229">
        <f t="shared" ca="1" si="13"/>
        <v>2.637</v>
      </c>
      <c r="AC24" s="230">
        <f t="shared" ca="1" si="14"/>
        <v>1.8795438346400569E-2</v>
      </c>
    </row>
    <row r="25" spans="1:29" x14ac:dyDescent="0.25">
      <c r="A25">
        <v>10</v>
      </c>
      <c r="B25" s="85">
        <v>41780</v>
      </c>
      <c r="C25" s="47">
        <v>188.09</v>
      </c>
      <c r="D25" s="47">
        <v>189.22</v>
      </c>
      <c r="E25" s="47">
        <v>188.06</v>
      </c>
      <c r="F25" s="47">
        <v>189.13</v>
      </c>
      <c r="G25" s="48">
        <v>89093000</v>
      </c>
      <c r="H25" s="47">
        <v>189.13</v>
      </c>
      <c r="I25" s="51">
        <f t="shared" si="1"/>
        <v>1</v>
      </c>
      <c r="J25" s="51">
        <f t="shared" ca="1" si="2"/>
        <v>1</v>
      </c>
      <c r="K25" s="47">
        <f t="shared" si="3"/>
        <v>188.09</v>
      </c>
      <c r="L25" s="47">
        <f t="shared" si="4"/>
        <v>189.22</v>
      </c>
      <c r="M25" s="47">
        <f t="shared" si="5"/>
        <v>188.06</v>
      </c>
      <c r="N25" s="47">
        <f t="shared" si="6"/>
        <v>189.13</v>
      </c>
      <c r="O25" s="48">
        <f t="shared" ca="1" si="7"/>
        <v>89093000</v>
      </c>
      <c r="Q25" s="85"/>
      <c r="T25" s="51"/>
      <c r="U25" s="85">
        <v>40893</v>
      </c>
      <c r="V25" s="173">
        <v>0.77</v>
      </c>
      <c r="W25" s="47">
        <f t="shared" ca="1" si="8"/>
        <v>121.59</v>
      </c>
      <c r="X25" s="85">
        <f t="shared" si="9"/>
        <v>40528</v>
      </c>
      <c r="Y25" s="85">
        <f t="shared" ca="1" si="10"/>
        <v>40529</v>
      </c>
      <c r="Z25" s="48">
        <f t="shared" ca="1" si="11"/>
        <v>5</v>
      </c>
      <c r="AA25" s="48">
        <f t="shared" ca="1" si="12"/>
        <v>1</v>
      </c>
      <c r="AB25" s="229">
        <f t="shared" ca="1" si="13"/>
        <v>2.5760000000000001</v>
      </c>
      <c r="AC25" s="230">
        <f t="shared" ca="1" si="14"/>
        <v>2.118595279217041E-2</v>
      </c>
    </row>
    <row r="26" spans="1:29" x14ac:dyDescent="0.25">
      <c r="A26">
        <v>11</v>
      </c>
      <c r="B26" s="85">
        <v>41779</v>
      </c>
      <c r="C26" s="47">
        <v>188.65</v>
      </c>
      <c r="D26" s="47">
        <v>188.67</v>
      </c>
      <c r="E26" s="47">
        <v>187.07</v>
      </c>
      <c r="F26" s="47">
        <v>187.55</v>
      </c>
      <c r="G26" s="48">
        <v>111644000</v>
      </c>
      <c r="H26" s="47">
        <v>187.55</v>
      </c>
      <c r="I26" s="51">
        <f t="shared" si="1"/>
        <v>1</v>
      </c>
      <c r="J26" s="51">
        <f t="shared" ca="1" si="2"/>
        <v>1</v>
      </c>
      <c r="K26" s="47">
        <f t="shared" si="3"/>
        <v>188.65</v>
      </c>
      <c r="L26" s="47">
        <f t="shared" si="4"/>
        <v>188.67</v>
      </c>
      <c r="M26" s="47">
        <f t="shared" si="5"/>
        <v>187.07</v>
      </c>
      <c r="N26" s="47">
        <f t="shared" si="6"/>
        <v>187.55</v>
      </c>
      <c r="O26" s="48">
        <f t="shared" ca="1" si="7"/>
        <v>111644000</v>
      </c>
      <c r="Q26" s="85"/>
      <c r="T26" s="51"/>
      <c r="U26" s="85">
        <v>40802</v>
      </c>
      <c r="V26" s="173">
        <v>0.625</v>
      </c>
      <c r="W26" s="47">
        <f t="shared" ca="1" si="8"/>
        <v>121.52</v>
      </c>
      <c r="X26" s="85">
        <f t="shared" si="9"/>
        <v>40437</v>
      </c>
      <c r="Y26" s="85">
        <f t="shared" ca="1" si="10"/>
        <v>40438</v>
      </c>
      <c r="Z26" s="48">
        <f t="shared" ca="1" si="11"/>
        <v>5</v>
      </c>
      <c r="AA26" s="48">
        <f t="shared" ca="1" si="12"/>
        <v>1</v>
      </c>
      <c r="AB26" s="229">
        <f t="shared" ca="1" si="13"/>
        <v>2.4590000000000001</v>
      </c>
      <c r="AC26" s="230">
        <f t="shared" ca="1" si="14"/>
        <v>2.023535220539829E-2</v>
      </c>
    </row>
    <row r="27" spans="1:29" x14ac:dyDescent="0.25">
      <c r="A27">
        <v>12</v>
      </c>
      <c r="B27" s="85">
        <v>41778</v>
      </c>
      <c r="C27" s="47">
        <v>187.69</v>
      </c>
      <c r="D27" s="47">
        <v>188.89</v>
      </c>
      <c r="E27" s="47">
        <v>187.52</v>
      </c>
      <c r="F27" s="47">
        <v>188.74</v>
      </c>
      <c r="G27" s="48">
        <v>63839000</v>
      </c>
      <c r="H27" s="47">
        <v>188.74</v>
      </c>
      <c r="I27" s="51">
        <f t="shared" si="1"/>
        <v>1</v>
      </c>
      <c r="J27" s="51">
        <f t="shared" ca="1" si="2"/>
        <v>1</v>
      </c>
      <c r="K27" s="47">
        <f t="shared" si="3"/>
        <v>187.69</v>
      </c>
      <c r="L27" s="47">
        <f t="shared" si="4"/>
        <v>188.89</v>
      </c>
      <c r="M27" s="47">
        <f t="shared" si="5"/>
        <v>187.52</v>
      </c>
      <c r="N27" s="47">
        <f t="shared" si="6"/>
        <v>188.74</v>
      </c>
      <c r="O27" s="48">
        <f t="shared" ca="1" si="7"/>
        <v>63839000</v>
      </c>
      <c r="Q27" s="85"/>
      <c r="T27" s="51"/>
      <c r="U27" s="85">
        <v>40711</v>
      </c>
      <c r="V27" s="173">
        <v>0.628</v>
      </c>
      <c r="W27" s="47">
        <f t="shared" ca="1" si="8"/>
        <v>127.05</v>
      </c>
      <c r="X27" s="85">
        <f t="shared" si="9"/>
        <v>40346</v>
      </c>
      <c r="Y27" s="85">
        <f t="shared" ca="1" si="10"/>
        <v>40347</v>
      </c>
      <c r="Z27" s="48">
        <f t="shared" ca="1" si="11"/>
        <v>5</v>
      </c>
      <c r="AA27" s="48">
        <f t="shared" ca="1" si="12"/>
        <v>1</v>
      </c>
      <c r="AB27" s="229">
        <f t="shared" ca="1" si="13"/>
        <v>2.4359999999999999</v>
      </c>
      <c r="AC27" s="230">
        <f t="shared" ca="1" si="14"/>
        <v>1.9173553719008266E-2</v>
      </c>
    </row>
    <row r="28" spans="1:29" x14ac:dyDescent="0.25">
      <c r="A28">
        <v>13</v>
      </c>
      <c r="B28" s="85">
        <v>41775</v>
      </c>
      <c r="C28" s="47">
        <v>187.51</v>
      </c>
      <c r="D28" s="47">
        <v>188.13</v>
      </c>
      <c r="E28" s="47">
        <v>186.72</v>
      </c>
      <c r="F28" s="47">
        <v>188.05</v>
      </c>
      <c r="G28" s="48">
        <v>97458000</v>
      </c>
      <c r="H28" s="47">
        <v>188.05</v>
      </c>
      <c r="I28" s="51">
        <f t="shared" si="1"/>
        <v>1</v>
      </c>
      <c r="J28" s="51">
        <f t="shared" ca="1" si="2"/>
        <v>1</v>
      </c>
      <c r="K28" s="47">
        <f t="shared" si="3"/>
        <v>187.51</v>
      </c>
      <c r="L28" s="47">
        <f t="shared" si="4"/>
        <v>188.13</v>
      </c>
      <c r="M28" s="47">
        <f t="shared" si="5"/>
        <v>186.72</v>
      </c>
      <c r="N28" s="47">
        <f t="shared" si="6"/>
        <v>188.05</v>
      </c>
      <c r="O28" s="48">
        <f t="shared" ca="1" si="7"/>
        <v>97458000</v>
      </c>
      <c r="Q28" s="85"/>
      <c r="T28" s="51"/>
      <c r="U28" s="85">
        <v>40620</v>
      </c>
      <c r="V28" s="173">
        <v>0.55300000000000005</v>
      </c>
      <c r="W28" s="47">
        <f t="shared" ca="1" si="8"/>
        <v>127.76</v>
      </c>
      <c r="X28" s="85">
        <f t="shared" si="9"/>
        <v>40255</v>
      </c>
      <c r="Y28" s="85">
        <f t="shared" ca="1" si="10"/>
        <v>40256</v>
      </c>
      <c r="Z28" s="48">
        <f t="shared" ca="1" si="11"/>
        <v>5</v>
      </c>
      <c r="AA28" s="48">
        <f t="shared" ca="1" si="12"/>
        <v>1</v>
      </c>
      <c r="AB28" s="229">
        <f t="shared" ca="1" si="13"/>
        <v>2.339</v>
      </c>
      <c r="AC28" s="230">
        <f t="shared" ca="1" si="14"/>
        <v>1.8307764558547275E-2</v>
      </c>
    </row>
    <row r="29" spans="1:29" x14ac:dyDescent="0.25">
      <c r="A29">
        <v>14</v>
      </c>
      <c r="B29" s="85">
        <v>41774</v>
      </c>
      <c r="C29" s="47">
        <v>188.68</v>
      </c>
      <c r="D29" s="47">
        <v>188.72</v>
      </c>
      <c r="E29" s="47">
        <v>186.48</v>
      </c>
      <c r="F29" s="47">
        <v>187.4</v>
      </c>
      <c r="G29" s="48">
        <v>154956000</v>
      </c>
      <c r="H29" s="47">
        <v>187.4</v>
      </c>
      <c r="I29" s="51">
        <f t="shared" si="1"/>
        <v>1</v>
      </c>
      <c r="J29" s="51">
        <f t="shared" ca="1" si="2"/>
        <v>1</v>
      </c>
      <c r="K29" s="47">
        <f t="shared" si="3"/>
        <v>188.68</v>
      </c>
      <c r="L29" s="47">
        <f t="shared" si="4"/>
        <v>188.72</v>
      </c>
      <c r="M29" s="47">
        <f t="shared" si="5"/>
        <v>186.48</v>
      </c>
      <c r="N29" s="47">
        <f t="shared" si="6"/>
        <v>187.4</v>
      </c>
      <c r="O29" s="48">
        <f t="shared" ca="1" si="7"/>
        <v>154956000</v>
      </c>
      <c r="Q29" s="85"/>
      <c r="T29" s="51"/>
      <c r="U29" s="85">
        <v>40529</v>
      </c>
      <c r="V29" s="173">
        <v>0.65300000000000002</v>
      </c>
      <c r="W29" s="47">
        <f t="shared" ca="1" si="8"/>
        <v>124.3</v>
      </c>
      <c r="X29" s="85">
        <f t="shared" si="9"/>
        <v>40164</v>
      </c>
      <c r="Y29" s="85">
        <f t="shared" ca="1" si="10"/>
        <v>40165</v>
      </c>
      <c r="Z29" s="48">
        <f t="shared" ca="1" si="11"/>
        <v>5</v>
      </c>
      <c r="AA29" s="48">
        <f t="shared" ca="1" si="12"/>
        <v>1</v>
      </c>
      <c r="AB29" s="229">
        <f t="shared" ca="1" si="13"/>
        <v>2.266</v>
      </c>
      <c r="AC29" s="230">
        <f t="shared" ca="1" si="14"/>
        <v>1.8230088495575222E-2</v>
      </c>
    </row>
    <row r="30" spans="1:29" x14ac:dyDescent="0.25">
      <c r="A30">
        <v>15</v>
      </c>
      <c r="B30" s="85">
        <v>41773</v>
      </c>
      <c r="C30" s="47">
        <v>189.79</v>
      </c>
      <c r="D30" s="47">
        <v>189.88</v>
      </c>
      <c r="E30" s="47">
        <v>188.79</v>
      </c>
      <c r="F30" s="47">
        <v>189.06</v>
      </c>
      <c r="G30" s="48">
        <v>72367000</v>
      </c>
      <c r="H30" s="47">
        <v>189.06</v>
      </c>
      <c r="I30" s="51">
        <f t="shared" si="1"/>
        <v>1</v>
      </c>
      <c r="J30" s="51">
        <f t="shared" ca="1" si="2"/>
        <v>1</v>
      </c>
      <c r="K30" s="47">
        <f t="shared" si="3"/>
        <v>189.79</v>
      </c>
      <c r="L30" s="47">
        <f t="shared" si="4"/>
        <v>189.88</v>
      </c>
      <c r="M30" s="47">
        <f t="shared" si="5"/>
        <v>188.79</v>
      </c>
      <c r="N30" s="47">
        <f t="shared" si="6"/>
        <v>189.06</v>
      </c>
      <c r="O30" s="48">
        <f t="shared" ca="1" si="7"/>
        <v>72367000</v>
      </c>
      <c r="Q30" s="85"/>
      <c r="T30" s="51"/>
      <c r="U30" s="85">
        <v>40438</v>
      </c>
      <c r="V30" s="173">
        <v>0.60199999999999998</v>
      </c>
      <c r="W30" s="47">
        <f t="shared" ca="1" si="8"/>
        <v>112.49</v>
      </c>
      <c r="X30" s="85">
        <f t="shared" si="9"/>
        <v>40073</v>
      </c>
      <c r="Y30" s="85">
        <f t="shared" ca="1" si="10"/>
        <v>40074</v>
      </c>
      <c r="Z30" s="48">
        <f t="shared" ca="1" si="11"/>
        <v>5</v>
      </c>
      <c r="AA30" s="48">
        <f t="shared" ca="1" si="12"/>
        <v>1</v>
      </c>
      <c r="AB30" s="229">
        <f t="shared" ca="1" si="13"/>
        <v>2.2029999999999998</v>
      </c>
      <c r="AC30" s="230">
        <f t="shared" ca="1" si="14"/>
        <v>1.9583963018935016E-2</v>
      </c>
    </row>
    <row r="31" spans="1:29" x14ac:dyDescent="0.25">
      <c r="A31">
        <v>16</v>
      </c>
      <c r="B31" s="85">
        <v>41772</v>
      </c>
      <c r="C31" s="47">
        <v>190.04</v>
      </c>
      <c r="D31" s="47">
        <v>190.42</v>
      </c>
      <c r="E31" s="47">
        <v>189.77</v>
      </c>
      <c r="F31" s="47">
        <v>189.96</v>
      </c>
      <c r="G31" s="48">
        <v>66454000</v>
      </c>
      <c r="H31" s="47">
        <v>189.96</v>
      </c>
      <c r="I31" s="51">
        <f t="shared" si="1"/>
        <v>1</v>
      </c>
      <c r="J31" s="51">
        <f t="shared" ca="1" si="2"/>
        <v>1</v>
      </c>
      <c r="K31" s="47">
        <f t="shared" si="3"/>
        <v>190.04</v>
      </c>
      <c r="L31" s="47">
        <f t="shared" si="4"/>
        <v>190.42</v>
      </c>
      <c r="M31" s="47">
        <f t="shared" si="5"/>
        <v>189.77</v>
      </c>
      <c r="N31" s="47">
        <f t="shared" si="6"/>
        <v>189.96</v>
      </c>
      <c r="O31" s="48">
        <f t="shared" ca="1" si="7"/>
        <v>66454000</v>
      </c>
      <c r="Q31" s="85"/>
      <c r="T31" s="51"/>
      <c r="U31" s="85">
        <v>40347</v>
      </c>
      <c r="V31" s="173">
        <v>0.53100000000000003</v>
      </c>
      <c r="W31" s="47">
        <f t="shared" ca="1" si="8"/>
        <v>111.73</v>
      </c>
      <c r="X31" s="85">
        <f t="shared" si="9"/>
        <v>39982</v>
      </c>
      <c r="Y31" s="85">
        <f t="shared" ca="1" si="10"/>
        <v>39983</v>
      </c>
      <c r="Z31" s="48">
        <f t="shared" ca="1" si="11"/>
        <v>5</v>
      </c>
      <c r="AA31" s="48">
        <f t="shared" ca="1" si="12"/>
        <v>1</v>
      </c>
      <c r="AB31" s="229">
        <f t="shared" ca="1" si="13"/>
        <v>2.109</v>
      </c>
      <c r="AC31" s="230">
        <f t="shared" ca="1" si="14"/>
        <v>1.8875861451713952E-2</v>
      </c>
    </row>
    <row r="32" spans="1:29" x14ac:dyDescent="0.25">
      <c r="A32">
        <v>17</v>
      </c>
      <c r="B32" s="85">
        <v>41771</v>
      </c>
      <c r="C32" s="47">
        <v>188.8</v>
      </c>
      <c r="D32" s="47">
        <v>189.88</v>
      </c>
      <c r="E32" s="47">
        <v>188</v>
      </c>
      <c r="F32" s="47">
        <v>189.79</v>
      </c>
      <c r="G32" s="48">
        <v>86940000</v>
      </c>
      <c r="H32" s="47">
        <v>189.79</v>
      </c>
      <c r="I32" s="51">
        <f t="shared" si="1"/>
        <v>1</v>
      </c>
      <c r="J32" s="51">
        <f t="shared" ca="1" si="2"/>
        <v>1</v>
      </c>
      <c r="K32" s="47">
        <f t="shared" si="3"/>
        <v>188.8</v>
      </c>
      <c r="L32" s="47">
        <f t="shared" si="4"/>
        <v>189.88</v>
      </c>
      <c r="M32" s="47">
        <f t="shared" si="5"/>
        <v>188</v>
      </c>
      <c r="N32" s="47">
        <f t="shared" si="6"/>
        <v>189.79</v>
      </c>
      <c r="O32" s="48">
        <f t="shared" ca="1" si="7"/>
        <v>86940000</v>
      </c>
      <c r="U32" s="85">
        <v>40256</v>
      </c>
      <c r="V32" s="173">
        <v>0.48</v>
      </c>
      <c r="W32" s="47">
        <f t="shared" ca="1" si="8"/>
        <v>115.97</v>
      </c>
      <c r="X32" s="85">
        <f t="shared" si="9"/>
        <v>39891</v>
      </c>
      <c r="Y32" s="85">
        <f t="shared" ca="1" si="10"/>
        <v>39892</v>
      </c>
      <c r="Z32" s="48">
        <f t="shared" ca="1" si="11"/>
        <v>5</v>
      </c>
      <c r="AA32" s="48">
        <f t="shared" ca="1" si="12"/>
        <v>1</v>
      </c>
      <c r="AB32" s="229">
        <f t="shared" ca="1" si="13"/>
        <v>2.0960000000000001</v>
      </c>
      <c r="AC32" s="230">
        <f t="shared" ca="1" si="14"/>
        <v>1.8073639734414074E-2</v>
      </c>
    </row>
    <row r="33" spans="1:29" x14ac:dyDescent="0.25">
      <c r="A33">
        <v>18</v>
      </c>
      <c r="B33" s="85">
        <v>41768</v>
      </c>
      <c r="C33" s="47">
        <v>187.71</v>
      </c>
      <c r="D33" s="47">
        <v>188.04</v>
      </c>
      <c r="E33" s="47">
        <v>186.83</v>
      </c>
      <c r="F33" s="47">
        <v>187.96</v>
      </c>
      <c r="G33" s="48">
        <v>83679000</v>
      </c>
      <c r="H33" s="47">
        <v>187.96</v>
      </c>
      <c r="I33" s="51">
        <f t="shared" si="1"/>
        <v>1</v>
      </c>
      <c r="J33" s="51">
        <f t="shared" ca="1" si="2"/>
        <v>1</v>
      </c>
      <c r="K33" s="47">
        <f t="shared" si="3"/>
        <v>187.71</v>
      </c>
      <c r="L33" s="47">
        <f t="shared" si="4"/>
        <v>188.04</v>
      </c>
      <c r="M33" s="47">
        <f t="shared" si="5"/>
        <v>186.83</v>
      </c>
      <c r="N33" s="47">
        <f t="shared" si="6"/>
        <v>187.96</v>
      </c>
      <c r="O33" s="48">
        <f t="shared" ca="1" si="7"/>
        <v>83679000</v>
      </c>
      <c r="U33" s="85">
        <v>40165</v>
      </c>
      <c r="V33" s="173">
        <v>0.59</v>
      </c>
      <c r="W33" s="47">
        <f t="shared" ca="1" si="8"/>
        <v>110.21</v>
      </c>
      <c r="X33" s="85">
        <f t="shared" si="9"/>
        <v>39800</v>
      </c>
      <c r="Y33" s="85">
        <f t="shared" ca="1" si="10"/>
        <v>39801</v>
      </c>
      <c r="Z33" s="48">
        <f t="shared" ca="1" si="11"/>
        <v>5</v>
      </c>
      <c r="AA33" s="48">
        <f t="shared" ca="1" si="12"/>
        <v>1</v>
      </c>
      <c r="AB33" s="229">
        <f t="shared" ca="1" si="13"/>
        <v>2.177</v>
      </c>
      <c r="AC33" s="230">
        <f t="shared" ca="1" si="14"/>
        <v>1.9753198439343075E-2</v>
      </c>
    </row>
    <row r="34" spans="1:29" x14ac:dyDescent="0.25">
      <c r="A34">
        <v>19</v>
      </c>
      <c r="B34" s="85">
        <v>41767</v>
      </c>
      <c r="C34" s="47">
        <v>187.71</v>
      </c>
      <c r="D34" s="47">
        <v>189.05</v>
      </c>
      <c r="E34" s="47">
        <v>187.08</v>
      </c>
      <c r="F34" s="47">
        <v>187.68</v>
      </c>
      <c r="G34" s="48">
        <v>93618000</v>
      </c>
      <c r="H34" s="47">
        <v>187.68</v>
      </c>
      <c r="I34" s="51">
        <f t="shared" si="1"/>
        <v>1</v>
      </c>
      <c r="J34" s="51">
        <f t="shared" ca="1" si="2"/>
        <v>1</v>
      </c>
      <c r="K34" s="47">
        <f t="shared" si="3"/>
        <v>187.71</v>
      </c>
      <c r="L34" s="47">
        <f t="shared" si="4"/>
        <v>189.05</v>
      </c>
      <c r="M34" s="47">
        <f t="shared" si="5"/>
        <v>187.08</v>
      </c>
      <c r="N34" s="47">
        <f t="shared" si="6"/>
        <v>187.68</v>
      </c>
      <c r="O34" s="48">
        <f t="shared" ca="1" si="7"/>
        <v>93618000</v>
      </c>
      <c r="U34" s="85">
        <v>40074</v>
      </c>
      <c r="V34" s="173">
        <v>0.50800000000000001</v>
      </c>
      <c r="W34" s="47">
        <f t="shared" ca="1" si="8"/>
        <v>106.72</v>
      </c>
      <c r="X34" s="85">
        <f t="shared" si="9"/>
        <v>39709</v>
      </c>
      <c r="Y34" s="85">
        <f t="shared" ca="1" si="10"/>
        <v>39710</v>
      </c>
      <c r="Z34" s="48">
        <f t="shared" ca="1" si="11"/>
        <v>5</v>
      </c>
      <c r="AA34" s="48">
        <f t="shared" ca="1" si="12"/>
        <v>1</v>
      </c>
      <c r="AB34" s="229">
        <f t="shared" ca="1" si="13"/>
        <v>2.306</v>
      </c>
      <c r="AC34" s="230">
        <f t="shared" ca="1" si="14"/>
        <v>2.1607946026986506E-2</v>
      </c>
    </row>
    <row r="35" spans="1:29" x14ac:dyDescent="0.25">
      <c r="A35">
        <v>20</v>
      </c>
      <c r="B35" s="85">
        <v>41766</v>
      </c>
      <c r="C35" s="47">
        <v>187.41</v>
      </c>
      <c r="D35" s="47">
        <v>187.97</v>
      </c>
      <c r="E35" s="47">
        <v>186.01</v>
      </c>
      <c r="F35" s="47">
        <v>187.88</v>
      </c>
      <c r="G35" s="48">
        <v>106500000</v>
      </c>
      <c r="H35" s="47">
        <v>187.88</v>
      </c>
      <c r="I35" s="51">
        <f t="shared" si="1"/>
        <v>1</v>
      </c>
      <c r="J35" s="51">
        <f t="shared" ca="1" si="2"/>
        <v>1</v>
      </c>
      <c r="K35" s="47">
        <f t="shared" si="3"/>
        <v>187.41</v>
      </c>
      <c r="L35" s="47">
        <f t="shared" si="4"/>
        <v>187.97</v>
      </c>
      <c r="M35" s="47">
        <f t="shared" si="5"/>
        <v>186.01</v>
      </c>
      <c r="N35" s="47">
        <f t="shared" si="6"/>
        <v>187.88</v>
      </c>
      <c r="O35" s="48">
        <f t="shared" ca="1" si="7"/>
        <v>106500000</v>
      </c>
      <c r="U35" s="85">
        <v>39983</v>
      </c>
      <c r="V35" s="173">
        <v>0.51800000000000002</v>
      </c>
      <c r="W35" s="47">
        <f t="shared" ca="1" si="8"/>
        <v>92.04</v>
      </c>
      <c r="X35" s="85">
        <f t="shared" si="9"/>
        <v>39618</v>
      </c>
      <c r="Y35" s="85">
        <f t="shared" ca="1" si="10"/>
        <v>39619</v>
      </c>
      <c r="Z35" s="48">
        <f t="shared" ca="1" si="11"/>
        <v>5</v>
      </c>
      <c r="AA35" s="48">
        <f t="shared" ca="1" si="12"/>
        <v>1</v>
      </c>
      <c r="AB35" s="229">
        <f t="shared" ca="1" si="13"/>
        <v>2.4889999999999999</v>
      </c>
      <c r="AC35" s="230">
        <f t="shared" ca="1" si="14"/>
        <v>2.7042590178183397E-2</v>
      </c>
    </row>
    <row r="36" spans="1:29" x14ac:dyDescent="0.25">
      <c r="A36">
        <v>21</v>
      </c>
      <c r="B36" s="85">
        <v>41765</v>
      </c>
      <c r="C36" s="47">
        <v>188</v>
      </c>
      <c r="D36" s="47">
        <v>188.13</v>
      </c>
      <c r="E36" s="47">
        <v>186.74</v>
      </c>
      <c r="F36" s="47">
        <v>186.78</v>
      </c>
      <c r="G36" s="48">
        <v>85454000</v>
      </c>
      <c r="H36" s="47">
        <v>186.78</v>
      </c>
      <c r="I36" s="51">
        <f t="shared" si="1"/>
        <v>1</v>
      </c>
      <c r="J36" s="51">
        <f t="shared" ca="1" si="2"/>
        <v>1</v>
      </c>
      <c r="K36" s="47">
        <f t="shared" si="3"/>
        <v>188</v>
      </c>
      <c r="L36" s="47">
        <f t="shared" si="4"/>
        <v>188.13</v>
      </c>
      <c r="M36" s="47">
        <f t="shared" si="5"/>
        <v>186.74</v>
      </c>
      <c r="N36" s="47">
        <f t="shared" si="6"/>
        <v>186.78</v>
      </c>
      <c r="O36" s="48">
        <f t="shared" ca="1" si="7"/>
        <v>85454000</v>
      </c>
      <c r="U36" s="85">
        <v>39892</v>
      </c>
      <c r="V36" s="173">
        <v>0.56100000000000005</v>
      </c>
      <c r="W36" s="47">
        <f t="shared" ca="1" si="8"/>
        <v>76.709999999999994</v>
      </c>
      <c r="X36" s="85">
        <f t="shared" si="9"/>
        <v>39527</v>
      </c>
      <c r="Y36" s="85">
        <f t="shared" ca="1" si="10"/>
        <v>39527</v>
      </c>
      <c r="Z36" s="48">
        <f t="shared" ca="1" si="11"/>
        <v>5</v>
      </c>
      <c r="AA36" s="48">
        <f t="shared" ca="1" si="12"/>
        <v>1</v>
      </c>
      <c r="AB36" s="229">
        <f t="shared" ca="1" si="13"/>
        <v>2.6399999999999997</v>
      </c>
      <c r="AC36" s="230">
        <f t="shared" ca="1" si="14"/>
        <v>3.4415330465389124E-2</v>
      </c>
    </row>
    <row r="37" spans="1:29" x14ac:dyDescent="0.25">
      <c r="A37">
        <v>22</v>
      </c>
      <c r="B37" s="85">
        <v>41764</v>
      </c>
      <c r="C37" s="47">
        <v>187.14</v>
      </c>
      <c r="D37" s="47">
        <v>188.55</v>
      </c>
      <c r="E37" s="47">
        <v>186.62</v>
      </c>
      <c r="F37" s="47">
        <v>188.42</v>
      </c>
      <c r="G37" s="48">
        <v>75883000</v>
      </c>
      <c r="H37" s="47">
        <v>188.42</v>
      </c>
      <c r="I37" s="51">
        <f t="shared" si="1"/>
        <v>1</v>
      </c>
      <c r="J37" s="51">
        <f t="shared" ca="1" si="2"/>
        <v>1</v>
      </c>
      <c r="K37" s="47">
        <f t="shared" si="3"/>
        <v>187.14</v>
      </c>
      <c r="L37" s="47">
        <f t="shared" si="4"/>
        <v>188.55</v>
      </c>
      <c r="M37" s="47">
        <f t="shared" si="5"/>
        <v>186.62</v>
      </c>
      <c r="N37" s="47">
        <f t="shared" si="6"/>
        <v>188.42</v>
      </c>
      <c r="O37" s="48">
        <f t="shared" ca="1" si="7"/>
        <v>75883000</v>
      </c>
      <c r="U37" s="85">
        <v>39801</v>
      </c>
      <c r="V37" s="173">
        <v>0.71899999999999997</v>
      </c>
      <c r="W37" s="47">
        <f t="shared" ca="1" si="8"/>
        <v>88.19</v>
      </c>
      <c r="X37" s="85">
        <f t="shared" si="9"/>
        <v>39435</v>
      </c>
      <c r="Y37" s="85">
        <f t="shared" ca="1" si="10"/>
        <v>39437</v>
      </c>
      <c r="Z37" s="48">
        <f t="shared" ca="1" si="11"/>
        <v>5</v>
      </c>
      <c r="AA37" s="48">
        <f t="shared" ca="1" si="12"/>
        <v>1</v>
      </c>
      <c r="AB37" s="229">
        <f t="shared" ca="1" si="13"/>
        <v>2.7209999999999996</v>
      </c>
      <c r="AC37" s="230">
        <f t="shared" ca="1" si="14"/>
        <v>3.0853838303662545E-2</v>
      </c>
    </row>
    <row r="38" spans="1:29" x14ac:dyDescent="0.25">
      <c r="A38">
        <v>23</v>
      </c>
      <c r="B38" s="85">
        <v>41761</v>
      </c>
      <c r="C38" s="47">
        <v>188.31</v>
      </c>
      <c r="D38" s="47">
        <v>189.14</v>
      </c>
      <c r="E38" s="47">
        <v>187.78</v>
      </c>
      <c r="F38" s="47">
        <v>188.06</v>
      </c>
      <c r="G38" s="48">
        <v>98122000</v>
      </c>
      <c r="H38" s="47">
        <v>188.06</v>
      </c>
      <c r="I38" s="51">
        <f t="shared" si="1"/>
        <v>1</v>
      </c>
      <c r="J38" s="51">
        <f t="shared" ca="1" si="2"/>
        <v>1</v>
      </c>
      <c r="K38" s="47">
        <f t="shared" si="3"/>
        <v>188.31</v>
      </c>
      <c r="L38" s="47">
        <f t="shared" si="4"/>
        <v>189.14</v>
      </c>
      <c r="M38" s="47">
        <f t="shared" si="5"/>
        <v>187.78</v>
      </c>
      <c r="N38" s="47">
        <f t="shared" si="6"/>
        <v>188.06</v>
      </c>
      <c r="O38" s="48">
        <f t="shared" ca="1" si="7"/>
        <v>98122000</v>
      </c>
      <c r="U38" s="85">
        <v>39710</v>
      </c>
      <c r="V38" s="173">
        <v>0.69099999999999995</v>
      </c>
      <c r="W38" s="47">
        <f t="shared" ca="1" si="8"/>
        <v>124.12</v>
      </c>
      <c r="X38" s="85">
        <f t="shared" si="9"/>
        <v>39344</v>
      </c>
      <c r="Y38" s="85">
        <f t="shared" ca="1" si="10"/>
        <v>39346</v>
      </c>
      <c r="Z38" s="48">
        <f t="shared" ca="1" si="11"/>
        <v>5</v>
      </c>
      <c r="AA38" s="48">
        <f t="shared" ca="1" si="12"/>
        <v>1</v>
      </c>
      <c r="AB38" s="229">
        <f t="shared" ca="1" si="13"/>
        <v>2.7769999999999997</v>
      </c>
      <c r="AC38" s="230">
        <f t="shared" ca="1" si="14"/>
        <v>2.2373509506928776E-2</v>
      </c>
    </row>
    <row r="39" spans="1:29" x14ac:dyDescent="0.25">
      <c r="A39">
        <v>24</v>
      </c>
      <c r="B39" s="85">
        <v>41760</v>
      </c>
      <c r="C39" s="47">
        <v>188.22</v>
      </c>
      <c r="D39" s="47">
        <v>188.84</v>
      </c>
      <c r="E39" s="47">
        <v>187.73</v>
      </c>
      <c r="F39" s="47">
        <v>188.33</v>
      </c>
      <c r="G39" s="48">
        <v>93019000</v>
      </c>
      <c r="H39" s="47">
        <v>188.33</v>
      </c>
      <c r="I39" s="51">
        <f t="shared" si="1"/>
        <v>1</v>
      </c>
      <c r="J39" s="51">
        <f t="shared" ca="1" si="2"/>
        <v>1</v>
      </c>
      <c r="K39" s="47">
        <f t="shared" si="3"/>
        <v>188.22</v>
      </c>
      <c r="L39" s="47">
        <f t="shared" si="4"/>
        <v>188.84</v>
      </c>
      <c r="M39" s="47">
        <f t="shared" si="5"/>
        <v>187.73</v>
      </c>
      <c r="N39" s="47">
        <f t="shared" si="6"/>
        <v>188.33</v>
      </c>
      <c r="O39" s="48">
        <f t="shared" ca="1" si="7"/>
        <v>93019000</v>
      </c>
      <c r="U39" s="85">
        <v>39619</v>
      </c>
      <c r="V39" s="173">
        <v>0.66900000000000004</v>
      </c>
      <c r="W39" s="47">
        <f t="shared" ca="1" si="8"/>
        <v>131.58000000000001</v>
      </c>
      <c r="X39" s="85">
        <f t="shared" si="9"/>
        <v>39253</v>
      </c>
      <c r="Y39" s="85">
        <f t="shared" ca="1" si="10"/>
        <v>39346</v>
      </c>
      <c r="Z39" s="48">
        <f t="shared" ca="1" si="11"/>
        <v>4</v>
      </c>
      <c r="AA39" s="48">
        <f t="shared" ca="1" si="12"/>
        <v>0</v>
      </c>
      <c r="AB39" s="229">
        <f t="shared" ca="1" si="13"/>
        <v>2.8050000000000002</v>
      </c>
      <c r="AC39" s="230">
        <f t="shared" ca="1" si="14"/>
        <v>2.1317829457364341E-2</v>
      </c>
    </row>
    <row r="40" spans="1:29" x14ac:dyDescent="0.25">
      <c r="A40">
        <v>25</v>
      </c>
      <c r="B40" s="85">
        <v>41759</v>
      </c>
      <c r="C40" s="47">
        <v>187.44</v>
      </c>
      <c r="D40" s="47">
        <v>188.5</v>
      </c>
      <c r="E40" s="47">
        <v>187.18</v>
      </c>
      <c r="F40" s="47">
        <v>188.31</v>
      </c>
      <c r="G40" s="48">
        <v>101508000</v>
      </c>
      <c r="H40" s="47">
        <v>188.31</v>
      </c>
      <c r="I40" s="51">
        <f t="shared" si="1"/>
        <v>1</v>
      </c>
      <c r="J40" s="51">
        <f t="shared" ca="1" si="2"/>
        <v>1</v>
      </c>
      <c r="K40" s="47">
        <f t="shared" si="3"/>
        <v>187.44</v>
      </c>
      <c r="L40" s="47">
        <f t="shared" si="4"/>
        <v>188.5</v>
      </c>
      <c r="M40" s="47">
        <f t="shared" si="5"/>
        <v>187.18</v>
      </c>
      <c r="N40" s="47">
        <f t="shared" si="6"/>
        <v>188.31</v>
      </c>
      <c r="O40" s="48">
        <f t="shared" ca="1" si="7"/>
        <v>101508000</v>
      </c>
      <c r="U40" s="85">
        <v>39527</v>
      </c>
      <c r="V40" s="173">
        <v>0.64200000000000002</v>
      </c>
      <c r="W40" s="47">
        <f t="shared" ca="1" si="8"/>
        <v>132.08000000000001</v>
      </c>
      <c r="X40" s="85">
        <f t="shared" si="9"/>
        <v>39161</v>
      </c>
      <c r="Y40" s="85">
        <f t="shared" ca="1" si="10"/>
        <v>39248</v>
      </c>
      <c r="Z40" s="48">
        <f t="shared" ca="1" si="11"/>
        <v>4</v>
      </c>
      <c r="AA40" s="48">
        <f t="shared" ca="1" si="12"/>
        <v>0</v>
      </c>
      <c r="AB40" s="229">
        <f t="shared" ca="1" si="13"/>
        <v>2.7919999999999998</v>
      </c>
      <c r="AC40" s="230">
        <f t="shared" ca="1" si="14"/>
        <v>2.1138703815869166E-2</v>
      </c>
    </row>
    <row r="41" spans="1:29" x14ac:dyDescent="0.25">
      <c r="A41">
        <v>26</v>
      </c>
      <c r="B41" s="85">
        <v>41758</v>
      </c>
      <c r="C41" s="47">
        <v>187.48</v>
      </c>
      <c r="D41" s="47">
        <v>188.04</v>
      </c>
      <c r="E41" s="47">
        <v>187.08</v>
      </c>
      <c r="F41" s="47">
        <v>187.75</v>
      </c>
      <c r="G41" s="48">
        <v>84098000</v>
      </c>
      <c r="H41" s="47">
        <v>187.75</v>
      </c>
      <c r="I41" s="51">
        <f t="shared" si="1"/>
        <v>1</v>
      </c>
      <c r="J41" s="51">
        <f t="shared" ca="1" si="2"/>
        <v>1</v>
      </c>
      <c r="K41" s="47">
        <f t="shared" si="3"/>
        <v>187.48</v>
      </c>
      <c r="L41" s="47">
        <f t="shared" si="4"/>
        <v>188.04</v>
      </c>
      <c r="M41" s="47">
        <f t="shared" si="5"/>
        <v>187.08</v>
      </c>
      <c r="N41" s="47">
        <f t="shared" si="6"/>
        <v>187.75</v>
      </c>
      <c r="O41" s="48">
        <f t="shared" ca="1" si="7"/>
        <v>84098000</v>
      </c>
      <c r="U41" s="85">
        <v>39437</v>
      </c>
      <c r="V41" s="173">
        <v>0.77500000000000002</v>
      </c>
      <c r="W41" s="47">
        <f t="shared" ca="1" si="8"/>
        <v>148.13</v>
      </c>
      <c r="X41" s="85">
        <f t="shared" si="9"/>
        <v>39072</v>
      </c>
      <c r="Y41" s="85">
        <f t="shared" ca="1" si="10"/>
        <v>39157</v>
      </c>
      <c r="Z41" s="48">
        <f t="shared" ca="1" si="11"/>
        <v>4</v>
      </c>
      <c r="AA41" s="48">
        <f t="shared" ca="1" si="12"/>
        <v>0</v>
      </c>
      <c r="AB41" s="229">
        <f t="shared" ca="1" si="13"/>
        <v>2.7010000000000001</v>
      </c>
      <c r="AC41" s="230">
        <f t="shared" ca="1" si="14"/>
        <v>1.8233983662998717E-2</v>
      </c>
    </row>
    <row r="42" spans="1:29" x14ac:dyDescent="0.25">
      <c r="A42">
        <v>27</v>
      </c>
      <c r="B42" s="85">
        <v>41757</v>
      </c>
      <c r="C42" s="47">
        <v>187.05</v>
      </c>
      <c r="D42" s="47">
        <v>187.69</v>
      </c>
      <c r="E42" s="47">
        <v>184.96</v>
      </c>
      <c r="F42" s="47">
        <v>186.88</v>
      </c>
      <c r="G42" s="48">
        <v>135121000</v>
      </c>
      <c r="H42" s="47">
        <v>186.88</v>
      </c>
      <c r="I42" s="51">
        <f t="shared" si="1"/>
        <v>1</v>
      </c>
      <c r="J42" s="51">
        <f t="shared" ca="1" si="2"/>
        <v>1</v>
      </c>
      <c r="K42" s="47">
        <f t="shared" si="3"/>
        <v>187.05</v>
      </c>
      <c r="L42" s="47">
        <f t="shared" si="4"/>
        <v>187.69</v>
      </c>
      <c r="M42" s="47">
        <f t="shared" si="5"/>
        <v>184.96</v>
      </c>
      <c r="N42" s="47">
        <f t="shared" si="6"/>
        <v>186.88</v>
      </c>
      <c r="O42" s="48">
        <f t="shared" ca="1" si="7"/>
        <v>135121000</v>
      </c>
      <c r="U42" s="85">
        <v>39346</v>
      </c>
      <c r="V42" s="173">
        <v>0.71899999999999997</v>
      </c>
      <c r="W42" s="47">
        <f t="shared" ca="1" si="8"/>
        <v>151.97</v>
      </c>
      <c r="X42" s="85">
        <f t="shared" si="9"/>
        <v>38981</v>
      </c>
      <c r="Y42" s="85">
        <f t="shared" ca="1" si="10"/>
        <v>39066</v>
      </c>
      <c r="Z42" s="48">
        <f t="shared" ca="1" si="11"/>
        <v>4</v>
      </c>
      <c r="AA42" s="48">
        <f t="shared" ca="1" si="12"/>
        <v>0</v>
      </c>
      <c r="AB42" s="229">
        <f t="shared" ca="1" si="13"/>
        <v>2.7189999999999999</v>
      </c>
      <c r="AC42" s="230">
        <f t="shared" ca="1" si="14"/>
        <v>1.7891689149174179E-2</v>
      </c>
    </row>
    <row r="43" spans="1:29" x14ac:dyDescent="0.25">
      <c r="A43">
        <v>28</v>
      </c>
      <c r="B43" s="85">
        <v>41754</v>
      </c>
      <c r="C43" s="47">
        <v>187.22</v>
      </c>
      <c r="D43" s="47">
        <v>187.33</v>
      </c>
      <c r="E43" s="47">
        <v>185.87</v>
      </c>
      <c r="F43" s="47">
        <v>186.29</v>
      </c>
      <c r="G43" s="48">
        <v>100380000</v>
      </c>
      <c r="H43" s="47">
        <v>186.29</v>
      </c>
      <c r="I43" s="51">
        <f t="shared" si="1"/>
        <v>1</v>
      </c>
      <c r="J43" s="51">
        <f t="shared" ca="1" si="2"/>
        <v>1</v>
      </c>
      <c r="K43" s="47">
        <f t="shared" si="3"/>
        <v>187.22</v>
      </c>
      <c r="L43" s="47">
        <f t="shared" si="4"/>
        <v>187.33</v>
      </c>
      <c r="M43" s="47">
        <f t="shared" si="5"/>
        <v>185.87</v>
      </c>
      <c r="N43" s="47">
        <f t="shared" si="6"/>
        <v>186.29</v>
      </c>
      <c r="O43" s="48">
        <f t="shared" ca="1" si="7"/>
        <v>100380000</v>
      </c>
      <c r="U43" s="85">
        <v>39248</v>
      </c>
      <c r="V43" s="173">
        <v>0.65600000000000003</v>
      </c>
      <c r="W43" s="47">
        <f t="shared" ca="1" si="8"/>
        <v>153.07</v>
      </c>
      <c r="X43" s="85">
        <f t="shared" si="9"/>
        <v>38883</v>
      </c>
      <c r="Y43" s="85">
        <f t="shared" ca="1" si="10"/>
        <v>38884</v>
      </c>
      <c r="Z43" s="48">
        <f t="shared" ca="1" si="11"/>
        <v>5</v>
      </c>
      <c r="AA43" s="48">
        <f t="shared" ca="1" si="12"/>
        <v>1</v>
      </c>
      <c r="AB43" s="229">
        <f t="shared" ca="1" si="13"/>
        <v>2.5790000000000002</v>
      </c>
      <c r="AC43" s="230">
        <f t="shared" ca="1" si="14"/>
        <v>1.6848500685960673E-2</v>
      </c>
    </row>
    <row r="44" spans="1:29" x14ac:dyDescent="0.25">
      <c r="A44">
        <v>29</v>
      </c>
      <c r="B44" s="85">
        <v>41753</v>
      </c>
      <c r="C44" s="47">
        <v>188.37</v>
      </c>
      <c r="D44" s="47">
        <v>188.39</v>
      </c>
      <c r="E44" s="47">
        <v>186.93</v>
      </c>
      <c r="F44" s="47">
        <v>187.83</v>
      </c>
      <c r="G44" s="48">
        <v>88170000</v>
      </c>
      <c r="H44" s="47">
        <v>187.83</v>
      </c>
      <c r="I44" s="51">
        <f t="shared" si="1"/>
        <v>1</v>
      </c>
      <c r="J44" s="51">
        <f t="shared" ca="1" si="2"/>
        <v>1</v>
      </c>
      <c r="K44" s="47">
        <f t="shared" si="3"/>
        <v>188.37</v>
      </c>
      <c r="L44" s="47">
        <f t="shared" si="4"/>
        <v>188.39</v>
      </c>
      <c r="M44" s="47">
        <f t="shared" si="5"/>
        <v>186.93</v>
      </c>
      <c r="N44" s="47">
        <f t="shared" si="6"/>
        <v>187.83</v>
      </c>
      <c r="O44" s="48">
        <f t="shared" ca="1" si="7"/>
        <v>88170000</v>
      </c>
      <c r="U44" s="85">
        <v>39157</v>
      </c>
      <c r="V44" s="173">
        <v>0.55100000000000005</v>
      </c>
      <c r="W44" s="47">
        <f t="shared" ca="1" si="8"/>
        <v>138.53</v>
      </c>
      <c r="X44" s="85">
        <f t="shared" si="9"/>
        <v>38792</v>
      </c>
      <c r="Y44" s="85">
        <f t="shared" ca="1" si="10"/>
        <v>38793</v>
      </c>
      <c r="Z44" s="48">
        <f t="shared" ca="1" si="11"/>
        <v>5</v>
      </c>
      <c r="AA44" s="48">
        <f t="shared" ca="1" si="12"/>
        <v>1</v>
      </c>
      <c r="AB44" s="229">
        <f t="shared" ca="1" si="13"/>
        <v>2.4780000000000002</v>
      </c>
      <c r="AC44" s="230">
        <f t="shared" ca="1" si="14"/>
        <v>1.7887822132390097E-2</v>
      </c>
    </row>
    <row r="45" spans="1:29" x14ac:dyDescent="0.25">
      <c r="A45">
        <v>30</v>
      </c>
      <c r="B45" s="85">
        <v>41752</v>
      </c>
      <c r="C45" s="47">
        <v>187.82</v>
      </c>
      <c r="D45" s="47">
        <v>187.92</v>
      </c>
      <c r="E45" s="47">
        <v>187.3</v>
      </c>
      <c r="F45" s="47">
        <v>187.45</v>
      </c>
      <c r="G45" s="48">
        <v>73869000</v>
      </c>
      <c r="H45" s="47">
        <v>187.45</v>
      </c>
      <c r="I45" s="51">
        <f t="shared" si="1"/>
        <v>1</v>
      </c>
      <c r="J45" s="51">
        <f t="shared" ca="1" si="2"/>
        <v>1</v>
      </c>
      <c r="K45" s="47">
        <f t="shared" si="3"/>
        <v>187.82</v>
      </c>
      <c r="L45" s="47">
        <f t="shared" si="4"/>
        <v>187.92</v>
      </c>
      <c r="M45" s="47">
        <f t="shared" si="5"/>
        <v>187.3</v>
      </c>
      <c r="N45" s="47">
        <f t="shared" si="6"/>
        <v>187.45</v>
      </c>
      <c r="O45" s="48">
        <f t="shared" ca="1" si="7"/>
        <v>73869000</v>
      </c>
      <c r="U45" s="85">
        <v>39066</v>
      </c>
      <c r="V45" s="173">
        <v>0.79300000000000004</v>
      </c>
      <c r="W45" s="47">
        <f t="shared" ca="1" si="8"/>
        <v>142.34</v>
      </c>
      <c r="X45" s="85">
        <f t="shared" si="9"/>
        <v>38701</v>
      </c>
      <c r="Y45" s="85">
        <f t="shared" ca="1" si="10"/>
        <v>38702</v>
      </c>
      <c r="Z45" s="48">
        <f t="shared" ca="1" si="11"/>
        <v>5</v>
      </c>
      <c r="AA45" s="48">
        <f t="shared" ca="1" si="12"/>
        <v>1</v>
      </c>
      <c r="AB45" s="229">
        <f t="shared" ca="1" si="13"/>
        <v>2.4460000000000002</v>
      </c>
      <c r="AC45" s="230">
        <f t="shared" ca="1" si="14"/>
        <v>1.7184206828719968E-2</v>
      </c>
    </row>
    <row r="46" spans="1:29" x14ac:dyDescent="0.25">
      <c r="A46">
        <v>31</v>
      </c>
      <c r="B46" s="85">
        <v>41751</v>
      </c>
      <c r="C46" s="47">
        <v>187.23</v>
      </c>
      <c r="D46" s="47">
        <v>188.4</v>
      </c>
      <c r="E46" s="47">
        <v>187.13</v>
      </c>
      <c r="F46" s="47">
        <v>187.89</v>
      </c>
      <c r="G46" s="48">
        <v>85790000</v>
      </c>
      <c r="H46" s="47">
        <v>187.89</v>
      </c>
      <c r="I46" s="51">
        <f t="shared" si="1"/>
        <v>1</v>
      </c>
      <c r="J46" s="51">
        <f t="shared" ca="1" si="2"/>
        <v>1</v>
      </c>
      <c r="K46" s="47">
        <f t="shared" si="3"/>
        <v>187.23</v>
      </c>
      <c r="L46" s="47">
        <f t="shared" si="4"/>
        <v>188.4</v>
      </c>
      <c r="M46" s="47">
        <f t="shared" si="5"/>
        <v>187.13</v>
      </c>
      <c r="N46" s="47">
        <f t="shared" si="6"/>
        <v>187.89</v>
      </c>
      <c r="O46" s="48">
        <f t="shared" ca="1" si="7"/>
        <v>85790000</v>
      </c>
      <c r="U46" s="85">
        <v>38975</v>
      </c>
      <c r="V46" s="173">
        <v>0.57899999999999996</v>
      </c>
      <c r="W46" s="47">
        <f t="shared" ca="1" si="8"/>
        <v>131.96</v>
      </c>
      <c r="X46" s="85">
        <f t="shared" si="9"/>
        <v>38610</v>
      </c>
      <c r="Y46" s="85">
        <f t="shared" ca="1" si="10"/>
        <v>38611</v>
      </c>
      <c r="Z46" s="48">
        <f t="shared" ca="1" si="11"/>
        <v>5</v>
      </c>
      <c r="AA46" s="48">
        <f t="shared" ca="1" si="12"/>
        <v>1</v>
      </c>
      <c r="AB46" s="229">
        <f t="shared" ca="1" si="13"/>
        <v>2.3250000000000002</v>
      </c>
      <c r="AC46" s="230">
        <f t="shared" ca="1" si="14"/>
        <v>1.7618975447105185E-2</v>
      </c>
    </row>
    <row r="47" spans="1:29" x14ac:dyDescent="0.25">
      <c r="A47">
        <v>32</v>
      </c>
      <c r="B47" s="85">
        <v>41750</v>
      </c>
      <c r="C47" s="47">
        <v>186.44</v>
      </c>
      <c r="D47" s="47">
        <v>187.1</v>
      </c>
      <c r="E47" s="47">
        <v>186.21</v>
      </c>
      <c r="F47" s="47">
        <v>187.04</v>
      </c>
      <c r="G47" s="48">
        <v>68329000</v>
      </c>
      <c r="H47" s="47">
        <v>187.04</v>
      </c>
      <c r="I47" s="51">
        <f t="shared" si="1"/>
        <v>1</v>
      </c>
      <c r="J47" s="51">
        <f t="shared" ca="1" si="2"/>
        <v>1</v>
      </c>
      <c r="K47" s="47">
        <f t="shared" si="3"/>
        <v>186.44</v>
      </c>
      <c r="L47" s="47">
        <f t="shared" si="4"/>
        <v>187.1</v>
      </c>
      <c r="M47" s="47">
        <f t="shared" si="5"/>
        <v>186.21</v>
      </c>
      <c r="N47" s="47">
        <f t="shared" si="6"/>
        <v>187.04</v>
      </c>
      <c r="O47" s="48">
        <f t="shared" ca="1" si="7"/>
        <v>68329000</v>
      </c>
      <c r="U47" s="85">
        <v>38884</v>
      </c>
      <c r="V47" s="173">
        <v>0.55500000000000005</v>
      </c>
      <c r="W47" s="47">
        <f t="shared" ca="1" si="8"/>
        <v>124.65</v>
      </c>
      <c r="X47" s="85">
        <f t="shared" si="9"/>
        <v>38519</v>
      </c>
      <c r="Y47" s="85">
        <f t="shared" ca="1" si="10"/>
        <v>38520</v>
      </c>
      <c r="Z47" s="48">
        <f t="shared" ca="1" si="11"/>
        <v>5</v>
      </c>
      <c r="AA47" s="48">
        <f t="shared" ca="1" si="12"/>
        <v>1</v>
      </c>
      <c r="AB47" s="229">
        <f t="shared" ca="1" si="13"/>
        <v>2.2680000000000002</v>
      </c>
      <c r="AC47" s="230">
        <f t="shared" ca="1" si="14"/>
        <v>1.8194945848375454E-2</v>
      </c>
    </row>
    <row r="48" spans="1:29" x14ac:dyDescent="0.25">
      <c r="A48">
        <v>33</v>
      </c>
      <c r="B48" s="85">
        <v>41746</v>
      </c>
      <c r="C48" s="47">
        <v>185.88</v>
      </c>
      <c r="D48" s="47">
        <v>186.91</v>
      </c>
      <c r="E48" s="47">
        <v>185.56</v>
      </c>
      <c r="F48" s="47">
        <v>186.39</v>
      </c>
      <c r="G48" s="48">
        <v>105255000</v>
      </c>
      <c r="H48" s="47">
        <v>186.39</v>
      </c>
      <c r="I48" s="51">
        <f t="shared" si="1"/>
        <v>1</v>
      </c>
      <c r="J48" s="51">
        <f t="shared" ca="1" si="2"/>
        <v>1</v>
      </c>
      <c r="K48" s="47">
        <f t="shared" si="3"/>
        <v>185.88</v>
      </c>
      <c r="L48" s="47">
        <f t="shared" si="4"/>
        <v>186.91</v>
      </c>
      <c r="M48" s="47">
        <f t="shared" si="5"/>
        <v>185.56</v>
      </c>
      <c r="N48" s="47">
        <f t="shared" si="6"/>
        <v>186.39</v>
      </c>
      <c r="O48" s="48">
        <f t="shared" ca="1" si="7"/>
        <v>105255000</v>
      </c>
      <c r="U48" s="85">
        <v>38793</v>
      </c>
      <c r="V48" s="173">
        <v>0.51900000000000002</v>
      </c>
      <c r="W48" s="47">
        <f t="shared" ca="1" si="8"/>
        <v>130.62</v>
      </c>
      <c r="X48" s="85">
        <f t="shared" si="9"/>
        <v>38428</v>
      </c>
      <c r="Y48" s="85">
        <f t="shared" ca="1" si="10"/>
        <v>38429</v>
      </c>
      <c r="Z48" s="48">
        <f t="shared" ca="1" si="11"/>
        <v>5</v>
      </c>
      <c r="AA48" s="48">
        <f t="shared" ca="1" si="12"/>
        <v>1</v>
      </c>
      <c r="AB48" s="229">
        <f t="shared" ca="1" si="13"/>
        <v>2.2010000000000001</v>
      </c>
      <c r="AC48" s="230">
        <f t="shared" ca="1" si="14"/>
        <v>1.6850405757158168E-2</v>
      </c>
    </row>
    <row r="49" spans="1:29" x14ac:dyDescent="0.25">
      <c r="A49">
        <v>34</v>
      </c>
      <c r="B49" s="85">
        <v>41745</v>
      </c>
      <c r="C49" s="47">
        <v>185.47</v>
      </c>
      <c r="D49" s="47">
        <v>186.14</v>
      </c>
      <c r="E49" s="47">
        <v>184.65</v>
      </c>
      <c r="F49" s="47">
        <v>186.13</v>
      </c>
      <c r="G49" s="48">
        <v>105197000</v>
      </c>
      <c r="H49" s="47">
        <v>186.13</v>
      </c>
      <c r="I49" s="51">
        <f t="shared" si="1"/>
        <v>1</v>
      </c>
      <c r="J49" s="51">
        <f t="shared" ca="1" si="2"/>
        <v>1</v>
      </c>
      <c r="K49" s="47">
        <f t="shared" si="3"/>
        <v>185.47</v>
      </c>
      <c r="L49" s="47">
        <f t="shared" si="4"/>
        <v>186.14</v>
      </c>
      <c r="M49" s="47">
        <f t="shared" si="5"/>
        <v>184.65</v>
      </c>
      <c r="N49" s="47">
        <f t="shared" si="6"/>
        <v>186.13</v>
      </c>
      <c r="O49" s="48">
        <f t="shared" ca="1" si="7"/>
        <v>105197000</v>
      </c>
      <c r="U49" s="85">
        <v>38702</v>
      </c>
      <c r="V49" s="173">
        <v>0.67200000000000004</v>
      </c>
      <c r="W49" s="47">
        <f t="shared" ca="1" si="8"/>
        <v>126.36</v>
      </c>
      <c r="X49" s="85">
        <f t="shared" si="9"/>
        <v>38337</v>
      </c>
      <c r="Y49" s="85">
        <f t="shared" ca="1" si="10"/>
        <v>38338</v>
      </c>
      <c r="Z49" s="48">
        <f t="shared" ca="1" si="11"/>
        <v>5</v>
      </c>
      <c r="AA49" s="48">
        <f t="shared" ca="1" si="12"/>
        <v>1</v>
      </c>
      <c r="AB49" s="229">
        <f t="shared" ca="1" si="13"/>
        <v>2.149</v>
      </c>
      <c r="AC49" s="230">
        <f t="shared" ca="1" si="14"/>
        <v>1.700696422918645E-2</v>
      </c>
    </row>
    <row r="50" spans="1:29" x14ac:dyDescent="0.25">
      <c r="A50">
        <v>35</v>
      </c>
      <c r="B50" s="85">
        <v>41744</v>
      </c>
      <c r="C50" s="47">
        <v>183.32</v>
      </c>
      <c r="D50" s="47">
        <v>184.33</v>
      </c>
      <c r="E50" s="47">
        <v>181.51</v>
      </c>
      <c r="F50" s="47">
        <v>184.2</v>
      </c>
      <c r="G50" s="48">
        <v>157093000</v>
      </c>
      <c r="H50" s="47">
        <v>184.2</v>
      </c>
      <c r="I50" s="51">
        <f t="shared" si="1"/>
        <v>1</v>
      </c>
      <c r="J50" s="51">
        <f t="shared" ca="1" si="2"/>
        <v>1</v>
      </c>
      <c r="K50" s="47">
        <f t="shared" si="3"/>
        <v>183.32</v>
      </c>
      <c r="L50" s="47">
        <f t="shared" si="4"/>
        <v>184.33</v>
      </c>
      <c r="M50" s="47">
        <f t="shared" si="5"/>
        <v>181.51</v>
      </c>
      <c r="N50" s="47">
        <f t="shared" si="6"/>
        <v>184.2</v>
      </c>
      <c r="O50" s="48">
        <f t="shared" ca="1" si="7"/>
        <v>157093000</v>
      </c>
      <c r="U50" s="85">
        <v>38611</v>
      </c>
      <c r="V50" s="173">
        <v>0.52200000000000002</v>
      </c>
      <c r="W50" s="47">
        <f t="shared" ca="1" si="8"/>
        <v>123.5</v>
      </c>
      <c r="X50" s="85">
        <f t="shared" si="9"/>
        <v>38246</v>
      </c>
      <c r="Y50" s="85">
        <f t="shared" ca="1" si="10"/>
        <v>38247</v>
      </c>
      <c r="Z50" s="48">
        <f t="shared" ca="1" si="11"/>
        <v>6</v>
      </c>
      <c r="AA50" s="48">
        <f t="shared" ca="1" si="12"/>
        <v>1</v>
      </c>
      <c r="AB50" s="229">
        <f t="shared" ca="1" si="13"/>
        <v>2.3959999999999999</v>
      </c>
      <c r="AC50" s="230">
        <f t="shared" ca="1" si="14"/>
        <v>1.9400809716599191E-2</v>
      </c>
    </row>
    <row r="51" spans="1:29" x14ac:dyDescent="0.25">
      <c r="A51">
        <v>36</v>
      </c>
      <c r="B51" s="85">
        <v>41743</v>
      </c>
      <c r="C51" s="47">
        <v>182.93</v>
      </c>
      <c r="D51" s="47">
        <v>183.37</v>
      </c>
      <c r="E51" s="47">
        <v>181.44</v>
      </c>
      <c r="F51" s="47">
        <v>182.94</v>
      </c>
      <c r="G51" s="48">
        <v>132382000</v>
      </c>
      <c r="H51" s="47">
        <v>182.94</v>
      </c>
      <c r="I51" s="51">
        <f t="shared" si="1"/>
        <v>1</v>
      </c>
      <c r="J51" s="51">
        <f t="shared" ca="1" si="2"/>
        <v>1</v>
      </c>
      <c r="K51" s="47">
        <f t="shared" si="3"/>
        <v>182.93</v>
      </c>
      <c r="L51" s="47">
        <f t="shared" si="4"/>
        <v>183.37</v>
      </c>
      <c r="M51" s="47">
        <f t="shared" si="5"/>
        <v>181.44</v>
      </c>
      <c r="N51" s="47">
        <f t="shared" si="6"/>
        <v>182.94</v>
      </c>
      <c r="O51" s="48">
        <f t="shared" ca="1" si="7"/>
        <v>132382000</v>
      </c>
      <c r="U51" s="85">
        <v>38520</v>
      </c>
      <c r="V51" s="173">
        <v>0.48799999999999999</v>
      </c>
      <c r="W51" s="47">
        <f t="shared" ca="1" si="8"/>
        <v>121.36</v>
      </c>
      <c r="X51" s="85">
        <f t="shared" si="9"/>
        <v>38155</v>
      </c>
      <c r="Y51" s="85">
        <f t="shared" ca="1" si="10"/>
        <v>38156</v>
      </c>
      <c r="Z51" s="48">
        <f t="shared" ca="1" si="11"/>
        <v>6</v>
      </c>
      <c r="AA51" s="48">
        <f t="shared" ca="1" si="12"/>
        <v>1</v>
      </c>
      <c r="AB51" s="229">
        <f t="shared" ca="1" si="13"/>
        <v>2.343</v>
      </c>
      <c r="AC51" s="230">
        <f t="shared" ca="1" si="14"/>
        <v>1.9306196440342781E-2</v>
      </c>
    </row>
    <row r="52" spans="1:29" x14ac:dyDescent="0.25">
      <c r="A52">
        <v>37</v>
      </c>
      <c r="B52" s="85">
        <v>41740</v>
      </c>
      <c r="C52" s="47">
        <v>182.14</v>
      </c>
      <c r="D52" s="47">
        <v>183.42</v>
      </c>
      <c r="E52" s="47">
        <v>181.31</v>
      </c>
      <c r="F52" s="47">
        <v>181.51</v>
      </c>
      <c r="G52" s="48">
        <v>167251000</v>
      </c>
      <c r="H52" s="47">
        <v>181.51</v>
      </c>
      <c r="I52" s="51">
        <f t="shared" si="1"/>
        <v>1</v>
      </c>
      <c r="J52" s="51">
        <f t="shared" ca="1" si="2"/>
        <v>1</v>
      </c>
      <c r="K52" s="47">
        <f t="shared" si="3"/>
        <v>182.14</v>
      </c>
      <c r="L52" s="47">
        <f t="shared" si="4"/>
        <v>183.42</v>
      </c>
      <c r="M52" s="47">
        <f t="shared" si="5"/>
        <v>181.31</v>
      </c>
      <c r="N52" s="47">
        <f t="shared" si="6"/>
        <v>181.51</v>
      </c>
      <c r="O52" s="48">
        <f t="shared" ca="1" si="7"/>
        <v>167251000</v>
      </c>
      <c r="U52" s="85">
        <v>38429</v>
      </c>
      <c r="V52" s="173">
        <v>0.46700000000000003</v>
      </c>
      <c r="W52" s="47">
        <f t="shared" ca="1" si="8"/>
        <v>118.54</v>
      </c>
      <c r="X52" s="85">
        <f t="shared" si="9"/>
        <v>38064</v>
      </c>
      <c r="Y52" s="85">
        <f t="shared" ca="1" si="10"/>
        <v>38065</v>
      </c>
      <c r="Z52" s="48">
        <f t="shared" ca="1" si="11"/>
        <v>6</v>
      </c>
      <c r="AA52" s="48">
        <f t="shared" ca="1" si="12"/>
        <v>1</v>
      </c>
      <c r="AB52" s="229">
        <f t="shared" ca="1" si="13"/>
        <v>2.2689999999999997</v>
      </c>
      <c r="AC52" s="230">
        <f t="shared" ca="1" si="14"/>
        <v>1.9141218154209546E-2</v>
      </c>
    </row>
    <row r="53" spans="1:29" x14ac:dyDescent="0.25">
      <c r="A53">
        <v>38</v>
      </c>
      <c r="B53" s="85">
        <v>41739</v>
      </c>
      <c r="C53" s="47">
        <v>187.08</v>
      </c>
      <c r="D53" s="47">
        <v>187.17</v>
      </c>
      <c r="E53" s="47">
        <v>182.93</v>
      </c>
      <c r="F53" s="47">
        <v>183.16</v>
      </c>
      <c r="G53" s="48">
        <v>172959000</v>
      </c>
      <c r="H53" s="47">
        <v>183.16</v>
      </c>
      <c r="I53" s="51">
        <f t="shared" si="1"/>
        <v>1</v>
      </c>
      <c r="J53" s="51">
        <f t="shared" ca="1" si="2"/>
        <v>1</v>
      </c>
      <c r="K53" s="47">
        <f t="shared" si="3"/>
        <v>187.08</v>
      </c>
      <c r="L53" s="47">
        <f t="shared" si="4"/>
        <v>187.17</v>
      </c>
      <c r="M53" s="47">
        <f t="shared" si="5"/>
        <v>182.93</v>
      </c>
      <c r="N53" s="47">
        <f t="shared" si="6"/>
        <v>183.16</v>
      </c>
      <c r="O53" s="48">
        <f t="shared" ca="1" si="7"/>
        <v>172959000</v>
      </c>
      <c r="U53" s="85">
        <v>38338</v>
      </c>
      <c r="V53" s="173">
        <v>0.56799999999999995</v>
      </c>
      <c r="W53" s="47">
        <f t="shared" ca="1" si="8"/>
        <v>119.44</v>
      </c>
      <c r="X53" s="85">
        <f t="shared" si="9"/>
        <v>37972</v>
      </c>
      <c r="Y53" s="85">
        <f t="shared" ca="1" si="10"/>
        <v>37974</v>
      </c>
      <c r="Z53" s="48">
        <f t="shared" ca="1" si="11"/>
        <v>6</v>
      </c>
      <c r="AA53" s="48">
        <f t="shared" ca="1" si="12"/>
        <v>1</v>
      </c>
      <c r="AB53" s="229">
        <f t="shared" ca="1" si="13"/>
        <v>2.1970000000000001</v>
      </c>
      <c r="AC53" s="230">
        <f t="shared" ca="1" si="14"/>
        <v>1.8394172806430006E-2</v>
      </c>
    </row>
    <row r="54" spans="1:29" x14ac:dyDescent="0.25">
      <c r="A54">
        <v>39</v>
      </c>
      <c r="B54" s="85">
        <v>41738</v>
      </c>
      <c r="C54" s="47">
        <v>185.6</v>
      </c>
      <c r="D54" s="47">
        <v>187.15</v>
      </c>
      <c r="E54" s="47">
        <v>185.06</v>
      </c>
      <c r="F54" s="47">
        <v>187.09</v>
      </c>
      <c r="G54" s="48">
        <v>100254000</v>
      </c>
      <c r="H54" s="47">
        <v>187.09</v>
      </c>
      <c r="I54" s="51">
        <f t="shared" si="1"/>
        <v>1</v>
      </c>
      <c r="J54" s="51">
        <f t="shared" ca="1" si="2"/>
        <v>1</v>
      </c>
      <c r="K54" s="47">
        <f t="shared" si="3"/>
        <v>185.6</v>
      </c>
      <c r="L54" s="47">
        <f t="shared" si="4"/>
        <v>187.15</v>
      </c>
      <c r="M54" s="47">
        <f t="shared" si="5"/>
        <v>185.06</v>
      </c>
      <c r="N54" s="47">
        <f t="shared" si="6"/>
        <v>187.09</v>
      </c>
      <c r="O54" s="48">
        <f t="shared" ca="1" si="7"/>
        <v>100254000</v>
      </c>
      <c r="U54" s="85">
        <v>38306</v>
      </c>
      <c r="V54" s="173">
        <v>0.35099999999999998</v>
      </c>
      <c r="W54" s="47">
        <f t="shared" ca="1" si="8"/>
        <v>118.73</v>
      </c>
      <c r="X54" s="85">
        <f t="shared" si="9"/>
        <v>37940</v>
      </c>
      <c r="Y54" s="85">
        <f t="shared" ca="1" si="10"/>
        <v>37974</v>
      </c>
      <c r="Z54" s="48">
        <f t="shared" ca="1" si="11"/>
        <v>5</v>
      </c>
      <c r="AA54" s="48">
        <f t="shared" ca="1" si="12"/>
        <v>0</v>
      </c>
      <c r="AB54" s="229">
        <f t="shared" ca="1" si="13"/>
        <v>2.145</v>
      </c>
      <c r="AC54" s="230">
        <f t="shared" ca="1" si="14"/>
        <v>1.8066200623262866E-2</v>
      </c>
    </row>
    <row r="55" spans="1:29" x14ac:dyDescent="0.25">
      <c r="A55">
        <v>40</v>
      </c>
      <c r="B55" s="85">
        <v>41737</v>
      </c>
      <c r="C55" s="47">
        <v>184.26</v>
      </c>
      <c r="D55" s="47">
        <v>185.4</v>
      </c>
      <c r="E55" s="47">
        <v>183.59</v>
      </c>
      <c r="F55" s="47">
        <v>185.1</v>
      </c>
      <c r="G55" s="48">
        <v>112660000</v>
      </c>
      <c r="H55" s="47">
        <v>185.1</v>
      </c>
      <c r="I55" s="51">
        <f t="shared" si="1"/>
        <v>1</v>
      </c>
      <c r="J55" s="51">
        <f t="shared" ca="1" si="2"/>
        <v>1</v>
      </c>
      <c r="K55" s="47">
        <f t="shared" si="3"/>
        <v>184.26</v>
      </c>
      <c r="L55" s="47">
        <f t="shared" si="4"/>
        <v>185.4</v>
      </c>
      <c r="M55" s="47">
        <f t="shared" si="5"/>
        <v>183.59</v>
      </c>
      <c r="N55" s="47">
        <f t="shared" si="6"/>
        <v>185.1</v>
      </c>
      <c r="O55" s="48">
        <f t="shared" ca="1" si="7"/>
        <v>112660000</v>
      </c>
      <c r="U55" s="85">
        <v>38247</v>
      </c>
      <c r="V55" s="173">
        <v>0.46899999999999997</v>
      </c>
      <c r="W55" s="47">
        <f t="shared" ca="1" si="8"/>
        <v>113.15</v>
      </c>
      <c r="X55" s="85">
        <f t="shared" si="9"/>
        <v>37881</v>
      </c>
      <c r="Y55" s="85">
        <f t="shared" ca="1" si="10"/>
        <v>37883</v>
      </c>
      <c r="Z55" s="48">
        <f t="shared" ca="1" si="11"/>
        <v>5</v>
      </c>
      <c r="AA55" s="48">
        <f t="shared" ca="1" si="12"/>
        <v>1</v>
      </c>
      <c r="AB55" s="229">
        <f t="shared" ca="1" si="13"/>
        <v>1.794</v>
      </c>
      <c r="AC55" s="230">
        <f t="shared" ca="1" si="14"/>
        <v>1.5855059655324789E-2</v>
      </c>
    </row>
    <row r="56" spans="1:29" x14ac:dyDescent="0.25">
      <c r="A56">
        <v>41</v>
      </c>
      <c r="B56" s="85">
        <v>41736</v>
      </c>
      <c r="C56" s="47">
        <v>185.95</v>
      </c>
      <c r="D56" s="47">
        <v>186.26</v>
      </c>
      <c r="E56" s="47">
        <v>183.96</v>
      </c>
      <c r="F56" s="47">
        <v>184.34</v>
      </c>
      <c r="G56" s="48">
        <v>140803000</v>
      </c>
      <c r="H56" s="47">
        <v>184.34</v>
      </c>
      <c r="I56" s="51">
        <f t="shared" si="1"/>
        <v>1</v>
      </c>
      <c r="J56" s="51">
        <f t="shared" ca="1" si="2"/>
        <v>1</v>
      </c>
      <c r="K56" s="47">
        <f t="shared" si="3"/>
        <v>185.95</v>
      </c>
      <c r="L56" s="47">
        <f t="shared" si="4"/>
        <v>186.26</v>
      </c>
      <c r="M56" s="47">
        <f t="shared" si="5"/>
        <v>183.96</v>
      </c>
      <c r="N56" s="47">
        <f t="shared" si="6"/>
        <v>184.34</v>
      </c>
      <c r="O56" s="48">
        <f t="shared" ca="1" si="7"/>
        <v>140803000</v>
      </c>
      <c r="U56" s="85">
        <v>38156</v>
      </c>
      <c r="V56" s="173">
        <v>0.41399999999999998</v>
      </c>
      <c r="W56" s="47">
        <f t="shared" ca="1" si="8"/>
        <v>113.63</v>
      </c>
      <c r="X56" s="85">
        <f t="shared" si="9"/>
        <v>37790</v>
      </c>
      <c r="Y56" s="85">
        <f t="shared" ca="1" si="10"/>
        <v>37792</v>
      </c>
      <c r="Z56" s="48">
        <f t="shared" ca="1" si="11"/>
        <v>5</v>
      </c>
      <c r="AA56" s="48">
        <f t="shared" ca="1" si="12"/>
        <v>1</v>
      </c>
      <c r="AB56" s="229">
        <f t="shared" ca="1" si="13"/>
        <v>1.7249999999999999</v>
      </c>
      <c r="AC56" s="230">
        <f t="shared" ca="1" si="14"/>
        <v>1.5180850127607146E-2</v>
      </c>
    </row>
    <row r="57" spans="1:29" x14ac:dyDescent="0.25">
      <c r="A57">
        <v>42</v>
      </c>
      <c r="B57" s="85">
        <v>41733</v>
      </c>
      <c r="C57" s="47">
        <v>189.66</v>
      </c>
      <c r="D57" s="47">
        <v>189.7</v>
      </c>
      <c r="E57" s="47">
        <v>186.1</v>
      </c>
      <c r="F57" s="47">
        <v>186.4</v>
      </c>
      <c r="G57" s="48">
        <v>169381000</v>
      </c>
      <c r="H57" s="47">
        <v>186.4</v>
      </c>
      <c r="I57" s="51">
        <f t="shared" si="1"/>
        <v>1</v>
      </c>
      <c r="J57" s="51">
        <f t="shared" ca="1" si="2"/>
        <v>1</v>
      </c>
      <c r="K57" s="47">
        <f t="shared" si="3"/>
        <v>189.66</v>
      </c>
      <c r="L57" s="47">
        <f t="shared" si="4"/>
        <v>189.7</v>
      </c>
      <c r="M57" s="47">
        <f t="shared" si="5"/>
        <v>186.1</v>
      </c>
      <c r="N57" s="47">
        <f t="shared" si="6"/>
        <v>186.4</v>
      </c>
      <c r="O57" s="48">
        <f t="shared" ca="1" si="7"/>
        <v>169381000</v>
      </c>
      <c r="U57" s="85">
        <v>38065</v>
      </c>
      <c r="V57" s="173">
        <v>0.39500000000000002</v>
      </c>
      <c r="W57" s="47">
        <f t="shared" ca="1" si="8"/>
        <v>111.06</v>
      </c>
      <c r="X57" s="85">
        <f t="shared" si="9"/>
        <v>37699</v>
      </c>
      <c r="Y57" s="85">
        <f t="shared" ca="1" si="10"/>
        <v>37701</v>
      </c>
      <c r="Z57" s="48">
        <f t="shared" ca="1" si="11"/>
        <v>5</v>
      </c>
      <c r="AA57" s="48">
        <f t="shared" ca="1" si="12"/>
        <v>1</v>
      </c>
      <c r="AB57" s="229">
        <f t="shared" ca="1" si="13"/>
        <v>1.671</v>
      </c>
      <c r="AC57" s="230">
        <f t="shared" ca="1" si="14"/>
        <v>1.504592112371691E-2</v>
      </c>
    </row>
    <row r="58" spans="1:29" x14ac:dyDescent="0.25">
      <c r="A58">
        <v>43</v>
      </c>
      <c r="B58" s="85">
        <v>41732</v>
      </c>
      <c r="C58" s="47">
        <v>189.17</v>
      </c>
      <c r="D58" s="47">
        <v>189.22</v>
      </c>
      <c r="E58" s="47">
        <v>188.05</v>
      </c>
      <c r="F58" s="47">
        <v>188.63</v>
      </c>
      <c r="G58" s="48">
        <v>77435000</v>
      </c>
      <c r="H58" s="47">
        <v>188.63</v>
      </c>
      <c r="I58" s="51">
        <f t="shared" si="1"/>
        <v>1</v>
      </c>
      <c r="J58" s="51">
        <f t="shared" ca="1" si="2"/>
        <v>1</v>
      </c>
      <c r="K58" s="47">
        <f t="shared" si="3"/>
        <v>189.17</v>
      </c>
      <c r="L58" s="47">
        <f t="shared" si="4"/>
        <v>189.22</v>
      </c>
      <c r="M58" s="47">
        <f t="shared" si="5"/>
        <v>188.05</v>
      </c>
      <c r="N58" s="47">
        <f t="shared" si="6"/>
        <v>188.63</v>
      </c>
      <c r="O58" s="48">
        <f t="shared" ca="1" si="7"/>
        <v>77435000</v>
      </c>
      <c r="U58" s="85">
        <v>37974</v>
      </c>
      <c r="V58" s="173">
        <v>0.51600000000000001</v>
      </c>
      <c r="W58" s="47">
        <f t="shared" ca="1" si="8"/>
        <v>108.9</v>
      </c>
      <c r="X58" s="85">
        <f t="shared" si="9"/>
        <v>37609</v>
      </c>
      <c r="Y58" s="85">
        <f t="shared" ca="1" si="10"/>
        <v>37610</v>
      </c>
      <c r="Z58" s="48">
        <f t="shared" ca="1" si="11"/>
        <v>5</v>
      </c>
      <c r="AA58" s="48">
        <f t="shared" ca="1" si="12"/>
        <v>1</v>
      </c>
      <c r="AB58" s="229">
        <f t="shared" ca="1" si="13"/>
        <v>1.63</v>
      </c>
      <c r="AC58" s="230">
        <f t="shared" ca="1" si="14"/>
        <v>1.4967860422405875E-2</v>
      </c>
    </row>
    <row r="59" spans="1:29" x14ac:dyDescent="0.25">
      <c r="A59">
        <v>44</v>
      </c>
      <c r="B59" s="85">
        <v>41731</v>
      </c>
      <c r="C59" s="47">
        <v>188.49</v>
      </c>
      <c r="D59" s="47">
        <v>189.13</v>
      </c>
      <c r="E59" s="47">
        <v>188.14</v>
      </c>
      <c r="F59" s="47">
        <v>188.88</v>
      </c>
      <c r="G59" s="48">
        <v>78774000</v>
      </c>
      <c r="H59" s="47">
        <v>188.88</v>
      </c>
      <c r="I59" s="51">
        <f t="shared" si="1"/>
        <v>1</v>
      </c>
      <c r="J59" s="51">
        <f t="shared" ca="1" si="2"/>
        <v>1</v>
      </c>
      <c r="K59" s="47">
        <f t="shared" si="3"/>
        <v>188.49</v>
      </c>
      <c r="L59" s="47">
        <f t="shared" si="4"/>
        <v>189.13</v>
      </c>
      <c r="M59" s="47">
        <f t="shared" si="5"/>
        <v>188.14</v>
      </c>
      <c r="N59" s="47">
        <f t="shared" si="6"/>
        <v>188.88</v>
      </c>
      <c r="O59" s="48">
        <f t="shared" ca="1" si="7"/>
        <v>78774000</v>
      </c>
      <c r="U59" s="85">
        <v>37883</v>
      </c>
      <c r="V59" s="173">
        <v>0.4</v>
      </c>
      <c r="W59" s="47">
        <f t="shared" ca="1" si="8"/>
        <v>103.67</v>
      </c>
      <c r="X59" s="85">
        <f t="shared" si="9"/>
        <v>37518</v>
      </c>
      <c r="Y59" s="85">
        <f t="shared" ca="1" si="10"/>
        <v>37519</v>
      </c>
      <c r="Z59" s="48">
        <f t="shared" ca="1" si="11"/>
        <v>5</v>
      </c>
      <c r="AA59" s="48">
        <f t="shared" ca="1" si="12"/>
        <v>1</v>
      </c>
      <c r="AB59" s="229">
        <f t="shared" ca="1" si="13"/>
        <v>1.5499999999999998</v>
      </c>
      <c r="AC59" s="230">
        <f t="shared" ca="1" si="14"/>
        <v>1.4951287739944051E-2</v>
      </c>
    </row>
    <row r="60" spans="1:29" x14ac:dyDescent="0.25">
      <c r="A60">
        <v>45</v>
      </c>
      <c r="B60" s="85">
        <v>41730</v>
      </c>
      <c r="C60" s="47">
        <v>187.62</v>
      </c>
      <c r="D60" s="47">
        <v>188.36</v>
      </c>
      <c r="E60" s="47">
        <v>187</v>
      </c>
      <c r="F60" s="47">
        <v>188.25</v>
      </c>
      <c r="G60" s="48">
        <v>89193000</v>
      </c>
      <c r="H60" s="47">
        <v>188.25</v>
      </c>
      <c r="I60" s="51">
        <f t="shared" si="1"/>
        <v>1</v>
      </c>
      <c r="J60" s="51">
        <f t="shared" ca="1" si="2"/>
        <v>1</v>
      </c>
      <c r="K60" s="47">
        <f t="shared" si="3"/>
        <v>187.62</v>
      </c>
      <c r="L60" s="47">
        <f t="shared" si="4"/>
        <v>188.36</v>
      </c>
      <c r="M60" s="47">
        <f t="shared" si="5"/>
        <v>187</v>
      </c>
      <c r="N60" s="47">
        <f t="shared" si="6"/>
        <v>188.25</v>
      </c>
      <c r="O60" s="48">
        <f t="shared" ca="1" si="7"/>
        <v>89193000</v>
      </c>
      <c r="U60" s="85">
        <v>37792</v>
      </c>
      <c r="V60" s="173">
        <v>0.36</v>
      </c>
      <c r="W60" s="47">
        <f t="shared" ca="1" si="8"/>
        <v>99.44</v>
      </c>
      <c r="X60" s="85">
        <f t="shared" si="9"/>
        <v>37427</v>
      </c>
      <c r="Y60" s="85">
        <f t="shared" ca="1" si="10"/>
        <v>37428</v>
      </c>
      <c r="Z60" s="48">
        <f t="shared" ca="1" si="11"/>
        <v>5</v>
      </c>
      <c r="AA60" s="48">
        <f t="shared" ca="1" si="12"/>
        <v>1</v>
      </c>
      <c r="AB60" s="229">
        <f t="shared" ca="1" si="13"/>
        <v>1.528</v>
      </c>
      <c r="AC60" s="230">
        <f t="shared" ca="1" si="14"/>
        <v>1.5366049879324216E-2</v>
      </c>
    </row>
    <row r="61" spans="1:29" x14ac:dyDescent="0.25">
      <c r="A61">
        <v>46</v>
      </c>
      <c r="B61" s="85">
        <v>41729</v>
      </c>
      <c r="C61" s="47">
        <v>186.67</v>
      </c>
      <c r="D61" s="47">
        <v>187.3</v>
      </c>
      <c r="E61" s="47">
        <v>185.52</v>
      </c>
      <c r="F61" s="47">
        <v>187.01</v>
      </c>
      <c r="G61" s="48">
        <v>99745000</v>
      </c>
      <c r="H61" s="47">
        <v>187.01</v>
      </c>
      <c r="I61" s="51">
        <f t="shared" si="1"/>
        <v>1</v>
      </c>
      <c r="J61" s="51">
        <f t="shared" ca="1" si="2"/>
        <v>1</v>
      </c>
      <c r="K61" s="47">
        <f t="shared" si="3"/>
        <v>186.67</v>
      </c>
      <c r="L61" s="47">
        <f t="shared" si="4"/>
        <v>187.3</v>
      </c>
      <c r="M61" s="47">
        <f t="shared" si="5"/>
        <v>185.52</v>
      </c>
      <c r="N61" s="47">
        <f t="shared" si="6"/>
        <v>187.01</v>
      </c>
      <c r="O61" s="48">
        <f t="shared" ca="1" si="7"/>
        <v>99745000</v>
      </c>
      <c r="U61" s="85">
        <v>37701</v>
      </c>
      <c r="V61" s="173">
        <v>0.35399999999999998</v>
      </c>
      <c r="W61" s="47">
        <f t="shared" ca="1" si="8"/>
        <v>89.67</v>
      </c>
      <c r="X61" s="85">
        <f t="shared" si="9"/>
        <v>37336</v>
      </c>
      <c r="Y61" s="85">
        <f t="shared" ca="1" si="10"/>
        <v>37428</v>
      </c>
      <c r="Z61" s="48">
        <f t="shared" ca="1" si="11"/>
        <v>4</v>
      </c>
      <c r="AA61" s="48">
        <f t="shared" ca="1" si="12"/>
        <v>0</v>
      </c>
      <c r="AB61" s="229">
        <f t="shared" ca="1" si="13"/>
        <v>1.5209999999999999</v>
      </c>
      <c r="AC61" s="230">
        <f t="shared" ca="1" si="14"/>
        <v>1.6962194713951152E-2</v>
      </c>
    </row>
    <row r="62" spans="1:29" x14ac:dyDescent="0.25">
      <c r="A62">
        <v>47</v>
      </c>
      <c r="B62" s="85">
        <v>41726</v>
      </c>
      <c r="C62" s="47">
        <v>185.11</v>
      </c>
      <c r="D62" s="47">
        <v>186.42</v>
      </c>
      <c r="E62" s="47">
        <v>185</v>
      </c>
      <c r="F62" s="47">
        <v>185.49</v>
      </c>
      <c r="G62" s="48">
        <v>101642000</v>
      </c>
      <c r="H62" s="47">
        <v>185.49</v>
      </c>
      <c r="I62" s="51">
        <f t="shared" si="1"/>
        <v>1</v>
      </c>
      <c r="J62" s="51">
        <f t="shared" ca="1" si="2"/>
        <v>1</v>
      </c>
      <c r="K62" s="47">
        <f t="shared" si="3"/>
        <v>185.11</v>
      </c>
      <c r="L62" s="47">
        <f t="shared" si="4"/>
        <v>186.42</v>
      </c>
      <c r="M62" s="47">
        <f t="shared" si="5"/>
        <v>185</v>
      </c>
      <c r="N62" s="47">
        <f t="shared" si="6"/>
        <v>185.49</v>
      </c>
      <c r="O62" s="48">
        <f t="shared" ca="1" si="7"/>
        <v>101642000</v>
      </c>
      <c r="U62" s="85">
        <v>37610</v>
      </c>
      <c r="V62" s="173">
        <v>0.436</v>
      </c>
      <c r="W62" s="47">
        <f t="shared" ca="1" si="8"/>
        <v>89.99</v>
      </c>
      <c r="X62" s="85">
        <f t="shared" si="9"/>
        <v>37245</v>
      </c>
      <c r="Y62" s="85">
        <f t="shared" ca="1" si="10"/>
        <v>37246</v>
      </c>
      <c r="Z62" s="48">
        <f t="shared" ca="1" si="11"/>
        <v>5</v>
      </c>
      <c r="AA62" s="48">
        <f t="shared" ca="1" si="12"/>
        <v>1</v>
      </c>
      <c r="AB62" s="229">
        <f t="shared" ca="1" si="13"/>
        <v>1.498</v>
      </c>
      <c r="AC62" s="230">
        <f t="shared" ca="1" si="14"/>
        <v>1.6646294032670296E-2</v>
      </c>
    </row>
    <row r="63" spans="1:29" x14ac:dyDescent="0.25">
      <c r="A63">
        <v>48</v>
      </c>
      <c r="B63" s="85">
        <v>41725</v>
      </c>
      <c r="C63" s="47">
        <v>184.75</v>
      </c>
      <c r="D63" s="47">
        <v>185.34</v>
      </c>
      <c r="E63" s="47">
        <v>183.9</v>
      </c>
      <c r="F63" s="47">
        <v>184.58</v>
      </c>
      <c r="G63" s="48">
        <v>142383000</v>
      </c>
      <c r="H63" s="47">
        <v>184.58</v>
      </c>
      <c r="I63" s="51">
        <f t="shared" si="1"/>
        <v>1</v>
      </c>
      <c r="J63" s="51">
        <f t="shared" ca="1" si="2"/>
        <v>1</v>
      </c>
      <c r="K63" s="47">
        <f t="shared" si="3"/>
        <v>184.75</v>
      </c>
      <c r="L63" s="47">
        <f t="shared" si="4"/>
        <v>185.34</v>
      </c>
      <c r="M63" s="47">
        <f t="shared" si="5"/>
        <v>183.9</v>
      </c>
      <c r="N63" s="47">
        <f t="shared" si="6"/>
        <v>184.58</v>
      </c>
      <c r="O63" s="48">
        <f t="shared" ca="1" si="7"/>
        <v>142383000</v>
      </c>
      <c r="U63" s="85">
        <v>37519</v>
      </c>
      <c r="V63" s="173">
        <v>0.378</v>
      </c>
      <c r="W63" s="47">
        <f t="shared" ca="1" si="8"/>
        <v>84.35</v>
      </c>
      <c r="X63" s="85">
        <f t="shared" si="9"/>
        <v>37154</v>
      </c>
      <c r="Y63" s="85">
        <f t="shared" ca="1" si="10"/>
        <v>37155</v>
      </c>
      <c r="Z63" s="48">
        <f t="shared" ca="1" si="11"/>
        <v>5</v>
      </c>
      <c r="AA63" s="48">
        <f t="shared" ca="1" si="12"/>
        <v>1</v>
      </c>
      <c r="AB63" s="229">
        <f t="shared" ca="1" si="13"/>
        <v>1.4550000000000001</v>
      </c>
      <c r="AC63" s="230">
        <f t="shared" ca="1" si="14"/>
        <v>1.7249555423829284E-2</v>
      </c>
    </row>
    <row r="64" spans="1:29" x14ac:dyDescent="0.25">
      <c r="A64">
        <v>49</v>
      </c>
      <c r="B64" s="85">
        <v>41724</v>
      </c>
      <c r="C64" s="47">
        <v>187.04</v>
      </c>
      <c r="D64" s="47">
        <v>187.34</v>
      </c>
      <c r="E64" s="47">
        <v>184.92</v>
      </c>
      <c r="F64" s="47">
        <v>184.97</v>
      </c>
      <c r="G64" s="48">
        <v>119843000</v>
      </c>
      <c r="H64" s="47">
        <v>184.97</v>
      </c>
      <c r="I64" s="51">
        <f t="shared" si="1"/>
        <v>1</v>
      </c>
      <c r="J64" s="51">
        <f t="shared" ca="1" si="2"/>
        <v>1</v>
      </c>
      <c r="K64" s="47">
        <f t="shared" si="3"/>
        <v>187.04</v>
      </c>
      <c r="L64" s="47">
        <f t="shared" si="4"/>
        <v>187.34</v>
      </c>
      <c r="M64" s="47">
        <f t="shared" si="5"/>
        <v>184.92</v>
      </c>
      <c r="N64" s="47">
        <f t="shared" si="6"/>
        <v>184.97</v>
      </c>
      <c r="O64" s="48">
        <f t="shared" ca="1" si="7"/>
        <v>119843000</v>
      </c>
      <c r="U64" s="85">
        <v>37428</v>
      </c>
      <c r="V64" s="173">
        <v>0.35299999999999998</v>
      </c>
      <c r="W64" s="47">
        <f t="shared" ca="1" si="8"/>
        <v>99.28</v>
      </c>
      <c r="X64" s="85">
        <f t="shared" si="9"/>
        <v>37063</v>
      </c>
      <c r="Y64" s="85">
        <f t="shared" ca="1" si="10"/>
        <v>37155</v>
      </c>
      <c r="Z64" s="48">
        <f t="shared" ca="1" si="11"/>
        <v>4</v>
      </c>
      <c r="AA64" s="48">
        <f t="shared" ca="1" si="12"/>
        <v>0</v>
      </c>
      <c r="AB64" s="229">
        <f t="shared" ca="1" si="13"/>
        <v>1.446</v>
      </c>
      <c r="AC64" s="230">
        <f t="shared" ca="1" si="14"/>
        <v>1.4564867042707492E-2</v>
      </c>
    </row>
    <row r="65" spans="1:29" x14ac:dyDescent="0.25">
      <c r="A65">
        <v>50</v>
      </c>
      <c r="B65" s="85">
        <v>41723</v>
      </c>
      <c r="C65" s="47">
        <v>186.37</v>
      </c>
      <c r="D65" s="47">
        <v>186.94</v>
      </c>
      <c r="E65" s="47">
        <v>185.27</v>
      </c>
      <c r="F65" s="47">
        <v>186.31</v>
      </c>
      <c r="G65" s="48">
        <v>103852000</v>
      </c>
      <c r="H65" s="47">
        <v>186.31</v>
      </c>
      <c r="I65" s="51">
        <f t="shared" si="1"/>
        <v>1</v>
      </c>
      <c r="J65" s="51">
        <f t="shared" ca="1" si="2"/>
        <v>1</v>
      </c>
      <c r="K65" s="47">
        <f t="shared" si="3"/>
        <v>186.37</v>
      </c>
      <c r="L65" s="47">
        <f t="shared" si="4"/>
        <v>186.94</v>
      </c>
      <c r="M65" s="47">
        <f t="shared" si="5"/>
        <v>185.27</v>
      </c>
      <c r="N65" s="47">
        <f t="shared" si="6"/>
        <v>186.31</v>
      </c>
      <c r="O65" s="48">
        <f t="shared" ca="1" si="7"/>
        <v>103852000</v>
      </c>
      <c r="U65" s="85">
        <v>37330</v>
      </c>
      <c r="V65" s="173">
        <v>0.33100000000000002</v>
      </c>
      <c r="W65" s="47">
        <f t="shared" ca="1" si="8"/>
        <v>116.65</v>
      </c>
      <c r="X65" s="85">
        <f t="shared" si="9"/>
        <v>36965</v>
      </c>
      <c r="Y65" s="85">
        <f t="shared" ca="1" si="10"/>
        <v>36966</v>
      </c>
      <c r="Z65" s="48">
        <f t="shared" ca="1" si="11"/>
        <v>5</v>
      </c>
      <c r="AA65" s="48">
        <f t="shared" ca="1" si="12"/>
        <v>1</v>
      </c>
      <c r="AB65" s="229">
        <f t="shared" ca="1" si="13"/>
        <v>1.4390000000000001</v>
      </c>
      <c r="AC65" s="230">
        <f t="shared" ca="1" si="14"/>
        <v>1.2336048006858122E-2</v>
      </c>
    </row>
    <row r="66" spans="1:29" x14ac:dyDescent="0.25">
      <c r="A66">
        <v>51</v>
      </c>
      <c r="B66" s="85">
        <v>41722</v>
      </c>
      <c r="C66" s="47">
        <v>186.84</v>
      </c>
      <c r="D66" s="47">
        <v>187.07</v>
      </c>
      <c r="E66" s="47">
        <v>184.62</v>
      </c>
      <c r="F66" s="47">
        <v>185.43</v>
      </c>
      <c r="G66" s="48">
        <v>121411000</v>
      </c>
      <c r="H66" s="47">
        <v>185.43</v>
      </c>
      <c r="I66" s="51">
        <f t="shared" si="1"/>
        <v>1</v>
      </c>
      <c r="J66" s="51">
        <f t="shared" ca="1" si="2"/>
        <v>1</v>
      </c>
      <c r="K66" s="47">
        <f t="shared" si="3"/>
        <v>186.84</v>
      </c>
      <c r="L66" s="47">
        <f t="shared" si="4"/>
        <v>187.07</v>
      </c>
      <c r="M66" s="47">
        <f t="shared" si="5"/>
        <v>184.62</v>
      </c>
      <c r="N66" s="47">
        <f t="shared" si="6"/>
        <v>185.43</v>
      </c>
      <c r="O66" s="48">
        <f t="shared" ca="1" si="7"/>
        <v>121411000</v>
      </c>
      <c r="U66" s="85">
        <v>37246</v>
      </c>
      <c r="V66" s="173">
        <v>0.39300000000000002</v>
      </c>
      <c r="W66" s="47">
        <f t="shared" ca="1" si="8"/>
        <v>114.95</v>
      </c>
      <c r="X66" s="85">
        <f t="shared" si="9"/>
        <v>36881</v>
      </c>
      <c r="Y66" s="85">
        <f t="shared" ca="1" si="10"/>
        <v>36887</v>
      </c>
      <c r="Z66" s="48">
        <f t="shared" ca="1" si="11"/>
        <v>5</v>
      </c>
      <c r="AA66" s="48">
        <f t="shared" ca="1" si="12"/>
        <v>1</v>
      </c>
      <c r="AB66" s="229">
        <f t="shared" ca="1" si="13"/>
        <v>1.4239999999999999</v>
      </c>
      <c r="AC66" s="230">
        <f t="shared" ca="1" si="14"/>
        <v>1.2387994780339277E-2</v>
      </c>
    </row>
    <row r="67" spans="1:29" x14ac:dyDescent="0.25">
      <c r="A67">
        <v>52</v>
      </c>
      <c r="B67" s="85">
        <v>41719</v>
      </c>
      <c r="C67" s="47">
        <v>187.71</v>
      </c>
      <c r="D67" s="47">
        <v>189.02</v>
      </c>
      <c r="E67" s="47">
        <v>186.03</v>
      </c>
      <c r="F67" s="47">
        <v>186.2</v>
      </c>
      <c r="G67" s="48">
        <v>163128000</v>
      </c>
      <c r="H67" s="47">
        <v>186.2</v>
      </c>
      <c r="I67" s="51">
        <f t="shared" si="1"/>
        <v>1</v>
      </c>
      <c r="J67" s="51">
        <f t="shared" ca="1" si="2"/>
        <v>1</v>
      </c>
      <c r="K67" s="47">
        <f t="shared" si="3"/>
        <v>187.71</v>
      </c>
      <c r="L67" s="47">
        <f t="shared" si="4"/>
        <v>189.02</v>
      </c>
      <c r="M67" s="47">
        <f t="shared" si="5"/>
        <v>186.03</v>
      </c>
      <c r="N67" s="47">
        <f t="shared" si="6"/>
        <v>186.2</v>
      </c>
      <c r="O67" s="48">
        <f t="shared" ca="1" si="7"/>
        <v>163128000</v>
      </c>
      <c r="U67" s="85">
        <v>37155</v>
      </c>
      <c r="V67" s="173">
        <v>0.36899999999999999</v>
      </c>
      <c r="W67" s="47">
        <f t="shared" ca="1" si="8"/>
        <v>97.28</v>
      </c>
      <c r="X67" s="85">
        <f t="shared" si="9"/>
        <v>36790</v>
      </c>
      <c r="Y67" s="85">
        <f t="shared" ca="1" si="10"/>
        <v>36875</v>
      </c>
      <c r="Z67" s="48">
        <f t="shared" ca="1" si="11"/>
        <v>5</v>
      </c>
      <c r="AA67" s="48">
        <f t="shared" ca="1" si="12"/>
        <v>0</v>
      </c>
      <c r="AB67" s="229">
        <f t="shared" ca="1" si="13"/>
        <v>1.4419999999999999</v>
      </c>
      <c r="AC67" s="230">
        <f t="shared" ca="1" si="14"/>
        <v>1.4823190789473684E-2</v>
      </c>
    </row>
    <row r="68" spans="1:29" x14ac:dyDescent="0.25">
      <c r="A68">
        <v>53</v>
      </c>
      <c r="B68" s="85">
        <v>41718</v>
      </c>
      <c r="C68" s="47">
        <v>186.25</v>
      </c>
      <c r="D68" s="47">
        <v>187.89</v>
      </c>
      <c r="E68" s="47">
        <v>185.92</v>
      </c>
      <c r="F68" s="47">
        <v>187.75</v>
      </c>
      <c r="G68" s="48">
        <v>117241000</v>
      </c>
      <c r="H68" s="47">
        <v>186.93</v>
      </c>
      <c r="I68" s="51">
        <f t="shared" si="1"/>
        <v>0.99563249001331566</v>
      </c>
      <c r="J68" s="51">
        <f t="shared" ca="1" si="2"/>
        <v>1</v>
      </c>
      <c r="K68" s="47">
        <f t="shared" si="3"/>
        <v>185.44</v>
      </c>
      <c r="L68" s="47">
        <f t="shared" si="4"/>
        <v>187.07</v>
      </c>
      <c r="M68" s="47">
        <f t="shared" si="5"/>
        <v>185.11</v>
      </c>
      <c r="N68" s="47">
        <f t="shared" si="6"/>
        <v>186.93</v>
      </c>
      <c r="O68" s="48">
        <f t="shared" ca="1" si="7"/>
        <v>117241000</v>
      </c>
      <c r="U68" s="85">
        <v>37057</v>
      </c>
      <c r="V68" s="173">
        <v>0.34599999999999997</v>
      </c>
      <c r="W68" s="47">
        <f t="shared" ca="1" si="8"/>
        <v>121.85</v>
      </c>
      <c r="X68" s="85">
        <f t="shared" si="9"/>
        <v>36692</v>
      </c>
      <c r="Y68" s="85">
        <f t="shared" ca="1" si="10"/>
        <v>36693</v>
      </c>
      <c r="Z68" s="48">
        <f t="shared" ca="1" si="11"/>
        <v>7</v>
      </c>
      <c r="AA68" s="48">
        <f t="shared" ca="1" si="12"/>
        <v>1</v>
      </c>
      <c r="AB68" s="229">
        <f t="shared" ca="1" si="13"/>
        <v>1.448</v>
      </c>
      <c r="AC68" s="230">
        <f t="shared" ca="1" si="14"/>
        <v>1.188346327451785E-2</v>
      </c>
    </row>
    <row r="69" spans="1:29" x14ac:dyDescent="0.25">
      <c r="A69">
        <v>54</v>
      </c>
      <c r="B69" s="85">
        <v>41717</v>
      </c>
      <c r="C69" s="47">
        <v>187.68</v>
      </c>
      <c r="D69" s="47">
        <v>187.94</v>
      </c>
      <c r="E69" s="47">
        <v>185.47</v>
      </c>
      <c r="F69" s="47">
        <v>186.66</v>
      </c>
      <c r="G69" s="48">
        <v>176267300</v>
      </c>
      <c r="H69" s="47">
        <v>185.84</v>
      </c>
      <c r="I69" s="51">
        <f t="shared" si="1"/>
        <v>0.9956069859637845</v>
      </c>
      <c r="J69" s="51">
        <f t="shared" ca="1" si="2"/>
        <v>1</v>
      </c>
      <c r="K69" s="47">
        <f t="shared" si="3"/>
        <v>186.86</v>
      </c>
      <c r="L69" s="47">
        <f t="shared" si="4"/>
        <v>187.11</v>
      </c>
      <c r="M69" s="47">
        <f t="shared" si="5"/>
        <v>184.66</v>
      </c>
      <c r="N69" s="47">
        <f t="shared" si="6"/>
        <v>185.84</v>
      </c>
      <c r="O69" s="48">
        <f t="shared" ca="1" si="7"/>
        <v>176267300</v>
      </c>
      <c r="U69" s="85">
        <v>36966</v>
      </c>
      <c r="V69" s="173">
        <v>0.316</v>
      </c>
      <c r="W69" s="47">
        <f t="shared" ca="1" si="8"/>
        <v>115.01</v>
      </c>
      <c r="X69" s="85">
        <f t="shared" si="9"/>
        <v>36601</v>
      </c>
      <c r="Y69" s="85">
        <f t="shared" ca="1" si="10"/>
        <v>36602</v>
      </c>
      <c r="Z69" s="48">
        <f t="shared" ca="1" si="11"/>
        <v>7</v>
      </c>
      <c r="AA69" s="48">
        <f t="shared" ca="1" si="12"/>
        <v>1</v>
      </c>
      <c r="AB69" s="229">
        <f t="shared" ca="1" si="13"/>
        <v>1.45</v>
      </c>
      <c r="AC69" s="230">
        <f t="shared" ca="1" si="14"/>
        <v>1.2607599339187895E-2</v>
      </c>
    </row>
    <row r="70" spans="1:29" x14ac:dyDescent="0.25">
      <c r="A70">
        <v>55</v>
      </c>
      <c r="B70" s="85">
        <v>41716</v>
      </c>
      <c r="C70" s="47">
        <v>186.71</v>
      </c>
      <c r="D70" s="47">
        <v>187.91</v>
      </c>
      <c r="E70" s="47">
        <v>186.51</v>
      </c>
      <c r="F70" s="47">
        <v>187.66</v>
      </c>
      <c r="G70" s="48">
        <v>101804600</v>
      </c>
      <c r="H70" s="47">
        <v>186.84</v>
      </c>
      <c r="I70" s="51">
        <f t="shared" si="1"/>
        <v>0.99563039539592879</v>
      </c>
      <c r="J70" s="51">
        <f t="shared" ca="1" si="2"/>
        <v>1</v>
      </c>
      <c r="K70" s="47">
        <f t="shared" si="3"/>
        <v>185.89</v>
      </c>
      <c r="L70" s="47">
        <f t="shared" si="4"/>
        <v>187.09</v>
      </c>
      <c r="M70" s="47">
        <f t="shared" si="5"/>
        <v>185.7</v>
      </c>
      <c r="N70" s="47">
        <f t="shared" si="6"/>
        <v>186.84</v>
      </c>
      <c r="O70" s="48">
        <f t="shared" ca="1" si="7"/>
        <v>101804600</v>
      </c>
      <c r="U70" s="85">
        <v>36887</v>
      </c>
      <c r="V70" s="173">
        <v>0</v>
      </c>
      <c r="W70" s="47">
        <f t="shared" ca="1" si="8"/>
        <v>133.31</v>
      </c>
      <c r="X70" s="85">
        <f t="shared" si="9"/>
        <v>36521</v>
      </c>
      <c r="Y70" s="85">
        <f t="shared" ca="1" si="10"/>
        <v>36602</v>
      </c>
      <c r="Z70" s="48">
        <f t="shared" ca="1" si="11"/>
        <v>6</v>
      </c>
      <c r="AA70" s="48">
        <f t="shared" ca="1" si="12"/>
        <v>0</v>
      </c>
      <c r="AB70" s="229">
        <f t="shared" ca="1" si="13"/>
        <v>1.5049999999999999</v>
      </c>
      <c r="AC70" s="230">
        <f t="shared" ca="1" si="14"/>
        <v>1.1289475658240192E-2</v>
      </c>
    </row>
    <row r="71" spans="1:29" x14ac:dyDescent="0.25">
      <c r="A71">
        <v>56</v>
      </c>
      <c r="B71" s="85">
        <v>41715</v>
      </c>
      <c r="C71" s="47">
        <v>185.59</v>
      </c>
      <c r="D71" s="47">
        <v>186.77</v>
      </c>
      <c r="E71" s="47">
        <v>185.51</v>
      </c>
      <c r="F71" s="47">
        <v>186.33</v>
      </c>
      <c r="G71" s="48">
        <v>98359500</v>
      </c>
      <c r="H71" s="47">
        <v>185.51</v>
      </c>
      <c r="I71" s="51">
        <f t="shared" si="1"/>
        <v>0.99559920571029881</v>
      </c>
      <c r="J71" s="51">
        <f t="shared" ca="1" si="2"/>
        <v>1</v>
      </c>
      <c r="K71" s="47">
        <f t="shared" si="3"/>
        <v>184.77</v>
      </c>
      <c r="L71" s="47">
        <f t="shared" si="4"/>
        <v>185.95</v>
      </c>
      <c r="M71" s="47">
        <f t="shared" si="5"/>
        <v>184.69</v>
      </c>
      <c r="N71" s="47">
        <f t="shared" si="6"/>
        <v>185.51</v>
      </c>
      <c r="O71" s="48">
        <f t="shared" ca="1" si="7"/>
        <v>98359500</v>
      </c>
      <c r="U71" s="85">
        <v>36875</v>
      </c>
      <c r="V71" s="173">
        <v>0.41099999999999998</v>
      </c>
      <c r="W71" s="47">
        <f t="shared" ca="1" si="8"/>
        <v>130.97</v>
      </c>
      <c r="X71" s="85">
        <f t="shared" si="9"/>
        <v>36509</v>
      </c>
      <c r="Y71" s="85">
        <f t="shared" ca="1" si="10"/>
        <v>36511</v>
      </c>
      <c r="Z71" s="48">
        <f t="shared" ca="1" si="11"/>
        <v>6</v>
      </c>
      <c r="AA71" s="48">
        <f t="shared" ca="1" si="12"/>
        <v>1</v>
      </c>
      <c r="AB71" s="229">
        <f t="shared" ca="1" si="13"/>
        <v>1.5049999999999999</v>
      </c>
      <c r="AC71" s="230">
        <f t="shared" ca="1" si="14"/>
        <v>1.1491181186531266E-2</v>
      </c>
    </row>
    <row r="72" spans="1:29" x14ac:dyDescent="0.25">
      <c r="A72">
        <v>57</v>
      </c>
      <c r="B72" s="85">
        <v>41712</v>
      </c>
      <c r="C72" s="47">
        <v>184.85</v>
      </c>
      <c r="D72" s="47">
        <v>185.8</v>
      </c>
      <c r="E72" s="47">
        <v>184.44</v>
      </c>
      <c r="F72" s="47">
        <v>184.66</v>
      </c>
      <c r="G72" s="48">
        <v>153919600</v>
      </c>
      <c r="H72" s="47">
        <v>183.85</v>
      </c>
      <c r="I72" s="51">
        <f t="shared" si="1"/>
        <v>0.99561356005631974</v>
      </c>
      <c r="J72" s="51">
        <f t="shared" ca="1" si="2"/>
        <v>1</v>
      </c>
      <c r="K72" s="47">
        <f t="shared" si="3"/>
        <v>184.04</v>
      </c>
      <c r="L72" s="47">
        <f t="shared" si="4"/>
        <v>184.98</v>
      </c>
      <c r="M72" s="47">
        <f t="shared" si="5"/>
        <v>183.63</v>
      </c>
      <c r="N72" s="47">
        <f t="shared" si="6"/>
        <v>183.85</v>
      </c>
      <c r="O72" s="48">
        <f t="shared" ca="1" si="7"/>
        <v>153919600</v>
      </c>
      <c r="U72" s="85">
        <v>36784</v>
      </c>
      <c r="V72" s="173">
        <v>0.375</v>
      </c>
      <c r="W72" s="47">
        <f t="shared" ca="1" si="8"/>
        <v>146</v>
      </c>
      <c r="X72" s="85">
        <f t="shared" si="9"/>
        <v>36418</v>
      </c>
      <c r="Y72" s="85">
        <f t="shared" ca="1" si="10"/>
        <v>36420</v>
      </c>
      <c r="Z72" s="48">
        <f t="shared" ca="1" si="11"/>
        <v>6</v>
      </c>
      <c r="AA72" s="48">
        <f t="shared" ca="1" si="12"/>
        <v>1</v>
      </c>
      <c r="AB72" s="229">
        <f t="shared" ca="1" si="13"/>
        <v>1.4419999999999999</v>
      </c>
      <c r="AC72" s="230">
        <f t="shared" ca="1" si="14"/>
        <v>9.8767123287671222E-3</v>
      </c>
    </row>
    <row r="73" spans="1:29" x14ac:dyDescent="0.25">
      <c r="A73">
        <v>58</v>
      </c>
      <c r="B73" s="85">
        <v>41711</v>
      </c>
      <c r="C73" s="47">
        <v>187.84</v>
      </c>
      <c r="D73" s="47">
        <v>187.99</v>
      </c>
      <c r="E73" s="47">
        <v>184.66</v>
      </c>
      <c r="F73" s="47">
        <v>185.18</v>
      </c>
      <c r="G73" s="48">
        <v>155014300</v>
      </c>
      <c r="H73" s="47">
        <v>184.37</v>
      </c>
      <c r="I73" s="51">
        <f t="shared" si="1"/>
        <v>0.99562587752457066</v>
      </c>
      <c r="J73" s="51">
        <f t="shared" ca="1" si="2"/>
        <v>1</v>
      </c>
      <c r="K73" s="47">
        <f t="shared" si="3"/>
        <v>187.02</v>
      </c>
      <c r="L73" s="47">
        <f t="shared" si="4"/>
        <v>187.17</v>
      </c>
      <c r="M73" s="47">
        <f t="shared" si="5"/>
        <v>183.85</v>
      </c>
      <c r="N73" s="47">
        <f t="shared" si="6"/>
        <v>184.37</v>
      </c>
      <c r="O73" s="48">
        <f t="shared" ca="1" si="7"/>
        <v>155014300</v>
      </c>
      <c r="U73" s="85">
        <v>36783</v>
      </c>
      <c r="V73" s="173">
        <v>0</v>
      </c>
      <c r="W73" s="47">
        <f t="shared" ca="1" si="8"/>
        <v>149.63999999999999</v>
      </c>
      <c r="X73" s="85">
        <f t="shared" si="9"/>
        <v>36417</v>
      </c>
      <c r="Y73" s="85">
        <f t="shared" ca="1" si="10"/>
        <v>36420</v>
      </c>
      <c r="Z73" s="48">
        <f t="shared" ca="1" si="11"/>
        <v>5</v>
      </c>
      <c r="AA73" s="48">
        <f t="shared" ca="1" si="12"/>
        <v>1</v>
      </c>
      <c r="AB73" s="229">
        <f t="shared" ca="1" si="13"/>
        <v>1.0669999999999999</v>
      </c>
      <c r="AC73" s="230">
        <f t="shared" ca="1" si="14"/>
        <v>7.1304464047046243E-3</v>
      </c>
    </row>
    <row r="74" spans="1:29" x14ac:dyDescent="0.25">
      <c r="A74">
        <v>59</v>
      </c>
      <c r="B74" s="85">
        <v>41710</v>
      </c>
      <c r="C74" s="47">
        <v>186.32</v>
      </c>
      <c r="D74" s="47">
        <v>187.35</v>
      </c>
      <c r="E74" s="47">
        <v>185.9</v>
      </c>
      <c r="F74" s="47">
        <v>187.28</v>
      </c>
      <c r="G74" s="48">
        <v>104824400</v>
      </c>
      <c r="H74" s="47">
        <v>186.46</v>
      </c>
      <c r="I74" s="51">
        <f t="shared" si="1"/>
        <v>0.99562152926099956</v>
      </c>
      <c r="J74" s="51">
        <f t="shared" ca="1" si="2"/>
        <v>1</v>
      </c>
      <c r="K74" s="47">
        <f t="shared" si="3"/>
        <v>185.5</v>
      </c>
      <c r="L74" s="47">
        <f t="shared" si="4"/>
        <v>186.53</v>
      </c>
      <c r="M74" s="47">
        <f t="shared" si="5"/>
        <v>185.09</v>
      </c>
      <c r="N74" s="47">
        <f t="shared" si="6"/>
        <v>186.46</v>
      </c>
      <c r="O74" s="48">
        <f t="shared" ca="1" si="7"/>
        <v>104824400</v>
      </c>
      <c r="U74" s="85">
        <v>36693</v>
      </c>
      <c r="V74" s="173">
        <v>0.34799999999999998</v>
      </c>
      <c r="W74" s="47">
        <f t="shared" ca="1" si="8"/>
        <v>146.59</v>
      </c>
      <c r="X74" s="85">
        <f t="shared" si="9"/>
        <v>36327</v>
      </c>
      <c r="Y74" s="85">
        <f t="shared" ca="1" si="10"/>
        <v>36329</v>
      </c>
      <c r="Z74" s="48">
        <f t="shared" ca="1" si="11"/>
        <v>5</v>
      </c>
      <c r="AA74" s="48">
        <f t="shared" ca="1" si="12"/>
        <v>1</v>
      </c>
      <c r="AB74" s="229">
        <f t="shared" ca="1" si="13"/>
        <v>1.4390000000000001</v>
      </c>
      <c r="AC74" s="230">
        <f t="shared" ca="1" si="14"/>
        <v>9.8164949860154171E-3</v>
      </c>
    </row>
    <row r="75" spans="1:29" x14ac:dyDescent="0.25">
      <c r="A75">
        <v>60</v>
      </c>
      <c r="B75" s="85">
        <v>41709</v>
      </c>
      <c r="C75" s="47">
        <v>188.44</v>
      </c>
      <c r="D75" s="47">
        <v>188.71</v>
      </c>
      <c r="E75" s="47">
        <v>186.8</v>
      </c>
      <c r="F75" s="47">
        <v>187.23</v>
      </c>
      <c r="G75" s="48">
        <v>99009100</v>
      </c>
      <c r="H75" s="47">
        <v>186.41</v>
      </c>
      <c r="I75" s="51">
        <f t="shared" si="1"/>
        <v>0.99562035998504517</v>
      </c>
      <c r="J75" s="51">
        <f t="shared" ca="1" si="2"/>
        <v>1</v>
      </c>
      <c r="K75" s="47">
        <f t="shared" si="3"/>
        <v>187.61</v>
      </c>
      <c r="L75" s="47">
        <f t="shared" si="4"/>
        <v>187.88</v>
      </c>
      <c r="M75" s="47">
        <f t="shared" si="5"/>
        <v>185.98</v>
      </c>
      <c r="N75" s="47">
        <f t="shared" si="6"/>
        <v>186.41</v>
      </c>
      <c r="O75" s="48">
        <f t="shared" ca="1" si="7"/>
        <v>99009100</v>
      </c>
      <c r="U75" s="85">
        <v>36602</v>
      </c>
      <c r="V75" s="173">
        <v>0.371</v>
      </c>
      <c r="W75" s="47">
        <f t="shared" ca="1" si="8"/>
        <v>146.94</v>
      </c>
      <c r="X75" s="85">
        <f t="shared" si="9"/>
        <v>36236</v>
      </c>
      <c r="Y75" s="85">
        <f t="shared" ca="1" si="10"/>
        <v>36238</v>
      </c>
      <c r="Z75" s="48">
        <f t="shared" ca="1" si="11"/>
        <v>5</v>
      </c>
      <c r="AA75" s="48">
        <f t="shared" ca="1" si="12"/>
        <v>1</v>
      </c>
      <c r="AB75" s="229">
        <f t="shared" ca="1" si="13"/>
        <v>1.496</v>
      </c>
      <c r="AC75" s="230">
        <f t="shared" ca="1" si="14"/>
        <v>1.0181026269225533E-2</v>
      </c>
    </row>
    <row r="76" spans="1:29" x14ac:dyDescent="0.25">
      <c r="A76">
        <v>61</v>
      </c>
      <c r="B76" s="85">
        <v>41708</v>
      </c>
      <c r="C76" s="47">
        <v>187.97</v>
      </c>
      <c r="D76" s="47">
        <v>188.23</v>
      </c>
      <c r="E76" s="47">
        <v>187.08</v>
      </c>
      <c r="F76" s="47">
        <v>188.16</v>
      </c>
      <c r="G76" s="48">
        <v>74939200</v>
      </c>
      <c r="H76" s="47">
        <v>187.33</v>
      </c>
      <c r="I76" s="51">
        <f t="shared" si="1"/>
        <v>0.9955888605442178</v>
      </c>
      <c r="J76" s="51">
        <f t="shared" ca="1" si="2"/>
        <v>1</v>
      </c>
      <c r="K76" s="47">
        <f t="shared" si="3"/>
        <v>187.14</v>
      </c>
      <c r="L76" s="47">
        <f t="shared" si="4"/>
        <v>187.4</v>
      </c>
      <c r="M76" s="47">
        <f t="shared" si="5"/>
        <v>186.25</v>
      </c>
      <c r="N76" s="47">
        <f t="shared" si="6"/>
        <v>187.33</v>
      </c>
      <c r="O76" s="48">
        <f t="shared" ca="1" si="7"/>
        <v>74939200</v>
      </c>
      <c r="U76" s="85">
        <v>36511</v>
      </c>
      <c r="V76" s="173">
        <v>0.34799999999999998</v>
      </c>
      <c r="W76" s="47">
        <f t="shared" ca="1" si="8"/>
        <v>142.69</v>
      </c>
      <c r="X76" s="85">
        <f t="shared" si="9"/>
        <v>36146</v>
      </c>
      <c r="Y76" s="85">
        <f t="shared" ca="1" si="10"/>
        <v>36147</v>
      </c>
      <c r="Z76" s="48">
        <f t="shared" ca="1" si="11"/>
        <v>5</v>
      </c>
      <c r="AA76" s="48">
        <f t="shared" ca="1" si="12"/>
        <v>1</v>
      </c>
      <c r="AB76" s="229">
        <f t="shared" ca="1" si="13"/>
        <v>1.4449999999999998</v>
      </c>
      <c r="AC76" s="230">
        <f t="shared" ca="1" si="14"/>
        <v>1.0126848412642791E-2</v>
      </c>
    </row>
    <row r="77" spans="1:29" x14ac:dyDescent="0.25">
      <c r="A77">
        <v>62</v>
      </c>
      <c r="B77" s="85">
        <v>41705</v>
      </c>
      <c r="C77" s="47">
        <v>188.96</v>
      </c>
      <c r="D77" s="47">
        <v>188.96</v>
      </c>
      <c r="E77" s="47">
        <v>187.43</v>
      </c>
      <c r="F77" s="47">
        <v>188.26</v>
      </c>
      <c r="G77" s="48">
        <v>114513500</v>
      </c>
      <c r="H77" s="47">
        <v>187.43</v>
      </c>
      <c r="I77" s="51">
        <f t="shared" si="1"/>
        <v>0.99559120365452047</v>
      </c>
      <c r="J77" s="51">
        <f t="shared" ca="1" si="2"/>
        <v>1</v>
      </c>
      <c r="K77" s="47">
        <f t="shared" si="3"/>
        <v>188.13</v>
      </c>
      <c r="L77" s="47">
        <f t="shared" si="4"/>
        <v>188.13</v>
      </c>
      <c r="M77" s="47">
        <f t="shared" si="5"/>
        <v>186.6</v>
      </c>
      <c r="N77" s="47">
        <f t="shared" si="6"/>
        <v>187.43</v>
      </c>
      <c r="O77" s="48">
        <f t="shared" ca="1" si="7"/>
        <v>114513500</v>
      </c>
      <c r="U77" s="85">
        <v>36420</v>
      </c>
      <c r="V77" s="173">
        <v>0.372</v>
      </c>
      <c r="W77" s="47">
        <f t="shared" ca="1" si="8"/>
        <v>133.75</v>
      </c>
      <c r="X77" s="85">
        <f t="shared" si="9"/>
        <v>36055</v>
      </c>
      <c r="Y77" s="85">
        <f t="shared" ca="1" si="10"/>
        <v>36056</v>
      </c>
      <c r="Z77" s="48">
        <f t="shared" ca="1" si="11"/>
        <v>5</v>
      </c>
      <c r="AA77" s="48">
        <f t="shared" ca="1" si="12"/>
        <v>1</v>
      </c>
      <c r="AB77" s="229">
        <f t="shared" ca="1" si="13"/>
        <v>1.4889999999999999</v>
      </c>
      <c r="AC77" s="230">
        <f t="shared" ca="1" si="14"/>
        <v>1.1132710280373831E-2</v>
      </c>
    </row>
    <row r="78" spans="1:29" x14ac:dyDescent="0.25">
      <c r="A78">
        <v>63</v>
      </c>
      <c r="B78" s="85">
        <v>41704</v>
      </c>
      <c r="C78" s="47">
        <v>188.21</v>
      </c>
      <c r="D78" s="47">
        <v>188.61</v>
      </c>
      <c r="E78" s="47">
        <v>187.78</v>
      </c>
      <c r="F78" s="47">
        <v>188.18</v>
      </c>
      <c r="G78" s="48">
        <v>82516500</v>
      </c>
      <c r="H78" s="47">
        <v>187.35</v>
      </c>
      <c r="I78" s="51">
        <f t="shared" si="1"/>
        <v>0.99558932936550104</v>
      </c>
      <c r="J78" s="51">
        <f t="shared" ca="1" si="2"/>
        <v>1</v>
      </c>
      <c r="K78" s="47">
        <f t="shared" si="3"/>
        <v>187.38</v>
      </c>
      <c r="L78" s="47">
        <f t="shared" si="4"/>
        <v>187.78</v>
      </c>
      <c r="M78" s="47">
        <f t="shared" si="5"/>
        <v>186.95</v>
      </c>
      <c r="N78" s="47">
        <f t="shared" si="6"/>
        <v>187.35</v>
      </c>
      <c r="O78" s="48">
        <f t="shared" ca="1" si="7"/>
        <v>82516500</v>
      </c>
      <c r="U78" s="85">
        <v>36329</v>
      </c>
      <c r="V78" s="173">
        <v>0.40500000000000003</v>
      </c>
      <c r="W78" s="47">
        <f t="shared" ca="1" si="8"/>
        <v>134.31</v>
      </c>
      <c r="X78" s="85">
        <f t="shared" si="9"/>
        <v>35964</v>
      </c>
      <c r="Y78" s="85">
        <f t="shared" ca="1" si="10"/>
        <v>35965</v>
      </c>
      <c r="Z78" s="48">
        <f t="shared" ca="1" si="11"/>
        <v>5</v>
      </c>
      <c r="AA78" s="48">
        <f t="shared" ca="1" si="12"/>
        <v>1</v>
      </c>
      <c r="AB78" s="229">
        <f t="shared" ca="1" si="13"/>
        <v>1.476</v>
      </c>
      <c r="AC78" s="230">
        <f t="shared" ca="1" si="14"/>
        <v>1.0989501898592807E-2</v>
      </c>
    </row>
    <row r="79" spans="1:29" x14ac:dyDescent="0.25">
      <c r="A79">
        <v>64</v>
      </c>
      <c r="B79" s="85">
        <v>41703</v>
      </c>
      <c r="C79" s="47">
        <v>187.74</v>
      </c>
      <c r="D79" s="47">
        <v>188.07</v>
      </c>
      <c r="E79" s="47">
        <v>187.45</v>
      </c>
      <c r="F79" s="47">
        <v>187.75</v>
      </c>
      <c r="G79" s="48">
        <v>88376900</v>
      </c>
      <c r="H79" s="47">
        <v>186.93</v>
      </c>
      <c r="I79" s="51">
        <f t="shared" si="1"/>
        <v>0.99563249001331566</v>
      </c>
      <c r="J79" s="51">
        <f t="shared" ca="1" si="2"/>
        <v>1</v>
      </c>
      <c r="K79" s="47">
        <f t="shared" si="3"/>
        <v>186.92</v>
      </c>
      <c r="L79" s="47">
        <f t="shared" si="4"/>
        <v>187.25</v>
      </c>
      <c r="M79" s="47">
        <f t="shared" si="5"/>
        <v>186.63</v>
      </c>
      <c r="N79" s="47">
        <f t="shared" si="6"/>
        <v>186.93</v>
      </c>
      <c r="O79" s="48">
        <f t="shared" ca="1" si="7"/>
        <v>88376900</v>
      </c>
      <c r="U79" s="85">
        <v>36238</v>
      </c>
      <c r="V79" s="173">
        <v>0.32</v>
      </c>
      <c r="W79" s="47">
        <f t="shared" ca="1" si="8"/>
        <v>129.69</v>
      </c>
      <c r="X79" s="85">
        <f t="shared" si="9"/>
        <v>35873</v>
      </c>
      <c r="Y79" s="85">
        <f t="shared" ca="1" si="10"/>
        <v>35874</v>
      </c>
      <c r="Z79" s="48">
        <f t="shared" ca="1" si="11"/>
        <v>5</v>
      </c>
      <c r="AA79" s="48">
        <f t="shared" ca="1" si="12"/>
        <v>1</v>
      </c>
      <c r="AB79" s="229">
        <f t="shared" ca="1" si="13"/>
        <v>1.423</v>
      </c>
      <c r="AC79" s="230">
        <f t="shared" ca="1" si="14"/>
        <v>1.0972318605906393E-2</v>
      </c>
    </row>
    <row r="80" spans="1:29" x14ac:dyDescent="0.25">
      <c r="A80">
        <v>65</v>
      </c>
      <c r="B80" s="85">
        <v>41702</v>
      </c>
      <c r="C80" s="47">
        <v>186.79</v>
      </c>
      <c r="D80" s="47">
        <v>187.98</v>
      </c>
      <c r="E80" s="47">
        <v>186.75</v>
      </c>
      <c r="F80" s="47">
        <v>187.58</v>
      </c>
      <c r="G80" s="48">
        <v>167545900</v>
      </c>
      <c r="H80" s="47">
        <v>186.76</v>
      </c>
      <c r="I80" s="51">
        <f t="shared" si="1"/>
        <v>0.99562853182642064</v>
      </c>
      <c r="J80" s="51">
        <f t="shared" ca="1" si="2"/>
        <v>1</v>
      </c>
      <c r="K80" s="47">
        <f t="shared" si="3"/>
        <v>185.97</v>
      </c>
      <c r="L80" s="47">
        <f t="shared" si="4"/>
        <v>187.16</v>
      </c>
      <c r="M80" s="47">
        <f t="shared" si="5"/>
        <v>185.93</v>
      </c>
      <c r="N80" s="47">
        <f t="shared" si="6"/>
        <v>186.76</v>
      </c>
      <c r="O80" s="48">
        <f t="shared" ca="1" si="7"/>
        <v>167545900</v>
      </c>
      <c r="U80" s="85">
        <v>36147</v>
      </c>
      <c r="V80" s="173">
        <v>0.39200000000000002</v>
      </c>
      <c r="W80" s="47">
        <f t="shared" ca="1" si="8"/>
        <v>118.5</v>
      </c>
      <c r="X80" s="85">
        <f t="shared" si="9"/>
        <v>35782</v>
      </c>
      <c r="Y80" s="85">
        <f t="shared" ca="1" si="10"/>
        <v>35783</v>
      </c>
      <c r="Z80" s="48">
        <f t="shared" ca="1" si="11"/>
        <v>5</v>
      </c>
      <c r="AA80" s="48">
        <f t="shared" ca="1" si="12"/>
        <v>1</v>
      </c>
      <c r="AB80" s="229">
        <f t="shared" ca="1" si="13"/>
        <v>1.4159999999999999</v>
      </c>
      <c r="AC80" s="230">
        <f t="shared" ca="1" si="14"/>
        <v>1.1949367088607594E-2</v>
      </c>
    </row>
    <row r="81" spans="1:29" x14ac:dyDescent="0.25">
      <c r="A81">
        <v>66</v>
      </c>
      <c r="B81" s="85">
        <v>41701</v>
      </c>
      <c r="C81" s="47">
        <v>184.65</v>
      </c>
      <c r="D81" s="47">
        <v>185.45</v>
      </c>
      <c r="E81" s="47">
        <v>183.75</v>
      </c>
      <c r="F81" s="47">
        <v>184.98</v>
      </c>
      <c r="G81" s="48">
        <v>167748500</v>
      </c>
      <c r="H81" s="47">
        <v>184.17</v>
      </c>
      <c r="I81" s="51">
        <f t="shared" ref="I81:I144" si="15">H81/F81</f>
        <v>0.99562114823224135</v>
      </c>
      <c r="J81" s="51">
        <f t="shared" ref="J81:J144" ca="1" si="16">INDEX(OFFSET($T$15,0,0,$S$13+1,1),MATCH(B81,OFFSET($Q$15,0,0,$S$13+1,1),-1))</f>
        <v>1</v>
      </c>
      <c r="K81" s="47">
        <f t="shared" ref="K81:K144" si="17">ROUND($I81*C81,2)</f>
        <v>183.84</v>
      </c>
      <c r="L81" s="47">
        <f t="shared" ref="L81:L144" si="18">ROUND($I81*D81,2)</f>
        <v>184.64</v>
      </c>
      <c r="M81" s="47">
        <f t="shared" ref="M81:M144" si="19">ROUND($I81*E81,2)</f>
        <v>182.95</v>
      </c>
      <c r="N81" s="47">
        <f t="shared" ref="N81:N144" si="20">ROUND($I81*F81,2)</f>
        <v>184.17</v>
      </c>
      <c r="O81" s="48">
        <f t="shared" ref="O81:O144" ca="1" si="21">G81*J81</f>
        <v>167748500</v>
      </c>
      <c r="U81" s="85">
        <v>36056</v>
      </c>
      <c r="V81" s="173">
        <v>0.35899999999999999</v>
      </c>
      <c r="W81" s="47">
        <f t="shared" ref="W81:W104" ca="1" si="22">(INDEX(OFFSET($F$15,1,0,$B$10,1),MATCH(U81,OFFSET($B$15,1,0,$B$10,1),-1)))</f>
        <v>102.09</v>
      </c>
      <c r="X81" s="85">
        <f t="shared" ref="X81:X104" si="23">IF(MONTH(DATE(YEAR(U81)-1,MONTH(U81),DAY(U81)))&lt;&gt;MONTH(U81),DATE(YEAR(U81)-1,MONTH(U81),DAY(U81-1)),DATE(YEAR(U81)-1,MONTH(U81),DAY(U81)))</f>
        <v>35691</v>
      </c>
      <c r="Y81" s="85">
        <f t="shared" ref="Y81:Y104" ca="1" si="24">OFFSET(U80,Z81,0,1,1)</f>
        <v>35692</v>
      </c>
      <c r="Z81" s="48">
        <f t="shared" ref="Z81:Z104" ca="1" si="25">MATCH(X81,OFFSET($U$15,A81,0,$V$14+1-A81,1),-1)</f>
        <v>5</v>
      </c>
      <c r="AA81" s="48">
        <f t="shared" ref="AA81:AA104" ca="1" si="26">IF(MONTH(U81)=MONTH(Y81),1,0)</f>
        <v>1</v>
      </c>
      <c r="AB81" s="229">
        <f t="shared" ref="AB81:AB104" ca="1" si="27">(V81+IFERROR(SUM(OFFSET(V81,1,0,Z81-AA81-1,1)),0))</f>
        <v>1.4039999999999999</v>
      </c>
      <c r="AC81" s="230">
        <f t="shared" ref="AC81:AC104" ca="1" si="28">(V81+IFERROR(SUM(OFFSET(V81,1,0,Z81-AA81-1,1)),0))/(INDEX(OFFSET($F$15,1,0,$B$10,1),MATCH(U81,OFFSET($B$15,1,0,$B$10,1),-1)))</f>
        <v>1.3752571260652364E-2</v>
      </c>
    </row>
    <row r="82" spans="1:29" x14ac:dyDescent="0.25">
      <c r="A82">
        <v>67</v>
      </c>
      <c r="B82" s="85">
        <v>41698</v>
      </c>
      <c r="C82" s="47">
        <v>185.79</v>
      </c>
      <c r="D82" s="47">
        <v>187.15</v>
      </c>
      <c r="E82" s="47">
        <v>185.05</v>
      </c>
      <c r="F82" s="47">
        <v>186.29</v>
      </c>
      <c r="G82" s="48">
        <v>150842000</v>
      </c>
      <c r="H82" s="47">
        <v>185.47</v>
      </c>
      <c r="I82" s="51">
        <f t="shared" si="15"/>
        <v>0.99559826077620917</v>
      </c>
      <c r="J82" s="51">
        <f t="shared" ca="1" si="16"/>
        <v>1</v>
      </c>
      <c r="K82" s="47">
        <f t="shared" si="17"/>
        <v>184.97</v>
      </c>
      <c r="L82" s="47">
        <f t="shared" si="18"/>
        <v>186.33</v>
      </c>
      <c r="M82" s="47">
        <f t="shared" si="19"/>
        <v>184.24</v>
      </c>
      <c r="N82" s="47">
        <f t="shared" si="20"/>
        <v>185.47</v>
      </c>
      <c r="O82" s="48">
        <f t="shared" ca="1" si="21"/>
        <v>150842000</v>
      </c>
      <c r="U82" s="85">
        <v>35965</v>
      </c>
      <c r="V82" s="173">
        <v>0.35199999999999998</v>
      </c>
      <c r="W82" s="47">
        <f t="shared" ca="1" si="22"/>
        <v>110.06</v>
      </c>
      <c r="X82" s="85">
        <f t="shared" si="23"/>
        <v>35600</v>
      </c>
      <c r="Y82" s="85">
        <f t="shared" ca="1" si="24"/>
        <v>35601</v>
      </c>
      <c r="Z82" s="48">
        <f t="shared" ca="1" si="25"/>
        <v>5</v>
      </c>
      <c r="AA82" s="48">
        <f t="shared" ca="1" si="26"/>
        <v>1</v>
      </c>
      <c r="AB82" s="229">
        <f t="shared" ca="1" si="27"/>
        <v>1.3929999999999998</v>
      </c>
      <c r="AC82" s="230">
        <f t="shared" ca="1" si="28"/>
        <v>1.2656732691259311E-2</v>
      </c>
    </row>
    <row r="83" spans="1:29" x14ac:dyDescent="0.25">
      <c r="A83">
        <v>68</v>
      </c>
      <c r="B83" s="85">
        <v>41697</v>
      </c>
      <c r="C83" s="47">
        <v>184.58</v>
      </c>
      <c r="D83" s="47">
        <v>185.87</v>
      </c>
      <c r="E83" s="47">
        <v>184.37</v>
      </c>
      <c r="F83" s="47">
        <v>185.82</v>
      </c>
      <c r="G83" s="48">
        <v>93880800</v>
      </c>
      <c r="H83" s="47">
        <v>185</v>
      </c>
      <c r="I83" s="51">
        <f t="shared" si="15"/>
        <v>0.9955871273275213</v>
      </c>
      <c r="J83" s="51">
        <f t="shared" ca="1" si="16"/>
        <v>1</v>
      </c>
      <c r="K83" s="47">
        <f t="shared" si="17"/>
        <v>183.77</v>
      </c>
      <c r="L83" s="47">
        <f t="shared" si="18"/>
        <v>185.05</v>
      </c>
      <c r="M83" s="47">
        <f t="shared" si="19"/>
        <v>183.56</v>
      </c>
      <c r="N83" s="47">
        <f t="shared" si="20"/>
        <v>185</v>
      </c>
      <c r="O83" s="48">
        <f t="shared" ca="1" si="21"/>
        <v>93880800</v>
      </c>
      <c r="U83" s="85">
        <v>35874</v>
      </c>
      <c r="V83" s="173">
        <v>0.313</v>
      </c>
      <c r="W83" s="47">
        <f t="shared" ca="1" si="22"/>
        <v>109.88</v>
      </c>
      <c r="X83" s="85">
        <f t="shared" si="23"/>
        <v>35509</v>
      </c>
      <c r="Y83" s="85">
        <f t="shared" ca="1" si="24"/>
        <v>35510</v>
      </c>
      <c r="Z83" s="48">
        <f t="shared" ca="1" si="25"/>
        <v>5</v>
      </c>
      <c r="AA83" s="48">
        <f t="shared" ca="1" si="26"/>
        <v>1</v>
      </c>
      <c r="AB83" s="229">
        <f t="shared" ca="1" si="27"/>
        <v>1.3909999999999998</v>
      </c>
      <c r="AC83" s="230">
        <f t="shared" ca="1" si="28"/>
        <v>1.2659264652348014E-2</v>
      </c>
    </row>
    <row r="84" spans="1:29" x14ac:dyDescent="0.25">
      <c r="A84">
        <v>69</v>
      </c>
      <c r="B84" s="85">
        <v>41696</v>
      </c>
      <c r="C84" s="47">
        <v>185.11</v>
      </c>
      <c r="D84" s="47">
        <v>185.6</v>
      </c>
      <c r="E84" s="47">
        <v>184.33</v>
      </c>
      <c r="F84" s="47">
        <v>184.85</v>
      </c>
      <c r="G84" s="48">
        <v>98677200</v>
      </c>
      <c r="H84" s="47">
        <v>184.04</v>
      </c>
      <c r="I84" s="51">
        <f t="shared" si="15"/>
        <v>0.99561806870435487</v>
      </c>
      <c r="J84" s="51">
        <f t="shared" ca="1" si="16"/>
        <v>1</v>
      </c>
      <c r="K84" s="47">
        <f t="shared" si="17"/>
        <v>184.3</v>
      </c>
      <c r="L84" s="47">
        <f t="shared" si="18"/>
        <v>184.79</v>
      </c>
      <c r="M84" s="47">
        <f t="shared" si="19"/>
        <v>183.52</v>
      </c>
      <c r="N84" s="47">
        <f t="shared" si="20"/>
        <v>184.04</v>
      </c>
      <c r="O84" s="48">
        <f t="shared" ca="1" si="21"/>
        <v>98677200</v>
      </c>
      <c r="U84" s="85">
        <v>35783</v>
      </c>
      <c r="V84" s="173">
        <v>0.38</v>
      </c>
      <c r="W84" s="47">
        <f t="shared" ca="1" si="22"/>
        <v>94.78</v>
      </c>
      <c r="X84" s="85">
        <f t="shared" si="23"/>
        <v>35418</v>
      </c>
      <c r="Y84" s="85">
        <f t="shared" ca="1" si="24"/>
        <v>35419</v>
      </c>
      <c r="Z84" s="48">
        <f t="shared" ca="1" si="25"/>
        <v>5</v>
      </c>
      <c r="AA84" s="48">
        <f t="shared" ca="1" si="26"/>
        <v>1</v>
      </c>
      <c r="AB84" s="229">
        <f t="shared" ca="1" si="27"/>
        <v>1.3769999999999998</v>
      </c>
      <c r="AC84" s="230">
        <f t="shared" ca="1" si="28"/>
        <v>1.4528381515087568E-2</v>
      </c>
    </row>
    <row r="85" spans="1:29" x14ac:dyDescent="0.25">
      <c r="A85">
        <v>70</v>
      </c>
      <c r="B85" s="85">
        <v>41695</v>
      </c>
      <c r="C85" s="47">
        <v>185.06</v>
      </c>
      <c r="D85" s="47">
        <v>185.59</v>
      </c>
      <c r="E85" s="47">
        <v>184.23</v>
      </c>
      <c r="F85" s="47">
        <v>184.84</v>
      </c>
      <c r="G85" s="48">
        <v>117085000</v>
      </c>
      <c r="H85" s="47">
        <v>184.03</v>
      </c>
      <c r="I85" s="51">
        <f t="shared" si="15"/>
        <v>0.99561783163817352</v>
      </c>
      <c r="J85" s="51">
        <f t="shared" ca="1" si="16"/>
        <v>1</v>
      </c>
      <c r="K85" s="47">
        <f t="shared" si="17"/>
        <v>184.25</v>
      </c>
      <c r="L85" s="47">
        <f t="shared" si="18"/>
        <v>184.78</v>
      </c>
      <c r="M85" s="47">
        <f t="shared" si="19"/>
        <v>183.42</v>
      </c>
      <c r="N85" s="47">
        <f t="shared" si="20"/>
        <v>184.03</v>
      </c>
      <c r="O85" s="48">
        <f t="shared" ca="1" si="21"/>
        <v>117085000</v>
      </c>
      <c r="U85" s="85">
        <v>35692</v>
      </c>
      <c r="V85" s="173">
        <v>0.34799999999999998</v>
      </c>
      <c r="W85" s="47">
        <f t="shared" ca="1" si="22"/>
        <v>95.03</v>
      </c>
      <c r="X85" s="85">
        <f t="shared" si="23"/>
        <v>35327</v>
      </c>
      <c r="Y85" s="85">
        <f t="shared" ca="1" si="24"/>
        <v>35328</v>
      </c>
      <c r="Z85" s="48">
        <f t="shared" ca="1" si="25"/>
        <v>5</v>
      </c>
      <c r="AA85" s="48">
        <f t="shared" ca="1" si="26"/>
        <v>1</v>
      </c>
      <c r="AB85" s="229">
        <f t="shared" ca="1" si="27"/>
        <v>1.3639999999999999</v>
      </c>
      <c r="AC85" s="230">
        <f t="shared" ca="1" si="28"/>
        <v>1.4353362096180152E-2</v>
      </c>
    </row>
    <row r="86" spans="1:29" x14ac:dyDescent="0.25">
      <c r="A86">
        <v>71</v>
      </c>
      <c r="B86" s="85">
        <v>41694</v>
      </c>
      <c r="C86" s="47">
        <v>184.28</v>
      </c>
      <c r="D86" s="47">
        <v>186.15</v>
      </c>
      <c r="E86" s="47">
        <v>184.2</v>
      </c>
      <c r="F86" s="47">
        <v>184.91</v>
      </c>
      <c r="G86" s="48">
        <v>114063900</v>
      </c>
      <c r="H86" s="47">
        <v>184.1</v>
      </c>
      <c r="I86" s="51">
        <f t="shared" si="15"/>
        <v>0.99561949056297661</v>
      </c>
      <c r="J86" s="51">
        <f t="shared" ca="1" si="16"/>
        <v>1</v>
      </c>
      <c r="K86" s="47">
        <f t="shared" si="17"/>
        <v>183.47</v>
      </c>
      <c r="L86" s="47">
        <f t="shared" si="18"/>
        <v>185.33</v>
      </c>
      <c r="M86" s="47">
        <f t="shared" si="19"/>
        <v>183.39</v>
      </c>
      <c r="N86" s="47">
        <f t="shared" si="20"/>
        <v>184.1</v>
      </c>
      <c r="O86" s="48">
        <f t="shared" ca="1" si="21"/>
        <v>114063900</v>
      </c>
      <c r="U86" s="85">
        <v>35601</v>
      </c>
      <c r="V86" s="173">
        <v>0.35</v>
      </c>
      <c r="W86" s="47">
        <f t="shared" ca="1" si="22"/>
        <v>89.58</v>
      </c>
      <c r="X86" s="85">
        <f t="shared" si="23"/>
        <v>35236</v>
      </c>
      <c r="Y86" s="85">
        <f t="shared" ca="1" si="24"/>
        <v>35237</v>
      </c>
      <c r="Z86" s="48">
        <f t="shared" ca="1" si="25"/>
        <v>5</v>
      </c>
      <c r="AA86" s="48">
        <f t="shared" ca="1" si="26"/>
        <v>1</v>
      </c>
      <c r="AB86" s="229">
        <f t="shared" ca="1" si="27"/>
        <v>1.3679999999999999</v>
      </c>
      <c r="AC86" s="230">
        <f t="shared" ca="1" si="28"/>
        <v>1.5271265907568653E-2</v>
      </c>
    </row>
    <row r="87" spans="1:29" x14ac:dyDescent="0.25">
      <c r="A87">
        <v>72</v>
      </c>
      <c r="B87" s="85">
        <v>41691</v>
      </c>
      <c r="C87" s="47">
        <v>184.45</v>
      </c>
      <c r="D87" s="47">
        <v>184.89</v>
      </c>
      <c r="E87" s="47">
        <v>183.8</v>
      </c>
      <c r="F87" s="47">
        <v>183.89</v>
      </c>
      <c r="G87" s="48">
        <v>118116400</v>
      </c>
      <c r="H87" s="47">
        <v>183.08</v>
      </c>
      <c r="I87" s="51">
        <f t="shared" si="15"/>
        <v>0.99559519277829156</v>
      </c>
      <c r="J87" s="51">
        <f t="shared" ca="1" si="16"/>
        <v>1</v>
      </c>
      <c r="K87" s="47">
        <f t="shared" si="17"/>
        <v>183.64</v>
      </c>
      <c r="L87" s="47">
        <f t="shared" si="18"/>
        <v>184.08</v>
      </c>
      <c r="M87" s="47">
        <f t="shared" si="19"/>
        <v>182.99</v>
      </c>
      <c r="N87" s="47">
        <f t="shared" si="20"/>
        <v>183.08</v>
      </c>
      <c r="O87" s="48">
        <f t="shared" ca="1" si="21"/>
        <v>118116400</v>
      </c>
      <c r="U87" s="85">
        <v>35510</v>
      </c>
      <c r="V87" s="173">
        <v>0.29899999999999999</v>
      </c>
      <c r="W87" s="47">
        <f t="shared" ca="1" si="22"/>
        <v>78.44</v>
      </c>
      <c r="X87" s="85">
        <f t="shared" si="23"/>
        <v>35145</v>
      </c>
      <c r="Y87" s="85">
        <f t="shared" ca="1" si="24"/>
        <v>35237</v>
      </c>
      <c r="Z87" s="48">
        <f t="shared" ca="1" si="25"/>
        <v>4</v>
      </c>
      <c r="AA87" s="48">
        <f t="shared" ca="1" si="26"/>
        <v>0</v>
      </c>
      <c r="AB87" s="229">
        <f t="shared" ca="1" si="27"/>
        <v>1.3689999999999998</v>
      </c>
      <c r="AC87" s="230">
        <f t="shared" ca="1" si="28"/>
        <v>1.7452830188679241E-2</v>
      </c>
    </row>
    <row r="88" spans="1:29" x14ac:dyDescent="0.25">
      <c r="A88">
        <v>73</v>
      </c>
      <c r="B88" s="85">
        <v>41690</v>
      </c>
      <c r="C88" s="47">
        <v>183.27</v>
      </c>
      <c r="D88" s="47">
        <v>184.52</v>
      </c>
      <c r="E88" s="47">
        <v>182.6</v>
      </c>
      <c r="F88" s="47">
        <v>184.1</v>
      </c>
      <c r="G88" s="48">
        <v>104998100</v>
      </c>
      <c r="H88" s="47">
        <v>183.29</v>
      </c>
      <c r="I88" s="51">
        <f t="shared" si="15"/>
        <v>0.99560021727322101</v>
      </c>
      <c r="J88" s="51">
        <f t="shared" ca="1" si="16"/>
        <v>1</v>
      </c>
      <c r="K88" s="47">
        <f t="shared" si="17"/>
        <v>182.46</v>
      </c>
      <c r="L88" s="47">
        <f t="shared" si="18"/>
        <v>183.71</v>
      </c>
      <c r="M88" s="47">
        <f t="shared" si="19"/>
        <v>181.8</v>
      </c>
      <c r="N88" s="47">
        <f t="shared" si="20"/>
        <v>183.29</v>
      </c>
      <c r="O88" s="48">
        <f t="shared" ca="1" si="21"/>
        <v>104998100</v>
      </c>
      <c r="U88" s="85">
        <v>35419</v>
      </c>
      <c r="V88" s="173">
        <v>0.36699999999999999</v>
      </c>
      <c r="W88" s="47">
        <f t="shared" ca="1" si="22"/>
        <v>74.84</v>
      </c>
      <c r="X88" s="85">
        <f t="shared" si="23"/>
        <v>35053</v>
      </c>
      <c r="Y88" s="85">
        <f t="shared" ca="1" si="24"/>
        <v>35139</v>
      </c>
      <c r="Z88" s="48">
        <f t="shared" ca="1" si="25"/>
        <v>4</v>
      </c>
      <c r="AA88" s="48">
        <f t="shared" ca="1" si="26"/>
        <v>0</v>
      </c>
      <c r="AB88" s="229">
        <f t="shared" ca="1" si="27"/>
        <v>1.355</v>
      </c>
      <c r="AC88" s="230">
        <f t="shared" ca="1" si="28"/>
        <v>1.8105291288081238E-2</v>
      </c>
    </row>
    <row r="89" spans="1:29" x14ac:dyDescent="0.25">
      <c r="A89">
        <v>74</v>
      </c>
      <c r="B89" s="85">
        <v>41689</v>
      </c>
      <c r="C89" s="47">
        <v>183.76</v>
      </c>
      <c r="D89" s="47">
        <v>184.95</v>
      </c>
      <c r="E89" s="47">
        <v>182.87</v>
      </c>
      <c r="F89" s="47">
        <v>183.02</v>
      </c>
      <c r="G89" s="48">
        <v>126524300</v>
      </c>
      <c r="H89" s="47">
        <v>182.22</v>
      </c>
      <c r="I89" s="51">
        <f t="shared" si="15"/>
        <v>0.99562889301715651</v>
      </c>
      <c r="J89" s="51">
        <f t="shared" ca="1" si="16"/>
        <v>1</v>
      </c>
      <c r="K89" s="47">
        <f t="shared" si="17"/>
        <v>182.96</v>
      </c>
      <c r="L89" s="47">
        <f t="shared" si="18"/>
        <v>184.14</v>
      </c>
      <c r="M89" s="47">
        <f t="shared" si="19"/>
        <v>182.07</v>
      </c>
      <c r="N89" s="47">
        <f t="shared" si="20"/>
        <v>182.22</v>
      </c>
      <c r="O89" s="48">
        <f t="shared" ca="1" si="21"/>
        <v>126524300</v>
      </c>
      <c r="U89" s="85">
        <v>35328</v>
      </c>
      <c r="V89" s="173">
        <v>0.35199999999999998</v>
      </c>
      <c r="W89" s="47">
        <f t="shared" ca="1" si="22"/>
        <v>68.64</v>
      </c>
      <c r="X89" s="85">
        <f t="shared" si="23"/>
        <v>34962</v>
      </c>
      <c r="Y89" s="85">
        <f t="shared" ca="1" si="24"/>
        <v>35048</v>
      </c>
      <c r="Z89" s="48">
        <f t="shared" ca="1" si="25"/>
        <v>4</v>
      </c>
      <c r="AA89" s="48">
        <f t="shared" ca="1" si="26"/>
        <v>0</v>
      </c>
      <c r="AB89" s="229">
        <f t="shared" ca="1" si="27"/>
        <v>1.3699999999999997</v>
      </c>
      <c r="AC89" s="230">
        <f t="shared" ca="1" si="28"/>
        <v>1.9959207459207453E-2</v>
      </c>
    </row>
    <row r="90" spans="1:29" x14ac:dyDescent="0.25">
      <c r="A90">
        <v>75</v>
      </c>
      <c r="B90" s="85">
        <v>41688</v>
      </c>
      <c r="C90" s="47">
        <v>184.18</v>
      </c>
      <c r="D90" s="47">
        <v>184.49</v>
      </c>
      <c r="E90" s="47">
        <v>183.65</v>
      </c>
      <c r="F90" s="47">
        <v>184.24</v>
      </c>
      <c r="G90" s="48">
        <v>80460900</v>
      </c>
      <c r="H90" s="47">
        <v>183.43</v>
      </c>
      <c r="I90" s="51">
        <f t="shared" si="15"/>
        <v>0.99560356057316546</v>
      </c>
      <c r="J90" s="51">
        <f t="shared" ca="1" si="16"/>
        <v>1</v>
      </c>
      <c r="K90" s="47">
        <f t="shared" si="17"/>
        <v>183.37</v>
      </c>
      <c r="L90" s="47">
        <f t="shared" si="18"/>
        <v>183.68</v>
      </c>
      <c r="M90" s="47">
        <f t="shared" si="19"/>
        <v>182.84</v>
      </c>
      <c r="N90" s="47">
        <f t="shared" si="20"/>
        <v>183.43</v>
      </c>
      <c r="O90" s="48">
        <f t="shared" ca="1" si="21"/>
        <v>80460900</v>
      </c>
      <c r="U90" s="85">
        <v>35237</v>
      </c>
      <c r="V90" s="173">
        <v>0.35099999999999998</v>
      </c>
      <c r="W90" s="47">
        <f t="shared" ca="1" si="22"/>
        <v>66.81</v>
      </c>
      <c r="X90" s="85">
        <f t="shared" si="23"/>
        <v>34871</v>
      </c>
      <c r="Y90" s="85">
        <f t="shared" ca="1" si="24"/>
        <v>34957</v>
      </c>
      <c r="Z90" s="48">
        <f t="shared" ca="1" si="25"/>
        <v>4</v>
      </c>
      <c r="AA90" s="48">
        <f t="shared" ca="1" si="26"/>
        <v>0</v>
      </c>
      <c r="AB90" s="229">
        <f t="shared" ca="1" si="27"/>
        <v>1.33</v>
      </c>
      <c r="AC90" s="230">
        <f t="shared" ca="1" si="28"/>
        <v>1.9907199521029786E-2</v>
      </c>
    </row>
    <row r="91" spans="1:29" x14ac:dyDescent="0.25">
      <c r="A91">
        <v>76</v>
      </c>
      <c r="B91" s="85">
        <v>41684</v>
      </c>
      <c r="C91" s="47">
        <v>182.84</v>
      </c>
      <c r="D91" s="47">
        <v>184.36</v>
      </c>
      <c r="E91" s="47">
        <v>182.67</v>
      </c>
      <c r="F91" s="47">
        <v>184.02</v>
      </c>
      <c r="G91" s="48">
        <v>96498400</v>
      </c>
      <c r="H91" s="47">
        <v>183.21</v>
      </c>
      <c r="I91" s="51">
        <f t="shared" si="15"/>
        <v>0.99559830453211606</v>
      </c>
      <c r="J91" s="51">
        <f t="shared" ca="1" si="16"/>
        <v>1</v>
      </c>
      <c r="K91" s="47">
        <f t="shared" si="17"/>
        <v>182.04</v>
      </c>
      <c r="L91" s="47">
        <f t="shared" si="18"/>
        <v>183.55</v>
      </c>
      <c r="M91" s="47">
        <f t="shared" si="19"/>
        <v>181.87</v>
      </c>
      <c r="N91" s="47">
        <f t="shared" si="20"/>
        <v>183.21</v>
      </c>
      <c r="O91" s="48">
        <f t="shared" ca="1" si="21"/>
        <v>96498400</v>
      </c>
      <c r="U91" s="85">
        <v>35139</v>
      </c>
      <c r="V91" s="173">
        <v>0.28499999999999998</v>
      </c>
      <c r="W91" s="47">
        <f t="shared" ca="1" si="22"/>
        <v>64.12</v>
      </c>
      <c r="X91" s="85">
        <f t="shared" si="23"/>
        <v>34773</v>
      </c>
      <c r="Y91" s="85">
        <f t="shared" ca="1" si="24"/>
        <v>34775</v>
      </c>
      <c r="Z91" s="48">
        <f t="shared" ca="1" si="25"/>
        <v>5</v>
      </c>
      <c r="AA91" s="48">
        <f t="shared" ca="1" si="26"/>
        <v>1</v>
      </c>
      <c r="AB91" s="229">
        <f t="shared" ca="1" si="27"/>
        <v>1.2949999999999999</v>
      </c>
      <c r="AC91" s="230">
        <f t="shared" ca="1" si="28"/>
        <v>2.0196506550218339E-2</v>
      </c>
    </row>
    <row r="92" spans="1:29" x14ac:dyDescent="0.25">
      <c r="A92">
        <v>77</v>
      </c>
      <c r="B92" s="85">
        <v>41683</v>
      </c>
      <c r="C92" s="47">
        <v>180.84</v>
      </c>
      <c r="D92" s="47">
        <v>183.2</v>
      </c>
      <c r="E92" s="47">
        <v>180.83</v>
      </c>
      <c r="F92" s="47">
        <v>183.01</v>
      </c>
      <c r="G92" s="48">
        <v>100542200</v>
      </c>
      <c r="H92" s="47">
        <v>182.21</v>
      </c>
      <c r="I92" s="51">
        <f t="shared" si="15"/>
        <v>0.99562865417190327</v>
      </c>
      <c r="J92" s="51">
        <f t="shared" ca="1" si="16"/>
        <v>1</v>
      </c>
      <c r="K92" s="47">
        <f t="shared" si="17"/>
        <v>180.05</v>
      </c>
      <c r="L92" s="47">
        <f t="shared" si="18"/>
        <v>182.4</v>
      </c>
      <c r="M92" s="47">
        <f t="shared" si="19"/>
        <v>180.04</v>
      </c>
      <c r="N92" s="47">
        <f t="shared" si="20"/>
        <v>182.21</v>
      </c>
      <c r="O92" s="48">
        <f t="shared" ca="1" si="21"/>
        <v>100542200</v>
      </c>
      <c r="U92" s="85">
        <v>35048</v>
      </c>
      <c r="V92" s="173">
        <v>0.38200000000000001</v>
      </c>
      <c r="W92" s="47">
        <f t="shared" ca="1" si="22"/>
        <v>61.81</v>
      </c>
      <c r="X92" s="85">
        <f t="shared" si="23"/>
        <v>34683</v>
      </c>
      <c r="Y92" s="85">
        <f t="shared" ca="1" si="24"/>
        <v>34684</v>
      </c>
      <c r="Z92" s="48">
        <f t="shared" ca="1" si="25"/>
        <v>5</v>
      </c>
      <c r="AA92" s="48">
        <f t="shared" ca="1" si="26"/>
        <v>1</v>
      </c>
      <c r="AB92" s="229">
        <f t="shared" ca="1" si="27"/>
        <v>1.278</v>
      </c>
      <c r="AC92" s="230">
        <f t="shared" ca="1" si="28"/>
        <v>2.0676265976379227E-2</v>
      </c>
    </row>
    <row r="93" spans="1:29" x14ac:dyDescent="0.25">
      <c r="A93">
        <v>78</v>
      </c>
      <c r="B93" s="85">
        <v>41682</v>
      </c>
      <c r="C93" s="47">
        <v>182.25</v>
      </c>
      <c r="D93" s="47">
        <v>182.83</v>
      </c>
      <c r="E93" s="47">
        <v>181.71</v>
      </c>
      <c r="F93" s="47">
        <v>182.07</v>
      </c>
      <c r="G93" s="48">
        <v>94717700</v>
      </c>
      <c r="H93" s="47">
        <v>181.27</v>
      </c>
      <c r="I93" s="51">
        <f t="shared" si="15"/>
        <v>0.99560608557148356</v>
      </c>
      <c r="J93" s="51">
        <f t="shared" ca="1" si="16"/>
        <v>1</v>
      </c>
      <c r="K93" s="47">
        <f t="shared" si="17"/>
        <v>181.45</v>
      </c>
      <c r="L93" s="47">
        <f t="shared" si="18"/>
        <v>182.03</v>
      </c>
      <c r="M93" s="47">
        <f t="shared" si="19"/>
        <v>180.91</v>
      </c>
      <c r="N93" s="47">
        <f t="shared" si="20"/>
        <v>181.27</v>
      </c>
      <c r="O93" s="48">
        <f t="shared" ca="1" si="21"/>
        <v>94717700</v>
      </c>
      <c r="U93" s="85">
        <v>34957</v>
      </c>
      <c r="V93" s="173">
        <v>0.312</v>
      </c>
      <c r="W93" s="47">
        <f t="shared" ca="1" si="22"/>
        <v>58.44</v>
      </c>
      <c r="X93" s="85">
        <f t="shared" si="23"/>
        <v>34592</v>
      </c>
      <c r="Y93" s="85">
        <f t="shared" ca="1" si="24"/>
        <v>34593</v>
      </c>
      <c r="Z93" s="48">
        <f t="shared" ca="1" si="25"/>
        <v>6</v>
      </c>
      <c r="AA93" s="48">
        <f t="shared" ca="1" si="26"/>
        <v>1</v>
      </c>
      <c r="AB93" s="229">
        <f t="shared" ca="1" si="27"/>
        <v>1.2590000000000001</v>
      </c>
      <c r="AC93" s="230">
        <f t="shared" ca="1" si="28"/>
        <v>2.1543463381245725E-2</v>
      </c>
    </row>
    <row r="94" spans="1:29" x14ac:dyDescent="0.25">
      <c r="A94">
        <v>79</v>
      </c>
      <c r="B94" s="85">
        <v>41681</v>
      </c>
      <c r="C94" s="47">
        <v>180.16</v>
      </c>
      <c r="D94" s="47">
        <v>182.44</v>
      </c>
      <c r="E94" s="47">
        <v>180.04</v>
      </c>
      <c r="F94" s="47">
        <v>181.98</v>
      </c>
      <c r="G94" s="48">
        <v>117814100</v>
      </c>
      <c r="H94" s="47">
        <v>181.18</v>
      </c>
      <c r="I94" s="51">
        <f t="shared" si="15"/>
        <v>0.99560391251785918</v>
      </c>
      <c r="J94" s="51">
        <f t="shared" ca="1" si="16"/>
        <v>1</v>
      </c>
      <c r="K94" s="47">
        <f t="shared" si="17"/>
        <v>179.37</v>
      </c>
      <c r="L94" s="47">
        <f t="shared" si="18"/>
        <v>181.64</v>
      </c>
      <c r="M94" s="47">
        <f t="shared" si="19"/>
        <v>179.25</v>
      </c>
      <c r="N94" s="47">
        <f t="shared" si="20"/>
        <v>181.18</v>
      </c>
      <c r="O94" s="48">
        <f t="shared" ca="1" si="21"/>
        <v>117814100</v>
      </c>
      <c r="U94" s="85">
        <v>34866</v>
      </c>
      <c r="V94" s="173">
        <v>0.316</v>
      </c>
      <c r="W94" s="47">
        <f t="shared" ca="1" si="22"/>
        <v>53.97</v>
      </c>
      <c r="X94" s="85">
        <f t="shared" si="23"/>
        <v>34501</v>
      </c>
      <c r="Y94" s="85">
        <f t="shared" ca="1" si="24"/>
        <v>34502</v>
      </c>
      <c r="Z94" s="48">
        <f t="shared" ca="1" si="25"/>
        <v>6</v>
      </c>
      <c r="AA94" s="48">
        <f t="shared" ca="1" si="26"/>
        <v>1</v>
      </c>
      <c r="AB94" s="229">
        <f t="shared" ca="1" si="27"/>
        <v>1.2350000000000001</v>
      </c>
      <c r="AC94" s="230">
        <f t="shared" ca="1" si="28"/>
        <v>2.2883083194367243E-2</v>
      </c>
    </row>
    <row r="95" spans="1:29" x14ac:dyDescent="0.25">
      <c r="A95">
        <v>80</v>
      </c>
      <c r="B95" s="85">
        <v>41680</v>
      </c>
      <c r="C95" s="47">
        <v>179.7</v>
      </c>
      <c r="D95" s="47">
        <v>180.07</v>
      </c>
      <c r="E95" s="47">
        <v>179.21</v>
      </c>
      <c r="F95" s="47">
        <v>180.01</v>
      </c>
      <c r="G95" s="48">
        <v>92218800</v>
      </c>
      <c r="H95" s="47">
        <v>179.22</v>
      </c>
      <c r="I95" s="51">
        <f t="shared" si="15"/>
        <v>0.99561135492472641</v>
      </c>
      <c r="J95" s="51">
        <f t="shared" ca="1" si="16"/>
        <v>1</v>
      </c>
      <c r="K95" s="47">
        <f t="shared" si="17"/>
        <v>178.91</v>
      </c>
      <c r="L95" s="47">
        <f t="shared" si="18"/>
        <v>179.28</v>
      </c>
      <c r="M95" s="47">
        <f t="shared" si="19"/>
        <v>178.42</v>
      </c>
      <c r="N95" s="47">
        <f t="shared" si="20"/>
        <v>179.22</v>
      </c>
      <c r="O95" s="48">
        <f t="shared" ca="1" si="21"/>
        <v>92218800</v>
      </c>
      <c r="U95" s="85">
        <v>34775</v>
      </c>
      <c r="V95" s="173">
        <v>0.26800000000000002</v>
      </c>
      <c r="W95" s="47">
        <f t="shared" ca="1" si="22"/>
        <v>49.56</v>
      </c>
      <c r="X95" s="85">
        <f t="shared" si="23"/>
        <v>34410</v>
      </c>
      <c r="Y95" s="85">
        <f t="shared" ca="1" si="24"/>
        <v>34411</v>
      </c>
      <c r="Z95" s="48">
        <f t="shared" ca="1" si="25"/>
        <v>6</v>
      </c>
      <c r="AA95" s="48">
        <f t="shared" ca="1" si="26"/>
        <v>1</v>
      </c>
      <c r="AB95" s="229">
        <f t="shared" ca="1" si="27"/>
        <v>1.224</v>
      </c>
      <c r="AC95" s="230">
        <f t="shared" ca="1" si="28"/>
        <v>2.469733656174334E-2</v>
      </c>
    </row>
    <row r="96" spans="1:29" x14ac:dyDescent="0.25">
      <c r="A96">
        <v>81</v>
      </c>
      <c r="B96" s="85">
        <v>41677</v>
      </c>
      <c r="C96" s="47">
        <v>178.31</v>
      </c>
      <c r="D96" s="47">
        <v>179.87</v>
      </c>
      <c r="E96" s="47">
        <v>177.73</v>
      </c>
      <c r="F96" s="47">
        <v>179.68</v>
      </c>
      <c r="G96" s="48">
        <v>170787200</v>
      </c>
      <c r="H96" s="47">
        <v>178.89</v>
      </c>
      <c r="I96" s="51">
        <f t="shared" si="15"/>
        <v>0.99560329474621534</v>
      </c>
      <c r="J96" s="51">
        <f t="shared" ca="1" si="16"/>
        <v>1</v>
      </c>
      <c r="K96" s="47">
        <f t="shared" si="17"/>
        <v>177.53</v>
      </c>
      <c r="L96" s="47">
        <f t="shared" si="18"/>
        <v>179.08</v>
      </c>
      <c r="M96" s="47">
        <f t="shared" si="19"/>
        <v>176.95</v>
      </c>
      <c r="N96" s="47">
        <f t="shared" si="20"/>
        <v>178.89</v>
      </c>
      <c r="O96" s="48">
        <f t="shared" ca="1" si="21"/>
        <v>170787200</v>
      </c>
      <c r="U96" s="85">
        <v>34684</v>
      </c>
      <c r="V96" s="173">
        <v>0.36299999999999999</v>
      </c>
      <c r="W96" s="47">
        <f t="shared" ca="1" si="22"/>
        <v>45.75</v>
      </c>
      <c r="X96" s="85">
        <f t="shared" si="23"/>
        <v>34319</v>
      </c>
      <c r="Y96" s="85">
        <f t="shared" ca="1" si="24"/>
        <v>34320</v>
      </c>
      <c r="Z96" s="48">
        <f t="shared" ca="1" si="25"/>
        <v>6</v>
      </c>
      <c r="AA96" s="48">
        <f t="shared" ca="1" si="26"/>
        <v>1</v>
      </c>
      <c r="AB96" s="229">
        <f t="shared" ca="1" si="27"/>
        <v>1.2269999999999999</v>
      </c>
      <c r="AC96" s="230">
        <f t="shared" ca="1" si="28"/>
        <v>2.6819672131147537E-2</v>
      </c>
    </row>
    <row r="97" spans="1:29" x14ac:dyDescent="0.25">
      <c r="A97">
        <v>82</v>
      </c>
      <c r="B97" s="85">
        <v>41676</v>
      </c>
      <c r="C97" s="47">
        <v>175.58</v>
      </c>
      <c r="D97" s="47">
        <v>177.48</v>
      </c>
      <c r="E97" s="47">
        <v>175.22</v>
      </c>
      <c r="F97" s="47">
        <v>177.48</v>
      </c>
      <c r="G97" s="48">
        <v>132877600</v>
      </c>
      <c r="H97" s="47">
        <v>176.7</v>
      </c>
      <c r="I97" s="51">
        <f t="shared" si="15"/>
        <v>0.99560513860716704</v>
      </c>
      <c r="J97" s="51">
        <f t="shared" ca="1" si="16"/>
        <v>1</v>
      </c>
      <c r="K97" s="47">
        <f t="shared" si="17"/>
        <v>174.81</v>
      </c>
      <c r="L97" s="47">
        <f t="shared" si="18"/>
        <v>176.7</v>
      </c>
      <c r="M97" s="47">
        <f t="shared" si="19"/>
        <v>174.45</v>
      </c>
      <c r="N97" s="47">
        <f t="shared" si="20"/>
        <v>176.7</v>
      </c>
      <c r="O97" s="48">
        <f t="shared" ca="1" si="21"/>
        <v>132877600</v>
      </c>
      <c r="U97" s="85">
        <v>34596</v>
      </c>
      <c r="V97" s="173">
        <v>0</v>
      </c>
      <c r="W97" s="47">
        <f t="shared" ca="1" si="22"/>
        <v>47.06</v>
      </c>
      <c r="X97" s="85">
        <f t="shared" si="23"/>
        <v>34231</v>
      </c>
      <c r="Y97" s="85">
        <f t="shared" ca="1" si="24"/>
        <v>34320</v>
      </c>
      <c r="Z97" s="48">
        <f t="shared" ca="1" si="25"/>
        <v>5</v>
      </c>
      <c r="AA97" s="48">
        <f t="shared" ca="1" si="26"/>
        <v>0</v>
      </c>
      <c r="AB97" s="229">
        <f t="shared" ca="1" si="27"/>
        <v>1.181</v>
      </c>
      <c r="AC97" s="230">
        <f t="shared" ca="1" si="28"/>
        <v>2.5095622609434765E-2</v>
      </c>
    </row>
    <row r="98" spans="1:29" x14ac:dyDescent="0.25">
      <c r="A98">
        <v>83</v>
      </c>
      <c r="B98" s="85">
        <v>41675</v>
      </c>
      <c r="C98" s="47">
        <v>174.78</v>
      </c>
      <c r="D98" s="47">
        <v>175.56</v>
      </c>
      <c r="E98" s="47">
        <v>173.71</v>
      </c>
      <c r="F98" s="47">
        <v>175.17</v>
      </c>
      <c r="G98" s="48">
        <v>164230500</v>
      </c>
      <c r="H98" s="47">
        <v>174.4</v>
      </c>
      <c r="I98" s="51">
        <f t="shared" si="15"/>
        <v>0.99560427013758079</v>
      </c>
      <c r="J98" s="51">
        <f t="shared" ca="1" si="16"/>
        <v>1</v>
      </c>
      <c r="K98" s="47">
        <f t="shared" si="17"/>
        <v>174.01</v>
      </c>
      <c r="L98" s="47">
        <f t="shared" si="18"/>
        <v>174.79</v>
      </c>
      <c r="M98" s="47">
        <f t="shared" si="19"/>
        <v>172.95</v>
      </c>
      <c r="N98" s="47">
        <f t="shared" si="20"/>
        <v>174.4</v>
      </c>
      <c r="O98" s="48">
        <f t="shared" ca="1" si="21"/>
        <v>164230500</v>
      </c>
      <c r="U98" s="85">
        <v>34593</v>
      </c>
      <c r="V98" s="173">
        <v>0.28799999999999998</v>
      </c>
      <c r="W98" s="47">
        <f t="shared" ca="1" si="22"/>
        <v>47.02</v>
      </c>
      <c r="X98" s="85">
        <f t="shared" si="23"/>
        <v>34228</v>
      </c>
      <c r="Y98" s="85">
        <f t="shared" ca="1" si="24"/>
        <v>34229</v>
      </c>
      <c r="Z98" s="48">
        <f t="shared" ca="1" si="25"/>
        <v>5</v>
      </c>
      <c r="AA98" s="48">
        <f t="shared" ca="1" si="26"/>
        <v>1</v>
      </c>
      <c r="AB98" s="229">
        <f t="shared" ca="1" si="27"/>
        <v>1.181</v>
      </c>
      <c r="AC98" s="230">
        <f t="shared" ca="1" si="28"/>
        <v>2.5116971501488727E-2</v>
      </c>
    </row>
    <row r="99" spans="1:29" x14ac:dyDescent="0.25">
      <c r="A99">
        <v>84</v>
      </c>
      <c r="B99" s="85">
        <v>41674</v>
      </c>
      <c r="C99" s="47">
        <v>174.95</v>
      </c>
      <c r="D99" s="47">
        <v>175.84</v>
      </c>
      <c r="E99" s="47">
        <v>174.11</v>
      </c>
      <c r="F99" s="47">
        <v>175.39</v>
      </c>
      <c r="G99" s="48">
        <v>165012400</v>
      </c>
      <c r="H99" s="47">
        <v>174.62</v>
      </c>
      <c r="I99" s="51">
        <f t="shared" si="15"/>
        <v>0.99560978391014321</v>
      </c>
      <c r="J99" s="51">
        <f t="shared" ca="1" si="16"/>
        <v>1</v>
      </c>
      <c r="K99" s="47">
        <f t="shared" si="17"/>
        <v>174.18</v>
      </c>
      <c r="L99" s="47">
        <f t="shared" si="18"/>
        <v>175.07</v>
      </c>
      <c r="M99" s="47">
        <f t="shared" si="19"/>
        <v>173.35</v>
      </c>
      <c r="N99" s="47">
        <f t="shared" si="20"/>
        <v>174.62</v>
      </c>
      <c r="O99" s="48">
        <f t="shared" ca="1" si="21"/>
        <v>165012400</v>
      </c>
      <c r="U99" s="85">
        <v>34502</v>
      </c>
      <c r="V99" s="173">
        <v>0.30499999999999999</v>
      </c>
      <c r="W99" s="47">
        <f t="shared" ca="1" si="22"/>
        <v>45.88</v>
      </c>
      <c r="X99" s="85">
        <f t="shared" si="23"/>
        <v>34137</v>
      </c>
      <c r="Y99" s="85">
        <f t="shared" ca="1" si="24"/>
        <v>34138</v>
      </c>
      <c r="Z99" s="48">
        <f t="shared" ca="1" si="25"/>
        <v>5</v>
      </c>
      <c r="AA99" s="48">
        <f t="shared" ca="1" si="26"/>
        <v>1</v>
      </c>
      <c r="AB99" s="229">
        <f t="shared" ca="1" si="27"/>
        <v>1.179</v>
      </c>
      <c r="AC99" s="230">
        <f t="shared" ca="1" si="28"/>
        <v>2.5697471665213599E-2</v>
      </c>
    </row>
    <row r="100" spans="1:29" x14ac:dyDescent="0.25">
      <c r="A100">
        <v>85</v>
      </c>
      <c r="B100" s="85">
        <v>41673</v>
      </c>
      <c r="C100" s="47">
        <v>177.97</v>
      </c>
      <c r="D100" s="47">
        <v>178.37</v>
      </c>
      <c r="E100" s="47">
        <v>173.83</v>
      </c>
      <c r="F100" s="47">
        <v>174.17</v>
      </c>
      <c r="G100" s="48">
        <v>254837100</v>
      </c>
      <c r="H100" s="47">
        <v>173.4</v>
      </c>
      <c r="I100" s="51">
        <f t="shared" si="15"/>
        <v>0.99557903198024933</v>
      </c>
      <c r="J100" s="51">
        <f t="shared" ca="1" si="16"/>
        <v>1</v>
      </c>
      <c r="K100" s="47">
        <f t="shared" si="17"/>
        <v>177.18</v>
      </c>
      <c r="L100" s="47">
        <f t="shared" si="18"/>
        <v>177.58</v>
      </c>
      <c r="M100" s="47">
        <f t="shared" si="19"/>
        <v>173.06</v>
      </c>
      <c r="N100" s="47">
        <f t="shared" si="20"/>
        <v>173.4</v>
      </c>
      <c r="O100" s="48">
        <f t="shared" ca="1" si="21"/>
        <v>254837100</v>
      </c>
      <c r="U100" s="85">
        <v>34411</v>
      </c>
      <c r="V100" s="173">
        <v>0.27100000000000002</v>
      </c>
      <c r="W100" s="47">
        <f t="shared" ca="1" si="22"/>
        <v>46.97</v>
      </c>
      <c r="X100" s="85">
        <f t="shared" si="23"/>
        <v>34046</v>
      </c>
      <c r="Y100" s="85">
        <f t="shared" ca="1" si="24"/>
        <v>34047</v>
      </c>
      <c r="Z100" s="48">
        <f t="shared" ca="1" si="25"/>
        <v>5</v>
      </c>
      <c r="AA100" s="48">
        <f t="shared" ca="1" si="26"/>
        <v>1</v>
      </c>
      <c r="AB100" s="229">
        <f t="shared" ca="1" si="27"/>
        <v>1.1920000000000002</v>
      </c>
      <c r="AC100" s="230">
        <f t="shared" ca="1" si="28"/>
        <v>2.5377900787736857E-2</v>
      </c>
    </row>
    <row r="101" spans="1:29" x14ac:dyDescent="0.25">
      <c r="A101">
        <v>86</v>
      </c>
      <c r="B101" s="85">
        <v>41670</v>
      </c>
      <c r="C101" s="47">
        <v>177.01</v>
      </c>
      <c r="D101" s="47">
        <v>179.29</v>
      </c>
      <c r="E101" s="47">
        <v>176.92</v>
      </c>
      <c r="F101" s="47">
        <v>178.18</v>
      </c>
      <c r="G101" s="48">
        <v>194677900</v>
      </c>
      <c r="H101" s="47">
        <v>177.4</v>
      </c>
      <c r="I101" s="51">
        <f t="shared" si="15"/>
        <v>0.99562240431024807</v>
      </c>
      <c r="J101" s="51">
        <f t="shared" ca="1" si="16"/>
        <v>1</v>
      </c>
      <c r="K101" s="47">
        <f t="shared" si="17"/>
        <v>176.24</v>
      </c>
      <c r="L101" s="47">
        <f t="shared" si="18"/>
        <v>178.51</v>
      </c>
      <c r="M101" s="47">
        <f t="shared" si="19"/>
        <v>176.15</v>
      </c>
      <c r="N101" s="47">
        <f t="shared" si="20"/>
        <v>177.4</v>
      </c>
      <c r="O101" s="48">
        <f t="shared" ca="1" si="21"/>
        <v>194677900</v>
      </c>
      <c r="U101" s="85">
        <v>34320</v>
      </c>
      <c r="V101" s="173">
        <v>0.317</v>
      </c>
      <c r="W101" s="47">
        <f t="shared" ca="1" si="22"/>
        <v>46.56</v>
      </c>
      <c r="X101" s="85">
        <f t="shared" si="23"/>
        <v>33955</v>
      </c>
      <c r="Y101" s="85">
        <f t="shared" ca="1" si="24"/>
        <v>34047</v>
      </c>
      <c r="Z101" s="48">
        <f t="shared" ca="1" si="25"/>
        <v>4</v>
      </c>
      <c r="AA101" s="48">
        <f t="shared" ca="1" si="26"/>
        <v>0</v>
      </c>
      <c r="AB101" s="229">
        <f t="shared" ca="1" si="27"/>
        <v>1.1339999999999999</v>
      </c>
      <c r="AC101" s="230">
        <f t="shared" ca="1" si="28"/>
        <v>2.435567010309278E-2</v>
      </c>
    </row>
    <row r="102" spans="1:29" x14ac:dyDescent="0.25">
      <c r="A102">
        <v>87</v>
      </c>
      <c r="B102" s="85">
        <v>41669</v>
      </c>
      <c r="C102" s="47">
        <v>178.83</v>
      </c>
      <c r="D102" s="47">
        <v>179.81</v>
      </c>
      <c r="E102" s="47">
        <v>178.26</v>
      </c>
      <c r="F102" s="47">
        <v>179.23</v>
      </c>
      <c r="G102" s="48">
        <v>118938100</v>
      </c>
      <c r="H102" s="47">
        <v>178.44</v>
      </c>
      <c r="I102" s="51">
        <f t="shared" si="15"/>
        <v>0.99559225576075439</v>
      </c>
      <c r="J102" s="51">
        <f t="shared" ca="1" si="16"/>
        <v>1</v>
      </c>
      <c r="K102" s="47">
        <f t="shared" si="17"/>
        <v>178.04</v>
      </c>
      <c r="L102" s="47">
        <f t="shared" si="18"/>
        <v>179.02</v>
      </c>
      <c r="M102" s="47">
        <f t="shared" si="19"/>
        <v>177.47</v>
      </c>
      <c r="N102" s="47">
        <f t="shared" si="20"/>
        <v>178.44</v>
      </c>
      <c r="O102" s="48">
        <f t="shared" ca="1" si="21"/>
        <v>118938100</v>
      </c>
      <c r="U102" s="85">
        <v>34229</v>
      </c>
      <c r="V102" s="173">
        <v>0.28599999999999998</v>
      </c>
      <c r="W102" s="47">
        <f t="shared" ca="1" si="22"/>
        <v>45.81</v>
      </c>
      <c r="X102" s="85">
        <f t="shared" si="23"/>
        <v>33864</v>
      </c>
      <c r="Y102" s="85">
        <f t="shared" ca="1" si="24"/>
        <v>34047</v>
      </c>
      <c r="Z102" s="48">
        <f t="shared" ca="1" si="25"/>
        <v>3</v>
      </c>
      <c r="AA102" s="48">
        <f t="shared" ca="1" si="26"/>
        <v>0</v>
      </c>
      <c r="AB102" s="229">
        <f t="shared" ca="1" si="27"/>
        <v>0.81699999999999995</v>
      </c>
      <c r="AC102" s="230">
        <f t="shared" ca="1" si="28"/>
        <v>1.7834533944553588E-2</v>
      </c>
    </row>
    <row r="103" spans="1:29" x14ac:dyDescent="0.25">
      <c r="A103">
        <v>88</v>
      </c>
      <c r="B103" s="85">
        <v>41668</v>
      </c>
      <c r="C103" s="47">
        <v>177.58</v>
      </c>
      <c r="D103" s="47">
        <v>178.55</v>
      </c>
      <c r="E103" s="47">
        <v>176.88</v>
      </c>
      <c r="F103" s="47">
        <v>177.35</v>
      </c>
      <c r="G103" s="48">
        <v>216597300</v>
      </c>
      <c r="H103" s="47">
        <v>176.57</v>
      </c>
      <c r="I103" s="51">
        <f t="shared" si="15"/>
        <v>0.99560191711305324</v>
      </c>
      <c r="J103" s="51">
        <f t="shared" ca="1" si="16"/>
        <v>1</v>
      </c>
      <c r="K103" s="47">
        <f t="shared" si="17"/>
        <v>176.8</v>
      </c>
      <c r="L103" s="47">
        <f t="shared" si="18"/>
        <v>177.76</v>
      </c>
      <c r="M103" s="47">
        <f t="shared" si="19"/>
        <v>176.1</v>
      </c>
      <c r="N103" s="47">
        <f t="shared" si="20"/>
        <v>176.57</v>
      </c>
      <c r="O103" s="48">
        <f t="shared" ca="1" si="21"/>
        <v>216597300</v>
      </c>
      <c r="U103" s="85">
        <v>34138</v>
      </c>
      <c r="V103" s="173">
        <v>0.318</v>
      </c>
      <c r="W103" s="47">
        <f t="shared" ca="1" si="22"/>
        <v>44.5</v>
      </c>
      <c r="X103" s="85">
        <f t="shared" si="23"/>
        <v>33773</v>
      </c>
      <c r="Y103" s="85">
        <f t="shared" ca="1" si="24"/>
        <v>34047</v>
      </c>
      <c r="Z103" s="48">
        <f t="shared" ca="1" si="25"/>
        <v>2</v>
      </c>
      <c r="AA103" s="48">
        <f t="shared" ca="1" si="26"/>
        <v>0</v>
      </c>
      <c r="AB103" s="229">
        <f t="shared" ca="1" si="27"/>
        <v>0.53100000000000003</v>
      </c>
      <c r="AC103" s="230">
        <f t="shared" ca="1" si="28"/>
        <v>1.1932584269662922E-2</v>
      </c>
    </row>
    <row r="104" spans="1:29" x14ac:dyDescent="0.25">
      <c r="A104">
        <v>89</v>
      </c>
      <c r="B104" s="85">
        <v>41667</v>
      </c>
      <c r="C104" s="47">
        <v>178.14</v>
      </c>
      <c r="D104" s="47">
        <v>179.3</v>
      </c>
      <c r="E104" s="47">
        <v>178.12</v>
      </c>
      <c r="F104" s="47">
        <v>179.07</v>
      </c>
      <c r="G104" s="48">
        <v>110463200</v>
      </c>
      <c r="H104" s="47">
        <v>178.28</v>
      </c>
      <c r="I104" s="51">
        <f t="shared" si="15"/>
        <v>0.99558831741776965</v>
      </c>
      <c r="J104" s="51">
        <f t="shared" ca="1" si="16"/>
        <v>1</v>
      </c>
      <c r="K104" s="47">
        <f t="shared" si="17"/>
        <v>177.35</v>
      </c>
      <c r="L104" s="47">
        <f t="shared" si="18"/>
        <v>178.51</v>
      </c>
      <c r="M104" s="47">
        <f t="shared" si="19"/>
        <v>177.33</v>
      </c>
      <c r="N104" s="47">
        <f t="shared" si="20"/>
        <v>178.28</v>
      </c>
      <c r="O104" s="48">
        <f t="shared" ca="1" si="21"/>
        <v>110463200</v>
      </c>
      <c r="U104" s="85">
        <v>34047</v>
      </c>
      <c r="V104" s="173">
        <v>0.21299999999999999</v>
      </c>
      <c r="W104" s="47">
        <f t="shared" ca="1" si="22"/>
        <v>45.03</v>
      </c>
      <c r="X104" s="85">
        <f t="shared" si="23"/>
        <v>33682</v>
      </c>
      <c r="Y104" s="85">
        <f t="shared" ca="1" si="24"/>
        <v>34047</v>
      </c>
      <c r="Z104" s="48">
        <f t="shared" ca="1" si="25"/>
        <v>1</v>
      </c>
      <c r="AA104" s="48">
        <f t="shared" ca="1" si="26"/>
        <v>1</v>
      </c>
      <c r="AB104" s="229">
        <f t="shared" ca="1" si="27"/>
        <v>0.21299999999999999</v>
      </c>
      <c r="AC104" s="230">
        <f t="shared" ca="1" si="28"/>
        <v>4.7301798800799466E-3</v>
      </c>
    </row>
    <row r="105" spans="1:29" x14ac:dyDescent="0.25">
      <c r="A105">
        <v>90</v>
      </c>
      <c r="B105" s="85">
        <v>41666</v>
      </c>
      <c r="C105" s="47">
        <v>179.06</v>
      </c>
      <c r="D105" s="47">
        <v>179.52</v>
      </c>
      <c r="E105" s="47">
        <v>177.12</v>
      </c>
      <c r="F105" s="47">
        <v>178.01</v>
      </c>
      <c r="G105" s="48">
        <v>180843100</v>
      </c>
      <c r="H105" s="47">
        <v>177.23</v>
      </c>
      <c r="I105" s="51">
        <f t="shared" si="15"/>
        <v>0.99561822369529807</v>
      </c>
      <c r="J105" s="51">
        <f t="shared" ca="1" si="16"/>
        <v>1</v>
      </c>
      <c r="K105" s="47">
        <f t="shared" si="17"/>
        <v>178.28</v>
      </c>
      <c r="L105" s="47">
        <f t="shared" si="18"/>
        <v>178.73</v>
      </c>
      <c r="M105" s="47">
        <f t="shared" si="19"/>
        <v>176.34</v>
      </c>
      <c r="N105" s="47">
        <f t="shared" si="20"/>
        <v>177.23</v>
      </c>
      <c r="O105" s="48">
        <f t="shared" ca="1" si="21"/>
        <v>180843100</v>
      </c>
      <c r="U105" s="85"/>
      <c r="V105" s="173"/>
      <c r="W105" s="47"/>
      <c r="X105" s="85"/>
      <c r="Y105" s="85"/>
      <c r="Z105" s="48"/>
      <c r="AA105" s="48"/>
      <c r="AB105" s="229"/>
      <c r="AC105" s="230"/>
    </row>
    <row r="106" spans="1:29" x14ac:dyDescent="0.25">
      <c r="A106">
        <v>91</v>
      </c>
      <c r="B106" s="85">
        <v>41663</v>
      </c>
      <c r="C106" s="47">
        <v>181.6</v>
      </c>
      <c r="D106" s="47">
        <v>181.66</v>
      </c>
      <c r="E106" s="47">
        <v>178.83</v>
      </c>
      <c r="F106" s="47">
        <v>178.89</v>
      </c>
      <c r="G106" s="48">
        <v>208677100</v>
      </c>
      <c r="H106" s="47">
        <v>178.1</v>
      </c>
      <c r="I106" s="51">
        <f t="shared" si="15"/>
        <v>0.99558387836100404</v>
      </c>
      <c r="J106" s="51">
        <f t="shared" ca="1" si="16"/>
        <v>1</v>
      </c>
      <c r="K106" s="47">
        <f t="shared" si="17"/>
        <v>180.8</v>
      </c>
      <c r="L106" s="47">
        <f t="shared" si="18"/>
        <v>180.86</v>
      </c>
      <c r="M106" s="47">
        <f t="shared" si="19"/>
        <v>178.04</v>
      </c>
      <c r="N106" s="47">
        <f t="shared" si="20"/>
        <v>178.1</v>
      </c>
      <c r="O106" s="48">
        <f t="shared" ca="1" si="21"/>
        <v>208677100</v>
      </c>
      <c r="U106" s="85"/>
      <c r="V106" s="173"/>
      <c r="W106" s="47"/>
      <c r="X106" s="85"/>
      <c r="Y106" s="85"/>
      <c r="Z106" s="48"/>
      <c r="AA106" s="48"/>
      <c r="AB106" s="229"/>
      <c r="AC106" s="230"/>
    </row>
    <row r="107" spans="1:29" x14ac:dyDescent="0.25">
      <c r="A107">
        <v>92</v>
      </c>
      <c r="B107" s="85">
        <v>41662</v>
      </c>
      <c r="C107" s="47">
        <v>183.37</v>
      </c>
      <c r="D107" s="47">
        <v>183.4</v>
      </c>
      <c r="E107" s="47">
        <v>181.82</v>
      </c>
      <c r="F107" s="47">
        <v>182.79</v>
      </c>
      <c r="G107" s="48">
        <v>132496900</v>
      </c>
      <c r="H107" s="47">
        <v>181.99</v>
      </c>
      <c r="I107" s="51">
        <f t="shared" si="15"/>
        <v>0.99562339296460434</v>
      </c>
      <c r="J107" s="51">
        <f t="shared" ca="1" si="16"/>
        <v>1</v>
      </c>
      <c r="K107" s="47">
        <f t="shared" si="17"/>
        <v>182.57</v>
      </c>
      <c r="L107" s="47">
        <f t="shared" si="18"/>
        <v>182.6</v>
      </c>
      <c r="M107" s="47">
        <f t="shared" si="19"/>
        <v>181.02</v>
      </c>
      <c r="N107" s="47">
        <f t="shared" si="20"/>
        <v>181.99</v>
      </c>
      <c r="O107" s="48">
        <f t="shared" ca="1" si="21"/>
        <v>132496900</v>
      </c>
      <c r="U107" s="85"/>
      <c r="V107" s="173"/>
      <c r="W107" s="47"/>
      <c r="X107" s="85"/>
      <c r="Y107" s="85"/>
      <c r="Z107" s="48"/>
      <c r="AA107" s="48"/>
      <c r="AB107" s="229"/>
      <c r="AC107" s="230"/>
    </row>
    <row r="108" spans="1:29" x14ac:dyDescent="0.25">
      <c r="A108">
        <v>93</v>
      </c>
      <c r="B108" s="85">
        <v>41661</v>
      </c>
      <c r="C108" s="47">
        <v>184.49</v>
      </c>
      <c r="D108" s="47">
        <v>184.57</v>
      </c>
      <c r="E108" s="47">
        <v>183.91</v>
      </c>
      <c r="F108" s="47">
        <v>184.3</v>
      </c>
      <c r="G108" s="48">
        <v>61270900</v>
      </c>
      <c r="H108" s="47">
        <v>183.49</v>
      </c>
      <c r="I108" s="51">
        <f t="shared" si="15"/>
        <v>0.99560499186109608</v>
      </c>
      <c r="J108" s="51">
        <f t="shared" ca="1" si="16"/>
        <v>1</v>
      </c>
      <c r="K108" s="47">
        <f t="shared" si="17"/>
        <v>183.68</v>
      </c>
      <c r="L108" s="47">
        <f t="shared" si="18"/>
        <v>183.76</v>
      </c>
      <c r="M108" s="47">
        <f t="shared" si="19"/>
        <v>183.1</v>
      </c>
      <c r="N108" s="47">
        <f t="shared" si="20"/>
        <v>183.49</v>
      </c>
      <c r="O108" s="48">
        <f t="shared" ca="1" si="21"/>
        <v>61270900</v>
      </c>
      <c r="U108" s="85"/>
      <c r="V108" s="173"/>
      <c r="W108" s="47"/>
      <c r="X108" s="85"/>
      <c r="Y108" s="85"/>
      <c r="Z108" s="48"/>
      <c r="AA108" s="48"/>
      <c r="AB108" s="229"/>
      <c r="AC108" s="230"/>
    </row>
    <row r="109" spans="1:29" x14ac:dyDescent="0.25">
      <c r="A109">
        <v>94</v>
      </c>
      <c r="B109" s="85">
        <v>41660</v>
      </c>
      <c r="C109" s="47">
        <v>184.7</v>
      </c>
      <c r="D109" s="47">
        <v>184.77</v>
      </c>
      <c r="E109" s="47">
        <v>183.05</v>
      </c>
      <c r="F109" s="47">
        <v>184.18</v>
      </c>
      <c r="G109" s="48">
        <v>88621200</v>
      </c>
      <c r="H109" s="47">
        <v>183.37</v>
      </c>
      <c r="I109" s="51">
        <f t="shared" si="15"/>
        <v>0.99560212835269846</v>
      </c>
      <c r="J109" s="51">
        <f t="shared" ca="1" si="16"/>
        <v>1</v>
      </c>
      <c r="K109" s="47">
        <f t="shared" si="17"/>
        <v>183.89</v>
      </c>
      <c r="L109" s="47">
        <f t="shared" si="18"/>
        <v>183.96</v>
      </c>
      <c r="M109" s="47">
        <f t="shared" si="19"/>
        <v>182.24</v>
      </c>
      <c r="N109" s="47">
        <f t="shared" si="20"/>
        <v>183.37</v>
      </c>
      <c r="O109" s="48">
        <f t="shared" ca="1" si="21"/>
        <v>88621200</v>
      </c>
      <c r="U109" s="85"/>
      <c r="V109" s="173"/>
      <c r="W109" s="47"/>
      <c r="X109" s="85"/>
      <c r="Y109" s="85"/>
      <c r="Z109" s="48"/>
      <c r="AA109" s="48"/>
      <c r="AB109" s="229"/>
      <c r="AC109" s="230"/>
    </row>
    <row r="110" spans="1:29" x14ac:dyDescent="0.25">
      <c r="A110">
        <v>95</v>
      </c>
      <c r="B110" s="85">
        <v>41656</v>
      </c>
      <c r="C110" s="47">
        <v>184.1</v>
      </c>
      <c r="D110" s="47">
        <v>184.45</v>
      </c>
      <c r="E110" s="47">
        <v>183.32</v>
      </c>
      <c r="F110" s="47">
        <v>183.64</v>
      </c>
      <c r="G110" s="48">
        <v>107848700</v>
      </c>
      <c r="H110" s="47">
        <v>182.83</v>
      </c>
      <c r="I110" s="51">
        <f t="shared" si="15"/>
        <v>0.9955891962535397</v>
      </c>
      <c r="J110" s="51">
        <f t="shared" ca="1" si="16"/>
        <v>1</v>
      </c>
      <c r="K110" s="47">
        <f t="shared" si="17"/>
        <v>183.29</v>
      </c>
      <c r="L110" s="47">
        <f t="shared" si="18"/>
        <v>183.64</v>
      </c>
      <c r="M110" s="47">
        <f t="shared" si="19"/>
        <v>182.51</v>
      </c>
      <c r="N110" s="47">
        <f t="shared" si="20"/>
        <v>182.83</v>
      </c>
      <c r="O110" s="48">
        <f t="shared" ca="1" si="21"/>
        <v>107848700</v>
      </c>
      <c r="U110" s="85"/>
      <c r="V110" s="173"/>
      <c r="W110" s="47"/>
      <c r="X110" s="85"/>
      <c r="Y110" s="85"/>
      <c r="Z110" s="48"/>
      <c r="AA110" s="48"/>
      <c r="AB110" s="229"/>
      <c r="AC110" s="230"/>
    </row>
    <row r="111" spans="1:29" x14ac:dyDescent="0.25">
      <c r="A111">
        <v>96</v>
      </c>
      <c r="B111" s="85">
        <v>41655</v>
      </c>
      <c r="C111" s="47">
        <v>184.28</v>
      </c>
      <c r="D111" s="47">
        <v>184.66</v>
      </c>
      <c r="E111" s="47">
        <v>183.83</v>
      </c>
      <c r="F111" s="47">
        <v>184.42</v>
      </c>
      <c r="G111" s="48">
        <v>72290600</v>
      </c>
      <c r="H111" s="47">
        <v>183.61</v>
      </c>
      <c r="I111" s="51">
        <f t="shared" si="15"/>
        <v>0.99560785164298893</v>
      </c>
      <c r="J111" s="51">
        <f t="shared" ca="1" si="16"/>
        <v>1</v>
      </c>
      <c r="K111" s="47">
        <f t="shared" si="17"/>
        <v>183.47</v>
      </c>
      <c r="L111" s="47">
        <f t="shared" si="18"/>
        <v>183.85</v>
      </c>
      <c r="M111" s="47">
        <f t="shared" si="19"/>
        <v>183.02</v>
      </c>
      <c r="N111" s="47">
        <f t="shared" si="20"/>
        <v>183.61</v>
      </c>
      <c r="O111" s="48">
        <f t="shared" ca="1" si="21"/>
        <v>72290600</v>
      </c>
      <c r="U111" s="85"/>
      <c r="V111" s="173"/>
      <c r="W111" s="47"/>
      <c r="X111" s="85"/>
      <c r="Y111" s="85"/>
      <c r="Z111" s="48"/>
      <c r="AA111" s="48"/>
      <c r="AB111" s="229"/>
      <c r="AC111" s="230"/>
    </row>
    <row r="112" spans="1:29" x14ac:dyDescent="0.25">
      <c r="A112">
        <v>97</v>
      </c>
      <c r="B112" s="85">
        <v>41654</v>
      </c>
      <c r="C112" s="47">
        <v>184.1</v>
      </c>
      <c r="D112" s="47">
        <v>184.94</v>
      </c>
      <c r="E112" s="47">
        <v>183.71</v>
      </c>
      <c r="F112" s="47">
        <v>184.66</v>
      </c>
      <c r="G112" s="48">
        <v>98525800</v>
      </c>
      <c r="H112" s="47">
        <v>183.85</v>
      </c>
      <c r="I112" s="51">
        <f t="shared" si="15"/>
        <v>0.99561356005631974</v>
      </c>
      <c r="J112" s="51">
        <f t="shared" ca="1" si="16"/>
        <v>1</v>
      </c>
      <c r="K112" s="47">
        <f t="shared" si="17"/>
        <v>183.29</v>
      </c>
      <c r="L112" s="47">
        <f t="shared" si="18"/>
        <v>184.13</v>
      </c>
      <c r="M112" s="47">
        <f t="shared" si="19"/>
        <v>182.9</v>
      </c>
      <c r="N112" s="47">
        <f t="shared" si="20"/>
        <v>183.85</v>
      </c>
      <c r="O112" s="48">
        <f t="shared" ca="1" si="21"/>
        <v>98525800</v>
      </c>
      <c r="U112" s="85"/>
      <c r="V112" s="173"/>
      <c r="W112" s="47"/>
      <c r="X112" s="85"/>
      <c r="Y112" s="85"/>
      <c r="Z112" s="48"/>
      <c r="AA112" s="48"/>
      <c r="AB112" s="229"/>
      <c r="AC112" s="230"/>
    </row>
    <row r="113" spans="1:29" x14ac:dyDescent="0.25">
      <c r="A113">
        <v>98</v>
      </c>
      <c r="B113" s="85">
        <v>41653</v>
      </c>
      <c r="C113" s="47">
        <v>182.29</v>
      </c>
      <c r="D113" s="47">
        <v>183.77</v>
      </c>
      <c r="E113" s="47">
        <v>181.95</v>
      </c>
      <c r="F113" s="47">
        <v>183.67</v>
      </c>
      <c r="G113" s="48">
        <v>105016100</v>
      </c>
      <c r="H113" s="47">
        <v>182.86</v>
      </c>
      <c r="I113" s="51">
        <f t="shared" si="15"/>
        <v>0.99558991669842667</v>
      </c>
      <c r="J113" s="51">
        <f t="shared" ca="1" si="16"/>
        <v>1</v>
      </c>
      <c r="K113" s="47">
        <f t="shared" si="17"/>
        <v>181.49</v>
      </c>
      <c r="L113" s="47">
        <f t="shared" si="18"/>
        <v>182.96</v>
      </c>
      <c r="M113" s="47">
        <f t="shared" si="19"/>
        <v>181.15</v>
      </c>
      <c r="N113" s="47">
        <f t="shared" si="20"/>
        <v>182.86</v>
      </c>
      <c r="O113" s="48">
        <f t="shared" ca="1" si="21"/>
        <v>105016100</v>
      </c>
      <c r="U113" s="85"/>
      <c r="V113" s="173"/>
      <c r="W113" s="47"/>
      <c r="X113" s="85"/>
      <c r="Y113" s="85"/>
      <c r="Z113" s="48"/>
      <c r="AA113" s="48"/>
      <c r="AB113" s="229"/>
      <c r="AC113" s="230"/>
    </row>
    <row r="114" spans="1:29" x14ac:dyDescent="0.25">
      <c r="A114">
        <v>99</v>
      </c>
      <c r="B114" s="85">
        <v>41652</v>
      </c>
      <c r="C114" s="47">
        <v>183.67</v>
      </c>
      <c r="D114" s="47">
        <v>184.18</v>
      </c>
      <c r="E114" s="47">
        <v>181.34</v>
      </c>
      <c r="F114" s="47">
        <v>181.69</v>
      </c>
      <c r="G114" s="48">
        <v>149892000</v>
      </c>
      <c r="H114" s="47">
        <v>180.89</v>
      </c>
      <c r="I114" s="51">
        <f t="shared" si="15"/>
        <v>0.99559689581154709</v>
      </c>
      <c r="J114" s="51">
        <f t="shared" ca="1" si="16"/>
        <v>1</v>
      </c>
      <c r="K114" s="47">
        <f t="shared" si="17"/>
        <v>182.86</v>
      </c>
      <c r="L114" s="47">
        <f t="shared" si="18"/>
        <v>183.37</v>
      </c>
      <c r="M114" s="47">
        <f t="shared" si="19"/>
        <v>180.54</v>
      </c>
      <c r="N114" s="47">
        <f t="shared" si="20"/>
        <v>180.89</v>
      </c>
      <c r="O114" s="48">
        <f t="shared" ca="1" si="21"/>
        <v>149892000</v>
      </c>
      <c r="U114" s="85"/>
      <c r="V114" s="173"/>
      <c r="W114" s="47"/>
      <c r="X114" s="85"/>
      <c r="Y114" s="85"/>
      <c r="Z114" s="48"/>
      <c r="AA114" s="48"/>
      <c r="AB114" s="229"/>
      <c r="AC114" s="230"/>
    </row>
    <row r="115" spans="1:29" x14ac:dyDescent="0.25">
      <c r="A115">
        <v>100</v>
      </c>
      <c r="B115" s="85">
        <v>41649</v>
      </c>
      <c r="C115" s="47">
        <v>183.95</v>
      </c>
      <c r="D115" s="47">
        <v>184.22</v>
      </c>
      <c r="E115" s="47">
        <v>183.01</v>
      </c>
      <c r="F115" s="47">
        <v>184.14</v>
      </c>
      <c r="G115" s="48">
        <v>102026400</v>
      </c>
      <c r="H115" s="47">
        <v>183.33</v>
      </c>
      <c r="I115" s="51">
        <f t="shared" si="15"/>
        <v>0.99560117302052797</v>
      </c>
      <c r="J115" s="51">
        <f t="shared" ca="1" si="16"/>
        <v>1</v>
      </c>
      <c r="K115" s="47">
        <f t="shared" si="17"/>
        <v>183.14</v>
      </c>
      <c r="L115" s="47">
        <f t="shared" si="18"/>
        <v>183.41</v>
      </c>
      <c r="M115" s="47">
        <f t="shared" si="19"/>
        <v>182.2</v>
      </c>
      <c r="N115" s="47">
        <f t="shared" si="20"/>
        <v>183.33</v>
      </c>
      <c r="O115" s="48">
        <f t="shared" ca="1" si="21"/>
        <v>102026400</v>
      </c>
      <c r="U115" s="85"/>
      <c r="V115" s="173"/>
      <c r="W115" s="47"/>
      <c r="X115" s="85"/>
      <c r="Y115" s="85"/>
      <c r="Z115" s="48"/>
      <c r="AA115" s="48"/>
      <c r="AB115" s="229"/>
      <c r="AC115" s="230"/>
    </row>
    <row r="116" spans="1:29" x14ac:dyDescent="0.25">
      <c r="A116">
        <v>101</v>
      </c>
      <c r="B116" s="85">
        <v>41648</v>
      </c>
      <c r="C116" s="47">
        <v>184.11</v>
      </c>
      <c r="D116" s="47">
        <v>184.13</v>
      </c>
      <c r="E116" s="47">
        <v>182.8</v>
      </c>
      <c r="F116" s="47">
        <v>183.64</v>
      </c>
      <c r="G116" s="48">
        <v>90683400</v>
      </c>
      <c r="H116" s="47">
        <v>182.83</v>
      </c>
      <c r="I116" s="51">
        <f t="shared" si="15"/>
        <v>0.9955891962535397</v>
      </c>
      <c r="J116" s="51">
        <f t="shared" ca="1" si="16"/>
        <v>1</v>
      </c>
      <c r="K116" s="47">
        <f t="shared" si="17"/>
        <v>183.3</v>
      </c>
      <c r="L116" s="47">
        <f t="shared" si="18"/>
        <v>183.32</v>
      </c>
      <c r="M116" s="47">
        <f t="shared" si="19"/>
        <v>181.99</v>
      </c>
      <c r="N116" s="47">
        <f t="shared" si="20"/>
        <v>182.83</v>
      </c>
      <c r="O116" s="48">
        <f t="shared" ca="1" si="21"/>
        <v>90683400</v>
      </c>
      <c r="U116" s="85"/>
      <c r="V116" s="173"/>
      <c r="W116" s="47"/>
      <c r="X116" s="85"/>
      <c r="Y116" s="85"/>
      <c r="Z116" s="48"/>
      <c r="AA116" s="48"/>
      <c r="AB116" s="229"/>
      <c r="AC116" s="230"/>
    </row>
    <row r="117" spans="1:29" x14ac:dyDescent="0.25">
      <c r="A117">
        <v>102</v>
      </c>
      <c r="B117" s="85">
        <v>41647</v>
      </c>
      <c r="C117" s="47">
        <v>183.45</v>
      </c>
      <c r="D117" s="47">
        <v>183.83</v>
      </c>
      <c r="E117" s="47">
        <v>182.89</v>
      </c>
      <c r="F117" s="47">
        <v>183.52</v>
      </c>
      <c r="G117" s="48">
        <v>96582300</v>
      </c>
      <c r="H117" s="47">
        <v>182.71</v>
      </c>
      <c r="I117" s="51">
        <f t="shared" si="15"/>
        <v>0.99558631211857018</v>
      </c>
      <c r="J117" s="51">
        <f t="shared" ca="1" si="16"/>
        <v>1</v>
      </c>
      <c r="K117" s="47">
        <f t="shared" si="17"/>
        <v>182.64</v>
      </c>
      <c r="L117" s="47">
        <f t="shared" si="18"/>
        <v>183.02</v>
      </c>
      <c r="M117" s="47">
        <f t="shared" si="19"/>
        <v>182.08</v>
      </c>
      <c r="N117" s="47">
        <f t="shared" si="20"/>
        <v>182.71</v>
      </c>
      <c r="O117" s="48">
        <f t="shared" ca="1" si="21"/>
        <v>96582300</v>
      </c>
      <c r="U117" s="85"/>
      <c r="V117" s="173"/>
      <c r="W117" s="47"/>
      <c r="X117" s="85"/>
      <c r="Y117" s="85"/>
      <c r="Z117" s="48"/>
      <c r="AA117" s="48"/>
      <c r="AB117" s="229"/>
      <c r="AC117" s="230"/>
    </row>
    <row r="118" spans="1:29" x14ac:dyDescent="0.25">
      <c r="A118">
        <v>103</v>
      </c>
      <c r="B118" s="85">
        <v>41646</v>
      </c>
      <c r="C118" s="47">
        <v>183.09</v>
      </c>
      <c r="D118" s="47">
        <v>183.79</v>
      </c>
      <c r="E118" s="47">
        <v>182.95</v>
      </c>
      <c r="F118" s="47">
        <v>183.48</v>
      </c>
      <c r="G118" s="48">
        <v>86144200</v>
      </c>
      <c r="H118" s="47">
        <v>182.67</v>
      </c>
      <c r="I118" s="51">
        <f t="shared" si="15"/>
        <v>0.99558534990189662</v>
      </c>
      <c r="J118" s="51">
        <f t="shared" ca="1" si="16"/>
        <v>1</v>
      </c>
      <c r="K118" s="47">
        <f t="shared" si="17"/>
        <v>182.28</v>
      </c>
      <c r="L118" s="47">
        <f t="shared" si="18"/>
        <v>182.98</v>
      </c>
      <c r="M118" s="47">
        <f t="shared" si="19"/>
        <v>182.14</v>
      </c>
      <c r="N118" s="47">
        <f t="shared" si="20"/>
        <v>182.67</v>
      </c>
      <c r="O118" s="48">
        <f t="shared" ca="1" si="21"/>
        <v>86144200</v>
      </c>
      <c r="U118" s="85"/>
      <c r="V118" s="173"/>
      <c r="W118" s="47"/>
      <c r="X118" s="85"/>
      <c r="Y118" s="85"/>
      <c r="Z118" s="48"/>
      <c r="AA118" s="48"/>
      <c r="AB118" s="229"/>
      <c r="AC118" s="230"/>
    </row>
    <row r="119" spans="1:29" x14ac:dyDescent="0.25">
      <c r="A119">
        <v>104</v>
      </c>
      <c r="B119" s="85">
        <v>41645</v>
      </c>
      <c r="C119" s="47">
        <v>183.49</v>
      </c>
      <c r="D119" s="47">
        <v>183.56</v>
      </c>
      <c r="E119" s="47">
        <v>182.08</v>
      </c>
      <c r="F119" s="47">
        <v>182.36</v>
      </c>
      <c r="G119" s="48">
        <v>108028200</v>
      </c>
      <c r="H119" s="47">
        <v>181.56</v>
      </c>
      <c r="I119" s="51">
        <f t="shared" si="15"/>
        <v>0.99561307304233382</v>
      </c>
      <c r="J119" s="51">
        <f t="shared" ca="1" si="16"/>
        <v>1</v>
      </c>
      <c r="K119" s="47">
        <f t="shared" si="17"/>
        <v>182.69</v>
      </c>
      <c r="L119" s="47">
        <f t="shared" si="18"/>
        <v>182.75</v>
      </c>
      <c r="M119" s="47">
        <f t="shared" si="19"/>
        <v>181.28</v>
      </c>
      <c r="N119" s="47">
        <f t="shared" si="20"/>
        <v>181.56</v>
      </c>
      <c r="O119" s="48">
        <f t="shared" ca="1" si="21"/>
        <v>108028200</v>
      </c>
      <c r="U119" s="85"/>
      <c r="V119" s="173"/>
      <c r="W119" s="47"/>
      <c r="X119" s="85"/>
      <c r="Y119" s="85"/>
      <c r="Z119" s="48"/>
      <c r="AA119" s="48"/>
      <c r="AB119" s="229"/>
      <c r="AC119" s="230"/>
    </row>
    <row r="120" spans="1:29" x14ac:dyDescent="0.25">
      <c r="A120">
        <v>105</v>
      </c>
      <c r="B120" s="85">
        <v>41642</v>
      </c>
      <c r="C120" s="47">
        <v>183.23</v>
      </c>
      <c r="D120" s="47">
        <v>183.6</v>
      </c>
      <c r="E120" s="47">
        <v>182.63</v>
      </c>
      <c r="F120" s="47">
        <v>182.89</v>
      </c>
      <c r="G120" s="48">
        <v>81390600</v>
      </c>
      <c r="H120" s="47">
        <v>182.09</v>
      </c>
      <c r="I120" s="51">
        <f t="shared" si="15"/>
        <v>0.99562578599157969</v>
      </c>
      <c r="J120" s="51">
        <f t="shared" ca="1" si="16"/>
        <v>1</v>
      </c>
      <c r="K120" s="47">
        <f t="shared" si="17"/>
        <v>182.43</v>
      </c>
      <c r="L120" s="47">
        <f t="shared" si="18"/>
        <v>182.8</v>
      </c>
      <c r="M120" s="47">
        <f t="shared" si="19"/>
        <v>181.83</v>
      </c>
      <c r="N120" s="47">
        <f t="shared" si="20"/>
        <v>182.09</v>
      </c>
      <c r="O120" s="48">
        <f t="shared" ca="1" si="21"/>
        <v>81390600</v>
      </c>
      <c r="U120" s="85"/>
      <c r="V120" s="173"/>
      <c r="W120" s="47"/>
      <c r="X120" s="85"/>
      <c r="Y120" s="85"/>
      <c r="Z120" s="48"/>
      <c r="AA120" s="48"/>
      <c r="AB120" s="229"/>
      <c r="AC120" s="230"/>
    </row>
    <row r="121" spans="1:29" x14ac:dyDescent="0.25">
      <c r="A121">
        <v>106</v>
      </c>
      <c r="B121" s="85">
        <v>41641</v>
      </c>
      <c r="C121" s="47">
        <v>183.98</v>
      </c>
      <c r="D121" s="47">
        <v>184.07</v>
      </c>
      <c r="E121" s="47">
        <v>182.48</v>
      </c>
      <c r="F121" s="47">
        <v>182.92</v>
      </c>
      <c r="G121" s="48">
        <v>119636900</v>
      </c>
      <c r="H121" s="47">
        <v>182.12</v>
      </c>
      <c r="I121" s="51">
        <f t="shared" si="15"/>
        <v>0.99562650338946002</v>
      </c>
      <c r="J121" s="51">
        <f t="shared" ca="1" si="16"/>
        <v>1</v>
      </c>
      <c r="K121" s="47">
        <f t="shared" si="17"/>
        <v>183.18</v>
      </c>
      <c r="L121" s="47">
        <f t="shared" si="18"/>
        <v>183.26</v>
      </c>
      <c r="M121" s="47">
        <f t="shared" si="19"/>
        <v>181.68</v>
      </c>
      <c r="N121" s="47">
        <f t="shared" si="20"/>
        <v>182.12</v>
      </c>
      <c r="O121" s="48">
        <f t="shared" ca="1" si="21"/>
        <v>119636900</v>
      </c>
      <c r="U121" s="85"/>
      <c r="V121" s="173"/>
      <c r="W121" s="47"/>
      <c r="X121" s="85"/>
      <c r="Y121" s="85"/>
      <c r="Z121" s="48"/>
      <c r="AA121" s="48"/>
      <c r="AB121" s="229"/>
      <c r="AC121" s="230"/>
    </row>
    <row r="122" spans="1:29" x14ac:dyDescent="0.25">
      <c r="A122">
        <v>107</v>
      </c>
      <c r="B122" s="85">
        <v>41639</v>
      </c>
      <c r="C122" s="47">
        <v>184.07</v>
      </c>
      <c r="D122" s="47">
        <v>184.69</v>
      </c>
      <c r="E122" s="47">
        <v>183.93</v>
      </c>
      <c r="F122" s="47">
        <v>184.69</v>
      </c>
      <c r="G122" s="48">
        <v>86119900</v>
      </c>
      <c r="H122" s="47">
        <v>183.88</v>
      </c>
      <c r="I122" s="51">
        <f t="shared" si="15"/>
        <v>0.99561427256483837</v>
      </c>
      <c r="J122" s="51">
        <f t="shared" ca="1" si="16"/>
        <v>1</v>
      </c>
      <c r="K122" s="47">
        <f t="shared" si="17"/>
        <v>183.26</v>
      </c>
      <c r="L122" s="47">
        <f t="shared" si="18"/>
        <v>183.88</v>
      </c>
      <c r="M122" s="47">
        <f t="shared" si="19"/>
        <v>183.12</v>
      </c>
      <c r="N122" s="47">
        <f t="shared" si="20"/>
        <v>183.88</v>
      </c>
      <c r="O122" s="48">
        <f t="shared" ca="1" si="21"/>
        <v>86119900</v>
      </c>
      <c r="U122" s="85"/>
      <c r="V122" s="173"/>
      <c r="W122" s="47"/>
      <c r="X122" s="85"/>
      <c r="Y122" s="85"/>
      <c r="Z122" s="48"/>
      <c r="AA122" s="48"/>
      <c r="AB122" s="229"/>
      <c r="AC122" s="230"/>
    </row>
    <row r="123" spans="1:29" x14ac:dyDescent="0.25">
      <c r="A123">
        <v>108</v>
      </c>
      <c r="B123" s="85">
        <v>41638</v>
      </c>
      <c r="C123" s="47">
        <v>183.87</v>
      </c>
      <c r="D123" s="47">
        <v>184.02</v>
      </c>
      <c r="E123" s="47">
        <v>183.58</v>
      </c>
      <c r="F123" s="47">
        <v>183.82</v>
      </c>
      <c r="G123" s="48">
        <v>56857000</v>
      </c>
      <c r="H123" s="47">
        <v>183.01</v>
      </c>
      <c r="I123" s="51">
        <f t="shared" si="15"/>
        <v>0.99559351539549557</v>
      </c>
      <c r="J123" s="51">
        <f t="shared" ca="1" si="16"/>
        <v>1</v>
      </c>
      <c r="K123" s="47">
        <f t="shared" si="17"/>
        <v>183.06</v>
      </c>
      <c r="L123" s="47">
        <f t="shared" si="18"/>
        <v>183.21</v>
      </c>
      <c r="M123" s="47">
        <f t="shared" si="19"/>
        <v>182.77</v>
      </c>
      <c r="N123" s="47">
        <f t="shared" si="20"/>
        <v>183.01</v>
      </c>
      <c r="O123" s="48">
        <f t="shared" ca="1" si="21"/>
        <v>56857000</v>
      </c>
      <c r="U123" s="85"/>
      <c r="V123" s="173"/>
      <c r="W123" s="47"/>
      <c r="X123" s="85"/>
      <c r="Y123" s="85"/>
      <c r="Z123" s="48"/>
      <c r="AA123" s="48"/>
      <c r="AB123" s="229"/>
      <c r="AC123" s="230"/>
    </row>
    <row r="124" spans="1:29" x14ac:dyDescent="0.25">
      <c r="A124">
        <v>109</v>
      </c>
      <c r="B124" s="85">
        <v>41635</v>
      </c>
      <c r="C124" s="47">
        <v>184.1</v>
      </c>
      <c r="D124" s="47">
        <v>184.18</v>
      </c>
      <c r="E124" s="47">
        <v>183.66</v>
      </c>
      <c r="F124" s="47">
        <v>183.85</v>
      </c>
      <c r="G124" s="48">
        <v>61814000</v>
      </c>
      <c r="H124" s="47">
        <v>183.04</v>
      </c>
      <c r="I124" s="51">
        <f t="shared" si="15"/>
        <v>0.99559423443024209</v>
      </c>
      <c r="J124" s="51">
        <f t="shared" ca="1" si="16"/>
        <v>1</v>
      </c>
      <c r="K124" s="47">
        <f t="shared" si="17"/>
        <v>183.29</v>
      </c>
      <c r="L124" s="47">
        <f t="shared" si="18"/>
        <v>183.37</v>
      </c>
      <c r="M124" s="47">
        <f t="shared" si="19"/>
        <v>182.85</v>
      </c>
      <c r="N124" s="47">
        <f t="shared" si="20"/>
        <v>183.04</v>
      </c>
      <c r="O124" s="48">
        <f t="shared" ca="1" si="21"/>
        <v>61814000</v>
      </c>
      <c r="U124" s="85"/>
      <c r="V124" s="173"/>
      <c r="W124" s="47"/>
      <c r="X124" s="85"/>
      <c r="Y124" s="85"/>
      <c r="Z124" s="48"/>
      <c r="AA124" s="48"/>
      <c r="AB124" s="229"/>
      <c r="AC124" s="230"/>
    </row>
    <row r="125" spans="1:29" x14ac:dyDescent="0.25">
      <c r="A125">
        <v>110</v>
      </c>
      <c r="B125" s="85">
        <v>41634</v>
      </c>
      <c r="C125" s="47">
        <v>183.34</v>
      </c>
      <c r="D125" s="47">
        <v>183.96</v>
      </c>
      <c r="E125" s="47">
        <v>183.32</v>
      </c>
      <c r="F125" s="47">
        <v>183.86</v>
      </c>
      <c r="G125" s="48">
        <v>63365000</v>
      </c>
      <c r="H125" s="47">
        <v>183.05</v>
      </c>
      <c r="I125" s="51">
        <f t="shared" si="15"/>
        <v>0.99559447405634716</v>
      </c>
      <c r="J125" s="51">
        <f t="shared" ca="1" si="16"/>
        <v>1</v>
      </c>
      <c r="K125" s="47">
        <f t="shared" si="17"/>
        <v>182.53</v>
      </c>
      <c r="L125" s="47">
        <f t="shared" si="18"/>
        <v>183.15</v>
      </c>
      <c r="M125" s="47">
        <f t="shared" si="19"/>
        <v>182.51</v>
      </c>
      <c r="N125" s="47">
        <f t="shared" si="20"/>
        <v>183.05</v>
      </c>
      <c r="O125" s="48">
        <f t="shared" ca="1" si="21"/>
        <v>63365000</v>
      </c>
      <c r="U125" s="85"/>
      <c r="V125" s="173"/>
      <c r="W125" s="47"/>
      <c r="X125" s="85"/>
      <c r="Y125" s="85"/>
      <c r="Z125" s="48"/>
      <c r="AA125" s="48"/>
      <c r="AB125" s="229"/>
      <c r="AC125" s="230"/>
    </row>
    <row r="126" spans="1:29" x14ac:dyDescent="0.25">
      <c r="A126">
        <v>111</v>
      </c>
      <c r="B126" s="85">
        <v>41632</v>
      </c>
      <c r="C126" s="47">
        <v>182.54</v>
      </c>
      <c r="D126" s="47">
        <v>183.01</v>
      </c>
      <c r="E126" s="47">
        <v>182.53</v>
      </c>
      <c r="F126" s="47">
        <v>182.93</v>
      </c>
      <c r="G126" s="48">
        <v>45368800</v>
      </c>
      <c r="H126" s="47">
        <v>182.13</v>
      </c>
      <c r="I126" s="51">
        <f t="shared" si="15"/>
        <v>0.9956267424697971</v>
      </c>
      <c r="J126" s="51">
        <f t="shared" ca="1" si="16"/>
        <v>1</v>
      </c>
      <c r="K126" s="47">
        <f t="shared" si="17"/>
        <v>181.74</v>
      </c>
      <c r="L126" s="47">
        <f t="shared" si="18"/>
        <v>182.21</v>
      </c>
      <c r="M126" s="47">
        <f t="shared" si="19"/>
        <v>181.73</v>
      </c>
      <c r="N126" s="47">
        <f t="shared" si="20"/>
        <v>182.13</v>
      </c>
      <c r="O126" s="48">
        <f t="shared" ca="1" si="21"/>
        <v>45368800</v>
      </c>
      <c r="U126" s="85"/>
      <c r="V126" s="173"/>
      <c r="W126" s="47"/>
      <c r="X126" s="85"/>
      <c r="Y126" s="85"/>
      <c r="Z126" s="48"/>
      <c r="AA126" s="48"/>
      <c r="AB126" s="229"/>
      <c r="AC126" s="230"/>
    </row>
    <row r="127" spans="1:29" x14ac:dyDescent="0.25">
      <c r="A127">
        <v>112</v>
      </c>
      <c r="B127" s="85">
        <v>41631</v>
      </c>
      <c r="C127" s="47">
        <v>182.45</v>
      </c>
      <c r="D127" s="47">
        <v>182.64</v>
      </c>
      <c r="E127" s="47">
        <v>182.07</v>
      </c>
      <c r="F127" s="47">
        <v>182.53</v>
      </c>
      <c r="G127" s="48">
        <v>85598000</v>
      </c>
      <c r="H127" s="47">
        <v>181.73</v>
      </c>
      <c r="I127" s="51">
        <f t="shared" si="15"/>
        <v>0.99561715882320712</v>
      </c>
      <c r="J127" s="51">
        <f t="shared" ca="1" si="16"/>
        <v>1</v>
      </c>
      <c r="K127" s="47">
        <f t="shared" si="17"/>
        <v>181.65</v>
      </c>
      <c r="L127" s="47">
        <f t="shared" si="18"/>
        <v>181.84</v>
      </c>
      <c r="M127" s="47">
        <f t="shared" si="19"/>
        <v>181.27</v>
      </c>
      <c r="N127" s="47">
        <f t="shared" si="20"/>
        <v>181.73</v>
      </c>
      <c r="O127" s="48">
        <f t="shared" ca="1" si="21"/>
        <v>85598000</v>
      </c>
      <c r="U127" s="85"/>
      <c r="V127" s="173"/>
      <c r="W127" s="47"/>
      <c r="X127" s="85"/>
      <c r="Y127" s="85"/>
      <c r="Z127" s="48"/>
      <c r="AA127" s="48"/>
      <c r="AB127" s="229"/>
      <c r="AC127" s="230"/>
    </row>
    <row r="128" spans="1:29" x14ac:dyDescent="0.25">
      <c r="A128">
        <v>113</v>
      </c>
      <c r="B128" s="85">
        <v>41628</v>
      </c>
      <c r="C128" s="47">
        <v>180.69</v>
      </c>
      <c r="D128" s="47">
        <v>181.99</v>
      </c>
      <c r="E128" s="47">
        <v>180.57</v>
      </c>
      <c r="F128" s="47">
        <v>181.56</v>
      </c>
      <c r="G128" s="48">
        <v>197087000</v>
      </c>
      <c r="H128" s="47">
        <v>180.76</v>
      </c>
      <c r="I128" s="51">
        <f t="shared" si="15"/>
        <v>0.99559374311522353</v>
      </c>
      <c r="J128" s="51">
        <f t="shared" ca="1" si="16"/>
        <v>1</v>
      </c>
      <c r="K128" s="47">
        <f t="shared" si="17"/>
        <v>179.89</v>
      </c>
      <c r="L128" s="47">
        <f t="shared" si="18"/>
        <v>181.19</v>
      </c>
      <c r="M128" s="47">
        <f t="shared" si="19"/>
        <v>179.77</v>
      </c>
      <c r="N128" s="47">
        <f t="shared" si="20"/>
        <v>180.76</v>
      </c>
      <c r="O128" s="48">
        <f t="shared" ca="1" si="21"/>
        <v>197087000</v>
      </c>
      <c r="U128" s="85"/>
      <c r="V128" s="173"/>
      <c r="W128" s="47"/>
      <c r="X128" s="85"/>
      <c r="Y128" s="85"/>
      <c r="Z128" s="48"/>
      <c r="AA128" s="48"/>
      <c r="AB128" s="229"/>
      <c r="AC128" s="230"/>
    </row>
    <row r="129" spans="1:29" x14ac:dyDescent="0.25">
      <c r="A129">
        <v>114</v>
      </c>
      <c r="B129" s="85">
        <v>41627</v>
      </c>
      <c r="C129" s="47">
        <v>181.18</v>
      </c>
      <c r="D129" s="47">
        <v>181.7</v>
      </c>
      <c r="E129" s="47">
        <v>180.71</v>
      </c>
      <c r="F129" s="47">
        <v>181.49</v>
      </c>
      <c r="G129" s="48">
        <v>136531200</v>
      </c>
      <c r="H129" s="47">
        <v>179.72</v>
      </c>
      <c r="I129" s="51">
        <f t="shared" si="15"/>
        <v>0.99024739655077409</v>
      </c>
      <c r="J129" s="51">
        <f t="shared" ca="1" si="16"/>
        <v>1</v>
      </c>
      <c r="K129" s="47">
        <f t="shared" si="17"/>
        <v>179.41</v>
      </c>
      <c r="L129" s="47">
        <f t="shared" si="18"/>
        <v>179.93</v>
      </c>
      <c r="M129" s="47">
        <f t="shared" si="19"/>
        <v>178.95</v>
      </c>
      <c r="N129" s="47">
        <f t="shared" si="20"/>
        <v>179.72</v>
      </c>
      <c r="O129" s="48">
        <f t="shared" ca="1" si="21"/>
        <v>136531200</v>
      </c>
      <c r="U129" s="85"/>
      <c r="V129" s="173"/>
      <c r="W129" s="47"/>
      <c r="X129" s="85"/>
      <c r="Y129" s="85"/>
      <c r="Z129" s="48"/>
      <c r="AA129" s="48"/>
      <c r="AB129" s="229"/>
      <c r="AC129" s="230"/>
    </row>
    <row r="130" spans="1:29" x14ac:dyDescent="0.25">
      <c r="A130">
        <v>115</v>
      </c>
      <c r="B130" s="85">
        <v>41626</v>
      </c>
      <c r="C130" s="47">
        <v>178.92</v>
      </c>
      <c r="D130" s="47">
        <v>181.73</v>
      </c>
      <c r="E130" s="47">
        <v>177.32</v>
      </c>
      <c r="F130" s="47">
        <v>181.7</v>
      </c>
      <c r="G130" s="48">
        <v>234906000</v>
      </c>
      <c r="H130" s="47">
        <v>179.92</v>
      </c>
      <c r="I130" s="51">
        <f t="shared" si="15"/>
        <v>0.9902036323610347</v>
      </c>
      <c r="J130" s="51">
        <f t="shared" ca="1" si="16"/>
        <v>1</v>
      </c>
      <c r="K130" s="47">
        <f t="shared" si="17"/>
        <v>177.17</v>
      </c>
      <c r="L130" s="47">
        <f t="shared" si="18"/>
        <v>179.95</v>
      </c>
      <c r="M130" s="47">
        <f t="shared" si="19"/>
        <v>175.58</v>
      </c>
      <c r="N130" s="47">
        <f t="shared" si="20"/>
        <v>179.92</v>
      </c>
      <c r="O130" s="48">
        <f t="shared" ca="1" si="21"/>
        <v>234906000</v>
      </c>
      <c r="U130" s="85"/>
      <c r="V130" s="173"/>
      <c r="W130" s="47"/>
      <c r="X130" s="85"/>
      <c r="Y130" s="85"/>
      <c r="Z130" s="48"/>
      <c r="AA130" s="48"/>
      <c r="AB130" s="229"/>
      <c r="AC130" s="230"/>
    </row>
    <row r="131" spans="1:29" x14ac:dyDescent="0.25">
      <c r="A131">
        <v>116</v>
      </c>
      <c r="B131" s="85">
        <v>41625</v>
      </c>
      <c r="C131" s="47">
        <v>179.38</v>
      </c>
      <c r="D131" s="47">
        <v>179.41</v>
      </c>
      <c r="E131" s="47">
        <v>178.25</v>
      </c>
      <c r="F131" s="47">
        <v>178.65</v>
      </c>
      <c r="G131" s="48">
        <v>89886000</v>
      </c>
      <c r="H131" s="47">
        <v>176.9</v>
      </c>
      <c r="I131" s="51">
        <f t="shared" si="15"/>
        <v>0.99020431010355447</v>
      </c>
      <c r="J131" s="51">
        <f t="shared" ca="1" si="16"/>
        <v>1</v>
      </c>
      <c r="K131" s="47">
        <f t="shared" si="17"/>
        <v>177.62</v>
      </c>
      <c r="L131" s="47">
        <f t="shared" si="18"/>
        <v>177.65</v>
      </c>
      <c r="M131" s="47">
        <f t="shared" si="19"/>
        <v>176.5</v>
      </c>
      <c r="N131" s="47">
        <f t="shared" si="20"/>
        <v>176.9</v>
      </c>
      <c r="O131" s="48">
        <f t="shared" ca="1" si="21"/>
        <v>89886000</v>
      </c>
      <c r="U131" s="85"/>
      <c r="V131" s="173"/>
      <c r="W131" s="47"/>
      <c r="X131" s="85"/>
      <c r="Y131" s="85"/>
      <c r="Z131" s="48"/>
      <c r="AA131" s="48"/>
      <c r="AB131" s="229"/>
      <c r="AC131" s="230"/>
    </row>
    <row r="132" spans="1:29" x14ac:dyDescent="0.25">
      <c r="A132">
        <v>117</v>
      </c>
      <c r="B132" s="85">
        <v>41624</v>
      </c>
      <c r="C132" s="47">
        <v>178.95</v>
      </c>
      <c r="D132" s="47">
        <v>179.81</v>
      </c>
      <c r="E132" s="47">
        <v>178.9</v>
      </c>
      <c r="F132" s="47">
        <v>179.22</v>
      </c>
      <c r="G132" s="48">
        <v>96195000</v>
      </c>
      <c r="H132" s="47">
        <v>177.47</v>
      </c>
      <c r="I132" s="51">
        <f t="shared" si="15"/>
        <v>0.99023546479187585</v>
      </c>
      <c r="J132" s="51">
        <f t="shared" ca="1" si="16"/>
        <v>1</v>
      </c>
      <c r="K132" s="47">
        <f t="shared" si="17"/>
        <v>177.2</v>
      </c>
      <c r="L132" s="47">
        <f t="shared" si="18"/>
        <v>178.05</v>
      </c>
      <c r="M132" s="47">
        <f t="shared" si="19"/>
        <v>177.15</v>
      </c>
      <c r="N132" s="47">
        <f t="shared" si="20"/>
        <v>177.47</v>
      </c>
      <c r="O132" s="48">
        <f t="shared" ca="1" si="21"/>
        <v>96195000</v>
      </c>
      <c r="U132" s="85"/>
      <c r="V132" s="173"/>
      <c r="W132" s="47"/>
      <c r="X132" s="85"/>
      <c r="Y132" s="85"/>
      <c r="Z132" s="48"/>
      <c r="AA132" s="48"/>
      <c r="AB132" s="229"/>
      <c r="AC132" s="230"/>
    </row>
    <row r="133" spans="1:29" x14ac:dyDescent="0.25">
      <c r="A133">
        <v>118</v>
      </c>
      <c r="B133" s="85">
        <v>41621</v>
      </c>
      <c r="C133" s="47">
        <v>178.5</v>
      </c>
      <c r="D133" s="47">
        <v>178.66</v>
      </c>
      <c r="E133" s="47">
        <v>177.77</v>
      </c>
      <c r="F133" s="47">
        <v>178.11</v>
      </c>
      <c r="G133" s="48">
        <v>107808000</v>
      </c>
      <c r="H133" s="47">
        <v>176.37</v>
      </c>
      <c r="I133" s="51">
        <f t="shared" si="15"/>
        <v>0.99023075627421253</v>
      </c>
      <c r="J133" s="51">
        <f t="shared" ca="1" si="16"/>
        <v>1</v>
      </c>
      <c r="K133" s="47">
        <f t="shared" si="17"/>
        <v>176.76</v>
      </c>
      <c r="L133" s="47">
        <f t="shared" si="18"/>
        <v>176.91</v>
      </c>
      <c r="M133" s="47">
        <f t="shared" si="19"/>
        <v>176.03</v>
      </c>
      <c r="N133" s="47">
        <f t="shared" si="20"/>
        <v>176.37</v>
      </c>
      <c r="O133" s="48">
        <f t="shared" ca="1" si="21"/>
        <v>107808000</v>
      </c>
      <c r="U133" s="85"/>
      <c r="V133" s="173"/>
      <c r="W133" s="47"/>
      <c r="X133" s="85"/>
      <c r="Y133" s="85"/>
      <c r="Z133" s="48"/>
      <c r="AA133" s="48"/>
      <c r="AB133" s="229"/>
      <c r="AC133" s="230"/>
    </row>
    <row r="134" spans="1:29" x14ac:dyDescent="0.25">
      <c r="A134">
        <v>119</v>
      </c>
      <c r="B134" s="85">
        <v>41620</v>
      </c>
      <c r="C134" s="47">
        <v>178.64</v>
      </c>
      <c r="D134" s="47">
        <v>178.86</v>
      </c>
      <c r="E134" s="47">
        <v>177.76</v>
      </c>
      <c r="F134" s="47">
        <v>178.13</v>
      </c>
      <c r="G134" s="48">
        <v>115565000</v>
      </c>
      <c r="H134" s="47">
        <v>176.39</v>
      </c>
      <c r="I134" s="51">
        <f t="shared" si="15"/>
        <v>0.9902318531409644</v>
      </c>
      <c r="J134" s="51">
        <f t="shared" ca="1" si="16"/>
        <v>1</v>
      </c>
      <c r="K134" s="47">
        <f t="shared" si="17"/>
        <v>176.9</v>
      </c>
      <c r="L134" s="47">
        <f t="shared" si="18"/>
        <v>177.11</v>
      </c>
      <c r="M134" s="47">
        <f t="shared" si="19"/>
        <v>176.02</v>
      </c>
      <c r="N134" s="47">
        <f t="shared" si="20"/>
        <v>176.39</v>
      </c>
      <c r="O134" s="48">
        <f t="shared" ca="1" si="21"/>
        <v>115565000</v>
      </c>
      <c r="U134" s="85"/>
      <c r="V134" s="173"/>
      <c r="W134" s="47"/>
      <c r="X134" s="85"/>
      <c r="Y134" s="85"/>
      <c r="Z134" s="48"/>
      <c r="AA134" s="48"/>
      <c r="AB134" s="229"/>
      <c r="AC134" s="230"/>
    </row>
    <row r="135" spans="1:29" x14ac:dyDescent="0.25">
      <c r="A135">
        <v>120</v>
      </c>
      <c r="B135" s="85">
        <v>41619</v>
      </c>
      <c r="C135" s="47">
        <v>180.82</v>
      </c>
      <c r="D135" s="47">
        <v>180.85</v>
      </c>
      <c r="E135" s="47">
        <v>178.5</v>
      </c>
      <c r="F135" s="47">
        <v>178.72</v>
      </c>
      <c r="G135" s="48">
        <v>130591000</v>
      </c>
      <c r="H135" s="47">
        <v>176.97</v>
      </c>
      <c r="I135" s="51">
        <f t="shared" si="15"/>
        <v>0.99020814682184422</v>
      </c>
      <c r="J135" s="51">
        <f t="shared" ca="1" si="16"/>
        <v>1</v>
      </c>
      <c r="K135" s="47">
        <f t="shared" si="17"/>
        <v>179.05</v>
      </c>
      <c r="L135" s="47">
        <f t="shared" si="18"/>
        <v>179.08</v>
      </c>
      <c r="M135" s="47">
        <f t="shared" si="19"/>
        <v>176.75</v>
      </c>
      <c r="N135" s="47">
        <f t="shared" si="20"/>
        <v>176.97</v>
      </c>
      <c r="O135" s="48">
        <f t="shared" ca="1" si="21"/>
        <v>130591000</v>
      </c>
      <c r="U135" s="85"/>
      <c r="V135" s="173"/>
      <c r="W135" s="47"/>
      <c r="X135" s="85"/>
      <c r="Y135" s="85"/>
      <c r="Z135" s="48"/>
      <c r="AA135" s="48"/>
      <c r="AB135" s="229"/>
      <c r="AC135" s="230"/>
    </row>
    <row r="136" spans="1:29" x14ac:dyDescent="0.25">
      <c r="A136">
        <v>121</v>
      </c>
      <c r="B136" s="85">
        <v>41618</v>
      </c>
      <c r="C136" s="47">
        <v>180.98</v>
      </c>
      <c r="D136" s="47">
        <v>181.36</v>
      </c>
      <c r="E136" s="47">
        <v>180.64</v>
      </c>
      <c r="F136" s="47">
        <v>180.75</v>
      </c>
      <c r="G136" s="48">
        <v>80976000</v>
      </c>
      <c r="H136" s="47">
        <v>178.98</v>
      </c>
      <c r="I136" s="51">
        <f t="shared" si="15"/>
        <v>0.99020746887966804</v>
      </c>
      <c r="J136" s="51">
        <f t="shared" ca="1" si="16"/>
        <v>1</v>
      </c>
      <c r="K136" s="47">
        <f t="shared" si="17"/>
        <v>179.21</v>
      </c>
      <c r="L136" s="47">
        <f t="shared" si="18"/>
        <v>179.58</v>
      </c>
      <c r="M136" s="47">
        <f t="shared" si="19"/>
        <v>178.87</v>
      </c>
      <c r="N136" s="47">
        <f t="shared" si="20"/>
        <v>178.98</v>
      </c>
      <c r="O136" s="48">
        <f t="shared" ca="1" si="21"/>
        <v>80976000</v>
      </c>
      <c r="U136" s="85"/>
      <c r="V136" s="173"/>
      <c r="W136" s="47"/>
      <c r="X136" s="85"/>
      <c r="Y136" s="85"/>
      <c r="Z136" s="48"/>
      <c r="AA136" s="48"/>
      <c r="AB136" s="229"/>
      <c r="AC136" s="230"/>
    </row>
    <row r="137" spans="1:29" x14ac:dyDescent="0.25">
      <c r="A137">
        <v>122</v>
      </c>
      <c r="B137" s="85">
        <v>41617</v>
      </c>
      <c r="C137" s="47">
        <v>181.47</v>
      </c>
      <c r="D137" s="47">
        <v>181.67</v>
      </c>
      <c r="E137" s="47">
        <v>181.16</v>
      </c>
      <c r="F137" s="47">
        <v>181.4</v>
      </c>
      <c r="G137" s="48">
        <v>70124000</v>
      </c>
      <c r="H137" s="47">
        <v>179.63</v>
      </c>
      <c r="I137" s="51">
        <f t="shared" si="15"/>
        <v>0.99024255788313109</v>
      </c>
      <c r="J137" s="51">
        <f t="shared" ca="1" si="16"/>
        <v>1</v>
      </c>
      <c r="K137" s="47">
        <f t="shared" si="17"/>
        <v>179.7</v>
      </c>
      <c r="L137" s="47">
        <f t="shared" si="18"/>
        <v>179.9</v>
      </c>
      <c r="M137" s="47">
        <f t="shared" si="19"/>
        <v>179.39</v>
      </c>
      <c r="N137" s="47">
        <f t="shared" si="20"/>
        <v>179.63</v>
      </c>
      <c r="O137" s="48">
        <f t="shared" ca="1" si="21"/>
        <v>70124000</v>
      </c>
      <c r="U137" s="85"/>
      <c r="V137" s="173"/>
      <c r="W137" s="47"/>
      <c r="X137" s="85"/>
      <c r="Y137" s="85"/>
      <c r="Z137" s="48"/>
      <c r="AA137" s="48"/>
      <c r="AB137" s="229"/>
      <c r="AC137" s="230"/>
    </row>
    <row r="138" spans="1:29" x14ac:dyDescent="0.25">
      <c r="A138">
        <v>123</v>
      </c>
      <c r="B138" s="85">
        <v>41614</v>
      </c>
      <c r="C138" s="47">
        <v>180.67</v>
      </c>
      <c r="D138" s="47">
        <v>181.11</v>
      </c>
      <c r="E138" s="47">
        <v>180.15</v>
      </c>
      <c r="F138" s="47">
        <v>180.94</v>
      </c>
      <c r="G138" s="48">
        <v>127728000</v>
      </c>
      <c r="H138" s="47">
        <v>179.17</v>
      </c>
      <c r="I138" s="51">
        <f t="shared" si="15"/>
        <v>0.99021775174090854</v>
      </c>
      <c r="J138" s="51">
        <f t="shared" ca="1" si="16"/>
        <v>1</v>
      </c>
      <c r="K138" s="47">
        <f t="shared" si="17"/>
        <v>178.9</v>
      </c>
      <c r="L138" s="47">
        <f t="shared" si="18"/>
        <v>179.34</v>
      </c>
      <c r="M138" s="47">
        <f t="shared" si="19"/>
        <v>178.39</v>
      </c>
      <c r="N138" s="47">
        <f t="shared" si="20"/>
        <v>179.17</v>
      </c>
      <c r="O138" s="48">
        <f t="shared" ca="1" si="21"/>
        <v>127728000</v>
      </c>
      <c r="U138" s="85"/>
      <c r="V138" s="173"/>
      <c r="W138" s="47"/>
      <c r="X138" s="85"/>
      <c r="Y138" s="85"/>
      <c r="Z138" s="48"/>
      <c r="AA138" s="48"/>
      <c r="AB138" s="229"/>
      <c r="AC138" s="230"/>
    </row>
    <row r="139" spans="1:29" x14ac:dyDescent="0.25">
      <c r="A139">
        <v>124</v>
      </c>
      <c r="B139" s="85">
        <v>41613</v>
      </c>
      <c r="C139" s="47">
        <v>179.41</v>
      </c>
      <c r="D139" s="47">
        <v>179.74</v>
      </c>
      <c r="E139" s="47">
        <v>178.77</v>
      </c>
      <c r="F139" s="47">
        <v>178.94</v>
      </c>
      <c r="G139" s="48">
        <v>106934000</v>
      </c>
      <c r="H139" s="47">
        <v>177.19</v>
      </c>
      <c r="I139" s="51">
        <f t="shared" si="15"/>
        <v>0.99022018553705149</v>
      </c>
      <c r="J139" s="51">
        <f t="shared" ca="1" si="16"/>
        <v>1</v>
      </c>
      <c r="K139" s="47">
        <f t="shared" si="17"/>
        <v>177.66</v>
      </c>
      <c r="L139" s="47">
        <f t="shared" si="18"/>
        <v>177.98</v>
      </c>
      <c r="M139" s="47">
        <f t="shared" si="19"/>
        <v>177.02</v>
      </c>
      <c r="N139" s="47">
        <f t="shared" si="20"/>
        <v>177.19</v>
      </c>
      <c r="O139" s="48">
        <f t="shared" ca="1" si="21"/>
        <v>106934000</v>
      </c>
      <c r="U139" s="85"/>
      <c r="V139" s="173"/>
      <c r="W139" s="47"/>
      <c r="X139" s="85"/>
      <c r="Y139" s="85"/>
      <c r="Z139" s="48"/>
      <c r="AA139" s="48"/>
      <c r="AB139" s="229"/>
      <c r="AC139" s="230"/>
    </row>
    <row r="140" spans="1:29" x14ac:dyDescent="0.25">
      <c r="A140">
        <v>125</v>
      </c>
      <c r="B140" s="85">
        <v>41612</v>
      </c>
      <c r="C140" s="47">
        <v>179.1</v>
      </c>
      <c r="D140" s="47">
        <v>180.48</v>
      </c>
      <c r="E140" s="47">
        <v>178.35</v>
      </c>
      <c r="F140" s="47">
        <v>179.73</v>
      </c>
      <c r="G140" s="48">
        <v>123033000</v>
      </c>
      <c r="H140" s="47">
        <v>177.97</v>
      </c>
      <c r="I140" s="51">
        <f t="shared" si="15"/>
        <v>0.99020753352250601</v>
      </c>
      <c r="J140" s="51">
        <f t="shared" ca="1" si="16"/>
        <v>1</v>
      </c>
      <c r="K140" s="47">
        <f t="shared" si="17"/>
        <v>177.35</v>
      </c>
      <c r="L140" s="47">
        <f t="shared" si="18"/>
        <v>178.71</v>
      </c>
      <c r="M140" s="47">
        <f t="shared" si="19"/>
        <v>176.6</v>
      </c>
      <c r="N140" s="47">
        <f t="shared" si="20"/>
        <v>177.97</v>
      </c>
      <c r="O140" s="48">
        <f t="shared" ca="1" si="21"/>
        <v>123033000</v>
      </c>
      <c r="U140" s="85"/>
      <c r="V140" s="173"/>
      <c r="W140" s="47"/>
      <c r="X140" s="85"/>
      <c r="Y140" s="85"/>
      <c r="Z140" s="48"/>
      <c r="AA140" s="48"/>
      <c r="AB140" s="229"/>
      <c r="AC140" s="230"/>
    </row>
    <row r="141" spans="1:29" x14ac:dyDescent="0.25">
      <c r="A141">
        <v>126</v>
      </c>
      <c r="B141" s="85">
        <v>41611</v>
      </c>
      <c r="C141" s="47">
        <v>179.94</v>
      </c>
      <c r="D141" s="47">
        <v>180.39</v>
      </c>
      <c r="E141" s="47">
        <v>179.17</v>
      </c>
      <c r="F141" s="47">
        <v>179.75</v>
      </c>
      <c r="G141" s="48">
        <v>116563000</v>
      </c>
      <c r="H141" s="47">
        <v>177.99</v>
      </c>
      <c r="I141" s="51">
        <f t="shared" si="15"/>
        <v>0.9902086230876217</v>
      </c>
      <c r="J141" s="51">
        <f t="shared" ca="1" si="16"/>
        <v>1</v>
      </c>
      <c r="K141" s="47">
        <f t="shared" si="17"/>
        <v>178.18</v>
      </c>
      <c r="L141" s="47">
        <f t="shared" si="18"/>
        <v>178.62</v>
      </c>
      <c r="M141" s="47">
        <f t="shared" si="19"/>
        <v>177.42</v>
      </c>
      <c r="N141" s="47">
        <f t="shared" si="20"/>
        <v>177.99</v>
      </c>
      <c r="O141" s="48">
        <f t="shared" ca="1" si="21"/>
        <v>116563000</v>
      </c>
      <c r="U141" s="85"/>
      <c r="V141" s="173"/>
      <c r="W141" s="47"/>
      <c r="X141" s="85"/>
      <c r="Y141" s="85"/>
      <c r="Z141" s="48"/>
      <c r="AA141" s="48"/>
      <c r="AB141" s="229"/>
      <c r="AC141" s="230"/>
    </row>
    <row r="142" spans="1:29" x14ac:dyDescent="0.25">
      <c r="A142">
        <v>127</v>
      </c>
      <c r="B142" s="85">
        <v>41610</v>
      </c>
      <c r="C142" s="47">
        <v>181.09</v>
      </c>
      <c r="D142" s="47">
        <v>181.43</v>
      </c>
      <c r="E142" s="47">
        <v>180.25</v>
      </c>
      <c r="F142" s="47">
        <v>180.53</v>
      </c>
      <c r="G142" s="48">
        <v>99726000</v>
      </c>
      <c r="H142" s="47">
        <v>178.77</v>
      </c>
      <c r="I142" s="51">
        <f t="shared" si="15"/>
        <v>0.99025092782363044</v>
      </c>
      <c r="J142" s="51">
        <f t="shared" ca="1" si="16"/>
        <v>1</v>
      </c>
      <c r="K142" s="47">
        <f t="shared" si="17"/>
        <v>179.32</v>
      </c>
      <c r="L142" s="47">
        <f t="shared" si="18"/>
        <v>179.66</v>
      </c>
      <c r="M142" s="47">
        <f t="shared" si="19"/>
        <v>178.49</v>
      </c>
      <c r="N142" s="47">
        <f t="shared" si="20"/>
        <v>178.77</v>
      </c>
      <c r="O142" s="48">
        <f t="shared" ca="1" si="21"/>
        <v>99726000</v>
      </c>
      <c r="U142" s="85"/>
      <c r="V142" s="173"/>
      <c r="W142" s="47"/>
      <c r="X142" s="85"/>
      <c r="Y142" s="85"/>
      <c r="Z142" s="48"/>
      <c r="AA142" s="48"/>
      <c r="AB142" s="229"/>
      <c r="AC142" s="230"/>
    </row>
    <row r="143" spans="1:29" x14ac:dyDescent="0.25">
      <c r="A143">
        <v>128</v>
      </c>
      <c r="B143" s="85">
        <v>41607</v>
      </c>
      <c r="C143" s="47">
        <v>181.32</v>
      </c>
      <c r="D143" s="47">
        <v>181.75</v>
      </c>
      <c r="E143" s="47">
        <v>180.8</v>
      </c>
      <c r="F143" s="47">
        <v>181</v>
      </c>
      <c r="G143" s="48">
        <v>55870900</v>
      </c>
      <c r="H143" s="47">
        <v>179.23</v>
      </c>
      <c r="I143" s="51">
        <f t="shared" si="15"/>
        <v>0.99022099447513812</v>
      </c>
      <c r="J143" s="51">
        <f t="shared" ca="1" si="16"/>
        <v>1</v>
      </c>
      <c r="K143" s="47">
        <f t="shared" si="17"/>
        <v>179.55</v>
      </c>
      <c r="L143" s="47">
        <f t="shared" si="18"/>
        <v>179.97</v>
      </c>
      <c r="M143" s="47">
        <f t="shared" si="19"/>
        <v>179.03</v>
      </c>
      <c r="N143" s="47">
        <f t="shared" si="20"/>
        <v>179.23</v>
      </c>
      <c r="O143" s="48">
        <f t="shared" ca="1" si="21"/>
        <v>55870900</v>
      </c>
      <c r="U143" s="85"/>
      <c r="V143" s="173"/>
      <c r="W143" s="47"/>
      <c r="X143" s="85"/>
      <c r="Y143" s="85"/>
      <c r="Z143" s="48"/>
      <c r="AA143" s="48"/>
      <c r="AB143" s="229"/>
      <c r="AC143" s="230"/>
    </row>
    <row r="144" spans="1:29" x14ac:dyDescent="0.25">
      <c r="A144">
        <v>129</v>
      </c>
      <c r="B144" s="85">
        <v>41605</v>
      </c>
      <c r="C144" s="47">
        <v>180.87</v>
      </c>
      <c r="D144" s="47">
        <v>181.24</v>
      </c>
      <c r="E144" s="47">
        <v>180.65</v>
      </c>
      <c r="F144" s="47">
        <v>181.12</v>
      </c>
      <c r="G144" s="48">
        <v>58800000</v>
      </c>
      <c r="H144" s="47">
        <v>179.35</v>
      </c>
      <c r="I144" s="51">
        <f t="shared" si="15"/>
        <v>0.99022747349823315</v>
      </c>
      <c r="J144" s="51">
        <f t="shared" ca="1" si="16"/>
        <v>1</v>
      </c>
      <c r="K144" s="47">
        <f t="shared" si="17"/>
        <v>179.1</v>
      </c>
      <c r="L144" s="47">
        <f t="shared" si="18"/>
        <v>179.47</v>
      </c>
      <c r="M144" s="47">
        <f t="shared" si="19"/>
        <v>178.88</v>
      </c>
      <c r="N144" s="47">
        <f t="shared" si="20"/>
        <v>179.35</v>
      </c>
      <c r="O144" s="48">
        <f t="shared" ca="1" si="21"/>
        <v>58800000</v>
      </c>
      <c r="U144" s="85"/>
      <c r="V144" s="173"/>
      <c r="W144" s="47"/>
      <c r="X144" s="85"/>
      <c r="Y144" s="85"/>
      <c r="Z144" s="48"/>
      <c r="AA144" s="48"/>
      <c r="AB144" s="229"/>
      <c r="AC144" s="230"/>
    </row>
    <row r="145" spans="1:29" x14ac:dyDescent="0.25">
      <c r="A145">
        <v>130</v>
      </c>
      <c r="B145" s="85">
        <v>41604</v>
      </c>
      <c r="C145" s="47">
        <v>180.72</v>
      </c>
      <c r="D145" s="47">
        <v>181.22</v>
      </c>
      <c r="E145" s="47">
        <v>180.41</v>
      </c>
      <c r="F145" s="47">
        <v>180.68</v>
      </c>
      <c r="G145" s="48">
        <v>86994000</v>
      </c>
      <c r="H145" s="47">
        <v>178.91</v>
      </c>
      <c r="I145" s="51">
        <f t="shared" ref="I145:I208" si="29">H145/F145</f>
        <v>0.99020367500553463</v>
      </c>
      <c r="J145" s="51">
        <f t="shared" ref="J145:J208" ca="1" si="30">INDEX(OFFSET($T$15,0,0,$S$13+1,1),MATCH(B145,OFFSET($Q$15,0,0,$S$13+1,1),-1))</f>
        <v>1</v>
      </c>
      <c r="K145" s="47">
        <f t="shared" ref="K145:K208" si="31">ROUND($I145*C145,2)</f>
        <v>178.95</v>
      </c>
      <c r="L145" s="47">
        <f t="shared" ref="L145:L208" si="32">ROUND($I145*D145,2)</f>
        <v>179.44</v>
      </c>
      <c r="M145" s="47">
        <f t="shared" ref="M145:M208" si="33">ROUND($I145*E145,2)</f>
        <v>178.64</v>
      </c>
      <c r="N145" s="47">
        <f t="shared" ref="N145:N208" si="34">ROUND($I145*F145,2)</f>
        <v>178.91</v>
      </c>
      <c r="O145" s="48">
        <f t="shared" ref="O145:O208" ca="1" si="35">G145*J145</f>
        <v>86994000</v>
      </c>
      <c r="U145" s="85"/>
      <c r="V145" s="173"/>
      <c r="W145" s="47"/>
      <c r="X145" s="85"/>
      <c r="Y145" s="85"/>
      <c r="Z145" s="48"/>
      <c r="AA145" s="48"/>
      <c r="AB145" s="229"/>
      <c r="AC145" s="230"/>
    </row>
    <row r="146" spans="1:29" x14ac:dyDescent="0.25">
      <c r="A146">
        <v>131</v>
      </c>
      <c r="B146" s="85">
        <v>41603</v>
      </c>
      <c r="C146" s="47">
        <v>181.13</v>
      </c>
      <c r="D146" s="47">
        <v>181.17</v>
      </c>
      <c r="E146" s="47">
        <v>180.37</v>
      </c>
      <c r="F146" s="47">
        <v>180.63</v>
      </c>
      <c r="G146" s="48">
        <v>79486000</v>
      </c>
      <c r="H146" s="47">
        <v>178.87</v>
      </c>
      <c r="I146" s="51">
        <f t="shared" si="29"/>
        <v>0.99025632508442674</v>
      </c>
      <c r="J146" s="51">
        <f t="shared" ca="1" si="30"/>
        <v>1</v>
      </c>
      <c r="K146" s="47">
        <f t="shared" si="31"/>
        <v>179.37</v>
      </c>
      <c r="L146" s="47">
        <f t="shared" si="32"/>
        <v>179.4</v>
      </c>
      <c r="M146" s="47">
        <f t="shared" si="33"/>
        <v>178.61</v>
      </c>
      <c r="N146" s="47">
        <f t="shared" si="34"/>
        <v>178.87</v>
      </c>
      <c r="O146" s="48">
        <f t="shared" ca="1" si="35"/>
        <v>79486000</v>
      </c>
      <c r="U146" s="85"/>
      <c r="V146" s="173"/>
      <c r="W146" s="47"/>
      <c r="X146" s="85"/>
      <c r="Y146" s="85"/>
      <c r="Z146" s="48"/>
      <c r="AA146" s="48"/>
      <c r="AB146" s="229"/>
      <c r="AC146" s="230"/>
    </row>
    <row r="147" spans="1:29" x14ac:dyDescent="0.25">
      <c r="A147">
        <v>132</v>
      </c>
      <c r="B147" s="85">
        <v>41600</v>
      </c>
      <c r="C147" s="47">
        <v>179.98</v>
      </c>
      <c r="D147" s="47">
        <v>180.83</v>
      </c>
      <c r="E147" s="47">
        <v>179.77</v>
      </c>
      <c r="F147" s="47">
        <v>180.81</v>
      </c>
      <c r="G147" s="48">
        <v>81296000</v>
      </c>
      <c r="H147" s="47">
        <v>179.04</v>
      </c>
      <c r="I147" s="51">
        <f t="shared" si="29"/>
        <v>0.99021071843371489</v>
      </c>
      <c r="J147" s="51">
        <f t="shared" ca="1" si="30"/>
        <v>1</v>
      </c>
      <c r="K147" s="47">
        <f t="shared" si="31"/>
        <v>178.22</v>
      </c>
      <c r="L147" s="47">
        <f t="shared" si="32"/>
        <v>179.06</v>
      </c>
      <c r="M147" s="47">
        <f t="shared" si="33"/>
        <v>178.01</v>
      </c>
      <c r="N147" s="47">
        <f t="shared" si="34"/>
        <v>179.04</v>
      </c>
      <c r="O147" s="48">
        <f t="shared" ca="1" si="35"/>
        <v>81296000</v>
      </c>
    </row>
    <row r="148" spans="1:29" x14ac:dyDescent="0.25">
      <c r="A148">
        <v>133</v>
      </c>
      <c r="B148" s="85">
        <v>41599</v>
      </c>
      <c r="C148" s="47">
        <v>178.97</v>
      </c>
      <c r="D148" s="47">
        <v>180.05</v>
      </c>
      <c r="E148" s="47">
        <v>178.86</v>
      </c>
      <c r="F148" s="47">
        <v>179.91</v>
      </c>
      <c r="G148" s="48">
        <v>92841000</v>
      </c>
      <c r="H148" s="47">
        <v>178.15</v>
      </c>
      <c r="I148" s="51">
        <f t="shared" si="29"/>
        <v>0.99021733088766606</v>
      </c>
      <c r="J148" s="51">
        <f t="shared" ca="1" si="30"/>
        <v>1</v>
      </c>
      <c r="K148" s="47">
        <f t="shared" si="31"/>
        <v>177.22</v>
      </c>
      <c r="L148" s="47">
        <f t="shared" si="32"/>
        <v>178.29</v>
      </c>
      <c r="M148" s="47">
        <f t="shared" si="33"/>
        <v>177.11</v>
      </c>
      <c r="N148" s="47">
        <f t="shared" si="34"/>
        <v>178.15</v>
      </c>
      <c r="O148" s="48">
        <f t="shared" ca="1" si="35"/>
        <v>92841000</v>
      </c>
    </row>
    <row r="149" spans="1:29" x14ac:dyDescent="0.25">
      <c r="A149">
        <v>134</v>
      </c>
      <c r="B149" s="85">
        <v>41598</v>
      </c>
      <c r="C149" s="47">
        <v>179.39</v>
      </c>
      <c r="D149" s="47">
        <v>179.93</v>
      </c>
      <c r="E149" s="47">
        <v>177.98</v>
      </c>
      <c r="F149" s="47">
        <v>178.47</v>
      </c>
      <c r="G149" s="48">
        <v>124909000</v>
      </c>
      <c r="H149" s="47">
        <v>176.73</v>
      </c>
      <c r="I149" s="51">
        <f t="shared" si="29"/>
        <v>0.99025046226256508</v>
      </c>
      <c r="J149" s="51">
        <f t="shared" ca="1" si="30"/>
        <v>1</v>
      </c>
      <c r="K149" s="47">
        <f t="shared" si="31"/>
        <v>177.64</v>
      </c>
      <c r="L149" s="47">
        <f t="shared" si="32"/>
        <v>178.18</v>
      </c>
      <c r="M149" s="47">
        <f t="shared" si="33"/>
        <v>176.24</v>
      </c>
      <c r="N149" s="47">
        <f t="shared" si="34"/>
        <v>176.73</v>
      </c>
      <c r="O149" s="48">
        <f t="shared" ca="1" si="35"/>
        <v>124909000</v>
      </c>
    </row>
    <row r="150" spans="1:29" x14ac:dyDescent="0.25">
      <c r="A150">
        <v>135</v>
      </c>
      <c r="B150" s="85">
        <v>41597</v>
      </c>
      <c r="C150" s="47">
        <v>179.33</v>
      </c>
      <c r="D150" s="47">
        <v>179.87</v>
      </c>
      <c r="E150" s="47">
        <v>178.72</v>
      </c>
      <c r="F150" s="47">
        <v>179.03</v>
      </c>
      <c r="G150" s="48">
        <v>93891000</v>
      </c>
      <c r="H150" s="47">
        <v>177.28</v>
      </c>
      <c r="I150" s="51">
        <f t="shared" si="29"/>
        <v>0.99022510193822266</v>
      </c>
      <c r="J150" s="51">
        <f t="shared" ca="1" si="30"/>
        <v>1</v>
      </c>
      <c r="K150" s="47">
        <f t="shared" si="31"/>
        <v>177.58</v>
      </c>
      <c r="L150" s="47">
        <f t="shared" si="32"/>
        <v>178.11</v>
      </c>
      <c r="M150" s="47">
        <f t="shared" si="33"/>
        <v>176.97</v>
      </c>
      <c r="N150" s="47">
        <f t="shared" si="34"/>
        <v>177.28</v>
      </c>
      <c r="O150" s="48">
        <f t="shared" ca="1" si="35"/>
        <v>93891000</v>
      </c>
    </row>
    <row r="151" spans="1:29" x14ac:dyDescent="0.25">
      <c r="A151">
        <v>136</v>
      </c>
      <c r="B151" s="85">
        <v>41596</v>
      </c>
      <c r="C151" s="47">
        <v>180.35</v>
      </c>
      <c r="D151" s="47">
        <v>180.5</v>
      </c>
      <c r="E151" s="47">
        <v>179.02</v>
      </c>
      <c r="F151" s="47">
        <v>179.42</v>
      </c>
      <c r="G151" s="48">
        <v>104796000</v>
      </c>
      <c r="H151" s="47">
        <v>177.67</v>
      </c>
      <c r="I151" s="51">
        <f t="shared" si="29"/>
        <v>0.99024634934789879</v>
      </c>
      <c r="J151" s="51">
        <f t="shared" ca="1" si="30"/>
        <v>1</v>
      </c>
      <c r="K151" s="47">
        <f t="shared" si="31"/>
        <v>178.59</v>
      </c>
      <c r="L151" s="47">
        <f t="shared" si="32"/>
        <v>178.74</v>
      </c>
      <c r="M151" s="47">
        <f t="shared" si="33"/>
        <v>177.27</v>
      </c>
      <c r="N151" s="47">
        <f t="shared" si="34"/>
        <v>177.67</v>
      </c>
      <c r="O151" s="48">
        <f t="shared" ca="1" si="35"/>
        <v>104796000</v>
      </c>
    </row>
    <row r="152" spans="1:29" x14ac:dyDescent="0.25">
      <c r="A152">
        <v>137</v>
      </c>
      <c r="B152" s="85">
        <v>41593</v>
      </c>
      <c r="C152" s="47">
        <v>179.56</v>
      </c>
      <c r="D152" s="47">
        <v>180.12</v>
      </c>
      <c r="E152" s="47">
        <v>179.33</v>
      </c>
      <c r="F152" s="47">
        <v>180.05</v>
      </c>
      <c r="G152" s="48">
        <v>102818000</v>
      </c>
      <c r="H152" s="47">
        <v>178.29</v>
      </c>
      <c r="I152" s="51">
        <f t="shared" si="29"/>
        <v>0.99022493751735619</v>
      </c>
      <c r="J152" s="51">
        <f t="shared" ca="1" si="30"/>
        <v>1</v>
      </c>
      <c r="K152" s="47">
        <f t="shared" si="31"/>
        <v>177.8</v>
      </c>
      <c r="L152" s="47">
        <f t="shared" si="32"/>
        <v>178.36</v>
      </c>
      <c r="M152" s="47">
        <f t="shared" si="33"/>
        <v>177.58</v>
      </c>
      <c r="N152" s="47">
        <f t="shared" si="34"/>
        <v>178.29</v>
      </c>
      <c r="O152" s="48">
        <f t="shared" ca="1" si="35"/>
        <v>102818000</v>
      </c>
    </row>
    <row r="153" spans="1:29" x14ac:dyDescent="0.25">
      <c r="A153">
        <v>138</v>
      </c>
      <c r="B153" s="85">
        <v>41592</v>
      </c>
      <c r="C153" s="47">
        <v>178.54</v>
      </c>
      <c r="D153" s="47">
        <v>179.42</v>
      </c>
      <c r="E153" s="47">
        <v>178.25</v>
      </c>
      <c r="F153" s="47">
        <v>179.27</v>
      </c>
      <c r="G153" s="48">
        <v>103435000</v>
      </c>
      <c r="H153" s="47">
        <v>177.52</v>
      </c>
      <c r="I153" s="51">
        <f t="shared" si="29"/>
        <v>0.99023818820773135</v>
      </c>
      <c r="J153" s="51">
        <f t="shared" ca="1" si="30"/>
        <v>1</v>
      </c>
      <c r="K153" s="47">
        <f t="shared" si="31"/>
        <v>176.8</v>
      </c>
      <c r="L153" s="47">
        <f t="shared" si="32"/>
        <v>177.67</v>
      </c>
      <c r="M153" s="47">
        <f t="shared" si="33"/>
        <v>176.51</v>
      </c>
      <c r="N153" s="47">
        <f t="shared" si="34"/>
        <v>177.52</v>
      </c>
      <c r="O153" s="48">
        <f t="shared" ca="1" si="35"/>
        <v>103435000</v>
      </c>
    </row>
    <row r="154" spans="1:29" x14ac:dyDescent="0.25">
      <c r="A154">
        <v>139</v>
      </c>
      <c r="B154" s="85">
        <v>41591</v>
      </c>
      <c r="C154" s="47">
        <v>176.09</v>
      </c>
      <c r="D154" s="47">
        <v>178.43</v>
      </c>
      <c r="E154" s="47">
        <v>176.09</v>
      </c>
      <c r="F154" s="47">
        <v>178.38</v>
      </c>
      <c r="G154" s="48">
        <v>103844000</v>
      </c>
      <c r="H154" s="47">
        <v>176.64</v>
      </c>
      <c r="I154" s="51">
        <f t="shared" si="29"/>
        <v>0.99024554322233427</v>
      </c>
      <c r="J154" s="51">
        <f t="shared" ca="1" si="30"/>
        <v>1</v>
      </c>
      <c r="K154" s="47">
        <f t="shared" si="31"/>
        <v>174.37</v>
      </c>
      <c r="L154" s="47">
        <f t="shared" si="32"/>
        <v>176.69</v>
      </c>
      <c r="M154" s="47">
        <f t="shared" si="33"/>
        <v>174.37</v>
      </c>
      <c r="N154" s="47">
        <f t="shared" si="34"/>
        <v>176.64</v>
      </c>
      <c r="O154" s="48">
        <f t="shared" ca="1" si="35"/>
        <v>103844000</v>
      </c>
    </row>
    <row r="155" spans="1:29" x14ac:dyDescent="0.25">
      <c r="A155">
        <v>140</v>
      </c>
      <c r="B155" s="85">
        <v>41590</v>
      </c>
      <c r="C155" s="47">
        <v>176.94</v>
      </c>
      <c r="D155" s="47">
        <v>177.36</v>
      </c>
      <c r="E155" s="47">
        <v>176.37</v>
      </c>
      <c r="F155" s="47">
        <v>176.96</v>
      </c>
      <c r="G155" s="48">
        <v>83990000</v>
      </c>
      <c r="H155" s="47">
        <v>175.23</v>
      </c>
      <c r="I155" s="51">
        <f t="shared" si="29"/>
        <v>0.9902237793851717</v>
      </c>
      <c r="J155" s="51">
        <f t="shared" ca="1" si="30"/>
        <v>1</v>
      </c>
      <c r="K155" s="47">
        <f t="shared" si="31"/>
        <v>175.21</v>
      </c>
      <c r="L155" s="47">
        <f t="shared" si="32"/>
        <v>175.63</v>
      </c>
      <c r="M155" s="47">
        <f t="shared" si="33"/>
        <v>174.65</v>
      </c>
      <c r="N155" s="47">
        <f t="shared" si="34"/>
        <v>175.23</v>
      </c>
      <c r="O155" s="48">
        <f t="shared" ca="1" si="35"/>
        <v>83990000</v>
      </c>
    </row>
    <row r="156" spans="1:29" x14ac:dyDescent="0.25">
      <c r="A156">
        <v>141</v>
      </c>
      <c r="B156" s="85">
        <v>41589</v>
      </c>
      <c r="C156" s="47">
        <v>177.12</v>
      </c>
      <c r="D156" s="47">
        <v>177.53</v>
      </c>
      <c r="E156" s="47">
        <v>176.91</v>
      </c>
      <c r="F156" s="47">
        <v>177.32</v>
      </c>
      <c r="G156" s="48">
        <v>62614000</v>
      </c>
      <c r="H156" s="47">
        <v>175.59</v>
      </c>
      <c r="I156" s="51">
        <f t="shared" si="29"/>
        <v>0.99024362734040161</v>
      </c>
      <c r="J156" s="51">
        <f t="shared" ca="1" si="30"/>
        <v>1</v>
      </c>
      <c r="K156" s="47">
        <f t="shared" si="31"/>
        <v>175.39</v>
      </c>
      <c r="L156" s="47">
        <f t="shared" si="32"/>
        <v>175.8</v>
      </c>
      <c r="M156" s="47">
        <f t="shared" si="33"/>
        <v>175.18</v>
      </c>
      <c r="N156" s="47">
        <f t="shared" si="34"/>
        <v>175.59</v>
      </c>
      <c r="O156" s="48">
        <f t="shared" ca="1" si="35"/>
        <v>62614000</v>
      </c>
    </row>
    <row r="157" spans="1:29" x14ac:dyDescent="0.25">
      <c r="A157">
        <v>142</v>
      </c>
      <c r="B157" s="85">
        <v>41586</v>
      </c>
      <c r="C157" s="47">
        <v>174.87</v>
      </c>
      <c r="D157" s="47">
        <v>177.31</v>
      </c>
      <c r="E157" s="47">
        <v>174.85</v>
      </c>
      <c r="F157" s="47">
        <v>177.29</v>
      </c>
      <c r="G157" s="48">
        <v>136713000</v>
      </c>
      <c r="H157" s="47">
        <v>175.56</v>
      </c>
      <c r="I157" s="51">
        <f t="shared" si="29"/>
        <v>0.99024197642281009</v>
      </c>
      <c r="J157" s="51">
        <f t="shared" ca="1" si="30"/>
        <v>1</v>
      </c>
      <c r="K157" s="47">
        <f t="shared" si="31"/>
        <v>173.16</v>
      </c>
      <c r="L157" s="47">
        <f t="shared" si="32"/>
        <v>175.58</v>
      </c>
      <c r="M157" s="47">
        <f t="shared" si="33"/>
        <v>173.14</v>
      </c>
      <c r="N157" s="47">
        <f t="shared" si="34"/>
        <v>175.56</v>
      </c>
      <c r="O157" s="48">
        <f t="shared" ca="1" si="35"/>
        <v>136713000</v>
      </c>
    </row>
    <row r="158" spans="1:29" x14ac:dyDescent="0.25">
      <c r="A158">
        <v>143</v>
      </c>
      <c r="B158" s="85">
        <v>41585</v>
      </c>
      <c r="C158" s="47">
        <v>177.5</v>
      </c>
      <c r="D158" s="47">
        <v>177.64</v>
      </c>
      <c r="E158" s="47">
        <v>174.76</v>
      </c>
      <c r="F158" s="47">
        <v>174.93</v>
      </c>
      <c r="G158" s="48">
        <v>157000000</v>
      </c>
      <c r="H158" s="47">
        <v>173.22</v>
      </c>
      <c r="I158" s="51">
        <f t="shared" si="29"/>
        <v>0.99022466129308861</v>
      </c>
      <c r="J158" s="51">
        <f t="shared" ca="1" si="30"/>
        <v>1</v>
      </c>
      <c r="K158" s="47">
        <f t="shared" si="31"/>
        <v>175.76</v>
      </c>
      <c r="L158" s="47">
        <f t="shared" si="32"/>
        <v>175.9</v>
      </c>
      <c r="M158" s="47">
        <f t="shared" si="33"/>
        <v>173.05</v>
      </c>
      <c r="N158" s="47">
        <f t="shared" si="34"/>
        <v>173.22</v>
      </c>
      <c r="O158" s="48">
        <f t="shared" ca="1" si="35"/>
        <v>157000000</v>
      </c>
    </row>
    <row r="159" spans="1:29" x14ac:dyDescent="0.25">
      <c r="A159">
        <v>144</v>
      </c>
      <c r="B159" s="85">
        <v>41584</v>
      </c>
      <c r="C159" s="47">
        <v>177.03</v>
      </c>
      <c r="D159" s="47">
        <v>177.5</v>
      </c>
      <c r="E159" s="47">
        <v>176.54</v>
      </c>
      <c r="F159" s="47">
        <v>177.17</v>
      </c>
      <c r="G159" s="48">
        <v>87348000</v>
      </c>
      <c r="H159" s="47">
        <v>175.44</v>
      </c>
      <c r="I159" s="51">
        <f t="shared" si="29"/>
        <v>0.99023536716148342</v>
      </c>
      <c r="J159" s="51">
        <f t="shared" ca="1" si="30"/>
        <v>1</v>
      </c>
      <c r="K159" s="47">
        <f t="shared" si="31"/>
        <v>175.3</v>
      </c>
      <c r="L159" s="47">
        <f t="shared" si="32"/>
        <v>175.77</v>
      </c>
      <c r="M159" s="47">
        <f t="shared" si="33"/>
        <v>174.82</v>
      </c>
      <c r="N159" s="47">
        <f t="shared" si="34"/>
        <v>175.44</v>
      </c>
      <c r="O159" s="48">
        <f t="shared" ca="1" si="35"/>
        <v>87348000</v>
      </c>
    </row>
    <row r="160" spans="1:29" x14ac:dyDescent="0.25">
      <c r="A160">
        <v>145</v>
      </c>
      <c r="B160" s="85">
        <v>41583</v>
      </c>
      <c r="C160" s="47">
        <v>176.14</v>
      </c>
      <c r="D160" s="47">
        <v>176.75</v>
      </c>
      <c r="E160" s="47">
        <v>175.57</v>
      </c>
      <c r="F160" s="47">
        <v>176.27</v>
      </c>
      <c r="G160" s="48">
        <v>85825000</v>
      </c>
      <c r="H160" s="47">
        <v>174.55</v>
      </c>
      <c r="I160" s="51">
        <f t="shared" si="29"/>
        <v>0.99024224201509048</v>
      </c>
      <c r="J160" s="51">
        <f t="shared" ca="1" si="30"/>
        <v>1</v>
      </c>
      <c r="K160" s="47">
        <f t="shared" si="31"/>
        <v>174.42</v>
      </c>
      <c r="L160" s="47">
        <f t="shared" si="32"/>
        <v>175.03</v>
      </c>
      <c r="M160" s="47">
        <f t="shared" si="33"/>
        <v>173.86</v>
      </c>
      <c r="N160" s="47">
        <f t="shared" si="34"/>
        <v>174.55</v>
      </c>
      <c r="O160" s="48">
        <f t="shared" ca="1" si="35"/>
        <v>85825000</v>
      </c>
    </row>
    <row r="161" spans="1:15" x14ac:dyDescent="0.25">
      <c r="A161">
        <v>146</v>
      </c>
      <c r="B161" s="85">
        <v>41582</v>
      </c>
      <c r="C161" s="47">
        <v>176.69</v>
      </c>
      <c r="D161" s="47">
        <v>176.9</v>
      </c>
      <c r="E161" s="47">
        <v>175.98</v>
      </c>
      <c r="F161" s="47">
        <v>176.83</v>
      </c>
      <c r="G161" s="48">
        <v>85677000</v>
      </c>
      <c r="H161" s="47">
        <v>175.1</v>
      </c>
      <c r="I161" s="51">
        <f t="shared" si="29"/>
        <v>0.99021659220720459</v>
      </c>
      <c r="J161" s="51">
        <f t="shared" ca="1" si="30"/>
        <v>1</v>
      </c>
      <c r="K161" s="47">
        <f t="shared" si="31"/>
        <v>174.96</v>
      </c>
      <c r="L161" s="47">
        <f t="shared" si="32"/>
        <v>175.17</v>
      </c>
      <c r="M161" s="47">
        <f t="shared" si="33"/>
        <v>174.26</v>
      </c>
      <c r="N161" s="47">
        <f t="shared" si="34"/>
        <v>175.1</v>
      </c>
      <c r="O161" s="48">
        <f t="shared" ca="1" si="35"/>
        <v>85677000</v>
      </c>
    </row>
    <row r="162" spans="1:15" x14ac:dyDescent="0.25">
      <c r="A162">
        <v>147</v>
      </c>
      <c r="B162" s="85">
        <v>41579</v>
      </c>
      <c r="C162" s="47">
        <v>176.02</v>
      </c>
      <c r="D162" s="47">
        <v>176.61</v>
      </c>
      <c r="E162" s="47">
        <v>175.22</v>
      </c>
      <c r="F162" s="47">
        <v>176.21</v>
      </c>
      <c r="G162" s="48">
        <v>142805000</v>
      </c>
      <c r="H162" s="47">
        <v>174.49</v>
      </c>
      <c r="I162" s="51">
        <f t="shared" si="29"/>
        <v>0.99023891947108567</v>
      </c>
      <c r="J162" s="51">
        <f t="shared" ca="1" si="30"/>
        <v>1</v>
      </c>
      <c r="K162" s="47">
        <f t="shared" si="31"/>
        <v>174.3</v>
      </c>
      <c r="L162" s="47">
        <f t="shared" si="32"/>
        <v>174.89</v>
      </c>
      <c r="M162" s="47">
        <f t="shared" si="33"/>
        <v>173.51</v>
      </c>
      <c r="N162" s="47">
        <f t="shared" si="34"/>
        <v>174.49</v>
      </c>
      <c r="O162" s="48">
        <f t="shared" ca="1" si="35"/>
        <v>142805000</v>
      </c>
    </row>
    <row r="163" spans="1:15" x14ac:dyDescent="0.25">
      <c r="A163">
        <v>148</v>
      </c>
      <c r="B163" s="85">
        <v>41578</v>
      </c>
      <c r="C163" s="47">
        <v>176.15</v>
      </c>
      <c r="D163" s="47">
        <v>176.89</v>
      </c>
      <c r="E163" s="47">
        <v>175.53</v>
      </c>
      <c r="F163" s="47">
        <v>175.79</v>
      </c>
      <c r="G163" s="48">
        <v>133795000</v>
      </c>
      <c r="H163" s="47">
        <v>174.07</v>
      </c>
      <c r="I163" s="51">
        <f t="shared" si="29"/>
        <v>0.99021559815689175</v>
      </c>
      <c r="J163" s="51">
        <f t="shared" ca="1" si="30"/>
        <v>1</v>
      </c>
      <c r="K163" s="47">
        <f t="shared" si="31"/>
        <v>174.43</v>
      </c>
      <c r="L163" s="47">
        <f t="shared" si="32"/>
        <v>175.16</v>
      </c>
      <c r="M163" s="47">
        <f t="shared" si="33"/>
        <v>173.81</v>
      </c>
      <c r="N163" s="47">
        <f t="shared" si="34"/>
        <v>174.07</v>
      </c>
      <c r="O163" s="48">
        <f t="shared" ca="1" si="35"/>
        <v>133795000</v>
      </c>
    </row>
    <row r="164" spans="1:15" x14ac:dyDescent="0.25">
      <c r="A164">
        <v>149</v>
      </c>
      <c r="B164" s="85">
        <v>41577</v>
      </c>
      <c r="C164" s="47">
        <v>177.38</v>
      </c>
      <c r="D164" s="47">
        <v>177.51</v>
      </c>
      <c r="E164" s="47">
        <v>175.66</v>
      </c>
      <c r="F164" s="47">
        <v>176.29</v>
      </c>
      <c r="G164" s="48">
        <v>140002000</v>
      </c>
      <c r="H164" s="47">
        <v>174.57</v>
      </c>
      <c r="I164" s="51">
        <f t="shared" si="29"/>
        <v>0.99024334902717115</v>
      </c>
      <c r="J164" s="51">
        <f t="shared" ca="1" si="30"/>
        <v>1</v>
      </c>
      <c r="K164" s="47">
        <f t="shared" si="31"/>
        <v>175.65</v>
      </c>
      <c r="L164" s="47">
        <f t="shared" si="32"/>
        <v>175.78</v>
      </c>
      <c r="M164" s="47">
        <f t="shared" si="33"/>
        <v>173.95</v>
      </c>
      <c r="N164" s="47">
        <f t="shared" si="34"/>
        <v>174.57</v>
      </c>
      <c r="O164" s="48">
        <f t="shared" ca="1" si="35"/>
        <v>140002000</v>
      </c>
    </row>
    <row r="165" spans="1:15" x14ac:dyDescent="0.25">
      <c r="A165">
        <v>150</v>
      </c>
      <c r="B165" s="85">
        <v>41576</v>
      </c>
      <c r="C165" s="47">
        <v>176.63</v>
      </c>
      <c r="D165" s="47">
        <v>177.24</v>
      </c>
      <c r="E165" s="47">
        <v>176.38</v>
      </c>
      <c r="F165" s="47">
        <v>177.17</v>
      </c>
      <c r="G165" s="48">
        <v>87401000</v>
      </c>
      <c r="H165" s="47">
        <v>175.44</v>
      </c>
      <c r="I165" s="51">
        <f t="shared" si="29"/>
        <v>0.99023536716148342</v>
      </c>
      <c r="J165" s="51">
        <f t="shared" ca="1" si="30"/>
        <v>1</v>
      </c>
      <c r="K165" s="47">
        <f t="shared" si="31"/>
        <v>174.91</v>
      </c>
      <c r="L165" s="47">
        <f t="shared" si="32"/>
        <v>175.51</v>
      </c>
      <c r="M165" s="47">
        <f t="shared" si="33"/>
        <v>174.66</v>
      </c>
      <c r="N165" s="47">
        <f t="shared" si="34"/>
        <v>175.44</v>
      </c>
      <c r="O165" s="48">
        <f t="shared" ca="1" si="35"/>
        <v>87401000</v>
      </c>
    </row>
    <row r="166" spans="1:15" x14ac:dyDescent="0.25">
      <c r="A166">
        <v>151</v>
      </c>
      <c r="B166" s="85">
        <v>41575</v>
      </c>
      <c r="C166" s="47">
        <v>175.89</v>
      </c>
      <c r="D166" s="47">
        <v>176.47</v>
      </c>
      <c r="E166" s="47">
        <v>175.7</v>
      </c>
      <c r="F166" s="47">
        <v>176.23</v>
      </c>
      <c r="G166" s="48">
        <v>84979000</v>
      </c>
      <c r="H166" s="47">
        <v>174.51</v>
      </c>
      <c r="I166" s="51">
        <f t="shared" si="29"/>
        <v>0.99024002723713334</v>
      </c>
      <c r="J166" s="51">
        <f t="shared" ca="1" si="30"/>
        <v>1</v>
      </c>
      <c r="K166" s="47">
        <f t="shared" si="31"/>
        <v>174.17</v>
      </c>
      <c r="L166" s="47">
        <f t="shared" si="32"/>
        <v>174.75</v>
      </c>
      <c r="M166" s="47">
        <f t="shared" si="33"/>
        <v>173.99</v>
      </c>
      <c r="N166" s="47">
        <f t="shared" si="34"/>
        <v>174.51</v>
      </c>
      <c r="O166" s="48">
        <f t="shared" ca="1" si="35"/>
        <v>84979000</v>
      </c>
    </row>
    <row r="167" spans="1:15" x14ac:dyDescent="0.25">
      <c r="A167">
        <v>152</v>
      </c>
      <c r="B167" s="85">
        <v>41572</v>
      </c>
      <c r="C167" s="47">
        <v>175.51</v>
      </c>
      <c r="D167" s="47">
        <v>176</v>
      </c>
      <c r="E167" s="47">
        <v>175.17</v>
      </c>
      <c r="F167" s="47">
        <v>175.95</v>
      </c>
      <c r="G167" s="48">
        <v>93625000</v>
      </c>
      <c r="H167" s="47">
        <v>174.23</v>
      </c>
      <c r="I167" s="51">
        <f t="shared" si="29"/>
        <v>0.99022449559533954</v>
      </c>
      <c r="J167" s="51">
        <f t="shared" ca="1" si="30"/>
        <v>1</v>
      </c>
      <c r="K167" s="47">
        <f t="shared" si="31"/>
        <v>173.79</v>
      </c>
      <c r="L167" s="47">
        <f t="shared" si="32"/>
        <v>174.28</v>
      </c>
      <c r="M167" s="47">
        <f t="shared" si="33"/>
        <v>173.46</v>
      </c>
      <c r="N167" s="47">
        <f t="shared" si="34"/>
        <v>174.23</v>
      </c>
      <c r="O167" s="48">
        <f t="shared" ca="1" si="35"/>
        <v>93625000</v>
      </c>
    </row>
    <row r="168" spans="1:15" x14ac:dyDescent="0.25">
      <c r="A168">
        <v>153</v>
      </c>
      <c r="B168" s="85">
        <v>41571</v>
      </c>
      <c r="C168" s="47">
        <v>174.92</v>
      </c>
      <c r="D168" s="47">
        <v>175.37</v>
      </c>
      <c r="E168" s="47">
        <v>174.51</v>
      </c>
      <c r="F168" s="47">
        <v>175.15</v>
      </c>
      <c r="G168" s="48">
        <v>70350000</v>
      </c>
      <c r="H168" s="47">
        <v>173.44</v>
      </c>
      <c r="I168" s="51">
        <f t="shared" si="29"/>
        <v>0.99023693976591487</v>
      </c>
      <c r="J168" s="51">
        <f t="shared" ca="1" si="30"/>
        <v>1</v>
      </c>
      <c r="K168" s="47">
        <f t="shared" si="31"/>
        <v>173.21</v>
      </c>
      <c r="L168" s="47">
        <f t="shared" si="32"/>
        <v>173.66</v>
      </c>
      <c r="M168" s="47">
        <f t="shared" si="33"/>
        <v>172.81</v>
      </c>
      <c r="N168" s="47">
        <f t="shared" si="34"/>
        <v>173.44</v>
      </c>
      <c r="O168" s="48">
        <f t="shared" ca="1" si="35"/>
        <v>70350000</v>
      </c>
    </row>
    <row r="169" spans="1:15" x14ac:dyDescent="0.25">
      <c r="A169">
        <v>154</v>
      </c>
      <c r="B169" s="85">
        <v>41570</v>
      </c>
      <c r="C169" s="47">
        <v>174.81</v>
      </c>
      <c r="D169" s="47">
        <v>174.89</v>
      </c>
      <c r="E169" s="47">
        <v>173.96</v>
      </c>
      <c r="F169" s="47">
        <v>174.57</v>
      </c>
      <c r="G169" s="48">
        <v>105484000</v>
      </c>
      <c r="H169" s="47">
        <v>172.86</v>
      </c>
      <c r="I169" s="51">
        <f t="shared" si="29"/>
        <v>0.99020450249183722</v>
      </c>
      <c r="J169" s="51">
        <f t="shared" ca="1" si="30"/>
        <v>1</v>
      </c>
      <c r="K169" s="47">
        <f t="shared" si="31"/>
        <v>173.1</v>
      </c>
      <c r="L169" s="47">
        <f t="shared" si="32"/>
        <v>173.18</v>
      </c>
      <c r="M169" s="47">
        <f t="shared" si="33"/>
        <v>172.26</v>
      </c>
      <c r="N169" s="47">
        <f t="shared" si="34"/>
        <v>172.86</v>
      </c>
      <c r="O169" s="48">
        <f t="shared" ca="1" si="35"/>
        <v>105484000</v>
      </c>
    </row>
    <row r="170" spans="1:15" x14ac:dyDescent="0.25">
      <c r="A170">
        <v>155</v>
      </c>
      <c r="B170" s="85">
        <v>41569</v>
      </c>
      <c r="C170" s="47">
        <v>174.91</v>
      </c>
      <c r="D170" s="47">
        <v>175.93</v>
      </c>
      <c r="E170" s="47">
        <v>174.43</v>
      </c>
      <c r="F170" s="47">
        <v>175.41</v>
      </c>
      <c r="G170" s="48">
        <v>126663000</v>
      </c>
      <c r="H170" s="47">
        <v>173.7</v>
      </c>
      <c r="I170" s="51">
        <f t="shared" si="29"/>
        <v>0.9902514109799897</v>
      </c>
      <c r="J170" s="51">
        <f t="shared" ca="1" si="30"/>
        <v>1</v>
      </c>
      <c r="K170" s="47">
        <f t="shared" si="31"/>
        <v>173.2</v>
      </c>
      <c r="L170" s="47">
        <f t="shared" si="32"/>
        <v>174.21</v>
      </c>
      <c r="M170" s="47">
        <f t="shared" si="33"/>
        <v>172.73</v>
      </c>
      <c r="N170" s="47">
        <f t="shared" si="34"/>
        <v>173.7</v>
      </c>
      <c r="O170" s="48">
        <f t="shared" ca="1" si="35"/>
        <v>126663000</v>
      </c>
    </row>
    <row r="171" spans="1:15" x14ac:dyDescent="0.25">
      <c r="A171">
        <v>156</v>
      </c>
      <c r="B171" s="85">
        <v>41568</v>
      </c>
      <c r="C171" s="47">
        <v>174.45</v>
      </c>
      <c r="D171" s="47">
        <v>174.75</v>
      </c>
      <c r="E171" s="47">
        <v>174.01</v>
      </c>
      <c r="F171" s="47">
        <v>174.4</v>
      </c>
      <c r="G171" s="48">
        <v>104104000</v>
      </c>
      <c r="H171" s="47">
        <v>172.7</v>
      </c>
      <c r="I171" s="51">
        <f t="shared" si="29"/>
        <v>0.9902522935779815</v>
      </c>
      <c r="J171" s="51">
        <f t="shared" ca="1" si="30"/>
        <v>1</v>
      </c>
      <c r="K171" s="47">
        <f t="shared" si="31"/>
        <v>172.75</v>
      </c>
      <c r="L171" s="47">
        <f t="shared" si="32"/>
        <v>173.05</v>
      </c>
      <c r="M171" s="47">
        <f t="shared" si="33"/>
        <v>172.31</v>
      </c>
      <c r="N171" s="47">
        <f t="shared" si="34"/>
        <v>172.7</v>
      </c>
      <c r="O171" s="48">
        <f t="shared" ca="1" si="35"/>
        <v>104104000</v>
      </c>
    </row>
    <row r="172" spans="1:15" x14ac:dyDescent="0.25">
      <c r="A172">
        <v>157</v>
      </c>
      <c r="B172" s="85">
        <v>41565</v>
      </c>
      <c r="C172" s="47">
        <v>173.86</v>
      </c>
      <c r="D172" s="47">
        <v>174.51</v>
      </c>
      <c r="E172" s="47">
        <v>173.51</v>
      </c>
      <c r="F172" s="47">
        <v>174.39</v>
      </c>
      <c r="G172" s="48">
        <v>138316000</v>
      </c>
      <c r="H172" s="47">
        <v>172.69</v>
      </c>
      <c r="I172" s="51">
        <f t="shared" si="29"/>
        <v>0.99025173461781069</v>
      </c>
      <c r="J172" s="51">
        <f t="shared" ca="1" si="30"/>
        <v>1</v>
      </c>
      <c r="K172" s="47">
        <f t="shared" si="31"/>
        <v>172.17</v>
      </c>
      <c r="L172" s="47">
        <f t="shared" si="32"/>
        <v>172.81</v>
      </c>
      <c r="M172" s="47">
        <f t="shared" si="33"/>
        <v>171.82</v>
      </c>
      <c r="N172" s="47">
        <f t="shared" si="34"/>
        <v>172.69</v>
      </c>
      <c r="O172" s="48">
        <f t="shared" ca="1" si="35"/>
        <v>138316000</v>
      </c>
    </row>
    <row r="173" spans="1:15" x14ac:dyDescent="0.25">
      <c r="A173">
        <v>158</v>
      </c>
      <c r="B173" s="85">
        <v>41564</v>
      </c>
      <c r="C173" s="47">
        <v>171.37</v>
      </c>
      <c r="D173" s="47">
        <v>173.32</v>
      </c>
      <c r="E173" s="47">
        <v>171.34</v>
      </c>
      <c r="F173" s="47">
        <v>173.22</v>
      </c>
      <c r="G173" s="48">
        <v>129389000</v>
      </c>
      <c r="H173" s="47">
        <v>171.53</v>
      </c>
      <c r="I173" s="51">
        <f t="shared" si="29"/>
        <v>0.99024362082900363</v>
      </c>
      <c r="J173" s="51">
        <f t="shared" ca="1" si="30"/>
        <v>1</v>
      </c>
      <c r="K173" s="47">
        <f t="shared" si="31"/>
        <v>169.7</v>
      </c>
      <c r="L173" s="47">
        <f t="shared" si="32"/>
        <v>171.63</v>
      </c>
      <c r="M173" s="47">
        <f t="shared" si="33"/>
        <v>169.67</v>
      </c>
      <c r="N173" s="47">
        <f t="shared" si="34"/>
        <v>171.53</v>
      </c>
      <c r="O173" s="48">
        <f t="shared" ca="1" si="35"/>
        <v>129389000</v>
      </c>
    </row>
    <row r="174" spans="1:15" x14ac:dyDescent="0.25">
      <c r="A174">
        <v>159</v>
      </c>
      <c r="B174" s="85">
        <v>41563</v>
      </c>
      <c r="C174" s="47">
        <v>170.72</v>
      </c>
      <c r="D174" s="47">
        <v>172.16</v>
      </c>
      <c r="E174" s="47">
        <v>170.64</v>
      </c>
      <c r="F174" s="47">
        <v>172.07</v>
      </c>
      <c r="G174" s="48">
        <v>161676000</v>
      </c>
      <c r="H174" s="47">
        <v>170.39</v>
      </c>
      <c r="I174" s="51">
        <f t="shared" si="29"/>
        <v>0.99023653164409831</v>
      </c>
      <c r="J174" s="51">
        <f t="shared" ca="1" si="30"/>
        <v>1</v>
      </c>
      <c r="K174" s="47">
        <f t="shared" si="31"/>
        <v>169.05</v>
      </c>
      <c r="L174" s="47">
        <f t="shared" si="32"/>
        <v>170.48</v>
      </c>
      <c r="M174" s="47">
        <f t="shared" si="33"/>
        <v>168.97</v>
      </c>
      <c r="N174" s="47">
        <f t="shared" si="34"/>
        <v>170.39</v>
      </c>
      <c r="O174" s="48">
        <f t="shared" ca="1" si="35"/>
        <v>161676000</v>
      </c>
    </row>
    <row r="175" spans="1:15" x14ac:dyDescent="0.25">
      <c r="A175">
        <v>160</v>
      </c>
      <c r="B175" s="85">
        <v>41562</v>
      </c>
      <c r="C175" s="47">
        <v>170.51</v>
      </c>
      <c r="D175" s="47">
        <v>171.15</v>
      </c>
      <c r="E175" s="47">
        <v>169.47</v>
      </c>
      <c r="F175" s="47">
        <v>169.7</v>
      </c>
      <c r="G175" s="48">
        <v>155485000</v>
      </c>
      <c r="H175" s="47">
        <v>168.04</v>
      </c>
      <c r="I175" s="51">
        <f t="shared" si="29"/>
        <v>0.99021803182086032</v>
      </c>
      <c r="J175" s="51">
        <f t="shared" ca="1" si="30"/>
        <v>1</v>
      </c>
      <c r="K175" s="47">
        <f t="shared" si="31"/>
        <v>168.84</v>
      </c>
      <c r="L175" s="47">
        <f t="shared" si="32"/>
        <v>169.48</v>
      </c>
      <c r="M175" s="47">
        <f t="shared" si="33"/>
        <v>167.81</v>
      </c>
      <c r="N175" s="47">
        <f t="shared" si="34"/>
        <v>168.04</v>
      </c>
      <c r="O175" s="48">
        <f t="shared" ca="1" si="35"/>
        <v>155485000</v>
      </c>
    </row>
    <row r="176" spans="1:15" x14ac:dyDescent="0.25">
      <c r="A176">
        <v>161</v>
      </c>
      <c r="B176" s="85">
        <v>41561</v>
      </c>
      <c r="C176" s="47">
        <v>169.21</v>
      </c>
      <c r="D176" s="47">
        <v>171.08</v>
      </c>
      <c r="E176" s="47">
        <v>169.08</v>
      </c>
      <c r="F176" s="47">
        <v>170.94</v>
      </c>
      <c r="G176" s="48">
        <v>112106000</v>
      </c>
      <c r="H176" s="47">
        <v>169.27</v>
      </c>
      <c r="I176" s="51">
        <f t="shared" si="29"/>
        <v>0.99023049023049026</v>
      </c>
      <c r="J176" s="51">
        <f t="shared" ca="1" si="30"/>
        <v>1</v>
      </c>
      <c r="K176" s="47">
        <f t="shared" si="31"/>
        <v>167.56</v>
      </c>
      <c r="L176" s="47">
        <f t="shared" si="32"/>
        <v>169.41</v>
      </c>
      <c r="M176" s="47">
        <f t="shared" si="33"/>
        <v>167.43</v>
      </c>
      <c r="N176" s="47">
        <f t="shared" si="34"/>
        <v>169.27</v>
      </c>
      <c r="O176" s="48">
        <f t="shared" ca="1" si="35"/>
        <v>112106000</v>
      </c>
    </row>
    <row r="177" spans="1:15" x14ac:dyDescent="0.25">
      <c r="A177">
        <v>162</v>
      </c>
      <c r="B177" s="85">
        <v>41558</v>
      </c>
      <c r="C177" s="47">
        <v>168.91</v>
      </c>
      <c r="D177" s="47">
        <v>170.32</v>
      </c>
      <c r="E177" s="47">
        <v>168.77</v>
      </c>
      <c r="F177" s="47">
        <v>170.26</v>
      </c>
      <c r="G177" s="48">
        <v>105040000</v>
      </c>
      <c r="H177" s="47">
        <v>168.6</v>
      </c>
      <c r="I177" s="51">
        <f t="shared" si="29"/>
        <v>0.99025020556795496</v>
      </c>
      <c r="J177" s="51">
        <f t="shared" ca="1" si="30"/>
        <v>1</v>
      </c>
      <c r="K177" s="47">
        <f t="shared" si="31"/>
        <v>167.26</v>
      </c>
      <c r="L177" s="47">
        <f t="shared" si="32"/>
        <v>168.66</v>
      </c>
      <c r="M177" s="47">
        <f t="shared" si="33"/>
        <v>167.12</v>
      </c>
      <c r="N177" s="47">
        <f t="shared" si="34"/>
        <v>168.6</v>
      </c>
      <c r="O177" s="48">
        <f t="shared" ca="1" si="35"/>
        <v>105040000</v>
      </c>
    </row>
    <row r="178" spans="1:15" x14ac:dyDescent="0.25">
      <c r="A178">
        <v>163</v>
      </c>
      <c r="B178" s="85">
        <v>41557</v>
      </c>
      <c r="C178" s="47">
        <v>167.29</v>
      </c>
      <c r="D178" s="47">
        <v>169.26</v>
      </c>
      <c r="E178" s="47">
        <v>167.23</v>
      </c>
      <c r="F178" s="47">
        <v>169.17</v>
      </c>
      <c r="G178" s="48">
        <v>195955000</v>
      </c>
      <c r="H178" s="47">
        <v>167.52</v>
      </c>
      <c r="I178" s="51">
        <f t="shared" si="29"/>
        <v>0.99024649760595862</v>
      </c>
      <c r="J178" s="51">
        <f t="shared" ca="1" si="30"/>
        <v>1</v>
      </c>
      <c r="K178" s="47">
        <f t="shared" si="31"/>
        <v>165.66</v>
      </c>
      <c r="L178" s="47">
        <f t="shared" si="32"/>
        <v>167.61</v>
      </c>
      <c r="M178" s="47">
        <f t="shared" si="33"/>
        <v>165.6</v>
      </c>
      <c r="N178" s="47">
        <f t="shared" si="34"/>
        <v>167.52</v>
      </c>
      <c r="O178" s="48">
        <f t="shared" ca="1" si="35"/>
        <v>195955000</v>
      </c>
    </row>
    <row r="179" spans="1:15" x14ac:dyDescent="0.25">
      <c r="A179">
        <v>164</v>
      </c>
      <c r="B179" s="85">
        <v>41556</v>
      </c>
      <c r="C179" s="47">
        <v>165.8</v>
      </c>
      <c r="D179" s="47">
        <v>166.2</v>
      </c>
      <c r="E179" s="47">
        <v>164.53</v>
      </c>
      <c r="F179" s="47">
        <v>165.6</v>
      </c>
      <c r="G179" s="48">
        <v>168973000</v>
      </c>
      <c r="H179" s="47">
        <v>163.98</v>
      </c>
      <c r="I179" s="51">
        <f t="shared" si="29"/>
        <v>0.99021739130434783</v>
      </c>
      <c r="J179" s="51">
        <f t="shared" ca="1" si="30"/>
        <v>1</v>
      </c>
      <c r="K179" s="47">
        <f t="shared" si="31"/>
        <v>164.18</v>
      </c>
      <c r="L179" s="47">
        <f t="shared" si="32"/>
        <v>164.57</v>
      </c>
      <c r="M179" s="47">
        <f t="shared" si="33"/>
        <v>162.91999999999999</v>
      </c>
      <c r="N179" s="47">
        <f t="shared" si="34"/>
        <v>163.98</v>
      </c>
      <c r="O179" s="48">
        <f t="shared" ca="1" si="35"/>
        <v>168973000</v>
      </c>
    </row>
    <row r="180" spans="1:15" x14ac:dyDescent="0.25">
      <c r="A180">
        <v>165</v>
      </c>
      <c r="B180" s="85">
        <v>41555</v>
      </c>
      <c r="C180" s="47">
        <v>167.4</v>
      </c>
      <c r="D180" s="47">
        <v>167.62</v>
      </c>
      <c r="E180" s="47">
        <v>165.36</v>
      </c>
      <c r="F180" s="47">
        <v>165.48</v>
      </c>
      <c r="G180" s="48">
        <v>178015000</v>
      </c>
      <c r="H180" s="47">
        <v>163.86</v>
      </c>
      <c r="I180" s="51">
        <f t="shared" si="29"/>
        <v>0.99021029731689647</v>
      </c>
      <c r="J180" s="51">
        <f t="shared" ca="1" si="30"/>
        <v>1</v>
      </c>
      <c r="K180" s="47">
        <f t="shared" si="31"/>
        <v>165.76</v>
      </c>
      <c r="L180" s="47">
        <f t="shared" si="32"/>
        <v>165.98</v>
      </c>
      <c r="M180" s="47">
        <f t="shared" si="33"/>
        <v>163.74</v>
      </c>
      <c r="N180" s="47">
        <f t="shared" si="34"/>
        <v>163.86</v>
      </c>
      <c r="O180" s="48">
        <f t="shared" ca="1" si="35"/>
        <v>178015000</v>
      </c>
    </row>
    <row r="181" spans="1:15" x14ac:dyDescent="0.25">
      <c r="A181">
        <v>166</v>
      </c>
      <c r="B181" s="85">
        <v>41554</v>
      </c>
      <c r="C181" s="47">
        <v>167.42</v>
      </c>
      <c r="D181" s="47">
        <v>168.45</v>
      </c>
      <c r="E181" s="47">
        <v>167.25</v>
      </c>
      <c r="F181" s="47">
        <v>167.43</v>
      </c>
      <c r="G181" s="48">
        <v>96295000</v>
      </c>
      <c r="H181" s="47">
        <v>165.79</v>
      </c>
      <c r="I181" s="51">
        <f t="shared" si="29"/>
        <v>0.99020486173326161</v>
      </c>
      <c r="J181" s="51">
        <f t="shared" ca="1" si="30"/>
        <v>1</v>
      </c>
      <c r="K181" s="47">
        <f t="shared" si="31"/>
        <v>165.78</v>
      </c>
      <c r="L181" s="47">
        <f t="shared" si="32"/>
        <v>166.8</v>
      </c>
      <c r="M181" s="47">
        <f t="shared" si="33"/>
        <v>165.61</v>
      </c>
      <c r="N181" s="47">
        <f t="shared" si="34"/>
        <v>165.79</v>
      </c>
      <c r="O181" s="48">
        <f t="shared" ca="1" si="35"/>
        <v>96295000</v>
      </c>
    </row>
    <row r="182" spans="1:15" x14ac:dyDescent="0.25">
      <c r="A182">
        <v>167</v>
      </c>
      <c r="B182" s="85">
        <v>41551</v>
      </c>
      <c r="C182" s="47">
        <v>167.75</v>
      </c>
      <c r="D182" s="47">
        <v>169.06</v>
      </c>
      <c r="E182" s="47">
        <v>167.53</v>
      </c>
      <c r="F182" s="47">
        <v>168.89</v>
      </c>
      <c r="G182" s="48">
        <v>96878000</v>
      </c>
      <c r="H182" s="47">
        <v>167.24</v>
      </c>
      <c r="I182" s="51">
        <f t="shared" si="29"/>
        <v>0.99023032743205652</v>
      </c>
      <c r="J182" s="51">
        <f t="shared" ca="1" si="30"/>
        <v>1</v>
      </c>
      <c r="K182" s="47">
        <f t="shared" si="31"/>
        <v>166.11</v>
      </c>
      <c r="L182" s="47">
        <f t="shared" si="32"/>
        <v>167.41</v>
      </c>
      <c r="M182" s="47">
        <f t="shared" si="33"/>
        <v>165.89</v>
      </c>
      <c r="N182" s="47">
        <f t="shared" si="34"/>
        <v>167.24</v>
      </c>
      <c r="O182" s="48">
        <f t="shared" ca="1" si="35"/>
        <v>96878000</v>
      </c>
    </row>
    <row r="183" spans="1:15" x14ac:dyDescent="0.25">
      <c r="A183">
        <v>168</v>
      </c>
      <c r="B183" s="85">
        <v>41550</v>
      </c>
      <c r="C183" s="47">
        <v>168.79</v>
      </c>
      <c r="D183" s="47">
        <v>168.94</v>
      </c>
      <c r="E183" s="47">
        <v>166.84</v>
      </c>
      <c r="F183" s="47">
        <v>167.62</v>
      </c>
      <c r="G183" s="48">
        <v>176698000</v>
      </c>
      <c r="H183" s="47">
        <v>165.98</v>
      </c>
      <c r="I183" s="51">
        <f t="shared" si="29"/>
        <v>0.99021596468201878</v>
      </c>
      <c r="J183" s="51">
        <f t="shared" ca="1" si="30"/>
        <v>1</v>
      </c>
      <c r="K183" s="47">
        <f t="shared" si="31"/>
        <v>167.14</v>
      </c>
      <c r="L183" s="47">
        <f t="shared" si="32"/>
        <v>167.29</v>
      </c>
      <c r="M183" s="47">
        <f t="shared" si="33"/>
        <v>165.21</v>
      </c>
      <c r="N183" s="47">
        <f t="shared" si="34"/>
        <v>165.98</v>
      </c>
      <c r="O183" s="48">
        <f t="shared" ca="1" si="35"/>
        <v>176698000</v>
      </c>
    </row>
    <row r="184" spans="1:15" x14ac:dyDescent="0.25">
      <c r="A184">
        <v>169</v>
      </c>
      <c r="B184" s="85">
        <v>41549</v>
      </c>
      <c r="C184" s="47">
        <v>168.35</v>
      </c>
      <c r="D184" s="47">
        <v>169.34</v>
      </c>
      <c r="E184" s="47">
        <v>167.83</v>
      </c>
      <c r="F184" s="47">
        <v>169.18</v>
      </c>
      <c r="G184" s="48">
        <v>113350000</v>
      </c>
      <c r="H184" s="47">
        <v>167.53</v>
      </c>
      <c r="I184" s="51">
        <f t="shared" si="29"/>
        <v>0.99024707412223667</v>
      </c>
      <c r="J184" s="51">
        <f t="shared" ca="1" si="30"/>
        <v>1</v>
      </c>
      <c r="K184" s="47">
        <f t="shared" si="31"/>
        <v>166.71</v>
      </c>
      <c r="L184" s="47">
        <f t="shared" si="32"/>
        <v>167.69</v>
      </c>
      <c r="M184" s="47">
        <f t="shared" si="33"/>
        <v>166.19</v>
      </c>
      <c r="N184" s="47">
        <f t="shared" si="34"/>
        <v>167.53</v>
      </c>
      <c r="O184" s="48">
        <f t="shared" ca="1" si="35"/>
        <v>113350000</v>
      </c>
    </row>
    <row r="185" spans="1:15" x14ac:dyDescent="0.25">
      <c r="A185">
        <v>170</v>
      </c>
      <c r="B185" s="85">
        <v>41548</v>
      </c>
      <c r="C185" s="47">
        <v>168.14</v>
      </c>
      <c r="D185" s="47">
        <v>169.5</v>
      </c>
      <c r="E185" s="47">
        <v>167.97</v>
      </c>
      <c r="F185" s="47">
        <v>169.34</v>
      </c>
      <c r="G185" s="48">
        <v>127160000</v>
      </c>
      <c r="H185" s="47">
        <v>167.69</v>
      </c>
      <c r="I185" s="51">
        <f t="shared" si="29"/>
        <v>0.99025628912247543</v>
      </c>
      <c r="J185" s="51">
        <f t="shared" ca="1" si="30"/>
        <v>1</v>
      </c>
      <c r="K185" s="47">
        <f t="shared" si="31"/>
        <v>166.5</v>
      </c>
      <c r="L185" s="47">
        <f t="shared" si="32"/>
        <v>167.85</v>
      </c>
      <c r="M185" s="47">
        <f t="shared" si="33"/>
        <v>166.33</v>
      </c>
      <c r="N185" s="47">
        <f t="shared" si="34"/>
        <v>167.69</v>
      </c>
      <c r="O185" s="48">
        <f t="shared" ca="1" si="35"/>
        <v>127160000</v>
      </c>
    </row>
    <row r="186" spans="1:15" x14ac:dyDescent="0.25">
      <c r="A186">
        <v>171</v>
      </c>
      <c r="B186" s="85">
        <v>41547</v>
      </c>
      <c r="C186" s="47">
        <v>167.48</v>
      </c>
      <c r="D186" s="47">
        <v>168.54</v>
      </c>
      <c r="E186" s="47">
        <v>167.15</v>
      </c>
      <c r="F186" s="47">
        <v>168.01</v>
      </c>
      <c r="G186" s="48">
        <v>143937000</v>
      </c>
      <c r="H186" s="47">
        <v>166.37</v>
      </c>
      <c r="I186" s="51">
        <f t="shared" si="29"/>
        <v>0.99023867626926976</v>
      </c>
      <c r="J186" s="51">
        <f t="shared" ca="1" si="30"/>
        <v>1</v>
      </c>
      <c r="K186" s="47">
        <f t="shared" si="31"/>
        <v>165.85</v>
      </c>
      <c r="L186" s="47">
        <f t="shared" si="32"/>
        <v>166.89</v>
      </c>
      <c r="M186" s="47">
        <f t="shared" si="33"/>
        <v>165.52</v>
      </c>
      <c r="N186" s="47">
        <f t="shared" si="34"/>
        <v>166.37</v>
      </c>
      <c r="O186" s="48">
        <f t="shared" ca="1" si="35"/>
        <v>143937000</v>
      </c>
    </row>
    <row r="187" spans="1:15" x14ac:dyDescent="0.25">
      <c r="A187">
        <v>172</v>
      </c>
      <c r="B187" s="85">
        <v>41544</v>
      </c>
      <c r="C187" s="47">
        <v>168.84</v>
      </c>
      <c r="D187" s="47">
        <v>169.14</v>
      </c>
      <c r="E187" s="47">
        <v>168.47</v>
      </c>
      <c r="F187" s="47">
        <v>168.91</v>
      </c>
      <c r="G187" s="48">
        <v>99141800</v>
      </c>
      <c r="H187" s="47">
        <v>167.26</v>
      </c>
      <c r="I187" s="51">
        <f t="shared" si="29"/>
        <v>0.99023148422236695</v>
      </c>
      <c r="J187" s="51">
        <f t="shared" ca="1" si="30"/>
        <v>1</v>
      </c>
      <c r="K187" s="47">
        <f t="shared" si="31"/>
        <v>167.19</v>
      </c>
      <c r="L187" s="47">
        <f t="shared" si="32"/>
        <v>167.49</v>
      </c>
      <c r="M187" s="47">
        <f t="shared" si="33"/>
        <v>166.82</v>
      </c>
      <c r="N187" s="47">
        <f t="shared" si="34"/>
        <v>167.26</v>
      </c>
      <c r="O187" s="48">
        <f t="shared" ca="1" si="35"/>
        <v>99141800</v>
      </c>
    </row>
    <row r="188" spans="1:15" x14ac:dyDescent="0.25">
      <c r="A188">
        <v>173</v>
      </c>
      <c r="B188" s="85">
        <v>41543</v>
      </c>
      <c r="C188" s="47">
        <v>169.32</v>
      </c>
      <c r="D188" s="47">
        <v>170.17</v>
      </c>
      <c r="E188" s="47">
        <v>169.05</v>
      </c>
      <c r="F188" s="47">
        <v>169.69</v>
      </c>
      <c r="G188" s="48">
        <v>77146900</v>
      </c>
      <c r="H188" s="47">
        <v>168.03</v>
      </c>
      <c r="I188" s="51">
        <f t="shared" si="29"/>
        <v>0.99021745535977368</v>
      </c>
      <c r="J188" s="51">
        <f t="shared" ca="1" si="30"/>
        <v>1</v>
      </c>
      <c r="K188" s="47">
        <f t="shared" si="31"/>
        <v>167.66</v>
      </c>
      <c r="L188" s="47">
        <f t="shared" si="32"/>
        <v>168.51</v>
      </c>
      <c r="M188" s="47">
        <f t="shared" si="33"/>
        <v>167.4</v>
      </c>
      <c r="N188" s="47">
        <f t="shared" si="34"/>
        <v>168.03</v>
      </c>
      <c r="O188" s="48">
        <f t="shared" ca="1" si="35"/>
        <v>77146900</v>
      </c>
    </row>
    <row r="189" spans="1:15" x14ac:dyDescent="0.25">
      <c r="A189">
        <v>174</v>
      </c>
      <c r="B189" s="85">
        <v>41542</v>
      </c>
      <c r="C189" s="47">
        <v>169.64</v>
      </c>
      <c r="D189" s="47">
        <v>169.98</v>
      </c>
      <c r="E189" s="47">
        <v>168.89</v>
      </c>
      <c r="F189" s="47">
        <v>169.04</v>
      </c>
      <c r="G189" s="48">
        <v>117306500</v>
      </c>
      <c r="H189" s="47">
        <v>167.39</v>
      </c>
      <c r="I189" s="51">
        <f t="shared" si="29"/>
        <v>0.99023899668717463</v>
      </c>
      <c r="J189" s="51">
        <f t="shared" ca="1" si="30"/>
        <v>1</v>
      </c>
      <c r="K189" s="47">
        <f t="shared" si="31"/>
        <v>167.98</v>
      </c>
      <c r="L189" s="47">
        <f t="shared" si="32"/>
        <v>168.32</v>
      </c>
      <c r="M189" s="47">
        <f t="shared" si="33"/>
        <v>167.24</v>
      </c>
      <c r="N189" s="47">
        <f t="shared" si="34"/>
        <v>167.39</v>
      </c>
      <c r="O189" s="48">
        <f t="shared" ca="1" si="35"/>
        <v>117306500</v>
      </c>
    </row>
    <row r="190" spans="1:15" x14ac:dyDescent="0.25">
      <c r="A190">
        <v>175</v>
      </c>
      <c r="B190" s="85">
        <v>41541</v>
      </c>
      <c r="C190" s="47">
        <v>169.9</v>
      </c>
      <c r="D190" s="47">
        <v>170.53</v>
      </c>
      <c r="E190" s="47">
        <v>169.21</v>
      </c>
      <c r="F190" s="47">
        <v>169.53</v>
      </c>
      <c r="G190" s="48">
        <v>106333100</v>
      </c>
      <c r="H190" s="47">
        <v>167.87</v>
      </c>
      <c r="I190" s="51">
        <f t="shared" si="29"/>
        <v>0.99020822273343956</v>
      </c>
      <c r="J190" s="51">
        <f t="shared" ca="1" si="30"/>
        <v>1</v>
      </c>
      <c r="K190" s="47">
        <f t="shared" si="31"/>
        <v>168.24</v>
      </c>
      <c r="L190" s="47">
        <f t="shared" si="32"/>
        <v>168.86</v>
      </c>
      <c r="M190" s="47">
        <f t="shared" si="33"/>
        <v>167.55</v>
      </c>
      <c r="N190" s="47">
        <f t="shared" si="34"/>
        <v>167.87</v>
      </c>
      <c r="O190" s="48">
        <f t="shared" ca="1" si="35"/>
        <v>106333100</v>
      </c>
    </row>
    <row r="191" spans="1:15" x14ac:dyDescent="0.25">
      <c r="A191">
        <v>176</v>
      </c>
      <c r="B191" s="85">
        <v>41540</v>
      </c>
      <c r="C191" s="47">
        <v>170.49</v>
      </c>
      <c r="D191" s="47">
        <v>170.65</v>
      </c>
      <c r="E191" s="47">
        <v>169.39</v>
      </c>
      <c r="F191" s="47">
        <v>169.93</v>
      </c>
      <c r="G191" s="48">
        <v>104616500</v>
      </c>
      <c r="H191" s="47">
        <v>168.27</v>
      </c>
      <c r="I191" s="51">
        <f t="shared" si="29"/>
        <v>0.99023127170011183</v>
      </c>
      <c r="J191" s="51">
        <f t="shared" ca="1" si="30"/>
        <v>1</v>
      </c>
      <c r="K191" s="47">
        <f t="shared" si="31"/>
        <v>168.82</v>
      </c>
      <c r="L191" s="47">
        <f t="shared" si="32"/>
        <v>168.98</v>
      </c>
      <c r="M191" s="47">
        <f t="shared" si="33"/>
        <v>167.74</v>
      </c>
      <c r="N191" s="47">
        <f t="shared" si="34"/>
        <v>168.27</v>
      </c>
      <c r="O191" s="48">
        <f t="shared" ca="1" si="35"/>
        <v>104616500</v>
      </c>
    </row>
    <row r="192" spans="1:15" x14ac:dyDescent="0.25">
      <c r="A192">
        <v>177</v>
      </c>
      <c r="B192" s="85">
        <v>41537</v>
      </c>
      <c r="C192" s="47">
        <v>172.33</v>
      </c>
      <c r="D192" s="47">
        <v>172.33</v>
      </c>
      <c r="E192" s="47">
        <v>170.58</v>
      </c>
      <c r="F192" s="47">
        <v>170.72</v>
      </c>
      <c r="G192" s="48">
        <v>132867100</v>
      </c>
      <c r="H192" s="47">
        <v>169.05</v>
      </c>
      <c r="I192" s="51">
        <f t="shared" si="29"/>
        <v>0.99021790065604509</v>
      </c>
      <c r="J192" s="51">
        <f t="shared" ca="1" si="30"/>
        <v>1</v>
      </c>
      <c r="K192" s="47">
        <f t="shared" si="31"/>
        <v>170.64</v>
      </c>
      <c r="L192" s="47">
        <f t="shared" si="32"/>
        <v>170.64</v>
      </c>
      <c r="M192" s="47">
        <f t="shared" si="33"/>
        <v>168.91</v>
      </c>
      <c r="N192" s="47">
        <f t="shared" si="34"/>
        <v>169.05</v>
      </c>
      <c r="O192" s="48">
        <f t="shared" ca="1" si="35"/>
        <v>132867100</v>
      </c>
    </row>
    <row r="193" spans="1:15" x14ac:dyDescent="0.25">
      <c r="A193">
        <v>178</v>
      </c>
      <c r="B193" s="85">
        <v>41536</v>
      </c>
      <c r="C193" s="47">
        <v>173.52</v>
      </c>
      <c r="D193" s="47">
        <v>173.6</v>
      </c>
      <c r="E193" s="47">
        <v>172.59</v>
      </c>
      <c r="F193" s="47">
        <v>172.76</v>
      </c>
      <c r="G193" s="48">
        <v>146616900</v>
      </c>
      <c r="H193" s="47">
        <v>170.24</v>
      </c>
      <c r="I193" s="51">
        <f t="shared" si="29"/>
        <v>0.98541329011345224</v>
      </c>
      <c r="J193" s="51">
        <f t="shared" ca="1" si="30"/>
        <v>1</v>
      </c>
      <c r="K193" s="47">
        <f t="shared" si="31"/>
        <v>170.99</v>
      </c>
      <c r="L193" s="47">
        <f t="shared" si="32"/>
        <v>171.07</v>
      </c>
      <c r="M193" s="47">
        <f t="shared" si="33"/>
        <v>170.07</v>
      </c>
      <c r="N193" s="47">
        <f t="shared" si="34"/>
        <v>170.24</v>
      </c>
      <c r="O193" s="48">
        <f t="shared" ca="1" si="35"/>
        <v>146616900</v>
      </c>
    </row>
    <row r="194" spans="1:15" x14ac:dyDescent="0.25">
      <c r="A194">
        <v>179</v>
      </c>
      <c r="B194" s="85">
        <v>41535</v>
      </c>
      <c r="C194" s="47">
        <v>171.01</v>
      </c>
      <c r="D194" s="47">
        <v>173.52</v>
      </c>
      <c r="E194" s="47">
        <v>170.58</v>
      </c>
      <c r="F194" s="47">
        <v>173.05</v>
      </c>
      <c r="G194" s="48">
        <v>203460600</v>
      </c>
      <c r="H194" s="47">
        <v>170.53</v>
      </c>
      <c r="I194" s="51">
        <f t="shared" si="29"/>
        <v>0.98543773475874019</v>
      </c>
      <c r="J194" s="51">
        <f t="shared" ca="1" si="30"/>
        <v>1</v>
      </c>
      <c r="K194" s="47">
        <f t="shared" si="31"/>
        <v>168.52</v>
      </c>
      <c r="L194" s="47">
        <f t="shared" si="32"/>
        <v>170.99</v>
      </c>
      <c r="M194" s="47">
        <f t="shared" si="33"/>
        <v>168.1</v>
      </c>
      <c r="N194" s="47">
        <f t="shared" si="34"/>
        <v>170.53</v>
      </c>
      <c r="O194" s="48">
        <f t="shared" ca="1" si="35"/>
        <v>203460600</v>
      </c>
    </row>
    <row r="195" spans="1:15" x14ac:dyDescent="0.25">
      <c r="A195">
        <v>180</v>
      </c>
      <c r="B195" s="85">
        <v>41534</v>
      </c>
      <c r="C195" s="47">
        <v>170.46</v>
      </c>
      <c r="D195" s="47">
        <v>171.11</v>
      </c>
      <c r="E195" s="47">
        <v>170.46</v>
      </c>
      <c r="F195" s="47">
        <v>171.07</v>
      </c>
      <c r="G195" s="48">
        <v>82523300</v>
      </c>
      <c r="H195" s="47">
        <v>168.58</v>
      </c>
      <c r="I195" s="51">
        <f t="shared" si="29"/>
        <v>0.98544455486058347</v>
      </c>
      <c r="J195" s="51">
        <f t="shared" ca="1" si="30"/>
        <v>1</v>
      </c>
      <c r="K195" s="47">
        <f t="shared" si="31"/>
        <v>167.98</v>
      </c>
      <c r="L195" s="47">
        <f t="shared" si="32"/>
        <v>168.62</v>
      </c>
      <c r="M195" s="47">
        <f t="shared" si="33"/>
        <v>167.98</v>
      </c>
      <c r="N195" s="47">
        <f t="shared" si="34"/>
        <v>168.58</v>
      </c>
      <c r="O195" s="48">
        <f t="shared" ca="1" si="35"/>
        <v>82523300</v>
      </c>
    </row>
    <row r="196" spans="1:15" x14ac:dyDescent="0.25">
      <c r="A196">
        <v>181</v>
      </c>
      <c r="B196" s="85">
        <v>41533</v>
      </c>
      <c r="C196" s="47">
        <v>171.16</v>
      </c>
      <c r="D196" s="47">
        <v>171.24</v>
      </c>
      <c r="E196" s="47">
        <v>170.04</v>
      </c>
      <c r="F196" s="47">
        <v>170.31</v>
      </c>
      <c r="G196" s="48">
        <v>106299200</v>
      </c>
      <c r="H196" s="47">
        <v>167.83</v>
      </c>
      <c r="I196" s="51">
        <f t="shared" si="29"/>
        <v>0.98543831836063656</v>
      </c>
      <c r="J196" s="51">
        <f t="shared" ca="1" si="30"/>
        <v>1</v>
      </c>
      <c r="K196" s="47">
        <f t="shared" si="31"/>
        <v>168.67</v>
      </c>
      <c r="L196" s="47">
        <f t="shared" si="32"/>
        <v>168.75</v>
      </c>
      <c r="M196" s="47">
        <f t="shared" si="33"/>
        <v>167.56</v>
      </c>
      <c r="N196" s="47">
        <f t="shared" si="34"/>
        <v>167.83</v>
      </c>
      <c r="O196" s="48">
        <f t="shared" ca="1" si="35"/>
        <v>106299200</v>
      </c>
    </row>
    <row r="197" spans="1:15" x14ac:dyDescent="0.25">
      <c r="A197">
        <v>182</v>
      </c>
      <c r="B197" s="85">
        <v>41530</v>
      </c>
      <c r="C197" s="47">
        <v>169.13</v>
      </c>
      <c r="D197" s="47">
        <v>169.46</v>
      </c>
      <c r="E197" s="47">
        <v>168.74</v>
      </c>
      <c r="F197" s="47">
        <v>169.33</v>
      </c>
      <c r="G197" s="48">
        <v>72727800</v>
      </c>
      <c r="H197" s="47">
        <v>166.86</v>
      </c>
      <c r="I197" s="51">
        <f t="shared" si="29"/>
        <v>0.98541309868304494</v>
      </c>
      <c r="J197" s="51">
        <f t="shared" ca="1" si="30"/>
        <v>1</v>
      </c>
      <c r="K197" s="47">
        <f t="shared" si="31"/>
        <v>166.66</v>
      </c>
      <c r="L197" s="47">
        <f t="shared" si="32"/>
        <v>166.99</v>
      </c>
      <c r="M197" s="47">
        <f t="shared" si="33"/>
        <v>166.28</v>
      </c>
      <c r="N197" s="47">
        <f t="shared" si="34"/>
        <v>166.86</v>
      </c>
      <c r="O197" s="48">
        <f t="shared" ca="1" si="35"/>
        <v>72727800</v>
      </c>
    </row>
    <row r="198" spans="1:15" x14ac:dyDescent="0.25">
      <c r="A198">
        <v>183</v>
      </c>
      <c r="B198" s="85">
        <v>41529</v>
      </c>
      <c r="C198" s="47">
        <v>169.34</v>
      </c>
      <c r="D198" s="47">
        <v>169.56</v>
      </c>
      <c r="E198" s="47">
        <v>168.72</v>
      </c>
      <c r="F198" s="47">
        <v>168.95</v>
      </c>
      <c r="G198" s="48">
        <v>83209000</v>
      </c>
      <c r="H198" s="47">
        <v>166.49</v>
      </c>
      <c r="I198" s="51">
        <f t="shared" si="29"/>
        <v>0.98543947913583918</v>
      </c>
      <c r="J198" s="51">
        <f t="shared" ca="1" si="30"/>
        <v>1</v>
      </c>
      <c r="K198" s="47">
        <f t="shared" si="31"/>
        <v>166.87</v>
      </c>
      <c r="L198" s="47">
        <f t="shared" si="32"/>
        <v>167.09</v>
      </c>
      <c r="M198" s="47">
        <f t="shared" si="33"/>
        <v>166.26</v>
      </c>
      <c r="N198" s="47">
        <f t="shared" si="34"/>
        <v>166.49</v>
      </c>
      <c r="O198" s="48">
        <f t="shared" ca="1" si="35"/>
        <v>83209000</v>
      </c>
    </row>
    <row r="199" spans="1:15" x14ac:dyDescent="0.25">
      <c r="A199">
        <v>184</v>
      </c>
      <c r="B199" s="85">
        <v>41528</v>
      </c>
      <c r="C199" s="47">
        <v>168.64</v>
      </c>
      <c r="D199" s="47">
        <v>169.4</v>
      </c>
      <c r="E199" s="47">
        <v>168.35</v>
      </c>
      <c r="F199" s="47">
        <v>169.4</v>
      </c>
      <c r="G199" s="48">
        <v>94545900</v>
      </c>
      <c r="H199" s="47">
        <v>166.93</v>
      </c>
      <c r="I199" s="51">
        <f t="shared" si="29"/>
        <v>0.98541912632821727</v>
      </c>
      <c r="J199" s="51">
        <f t="shared" ca="1" si="30"/>
        <v>1</v>
      </c>
      <c r="K199" s="47">
        <f t="shared" si="31"/>
        <v>166.18</v>
      </c>
      <c r="L199" s="47">
        <f t="shared" si="32"/>
        <v>166.93</v>
      </c>
      <c r="M199" s="47">
        <f t="shared" si="33"/>
        <v>165.9</v>
      </c>
      <c r="N199" s="47">
        <f t="shared" si="34"/>
        <v>166.93</v>
      </c>
      <c r="O199" s="48">
        <f t="shared" ca="1" si="35"/>
        <v>94545900</v>
      </c>
    </row>
    <row r="200" spans="1:15" x14ac:dyDescent="0.25">
      <c r="A200">
        <v>185</v>
      </c>
      <c r="B200" s="85">
        <v>41527</v>
      </c>
      <c r="C200" s="47">
        <v>168.64</v>
      </c>
      <c r="D200" s="47">
        <v>168.9</v>
      </c>
      <c r="E200" s="47">
        <v>168.26</v>
      </c>
      <c r="F200" s="47">
        <v>168.87</v>
      </c>
      <c r="G200" s="48">
        <v>105847200</v>
      </c>
      <c r="H200" s="47">
        <v>166.41</v>
      </c>
      <c r="I200" s="51">
        <f t="shared" si="29"/>
        <v>0.98543258127553734</v>
      </c>
      <c r="J200" s="51">
        <f t="shared" ca="1" si="30"/>
        <v>1</v>
      </c>
      <c r="K200" s="47">
        <f t="shared" si="31"/>
        <v>166.18</v>
      </c>
      <c r="L200" s="47">
        <f t="shared" si="32"/>
        <v>166.44</v>
      </c>
      <c r="M200" s="47">
        <f t="shared" si="33"/>
        <v>165.81</v>
      </c>
      <c r="N200" s="47">
        <f t="shared" si="34"/>
        <v>166.41</v>
      </c>
      <c r="O200" s="48">
        <f t="shared" ca="1" si="35"/>
        <v>105847200</v>
      </c>
    </row>
    <row r="201" spans="1:15" x14ac:dyDescent="0.25">
      <c r="A201">
        <v>186</v>
      </c>
      <c r="B201" s="85">
        <v>41526</v>
      </c>
      <c r="C201" s="47">
        <v>166.45</v>
      </c>
      <c r="D201" s="47">
        <v>167.73</v>
      </c>
      <c r="E201" s="47">
        <v>166.45</v>
      </c>
      <c r="F201" s="47">
        <v>167.63</v>
      </c>
      <c r="G201" s="48">
        <v>87559300</v>
      </c>
      <c r="H201" s="47">
        <v>165.19</v>
      </c>
      <c r="I201" s="51">
        <f t="shared" si="29"/>
        <v>0.98544413291177002</v>
      </c>
      <c r="J201" s="51">
        <f t="shared" ca="1" si="30"/>
        <v>1</v>
      </c>
      <c r="K201" s="47">
        <f t="shared" si="31"/>
        <v>164.03</v>
      </c>
      <c r="L201" s="47">
        <f t="shared" si="32"/>
        <v>165.29</v>
      </c>
      <c r="M201" s="47">
        <f t="shared" si="33"/>
        <v>164.03</v>
      </c>
      <c r="N201" s="47">
        <f t="shared" si="34"/>
        <v>165.19</v>
      </c>
      <c r="O201" s="48">
        <f t="shared" ca="1" si="35"/>
        <v>87559300</v>
      </c>
    </row>
    <row r="202" spans="1:15" x14ac:dyDescent="0.25">
      <c r="A202">
        <v>187</v>
      </c>
      <c r="B202" s="85">
        <v>41523</v>
      </c>
      <c r="C202" s="47">
        <v>166.51</v>
      </c>
      <c r="D202" s="47">
        <v>166.98</v>
      </c>
      <c r="E202" s="47">
        <v>164.48</v>
      </c>
      <c r="F202" s="47">
        <v>166.04</v>
      </c>
      <c r="G202" s="48">
        <v>159756500</v>
      </c>
      <c r="H202" s="47">
        <v>163.62</v>
      </c>
      <c r="I202" s="51">
        <f t="shared" si="29"/>
        <v>0.98542519874728984</v>
      </c>
      <c r="J202" s="51">
        <f t="shared" ca="1" si="30"/>
        <v>1</v>
      </c>
      <c r="K202" s="47">
        <f t="shared" si="31"/>
        <v>164.08</v>
      </c>
      <c r="L202" s="47">
        <f t="shared" si="32"/>
        <v>164.55</v>
      </c>
      <c r="M202" s="47">
        <f t="shared" si="33"/>
        <v>162.08000000000001</v>
      </c>
      <c r="N202" s="47">
        <f t="shared" si="34"/>
        <v>163.62</v>
      </c>
      <c r="O202" s="48">
        <f t="shared" ca="1" si="35"/>
        <v>159756500</v>
      </c>
    </row>
    <row r="203" spans="1:15" x14ac:dyDescent="0.25">
      <c r="A203">
        <v>188</v>
      </c>
      <c r="B203" s="85">
        <v>41522</v>
      </c>
      <c r="C203" s="47">
        <v>165.85</v>
      </c>
      <c r="D203" s="47">
        <v>166.4</v>
      </c>
      <c r="E203" s="47">
        <v>165.73</v>
      </c>
      <c r="F203" s="47">
        <v>165.96</v>
      </c>
      <c r="G203" s="48">
        <v>63090500</v>
      </c>
      <c r="H203" s="47">
        <v>163.54</v>
      </c>
      <c r="I203" s="51">
        <f t="shared" si="29"/>
        <v>0.98541817305374779</v>
      </c>
      <c r="J203" s="51">
        <f t="shared" ca="1" si="30"/>
        <v>1</v>
      </c>
      <c r="K203" s="47">
        <f t="shared" si="31"/>
        <v>163.43</v>
      </c>
      <c r="L203" s="47">
        <f t="shared" si="32"/>
        <v>163.97</v>
      </c>
      <c r="M203" s="47">
        <f t="shared" si="33"/>
        <v>163.31</v>
      </c>
      <c r="N203" s="47">
        <f t="shared" si="34"/>
        <v>163.54</v>
      </c>
      <c r="O203" s="48">
        <f t="shared" ca="1" si="35"/>
        <v>63090500</v>
      </c>
    </row>
    <row r="204" spans="1:15" x14ac:dyDescent="0.25">
      <c r="A204">
        <v>189</v>
      </c>
      <c r="B204" s="85">
        <v>41521</v>
      </c>
      <c r="C204" s="47">
        <v>164.43</v>
      </c>
      <c r="D204" s="47">
        <v>166.03</v>
      </c>
      <c r="E204" s="47">
        <v>164.13</v>
      </c>
      <c r="F204" s="47">
        <v>165.75</v>
      </c>
      <c r="G204" s="48">
        <v>97389400</v>
      </c>
      <c r="H204" s="47">
        <v>163.33000000000001</v>
      </c>
      <c r="I204" s="51">
        <f t="shared" si="29"/>
        <v>0.98539969834087493</v>
      </c>
      <c r="J204" s="51">
        <f t="shared" ca="1" si="30"/>
        <v>1</v>
      </c>
      <c r="K204" s="47">
        <f t="shared" si="31"/>
        <v>162.03</v>
      </c>
      <c r="L204" s="47">
        <f t="shared" si="32"/>
        <v>163.61000000000001</v>
      </c>
      <c r="M204" s="47">
        <f t="shared" si="33"/>
        <v>161.72999999999999</v>
      </c>
      <c r="N204" s="47">
        <f t="shared" si="34"/>
        <v>163.33000000000001</v>
      </c>
      <c r="O204" s="48">
        <f t="shared" ca="1" si="35"/>
        <v>97389400</v>
      </c>
    </row>
    <row r="205" spans="1:15" x14ac:dyDescent="0.25">
      <c r="A205">
        <v>190</v>
      </c>
      <c r="B205" s="85">
        <v>41520</v>
      </c>
      <c r="C205" s="47">
        <v>165.23</v>
      </c>
      <c r="D205" s="47">
        <v>165.58</v>
      </c>
      <c r="E205" s="47">
        <v>163.69999999999999</v>
      </c>
      <c r="F205" s="47">
        <v>164.39</v>
      </c>
      <c r="G205" s="48">
        <v>142375100</v>
      </c>
      <c r="H205" s="47">
        <v>161.99</v>
      </c>
      <c r="I205" s="51">
        <f t="shared" si="29"/>
        <v>0.98540057181093754</v>
      </c>
      <c r="J205" s="51">
        <f t="shared" ca="1" si="30"/>
        <v>1</v>
      </c>
      <c r="K205" s="47">
        <f t="shared" si="31"/>
        <v>162.82</v>
      </c>
      <c r="L205" s="47">
        <f t="shared" si="32"/>
        <v>163.16</v>
      </c>
      <c r="M205" s="47">
        <f t="shared" si="33"/>
        <v>161.31</v>
      </c>
      <c r="N205" s="47">
        <f t="shared" si="34"/>
        <v>161.99</v>
      </c>
      <c r="O205" s="48">
        <f t="shared" ca="1" si="35"/>
        <v>142375100</v>
      </c>
    </row>
    <row r="206" spans="1:15" x14ac:dyDescent="0.25">
      <c r="A206">
        <v>191</v>
      </c>
      <c r="B206" s="85">
        <v>41516</v>
      </c>
      <c r="C206" s="47">
        <v>164.51</v>
      </c>
      <c r="D206" s="47">
        <v>164.53</v>
      </c>
      <c r="E206" s="47">
        <v>163.16999999999999</v>
      </c>
      <c r="F206" s="47">
        <v>163.65</v>
      </c>
      <c r="G206" s="48">
        <v>134928900</v>
      </c>
      <c r="H206" s="47">
        <v>161.27000000000001</v>
      </c>
      <c r="I206" s="51">
        <f t="shared" si="29"/>
        <v>0.98545676749159794</v>
      </c>
      <c r="J206" s="51">
        <f t="shared" ca="1" si="30"/>
        <v>1</v>
      </c>
      <c r="K206" s="47">
        <f t="shared" si="31"/>
        <v>162.12</v>
      </c>
      <c r="L206" s="47">
        <f t="shared" si="32"/>
        <v>162.13999999999999</v>
      </c>
      <c r="M206" s="47">
        <f t="shared" si="33"/>
        <v>160.80000000000001</v>
      </c>
      <c r="N206" s="47">
        <f t="shared" si="34"/>
        <v>161.27000000000001</v>
      </c>
      <c r="O206" s="48">
        <f t="shared" ca="1" si="35"/>
        <v>134928900</v>
      </c>
    </row>
    <row r="207" spans="1:15" x14ac:dyDescent="0.25">
      <c r="A207">
        <v>192</v>
      </c>
      <c r="B207" s="85">
        <v>41515</v>
      </c>
      <c r="C207" s="47">
        <v>163.55000000000001</v>
      </c>
      <c r="D207" s="47">
        <v>165.04</v>
      </c>
      <c r="E207" s="47">
        <v>163.4</v>
      </c>
      <c r="F207" s="47">
        <v>164.17</v>
      </c>
      <c r="G207" s="48">
        <v>119200500</v>
      </c>
      <c r="H207" s="47">
        <v>161.78</v>
      </c>
      <c r="I207" s="51">
        <f t="shared" si="29"/>
        <v>0.98544191996101616</v>
      </c>
      <c r="J207" s="51">
        <f t="shared" ca="1" si="30"/>
        <v>1</v>
      </c>
      <c r="K207" s="47">
        <f t="shared" si="31"/>
        <v>161.16999999999999</v>
      </c>
      <c r="L207" s="47">
        <f t="shared" si="32"/>
        <v>162.63999999999999</v>
      </c>
      <c r="M207" s="47">
        <f t="shared" si="33"/>
        <v>161.02000000000001</v>
      </c>
      <c r="N207" s="47">
        <f t="shared" si="34"/>
        <v>161.78</v>
      </c>
      <c r="O207" s="48">
        <f t="shared" ca="1" si="35"/>
        <v>119200500</v>
      </c>
    </row>
    <row r="208" spans="1:15" x14ac:dyDescent="0.25">
      <c r="A208">
        <v>193</v>
      </c>
      <c r="B208" s="85">
        <v>41514</v>
      </c>
      <c r="C208" s="47">
        <v>163.26</v>
      </c>
      <c r="D208" s="47">
        <v>164.49</v>
      </c>
      <c r="E208" s="47">
        <v>163.05000000000001</v>
      </c>
      <c r="F208" s="47">
        <v>163.91</v>
      </c>
      <c r="G208" s="48">
        <v>108113000</v>
      </c>
      <c r="H208" s="47">
        <v>161.52000000000001</v>
      </c>
      <c r="I208" s="51">
        <f t="shared" si="29"/>
        <v>0.98541882740528342</v>
      </c>
      <c r="J208" s="51">
        <f t="shared" ca="1" si="30"/>
        <v>1</v>
      </c>
      <c r="K208" s="47">
        <f t="shared" si="31"/>
        <v>160.88</v>
      </c>
      <c r="L208" s="47">
        <f t="shared" si="32"/>
        <v>162.09</v>
      </c>
      <c r="M208" s="47">
        <f t="shared" si="33"/>
        <v>160.66999999999999</v>
      </c>
      <c r="N208" s="47">
        <f t="shared" si="34"/>
        <v>161.52000000000001</v>
      </c>
      <c r="O208" s="48">
        <f t="shared" ca="1" si="35"/>
        <v>108113000</v>
      </c>
    </row>
    <row r="209" spans="1:15" x14ac:dyDescent="0.25">
      <c r="A209">
        <v>194</v>
      </c>
      <c r="B209" s="85">
        <v>41513</v>
      </c>
      <c r="C209" s="47">
        <v>164.36</v>
      </c>
      <c r="D209" s="47">
        <v>166</v>
      </c>
      <c r="E209" s="47">
        <v>163.21</v>
      </c>
      <c r="F209" s="47">
        <v>163.33000000000001</v>
      </c>
      <c r="G209" s="48">
        <v>158619400</v>
      </c>
      <c r="H209" s="47">
        <v>160.94999999999999</v>
      </c>
      <c r="I209" s="51">
        <f t="shared" ref="I209:I272" si="36">H209/F209</f>
        <v>0.98542827404640898</v>
      </c>
      <c r="J209" s="51">
        <f t="shared" ref="J209:J272" ca="1" si="37">INDEX(OFFSET($T$15,0,0,$S$13+1,1),MATCH(B209,OFFSET($Q$15,0,0,$S$13+1,1),-1))</f>
        <v>1</v>
      </c>
      <c r="K209" s="47">
        <f t="shared" ref="K209:K272" si="38">ROUND($I209*C209,2)</f>
        <v>161.96</v>
      </c>
      <c r="L209" s="47">
        <f t="shared" ref="L209:L272" si="39">ROUND($I209*D209,2)</f>
        <v>163.58000000000001</v>
      </c>
      <c r="M209" s="47">
        <f t="shared" ref="M209:M272" si="40">ROUND($I209*E209,2)</f>
        <v>160.83000000000001</v>
      </c>
      <c r="N209" s="47">
        <f t="shared" ref="N209:N272" si="41">ROUND($I209*F209,2)</f>
        <v>160.94999999999999</v>
      </c>
      <c r="O209" s="48">
        <f t="shared" ref="O209:O272" ca="1" si="42">G209*J209</f>
        <v>158619400</v>
      </c>
    </row>
    <row r="210" spans="1:15" x14ac:dyDescent="0.25">
      <c r="A210">
        <v>195</v>
      </c>
      <c r="B210" s="85">
        <v>41512</v>
      </c>
      <c r="C210" s="47">
        <v>166.79</v>
      </c>
      <c r="D210" s="47">
        <v>167.3</v>
      </c>
      <c r="E210" s="47">
        <v>165.89</v>
      </c>
      <c r="F210" s="47">
        <v>166</v>
      </c>
      <c r="G210" s="48">
        <v>89702100</v>
      </c>
      <c r="H210" s="47">
        <v>163.58000000000001</v>
      </c>
      <c r="I210" s="51">
        <f t="shared" si="36"/>
        <v>0.98542168674698805</v>
      </c>
      <c r="J210" s="51">
        <f t="shared" ca="1" si="37"/>
        <v>1</v>
      </c>
      <c r="K210" s="47">
        <f t="shared" si="38"/>
        <v>164.36</v>
      </c>
      <c r="L210" s="47">
        <f t="shared" si="39"/>
        <v>164.86</v>
      </c>
      <c r="M210" s="47">
        <f t="shared" si="40"/>
        <v>163.47</v>
      </c>
      <c r="N210" s="47">
        <f t="shared" si="41"/>
        <v>163.58000000000001</v>
      </c>
      <c r="O210" s="48">
        <f t="shared" ca="1" si="42"/>
        <v>89702100</v>
      </c>
    </row>
    <row r="211" spans="1:15" x14ac:dyDescent="0.25">
      <c r="A211">
        <v>196</v>
      </c>
      <c r="B211" s="85">
        <v>41509</v>
      </c>
      <c r="C211" s="47">
        <v>166.55</v>
      </c>
      <c r="D211" s="47">
        <v>166.83</v>
      </c>
      <c r="E211" s="47">
        <v>165.77</v>
      </c>
      <c r="F211" s="47">
        <v>166.62</v>
      </c>
      <c r="G211" s="48">
        <v>90888900</v>
      </c>
      <c r="H211" s="47">
        <v>164.19</v>
      </c>
      <c r="I211" s="51">
        <f t="shared" si="36"/>
        <v>0.98541591645660775</v>
      </c>
      <c r="J211" s="51">
        <f t="shared" ca="1" si="37"/>
        <v>1</v>
      </c>
      <c r="K211" s="47">
        <f t="shared" si="38"/>
        <v>164.12</v>
      </c>
      <c r="L211" s="47">
        <f t="shared" si="39"/>
        <v>164.4</v>
      </c>
      <c r="M211" s="47">
        <f t="shared" si="40"/>
        <v>163.35</v>
      </c>
      <c r="N211" s="47">
        <f t="shared" si="41"/>
        <v>164.19</v>
      </c>
      <c r="O211" s="48">
        <f t="shared" ca="1" si="42"/>
        <v>90888900</v>
      </c>
    </row>
    <row r="212" spans="1:15" x14ac:dyDescent="0.25">
      <c r="A212">
        <v>197</v>
      </c>
      <c r="B212" s="85">
        <v>41508</v>
      </c>
      <c r="C212" s="47">
        <v>164.9</v>
      </c>
      <c r="D212" s="47">
        <v>166.3</v>
      </c>
      <c r="E212" s="47">
        <v>164.89</v>
      </c>
      <c r="F212" s="47">
        <v>166.06</v>
      </c>
      <c r="G212" s="48">
        <v>101471400</v>
      </c>
      <c r="H212" s="47">
        <v>163.63999999999999</v>
      </c>
      <c r="I212" s="51">
        <f t="shared" si="36"/>
        <v>0.9854269541129711</v>
      </c>
      <c r="J212" s="51">
        <f t="shared" ca="1" si="37"/>
        <v>1</v>
      </c>
      <c r="K212" s="47">
        <f t="shared" si="38"/>
        <v>162.5</v>
      </c>
      <c r="L212" s="47">
        <f t="shared" si="39"/>
        <v>163.88</v>
      </c>
      <c r="M212" s="47">
        <f t="shared" si="40"/>
        <v>162.49</v>
      </c>
      <c r="N212" s="47">
        <f t="shared" si="41"/>
        <v>163.63999999999999</v>
      </c>
      <c r="O212" s="48">
        <f t="shared" ca="1" si="42"/>
        <v>101471400</v>
      </c>
    </row>
    <row r="213" spans="1:15" x14ac:dyDescent="0.25">
      <c r="A213">
        <v>198</v>
      </c>
      <c r="B213" s="85">
        <v>41507</v>
      </c>
      <c r="C213" s="47">
        <v>165.12</v>
      </c>
      <c r="D213" s="47">
        <v>166.03</v>
      </c>
      <c r="E213" s="47">
        <v>164.19</v>
      </c>
      <c r="F213" s="47">
        <v>164.56</v>
      </c>
      <c r="G213" s="48">
        <v>159530500</v>
      </c>
      <c r="H213" s="47">
        <v>162.16</v>
      </c>
      <c r="I213" s="51">
        <f t="shared" si="36"/>
        <v>0.98541565386485164</v>
      </c>
      <c r="J213" s="51">
        <f t="shared" ca="1" si="37"/>
        <v>1</v>
      </c>
      <c r="K213" s="47">
        <f t="shared" si="38"/>
        <v>162.71</v>
      </c>
      <c r="L213" s="47">
        <f t="shared" si="39"/>
        <v>163.61000000000001</v>
      </c>
      <c r="M213" s="47">
        <f t="shared" si="40"/>
        <v>161.80000000000001</v>
      </c>
      <c r="N213" s="47">
        <f t="shared" si="41"/>
        <v>162.16</v>
      </c>
      <c r="O213" s="48">
        <f t="shared" ca="1" si="42"/>
        <v>159530500</v>
      </c>
    </row>
    <row r="214" spans="1:15" x14ac:dyDescent="0.25">
      <c r="A214">
        <v>199</v>
      </c>
      <c r="B214" s="85">
        <v>41506</v>
      </c>
      <c r="C214" s="47">
        <v>165.04</v>
      </c>
      <c r="D214" s="47">
        <v>166.2</v>
      </c>
      <c r="E214" s="47">
        <v>164.86</v>
      </c>
      <c r="F214" s="47">
        <v>165.58</v>
      </c>
      <c r="G214" s="48">
        <v>89294400</v>
      </c>
      <c r="H214" s="47">
        <v>163.16999999999999</v>
      </c>
      <c r="I214" s="51">
        <f t="shared" si="36"/>
        <v>0.98544510206546665</v>
      </c>
      <c r="J214" s="51">
        <f t="shared" ca="1" si="37"/>
        <v>1</v>
      </c>
      <c r="K214" s="47">
        <f t="shared" si="38"/>
        <v>162.63999999999999</v>
      </c>
      <c r="L214" s="47">
        <f t="shared" si="39"/>
        <v>163.78</v>
      </c>
      <c r="M214" s="47">
        <f t="shared" si="40"/>
        <v>162.46</v>
      </c>
      <c r="N214" s="47">
        <f t="shared" si="41"/>
        <v>163.16999999999999</v>
      </c>
      <c r="O214" s="48">
        <f t="shared" ca="1" si="42"/>
        <v>89294400</v>
      </c>
    </row>
    <row r="215" spans="1:15" x14ac:dyDescent="0.25">
      <c r="A215">
        <v>200</v>
      </c>
      <c r="B215" s="85">
        <v>41505</v>
      </c>
      <c r="C215" s="47">
        <v>165.64</v>
      </c>
      <c r="D215" s="47">
        <v>166.21</v>
      </c>
      <c r="E215" s="47">
        <v>164.76</v>
      </c>
      <c r="F215" s="47">
        <v>164.77</v>
      </c>
      <c r="G215" s="48">
        <v>96437600</v>
      </c>
      <c r="H215" s="47">
        <v>162.37</v>
      </c>
      <c r="I215" s="51">
        <f t="shared" si="36"/>
        <v>0.98543424167020688</v>
      </c>
      <c r="J215" s="51">
        <f t="shared" ca="1" si="37"/>
        <v>1</v>
      </c>
      <c r="K215" s="47">
        <f t="shared" si="38"/>
        <v>163.22999999999999</v>
      </c>
      <c r="L215" s="47">
        <f t="shared" si="39"/>
        <v>163.79</v>
      </c>
      <c r="M215" s="47">
        <f t="shared" si="40"/>
        <v>162.36000000000001</v>
      </c>
      <c r="N215" s="47">
        <f t="shared" si="41"/>
        <v>162.37</v>
      </c>
      <c r="O215" s="48">
        <f t="shared" ca="1" si="42"/>
        <v>96437600</v>
      </c>
    </row>
    <row r="216" spans="1:15" x14ac:dyDescent="0.25">
      <c r="A216">
        <v>201</v>
      </c>
      <c r="B216" s="85">
        <v>41502</v>
      </c>
      <c r="C216" s="47">
        <v>166.06</v>
      </c>
      <c r="D216" s="47">
        <v>166.63</v>
      </c>
      <c r="E216" s="47">
        <v>165.5</v>
      </c>
      <c r="F216" s="47">
        <v>165.83</v>
      </c>
      <c r="G216" s="48">
        <v>130868200</v>
      </c>
      <c r="H216" s="47">
        <v>163.41</v>
      </c>
      <c r="I216" s="51">
        <f t="shared" si="36"/>
        <v>0.98540674184405708</v>
      </c>
      <c r="J216" s="51">
        <f t="shared" ca="1" si="37"/>
        <v>1</v>
      </c>
      <c r="K216" s="47">
        <f t="shared" si="38"/>
        <v>163.63999999999999</v>
      </c>
      <c r="L216" s="47">
        <f t="shared" si="39"/>
        <v>164.2</v>
      </c>
      <c r="M216" s="47">
        <f t="shared" si="40"/>
        <v>163.08000000000001</v>
      </c>
      <c r="N216" s="47">
        <f t="shared" si="41"/>
        <v>163.41</v>
      </c>
      <c r="O216" s="48">
        <f t="shared" ca="1" si="42"/>
        <v>130868200</v>
      </c>
    </row>
    <row r="217" spans="1:15" x14ac:dyDescent="0.25">
      <c r="A217">
        <v>202</v>
      </c>
      <c r="B217" s="85">
        <v>41501</v>
      </c>
      <c r="C217" s="47">
        <v>167.41</v>
      </c>
      <c r="D217" s="47">
        <v>167.43</v>
      </c>
      <c r="E217" s="47">
        <v>166.09</v>
      </c>
      <c r="F217" s="47">
        <v>166.38</v>
      </c>
      <c r="G217" s="48">
        <v>152931800</v>
      </c>
      <c r="H217" s="47">
        <v>163.96</v>
      </c>
      <c r="I217" s="51">
        <f t="shared" si="36"/>
        <v>0.98545498257002051</v>
      </c>
      <c r="J217" s="51">
        <f t="shared" ca="1" si="37"/>
        <v>1</v>
      </c>
      <c r="K217" s="47">
        <f t="shared" si="38"/>
        <v>164.98</v>
      </c>
      <c r="L217" s="47">
        <f t="shared" si="39"/>
        <v>164.99</v>
      </c>
      <c r="M217" s="47">
        <f t="shared" si="40"/>
        <v>163.66999999999999</v>
      </c>
      <c r="N217" s="47">
        <f t="shared" si="41"/>
        <v>163.96</v>
      </c>
      <c r="O217" s="48">
        <f t="shared" ca="1" si="42"/>
        <v>152931800</v>
      </c>
    </row>
    <row r="218" spans="1:15" x14ac:dyDescent="0.25">
      <c r="A218">
        <v>203</v>
      </c>
      <c r="B218" s="85">
        <v>41500</v>
      </c>
      <c r="C218" s="47">
        <v>169.53</v>
      </c>
      <c r="D218" s="47">
        <v>169.8</v>
      </c>
      <c r="E218" s="47">
        <v>168.7</v>
      </c>
      <c r="F218" s="47">
        <v>168.74</v>
      </c>
      <c r="G218" s="48">
        <v>79829200</v>
      </c>
      <c r="H218" s="47">
        <v>166.28</v>
      </c>
      <c r="I218" s="51">
        <f t="shared" si="36"/>
        <v>0.98542135830271416</v>
      </c>
      <c r="J218" s="51">
        <f t="shared" ca="1" si="37"/>
        <v>1</v>
      </c>
      <c r="K218" s="47">
        <f t="shared" si="38"/>
        <v>167.06</v>
      </c>
      <c r="L218" s="47">
        <f t="shared" si="39"/>
        <v>167.32</v>
      </c>
      <c r="M218" s="47">
        <f t="shared" si="40"/>
        <v>166.24</v>
      </c>
      <c r="N218" s="47">
        <f t="shared" si="41"/>
        <v>166.28</v>
      </c>
      <c r="O218" s="48">
        <f t="shared" ca="1" si="42"/>
        <v>79829200</v>
      </c>
    </row>
    <row r="219" spans="1:15" x14ac:dyDescent="0.25">
      <c r="A219">
        <v>204</v>
      </c>
      <c r="B219" s="85">
        <v>41499</v>
      </c>
      <c r="C219" s="47">
        <v>169.41</v>
      </c>
      <c r="D219" s="47">
        <v>169.9</v>
      </c>
      <c r="E219" s="47">
        <v>168.41</v>
      </c>
      <c r="F219" s="47">
        <v>169.61</v>
      </c>
      <c r="G219" s="48">
        <v>80806000</v>
      </c>
      <c r="H219" s="47">
        <v>167.14</v>
      </c>
      <c r="I219" s="51">
        <f t="shared" si="36"/>
        <v>0.98543717941159115</v>
      </c>
      <c r="J219" s="51">
        <f t="shared" ca="1" si="37"/>
        <v>1</v>
      </c>
      <c r="K219" s="47">
        <f t="shared" si="38"/>
        <v>166.94</v>
      </c>
      <c r="L219" s="47">
        <f t="shared" si="39"/>
        <v>167.43</v>
      </c>
      <c r="M219" s="47">
        <f t="shared" si="40"/>
        <v>165.96</v>
      </c>
      <c r="N219" s="47">
        <f t="shared" si="41"/>
        <v>167.14</v>
      </c>
      <c r="O219" s="48">
        <f t="shared" ca="1" si="42"/>
        <v>80806000</v>
      </c>
    </row>
    <row r="220" spans="1:15" x14ac:dyDescent="0.25">
      <c r="A220">
        <v>205</v>
      </c>
      <c r="B220" s="85">
        <v>41498</v>
      </c>
      <c r="C220" s="47">
        <v>168.46</v>
      </c>
      <c r="D220" s="47">
        <v>169.31</v>
      </c>
      <c r="E220" s="47">
        <v>168.38</v>
      </c>
      <c r="F220" s="47">
        <v>169.11</v>
      </c>
      <c r="G220" s="48">
        <v>68593300</v>
      </c>
      <c r="H220" s="47">
        <v>166.65</v>
      </c>
      <c r="I220" s="51">
        <f t="shared" si="36"/>
        <v>0.98545325527762995</v>
      </c>
      <c r="J220" s="51">
        <f t="shared" ca="1" si="37"/>
        <v>1</v>
      </c>
      <c r="K220" s="47">
        <f t="shared" si="38"/>
        <v>166.01</v>
      </c>
      <c r="L220" s="47">
        <f t="shared" si="39"/>
        <v>166.85</v>
      </c>
      <c r="M220" s="47">
        <f t="shared" si="40"/>
        <v>165.93</v>
      </c>
      <c r="N220" s="47">
        <f t="shared" si="41"/>
        <v>166.65</v>
      </c>
      <c r="O220" s="48">
        <f t="shared" ca="1" si="42"/>
        <v>68593300</v>
      </c>
    </row>
    <row r="221" spans="1:15" x14ac:dyDescent="0.25">
      <c r="A221">
        <v>206</v>
      </c>
      <c r="B221" s="85">
        <v>41495</v>
      </c>
      <c r="C221" s="47">
        <v>169.58</v>
      </c>
      <c r="D221" s="47">
        <v>170.1</v>
      </c>
      <c r="E221" s="47">
        <v>168.72</v>
      </c>
      <c r="F221" s="47">
        <v>169.31</v>
      </c>
      <c r="G221" s="48">
        <v>91757700</v>
      </c>
      <c r="H221" s="47">
        <v>166.84</v>
      </c>
      <c r="I221" s="51">
        <f t="shared" si="36"/>
        <v>0.98541137558324965</v>
      </c>
      <c r="J221" s="51">
        <f t="shared" ca="1" si="37"/>
        <v>1</v>
      </c>
      <c r="K221" s="47">
        <f t="shared" si="38"/>
        <v>167.11</v>
      </c>
      <c r="L221" s="47">
        <f t="shared" si="39"/>
        <v>167.62</v>
      </c>
      <c r="M221" s="47">
        <f t="shared" si="40"/>
        <v>166.26</v>
      </c>
      <c r="N221" s="47">
        <f t="shared" si="41"/>
        <v>166.84</v>
      </c>
      <c r="O221" s="48">
        <f t="shared" ca="1" si="42"/>
        <v>91757700</v>
      </c>
    </row>
    <row r="222" spans="1:15" x14ac:dyDescent="0.25">
      <c r="A222">
        <v>207</v>
      </c>
      <c r="B222" s="85">
        <v>41494</v>
      </c>
      <c r="C222" s="47">
        <v>169.98</v>
      </c>
      <c r="D222" s="47">
        <v>170.18</v>
      </c>
      <c r="E222" s="47">
        <v>168.93</v>
      </c>
      <c r="F222" s="47">
        <v>169.8</v>
      </c>
      <c r="G222" s="48">
        <v>102181300</v>
      </c>
      <c r="H222" s="47">
        <v>167.33</v>
      </c>
      <c r="I222" s="51">
        <f t="shared" si="36"/>
        <v>0.98545347467608957</v>
      </c>
      <c r="J222" s="51">
        <f t="shared" ca="1" si="37"/>
        <v>1</v>
      </c>
      <c r="K222" s="47">
        <f t="shared" si="38"/>
        <v>167.51</v>
      </c>
      <c r="L222" s="47">
        <f t="shared" si="39"/>
        <v>167.7</v>
      </c>
      <c r="M222" s="47">
        <f t="shared" si="40"/>
        <v>166.47</v>
      </c>
      <c r="N222" s="47">
        <f t="shared" si="41"/>
        <v>167.33</v>
      </c>
      <c r="O222" s="48">
        <f t="shared" ca="1" si="42"/>
        <v>102181300</v>
      </c>
    </row>
    <row r="223" spans="1:15" x14ac:dyDescent="0.25">
      <c r="A223">
        <v>208</v>
      </c>
      <c r="B223" s="85">
        <v>41493</v>
      </c>
      <c r="C223" s="47">
        <v>169.19</v>
      </c>
      <c r="D223" s="47">
        <v>169.43</v>
      </c>
      <c r="E223" s="47">
        <v>168.55</v>
      </c>
      <c r="F223" s="47">
        <v>169.18</v>
      </c>
      <c r="G223" s="48">
        <v>84854700</v>
      </c>
      <c r="H223" s="47">
        <v>166.71</v>
      </c>
      <c r="I223" s="51">
        <f t="shared" si="36"/>
        <v>0.98540016550419673</v>
      </c>
      <c r="J223" s="51">
        <f t="shared" ca="1" si="37"/>
        <v>1</v>
      </c>
      <c r="K223" s="47">
        <f t="shared" si="38"/>
        <v>166.72</v>
      </c>
      <c r="L223" s="47">
        <f t="shared" si="39"/>
        <v>166.96</v>
      </c>
      <c r="M223" s="47">
        <f t="shared" si="40"/>
        <v>166.09</v>
      </c>
      <c r="N223" s="47">
        <f t="shared" si="41"/>
        <v>166.71</v>
      </c>
      <c r="O223" s="48">
        <f t="shared" ca="1" si="42"/>
        <v>84854700</v>
      </c>
    </row>
    <row r="224" spans="1:15" x14ac:dyDescent="0.25">
      <c r="A224">
        <v>209</v>
      </c>
      <c r="B224" s="85">
        <v>41492</v>
      </c>
      <c r="C224" s="47">
        <v>170.37</v>
      </c>
      <c r="D224" s="47">
        <v>170.74</v>
      </c>
      <c r="E224" s="47">
        <v>169.35</v>
      </c>
      <c r="F224" s="47">
        <v>169.73</v>
      </c>
      <c r="G224" s="48">
        <v>87495000</v>
      </c>
      <c r="H224" s="47">
        <v>167.26</v>
      </c>
      <c r="I224" s="51">
        <f t="shared" si="36"/>
        <v>0.9854474754021092</v>
      </c>
      <c r="J224" s="51">
        <f t="shared" ca="1" si="37"/>
        <v>1</v>
      </c>
      <c r="K224" s="47">
        <f t="shared" si="38"/>
        <v>167.89</v>
      </c>
      <c r="L224" s="47">
        <f t="shared" si="39"/>
        <v>168.26</v>
      </c>
      <c r="M224" s="47">
        <f t="shared" si="40"/>
        <v>166.89</v>
      </c>
      <c r="N224" s="47">
        <f t="shared" si="41"/>
        <v>167.26</v>
      </c>
      <c r="O224" s="48">
        <f t="shared" ca="1" si="42"/>
        <v>87495000</v>
      </c>
    </row>
    <row r="225" spans="1:15" x14ac:dyDescent="0.25">
      <c r="A225">
        <v>210</v>
      </c>
      <c r="B225" s="85">
        <v>41491</v>
      </c>
      <c r="C225" s="47">
        <v>170.57</v>
      </c>
      <c r="D225" s="47">
        <v>170.96</v>
      </c>
      <c r="E225" s="47">
        <v>170.35</v>
      </c>
      <c r="F225" s="47">
        <v>170.7</v>
      </c>
      <c r="G225" s="48">
        <v>54072700</v>
      </c>
      <c r="H225" s="47">
        <v>168.21</v>
      </c>
      <c r="I225" s="51">
        <f t="shared" si="36"/>
        <v>0.98541300527240783</v>
      </c>
      <c r="J225" s="51">
        <f t="shared" ca="1" si="37"/>
        <v>1</v>
      </c>
      <c r="K225" s="47">
        <f t="shared" si="38"/>
        <v>168.08</v>
      </c>
      <c r="L225" s="47">
        <f t="shared" si="39"/>
        <v>168.47</v>
      </c>
      <c r="M225" s="47">
        <f t="shared" si="40"/>
        <v>167.87</v>
      </c>
      <c r="N225" s="47">
        <f t="shared" si="41"/>
        <v>168.21</v>
      </c>
      <c r="O225" s="48">
        <f t="shared" ca="1" si="42"/>
        <v>54072700</v>
      </c>
    </row>
    <row r="226" spans="1:15" x14ac:dyDescent="0.25">
      <c r="A226">
        <v>211</v>
      </c>
      <c r="B226" s="85">
        <v>41488</v>
      </c>
      <c r="C226" s="47">
        <v>170.28</v>
      </c>
      <c r="D226" s="47">
        <v>170.97</v>
      </c>
      <c r="E226" s="47">
        <v>170.05</v>
      </c>
      <c r="F226" s="47">
        <v>170.95</v>
      </c>
      <c r="G226" s="48">
        <v>91116700</v>
      </c>
      <c r="H226" s="47">
        <v>168.46</v>
      </c>
      <c r="I226" s="51">
        <f t="shared" si="36"/>
        <v>0.9854343375255924</v>
      </c>
      <c r="J226" s="51">
        <f t="shared" ca="1" si="37"/>
        <v>1</v>
      </c>
      <c r="K226" s="47">
        <f t="shared" si="38"/>
        <v>167.8</v>
      </c>
      <c r="L226" s="47">
        <f t="shared" si="39"/>
        <v>168.48</v>
      </c>
      <c r="M226" s="47">
        <f t="shared" si="40"/>
        <v>167.57</v>
      </c>
      <c r="N226" s="47">
        <f t="shared" si="41"/>
        <v>168.46</v>
      </c>
      <c r="O226" s="48">
        <f t="shared" ca="1" si="42"/>
        <v>91116700</v>
      </c>
    </row>
    <row r="227" spans="1:15" x14ac:dyDescent="0.25">
      <c r="A227">
        <v>212</v>
      </c>
      <c r="B227" s="85">
        <v>41487</v>
      </c>
      <c r="C227" s="47">
        <v>169.99</v>
      </c>
      <c r="D227" s="47">
        <v>170.81</v>
      </c>
      <c r="E227" s="47">
        <v>169.9</v>
      </c>
      <c r="F227" s="47">
        <v>170.66</v>
      </c>
      <c r="G227" s="48">
        <v>110438400</v>
      </c>
      <c r="H227" s="47">
        <v>168.17</v>
      </c>
      <c r="I227" s="51">
        <f t="shared" si="36"/>
        <v>0.98540958631196529</v>
      </c>
      <c r="J227" s="51">
        <f t="shared" ca="1" si="37"/>
        <v>1</v>
      </c>
      <c r="K227" s="47">
        <f t="shared" si="38"/>
        <v>167.51</v>
      </c>
      <c r="L227" s="47">
        <f t="shared" si="39"/>
        <v>168.32</v>
      </c>
      <c r="M227" s="47">
        <f t="shared" si="40"/>
        <v>167.42</v>
      </c>
      <c r="N227" s="47">
        <f t="shared" si="41"/>
        <v>168.17</v>
      </c>
      <c r="O227" s="48">
        <f t="shared" ca="1" si="42"/>
        <v>110438400</v>
      </c>
    </row>
    <row r="228" spans="1:15" x14ac:dyDescent="0.25">
      <c r="A228">
        <v>213</v>
      </c>
      <c r="B228" s="85">
        <v>41486</v>
      </c>
      <c r="C228" s="47">
        <v>168.94</v>
      </c>
      <c r="D228" s="47">
        <v>169.85</v>
      </c>
      <c r="E228" s="47">
        <v>168.49</v>
      </c>
      <c r="F228" s="47">
        <v>168.71</v>
      </c>
      <c r="G228" s="48">
        <v>142388700</v>
      </c>
      <c r="H228" s="47">
        <v>166.25</v>
      </c>
      <c r="I228" s="51">
        <f t="shared" si="36"/>
        <v>0.98541876592970179</v>
      </c>
      <c r="J228" s="51">
        <f t="shared" ca="1" si="37"/>
        <v>1</v>
      </c>
      <c r="K228" s="47">
        <f t="shared" si="38"/>
        <v>166.48</v>
      </c>
      <c r="L228" s="47">
        <f t="shared" si="39"/>
        <v>167.37</v>
      </c>
      <c r="M228" s="47">
        <f t="shared" si="40"/>
        <v>166.03</v>
      </c>
      <c r="N228" s="47">
        <f t="shared" si="41"/>
        <v>166.25</v>
      </c>
      <c r="O228" s="48">
        <f t="shared" ca="1" si="42"/>
        <v>142388700</v>
      </c>
    </row>
    <row r="229" spans="1:15" x14ac:dyDescent="0.25">
      <c r="A229">
        <v>214</v>
      </c>
      <c r="B229" s="85">
        <v>41485</v>
      </c>
      <c r="C229" s="47">
        <v>169.1</v>
      </c>
      <c r="D229" s="47">
        <v>169.28</v>
      </c>
      <c r="E229" s="47">
        <v>168.19</v>
      </c>
      <c r="F229" s="47">
        <v>168.59</v>
      </c>
      <c r="G229" s="48">
        <v>85209600</v>
      </c>
      <c r="H229" s="47">
        <v>166.13</v>
      </c>
      <c r="I229" s="51">
        <f t="shared" si="36"/>
        <v>0.98540838721157831</v>
      </c>
      <c r="J229" s="51">
        <f t="shared" ca="1" si="37"/>
        <v>1</v>
      </c>
      <c r="K229" s="47">
        <f t="shared" si="38"/>
        <v>166.63</v>
      </c>
      <c r="L229" s="47">
        <f t="shared" si="39"/>
        <v>166.81</v>
      </c>
      <c r="M229" s="47">
        <f t="shared" si="40"/>
        <v>165.74</v>
      </c>
      <c r="N229" s="47">
        <f t="shared" si="41"/>
        <v>166.13</v>
      </c>
      <c r="O229" s="48">
        <f t="shared" ca="1" si="42"/>
        <v>85209600</v>
      </c>
    </row>
    <row r="230" spans="1:15" x14ac:dyDescent="0.25">
      <c r="A230">
        <v>215</v>
      </c>
      <c r="B230" s="85">
        <v>41484</v>
      </c>
      <c r="C230" s="47">
        <v>168.68</v>
      </c>
      <c r="D230" s="47">
        <v>169.06</v>
      </c>
      <c r="E230" s="47">
        <v>168.11</v>
      </c>
      <c r="F230" s="47">
        <v>168.59</v>
      </c>
      <c r="G230" s="48">
        <v>79695000</v>
      </c>
      <c r="H230" s="47">
        <v>166.13</v>
      </c>
      <c r="I230" s="51">
        <f t="shared" si="36"/>
        <v>0.98540838721157831</v>
      </c>
      <c r="J230" s="51">
        <f t="shared" ca="1" si="37"/>
        <v>1</v>
      </c>
      <c r="K230" s="47">
        <f t="shared" si="38"/>
        <v>166.22</v>
      </c>
      <c r="L230" s="47">
        <f t="shared" si="39"/>
        <v>166.59</v>
      </c>
      <c r="M230" s="47">
        <f t="shared" si="40"/>
        <v>165.66</v>
      </c>
      <c r="N230" s="47">
        <f t="shared" si="41"/>
        <v>166.13</v>
      </c>
      <c r="O230" s="48">
        <f t="shared" ca="1" si="42"/>
        <v>79695000</v>
      </c>
    </row>
    <row r="231" spans="1:15" x14ac:dyDescent="0.25">
      <c r="A231">
        <v>216</v>
      </c>
      <c r="B231" s="85">
        <v>41481</v>
      </c>
      <c r="C231" s="47">
        <v>168.22</v>
      </c>
      <c r="D231" s="47">
        <v>169.16</v>
      </c>
      <c r="E231" s="47">
        <v>167.52</v>
      </c>
      <c r="F231" s="47">
        <v>169.11</v>
      </c>
      <c r="G231" s="48">
        <v>107814600</v>
      </c>
      <c r="H231" s="47">
        <v>166.65</v>
      </c>
      <c r="I231" s="51">
        <f t="shared" si="36"/>
        <v>0.98545325527762995</v>
      </c>
      <c r="J231" s="51">
        <f t="shared" ca="1" si="37"/>
        <v>1</v>
      </c>
      <c r="K231" s="47">
        <f t="shared" si="38"/>
        <v>165.77</v>
      </c>
      <c r="L231" s="47">
        <f t="shared" si="39"/>
        <v>166.7</v>
      </c>
      <c r="M231" s="47">
        <f t="shared" si="40"/>
        <v>165.08</v>
      </c>
      <c r="N231" s="47">
        <f t="shared" si="41"/>
        <v>166.65</v>
      </c>
      <c r="O231" s="48">
        <f t="shared" ca="1" si="42"/>
        <v>107814600</v>
      </c>
    </row>
    <row r="232" spans="1:15" x14ac:dyDescent="0.25">
      <c r="A232">
        <v>217</v>
      </c>
      <c r="B232" s="85">
        <v>41480</v>
      </c>
      <c r="C232" s="47">
        <v>168.22</v>
      </c>
      <c r="D232" s="47">
        <v>169.08</v>
      </c>
      <c r="E232" s="47">
        <v>167.94</v>
      </c>
      <c r="F232" s="47">
        <v>168.93</v>
      </c>
      <c r="G232" s="48">
        <v>111088600</v>
      </c>
      <c r="H232" s="47">
        <v>166.47</v>
      </c>
      <c r="I232" s="51">
        <f t="shared" si="36"/>
        <v>0.98543775528325339</v>
      </c>
      <c r="J232" s="51">
        <f t="shared" ca="1" si="37"/>
        <v>1</v>
      </c>
      <c r="K232" s="47">
        <f t="shared" si="38"/>
        <v>165.77</v>
      </c>
      <c r="L232" s="47">
        <f t="shared" si="39"/>
        <v>166.62</v>
      </c>
      <c r="M232" s="47">
        <f t="shared" si="40"/>
        <v>165.49</v>
      </c>
      <c r="N232" s="47">
        <f t="shared" si="41"/>
        <v>166.47</v>
      </c>
      <c r="O232" s="48">
        <f t="shared" ca="1" si="42"/>
        <v>111088600</v>
      </c>
    </row>
    <row r="233" spans="1:15" x14ac:dyDescent="0.25">
      <c r="A233">
        <v>218</v>
      </c>
      <c r="B233" s="85">
        <v>41479</v>
      </c>
      <c r="C233" s="47">
        <v>169.79</v>
      </c>
      <c r="D233" s="47">
        <v>169.86</v>
      </c>
      <c r="E233" s="47">
        <v>168.18</v>
      </c>
      <c r="F233" s="47">
        <v>168.52</v>
      </c>
      <c r="G233" s="48">
        <v>112914000</v>
      </c>
      <c r="H233" s="47">
        <v>166.06</v>
      </c>
      <c r="I233" s="51">
        <f t="shared" si="36"/>
        <v>0.98540232613339662</v>
      </c>
      <c r="J233" s="51">
        <f t="shared" ca="1" si="37"/>
        <v>1</v>
      </c>
      <c r="K233" s="47">
        <f t="shared" si="38"/>
        <v>167.31</v>
      </c>
      <c r="L233" s="47">
        <f t="shared" si="39"/>
        <v>167.38</v>
      </c>
      <c r="M233" s="47">
        <f t="shared" si="40"/>
        <v>165.72</v>
      </c>
      <c r="N233" s="47">
        <f t="shared" si="41"/>
        <v>166.06</v>
      </c>
      <c r="O233" s="48">
        <f t="shared" ca="1" si="42"/>
        <v>112914000</v>
      </c>
    </row>
    <row r="234" spans="1:15" x14ac:dyDescent="0.25">
      <c r="A234">
        <v>219</v>
      </c>
      <c r="B234" s="85">
        <v>41478</v>
      </c>
      <c r="C234" s="47">
        <v>169.8</v>
      </c>
      <c r="D234" s="47">
        <v>169.83</v>
      </c>
      <c r="E234" s="47">
        <v>169.05</v>
      </c>
      <c r="F234" s="47">
        <v>169.14</v>
      </c>
      <c r="G234" s="48">
        <v>80829700</v>
      </c>
      <c r="H234" s="47">
        <v>166.68</v>
      </c>
      <c r="I234" s="51">
        <f t="shared" si="36"/>
        <v>0.98545583540262516</v>
      </c>
      <c r="J234" s="51">
        <f t="shared" ca="1" si="37"/>
        <v>1</v>
      </c>
      <c r="K234" s="47">
        <f t="shared" si="38"/>
        <v>167.33</v>
      </c>
      <c r="L234" s="47">
        <f t="shared" si="39"/>
        <v>167.36</v>
      </c>
      <c r="M234" s="47">
        <f t="shared" si="40"/>
        <v>166.59</v>
      </c>
      <c r="N234" s="47">
        <f t="shared" si="41"/>
        <v>166.68</v>
      </c>
      <c r="O234" s="48">
        <f t="shared" ca="1" si="42"/>
        <v>80829700</v>
      </c>
    </row>
    <row r="235" spans="1:15" x14ac:dyDescent="0.25">
      <c r="A235">
        <v>220</v>
      </c>
      <c r="B235" s="85">
        <v>41477</v>
      </c>
      <c r="C235" s="47">
        <v>169.41</v>
      </c>
      <c r="D235" s="47">
        <v>169.74</v>
      </c>
      <c r="E235" s="47">
        <v>169.01</v>
      </c>
      <c r="F235" s="47">
        <v>169.5</v>
      </c>
      <c r="G235" s="48">
        <v>79428600</v>
      </c>
      <c r="H235" s="47">
        <v>167.03</v>
      </c>
      <c r="I235" s="51">
        <f t="shared" si="36"/>
        <v>0.98542772861356931</v>
      </c>
      <c r="J235" s="51">
        <f t="shared" ca="1" si="37"/>
        <v>1</v>
      </c>
      <c r="K235" s="47">
        <f t="shared" si="38"/>
        <v>166.94</v>
      </c>
      <c r="L235" s="47">
        <f t="shared" si="39"/>
        <v>167.27</v>
      </c>
      <c r="M235" s="47">
        <f t="shared" si="40"/>
        <v>166.55</v>
      </c>
      <c r="N235" s="47">
        <f t="shared" si="41"/>
        <v>167.03</v>
      </c>
      <c r="O235" s="48">
        <f t="shared" ca="1" si="42"/>
        <v>79428600</v>
      </c>
    </row>
    <row r="236" spans="1:15" x14ac:dyDescent="0.25">
      <c r="A236">
        <v>221</v>
      </c>
      <c r="B236" s="85">
        <v>41474</v>
      </c>
      <c r="C236" s="47">
        <v>168.52</v>
      </c>
      <c r="D236" s="47">
        <v>169.23</v>
      </c>
      <c r="E236" s="47">
        <v>168.31</v>
      </c>
      <c r="F236" s="47">
        <v>169.17</v>
      </c>
      <c r="G236" s="48">
        <v>103831700</v>
      </c>
      <c r="H236" s="47">
        <v>166.7</v>
      </c>
      <c r="I236" s="51">
        <f t="shared" si="36"/>
        <v>0.98539930247679852</v>
      </c>
      <c r="J236" s="51">
        <f t="shared" ca="1" si="37"/>
        <v>1</v>
      </c>
      <c r="K236" s="47">
        <f t="shared" si="38"/>
        <v>166.06</v>
      </c>
      <c r="L236" s="47">
        <f t="shared" si="39"/>
        <v>166.76</v>
      </c>
      <c r="M236" s="47">
        <f t="shared" si="40"/>
        <v>165.85</v>
      </c>
      <c r="N236" s="47">
        <f t="shared" si="41"/>
        <v>166.7</v>
      </c>
      <c r="O236" s="48">
        <f t="shared" ca="1" si="42"/>
        <v>103831700</v>
      </c>
    </row>
    <row r="237" spans="1:15" x14ac:dyDescent="0.25">
      <c r="A237">
        <v>222</v>
      </c>
      <c r="B237" s="85">
        <v>41473</v>
      </c>
      <c r="C237" s="47">
        <v>168.31</v>
      </c>
      <c r="D237" s="47">
        <v>169.27</v>
      </c>
      <c r="E237" s="47">
        <v>168.2</v>
      </c>
      <c r="F237" s="47">
        <v>168.87</v>
      </c>
      <c r="G237" s="48">
        <v>103620100</v>
      </c>
      <c r="H237" s="47">
        <v>166.41</v>
      </c>
      <c r="I237" s="51">
        <f t="shared" si="36"/>
        <v>0.98543258127553734</v>
      </c>
      <c r="J237" s="51">
        <f t="shared" ca="1" si="37"/>
        <v>1</v>
      </c>
      <c r="K237" s="47">
        <f t="shared" si="38"/>
        <v>165.86</v>
      </c>
      <c r="L237" s="47">
        <f t="shared" si="39"/>
        <v>166.8</v>
      </c>
      <c r="M237" s="47">
        <f t="shared" si="40"/>
        <v>165.75</v>
      </c>
      <c r="N237" s="47">
        <f t="shared" si="41"/>
        <v>166.41</v>
      </c>
      <c r="O237" s="48">
        <f t="shared" ca="1" si="42"/>
        <v>103620100</v>
      </c>
    </row>
    <row r="238" spans="1:15" x14ac:dyDescent="0.25">
      <c r="A238">
        <v>223</v>
      </c>
      <c r="B238" s="85">
        <v>41472</v>
      </c>
      <c r="C238" s="47">
        <v>168.16</v>
      </c>
      <c r="D238" s="47">
        <v>168.48</v>
      </c>
      <c r="E238" s="47">
        <v>167.73</v>
      </c>
      <c r="F238" s="47">
        <v>167.95</v>
      </c>
      <c r="G238" s="48">
        <v>92873900</v>
      </c>
      <c r="H238" s="47">
        <v>165.5</v>
      </c>
      <c r="I238" s="51">
        <f t="shared" si="36"/>
        <v>0.98541232509675503</v>
      </c>
      <c r="J238" s="51">
        <f t="shared" ca="1" si="37"/>
        <v>1</v>
      </c>
      <c r="K238" s="47">
        <f t="shared" si="38"/>
        <v>165.71</v>
      </c>
      <c r="L238" s="47">
        <f t="shared" si="39"/>
        <v>166.02</v>
      </c>
      <c r="M238" s="47">
        <f t="shared" si="40"/>
        <v>165.28</v>
      </c>
      <c r="N238" s="47">
        <f t="shared" si="41"/>
        <v>165.5</v>
      </c>
      <c r="O238" s="48">
        <f t="shared" ca="1" si="42"/>
        <v>92873900</v>
      </c>
    </row>
    <row r="239" spans="1:15" x14ac:dyDescent="0.25">
      <c r="A239">
        <v>224</v>
      </c>
      <c r="B239" s="85">
        <v>41471</v>
      </c>
      <c r="C239" s="47">
        <v>168.26</v>
      </c>
      <c r="D239" s="47">
        <v>168.36</v>
      </c>
      <c r="E239" s="47">
        <v>167.07</v>
      </c>
      <c r="F239" s="47">
        <v>167.52</v>
      </c>
      <c r="G239" s="48">
        <v>88702100</v>
      </c>
      <c r="H239" s="47">
        <v>165.08</v>
      </c>
      <c r="I239" s="51">
        <f t="shared" si="36"/>
        <v>0.9854345749761223</v>
      </c>
      <c r="J239" s="51">
        <f t="shared" ca="1" si="37"/>
        <v>1</v>
      </c>
      <c r="K239" s="47">
        <f t="shared" si="38"/>
        <v>165.81</v>
      </c>
      <c r="L239" s="47">
        <f t="shared" si="39"/>
        <v>165.91</v>
      </c>
      <c r="M239" s="47">
        <f t="shared" si="40"/>
        <v>164.64</v>
      </c>
      <c r="N239" s="47">
        <f t="shared" si="41"/>
        <v>165.08</v>
      </c>
      <c r="O239" s="48">
        <f t="shared" ca="1" si="42"/>
        <v>88702100</v>
      </c>
    </row>
    <row r="240" spans="1:15" x14ac:dyDescent="0.25">
      <c r="A240">
        <v>225</v>
      </c>
      <c r="B240" s="85">
        <v>41470</v>
      </c>
      <c r="C240" s="47">
        <v>167.97</v>
      </c>
      <c r="D240" s="47">
        <v>168.39</v>
      </c>
      <c r="E240" s="47">
        <v>167.68</v>
      </c>
      <c r="F240" s="47">
        <v>168.15</v>
      </c>
      <c r="G240" s="48">
        <v>69450600</v>
      </c>
      <c r="H240" s="47">
        <v>165.7</v>
      </c>
      <c r="I240" s="51">
        <f t="shared" si="36"/>
        <v>0.98542967588462671</v>
      </c>
      <c r="J240" s="51">
        <f t="shared" ca="1" si="37"/>
        <v>1</v>
      </c>
      <c r="K240" s="47">
        <f t="shared" si="38"/>
        <v>165.52</v>
      </c>
      <c r="L240" s="47">
        <f t="shared" si="39"/>
        <v>165.94</v>
      </c>
      <c r="M240" s="47">
        <f t="shared" si="40"/>
        <v>165.24</v>
      </c>
      <c r="N240" s="47">
        <f t="shared" si="41"/>
        <v>165.7</v>
      </c>
      <c r="O240" s="48">
        <f t="shared" ca="1" si="42"/>
        <v>69450600</v>
      </c>
    </row>
    <row r="241" spans="1:15" x14ac:dyDescent="0.25">
      <c r="A241">
        <v>226</v>
      </c>
      <c r="B241" s="85">
        <v>41467</v>
      </c>
      <c r="C241" s="47">
        <v>167.39</v>
      </c>
      <c r="D241" s="47">
        <v>167.93</v>
      </c>
      <c r="E241" s="47">
        <v>167.13</v>
      </c>
      <c r="F241" s="47">
        <v>167.51</v>
      </c>
      <c r="G241" s="48">
        <v>104212700</v>
      </c>
      <c r="H241" s="47">
        <v>165.07</v>
      </c>
      <c r="I241" s="51">
        <f t="shared" si="36"/>
        <v>0.98543370545042086</v>
      </c>
      <c r="J241" s="51">
        <f t="shared" ca="1" si="37"/>
        <v>1</v>
      </c>
      <c r="K241" s="47">
        <f t="shared" si="38"/>
        <v>164.95</v>
      </c>
      <c r="L241" s="47">
        <f t="shared" si="39"/>
        <v>165.48</v>
      </c>
      <c r="M241" s="47">
        <f t="shared" si="40"/>
        <v>164.7</v>
      </c>
      <c r="N241" s="47">
        <f t="shared" si="41"/>
        <v>165.07</v>
      </c>
      <c r="O241" s="48">
        <f t="shared" ca="1" si="42"/>
        <v>104212700</v>
      </c>
    </row>
    <row r="242" spans="1:15" x14ac:dyDescent="0.25">
      <c r="A242">
        <v>227</v>
      </c>
      <c r="B242" s="85">
        <v>41466</v>
      </c>
      <c r="C242" s="47">
        <v>167.11</v>
      </c>
      <c r="D242" s="47">
        <v>167.61</v>
      </c>
      <c r="E242" s="47">
        <v>165.18</v>
      </c>
      <c r="F242" s="47">
        <v>167.44</v>
      </c>
      <c r="G242" s="48">
        <v>135592200</v>
      </c>
      <c r="H242" s="47">
        <v>165</v>
      </c>
      <c r="I242" s="51">
        <f t="shared" si="36"/>
        <v>0.98542761586239846</v>
      </c>
      <c r="J242" s="51">
        <f t="shared" ca="1" si="37"/>
        <v>1</v>
      </c>
      <c r="K242" s="47">
        <f t="shared" si="38"/>
        <v>164.67</v>
      </c>
      <c r="L242" s="47">
        <f t="shared" si="39"/>
        <v>165.17</v>
      </c>
      <c r="M242" s="47">
        <f t="shared" si="40"/>
        <v>162.77000000000001</v>
      </c>
      <c r="N242" s="47">
        <f t="shared" si="41"/>
        <v>165</v>
      </c>
      <c r="O242" s="48">
        <f t="shared" ca="1" si="42"/>
        <v>135592200</v>
      </c>
    </row>
    <row r="243" spans="1:15" x14ac:dyDescent="0.25">
      <c r="A243">
        <v>228</v>
      </c>
      <c r="B243" s="85">
        <v>41465</v>
      </c>
      <c r="C243" s="47">
        <v>164.97</v>
      </c>
      <c r="D243" s="47">
        <v>165.75</v>
      </c>
      <c r="E243" s="47">
        <v>164.63</v>
      </c>
      <c r="F243" s="47">
        <v>165.19</v>
      </c>
      <c r="G243" s="48">
        <v>121410100</v>
      </c>
      <c r="H243" s="47">
        <v>162.78</v>
      </c>
      <c r="I243" s="51">
        <f t="shared" si="36"/>
        <v>0.98541073914885891</v>
      </c>
      <c r="J243" s="51">
        <f t="shared" ca="1" si="37"/>
        <v>1</v>
      </c>
      <c r="K243" s="47">
        <f t="shared" si="38"/>
        <v>162.56</v>
      </c>
      <c r="L243" s="47">
        <f t="shared" si="39"/>
        <v>163.33000000000001</v>
      </c>
      <c r="M243" s="47">
        <f t="shared" si="40"/>
        <v>162.22999999999999</v>
      </c>
      <c r="N243" s="47">
        <f t="shared" si="41"/>
        <v>162.78</v>
      </c>
      <c r="O243" s="48">
        <f t="shared" ca="1" si="42"/>
        <v>121410100</v>
      </c>
    </row>
    <row r="244" spans="1:15" x14ac:dyDescent="0.25">
      <c r="A244">
        <v>229</v>
      </c>
      <c r="B244" s="85">
        <v>41464</v>
      </c>
      <c r="C244" s="47">
        <v>164.98</v>
      </c>
      <c r="D244" s="47">
        <v>165.33</v>
      </c>
      <c r="E244" s="47">
        <v>164.27</v>
      </c>
      <c r="F244" s="47">
        <v>165.13</v>
      </c>
      <c r="G244" s="48">
        <v>119298000</v>
      </c>
      <c r="H244" s="47">
        <v>162.72</v>
      </c>
      <c r="I244" s="51">
        <f t="shared" si="36"/>
        <v>0.98540543813964754</v>
      </c>
      <c r="J244" s="51">
        <f t="shared" ca="1" si="37"/>
        <v>1</v>
      </c>
      <c r="K244" s="47">
        <f t="shared" si="38"/>
        <v>162.57</v>
      </c>
      <c r="L244" s="47">
        <f t="shared" si="39"/>
        <v>162.91999999999999</v>
      </c>
      <c r="M244" s="47">
        <f t="shared" si="40"/>
        <v>161.87</v>
      </c>
      <c r="N244" s="47">
        <f t="shared" si="41"/>
        <v>162.72</v>
      </c>
      <c r="O244" s="48">
        <f t="shared" ca="1" si="42"/>
        <v>119298000</v>
      </c>
    </row>
    <row r="245" spans="1:15" x14ac:dyDescent="0.25">
      <c r="A245">
        <v>230</v>
      </c>
      <c r="B245" s="85">
        <v>41463</v>
      </c>
      <c r="C245" s="47">
        <v>163.86</v>
      </c>
      <c r="D245" s="47">
        <v>164.39</v>
      </c>
      <c r="E245" s="47">
        <v>163.08000000000001</v>
      </c>
      <c r="F245" s="47">
        <v>163.95</v>
      </c>
      <c r="G245" s="48">
        <v>108092500</v>
      </c>
      <c r="H245" s="47">
        <v>161.56</v>
      </c>
      <c r="I245" s="51">
        <f t="shared" si="36"/>
        <v>0.98542238487343714</v>
      </c>
      <c r="J245" s="51">
        <f t="shared" ca="1" si="37"/>
        <v>1</v>
      </c>
      <c r="K245" s="47">
        <f t="shared" si="38"/>
        <v>161.47</v>
      </c>
      <c r="L245" s="47">
        <f t="shared" si="39"/>
        <v>161.99</v>
      </c>
      <c r="M245" s="47">
        <f t="shared" si="40"/>
        <v>160.69999999999999</v>
      </c>
      <c r="N245" s="47">
        <f t="shared" si="41"/>
        <v>161.56</v>
      </c>
      <c r="O245" s="48">
        <f t="shared" ca="1" si="42"/>
        <v>108092500</v>
      </c>
    </row>
    <row r="246" spans="1:15" x14ac:dyDescent="0.25">
      <c r="A246">
        <v>231</v>
      </c>
      <c r="B246" s="85">
        <v>41460</v>
      </c>
      <c r="C246" s="47">
        <v>162.47</v>
      </c>
      <c r="D246" s="47">
        <v>163.08000000000001</v>
      </c>
      <c r="E246" s="47">
        <v>161.30000000000001</v>
      </c>
      <c r="F246" s="47">
        <v>163.02000000000001</v>
      </c>
      <c r="G246" s="48">
        <v>122416900</v>
      </c>
      <c r="H246" s="47">
        <v>160.63999999999999</v>
      </c>
      <c r="I246" s="51">
        <f t="shared" si="36"/>
        <v>0.98540056434793266</v>
      </c>
      <c r="J246" s="51">
        <f t="shared" ca="1" si="37"/>
        <v>1</v>
      </c>
      <c r="K246" s="47">
        <f t="shared" si="38"/>
        <v>160.1</v>
      </c>
      <c r="L246" s="47">
        <f t="shared" si="39"/>
        <v>160.69999999999999</v>
      </c>
      <c r="M246" s="47">
        <f t="shared" si="40"/>
        <v>158.94999999999999</v>
      </c>
      <c r="N246" s="47">
        <f t="shared" si="41"/>
        <v>160.63999999999999</v>
      </c>
      <c r="O246" s="48">
        <f t="shared" ca="1" si="42"/>
        <v>122416900</v>
      </c>
    </row>
    <row r="247" spans="1:15" x14ac:dyDescent="0.25">
      <c r="A247">
        <v>232</v>
      </c>
      <c r="B247" s="85">
        <v>41458</v>
      </c>
      <c r="C247" s="47">
        <v>160.47999999999999</v>
      </c>
      <c r="D247" s="47">
        <v>161.77000000000001</v>
      </c>
      <c r="E247" s="47">
        <v>160.22</v>
      </c>
      <c r="F247" s="47">
        <v>161.28</v>
      </c>
      <c r="G247" s="48">
        <v>75216400</v>
      </c>
      <c r="H247" s="47">
        <v>158.93</v>
      </c>
      <c r="I247" s="51">
        <f t="shared" si="36"/>
        <v>0.98542906746031744</v>
      </c>
      <c r="J247" s="51">
        <f t="shared" ca="1" si="37"/>
        <v>1</v>
      </c>
      <c r="K247" s="47">
        <f t="shared" si="38"/>
        <v>158.13999999999999</v>
      </c>
      <c r="L247" s="47">
        <f t="shared" si="39"/>
        <v>159.41</v>
      </c>
      <c r="M247" s="47">
        <f t="shared" si="40"/>
        <v>157.88999999999999</v>
      </c>
      <c r="N247" s="47">
        <f t="shared" si="41"/>
        <v>158.93</v>
      </c>
      <c r="O247" s="48">
        <f t="shared" ca="1" si="42"/>
        <v>75216400</v>
      </c>
    </row>
    <row r="248" spans="1:15" x14ac:dyDescent="0.25">
      <c r="A248">
        <v>233</v>
      </c>
      <c r="B248" s="85">
        <v>41457</v>
      </c>
      <c r="C248" s="47">
        <v>161.12</v>
      </c>
      <c r="D248" s="47">
        <v>162.30000000000001</v>
      </c>
      <c r="E248" s="47">
        <v>160.5</v>
      </c>
      <c r="F248" s="47">
        <v>161.21</v>
      </c>
      <c r="G248" s="48">
        <v>154863700</v>
      </c>
      <c r="H248" s="47">
        <v>158.86000000000001</v>
      </c>
      <c r="I248" s="51">
        <f t="shared" si="36"/>
        <v>0.9854227405247814</v>
      </c>
      <c r="J248" s="51">
        <f t="shared" ca="1" si="37"/>
        <v>1</v>
      </c>
      <c r="K248" s="47">
        <f t="shared" si="38"/>
        <v>158.77000000000001</v>
      </c>
      <c r="L248" s="47">
        <f t="shared" si="39"/>
        <v>159.93</v>
      </c>
      <c r="M248" s="47">
        <f t="shared" si="40"/>
        <v>158.16</v>
      </c>
      <c r="N248" s="47">
        <f t="shared" si="41"/>
        <v>158.86000000000001</v>
      </c>
      <c r="O248" s="48">
        <f t="shared" ca="1" si="42"/>
        <v>154863700</v>
      </c>
    </row>
    <row r="249" spans="1:15" x14ac:dyDescent="0.25">
      <c r="A249">
        <v>234</v>
      </c>
      <c r="B249" s="85">
        <v>41456</v>
      </c>
      <c r="C249" s="47">
        <v>161.26</v>
      </c>
      <c r="D249" s="47">
        <v>162.47999999999999</v>
      </c>
      <c r="E249" s="47">
        <v>161.08000000000001</v>
      </c>
      <c r="F249" s="47">
        <v>161.36000000000001</v>
      </c>
      <c r="G249" s="48">
        <v>131954800</v>
      </c>
      <c r="H249" s="47">
        <v>159.01</v>
      </c>
      <c r="I249" s="51">
        <f t="shared" si="36"/>
        <v>0.98543629152206236</v>
      </c>
      <c r="J249" s="51">
        <f t="shared" ca="1" si="37"/>
        <v>1</v>
      </c>
      <c r="K249" s="47">
        <f t="shared" si="38"/>
        <v>158.91</v>
      </c>
      <c r="L249" s="47">
        <f t="shared" si="39"/>
        <v>160.11000000000001</v>
      </c>
      <c r="M249" s="47">
        <f t="shared" si="40"/>
        <v>158.72999999999999</v>
      </c>
      <c r="N249" s="47">
        <f t="shared" si="41"/>
        <v>159.01</v>
      </c>
      <c r="O249" s="48">
        <f t="shared" ca="1" si="42"/>
        <v>131954800</v>
      </c>
    </row>
    <row r="250" spans="1:15" x14ac:dyDescent="0.25">
      <c r="A250">
        <v>235</v>
      </c>
      <c r="B250" s="85">
        <v>41453</v>
      </c>
      <c r="C250" s="47">
        <v>160.63</v>
      </c>
      <c r="D250" s="47">
        <v>161.4</v>
      </c>
      <c r="E250" s="47">
        <v>159.86000000000001</v>
      </c>
      <c r="F250" s="47">
        <v>160.41999999999999</v>
      </c>
      <c r="G250" s="48">
        <v>160402900</v>
      </c>
      <c r="H250" s="47">
        <v>158.08000000000001</v>
      </c>
      <c r="I250" s="51">
        <f t="shared" si="36"/>
        <v>0.98541329011345236</v>
      </c>
      <c r="J250" s="51">
        <f t="shared" ca="1" si="37"/>
        <v>1</v>
      </c>
      <c r="K250" s="47">
        <f t="shared" si="38"/>
        <v>158.29</v>
      </c>
      <c r="L250" s="47">
        <f t="shared" si="39"/>
        <v>159.05000000000001</v>
      </c>
      <c r="M250" s="47">
        <f t="shared" si="40"/>
        <v>157.53</v>
      </c>
      <c r="N250" s="47">
        <f t="shared" si="41"/>
        <v>158.08000000000001</v>
      </c>
      <c r="O250" s="48">
        <f t="shared" ca="1" si="42"/>
        <v>160402900</v>
      </c>
    </row>
    <row r="251" spans="1:15" x14ac:dyDescent="0.25">
      <c r="A251">
        <v>236</v>
      </c>
      <c r="B251" s="85">
        <v>41452</v>
      </c>
      <c r="C251" s="47">
        <v>161.1</v>
      </c>
      <c r="D251" s="47">
        <v>161.82</v>
      </c>
      <c r="E251" s="47">
        <v>160.94999999999999</v>
      </c>
      <c r="F251" s="47">
        <v>161.08000000000001</v>
      </c>
      <c r="G251" s="48">
        <v>129483700</v>
      </c>
      <c r="H251" s="47">
        <v>158.72999999999999</v>
      </c>
      <c r="I251" s="51">
        <f t="shared" si="36"/>
        <v>0.98541097591258986</v>
      </c>
      <c r="J251" s="51">
        <f t="shared" ca="1" si="37"/>
        <v>1</v>
      </c>
      <c r="K251" s="47">
        <f t="shared" si="38"/>
        <v>158.75</v>
      </c>
      <c r="L251" s="47">
        <f t="shared" si="39"/>
        <v>159.46</v>
      </c>
      <c r="M251" s="47">
        <f t="shared" si="40"/>
        <v>158.6</v>
      </c>
      <c r="N251" s="47">
        <f t="shared" si="41"/>
        <v>158.72999999999999</v>
      </c>
      <c r="O251" s="48">
        <f t="shared" ca="1" si="42"/>
        <v>129483700</v>
      </c>
    </row>
    <row r="252" spans="1:15" x14ac:dyDescent="0.25">
      <c r="A252">
        <v>237</v>
      </c>
      <c r="B252" s="85">
        <v>41451</v>
      </c>
      <c r="C252" s="47">
        <v>159.87</v>
      </c>
      <c r="D252" s="47">
        <v>160.5</v>
      </c>
      <c r="E252" s="47">
        <v>159.25</v>
      </c>
      <c r="F252" s="47">
        <v>160.13999999999999</v>
      </c>
      <c r="G252" s="48">
        <v>134848000</v>
      </c>
      <c r="H252" s="47">
        <v>157.81</v>
      </c>
      <c r="I252" s="51">
        <f t="shared" si="36"/>
        <v>0.98545023104783325</v>
      </c>
      <c r="J252" s="51">
        <f t="shared" ca="1" si="37"/>
        <v>1</v>
      </c>
      <c r="K252" s="47">
        <f t="shared" si="38"/>
        <v>157.54</v>
      </c>
      <c r="L252" s="47">
        <f t="shared" si="39"/>
        <v>158.16</v>
      </c>
      <c r="M252" s="47">
        <f t="shared" si="40"/>
        <v>156.93</v>
      </c>
      <c r="N252" s="47">
        <f t="shared" si="41"/>
        <v>157.81</v>
      </c>
      <c r="O252" s="48">
        <f t="shared" ca="1" si="42"/>
        <v>134848000</v>
      </c>
    </row>
    <row r="253" spans="1:15" x14ac:dyDescent="0.25">
      <c r="A253">
        <v>238</v>
      </c>
      <c r="B253" s="85">
        <v>41450</v>
      </c>
      <c r="C253" s="47">
        <v>158.47999999999999</v>
      </c>
      <c r="D253" s="47">
        <v>160.1</v>
      </c>
      <c r="E253" s="47">
        <v>157.41999999999999</v>
      </c>
      <c r="F253" s="47">
        <v>158.57</v>
      </c>
      <c r="G253" s="48">
        <v>162262200</v>
      </c>
      <c r="H253" s="47">
        <v>156.26</v>
      </c>
      <c r="I253" s="51">
        <f t="shared" si="36"/>
        <v>0.98543230119190262</v>
      </c>
      <c r="J253" s="51">
        <f t="shared" ca="1" si="37"/>
        <v>1</v>
      </c>
      <c r="K253" s="47">
        <f t="shared" si="38"/>
        <v>156.16999999999999</v>
      </c>
      <c r="L253" s="47">
        <f t="shared" si="39"/>
        <v>157.77000000000001</v>
      </c>
      <c r="M253" s="47">
        <f t="shared" si="40"/>
        <v>155.13</v>
      </c>
      <c r="N253" s="47">
        <f t="shared" si="41"/>
        <v>156.26</v>
      </c>
      <c r="O253" s="48">
        <f t="shared" ca="1" si="42"/>
        <v>162262200</v>
      </c>
    </row>
    <row r="254" spans="1:15" x14ac:dyDescent="0.25">
      <c r="A254">
        <v>239</v>
      </c>
      <c r="B254" s="85">
        <v>41449</v>
      </c>
      <c r="C254" s="47">
        <v>157.41</v>
      </c>
      <c r="D254" s="47">
        <v>158.43</v>
      </c>
      <c r="E254" s="47">
        <v>155.72999999999999</v>
      </c>
      <c r="F254" s="47">
        <v>157.06</v>
      </c>
      <c r="G254" s="48">
        <v>222329000</v>
      </c>
      <c r="H254" s="47">
        <v>154.77000000000001</v>
      </c>
      <c r="I254" s="51">
        <f t="shared" si="36"/>
        <v>0.98541958487202352</v>
      </c>
      <c r="J254" s="51">
        <f t="shared" ca="1" si="37"/>
        <v>1</v>
      </c>
      <c r="K254" s="47">
        <f t="shared" si="38"/>
        <v>155.11000000000001</v>
      </c>
      <c r="L254" s="47">
        <f t="shared" si="39"/>
        <v>156.12</v>
      </c>
      <c r="M254" s="47">
        <f t="shared" si="40"/>
        <v>153.46</v>
      </c>
      <c r="N254" s="47">
        <f t="shared" si="41"/>
        <v>154.77000000000001</v>
      </c>
      <c r="O254" s="48">
        <f t="shared" ca="1" si="42"/>
        <v>222329000</v>
      </c>
    </row>
    <row r="255" spans="1:15" x14ac:dyDescent="0.25">
      <c r="A255">
        <v>240</v>
      </c>
      <c r="B255" s="85">
        <v>41446</v>
      </c>
      <c r="C255" s="47">
        <v>159.63999999999999</v>
      </c>
      <c r="D255" s="47">
        <v>159.76</v>
      </c>
      <c r="E255" s="47">
        <v>157.47</v>
      </c>
      <c r="F255" s="47">
        <v>159.07</v>
      </c>
      <c r="G255" s="48">
        <v>271956800</v>
      </c>
      <c r="H255" s="47">
        <v>156.75</v>
      </c>
      <c r="I255" s="51">
        <f t="shared" si="36"/>
        <v>0.98541522600113163</v>
      </c>
      <c r="J255" s="51">
        <f t="shared" ca="1" si="37"/>
        <v>1</v>
      </c>
      <c r="K255" s="47">
        <f t="shared" si="38"/>
        <v>157.31</v>
      </c>
      <c r="L255" s="47">
        <f t="shared" si="39"/>
        <v>157.43</v>
      </c>
      <c r="M255" s="47">
        <f t="shared" si="40"/>
        <v>155.16999999999999</v>
      </c>
      <c r="N255" s="47">
        <f t="shared" si="41"/>
        <v>156.75</v>
      </c>
      <c r="O255" s="48">
        <f t="shared" ca="1" si="42"/>
        <v>271956800</v>
      </c>
    </row>
    <row r="256" spans="1:15" x14ac:dyDescent="0.25">
      <c r="A256">
        <v>241</v>
      </c>
      <c r="B256" s="85">
        <v>41445</v>
      </c>
      <c r="C256" s="47">
        <v>161.86000000000001</v>
      </c>
      <c r="D256" s="47">
        <v>163.47</v>
      </c>
      <c r="E256" s="47">
        <v>158.97999999999999</v>
      </c>
      <c r="F256" s="47">
        <v>159.4</v>
      </c>
      <c r="G256" s="48">
        <v>321255900</v>
      </c>
      <c r="H256" s="47">
        <v>156.25</v>
      </c>
      <c r="I256" s="51">
        <f t="shared" si="36"/>
        <v>0.9802383939774153</v>
      </c>
      <c r="J256" s="51">
        <f t="shared" ca="1" si="37"/>
        <v>1</v>
      </c>
      <c r="K256" s="47">
        <f t="shared" si="38"/>
        <v>158.66</v>
      </c>
      <c r="L256" s="47">
        <f t="shared" si="39"/>
        <v>160.24</v>
      </c>
      <c r="M256" s="47">
        <f t="shared" si="40"/>
        <v>155.84</v>
      </c>
      <c r="N256" s="47">
        <f t="shared" si="41"/>
        <v>156.25</v>
      </c>
      <c r="O256" s="48">
        <f t="shared" ca="1" si="42"/>
        <v>321255900</v>
      </c>
    </row>
    <row r="257" spans="1:15" x14ac:dyDescent="0.25">
      <c r="A257">
        <v>242</v>
      </c>
      <c r="B257" s="85">
        <v>41444</v>
      </c>
      <c r="C257" s="47">
        <v>165.6</v>
      </c>
      <c r="D257" s="47">
        <v>165.89</v>
      </c>
      <c r="E257" s="47">
        <v>163.38</v>
      </c>
      <c r="F257" s="47">
        <v>163.44999999999999</v>
      </c>
      <c r="G257" s="48">
        <v>206149500</v>
      </c>
      <c r="H257" s="47">
        <v>160.22</v>
      </c>
      <c r="I257" s="51">
        <f t="shared" si="36"/>
        <v>0.98023860507800553</v>
      </c>
      <c r="J257" s="51">
        <f t="shared" ca="1" si="37"/>
        <v>1</v>
      </c>
      <c r="K257" s="47">
        <f t="shared" si="38"/>
        <v>162.33000000000001</v>
      </c>
      <c r="L257" s="47">
        <f t="shared" si="39"/>
        <v>162.61000000000001</v>
      </c>
      <c r="M257" s="47">
        <f t="shared" si="40"/>
        <v>160.15</v>
      </c>
      <c r="N257" s="47">
        <f t="shared" si="41"/>
        <v>160.22</v>
      </c>
      <c r="O257" s="48">
        <f t="shared" ca="1" si="42"/>
        <v>206149500</v>
      </c>
    </row>
    <row r="258" spans="1:15" x14ac:dyDescent="0.25">
      <c r="A258">
        <v>243</v>
      </c>
      <c r="B258" s="85">
        <v>41443</v>
      </c>
      <c r="C258" s="47">
        <v>164.53</v>
      </c>
      <c r="D258" s="47">
        <v>165.99</v>
      </c>
      <c r="E258" s="47">
        <v>164.52</v>
      </c>
      <c r="F258" s="47">
        <v>165.74</v>
      </c>
      <c r="G258" s="48">
        <v>114695600</v>
      </c>
      <c r="H258" s="47">
        <v>162.46</v>
      </c>
      <c r="I258" s="51">
        <f t="shared" si="36"/>
        <v>0.9802099674188488</v>
      </c>
      <c r="J258" s="51">
        <f t="shared" ca="1" si="37"/>
        <v>1</v>
      </c>
      <c r="K258" s="47">
        <f t="shared" si="38"/>
        <v>161.27000000000001</v>
      </c>
      <c r="L258" s="47">
        <f t="shared" si="39"/>
        <v>162.71</v>
      </c>
      <c r="M258" s="47">
        <f t="shared" si="40"/>
        <v>161.26</v>
      </c>
      <c r="N258" s="47">
        <f t="shared" si="41"/>
        <v>162.46</v>
      </c>
      <c r="O258" s="48">
        <f t="shared" ca="1" si="42"/>
        <v>114695600</v>
      </c>
    </row>
    <row r="259" spans="1:15" x14ac:dyDescent="0.25">
      <c r="A259">
        <v>244</v>
      </c>
      <c r="B259" s="85">
        <v>41442</v>
      </c>
      <c r="C259" s="47">
        <v>164.29</v>
      </c>
      <c r="D259" s="47">
        <v>165.22</v>
      </c>
      <c r="E259" s="47">
        <v>163.22</v>
      </c>
      <c r="F259" s="47">
        <v>164.44</v>
      </c>
      <c r="G259" s="48">
        <v>136295600</v>
      </c>
      <c r="H259" s="47">
        <v>161.19</v>
      </c>
      <c r="I259" s="51">
        <f t="shared" si="36"/>
        <v>0.98023595232303573</v>
      </c>
      <c r="J259" s="51">
        <f t="shared" ca="1" si="37"/>
        <v>1</v>
      </c>
      <c r="K259" s="47">
        <f t="shared" si="38"/>
        <v>161.04</v>
      </c>
      <c r="L259" s="47">
        <f t="shared" si="39"/>
        <v>161.94999999999999</v>
      </c>
      <c r="M259" s="47">
        <f t="shared" si="40"/>
        <v>159.99</v>
      </c>
      <c r="N259" s="47">
        <f t="shared" si="41"/>
        <v>161.19</v>
      </c>
      <c r="O259" s="48">
        <f t="shared" ca="1" si="42"/>
        <v>136295600</v>
      </c>
    </row>
    <row r="260" spans="1:15" x14ac:dyDescent="0.25">
      <c r="A260">
        <v>245</v>
      </c>
      <c r="B260" s="85">
        <v>41439</v>
      </c>
      <c r="C260" s="47">
        <v>164.03</v>
      </c>
      <c r="D260" s="47">
        <v>164.67</v>
      </c>
      <c r="E260" s="47">
        <v>162.91</v>
      </c>
      <c r="F260" s="47">
        <v>163.18</v>
      </c>
      <c r="G260" s="48">
        <v>141197500</v>
      </c>
      <c r="H260" s="47">
        <v>159.96</v>
      </c>
      <c r="I260" s="51">
        <f t="shared" si="36"/>
        <v>0.98026718960656944</v>
      </c>
      <c r="J260" s="51">
        <f t="shared" ca="1" si="37"/>
        <v>1</v>
      </c>
      <c r="K260" s="47">
        <f t="shared" si="38"/>
        <v>160.79</v>
      </c>
      <c r="L260" s="47">
        <f t="shared" si="39"/>
        <v>161.41999999999999</v>
      </c>
      <c r="M260" s="47">
        <f t="shared" si="40"/>
        <v>159.69999999999999</v>
      </c>
      <c r="N260" s="47">
        <f t="shared" si="41"/>
        <v>159.96</v>
      </c>
      <c r="O260" s="48">
        <f t="shared" ca="1" si="42"/>
        <v>141197500</v>
      </c>
    </row>
    <row r="261" spans="1:15" x14ac:dyDescent="0.25">
      <c r="A261">
        <v>246</v>
      </c>
      <c r="B261" s="85">
        <v>41438</v>
      </c>
      <c r="C261" s="47">
        <v>161.66</v>
      </c>
      <c r="D261" s="47">
        <v>164.5</v>
      </c>
      <c r="E261" s="47">
        <v>161.30000000000001</v>
      </c>
      <c r="F261" s="47">
        <v>164.21</v>
      </c>
      <c r="G261" s="48">
        <v>163587800</v>
      </c>
      <c r="H261" s="47">
        <v>160.97</v>
      </c>
      <c r="I261" s="51">
        <f t="shared" si="36"/>
        <v>0.98026916752938309</v>
      </c>
      <c r="J261" s="51">
        <f t="shared" ca="1" si="37"/>
        <v>1</v>
      </c>
      <c r="K261" s="47">
        <f t="shared" si="38"/>
        <v>158.47</v>
      </c>
      <c r="L261" s="47">
        <f t="shared" si="39"/>
        <v>161.25</v>
      </c>
      <c r="M261" s="47">
        <f t="shared" si="40"/>
        <v>158.12</v>
      </c>
      <c r="N261" s="47">
        <f t="shared" si="41"/>
        <v>160.97</v>
      </c>
      <c r="O261" s="48">
        <f t="shared" ca="1" si="42"/>
        <v>163587800</v>
      </c>
    </row>
    <row r="262" spans="1:15" x14ac:dyDescent="0.25">
      <c r="A262">
        <v>247</v>
      </c>
      <c r="B262" s="85">
        <v>41437</v>
      </c>
      <c r="C262" s="47">
        <v>164.22</v>
      </c>
      <c r="D262" s="47">
        <v>164.39</v>
      </c>
      <c r="E262" s="47">
        <v>161.6</v>
      </c>
      <c r="F262" s="47">
        <v>161.75</v>
      </c>
      <c r="G262" s="48">
        <v>177361500</v>
      </c>
      <c r="H262" s="47">
        <v>158.55000000000001</v>
      </c>
      <c r="I262" s="51">
        <f t="shared" si="36"/>
        <v>0.98021638330757344</v>
      </c>
      <c r="J262" s="51">
        <f t="shared" ca="1" si="37"/>
        <v>1</v>
      </c>
      <c r="K262" s="47">
        <f t="shared" si="38"/>
        <v>160.97</v>
      </c>
      <c r="L262" s="47">
        <f t="shared" si="39"/>
        <v>161.13999999999999</v>
      </c>
      <c r="M262" s="47">
        <f t="shared" si="40"/>
        <v>158.4</v>
      </c>
      <c r="N262" s="47">
        <f t="shared" si="41"/>
        <v>158.55000000000001</v>
      </c>
      <c r="O262" s="48">
        <f t="shared" ca="1" si="42"/>
        <v>177361500</v>
      </c>
    </row>
    <row r="263" spans="1:15" x14ac:dyDescent="0.25">
      <c r="A263">
        <v>248</v>
      </c>
      <c r="B263" s="85">
        <v>41436</v>
      </c>
      <c r="C263" s="47">
        <v>163.30000000000001</v>
      </c>
      <c r="D263" s="47">
        <v>164.54</v>
      </c>
      <c r="E263" s="47">
        <v>162.74</v>
      </c>
      <c r="F263" s="47">
        <v>163.1</v>
      </c>
      <c r="G263" s="48">
        <v>159505400</v>
      </c>
      <c r="H263" s="47">
        <v>159.88</v>
      </c>
      <c r="I263" s="51">
        <f t="shared" si="36"/>
        <v>0.98025751072961376</v>
      </c>
      <c r="J263" s="51">
        <f t="shared" ca="1" si="37"/>
        <v>1</v>
      </c>
      <c r="K263" s="47">
        <f t="shared" si="38"/>
        <v>160.08000000000001</v>
      </c>
      <c r="L263" s="47">
        <f t="shared" si="39"/>
        <v>161.29</v>
      </c>
      <c r="M263" s="47">
        <f t="shared" si="40"/>
        <v>159.53</v>
      </c>
      <c r="N263" s="47">
        <f t="shared" si="41"/>
        <v>159.88</v>
      </c>
      <c r="O263" s="48">
        <f t="shared" ca="1" si="42"/>
        <v>159505400</v>
      </c>
    </row>
    <row r="264" spans="1:15" x14ac:dyDescent="0.25">
      <c r="A264">
        <v>249</v>
      </c>
      <c r="B264" s="85">
        <v>41435</v>
      </c>
      <c r="C264" s="47">
        <v>165.31</v>
      </c>
      <c r="D264" s="47">
        <v>165.4</v>
      </c>
      <c r="E264" s="47">
        <v>164.37</v>
      </c>
      <c r="F264" s="47">
        <v>164.8</v>
      </c>
      <c r="G264" s="48">
        <v>105667100</v>
      </c>
      <c r="H264" s="47">
        <v>161.54</v>
      </c>
      <c r="I264" s="51">
        <f t="shared" si="36"/>
        <v>0.98021844660194168</v>
      </c>
      <c r="J264" s="51">
        <f t="shared" ca="1" si="37"/>
        <v>1</v>
      </c>
      <c r="K264" s="47">
        <f t="shared" si="38"/>
        <v>162.04</v>
      </c>
      <c r="L264" s="47">
        <f t="shared" si="39"/>
        <v>162.13</v>
      </c>
      <c r="M264" s="47">
        <f t="shared" si="40"/>
        <v>161.12</v>
      </c>
      <c r="N264" s="47">
        <f t="shared" si="41"/>
        <v>161.54</v>
      </c>
      <c r="O264" s="48">
        <f t="shared" ca="1" si="42"/>
        <v>105667100</v>
      </c>
    </row>
    <row r="265" spans="1:15" x14ac:dyDescent="0.25">
      <c r="A265">
        <v>250</v>
      </c>
      <c r="B265" s="85">
        <v>41432</v>
      </c>
      <c r="C265" s="47">
        <v>163.85</v>
      </c>
      <c r="D265" s="47">
        <v>164.95</v>
      </c>
      <c r="E265" s="47">
        <v>163.13999999999999</v>
      </c>
      <c r="F265" s="47">
        <v>164.8</v>
      </c>
      <c r="G265" s="48">
        <v>188337800</v>
      </c>
      <c r="H265" s="47">
        <v>161.54</v>
      </c>
      <c r="I265" s="51">
        <f t="shared" si="36"/>
        <v>0.98021844660194168</v>
      </c>
      <c r="J265" s="51">
        <f t="shared" ca="1" si="37"/>
        <v>1</v>
      </c>
      <c r="K265" s="47">
        <f t="shared" si="38"/>
        <v>160.61000000000001</v>
      </c>
      <c r="L265" s="47">
        <f t="shared" si="39"/>
        <v>161.69</v>
      </c>
      <c r="M265" s="47">
        <f t="shared" si="40"/>
        <v>159.91</v>
      </c>
      <c r="N265" s="47">
        <f t="shared" si="41"/>
        <v>161.54</v>
      </c>
      <c r="O265" s="48">
        <f t="shared" ca="1" si="42"/>
        <v>188337800</v>
      </c>
    </row>
    <row r="266" spans="1:15" x14ac:dyDescent="0.25">
      <c r="A266">
        <v>251</v>
      </c>
      <c r="B266" s="85">
        <v>41431</v>
      </c>
      <c r="C266" s="47">
        <v>161.19999999999999</v>
      </c>
      <c r="D266" s="47">
        <v>162.74</v>
      </c>
      <c r="E266" s="47">
        <v>160.25</v>
      </c>
      <c r="F266" s="47">
        <v>162.72999999999999</v>
      </c>
      <c r="G266" s="48">
        <v>200225500</v>
      </c>
      <c r="H266" s="47">
        <v>159.51</v>
      </c>
      <c r="I266" s="51">
        <f t="shared" si="36"/>
        <v>0.98021262213482452</v>
      </c>
      <c r="J266" s="51">
        <f t="shared" ca="1" si="37"/>
        <v>1</v>
      </c>
      <c r="K266" s="47">
        <f t="shared" si="38"/>
        <v>158.01</v>
      </c>
      <c r="L266" s="47">
        <f t="shared" si="39"/>
        <v>159.52000000000001</v>
      </c>
      <c r="M266" s="47">
        <f t="shared" si="40"/>
        <v>157.08000000000001</v>
      </c>
      <c r="N266" s="47">
        <f t="shared" si="41"/>
        <v>159.51</v>
      </c>
      <c r="O266" s="48">
        <f t="shared" ca="1" si="42"/>
        <v>200225500</v>
      </c>
    </row>
    <row r="267" spans="1:15" x14ac:dyDescent="0.25">
      <c r="A267">
        <v>252</v>
      </c>
      <c r="B267" s="85">
        <v>41430</v>
      </c>
      <c r="C267" s="47">
        <v>163.09</v>
      </c>
      <c r="D267" s="47">
        <v>163.41999999999999</v>
      </c>
      <c r="E267" s="47">
        <v>161.13</v>
      </c>
      <c r="F267" s="47">
        <v>161.27000000000001</v>
      </c>
      <c r="G267" s="48">
        <v>211737800</v>
      </c>
      <c r="H267" s="47">
        <v>158.08000000000001</v>
      </c>
      <c r="I267" s="51">
        <f t="shared" si="36"/>
        <v>0.98021950765796495</v>
      </c>
      <c r="J267" s="51">
        <f t="shared" ca="1" si="37"/>
        <v>1</v>
      </c>
      <c r="K267" s="47">
        <f t="shared" si="38"/>
        <v>159.86000000000001</v>
      </c>
      <c r="L267" s="47">
        <f t="shared" si="39"/>
        <v>160.19</v>
      </c>
      <c r="M267" s="47">
        <f t="shared" si="40"/>
        <v>157.94</v>
      </c>
      <c r="N267" s="47">
        <f t="shared" si="41"/>
        <v>158.08000000000001</v>
      </c>
      <c r="O267" s="48">
        <f t="shared" ca="1" si="42"/>
        <v>211737800</v>
      </c>
    </row>
    <row r="268" spans="1:15" x14ac:dyDescent="0.25">
      <c r="A268">
        <v>253</v>
      </c>
      <c r="B268" s="85">
        <v>41429</v>
      </c>
      <c r="C268" s="47">
        <v>164.44</v>
      </c>
      <c r="D268" s="47">
        <v>165.1</v>
      </c>
      <c r="E268" s="47">
        <v>162.72999999999999</v>
      </c>
      <c r="F268" s="47">
        <v>163.56</v>
      </c>
      <c r="G268" s="48">
        <v>157631500</v>
      </c>
      <c r="H268" s="47">
        <v>160.33000000000001</v>
      </c>
      <c r="I268" s="51">
        <f t="shared" si="36"/>
        <v>0.98025189532893131</v>
      </c>
      <c r="J268" s="51">
        <f t="shared" ca="1" si="37"/>
        <v>1</v>
      </c>
      <c r="K268" s="47">
        <f t="shared" si="38"/>
        <v>161.19</v>
      </c>
      <c r="L268" s="47">
        <f t="shared" si="39"/>
        <v>161.84</v>
      </c>
      <c r="M268" s="47">
        <f t="shared" si="40"/>
        <v>159.52000000000001</v>
      </c>
      <c r="N268" s="47">
        <f t="shared" si="41"/>
        <v>160.33000000000001</v>
      </c>
      <c r="O268" s="48">
        <f t="shared" ca="1" si="42"/>
        <v>157631500</v>
      </c>
    </row>
    <row r="269" spans="1:15" x14ac:dyDescent="0.25">
      <c r="A269">
        <v>254</v>
      </c>
      <c r="B269" s="85">
        <v>41428</v>
      </c>
      <c r="C269" s="47">
        <v>163.83000000000001</v>
      </c>
      <c r="D269" s="47">
        <v>164.46</v>
      </c>
      <c r="E269" s="47">
        <v>162.66</v>
      </c>
      <c r="F269" s="47">
        <v>164.35</v>
      </c>
      <c r="G269" s="48">
        <v>168390700</v>
      </c>
      <c r="H269" s="47">
        <v>161.1</v>
      </c>
      <c r="I269" s="51">
        <f t="shared" si="36"/>
        <v>0.98022512929723149</v>
      </c>
      <c r="J269" s="51">
        <f t="shared" ca="1" si="37"/>
        <v>1</v>
      </c>
      <c r="K269" s="47">
        <f t="shared" si="38"/>
        <v>160.59</v>
      </c>
      <c r="L269" s="47">
        <f t="shared" si="39"/>
        <v>161.21</v>
      </c>
      <c r="M269" s="47">
        <f t="shared" si="40"/>
        <v>159.44</v>
      </c>
      <c r="N269" s="47">
        <f t="shared" si="41"/>
        <v>161.1</v>
      </c>
      <c r="O269" s="48">
        <f t="shared" ca="1" si="42"/>
        <v>168390700</v>
      </c>
    </row>
    <row r="270" spans="1:15" x14ac:dyDescent="0.25">
      <c r="A270">
        <v>255</v>
      </c>
      <c r="B270" s="85">
        <v>41425</v>
      </c>
      <c r="C270" s="47">
        <v>165.37</v>
      </c>
      <c r="D270" s="47">
        <v>166.31</v>
      </c>
      <c r="E270" s="47">
        <v>163.13</v>
      </c>
      <c r="F270" s="47">
        <v>163.44999999999999</v>
      </c>
      <c r="G270" s="48">
        <v>176850100</v>
      </c>
      <c r="H270" s="47">
        <v>160.22</v>
      </c>
      <c r="I270" s="51">
        <f t="shared" si="36"/>
        <v>0.98023860507800553</v>
      </c>
      <c r="J270" s="51">
        <f t="shared" ca="1" si="37"/>
        <v>1</v>
      </c>
      <c r="K270" s="47">
        <f t="shared" si="38"/>
        <v>162.1</v>
      </c>
      <c r="L270" s="47">
        <f t="shared" si="39"/>
        <v>163.02000000000001</v>
      </c>
      <c r="M270" s="47">
        <f t="shared" si="40"/>
        <v>159.91</v>
      </c>
      <c r="N270" s="47">
        <f t="shared" si="41"/>
        <v>160.22</v>
      </c>
      <c r="O270" s="48">
        <f t="shared" ca="1" si="42"/>
        <v>176850100</v>
      </c>
    </row>
    <row r="271" spans="1:15" x14ac:dyDescent="0.25">
      <c r="A271">
        <v>256</v>
      </c>
      <c r="B271" s="85">
        <v>41424</v>
      </c>
      <c r="C271" s="47">
        <v>165.35</v>
      </c>
      <c r="D271" s="47">
        <v>166.59</v>
      </c>
      <c r="E271" s="47">
        <v>165.22</v>
      </c>
      <c r="F271" s="47">
        <v>165.83</v>
      </c>
      <c r="G271" s="48">
        <v>107793800</v>
      </c>
      <c r="H271" s="47">
        <v>162.55000000000001</v>
      </c>
      <c r="I271" s="51">
        <f t="shared" si="36"/>
        <v>0.98022070795392868</v>
      </c>
      <c r="J271" s="51">
        <f t="shared" ca="1" si="37"/>
        <v>1</v>
      </c>
      <c r="K271" s="47">
        <f t="shared" si="38"/>
        <v>162.08000000000001</v>
      </c>
      <c r="L271" s="47">
        <f t="shared" si="39"/>
        <v>163.29</v>
      </c>
      <c r="M271" s="47">
        <f t="shared" si="40"/>
        <v>161.94999999999999</v>
      </c>
      <c r="N271" s="47">
        <f t="shared" si="41"/>
        <v>162.55000000000001</v>
      </c>
      <c r="O271" s="48">
        <f t="shared" ca="1" si="42"/>
        <v>107793800</v>
      </c>
    </row>
    <row r="272" spans="1:15" x14ac:dyDescent="0.25">
      <c r="A272">
        <v>257</v>
      </c>
      <c r="B272" s="85">
        <v>41423</v>
      </c>
      <c r="C272" s="47">
        <v>165.42</v>
      </c>
      <c r="D272" s="47">
        <v>165.8</v>
      </c>
      <c r="E272" s="47">
        <v>164.34</v>
      </c>
      <c r="F272" s="47">
        <v>165.22</v>
      </c>
      <c r="G272" s="48">
        <v>160363400</v>
      </c>
      <c r="H272" s="47">
        <v>161.96</v>
      </c>
      <c r="I272" s="51">
        <f t="shared" si="36"/>
        <v>0.98026873259895897</v>
      </c>
      <c r="J272" s="51">
        <f t="shared" ca="1" si="37"/>
        <v>1</v>
      </c>
      <c r="K272" s="47">
        <f t="shared" si="38"/>
        <v>162.16</v>
      </c>
      <c r="L272" s="47">
        <f t="shared" si="39"/>
        <v>162.53</v>
      </c>
      <c r="M272" s="47">
        <f t="shared" si="40"/>
        <v>161.1</v>
      </c>
      <c r="N272" s="47">
        <f t="shared" si="41"/>
        <v>161.96</v>
      </c>
      <c r="O272" s="48">
        <f t="shared" ca="1" si="42"/>
        <v>160363400</v>
      </c>
    </row>
    <row r="273" spans="1:15" x14ac:dyDescent="0.25">
      <c r="A273">
        <v>258</v>
      </c>
      <c r="B273" s="85">
        <v>41422</v>
      </c>
      <c r="C273" s="47">
        <v>167.04</v>
      </c>
      <c r="D273" s="47">
        <v>167.78</v>
      </c>
      <c r="E273" s="47">
        <v>165.81</v>
      </c>
      <c r="F273" s="47">
        <v>166.3</v>
      </c>
      <c r="G273" s="48">
        <v>143679800</v>
      </c>
      <c r="H273" s="47">
        <v>163.01</v>
      </c>
      <c r="I273" s="51">
        <f t="shared" ref="I273:I336" si="43">H273/F273</f>
        <v>0.98021647624774488</v>
      </c>
      <c r="J273" s="51">
        <f t="shared" ref="J273:J336" ca="1" si="44">INDEX(OFFSET($T$15,0,0,$S$13+1,1),MATCH(B273,OFFSET($Q$15,0,0,$S$13+1,1),-1))</f>
        <v>1</v>
      </c>
      <c r="K273" s="47">
        <f t="shared" ref="K273:K336" si="45">ROUND($I273*C273,2)</f>
        <v>163.74</v>
      </c>
      <c r="L273" s="47">
        <f t="shared" ref="L273:L336" si="46">ROUND($I273*D273,2)</f>
        <v>164.46</v>
      </c>
      <c r="M273" s="47">
        <f t="shared" ref="M273:M336" si="47">ROUND($I273*E273,2)</f>
        <v>162.53</v>
      </c>
      <c r="N273" s="47">
        <f t="shared" ref="N273:N336" si="48">ROUND($I273*F273,2)</f>
        <v>163.01</v>
      </c>
      <c r="O273" s="48">
        <f t="shared" ref="O273:O336" ca="1" si="49">G273*J273</f>
        <v>143679800</v>
      </c>
    </row>
    <row r="274" spans="1:15" x14ac:dyDescent="0.25">
      <c r="A274">
        <v>259</v>
      </c>
      <c r="B274" s="85">
        <v>41418</v>
      </c>
      <c r="C274" s="47">
        <v>164.47</v>
      </c>
      <c r="D274" s="47">
        <v>165.38</v>
      </c>
      <c r="E274" s="47">
        <v>163.98</v>
      </c>
      <c r="F274" s="47">
        <v>165.31</v>
      </c>
      <c r="G274" s="48">
        <v>151573900</v>
      </c>
      <c r="H274" s="47">
        <v>162.04</v>
      </c>
      <c r="I274" s="51">
        <f t="shared" si="43"/>
        <v>0.98021898251769402</v>
      </c>
      <c r="J274" s="51">
        <f t="shared" ca="1" si="44"/>
        <v>1</v>
      </c>
      <c r="K274" s="47">
        <f t="shared" si="45"/>
        <v>161.22</v>
      </c>
      <c r="L274" s="47">
        <f t="shared" si="46"/>
        <v>162.11000000000001</v>
      </c>
      <c r="M274" s="47">
        <f t="shared" si="47"/>
        <v>160.74</v>
      </c>
      <c r="N274" s="47">
        <f t="shared" si="48"/>
        <v>162.04</v>
      </c>
      <c r="O274" s="48">
        <f t="shared" ca="1" si="49"/>
        <v>151573900</v>
      </c>
    </row>
    <row r="275" spans="1:15" x14ac:dyDescent="0.25">
      <c r="A275">
        <v>260</v>
      </c>
      <c r="B275" s="85">
        <v>41417</v>
      </c>
      <c r="C275" s="47">
        <v>164.16</v>
      </c>
      <c r="D275" s="47">
        <v>165.91</v>
      </c>
      <c r="E275" s="47">
        <v>163.94</v>
      </c>
      <c r="F275" s="47">
        <v>165.45</v>
      </c>
      <c r="G275" s="48">
        <v>211064400</v>
      </c>
      <c r="H275" s="47">
        <v>162.18</v>
      </c>
      <c r="I275" s="51">
        <f t="shared" si="43"/>
        <v>0.98023572076155951</v>
      </c>
      <c r="J275" s="51">
        <f t="shared" ca="1" si="44"/>
        <v>1</v>
      </c>
      <c r="K275" s="47">
        <f t="shared" si="45"/>
        <v>160.91999999999999</v>
      </c>
      <c r="L275" s="47">
        <f t="shared" si="46"/>
        <v>162.63</v>
      </c>
      <c r="M275" s="47">
        <f t="shared" si="47"/>
        <v>160.69999999999999</v>
      </c>
      <c r="N275" s="47">
        <f t="shared" si="48"/>
        <v>162.18</v>
      </c>
      <c r="O275" s="48">
        <f t="shared" ca="1" si="49"/>
        <v>211064400</v>
      </c>
    </row>
    <row r="276" spans="1:15" x14ac:dyDescent="0.25">
      <c r="A276">
        <v>261</v>
      </c>
      <c r="B276" s="85">
        <v>41416</v>
      </c>
      <c r="C276" s="47">
        <v>167.34</v>
      </c>
      <c r="D276" s="47">
        <v>169.07</v>
      </c>
      <c r="E276" s="47">
        <v>165.17</v>
      </c>
      <c r="F276" s="47">
        <v>165.93</v>
      </c>
      <c r="G276" s="48">
        <v>244031800</v>
      </c>
      <c r="H276" s="47">
        <v>162.65</v>
      </c>
      <c r="I276" s="51">
        <f t="shared" si="43"/>
        <v>0.98023262821671786</v>
      </c>
      <c r="J276" s="51">
        <f t="shared" ca="1" si="44"/>
        <v>1</v>
      </c>
      <c r="K276" s="47">
        <f t="shared" si="45"/>
        <v>164.03</v>
      </c>
      <c r="L276" s="47">
        <f t="shared" si="46"/>
        <v>165.73</v>
      </c>
      <c r="M276" s="47">
        <f t="shared" si="47"/>
        <v>161.91</v>
      </c>
      <c r="N276" s="47">
        <f t="shared" si="48"/>
        <v>162.65</v>
      </c>
      <c r="O276" s="48">
        <f t="shared" ca="1" si="49"/>
        <v>244031800</v>
      </c>
    </row>
    <row r="277" spans="1:15" x14ac:dyDescent="0.25">
      <c r="A277">
        <v>262</v>
      </c>
      <c r="B277" s="85">
        <v>41415</v>
      </c>
      <c r="C277" s="47">
        <v>167.08</v>
      </c>
      <c r="D277" s="47">
        <v>167.8</v>
      </c>
      <c r="E277" s="47">
        <v>166.5</v>
      </c>
      <c r="F277" s="47">
        <v>167.17</v>
      </c>
      <c r="G277" s="48">
        <v>95804200</v>
      </c>
      <c r="H277" s="47">
        <v>163.87</v>
      </c>
      <c r="I277" s="51">
        <f t="shared" si="43"/>
        <v>0.98025961595980149</v>
      </c>
      <c r="J277" s="51">
        <f t="shared" ca="1" si="44"/>
        <v>1</v>
      </c>
      <c r="K277" s="47">
        <f t="shared" si="45"/>
        <v>163.78</v>
      </c>
      <c r="L277" s="47">
        <f t="shared" si="46"/>
        <v>164.49</v>
      </c>
      <c r="M277" s="47">
        <f t="shared" si="47"/>
        <v>163.21</v>
      </c>
      <c r="N277" s="47">
        <f t="shared" si="48"/>
        <v>163.87</v>
      </c>
      <c r="O277" s="48">
        <f t="shared" ca="1" si="49"/>
        <v>95804200</v>
      </c>
    </row>
    <row r="278" spans="1:15" x14ac:dyDescent="0.25">
      <c r="A278">
        <v>263</v>
      </c>
      <c r="B278" s="85">
        <v>41414</v>
      </c>
      <c r="C278" s="47">
        <v>166.78</v>
      </c>
      <c r="D278" s="47">
        <v>167.58</v>
      </c>
      <c r="E278" s="47">
        <v>166.61</v>
      </c>
      <c r="F278" s="47">
        <v>166.93</v>
      </c>
      <c r="G278" s="48">
        <v>85071200</v>
      </c>
      <c r="H278" s="47">
        <v>163.63</v>
      </c>
      <c r="I278" s="51">
        <f t="shared" si="43"/>
        <v>0.9802312346492541</v>
      </c>
      <c r="J278" s="51">
        <f t="shared" ca="1" si="44"/>
        <v>1</v>
      </c>
      <c r="K278" s="47">
        <f t="shared" si="45"/>
        <v>163.47999999999999</v>
      </c>
      <c r="L278" s="47">
        <f t="shared" si="46"/>
        <v>164.27</v>
      </c>
      <c r="M278" s="47">
        <f t="shared" si="47"/>
        <v>163.32</v>
      </c>
      <c r="N278" s="47">
        <f t="shared" si="48"/>
        <v>163.63</v>
      </c>
      <c r="O278" s="48">
        <f t="shared" ca="1" si="49"/>
        <v>85071200</v>
      </c>
    </row>
    <row r="279" spans="1:15" x14ac:dyDescent="0.25">
      <c r="A279">
        <v>264</v>
      </c>
      <c r="B279" s="85">
        <v>41411</v>
      </c>
      <c r="C279" s="47">
        <v>165.95</v>
      </c>
      <c r="D279" s="47">
        <v>167.04</v>
      </c>
      <c r="E279" s="47">
        <v>165.73</v>
      </c>
      <c r="F279" s="47">
        <v>166.94</v>
      </c>
      <c r="G279" s="48">
        <v>129801000</v>
      </c>
      <c r="H279" s="47">
        <v>163.63999999999999</v>
      </c>
      <c r="I279" s="51">
        <f t="shared" si="43"/>
        <v>0.98023241883311363</v>
      </c>
      <c r="J279" s="51">
        <f t="shared" ca="1" si="44"/>
        <v>1</v>
      </c>
      <c r="K279" s="47">
        <f t="shared" si="45"/>
        <v>162.66999999999999</v>
      </c>
      <c r="L279" s="47">
        <f t="shared" si="46"/>
        <v>163.74</v>
      </c>
      <c r="M279" s="47">
        <f t="shared" si="47"/>
        <v>162.44999999999999</v>
      </c>
      <c r="N279" s="47">
        <f t="shared" si="48"/>
        <v>163.63999999999999</v>
      </c>
      <c r="O279" s="48">
        <f t="shared" ca="1" si="49"/>
        <v>129801000</v>
      </c>
    </row>
    <row r="280" spans="1:15" x14ac:dyDescent="0.25">
      <c r="A280">
        <v>265</v>
      </c>
      <c r="B280" s="85">
        <v>41410</v>
      </c>
      <c r="C280" s="47">
        <v>165.78</v>
      </c>
      <c r="D280" s="47">
        <v>166.36</v>
      </c>
      <c r="E280" s="47">
        <v>165.09</v>
      </c>
      <c r="F280" s="47">
        <v>165.34</v>
      </c>
      <c r="G280" s="48">
        <v>109913600</v>
      </c>
      <c r="H280" s="47">
        <v>162.07</v>
      </c>
      <c r="I280" s="51">
        <f t="shared" si="43"/>
        <v>0.98022257167049709</v>
      </c>
      <c r="J280" s="51">
        <f t="shared" ca="1" si="44"/>
        <v>1</v>
      </c>
      <c r="K280" s="47">
        <f t="shared" si="45"/>
        <v>162.5</v>
      </c>
      <c r="L280" s="47">
        <f t="shared" si="46"/>
        <v>163.07</v>
      </c>
      <c r="M280" s="47">
        <f t="shared" si="47"/>
        <v>161.82</v>
      </c>
      <c r="N280" s="47">
        <f t="shared" si="48"/>
        <v>162.07</v>
      </c>
      <c r="O280" s="48">
        <f t="shared" ca="1" si="49"/>
        <v>109913600</v>
      </c>
    </row>
    <row r="281" spans="1:15" x14ac:dyDescent="0.25">
      <c r="A281">
        <v>266</v>
      </c>
      <c r="B281" s="85">
        <v>41409</v>
      </c>
      <c r="C281" s="47">
        <v>164.96</v>
      </c>
      <c r="D281" s="47">
        <v>166.45</v>
      </c>
      <c r="E281" s="47">
        <v>164.91</v>
      </c>
      <c r="F281" s="47">
        <v>166.12</v>
      </c>
      <c r="G281" s="48">
        <v>120718500</v>
      </c>
      <c r="H281" s="47">
        <v>162.84</v>
      </c>
      <c r="I281" s="51">
        <f t="shared" si="43"/>
        <v>0.98025523717794361</v>
      </c>
      <c r="J281" s="51">
        <f t="shared" ca="1" si="44"/>
        <v>1</v>
      </c>
      <c r="K281" s="47">
        <f t="shared" si="45"/>
        <v>161.69999999999999</v>
      </c>
      <c r="L281" s="47">
        <f t="shared" si="46"/>
        <v>163.16</v>
      </c>
      <c r="M281" s="47">
        <f t="shared" si="47"/>
        <v>161.65</v>
      </c>
      <c r="N281" s="47">
        <f t="shared" si="48"/>
        <v>162.84</v>
      </c>
      <c r="O281" s="48">
        <f t="shared" ca="1" si="49"/>
        <v>120718500</v>
      </c>
    </row>
    <row r="282" spans="1:15" x14ac:dyDescent="0.25">
      <c r="A282">
        <v>267</v>
      </c>
      <c r="B282" s="85">
        <v>41408</v>
      </c>
      <c r="C282" s="47">
        <v>163.66999999999999</v>
      </c>
      <c r="D282" s="47">
        <v>165.35</v>
      </c>
      <c r="E282" s="47">
        <v>163.66999999999999</v>
      </c>
      <c r="F282" s="47">
        <v>165.23</v>
      </c>
      <c r="G282" s="48">
        <v>119000900</v>
      </c>
      <c r="H282" s="47">
        <v>161.97</v>
      </c>
      <c r="I282" s="51">
        <f t="shared" si="43"/>
        <v>0.98026992676874669</v>
      </c>
      <c r="J282" s="51">
        <f t="shared" ca="1" si="44"/>
        <v>1</v>
      </c>
      <c r="K282" s="47">
        <f t="shared" si="45"/>
        <v>160.44</v>
      </c>
      <c r="L282" s="47">
        <f t="shared" si="46"/>
        <v>162.09</v>
      </c>
      <c r="M282" s="47">
        <f t="shared" si="47"/>
        <v>160.44</v>
      </c>
      <c r="N282" s="47">
        <f t="shared" si="48"/>
        <v>161.97</v>
      </c>
      <c r="O282" s="48">
        <f t="shared" ca="1" si="49"/>
        <v>119000900</v>
      </c>
    </row>
    <row r="283" spans="1:15" x14ac:dyDescent="0.25">
      <c r="A283">
        <v>268</v>
      </c>
      <c r="B283" s="85">
        <v>41407</v>
      </c>
      <c r="C283" s="47">
        <v>163.19999999999999</v>
      </c>
      <c r="D283" s="47">
        <v>163.81</v>
      </c>
      <c r="E283" s="47">
        <v>162.82</v>
      </c>
      <c r="F283" s="47">
        <v>163.54</v>
      </c>
      <c r="G283" s="48">
        <v>81843200</v>
      </c>
      <c r="H283" s="47">
        <v>160.31</v>
      </c>
      <c r="I283" s="51">
        <f t="shared" si="43"/>
        <v>0.98024948024948033</v>
      </c>
      <c r="J283" s="51">
        <f t="shared" ca="1" si="44"/>
        <v>1</v>
      </c>
      <c r="K283" s="47">
        <f t="shared" si="45"/>
        <v>159.97999999999999</v>
      </c>
      <c r="L283" s="47">
        <f t="shared" si="46"/>
        <v>160.57</v>
      </c>
      <c r="M283" s="47">
        <f t="shared" si="47"/>
        <v>159.6</v>
      </c>
      <c r="N283" s="47">
        <f t="shared" si="48"/>
        <v>160.31</v>
      </c>
      <c r="O283" s="48">
        <f t="shared" ca="1" si="49"/>
        <v>81843200</v>
      </c>
    </row>
    <row r="284" spans="1:15" x14ac:dyDescent="0.25">
      <c r="A284">
        <v>269</v>
      </c>
      <c r="B284" s="85">
        <v>41404</v>
      </c>
      <c r="C284" s="47">
        <v>162.99</v>
      </c>
      <c r="D284" s="47">
        <v>163.55000000000001</v>
      </c>
      <c r="E284" s="47">
        <v>162.51</v>
      </c>
      <c r="F284" s="47">
        <v>163.41</v>
      </c>
      <c r="G284" s="48">
        <v>103203000</v>
      </c>
      <c r="H284" s="47">
        <v>160.18</v>
      </c>
      <c r="I284" s="51">
        <f t="shared" si="43"/>
        <v>0.98023376782326666</v>
      </c>
      <c r="J284" s="51">
        <f t="shared" ca="1" si="44"/>
        <v>1</v>
      </c>
      <c r="K284" s="47">
        <f t="shared" si="45"/>
        <v>159.77000000000001</v>
      </c>
      <c r="L284" s="47">
        <f t="shared" si="46"/>
        <v>160.32</v>
      </c>
      <c r="M284" s="47">
        <f t="shared" si="47"/>
        <v>159.30000000000001</v>
      </c>
      <c r="N284" s="47">
        <f t="shared" si="48"/>
        <v>160.18</v>
      </c>
      <c r="O284" s="48">
        <f t="shared" ca="1" si="49"/>
        <v>103203000</v>
      </c>
    </row>
    <row r="285" spans="1:15" x14ac:dyDescent="0.25">
      <c r="A285">
        <v>270</v>
      </c>
      <c r="B285" s="85">
        <v>41403</v>
      </c>
      <c r="C285" s="47">
        <v>163.27000000000001</v>
      </c>
      <c r="D285" s="47">
        <v>163.69999999999999</v>
      </c>
      <c r="E285" s="47">
        <v>162.47</v>
      </c>
      <c r="F285" s="47">
        <v>162.88</v>
      </c>
      <c r="G285" s="48">
        <v>106738600</v>
      </c>
      <c r="H285" s="47">
        <v>159.66</v>
      </c>
      <c r="I285" s="51">
        <f t="shared" si="43"/>
        <v>0.98023084479371314</v>
      </c>
      <c r="J285" s="51">
        <f t="shared" ca="1" si="44"/>
        <v>1</v>
      </c>
      <c r="K285" s="47">
        <f t="shared" si="45"/>
        <v>160.04</v>
      </c>
      <c r="L285" s="47">
        <f t="shared" si="46"/>
        <v>160.46</v>
      </c>
      <c r="M285" s="47">
        <f t="shared" si="47"/>
        <v>159.26</v>
      </c>
      <c r="N285" s="47">
        <f t="shared" si="48"/>
        <v>159.66</v>
      </c>
      <c r="O285" s="48">
        <f t="shared" ca="1" si="49"/>
        <v>106738600</v>
      </c>
    </row>
    <row r="286" spans="1:15" x14ac:dyDescent="0.25">
      <c r="A286">
        <v>271</v>
      </c>
      <c r="B286" s="85">
        <v>41402</v>
      </c>
      <c r="C286" s="47">
        <v>162.41999999999999</v>
      </c>
      <c r="D286" s="47">
        <v>163.38999999999999</v>
      </c>
      <c r="E286" s="47">
        <v>162.33000000000001</v>
      </c>
      <c r="F286" s="47">
        <v>163.34</v>
      </c>
      <c r="G286" s="48">
        <v>97419200</v>
      </c>
      <c r="H286" s="47">
        <v>160.11000000000001</v>
      </c>
      <c r="I286" s="51">
        <f t="shared" si="43"/>
        <v>0.98022529692665616</v>
      </c>
      <c r="J286" s="51">
        <f t="shared" ca="1" si="44"/>
        <v>1</v>
      </c>
      <c r="K286" s="47">
        <f t="shared" si="45"/>
        <v>159.21</v>
      </c>
      <c r="L286" s="47">
        <f t="shared" si="46"/>
        <v>160.16</v>
      </c>
      <c r="M286" s="47">
        <f t="shared" si="47"/>
        <v>159.12</v>
      </c>
      <c r="N286" s="47">
        <f t="shared" si="48"/>
        <v>160.11000000000001</v>
      </c>
      <c r="O286" s="48">
        <f t="shared" ca="1" si="49"/>
        <v>97419200</v>
      </c>
    </row>
    <row r="287" spans="1:15" x14ac:dyDescent="0.25">
      <c r="A287">
        <v>272</v>
      </c>
      <c r="B287" s="85">
        <v>41401</v>
      </c>
      <c r="C287" s="47">
        <v>162.13</v>
      </c>
      <c r="D287" s="47">
        <v>162.65</v>
      </c>
      <c r="E287" s="47">
        <v>161.66999999999999</v>
      </c>
      <c r="F287" s="47">
        <v>162.6</v>
      </c>
      <c r="G287" s="48">
        <v>90359200</v>
      </c>
      <c r="H287" s="47">
        <v>159.38999999999999</v>
      </c>
      <c r="I287" s="51">
        <f t="shared" si="43"/>
        <v>0.98025830258302582</v>
      </c>
      <c r="J287" s="51">
        <f t="shared" ca="1" si="44"/>
        <v>1</v>
      </c>
      <c r="K287" s="47">
        <f t="shared" si="45"/>
        <v>158.93</v>
      </c>
      <c r="L287" s="47">
        <f t="shared" si="46"/>
        <v>159.44</v>
      </c>
      <c r="M287" s="47">
        <f t="shared" si="47"/>
        <v>158.47999999999999</v>
      </c>
      <c r="N287" s="47">
        <f t="shared" si="48"/>
        <v>159.38999999999999</v>
      </c>
      <c r="O287" s="48">
        <f t="shared" ca="1" si="49"/>
        <v>90359200</v>
      </c>
    </row>
    <row r="288" spans="1:15" x14ac:dyDescent="0.25">
      <c r="A288">
        <v>273</v>
      </c>
      <c r="B288" s="85">
        <v>41400</v>
      </c>
      <c r="C288" s="47">
        <v>161.49</v>
      </c>
      <c r="D288" s="47">
        <v>162.01</v>
      </c>
      <c r="E288" s="47">
        <v>161.41999999999999</v>
      </c>
      <c r="F288" s="47">
        <v>161.78</v>
      </c>
      <c r="G288" s="48">
        <v>66882100</v>
      </c>
      <c r="H288" s="47">
        <v>158.58000000000001</v>
      </c>
      <c r="I288" s="51">
        <f t="shared" si="43"/>
        <v>0.98022005192236372</v>
      </c>
      <c r="J288" s="51">
        <f t="shared" ca="1" si="44"/>
        <v>1</v>
      </c>
      <c r="K288" s="47">
        <f t="shared" si="45"/>
        <v>158.30000000000001</v>
      </c>
      <c r="L288" s="47">
        <f t="shared" si="46"/>
        <v>158.81</v>
      </c>
      <c r="M288" s="47">
        <f t="shared" si="47"/>
        <v>158.22999999999999</v>
      </c>
      <c r="N288" s="47">
        <f t="shared" si="48"/>
        <v>158.58000000000001</v>
      </c>
      <c r="O288" s="48">
        <f t="shared" ca="1" si="49"/>
        <v>66882100</v>
      </c>
    </row>
    <row r="289" spans="1:15" x14ac:dyDescent="0.25">
      <c r="A289">
        <v>274</v>
      </c>
      <c r="B289" s="85">
        <v>41397</v>
      </c>
      <c r="C289" s="47">
        <v>161.13999999999999</v>
      </c>
      <c r="D289" s="47">
        <v>161.88</v>
      </c>
      <c r="E289" s="47">
        <v>159.78</v>
      </c>
      <c r="F289" s="47">
        <v>161.37</v>
      </c>
      <c r="G289" s="48">
        <v>144202300</v>
      </c>
      <c r="H289" s="47">
        <v>158.18</v>
      </c>
      <c r="I289" s="51">
        <f t="shared" si="43"/>
        <v>0.98023176550783919</v>
      </c>
      <c r="J289" s="51">
        <f t="shared" ca="1" si="44"/>
        <v>1</v>
      </c>
      <c r="K289" s="47">
        <f t="shared" si="45"/>
        <v>157.94999999999999</v>
      </c>
      <c r="L289" s="47">
        <f t="shared" si="46"/>
        <v>158.68</v>
      </c>
      <c r="M289" s="47">
        <f t="shared" si="47"/>
        <v>156.62</v>
      </c>
      <c r="N289" s="47">
        <f t="shared" si="48"/>
        <v>158.18</v>
      </c>
      <c r="O289" s="48">
        <f t="shared" ca="1" si="49"/>
        <v>144202300</v>
      </c>
    </row>
    <row r="290" spans="1:15" x14ac:dyDescent="0.25">
      <c r="A290">
        <v>275</v>
      </c>
      <c r="B290" s="85">
        <v>41396</v>
      </c>
      <c r="C290" s="47">
        <v>158.68</v>
      </c>
      <c r="D290" s="47">
        <v>159.88999999999999</v>
      </c>
      <c r="E290" s="47">
        <v>158.53</v>
      </c>
      <c r="F290" s="47">
        <v>159.75</v>
      </c>
      <c r="G290" s="48">
        <v>96407600</v>
      </c>
      <c r="H290" s="47">
        <v>156.59</v>
      </c>
      <c r="I290" s="51">
        <f t="shared" si="43"/>
        <v>0.9802190923317684</v>
      </c>
      <c r="J290" s="51">
        <f t="shared" ca="1" si="44"/>
        <v>1</v>
      </c>
      <c r="K290" s="47">
        <f t="shared" si="45"/>
        <v>155.54</v>
      </c>
      <c r="L290" s="47">
        <f t="shared" si="46"/>
        <v>156.72999999999999</v>
      </c>
      <c r="M290" s="47">
        <f t="shared" si="47"/>
        <v>155.38999999999999</v>
      </c>
      <c r="N290" s="47">
        <f t="shared" si="48"/>
        <v>156.59</v>
      </c>
      <c r="O290" s="48">
        <f t="shared" ca="1" si="49"/>
        <v>96407600</v>
      </c>
    </row>
    <row r="291" spans="1:15" x14ac:dyDescent="0.25">
      <c r="A291">
        <v>276</v>
      </c>
      <c r="B291" s="85">
        <v>41395</v>
      </c>
      <c r="C291" s="47">
        <v>159.33000000000001</v>
      </c>
      <c r="D291" s="47">
        <v>159.41</v>
      </c>
      <c r="E291" s="47">
        <v>158.1</v>
      </c>
      <c r="F291" s="47">
        <v>158.28</v>
      </c>
      <c r="G291" s="48">
        <v>138874200</v>
      </c>
      <c r="H291" s="47">
        <v>155.15</v>
      </c>
      <c r="I291" s="51">
        <f t="shared" si="43"/>
        <v>0.980224917867071</v>
      </c>
      <c r="J291" s="51">
        <f t="shared" ca="1" si="44"/>
        <v>1</v>
      </c>
      <c r="K291" s="47">
        <f t="shared" si="45"/>
        <v>156.18</v>
      </c>
      <c r="L291" s="47">
        <f t="shared" si="46"/>
        <v>156.26</v>
      </c>
      <c r="M291" s="47">
        <f t="shared" si="47"/>
        <v>154.97</v>
      </c>
      <c r="N291" s="47">
        <f t="shared" si="48"/>
        <v>155.15</v>
      </c>
      <c r="O291" s="48">
        <f t="shared" ca="1" si="49"/>
        <v>138874200</v>
      </c>
    </row>
    <row r="292" spans="1:15" x14ac:dyDescent="0.25">
      <c r="A292">
        <v>277</v>
      </c>
      <c r="B292" s="85">
        <v>41394</v>
      </c>
      <c r="C292" s="47">
        <v>159.27000000000001</v>
      </c>
      <c r="D292" s="47">
        <v>159.72</v>
      </c>
      <c r="E292" s="47">
        <v>158.61000000000001</v>
      </c>
      <c r="F292" s="47">
        <v>159.68</v>
      </c>
      <c r="G292" s="48">
        <v>116010700</v>
      </c>
      <c r="H292" s="47">
        <v>156.52000000000001</v>
      </c>
      <c r="I292" s="51">
        <f t="shared" si="43"/>
        <v>0.98021042084168342</v>
      </c>
      <c r="J292" s="51">
        <f t="shared" ca="1" si="44"/>
        <v>1</v>
      </c>
      <c r="K292" s="47">
        <f t="shared" si="45"/>
        <v>156.12</v>
      </c>
      <c r="L292" s="47">
        <f t="shared" si="46"/>
        <v>156.56</v>
      </c>
      <c r="M292" s="47">
        <f t="shared" si="47"/>
        <v>155.47</v>
      </c>
      <c r="N292" s="47">
        <f t="shared" si="48"/>
        <v>156.52000000000001</v>
      </c>
      <c r="O292" s="48">
        <f t="shared" ca="1" si="49"/>
        <v>116010700</v>
      </c>
    </row>
    <row r="293" spans="1:15" x14ac:dyDescent="0.25">
      <c r="A293">
        <v>278</v>
      </c>
      <c r="B293" s="85">
        <v>41393</v>
      </c>
      <c r="C293" s="47">
        <v>158.66999999999999</v>
      </c>
      <c r="D293" s="47">
        <v>159.65</v>
      </c>
      <c r="E293" s="47">
        <v>158.41999999999999</v>
      </c>
      <c r="F293" s="47">
        <v>159.30000000000001</v>
      </c>
      <c r="G293" s="48">
        <v>88572800</v>
      </c>
      <c r="H293" s="47">
        <v>156.15</v>
      </c>
      <c r="I293" s="51">
        <f t="shared" si="43"/>
        <v>0.98022598870056499</v>
      </c>
      <c r="J293" s="51">
        <f t="shared" ca="1" si="44"/>
        <v>1</v>
      </c>
      <c r="K293" s="47">
        <f t="shared" si="45"/>
        <v>155.53</v>
      </c>
      <c r="L293" s="47">
        <f t="shared" si="46"/>
        <v>156.49</v>
      </c>
      <c r="M293" s="47">
        <f t="shared" si="47"/>
        <v>155.29</v>
      </c>
      <c r="N293" s="47">
        <f t="shared" si="48"/>
        <v>156.15</v>
      </c>
      <c r="O293" s="48">
        <f t="shared" ca="1" si="49"/>
        <v>88572800</v>
      </c>
    </row>
    <row r="294" spans="1:15" x14ac:dyDescent="0.25">
      <c r="A294">
        <v>279</v>
      </c>
      <c r="B294" s="85">
        <v>41390</v>
      </c>
      <c r="C294" s="47">
        <v>158.33000000000001</v>
      </c>
      <c r="D294" s="47">
        <v>158.6</v>
      </c>
      <c r="E294" s="47">
        <v>157.72999999999999</v>
      </c>
      <c r="F294" s="47">
        <v>158.24</v>
      </c>
      <c r="G294" s="48">
        <v>95918800</v>
      </c>
      <c r="H294" s="47">
        <v>155.11000000000001</v>
      </c>
      <c r="I294" s="51">
        <f t="shared" si="43"/>
        <v>0.98021991911021233</v>
      </c>
      <c r="J294" s="51">
        <f t="shared" ca="1" si="44"/>
        <v>1</v>
      </c>
      <c r="K294" s="47">
        <f t="shared" si="45"/>
        <v>155.19999999999999</v>
      </c>
      <c r="L294" s="47">
        <f t="shared" si="46"/>
        <v>155.46</v>
      </c>
      <c r="M294" s="47">
        <f t="shared" si="47"/>
        <v>154.61000000000001</v>
      </c>
      <c r="N294" s="47">
        <f t="shared" si="48"/>
        <v>155.11000000000001</v>
      </c>
      <c r="O294" s="48">
        <f t="shared" ca="1" si="49"/>
        <v>95918800</v>
      </c>
    </row>
    <row r="295" spans="1:15" x14ac:dyDescent="0.25">
      <c r="A295">
        <v>280</v>
      </c>
      <c r="B295" s="85">
        <v>41389</v>
      </c>
      <c r="C295" s="47">
        <v>158.34</v>
      </c>
      <c r="D295" s="47">
        <v>159.27000000000001</v>
      </c>
      <c r="E295" s="47">
        <v>158.1</v>
      </c>
      <c r="F295" s="47">
        <v>158.52000000000001</v>
      </c>
      <c r="G295" s="48">
        <v>131060600</v>
      </c>
      <c r="H295" s="47">
        <v>155.38999999999999</v>
      </c>
      <c r="I295" s="51">
        <f t="shared" si="43"/>
        <v>0.98025485743123886</v>
      </c>
      <c r="J295" s="51">
        <f t="shared" ca="1" si="44"/>
        <v>1</v>
      </c>
      <c r="K295" s="47">
        <f t="shared" si="45"/>
        <v>155.21</v>
      </c>
      <c r="L295" s="47">
        <f t="shared" si="46"/>
        <v>156.13</v>
      </c>
      <c r="M295" s="47">
        <f t="shared" si="47"/>
        <v>154.97999999999999</v>
      </c>
      <c r="N295" s="47">
        <f t="shared" si="48"/>
        <v>155.38999999999999</v>
      </c>
      <c r="O295" s="48">
        <f t="shared" ca="1" si="49"/>
        <v>131060600</v>
      </c>
    </row>
    <row r="296" spans="1:15" x14ac:dyDescent="0.25">
      <c r="A296">
        <v>281</v>
      </c>
      <c r="B296" s="85">
        <v>41388</v>
      </c>
      <c r="C296" s="47">
        <v>157.83000000000001</v>
      </c>
      <c r="D296" s="47">
        <v>158.30000000000001</v>
      </c>
      <c r="E296" s="47">
        <v>157.54</v>
      </c>
      <c r="F296" s="47">
        <v>157.88</v>
      </c>
      <c r="G296" s="48">
        <v>96781200</v>
      </c>
      <c r="H296" s="47">
        <v>154.76</v>
      </c>
      <c r="I296" s="51">
        <f t="shared" si="43"/>
        <v>0.98023815556118565</v>
      </c>
      <c r="J296" s="51">
        <f t="shared" ca="1" si="44"/>
        <v>1</v>
      </c>
      <c r="K296" s="47">
        <f t="shared" si="45"/>
        <v>154.71</v>
      </c>
      <c r="L296" s="47">
        <f t="shared" si="46"/>
        <v>155.16999999999999</v>
      </c>
      <c r="M296" s="47">
        <f t="shared" si="47"/>
        <v>154.43</v>
      </c>
      <c r="N296" s="47">
        <f t="shared" si="48"/>
        <v>154.76</v>
      </c>
      <c r="O296" s="48">
        <f t="shared" ca="1" si="49"/>
        <v>96781200</v>
      </c>
    </row>
    <row r="297" spans="1:15" x14ac:dyDescent="0.25">
      <c r="A297">
        <v>282</v>
      </c>
      <c r="B297" s="85">
        <v>41387</v>
      </c>
      <c r="C297" s="47">
        <v>156.94999999999999</v>
      </c>
      <c r="D297" s="47">
        <v>157.93</v>
      </c>
      <c r="E297" s="47">
        <v>156.16999999999999</v>
      </c>
      <c r="F297" s="47">
        <v>157.78</v>
      </c>
      <c r="G297" s="48">
        <v>166141300</v>
      </c>
      <c r="H297" s="47">
        <v>154.66</v>
      </c>
      <c r="I297" s="51">
        <f t="shared" si="43"/>
        <v>0.98022563062492074</v>
      </c>
      <c r="J297" s="51">
        <f t="shared" ca="1" si="44"/>
        <v>1</v>
      </c>
      <c r="K297" s="47">
        <f t="shared" si="45"/>
        <v>153.85</v>
      </c>
      <c r="L297" s="47">
        <f t="shared" si="46"/>
        <v>154.81</v>
      </c>
      <c r="M297" s="47">
        <f t="shared" si="47"/>
        <v>153.08000000000001</v>
      </c>
      <c r="N297" s="47">
        <f t="shared" si="48"/>
        <v>154.66</v>
      </c>
      <c r="O297" s="48">
        <f t="shared" ca="1" si="49"/>
        <v>166141300</v>
      </c>
    </row>
    <row r="298" spans="1:15" x14ac:dyDescent="0.25">
      <c r="A298">
        <v>283</v>
      </c>
      <c r="B298" s="85">
        <v>41386</v>
      </c>
      <c r="C298" s="47">
        <v>155.78</v>
      </c>
      <c r="D298" s="47">
        <v>156.54</v>
      </c>
      <c r="E298" s="47">
        <v>154.75</v>
      </c>
      <c r="F298" s="47">
        <v>156.16999999999999</v>
      </c>
      <c r="G298" s="48">
        <v>106553500</v>
      </c>
      <c r="H298" s="47">
        <v>153.08000000000001</v>
      </c>
      <c r="I298" s="51">
        <f t="shared" si="43"/>
        <v>0.98021386950118472</v>
      </c>
      <c r="J298" s="51">
        <f t="shared" ca="1" si="44"/>
        <v>1</v>
      </c>
      <c r="K298" s="47">
        <f t="shared" si="45"/>
        <v>152.69999999999999</v>
      </c>
      <c r="L298" s="47">
        <f t="shared" si="46"/>
        <v>153.44</v>
      </c>
      <c r="M298" s="47">
        <f t="shared" si="47"/>
        <v>151.69</v>
      </c>
      <c r="N298" s="47">
        <f t="shared" si="48"/>
        <v>153.08000000000001</v>
      </c>
      <c r="O298" s="48">
        <f t="shared" ca="1" si="49"/>
        <v>106553500</v>
      </c>
    </row>
    <row r="299" spans="1:15" x14ac:dyDescent="0.25">
      <c r="A299">
        <v>284</v>
      </c>
      <c r="B299" s="85">
        <v>41383</v>
      </c>
      <c r="C299" s="47">
        <v>154.5</v>
      </c>
      <c r="D299" s="47">
        <v>155.55000000000001</v>
      </c>
      <c r="E299" s="47">
        <v>154.12</v>
      </c>
      <c r="F299" s="47">
        <v>155.47999999999999</v>
      </c>
      <c r="G299" s="48">
        <v>149687600</v>
      </c>
      <c r="H299" s="47">
        <v>152.41</v>
      </c>
      <c r="I299" s="51">
        <f t="shared" si="43"/>
        <v>0.9802546951376383</v>
      </c>
      <c r="J299" s="51">
        <f t="shared" ca="1" si="44"/>
        <v>1</v>
      </c>
      <c r="K299" s="47">
        <f t="shared" si="45"/>
        <v>151.44999999999999</v>
      </c>
      <c r="L299" s="47">
        <f t="shared" si="46"/>
        <v>152.47999999999999</v>
      </c>
      <c r="M299" s="47">
        <f t="shared" si="47"/>
        <v>151.08000000000001</v>
      </c>
      <c r="N299" s="47">
        <f t="shared" si="48"/>
        <v>152.41</v>
      </c>
      <c r="O299" s="48">
        <f t="shared" ca="1" si="49"/>
        <v>149687600</v>
      </c>
    </row>
    <row r="300" spans="1:15" x14ac:dyDescent="0.25">
      <c r="A300">
        <v>285</v>
      </c>
      <c r="B300" s="85">
        <v>41382</v>
      </c>
      <c r="C300" s="47">
        <v>155.37</v>
      </c>
      <c r="D300" s="47">
        <v>155.41</v>
      </c>
      <c r="E300" s="47">
        <v>153.55000000000001</v>
      </c>
      <c r="F300" s="47">
        <v>154.13999999999999</v>
      </c>
      <c r="G300" s="48">
        <v>167583200</v>
      </c>
      <c r="H300" s="47">
        <v>151.09</v>
      </c>
      <c r="I300" s="51">
        <f t="shared" si="43"/>
        <v>0.98021279356429236</v>
      </c>
      <c r="J300" s="51">
        <f t="shared" ca="1" si="44"/>
        <v>1</v>
      </c>
      <c r="K300" s="47">
        <f t="shared" si="45"/>
        <v>152.30000000000001</v>
      </c>
      <c r="L300" s="47">
        <f t="shared" si="46"/>
        <v>152.33000000000001</v>
      </c>
      <c r="M300" s="47">
        <f t="shared" si="47"/>
        <v>150.51</v>
      </c>
      <c r="N300" s="47">
        <f t="shared" si="48"/>
        <v>151.09</v>
      </c>
      <c r="O300" s="48">
        <f t="shared" ca="1" si="49"/>
        <v>167583200</v>
      </c>
    </row>
    <row r="301" spans="1:15" x14ac:dyDescent="0.25">
      <c r="A301">
        <v>286</v>
      </c>
      <c r="B301" s="85">
        <v>41381</v>
      </c>
      <c r="C301" s="47">
        <v>156.29</v>
      </c>
      <c r="D301" s="47">
        <v>156.32</v>
      </c>
      <c r="E301" s="47">
        <v>154.28</v>
      </c>
      <c r="F301" s="47">
        <v>155.11000000000001</v>
      </c>
      <c r="G301" s="48">
        <v>226834800</v>
      </c>
      <c r="H301" s="47">
        <v>152.04</v>
      </c>
      <c r="I301" s="51">
        <f t="shared" si="43"/>
        <v>0.9802075946102764</v>
      </c>
      <c r="J301" s="51">
        <f t="shared" ca="1" si="44"/>
        <v>1</v>
      </c>
      <c r="K301" s="47">
        <f t="shared" si="45"/>
        <v>153.19999999999999</v>
      </c>
      <c r="L301" s="47">
        <f t="shared" si="46"/>
        <v>153.22999999999999</v>
      </c>
      <c r="M301" s="47">
        <f t="shared" si="47"/>
        <v>151.22999999999999</v>
      </c>
      <c r="N301" s="47">
        <f t="shared" si="48"/>
        <v>152.04</v>
      </c>
      <c r="O301" s="48">
        <f t="shared" ca="1" si="49"/>
        <v>226834800</v>
      </c>
    </row>
    <row r="302" spans="1:15" x14ac:dyDescent="0.25">
      <c r="A302">
        <v>287</v>
      </c>
      <c r="B302" s="85">
        <v>41380</v>
      </c>
      <c r="C302" s="47">
        <v>156.29</v>
      </c>
      <c r="D302" s="47">
        <v>157.49</v>
      </c>
      <c r="E302" s="47">
        <v>155.91</v>
      </c>
      <c r="F302" s="47">
        <v>157.41</v>
      </c>
      <c r="G302" s="48">
        <v>147507800</v>
      </c>
      <c r="H302" s="47">
        <v>154.30000000000001</v>
      </c>
      <c r="I302" s="51">
        <f t="shared" si="43"/>
        <v>0.98024267835588597</v>
      </c>
      <c r="J302" s="51">
        <f t="shared" ca="1" si="44"/>
        <v>1</v>
      </c>
      <c r="K302" s="47">
        <f t="shared" si="45"/>
        <v>153.19999999999999</v>
      </c>
      <c r="L302" s="47">
        <f t="shared" si="46"/>
        <v>154.38</v>
      </c>
      <c r="M302" s="47">
        <f t="shared" si="47"/>
        <v>152.83000000000001</v>
      </c>
      <c r="N302" s="47">
        <f t="shared" si="48"/>
        <v>154.30000000000001</v>
      </c>
      <c r="O302" s="48">
        <f t="shared" ca="1" si="49"/>
        <v>147507800</v>
      </c>
    </row>
    <row r="303" spans="1:15" x14ac:dyDescent="0.25">
      <c r="A303">
        <v>288</v>
      </c>
      <c r="B303" s="85">
        <v>41379</v>
      </c>
      <c r="C303" s="47">
        <v>158</v>
      </c>
      <c r="D303" s="47">
        <v>158.13</v>
      </c>
      <c r="E303" s="47">
        <v>155.1</v>
      </c>
      <c r="F303" s="47">
        <v>155.12</v>
      </c>
      <c r="G303" s="48">
        <v>217259000</v>
      </c>
      <c r="H303" s="47">
        <v>152.05000000000001</v>
      </c>
      <c r="I303" s="51">
        <f t="shared" si="43"/>
        <v>0.98020887055183092</v>
      </c>
      <c r="J303" s="51">
        <f t="shared" ca="1" si="44"/>
        <v>1</v>
      </c>
      <c r="K303" s="47">
        <f t="shared" si="45"/>
        <v>154.87</v>
      </c>
      <c r="L303" s="47">
        <f t="shared" si="46"/>
        <v>155</v>
      </c>
      <c r="M303" s="47">
        <f t="shared" si="47"/>
        <v>152.03</v>
      </c>
      <c r="N303" s="47">
        <f t="shared" si="48"/>
        <v>152.05000000000001</v>
      </c>
      <c r="O303" s="48">
        <f t="shared" ca="1" si="49"/>
        <v>217259000</v>
      </c>
    </row>
    <row r="304" spans="1:15" x14ac:dyDescent="0.25">
      <c r="A304">
        <v>289</v>
      </c>
      <c r="B304" s="85">
        <v>41376</v>
      </c>
      <c r="C304" s="47">
        <v>158.68</v>
      </c>
      <c r="D304" s="47">
        <v>159.04</v>
      </c>
      <c r="E304" s="47">
        <v>157.91999999999999</v>
      </c>
      <c r="F304" s="47">
        <v>158.80000000000001</v>
      </c>
      <c r="G304" s="48">
        <v>116359900</v>
      </c>
      <c r="H304" s="47">
        <v>155.66</v>
      </c>
      <c r="I304" s="51">
        <f t="shared" si="43"/>
        <v>0.98022670025188907</v>
      </c>
      <c r="J304" s="51">
        <f t="shared" ca="1" si="44"/>
        <v>1</v>
      </c>
      <c r="K304" s="47">
        <f t="shared" si="45"/>
        <v>155.54</v>
      </c>
      <c r="L304" s="47">
        <f t="shared" si="46"/>
        <v>155.9</v>
      </c>
      <c r="M304" s="47">
        <f t="shared" si="47"/>
        <v>154.80000000000001</v>
      </c>
      <c r="N304" s="47">
        <f t="shared" si="48"/>
        <v>155.66</v>
      </c>
      <c r="O304" s="48">
        <f t="shared" ca="1" si="49"/>
        <v>116359900</v>
      </c>
    </row>
    <row r="305" spans="1:15" x14ac:dyDescent="0.25">
      <c r="A305">
        <v>290</v>
      </c>
      <c r="B305" s="85">
        <v>41375</v>
      </c>
      <c r="C305" s="47">
        <v>158.69999999999999</v>
      </c>
      <c r="D305" s="47">
        <v>159.71</v>
      </c>
      <c r="E305" s="47">
        <v>158.54</v>
      </c>
      <c r="F305" s="47">
        <v>159.19</v>
      </c>
      <c r="G305" s="48">
        <v>110142500</v>
      </c>
      <c r="H305" s="47">
        <v>156.04</v>
      </c>
      <c r="I305" s="51">
        <f t="shared" si="43"/>
        <v>0.98021232489477983</v>
      </c>
      <c r="J305" s="51">
        <f t="shared" ca="1" si="44"/>
        <v>1</v>
      </c>
      <c r="K305" s="47">
        <f t="shared" si="45"/>
        <v>155.56</v>
      </c>
      <c r="L305" s="47">
        <f t="shared" si="46"/>
        <v>156.55000000000001</v>
      </c>
      <c r="M305" s="47">
        <f t="shared" si="47"/>
        <v>155.4</v>
      </c>
      <c r="N305" s="47">
        <f t="shared" si="48"/>
        <v>156.04</v>
      </c>
      <c r="O305" s="48">
        <f t="shared" ca="1" si="49"/>
        <v>110142500</v>
      </c>
    </row>
    <row r="306" spans="1:15" x14ac:dyDescent="0.25">
      <c r="A306">
        <v>291</v>
      </c>
      <c r="B306" s="85">
        <v>41374</v>
      </c>
      <c r="C306" s="47">
        <v>157.16999999999999</v>
      </c>
      <c r="D306" s="47">
        <v>158.87</v>
      </c>
      <c r="E306" s="47">
        <v>157.13</v>
      </c>
      <c r="F306" s="47">
        <v>158.66999999999999</v>
      </c>
      <c r="G306" s="48">
        <v>135711100</v>
      </c>
      <c r="H306" s="47">
        <v>155.53</v>
      </c>
      <c r="I306" s="51">
        <f t="shared" si="43"/>
        <v>0.98021049977941643</v>
      </c>
      <c r="J306" s="51">
        <f t="shared" ca="1" si="44"/>
        <v>1</v>
      </c>
      <c r="K306" s="47">
        <f t="shared" si="45"/>
        <v>154.06</v>
      </c>
      <c r="L306" s="47">
        <f t="shared" si="46"/>
        <v>155.72999999999999</v>
      </c>
      <c r="M306" s="47">
        <f t="shared" si="47"/>
        <v>154.02000000000001</v>
      </c>
      <c r="N306" s="47">
        <f t="shared" si="48"/>
        <v>155.53</v>
      </c>
      <c r="O306" s="48">
        <f t="shared" ca="1" si="49"/>
        <v>135711100</v>
      </c>
    </row>
    <row r="307" spans="1:15" x14ac:dyDescent="0.25">
      <c r="A307">
        <v>292</v>
      </c>
      <c r="B307" s="85">
        <v>41373</v>
      </c>
      <c r="C307" s="47">
        <v>156.5</v>
      </c>
      <c r="D307" s="47">
        <v>157.32</v>
      </c>
      <c r="E307" s="47">
        <v>155.97999999999999</v>
      </c>
      <c r="F307" s="47">
        <v>156.75</v>
      </c>
      <c r="G307" s="48">
        <v>101922200</v>
      </c>
      <c r="H307" s="47">
        <v>153.65</v>
      </c>
      <c r="I307" s="51">
        <f t="shared" si="43"/>
        <v>0.98022328548644344</v>
      </c>
      <c r="J307" s="51">
        <f t="shared" ca="1" si="44"/>
        <v>1</v>
      </c>
      <c r="K307" s="47">
        <f t="shared" si="45"/>
        <v>153.4</v>
      </c>
      <c r="L307" s="47">
        <f t="shared" si="46"/>
        <v>154.21</v>
      </c>
      <c r="M307" s="47">
        <f t="shared" si="47"/>
        <v>152.9</v>
      </c>
      <c r="N307" s="47">
        <f t="shared" si="48"/>
        <v>153.65</v>
      </c>
      <c r="O307" s="48">
        <f t="shared" ca="1" si="49"/>
        <v>101922200</v>
      </c>
    </row>
    <row r="308" spans="1:15" x14ac:dyDescent="0.25">
      <c r="A308">
        <v>293</v>
      </c>
      <c r="B308" s="85">
        <v>41372</v>
      </c>
      <c r="C308" s="47">
        <v>155.27000000000001</v>
      </c>
      <c r="D308" s="47">
        <v>156.22</v>
      </c>
      <c r="E308" s="47">
        <v>154.75</v>
      </c>
      <c r="F308" s="47">
        <v>156.21</v>
      </c>
      <c r="G308" s="48">
        <v>86571200</v>
      </c>
      <c r="H308" s="47">
        <v>153.12</v>
      </c>
      <c r="I308" s="51">
        <f t="shared" si="43"/>
        <v>0.98021893604762822</v>
      </c>
      <c r="J308" s="51">
        <f t="shared" ca="1" si="44"/>
        <v>1</v>
      </c>
      <c r="K308" s="47">
        <f t="shared" si="45"/>
        <v>152.19999999999999</v>
      </c>
      <c r="L308" s="47">
        <f t="shared" si="46"/>
        <v>153.13</v>
      </c>
      <c r="M308" s="47">
        <f t="shared" si="47"/>
        <v>151.69</v>
      </c>
      <c r="N308" s="47">
        <f t="shared" si="48"/>
        <v>153.12</v>
      </c>
      <c r="O308" s="48">
        <f t="shared" ca="1" si="49"/>
        <v>86571200</v>
      </c>
    </row>
    <row r="309" spans="1:15" x14ac:dyDescent="0.25">
      <c r="A309">
        <v>294</v>
      </c>
      <c r="B309" s="85">
        <v>41369</v>
      </c>
      <c r="C309" s="47">
        <v>153.94999999999999</v>
      </c>
      <c r="D309" s="47">
        <v>155.35</v>
      </c>
      <c r="E309" s="47">
        <v>153.77000000000001</v>
      </c>
      <c r="F309" s="47">
        <v>155.16</v>
      </c>
      <c r="G309" s="48">
        <v>159666000</v>
      </c>
      <c r="H309" s="47">
        <v>152.09</v>
      </c>
      <c r="I309" s="51">
        <f t="shared" si="43"/>
        <v>0.98021397267336952</v>
      </c>
      <c r="J309" s="51">
        <f t="shared" ca="1" si="44"/>
        <v>1</v>
      </c>
      <c r="K309" s="47">
        <f t="shared" si="45"/>
        <v>150.9</v>
      </c>
      <c r="L309" s="47">
        <f t="shared" si="46"/>
        <v>152.28</v>
      </c>
      <c r="M309" s="47">
        <f t="shared" si="47"/>
        <v>150.72999999999999</v>
      </c>
      <c r="N309" s="47">
        <f t="shared" si="48"/>
        <v>152.09</v>
      </c>
      <c r="O309" s="48">
        <f t="shared" ca="1" si="49"/>
        <v>159666000</v>
      </c>
    </row>
    <row r="310" spans="1:15" x14ac:dyDescent="0.25">
      <c r="A310">
        <v>295</v>
      </c>
      <c r="B310" s="85">
        <v>41368</v>
      </c>
      <c r="C310" s="47">
        <v>155.43</v>
      </c>
      <c r="D310" s="47">
        <v>156.16999999999999</v>
      </c>
      <c r="E310" s="47">
        <v>155.09</v>
      </c>
      <c r="F310" s="47">
        <v>155.86000000000001</v>
      </c>
      <c r="G310" s="48">
        <v>131885000</v>
      </c>
      <c r="H310" s="47">
        <v>152.78</v>
      </c>
      <c r="I310" s="51">
        <f t="shared" si="43"/>
        <v>0.98023867573463352</v>
      </c>
      <c r="J310" s="51">
        <f t="shared" ca="1" si="44"/>
        <v>1</v>
      </c>
      <c r="K310" s="47">
        <f t="shared" si="45"/>
        <v>152.36000000000001</v>
      </c>
      <c r="L310" s="47">
        <f t="shared" si="46"/>
        <v>153.08000000000001</v>
      </c>
      <c r="M310" s="47">
        <f t="shared" si="47"/>
        <v>152.03</v>
      </c>
      <c r="N310" s="47">
        <f t="shared" si="48"/>
        <v>152.78</v>
      </c>
      <c r="O310" s="48">
        <f t="shared" ca="1" si="49"/>
        <v>131885000</v>
      </c>
    </row>
    <row r="311" spans="1:15" x14ac:dyDescent="0.25">
      <c r="A311">
        <v>296</v>
      </c>
      <c r="B311" s="85">
        <v>41367</v>
      </c>
      <c r="C311" s="47">
        <v>156.91</v>
      </c>
      <c r="D311" s="47">
        <v>157.03</v>
      </c>
      <c r="E311" s="47">
        <v>154.82</v>
      </c>
      <c r="F311" s="47">
        <v>155.22999999999999</v>
      </c>
      <c r="G311" s="48">
        <v>154167400</v>
      </c>
      <c r="H311" s="47">
        <v>152.16</v>
      </c>
      <c r="I311" s="51">
        <f t="shared" si="43"/>
        <v>0.98022289505894489</v>
      </c>
      <c r="J311" s="51">
        <f t="shared" ca="1" si="44"/>
        <v>1</v>
      </c>
      <c r="K311" s="47">
        <f t="shared" si="45"/>
        <v>153.81</v>
      </c>
      <c r="L311" s="47">
        <f t="shared" si="46"/>
        <v>153.91999999999999</v>
      </c>
      <c r="M311" s="47">
        <f t="shared" si="47"/>
        <v>151.76</v>
      </c>
      <c r="N311" s="47">
        <f t="shared" si="48"/>
        <v>152.16</v>
      </c>
      <c r="O311" s="48">
        <f t="shared" ca="1" si="49"/>
        <v>154167400</v>
      </c>
    </row>
    <row r="312" spans="1:15" x14ac:dyDescent="0.25">
      <c r="A312">
        <v>297</v>
      </c>
      <c r="B312" s="85">
        <v>41366</v>
      </c>
      <c r="C312" s="47">
        <v>156.61000000000001</v>
      </c>
      <c r="D312" s="47">
        <v>157.21</v>
      </c>
      <c r="E312" s="47">
        <v>156.37</v>
      </c>
      <c r="F312" s="47">
        <v>156.82</v>
      </c>
      <c r="G312" s="48">
        <v>101504300</v>
      </c>
      <c r="H312" s="47">
        <v>153.72</v>
      </c>
      <c r="I312" s="51">
        <f t="shared" si="43"/>
        <v>0.9802321132508609</v>
      </c>
      <c r="J312" s="51">
        <f t="shared" ca="1" si="44"/>
        <v>1</v>
      </c>
      <c r="K312" s="47">
        <f t="shared" si="45"/>
        <v>153.51</v>
      </c>
      <c r="L312" s="47">
        <f t="shared" si="46"/>
        <v>154.1</v>
      </c>
      <c r="M312" s="47">
        <f t="shared" si="47"/>
        <v>153.28</v>
      </c>
      <c r="N312" s="47">
        <f t="shared" si="48"/>
        <v>153.72</v>
      </c>
      <c r="O312" s="48">
        <f t="shared" ca="1" si="49"/>
        <v>101504300</v>
      </c>
    </row>
    <row r="313" spans="1:15" x14ac:dyDescent="0.25">
      <c r="A313">
        <v>298</v>
      </c>
      <c r="B313" s="85">
        <v>41365</v>
      </c>
      <c r="C313" s="47">
        <v>156.59</v>
      </c>
      <c r="D313" s="47">
        <v>156.91</v>
      </c>
      <c r="E313" s="47">
        <v>155.66999999999999</v>
      </c>
      <c r="F313" s="47">
        <v>156.05000000000001</v>
      </c>
      <c r="G313" s="48">
        <v>99194100</v>
      </c>
      <c r="H313" s="47">
        <v>152.97</v>
      </c>
      <c r="I313" s="51">
        <f t="shared" si="43"/>
        <v>0.98026273630246707</v>
      </c>
      <c r="J313" s="51">
        <f t="shared" ca="1" si="44"/>
        <v>1</v>
      </c>
      <c r="K313" s="47">
        <f t="shared" si="45"/>
        <v>153.5</v>
      </c>
      <c r="L313" s="47">
        <f t="shared" si="46"/>
        <v>153.81</v>
      </c>
      <c r="M313" s="47">
        <f t="shared" si="47"/>
        <v>152.6</v>
      </c>
      <c r="N313" s="47">
        <f t="shared" si="48"/>
        <v>152.97</v>
      </c>
      <c r="O313" s="48">
        <f t="shared" ca="1" si="49"/>
        <v>99194100</v>
      </c>
    </row>
    <row r="314" spans="1:15" x14ac:dyDescent="0.25">
      <c r="A314">
        <v>299</v>
      </c>
      <c r="B314" s="85">
        <v>41361</v>
      </c>
      <c r="C314" s="47">
        <v>156.09</v>
      </c>
      <c r="D314" s="47">
        <v>156.85</v>
      </c>
      <c r="E314" s="47">
        <v>155.75</v>
      </c>
      <c r="F314" s="47">
        <v>156.66999999999999</v>
      </c>
      <c r="G314" s="48">
        <v>102932800</v>
      </c>
      <c r="H314" s="47">
        <v>153.57</v>
      </c>
      <c r="I314" s="51">
        <f t="shared" si="43"/>
        <v>0.98021318695346915</v>
      </c>
      <c r="J314" s="51">
        <f t="shared" ca="1" si="44"/>
        <v>1</v>
      </c>
      <c r="K314" s="47">
        <f t="shared" si="45"/>
        <v>153</v>
      </c>
      <c r="L314" s="47">
        <f t="shared" si="46"/>
        <v>153.75</v>
      </c>
      <c r="M314" s="47">
        <f t="shared" si="47"/>
        <v>152.66999999999999</v>
      </c>
      <c r="N314" s="47">
        <f t="shared" si="48"/>
        <v>153.57</v>
      </c>
      <c r="O314" s="48">
        <f t="shared" ca="1" si="49"/>
        <v>102932800</v>
      </c>
    </row>
    <row r="315" spans="1:15" x14ac:dyDescent="0.25">
      <c r="A315">
        <v>300</v>
      </c>
      <c r="B315" s="85">
        <v>41360</v>
      </c>
      <c r="C315" s="47">
        <v>155.26</v>
      </c>
      <c r="D315" s="47">
        <v>156.24</v>
      </c>
      <c r="E315" s="47">
        <v>155</v>
      </c>
      <c r="F315" s="47">
        <v>156.19</v>
      </c>
      <c r="G315" s="48">
        <v>99950600</v>
      </c>
      <c r="H315" s="47">
        <v>153.1</v>
      </c>
      <c r="I315" s="51">
        <f t="shared" si="43"/>
        <v>0.98021640309878988</v>
      </c>
      <c r="J315" s="51">
        <f t="shared" ca="1" si="44"/>
        <v>1</v>
      </c>
      <c r="K315" s="47">
        <f t="shared" si="45"/>
        <v>152.19</v>
      </c>
      <c r="L315" s="47">
        <f t="shared" si="46"/>
        <v>153.15</v>
      </c>
      <c r="M315" s="47">
        <f t="shared" si="47"/>
        <v>151.93</v>
      </c>
      <c r="N315" s="47">
        <f t="shared" si="48"/>
        <v>153.1</v>
      </c>
      <c r="O315" s="48">
        <f t="shared" ca="1" si="49"/>
        <v>99950600</v>
      </c>
    </row>
    <row r="316" spans="1:15" x14ac:dyDescent="0.25">
      <c r="A316">
        <v>301</v>
      </c>
      <c r="B316" s="85">
        <v>41359</v>
      </c>
      <c r="C316" s="47">
        <v>155.59</v>
      </c>
      <c r="D316" s="47">
        <v>156.22999999999999</v>
      </c>
      <c r="E316" s="47">
        <v>155.41999999999999</v>
      </c>
      <c r="F316" s="47">
        <v>156.19</v>
      </c>
      <c r="G316" s="48">
        <v>86856600</v>
      </c>
      <c r="H316" s="47">
        <v>153.1</v>
      </c>
      <c r="I316" s="51">
        <f t="shared" si="43"/>
        <v>0.98021640309878988</v>
      </c>
      <c r="J316" s="51">
        <f t="shared" ca="1" si="44"/>
        <v>1</v>
      </c>
      <c r="K316" s="47">
        <f t="shared" si="45"/>
        <v>152.51</v>
      </c>
      <c r="L316" s="47">
        <f t="shared" si="46"/>
        <v>153.13999999999999</v>
      </c>
      <c r="M316" s="47">
        <f t="shared" si="47"/>
        <v>152.35</v>
      </c>
      <c r="N316" s="47">
        <f t="shared" si="48"/>
        <v>153.1</v>
      </c>
      <c r="O316" s="48">
        <f t="shared" ca="1" si="49"/>
        <v>86856600</v>
      </c>
    </row>
    <row r="317" spans="1:15" x14ac:dyDescent="0.25">
      <c r="A317">
        <v>302</v>
      </c>
      <c r="B317" s="85">
        <v>41358</v>
      </c>
      <c r="C317" s="47">
        <v>156.01</v>
      </c>
      <c r="D317" s="47">
        <v>156.27000000000001</v>
      </c>
      <c r="E317" s="47">
        <v>154.35</v>
      </c>
      <c r="F317" s="47">
        <v>154.94999999999999</v>
      </c>
      <c r="G317" s="48">
        <v>151322300</v>
      </c>
      <c r="H317" s="47">
        <v>151.88999999999999</v>
      </c>
      <c r="I317" s="51">
        <f t="shared" si="43"/>
        <v>0.98025169409486934</v>
      </c>
      <c r="J317" s="51">
        <f t="shared" ca="1" si="44"/>
        <v>1</v>
      </c>
      <c r="K317" s="47">
        <f t="shared" si="45"/>
        <v>152.93</v>
      </c>
      <c r="L317" s="47">
        <f t="shared" si="46"/>
        <v>153.18</v>
      </c>
      <c r="M317" s="47">
        <f t="shared" si="47"/>
        <v>151.30000000000001</v>
      </c>
      <c r="N317" s="47">
        <f t="shared" si="48"/>
        <v>151.88999999999999</v>
      </c>
      <c r="O317" s="48">
        <f t="shared" ca="1" si="49"/>
        <v>151322300</v>
      </c>
    </row>
    <row r="318" spans="1:15" x14ac:dyDescent="0.25">
      <c r="A318">
        <v>303</v>
      </c>
      <c r="B318" s="85">
        <v>41355</v>
      </c>
      <c r="C318" s="47">
        <v>154.85</v>
      </c>
      <c r="D318" s="47">
        <v>155.6</v>
      </c>
      <c r="E318" s="47">
        <v>154.72999999999999</v>
      </c>
      <c r="F318" s="47">
        <v>155.6</v>
      </c>
      <c r="G318" s="48">
        <v>111163600</v>
      </c>
      <c r="H318" s="47">
        <v>152.53</v>
      </c>
      <c r="I318" s="51">
        <f t="shared" si="43"/>
        <v>0.98026992287917747</v>
      </c>
      <c r="J318" s="51">
        <f t="shared" ca="1" si="44"/>
        <v>1</v>
      </c>
      <c r="K318" s="47">
        <f t="shared" si="45"/>
        <v>151.79</v>
      </c>
      <c r="L318" s="47">
        <f t="shared" si="46"/>
        <v>152.53</v>
      </c>
      <c r="M318" s="47">
        <f t="shared" si="47"/>
        <v>151.68</v>
      </c>
      <c r="N318" s="47">
        <f t="shared" si="48"/>
        <v>152.53</v>
      </c>
      <c r="O318" s="48">
        <f t="shared" ca="1" si="49"/>
        <v>111163600</v>
      </c>
    </row>
    <row r="319" spans="1:15" x14ac:dyDescent="0.25">
      <c r="A319">
        <v>304</v>
      </c>
      <c r="B319" s="85">
        <v>41354</v>
      </c>
      <c r="C319" s="47">
        <v>154.76</v>
      </c>
      <c r="D319" s="47">
        <v>155.63999999999999</v>
      </c>
      <c r="E319" s="47">
        <v>154.1</v>
      </c>
      <c r="F319" s="47">
        <v>154.36000000000001</v>
      </c>
      <c r="G319" s="48">
        <v>128605000</v>
      </c>
      <c r="H319" s="47">
        <v>151.31</v>
      </c>
      <c r="I319" s="51">
        <f t="shared" si="43"/>
        <v>0.98024099507644458</v>
      </c>
      <c r="J319" s="51">
        <f t="shared" ca="1" si="44"/>
        <v>1</v>
      </c>
      <c r="K319" s="47">
        <f t="shared" si="45"/>
        <v>151.69999999999999</v>
      </c>
      <c r="L319" s="47">
        <f t="shared" si="46"/>
        <v>152.56</v>
      </c>
      <c r="M319" s="47">
        <f t="shared" si="47"/>
        <v>151.06</v>
      </c>
      <c r="N319" s="47">
        <f t="shared" si="48"/>
        <v>151.31</v>
      </c>
      <c r="O319" s="48">
        <f t="shared" ca="1" si="49"/>
        <v>128605000</v>
      </c>
    </row>
    <row r="320" spans="1:15" x14ac:dyDescent="0.25">
      <c r="A320">
        <v>305</v>
      </c>
      <c r="B320" s="85">
        <v>41353</v>
      </c>
      <c r="C320" s="47">
        <v>155.52000000000001</v>
      </c>
      <c r="D320" s="47">
        <v>155.94999999999999</v>
      </c>
      <c r="E320" s="47">
        <v>155.26</v>
      </c>
      <c r="F320" s="47">
        <v>155.69</v>
      </c>
      <c r="G320" s="48">
        <v>113759300</v>
      </c>
      <c r="H320" s="47">
        <v>152.61000000000001</v>
      </c>
      <c r="I320" s="51">
        <f t="shared" si="43"/>
        <v>0.98021709807951707</v>
      </c>
      <c r="J320" s="51">
        <f t="shared" ca="1" si="44"/>
        <v>1</v>
      </c>
      <c r="K320" s="47">
        <f t="shared" si="45"/>
        <v>152.44</v>
      </c>
      <c r="L320" s="47">
        <f t="shared" si="46"/>
        <v>152.86000000000001</v>
      </c>
      <c r="M320" s="47">
        <f t="shared" si="47"/>
        <v>152.19</v>
      </c>
      <c r="N320" s="47">
        <f t="shared" si="48"/>
        <v>152.61000000000001</v>
      </c>
      <c r="O320" s="48">
        <f t="shared" ca="1" si="49"/>
        <v>113759300</v>
      </c>
    </row>
    <row r="321" spans="1:15" x14ac:dyDescent="0.25">
      <c r="A321">
        <v>306</v>
      </c>
      <c r="B321" s="85">
        <v>41352</v>
      </c>
      <c r="C321" s="47">
        <v>155.30000000000001</v>
      </c>
      <c r="D321" s="47">
        <v>155.51</v>
      </c>
      <c r="E321" s="47">
        <v>153.59</v>
      </c>
      <c r="F321" s="47">
        <v>154.61000000000001</v>
      </c>
      <c r="G321" s="48">
        <v>167567300</v>
      </c>
      <c r="H321" s="47">
        <v>151.55000000000001</v>
      </c>
      <c r="I321" s="51">
        <f t="shared" si="43"/>
        <v>0.98020826595951105</v>
      </c>
      <c r="J321" s="51">
        <f t="shared" ca="1" si="44"/>
        <v>1</v>
      </c>
      <c r="K321" s="47">
        <f t="shared" si="45"/>
        <v>152.22999999999999</v>
      </c>
      <c r="L321" s="47">
        <f t="shared" si="46"/>
        <v>152.43</v>
      </c>
      <c r="M321" s="47">
        <f t="shared" si="47"/>
        <v>150.55000000000001</v>
      </c>
      <c r="N321" s="47">
        <f t="shared" si="48"/>
        <v>151.55000000000001</v>
      </c>
      <c r="O321" s="48">
        <f t="shared" ca="1" si="49"/>
        <v>167567300</v>
      </c>
    </row>
    <row r="322" spans="1:15" x14ac:dyDescent="0.25">
      <c r="A322">
        <v>307</v>
      </c>
      <c r="B322" s="85">
        <v>41351</v>
      </c>
      <c r="C322" s="47">
        <v>154.34</v>
      </c>
      <c r="D322" s="47">
        <v>155.63999999999999</v>
      </c>
      <c r="E322" s="47">
        <v>154.19999999999999</v>
      </c>
      <c r="F322" s="47">
        <v>154.97</v>
      </c>
      <c r="G322" s="48">
        <v>126704300</v>
      </c>
      <c r="H322" s="47">
        <v>151.91</v>
      </c>
      <c r="I322" s="51">
        <f t="shared" si="43"/>
        <v>0.98025424275666262</v>
      </c>
      <c r="J322" s="51">
        <f t="shared" ca="1" si="44"/>
        <v>1</v>
      </c>
      <c r="K322" s="47">
        <f t="shared" si="45"/>
        <v>151.29</v>
      </c>
      <c r="L322" s="47">
        <f t="shared" si="46"/>
        <v>152.57</v>
      </c>
      <c r="M322" s="47">
        <f t="shared" si="47"/>
        <v>151.16</v>
      </c>
      <c r="N322" s="47">
        <f t="shared" si="48"/>
        <v>151.91</v>
      </c>
      <c r="O322" s="48">
        <f t="shared" ca="1" si="49"/>
        <v>126704300</v>
      </c>
    </row>
    <row r="323" spans="1:15" x14ac:dyDescent="0.25">
      <c r="A323">
        <v>308</v>
      </c>
      <c r="B323" s="85">
        <v>41348</v>
      </c>
      <c r="C323" s="47">
        <v>155.85</v>
      </c>
      <c r="D323" s="47">
        <v>156.04</v>
      </c>
      <c r="E323" s="47">
        <v>155.31</v>
      </c>
      <c r="F323" s="47">
        <v>155.83000000000001</v>
      </c>
      <c r="G323" s="48">
        <v>138601100</v>
      </c>
      <c r="H323" s="47">
        <v>152.75</v>
      </c>
      <c r="I323" s="51">
        <f t="shared" si="43"/>
        <v>0.98023487133414611</v>
      </c>
      <c r="J323" s="51">
        <f t="shared" ca="1" si="44"/>
        <v>1</v>
      </c>
      <c r="K323" s="47">
        <f t="shared" si="45"/>
        <v>152.77000000000001</v>
      </c>
      <c r="L323" s="47">
        <f t="shared" si="46"/>
        <v>152.96</v>
      </c>
      <c r="M323" s="47">
        <f t="shared" si="47"/>
        <v>152.24</v>
      </c>
      <c r="N323" s="47">
        <f t="shared" si="48"/>
        <v>152.75</v>
      </c>
      <c r="O323" s="48">
        <f t="shared" ca="1" si="49"/>
        <v>138601100</v>
      </c>
    </row>
    <row r="324" spans="1:15" x14ac:dyDescent="0.25">
      <c r="A324">
        <v>309</v>
      </c>
      <c r="B324" s="85">
        <v>41347</v>
      </c>
      <c r="C324" s="47">
        <v>156.31</v>
      </c>
      <c r="D324" s="47">
        <v>156.80000000000001</v>
      </c>
      <c r="E324" s="47">
        <v>155.91</v>
      </c>
      <c r="F324" s="47">
        <v>156.72999999999999</v>
      </c>
      <c r="G324" s="48">
        <v>126329900</v>
      </c>
      <c r="H324" s="47">
        <v>152.94999999999999</v>
      </c>
      <c r="I324" s="51">
        <f t="shared" si="43"/>
        <v>0.97588209021884764</v>
      </c>
      <c r="J324" s="51">
        <f t="shared" ca="1" si="44"/>
        <v>1</v>
      </c>
      <c r="K324" s="47">
        <f t="shared" si="45"/>
        <v>152.54</v>
      </c>
      <c r="L324" s="47">
        <f t="shared" si="46"/>
        <v>153.02000000000001</v>
      </c>
      <c r="M324" s="47">
        <f t="shared" si="47"/>
        <v>152.15</v>
      </c>
      <c r="N324" s="47">
        <f t="shared" si="48"/>
        <v>152.94999999999999</v>
      </c>
      <c r="O324" s="48">
        <f t="shared" ca="1" si="49"/>
        <v>126329900</v>
      </c>
    </row>
    <row r="325" spans="1:15" x14ac:dyDescent="0.25">
      <c r="A325">
        <v>310</v>
      </c>
      <c r="B325" s="85">
        <v>41346</v>
      </c>
      <c r="C325" s="47">
        <v>155.76</v>
      </c>
      <c r="D325" s="47">
        <v>156.12</v>
      </c>
      <c r="E325" s="47">
        <v>155.22999999999999</v>
      </c>
      <c r="F325" s="47">
        <v>155.9</v>
      </c>
      <c r="G325" s="48">
        <v>92550900</v>
      </c>
      <c r="H325" s="47">
        <v>152.13999999999999</v>
      </c>
      <c r="I325" s="51">
        <f t="shared" si="43"/>
        <v>0.9758819756254008</v>
      </c>
      <c r="J325" s="51">
        <f t="shared" ca="1" si="44"/>
        <v>1</v>
      </c>
      <c r="K325" s="47">
        <f t="shared" si="45"/>
        <v>152</v>
      </c>
      <c r="L325" s="47">
        <f t="shared" si="46"/>
        <v>152.35</v>
      </c>
      <c r="M325" s="47">
        <f t="shared" si="47"/>
        <v>151.49</v>
      </c>
      <c r="N325" s="47">
        <f t="shared" si="48"/>
        <v>152.13999999999999</v>
      </c>
      <c r="O325" s="48">
        <f t="shared" ca="1" si="49"/>
        <v>92550900</v>
      </c>
    </row>
    <row r="326" spans="1:15" x14ac:dyDescent="0.25">
      <c r="A326">
        <v>311</v>
      </c>
      <c r="B326" s="85">
        <v>41345</v>
      </c>
      <c r="C326" s="47">
        <v>155.91999999999999</v>
      </c>
      <c r="D326" s="47">
        <v>156.1</v>
      </c>
      <c r="E326" s="47">
        <v>155.21</v>
      </c>
      <c r="F326" s="47">
        <v>155.68</v>
      </c>
      <c r="G326" s="48">
        <v>105755800</v>
      </c>
      <c r="H326" s="47">
        <v>151.93</v>
      </c>
      <c r="I326" s="51">
        <f t="shared" si="43"/>
        <v>0.97591212744090439</v>
      </c>
      <c r="J326" s="51">
        <f t="shared" ca="1" si="44"/>
        <v>1</v>
      </c>
      <c r="K326" s="47">
        <f t="shared" si="45"/>
        <v>152.16</v>
      </c>
      <c r="L326" s="47">
        <f t="shared" si="46"/>
        <v>152.34</v>
      </c>
      <c r="M326" s="47">
        <f t="shared" si="47"/>
        <v>151.47</v>
      </c>
      <c r="N326" s="47">
        <f t="shared" si="48"/>
        <v>151.93</v>
      </c>
      <c r="O326" s="48">
        <f t="shared" ca="1" si="49"/>
        <v>105755800</v>
      </c>
    </row>
    <row r="327" spans="1:15" x14ac:dyDescent="0.25">
      <c r="A327">
        <v>312</v>
      </c>
      <c r="B327" s="85">
        <v>41344</v>
      </c>
      <c r="C327" s="47">
        <v>155.32</v>
      </c>
      <c r="D327" s="47">
        <v>156.04</v>
      </c>
      <c r="E327" s="47">
        <v>155.13</v>
      </c>
      <c r="F327" s="47">
        <v>156.03</v>
      </c>
      <c r="G327" s="48">
        <v>83746800</v>
      </c>
      <c r="H327" s="47">
        <v>152.27000000000001</v>
      </c>
      <c r="I327" s="51">
        <f t="shared" si="43"/>
        <v>0.97590207011472163</v>
      </c>
      <c r="J327" s="51">
        <f t="shared" ca="1" si="44"/>
        <v>1</v>
      </c>
      <c r="K327" s="47">
        <f t="shared" si="45"/>
        <v>151.58000000000001</v>
      </c>
      <c r="L327" s="47">
        <f t="shared" si="46"/>
        <v>152.28</v>
      </c>
      <c r="M327" s="47">
        <f t="shared" si="47"/>
        <v>151.38999999999999</v>
      </c>
      <c r="N327" s="47">
        <f t="shared" si="48"/>
        <v>152.27000000000001</v>
      </c>
      <c r="O327" s="48">
        <f t="shared" ca="1" si="49"/>
        <v>83746800</v>
      </c>
    </row>
    <row r="328" spans="1:15" x14ac:dyDescent="0.25">
      <c r="A328">
        <v>313</v>
      </c>
      <c r="B328" s="85">
        <v>41341</v>
      </c>
      <c r="C328" s="47">
        <v>155.46</v>
      </c>
      <c r="D328" s="47">
        <v>155.65</v>
      </c>
      <c r="E328" s="47">
        <v>154.66</v>
      </c>
      <c r="F328" s="47">
        <v>155.44</v>
      </c>
      <c r="G328" s="48">
        <v>123477800</v>
      </c>
      <c r="H328" s="47">
        <v>151.69</v>
      </c>
      <c r="I328" s="51">
        <f t="shared" si="43"/>
        <v>0.97587493566649508</v>
      </c>
      <c r="J328" s="51">
        <f t="shared" ca="1" si="44"/>
        <v>1</v>
      </c>
      <c r="K328" s="47">
        <f t="shared" si="45"/>
        <v>151.71</v>
      </c>
      <c r="L328" s="47">
        <f t="shared" si="46"/>
        <v>151.88999999999999</v>
      </c>
      <c r="M328" s="47">
        <f t="shared" si="47"/>
        <v>150.93</v>
      </c>
      <c r="N328" s="47">
        <f t="shared" si="48"/>
        <v>151.69</v>
      </c>
      <c r="O328" s="48">
        <f t="shared" ca="1" si="49"/>
        <v>123477800</v>
      </c>
    </row>
    <row r="329" spans="1:15" x14ac:dyDescent="0.25">
      <c r="A329">
        <v>314</v>
      </c>
      <c r="B329" s="85">
        <v>41340</v>
      </c>
      <c r="C329" s="47">
        <v>154.69999999999999</v>
      </c>
      <c r="D329" s="47">
        <v>154.97999999999999</v>
      </c>
      <c r="E329" s="47">
        <v>154.52000000000001</v>
      </c>
      <c r="F329" s="47">
        <v>154.78</v>
      </c>
      <c r="G329" s="48">
        <v>86101400</v>
      </c>
      <c r="H329" s="47">
        <v>151.05000000000001</v>
      </c>
      <c r="I329" s="51">
        <f t="shared" si="43"/>
        <v>0.97590127923504333</v>
      </c>
      <c r="J329" s="51">
        <f t="shared" ca="1" si="44"/>
        <v>1</v>
      </c>
      <c r="K329" s="47">
        <f t="shared" si="45"/>
        <v>150.97</v>
      </c>
      <c r="L329" s="47">
        <f t="shared" si="46"/>
        <v>151.25</v>
      </c>
      <c r="M329" s="47">
        <f t="shared" si="47"/>
        <v>150.80000000000001</v>
      </c>
      <c r="N329" s="47">
        <f t="shared" si="48"/>
        <v>151.05000000000001</v>
      </c>
      <c r="O329" s="48">
        <f t="shared" ca="1" si="49"/>
        <v>86101400</v>
      </c>
    </row>
    <row r="330" spans="1:15" x14ac:dyDescent="0.25">
      <c r="A330">
        <v>315</v>
      </c>
      <c r="B330" s="85">
        <v>41339</v>
      </c>
      <c r="C330" s="47">
        <v>154.84</v>
      </c>
      <c r="D330" s="47">
        <v>154.91999999999999</v>
      </c>
      <c r="E330" s="47">
        <v>154.16</v>
      </c>
      <c r="F330" s="47">
        <v>154.5</v>
      </c>
      <c r="G330" s="48">
        <v>94469900</v>
      </c>
      <c r="H330" s="47">
        <v>150.78</v>
      </c>
      <c r="I330" s="51">
        <f t="shared" si="43"/>
        <v>0.9759223300970874</v>
      </c>
      <c r="J330" s="51">
        <f t="shared" ca="1" si="44"/>
        <v>1</v>
      </c>
      <c r="K330" s="47">
        <f t="shared" si="45"/>
        <v>151.11000000000001</v>
      </c>
      <c r="L330" s="47">
        <f t="shared" si="46"/>
        <v>151.19</v>
      </c>
      <c r="M330" s="47">
        <f t="shared" si="47"/>
        <v>150.44999999999999</v>
      </c>
      <c r="N330" s="47">
        <f t="shared" si="48"/>
        <v>150.78</v>
      </c>
      <c r="O330" s="48">
        <f t="shared" ca="1" si="49"/>
        <v>94469900</v>
      </c>
    </row>
    <row r="331" spans="1:15" x14ac:dyDescent="0.25">
      <c r="A331">
        <v>316</v>
      </c>
      <c r="B331" s="85">
        <v>41338</v>
      </c>
      <c r="C331" s="47">
        <v>153.66</v>
      </c>
      <c r="D331" s="47">
        <v>154.69999999999999</v>
      </c>
      <c r="E331" s="47">
        <v>153.63999999999999</v>
      </c>
      <c r="F331" s="47">
        <v>154.29</v>
      </c>
      <c r="G331" s="48">
        <v>121431900</v>
      </c>
      <c r="H331" s="47">
        <v>150.57</v>
      </c>
      <c r="I331" s="51">
        <f t="shared" si="43"/>
        <v>0.97588955862337157</v>
      </c>
      <c r="J331" s="51">
        <f t="shared" ca="1" si="44"/>
        <v>1</v>
      </c>
      <c r="K331" s="47">
        <f t="shared" si="45"/>
        <v>149.96</v>
      </c>
      <c r="L331" s="47">
        <f t="shared" si="46"/>
        <v>150.97</v>
      </c>
      <c r="M331" s="47">
        <f t="shared" si="47"/>
        <v>149.94</v>
      </c>
      <c r="N331" s="47">
        <f t="shared" si="48"/>
        <v>150.57</v>
      </c>
      <c r="O331" s="48">
        <f t="shared" ca="1" si="49"/>
        <v>121431900</v>
      </c>
    </row>
    <row r="332" spans="1:15" x14ac:dyDescent="0.25">
      <c r="A332">
        <v>317</v>
      </c>
      <c r="B332" s="85">
        <v>41337</v>
      </c>
      <c r="C332" s="47">
        <v>151.76</v>
      </c>
      <c r="D332" s="47">
        <v>152.91999999999999</v>
      </c>
      <c r="E332" s="47">
        <v>151.52000000000001</v>
      </c>
      <c r="F332" s="47">
        <v>152.91999999999999</v>
      </c>
      <c r="G332" s="48">
        <v>99010200</v>
      </c>
      <c r="H332" s="47">
        <v>149.22999999999999</v>
      </c>
      <c r="I332" s="51">
        <f t="shared" si="43"/>
        <v>0.97586973580957359</v>
      </c>
      <c r="J332" s="51">
        <f t="shared" ca="1" si="44"/>
        <v>1</v>
      </c>
      <c r="K332" s="47">
        <f t="shared" si="45"/>
        <v>148.1</v>
      </c>
      <c r="L332" s="47">
        <f t="shared" si="46"/>
        <v>149.22999999999999</v>
      </c>
      <c r="M332" s="47">
        <f t="shared" si="47"/>
        <v>147.86000000000001</v>
      </c>
      <c r="N332" s="47">
        <f t="shared" si="48"/>
        <v>149.22999999999999</v>
      </c>
      <c r="O332" s="48">
        <f t="shared" ca="1" si="49"/>
        <v>99010200</v>
      </c>
    </row>
    <row r="333" spans="1:15" x14ac:dyDescent="0.25">
      <c r="A333">
        <v>318</v>
      </c>
      <c r="B333" s="85">
        <v>41334</v>
      </c>
      <c r="C333" s="47">
        <v>151.09</v>
      </c>
      <c r="D333" s="47">
        <v>152.34</v>
      </c>
      <c r="E333" s="47">
        <v>150.41</v>
      </c>
      <c r="F333" s="47">
        <v>152.11000000000001</v>
      </c>
      <c r="G333" s="48">
        <v>170634800</v>
      </c>
      <c r="H333" s="47">
        <v>148.44</v>
      </c>
      <c r="I333" s="51">
        <f t="shared" si="43"/>
        <v>0.97587272368680544</v>
      </c>
      <c r="J333" s="51">
        <f t="shared" ca="1" si="44"/>
        <v>1</v>
      </c>
      <c r="K333" s="47">
        <f t="shared" si="45"/>
        <v>147.44</v>
      </c>
      <c r="L333" s="47">
        <f t="shared" si="46"/>
        <v>148.66</v>
      </c>
      <c r="M333" s="47">
        <f t="shared" si="47"/>
        <v>146.78</v>
      </c>
      <c r="N333" s="47">
        <f t="shared" si="48"/>
        <v>148.44</v>
      </c>
      <c r="O333" s="48">
        <f t="shared" ca="1" si="49"/>
        <v>170634800</v>
      </c>
    </row>
    <row r="334" spans="1:15" x14ac:dyDescent="0.25">
      <c r="A334">
        <v>319</v>
      </c>
      <c r="B334" s="85">
        <v>41333</v>
      </c>
      <c r="C334" s="47">
        <v>151.9</v>
      </c>
      <c r="D334" s="47">
        <v>152.87</v>
      </c>
      <c r="E334" s="47">
        <v>151.41</v>
      </c>
      <c r="F334" s="47">
        <v>151.61000000000001</v>
      </c>
      <c r="G334" s="48">
        <v>126866000</v>
      </c>
      <c r="H334" s="47">
        <v>147.96</v>
      </c>
      <c r="I334" s="51">
        <f t="shared" si="43"/>
        <v>0.97592507090561309</v>
      </c>
      <c r="J334" s="51">
        <f t="shared" ca="1" si="44"/>
        <v>1</v>
      </c>
      <c r="K334" s="47">
        <f t="shared" si="45"/>
        <v>148.24</v>
      </c>
      <c r="L334" s="47">
        <f t="shared" si="46"/>
        <v>149.19</v>
      </c>
      <c r="M334" s="47">
        <f t="shared" si="47"/>
        <v>147.76</v>
      </c>
      <c r="N334" s="47">
        <f t="shared" si="48"/>
        <v>147.96</v>
      </c>
      <c r="O334" s="48">
        <f t="shared" ca="1" si="49"/>
        <v>126866000</v>
      </c>
    </row>
    <row r="335" spans="1:15" x14ac:dyDescent="0.25">
      <c r="A335">
        <v>320</v>
      </c>
      <c r="B335" s="85">
        <v>41332</v>
      </c>
      <c r="C335" s="47">
        <v>149.88999999999999</v>
      </c>
      <c r="D335" s="47">
        <v>152.33000000000001</v>
      </c>
      <c r="E335" s="47">
        <v>149.76</v>
      </c>
      <c r="F335" s="47">
        <v>151.91</v>
      </c>
      <c r="G335" s="48">
        <v>150781900</v>
      </c>
      <c r="H335" s="47">
        <v>148.25</v>
      </c>
      <c r="I335" s="51">
        <f t="shared" si="43"/>
        <v>0.9759067869133039</v>
      </c>
      <c r="J335" s="51">
        <f t="shared" ca="1" si="44"/>
        <v>1</v>
      </c>
      <c r="K335" s="47">
        <f t="shared" si="45"/>
        <v>146.28</v>
      </c>
      <c r="L335" s="47">
        <f t="shared" si="46"/>
        <v>148.66</v>
      </c>
      <c r="M335" s="47">
        <f t="shared" si="47"/>
        <v>146.15</v>
      </c>
      <c r="N335" s="47">
        <f t="shared" si="48"/>
        <v>148.25</v>
      </c>
      <c r="O335" s="48">
        <f t="shared" ca="1" si="49"/>
        <v>150781900</v>
      </c>
    </row>
    <row r="336" spans="1:15" x14ac:dyDescent="0.25">
      <c r="A336">
        <v>321</v>
      </c>
      <c r="B336" s="85">
        <v>41331</v>
      </c>
      <c r="C336" s="47">
        <v>149.72</v>
      </c>
      <c r="D336" s="47">
        <v>150.19999999999999</v>
      </c>
      <c r="E336" s="47">
        <v>148.72999999999999</v>
      </c>
      <c r="F336" s="47">
        <v>150.02000000000001</v>
      </c>
      <c r="G336" s="48">
        <v>186596200</v>
      </c>
      <c r="H336" s="47">
        <v>146.4</v>
      </c>
      <c r="I336" s="51">
        <f t="shared" si="43"/>
        <v>0.97586988401546459</v>
      </c>
      <c r="J336" s="51">
        <f t="shared" ca="1" si="44"/>
        <v>1</v>
      </c>
      <c r="K336" s="47">
        <f t="shared" si="45"/>
        <v>146.11000000000001</v>
      </c>
      <c r="L336" s="47">
        <f t="shared" si="46"/>
        <v>146.58000000000001</v>
      </c>
      <c r="M336" s="47">
        <f t="shared" si="47"/>
        <v>145.13999999999999</v>
      </c>
      <c r="N336" s="47">
        <f t="shared" si="48"/>
        <v>146.4</v>
      </c>
      <c r="O336" s="48">
        <f t="shared" ca="1" si="49"/>
        <v>186596200</v>
      </c>
    </row>
    <row r="337" spans="1:15" x14ac:dyDescent="0.25">
      <c r="A337">
        <v>322</v>
      </c>
      <c r="B337" s="85">
        <v>41330</v>
      </c>
      <c r="C337" s="47">
        <v>152.63</v>
      </c>
      <c r="D337" s="47">
        <v>152.86000000000001</v>
      </c>
      <c r="E337" s="47">
        <v>149</v>
      </c>
      <c r="F337" s="47">
        <v>149</v>
      </c>
      <c r="G337" s="48">
        <v>245824800</v>
      </c>
      <c r="H337" s="47">
        <v>145.41</v>
      </c>
      <c r="I337" s="51">
        <f t="shared" ref="I337:I400" si="50">H337/F337</f>
        <v>0.9759060402684564</v>
      </c>
      <c r="J337" s="51">
        <f t="shared" ref="J337:J400" ca="1" si="51">INDEX(OFFSET($T$15,0,0,$S$13+1,1),MATCH(B337,OFFSET($Q$15,0,0,$S$13+1,1),-1))</f>
        <v>1</v>
      </c>
      <c r="K337" s="47">
        <f t="shared" ref="K337:K400" si="52">ROUND($I337*C337,2)</f>
        <v>148.94999999999999</v>
      </c>
      <c r="L337" s="47">
        <f t="shared" ref="L337:L400" si="53">ROUND($I337*D337,2)</f>
        <v>149.18</v>
      </c>
      <c r="M337" s="47">
        <f t="shared" ref="M337:M400" si="54">ROUND($I337*E337,2)</f>
        <v>145.41</v>
      </c>
      <c r="N337" s="47">
        <f t="shared" ref="N337:N400" si="55">ROUND($I337*F337,2)</f>
        <v>145.41</v>
      </c>
      <c r="O337" s="48">
        <f t="shared" ref="O337:O400" ca="1" si="56">G337*J337</f>
        <v>245824800</v>
      </c>
    </row>
    <row r="338" spans="1:15" x14ac:dyDescent="0.25">
      <c r="A338">
        <v>323</v>
      </c>
      <c r="B338" s="85">
        <v>41327</v>
      </c>
      <c r="C338" s="47">
        <v>151.15</v>
      </c>
      <c r="D338" s="47">
        <v>151.88999999999999</v>
      </c>
      <c r="E338" s="47">
        <v>150.49</v>
      </c>
      <c r="F338" s="47">
        <v>151.88999999999999</v>
      </c>
      <c r="G338" s="48">
        <v>106356600</v>
      </c>
      <c r="H338" s="47">
        <v>148.22999999999999</v>
      </c>
      <c r="I338" s="51">
        <f t="shared" si="50"/>
        <v>0.97590361445783136</v>
      </c>
      <c r="J338" s="51">
        <f t="shared" ca="1" si="51"/>
        <v>1</v>
      </c>
      <c r="K338" s="47">
        <f t="shared" si="52"/>
        <v>147.51</v>
      </c>
      <c r="L338" s="47">
        <f t="shared" si="53"/>
        <v>148.22999999999999</v>
      </c>
      <c r="M338" s="47">
        <f t="shared" si="54"/>
        <v>146.86000000000001</v>
      </c>
      <c r="N338" s="47">
        <f t="shared" si="55"/>
        <v>148.22999999999999</v>
      </c>
      <c r="O338" s="48">
        <f t="shared" ca="1" si="56"/>
        <v>106356600</v>
      </c>
    </row>
    <row r="339" spans="1:15" x14ac:dyDescent="0.25">
      <c r="A339">
        <v>324</v>
      </c>
      <c r="B339" s="85">
        <v>41326</v>
      </c>
      <c r="C339" s="47">
        <v>150.96</v>
      </c>
      <c r="D339" s="47">
        <v>151.41999999999999</v>
      </c>
      <c r="E339" s="47">
        <v>149.94</v>
      </c>
      <c r="F339" s="47">
        <v>150.41999999999999</v>
      </c>
      <c r="G339" s="48">
        <v>183257000</v>
      </c>
      <c r="H339" s="47">
        <v>146.79</v>
      </c>
      <c r="I339" s="51">
        <f t="shared" si="50"/>
        <v>0.97586757080175512</v>
      </c>
      <c r="J339" s="51">
        <f t="shared" ca="1" si="51"/>
        <v>1</v>
      </c>
      <c r="K339" s="47">
        <f t="shared" si="52"/>
        <v>147.32</v>
      </c>
      <c r="L339" s="47">
        <f t="shared" si="53"/>
        <v>147.77000000000001</v>
      </c>
      <c r="M339" s="47">
        <f t="shared" si="54"/>
        <v>146.32</v>
      </c>
      <c r="N339" s="47">
        <f t="shared" si="55"/>
        <v>146.79</v>
      </c>
      <c r="O339" s="48">
        <f t="shared" ca="1" si="56"/>
        <v>183257000</v>
      </c>
    </row>
    <row r="340" spans="1:15" x14ac:dyDescent="0.25">
      <c r="A340">
        <v>325</v>
      </c>
      <c r="B340" s="85">
        <v>41325</v>
      </c>
      <c r="C340" s="47">
        <v>153.13999999999999</v>
      </c>
      <c r="D340" s="47">
        <v>153.19</v>
      </c>
      <c r="E340" s="47">
        <v>151.26</v>
      </c>
      <c r="F340" s="47">
        <v>151.34</v>
      </c>
      <c r="G340" s="48">
        <v>160574800</v>
      </c>
      <c r="H340" s="47">
        <v>147.69</v>
      </c>
      <c r="I340" s="51">
        <f t="shared" si="50"/>
        <v>0.97588211973040828</v>
      </c>
      <c r="J340" s="51">
        <f t="shared" ca="1" si="51"/>
        <v>1</v>
      </c>
      <c r="K340" s="47">
        <f t="shared" si="52"/>
        <v>149.44999999999999</v>
      </c>
      <c r="L340" s="47">
        <f t="shared" si="53"/>
        <v>149.5</v>
      </c>
      <c r="M340" s="47">
        <f t="shared" si="54"/>
        <v>147.61000000000001</v>
      </c>
      <c r="N340" s="47">
        <f t="shared" si="55"/>
        <v>147.69</v>
      </c>
      <c r="O340" s="48">
        <f t="shared" ca="1" si="56"/>
        <v>160574800</v>
      </c>
    </row>
    <row r="341" spans="1:15" x14ac:dyDescent="0.25">
      <c r="A341">
        <v>326</v>
      </c>
      <c r="B341" s="85">
        <v>41324</v>
      </c>
      <c r="C341" s="47">
        <v>152.37</v>
      </c>
      <c r="D341" s="47">
        <v>153.28</v>
      </c>
      <c r="E341" s="47">
        <v>152.16</v>
      </c>
      <c r="F341" s="47">
        <v>153.25</v>
      </c>
      <c r="G341" s="48">
        <v>95105400</v>
      </c>
      <c r="H341" s="47">
        <v>149.56</v>
      </c>
      <c r="I341" s="51">
        <f t="shared" si="50"/>
        <v>0.97592169657422512</v>
      </c>
      <c r="J341" s="51">
        <f t="shared" ca="1" si="51"/>
        <v>1</v>
      </c>
      <c r="K341" s="47">
        <f t="shared" si="52"/>
        <v>148.69999999999999</v>
      </c>
      <c r="L341" s="47">
        <f t="shared" si="53"/>
        <v>149.59</v>
      </c>
      <c r="M341" s="47">
        <f t="shared" si="54"/>
        <v>148.5</v>
      </c>
      <c r="N341" s="47">
        <f t="shared" si="55"/>
        <v>149.56</v>
      </c>
      <c r="O341" s="48">
        <f t="shared" ca="1" si="56"/>
        <v>95105400</v>
      </c>
    </row>
    <row r="342" spans="1:15" x14ac:dyDescent="0.25">
      <c r="A342">
        <v>327</v>
      </c>
      <c r="B342" s="85">
        <v>41320</v>
      </c>
      <c r="C342" s="47">
        <v>152.43</v>
      </c>
      <c r="D342" s="47">
        <v>152.59</v>
      </c>
      <c r="E342" s="47">
        <v>151.55000000000001</v>
      </c>
      <c r="F342" s="47">
        <v>152.11000000000001</v>
      </c>
      <c r="G342" s="48">
        <v>215226500</v>
      </c>
      <c r="H342" s="47">
        <v>148.44</v>
      </c>
      <c r="I342" s="51">
        <f t="shared" si="50"/>
        <v>0.97587272368680544</v>
      </c>
      <c r="J342" s="51">
        <f t="shared" ca="1" si="51"/>
        <v>1</v>
      </c>
      <c r="K342" s="47">
        <f t="shared" si="52"/>
        <v>148.75</v>
      </c>
      <c r="L342" s="47">
        <f t="shared" si="53"/>
        <v>148.91</v>
      </c>
      <c r="M342" s="47">
        <f t="shared" si="54"/>
        <v>147.88999999999999</v>
      </c>
      <c r="N342" s="47">
        <f t="shared" si="55"/>
        <v>148.44</v>
      </c>
      <c r="O342" s="48">
        <f t="shared" ca="1" si="56"/>
        <v>215226500</v>
      </c>
    </row>
    <row r="343" spans="1:15" x14ac:dyDescent="0.25">
      <c r="A343">
        <v>328</v>
      </c>
      <c r="B343" s="85">
        <v>41319</v>
      </c>
      <c r="C343" s="47">
        <v>151.69</v>
      </c>
      <c r="D343" s="47">
        <v>152.47</v>
      </c>
      <c r="E343" s="47">
        <v>151.52000000000001</v>
      </c>
      <c r="F343" s="47">
        <v>152.29</v>
      </c>
      <c r="G343" s="48">
        <v>80834300</v>
      </c>
      <c r="H343" s="47">
        <v>148.62</v>
      </c>
      <c r="I343" s="51">
        <f t="shared" si="50"/>
        <v>0.97590124105325371</v>
      </c>
      <c r="J343" s="51">
        <f t="shared" ca="1" si="51"/>
        <v>1</v>
      </c>
      <c r="K343" s="47">
        <f t="shared" si="52"/>
        <v>148.03</v>
      </c>
      <c r="L343" s="47">
        <f t="shared" si="53"/>
        <v>148.80000000000001</v>
      </c>
      <c r="M343" s="47">
        <f t="shared" si="54"/>
        <v>147.87</v>
      </c>
      <c r="N343" s="47">
        <f t="shared" si="55"/>
        <v>148.62</v>
      </c>
      <c r="O343" s="48">
        <f t="shared" ca="1" si="56"/>
        <v>80834300</v>
      </c>
    </row>
    <row r="344" spans="1:15" x14ac:dyDescent="0.25">
      <c r="A344">
        <v>329</v>
      </c>
      <c r="B344" s="85">
        <v>41318</v>
      </c>
      <c r="C344" s="47">
        <v>152.33000000000001</v>
      </c>
      <c r="D344" s="47">
        <v>152.61000000000001</v>
      </c>
      <c r="E344" s="47">
        <v>151.72</v>
      </c>
      <c r="F344" s="47">
        <v>152.15</v>
      </c>
      <c r="G344" s="48">
        <v>82322600</v>
      </c>
      <c r="H344" s="47">
        <v>148.47999999999999</v>
      </c>
      <c r="I344" s="51">
        <f t="shared" si="50"/>
        <v>0.97587906671048297</v>
      </c>
      <c r="J344" s="51">
        <f t="shared" ca="1" si="51"/>
        <v>1</v>
      </c>
      <c r="K344" s="47">
        <f t="shared" si="52"/>
        <v>148.66</v>
      </c>
      <c r="L344" s="47">
        <f t="shared" si="53"/>
        <v>148.93</v>
      </c>
      <c r="M344" s="47">
        <f t="shared" si="54"/>
        <v>148.06</v>
      </c>
      <c r="N344" s="47">
        <f t="shared" si="55"/>
        <v>148.47999999999999</v>
      </c>
      <c r="O344" s="48">
        <f t="shared" ca="1" si="56"/>
        <v>82322600</v>
      </c>
    </row>
    <row r="345" spans="1:15" x14ac:dyDescent="0.25">
      <c r="A345">
        <v>330</v>
      </c>
      <c r="B345" s="85">
        <v>41317</v>
      </c>
      <c r="C345" s="47">
        <v>151.78</v>
      </c>
      <c r="D345" s="47">
        <v>152.30000000000001</v>
      </c>
      <c r="E345" s="47">
        <v>151.61000000000001</v>
      </c>
      <c r="F345" s="47">
        <v>152.02000000000001</v>
      </c>
      <c r="G345" s="48">
        <v>65392700</v>
      </c>
      <c r="H345" s="47">
        <v>148.36000000000001</v>
      </c>
      <c r="I345" s="51">
        <f t="shared" si="50"/>
        <v>0.97592422049730299</v>
      </c>
      <c r="J345" s="51">
        <f t="shared" ca="1" si="51"/>
        <v>1</v>
      </c>
      <c r="K345" s="47">
        <f t="shared" si="52"/>
        <v>148.13</v>
      </c>
      <c r="L345" s="47">
        <f t="shared" si="53"/>
        <v>148.63</v>
      </c>
      <c r="M345" s="47">
        <f t="shared" si="54"/>
        <v>147.96</v>
      </c>
      <c r="N345" s="47">
        <f t="shared" si="55"/>
        <v>148.36000000000001</v>
      </c>
      <c r="O345" s="48">
        <f t="shared" ca="1" si="56"/>
        <v>65392700</v>
      </c>
    </row>
    <row r="346" spans="1:15" x14ac:dyDescent="0.25">
      <c r="A346">
        <v>331</v>
      </c>
      <c r="B346" s="85">
        <v>41316</v>
      </c>
      <c r="C346" s="47">
        <v>151.74</v>
      </c>
      <c r="D346" s="47">
        <v>151.9</v>
      </c>
      <c r="E346" s="47">
        <v>151.38999999999999</v>
      </c>
      <c r="F346" s="47">
        <v>151.77000000000001</v>
      </c>
      <c r="G346" s="48">
        <v>73775000</v>
      </c>
      <c r="H346" s="47">
        <v>148.11000000000001</v>
      </c>
      <c r="I346" s="51">
        <f t="shared" si="50"/>
        <v>0.97588456216643604</v>
      </c>
      <c r="J346" s="51">
        <f t="shared" ca="1" si="51"/>
        <v>1</v>
      </c>
      <c r="K346" s="47">
        <f t="shared" si="52"/>
        <v>148.08000000000001</v>
      </c>
      <c r="L346" s="47">
        <f t="shared" si="53"/>
        <v>148.24</v>
      </c>
      <c r="M346" s="47">
        <f t="shared" si="54"/>
        <v>147.74</v>
      </c>
      <c r="N346" s="47">
        <f t="shared" si="55"/>
        <v>148.11000000000001</v>
      </c>
      <c r="O346" s="48">
        <f t="shared" ca="1" si="56"/>
        <v>73775000</v>
      </c>
    </row>
    <row r="347" spans="1:15" x14ac:dyDescent="0.25">
      <c r="A347">
        <v>332</v>
      </c>
      <c r="B347" s="85">
        <v>41313</v>
      </c>
      <c r="C347" s="47">
        <v>151.22</v>
      </c>
      <c r="D347" s="47">
        <v>151.88999999999999</v>
      </c>
      <c r="E347" s="47">
        <v>151.22</v>
      </c>
      <c r="F347" s="47">
        <v>151.80000000000001</v>
      </c>
      <c r="G347" s="48">
        <v>103133700</v>
      </c>
      <c r="H347" s="47">
        <v>148.13999999999999</v>
      </c>
      <c r="I347" s="51">
        <f t="shared" si="50"/>
        <v>0.97588932806324091</v>
      </c>
      <c r="J347" s="51">
        <f t="shared" ca="1" si="51"/>
        <v>1</v>
      </c>
      <c r="K347" s="47">
        <f t="shared" si="52"/>
        <v>147.57</v>
      </c>
      <c r="L347" s="47">
        <f t="shared" si="53"/>
        <v>148.22999999999999</v>
      </c>
      <c r="M347" s="47">
        <f t="shared" si="54"/>
        <v>147.57</v>
      </c>
      <c r="N347" s="47">
        <f t="shared" si="55"/>
        <v>148.13999999999999</v>
      </c>
      <c r="O347" s="48">
        <f t="shared" ca="1" si="56"/>
        <v>103133700</v>
      </c>
    </row>
    <row r="348" spans="1:15" x14ac:dyDescent="0.25">
      <c r="A348">
        <v>333</v>
      </c>
      <c r="B348" s="85">
        <v>41312</v>
      </c>
      <c r="C348" s="47">
        <v>151.21</v>
      </c>
      <c r="D348" s="47">
        <v>151.35</v>
      </c>
      <c r="E348" s="47">
        <v>149.86000000000001</v>
      </c>
      <c r="F348" s="47">
        <v>150.96</v>
      </c>
      <c r="G348" s="48">
        <v>162490000</v>
      </c>
      <c r="H348" s="47">
        <v>147.32</v>
      </c>
      <c r="I348" s="51">
        <f t="shared" si="50"/>
        <v>0.97588765235824049</v>
      </c>
      <c r="J348" s="51">
        <f t="shared" ca="1" si="51"/>
        <v>1</v>
      </c>
      <c r="K348" s="47">
        <f t="shared" si="52"/>
        <v>147.56</v>
      </c>
      <c r="L348" s="47">
        <f t="shared" si="53"/>
        <v>147.69999999999999</v>
      </c>
      <c r="M348" s="47">
        <f t="shared" si="54"/>
        <v>146.25</v>
      </c>
      <c r="N348" s="47">
        <f t="shared" si="55"/>
        <v>147.32</v>
      </c>
      <c r="O348" s="48">
        <f t="shared" ca="1" si="56"/>
        <v>162490000</v>
      </c>
    </row>
    <row r="349" spans="1:15" x14ac:dyDescent="0.25">
      <c r="A349">
        <v>334</v>
      </c>
      <c r="B349" s="85">
        <v>41311</v>
      </c>
      <c r="C349" s="47">
        <v>150.52000000000001</v>
      </c>
      <c r="D349" s="47">
        <v>151.26</v>
      </c>
      <c r="E349" s="47">
        <v>150.41</v>
      </c>
      <c r="F349" s="47">
        <v>151.16</v>
      </c>
      <c r="G349" s="48">
        <v>138762800</v>
      </c>
      <c r="H349" s="47">
        <v>147.52000000000001</v>
      </c>
      <c r="I349" s="51">
        <f t="shared" si="50"/>
        <v>0.97591955543794662</v>
      </c>
      <c r="J349" s="51">
        <f t="shared" ca="1" si="51"/>
        <v>1</v>
      </c>
      <c r="K349" s="47">
        <f t="shared" si="52"/>
        <v>146.9</v>
      </c>
      <c r="L349" s="47">
        <f t="shared" si="53"/>
        <v>147.62</v>
      </c>
      <c r="M349" s="47">
        <f t="shared" si="54"/>
        <v>146.79</v>
      </c>
      <c r="N349" s="47">
        <f t="shared" si="55"/>
        <v>147.52000000000001</v>
      </c>
      <c r="O349" s="48">
        <f t="shared" ca="1" si="56"/>
        <v>138762800</v>
      </c>
    </row>
    <row r="350" spans="1:15" x14ac:dyDescent="0.25">
      <c r="A350">
        <v>335</v>
      </c>
      <c r="B350" s="85">
        <v>41310</v>
      </c>
      <c r="C350" s="47">
        <v>150.35</v>
      </c>
      <c r="D350" s="47">
        <v>151.47999999999999</v>
      </c>
      <c r="E350" s="47">
        <v>150.29</v>
      </c>
      <c r="F350" s="47">
        <v>151.05000000000001</v>
      </c>
      <c r="G350" s="48">
        <v>113912400</v>
      </c>
      <c r="H350" s="47">
        <v>147.41</v>
      </c>
      <c r="I350" s="51">
        <f t="shared" si="50"/>
        <v>0.97590201919894071</v>
      </c>
      <c r="J350" s="51">
        <f t="shared" ca="1" si="51"/>
        <v>1</v>
      </c>
      <c r="K350" s="47">
        <f t="shared" si="52"/>
        <v>146.72999999999999</v>
      </c>
      <c r="L350" s="47">
        <f t="shared" si="53"/>
        <v>147.83000000000001</v>
      </c>
      <c r="M350" s="47">
        <f t="shared" si="54"/>
        <v>146.66999999999999</v>
      </c>
      <c r="N350" s="47">
        <f t="shared" si="55"/>
        <v>147.41</v>
      </c>
      <c r="O350" s="48">
        <f t="shared" ca="1" si="56"/>
        <v>113912400</v>
      </c>
    </row>
    <row r="351" spans="1:15" x14ac:dyDescent="0.25">
      <c r="A351">
        <v>336</v>
      </c>
      <c r="B351" s="85">
        <v>41309</v>
      </c>
      <c r="C351" s="47">
        <v>150.32</v>
      </c>
      <c r="D351" s="47">
        <v>151.27000000000001</v>
      </c>
      <c r="E351" s="47">
        <v>149.43</v>
      </c>
      <c r="F351" s="47">
        <v>149.54</v>
      </c>
      <c r="G351" s="48">
        <v>159073600</v>
      </c>
      <c r="H351" s="47">
        <v>145.94</v>
      </c>
      <c r="I351" s="51">
        <f t="shared" si="50"/>
        <v>0.97592617359903711</v>
      </c>
      <c r="J351" s="51">
        <f t="shared" ca="1" si="51"/>
        <v>1</v>
      </c>
      <c r="K351" s="47">
        <f t="shared" si="52"/>
        <v>146.69999999999999</v>
      </c>
      <c r="L351" s="47">
        <f t="shared" si="53"/>
        <v>147.63</v>
      </c>
      <c r="M351" s="47">
        <f t="shared" si="54"/>
        <v>145.83000000000001</v>
      </c>
      <c r="N351" s="47">
        <f t="shared" si="55"/>
        <v>145.94</v>
      </c>
      <c r="O351" s="48">
        <f t="shared" ca="1" si="56"/>
        <v>159073600</v>
      </c>
    </row>
    <row r="352" spans="1:15" x14ac:dyDescent="0.25">
      <c r="A352">
        <v>337</v>
      </c>
      <c r="B352" s="85">
        <v>41306</v>
      </c>
      <c r="C352" s="47">
        <v>150.65</v>
      </c>
      <c r="D352" s="47">
        <v>151.41999999999999</v>
      </c>
      <c r="E352" s="47">
        <v>150.38999999999999</v>
      </c>
      <c r="F352" s="47">
        <v>151.24</v>
      </c>
      <c r="G352" s="48">
        <v>131173000</v>
      </c>
      <c r="H352" s="47">
        <v>147.6</v>
      </c>
      <c r="I352" s="51">
        <f t="shared" si="50"/>
        <v>0.97593229304416806</v>
      </c>
      <c r="J352" s="51">
        <f t="shared" ca="1" si="51"/>
        <v>1</v>
      </c>
      <c r="K352" s="47">
        <f t="shared" si="52"/>
        <v>147.02000000000001</v>
      </c>
      <c r="L352" s="47">
        <f t="shared" si="53"/>
        <v>147.78</v>
      </c>
      <c r="M352" s="47">
        <f t="shared" si="54"/>
        <v>146.77000000000001</v>
      </c>
      <c r="N352" s="47">
        <f t="shared" si="55"/>
        <v>147.6</v>
      </c>
      <c r="O352" s="48">
        <f t="shared" ca="1" si="56"/>
        <v>131173000</v>
      </c>
    </row>
    <row r="353" spans="1:15" x14ac:dyDescent="0.25">
      <c r="A353">
        <v>338</v>
      </c>
      <c r="B353" s="85">
        <v>41305</v>
      </c>
      <c r="C353" s="47">
        <v>149.88999999999999</v>
      </c>
      <c r="D353" s="47">
        <v>150.38</v>
      </c>
      <c r="E353" s="47">
        <v>149.6</v>
      </c>
      <c r="F353" s="47">
        <v>149.69999999999999</v>
      </c>
      <c r="G353" s="48">
        <v>108975800</v>
      </c>
      <c r="H353" s="47">
        <v>146.09</v>
      </c>
      <c r="I353" s="51">
        <f t="shared" si="50"/>
        <v>0.97588510354041424</v>
      </c>
      <c r="J353" s="51">
        <f t="shared" ca="1" si="51"/>
        <v>1</v>
      </c>
      <c r="K353" s="47">
        <f t="shared" si="52"/>
        <v>146.28</v>
      </c>
      <c r="L353" s="47">
        <f t="shared" si="53"/>
        <v>146.75</v>
      </c>
      <c r="M353" s="47">
        <f t="shared" si="54"/>
        <v>145.99</v>
      </c>
      <c r="N353" s="47">
        <f t="shared" si="55"/>
        <v>146.09</v>
      </c>
      <c r="O353" s="48">
        <f t="shared" ca="1" si="56"/>
        <v>108975800</v>
      </c>
    </row>
    <row r="354" spans="1:15" x14ac:dyDescent="0.25">
      <c r="A354">
        <v>339</v>
      </c>
      <c r="B354" s="85">
        <v>41304</v>
      </c>
      <c r="C354" s="47">
        <v>150.63999999999999</v>
      </c>
      <c r="D354" s="47">
        <v>150.94</v>
      </c>
      <c r="E354" s="47">
        <v>149.93</v>
      </c>
      <c r="F354" s="47">
        <v>150.07</v>
      </c>
      <c r="G354" s="48">
        <v>137447700</v>
      </c>
      <c r="H354" s="47">
        <v>146.44999999999999</v>
      </c>
      <c r="I354" s="51">
        <f t="shared" si="50"/>
        <v>0.97587792363563663</v>
      </c>
      <c r="J354" s="51">
        <f t="shared" ca="1" si="51"/>
        <v>1</v>
      </c>
      <c r="K354" s="47">
        <f t="shared" si="52"/>
        <v>147.01</v>
      </c>
      <c r="L354" s="47">
        <f t="shared" si="53"/>
        <v>147.30000000000001</v>
      </c>
      <c r="M354" s="47">
        <f t="shared" si="54"/>
        <v>146.31</v>
      </c>
      <c r="N354" s="47">
        <f t="shared" si="55"/>
        <v>146.44999999999999</v>
      </c>
      <c r="O354" s="48">
        <f t="shared" ca="1" si="56"/>
        <v>137447700</v>
      </c>
    </row>
    <row r="355" spans="1:15" x14ac:dyDescent="0.25">
      <c r="A355">
        <v>340</v>
      </c>
      <c r="B355" s="85">
        <v>41303</v>
      </c>
      <c r="C355" s="47">
        <v>149.77000000000001</v>
      </c>
      <c r="D355" s="47">
        <v>150.85</v>
      </c>
      <c r="E355" s="47">
        <v>149.66999999999999</v>
      </c>
      <c r="F355" s="47">
        <v>150.66</v>
      </c>
      <c r="G355" s="48">
        <v>105694400</v>
      </c>
      <c r="H355" s="47">
        <v>147.03</v>
      </c>
      <c r="I355" s="51">
        <f t="shared" si="50"/>
        <v>0.97590601354042217</v>
      </c>
      <c r="J355" s="51">
        <f t="shared" ca="1" si="51"/>
        <v>1</v>
      </c>
      <c r="K355" s="47">
        <f t="shared" si="52"/>
        <v>146.16</v>
      </c>
      <c r="L355" s="47">
        <f t="shared" si="53"/>
        <v>147.22</v>
      </c>
      <c r="M355" s="47">
        <f t="shared" si="54"/>
        <v>146.06</v>
      </c>
      <c r="N355" s="47">
        <f t="shared" si="55"/>
        <v>147.03</v>
      </c>
      <c r="O355" s="48">
        <f t="shared" ca="1" si="56"/>
        <v>105694400</v>
      </c>
    </row>
    <row r="356" spans="1:15" x14ac:dyDescent="0.25">
      <c r="A356">
        <v>341</v>
      </c>
      <c r="B356" s="85">
        <v>41302</v>
      </c>
      <c r="C356" s="47">
        <v>150.29</v>
      </c>
      <c r="D356" s="47">
        <v>150.33000000000001</v>
      </c>
      <c r="E356" s="47">
        <v>149.51</v>
      </c>
      <c r="F356" s="47">
        <v>150.07</v>
      </c>
      <c r="G356" s="48">
        <v>113357700</v>
      </c>
      <c r="H356" s="47">
        <v>146.44999999999999</v>
      </c>
      <c r="I356" s="51">
        <f t="shared" si="50"/>
        <v>0.97587792363563663</v>
      </c>
      <c r="J356" s="51">
        <f t="shared" ca="1" si="51"/>
        <v>1</v>
      </c>
      <c r="K356" s="47">
        <f t="shared" si="52"/>
        <v>146.66</v>
      </c>
      <c r="L356" s="47">
        <f t="shared" si="53"/>
        <v>146.69999999999999</v>
      </c>
      <c r="M356" s="47">
        <f t="shared" si="54"/>
        <v>145.9</v>
      </c>
      <c r="N356" s="47">
        <f t="shared" si="55"/>
        <v>146.44999999999999</v>
      </c>
      <c r="O356" s="48">
        <f t="shared" ca="1" si="56"/>
        <v>113357700</v>
      </c>
    </row>
    <row r="357" spans="1:15" x14ac:dyDescent="0.25">
      <c r="A357">
        <v>342</v>
      </c>
      <c r="B357" s="85">
        <v>41299</v>
      </c>
      <c r="C357" s="47">
        <v>149.88</v>
      </c>
      <c r="D357" s="47">
        <v>150.25</v>
      </c>
      <c r="E357" s="47">
        <v>149.37</v>
      </c>
      <c r="F357" s="47">
        <v>150.25</v>
      </c>
      <c r="G357" s="48">
        <v>147211600</v>
      </c>
      <c r="H357" s="47">
        <v>146.63</v>
      </c>
      <c r="I357" s="51">
        <f t="shared" si="50"/>
        <v>0.97590682196339429</v>
      </c>
      <c r="J357" s="51">
        <f t="shared" ca="1" si="51"/>
        <v>1</v>
      </c>
      <c r="K357" s="47">
        <f t="shared" si="52"/>
        <v>146.27000000000001</v>
      </c>
      <c r="L357" s="47">
        <f t="shared" si="53"/>
        <v>146.63</v>
      </c>
      <c r="M357" s="47">
        <f t="shared" si="54"/>
        <v>145.77000000000001</v>
      </c>
      <c r="N357" s="47">
        <f t="shared" si="55"/>
        <v>146.63</v>
      </c>
      <c r="O357" s="48">
        <f t="shared" ca="1" si="56"/>
        <v>147211600</v>
      </c>
    </row>
    <row r="358" spans="1:15" x14ac:dyDescent="0.25">
      <c r="A358">
        <v>343</v>
      </c>
      <c r="B358" s="85">
        <v>41298</v>
      </c>
      <c r="C358" s="47">
        <v>149.15</v>
      </c>
      <c r="D358" s="47">
        <v>150.13999999999999</v>
      </c>
      <c r="E358" s="47">
        <v>149.01</v>
      </c>
      <c r="F358" s="47">
        <v>149.41</v>
      </c>
      <c r="G358" s="48">
        <v>146426400</v>
      </c>
      <c r="H358" s="47">
        <v>145.81</v>
      </c>
      <c r="I358" s="51">
        <f t="shared" si="50"/>
        <v>0.97590522722709327</v>
      </c>
      <c r="J358" s="51">
        <f t="shared" ca="1" si="51"/>
        <v>1</v>
      </c>
      <c r="K358" s="47">
        <f t="shared" si="52"/>
        <v>145.56</v>
      </c>
      <c r="L358" s="47">
        <f t="shared" si="53"/>
        <v>146.52000000000001</v>
      </c>
      <c r="M358" s="47">
        <f t="shared" si="54"/>
        <v>145.41999999999999</v>
      </c>
      <c r="N358" s="47">
        <f t="shared" si="55"/>
        <v>145.81</v>
      </c>
      <c r="O358" s="48">
        <f t="shared" ca="1" si="56"/>
        <v>146426400</v>
      </c>
    </row>
    <row r="359" spans="1:15" x14ac:dyDescent="0.25">
      <c r="A359">
        <v>344</v>
      </c>
      <c r="B359" s="85">
        <v>41297</v>
      </c>
      <c r="C359" s="47">
        <v>149.13</v>
      </c>
      <c r="D359" s="47">
        <v>149.5</v>
      </c>
      <c r="E359" s="47">
        <v>148.86000000000001</v>
      </c>
      <c r="F359" s="47">
        <v>149.37</v>
      </c>
      <c r="G359" s="48">
        <v>104596100</v>
      </c>
      <c r="H359" s="47">
        <v>145.77000000000001</v>
      </c>
      <c r="I359" s="51">
        <f t="shared" si="50"/>
        <v>0.97589877485438847</v>
      </c>
      <c r="J359" s="51">
        <f t="shared" ca="1" si="51"/>
        <v>1</v>
      </c>
      <c r="K359" s="47">
        <f t="shared" si="52"/>
        <v>145.54</v>
      </c>
      <c r="L359" s="47">
        <f t="shared" si="53"/>
        <v>145.9</v>
      </c>
      <c r="M359" s="47">
        <f t="shared" si="54"/>
        <v>145.27000000000001</v>
      </c>
      <c r="N359" s="47">
        <f t="shared" si="55"/>
        <v>145.77000000000001</v>
      </c>
      <c r="O359" s="48">
        <f t="shared" ca="1" si="56"/>
        <v>104596100</v>
      </c>
    </row>
    <row r="360" spans="1:15" x14ac:dyDescent="0.25">
      <c r="A360">
        <v>345</v>
      </c>
      <c r="B360" s="85">
        <v>41296</v>
      </c>
      <c r="C360" s="47">
        <v>148.33000000000001</v>
      </c>
      <c r="D360" s="47">
        <v>149.13</v>
      </c>
      <c r="E360" s="47">
        <v>147.97999999999999</v>
      </c>
      <c r="F360" s="47">
        <v>149.13</v>
      </c>
      <c r="G360" s="48">
        <v>111797300</v>
      </c>
      <c r="H360" s="47">
        <v>145.54</v>
      </c>
      <c r="I360" s="51">
        <f t="shared" si="50"/>
        <v>0.97592704351907733</v>
      </c>
      <c r="J360" s="51">
        <f t="shared" ca="1" si="51"/>
        <v>1</v>
      </c>
      <c r="K360" s="47">
        <f t="shared" si="52"/>
        <v>144.76</v>
      </c>
      <c r="L360" s="47">
        <f t="shared" si="53"/>
        <v>145.54</v>
      </c>
      <c r="M360" s="47">
        <f t="shared" si="54"/>
        <v>144.41999999999999</v>
      </c>
      <c r="N360" s="47">
        <f t="shared" si="55"/>
        <v>145.54</v>
      </c>
      <c r="O360" s="48">
        <f t="shared" ca="1" si="56"/>
        <v>111797300</v>
      </c>
    </row>
    <row r="361" spans="1:15" x14ac:dyDescent="0.25">
      <c r="A361">
        <v>346</v>
      </c>
      <c r="B361" s="85">
        <v>41292</v>
      </c>
      <c r="C361" s="47">
        <v>147.97</v>
      </c>
      <c r="D361" s="47">
        <v>148.49</v>
      </c>
      <c r="E361" s="47">
        <v>147.43</v>
      </c>
      <c r="F361" s="47">
        <v>148.33000000000001</v>
      </c>
      <c r="G361" s="48">
        <v>169906000</v>
      </c>
      <c r="H361" s="47">
        <v>144.76</v>
      </c>
      <c r="I361" s="51">
        <f t="shared" si="50"/>
        <v>0.97593204341670581</v>
      </c>
      <c r="J361" s="51">
        <f t="shared" ca="1" si="51"/>
        <v>1</v>
      </c>
      <c r="K361" s="47">
        <f t="shared" si="52"/>
        <v>144.41</v>
      </c>
      <c r="L361" s="47">
        <f t="shared" si="53"/>
        <v>144.91999999999999</v>
      </c>
      <c r="M361" s="47">
        <f t="shared" si="54"/>
        <v>143.88</v>
      </c>
      <c r="N361" s="47">
        <f t="shared" si="55"/>
        <v>144.76</v>
      </c>
      <c r="O361" s="48">
        <f t="shared" ca="1" si="56"/>
        <v>169906000</v>
      </c>
    </row>
    <row r="362" spans="1:15" x14ac:dyDescent="0.25">
      <c r="A362">
        <v>347</v>
      </c>
      <c r="B362" s="85">
        <v>41291</v>
      </c>
      <c r="C362" s="47">
        <v>147.69999999999999</v>
      </c>
      <c r="D362" s="47">
        <v>148.41999999999999</v>
      </c>
      <c r="E362" s="47">
        <v>147.15</v>
      </c>
      <c r="F362" s="47">
        <v>148</v>
      </c>
      <c r="G362" s="48">
        <v>133833500</v>
      </c>
      <c r="H362" s="47">
        <v>144.43</v>
      </c>
      <c r="I362" s="51">
        <f t="shared" si="50"/>
        <v>0.97587837837837843</v>
      </c>
      <c r="J362" s="51">
        <f t="shared" ca="1" si="51"/>
        <v>1</v>
      </c>
      <c r="K362" s="47">
        <f t="shared" si="52"/>
        <v>144.13999999999999</v>
      </c>
      <c r="L362" s="47">
        <f t="shared" si="53"/>
        <v>144.84</v>
      </c>
      <c r="M362" s="47">
        <f t="shared" si="54"/>
        <v>143.6</v>
      </c>
      <c r="N362" s="47">
        <f t="shared" si="55"/>
        <v>144.43</v>
      </c>
      <c r="O362" s="48">
        <f t="shared" ca="1" si="56"/>
        <v>133833500</v>
      </c>
    </row>
    <row r="363" spans="1:15" x14ac:dyDescent="0.25">
      <c r="A363">
        <v>348</v>
      </c>
      <c r="B363" s="85">
        <v>41290</v>
      </c>
      <c r="C363" s="47">
        <v>146.77000000000001</v>
      </c>
      <c r="D363" s="47">
        <v>147.28</v>
      </c>
      <c r="E363" s="47">
        <v>146.61000000000001</v>
      </c>
      <c r="F363" s="47">
        <v>147.05000000000001</v>
      </c>
      <c r="G363" s="48">
        <v>104849500</v>
      </c>
      <c r="H363" s="47">
        <v>143.51</v>
      </c>
      <c r="I363" s="51">
        <f t="shared" si="50"/>
        <v>0.97592655559333541</v>
      </c>
      <c r="J363" s="51">
        <f t="shared" ca="1" si="51"/>
        <v>1</v>
      </c>
      <c r="K363" s="47">
        <f t="shared" si="52"/>
        <v>143.24</v>
      </c>
      <c r="L363" s="47">
        <f t="shared" si="53"/>
        <v>143.72999999999999</v>
      </c>
      <c r="M363" s="47">
        <f t="shared" si="54"/>
        <v>143.08000000000001</v>
      </c>
      <c r="N363" s="47">
        <f t="shared" si="55"/>
        <v>143.51</v>
      </c>
      <c r="O363" s="48">
        <f t="shared" ca="1" si="56"/>
        <v>104849500</v>
      </c>
    </row>
    <row r="364" spans="1:15" x14ac:dyDescent="0.25">
      <c r="A364">
        <v>349</v>
      </c>
      <c r="B364" s="85">
        <v>41289</v>
      </c>
      <c r="C364" s="47">
        <v>146.29</v>
      </c>
      <c r="D364" s="47">
        <v>147.21</v>
      </c>
      <c r="E364" s="47">
        <v>146.19999999999999</v>
      </c>
      <c r="F364" s="47">
        <v>147.07</v>
      </c>
      <c r="G364" s="48">
        <v>93172600</v>
      </c>
      <c r="H364" s="47">
        <v>143.53</v>
      </c>
      <c r="I364" s="51">
        <f t="shared" si="50"/>
        <v>0.97592982933297079</v>
      </c>
      <c r="J364" s="51">
        <f t="shared" ca="1" si="51"/>
        <v>1</v>
      </c>
      <c r="K364" s="47">
        <f t="shared" si="52"/>
        <v>142.77000000000001</v>
      </c>
      <c r="L364" s="47">
        <f t="shared" si="53"/>
        <v>143.66999999999999</v>
      </c>
      <c r="M364" s="47">
        <f t="shared" si="54"/>
        <v>142.68</v>
      </c>
      <c r="N364" s="47">
        <f t="shared" si="55"/>
        <v>143.53</v>
      </c>
      <c r="O364" s="48">
        <f t="shared" ca="1" si="56"/>
        <v>93172600</v>
      </c>
    </row>
    <row r="365" spans="1:15" x14ac:dyDescent="0.25">
      <c r="A365">
        <v>350</v>
      </c>
      <c r="B365" s="85">
        <v>41288</v>
      </c>
      <c r="C365" s="47">
        <v>146.88999999999999</v>
      </c>
      <c r="D365" s="47">
        <v>147.07</v>
      </c>
      <c r="E365" s="47">
        <v>146.43</v>
      </c>
      <c r="F365" s="47">
        <v>146.97</v>
      </c>
      <c r="G365" s="48">
        <v>89567200</v>
      </c>
      <c r="H365" s="47">
        <v>143.43</v>
      </c>
      <c r="I365" s="51">
        <f t="shared" si="50"/>
        <v>0.9759134517248419</v>
      </c>
      <c r="J365" s="51">
        <f t="shared" ca="1" si="51"/>
        <v>1</v>
      </c>
      <c r="K365" s="47">
        <f t="shared" si="52"/>
        <v>143.35</v>
      </c>
      <c r="L365" s="47">
        <f t="shared" si="53"/>
        <v>143.53</v>
      </c>
      <c r="M365" s="47">
        <f t="shared" si="54"/>
        <v>142.9</v>
      </c>
      <c r="N365" s="47">
        <f t="shared" si="55"/>
        <v>143.43</v>
      </c>
      <c r="O365" s="48">
        <f t="shared" ca="1" si="56"/>
        <v>89567200</v>
      </c>
    </row>
    <row r="366" spans="1:15" x14ac:dyDescent="0.25">
      <c r="A366">
        <v>351</v>
      </c>
      <c r="B366" s="85">
        <v>41285</v>
      </c>
      <c r="C366" s="47">
        <v>147.04</v>
      </c>
      <c r="D366" s="47">
        <v>147.15</v>
      </c>
      <c r="E366" s="47">
        <v>146.61000000000001</v>
      </c>
      <c r="F366" s="47">
        <v>147.07</v>
      </c>
      <c r="G366" s="48">
        <v>113917300</v>
      </c>
      <c r="H366" s="47">
        <v>143.53</v>
      </c>
      <c r="I366" s="51">
        <f t="shared" si="50"/>
        <v>0.97592982933297079</v>
      </c>
      <c r="J366" s="51">
        <f t="shared" ca="1" si="51"/>
        <v>1</v>
      </c>
      <c r="K366" s="47">
        <f t="shared" si="52"/>
        <v>143.5</v>
      </c>
      <c r="L366" s="47">
        <f t="shared" si="53"/>
        <v>143.61000000000001</v>
      </c>
      <c r="M366" s="47">
        <f t="shared" si="54"/>
        <v>143.08000000000001</v>
      </c>
      <c r="N366" s="47">
        <f t="shared" si="55"/>
        <v>143.53</v>
      </c>
      <c r="O366" s="48">
        <f t="shared" ca="1" si="56"/>
        <v>113917300</v>
      </c>
    </row>
    <row r="367" spans="1:15" x14ac:dyDescent="0.25">
      <c r="A367">
        <v>352</v>
      </c>
      <c r="B367" s="85">
        <v>41284</v>
      </c>
      <c r="C367" s="47">
        <v>146.72999999999999</v>
      </c>
      <c r="D367" s="47">
        <v>147.09</v>
      </c>
      <c r="E367" s="47">
        <v>145.97</v>
      </c>
      <c r="F367" s="47">
        <v>147.08000000000001</v>
      </c>
      <c r="G367" s="48">
        <v>130735400</v>
      </c>
      <c r="H367" s="47">
        <v>143.54</v>
      </c>
      <c r="I367" s="51">
        <f t="shared" si="50"/>
        <v>0.97593146586891477</v>
      </c>
      <c r="J367" s="51">
        <f t="shared" ca="1" si="51"/>
        <v>1</v>
      </c>
      <c r="K367" s="47">
        <f t="shared" si="52"/>
        <v>143.19999999999999</v>
      </c>
      <c r="L367" s="47">
        <f t="shared" si="53"/>
        <v>143.55000000000001</v>
      </c>
      <c r="M367" s="47">
        <f t="shared" si="54"/>
        <v>142.46</v>
      </c>
      <c r="N367" s="47">
        <f t="shared" si="55"/>
        <v>143.54</v>
      </c>
      <c r="O367" s="48">
        <f t="shared" ca="1" si="56"/>
        <v>130735400</v>
      </c>
    </row>
    <row r="368" spans="1:15" x14ac:dyDescent="0.25">
      <c r="A368">
        <v>353</v>
      </c>
      <c r="B368" s="85">
        <v>41283</v>
      </c>
      <c r="C368" s="47">
        <v>145.87</v>
      </c>
      <c r="D368" s="47">
        <v>146.32</v>
      </c>
      <c r="E368" s="47">
        <v>145.63999999999999</v>
      </c>
      <c r="F368" s="47">
        <v>145.91999999999999</v>
      </c>
      <c r="G368" s="48">
        <v>90745600</v>
      </c>
      <c r="H368" s="47">
        <v>142.4</v>
      </c>
      <c r="I368" s="51">
        <f t="shared" si="50"/>
        <v>0.97587719298245623</v>
      </c>
      <c r="J368" s="51">
        <f t="shared" ca="1" si="51"/>
        <v>1</v>
      </c>
      <c r="K368" s="47">
        <f t="shared" si="52"/>
        <v>142.35</v>
      </c>
      <c r="L368" s="47">
        <f t="shared" si="53"/>
        <v>142.79</v>
      </c>
      <c r="M368" s="47">
        <f t="shared" si="54"/>
        <v>142.13</v>
      </c>
      <c r="N368" s="47">
        <f t="shared" si="55"/>
        <v>142.4</v>
      </c>
      <c r="O368" s="48">
        <f t="shared" ca="1" si="56"/>
        <v>90745600</v>
      </c>
    </row>
    <row r="369" spans="1:15" x14ac:dyDescent="0.25">
      <c r="A369">
        <v>354</v>
      </c>
      <c r="B369" s="85">
        <v>41282</v>
      </c>
      <c r="C369" s="47">
        <v>145.71</v>
      </c>
      <c r="D369" s="47">
        <v>145.91</v>
      </c>
      <c r="E369" s="47">
        <v>144.97999999999999</v>
      </c>
      <c r="F369" s="47">
        <v>145.55000000000001</v>
      </c>
      <c r="G369" s="48">
        <v>121265100</v>
      </c>
      <c r="H369" s="47">
        <v>142.04</v>
      </c>
      <c r="I369" s="51">
        <f t="shared" si="50"/>
        <v>0.97588457574716581</v>
      </c>
      <c r="J369" s="51">
        <f t="shared" ca="1" si="51"/>
        <v>1</v>
      </c>
      <c r="K369" s="47">
        <f t="shared" si="52"/>
        <v>142.19999999999999</v>
      </c>
      <c r="L369" s="47">
        <f t="shared" si="53"/>
        <v>142.38999999999999</v>
      </c>
      <c r="M369" s="47">
        <f t="shared" si="54"/>
        <v>141.47999999999999</v>
      </c>
      <c r="N369" s="47">
        <f t="shared" si="55"/>
        <v>142.04</v>
      </c>
      <c r="O369" s="48">
        <f t="shared" ca="1" si="56"/>
        <v>121265100</v>
      </c>
    </row>
    <row r="370" spans="1:15" x14ac:dyDescent="0.25">
      <c r="A370">
        <v>355</v>
      </c>
      <c r="B370" s="85">
        <v>41281</v>
      </c>
      <c r="C370" s="47">
        <v>145.85</v>
      </c>
      <c r="D370" s="47">
        <v>146.11000000000001</v>
      </c>
      <c r="E370" s="47">
        <v>145.43</v>
      </c>
      <c r="F370" s="47">
        <v>145.97</v>
      </c>
      <c r="G370" s="48">
        <v>110002500</v>
      </c>
      <c r="H370" s="47">
        <v>142.44999999999999</v>
      </c>
      <c r="I370" s="51">
        <f t="shared" si="50"/>
        <v>0.97588545591559905</v>
      </c>
      <c r="J370" s="51">
        <f t="shared" ca="1" si="51"/>
        <v>1</v>
      </c>
      <c r="K370" s="47">
        <f t="shared" si="52"/>
        <v>142.33000000000001</v>
      </c>
      <c r="L370" s="47">
        <f t="shared" si="53"/>
        <v>142.59</v>
      </c>
      <c r="M370" s="47">
        <f t="shared" si="54"/>
        <v>141.91999999999999</v>
      </c>
      <c r="N370" s="47">
        <f t="shared" si="55"/>
        <v>142.44999999999999</v>
      </c>
      <c r="O370" s="48">
        <f t="shared" ca="1" si="56"/>
        <v>110002500</v>
      </c>
    </row>
    <row r="371" spans="1:15" x14ac:dyDescent="0.25">
      <c r="A371">
        <v>356</v>
      </c>
      <c r="B371" s="85">
        <v>41278</v>
      </c>
      <c r="C371" s="47">
        <v>145.97</v>
      </c>
      <c r="D371" s="47">
        <v>146.61000000000001</v>
      </c>
      <c r="E371" s="47">
        <v>145.66999999999999</v>
      </c>
      <c r="F371" s="47">
        <v>146.37</v>
      </c>
      <c r="G371" s="48">
        <v>116817700</v>
      </c>
      <c r="H371" s="47">
        <v>142.84</v>
      </c>
      <c r="I371" s="51">
        <f t="shared" si="50"/>
        <v>0.9758830361412858</v>
      </c>
      <c r="J371" s="51">
        <f t="shared" ca="1" si="51"/>
        <v>1</v>
      </c>
      <c r="K371" s="47">
        <f t="shared" si="52"/>
        <v>142.44999999999999</v>
      </c>
      <c r="L371" s="47">
        <f t="shared" si="53"/>
        <v>143.07</v>
      </c>
      <c r="M371" s="47">
        <f t="shared" si="54"/>
        <v>142.16</v>
      </c>
      <c r="N371" s="47">
        <f t="shared" si="55"/>
        <v>142.84</v>
      </c>
      <c r="O371" s="48">
        <f t="shared" ca="1" si="56"/>
        <v>116817700</v>
      </c>
    </row>
    <row r="372" spans="1:15" x14ac:dyDescent="0.25">
      <c r="A372">
        <v>357</v>
      </c>
      <c r="B372" s="85">
        <v>41277</v>
      </c>
      <c r="C372" s="47">
        <v>145.99</v>
      </c>
      <c r="D372" s="47">
        <v>146.37</v>
      </c>
      <c r="E372" s="47">
        <v>145.34</v>
      </c>
      <c r="F372" s="47">
        <v>145.72999999999999</v>
      </c>
      <c r="G372" s="48">
        <v>144761800</v>
      </c>
      <c r="H372" s="47">
        <v>142.22</v>
      </c>
      <c r="I372" s="51">
        <f t="shared" si="50"/>
        <v>0.97591436217662808</v>
      </c>
      <c r="J372" s="51">
        <f t="shared" ca="1" si="51"/>
        <v>1</v>
      </c>
      <c r="K372" s="47">
        <f t="shared" si="52"/>
        <v>142.47</v>
      </c>
      <c r="L372" s="47">
        <f t="shared" si="53"/>
        <v>142.84</v>
      </c>
      <c r="M372" s="47">
        <f t="shared" si="54"/>
        <v>141.84</v>
      </c>
      <c r="N372" s="47">
        <f t="shared" si="55"/>
        <v>142.22</v>
      </c>
      <c r="O372" s="48">
        <f t="shared" ca="1" si="56"/>
        <v>144761800</v>
      </c>
    </row>
    <row r="373" spans="1:15" x14ac:dyDescent="0.25">
      <c r="A373">
        <v>358</v>
      </c>
      <c r="B373" s="85">
        <v>41276</v>
      </c>
      <c r="C373" s="47">
        <v>145.11000000000001</v>
      </c>
      <c r="D373" s="47">
        <v>146.15</v>
      </c>
      <c r="E373" s="47">
        <v>144.72999999999999</v>
      </c>
      <c r="F373" s="47">
        <v>146.06</v>
      </c>
      <c r="G373" s="48">
        <v>192059000</v>
      </c>
      <c r="H373" s="47">
        <v>142.54</v>
      </c>
      <c r="I373" s="51">
        <f t="shared" si="50"/>
        <v>0.97590031493906604</v>
      </c>
      <c r="J373" s="51">
        <f t="shared" ca="1" si="51"/>
        <v>1</v>
      </c>
      <c r="K373" s="47">
        <f t="shared" si="52"/>
        <v>141.61000000000001</v>
      </c>
      <c r="L373" s="47">
        <f t="shared" si="53"/>
        <v>142.63</v>
      </c>
      <c r="M373" s="47">
        <f t="shared" si="54"/>
        <v>141.24</v>
      </c>
      <c r="N373" s="47">
        <f t="shared" si="55"/>
        <v>142.54</v>
      </c>
      <c r="O373" s="48">
        <f t="shared" ca="1" si="56"/>
        <v>192059000</v>
      </c>
    </row>
    <row r="374" spans="1:15" x14ac:dyDescent="0.25">
      <c r="A374">
        <v>359</v>
      </c>
      <c r="B374" s="85">
        <v>41274</v>
      </c>
      <c r="C374" s="47">
        <v>139.66</v>
      </c>
      <c r="D374" s="47">
        <v>142.56</v>
      </c>
      <c r="E374" s="47">
        <v>139.54</v>
      </c>
      <c r="F374" s="47">
        <v>142.41</v>
      </c>
      <c r="G374" s="48">
        <v>243935200</v>
      </c>
      <c r="H374" s="47">
        <v>138.97999999999999</v>
      </c>
      <c r="I374" s="51">
        <f t="shared" si="50"/>
        <v>0.9759146127378695</v>
      </c>
      <c r="J374" s="51">
        <f t="shared" ca="1" si="51"/>
        <v>1</v>
      </c>
      <c r="K374" s="47">
        <f t="shared" si="52"/>
        <v>136.30000000000001</v>
      </c>
      <c r="L374" s="47">
        <f t="shared" si="53"/>
        <v>139.13</v>
      </c>
      <c r="M374" s="47">
        <f t="shared" si="54"/>
        <v>136.18</v>
      </c>
      <c r="N374" s="47">
        <f t="shared" si="55"/>
        <v>138.97999999999999</v>
      </c>
      <c r="O374" s="48">
        <f t="shared" ca="1" si="56"/>
        <v>243935200</v>
      </c>
    </row>
    <row r="375" spans="1:15" x14ac:dyDescent="0.25">
      <c r="A375">
        <v>360</v>
      </c>
      <c r="B375" s="85">
        <v>41271</v>
      </c>
      <c r="C375" s="47">
        <v>140.63999999999999</v>
      </c>
      <c r="D375" s="47">
        <v>141.41999999999999</v>
      </c>
      <c r="E375" s="47">
        <v>139.87</v>
      </c>
      <c r="F375" s="47">
        <v>140.03</v>
      </c>
      <c r="G375" s="48">
        <v>148806700</v>
      </c>
      <c r="H375" s="47">
        <v>136.66</v>
      </c>
      <c r="I375" s="51">
        <f t="shared" si="50"/>
        <v>0.97593372848675286</v>
      </c>
      <c r="J375" s="51">
        <f t="shared" ca="1" si="51"/>
        <v>1</v>
      </c>
      <c r="K375" s="47">
        <f t="shared" si="52"/>
        <v>137.26</v>
      </c>
      <c r="L375" s="47">
        <f t="shared" si="53"/>
        <v>138.02000000000001</v>
      </c>
      <c r="M375" s="47">
        <f t="shared" si="54"/>
        <v>136.5</v>
      </c>
      <c r="N375" s="47">
        <f t="shared" si="55"/>
        <v>136.66</v>
      </c>
      <c r="O375" s="48">
        <f t="shared" ca="1" si="56"/>
        <v>148806700</v>
      </c>
    </row>
    <row r="376" spans="1:15" x14ac:dyDescent="0.25">
      <c r="A376">
        <v>361</v>
      </c>
      <c r="B376" s="85">
        <v>41270</v>
      </c>
      <c r="C376" s="47">
        <v>141.79</v>
      </c>
      <c r="D376" s="47">
        <v>142.08000000000001</v>
      </c>
      <c r="E376" s="47">
        <v>139.91999999999999</v>
      </c>
      <c r="F376" s="47">
        <v>141.56</v>
      </c>
      <c r="G376" s="48">
        <v>167920600</v>
      </c>
      <c r="H376" s="47">
        <v>138.15</v>
      </c>
      <c r="I376" s="51">
        <f t="shared" si="50"/>
        <v>0.97591127437129133</v>
      </c>
      <c r="J376" s="51">
        <f t="shared" ca="1" si="51"/>
        <v>1</v>
      </c>
      <c r="K376" s="47">
        <f t="shared" si="52"/>
        <v>138.37</v>
      </c>
      <c r="L376" s="47">
        <f t="shared" si="53"/>
        <v>138.66</v>
      </c>
      <c r="M376" s="47">
        <f t="shared" si="54"/>
        <v>136.55000000000001</v>
      </c>
      <c r="N376" s="47">
        <f t="shared" si="55"/>
        <v>138.15</v>
      </c>
      <c r="O376" s="48">
        <f t="shared" ca="1" si="56"/>
        <v>167920600</v>
      </c>
    </row>
    <row r="377" spans="1:15" x14ac:dyDescent="0.25">
      <c r="A377">
        <v>362</v>
      </c>
      <c r="B377" s="85">
        <v>41269</v>
      </c>
      <c r="C377" s="47">
        <v>142.63999999999999</v>
      </c>
      <c r="D377" s="47">
        <v>142.71</v>
      </c>
      <c r="E377" s="47">
        <v>141.35</v>
      </c>
      <c r="F377" s="47">
        <v>141.75</v>
      </c>
      <c r="G377" s="48">
        <v>106947700</v>
      </c>
      <c r="H377" s="47">
        <v>138.33000000000001</v>
      </c>
      <c r="I377" s="51">
        <f t="shared" si="50"/>
        <v>0.975873015873016</v>
      </c>
      <c r="J377" s="51">
        <f t="shared" ca="1" si="51"/>
        <v>1</v>
      </c>
      <c r="K377" s="47">
        <f t="shared" si="52"/>
        <v>139.19999999999999</v>
      </c>
      <c r="L377" s="47">
        <f t="shared" si="53"/>
        <v>139.27000000000001</v>
      </c>
      <c r="M377" s="47">
        <f t="shared" si="54"/>
        <v>137.94</v>
      </c>
      <c r="N377" s="47">
        <f t="shared" si="55"/>
        <v>138.33000000000001</v>
      </c>
      <c r="O377" s="48">
        <f t="shared" ca="1" si="56"/>
        <v>106947700</v>
      </c>
    </row>
    <row r="378" spans="1:15" x14ac:dyDescent="0.25">
      <c r="A378">
        <v>363</v>
      </c>
      <c r="B378" s="85">
        <v>41267</v>
      </c>
      <c r="C378" s="47">
        <v>142.47999999999999</v>
      </c>
      <c r="D378" s="47">
        <v>142.56</v>
      </c>
      <c r="E378" s="47">
        <v>142.19</v>
      </c>
      <c r="F378" s="47">
        <v>142.35</v>
      </c>
      <c r="G378" s="48">
        <v>53874600</v>
      </c>
      <c r="H378" s="47">
        <v>138.91999999999999</v>
      </c>
      <c r="I378" s="51">
        <f t="shared" si="50"/>
        <v>0.9759044608359676</v>
      </c>
      <c r="J378" s="51">
        <f t="shared" ca="1" si="51"/>
        <v>1</v>
      </c>
      <c r="K378" s="47">
        <f t="shared" si="52"/>
        <v>139.05000000000001</v>
      </c>
      <c r="L378" s="47">
        <f t="shared" si="53"/>
        <v>139.12</v>
      </c>
      <c r="M378" s="47">
        <f t="shared" si="54"/>
        <v>138.76</v>
      </c>
      <c r="N378" s="47">
        <f t="shared" si="55"/>
        <v>138.91999999999999</v>
      </c>
      <c r="O378" s="48">
        <f t="shared" ca="1" si="56"/>
        <v>53874600</v>
      </c>
    </row>
    <row r="379" spans="1:15" x14ac:dyDescent="0.25">
      <c r="A379">
        <v>364</v>
      </c>
      <c r="B379" s="85">
        <v>41264</v>
      </c>
      <c r="C379" s="47">
        <v>142.16999999999999</v>
      </c>
      <c r="D379" s="47">
        <v>144.09</v>
      </c>
      <c r="E379" s="47">
        <v>141.94</v>
      </c>
      <c r="F379" s="47">
        <v>142.79</v>
      </c>
      <c r="G379" s="48">
        <v>245883800</v>
      </c>
      <c r="H379" s="47">
        <v>139.35</v>
      </c>
      <c r="I379" s="51">
        <f t="shared" si="50"/>
        <v>0.97590867707822682</v>
      </c>
      <c r="J379" s="51">
        <f t="shared" ca="1" si="51"/>
        <v>1</v>
      </c>
      <c r="K379" s="47">
        <f t="shared" si="52"/>
        <v>138.74</v>
      </c>
      <c r="L379" s="47">
        <f t="shared" si="53"/>
        <v>140.62</v>
      </c>
      <c r="M379" s="47">
        <f t="shared" si="54"/>
        <v>138.52000000000001</v>
      </c>
      <c r="N379" s="47">
        <f t="shared" si="55"/>
        <v>139.35</v>
      </c>
      <c r="O379" s="48">
        <f t="shared" ca="1" si="56"/>
        <v>245883800</v>
      </c>
    </row>
    <row r="380" spans="1:15" x14ac:dyDescent="0.25">
      <c r="A380">
        <v>365</v>
      </c>
      <c r="B380" s="85">
        <v>41263</v>
      </c>
      <c r="C380" s="47">
        <v>144.38</v>
      </c>
      <c r="D380" s="47">
        <v>145.13999999999999</v>
      </c>
      <c r="E380" s="47">
        <v>143.97999999999999</v>
      </c>
      <c r="F380" s="47">
        <v>145.12</v>
      </c>
      <c r="G380" s="48">
        <v>168487000</v>
      </c>
      <c r="H380" s="47">
        <v>140.63</v>
      </c>
      <c r="I380" s="51">
        <f t="shared" si="50"/>
        <v>0.96906008820286649</v>
      </c>
      <c r="J380" s="51">
        <f t="shared" ca="1" si="51"/>
        <v>1</v>
      </c>
      <c r="K380" s="47">
        <f t="shared" si="52"/>
        <v>139.91</v>
      </c>
      <c r="L380" s="47">
        <f t="shared" si="53"/>
        <v>140.65</v>
      </c>
      <c r="M380" s="47">
        <f t="shared" si="54"/>
        <v>139.53</v>
      </c>
      <c r="N380" s="47">
        <f t="shared" si="55"/>
        <v>140.63</v>
      </c>
      <c r="O380" s="48">
        <f t="shared" ca="1" si="56"/>
        <v>168487000</v>
      </c>
    </row>
    <row r="381" spans="1:15" x14ac:dyDescent="0.25">
      <c r="A381">
        <v>366</v>
      </c>
      <c r="B381" s="85">
        <v>41262</v>
      </c>
      <c r="C381" s="47">
        <v>145.53</v>
      </c>
      <c r="D381" s="47">
        <v>145.58000000000001</v>
      </c>
      <c r="E381" s="47">
        <v>144.24</v>
      </c>
      <c r="F381" s="47">
        <v>144.29</v>
      </c>
      <c r="G381" s="48">
        <v>150895400</v>
      </c>
      <c r="H381" s="47">
        <v>139.82</v>
      </c>
      <c r="I381" s="51">
        <f t="shared" si="50"/>
        <v>0.9690207221567676</v>
      </c>
      <c r="J381" s="51">
        <f t="shared" ca="1" si="51"/>
        <v>1</v>
      </c>
      <c r="K381" s="47">
        <f t="shared" si="52"/>
        <v>141.02000000000001</v>
      </c>
      <c r="L381" s="47">
        <f t="shared" si="53"/>
        <v>141.07</v>
      </c>
      <c r="M381" s="47">
        <f t="shared" si="54"/>
        <v>139.77000000000001</v>
      </c>
      <c r="N381" s="47">
        <f t="shared" si="55"/>
        <v>139.82</v>
      </c>
      <c r="O381" s="48">
        <f t="shared" ca="1" si="56"/>
        <v>150895400</v>
      </c>
    </row>
    <row r="382" spans="1:15" x14ac:dyDescent="0.25">
      <c r="A382">
        <v>367</v>
      </c>
      <c r="B382" s="85">
        <v>41261</v>
      </c>
      <c r="C382" s="47">
        <v>144</v>
      </c>
      <c r="D382" s="47">
        <v>145.5</v>
      </c>
      <c r="E382" s="47">
        <v>143.79</v>
      </c>
      <c r="F382" s="47">
        <v>145.37</v>
      </c>
      <c r="G382" s="48">
        <v>177762800</v>
      </c>
      <c r="H382" s="47">
        <v>140.87</v>
      </c>
      <c r="I382" s="51">
        <f t="shared" si="50"/>
        <v>0.96904450711976331</v>
      </c>
      <c r="J382" s="51">
        <f t="shared" ca="1" si="51"/>
        <v>1</v>
      </c>
      <c r="K382" s="47">
        <f t="shared" si="52"/>
        <v>139.54</v>
      </c>
      <c r="L382" s="47">
        <f t="shared" si="53"/>
        <v>141</v>
      </c>
      <c r="M382" s="47">
        <f t="shared" si="54"/>
        <v>139.34</v>
      </c>
      <c r="N382" s="47">
        <f t="shared" si="55"/>
        <v>140.87</v>
      </c>
      <c r="O382" s="48">
        <f t="shared" ca="1" si="56"/>
        <v>177762800</v>
      </c>
    </row>
    <row r="383" spans="1:15" x14ac:dyDescent="0.25">
      <c r="A383">
        <v>368</v>
      </c>
      <c r="B383" s="85">
        <v>41260</v>
      </c>
      <c r="C383" s="47">
        <v>142.47</v>
      </c>
      <c r="D383" s="47">
        <v>143.85</v>
      </c>
      <c r="E383" s="47">
        <v>142.43</v>
      </c>
      <c r="F383" s="47">
        <v>143.77000000000001</v>
      </c>
      <c r="G383" s="48">
        <v>143238200</v>
      </c>
      <c r="H383" s="47">
        <v>139.32</v>
      </c>
      <c r="I383" s="51">
        <f t="shared" si="50"/>
        <v>0.96904778465604768</v>
      </c>
      <c r="J383" s="51">
        <f t="shared" ca="1" si="51"/>
        <v>1</v>
      </c>
      <c r="K383" s="47">
        <f t="shared" si="52"/>
        <v>138.06</v>
      </c>
      <c r="L383" s="47">
        <f t="shared" si="53"/>
        <v>139.4</v>
      </c>
      <c r="M383" s="47">
        <f t="shared" si="54"/>
        <v>138.02000000000001</v>
      </c>
      <c r="N383" s="47">
        <f t="shared" si="55"/>
        <v>139.32</v>
      </c>
      <c r="O383" s="48">
        <f t="shared" ca="1" si="56"/>
        <v>143238200</v>
      </c>
    </row>
    <row r="384" spans="1:15" x14ac:dyDescent="0.25">
      <c r="A384">
        <v>369</v>
      </c>
      <c r="B384" s="85">
        <v>41257</v>
      </c>
      <c r="C384" s="47">
        <v>142.32</v>
      </c>
      <c r="D384" s="47">
        <v>142.58000000000001</v>
      </c>
      <c r="E384" s="47">
        <v>141.88</v>
      </c>
      <c r="F384" s="47">
        <v>142.1</v>
      </c>
      <c r="G384" s="48">
        <v>137701700</v>
      </c>
      <c r="H384" s="47">
        <v>137.69999999999999</v>
      </c>
      <c r="I384" s="51">
        <f t="shared" si="50"/>
        <v>0.96903589021815617</v>
      </c>
      <c r="J384" s="51">
        <f t="shared" ca="1" si="51"/>
        <v>1</v>
      </c>
      <c r="K384" s="47">
        <f t="shared" si="52"/>
        <v>137.91</v>
      </c>
      <c r="L384" s="47">
        <f t="shared" si="53"/>
        <v>138.16999999999999</v>
      </c>
      <c r="M384" s="47">
        <f t="shared" si="54"/>
        <v>137.49</v>
      </c>
      <c r="N384" s="47">
        <f t="shared" si="55"/>
        <v>137.69999999999999</v>
      </c>
      <c r="O384" s="48">
        <f t="shared" ca="1" si="56"/>
        <v>137701700</v>
      </c>
    </row>
    <row r="385" spans="1:15" x14ac:dyDescent="0.25">
      <c r="A385">
        <v>370</v>
      </c>
      <c r="B385" s="85">
        <v>41256</v>
      </c>
      <c r="C385" s="47">
        <v>143.41999999999999</v>
      </c>
      <c r="D385" s="47">
        <v>143.83000000000001</v>
      </c>
      <c r="E385" s="47">
        <v>142.27000000000001</v>
      </c>
      <c r="F385" s="47">
        <v>142.63</v>
      </c>
      <c r="G385" s="48">
        <v>135715000</v>
      </c>
      <c r="H385" s="47">
        <v>138.21</v>
      </c>
      <c r="I385" s="51">
        <f t="shared" si="50"/>
        <v>0.96901072705601921</v>
      </c>
      <c r="J385" s="51">
        <f t="shared" ca="1" si="51"/>
        <v>1</v>
      </c>
      <c r="K385" s="47">
        <f t="shared" si="52"/>
        <v>138.97999999999999</v>
      </c>
      <c r="L385" s="47">
        <f t="shared" si="53"/>
        <v>139.37</v>
      </c>
      <c r="M385" s="47">
        <f t="shared" si="54"/>
        <v>137.86000000000001</v>
      </c>
      <c r="N385" s="47">
        <f t="shared" si="55"/>
        <v>138.21</v>
      </c>
      <c r="O385" s="48">
        <f t="shared" ca="1" si="56"/>
        <v>135715000</v>
      </c>
    </row>
    <row r="386" spans="1:15" x14ac:dyDescent="0.25">
      <c r="A386">
        <v>371</v>
      </c>
      <c r="B386" s="85">
        <v>41255</v>
      </c>
      <c r="C386" s="47">
        <v>144</v>
      </c>
      <c r="D386" s="47">
        <v>144.55000000000001</v>
      </c>
      <c r="E386" s="47">
        <v>143.31</v>
      </c>
      <c r="F386" s="47">
        <v>143.51</v>
      </c>
      <c r="G386" s="48">
        <v>145880100</v>
      </c>
      <c r="H386" s="47">
        <v>139.06</v>
      </c>
      <c r="I386" s="51">
        <f t="shared" si="50"/>
        <v>0.96899170789492028</v>
      </c>
      <c r="J386" s="51">
        <f t="shared" ca="1" si="51"/>
        <v>1</v>
      </c>
      <c r="K386" s="47">
        <f t="shared" si="52"/>
        <v>139.53</v>
      </c>
      <c r="L386" s="47">
        <f t="shared" si="53"/>
        <v>140.07</v>
      </c>
      <c r="M386" s="47">
        <f t="shared" si="54"/>
        <v>138.87</v>
      </c>
      <c r="N386" s="47">
        <f t="shared" si="55"/>
        <v>139.06</v>
      </c>
      <c r="O386" s="48">
        <f t="shared" ca="1" si="56"/>
        <v>145880100</v>
      </c>
    </row>
    <row r="387" spans="1:15" x14ac:dyDescent="0.25">
      <c r="A387">
        <v>372</v>
      </c>
      <c r="B387" s="85">
        <v>41254</v>
      </c>
      <c r="C387" s="47">
        <v>143.06</v>
      </c>
      <c r="D387" s="47">
        <v>144.11000000000001</v>
      </c>
      <c r="E387" s="47">
        <v>142.99</v>
      </c>
      <c r="F387" s="47">
        <v>143.44</v>
      </c>
      <c r="G387" s="48">
        <v>152570400</v>
      </c>
      <c r="H387" s="47">
        <v>139</v>
      </c>
      <c r="I387" s="51">
        <f t="shared" si="50"/>
        <v>0.96904629113218077</v>
      </c>
      <c r="J387" s="51">
        <f t="shared" ca="1" si="51"/>
        <v>1</v>
      </c>
      <c r="K387" s="47">
        <f t="shared" si="52"/>
        <v>138.63</v>
      </c>
      <c r="L387" s="47">
        <f t="shared" si="53"/>
        <v>139.65</v>
      </c>
      <c r="M387" s="47">
        <f t="shared" si="54"/>
        <v>138.56</v>
      </c>
      <c r="N387" s="47">
        <f t="shared" si="55"/>
        <v>139</v>
      </c>
      <c r="O387" s="48">
        <f t="shared" ca="1" si="56"/>
        <v>152570400</v>
      </c>
    </row>
    <row r="388" spans="1:15" x14ac:dyDescent="0.25">
      <c r="A388">
        <v>373</v>
      </c>
      <c r="B388" s="85">
        <v>41253</v>
      </c>
      <c r="C388" s="47">
        <v>142.21</v>
      </c>
      <c r="D388" s="47">
        <v>142.81</v>
      </c>
      <c r="E388" s="47">
        <v>142.15</v>
      </c>
      <c r="F388" s="47">
        <v>142.47</v>
      </c>
      <c r="G388" s="48">
        <v>98840700</v>
      </c>
      <c r="H388" s="47">
        <v>138.06</v>
      </c>
      <c r="I388" s="51">
        <f t="shared" si="50"/>
        <v>0.969046114971573</v>
      </c>
      <c r="J388" s="51">
        <f t="shared" ca="1" si="51"/>
        <v>1</v>
      </c>
      <c r="K388" s="47">
        <f t="shared" si="52"/>
        <v>137.81</v>
      </c>
      <c r="L388" s="47">
        <f t="shared" si="53"/>
        <v>138.38999999999999</v>
      </c>
      <c r="M388" s="47">
        <f t="shared" si="54"/>
        <v>137.75</v>
      </c>
      <c r="N388" s="47">
        <f t="shared" si="55"/>
        <v>138.06</v>
      </c>
      <c r="O388" s="48">
        <f t="shared" ca="1" si="56"/>
        <v>98840700</v>
      </c>
    </row>
    <row r="389" spans="1:15" x14ac:dyDescent="0.25">
      <c r="A389">
        <v>374</v>
      </c>
      <c r="B389" s="85">
        <v>41250</v>
      </c>
      <c r="C389" s="47">
        <v>142.53</v>
      </c>
      <c r="D389" s="47">
        <v>142.69</v>
      </c>
      <c r="E389" s="47">
        <v>141.66999999999999</v>
      </c>
      <c r="F389" s="47">
        <v>142.41</v>
      </c>
      <c r="G389" s="48">
        <v>108726400</v>
      </c>
      <c r="H389" s="47">
        <v>138</v>
      </c>
      <c r="I389" s="51">
        <f t="shared" si="50"/>
        <v>0.96903307352011803</v>
      </c>
      <c r="J389" s="51">
        <f t="shared" ca="1" si="51"/>
        <v>1</v>
      </c>
      <c r="K389" s="47">
        <f t="shared" si="52"/>
        <v>138.12</v>
      </c>
      <c r="L389" s="47">
        <f t="shared" si="53"/>
        <v>138.27000000000001</v>
      </c>
      <c r="M389" s="47">
        <f t="shared" si="54"/>
        <v>137.28</v>
      </c>
      <c r="N389" s="47">
        <f t="shared" si="55"/>
        <v>138</v>
      </c>
      <c r="O389" s="48">
        <f t="shared" ca="1" si="56"/>
        <v>108726400</v>
      </c>
    </row>
    <row r="390" spans="1:15" x14ac:dyDescent="0.25">
      <c r="A390">
        <v>375</v>
      </c>
      <c r="B390" s="85">
        <v>41249</v>
      </c>
      <c r="C390" s="47">
        <v>141.37</v>
      </c>
      <c r="D390" s="47">
        <v>142.04</v>
      </c>
      <c r="E390" s="47">
        <v>141.16</v>
      </c>
      <c r="F390" s="47">
        <v>141.97999999999999</v>
      </c>
      <c r="G390" s="48">
        <v>103220600</v>
      </c>
      <c r="H390" s="47">
        <v>137.58000000000001</v>
      </c>
      <c r="I390" s="51">
        <f t="shared" si="50"/>
        <v>0.96900971967882821</v>
      </c>
      <c r="J390" s="51">
        <f t="shared" ca="1" si="51"/>
        <v>1</v>
      </c>
      <c r="K390" s="47">
        <f t="shared" si="52"/>
        <v>136.99</v>
      </c>
      <c r="L390" s="47">
        <f t="shared" si="53"/>
        <v>137.63999999999999</v>
      </c>
      <c r="M390" s="47">
        <f t="shared" si="54"/>
        <v>136.79</v>
      </c>
      <c r="N390" s="47">
        <f t="shared" si="55"/>
        <v>137.58000000000001</v>
      </c>
      <c r="O390" s="48">
        <f t="shared" ca="1" si="56"/>
        <v>103220600</v>
      </c>
    </row>
    <row r="391" spans="1:15" x14ac:dyDescent="0.25">
      <c r="A391">
        <v>376</v>
      </c>
      <c r="B391" s="85">
        <v>41248</v>
      </c>
      <c r="C391" s="47">
        <v>141.37</v>
      </c>
      <c r="D391" s="47">
        <v>142.16</v>
      </c>
      <c r="E391" s="47">
        <v>140.37</v>
      </c>
      <c r="F391" s="47">
        <v>141.5</v>
      </c>
      <c r="G391" s="48">
        <v>147300500</v>
      </c>
      <c r="H391" s="47">
        <v>137.12</v>
      </c>
      <c r="I391" s="51">
        <f t="shared" si="50"/>
        <v>0.96904593639575975</v>
      </c>
      <c r="J391" s="51">
        <f t="shared" ca="1" si="51"/>
        <v>1</v>
      </c>
      <c r="K391" s="47">
        <f t="shared" si="52"/>
        <v>136.99</v>
      </c>
      <c r="L391" s="47">
        <f t="shared" si="53"/>
        <v>137.76</v>
      </c>
      <c r="M391" s="47">
        <f t="shared" si="54"/>
        <v>136.02000000000001</v>
      </c>
      <c r="N391" s="47">
        <f t="shared" si="55"/>
        <v>137.12</v>
      </c>
      <c r="O391" s="48">
        <f t="shared" ca="1" si="56"/>
        <v>147300500</v>
      </c>
    </row>
    <row r="392" spans="1:15" x14ac:dyDescent="0.25">
      <c r="A392">
        <v>377</v>
      </c>
      <c r="B392" s="85">
        <v>41247</v>
      </c>
      <c r="C392" s="47">
        <v>141.44</v>
      </c>
      <c r="D392" s="47">
        <v>141.87</v>
      </c>
      <c r="E392" s="47">
        <v>140.87</v>
      </c>
      <c r="F392" s="47">
        <v>141.25</v>
      </c>
      <c r="G392" s="48">
        <v>127512200</v>
      </c>
      <c r="H392" s="47">
        <v>136.88</v>
      </c>
      <c r="I392" s="51">
        <f t="shared" si="50"/>
        <v>0.96906194690265479</v>
      </c>
      <c r="J392" s="51">
        <f t="shared" ca="1" si="51"/>
        <v>1</v>
      </c>
      <c r="K392" s="47">
        <f t="shared" si="52"/>
        <v>137.06</v>
      </c>
      <c r="L392" s="47">
        <f t="shared" si="53"/>
        <v>137.47999999999999</v>
      </c>
      <c r="M392" s="47">
        <f t="shared" si="54"/>
        <v>136.51</v>
      </c>
      <c r="N392" s="47">
        <f t="shared" si="55"/>
        <v>136.88</v>
      </c>
      <c r="O392" s="48">
        <f t="shared" ca="1" si="56"/>
        <v>127512200</v>
      </c>
    </row>
    <row r="393" spans="1:15" x14ac:dyDescent="0.25">
      <c r="A393">
        <v>378</v>
      </c>
      <c r="B393" s="85">
        <v>41246</v>
      </c>
      <c r="C393" s="47">
        <v>142.80000000000001</v>
      </c>
      <c r="D393" s="47">
        <v>142.91999999999999</v>
      </c>
      <c r="E393" s="47">
        <v>141.34</v>
      </c>
      <c r="F393" s="47">
        <v>141.44999999999999</v>
      </c>
      <c r="G393" s="48">
        <v>124656300</v>
      </c>
      <c r="H393" s="47">
        <v>137.07</v>
      </c>
      <c r="I393" s="51">
        <f t="shared" si="50"/>
        <v>0.9690349946977731</v>
      </c>
      <c r="J393" s="51">
        <f t="shared" ca="1" si="51"/>
        <v>1</v>
      </c>
      <c r="K393" s="47">
        <f t="shared" si="52"/>
        <v>138.38</v>
      </c>
      <c r="L393" s="47">
        <f t="shared" si="53"/>
        <v>138.49</v>
      </c>
      <c r="M393" s="47">
        <f t="shared" si="54"/>
        <v>136.96</v>
      </c>
      <c r="N393" s="47">
        <f t="shared" si="55"/>
        <v>137.07</v>
      </c>
      <c r="O393" s="48">
        <f t="shared" ca="1" si="56"/>
        <v>124656300</v>
      </c>
    </row>
    <row r="394" spans="1:15" x14ac:dyDescent="0.25">
      <c r="A394">
        <v>379</v>
      </c>
      <c r="B394" s="85">
        <v>41243</v>
      </c>
      <c r="C394" s="47">
        <v>142.13999999999999</v>
      </c>
      <c r="D394" s="47">
        <v>142.41999999999999</v>
      </c>
      <c r="E394" s="47">
        <v>141.66</v>
      </c>
      <c r="F394" s="47">
        <v>142.15</v>
      </c>
      <c r="G394" s="48">
        <v>136568300</v>
      </c>
      <c r="H394" s="47">
        <v>137.75</v>
      </c>
      <c r="I394" s="51">
        <f t="shared" si="50"/>
        <v>0.96904678156876534</v>
      </c>
      <c r="J394" s="51">
        <f t="shared" ca="1" si="51"/>
        <v>1</v>
      </c>
      <c r="K394" s="47">
        <f t="shared" si="52"/>
        <v>137.74</v>
      </c>
      <c r="L394" s="47">
        <f t="shared" si="53"/>
        <v>138.01</v>
      </c>
      <c r="M394" s="47">
        <f t="shared" si="54"/>
        <v>137.28</v>
      </c>
      <c r="N394" s="47">
        <f t="shared" si="55"/>
        <v>137.75</v>
      </c>
      <c r="O394" s="48">
        <f t="shared" ca="1" si="56"/>
        <v>136568300</v>
      </c>
    </row>
    <row r="395" spans="1:15" x14ac:dyDescent="0.25">
      <c r="A395">
        <v>380</v>
      </c>
      <c r="B395" s="85">
        <v>41242</v>
      </c>
      <c r="C395" s="47">
        <v>141.99</v>
      </c>
      <c r="D395" s="47">
        <v>142.51</v>
      </c>
      <c r="E395" s="47">
        <v>141.37</v>
      </c>
      <c r="F395" s="47">
        <v>142.12</v>
      </c>
      <c r="G395" s="48">
        <v>151085900</v>
      </c>
      <c r="H395" s="47">
        <v>137.72</v>
      </c>
      <c r="I395" s="51">
        <f t="shared" si="50"/>
        <v>0.96904024767801855</v>
      </c>
      <c r="J395" s="51">
        <f t="shared" ca="1" si="51"/>
        <v>1</v>
      </c>
      <c r="K395" s="47">
        <f t="shared" si="52"/>
        <v>137.59</v>
      </c>
      <c r="L395" s="47">
        <f t="shared" si="53"/>
        <v>138.1</v>
      </c>
      <c r="M395" s="47">
        <f t="shared" si="54"/>
        <v>136.99</v>
      </c>
      <c r="N395" s="47">
        <f t="shared" si="55"/>
        <v>137.72</v>
      </c>
      <c r="O395" s="48">
        <f t="shared" ca="1" si="56"/>
        <v>151085900</v>
      </c>
    </row>
    <row r="396" spans="1:15" x14ac:dyDescent="0.25">
      <c r="A396">
        <v>381</v>
      </c>
      <c r="B396" s="85">
        <v>41241</v>
      </c>
      <c r="C396" s="47">
        <v>139.76</v>
      </c>
      <c r="D396" s="47">
        <v>141.54</v>
      </c>
      <c r="E396" s="47">
        <v>139</v>
      </c>
      <c r="F396" s="47">
        <v>141.46</v>
      </c>
      <c r="G396" s="48">
        <v>177086500</v>
      </c>
      <c r="H396" s="47">
        <v>137.08000000000001</v>
      </c>
      <c r="I396" s="51">
        <f t="shared" si="50"/>
        <v>0.96903718365615721</v>
      </c>
      <c r="J396" s="51">
        <f t="shared" ca="1" si="51"/>
        <v>1</v>
      </c>
      <c r="K396" s="47">
        <f t="shared" si="52"/>
        <v>135.43</v>
      </c>
      <c r="L396" s="47">
        <f t="shared" si="53"/>
        <v>137.16</v>
      </c>
      <c r="M396" s="47">
        <f t="shared" si="54"/>
        <v>134.69999999999999</v>
      </c>
      <c r="N396" s="47">
        <f t="shared" si="55"/>
        <v>137.08000000000001</v>
      </c>
      <c r="O396" s="48">
        <f t="shared" ca="1" si="56"/>
        <v>177086500</v>
      </c>
    </row>
    <row r="397" spans="1:15" x14ac:dyDescent="0.25">
      <c r="A397">
        <v>382</v>
      </c>
      <c r="B397" s="85">
        <v>41240</v>
      </c>
      <c r="C397" s="47">
        <v>140.91</v>
      </c>
      <c r="D397" s="47">
        <v>141.38999999999999</v>
      </c>
      <c r="E397" s="47">
        <v>140.24</v>
      </c>
      <c r="F397" s="47">
        <v>140.33000000000001</v>
      </c>
      <c r="G397" s="48">
        <v>128646200</v>
      </c>
      <c r="H397" s="47">
        <v>135.97999999999999</v>
      </c>
      <c r="I397" s="51">
        <f t="shared" si="50"/>
        <v>0.96900163899380021</v>
      </c>
      <c r="J397" s="51">
        <f t="shared" ca="1" si="51"/>
        <v>1</v>
      </c>
      <c r="K397" s="47">
        <f t="shared" si="52"/>
        <v>136.54</v>
      </c>
      <c r="L397" s="47">
        <f t="shared" si="53"/>
        <v>137.01</v>
      </c>
      <c r="M397" s="47">
        <f t="shared" si="54"/>
        <v>135.88999999999999</v>
      </c>
      <c r="N397" s="47">
        <f t="shared" si="55"/>
        <v>135.97999999999999</v>
      </c>
      <c r="O397" s="48">
        <f t="shared" ca="1" si="56"/>
        <v>128646200</v>
      </c>
    </row>
    <row r="398" spans="1:15" x14ac:dyDescent="0.25">
      <c r="A398">
        <v>383</v>
      </c>
      <c r="B398" s="85">
        <v>41239</v>
      </c>
      <c r="C398" s="47">
        <v>140.65</v>
      </c>
      <c r="D398" s="47">
        <v>141.36000000000001</v>
      </c>
      <c r="E398" s="47">
        <v>140.19</v>
      </c>
      <c r="F398" s="47">
        <v>141.05000000000001</v>
      </c>
      <c r="G398" s="48">
        <v>100124400</v>
      </c>
      <c r="H398" s="47">
        <v>136.68</v>
      </c>
      <c r="I398" s="51">
        <f t="shared" si="50"/>
        <v>0.96901807869549805</v>
      </c>
      <c r="J398" s="51">
        <f t="shared" ca="1" si="51"/>
        <v>1</v>
      </c>
      <c r="K398" s="47">
        <f t="shared" si="52"/>
        <v>136.29</v>
      </c>
      <c r="L398" s="47">
        <f t="shared" si="53"/>
        <v>136.97999999999999</v>
      </c>
      <c r="M398" s="47">
        <f t="shared" si="54"/>
        <v>135.85</v>
      </c>
      <c r="N398" s="47">
        <f t="shared" si="55"/>
        <v>136.68</v>
      </c>
      <c r="O398" s="48">
        <f t="shared" ca="1" si="56"/>
        <v>100124400</v>
      </c>
    </row>
    <row r="399" spans="1:15" x14ac:dyDescent="0.25">
      <c r="A399">
        <v>384</v>
      </c>
      <c r="B399" s="85">
        <v>41236</v>
      </c>
      <c r="C399" s="47">
        <v>140.13</v>
      </c>
      <c r="D399" s="47">
        <v>141.4</v>
      </c>
      <c r="E399" s="47">
        <v>140.04</v>
      </c>
      <c r="F399" s="47">
        <v>141.35</v>
      </c>
      <c r="G399" s="48">
        <v>65409200</v>
      </c>
      <c r="H399" s="47">
        <v>136.97</v>
      </c>
      <c r="I399" s="51">
        <f t="shared" si="50"/>
        <v>0.96901308807923592</v>
      </c>
      <c r="J399" s="51">
        <f t="shared" ca="1" si="51"/>
        <v>1</v>
      </c>
      <c r="K399" s="47">
        <f t="shared" si="52"/>
        <v>135.79</v>
      </c>
      <c r="L399" s="47">
        <f t="shared" si="53"/>
        <v>137.02000000000001</v>
      </c>
      <c r="M399" s="47">
        <f t="shared" si="54"/>
        <v>135.69999999999999</v>
      </c>
      <c r="N399" s="47">
        <f t="shared" si="55"/>
        <v>136.97</v>
      </c>
      <c r="O399" s="48">
        <f t="shared" ca="1" si="56"/>
        <v>65409200</v>
      </c>
    </row>
    <row r="400" spans="1:15" x14ac:dyDescent="0.25">
      <c r="A400">
        <v>385</v>
      </c>
      <c r="B400" s="85">
        <v>41234</v>
      </c>
      <c r="C400" s="47">
        <v>139.31</v>
      </c>
      <c r="D400" s="47">
        <v>139.57</v>
      </c>
      <c r="E400" s="47">
        <v>139.03</v>
      </c>
      <c r="F400" s="47">
        <v>139.44999999999999</v>
      </c>
      <c r="G400" s="48">
        <v>81710800</v>
      </c>
      <c r="H400" s="47">
        <v>135.13</v>
      </c>
      <c r="I400" s="51">
        <f t="shared" si="50"/>
        <v>0.96902115453567594</v>
      </c>
      <c r="J400" s="51">
        <f t="shared" ca="1" si="51"/>
        <v>1</v>
      </c>
      <c r="K400" s="47">
        <f t="shared" si="52"/>
        <v>134.99</v>
      </c>
      <c r="L400" s="47">
        <f t="shared" si="53"/>
        <v>135.25</v>
      </c>
      <c r="M400" s="47">
        <f t="shared" si="54"/>
        <v>134.72</v>
      </c>
      <c r="N400" s="47">
        <f t="shared" si="55"/>
        <v>135.13</v>
      </c>
      <c r="O400" s="48">
        <f t="shared" ca="1" si="56"/>
        <v>81710800</v>
      </c>
    </row>
    <row r="401" spans="1:15" x14ac:dyDescent="0.25">
      <c r="A401">
        <v>386</v>
      </c>
      <c r="B401" s="85">
        <v>41233</v>
      </c>
      <c r="C401" s="47">
        <v>138.91</v>
      </c>
      <c r="D401" s="47">
        <v>139.41999999999999</v>
      </c>
      <c r="E401" s="47">
        <v>138.08000000000001</v>
      </c>
      <c r="F401" s="47">
        <v>139.19</v>
      </c>
      <c r="G401" s="48">
        <v>119807400</v>
      </c>
      <c r="H401" s="47">
        <v>134.88</v>
      </c>
      <c r="I401" s="51">
        <f t="shared" ref="I401:I464" si="57">H401/F401</f>
        <v>0.96903513183418344</v>
      </c>
      <c r="J401" s="51">
        <f t="shared" ref="J401:J464" ca="1" si="58">INDEX(OFFSET($T$15,0,0,$S$13+1,1),MATCH(B401,OFFSET($Q$15,0,0,$S$13+1,1),-1))</f>
        <v>1</v>
      </c>
      <c r="K401" s="47">
        <f t="shared" ref="K401:K464" si="59">ROUND($I401*C401,2)</f>
        <v>134.61000000000001</v>
      </c>
      <c r="L401" s="47">
        <f t="shared" ref="L401:L464" si="60">ROUND($I401*D401,2)</f>
        <v>135.1</v>
      </c>
      <c r="M401" s="47">
        <f t="shared" ref="M401:M464" si="61">ROUND($I401*E401,2)</f>
        <v>133.80000000000001</v>
      </c>
      <c r="N401" s="47">
        <f t="shared" ref="N401:N464" si="62">ROUND($I401*F401,2)</f>
        <v>134.88</v>
      </c>
      <c r="O401" s="48">
        <f t="shared" ref="O401:O464" ca="1" si="63">G401*J401</f>
        <v>119807400</v>
      </c>
    </row>
    <row r="402" spans="1:15" x14ac:dyDescent="0.25">
      <c r="A402">
        <v>387</v>
      </c>
      <c r="B402" s="85">
        <v>41232</v>
      </c>
      <c r="C402" s="47">
        <v>137.9</v>
      </c>
      <c r="D402" s="47">
        <v>139.15</v>
      </c>
      <c r="E402" s="47">
        <v>136.41</v>
      </c>
      <c r="F402" s="47">
        <v>139.13</v>
      </c>
      <c r="G402" s="48">
        <v>151495800</v>
      </c>
      <c r="H402" s="47">
        <v>134.82</v>
      </c>
      <c r="I402" s="51">
        <f t="shared" si="57"/>
        <v>0.96902177819305679</v>
      </c>
      <c r="J402" s="51">
        <f t="shared" ca="1" si="58"/>
        <v>1</v>
      </c>
      <c r="K402" s="47">
        <f t="shared" si="59"/>
        <v>133.63</v>
      </c>
      <c r="L402" s="47">
        <f t="shared" si="60"/>
        <v>134.84</v>
      </c>
      <c r="M402" s="47">
        <f t="shared" si="61"/>
        <v>132.18</v>
      </c>
      <c r="N402" s="47">
        <f t="shared" si="62"/>
        <v>134.82</v>
      </c>
      <c r="O402" s="48">
        <f t="shared" ca="1" si="63"/>
        <v>151495800</v>
      </c>
    </row>
    <row r="403" spans="1:15" x14ac:dyDescent="0.25">
      <c r="A403">
        <v>388</v>
      </c>
      <c r="B403" s="85">
        <v>41229</v>
      </c>
      <c r="C403" s="47">
        <v>135.9</v>
      </c>
      <c r="D403" s="47">
        <v>136.63999999999999</v>
      </c>
      <c r="E403" s="47">
        <v>134.69999999999999</v>
      </c>
      <c r="F403" s="47">
        <v>136.37</v>
      </c>
      <c r="G403" s="48">
        <v>239483900</v>
      </c>
      <c r="H403" s="47">
        <v>132.15</v>
      </c>
      <c r="I403" s="51">
        <f t="shared" si="57"/>
        <v>0.96905477744371926</v>
      </c>
      <c r="J403" s="51">
        <f t="shared" ca="1" si="58"/>
        <v>1</v>
      </c>
      <c r="K403" s="47">
        <f t="shared" si="59"/>
        <v>131.69</v>
      </c>
      <c r="L403" s="47">
        <f t="shared" si="60"/>
        <v>132.41</v>
      </c>
      <c r="M403" s="47">
        <f t="shared" si="61"/>
        <v>130.53</v>
      </c>
      <c r="N403" s="47">
        <f t="shared" si="62"/>
        <v>132.15</v>
      </c>
      <c r="O403" s="48">
        <f t="shared" ca="1" si="63"/>
        <v>239483900</v>
      </c>
    </row>
    <row r="404" spans="1:15" x14ac:dyDescent="0.25">
      <c r="A404">
        <v>389</v>
      </c>
      <c r="B404" s="85">
        <v>41228</v>
      </c>
      <c r="C404" s="47">
        <v>135.97999999999999</v>
      </c>
      <c r="D404" s="47">
        <v>136.49</v>
      </c>
      <c r="E404" s="47">
        <v>135.18</v>
      </c>
      <c r="F404" s="47">
        <v>135.69999999999999</v>
      </c>
      <c r="G404" s="48">
        <v>178128400</v>
      </c>
      <c r="H404" s="47">
        <v>131.5</v>
      </c>
      <c r="I404" s="51">
        <f t="shared" si="57"/>
        <v>0.9690493736182757</v>
      </c>
      <c r="J404" s="51">
        <f t="shared" ca="1" si="58"/>
        <v>1</v>
      </c>
      <c r="K404" s="47">
        <f t="shared" si="59"/>
        <v>131.77000000000001</v>
      </c>
      <c r="L404" s="47">
        <f t="shared" si="60"/>
        <v>132.27000000000001</v>
      </c>
      <c r="M404" s="47">
        <f t="shared" si="61"/>
        <v>131</v>
      </c>
      <c r="N404" s="47">
        <f t="shared" si="62"/>
        <v>131.5</v>
      </c>
      <c r="O404" s="48">
        <f t="shared" ca="1" si="63"/>
        <v>178128400</v>
      </c>
    </row>
    <row r="405" spans="1:15" x14ac:dyDescent="0.25">
      <c r="A405">
        <v>390</v>
      </c>
      <c r="B405" s="85">
        <v>41227</v>
      </c>
      <c r="C405" s="47">
        <v>138.21</v>
      </c>
      <c r="D405" s="47">
        <v>138.43</v>
      </c>
      <c r="E405" s="47">
        <v>135.62</v>
      </c>
      <c r="F405" s="47">
        <v>135.93</v>
      </c>
      <c r="G405" s="48">
        <v>191505000</v>
      </c>
      <c r="H405" s="47">
        <v>131.72</v>
      </c>
      <c r="I405" s="51">
        <f t="shared" si="57"/>
        <v>0.96902817626719628</v>
      </c>
      <c r="J405" s="51">
        <f t="shared" ca="1" si="58"/>
        <v>1</v>
      </c>
      <c r="K405" s="47">
        <f t="shared" si="59"/>
        <v>133.93</v>
      </c>
      <c r="L405" s="47">
        <f t="shared" si="60"/>
        <v>134.13999999999999</v>
      </c>
      <c r="M405" s="47">
        <f t="shared" si="61"/>
        <v>131.41999999999999</v>
      </c>
      <c r="N405" s="47">
        <f t="shared" si="62"/>
        <v>131.72</v>
      </c>
      <c r="O405" s="48">
        <f t="shared" ca="1" si="63"/>
        <v>191505000</v>
      </c>
    </row>
    <row r="406" spans="1:15" x14ac:dyDescent="0.25">
      <c r="A406">
        <v>391</v>
      </c>
      <c r="B406" s="85">
        <v>41226</v>
      </c>
      <c r="C406" s="47">
        <v>137.54</v>
      </c>
      <c r="D406" s="47">
        <v>139.25</v>
      </c>
      <c r="E406" s="47">
        <v>137.36000000000001</v>
      </c>
      <c r="F406" s="47">
        <v>137.79</v>
      </c>
      <c r="G406" s="48">
        <v>123018300</v>
      </c>
      <c r="H406" s="47">
        <v>133.52000000000001</v>
      </c>
      <c r="I406" s="51">
        <f t="shared" si="57"/>
        <v>0.96901081355686203</v>
      </c>
      <c r="J406" s="51">
        <f t="shared" ca="1" si="58"/>
        <v>1</v>
      </c>
      <c r="K406" s="47">
        <f t="shared" si="59"/>
        <v>133.28</v>
      </c>
      <c r="L406" s="47">
        <f t="shared" si="60"/>
        <v>134.93</v>
      </c>
      <c r="M406" s="47">
        <f t="shared" si="61"/>
        <v>133.1</v>
      </c>
      <c r="N406" s="47">
        <f t="shared" si="62"/>
        <v>133.52000000000001</v>
      </c>
      <c r="O406" s="48">
        <f t="shared" ca="1" si="63"/>
        <v>123018300</v>
      </c>
    </row>
    <row r="407" spans="1:15" x14ac:dyDescent="0.25">
      <c r="A407">
        <v>392</v>
      </c>
      <c r="B407" s="85">
        <v>41225</v>
      </c>
      <c r="C407" s="47">
        <v>138.59</v>
      </c>
      <c r="D407" s="47">
        <v>138.81</v>
      </c>
      <c r="E407" s="47">
        <v>137.96</v>
      </c>
      <c r="F407" s="47">
        <v>138.27000000000001</v>
      </c>
      <c r="G407" s="48">
        <v>97677500</v>
      </c>
      <c r="H407" s="47">
        <v>133.99</v>
      </c>
      <c r="I407" s="51">
        <f t="shared" si="57"/>
        <v>0.9690460692847328</v>
      </c>
      <c r="J407" s="51">
        <f t="shared" ca="1" si="58"/>
        <v>1</v>
      </c>
      <c r="K407" s="47">
        <f t="shared" si="59"/>
        <v>134.30000000000001</v>
      </c>
      <c r="L407" s="47">
        <f t="shared" si="60"/>
        <v>134.51</v>
      </c>
      <c r="M407" s="47">
        <f t="shared" si="61"/>
        <v>133.69</v>
      </c>
      <c r="N407" s="47">
        <f t="shared" si="62"/>
        <v>133.99</v>
      </c>
      <c r="O407" s="48">
        <f t="shared" ca="1" si="63"/>
        <v>97677500</v>
      </c>
    </row>
    <row r="408" spans="1:15" x14ac:dyDescent="0.25">
      <c r="A408">
        <v>393</v>
      </c>
      <c r="B408" s="85">
        <v>41222</v>
      </c>
      <c r="C408" s="47">
        <v>137.62</v>
      </c>
      <c r="D408" s="47">
        <v>139.44</v>
      </c>
      <c r="E408" s="47">
        <v>137.55000000000001</v>
      </c>
      <c r="F408" s="47">
        <v>138.16</v>
      </c>
      <c r="G408" s="48">
        <v>201055300</v>
      </c>
      <c r="H408" s="47">
        <v>133.88</v>
      </c>
      <c r="I408" s="51">
        <f t="shared" si="57"/>
        <v>0.96902142443543715</v>
      </c>
      <c r="J408" s="51">
        <f t="shared" ca="1" si="58"/>
        <v>1</v>
      </c>
      <c r="K408" s="47">
        <f t="shared" si="59"/>
        <v>133.36000000000001</v>
      </c>
      <c r="L408" s="47">
        <f t="shared" si="60"/>
        <v>135.12</v>
      </c>
      <c r="M408" s="47">
        <f t="shared" si="61"/>
        <v>133.29</v>
      </c>
      <c r="N408" s="47">
        <f t="shared" si="62"/>
        <v>133.88</v>
      </c>
      <c r="O408" s="48">
        <f t="shared" ca="1" si="63"/>
        <v>201055300</v>
      </c>
    </row>
    <row r="409" spans="1:15" x14ac:dyDescent="0.25">
      <c r="A409">
        <v>394</v>
      </c>
      <c r="B409" s="85">
        <v>41221</v>
      </c>
      <c r="C409" s="47">
        <v>139.69999999999999</v>
      </c>
      <c r="D409" s="47">
        <v>140.41</v>
      </c>
      <c r="E409" s="47">
        <v>137.93</v>
      </c>
      <c r="F409" s="47">
        <v>138.04</v>
      </c>
      <c r="G409" s="48">
        <v>181517300</v>
      </c>
      <c r="H409" s="47">
        <v>133.76</v>
      </c>
      <c r="I409" s="51">
        <f t="shared" si="57"/>
        <v>0.96899449434946394</v>
      </c>
      <c r="J409" s="51">
        <f t="shared" ca="1" si="58"/>
        <v>1</v>
      </c>
      <c r="K409" s="47">
        <f t="shared" si="59"/>
        <v>135.37</v>
      </c>
      <c r="L409" s="47">
        <f t="shared" si="60"/>
        <v>136.06</v>
      </c>
      <c r="M409" s="47">
        <f t="shared" si="61"/>
        <v>133.65</v>
      </c>
      <c r="N409" s="47">
        <f t="shared" si="62"/>
        <v>133.76</v>
      </c>
      <c r="O409" s="48">
        <f t="shared" ca="1" si="63"/>
        <v>181517300</v>
      </c>
    </row>
    <row r="410" spans="1:15" x14ac:dyDescent="0.25">
      <c r="A410">
        <v>395</v>
      </c>
      <c r="B410" s="85">
        <v>41220</v>
      </c>
      <c r="C410" s="47">
        <v>141.66</v>
      </c>
      <c r="D410" s="47">
        <v>141.68</v>
      </c>
      <c r="E410" s="47">
        <v>139.06</v>
      </c>
      <c r="F410" s="47">
        <v>139.72</v>
      </c>
      <c r="G410" s="48">
        <v>264304500</v>
      </c>
      <c r="H410" s="47">
        <v>135.38999999999999</v>
      </c>
      <c r="I410" s="51">
        <f t="shared" si="57"/>
        <v>0.9690094474663612</v>
      </c>
      <c r="J410" s="51">
        <f t="shared" ca="1" si="58"/>
        <v>1</v>
      </c>
      <c r="K410" s="47">
        <f t="shared" si="59"/>
        <v>137.27000000000001</v>
      </c>
      <c r="L410" s="47">
        <f t="shared" si="60"/>
        <v>137.29</v>
      </c>
      <c r="M410" s="47">
        <f t="shared" si="61"/>
        <v>134.75</v>
      </c>
      <c r="N410" s="47">
        <f t="shared" si="62"/>
        <v>135.38999999999999</v>
      </c>
      <c r="O410" s="48">
        <f t="shared" ca="1" si="63"/>
        <v>264304500</v>
      </c>
    </row>
    <row r="411" spans="1:15" x14ac:dyDescent="0.25">
      <c r="A411">
        <v>396</v>
      </c>
      <c r="B411" s="85">
        <v>41219</v>
      </c>
      <c r="C411" s="47">
        <v>142.28</v>
      </c>
      <c r="D411" s="47">
        <v>143.52000000000001</v>
      </c>
      <c r="E411" s="47">
        <v>142.13</v>
      </c>
      <c r="F411" s="47">
        <v>142.96</v>
      </c>
      <c r="G411" s="48">
        <v>107068100</v>
      </c>
      <c r="H411" s="47">
        <v>138.53</v>
      </c>
      <c r="I411" s="51">
        <f t="shared" si="57"/>
        <v>0.96901231113598207</v>
      </c>
      <c r="J411" s="51">
        <f t="shared" ca="1" si="58"/>
        <v>1</v>
      </c>
      <c r="K411" s="47">
        <f t="shared" si="59"/>
        <v>137.87</v>
      </c>
      <c r="L411" s="47">
        <f t="shared" si="60"/>
        <v>139.07</v>
      </c>
      <c r="M411" s="47">
        <f t="shared" si="61"/>
        <v>137.72999999999999</v>
      </c>
      <c r="N411" s="47">
        <f t="shared" si="62"/>
        <v>138.53</v>
      </c>
      <c r="O411" s="48">
        <f t="shared" ca="1" si="63"/>
        <v>107068100</v>
      </c>
    </row>
    <row r="412" spans="1:15" x14ac:dyDescent="0.25">
      <c r="A412">
        <v>397</v>
      </c>
      <c r="B412" s="85">
        <v>41218</v>
      </c>
      <c r="C412" s="47">
        <v>141.35</v>
      </c>
      <c r="D412" s="47">
        <v>142.16999999999999</v>
      </c>
      <c r="E412" s="47">
        <v>140.93</v>
      </c>
      <c r="F412" s="47">
        <v>141.85</v>
      </c>
      <c r="G412" s="48">
        <v>98378500</v>
      </c>
      <c r="H412" s="47">
        <v>137.46</v>
      </c>
      <c r="I412" s="51">
        <f t="shared" si="57"/>
        <v>0.96905181529784989</v>
      </c>
      <c r="J412" s="51">
        <f t="shared" ca="1" si="58"/>
        <v>1</v>
      </c>
      <c r="K412" s="47">
        <f t="shared" si="59"/>
        <v>136.97999999999999</v>
      </c>
      <c r="L412" s="47">
        <f t="shared" si="60"/>
        <v>137.77000000000001</v>
      </c>
      <c r="M412" s="47">
        <f t="shared" si="61"/>
        <v>136.57</v>
      </c>
      <c r="N412" s="47">
        <f t="shared" si="62"/>
        <v>137.46</v>
      </c>
      <c r="O412" s="48">
        <f t="shared" ca="1" si="63"/>
        <v>98378500</v>
      </c>
    </row>
    <row r="413" spans="1:15" x14ac:dyDescent="0.25">
      <c r="A413">
        <v>398</v>
      </c>
      <c r="B413" s="85">
        <v>41215</v>
      </c>
      <c r="C413" s="47">
        <v>143.68</v>
      </c>
      <c r="D413" s="47">
        <v>143.72</v>
      </c>
      <c r="E413" s="47">
        <v>141.41</v>
      </c>
      <c r="F413" s="47">
        <v>141.56</v>
      </c>
      <c r="G413" s="48">
        <v>137702200</v>
      </c>
      <c r="H413" s="47">
        <v>137.18</v>
      </c>
      <c r="I413" s="51">
        <f t="shared" si="57"/>
        <v>0.96905905623057365</v>
      </c>
      <c r="J413" s="51">
        <f t="shared" ca="1" si="58"/>
        <v>1</v>
      </c>
      <c r="K413" s="47">
        <f t="shared" si="59"/>
        <v>139.22999999999999</v>
      </c>
      <c r="L413" s="47">
        <f t="shared" si="60"/>
        <v>139.27000000000001</v>
      </c>
      <c r="M413" s="47">
        <f t="shared" si="61"/>
        <v>137.03</v>
      </c>
      <c r="N413" s="47">
        <f t="shared" si="62"/>
        <v>137.18</v>
      </c>
      <c r="O413" s="48">
        <f t="shared" ca="1" si="63"/>
        <v>137702200</v>
      </c>
    </row>
    <row r="414" spans="1:15" x14ac:dyDescent="0.25">
      <c r="A414">
        <v>399</v>
      </c>
      <c r="B414" s="85">
        <v>41214</v>
      </c>
      <c r="C414" s="47">
        <v>141.65</v>
      </c>
      <c r="D414" s="47">
        <v>143.01</v>
      </c>
      <c r="E414" s="47">
        <v>141.52000000000001</v>
      </c>
      <c r="F414" s="47">
        <v>142.83000000000001</v>
      </c>
      <c r="G414" s="48">
        <v>100995600</v>
      </c>
      <c r="H414" s="47">
        <v>138.41</v>
      </c>
      <c r="I414" s="51">
        <f t="shared" si="57"/>
        <v>0.96905412028285365</v>
      </c>
      <c r="J414" s="51">
        <f t="shared" ca="1" si="58"/>
        <v>1</v>
      </c>
      <c r="K414" s="47">
        <f t="shared" si="59"/>
        <v>137.27000000000001</v>
      </c>
      <c r="L414" s="47">
        <f t="shared" si="60"/>
        <v>138.58000000000001</v>
      </c>
      <c r="M414" s="47">
        <f t="shared" si="61"/>
        <v>137.13999999999999</v>
      </c>
      <c r="N414" s="47">
        <f t="shared" si="62"/>
        <v>138.41</v>
      </c>
      <c r="O414" s="48">
        <f t="shared" ca="1" si="63"/>
        <v>100995600</v>
      </c>
    </row>
    <row r="415" spans="1:15" x14ac:dyDescent="0.25">
      <c r="A415">
        <v>400</v>
      </c>
      <c r="B415" s="85">
        <v>41213</v>
      </c>
      <c r="C415" s="47">
        <v>141.85</v>
      </c>
      <c r="D415" s="47">
        <v>142.03</v>
      </c>
      <c r="E415" s="47">
        <v>140.68</v>
      </c>
      <c r="F415" s="47">
        <v>141.35</v>
      </c>
      <c r="G415" s="48">
        <v>103438500</v>
      </c>
      <c r="H415" s="47">
        <v>136.97</v>
      </c>
      <c r="I415" s="51">
        <f t="shared" si="57"/>
        <v>0.96901308807923592</v>
      </c>
      <c r="J415" s="51">
        <f t="shared" ca="1" si="58"/>
        <v>1</v>
      </c>
      <c r="K415" s="47">
        <f t="shared" si="59"/>
        <v>137.44999999999999</v>
      </c>
      <c r="L415" s="47">
        <f t="shared" si="60"/>
        <v>137.63</v>
      </c>
      <c r="M415" s="47">
        <f t="shared" si="61"/>
        <v>136.32</v>
      </c>
      <c r="N415" s="47">
        <f t="shared" si="62"/>
        <v>136.97</v>
      </c>
      <c r="O415" s="48">
        <f t="shared" ca="1" si="63"/>
        <v>103438500</v>
      </c>
    </row>
    <row r="416" spans="1:15" x14ac:dyDescent="0.25">
      <c r="A416">
        <v>401</v>
      </c>
      <c r="B416" s="85">
        <v>41208</v>
      </c>
      <c r="C416" s="47">
        <v>141.30000000000001</v>
      </c>
      <c r="D416" s="47">
        <v>141.84</v>
      </c>
      <c r="E416" s="47">
        <v>140.38999999999999</v>
      </c>
      <c r="F416" s="47">
        <v>141.35</v>
      </c>
      <c r="G416" s="48">
        <v>146023500</v>
      </c>
      <c r="H416" s="47">
        <v>136.97</v>
      </c>
      <c r="I416" s="51">
        <f t="shared" si="57"/>
        <v>0.96901308807923592</v>
      </c>
      <c r="J416" s="51">
        <f t="shared" ca="1" si="58"/>
        <v>1</v>
      </c>
      <c r="K416" s="47">
        <f t="shared" si="59"/>
        <v>136.91999999999999</v>
      </c>
      <c r="L416" s="47">
        <f t="shared" si="60"/>
        <v>137.44</v>
      </c>
      <c r="M416" s="47">
        <f t="shared" si="61"/>
        <v>136.04</v>
      </c>
      <c r="N416" s="47">
        <f t="shared" si="62"/>
        <v>136.97</v>
      </c>
      <c r="O416" s="48">
        <f t="shared" ca="1" si="63"/>
        <v>146023500</v>
      </c>
    </row>
    <row r="417" spans="1:15" x14ac:dyDescent="0.25">
      <c r="A417">
        <v>402</v>
      </c>
      <c r="B417" s="85">
        <v>41207</v>
      </c>
      <c r="C417" s="47">
        <v>142.02000000000001</v>
      </c>
      <c r="D417" s="47">
        <v>142.28</v>
      </c>
      <c r="E417" s="47">
        <v>140.57</v>
      </c>
      <c r="F417" s="47">
        <v>141.43</v>
      </c>
      <c r="G417" s="48">
        <v>134457400</v>
      </c>
      <c r="H417" s="47">
        <v>137.05000000000001</v>
      </c>
      <c r="I417" s="51">
        <f t="shared" si="57"/>
        <v>0.96903061585236516</v>
      </c>
      <c r="J417" s="51">
        <f t="shared" ca="1" si="58"/>
        <v>1</v>
      </c>
      <c r="K417" s="47">
        <f t="shared" si="59"/>
        <v>137.62</v>
      </c>
      <c r="L417" s="47">
        <f t="shared" si="60"/>
        <v>137.87</v>
      </c>
      <c r="M417" s="47">
        <f t="shared" si="61"/>
        <v>136.22</v>
      </c>
      <c r="N417" s="47">
        <f t="shared" si="62"/>
        <v>137.05000000000001</v>
      </c>
      <c r="O417" s="48">
        <f t="shared" ca="1" si="63"/>
        <v>134457400</v>
      </c>
    </row>
    <row r="418" spans="1:15" x14ac:dyDescent="0.25">
      <c r="A418">
        <v>403</v>
      </c>
      <c r="B418" s="85">
        <v>41206</v>
      </c>
      <c r="C418" s="47">
        <v>141.93</v>
      </c>
      <c r="D418" s="47">
        <v>142.1</v>
      </c>
      <c r="E418" s="47">
        <v>140.80000000000001</v>
      </c>
      <c r="F418" s="47">
        <v>141.02000000000001</v>
      </c>
      <c r="G418" s="48">
        <v>120179400</v>
      </c>
      <c r="H418" s="47">
        <v>136.65</v>
      </c>
      <c r="I418" s="51">
        <f t="shared" si="57"/>
        <v>0.96901148773223655</v>
      </c>
      <c r="J418" s="51">
        <f t="shared" ca="1" si="58"/>
        <v>1</v>
      </c>
      <c r="K418" s="47">
        <f t="shared" si="59"/>
        <v>137.53</v>
      </c>
      <c r="L418" s="47">
        <f t="shared" si="60"/>
        <v>137.69999999999999</v>
      </c>
      <c r="M418" s="47">
        <f t="shared" si="61"/>
        <v>136.44</v>
      </c>
      <c r="N418" s="47">
        <f t="shared" si="62"/>
        <v>136.65</v>
      </c>
      <c r="O418" s="48">
        <f t="shared" ca="1" si="63"/>
        <v>120179400</v>
      </c>
    </row>
    <row r="419" spans="1:15" x14ac:dyDescent="0.25">
      <c r="A419">
        <v>404</v>
      </c>
      <c r="B419" s="85">
        <v>41205</v>
      </c>
      <c r="C419" s="47">
        <v>141.86000000000001</v>
      </c>
      <c r="D419" s="47">
        <v>142.06</v>
      </c>
      <c r="E419" s="47">
        <v>140.83000000000001</v>
      </c>
      <c r="F419" s="47">
        <v>141.41999999999999</v>
      </c>
      <c r="G419" s="48">
        <v>192056300</v>
      </c>
      <c r="H419" s="47">
        <v>137.04</v>
      </c>
      <c r="I419" s="51">
        <f t="shared" si="57"/>
        <v>0.96902842596520999</v>
      </c>
      <c r="J419" s="51">
        <f t="shared" ca="1" si="58"/>
        <v>1</v>
      </c>
      <c r="K419" s="47">
        <f t="shared" si="59"/>
        <v>137.47</v>
      </c>
      <c r="L419" s="47">
        <f t="shared" si="60"/>
        <v>137.66</v>
      </c>
      <c r="M419" s="47">
        <f t="shared" si="61"/>
        <v>136.47</v>
      </c>
      <c r="N419" s="47">
        <f t="shared" si="62"/>
        <v>137.04</v>
      </c>
      <c r="O419" s="48">
        <f t="shared" ca="1" si="63"/>
        <v>192056300</v>
      </c>
    </row>
    <row r="420" spans="1:15" x14ac:dyDescent="0.25">
      <c r="A420">
        <v>405</v>
      </c>
      <c r="B420" s="85">
        <v>41204</v>
      </c>
      <c r="C420" s="47">
        <v>143.15</v>
      </c>
      <c r="D420" s="47">
        <v>143.66999999999999</v>
      </c>
      <c r="E420" s="47">
        <v>142.28</v>
      </c>
      <c r="F420" s="47">
        <v>143.41</v>
      </c>
      <c r="G420" s="48">
        <v>125578600</v>
      </c>
      <c r="H420" s="47">
        <v>138.97</v>
      </c>
      <c r="I420" s="51">
        <f t="shared" si="57"/>
        <v>0.96903981591241894</v>
      </c>
      <c r="J420" s="51">
        <f t="shared" ca="1" si="58"/>
        <v>1</v>
      </c>
      <c r="K420" s="47">
        <f t="shared" si="59"/>
        <v>138.72</v>
      </c>
      <c r="L420" s="47">
        <f t="shared" si="60"/>
        <v>139.22</v>
      </c>
      <c r="M420" s="47">
        <f t="shared" si="61"/>
        <v>137.87</v>
      </c>
      <c r="N420" s="47">
        <f t="shared" si="62"/>
        <v>138.97</v>
      </c>
      <c r="O420" s="48">
        <f t="shared" ca="1" si="63"/>
        <v>125578600</v>
      </c>
    </row>
    <row r="421" spans="1:15" x14ac:dyDescent="0.25">
      <c r="A421">
        <v>406</v>
      </c>
      <c r="B421" s="85">
        <v>41201</v>
      </c>
      <c r="C421" s="47">
        <v>145.55000000000001</v>
      </c>
      <c r="D421" s="47">
        <v>145.56</v>
      </c>
      <c r="E421" s="47">
        <v>143.05000000000001</v>
      </c>
      <c r="F421" s="47">
        <v>143.38999999999999</v>
      </c>
      <c r="G421" s="48">
        <v>185645200</v>
      </c>
      <c r="H421" s="47">
        <v>138.94999999999999</v>
      </c>
      <c r="I421" s="51">
        <f t="shared" si="57"/>
        <v>0.96903549759397445</v>
      </c>
      <c r="J421" s="51">
        <f t="shared" ca="1" si="58"/>
        <v>1</v>
      </c>
      <c r="K421" s="47">
        <f t="shared" si="59"/>
        <v>141.04</v>
      </c>
      <c r="L421" s="47">
        <f t="shared" si="60"/>
        <v>141.05000000000001</v>
      </c>
      <c r="M421" s="47">
        <f t="shared" si="61"/>
        <v>138.62</v>
      </c>
      <c r="N421" s="47">
        <f t="shared" si="62"/>
        <v>138.94999999999999</v>
      </c>
      <c r="O421" s="48">
        <f t="shared" ca="1" si="63"/>
        <v>185645200</v>
      </c>
    </row>
    <row r="422" spans="1:15" x14ac:dyDescent="0.25">
      <c r="A422">
        <v>407</v>
      </c>
      <c r="B422" s="85">
        <v>41200</v>
      </c>
      <c r="C422" s="47">
        <v>145.82</v>
      </c>
      <c r="D422" s="47">
        <v>146.52000000000001</v>
      </c>
      <c r="E422" s="47">
        <v>145.33000000000001</v>
      </c>
      <c r="F422" s="47">
        <v>145.82</v>
      </c>
      <c r="G422" s="48">
        <v>148108500</v>
      </c>
      <c r="H422" s="47">
        <v>141.30000000000001</v>
      </c>
      <c r="I422" s="51">
        <f t="shared" si="57"/>
        <v>0.96900288026333847</v>
      </c>
      <c r="J422" s="51">
        <f t="shared" ca="1" si="58"/>
        <v>1</v>
      </c>
      <c r="K422" s="47">
        <f t="shared" si="59"/>
        <v>141.30000000000001</v>
      </c>
      <c r="L422" s="47">
        <f t="shared" si="60"/>
        <v>141.97999999999999</v>
      </c>
      <c r="M422" s="47">
        <f t="shared" si="61"/>
        <v>140.83000000000001</v>
      </c>
      <c r="N422" s="47">
        <f t="shared" si="62"/>
        <v>141.30000000000001</v>
      </c>
      <c r="O422" s="48">
        <f t="shared" ca="1" si="63"/>
        <v>148108500</v>
      </c>
    </row>
    <row r="423" spans="1:15" x14ac:dyDescent="0.25">
      <c r="A423">
        <v>408</v>
      </c>
      <c r="B423" s="85">
        <v>41199</v>
      </c>
      <c r="C423" s="47">
        <v>145.63999999999999</v>
      </c>
      <c r="D423" s="47">
        <v>146.32</v>
      </c>
      <c r="E423" s="47">
        <v>145.41999999999999</v>
      </c>
      <c r="F423" s="47">
        <v>146.19999999999999</v>
      </c>
      <c r="G423" s="48">
        <v>128834100</v>
      </c>
      <c r="H423" s="47">
        <v>141.66999999999999</v>
      </c>
      <c r="I423" s="51">
        <f t="shared" si="57"/>
        <v>0.9690150478796169</v>
      </c>
      <c r="J423" s="51">
        <f t="shared" ca="1" si="58"/>
        <v>1</v>
      </c>
      <c r="K423" s="47">
        <f t="shared" si="59"/>
        <v>141.13</v>
      </c>
      <c r="L423" s="47">
        <f t="shared" si="60"/>
        <v>141.79</v>
      </c>
      <c r="M423" s="47">
        <f t="shared" si="61"/>
        <v>140.91</v>
      </c>
      <c r="N423" s="47">
        <f t="shared" si="62"/>
        <v>141.66999999999999</v>
      </c>
      <c r="O423" s="48">
        <f t="shared" ca="1" si="63"/>
        <v>128834100</v>
      </c>
    </row>
    <row r="424" spans="1:15" x14ac:dyDescent="0.25">
      <c r="A424">
        <v>409</v>
      </c>
      <c r="B424" s="85">
        <v>41198</v>
      </c>
      <c r="C424" s="47">
        <v>144.76</v>
      </c>
      <c r="D424" s="47">
        <v>145.63999999999999</v>
      </c>
      <c r="E424" s="47">
        <v>144.66</v>
      </c>
      <c r="F424" s="47">
        <v>145.54</v>
      </c>
      <c r="G424" s="48">
        <v>108815500</v>
      </c>
      <c r="H424" s="47">
        <v>141.03</v>
      </c>
      <c r="I424" s="51">
        <f t="shared" si="57"/>
        <v>0.96901195547615782</v>
      </c>
      <c r="J424" s="51">
        <f t="shared" ca="1" si="58"/>
        <v>1</v>
      </c>
      <c r="K424" s="47">
        <f t="shared" si="59"/>
        <v>140.27000000000001</v>
      </c>
      <c r="L424" s="47">
        <f t="shared" si="60"/>
        <v>141.13</v>
      </c>
      <c r="M424" s="47">
        <f t="shared" si="61"/>
        <v>140.18</v>
      </c>
      <c r="N424" s="47">
        <f t="shared" si="62"/>
        <v>141.03</v>
      </c>
      <c r="O424" s="48">
        <f t="shared" ca="1" si="63"/>
        <v>108815500</v>
      </c>
    </row>
    <row r="425" spans="1:15" x14ac:dyDescent="0.25">
      <c r="A425">
        <v>410</v>
      </c>
      <c r="B425" s="85">
        <v>41197</v>
      </c>
      <c r="C425" s="47">
        <v>143.22999999999999</v>
      </c>
      <c r="D425" s="47">
        <v>144.22999999999999</v>
      </c>
      <c r="E425" s="47">
        <v>142.77000000000001</v>
      </c>
      <c r="F425" s="47">
        <v>144.08000000000001</v>
      </c>
      <c r="G425" s="48">
        <v>107689100</v>
      </c>
      <c r="H425" s="47">
        <v>139.62</v>
      </c>
      <c r="I425" s="51">
        <f t="shared" si="57"/>
        <v>0.96904497501388109</v>
      </c>
      <c r="J425" s="51">
        <f t="shared" ca="1" si="58"/>
        <v>1</v>
      </c>
      <c r="K425" s="47">
        <f t="shared" si="59"/>
        <v>138.80000000000001</v>
      </c>
      <c r="L425" s="47">
        <f t="shared" si="60"/>
        <v>139.77000000000001</v>
      </c>
      <c r="M425" s="47">
        <f t="shared" si="61"/>
        <v>138.35</v>
      </c>
      <c r="N425" s="47">
        <f t="shared" si="62"/>
        <v>139.62</v>
      </c>
      <c r="O425" s="48">
        <f t="shared" ca="1" si="63"/>
        <v>107689100</v>
      </c>
    </row>
    <row r="426" spans="1:15" x14ac:dyDescent="0.25">
      <c r="A426">
        <v>411</v>
      </c>
      <c r="B426" s="85">
        <v>41194</v>
      </c>
      <c r="C426" s="47">
        <v>143.46</v>
      </c>
      <c r="D426" s="47">
        <v>143.94999999999999</v>
      </c>
      <c r="E426" s="47">
        <v>142.58000000000001</v>
      </c>
      <c r="F426" s="47">
        <v>142.88999999999999</v>
      </c>
      <c r="G426" s="48">
        <v>124181900</v>
      </c>
      <c r="H426" s="47">
        <v>138.46</v>
      </c>
      <c r="I426" s="51">
        <f t="shared" si="57"/>
        <v>0.96899713065994841</v>
      </c>
      <c r="J426" s="51">
        <f t="shared" ca="1" si="58"/>
        <v>1</v>
      </c>
      <c r="K426" s="47">
        <f t="shared" si="59"/>
        <v>139.01</v>
      </c>
      <c r="L426" s="47">
        <f t="shared" si="60"/>
        <v>139.49</v>
      </c>
      <c r="M426" s="47">
        <f t="shared" si="61"/>
        <v>138.16</v>
      </c>
      <c r="N426" s="47">
        <f t="shared" si="62"/>
        <v>138.46</v>
      </c>
      <c r="O426" s="48">
        <f t="shared" ca="1" si="63"/>
        <v>124181900</v>
      </c>
    </row>
    <row r="427" spans="1:15" x14ac:dyDescent="0.25">
      <c r="A427">
        <v>412</v>
      </c>
      <c r="B427" s="85">
        <v>41193</v>
      </c>
      <c r="C427" s="47">
        <v>144.28</v>
      </c>
      <c r="D427" s="47">
        <v>144.49</v>
      </c>
      <c r="E427" s="47">
        <v>143.33000000000001</v>
      </c>
      <c r="F427" s="47">
        <v>143.36000000000001</v>
      </c>
      <c r="G427" s="48">
        <v>123601500</v>
      </c>
      <c r="H427" s="47">
        <v>138.91999999999999</v>
      </c>
      <c r="I427" s="51">
        <f t="shared" si="57"/>
        <v>0.96902901785714268</v>
      </c>
      <c r="J427" s="51">
        <f t="shared" ca="1" si="58"/>
        <v>1</v>
      </c>
      <c r="K427" s="47">
        <f t="shared" si="59"/>
        <v>139.81</v>
      </c>
      <c r="L427" s="47">
        <f t="shared" si="60"/>
        <v>140.02000000000001</v>
      </c>
      <c r="M427" s="47">
        <f t="shared" si="61"/>
        <v>138.88999999999999</v>
      </c>
      <c r="N427" s="47">
        <f t="shared" si="62"/>
        <v>138.91999999999999</v>
      </c>
      <c r="O427" s="48">
        <f t="shared" ca="1" si="63"/>
        <v>123601500</v>
      </c>
    </row>
    <row r="428" spans="1:15" x14ac:dyDescent="0.25">
      <c r="A428">
        <v>413</v>
      </c>
      <c r="B428" s="85">
        <v>41192</v>
      </c>
      <c r="C428" s="47">
        <v>144.18</v>
      </c>
      <c r="D428" s="47">
        <v>144.32</v>
      </c>
      <c r="E428" s="47">
        <v>143.09</v>
      </c>
      <c r="F428" s="47">
        <v>143.28</v>
      </c>
      <c r="G428" s="48">
        <v>124247500</v>
      </c>
      <c r="H428" s="47">
        <v>138.84</v>
      </c>
      <c r="I428" s="51">
        <f t="shared" si="57"/>
        <v>0.9690117252931324</v>
      </c>
      <c r="J428" s="51">
        <f t="shared" ca="1" si="58"/>
        <v>1</v>
      </c>
      <c r="K428" s="47">
        <f t="shared" si="59"/>
        <v>139.71</v>
      </c>
      <c r="L428" s="47">
        <f t="shared" si="60"/>
        <v>139.85</v>
      </c>
      <c r="M428" s="47">
        <f t="shared" si="61"/>
        <v>138.66</v>
      </c>
      <c r="N428" s="47">
        <f t="shared" si="62"/>
        <v>138.84</v>
      </c>
      <c r="O428" s="48">
        <f t="shared" ca="1" si="63"/>
        <v>124247500</v>
      </c>
    </row>
    <row r="429" spans="1:15" x14ac:dyDescent="0.25">
      <c r="A429">
        <v>414</v>
      </c>
      <c r="B429" s="85">
        <v>41191</v>
      </c>
      <c r="C429" s="47">
        <v>145.53</v>
      </c>
      <c r="D429" s="47">
        <v>145.65</v>
      </c>
      <c r="E429" s="47">
        <v>144.15</v>
      </c>
      <c r="F429" s="47">
        <v>144.19999999999999</v>
      </c>
      <c r="G429" s="48">
        <v>148872900</v>
      </c>
      <c r="H429" s="47">
        <v>139.72999999999999</v>
      </c>
      <c r="I429" s="51">
        <f t="shared" si="57"/>
        <v>0.969001386962552</v>
      </c>
      <c r="J429" s="51">
        <f t="shared" ca="1" si="58"/>
        <v>1</v>
      </c>
      <c r="K429" s="47">
        <f t="shared" si="59"/>
        <v>141.02000000000001</v>
      </c>
      <c r="L429" s="47">
        <f t="shared" si="60"/>
        <v>141.13999999999999</v>
      </c>
      <c r="M429" s="47">
        <f t="shared" si="61"/>
        <v>139.68</v>
      </c>
      <c r="N429" s="47">
        <f t="shared" si="62"/>
        <v>139.72999999999999</v>
      </c>
      <c r="O429" s="48">
        <f t="shared" ca="1" si="63"/>
        <v>148872900</v>
      </c>
    </row>
    <row r="430" spans="1:15" x14ac:dyDescent="0.25">
      <c r="A430">
        <v>415</v>
      </c>
      <c r="B430" s="85">
        <v>41190</v>
      </c>
      <c r="C430" s="47">
        <v>145.6</v>
      </c>
      <c r="D430" s="47">
        <v>146.12</v>
      </c>
      <c r="E430" s="47">
        <v>145.31</v>
      </c>
      <c r="F430" s="47">
        <v>145.63999999999999</v>
      </c>
      <c r="G430" s="48">
        <v>78415400</v>
      </c>
      <c r="H430" s="47">
        <v>141.13</v>
      </c>
      <c r="I430" s="51">
        <f t="shared" si="57"/>
        <v>0.9690332326283988</v>
      </c>
      <c r="J430" s="51">
        <f t="shared" ca="1" si="58"/>
        <v>1</v>
      </c>
      <c r="K430" s="47">
        <f t="shared" si="59"/>
        <v>141.09</v>
      </c>
      <c r="L430" s="47">
        <f t="shared" si="60"/>
        <v>141.6</v>
      </c>
      <c r="M430" s="47">
        <f t="shared" si="61"/>
        <v>140.81</v>
      </c>
      <c r="N430" s="47">
        <f t="shared" si="62"/>
        <v>141.13</v>
      </c>
      <c r="O430" s="48">
        <f t="shared" ca="1" si="63"/>
        <v>78415400</v>
      </c>
    </row>
    <row r="431" spans="1:15" x14ac:dyDescent="0.25">
      <c r="A431">
        <v>416</v>
      </c>
      <c r="B431" s="85">
        <v>41187</v>
      </c>
      <c r="C431" s="47">
        <v>146.91</v>
      </c>
      <c r="D431" s="47">
        <v>147.16</v>
      </c>
      <c r="E431" s="47">
        <v>145.69999999999999</v>
      </c>
      <c r="F431" s="47">
        <v>146.13999999999999</v>
      </c>
      <c r="G431" s="48">
        <v>124842100</v>
      </c>
      <c r="H431" s="47">
        <v>141.61000000000001</v>
      </c>
      <c r="I431" s="51">
        <f t="shared" si="57"/>
        <v>0.96900232653619833</v>
      </c>
      <c r="J431" s="51">
        <f t="shared" ca="1" si="58"/>
        <v>1</v>
      </c>
      <c r="K431" s="47">
        <f t="shared" si="59"/>
        <v>142.36000000000001</v>
      </c>
      <c r="L431" s="47">
        <f t="shared" si="60"/>
        <v>142.6</v>
      </c>
      <c r="M431" s="47">
        <f t="shared" si="61"/>
        <v>141.18</v>
      </c>
      <c r="N431" s="47">
        <f t="shared" si="62"/>
        <v>141.61000000000001</v>
      </c>
      <c r="O431" s="48">
        <f t="shared" ca="1" si="63"/>
        <v>124842100</v>
      </c>
    </row>
    <row r="432" spans="1:15" x14ac:dyDescent="0.25">
      <c r="A432">
        <v>417</v>
      </c>
      <c r="B432" s="85">
        <v>41186</v>
      </c>
      <c r="C432" s="47">
        <v>145.63999999999999</v>
      </c>
      <c r="D432" s="47">
        <v>146.34</v>
      </c>
      <c r="E432" s="47">
        <v>145.44</v>
      </c>
      <c r="F432" s="47">
        <v>146.13</v>
      </c>
      <c r="G432" s="48">
        <v>124311600</v>
      </c>
      <c r="H432" s="47">
        <v>141.6</v>
      </c>
      <c r="I432" s="51">
        <f t="shared" si="57"/>
        <v>0.96900020529665365</v>
      </c>
      <c r="J432" s="51">
        <f t="shared" ca="1" si="58"/>
        <v>1</v>
      </c>
      <c r="K432" s="47">
        <f t="shared" si="59"/>
        <v>141.13</v>
      </c>
      <c r="L432" s="47">
        <f t="shared" si="60"/>
        <v>141.80000000000001</v>
      </c>
      <c r="M432" s="47">
        <f t="shared" si="61"/>
        <v>140.93</v>
      </c>
      <c r="N432" s="47">
        <f t="shared" si="62"/>
        <v>141.6</v>
      </c>
      <c r="O432" s="48">
        <f t="shared" ca="1" si="63"/>
        <v>124311600</v>
      </c>
    </row>
    <row r="433" spans="1:15" x14ac:dyDescent="0.25">
      <c r="A433">
        <v>418</v>
      </c>
      <c r="B433" s="85">
        <v>41185</v>
      </c>
      <c r="C433" s="47">
        <v>144.88999999999999</v>
      </c>
      <c r="D433" s="47">
        <v>145.43</v>
      </c>
      <c r="E433" s="47">
        <v>144.13</v>
      </c>
      <c r="F433" s="47">
        <v>145.09</v>
      </c>
      <c r="G433" s="48">
        <v>121283100</v>
      </c>
      <c r="H433" s="47">
        <v>140.6</v>
      </c>
      <c r="I433" s="51">
        <f t="shared" si="57"/>
        <v>0.96905369081259907</v>
      </c>
      <c r="J433" s="51">
        <f t="shared" ca="1" si="58"/>
        <v>1</v>
      </c>
      <c r="K433" s="47">
        <f t="shared" si="59"/>
        <v>140.41</v>
      </c>
      <c r="L433" s="47">
        <f t="shared" si="60"/>
        <v>140.93</v>
      </c>
      <c r="M433" s="47">
        <f t="shared" si="61"/>
        <v>139.66999999999999</v>
      </c>
      <c r="N433" s="47">
        <f t="shared" si="62"/>
        <v>140.6</v>
      </c>
      <c r="O433" s="48">
        <f t="shared" ca="1" si="63"/>
        <v>121283100</v>
      </c>
    </row>
    <row r="434" spans="1:15" x14ac:dyDescent="0.25">
      <c r="A434">
        <v>419</v>
      </c>
      <c r="B434" s="85">
        <v>41184</v>
      </c>
      <c r="C434" s="47">
        <v>144.91999999999999</v>
      </c>
      <c r="D434" s="47">
        <v>145.15</v>
      </c>
      <c r="E434" s="47">
        <v>143.83000000000001</v>
      </c>
      <c r="F434" s="47">
        <v>144.5</v>
      </c>
      <c r="G434" s="48">
        <v>113422200</v>
      </c>
      <c r="H434" s="47">
        <v>140.02000000000001</v>
      </c>
      <c r="I434" s="51">
        <f t="shared" si="57"/>
        <v>0.96899653979238765</v>
      </c>
      <c r="J434" s="51">
        <f t="shared" ca="1" si="58"/>
        <v>1</v>
      </c>
      <c r="K434" s="47">
        <f t="shared" si="59"/>
        <v>140.43</v>
      </c>
      <c r="L434" s="47">
        <f t="shared" si="60"/>
        <v>140.65</v>
      </c>
      <c r="M434" s="47">
        <f t="shared" si="61"/>
        <v>139.37</v>
      </c>
      <c r="N434" s="47">
        <f t="shared" si="62"/>
        <v>140.02000000000001</v>
      </c>
      <c r="O434" s="48">
        <f t="shared" ca="1" si="63"/>
        <v>113422200</v>
      </c>
    </row>
    <row r="435" spans="1:15" x14ac:dyDescent="0.25">
      <c r="A435">
        <v>420</v>
      </c>
      <c r="B435" s="85">
        <v>41183</v>
      </c>
      <c r="C435" s="47">
        <v>144.52000000000001</v>
      </c>
      <c r="D435" s="47">
        <v>145.69</v>
      </c>
      <c r="E435" s="47">
        <v>144.01</v>
      </c>
      <c r="F435" s="47">
        <v>144.35</v>
      </c>
      <c r="G435" s="48">
        <v>135911200</v>
      </c>
      <c r="H435" s="47">
        <v>139.88</v>
      </c>
      <c r="I435" s="51">
        <f t="shared" si="57"/>
        <v>0.96903359889158291</v>
      </c>
      <c r="J435" s="51">
        <f t="shared" ca="1" si="58"/>
        <v>1</v>
      </c>
      <c r="K435" s="47">
        <f t="shared" si="59"/>
        <v>140.04</v>
      </c>
      <c r="L435" s="47">
        <f t="shared" si="60"/>
        <v>141.18</v>
      </c>
      <c r="M435" s="47">
        <f t="shared" si="61"/>
        <v>139.55000000000001</v>
      </c>
      <c r="N435" s="47">
        <f t="shared" si="62"/>
        <v>139.88</v>
      </c>
      <c r="O435" s="48">
        <f t="shared" ca="1" si="63"/>
        <v>135911200</v>
      </c>
    </row>
    <row r="436" spans="1:15" x14ac:dyDescent="0.25">
      <c r="A436">
        <v>421</v>
      </c>
      <c r="B436" s="85">
        <v>41180</v>
      </c>
      <c r="C436" s="47">
        <v>144.09</v>
      </c>
      <c r="D436" s="47">
        <v>144.56</v>
      </c>
      <c r="E436" s="47">
        <v>143.46</v>
      </c>
      <c r="F436" s="47">
        <v>143.97</v>
      </c>
      <c r="G436" s="48">
        <v>150696100</v>
      </c>
      <c r="H436" s="47">
        <v>139.51</v>
      </c>
      <c r="I436" s="51">
        <f t="shared" si="57"/>
        <v>0.96902132388692086</v>
      </c>
      <c r="J436" s="51">
        <f t="shared" ca="1" si="58"/>
        <v>1</v>
      </c>
      <c r="K436" s="47">
        <f t="shared" si="59"/>
        <v>139.63</v>
      </c>
      <c r="L436" s="47">
        <f t="shared" si="60"/>
        <v>140.08000000000001</v>
      </c>
      <c r="M436" s="47">
        <f t="shared" si="61"/>
        <v>139.02000000000001</v>
      </c>
      <c r="N436" s="47">
        <f t="shared" si="62"/>
        <v>139.51</v>
      </c>
      <c r="O436" s="48">
        <f t="shared" ca="1" si="63"/>
        <v>150696100</v>
      </c>
    </row>
    <row r="437" spans="1:15" x14ac:dyDescent="0.25">
      <c r="A437">
        <v>422</v>
      </c>
      <c r="B437" s="85">
        <v>41179</v>
      </c>
      <c r="C437" s="47">
        <v>143.88999999999999</v>
      </c>
      <c r="D437" s="47">
        <v>144.97</v>
      </c>
      <c r="E437" s="47">
        <v>143.51</v>
      </c>
      <c r="F437" s="47">
        <v>144.63999999999999</v>
      </c>
      <c r="G437" s="48">
        <v>111830300</v>
      </c>
      <c r="H437" s="47">
        <v>140.16</v>
      </c>
      <c r="I437" s="51">
        <f t="shared" si="57"/>
        <v>0.96902654867256643</v>
      </c>
      <c r="J437" s="51">
        <f t="shared" ca="1" si="58"/>
        <v>1</v>
      </c>
      <c r="K437" s="47">
        <f t="shared" si="59"/>
        <v>139.43</v>
      </c>
      <c r="L437" s="47">
        <f t="shared" si="60"/>
        <v>140.47999999999999</v>
      </c>
      <c r="M437" s="47">
        <f t="shared" si="61"/>
        <v>139.07</v>
      </c>
      <c r="N437" s="47">
        <f t="shared" si="62"/>
        <v>140.16</v>
      </c>
      <c r="O437" s="48">
        <f t="shared" ca="1" si="63"/>
        <v>111830300</v>
      </c>
    </row>
    <row r="438" spans="1:15" x14ac:dyDescent="0.25">
      <c r="A438">
        <v>423</v>
      </c>
      <c r="B438" s="85">
        <v>41178</v>
      </c>
      <c r="C438" s="47">
        <v>144.07</v>
      </c>
      <c r="D438" s="47">
        <v>144.11000000000001</v>
      </c>
      <c r="E438" s="47">
        <v>142.94999999999999</v>
      </c>
      <c r="F438" s="47">
        <v>143.29</v>
      </c>
      <c r="G438" s="48">
        <v>146502200</v>
      </c>
      <c r="H438" s="47">
        <v>138.85</v>
      </c>
      <c r="I438" s="51">
        <f t="shared" si="57"/>
        <v>0.96901388791960363</v>
      </c>
      <c r="J438" s="51">
        <f t="shared" ca="1" si="58"/>
        <v>1</v>
      </c>
      <c r="K438" s="47">
        <f t="shared" si="59"/>
        <v>139.61000000000001</v>
      </c>
      <c r="L438" s="47">
        <f t="shared" si="60"/>
        <v>139.63999999999999</v>
      </c>
      <c r="M438" s="47">
        <f t="shared" si="61"/>
        <v>138.52000000000001</v>
      </c>
      <c r="N438" s="47">
        <f t="shared" si="62"/>
        <v>138.85</v>
      </c>
      <c r="O438" s="48">
        <f t="shared" ca="1" si="63"/>
        <v>146502200</v>
      </c>
    </row>
    <row r="439" spans="1:15" x14ac:dyDescent="0.25">
      <c r="A439">
        <v>424</v>
      </c>
      <c r="B439" s="85">
        <v>41177</v>
      </c>
      <c r="C439" s="47">
        <v>145.96</v>
      </c>
      <c r="D439" s="47">
        <v>146.24</v>
      </c>
      <c r="E439" s="47">
        <v>144.06</v>
      </c>
      <c r="F439" s="47">
        <v>144.1</v>
      </c>
      <c r="G439" s="48">
        <v>133165200</v>
      </c>
      <c r="H439" s="47">
        <v>139.63999999999999</v>
      </c>
      <c r="I439" s="51">
        <f t="shared" si="57"/>
        <v>0.9690492713393476</v>
      </c>
      <c r="J439" s="51">
        <f t="shared" ca="1" si="58"/>
        <v>1</v>
      </c>
      <c r="K439" s="47">
        <f t="shared" si="59"/>
        <v>141.44</v>
      </c>
      <c r="L439" s="47">
        <f t="shared" si="60"/>
        <v>141.71</v>
      </c>
      <c r="M439" s="47">
        <f t="shared" si="61"/>
        <v>139.6</v>
      </c>
      <c r="N439" s="47">
        <f t="shared" si="62"/>
        <v>139.63999999999999</v>
      </c>
      <c r="O439" s="48">
        <f t="shared" ca="1" si="63"/>
        <v>133165200</v>
      </c>
    </row>
    <row r="440" spans="1:15" x14ac:dyDescent="0.25">
      <c r="A440">
        <v>425</v>
      </c>
      <c r="B440" s="85">
        <v>41176</v>
      </c>
      <c r="C440" s="47">
        <v>145.15</v>
      </c>
      <c r="D440" s="47">
        <v>145.97999999999999</v>
      </c>
      <c r="E440" s="47">
        <v>145.04</v>
      </c>
      <c r="F440" s="47">
        <v>145.65</v>
      </c>
      <c r="G440" s="48">
        <v>95682000</v>
      </c>
      <c r="H440" s="47">
        <v>141.13999999999999</v>
      </c>
      <c r="I440" s="51">
        <f t="shared" si="57"/>
        <v>0.96903535873669744</v>
      </c>
      <c r="J440" s="51">
        <f t="shared" ca="1" si="58"/>
        <v>1</v>
      </c>
      <c r="K440" s="47">
        <f t="shared" si="59"/>
        <v>140.66</v>
      </c>
      <c r="L440" s="47">
        <f t="shared" si="60"/>
        <v>141.46</v>
      </c>
      <c r="M440" s="47">
        <f t="shared" si="61"/>
        <v>140.55000000000001</v>
      </c>
      <c r="N440" s="47">
        <f t="shared" si="62"/>
        <v>141.13999999999999</v>
      </c>
      <c r="O440" s="48">
        <f t="shared" ca="1" si="63"/>
        <v>95682000</v>
      </c>
    </row>
    <row r="441" spans="1:15" x14ac:dyDescent="0.25">
      <c r="A441">
        <v>426</v>
      </c>
      <c r="B441" s="85">
        <v>41173</v>
      </c>
      <c r="C441" s="47">
        <v>146.63999999999999</v>
      </c>
      <c r="D441" s="47">
        <v>146.66999999999999</v>
      </c>
      <c r="E441" s="47">
        <v>145.81</v>
      </c>
      <c r="F441" s="47">
        <v>145.87</v>
      </c>
      <c r="G441" s="48">
        <v>108737500</v>
      </c>
      <c r="H441" s="47">
        <v>141.35</v>
      </c>
      <c r="I441" s="51">
        <f t="shared" si="57"/>
        <v>0.96901350517584139</v>
      </c>
      <c r="J441" s="51">
        <f t="shared" ca="1" si="58"/>
        <v>1</v>
      </c>
      <c r="K441" s="47">
        <f t="shared" si="59"/>
        <v>142.1</v>
      </c>
      <c r="L441" s="47">
        <f t="shared" si="60"/>
        <v>142.13</v>
      </c>
      <c r="M441" s="47">
        <f t="shared" si="61"/>
        <v>141.29</v>
      </c>
      <c r="N441" s="47">
        <f t="shared" si="62"/>
        <v>141.35</v>
      </c>
      <c r="O441" s="48">
        <f t="shared" ca="1" si="63"/>
        <v>108737500</v>
      </c>
    </row>
    <row r="442" spans="1:15" x14ac:dyDescent="0.25">
      <c r="A442">
        <v>427</v>
      </c>
      <c r="B442" s="85">
        <v>41172</v>
      </c>
      <c r="C442" s="47">
        <v>146.03</v>
      </c>
      <c r="D442" s="47">
        <v>146.79</v>
      </c>
      <c r="E442" s="47">
        <v>145.63</v>
      </c>
      <c r="F442" s="47">
        <v>146.71</v>
      </c>
      <c r="G442" s="48">
        <v>154009800</v>
      </c>
      <c r="H442" s="47">
        <v>141.41</v>
      </c>
      <c r="I442" s="51">
        <f t="shared" si="57"/>
        <v>0.96387430986299494</v>
      </c>
      <c r="J442" s="51">
        <f t="shared" ca="1" si="58"/>
        <v>1</v>
      </c>
      <c r="K442" s="47">
        <f t="shared" si="59"/>
        <v>140.75</v>
      </c>
      <c r="L442" s="47">
        <f t="shared" si="60"/>
        <v>141.49</v>
      </c>
      <c r="M442" s="47">
        <f t="shared" si="61"/>
        <v>140.37</v>
      </c>
      <c r="N442" s="47">
        <f t="shared" si="62"/>
        <v>141.41</v>
      </c>
      <c r="O442" s="48">
        <f t="shared" ca="1" si="63"/>
        <v>154009800</v>
      </c>
    </row>
    <row r="443" spans="1:15" x14ac:dyDescent="0.25">
      <c r="A443">
        <v>428</v>
      </c>
      <c r="B443" s="85">
        <v>41171</v>
      </c>
      <c r="C443" s="47">
        <v>146.79</v>
      </c>
      <c r="D443" s="47">
        <v>147.16999999999999</v>
      </c>
      <c r="E443" s="47">
        <v>146.41</v>
      </c>
      <c r="F443" s="47">
        <v>146.69999999999999</v>
      </c>
      <c r="G443" s="48">
        <v>128318300</v>
      </c>
      <c r="H443" s="47">
        <v>141.4</v>
      </c>
      <c r="I443" s="51">
        <f t="shared" si="57"/>
        <v>0.96387184730743025</v>
      </c>
      <c r="J443" s="51">
        <f t="shared" ca="1" si="58"/>
        <v>1</v>
      </c>
      <c r="K443" s="47">
        <f t="shared" si="59"/>
        <v>141.49</v>
      </c>
      <c r="L443" s="47">
        <f t="shared" si="60"/>
        <v>141.85</v>
      </c>
      <c r="M443" s="47">
        <f t="shared" si="61"/>
        <v>141.12</v>
      </c>
      <c r="N443" s="47">
        <f t="shared" si="62"/>
        <v>141.4</v>
      </c>
      <c r="O443" s="48">
        <f t="shared" ca="1" si="63"/>
        <v>128318300</v>
      </c>
    </row>
    <row r="444" spans="1:15" x14ac:dyDescent="0.25">
      <c r="A444">
        <v>429</v>
      </c>
      <c r="B444" s="85">
        <v>41170</v>
      </c>
      <c r="C444" s="47">
        <v>146.49</v>
      </c>
      <c r="D444" s="47">
        <v>146.81</v>
      </c>
      <c r="E444" s="47">
        <v>146.25</v>
      </c>
      <c r="F444" s="47">
        <v>146.62</v>
      </c>
      <c r="G444" s="48">
        <v>98326600</v>
      </c>
      <c r="H444" s="47">
        <v>141.32</v>
      </c>
      <c r="I444" s="51">
        <f t="shared" si="57"/>
        <v>0.96385213477015408</v>
      </c>
      <c r="J444" s="51">
        <f t="shared" ca="1" si="58"/>
        <v>1</v>
      </c>
      <c r="K444" s="47">
        <f t="shared" si="59"/>
        <v>141.19</v>
      </c>
      <c r="L444" s="47">
        <f t="shared" si="60"/>
        <v>141.5</v>
      </c>
      <c r="M444" s="47">
        <f t="shared" si="61"/>
        <v>140.96</v>
      </c>
      <c r="N444" s="47">
        <f t="shared" si="62"/>
        <v>141.32</v>
      </c>
      <c r="O444" s="48">
        <f t="shared" ca="1" si="63"/>
        <v>98326600</v>
      </c>
    </row>
    <row r="445" spans="1:15" x14ac:dyDescent="0.25">
      <c r="A445">
        <v>430</v>
      </c>
      <c r="B445" s="85">
        <v>41169</v>
      </c>
      <c r="C445" s="47">
        <v>146.94</v>
      </c>
      <c r="D445" s="47">
        <v>147.19</v>
      </c>
      <c r="E445" s="47">
        <v>146.37</v>
      </c>
      <c r="F445" s="47">
        <v>146.74</v>
      </c>
      <c r="G445" s="48">
        <v>119427800</v>
      </c>
      <c r="H445" s="47">
        <v>141.44</v>
      </c>
      <c r="I445" s="51">
        <f t="shared" si="57"/>
        <v>0.96388169551587832</v>
      </c>
      <c r="J445" s="51">
        <f t="shared" ca="1" si="58"/>
        <v>1</v>
      </c>
      <c r="K445" s="47">
        <f t="shared" si="59"/>
        <v>141.63</v>
      </c>
      <c r="L445" s="47">
        <f t="shared" si="60"/>
        <v>141.87</v>
      </c>
      <c r="M445" s="47">
        <f t="shared" si="61"/>
        <v>141.08000000000001</v>
      </c>
      <c r="N445" s="47">
        <f t="shared" si="62"/>
        <v>141.44</v>
      </c>
      <c r="O445" s="48">
        <f t="shared" ca="1" si="63"/>
        <v>119427800</v>
      </c>
    </row>
    <row r="446" spans="1:15" x14ac:dyDescent="0.25">
      <c r="A446">
        <v>431</v>
      </c>
      <c r="B446" s="85">
        <v>41166</v>
      </c>
      <c r="C446" s="47">
        <v>146.88</v>
      </c>
      <c r="D446" s="47">
        <v>148.11000000000001</v>
      </c>
      <c r="E446" s="47">
        <v>146.76</v>
      </c>
      <c r="F446" s="47">
        <v>147.24</v>
      </c>
      <c r="G446" s="48">
        <v>169777000</v>
      </c>
      <c r="H446" s="47">
        <v>141.91999999999999</v>
      </c>
      <c r="I446" s="51">
        <f t="shared" si="57"/>
        <v>0.96386851399076323</v>
      </c>
      <c r="J446" s="51">
        <f t="shared" ca="1" si="58"/>
        <v>1</v>
      </c>
      <c r="K446" s="47">
        <f t="shared" si="59"/>
        <v>141.57</v>
      </c>
      <c r="L446" s="47">
        <f t="shared" si="60"/>
        <v>142.76</v>
      </c>
      <c r="M446" s="47">
        <f t="shared" si="61"/>
        <v>141.46</v>
      </c>
      <c r="N446" s="47">
        <f t="shared" si="62"/>
        <v>141.91999999999999</v>
      </c>
      <c r="O446" s="48">
        <f t="shared" ca="1" si="63"/>
        <v>169777000</v>
      </c>
    </row>
    <row r="447" spans="1:15" x14ac:dyDescent="0.25">
      <c r="A447">
        <v>432</v>
      </c>
      <c r="B447" s="85">
        <v>41165</v>
      </c>
      <c r="C447" s="47">
        <v>144.37</v>
      </c>
      <c r="D447" s="47">
        <v>147.04</v>
      </c>
      <c r="E447" s="47">
        <v>143.99</v>
      </c>
      <c r="F447" s="47">
        <v>146.59</v>
      </c>
      <c r="G447" s="48">
        <v>225470200</v>
      </c>
      <c r="H447" s="47">
        <v>141.30000000000001</v>
      </c>
      <c r="I447" s="51">
        <f t="shared" si="57"/>
        <v>0.96391295449894265</v>
      </c>
      <c r="J447" s="51">
        <f t="shared" ca="1" si="58"/>
        <v>1</v>
      </c>
      <c r="K447" s="47">
        <f t="shared" si="59"/>
        <v>139.16</v>
      </c>
      <c r="L447" s="47">
        <f t="shared" si="60"/>
        <v>141.72999999999999</v>
      </c>
      <c r="M447" s="47">
        <f t="shared" si="61"/>
        <v>138.79</v>
      </c>
      <c r="N447" s="47">
        <f t="shared" si="62"/>
        <v>141.30000000000001</v>
      </c>
      <c r="O447" s="48">
        <f t="shared" ca="1" si="63"/>
        <v>225470200</v>
      </c>
    </row>
    <row r="448" spans="1:15" x14ac:dyDescent="0.25">
      <c r="A448">
        <v>433</v>
      </c>
      <c r="B448" s="85">
        <v>41164</v>
      </c>
      <c r="C448" s="47">
        <v>144.38999999999999</v>
      </c>
      <c r="D448" s="47">
        <v>144.55000000000001</v>
      </c>
      <c r="E448" s="47">
        <v>143.9</v>
      </c>
      <c r="F448" s="47">
        <v>144.38999999999999</v>
      </c>
      <c r="G448" s="48">
        <v>87640900</v>
      </c>
      <c r="H448" s="47">
        <v>139.16999999999999</v>
      </c>
      <c r="I448" s="51">
        <f t="shared" si="57"/>
        <v>0.96384791190525665</v>
      </c>
      <c r="J448" s="51">
        <f t="shared" ca="1" si="58"/>
        <v>1</v>
      </c>
      <c r="K448" s="47">
        <f t="shared" si="59"/>
        <v>139.16999999999999</v>
      </c>
      <c r="L448" s="47">
        <f t="shared" si="60"/>
        <v>139.32</v>
      </c>
      <c r="M448" s="47">
        <f t="shared" si="61"/>
        <v>138.69999999999999</v>
      </c>
      <c r="N448" s="47">
        <f t="shared" si="62"/>
        <v>139.16999999999999</v>
      </c>
      <c r="O448" s="48">
        <f t="shared" ca="1" si="63"/>
        <v>87640900</v>
      </c>
    </row>
    <row r="449" spans="1:15" x14ac:dyDescent="0.25">
      <c r="A449">
        <v>434</v>
      </c>
      <c r="B449" s="85">
        <v>41163</v>
      </c>
      <c r="C449" s="47">
        <v>143.6</v>
      </c>
      <c r="D449" s="47">
        <v>144.37</v>
      </c>
      <c r="E449" s="47">
        <v>143.56</v>
      </c>
      <c r="F449" s="47">
        <v>143.91</v>
      </c>
      <c r="G449" s="48">
        <v>88760000</v>
      </c>
      <c r="H449" s="47">
        <v>138.71</v>
      </c>
      <c r="I449" s="51">
        <f t="shared" si="57"/>
        <v>0.96386630532972006</v>
      </c>
      <c r="J449" s="51">
        <f t="shared" ca="1" si="58"/>
        <v>1</v>
      </c>
      <c r="K449" s="47">
        <f t="shared" si="59"/>
        <v>138.41</v>
      </c>
      <c r="L449" s="47">
        <f t="shared" si="60"/>
        <v>139.15</v>
      </c>
      <c r="M449" s="47">
        <f t="shared" si="61"/>
        <v>138.37</v>
      </c>
      <c r="N449" s="47">
        <f t="shared" si="62"/>
        <v>138.71</v>
      </c>
      <c r="O449" s="48">
        <f t="shared" ca="1" si="63"/>
        <v>88760000</v>
      </c>
    </row>
    <row r="450" spans="1:15" x14ac:dyDescent="0.25">
      <c r="A450">
        <v>435</v>
      </c>
      <c r="B450" s="85">
        <v>41162</v>
      </c>
      <c r="C450" s="47">
        <v>144.19</v>
      </c>
      <c r="D450" s="47">
        <v>144.44</v>
      </c>
      <c r="E450" s="47">
        <v>143.46</v>
      </c>
      <c r="F450" s="47">
        <v>143.51</v>
      </c>
      <c r="G450" s="48">
        <v>86458500</v>
      </c>
      <c r="H450" s="47">
        <v>138.33000000000001</v>
      </c>
      <c r="I450" s="51">
        <f t="shared" si="57"/>
        <v>0.96390495435858148</v>
      </c>
      <c r="J450" s="51">
        <f t="shared" ca="1" si="58"/>
        <v>1</v>
      </c>
      <c r="K450" s="47">
        <f t="shared" si="59"/>
        <v>138.99</v>
      </c>
      <c r="L450" s="47">
        <f t="shared" si="60"/>
        <v>139.22999999999999</v>
      </c>
      <c r="M450" s="47">
        <f t="shared" si="61"/>
        <v>138.28</v>
      </c>
      <c r="N450" s="47">
        <f t="shared" si="62"/>
        <v>138.33000000000001</v>
      </c>
      <c r="O450" s="48">
        <f t="shared" ca="1" si="63"/>
        <v>86458500</v>
      </c>
    </row>
    <row r="451" spans="1:15" x14ac:dyDescent="0.25">
      <c r="A451">
        <v>436</v>
      </c>
      <c r="B451" s="85">
        <v>41159</v>
      </c>
      <c r="C451" s="47">
        <v>144.01</v>
      </c>
      <c r="D451" s="47">
        <v>144.38999999999999</v>
      </c>
      <c r="E451" s="47">
        <v>143.88</v>
      </c>
      <c r="F451" s="47">
        <v>144.33000000000001</v>
      </c>
      <c r="G451" s="48">
        <v>107272100</v>
      </c>
      <c r="H451" s="47">
        <v>139.12</v>
      </c>
      <c r="I451" s="51">
        <f t="shared" si="57"/>
        <v>0.96390216864130807</v>
      </c>
      <c r="J451" s="51">
        <f t="shared" ca="1" si="58"/>
        <v>1</v>
      </c>
      <c r="K451" s="47">
        <f t="shared" si="59"/>
        <v>138.81</v>
      </c>
      <c r="L451" s="47">
        <f t="shared" si="60"/>
        <v>139.18</v>
      </c>
      <c r="M451" s="47">
        <f t="shared" si="61"/>
        <v>138.69</v>
      </c>
      <c r="N451" s="47">
        <f t="shared" si="62"/>
        <v>139.12</v>
      </c>
      <c r="O451" s="48">
        <f t="shared" ca="1" si="63"/>
        <v>107272100</v>
      </c>
    </row>
    <row r="452" spans="1:15" x14ac:dyDescent="0.25">
      <c r="A452">
        <v>437</v>
      </c>
      <c r="B452" s="85">
        <v>41158</v>
      </c>
      <c r="C452" s="47">
        <v>141.76</v>
      </c>
      <c r="D452" s="47">
        <v>143.78</v>
      </c>
      <c r="E452" s="47">
        <v>141.75</v>
      </c>
      <c r="F452" s="47">
        <v>143.77000000000001</v>
      </c>
      <c r="G452" s="48">
        <v>158272500</v>
      </c>
      <c r="H452" s="47">
        <v>138.58000000000001</v>
      </c>
      <c r="I452" s="51">
        <f t="shared" si="57"/>
        <v>0.96390067468873897</v>
      </c>
      <c r="J452" s="51">
        <f t="shared" ca="1" si="58"/>
        <v>1</v>
      </c>
      <c r="K452" s="47">
        <f t="shared" si="59"/>
        <v>136.63999999999999</v>
      </c>
      <c r="L452" s="47">
        <f t="shared" si="60"/>
        <v>138.59</v>
      </c>
      <c r="M452" s="47">
        <f t="shared" si="61"/>
        <v>136.63</v>
      </c>
      <c r="N452" s="47">
        <f t="shared" si="62"/>
        <v>138.58000000000001</v>
      </c>
      <c r="O452" s="48">
        <f t="shared" ca="1" si="63"/>
        <v>158272500</v>
      </c>
    </row>
    <row r="453" spans="1:15" x14ac:dyDescent="0.25">
      <c r="A453">
        <v>438</v>
      </c>
      <c r="B453" s="85">
        <v>41157</v>
      </c>
      <c r="C453" s="47">
        <v>141.09</v>
      </c>
      <c r="D453" s="47">
        <v>141.47</v>
      </c>
      <c r="E453" s="47">
        <v>140.63</v>
      </c>
      <c r="F453" s="47">
        <v>140.91</v>
      </c>
      <c r="G453" s="48">
        <v>100660300</v>
      </c>
      <c r="H453" s="47">
        <v>135.82</v>
      </c>
      <c r="I453" s="51">
        <f t="shared" si="57"/>
        <v>0.96387765240224255</v>
      </c>
      <c r="J453" s="51">
        <f t="shared" ca="1" si="58"/>
        <v>1</v>
      </c>
      <c r="K453" s="47">
        <f t="shared" si="59"/>
        <v>135.99</v>
      </c>
      <c r="L453" s="47">
        <f t="shared" si="60"/>
        <v>136.36000000000001</v>
      </c>
      <c r="M453" s="47">
        <f t="shared" si="61"/>
        <v>135.55000000000001</v>
      </c>
      <c r="N453" s="47">
        <f t="shared" si="62"/>
        <v>135.82</v>
      </c>
      <c r="O453" s="48">
        <f t="shared" ca="1" si="63"/>
        <v>100660300</v>
      </c>
    </row>
    <row r="454" spans="1:15" x14ac:dyDescent="0.25">
      <c r="A454">
        <v>439</v>
      </c>
      <c r="B454" s="85">
        <v>41156</v>
      </c>
      <c r="C454" s="47">
        <v>141.04</v>
      </c>
      <c r="D454" s="47">
        <v>141.46</v>
      </c>
      <c r="E454" s="47">
        <v>140.13</v>
      </c>
      <c r="F454" s="47">
        <v>141.03</v>
      </c>
      <c r="G454" s="48">
        <v>120226200</v>
      </c>
      <c r="H454" s="47">
        <v>135.94</v>
      </c>
      <c r="I454" s="51">
        <f t="shared" si="57"/>
        <v>0.9639083882861802</v>
      </c>
      <c r="J454" s="51">
        <f t="shared" ca="1" si="58"/>
        <v>1</v>
      </c>
      <c r="K454" s="47">
        <f t="shared" si="59"/>
        <v>135.94999999999999</v>
      </c>
      <c r="L454" s="47">
        <f t="shared" si="60"/>
        <v>136.35</v>
      </c>
      <c r="M454" s="47">
        <f t="shared" si="61"/>
        <v>135.07</v>
      </c>
      <c r="N454" s="47">
        <f t="shared" si="62"/>
        <v>135.94</v>
      </c>
      <c r="O454" s="48">
        <f t="shared" ca="1" si="63"/>
        <v>120226200</v>
      </c>
    </row>
    <row r="455" spans="1:15" x14ac:dyDescent="0.25">
      <c r="A455">
        <v>440</v>
      </c>
      <c r="B455" s="85">
        <v>41152</v>
      </c>
      <c r="C455" s="47">
        <v>141.29</v>
      </c>
      <c r="D455" s="47">
        <v>141.82</v>
      </c>
      <c r="E455" s="47">
        <v>140.36000000000001</v>
      </c>
      <c r="F455" s="47">
        <v>141.16</v>
      </c>
      <c r="G455" s="48">
        <v>151970400</v>
      </c>
      <c r="H455" s="47">
        <v>136.06</v>
      </c>
      <c r="I455" s="51">
        <f t="shared" si="57"/>
        <v>0.96387078492490796</v>
      </c>
      <c r="J455" s="51">
        <f t="shared" ca="1" si="58"/>
        <v>1</v>
      </c>
      <c r="K455" s="47">
        <f t="shared" si="59"/>
        <v>136.19</v>
      </c>
      <c r="L455" s="47">
        <f t="shared" si="60"/>
        <v>136.69999999999999</v>
      </c>
      <c r="M455" s="47">
        <f t="shared" si="61"/>
        <v>135.29</v>
      </c>
      <c r="N455" s="47">
        <f t="shared" si="62"/>
        <v>136.06</v>
      </c>
      <c r="O455" s="48">
        <f t="shared" ca="1" si="63"/>
        <v>151970400</v>
      </c>
    </row>
    <row r="456" spans="1:15" x14ac:dyDescent="0.25">
      <c r="A456">
        <v>441</v>
      </c>
      <c r="B456" s="85">
        <v>41151</v>
      </c>
      <c r="C456" s="47">
        <v>140.9</v>
      </c>
      <c r="D456" s="47">
        <v>140.94</v>
      </c>
      <c r="E456" s="47">
        <v>140.19</v>
      </c>
      <c r="F456" s="47">
        <v>140.49</v>
      </c>
      <c r="G456" s="48">
        <v>96589900</v>
      </c>
      <c r="H456" s="47">
        <v>135.41999999999999</v>
      </c>
      <c r="I456" s="51">
        <f t="shared" si="57"/>
        <v>0.96391202220798622</v>
      </c>
      <c r="J456" s="51">
        <f t="shared" ca="1" si="58"/>
        <v>1</v>
      </c>
      <c r="K456" s="47">
        <f t="shared" si="59"/>
        <v>135.82</v>
      </c>
      <c r="L456" s="47">
        <f t="shared" si="60"/>
        <v>135.85</v>
      </c>
      <c r="M456" s="47">
        <f t="shared" si="61"/>
        <v>135.13</v>
      </c>
      <c r="N456" s="47">
        <f t="shared" si="62"/>
        <v>135.41999999999999</v>
      </c>
      <c r="O456" s="48">
        <f t="shared" ca="1" si="63"/>
        <v>96589900</v>
      </c>
    </row>
    <row r="457" spans="1:15" x14ac:dyDescent="0.25">
      <c r="A457">
        <v>442</v>
      </c>
      <c r="B457" s="85">
        <v>41150</v>
      </c>
      <c r="C457" s="47">
        <v>141.52000000000001</v>
      </c>
      <c r="D457" s="47">
        <v>141.88999999999999</v>
      </c>
      <c r="E457" s="47">
        <v>141.12</v>
      </c>
      <c r="F457" s="47">
        <v>141.51</v>
      </c>
      <c r="G457" s="48">
        <v>65421300</v>
      </c>
      <c r="H457" s="47">
        <v>136.4</v>
      </c>
      <c r="I457" s="51">
        <f t="shared" si="57"/>
        <v>0.96388947777542233</v>
      </c>
      <c r="J457" s="51">
        <f t="shared" ca="1" si="58"/>
        <v>1</v>
      </c>
      <c r="K457" s="47">
        <f t="shared" si="59"/>
        <v>136.41</v>
      </c>
      <c r="L457" s="47">
        <f t="shared" si="60"/>
        <v>136.77000000000001</v>
      </c>
      <c r="M457" s="47">
        <f t="shared" si="61"/>
        <v>136.02000000000001</v>
      </c>
      <c r="N457" s="47">
        <f t="shared" si="62"/>
        <v>136.4</v>
      </c>
      <c r="O457" s="48">
        <f t="shared" ca="1" si="63"/>
        <v>65421300</v>
      </c>
    </row>
    <row r="458" spans="1:15" x14ac:dyDescent="0.25">
      <c r="A458">
        <v>443</v>
      </c>
      <c r="B458" s="85">
        <v>41149</v>
      </c>
      <c r="C458" s="47">
        <v>141.18</v>
      </c>
      <c r="D458" s="47">
        <v>141.84</v>
      </c>
      <c r="E458" s="47">
        <v>140.97</v>
      </c>
      <c r="F458" s="47">
        <v>141.4</v>
      </c>
      <c r="G458" s="48">
        <v>75689600</v>
      </c>
      <c r="H458" s="47">
        <v>136.29</v>
      </c>
      <c r="I458" s="51">
        <f t="shared" si="57"/>
        <v>0.96386138613861372</v>
      </c>
      <c r="J458" s="51">
        <f t="shared" ca="1" si="58"/>
        <v>1</v>
      </c>
      <c r="K458" s="47">
        <f t="shared" si="59"/>
        <v>136.08000000000001</v>
      </c>
      <c r="L458" s="47">
        <f t="shared" si="60"/>
        <v>136.71</v>
      </c>
      <c r="M458" s="47">
        <f t="shared" si="61"/>
        <v>135.88</v>
      </c>
      <c r="N458" s="47">
        <f t="shared" si="62"/>
        <v>136.29</v>
      </c>
      <c r="O458" s="48">
        <f t="shared" ca="1" si="63"/>
        <v>75689600</v>
      </c>
    </row>
    <row r="459" spans="1:15" x14ac:dyDescent="0.25">
      <c r="A459">
        <v>444</v>
      </c>
      <c r="B459" s="85">
        <v>41148</v>
      </c>
      <c r="C459" s="47">
        <v>141.88999999999999</v>
      </c>
      <c r="D459" s="47">
        <v>142.08000000000001</v>
      </c>
      <c r="E459" s="47">
        <v>141.34</v>
      </c>
      <c r="F459" s="47">
        <v>141.54</v>
      </c>
      <c r="G459" s="48">
        <v>68785900</v>
      </c>
      <c r="H459" s="47">
        <v>136.43</v>
      </c>
      <c r="I459" s="51">
        <f t="shared" si="57"/>
        <v>0.96389713155291801</v>
      </c>
      <c r="J459" s="51">
        <f t="shared" ca="1" si="58"/>
        <v>1</v>
      </c>
      <c r="K459" s="47">
        <f t="shared" si="59"/>
        <v>136.77000000000001</v>
      </c>
      <c r="L459" s="47">
        <f t="shared" si="60"/>
        <v>136.94999999999999</v>
      </c>
      <c r="M459" s="47">
        <f t="shared" si="61"/>
        <v>136.24</v>
      </c>
      <c r="N459" s="47">
        <f t="shared" si="62"/>
        <v>136.43</v>
      </c>
      <c r="O459" s="48">
        <f t="shared" ca="1" si="63"/>
        <v>68785900</v>
      </c>
    </row>
    <row r="460" spans="1:15" x14ac:dyDescent="0.25">
      <c r="A460">
        <v>445</v>
      </c>
      <c r="B460" s="85">
        <v>41145</v>
      </c>
      <c r="C460" s="47">
        <v>140.31</v>
      </c>
      <c r="D460" s="47">
        <v>141.83000000000001</v>
      </c>
      <c r="E460" s="47">
        <v>140.22</v>
      </c>
      <c r="F460" s="47">
        <v>141.51</v>
      </c>
      <c r="G460" s="48">
        <v>99481200</v>
      </c>
      <c r="H460" s="47">
        <v>136.4</v>
      </c>
      <c r="I460" s="51">
        <f t="shared" si="57"/>
        <v>0.96388947777542233</v>
      </c>
      <c r="J460" s="51">
        <f t="shared" ca="1" si="58"/>
        <v>1</v>
      </c>
      <c r="K460" s="47">
        <f t="shared" si="59"/>
        <v>135.24</v>
      </c>
      <c r="L460" s="47">
        <f t="shared" si="60"/>
        <v>136.71</v>
      </c>
      <c r="M460" s="47">
        <f t="shared" si="61"/>
        <v>135.16</v>
      </c>
      <c r="N460" s="47">
        <f t="shared" si="62"/>
        <v>136.4</v>
      </c>
      <c r="O460" s="48">
        <f t="shared" ca="1" si="63"/>
        <v>99481200</v>
      </c>
    </row>
    <row r="461" spans="1:15" x14ac:dyDescent="0.25">
      <c r="A461">
        <v>446</v>
      </c>
      <c r="B461" s="85">
        <v>41144</v>
      </c>
      <c r="C461" s="47">
        <v>141.47</v>
      </c>
      <c r="D461" s="47">
        <v>141.47999999999999</v>
      </c>
      <c r="E461" s="47">
        <v>140.44</v>
      </c>
      <c r="F461" s="47">
        <v>140.66</v>
      </c>
      <c r="G461" s="48">
        <v>111466400</v>
      </c>
      <c r="H461" s="47">
        <v>135.58000000000001</v>
      </c>
      <c r="I461" s="51">
        <f t="shared" si="57"/>
        <v>0.96388454429119874</v>
      </c>
      <c r="J461" s="51">
        <f t="shared" ca="1" si="58"/>
        <v>1</v>
      </c>
      <c r="K461" s="47">
        <f t="shared" si="59"/>
        <v>136.36000000000001</v>
      </c>
      <c r="L461" s="47">
        <f t="shared" si="60"/>
        <v>136.37</v>
      </c>
      <c r="M461" s="47">
        <f t="shared" si="61"/>
        <v>135.37</v>
      </c>
      <c r="N461" s="47">
        <f t="shared" si="62"/>
        <v>135.58000000000001</v>
      </c>
      <c r="O461" s="48">
        <f t="shared" ca="1" si="63"/>
        <v>111466400</v>
      </c>
    </row>
    <row r="462" spans="1:15" x14ac:dyDescent="0.25">
      <c r="A462">
        <v>447</v>
      </c>
      <c r="B462" s="85">
        <v>41143</v>
      </c>
      <c r="C462" s="47">
        <v>141.4</v>
      </c>
      <c r="D462" s="47">
        <v>142.05000000000001</v>
      </c>
      <c r="E462" s="47">
        <v>141.07</v>
      </c>
      <c r="F462" s="47">
        <v>141.82</v>
      </c>
      <c r="G462" s="48">
        <v>133243500</v>
      </c>
      <c r="H462" s="47">
        <v>136.69999999999999</v>
      </c>
      <c r="I462" s="51">
        <f t="shared" si="57"/>
        <v>0.96389789874488785</v>
      </c>
      <c r="J462" s="51">
        <f t="shared" ca="1" si="58"/>
        <v>1</v>
      </c>
      <c r="K462" s="47">
        <f t="shared" si="59"/>
        <v>136.30000000000001</v>
      </c>
      <c r="L462" s="47">
        <f t="shared" si="60"/>
        <v>136.91999999999999</v>
      </c>
      <c r="M462" s="47">
        <f t="shared" si="61"/>
        <v>135.97999999999999</v>
      </c>
      <c r="N462" s="47">
        <f t="shared" si="62"/>
        <v>136.69999999999999</v>
      </c>
      <c r="O462" s="48">
        <f t="shared" ca="1" si="63"/>
        <v>133243500</v>
      </c>
    </row>
    <row r="463" spans="1:15" x14ac:dyDescent="0.25">
      <c r="A463">
        <v>448</v>
      </c>
      <c r="B463" s="85">
        <v>41142</v>
      </c>
      <c r="C463" s="47">
        <v>142.54</v>
      </c>
      <c r="D463" s="47">
        <v>143.09</v>
      </c>
      <c r="E463" s="47">
        <v>141.44999999999999</v>
      </c>
      <c r="F463" s="47">
        <v>141.76</v>
      </c>
      <c r="G463" s="48">
        <v>105581100</v>
      </c>
      <c r="H463" s="47">
        <v>136.63999999999999</v>
      </c>
      <c r="I463" s="51">
        <f t="shared" si="57"/>
        <v>0.963882618510158</v>
      </c>
      <c r="J463" s="51">
        <f t="shared" ca="1" si="58"/>
        <v>1</v>
      </c>
      <c r="K463" s="47">
        <f t="shared" si="59"/>
        <v>137.38999999999999</v>
      </c>
      <c r="L463" s="47">
        <f t="shared" si="60"/>
        <v>137.91999999999999</v>
      </c>
      <c r="M463" s="47">
        <f t="shared" si="61"/>
        <v>136.34</v>
      </c>
      <c r="N463" s="47">
        <f t="shared" si="62"/>
        <v>136.63999999999999</v>
      </c>
      <c r="O463" s="48">
        <f t="shared" ca="1" si="63"/>
        <v>105581100</v>
      </c>
    </row>
    <row r="464" spans="1:15" x14ac:dyDescent="0.25">
      <c r="A464">
        <v>449</v>
      </c>
      <c r="B464" s="85">
        <v>41141</v>
      </c>
      <c r="C464" s="47">
        <v>141.97999999999999</v>
      </c>
      <c r="D464" s="47">
        <v>142.22</v>
      </c>
      <c r="E464" s="47">
        <v>141.59</v>
      </c>
      <c r="F464" s="47">
        <v>142.19</v>
      </c>
      <c r="G464" s="48">
        <v>78255700</v>
      </c>
      <c r="H464" s="47">
        <v>137.05000000000001</v>
      </c>
      <c r="I464" s="51">
        <f t="shared" si="57"/>
        <v>0.96385118503410938</v>
      </c>
      <c r="J464" s="51">
        <f t="shared" ca="1" si="58"/>
        <v>1</v>
      </c>
      <c r="K464" s="47">
        <f t="shared" si="59"/>
        <v>136.85</v>
      </c>
      <c r="L464" s="47">
        <f t="shared" si="60"/>
        <v>137.08000000000001</v>
      </c>
      <c r="M464" s="47">
        <f t="shared" si="61"/>
        <v>136.47</v>
      </c>
      <c r="N464" s="47">
        <f t="shared" si="62"/>
        <v>137.05000000000001</v>
      </c>
      <c r="O464" s="48">
        <f t="shared" ca="1" si="63"/>
        <v>78255700</v>
      </c>
    </row>
    <row r="465" spans="1:15" x14ac:dyDescent="0.25">
      <c r="A465">
        <v>450</v>
      </c>
      <c r="B465" s="85">
        <v>41138</v>
      </c>
      <c r="C465" s="47">
        <v>142.22999999999999</v>
      </c>
      <c r="D465" s="47">
        <v>142.30000000000001</v>
      </c>
      <c r="E465" s="47">
        <v>141.86000000000001</v>
      </c>
      <c r="F465" s="47">
        <v>142.18</v>
      </c>
      <c r="G465" s="48">
        <v>90813700</v>
      </c>
      <c r="H465" s="47">
        <v>137.04</v>
      </c>
      <c r="I465" s="51">
        <f t="shared" ref="I465:I528" si="64">H465/F465</f>
        <v>0.96384864256576164</v>
      </c>
      <c r="J465" s="51">
        <f t="shared" ref="J465:J528" ca="1" si="65">INDEX(OFFSET($T$15,0,0,$S$13+1,1),MATCH(B465,OFFSET($Q$15,0,0,$S$13+1,1),-1))</f>
        <v>1</v>
      </c>
      <c r="K465" s="47">
        <f t="shared" ref="K465:K528" si="66">ROUND($I465*C465,2)</f>
        <v>137.09</v>
      </c>
      <c r="L465" s="47">
        <f t="shared" ref="L465:L528" si="67">ROUND($I465*D465,2)</f>
        <v>137.16</v>
      </c>
      <c r="M465" s="47">
        <f t="shared" ref="M465:M528" si="68">ROUND($I465*E465,2)</f>
        <v>136.72999999999999</v>
      </c>
      <c r="N465" s="47">
        <f t="shared" ref="N465:N528" si="69">ROUND($I465*F465,2)</f>
        <v>137.04</v>
      </c>
      <c r="O465" s="48">
        <f t="shared" ref="O465:O528" ca="1" si="70">G465*J465</f>
        <v>90813700</v>
      </c>
    </row>
    <row r="466" spans="1:15" x14ac:dyDescent="0.25">
      <c r="A466">
        <v>451</v>
      </c>
      <c r="B466" s="85">
        <v>41137</v>
      </c>
      <c r="C466" s="47">
        <v>141.15</v>
      </c>
      <c r="D466" s="47">
        <v>142.16</v>
      </c>
      <c r="E466" s="47">
        <v>140.80000000000001</v>
      </c>
      <c r="F466" s="47">
        <v>141.99</v>
      </c>
      <c r="G466" s="48">
        <v>112014200</v>
      </c>
      <c r="H466" s="47">
        <v>136.86000000000001</v>
      </c>
      <c r="I466" s="51">
        <f t="shared" si="64"/>
        <v>0.96387069511937462</v>
      </c>
      <c r="J466" s="51">
        <f t="shared" ca="1" si="65"/>
        <v>1</v>
      </c>
      <c r="K466" s="47">
        <f t="shared" si="66"/>
        <v>136.05000000000001</v>
      </c>
      <c r="L466" s="47">
        <f t="shared" si="67"/>
        <v>137.02000000000001</v>
      </c>
      <c r="M466" s="47">
        <f t="shared" si="68"/>
        <v>135.71</v>
      </c>
      <c r="N466" s="47">
        <f t="shared" si="69"/>
        <v>136.86000000000001</v>
      </c>
      <c r="O466" s="48">
        <f t="shared" ca="1" si="70"/>
        <v>112014200</v>
      </c>
    </row>
    <row r="467" spans="1:15" x14ac:dyDescent="0.25">
      <c r="A467">
        <v>452</v>
      </c>
      <c r="B467" s="85">
        <v>41136</v>
      </c>
      <c r="C467" s="47">
        <v>140.63999999999999</v>
      </c>
      <c r="D467" s="47">
        <v>141.19</v>
      </c>
      <c r="E467" s="47">
        <v>140.55000000000001</v>
      </c>
      <c r="F467" s="47">
        <v>140.94999999999999</v>
      </c>
      <c r="G467" s="48">
        <v>71085900</v>
      </c>
      <c r="H467" s="47">
        <v>135.86000000000001</v>
      </c>
      <c r="I467" s="51">
        <f t="shared" si="64"/>
        <v>0.9638879035118838</v>
      </c>
      <c r="J467" s="51">
        <f t="shared" ca="1" si="65"/>
        <v>1</v>
      </c>
      <c r="K467" s="47">
        <f t="shared" si="66"/>
        <v>135.56</v>
      </c>
      <c r="L467" s="47">
        <f t="shared" si="67"/>
        <v>136.09</v>
      </c>
      <c r="M467" s="47">
        <f t="shared" si="68"/>
        <v>135.47</v>
      </c>
      <c r="N467" s="47">
        <f t="shared" si="69"/>
        <v>135.86000000000001</v>
      </c>
      <c r="O467" s="48">
        <f t="shared" ca="1" si="70"/>
        <v>71085900</v>
      </c>
    </row>
    <row r="468" spans="1:15" x14ac:dyDescent="0.25">
      <c r="A468">
        <v>453</v>
      </c>
      <c r="B468" s="85">
        <v>41135</v>
      </c>
      <c r="C468" s="47">
        <v>141.29</v>
      </c>
      <c r="D468" s="47">
        <v>141.38</v>
      </c>
      <c r="E468" s="47">
        <v>140.37</v>
      </c>
      <c r="F468" s="47">
        <v>140.79</v>
      </c>
      <c r="G468" s="48">
        <v>102379400</v>
      </c>
      <c r="H468" s="47">
        <v>135.69999999999999</v>
      </c>
      <c r="I468" s="51">
        <f t="shared" si="64"/>
        <v>0.96384686412387244</v>
      </c>
      <c r="J468" s="51">
        <f t="shared" ca="1" si="65"/>
        <v>1</v>
      </c>
      <c r="K468" s="47">
        <f t="shared" si="66"/>
        <v>136.18</v>
      </c>
      <c r="L468" s="47">
        <f t="shared" si="67"/>
        <v>136.27000000000001</v>
      </c>
      <c r="M468" s="47">
        <f t="shared" si="68"/>
        <v>135.30000000000001</v>
      </c>
      <c r="N468" s="47">
        <f t="shared" si="69"/>
        <v>135.69999999999999</v>
      </c>
      <c r="O468" s="48">
        <f t="shared" ca="1" si="70"/>
        <v>102379400</v>
      </c>
    </row>
    <row r="469" spans="1:15" x14ac:dyDescent="0.25">
      <c r="A469">
        <v>454</v>
      </c>
      <c r="B469" s="85">
        <v>41134</v>
      </c>
      <c r="C469" s="47">
        <v>140.6</v>
      </c>
      <c r="D469" s="47">
        <v>140.84</v>
      </c>
      <c r="E469" s="47">
        <v>140.04</v>
      </c>
      <c r="F469" s="47">
        <v>140.77000000000001</v>
      </c>
      <c r="G469" s="48">
        <v>79426900</v>
      </c>
      <c r="H469" s="47">
        <v>135.69</v>
      </c>
      <c r="I469" s="51">
        <f t="shared" si="64"/>
        <v>0.9639127655040135</v>
      </c>
      <c r="J469" s="51">
        <f t="shared" ca="1" si="65"/>
        <v>1</v>
      </c>
      <c r="K469" s="47">
        <f t="shared" si="66"/>
        <v>135.53</v>
      </c>
      <c r="L469" s="47">
        <f t="shared" si="67"/>
        <v>135.76</v>
      </c>
      <c r="M469" s="47">
        <f t="shared" si="68"/>
        <v>134.99</v>
      </c>
      <c r="N469" s="47">
        <f t="shared" si="69"/>
        <v>135.69</v>
      </c>
      <c r="O469" s="48">
        <f t="shared" ca="1" si="70"/>
        <v>79426900</v>
      </c>
    </row>
    <row r="470" spans="1:15" x14ac:dyDescent="0.25">
      <c r="A470">
        <v>455</v>
      </c>
      <c r="B470" s="85">
        <v>41131</v>
      </c>
      <c r="C470" s="47">
        <v>140.04</v>
      </c>
      <c r="D470" s="47">
        <v>140.88999999999999</v>
      </c>
      <c r="E470" s="47">
        <v>139.81</v>
      </c>
      <c r="F470" s="47">
        <v>140.84</v>
      </c>
      <c r="G470" s="48">
        <v>99792700</v>
      </c>
      <c r="H470" s="47">
        <v>135.75</v>
      </c>
      <c r="I470" s="51">
        <f t="shared" si="64"/>
        <v>0.96385969894916212</v>
      </c>
      <c r="J470" s="51">
        <f t="shared" ca="1" si="65"/>
        <v>1</v>
      </c>
      <c r="K470" s="47">
        <f t="shared" si="66"/>
        <v>134.97999999999999</v>
      </c>
      <c r="L470" s="47">
        <f t="shared" si="67"/>
        <v>135.80000000000001</v>
      </c>
      <c r="M470" s="47">
        <f t="shared" si="68"/>
        <v>134.76</v>
      </c>
      <c r="N470" s="47">
        <f t="shared" si="69"/>
        <v>135.75</v>
      </c>
      <c r="O470" s="48">
        <f t="shared" ca="1" si="70"/>
        <v>99792700</v>
      </c>
    </row>
    <row r="471" spans="1:15" x14ac:dyDescent="0.25">
      <c r="A471">
        <v>456</v>
      </c>
      <c r="B471" s="85">
        <v>41130</v>
      </c>
      <c r="C471" s="47">
        <v>140.29</v>
      </c>
      <c r="D471" s="47">
        <v>140.88999999999999</v>
      </c>
      <c r="E471" s="47">
        <v>140.15</v>
      </c>
      <c r="F471" s="47">
        <v>140.61000000000001</v>
      </c>
      <c r="G471" s="48">
        <v>90291700</v>
      </c>
      <c r="H471" s="47">
        <v>135.53</v>
      </c>
      <c r="I471" s="51">
        <f t="shared" si="64"/>
        <v>0.96387170187042159</v>
      </c>
      <c r="J471" s="51">
        <f t="shared" ca="1" si="65"/>
        <v>1</v>
      </c>
      <c r="K471" s="47">
        <f t="shared" si="66"/>
        <v>135.22</v>
      </c>
      <c r="L471" s="47">
        <f t="shared" si="67"/>
        <v>135.80000000000001</v>
      </c>
      <c r="M471" s="47">
        <f t="shared" si="68"/>
        <v>135.09</v>
      </c>
      <c r="N471" s="47">
        <f t="shared" si="69"/>
        <v>135.53</v>
      </c>
      <c r="O471" s="48">
        <f t="shared" ca="1" si="70"/>
        <v>90291700</v>
      </c>
    </row>
    <row r="472" spans="1:15" x14ac:dyDescent="0.25">
      <c r="A472">
        <v>457</v>
      </c>
      <c r="B472" s="85">
        <v>41129</v>
      </c>
      <c r="C472" s="47">
        <v>139.85</v>
      </c>
      <c r="D472" s="47">
        <v>140.65</v>
      </c>
      <c r="E472" s="47">
        <v>139.81</v>
      </c>
      <c r="F472" s="47">
        <v>140.49</v>
      </c>
      <c r="G472" s="48">
        <v>89754700</v>
      </c>
      <c r="H472" s="47">
        <v>135.41999999999999</v>
      </c>
      <c r="I472" s="51">
        <f t="shared" si="64"/>
        <v>0.96391202220798622</v>
      </c>
      <c r="J472" s="51">
        <f t="shared" ca="1" si="65"/>
        <v>1</v>
      </c>
      <c r="K472" s="47">
        <f t="shared" si="66"/>
        <v>134.80000000000001</v>
      </c>
      <c r="L472" s="47">
        <f t="shared" si="67"/>
        <v>135.57</v>
      </c>
      <c r="M472" s="47">
        <f t="shared" si="68"/>
        <v>134.76</v>
      </c>
      <c r="N472" s="47">
        <f t="shared" si="69"/>
        <v>135.41999999999999</v>
      </c>
      <c r="O472" s="48">
        <f t="shared" ca="1" si="70"/>
        <v>89754700</v>
      </c>
    </row>
    <row r="473" spans="1:15" x14ac:dyDescent="0.25">
      <c r="A473">
        <v>458</v>
      </c>
      <c r="B473" s="85">
        <v>41128</v>
      </c>
      <c r="C473" s="47">
        <v>140.18</v>
      </c>
      <c r="D473" s="47">
        <v>140.91999999999999</v>
      </c>
      <c r="E473" s="47">
        <v>140.03</v>
      </c>
      <c r="F473" s="47">
        <v>140.32</v>
      </c>
      <c r="G473" s="48">
        <v>109545100</v>
      </c>
      <c r="H473" s="47">
        <v>135.25</v>
      </c>
      <c r="I473" s="51">
        <f t="shared" si="64"/>
        <v>0.96386830102622578</v>
      </c>
      <c r="J473" s="51">
        <f t="shared" ca="1" si="65"/>
        <v>1</v>
      </c>
      <c r="K473" s="47">
        <f t="shared" si="66"/>
        <v>135.12</v>
      </c>
      <c r="L473" s="47">
        <f t="shared" si="67"/>
        <v>135.83000000000001</v>
      </c>
      <c r="M473" s="47">
        <f t="shared" si="68"/>
        <v>134.97</v>
      </c>
      <c r="N473" s="47">
        <f t="shared" si="69"/>
        <v>135.25</v>
      </c>
      <c r="O473" s="48">
        <f t="shared" ca="1" si="70"/>
        <v>109545100</v>
      </c>
    </row>
    <row r="474" spans="1:15" x14ac:dyDescent="0.25">
      <c r="A474">
        <v>459</v>
      </c>
      <c r="B474" s="85">
        <v>41127</v>
      </c>
      <c r="C474" s="47">
        <v>139.72</v>
      </c>
      <c r="D474" s="47">
        <v>140.16999999999999</v>
      </c>
      <c r="E474" s="47">
        <v>139.56</v>
      </c>
      <c r="F474" s="47">
        <v>139.62</v>
      </c>
      <c r="G474" s="48">
        <v>86326200</v>
      </c>
      <c r="H474" s="47">
        <v>134.58000000000001</v>
      </c>
      <c r="I474" s="51">
        <f t="shared" si="64"/>
        <v>0.96390201976794165</v>
      </c>
      <c r="J474" s="51">
        <f t="shared" ca="1" si="65"/>
        <v>1</v>
      </c>
      <c r="K474" s="47">
        <f t="shared" si="66"/>
        <v>134.68</v>
      </c>
      <c r="L474" s="47">
        <f t="shared" si="67"/>
        <v>135.11000000000001</v>
      </c>
      <c r="M474" s="47">
        <f t="shared" si="68"/>
        <v>134.52000000000001</v>
      </c>
      <c r="N474" s="47">
        <f t="shared" si="69"/>
        <v>134.58000000000001</v>
      </c>
      <c r="O474" s="48">
        <f t="shared" ca="1" si="70"/>
        <v>86326200</v>
      </c>
    </row>
    <row r="475" spans="1:15" x14ac:dyDescent="0.25">
      <c r="A475">
        <v>460</v>
      </c>
      <c r="B475" s="85">
        <v>41124</v>
      </c>
      <c r="C475" s="47">
        <v>138.56</v>
      </c>
      <c r="D475" s="47">
        <v>139.63999999999999</v>
      </c>
      <c r="E475" s="47">
        <v>136.68</v>
      </c>
      <c r="F475" s="47">
        <v>139.35</v>
      </c>
      <c r="G475" s="48">
        <v>157825000</v>
      </c>
      <c r="H475" s="47">
        <v>134.32</v>
      </c>
      <c r="I475" s="51">
        <f t="shared" si="64"/>
        <v>0.96390383925367773</v>
      </c>
      <c r="J475" s="51">
        <f t="shared" ca="1" si="65"/>
        <v>1</v>
      </c>
      <c r="K475" s="47">
        <f t="shared" si="66"/>
        <v>133.56</v>
      </c>
      <c r="L475" s="47">
        <f t="shared" si="67"/>
        <v>134.6</v>
      </c>
      <c r="M475" s="47">
        <f t="shared" si="68"/>
        <v>131.75</v>
      </c>
      <c r="N475" s="47">
        <f t="shared" si="69"/>
        <v>134.32</v>
      </c>
      <c r="O475" s="48">
        <f t="shared" ca="1" si="70"/>
        <v>157825000</v>
      </c>
    </row>
    <row r="476" spans="1:15" x14ac:dyDescent="0.25">
      <c r="A476">
        <v>461</v>
      </c>
      <c r="B476" s="85">
        <v>41123</v>
      </c>
      <c r="C476" s="47">
        <v>136.55000000000001</v>
      </c>
      <c r="D476" s="47">
        <v>137.57</v>
      </c>
      <c r="E476" s="47">
        <v>135.58000000000001</v>
      </c>
      <c r="F476" s="47">
        <v>136.63999999999999</v>
      </c>
      <c r="G476" s="48">
        <v>199556600</v>
      </c>
      <c r="H476" s="47">
        <v>131.69999999999999</v>
      </c>
      <c r="I476" s="51">
        <f t="shared" si="64"/>
        <v>0.96384660421545665</v>
      </c>
      <c r="J476" s="51">
        <f t="shared" ca="1" si="65"/>
        <v>1</v>
      </c>
      <c r="K476" s="47">
        <f t="shared" si="66"/>
        <v>131.61000000000001</v>
      </c>
      <c r="L476" s="47">
        <f t="shared" si="67"/>
        <v>132.6</v>
      </c>
      <c r="M476" s="47">
        <f t="shared" si="68"/>
        <v>130.68</v>
      </c>
      <c r="N476" s="47">
        <f t="shared" si="69"/>
        <v>131.69999999999999</v>
      </c>
      <c r="O476" s="48">
        <f t="shared" ca="1" si="70"/>
        <v>199556600</v>
      </c>
    </row>
    <row r="477" spans="1:15" x14ac:dyDescent="0.25">
      <c r="A477">
        <v>462</v>
      </c>
      <c r="B477" s="85">
        <v>41122</v>
      </c>
      <c r="C477" s="47">
        <v>138.69999999999999</v>
      </c>
      <c r="D477" s="47">
        <v>138.72999999999999</v>
      </c>
      <c r="E477" s="47">
        <v>137.4</v>
      </c>
      <c r="F477" s="47">
        <v>137.59</v>
      </c>
      <c r="G477" s="48">
        <v>138293800</v>
      </c>
      <c r="H477" s="47">
        <v>132.62</v>
      </c>
      <c r="I477" s="51">
        <f t="shared" si="64"/>
        <v>0.96387818882186205</v>
      </c>
      <c r="J477" s="51">
        <f t="shared" ca="1" si="65"/>
        <v>1</v>
      </c>
      <c r="K477" s="47">
        <f t="shared" si="66"/>
        <v>133.69</v>
      </c>
      <c r="L477" s="47">
        <f t="shared" si="67"/>
        <v>133.72</v>
      </c>
      <c r="M477" s="47">
        <f t="shared" si="68"/>
        <v>132.44</v>
      </c>
      <c r="N477" s="47">
        <f t="shared" si="69"/>
        <v>132.62</v>
      </c>
      <c r="O477" s="48">
        <f t="shared" ca="1" si="70"/>
        <v>138293800</v>
      </c>
    </row>
    <row r="478" spans="1:15" x14ac:dyDescent="0.25">
      <c r="A478">
        <v>463</v>
      </c>
      <c r="B478" s="85">
        <v>41121</v>
      </c>
      <c r="C478" s="47">
        <v>138.49</v>
      </c>
      <c r="D478" s="47">
        <v>138.87</v>
      </c>
      <c r="E478" s="47">
        <v>137.71</v>
      </c>
      <c r="F478" s="47">
        <v>137.71</v>
      </c>
      <c r="G478" s="48">
        <v>120575900</v>
      </c>
      <c r="H478" s="47">
        <v>132.74</v>
      </c>
      <c r="I478" s="51">
        <f t="shared" si="64"/>
        <v>0.96390966523854482</v>
      </c>
      <c r="J478" s="51">
        <f t="shared" ca="1" si="65"/>
        <v>1</v>
      </c>
      <c r="K478" s="47">
        <f t="shared" si="66"/>
        <v>133.49</v>
      </c>
      <c r="L478" s="47">
        <f t="shared" si="67"/>
        <v>133.86000000000001</v>
      </c>
      <c r="M478" s="47">
        <f t="shared" si="68"/>
        <v>132.74</v>
      </c>
      <c r="N478" s="47">
        <f t="shared" si="69"/>
        <v>132.74</v>
      </c>
      <c r="O478" s="48">
        <f t="shared" ca="1" si="70"/>
        <v>120575900</v>
      </c>
    </row>
    <row r="479" spans="1:15" x14ac:dyDescent="0.25">
      <c r="A479">
        <v>464</v>
      </c>
      <c r="B479" s="85">
        <v>41120</v>
      </c>
      <c r="C479" s="47">
        <v>138.52000000000001</v>
      </c>
      <c r="D479" s="47">
        <v>139.34</v>
      </c>
      <c r="E479" s="47">
        <v>138.27000000000001</v>
      </c>
      <c r="F479" s="47">
        <v>138.68</v>
      </c>
      <c r="G479" s="48">
        <v>106782000</v>
      </c>
      <c r="H479" s="47">
        <v>133.66999999999999</v>
      </c>
      <c r="I479" s="51">
        <f t="shared" si="64"/>
        <v>0.96387366599365432</v>
      </c>
      <c r="J479" s="51">
        <f t="shared" ca="1" si="65"/>
        <v>1</v>
      </c>
      <c r="K479" s="47">
        <f t="shared" si="66"/>
        <v>133.52000000000001</v>
      </c>
      <c r="L479" s="47">
        <f t="shared" si="67"/>
        <v>134.31</v>
      </c>
      <c r="M479" s="47">
        <f t="shared" si="68"/>
        <v>133.27000000000001</v>
      </c>
      <c r="N479" s="47">
        <f t="shared" si="69"/>
        <v>133.66999999999999</v>
      </c>
      <c r="O479" s="48">
        <f t="shared" ca="1" si="70"/>
        <v>106782000</v>
      </c>
    </row>
    <row r="480" spans="1:15" x14ac:dyDescent="0.25">
      <c r="A480">
        <v>465</v>
      </c>
      <c r="B480" s="85">
        <v>41117</v>
      </c>
      <c r="C480" s="47">
        <v>136.88999999999999</v>
      </c>
      <c r="D480" s="47">
        <v>139.07</v>
      </c>
      <c r="E480" s="47">
        <v>136.13999999999999</v>
      </c>
      <c r="F480" s="47">
        <v>138.68</v>
      </c>
      <c r="G480" s="48">
        <v>236768900</v>
      </c>
      <c r="H480" s="47">
        <v>133.66999999999999</v>
      </c>
      <c r="I480" s="51">
        <f t="shared" si="64"/>
        <v>0.96387366599365432</v>
      </c>
      <c r="J480" s="51">
        <f t="shared" ca="1" si="65"/>
        <v>1</v>
      </c>
      <c r="K480" s="47">
        <f t="shared" si="66"/>
        <v>131.94</v>
      </c>
      <c r="L480" s="47">
        <f t="shared" si="67"/>
        <v>134.05000000000001</v>
      </c>
      <c r="M480" s="47">
        <f t="shared" si="68"/>
        <v>131.22</v>
      </c>
      <c r="N480" s="47">
        <f t="shared" si="69"/>
        <v>133.66999999999999</v>
      </c>
      <c r="O480" s="48">
        <f t="shared" ca="1" si="70"/>
        <v>236768900</v>
      </c>
    </row>
    <row r="481" spans="1:15" x14ac:dyDescent="0.25">
      <c r="A481">
        <v>466</v>
      </c>
      <c r="B481" s="85">
        <v>41116</v>
      </c>
      <c r="C481" s="47">
        <v>135.88999999999999</v>
      </c>
      <c r="D481" s="47">
        <v>136.46</v>
      </c>
      <c r="E481" s="47">
        <v>135.26</v>
      </c>
      <c r="F481" s="47">
        <v>136.16999999999999</v>
      </c>
      <c r="G481" s="48">
        <v>156526500</v>
      </c>
      <c r="H481" s="47">
        <v>131.25</v>
      </c>
      <c r="I481" s="51">
        <f t="shared" si="64"/>
        <v>0.96386869354483373</v>
      </c>
      <c r="J481" s="51">
        <f t="shared" ca="1" si="65"/>
        <v>1</v>
      </c>
      <c r="K481" s="47">
        <f t="shared" si="66"/>
        <v>130.97999999999999</v>
      </c>
      <c r="L481" s="47">
        <f t="shared" si="67"/>
        <v>131.53</v>
      </c>
      <c r="M481" s="47">
        <f t="shared" si="68"/>
        <v>130.37</v>
      </c>
      <c r="N481" s="47">
        <f t="shared" si="69"/>
        <v>131.25</v>
      </c>
      <c r="O481" s="48">
        <f t="shared" ca="1" si="70"/>
        <v>156526500</v>
      </c>
    </row>
    <row r="482" spans="1:15" x14ac:dyDescent="0.25">
      <c r="A482">
        <v>467</v>
      </c>
      <c r="B482" s="85">
        <v>41115</v>
      </c>
      <c r="C482" s="47">
        <v>134.21</v>
      </c>
      <c r="D482" s="47">
        <v>134.56</v>
      </c>
      <c r="E482" s="47">
        <v>133.25</v>
      </c>
      <c r="F482" s="47">
        <v>133.96</v>
      </c>
      <c r="G482" s="48">
        <v>129122300</v>
      </c>
      <c r="H482" s="47">
        <v>129.12</v>
      </c>
      <c r="I482" s="51">
        <f t="shared" si="64"/>
        <v>0.96386981188414445</v>
      </c>
      <c r="J482" s="51">
        <f t="shared" ca="1" si="65"/>
        <v>1</v>
      </c>
      <c r="K482" s="47">
        <f t="shared" si="66"/>
        <v>129.36000000000001</v>
      </c>
      <c r="L482" s="47">
        <f t="shared" si="67"/>
        <v>129.69999999999999</v>
      </c>
      <c r="M482" s="47">
        <f t="shared" si="68"/>
        <v>128.44</v>
      </c>
      <c r="N482" s="47">
        <f t="shared" si="69"/>
        <v>129.12</v>
      </c>
      <c r="O482" s="48">
        <f t="shared" ca="1" si="70"/>
        <v>129122300</v>
      </c>
    </row>
    <row r="483" spans="1:15" x14ac:dyDescent="0.25">
      <c r="A483">
        <v>468</v>
      </c>
      <c r="B483" s="85">
        <v>41114</v>
      </c>
      <c r="C483" s="47">
        <v>135.19</v>
      </c>
      <c r="D483" s="47">
        <v>135.25</v>
      </c>
      <c r="E483" s="47">
        <v>133.03</v>
      </c>
      <c r="F483" s="47">
        <v>133.93</v>
      </c>
      <c r="G483" s="48">
        <v>173301200</v>
      </c>
      <c r="H483" s="47">
        <v>129.09</v>
      </c>
      <c r="I483" s="51">
        <f t="shared" si="64"/>
        <v>0.96386171880833271</v>
      </c>
      <c r="J483" s="51">
        <f t="shared" ca="1" si="65"/>
        <v>1</v>
      </c>
      <c r="K483" s="47">
        <f t="shared" si="66"/>
        <v>130.30000000000001</v>
      </c>
      <c r="L483" s="47">
        <f t="shared" si="67"/>
        <v>130.36000000000001</v>
      </c>
      <c r="M483" s="47">
        <f t="shared" si="68"/>
        <v>128.22</v>
      </c>
      <c r="N483" s="47">
        <f t="shared" si="69"/>
        <v>129.09</v>
      </c>
      <c r="O483" s="48">
        <f t="shared" ca="1" si="70"/>
        <v>173301200</v>
      </c>
    </row>
    <row r="484" spans="1:15" x14ac:dyDescent="0.25">
      <c r="A484">
        <v>469</v>
      </c>
      <c r="B484" s="85">
        <v>41113</v>
      </c>
      <c r="C484" s="47">
        <v>134.47</v>
      </c>
      <c r="D484" s="47">
        <v>136.38</v>
      </c>
      <c r="E484" s="47">
        <v>133.84</v>
      </c>
      <c r="F484" s="47">
        <v>135.09</v>
      </c>
      <c r="G484" s="48">
        <v>145210900</v>
      </c>
      <c r="H484" s="47">
        <v>130.21</v>
      </c>
      <c r="I484" s="51">
        <f t="shared" si="64"/>
        <v>0.96387593456214382</v>
      </c>
      <c r="J484" s="51">
        <f t="shared" ca="1" si="65"/>
        <v>1</v>
      </c>
      <c r="K484" s="47">
        <f t="shared" si="66"/>
        <v>129.61000000000001</v>
      </c>
      <c r="L484" s="47">
        <f t="shared" si="67"/>
        <v>131.44999999999999</v>
      </c>
      <c r="M484" s="47">
        <f t="shared" si="68"/>
        <v>129.01</v>
      </c>
      <c r="N484" s="47">
        <f t="shared" si="69"/>
        <v>130.21</v>
      </c>
      <c r="O484" s="48">
        <f t="shared" ca="1" si="70"/>
        <v>145210900</v>
      </c>
    </row>
    <row r="485" spans="1:15" x14ac:dyDescent="0.25">
      <c r="A485">
        <v>470</v>
      </c>
      <c r="B485" s="85">
        <v>41110</v>
      </c>
      <c r="C485" s="47">
        <v>136.94999999999999</v>
      </c>
      <c r="D485" s="47">
        <v>137.16</v>
      </c>
      <c r="E485" s="47">
        <v>136.32</v>
      </c>
      <c r="F485" s="47">
        <v>136.47</v>
      </c>
      <c r="G485" s="48">
        <v>142904500</v>
      </c>
      <c r="H485" s="47">
        <v>131.54</v>
      </c>
      <c r="I485" s="51">
        <f t="shared" si="64"/>
        <v>0.96387484428812187</v>
      </c>
      <c r="J485" s="51">
        <f t="shared" ca="1" si="65"/>
        <v>1</v>
      </c>
      <c r="K485" s="47">
        <f t="shared" si="66"/>
        <v>132</v>
      </c>
      <c r="L485" s="47">
        <f t="shared" si="67"/>
        <v>132.21</v>
      </c>
      <c r="M485" s="47">
        <f t="shared" si="68"/>
        <v>131.4</v>
      </c>
      <c r="N485" s="47">
        <f t="shared" si="69"/>
        <v>131.54</v>
      </c>
      <c r="O485" s="48">
        <f t="shared" ca="1" si="70"/>
        <v>142904500</v>
      </c>
    </row>
    <row r="486" spans="1:15" x14ac:dyDescent="0.25">
      <c r="A486">
        <v>471</v>
      </c>
      <c r="B486" s="85">
        <v>41109</v>
      </c>
      <c r="C486" s="47">
        <v>137.65</v>
      </c>
      <c r="D486" s="47">
        <v>138.18</v>
      </c>
      <c r="E486" s="47">
        <v>137.21</v>
      </c>
      <c r="F486" s="47">
        <v>137.72999999999999</v>
      </c>
      <c r="G486" s="48">
        <v>129847300</v>
      </c>
      <c r="H486" s="47">
        <v>132.76</v>
      </c>
      <c r="I486" s="51">
        <f t="shared" si="64"/>
        <v>0.96391490597545926</v>
      </c>
      <c r="J486" s="51">
        <f t="shared" ca="1" si="65"/>
        <v>1</v>
      </c>
      <c r="K486" s="47">
        <f t="shared" si="66"/>
        <v>132.68</v>
      </c>
      <c r="L486" s="47">
        <f t="shared" si="67"/>
        <v>133.19</v>
      </c>
      <c r="M486" s="47">
        <f t="shared" si="68"/>
        <v>132.26</v>
      </c>
      <c r="N486" s="47">
        <f t="shared" si="69"/>
        <v>132.76</v>
      </c>
      <c r="O486" s="48">
        <f t="shared" ca="1" si="70"/>
        <v>129847300</v>
      </c>
    </row>
    <row r="487" spans="1:15" x14ac:dyDescent="0.25">
      <c r="A487">
        <v>472</v>
      </c>
      <c r="B487" s="85">
        <v>41108</v>
      </c>
      <c r="C487" s="47">
        <v>136.04</v>
      </c>
      <c r="D487" s="47">
        <v>137.63999999999999</v>
      </c>
      <c r="E487" s="47">
        <v>135.96</v>
      </c>
      <c r="F487" s="47">
        <v>137.37</v>
      </c>
      <c r="G487" s="48">
        <v>113349700</v>
      </c>
      <c r="H487" s="47">
        <v>132.41</v>
      </c>
      <c r="I487" s="51">
        <f t="shared" si="64"/>
        <v>0.9638931353279464</v>
      </c>
      <c r="J487" s="51">
        <f t="shared" ca="1" si="65"/>
        <v>1</v>
      </c>
      <c r="K487" s="47">
        <f t="shared" si="66"/>
        <v>131.13</v>
      </c>
      <c r="L487" s="47">
        <f t="shared" si="67"/>
        <v>132.66999999999999</v>
      </c>
      <c r="M487" s="47">
        <f t="shared" si="68"/>
        <v>131.05000000000001</v>
      </c>
      <c r="N487" s="47">
        <f t="shared" si="69"/>
        <v>132.41</v>
      </c>
      <c r="O487" s="48">
        <f t="shared" ca="1" si="70"/>
        <v>113349700</v>
      </c>
    </row>
    <row r="488" spans="1:15" x14ac:dyDescent="0.25">
      <c r="A488">
        <v>473</v>
      </c>
      <c r="B488" s="85">
        <v>41107</v>
      </c>
      <c r="C488" s="47">
        <v>135.97</v>
      </c>
      <c r="D488" s="47">
        <v>136.63999999999999</v>
      </c>
      <c r="E488" s="47">
        <v>134.55000000000001</v>
      </c>
      <c r="F488" s="47">
        <v>136.36000000000001</v>
      </c>
      <c r="G488" s="48">
        <v>138860300</v>
      </c>
      <c r="H488" s="47">
        <v>131.43</v>
      </c>
      <c r="I488" s="51">
        <f t="shared" si="64"/>
        <v>0.96384570255206803</v>
      </c>
      <c r="J488" s="51">
        <f t="shared" ca="1" si="65"/>
        <v>1</v>
      </c>
      <c r="K488" s="47">
        <f t="shared" si="66"/>
        <v>131.05000000000001</v>
      </c>
      <c r="L488" s="47">
        <f t="shared" si="67"/>
        <v>131.69999999999999</v>
      </c>
      <c r="M488" s="47">
        <f t="shared" si="68"/>
        <v>129.69</v>
      </c>
      <c r="N488" s="47">
        <f t="shared" si="69"/>
        <v>131.43</v>
      </c>
      <c r="O488" s="48">
        <f t="shared" ca="1" si="70"/>
        <v>138860300</v>
      </c>
    </row>
    <row r="489" spans="1:15" x14ac:dyDescent="0.25">
      <c r="A489">
        <v>474</v>
      </c>
      <c r="B489" s="85">
        <v>41106</v>
      </c>
      <c r="C489" s="47">
        <v>135.44</v>
      </c>
      <c r="D489" s="47">
        <v>135.83000000000001</v>
      </c>
      <c r="E489" s="47">
        <v>134.9</v>
      </c>
      <c r="F489" s="47">
        <v>135.43</v>
      </c>
      <c r="G489" s="48">
        <v>97525200</v>
      </c>
      <c r="H489" s="47">
        <v>130.54</v>
      </c>
      <c r="I489" s="51">
        <f t="shared" si="64"/>
        <v>0.96389278594107641</v>
      </c>
      <c r="J489" s="51">
        <f t="shared" ca="1" si="65"/>
        <v>1</v>
      </c>
      <c r="K489" s="47">
        <f t="shared" si="66"/>
        <v>130.55000000000001</v>
      </c>
      <c r="L489" s="47">
        <f t="shared" si="67"/>
        <v>130.93</v>
      </c>
      <c r="M489" s="47">
        <f t="shared" si="68"/>
        <v>130.03</v>
      </c>
      <c r="N489" s="47">
        <f t="shared" si="69"/>
        <v>130.54</v>
      </c>
      <c r="O489" s="48">
        <f t="shared" ca="1" si="70"/>
        <v>97525200</v>
      </c>
    </row>
    <row r="490" spans="1:15" x14ac:dyDescent="0.25">
      <c r="A490">
        <v>475</v>
      </c>
      <c r="B490" s="85">
        <v>41103</v>
      </c>
      <c r="C490" s="47">
        <v>133.86000000000001</v>
      </c>
      <c r="D490" s="47">
        <v>135.88999999999999</v>
      </c>
      <c r="E490" s="47">
        <v>133.84</v>
      </c>
      <c r="F490" s="47">
        <v>135.75</v>
      </c>
      <c r="G490" s="48">
        <v>129642600</v>
      </c>
      <c r="H490" s="47">
        <v>130.85</v>
      </c>
      <c r="I490" s="51">
        <f t="shared" si="64"/>
        <v>0.96390423572744011</v>
      </c>
      <c r="J490" s="51">
        <f t="shared" ca="1" si="65"/>
        <v>1</v>
      </c>
      <c r="K490" s="47">
        <f t="shared" si="66"/>
        <v>129.03</v>
      </c>
      <c r="L490" s="47">
        <f t="shared" si="67"/>
        <v>130.97999999999999</v>
      </c>
      <c r="M490" s="47">
        <f t="shared" si="68"/>
        <v>129.01</v>
      </c>
      <c r="N490" s="47">
        <f t="shared" si="69"/>
        <v>130.85</v>
      </c>
      <c r="O490" s="48">
        <f t="shared" ca="1" si="70"/>
        <v>129642600</v>
      </c>
    </row>
    <row r="491" spans="1:15" x14ac:dyDescent="0.25">
      <c r="A491">
        <v>476</v>
      </c>
      <c r="B491" s="85">
        <v>41102</v>
      </c>
      <c r="C491" s="47">
        <v>133.38</v>
      </c>
      <c r="D491" s="47">
        <v>134.22999999999999</v>
      </c>
      <c r="E491" s="47">
        <v>132.6</v>
      </c>
      <c r="F491" s="47">
        <v>133.51</v>
      </c>
      <c r="G491" s="48">
        <v>143583200</v>
      </c>
      <c r="H491" s="47">
        <v>128.69</v>
      </c>
      <c r="I491" s="51">
        <f t="shared" si="64"/>
        <v>0.96389783536813722</v>
      </c>
      <c r="J491" s="51">
        <f t="shared" ca="1" si="65"/>
        <v>1</v>
      </c>
      <c r="K491" s="47">
        <f t="shared" si="66"/>
        <v>128.56</v>
      </c>
      <c r="L491" s="47">
        <f t="shared" si="67"/>
        <v>129.38</v>
      </c>
      <c r="M491" s="47">
        <f t="shared" si="68"/>
        <v>127.81</v>
      </c>
      <c r="N491" s="47">
        <f t="shared" si="69"/>
        <v>128.69</v>
      </c>
      <c r="O491" s="48">
        <f t="shared" ca="1" si="70"/>
        <v>143583200</v>
      </c>
    </row>
    <row r="492" spans="1:15" x14ac:dyDescent="0.25">
      <c r="A492">
        <v>477</v>
      </c>
      <c r="B492" s="85">
        <v>41101</v>
      </c>
      <c r="C492" s="47">
        <v>134.21</v>
      </c>
      <c r="D492" s="47">
        <v>134.6</v>
      </c>
      <c r="E492" s="47">
        <v>133.38</v>
      </c>
      <c r="F492" s="47">
        <v>134.16</v>
      </c>
      <c r="G492" s="48">
        <v>141733400</v>
      </c>
      <c r="H492" s="47">
        <v>129.31</v>
      </c>
      <c r="I492" s="51">
        <f t="shared" si="64"/>
        <v>0.96384913536076333</v>
      </c>
      <c r="J492" s="51">
        <f t="shared" ca="1" si="65"/>
        <v>1</v>
      </c>
      <c r="K492" s="47">
        <f t="shared" si="66"/>
        <v>129.36000000000001</v>
      </c>
      <c r="L492" s="47">
        <f t="shared" si="67"/>
        <v>129.72999999999999</v>
      </c>
      <c r="M492" s="47">
        <f t="shared" si="68"/>
        <v>128.56</v>
      </c>
      <c r="N492" s="47">
        <f t="shared" si="69"/>
        <v>129.31</v>
      </c>
      <c r="O492" s="48">
        <f t="shared" ca="1" si="70"/>
        <v>141733400</v>
      </c>
    </row>
    <row r="493" spans="1:15" x14ac:dyDescent="0.25">
      <c r="A493">
        <v>478</v>
      </c>
      <c r="B493" s="85">
        <v>41100</v>
      </c>
      <c r="C493" s="47">
        <v>136.01</v>
      </c>
      <c r="D493" s="47">
        <v>136.22999999999999</v>
      </c>
      <c r="E493" s="47">
        <v>133.68</v>
      </c>
      <c r="F493" s="47">
        <v>134.13999999999999</v>
      </c>
      <c r="G493" s="48">
        <v>167884800</v>
      </c>
      <c r="H493" s="47">
        <v>129.30000000000001</v>
      </c>
      <c r="I493" s="51">
        <f t="shared" si="64"/>
        <v>0.96391829431936804</v>
      </c>
      <c r="J493" s="51">
        <f t="shared" ca="1" si="65"/>
        <v>1</v>
      </c>
      <c r="K493" s="47">
        <f t="shared" si="66"/>
        <v>131.1</v>
      </c>
      <c r="L493" s="47">
        <f t="shared" si="67"/>
        <v>131.31</v>
      </c>
      <c r="M493" s="47">
        <f t="shared" si="68"/>
        <v>128.86000000000001</v>
      </c>
      <c r="N493" s="47">
        <f t="shared" si="69"/>
        <v>129.30000000000001</v>
      </c>
      <c r="O493" s="48">
        <f t="shared" ca="1" si="70"/>
        <v>167884800</v>
      </c>
    </row>
    <row r="494" spans="1:15" x14ac:dyDescent="0.25">
      <c r="A494">
        <v>479</v>
      </c>
      <c r="B494" s="85">
        <v>41099</v>
      </c>
      <c r="C494" s="47">
        <v>135.38</v>
      </c>
      <c r="D494" s="47">
        <v>135.57</v>
      </c>
      <c r="E494" s="47">
        <v>134.69999999999999</v>
      </c>
      <c r="F494" s="47">
        <v>135.32</v>
      </c>
      <c r="G494" s="48">
        <v>103780500</v>
      </c>
      <c r="H494" s="47">
        <v>130.43</v>
      </c>
      <c r="I494" s="51">
        <f t="shared" si="64"/>
        <v>0.96386343482116477</v>
      </c>
      <c r="J494" s="51">
        <f t="shared" ca="1" si="65"/>
        <v>1</v>
      </c>
      <c r="K494" s="47">
        <f t="shared" si="66"/>
        <v>130.49</v>
      </c>
      <c r="L494" s="47">
        <f t="shared" si="67"/>
        <v>130.66999999999999</v>
      </c>
      <c r="M494" s="47">
        <f t="shared" si="68"/>
        <v>129.83000000000001</v>
      </c>
      <c r="N494" s="47">
        <f t="shared" si="69"/>
        <v>130.43</v>
      </c>
      <c r="O494" s="48">
        <f t="shared" ca="1" si="70"/>
        <v>103780500</v>
      </c>
    </row>
    <row r="495" spans="1:15" x14ac:dyDescent="0.25">
      <c r="A495">
        <v>480</v>
      </c>
      <c r="B495" s="85">
        <v>41096</v>
      </c>
      <c r="C495" s="47">
        <v>135.47</v>
      </c>
      <c r="D495" s="47">
        <v>135.77000000000001</v>
      </c>
      <c r="E495" s="47">
        <v>134.85</v>
      </c>
      <c r="F495" s="47">
        <v>135.49</v>
      </c>
      <c r="G495" s="48">
        <v>151192100</v>
      </c>
      <c r="H495" s="47">
        <v>130.6</v>
      </c>
      <c r="I495" s="51">
        <f t="shared" si="64"/>
        <v>0.96390877555539145</v>
      </c>
      <c r="J495" s="51">
        <f t="shared" ca="1" si="65"/>
        <v>1</v>
      </c>
      <c r="K495" s="47">
        <f t="shared" si="66"/>
        <v>130.58000000000001</v>
      </c>
      <c r="L495" s="47">
        <f t="shared" si="67"/>
        <v>130.87</v>
      </c>
      <c r="M495" s="47">
        <f t="shared" si="68"/>
        <v>129.97999999999999</v>
      </c>
      <c r="N495" s="47">
        <f t="shared" si="69"/>
        <v>130.6</v>
      </c>
      <c r="O495" s="48">
        <f t="shared" ca="1" si="70"/>
        <v>151192100</v>
      </c>
    </row>
    <row r="496" spans="1:15" x14ac:dyDescent="0.25">
      <c r="A496">
        <v>481</v>
      </c>
      <c r="B496" s="85">
        <v>41095</v>
      </c>
      <c r="C496" s="47">
        <v>136.9</v>
      </c>
      <c r="D496" s="47">
        <v>137.80000000000001</v>
      </c>
      <c r="E496" s="47">
        <v>136.29</v>
      </c>
      <c r="F496" s="47">
        <v>136.79</v>
      </c>
      <c r="G496" s="48">
        <v>126177500</v>
      </c>
      <c r="H496" s="47">
        <v>131.85</v>
      </c>
      <c r="I496" s="51">
        <f t="shared" si="64"/>
        <v>0.96388624899480957</v>
      </c>
      <c r="J496" s="51">
        <f t="shared" ca="1" si="65"/>
        <v>1</v>
      </c>
      <c r="K496" s="47">
        <f t="shared" si="66"/>
        <v>131.96</v>
      </c>
      <c r="L496" s="47">
        <f t="shared" si="67"/>
        <v>132.82</v>
      </c>
      <c r="M496" s="47">
        <f t="shared" si="68"/>
        <v>131.37</v>
      </c>
      <c r="N496" s="47">
        <f t="shared" si="69"/>
        <v>131.85</v>
      </c>
      <c r="O496" s="48">
        <f t="shared" ca="1" si="70"/>
        <v>126177500</v>
      </c>
    </row>
    <row r="497" spans="1:15" x14ac:dyDescent="0.25">
      <c r="A497">
        <v>482</v>
      </c>
      <c r="B497" s="85">
        <v>41093</v>
      </c>
      <c r="C497" s="47">
        <v>136.47999999999999</v>
      </c>
      <c r="D497" s="47">
        <v>137.51</v>
      </c>
      <c r="E497" s="47">
        <v>136.34</v>
      </c>
      <c r="F497" s="47">
        <v>137.41</v>
      </c>
      <c r="G497" s="48">
        <v>80450000</v>
      </c>
      <c r="H497" s="47">
        <v>132.44999999999999</v>
      </c>
      <c r="I497" s="51">
        <f t="shared" si="64"/>
        <v>0.96390364602285128</v>
      </c>
      <c r="J497" s="51">
        <f t="shared" ca="1" si="65"/>
        <v>1</v>
      </c>
      <c r="K497" s="47">
        <f t="shared" si="66"/>
        <v>131.55000000000001</v>
      </c>
      <c r="L497" s="47">
        <f t="shared" si="67"/>
        <v>132.55000000000001</v>
      </c>
      <c r="M497" s="47">
        <f t="shared" si="68"/>
        <v>131.41999999999999</v>
      </c>
      <c r="N497" s="47">
        <f t="shared" si="69"/>
        <v>132.44999999999999</v>
      </c>
      <c r="O497" s="48">
        <f t="shared" ca="1" si="70"/>
        <v>80450000</v>
      </c>
    </row>
    <row r="498" spans="1:15" x14ac:dyDescent="0.25">
      <c r="A498">
        <v>483</v>
      </c>
      <c r="B498" s="85">
        <v>41092</v>
      </c>
      <c r="C498" s="47">
        <v>136.47999999999999</v>
      </c>
      <c r="D498" s="47">
        <v>136.65</v>
      </c>
      <c r="E498" s="47">
        <v>135.52000000000001</v>
      </c>
      <c r="F498" s="47">
        <v>136.51</v>
      </c>
      <c r="G498" s="48">
        <v>129524500</v>
      </c>
      <c r="H498" s="47">
        <v>131.58000000000001</v>
      </c>
      <c r="I498" s="51">
        <f t="shared" si="64"/>
        <v>0.96388542963885449</v>
      </c>
      <c r="J498" s="51">
        <f t="shared" ca="1" si="65"/>
        <v>1</v>
      </c>
      <c r="K498" s="47">
        <f t="shared" si="66"/>
        <v>131.55000000000001</v>
      </c>
      <c r="L498" s="47">
        <f t="shared" si="67"/>
        <v>131.71</v>
      </c>
      <c r="M498" s="47">
        <f t="shared" si="68"/>
        <v>130.63</v>
      </c>
      <c r="N498" s="47">
        <f t="shared" si="69"/>
        <v>131.58000000000001</v>
      </c>
      <c r="O498" s="48">
        <f t="shared" ca="1" si="70"/>
        <v>129524500</v>
      </c>
    </row>
    <row r="499" spans="1:15" x14ac:dyDescent="0.25">
      <c r="A499">
        <v>484</v>
      </c>
      <c r="B499" s="85">
        <v>41089</v>
      </c>
      <c r="C499" s="47">
        <v>135.19999999999999</v>
      </c>
      <c r="D499" s="47">
        <v>136.27000000000001</v>
      </c>
      <c r="E499" s="47">
        <v>134.85</v>
      </c>
      <c r="F499" s="47">
        <v>136.1</v>
      </c>
      <c r="G499" s="48">
        <v>212250900</v>
      </c>
      <c r="H499" s="47">
        <v>131.18</v>
      </c>
      <c r="I499" s="51">
        <f t="shared" si="64"/>
        <v>0.96385011021307876</v>
      </c>
      <c r="J499" s="51">
        <f t="shared" ca="1" si="65"/>
        <v>1</v>
      </c>
      <c r="K499" s="47">
        <f t="shared" si="66"/>
        <v>130.31</v>
      </c>
      <c r="L499" s="47">
        <f t="shared" si="67"/>
        <v>131.34</v>
      </c>
      <c r="M499" s="47">
        <f t="shared" si="68"/>
        <v>129.97999999999999</v>
      </c>
      <c r="N499" s="47">
        <f t="shared" si="69"/>
        <v>131.18</v>
      </c>
      <c r="O499" s="48">
        <f t="shared" ca="1" si="70"/>
        <v>212250900</v>
      </c>
    </row>
    <row r="500" spans="1:15" x14ac:dyDescent="0.25">
      <c r="A500">
        <v>485</v>
      </c>
      <c r="B500" s="85">
        <v>41088</v>
      </c>
      <c r="C500" s="47">
        <v>132.29</v>
      </c>
      <c r="D500" s="47">
        <v>132.99</v>
      </c>
      <c r="E500" s="47">
        <v>131.28</v>
      </c>
      <c r="F500" s="47">
        <v>132.79</v>
      </c>
      <c r="G500" s="48">
        <v>169242100</v>
      </c>
      <c r="H500" s="47">
        <v>127.99</v>
      </c>
      <c r="I500" s="51">
        <f t="shared" si="64"/>
        <v>0.96385269975148735</v>
      </c>
      <c r="J500" s="51">
        <f t="shared" ca="1" si="65"/>
        <v>1</v>
      </c>
      <c r="K500" s="47">
        <f t="shared" si="66"/>
        <v>127.51</v>
      </c>
      <c r="L500" s="47">
        <f t="shared" si="67"/>
        <v>128.18</v>
      </c>
      <c r="M500" s="47">
        <f t="shared" si="68"/>
        <v>126.53</v>
      </c>
      <c r="N500" s="47">
        <f t="shared" si="69"/>
        <v>127.99</v>
      </c>
      <c r="O500" s="48">
        <f t="shared" ca="1" si="70"/>
        <v>169242100</v>
      </c>
    </row>
    <row r="501" spans="1:15" x14ac:dyDescent="0.25">
      <c r="A501">
        <v>486</v>
      </c>
      <c r="B501" s="85">
        <v>41087</v>
      </c>
      <c r="C501" s="47">
        <v>132.41999999999999</v>
      </c>
      <c r="D501" s="47">
        <v>133.43</v>
      </c>
      <c r="E501" s="47">
        <v>131.97</v>
      </c>
      <c r="F501" s="47">
        <v>133.16999999999999</v>
      </c>
      <c r="G501" s="48">
        <v>108088000</v>
      </c>
      <c r="H501" s="47">
        <v>128.36000000000001</v>
      </c>
      <c r="I501" s="51">
        <f t="shared" si="64"/>
        <v>0.96388075392355654</v>
      </c>
      <c r="J501" s="51">
        <f t="shared" ca="1" si="65"/>
        <v>1</v>
      </c>
      <c r="K501" s="47">
        <f t="shared" si="66"/>
        <v>127.64</v>
      </c>
      <c r="L501" s="47">
        <f t="shared" si="67"/>
        <v>128.61000000000001</v>
      </c>
      <c r="M501" s="47">
        <f t="shared" si="68"/>
        <v>127.2</v>
      </c>
      <c r="N501" s="47">
        <f t="shared" si="69"/>
        <v>128.36000000000001</v>
      </c>
      <c r="O501" s="48">
        <f t="shared" ca="1" si="70"/>
        <v>108088000</v>
      </c>
    </row>
    <row r="502" spans="1:15" x14ac:dyDescent="0.25">
      <c r="A502">
        <v>487</v>
      </c>
      <c r="B502" s="85">
        <v>41086</v>
      </c>
      <c r="C502" s="47">
        <v>131.69999999999999</v>
      </c>
      <c r="D502" s="47">
        <v>132.38</v>
      </c>
      <c r="E502" s="47">
        <v>130.93</v>
      </c>
      <c r="F502" s="47">
        <v>131.97999999999999</v>
      </c>
      <c r="G502" s="48">
        <v>141634000</v>
      </c>
      <c r="H502" s="47">
        <v>127.21</v>
      </c>
      <c r="I502" s="51">
        <f t="shared" si="64"/>
        <v>0.9638581603273223</v>
      </c>
      <c r="J502" s="51">
        <f t="shared" ca="1" si="65"/>
        <v>1</v>
      </c>
      <c r="K502" s="47">
        <f t="shared" si="66"/>
        <v>126.94</v>
      </c>
      <c r="L502" s="47">
        <f t="shared" si="67"/>
        <v>127.6</v>
      </c>
      <c r="M502" s="47">
        <f t="shared" si="68"/>
        <v>126.2</v>
      </c>
      <c r="N502" s="47">
        <f t="shared" si="69"/>
        <v>127.21</v>
      </c>
      <c r="O502" s="48">
        <f t="shared" ca="1" si="70"/>
        <v>141634000</v>
      </c>
    </row>
    <row r="503" spans="1:15" x14ac:dyDescent="0.25">
      <c r="A503">
        <v>488</v>
      </c>
      <c r="B503" s="85">
        <v>41085</v>
      </c>
      <c r="C503" s="47">
        <v>132.05000000000001</v>
      </c>
      <c r="D503" s="47">
        <v>132.1</v>
      </c>
      <c r="E503" s="47">
        <v>130.85</v>
      </c>
      <c r="F503" s="47">
        <v>131.32</v>
      </c>
      <c r="G503" s="48">
        <v>146375700</v>
      </c>
      <c r="H503" s="47">
        <v>126.58</v>
      </c>
      <c r="I503" s="51">
        <f t="shared" si="64"/>
        <v>0.96390496497106304</v>
      </c>
      <c r="J503" s="51">
        <f t="shared" ca="1" si="65"/>
        <v>1</v>
      </c>
      <c r="K503" s="47">
        <f t="shared" si="66"/>
        <v>127.28</v>
      </c>
      <c r="L503" s="47">
        <f t="shared" si="67"/>
        <v>127.33</v>
      </c>
      <c r="M503" s="47">
        <f t="shared" si="68"/>
        <v>126.13</v>
      </c>
      <c r="N503" s="47">
        <f t="shared" si="69"/>
        <v>126.58</v>
      </c>
      <c r="O503" s="48">
        <f t="shared" ca="1" si="70"/>
        <v>146375700</v>
      </c>
    </row>
    <row r="504" spans="1:15" x14ac:dyDescent="0.25">
      <c r="A504">
        <v>489</v>
      </c>
      <c r="B504" s="85">
        <v>41082</v>
      </c>
      <c r="C504" s="47">
        <v>133.13</v>
      </c>
      <c r="D504" s="47">
        <v>133.71</v>
      </c>
      <c r="E504" s="47">
        <v>132.62</v>
      </c>
      <c r="F504" s="47">
        <v>133.46</v>
      </c>
      <c r="G504" s="48">
        <v>130029200</v>
      </c>
      <c r="H504" s="47">
        <v>128.63999999999999</v>
      </c>
      <c r="I504" s="51">
        <f t="shared" si="64"/>
        <v>0.96388430990558949</v>
      </c>
      <c r="J504" s="51">
        <f t="shared" ca="1" si="65"/>
        <v>1</v>
      </c>
      <c r="K504" s="47">
        <f t="shared" si="66"/>
        <v>128.32</v>
      </c>
      <c r="L504" s="47">
        <f t="shared" si="67"/>
        <v>128.88</v>
      </c>
      <c r="M504" s="47">
        <f t="shared" si="68"/>
        <v>127.83</v>
      </c>
      <c r="N504" s="47">
        <f t="shared" si="69"/>
        <v>128.63999999999999</v>
      </c>
      <c r="O504" s="48">
        <f t="shared" ca="1" si="70"/>
        <v>130029200</v>
      </c>
    </row>
    <row r="505" spans="1:15" x14ac:dyDescent="0.25">
      <c r="A505">
        <v>490</v>
      </c>
      <c r="B505" s="85">
        <v>41081</v>
      </c>
      <c r="C505" s="47">
        <v>135.63999999999999</v>
      </c>
      <c r="D505" s="47">
        <v>135.78</v>
      </c>
      <c r="E505" s="47">
        <v>132.33000000000001</v>
      </c>
      <c r="F505" s="47">
        <v>132.44</v>
      </c>
      <c r="G505" s="48">
        <v>205272200</v>
      </c>
      <c r="H505" s="47">
        <v>127.66</v>
      </c>
      <c r="I505" s="51">
        <f t="shared" si="64"/>
        <v>0.96390818483841734</v>
      </c>
      <c r="J505" s="51">
        <f t="shared" ca="1" si="65"/>
        <v>1</v>
      </c>
      <c r="K505" s="47">
        <f t="shared" si="66"/>
        <v>130.74</v>
      </c>
      <c r="L505" s="47">
        <f t="shared" si="67"/>
        <v>130.88</v>
      </c>
      <c r="M505" s="47">
        <f t="shared" si="68"/>
        <v>127.55</v>
      </c>
      <c r="N505" s="47">
        <f t="shared" si="69"/>
        <v>127.66</v>
      </c>
      <c r="O505" s="48">
        <f t="shared" ca="1" si="70"/>
        <v>205272200</v>
      </c>
    </row>
    <row r="506" spans="1:15" x14ac:dyDescent="0.25">
      <c r="A506">
        <v>491</v>
      </c>
      <c r="B506" s="85">
        <v>41080</v>
      </c>
      <c r="C506" s="47">
        <v>135.71</v>
      </c>
      <c r="D506" s="47">
        <v>136.1</v>
      </c>
      <c r="E506" s="47">
        <v>134.27000000000001</v>
      </c>
      <c r="F506" s="47">
        <v>135.47999999999999</v>
      </c>
      <c r="G506" s="48">
        <v>206451800</v>
      </c>
      <c r="H506" s="47">
        <v>130.59</v>
      </c>
      <c r="I506" s="51">
        <f t="shared" si="64"/>
        <v>0.96390611160318873</v>
      </c>
      <c r="J506" s="51">
        <f t="shared" ca="1" si="65"/>
        <v>1</v>
      </c>
      <c r="K506" s="47">
        <f t="shared" si="66"/>
        <v>130.81</v>
      </c>
      <c r="L506" s="47">
        <f t="shared" si="67"/>
        <v>131.19</v>
      </c>
      <c r="M506" s="47">
        <f t="shared" si="68"/>
        <v>129.41999999999999</v>
      </c>
      <c r="N506" s="47">
        <f t="shared" si="69"/>
        <v>130.59</v>
      </c>
      <c r="O506" s="48">
        <f t="shared" ca="1" si="70"/>
        <v>206451800</v>
      </c>
    </row>
    <row r="507" spans="1:15" x14ac:dyDescent="0.25">
      <c r="A507">
        <v>492</v>
      </c>
      <c r="B507" s="85">
        <v>41079</v>
      </c>
      <c r="C507" s="47">
        <v>135.08000000000001</v>
      </c>
      <c r="D507" s="47">
        <v>136.25</v>
      </c>
      <c r="E507" s="47">
        <v>134.37</v>
      </c>
      <c r="F507" s="47">
        <v>135.69999999999999</v>
      </c>
      <c r="G507" s="48">
        <v>137382600</v>
      </c>
      <c r="H507" s="47">
        <v>130.80000000000001</v>
      </c>
      <c r="I507" s="51">
        <f t="shared" si="64"/>
        <v>0.96389093588798835</v>
      </c>
      <c r="J507" s="51">
        <f t="shared" ca="1" si="65"/>
        <v>1</v>
      </c>
      <c r="K507" s="47">
        <f t="shared" si="66"/>
        <v>130.19999999999999</v>
      </c>
      <c r="L507" s="47">
        <f t="shared" si="67"/>
        <v>131.33000000000001</v>
      </c>
      <c r="M507" s="47">
        <f t="shared" si="68"/>
        <v>129.52000000000001</v>
      </c>
      <c r="N507" s="47">
        <f t="shared" si="69"/>
        <v>130.80000000000001</v>
      </c>
      <c r="O507" s="48">
        <f t="shared" ca="1" si="70"/>
        <v>137382600</v>
      </c>
    </row>
    <row r="508" spans="1:15" x14ac:dyDescent="0.25">
      <c r="A508">
        <v>493</v>
      </c>
      <c r="B508" s="85">
        <v>41078</v>
      </c>
      <c r="C508" s="47">
        <v>133.58000000000001</v>
      </c>
      <c r="D508" s="47">
        <v>134.72999999999999</v>
      </c>
      <c r="E508" s="47">
        <v>133.28</v>
      </c>
      <c r="F508" s="47">
        <v>134.4</v>
      </c>
      <c r="G508" s="48">
        <v>131360900</v>
      </c>
      <c r="H508" s="47">
        <v>129.55000000000001</v>
      </c>
      <c r="I508" s="51">
        <f t="shared" si="64"/>
        <v>0.96391369047619047</v>
      </c>
      <c r="J508" s="51">
        <f t="shared" ca="1" si="65"/>
        <v>1</v>
      </c>
      <c r="K508" s="47">
        <f t="shared" si="66"/>
        <v>128.76</v>
      </c>
      <c r="L508" s="47">
        <f t="shared" si="67"/>
        <v>129.87</v>
      </c>
      <c r="M508" s="47">
        <f t="shared" si="68"/>
        <v>128.47</v>
      </c>
      <c r="N508" s="47">
        <f t="shared" si="69"/>
        <v>129.55000000000001</v>
      </c>
      <c r="O508" s="48">
        <f t="shared" ca="1" si="70"/>
        <v>131360900</v>
      </c>
    </row>
    <row r="509" spans="1:15" x14ac:dyDescent="0.25">
      <c r="A509">
        <v>494</v>
      </c>
      <c r="B509" s="85">
        <v>41075</v>
      </c>
      <c r="C509" s="47">
        <v>133.38</v>
      </c>
      <c r="D509" s="47">
        <v>134.26</v>
      </c>
      <c r="E509" s="47">
        <v>133.1</v>
      </c>
      <c r="F509" s="47">
        <v>134.13999999999999</v>
      </c>
      <c r="G509" s="48">
        <v>169444500</v>
      </c>
      <c r="H509" s="47">
        <v>129.30000000000001</v>
      </c>
      <c r="I509" s="51">
        <f t="shared" si="64"/>
        <v>0.96391829431936804</v>
      </c>
      <c r="J509" s="51">
        <f t="shared" ca="1" si="65"/>
        <v>1</v>
      </c>
      <c r="K509" s="47">
        <f t="shared" si="66"/>
        <v>128.57</v>
      </c>
      <c r="L509" s="47">
        <f t="shared" si="67"/>
        <v>129.41999999999999</v>
      </c>
      <c r="M509" s="47">
        <f t="shared" si="68"/>
        <v>128.30000000000001</v>
      </c>
      <c r="N509" s="47">
        <f t="shared" si="69"/>
        <v>129.30000000000001</v>
      </c>
      <c r="O509" s="48">
        <f t="shared" ca="1" si="70"/>
        <v>169444500</v>
      </c>
    </row>
    <row r="510" spans="1:15" x14ac:dyDescent="0.25">
      <c r="A510">
        <v>495</v>
      </c>
      <c r="B510" s="85">
        <v>41074</v>
      </c>
      <c r="C510" s="47">
        <v>132.34</v>
      </c>
      <c r="D510" s="47">
        <v>134</v>
      </c>
      <c r="E510" s="47">
        <v>131.97999999999999</v>
      </c>
      <c r="F510" s="47">
        <v>133.47</v>
      </c>
      <c r="G510" s="48">
        <v>230615500</v>
      </c>
      <c r="H510" s="47">
        <v>127.99</v>
      </c>
      <c r="I510" s="51">
        <f t="shared" si="64"/>
        <v>0.95894208436352735</v>
      </c>
      <c r="J510" s="51">
        <f t="shared" ca="1" si="65"/>
        <v>1</v>
      </c>
      <c r="K510" s="47">
        <f t="shared" si="66"/>
        <v>126.91</v>
      </c>
      <c r="L510" s="47">
        <f t="shared" si="67"/>
        <v>128.5</v>
      </c>
      <c r="M510" s="47">
        <f t="shared" si="68"/>
        <v>126.56</v>
      </c>
      <c r="N510" s="47">
        <f t="shared" si="69"/>
        <v>127.99</v>
      </c>
      <c r="O510" s="48">
        <f t="shared" ca="1" si="70"/>
        <v>230615500</v>
      </c>
    </row>
    <row r="511" spans="1:15" x14ac:dyDescent="0.25">
      <c r="A511">
        <v>496</v>
      </c>
      <c r="B511" s="85">
        <v>41073</v>
      </c>
      <c r="C511" s="47">
        <v>132.53</v>
      </c>
      <c r="D511" s="47">
        <v>133.36000000000001</v>
      </c>
      <c r="E511" s="47">
        <v>131.62</v>
      </c>
      <c r="F511" s="47">
        <v>132.07</v>
      </c>
      <c r="G511" s="48">
        <v>172223900</v>
      </c>
      <c r="H511" s="47">
        <v>126.64</v>
      </c>
      <c r="I511" s="51">
        <f t="shared" si="64"/>
        <v>0.95888543953963812</v>
      </c>
      <c r="J511" s="51">
        <f t="shared" ca="1" si="65"/>
        <v>1</v>
      </c>
      <c r="K511" s="47">
        <f t="shared" si="66"/>
        <v>127.08</v>
      </c>
      <c r="L511" s="47">
        <f t="shared" si="67"/>
        <v>127.88</v>
      </c>
      <c r="M511" s="47">
        <f t="shared" si="68"/>
        <v>126.21</v>
      </c>
      <c r="N511" s="47">
        <f t="shared" si="69"/>
        <v>126.64</v>
      </c>
      <c r="O511" s="48">
        <f t="shared" ca="1" si="70"/>
        <v>172223900</v>
      </c>
    </row>
    <row r="512" spans="1:15" x14ac:dyDescent="0.25">
      <c r="A512">
        <v>497</v>
      </c>
      <c r="B512" s="85">
        <v>41072</v>
      </c>
      <c r="C512" s="47">
        <v>131.79</v>
      </c>
      <c r="D512" s="47">
        <v>133.01</v>
      </c>
      <c r="E512" s="47">
        <v>131.16</v>
      </c>
      <c r="F512" s="47">
        <v>132.91999999999999</v>
      </c>
      <c r="G512" s="48">
        <v>181931800</v>
      </c>
      <c r="H512" s="47">
        <v>127.46</v>
      </c>
      <c r="I512" s="51">
        <f t="shared" si="64"/>
        <v>0.95892266024676498</v>
      </c>
      <c r="J512" s="51">
        <f t="shared" ca="1" si="65"/>
        <v>1</v>
      </c>
      <c r="K512" s="47">
        <f t="shared" si="66"/>
        <v>126.38</v>
      </c>
      <c r="L512" s="47">
        <f t="shared" si="67"/>
        <v>127.55</v>
      </c>
      <c r="M512" s="47">
        <f t="shared" si="68"/>
        <v>125.77</v>
      </c>
      <c r="N512" s="47">
        <f t="shared" si="69"/>
        <v>127.46</v>
      </c>
      <c r="O512" s="48">
        <f t="shared" ca="1" si="70"/>
        <v>181931800</v>
      </c>
    </row>
    <row r="513" spans="1:15" x14ac:dyDescent="0.25">
      <c r="A513">
        <v>498</v>
      </c>
      <c r="B513" s="85">
        <v>41071</v>
      </c>
      <c r="C513" s="47">
        <v>134.16999999999999</v>
      </c>
      <c r="D513" s="47">
        <v>134.25</v>
      </c>
      <c r="E513" s="47">
        <v>131.28</v>
      </c>
      <c r="F513" s="47">
        <v>131.41</v>
      </c>
      <c r="G513" s="48">
        <v>169756100</v>
      </c>
      <c r="H513" s="47">
        <v>126.01</v>
      </c>
      <c r="I513" s="51">
        <f t="shared" si="64"/>
        <v>0.95890723689216961</v>
      </c>
      <c r="J513" s="51">
        <f t="shared" ca="1" si="65"/>
        <v>1</v>
      </c>
      <c r="K513" s="47">
        <f t="shared" si="66"/>
        <v>128.66</v>
      </c>
      <c r="L513" s="47">
        <f t="shared" si="67"/>
        <v>128.72999999999999</v>
      </c>
      <c r="M513" s="47">
        <f t="shared" si="68"/>
        <v>125.89</v>
      </c>
      <c r="N513" s="47">
        <f t="shared" si="69"/>
        <v>126.01</v>
      </c>
      <c r="O513" s="48">
        <f t="shared" ca="1" si="70"/>
        <v>169756100</v>
      </c>
    </row>
    <row r="514" spans="1:15" x14ac:dyDescent="0.25">
      <c r="A514">
        <v>499</v>
      </c>
      <c r="B514" s="85">
        <v>41068</v>
      </c>
      <c r="C514" s="47">
        <v>131.71</v>
      </c>
      <c r="D514" s="47">
        <v>133.13</v>
      </c>
      <c r="E514" s="47">
        <v>131.29</v>
      </c>
      <c r="F514" s="47">
        <v>133.1</v>
      </c>
      <c r="G514" s="48">
        <v>143915400</v>
      </c>
      <c r="H514" s="47">
        <v>127.63</v>
      </c>
      <c r="I514" s="51">
        <f t="shared" si="64"/>
        <v>0.95890308039068373</v>
      </c>
      <c r="J514" s="51">
        <f t="shared" ca="1" si="65"/>
        <v>1</v>
      </c>
      <c r="K514" s="47">
        <f t="shared" si="66"/>
        <v>126.3</v>
      </c>
      <c r="L514" s="47">
        <f t="shared" si="67"/>
        <v>127.66</v>
      </c>
      <c r="M514" s="47">
        <f t="shared" si="68"/>
        <v>125.89</v>
      </c>
      <c r="N514" s="47">
        <f t="shared" si="69"/>
        <v>127.63</v>
      </c>
      <c r="O514" s="48">
        <f t="shared" ca="1" si="70"/>
        <v>143915400</v>
      </c>
    </row>
    <row r="515" spans="1:15" x14ac:dyDescent="0.25">
      <c r="A515">
        <v>500</v>
      </c>
      <c r="B515" s="85">
        <v>41067</v>
      </c>
      <c r="C515" s="47">
        <v>133.47</v>
      </c>
      <c r="D515" s="47">
        <v>133.53</v>
      </c>
      <c r="E515" s="47">
        <v>131.78</v>
      </c>
      <c r="F515" s="47">
        <v>132.05000000000001</v>
      </c>
      <c r="G515" s="48">
        <v>184772700</v>
      </c>
      <c r="H515" s="47">
        <v>126.62</v>
      </c>
      <c r="I515" s="51">
        <f t="shared" si="64"/>
        <v>0.958879212419538</v>
      </c>
      <c r="J515" s="51">
        <f t="shared" ca="1" si="65"/>
        <v>1</v>
      </c>
      <c r="K515" s="47">
        <f t="shared" si="66"/>
        <v>127.98</v>
      </c>
      <c r="L515" s="47">
        <f t="shared" si="67"/>
        <v>128.04</v>
      </c>
      <c r="M515" s="47">
        <f t="shared" si="68"/>
        <v>126.36</v>
      </c>
      <c r="N515" s="47">
        <f t="shared" si="69"/>
        <v>126.62</v>
      </c>
      <c r="O515" s="48">
        <f t="shared" ca="1" si="70"/>
        <v>184772700</v>
      </c>
    </row>
    <row r="516" spans="1:15" x14ac:dyDescent="0.25">
      <c r="A516">
        <v>501</v>
      </c>
      <c r="B516" s="85">
        <v>41066</v>
      </c>
      <c r="C516" s="47">
        <v>129.97</v>
      </c>
      <c r="D516" s="47">
        <v>132.03</v>
      </c>
      <c r="E516" s="47">
        <v>129.93</v>
      </c>
      <c r="F516" s="47">
        <v>131.97</v>
      </c>
      <c r="G516" s="48">
        <v>184202800</v>
      </c>
      <c r="H516" s="47">
        <v>126.55</v>
      </c>
      <c r="I516" s="51">
        <f t="shared" si="64"/>
        <v>0.9589300598620899</v>
      </c>
      <c r="J516" s="51">
        <f t="shared" ca="1" si="65"/>
        <v>1</v>
      </c>
      <c r="K516" s="47">
        <f t="shared" si="66"/>
        <v>124.63</v>
      </c>
      <c r="L516" s="47">
        <f t="shared" si="67"/>
        <v>126.61</v>
      </c>
      <c r="M516" s="47">
        <f t="shared" si="68"/>
        <v>124.59</v>
      </c>
      <c r="N516" s="47">
        <f t="shared" si="69"/>
        <v>126.55</v>
      </c>
      <c r="O516" s="48">
        <f t="shared" ca="1" si="70"/>
        <v>184202800</v>
      </c>
    </row>
    <row r="517" spans="1:15" x14ac:dyDescent="0.25">
      <c r="A517">
        <v>502</v>
      </c>
      <c r="B517" s="85">
        <v>41065</v>
      </c>
      <c r="C517" s="47">
        <v>127.85</v>
      </c>
      <c r="D517" s="47">
        <v>129.26</v>
      </c>
      <c r="E517" s="47">
        <v>127.78</v>
      </c>
      <c r="F517" s="47">
        <v>129.07</v>
      </c>
      <c r="G517" s="48">
        <v>164149400</v>
      </c>
      <c r="H517" s="47">
        <v>123.77</v>
      </c>
      <c r="I517" s="51">
        <f t="shared" si="64"/>
        <v>0.95893701092430461</v>
      </c>
      <c r="J517" s="51">
        <f t="shared" ca="1" si="65"/>
        <v>1</v>
      </c>
      <c r="K517" s="47">
        <f t="shared" si="66"/>
        <v>122.6</v>
      </c>
      <c r="L517" s="47">
        <f t="shared" si="67"/>
        <v>123.95</v>
      </c>
      <c r="M517" s="47">
        <f t="shared" si="68"/>
        <v>122.53</v>
      </c>
      <c r="N517" s="47">
        <f t="shared" si="69"/>
        <v>123.77</v>
      </c>
      <c r="O517" s="48">
        <f t="shared" ca="1" si="70"/>
        <v>164149400</v>
      </c>
    </row>
    <row r="518" spans="1:15" x14ac:dyDescent="0.25">
      <c r="A518">
        <v>503</v>
      </c>
      <c r="B518" s="85">
        <v>41064</v>
      </c>
      <c r="C518" s="47">
        <v>128.38999999999999</v>
      </c>
      <c r="D518" s="47">
        <v>128.74</v>
      </c>
      <c r="E518" s="47">
        <v>127.14</v>
      </c>
      <c r="F518" s="47">
        <v>128.1</v>
      </c>
      <c r="G518" s="48">
        <v>202545800</v>
      </c>
      <c r="H518" s="47">
        <v>122.84</v>
      </c>
      <c r="I518" s="51">
        <f t="shared" si="64"/>
        <v>0.9589383294301328</v>
      </c>
      <c r="J518" s="51">
        <f t="shared" ca="1" si="65"/>
        <v>1</v>
      </c>
      <c r="K518" s="47">
        <f t="shared" si="66"/>
        <v>123.12</v>
      </c>
      <c r="L518" s="47">
        <f t="shared" si="67"/>
        <v>123.45</v>
      </c>
      <c r="M518" s="47">
        <f t="shared" si="68"/>
        <v>121.92</v>
      </c>
      <c r="N518" s="47">
        <f t="shared" si="69"/>
        <v>122.84</v>
      </c>
      <c r="O518" s="48">
        <f t="shared" ca="1" si="70"/>
        <v>202545800</v>
      </c>
    </row>
    <row r="519" spans="1:15" x14ac:dyDescent="0.25">
      <c r="A519">
        <v>504</v>
      </c>
      <c r="B519" s="85">
        <v>41061</v>
      </c>
      <c r="C519" s="47">
        <v>129.41</v>
      </c>
      <c r="D519" s="47">
        <v>131.5</v>
      </c>
      <c r="E519" s="47">
        <v>128.16</v>
      </c>
      <c r="F519" s="47">
        <v>128.16</v>
      </c>
      <c r="G519" s="48">
        <v>253240900</v>
      </c>
      <c r="H519" s="47">
        <v>122.89</v>
      </c>
      <c r="I519" s="51">
        <f t="shared" si="64"/>
        <v>0.95887952559300882</v>
      </c>
      <c r="J519" s="51">
        <f t="shared" ca="1" si="65"/>
        <v>1</v>
      </c>
      <c r="K519" s="47">
        <f t="shared" si="66"/>
        <v>124.09</v>
      </c>
      <c r="L519" s="47">
        <f t="shared" si="67"/>
        <v>126.09</v>
      </c>
      <c r="M519" s="47">
        <f t="shared" si="68"/>
        <v>122.89</v>
      </c>
      <c r="N519" s="47">
        <f t="shared" si="69"/>
        <v>122.89</v>
      </c>
      <c r="O519" s="48">
        <f t="shared" ca="1" si="70"/>
        <v>253240900</v>
      </c>
    </row>
    <row r="520" spans="1:15" x14ac:dyDescent="0.25">
      <c r="A520">
        <v>505</v>
      </c>
      <c r="B520" s="85">
        <v>41060</v>
      </c>
      <c r="C520" s="47">
        <v>131.71</v>
      </c>
      <c r="D520" s="47">
        <v>132.44999999999999</v>
      </c>
      <c r="E520" s="47">
        <v>130.34</v>
      </c>
      <c r="F520" s="47">
        <v>131.47</v>
      </c>
      <c r="G520" s="48">
        <v>196186000</v>
      </c>
      <c r="H520" s="47">
        <v>126.07</v>
      </c>
      <c r="I520" s="51">
        <f t="shared" si="64"/>
        <v>0.95892599072031637</v>
      </c>
      <c r="J520" s="51">
        <f t="shared" ca="1" si="65"/>
        <v>1</v>
      </c>
      <c r="K520" s="47">
        <f t="shared" si="66"/>
        <v>126.3</v>
      </c>
      <c r="L520" s="47">
        <f t="shared" si="67"/>
        <v>127.01</v>
      </c>
      <c r="M520" s="47">
        <f t="shared" si="68"/>
        <v>124.99</v>
      </c>
      <c r="N520" s="47">
        <f t="shared" si="69"/>
        <v>126.07</v>
      </c>
      <c r="O520" s="48">
        <f t="shared" ca="1" si="70"/>
        <v>196186000</v>
      </c>
    </row>
    <row r="521" spans="1:15" x14ac:dyDescent="0.25">
      <c r="A521">
        <v>506</v>
      </c>
      <c r="B521" s="85">
        <v>41059</v>
      </c>
      <c r="C521" s="47">
        <v>132.56</v>
      </c>
      <c r="D521" s="47">
        <v>133.69</v>
      </c>
      <c r="E521" s="47">
        <v>131.49</v>
      </c>
      <c r="F521" s="47">
        <v>131.76</v>
      </c>
      <c r="G521" s="48">
        <v>162370400</v>
      </c>
      <c r="H521" s="47">
        <v>126.35</v>
      </c>
      <c r="I521" s="51">
        <f t="shared" si="64"/>
        <v>0.95894049787492408</v>
      </c>
      <c r="J521" s="51">
        <f t="shared" ca="1" si="65"/>
        <v>1</v>
      </c>
      <c r="K521" s="47">
        <f t="shared" si="66"/>
        <v>127.12</v>
      </c>
      <c r="L521" s="47">
        <f t="shared" si="67"/>
        <v>128.19999999999999</v>
      </c>
      <c r="M521" s="47">
        <f t="shared" si="68"/>
        <v>126.09</v>
      </c>
      <c r="N521" s="47">
        <f t="shared" si="69"/>
        <v>126.35</v>
      </c>
      <c r="O521" s="48">
        <f t="shared" ca="1" si="70"/>
        <v>162370400</v>
      </c>
    </row>
    <row r="522" spans="1:15" x14ac:dyDescent="0.25">
      <c r="A522">
        <v>507</v>
      </c>
      <c r="B522" s="85">
        <v>41058</v>
      </c>
      <c r="C522" s="47">
        <v>133.16</v>
      </c>
      <c r="D522" s="47">
        <v>133.93</v>
      </c>
      <c r="E522" s="47">
        <v>131.16999999999999</v>
      </c>
      <c r="F522" s="47">
        <v>133.69999999999999</v>
      </c>
      <c r="G522" s="48">
        <v>152883500</v>
      </c>
      <c r="H522" s="47">
        <v>128.21</v>
      </c>
      <c r="I522" s="51">
        <f t="shared" si="64"/>
        <v>0.95893792071802553</v>
      </c>
      <c r="J522" s="51">
        <f t="shared" ca="1" si="65"/>
        <v>1</v>
      </c>
      <c r="K522" s="47">
        <f t="shared" si="66"/>
        <v>127.69</v>
      </c>
      <c r="L522" s="47">
        <f t="shared" si="67"/>
        <v>128.43</v>
      </c>
      <c r="M522" s="47">
        <f t="shared" si="68"/>
        <v>125.78</v>
      </c>
      <c r="N522" s="47">
        <f t="shared" si="69"/>
        <v>128.21</v>
      </c>
      <c r="O522" s="48">
        <f t="shared" ca="1" si="70"/>
        <v>152883500</v>
      </c>
    </row>
    <row r="523" spans="1:15" x14ac:dyDescent="0.25">
      <c r="A523">
        <v>508</v>
      </c>
      <c r="B523" s="85">
        <v>41054</v>
      </c>
      <c r="C523" s="47">
        <v>132.47999999999999</v>
      </c>
      <c r="D523" s="47">
        <v>132.85</v>
      </c>
      <c r="E523" s="47">
        <v>131.78</v>
      </c>
      <c r="F523" s="47">
        <v>132.1</v>
      </c>
      <c r="G523" s="48">
        <v>135465600</v>
      </c>
      <c r="H523" s="47">
        <v>126.67</v>
      </c>
      <c r="I523" s="51">
        <f t="shared" si="64"/>
        <v>0.9588947766843301</v>
      </c>
      <c r="J523" s="51">
        <f t="shared" ca="1" si="65"/>
        <v>1</v>
      </c>
      <c r="K523" s="47">
        <f t="shared" si="66"/>
        <v>127.03</v>
      </c>
      <c r="L523" s="47">
        <f t="shared" si="67"/>
        <v>127.39</v>
      </c>
      <c r="M523" s="47">
        <f t="shared" si="68"/>
        <v>126.36</v>
      </c>
      <c r="N523" s="47">
        <f t="shared" si="69"/>
        <v>126.67</v>
      </c>
      <c r="O523" s="48">
        <f t="shared" ca="1" si="70"/>
        <v>135465600</v>
      </c>
    </row>
    <row r="524" spans="1:15" x14ac:dyDescent="0.25">
      <c r="A524">
        <v>509</v>
      </c>
      <c r="B524" s="85">
        <v>41053</v>
      </c>
      <c r="C524" s="47">
        <v>132.63</v>
      </c>
      <c r="D524" s="47">
        <v>132.84</v>
      </c>
      <c r="E524" s="47">
        <v>131.41999999999999</v>
      </c>
      <c r="F524" s="47">
        <v>132.53</v>
      </c>
      <c r="G524" s="48">
        <v>167357600</v>
      </c>
      <c r="H524" s="47">
        <v>127.08</v>
      </c>
      <c r="I524" s="51">
        <f t="shared" si="64"/>
        <v>0.95887723534294123</v>
      </c>
      <c r="J524" s="51">
        <f t="shared" ca="1" si="65"/>
        <v>1</v>
      </c>
      <c r="K524" s="47">
        <f t="shared" si="66"/>
        <v>127.18</v>
      </c>
      <c r="L524" s="47">
        <f t="shared" si="67"/>
        <v>127.38</v>
      </c>
      <c r="M524" s="47">
        <f t="shared" si="68"/>
        <v>126.02</v>
      </c>
      <c r="N524" s="47">
        <f t="shared" si="69"/>
        <v>127.08</v>
      </c>
      <c r="O524" s="48">
        <f t="shared" ca="1" si="70"/>
        <v>167357600</v>
      </c>
    </row>
    <row r="525" spans="1:15" x14ac:dyDescent="0.25">
      <c r="A525">
        <v>510</v>
      </c>
      <c r="B525" s="85">
        <v>41052</v>
      </c>
      <c r="C525" s="47">
        <v>131.25</v>
      </c>
      <c r="D525" s="47">
        <v>132.46</v>
      </c>
      <c r="E525" s="47">
        <v>129.99</v>
      </c>
      <c r="F525" s="47">
        <v>132.27000000000001</v>
      </c>
      <c r="G525" s="48">
        <v>204958400</v>
      </c>
      <c r="H525" s="47">
        <v>126.84</v>
      </c>
      <c r="I525" s="51">
        <f t="shared" si="64"/>
        <v>0.95894760716715799</v>
      </c>
      <c r="J525" s="51">
        <f t="shared" ca="1" si="65"/>
        <v>1</v>
      </c>
      <c r="K525" s="47">
        <f t="shared" si="66"/>
        <v>125.86</v>
      </c>
      <c r="L525" s="47">
        <f t="shared" si="67"/>
        <v>127.02</v>
      </c>
      <c r="M525" s="47">
        <f t="shared" si="68"/>
        <v>124.65</v>
      </c>
      <c r="N525" s="47">
        <f t="shared" si="69"/>
        <v>126.84</v>
      </c>
      <c r="O525" s="48">
        <f t="shared" ca="1" si="70"/>
        <v>204958400</v>
      </c>
    </row>
    <row r="526" spans="1:15" x14ac:dyDescent="0.25">
      <c r="A526">
        <v>511</v>
      </c>
      <c r="B526" s="85">
        <v>41051</v>
      </c>
      <c r="C526" s="47">
        <v>132.31</v>
      </c>
      <c r="D526" s="47">
        <v>133.22999999999999</v>
      </c>
      <c r="E526" s="47">
        <v>131.34</v>
      </c>
      <c r="F526" s="47">
        <v>132.19999999999999</v>
      </c>
      <c r="G526" s="48">
        <v>197531200</v>
      </c>
      <c r="H526" s="47">
        <v>126.77</v>
      </c>
      <c r="I526" s="51">
        <f t="shared" si="64"/>
        <v>0.95892586989409989</v>
      </c>
      <c r="J526" s="51">
        <f t="shared" ca="1" si="65"/>
        <v>1</v>
      </c>
      <c r="K526" s="47">
        <f t="shared" si="66"/>
        <v>126.88</v>
      </c>
      <c r="L526" s="47">
        <f t="shared" si="67"/>
        <v>127.76</v>
      </c>
      <c r="M526" s="47">
        <f t="shared" si="68"/>
        <v>125.95</v>
      </c>
      <c r="N526" s="47">
        <f t="shared" si="69"/>
        <v>126.77</v>
      </c>
      <c r="O526" s="48">
        <f t="shared" ca="1" si="70"/>
        <v>197531200</v>
      </c>
    </row>
    <row r="527" spans="1:15" x14ac:dyDescent="0.25">
      <c r="A527">
        <v>512</v>
      </c>
      <c r="B527" s="85">
        <v>41050</v>
      </c>
      <c r="C527" s="47">
        <v>130.16</v>
      </c>
      <c r="D527" s="47">
        <v>132.02000000000001</v>
      </c>
      <c r="E527" s="47">
        <v>129.94999999999999</v>
      </c>
      <c r="F527" s="47">
        <v>131.97</v>
      </c>
      <c r="G527" s="48">
        <v>177861100</v>
      </c>
      <c r="H527" s="47">
        <v>126.55</v>
      </c>
      <c r="I527" s="51">
        <f t="shared" si="64"/>
        <v>0.9589300598620899</v>
      </c>
      <c r="J527" s="51">
        <f t="shared" ca="1" si="65"/>
        <v>1</v>
      </c>
      <c r="K527" s="47">
        <f t="shared" si="66"/>
        <v>124.81</v>
      </c>
      <c r="L527" s="47">
        <f t="shared" si="67"/>
        <v>126.6</v>
      </c>
      <c r="M527" s="47">
        <f t="shared" si="68"/>
        <v>124.61</v>
      </c>
      <c r="N527" s="47">
        <f t="shared" si="69"/>
        <v>126.55</v>
      </c>
      <c r="O527" s="48">
        <f t="shared" ca="1" si="70"/>
        <v>177861100</v>
      </c>
    </row>
    <row r="528" spans="1:15" x14ac:dyDescent="0.25">
      <c r="A528">
        <v>513</v>
      </c>
      <c r="B528" s="85">
        <v>41047</v>
      </c>
      <c r="C528" s="47">
        <v>131.37</v>
      </c>
      <c r="D528" s="47">
        <v>131.6</v>
      </c>
      <c r="E528" s="47">
        <v>129.55000000000001</v>
      </c>
      <c r="F528" s="47">
        <v>129.74</v>
      </c>
      <c r="G528" s="48">
        <v>319615900</v>
      </c>
      <c r="H528" s="47">
        <v>124.41</v>
      </c>
      <c r="I528" s="51">
        <f t="shared" si="64"/>
        <v>0.95891783567134259</v>
      </c>
      <c r="J528" s="51">
        <f t="shared" ca="1" si="65"/>
        <v>1</v>
      </c>
      <c r="K528" s="47">
        <f t="shared" si="66"/>
        <v>125.97</v>
      </c>
      <c r="L528" s="47">
        <f t="shared" si="67"/>
        <v>126.19</v>
      </c>
      <c r="M528" s="47">
        <f t="shared" si="68"/>
        <v>124.23</v>
      </c>
      <c r="N528" s="47">
        <f t="shared" si="69"/>
        <v>124.41</v>
      </c>
      <c r="O528" s="48">
        <f t="shared" ca="1" si="70"/>
        <v>319615900</v>
      </c>
    </row>
    <row r="529" spans="1:15" x14ac:dyDescent="0.25">
      <c r="A529">
        <v>514</v>
      </c>
      <c r="B529" s="85">
        <v>41046</v>
      </c>
      <c r="C529" s="47">
        <v>132.86000000000001</v>
      </c>
      <c r="D529" s="47">
        <v>133.02000000000001</v>
      </c>
      <c r="E529" s="47">
        <v>130.79</v>
      </c>
      <c r="F529" s="47">
        <v>130.86000000000001</v>
      </c>
      <c r="G529" s="48">
        <v>247992900</v>
      </c>
      <c r="H529" s="47">
        <v>125.48</v>
      </c>
      <c r="I529" s="51">
        <f t="shared" ref="I529:I592" si="71">H529/F529</f>
        <v>0.95888736053797941</v>
      </c>
      <c r="J529" s="51">
        <f t="shared" ref="J529:J592" ca="1" si="72">INDEX(OFFSET($T$15,0,0,$S$13+1,1),MATCH(B529,OFFSET($Q$15,0,0,$S$13+1,1),-1))</f>
        <v>1</v>
      </c>
      <c r="K529" s="47">
        <f t="shared" ref="K529:K592" si="73">ROUND($I529*C529,2)</f>
        <v>127.4</v>
      </c>
      <c r="L529" s="47">
        <f t="shared" ref="L529:L592" si="74">ROUND($I529*D529,2)</f>
        <v>127.55</v>
      </c>
      <c r="M529" s="47">
        <f t="shared" ref="M529:M592" si="75">ROUND($I529*E529,2)</f>
        <v>125.41</v>
      </c>
      <c r="N529" s="47">
        <f t="shared" ref="N529:N592" si="76">ROUND($I529*F529,2)</f>
        <v>125.48</v>
      </c>
      <c r="O529" s="48">
        <f t="shared" ref="O529:O592" ca="1" si="77">G529*J529</f>
        <v>247992900</v>
      </c>
    </row>
    <row r="530" spans="1:15" x14ac:dyDescent="0.25">
      <c r="A530">
        <v>515</v>
      </c>
      <c r="B530" s="85">
        <v>41045</v>
      </c>
      <c r="C530" s="47">
        <v>133.94</v>
      </c>
      <c r="D530" s="47">
        <v>134.55000000000001</v>
      </c>
      <c r="E530" s="47">
        <v>132.80000000000001</v>
      </c>
      <c r="F530" s="47">
        <v>132.83000000000001</v>
      </c>
      <c r="G530" s="48">
        <v>207265500</v>
      </c>
      <c r="H530" s="47">
        <v>127.37</v>
      </c>
      <c r="I530" s="51">
        <f t="shared" si="71"/>
        <v>0.95889482797560788</v>
      </c>
      <c r="J530" s="51">
        <f t="shared" ca="1" si="72"/>
        <v>1</v>
      </c>
      <c r="K530" s="47">
        <f t="shared" si="73"/>
        <v>128.43</v>
      </c>
      <c r="L530" s="47">
        <f t="shared" si="74"/>
        <v>129.02000000000001</v>
      </c>
      <c r="M530" s="47">
        <f t="shared" si="75"/>
        <v>127.34</v>
      </c>
      <c r="N530" s="47">
        <f t="shared" si="76"/>
        <v>127.37</v>
      </c>
      <c r="O530" s="48">
        <f t="shared" ca="1" si="77"/>
        <v>207265500</v>
      </c>
    </row>
    <row r="531" spans="1:15" x14ac:dyDescent="0.25">
      <c r="A531">
        <v>516</v>
      </c>
      <c r="B531" s="85">
        <v>41044</v>
      </c>
      <c r="C531" s="47">
        <v>134.02000000000001</v>
      </c>
      <c r="D531" s="47">
        <v>134.81</v>
      </c>
      <c r="E531" s="47">
        <v>133.13</v>
      </c>
      <c r="F531" s="47">
        <v>133.34</v>
      </c>
      <c r="G531" s="48">
        <v>207629300</v>
      </c>
      <c r="H531" s="47">
        <v>127.86</v>
      </c>
      <c r="I531" s="51">
        <f t="shared" si="71"/>
        <v>0.95890205489725511</v>
      </c>
      <c r="J531" s="51">
        <f t="shared" ca="1" si="72"/>
        <v>1</v>
      </c>
      <c r="K531" s="47">
        <f t="shared" si="73"/>
        <v>128.51</v>
      </c>
      <c r="L531" s="47">
        <f t="shared" si="74"/>
        <v>129.27000000000001</v>
      </c>
      <c r="M531" s="47">
        <f t="shared" si="75"/>
        <v>127.66</v>
      </c>
      <c r="N531" s="47">
        <f t="shared" si="76"/>
        <v>127.86</v>
      </c>
      <c r="O531" s="48">
        <f t="shared" ca="1" si="77"/>
        <v>207629300</v>
      </c>
    </row>
    <row r="532" spans="1:15" x14ac:dyDescent="0.25">
      <c r="A532">
        <v>517</v>
      </c>
      <c r="B532" s="85">
        <v>41043</v>
      </c>
      <c r="C532" s="47">
        <v>134.31</v>
      </c>
      <c r="D532" s="47">
        <v>135.61000000000001</v>
      </c>
      <c r="E532" s="47">
        <v>133.91</v>
      </c>
      <c r="F532" s="47">
        <v>134.11000000000001</v>
      </c>
      <c r="G532" s="48">
        <v>163910000</v>
      </c>
      <c r="H532" s="47">
        <v>128.6</v>
      </c>
      <c r="I532" s="51">
        <f t="shared" si="71"/>
        <v>0.95891432406233679</v>
      </c>
      <c r="J532" s="51">
        <f t="shared" ca="1" si="72"/>
        <v>1</v>
      </c>
      <c r="K532" s="47">
        <f t="shared" si="73"/>
        <v>128.79</v>
      </c>
      <c r="L532" s="47">
        <f t="shared" si="74"/>
        <v>130.04</v>
      </c>
      <c r="M532" s="47">
        <f t="shared" si="75"/>
        <v>128.41</v>
      </c>
      <c r="N532" s="47">
        <f t="shared" si="76"/>
        <v>128.6</v>
      </c>
      <c r="O532" s="48">
        <f t="shared" ca="1" si="77"/>
        <v>163910000</v>
      </c>
    </row>
    <row r="533" spans="1:15" x14ac:dyDescent="0.25">
      <c r="A533">
        <v>518</v>
      </c>
      <c r="B533" s="85">
        <v>41040</v>
      </c>
      <c r="C533" s="47">
        <v>135.16999999999999</v>
      </c>
      <c r="D533" s="47">
        <v>136.87</v>
      </c>
      <c r="E533" s="47">
        <v>135.11000000000001</v>
      </c>
      <c r="F533" s="47">
        <v>135.61000000000001</v>
      </c>
      <c r="G533" s="48">
        <v>153032400</v>
      </c>
      <c r="H533" s="47">
        <v>130.04</v>
      </c>
      <c r="I533" s="51">
        <f t="shared" si="71"/>
        <v>0.95892633286630768</v>
      </c>
      <c r="J533" s="51">
        <f t="shared" ca="1" si="72"/>
        <v>1</v>
      </c>
      <c r="K533" s="47">
        <f t="shared" si="73"/>
        <v>129.62</v>
      </c>
      <c r="L533" s="47">
        <f t="shared" si="74"/>
        <v>131.25</v>
      </c>
      <c r="M533" s="47">
        <f t="shared" si="75"/>
        <v>129.56</v>
      </c>
      <c r="N533" s="47">
        <f t="shared" si="76"/>
        <v>130.04</v>
      </c>
      <c r="O533" s="48">
        <f t="shared" ca="1" si="77"/>
        <v>153032400</v>
      </c>
    </row>
    <row r="534" spans="1:15" x14ac:dyDescent="0.25">
      <c r="A534">
        <v>519</v>
      </c>
      <c r="B534" s="85">
        <v>41039</v>
      </c>
      <c r="C534" s="47">
        <v>136.68</v>
      </c>
      <c r="D534" s="47">
        <v>136.85</v>
      </c>
      <c r="E534" s="47">
        <v>135.71</v>
      </c>
      <c r="F534" s="47">
        <v>136.02000000000001</v>
      </c>
      <c r="G534" s="48">
        <v>150600000</v>
      </c>
      <c r="H534" s="47">
        <v>130.43</v>
      </c>
      <c r="I534" s="51">
        <f t="shared" si="71"/>
        <v>0.95890310248492872</v>
      </c>
      <c r="J534" s="51">
        <f t="shared" ca="1" si="72"/>
        <v>1</v>
      </c>
      <c r="K534" s="47">
        <f t="shared" si="73"/>
        <v>131.06</v>
      </c>
      <c r="L534" s="47">
        <f t="shared" si="74"/>
        <v>131.22999999999999</v>
      </c>
      <c r="M534" s="47">
        <f t="shared" si="75"/>
        <v>130.13</v>
      </c>
      <c r="N534" s="47">
        <f t="shared" si="76"/>
        <v>130.43</v>
      </c>
      <c r="O534" s="48">
        <f t="shared" ca="1" si="77"/>
        <v>150600000</v>
      </c>
    </row>
    <row r="535" spans="1:15" x14ac:dyDescent="0.25">
      <c r="A535">
        <v>520</v>
      </c>
      <c r="B535" s="85">
        <v>41038</v>
      </c>
      <c r="C535" s="47">
        <v>135.1</v>
      </c>
      <c r="D535" s="47">
        <v>136.61000000000001</v>
      </c>
      <c r="E535" s="47">
        <v>134.49</v>
      </c>
      <c r="F535" s="47">
        <v>135.74</v>
      </c>
      <c r="G535" s="48">
        <v>220752500</v>
      </c>
      <c r="H535" s="47">
        <v>130.16</v>
      </c>
      <c r="I535" s="51">
        <f t="shared" si="71"/>
        <v>0.95889199941063785</v>
      </c>
      <c r="J535" s="51">
        <f t="shared" ca="1" si="72"/>
        <v>1</v>
      </c>
      <c r="K535" s="47">
        <f t="shared" si="73"/>
        <v>129.55000000000001</v>
      </c>
      <c r="L535" s="47">
        <f t="shared" si="74"/>
        <v>130.99</v>
      </c>
      <c r="M535" s="47">
        <f t="shared" si="75"/>
        <v>128.96</v>
      </c>
      <c r="N535" s="47">
        <f t="shared" si="76"/>
        <v>130.16</v>
      </c>
      <c r="O535" s="48">
        <f t="shared" ca="1" si="77"/>
        <v>220752500</v>
      </c>
    </row>
    <row r="536" spans="1:15" x14ac:dyDescent="0.25">
      <c r="A536">
        <v>521</v>
      </c>
      <c r="B536" s="85">
        <v>41037</v>
      </c>
      <c r="C536" s="47">
        <v>136.28</v>
      </c>
      <c r="D536" s="47">
        <v>136.77000000000001</v>
      </c>
      <c r="E536" s="47">
        <v>134.91999999999999</v>
      </c>
      <c r="F536" s="47">
        <v>136.55000000000001</v>
      </c>
      <c r="G536" s="48">
        <v>213377700</v>
      </c>
      <c r="H536" s="47">
        <v>130.94</v>
      </c>
      <c r="I536" s="51">
        <f t="shared" si="71"/>
        <v>0.95891614793116065</v>
      </c>
      <c r="J536" s="51">
        <f t="shared" ca="1" si="72"/>
        <v>1</v>
      </c>
      <c r="K536" s="47">
        <f t="shared" si="73"/>
        <v>130.68</v>
      </c>
      <c r="L536" s="47">
        <f t="shared" si="74"/>
        <v>131.15</v>
      </c>
      <c r="M536" s="47">
        <f t="shared" si="75"/>
        <v>129.38</v>
      </c>
      <c r="N536" s="47">
        <f t="shared" si="76"/>
        <v>130.94</v>
      </c>
      <c r="O536" s="48">
        <f t="shared" ca="1" si="77"/>
        <v>213377700</v>
      </c>
    </row>
    <row r="537" spans="1:15" x14ac:dyDescent="0.25">
      <c r="A537">
        <v>522</v>
      </c>
      <c r="B537" s="85">
        <v>41036</v>
      </c>
      <c r="C537" s="47">
        <v>136.51</v>
      </c>
      <c r="D537" s="47">
        <v>137.56</v>
      </c>
      <c r="E537" s="47">
        <v>136.46</v>
      </c>
      <c r="F537" s="47">
        <v>137.1</v>
      </c>
      <c r="G537" s="48">
        <v>127765900</v>
      </c>
      <c r="H537" s="47">
        <v>131.47</v>
      </c>
      <c r="I537" s="51">
        <f t="shared" si="71"/>
        <v>0.95893508388037929</v>
      </c>
      <c r="J537" s="51">
        <f t="shared" ca="1" si="72"/>
        <v>1</v>
      </c>
      <c r="K537" s="47">
        <f t="shared" si="73"/>
        <v>130.9</v>
      </c>
      <c r="L537" s="47">
        <f t="shared" si="74"/>
        <v>131.91</v>
      </c>
      <c r="M537" s="47">
        <f t="shared" si="75"/>
        <v>130.86000000000001</v>
      </c>
      <c r="N537" s="47">
        <f t="shared" si="76"/>
        <v>131.47</v>
      </c>
      <c r="O537" s="48">
        <f t="shared" ca="1" si="77"/>
        <v>127765900</v>
      </c>
    </row>
    <row r="538" spans="1:15" x14ac:dyDescent="0.25">
      <c r="A538">
        <v>523</v>
      </c>
      <c r="B538" s="85">
        <v>41033</v>
      </c>
      <c r="C538" s="47">
        <v>138.52000000000001</v>
      </c>
      <c r="D538" s="47">
        <v>139.30000000000001</v>
      </c>
      <c r="E538" s="47">
        <v>136.91999999999999</v>
      </c>
      <c r="F538" s="47">
        <v>137</v>
      </c>
      <c r="G538" s="48">
        <v>193927300</v>
      </c>
      <c r="H538" s="47">
        <v>131.37</v>
      </c>
      <c r="I538" s="51">
        <f t="shared" si="71"/>
        <v>0.95890510948905117</v>
      </c>
      <c r="J538" s="51">
        <f t="shared" ca="1" si="72"/>
        <v>1</v>
      </c>
      <c r="K538" s="47">
        <f t="shared" si="73"/>
        <v>132.83000000000001</v>
      </c>
      <c r="L538" s="47">
        <f t="shared" si="74"/>
        <v>133.58000000000001</v>
      </c>
      <c r="M538" s="47">
        <f t="shared" si="75"/>
        <v>131.29</v>
      </c>
      <c r="N538" s="47">
        <f t="shared" si="76"/>
        <v>131.37</v>
      </c>
      <c r="O538" s="48">
        <f t="shared" ca="1" si="77"/>
        <v>193927300</v>
      </c>
    </row>
    <row r="539" spans="1:15" x14ac:dyDescent="0.25">
      <c r="A539">
        <v>524</v>
      </c>
      <c r="B539" s="85">
        <v>41032</v>
      </c>
      <c r="C539" s="47">
        <v>140.34</v>
      </c>
      <c r="D539" s="47">
        <v>140.44999999999999</v>
      </c>
      <c r="E539" s="47">
        <v>138.99</v>
      </c>
      <c r="F539" s="47">
        <v>139.25</v>
      </c>
      <c r="G539" s="48">
        <v>143759700</v>
      </c>
      <c r="H539" s="47">
        <v>133.53</v>
      </c>
      <c r="I539" s="51">
        <f t="shared" si="71"/>
        <v>0.95892280071813285</v>
      </c>
      <c r="J539" s="51">
        <f t="shared" ca="1" si="72"/>
        <v>1</v>
      </c>
      <c r="K539" s="47">
        <f t="shared" si="73"/>
        <v>134.58000000000001</v>
      </c>
      <c r="L539" s="47">
        <f t="shared" si="74"/>
        <v>134.68</v>
      </c>
      <c r="M539" s="47">
        <f t="shared" si="75"/>
        <v>133.28</v>
      </c>
      <c r="N539" s="47">
        <f t="shared" si="76"/>
        <v>133.53</v>
      </c>
      <c r="O539" s="48">
        <f t="shared" ca="1" si="77"/>
        <v>143759700</v>
      </c>
    </row>
    <row r="540" spans="1:15" x14ac:dyDescent="0.25">
      <c r="A540">
        <v>525</v>
      </c>
      <c r="B540" s="85">
        <v>41031</v>
      </c>
      <c r="C540" s="47">
        <v>139.91999999999999</v>
      </c>
      <c r="D540" s="47">
        <v>140.46</v>
      </c>
      <c r="E540" s="47">
        <v>139.46</v>
      </c>
      <c r="F540" s="47">
        <v>140.32</v>
      </c>
      <c r="G540" s="48">
        <v>121081000</v>
      </c>
      <c r="H540" s="47">
        <v>134.55000000000001</v>
      </c>
      <c r="I540" s="51">
        <f t="shared" si="71"/>
        <v>0.95887970353477781</v>
      </c>
      <c r="J540" s="51">
        <f t="shared" ca="1" si="72"/>
        <v>1</v>
      </c>
      <c r="K540" s="47">
        <f t="shared" si="73"/>
        <v>134.16999999999999</v>
      </c>
      <c r="L540" s="47">
        <f t="shared" si="74"/>
        <v>134.68</v>
      </c>
      <c r="M540" s="47">
        <f t="shared" si="75"/>
        <v>133.72999999999999</v>
      </c>
      <c r="N540" s="47">
        <f t="shared" si="76"/>
        <v>134.55000000000001</v>
      </c>
      <c r="O540" s="48">
        <f t="shared" ca="1" si="77"/>
        <v>121081000</v>
      </c>
    </row>
    <row r="541" spans="1:15" x14ac:dyDescent="0.25">
      <c r="A541">
        <v>526</v>
      </c>
      <c r="B541" s="85">
        <v>41030</v>
      </c>
      <c r="C541" s="47">
        <v>139.79</v>
      </c>
      <c r="D541" s="47">
        <v>141.66</v>
      </c>
      <c r="E541" s="47">
        <v>139.63</v>
      </c>
      <c r="F541" s="47">
        <v>140.74</v>
      </c>
      <c r="G541" s="48">
        <v>138832200</v>
      </c>
      <c r="H541" s="47">
        <v>134.96</v>
      </c>
      <c r="I541" s="51">
        <f t="shared" si="71"/>
        <v>0.95893136279664626</v>
      </c>
      <c r="J541" s="51">
        <f t="shared" ca="1" si="72"/>
        <v>1</v>
      </c>
      <c r="K541" s="47">
        <f t="shared" si="73"/>
        <v>134.05000000000001</v>
      </c>
      <c r="L541" s="47">
        <f t="shared" si="74"/>
        <v>135.84</v>
      </c>
      <c r="M541" s="47">
        <f t="shared" si="75"/>
        <v>133.9</v>
      </c>
      <c r="N541" s="47">
        <f t="shared" si="76"/>
        <v>134.96</v>
      </c>
      <c r="O541" s="48">
        <f t="shared" ca="1" si="77"/>
        <v>138832200</v>
      </c>
    </row>
    <row r="542" spans="1:15" x14ac:dyDescent="0.25">
      <c r="A542">
        <v>527</v>
      </c>
      <c r="B542" s="85">
        <v>41029</v>
      </c>
      <c r="C542" s="47">
        <v>140.11000000000001</v>
      </c>
      <c r="D542" s="47">
        <v>140.21</v>
      </c>
      <c r="E542" s="47">
        <v>139.49</v>
      </c>
      <c r="F542" s="47">
        <v>139.87</v>
      </c>
      <c r="G542" s="48">
        <v>115092200</v>
      </c>
      <c r="H542" s="47">
        <v>134.12</v>
      </c>
      <c r="I542" s="51">
        <f t="shared" si="71"/>
        <v>0.95889039822692501</v>
      </c>
      <c r="J542" s="51">
        <f t="shared" ca="1" si="72"/>
        <v>1</v>
      </c>
      <c r="K542" s="47">
        <f t="shared" si="73"/>
        <v>134.35</v>
      </c>
      <c r="L542" s="47">
        <f t="shared" si="74"/>
        <v>134.44999999999999</v>
      </c>
      <c r="M542" s="47">
        <f t="shared" si="75"/>
        <v>133.76</v>
      </c>
      <c r="N542" s="47">
        <f t="shared" si="76"/>
        <v>134.12</v>
      </c>
      <c r="O542" s="48">
        <f t="shared" ca="1" si="77"/>
        <v>115092200</v>
      </c>
    </row>
    <row r="543" spans="1:15" x14ac:dyDescent="0.25">
      <c r="A543">
        <v>528</v>
      </c>
      <c r="B543" s="85">
        <v>41026</v>
      </c>
      <c r="C543" s="47">
        <v>140.58000000000001</v>
      </c>
      <c r="D543" s="47">
        <v>140.79</v>
      </c>
      <c r="E543" s="47">
        <v>139.80000000000001</v>
      </c>
      <c r="F543" s="47">
        <v>140.38999999999999</v>
      </c>
      <c r="G543" s="48">
        <v>130725000</v>
      </c>
      <c r="H543" s="47">
        <v>134.62</v>
      </c>
      <c r="I543" s="51">
        <f t="shared" si="71"/>
        <v>0.95890020656741948</v>
      </c>
      <c r="J543" s="51">
        <f t="shared" ca="1" si="72"/>
        <v>1</v>
      </c>
      <c r="K543" s="47">
        <f t="shared" si="73"/>
        <v>134.80000000000001</v>
      </c>
      <c r="L543" s="47">
        <f t="shared" si="74"/>
        <v>135</v>
      </c>
      <c r="M543" s="47">
        <f t="shared" si="75"/>
        <v>134.05000000000001</v>
      </c>
      <c r="N543" s="47">
        <f t="shared" si="76"/>
        <v>134.62</v>
      </c>
      <c r="O543" s="48">
        <f t="shared" ca="1" si="77"/>
        <v>130725000</v>
      </c>
    </row>
    <row r="544" spans="1:15" x14ac:dyDescent="0.25">
      <c r="A544">
        <v>529</v>
      </c>
      <c r="B544" s="85">
        <v>41025</v>
      </c>
      <c r="C544" s="47">
        <v>138.88999999999999</v>
      </c>
      <c r="D544" s="47">
        <v>140.32</v>
      </c>
      <c r="E544" s="47">
        <v>138.81</v>
      </c>
      <c r="F544" s="47">
        <v>140.16</v>
      </c>
      <c r="G544" s="48">
        <v>136291600</v>
      </c>
      <c r="H544" s="47">
        <v>134.4</v>
      </c>
      <c r="I544" s="51">
        <f t="shared" si="71"/>
        <v>0.95890410958904115</v>
      </c>
      <c r="J544" s="51">
        <f t="shared" ca="1" si="72"/>
        <v>1</v>
      </c>
      <c r="K544" s="47">
        <f t="shared" si="73"/>
        <v>133.18</v>
      </c>
      <c r="L544" s="47">
        <f t="shared" si="74"/>
        <v>134.55000000000001</v>
      </c>
      <c r="M544" s="47">
        <f t="shared" si="75"/>
        <v>133.11000000000001</v>
      </c>
      <c r="N544" s="47">
        <f t="shared" si="76"/>
        <v>134.4</v>
      </c>
      <c r="O544" s="48">
        <f t="shared" ca="1" si="77"/>
        <v>136291600</v>
      </c>
    </row>
    <row r="545" spans="1:15" x14ac:dyDescent="0.25">
      <c r="A545">
        <v>530</v>
      </c>
      <c r="B545" s="85">
        <v>41024</v>
      </c>
      <c r="C545" s="47">
        <v>138.65</v>
      </c>
      <c r="D545" s="47">
        <v>139.25</v>
      </c>
      <c r="E545" s="47">
        <v>138.53</v>
      </c>
      <c r="F545" s="47">
        <v>139.19</v>
      </c>
      <c r="G545" s="48">
        <v>150252200</v>
      </c>
      <c r="H545" s="47">
        <v>133.47</v>
      </c>
      <c r="I545" s="51">
        <f t="shared" si="71"/>
        <v>0.95890509375673538</v>
      </c>
      <c r="J545" s="51">
        <f t="shared" ca="1" si="72"/>
        <v>1</v>
      </c>
      <c r="K545" s="47">
        <f t="shared" si="73"/>
        <v>132.94999999999999</v>
      </c>
      <c r="L545" s="47">
        <f t="shared" si="74"/>
        <v>133.53</v>
      </c>
      <c r="M545" s="47">
        <f t="shared" si="75"/>
        <v>132.84</v>
      </c>
      <c r="N545" s="47">
        <f t="shared" si="76"/>
        <v>133.47</v>
      </c>
      <c r="O545" s="48">
        <f t="shared" ca="1" si="77"/>
        <v>150252200</v>
      </c>
    </row>
    <row r="546" spans="1:15" x14ac:dyDescent="0.25">
      <c r="A546">
        <v>531</v>
      </c>
      <c r="B546" s="85">
        <v>41023</v>
      </c>
      <c r="C546" s="47">
        <v>136.91</v>
      </c>
      <c r="D546" s="47">
        <v>137.66</v>
      </c>
      <c r="E546" s="47">
        <v>136.80000000000001</v>
      </c>
      <c r="F546" s="47">
        <v>137.31</v>
      </c>
      <c r="G546" s="48">
        <v>137484200</v>
      </c>
      <c r="H546" s="47">
        <v>131.66999999999999</v>
      </c>
      <c r="I546" s="51">
        <f t="shared" si="71"/>
        <v>0.95892506008302369</v>
      </c>
      <c r="J546" s="51">
        <f t="shared" ca="1" si="72"/>
        <v>1</v>
      </c>
      <c r="K546" s="47">
        <f t="shared" si="73"/>
        <v>131.29</v>
      </c>
      <c r="L546" s="47">
        <f t="shared" si="74"/>
        <v>132.01</v>
      </c>
      <c r="M546" s="47">
        <f t="shared" si="75"/>
        <v>131.18</v>
      </c>
      <c r="N546" s="47">
        <f t="shared" si="76"/>
        <v>131.66999999999999</v>
      </c>
      <c r="O546" s="48">
        <f t="shared" ca="1" si="77"/>
        <v>137484200</v>
      </c>
    </row>
    <row r="547" spans="1:15" x14ac:dyDescent="0.25">
      <c r="A547">
        <v>532</v>
      </c>
      <c r="B547" s="85">
        <v>41022</v>
      </c>
      <c r="C547" s="47">
        <v>136.54</v>
      </c>
      <c r="D547" s="47">
        <v>136.91</v>
      </c>
      <c r="E547" s="47">
        <v>135.94</v>
      </c>
      <c r="F547" s="47">
        <v>136.79</v>
      </c>
      <c r="G547" s="48">
        <v>171844900</v>
      </c>
      <c r="H547" s="47">
        <v>131.16999999999999</v>
      </c>
      <c r="I547" s="51">
        <f t="shared" si="71"/>
        <v>0.95891512537466184</v>
      </c>
      <c r="J547" s="51">
        <f t="shared" ca="1" si="72"/>
        <v>1</v>
      </c>
      <c r="K547" s="47">
        <f t="shared" si="73"/>
        <v>130.93</v>
      </c>
      <c r="L547" s="47">
        <f t="shared" si="74"/>
        <v>131.29</v>
      </c>
      <c r="M547" s="47">
        <f t="shared" si="75"/>
        <v>130.35</v>
      </c>
      <c r="N547" s="47">
        <f t="shared" si="76"/>
        <v>131.16999999999999</v>
      </c>
      <c r="O547" s="48">
        <f t="shared" ca="1" si="77"/>
        <v>171844900</v>
      </c>
    </row>
    <row r="548" spans="1:15" x14ac:dyDescent="0.25">
      <c r="A548">
        <v>533</v>
      </c>
      <c r="B548" s="85">
        <v>41019</v>
      </c>
      <c r="C548" s="47">
        <v>138.33000000000001</v>
      </c>
      <c r="D548" s="47">
        <v>138.83000000000001</v>
      </c>
      <c r="E548" s="47">
        <v>137.87</v>
      </c>
      <c r="F548" s="47">
        <v>137.94999999999999</v>
      </c>
      <c r="G548" s="48">
        <v>143199600</v>
      </c>
      <c r="H548" s="47">
        <v>132.28</v>
      </c>
      <c r="I548" s="51">
        <f t="shared" si="71"/>
        <v>0.95889815150416824</v>
      </c>
      <c r="J548" s="51">
        <f t="shared" ca="1" si="72"/>
        <v>1</v>
      </c>
      <c r="K548" s="47">
        <f t="shared" si="73"/>
        <v>132.63999999999999</v>
      </c>
      <c r="L548" s="47">
        <f t="shared" si="74"/>
        <v>133.12</v>
      </c>
      <c r="M548" s="47">
        <f t="shared" si="75"/>
        <v>132.19999999999999</v>
      </c>
      <c r="N548" s="47">
        <f t="shared" si="76"/>
        <v>132.28</v>
      </c>
      <c r="O548" s="48">
        <f t="shared" ca="1" si="77"/>
        <v>143199600</v>
      </c>
    </row>
    <row r="549" spans="1:15" x14ac:dyDescent="0.25">
      <c r="A549">
        <v>534</v>
      </c>
      <c r="B549" s="85">
        <v>41018</v>
      </c>
      <c r="C549" s="47">
        <v>138.63</v>
      </c>
      <c r="D549" s="47">
        <v>139.15</v>
      </c>
      <c r="E549" s="47">
        <v>137.07</v>
      </c>
      <c r="F549" s="47">
        <v>137.72</v>
      </c>
      <c r="G549" s="48">
        <v>198666700</v>
      </c>
      <c r="H549" s="47">
        <v>132.06</v>
      </c>
      <c r="I549" s="51">
        <f t="shared" si="71"/>
        <v>0.95890212024397325</v>
      </c>
      <c r="J549" s="51">
        <f t="shared" ca="1" si="72"/>
        <v>1</v>
      </c>
      <c r="K549" s="47">
        <f t="shared" si="73"/>
        <v>132.93</v>
      </c>
      <c r="L549" s="47">
        <f t="shared" si="74"/>
        <v>133.43</v>
      </c>
      <c r="M549" s="47">
        <f t="shared" si="75"/>
        <v>131.44</v>
      </c>
      <c r="N549" s="47">
        <f t="shared" si="76"/>
        <v>132.06</v>
      </c>
      <c r="O549" s="48">
        <f t="shared" ca="1" si="77"/>
        <v>198666700</v>
      </c>
    </row>
    <row r="550" spans="1:15" x14ac:dyDescent="0.25">
      <c r="A550">
        <v>535</v>
      </c>
      <c r="B550" s="85">
        <v>41017</v>
      </c>
      <c r="C550" s="47">
        <v>138.46</v>
      </c>
      <c r="D550" s="47">
        <v>139.08000000000001</v>
      </c>
      <c r="E550" s="47">
        <v>138.38</v>
      </c>
      <c r="F550" s="47">
        <v>138.61000000000001</v>
      </c>
      <c r="G550" s="48">
        <v>123884200</v>
      </c>
      <c r="H550" s="47">
        <v>132.91</v>
      </c>
      <c r="I550" s="51">
        <f t="shared" si="71"/>
        <v>0.9588774258711491</v>
      </c>
      <c r="J550" s="51">
        <f t="shared" ca="1" si="72"/>
        <v>1</v>
      </c>
      <c r="K550" s="47">
        <f t="shared" si="73"/>
        <v>132.77000000000001</v>
      </c>
      <c r="L550" s="47">
        <f t="shared" si="74"/>
        <v>133.36000000000001</v>
      </c>
      <c r="M550" s="47">
        <f t="shared" si="75"/>
        <v>132.69</v>
      </c>
      <c r="N550" s="47">
        <f t="shared" si="76"/>
        <v>132.91</v>
      </c>
      <c r="O550" s="48">
        <f t="shared" ca="1" si="77"/>
        <v>123884200</v>
      </c>
    </row>
    <row r="551" spans="1:15" x14ac:dyDescent="0.25">
      <c r="A551">
        <v>536</v>
      </c>
      <c r="B551" s="85">
        <v>41016</v>
      </c>
      <c r="C551" s="47">
        <v>137.84</v>
      </c>
      <c r="D551" s="47">
        <v>139.36000000000001</v>
      </c>
      <c r="E551" s="47">
        <v>137.69999999999999</v>
      </c>
      <c r="F551" s="47">
        <v>139.08000000000001</v>
      </c>
      <c r="G551" s="48">
        <v>147877600</v>
      </c>
      <c r="H551" s="47">
        <v>133.37</v>
      </c>
      <c r="I551" s="51">
        <f t="shared" si="71"/>
        <v>0.95894449237848711</v>
      </c>
      <c r="J551" s="51">
        <f t="shared" ca="1" si="72"/>
        <v>1</v>
      </c>
      <c r="K551" s="47">
        <f t="shared" si="73"/>
        <v>132.18</v>
      </c>
      <c r="L551" s="47">
        <f t="shared" si="74"/>
        <v>133.63999999999999</v>
      </c>
      <c r="M551" s="47">
        <f t="shared" si="75"/>
        <v>132.05000000000001</v>
      </c>
      <c r="N551" s="47">
        <f t="shared" si="76"/>
        <v>133.37</v>
      </c>
      <c r="O551" s="48">
        <f t="shared" ca="1" si="77"/>
        <v>147877600</v>
      </c>
    </row>
    <row r="552" spans="1:15" x14ac:dyDescent="0.25">
      <c r="A552">
        <v>537</v>
      </c>
      <c r="B552" s="85">
        <v>41015</v>
      </c>
      <c r="C552" s="47">
        <v>137.84</v>
      </c>
      <c r="D552" s="47">
        <v>138.04</v>
      </c>
      <c r="E552" s="47">
        <v>136.58000000000001</v>
      </c>
      <c r="F552" s="47">
        <v>137.05000000000001</v>
      </c>
      <c r="G552" s="48">
        <v>147825300</v>
      </c>
      <c r="H552" s="47">
        <v>131.41999999999999</v>
      </c>
      <c r="I552" s="51">
        <f t="shared" si="71"/>
        <v>0.9589201021524989</v>
      </c>
      <c r="J552" s="51">
        <f t="shared" ca="1" si="72"/>
        <v>1</v>
      </c>
      <c r="K552" s="47">
        <f t="shared" si="73"/>
        <v>132.18</v>
      </c>
      <c r="L552" s="47">
        <f t="shared" si="74"/>
        <v>132.37</v>
      </c>
      <c r="M552" s="47">
        <f t="shared" si="75"/>
        <v>130.97</v>
      </c>
      <c r="N552" s="47">
        <f t="shared" si="76"/>
        <v>131.41999999999999</v>
      </c>
      <c r="O552" s="48">
        <f t="shared" ca="1" si="77"/>
        <v>147825300</v>
      </c>
    </row>
    <row r="553" spans="1:15" x14ac:dyDescent="0.25">
      <c r="A553">
        <v>538</v>
      </c>
      <c r="B553" s="85">
        <v>41012</v>
      </c>
      <c r="C553" s="47">
        <v>138.47</v>
      </c>
      <c r="D553" s="47">
        <v>138.82</v>
      </c>
      <c r="E553" s="47">
        <v>137.01</v>
      </c>
      <c r="F553" s="47">
        <v>137.13999999999999</v>
      </c>
      <c r="G553" s="48">
        <v>169246700</v>
      </c>
      <c r="H553" s="47">
        <v>131.51</v>
      </c>
      <c r="I553" s="51">
        <f t="shared" si="71"/>
        <v>0.9589470613971125</v>
      </c>
      <c r="J553" s="51">
        <f t="shared" ca="1" si="72"/>
        <v>1</v>
      </c>
      <c r="K553" s="47">
        <f t="shared" si="73"/>
        <v>132.79</v>
      </c>
      <c r="L553" s="47">
        <f t="shared" si="74"/>
        <v>133.12</v>
      </c>
      <c r="M553" s="47">
        <f t="shared" si="75"/>
        <v>131.38999999999999</v>
      </c>
      <c r="N553" s="47">
        <f t="shared" si="76"/>
        <v>131.51</v>
      </c>
      <c r="O553" s="48">
        <f t="shared" ca="1" si="77"/>
        <v>169246700</v>
      </c>
    </row>
    <row r="554" spans="1:15" x14ac:dyDescent="0.25">
      <c r="A554">
        <v>539</v>
      </c>
      <c r="B554" s="85">
        <v>41011</v>
      </c>
      <c r="C554" s="47">
        <v>137.13</v>
      </c>
      <c r="D554" s="47">
        <v>138.9</v>
      </c>
      <c r="E554" s="47">
        <v>137.03</v>
      </c>
      <c r="F554" s="47">
        <v>138.79</v>
      </c>
      <c r="G554" s="48">
        <v>154321500</v>
      </c>
      <c r="H554" s="47">
        <v>133.09</v>
      </c>
      <c r="I554" s="51">
        <f t="shared" si="71"/>
        <v>0.95893075870019462</v>
      </c>
      <c r="J554" s="51">
        <f t="shared" ca="1" si="72"/>
        <v>1</v>
      </c>
      <c r="K554" s="47">
        <f t="shared" si="73"/>
        <v>131.5</v>
      </c>
      <c r="L554" s="47">
        <f t="shared" si="74"/>
        <v>133.19999999999999</v>
      </c>
      <c r="M554" s="47">
        <f t="shared" si="75"/>
        <v>131.4</v>
      </c>
      <c r="N554" s="47">
        <f t="shared" si="76"/>
        <v>133.09</v>
      </c>
      <c r="O554" s="48">
        <f t="shared" ca="1" si="77"/>
        <v>154321500</v>
      </c>
    </row>
    <row r="555" spans="1:15" x14ac:dyDescent="0.25">
      <c r="A555">
        <v>540</v>
      </c>
      <c r="B555" s="85">
        <v>41010</v>
      </c>
      <c r="C555" s="47">
        <v>137.29</v>
      </c>
      <c r="D555" s="47">
        <v>137.54</v>
      </c>
      <c r="E555" s="47">
        <v>136.75</v>
      </c>
      <c r="F555" s="47">
        <v>137</v>
      </c>
      <c r="G555" s="48">
        <v>154133000</v>
      </c>
      <c r="H555" s="47">
        <v>131.37</v>
      </c>
      <c r="I555" s="51">
        <f t="shared" si="71"/>
        <v>0.95890510948905117</v>
      </c>
      <c r="J555" s="51">
        <f t="shared" ca="1" si="72"/>
        <v>1</v>
      </c>
      <c r="K555" s="47">
        <f t="shared" si="73"/>
        <v>131.65</v>
      </c>
      <c r="L555" s="47">
        <f t="shared" si="74"/>
        <v>131.88999999999999</v>
      </c>
      <c r="M555" s="47">
        <f t="shared" si="75"/>
        <v>131.13</v>
      </c>
      <c r="N555" s="47">
        <f t="shared" si="76"/>
        <v>131.37</v>
      </c>
      <c r="O555" s="48">
        <f t="shared" ca="1" si="77"/>
        <v>154133000</v>
      </c>
    </row>
    <row r="556" spans="1:15" x14ac:dyDescent="0.25">
      <c r="A556">
        <v>541</v>
      </c>
      <c r="B556" s="85">
        <v>41009</v>
      </c>
      <c r="C556" s="47">
        <v>137.94999999999999</v>
      </c>
      <c r="D556" s="47">
        <v>138.34</v>
      </c>
      <c r="E556" s="47">
        <v>135.76</v>
      </c>
      <c r="F556" s="47">
        <v>135.9</v>
      </c>
      <c r="G556" s="48">
        <v>235360300</v>
      </c>
      <c r="H556" s="47">
        <v>130.32</v>
      </c>
      <c r="I556" s="51">
        <f t="shared" si="71"/>
        <v>0.95894039735099323</v>
      </c>
      <c r="J556" s="51">
        <f t="shared" ca="1" si="72"/>
        <v>1</v>
      </c>
      <c r="K556" s="47">
        <f t="shared" si="73"/>
        <v>132.29</v>
      </c>
      <c r="L556" s="47">
        <f t="shared" si="74"/>
        <v>132.66</v>
      </c>
      <c r="M556" s="47">
        <f t="shared" si="75"/>
        <v>130.19</v>
      </c>
      <c r="N556" s="47">
        <f t="shared" si="76"/>
        <v>130.32</v>
      </c>
      <c r="O556" s="48">
        <f t="shared" ca="1" si="77"/>
        <v>235360300</v>
      </c>
    </row>
    <row r="557" spans="1:15" x14ac:dyDescent="0.25">
      <c r="A557">
        <v>542</v>
      </c>
      <c r="B557" s="85">
        <v>41008</v>
      </c>
      <c r="C557" s="47">
        <v>138.03</v>
      </c>
      <c r="D557" s="47">
        <v>139.84</v>
      </c>
      <c r="E557" s="47">
        <v>137.84</v>
      </c>
      <c r="F557" s="47">
        <v>138.22</v>
      </c>
      <c r="G557" s="48">
        <v>127555900</v>
      </c>
      <c r="H557" s="47">
        <v>132.54</v>
      </c>
      <c r="I557" s="51">
        <f t="shared" si="71"/>
        <v>0.95890609173780927</v>
      </c>
      <c r="J557" s="51">
        <f t="shared" ca="1" si="72"/>
        <v>1</v>
      </c>
      <c r="K557" s="47">
        <f t="shared" si="73"/>
        <v>132.36000000000001</v>
      </c>
      <c r="L557" s="47">
        <f t="shared" si="74"/>
        <v>134.09</v>
      </c>
      <c r="M557" s="47">
        <f t="shared" si="75"/>
        <v>132.18</v>
      </c>
      <c r="N557" s="47">
        <f t="shared" si="76"/>
        <v>132.54</v>
      </c>
      <c r="O557" s="48">
        <f t="shared" ca="1" si="77"/>
        <v>127555900</v>
      </c>
    </row>
    <row r="558" spans="1:15" x14ac:dyDescent="0.25">
      <c r="A558">
        <v>543</v>
      </c>
      <c r="B558" s="85">
        <v>41004</v>
      </c>
      <c r="C558" s="47">
        <v>139.38</v>
      </c>
      <c r="D558" s="47">
        <v>140.19999999999999</v>
      </c>
      <c r="E558" s="47">
        <v>139.26</v>
      </c>
      <c r="F558" s="47">
        <v>139.79</v>
      </c>
      <c r="G558" s="48">
        <v>137439400</v>
      </c>
      <c r="H558" s="47">
        <v>134.05000000000001</v>
      </c>
      <c r="I558" s="51">
        <f t="shared" si="71"/>
        <v>0.95893840761141724</v>
      </c>
      <c r="J558" s="51">
        <f t="shared" ca="1" si="72"/>
        <v>1</v>
      </c>
      <c r="K558" s="47">
        <f t="shared" si="73"/>
        <v>133.66</v>
      </c>
      <c r="L558" s="47">
        <f t="shared" si="74"/>
        <v>134.44</v>
      </c>
      <c r="M558" s="47">
        <f t="shared" si="75"/>
        <v>133.54</v>
      </c>
      <c r="N558" s="47">
        <f t="shared" si="76"/>
        <v>134.05000000000001</v>
      </c>
      <c r="O558" s="48">
        <f t="shared" ca="1" si="77"/>
        <v>137439400</v>
      </c>
    </row>
    <row r="559" spans="1:15" x14ac:dyDescent="0.25">
      <c r="A559">
        <v>544</v>
      </c>
      <c r="B559" s="85">
        <v>41003</v>
      </c>
      <c r="C559" s="47">
        <v>140.22</v>
      </c>
      <c r="D559" s="47">
        <v>140.34</v>
      </c>
      <c r="E559" s="47">
        <v>139.34</v>
      </c>
      <c r="F559" s="47">
        <v>139.86000000000001</v>
      </c>
      <c r="G559" s="48">
        <v>146896000</v>
      </c>
      <c r="H559" s="47">
        <v>134.11000000000001</v>
      </c>
      <c r="I559" s="51">
        <f t="shared" si="71"/>
        <v>0.95888745888745885</v>
      </c>
      <c r="J559" s="51">
        <f t="shared" ca="1" si="72"/>
        <v>1</v>
      </c>
      <c r="K559" s="47">
        <f t="shared" si="73"/>
        <v>134.46</v>
      </c>
      <c r="L559" s="47">
        <f t="shared" si="74"/>
        <v>134.57</v>
      </c>
      <c r="M559" s="47">
        <f t="shared" si="75"/>
        <v>133.61000000000001</v>
      </c>
      <c r="N559" s="47">
        <f t="shared" si="76"/>
        <v>134.11000000000001</v>
      </c>
      <c r="O559" s="48">
        <f t="shared" ca="1" si="77"/>
        <v>146896000</v>
      </c>
    </row>
    <row r="560" spans="1:15" x14ac:dyDescent="0.25">
      <c r="A560">
        <v>545</v>
      </c>
      <c r="B560" s="85">
        <v>41002</v>
      </c>
      <c r="C560" s="47">
        <v>141.63999999999999</v>
      </c>
      <c r="D560" s="47">
        <v>141.88</v>
      </c>
      <c r="E560" s="47">
        <v>140.43</v>
      </c>
      <c r="F560" s="47">
        <v>141.26</v>
      </c>
      <c r="G560" s="48">
        <v>155806700</v>
      </c>
      <c r="H560" s="47">
        <v>135.46</v>
      </c>
      <c r="I560" s="51">
        <f t="shared" si="71"/>
        <v>0.95894095993204032</v>
      </c>
      <c r="J560" s="51">
        <f t="shared" ca="1" si="72"/>
        <v>1</v>
      </c>
      <c r="K560" s="47">
        <f t="shared" si="73"/>
        <v>135.82</v>
      </c>
      <c r="L560" s="47">
        <f t="shared" si="74"/>
        <v>136.05000000000001</v>
      </c>
      <c r="M560" s="47">
        <f t="shared" si="75"/>
        <v>134.66</v>
      </c>
      <c r="N560" s="47">
        <f t="shared" si="76"/>
        <v>135.46</v>
      </c>
      <c r="O560" s="48">
        <f t="shared" ca="1" si="77"/>
        <v>155806700</v>
      </c>
    </row>
    <row r="561" spans="1:15" x14ac:dyDescent="0.25">
      <c r="A561">
        <v>546</v>
      </c>
      <c r="B561" s="85">
        <v>41001</v>
      </c>
      <c r="C561" s="47">
        <v>140.63999999999999</v>
      </c>
      <c r="D561" s="47">
        <v>142.21</v>
      </c>
      <c r="E561" s="47">
        <v>140.36000000000001</v>
      </c>
      <c r="F561" s="47">
        <v>141.84</v>
      </c>
      <c r="G561" s="48">
        <v>151741100</v>
      </c>
      <c r="H561" s="47">
        <v>136.01</v>
      </c>
      <c r="I561" s="51">
        <f t="shared" si="71"/>
        <v>0.9588973491257754</v>
      </c>
      <c r="J561" s="51">
        <f t="shared" ca="1" si="72"/>
        <v>1</v>
      </c>
      <c r="K561" s="47">
        <f t="shared" si="73"/>
        <v>134.86000000000001</v>
      </c>
      <c r="L561" s="47">
        <f t="shared" si="74"/>
        <v>136.36000000000001</v>
      </c>
      <c r="M561" s="47">
        <f t="shared" si="75"/>
        <v>134.59</v>
      </c>
      <c r="N561" s="47">
        <f t="shared" si="76"/>
        <v>136.01</v>
      </c>
      <c r="O561" s="48">
        <f t="shared" ca="1" si="77"/>
        <v>151741100</v>
      </c>
    </row>
    <row r="562" spans="1:15" x14ac:dyDescent="0.25">
      <c r="A562">
        <v>547</v>
      </c>
      <c r="B562" s="85">
        <v>40998</v>
      </c>
      <c r="C562" s="47">
        <v>140.91999999999999</v>
      </c>
      <c r="D562" s="47">
        <v>141.05000000000001</v>
      </c>
      <c r="E562" s="47">
        <v>140.05000000000001</v>
      </c>
      <c r="F562" s="47">
        <v>140.81</v>
      </c>
      <c r="G562" s="48">
        <v>135486800</v>
      </c>
      <c r="H562" s="47">
        <v>135.02000000000001</v>
      </c>
      <c r="I562" s="51">
        <f t="shared" si="71"/>
        <v>0.95888076130956612</v>
      </c>
      <c r="J562" s="51">
        <f t="shared" ca="1" si="72"/>
        <v>1</v>
      </c>
      <c r="K562" s="47">
        <f t="shared" si="73"/>
        <v>135.13</v>
      </c>
      <c r="L562" s="47">
        <f t="shared" si="74"/>
        <v>135.25</v>
      </c>
      <c r="M562" s="47">
        <f t="shared" si="75"/>
        <v>134.29</v>
      </c>
      <c r="N562" s="47">
        <f t="shared" si="76"/>
        <v>135.02000000000001</v>
      </c>
      <c r="O562" s="48">
        <f t="shared" ca="1" si="77"/>
        <v>135486800</v>
      </c>
    </row>
    <row r="563" spans="1:15" x14ac:dyDescent="0.25">
      <c r="A563">
        <v>548</v>
      </c>
      <c r="B563" s="85">
        <v>40997</v>
      </c>
      <c r="C563" s="47">
        <v>139.63999999999999</v>
      </c>
      <c r="D563" s="47">
        <v>140.49</v>
      </c>
      <c r="E563" s="47">
        <v>139.09</v>
      </c>
      <c r="F563" s="47">
        <v>140.22999999999999</v>
      </c>
      <c r="G563" s="48">
        <v>164963700</v>
      </c>
      <c r="H563" s="47">
        <v>134.47</v>
      </c>
      <c r="I563" s="51">
        <f t="shared" si="71"/>
        <v>0.95892462383227561</v>
      </c>
      <c r="J563" s="51">
        <f t="shared" ca="1" si="72"/>
        <v>1</v>
      </c>
      <c r="K563" s="47">
        <f t="shared" si="73"/>
        <v>133.9</v>
      </c>
      <c r="L563" s="47">
        <f t="shared" si="74"/>
        <v>134.72</v>
      </c>
      <c r="M563" s="47">
        <f t="shared" si="75"/>
        <v>133.38</v>
      </c>
      <c r="N563" s="47">
        <f t="shared" si="76"/>
        <v>134.47</v>
      </c>
      <c r="O563" s="48">
        <f t="shared" ca="1" si="77"/>
        <v>164963700</v>
      </c>
    </row>
    <row r="564" spans="1:15" x14ac:dyDescent="0.25">
      <c r="A564">
        <v>549</v>
      </c>
      <c r="B564" s="85">
        <v>40996</v>
      </c>
      <c r="C564" s="47">
        <v>141.1</v>
      </c>
      <c r="D564" s="47">
        <v>141.32</v>
      </c>
      <c r="E564" s="47">
        <v>139.63999999999999</v>
      </c>
      <c r="F564" s="47">
        <v>140.47</v>
      </c>
      <c r="G564" s="48">
        <v>148562100</v>
      </c>
      <c r="H564" s="47">
        <v>134.69999999999999</v>
      </c>
      <c r="I564" s="51">
        <f t="shared" si="71"/>
        <v>0.9589236135829714</v>
      </c>
      <c r="J564" s="51">
        <f t="shared" ca="1" si="72"/>
        <v>1</v>
      </c>
      <c r="K564" s="47">
        <f t="shared" si="73"/>
        <v>135.30000000000001</v>
      </c>
      <c r="L564" s="47">
        <f t="shared" si="74"/>
        <v>135.52000000000001</v>
      </c>
      <c r="M564" s="47">
        <f t="shared" si="75"/>
        <v>133.9</v>
      </c>
      <c r="N564" s="47">
        <f t="shared" si="76"/>
        <v>134.69999999999999</v>
      </c>
      <c r="O564" s="48">
        <f t="shared" ca="1" si="77"/>
        <v>148562100</v>
      </c>
    </row>
    <row r="565" spans="1:15" x14ac:dyDescent="0.25">
      <c r="A565">
        <v>550</v>
      </c>
      <c r="B565" s="85">
        <v>40995</v>
      </c>
      <c r="C565" s="47">
        <v>141.74</v>
      </c>
      <c r="D565" s="47">
        <v>141.83000000000001</v>
      </c>
      <c r="E565" s="47">
        <v>141.08000000000001</v>
      </c>
      <c r="F565" s="47">
        <v>141.16999999999999</v>
      </c>
      <c r="G565" s="48">
        <v>119868500</v>
      </c>
      <c r="H565" s="47">
        <v>135.37</v>
      </c>
      <c r="I565" s="51">
        <f t="shared" si="71"/>
        <v>0.9589147835942482</v>
      </c>
      <c r="J565" s="51">
        <f t="shared" ca="1" si="72"/>
        <v>1</v>
      </c>
      <c r="K565" s="47">
        <f t="shared" si="73"/>
        <v>135.91999999999999</v>
      </c>
      <c r="L565" s="47">
        <f t="shared" si="74"/>
        <v>136</v>
      </c>
      <c r="M565" s="47">
        <f t="shared" si="75"/>
        <v>135.28</v>
      </c>
      <c r="N565" s="47">
        <f t="shared" si="76"/>
        <v>135.37</v>
      </c>
      <c r="O565" s="48">
        <f t="shared" ca="1" si="77"/>
        <v>119868500</v>
      </c>
    </row>
    <row r="566" spans="1:15" x14ac:dyDescent="0.25">
      <c r="A566">
        <v>551</v>
      </c>
      <c r="B566" s="85">
        <v>40994</v>
      </c>
      <c r="C566" s="47">
        <v>140.65</v>
      </c>
      <c r="D566" s="47">
        <v>141.61000000000001</v>
      </c>
      <c r="E566" s="47">
        <v>140.6</v>
      </c>
      <c r="F566" s="47">
        <v>141.61000000000001</v>
      </c>
      <c r="G566" s="48">
        <v>120164000</v>
      </c>
      <c r="H566" s="47">
        <v>135.79</v>
      </c>
      <c r="I566" s="51">
        <f t="shared" si="71"/>
        <v>0.95890120754184016</v>
      </c>
      <c r="J566" s="51">
        <f t="shared" ca="1" si="72"/>
        <v>1</v>
      </c>
      <c r="K566" s="47">
        <f t="shared" si="73"/>
        <v>134.87</v>
      </c>
      <c r="L566" s="47">
        <f t="shared" si="74"/>
        <v>135.79</v>
      </c>
      <c r="M566" s="47">
        <f t="shared" si="75"/>
        <v>134.82</v>
      </c>
      <c r="N566" s="47">
        <f t="shared" si="76"/>
        <v>135.79</v>
      </c>
      <c r="O566" s="48">
        <f t="shared" ca="1" si="77"/>
        <v>120164000</v>
      </c>
    </row>
    <row r="567" spans="1:15" x14ac:dyDescent="0.25">
      <c r="A567">
        <v>552</v>
      </c>
      <c r="B567" s="85">
        <v>40991</v>
      </c>
      <c r="C567" s="47">
        <v>139.32</v>
      </c>
      <c r="D567" s="47">
        <v>139.81</v>
      </c>
      <c r="E567" s="47">
        <v>138.55000000000001</v>
      </c>
      <c r="F567" s="47">
        <v>139.65</v>
      </c>
      <c r="G567" s="48">
        <v>120521000</v>
      </c>
      <c r="H567" s="47">
        <v>133.91</v>
      </c>
      <c r="I567" s="51">
        <f t="shared" si="71"/>
        <v>0.95889724310776936</v>
      </c>
      <c r="J567" s="51">
        <f t="shared" ca="1" si="72"/>
        <v>1</v>
      </c>
      <c r="K567" s="47">
        <f t="shared" si="73"/>
        <v>133.59</v>
      </c>
      <c r="L567" s="47">
        <f t="shared" si="74"/>
        <v>134.06</v>
      </c>
      <c r="M567" s="47">
        <f t="shared" si="75"/>
        <v>132.86000000000001</v>
      </c>
      <c r="N567" s="47">
        <f t="shared" si="76"/>
        <v>133.91</v>
      </c>
      <c r="O567" s="48">
        <f t="shared" ca="1" si="77"/>
        <v>120521000</v>
      </c>
    </row>
    <row r="568" spans="1:15" x14ac:dyDescent="0.25">
      <c r="A568">
        <v>553</v>
      </c>
      <c r="B568" s="85">
        <v>40990</v>
      </c>
      <c r="C568" s="47">
        <v>139.18</v>
      </c>
      <c r="D568" s="47">
        <v>139.55000000000001</v>
      </c>
      <c r="E568" s="47">
        <v>138.74</v>
      </c>
      <c r="F568" s="47">
        <v>139.19999999999999</v>
      </c>
      <c r="G568" s="48">
        <v>135216700</v>
      </c>
      <c r="H568" s="47">
        <v>133.47999999999999</v>
      </c>
      <c r="I568" s="51">
        <f t="shared" si="71"/>
        <v>0.95890804597701151</v>
      </c>
      <c r="J568" s="51">
        <f t="shared" ca="1" si="72"/>
        <v>1</v>
      </c>
      <c r="K568" s="47">
        <f t="shared" si="73"/>
        <v>133.46</v>
      </c>
      <c r="L568" s="47">
        <f t="shared" si="74"/>
        <v>133.82</v>
      </c>
      <c r="M568" s="47">
        <f t="shared" si="75"/>
        <v>133.04</v>
      </c>
      <c r="N568" s="47">
        <f t="shared" si="76"/>
        <v>133.47999999999999</v>
      </c>
      <c r="O568" s="48">
        <f t="shared" ca="1" si="77"/>
        <v>135216700</v>
      </c>
    </row>
    <row r="569" spans="1:15" x14ac:dyDescent="0.25">
      <c r="A569">
        <v>554</v>
      </c>
      <c r="B569" s="85">
        <v>40989</v>
      </c>
      <c r="C569" s="47">
        <v>140.52000000000001</v>
      </c>
      <c r="D569" s="47">
        <v>140.65</v>
      </c>
      <c r="E569" s="47">
        <v>139.91999999999999</v>
      </c>
      <c r="F569" s="47">
        <v>140.21</v>
      </c>
      <c r="G569" s="48">
        <v>122388400</v>
      </c>
      <c r="H569" s="47">
        <v>134.44999999999999</v>
      </c>
      <c r="I569" s="51">
        <f t="shared" si="71"/>
        <v>0.95891876471007764</v>
      </c>
      <c r="J569" s="51">
        <f t="shared" ca="1" si="72"/>
        <v>1</v>
      </c>
      <c r="K569" s="47">
        <f t="shared" si="73"/>
        <v>134.75</v>
      </c>
      <c r="L569" s="47">
        <f t="shared" si="74"/>
        <v>134.87</v>
      </c>
      <c r="M569" s="47">
        <f t="shared" si="75"/>
        <v>134.16999999999999</v>
      </c>
      <c r="N569" s="47">
        <f t="shared" si="76"/>
        <v>134.44999999999999</v>
      </c>
      <c r="O569" s="48">
        <f t="shared" ca="1" si="77"/>
        <v>122388400</v>
      </c>
    </row>
    <row r="570" spans="1:15" x14ac:dyDescent="0.25">
      <c r="A570">
        <v>555</v>
      </c>
      <c r="B570" s="85">
        <v>40988</v>
      </c>
      <c r="C570" s="47">
        <v>140.05000000000001</v>
      </c>
      <c r="D570" s="47">
        <v>140.61000000000001</v>
      </c>
      <c r="E570" s="47">
        <v>139.63999999999999</v>
      </c>
      <c r="F570" s="47">
        <v>140.44</v>
      </c>
      <c r="G570" s="48">
        <v>121729700</v>
      </c>
      <c r="H570" s="47">
        <v>134.66999999999999</v>
      </c>
      <c r="I570" s="51">
        <f t="shared" si="71"/>
        <v>0.95891483907718589</v>
      </c>
      <c r="J570" s="51">
        <f t="shared" ca="1" si="72"/>
        <v>1</v>
      </c>
      <c r="K570" s="47">
        <f t="shared" si="73"/>
        <v>134.30000000000001</v>
      </c>
      <c r="L570" s="47">
        <f t="shared" si="74"/>
        <v>134.83000000000001</v>
      </c>
      <c r="M570" s="47">
        <f t="shared" si="75"/>
        <v>133.9</v>
      </c>
      <c r="N570" s="47">
        <f t="shared" si="76"/>
        <v>134.66999999999999</v>
      </c>
      <c r="O570" s="48">
        <f t="shared" ca="1" si="77"/>
        <v>121729700</v>
      </c>
    </row>
    <row r="571" spans="1:15" x14ac:dyDescent="0.25">
      <c r="A571">
        <v>556</v>
      </c>
      <c r="B571" s="85">
        <v>40987</v>
      </c>
      <c r="C571" s="47">
        <v>140.21</v>
      </c>
      <c r="D571" s="47">
        <v>141.28</v>
      </c>
      <c r="E571" s="47">
        <v>140.11000000000001</v>
      </c>
      <c r="F571" s="47">
        <v>140.85</v>
      </c>
      <c r="G571" s="48">
        <v>125291100</v>
      </c>
      <c r="H571" s="47">
        <v>135.06</v>
      </c>
      <c r="I571" s="51">
        <f t="shared" si="71"/>
        <v>0.95889243876464325</v>
      </c>
      <c r="J571" s="51">
        <f t="shared" ca="1" si="72"/>
        <v>1</v>
      </c>
      <c r="K571" s="47">
        <f t="shared" si="73"/>
        <v>134.44999999999999</v>
      </c>
      <c r="L571" s="47">
        <f t="shared" si="74"/>
        <v>135.47</v>
      </c>
      <c r="M571" s="47">
        <f t="shared" si="75"/>
        <v>134.35</v>
      </c>
      <c r="N571" s="47">
        <f t="shared" si="76"/>
        <v>135.06</v>
      </c>
      <c r="O571" s="48">
        <f t="shared" ca="1" si="77"/>
        <v>125291100</v>
      </c>
    </row>
    <row r="572" spans="1:15" x14ac:dyDescent="0.25">
      <c r="A572">
        <v>557</v>
      </c>
      <c r="B572" s="85">
        <v>40984</v>
      </c>
      <c r="C572" s="47">
        <v>140.36000000000001</v>
      </c>
      <c r="D572" s="47">
        <v>140.47999999999999</v>
      </c>
      <c r="E572" s="47">
        <v>140</v>
      </c>
      <c r="F572" s="47">
        <v>140.30000000000001</v>
      </c>
      <c r="G572" s="48">
        <v>152893500</v>
      </c>
      <c r="H572" s="47">
        <v>134.54</v>
      </c>
      <c r="I572" s="51">
        <f t="shared" si="71"/>
        <v>0.95894511760513168</v>
      </c>
      <c r="J572" s="51">
        <f t="shared" ca="1" si="72"/>
        <v>1</v>
      </c>
      <c r="K572" s="47">
        <f t="shared" si="73"/>
        <v>134.6</v>
      </c>
      <c r="L572" s="47">
        <f t="shared" si="74"/>
        <v>134.71</v>
      </c>
      <c r="M572" s="47">
        <f t="shared" si="75"/>
        <v>134.25</v>
      </c>
      <c r="N572" s="47">
        <f t="shared" si="76"/>
        <v>134.54</v>
      </c>
      <c r="O572" s="48">
        <f t="shared" ca="1" si="77"/>
        <v>152893500</v>
      </c>
    </row>
    <row r="573" spans="1:15" x14ac:dyDescent="0.25">
      <c r="A573">
        <v>558</v>
      </c>
      <c r="B573" s="85">
        <v>40983</v>
      </c>
      <c r="C573" s="47">
        <v>140.12</v>
      </c>
      <c r="D573" s="47">
        <v>140.78</v>
      </c>
      <c r="E573" s="47">
        <v>139.76</v>
      </c>
      <c r="F573" s="47">
        <v>140.72</v>
      </c>
      <c r="G573" s="48">
        <v>165118500</v>
      </c>
      <c r="H573" s="47">
        <v>134.35</v>
      </c>
      <c r="I573" s="51">
        <f t="shared" si="71"/>
        <v>0.95473280272882322</v>
      </c>
      <c r="J573" s="51">
        <f t="shared" ca="1" si="72"/>
        <v>1</v>
      </c>
      <c r="K573" s="47">
        <f t="shared" si="73"/>
        <v>133.78</v>
      </c>
      <c r="L573" s="47">
        <f t="shared" si="74"/>
        <v>134.41</v>
      </c>
      <c r="M573" s="47">
        <f t="shared" si="75"/>
        <v>133.43</v>
      </c>
      <c r="N573" s="47">
        <f t="shared" si="76"/>
        <v>134.35</v>
      </c>
      <c r="O573" s="48">
        <f t="shared" ca="1" si="77"/>
        <v>165118500</v>
      </c>
    </row>
    <row r="574" spans="1:15" x14ac:dyDescent="0.25">
      <c r="A574">
        <v>559</v>
      </c>
      <c r="B574" s="85">
        <v>40982</v>
      </c>
      <c r="C574" s="47">
        <v>140.1</v>
      </c>
      <c r="D574" s="47">
        <v>140.44999999999999</v>
      </c>
      <c r="E574" s="47">
        <v>139.47999999999999</v>
      </c>
      <c r="F574" s="47">
        <v>139.91</v>
      </c>
      <c r="G574" s="48">
        <v>145163600</v>
      </c>
      <c r="H574" s="47">
        <v>133.58000000000001</v>
      </c>
      <c r="I574" s="51">
        <f t="shared" si="71"/>
        <v>0.95475662926166838</v>
      </c>
      <c r="J574" s="51">
        <f t="shared" ca="1" si="72"/>
        <v>1</v>
      </c>
      <c r="K574" s="47">
        <f t="shared" si="73"/>
        <v>133.76</v>
      </c>
      <c r="L574" s="47">
        <f t="shared" si="74"/>
        <v>134.1</v>
      </c>
      <c r="M574" s="47">
        <f t="shared" si="75"/>
        <v>133.16999999999999</v>
      </c>
      <c r="N574" s="47">
        <f t="shared" si="76"/>
        <v>133.58000000000001</v>
      </c>
      <c r="O574" s="48">
        <f t="shared" ca="1" si="77"/>
        <v>145163600</v>
      </c>
    </row>
    <row r="575" spans="1:15" x14ac:dyDescent="0.25">
      <c r="A575">
        <v>560</v>
      </c>
      <c r="B575" s="85">
        <v>40981</v>
      </c>
      <c r="C575" s="47">
        <v>138.32</v>
      </c>
      <c r="D575" s="47">
        <v>140.13</v>
      </c>
      <c r="E575" s="47">
        <v>138.09</v>
      </c>
      <c r="F575" s="47">
        <v>140.06</v>
      </c>
      <c r="G575" s="48">
        <v>184090500</v>
      </c>
      <c r="H575" s="47">
        <v>133.72</v>
      </c>
      <c r="I575" s="51">
        <f t="shared" si="71"/>
        <v>0.95473368556332994</v>
      </c>
      <c r="J575" s="51">
        <f t="shared" ca="1" si="72"/>
        <v>1</v>
      </c>
      <c r="K575" s="47">
        <f t="shared" si="73"/>
        <v>132.06</v>
      </c>
      <c r="L575" s="47">
        <f t="shared" si="74"/>
        <v>133.79</v>
      </c>
      <c r="M575" s="47">
        <f t="shared" si="75"/>
        <v>131.84</v>
      </c>
      <c r="N575" s="47">
        <f t="shared" si="76"/>
        <v>133.72</v>
      </c>
      <c r="O575" s="48">
        <f t="shared" ca="1" si="77"/>
        <v>184090500</v>
      </c>
    </row>
    <row r="576" spans="1:15" x14ac:dyDescent="0.25">
      <c r="A576">
        <v>561</v>
      </c>
      <c r="B576" s="85">
        <v>40980</v>
      </c>
      <c r="C576" s="47">
        <v>137.55000000000001</v>
      </c>
      <c r="D576" s="47">
        <v>137.76</v>
      </c>
      <c r="E576" s="47">
        <v>137.09</v>
      </c>
      <c r="F576" s="47">
        <v>137.58000000000001</v>
      </c>
      <c r="G576" s="48">
        <v>104003500</v>
      </c>
      <c r="H576" s="47">
        <v>131.35</v>
      </c>
      <c r="I576" s="51">
        <f t="shared" si="71"/>
        <v>0.95471725541503116</v>
      </c>
      <c r="J576" s="51">
        <f t="shared" ca="1" si="72"/>
        <v>1</v>
      </c>
      <c r="K576" s="47">
        <f t="shared" si="73"/>
        <v>131.32</v>
      </c>
      <c r="L576" s="47">
        <f t="shared" si="74"/>
        <v>131.52000000000001</v>
      </c>
      <c r="M576" s="47">
        <f t="shared" si="75"/>
        <v>130.88</v>
      </c>
      <c r="N576" s="47">
        <f t="shared" si="76"/>
        <v>131.35</v>
      </c>
      <c r="O576" s="48">
        <f t="shared" ca="1" si="77"/>
        <v>104003500</v>
      </c>
    </row>
    <row r="577" spans="1:15" x14ac:dyDescent="0.25">
      <c r="A577">
        <v>562</v>
      </c>
      <c r="B577" s="85">
        <v>40977</v>
      </c>
      <c r="C577" s="47">
        <v>137.30000000000001</v>
      </c>
      <c r="D577" s="47">
        <v>137.93</v>
      </c>
      <c r="E577" s="47">
        <v>137.13</v>
      </c>
      <c r="F577" s="47">
        <v>137.57</v>
      </c>
      <c r="G577" s="48">
        <v>122836800</v>
      </c>
      <c r="H577" s="47">
        <v>131.34</v>
      </c>
      <c r="I577" s="51">
        <f t="shared" si="71"/>
        <v>0.9547139638002472</v>
      </c>
      <c r="J577" s="51">
        <f t="shared" ca="1" si="72"/>
        <v>1</v>
      </c>
      <c r="K577" s="47">
        <f t="shared" si="73"/>
        <v>131.08000000000001</v>
      </c>
      <c r="L577" s="47">
        <f t="shared" si="74"/>
        <v>131.68</v>
      </c>
      <c r="M577" s="47">
        <f t="shared" si="75"/>
        <v>130.91999999999999</v>
      </c>
      <c r="N577" s="47">
        <f t="shared" si="76"/>
        <v>131.34</v>
      </c>
      <c r="O577" s="48">
        <f t="shared" ca="1" si="77"/>
        <v>122836800</v>
      </c>
    </row>
    <row r="578" spans="1:15" x14ac:dyDescent="0.25">
      <c r="A578">
        <v>563</v>
      </c>
      <c r="B578" s="85">
        <v>40976</v>
      </c>
      <c r="C578" s="47">
        <v>136.52000000000001</v>
      </c>
      <c r="D578" s="47">
        <v>137.32</v>
      </c>
      <c r="E578" s="47">
        <v>136.24</v>
      </c>
      <c r="F578" s="47">
        <v>137.04</v>
      </c>
      <c r="G578" s="48">
        <v>116968900</v>
      </c>
      <c r="H578" s="47">
        <v>130.84</v>
      </c>
      <c r="I578" s="51">
        <f t="shared" si="71"/>
        <v>0.95475773496789262</v>
      </c>
      <c r="J578" s="51">
        <f t="shared" ca="1" si="72"/>
        <v>1</v>
      </c>
      <c r="K578" s="47">
        <f t="shared" si="73"/>
        <v>130.34</v>
      </c>
      <c r="L578" s="47">
        <f t="shared" si="74"/>
        <v>131.11000000000001</v>
      </c>
      <c r="M578" s="47">
        <f t="shared" si="75"/>
        <v>130.08000000000001</v>
      </c>
      <c r="N578" s="47">
        <f t="shared" si="76"/>
        <v>130.84</v>
      </c>
      <c r="O578" s="48">
        <f t="shared" ca="1" si="77"/>
        <v>116968900</v>
      </c>
    </row>
    <row r="579" spans="1:15" x14ac:dyDescent="0.25">
      <c r="A579">
        <v>564</v>
      </c>
      <c r="B579" s="85">
        <v>40975</v>
      </c>
      <c r="C579" s="47">
        <v>135.06</v>
      </c>
      <c r="D579" s="47">
        <v>135.91</v>
      </c>
      <c r="E579" s="47">
        <v>134.93</v>
      </c>
      <c r="F579" s="47">
        <v>135.69</v>
      </c>
      <c r="G579" s="48">
        <v>143692200</v>
      </c>
      <c r="H579" s="47">
        <v>129.55000000000001</v>
      </c>
      <c r="I579" s="51">
        <f t="shared" si="71"/>
        <v>0.95474979733215426</v>
      </c>
      <c r="J579" s="51">
        <f t="shared" ca="1" si="72"/>
        <v>1</v>
      </c>
      <c r="K579" s="47">
        <f t="shared" si="73"/>
        <v>128.94999999999999</v>
      </c>
      <c r="L579" s="47">
        <f t="shared" si="74"/>
        <v>129.76</v>
      </c>
      <c r="M579" s="47">
        <f t="shared" si="75"/>
        <v>128.82</v>
      </c>
      <c r="N579" s="47">
        <f t="shared" si="76"/>
        <v>129.55000000000001</v>
      </c>
      <c r="O579" s="48">
        <f t="shared" ca="1" si="77"/>
        <v>143692200</v>
      </c>
    </row>
    <row r="580" spans="1:15" x14ac:dyDescent="0.25">
      <c r="A580">
        <v>565</v>
      </c>
      <c r="B580" s="85">
        <v>40974</v>
      </c>
      <c r="C580" s="47">
        <v>135.35</v>
      </c>
      <c r="D580" s="47">
        <v>135.43</v>
      </c>
      <c r="E580" s="47">
        <v>134.36000000000001</v>
      </c>
      <c r="F580" s="47">
        <v>134.75</v>
      </c>
      <c r="G580" s="48">
        <v>202129900</v>
      </c>
      <c r="H580" s="47">
        <v>128.65</v>
      </c>
      <c r="I580" s="51">
        <f t="shared" si="71"/>
        <v>0.95473098330241191</v>
      </c>
      <c r="J580" s="51">
        <f t="shared" ca="1" si="72"/>
        <v>1</v>
      </c>
      <c r="K580" s="47">
        <f t="shared" si="73"/>
        <v>129.22</v>
      </c>
      <c r="L580" s="47">
        <f t="shared" si="74"/>
        <v>129.30000000000001</v>
      </c>
      <c r="M580" s="47">
        <f t="shared" si="75"/>
        <v>128.28</v>
      </c>
      <c r="N580" s="47">
        <f t="shared" si="76"/>
        <v>128.65</v>
      </c>
      <c r="O580" s="48">
        <f t="shared" ca="1" si="77"/>
        <v>202129900</v>
      </c>
    </row>
    <row r="581" spans="1:15" x14ac:dyDescent="0.25">
      <c r="A581">
        <v>566</v>
      </c>
      <c r="B581" s="85">
        <v>40973</v>
      </c>
      <c r="C581" s="47">
        <v>137.1</v>
      </c>
      <c r="D581" s="47">
        <v>137.19999999999999</v>
      </c>
      <c r="E581" s="47">
        <v>136.28</v>
      </c>
      <c r="F581" s="47">
        <v>136.75</v>
      </c>
      <c r="G581" s="48">
        <v>140765000</v>
      </c>
      <c r="H581" s="47">
        <v>130.56</v>
      </c>
      <c r="I581" s="51">
        <f t="shared" si="71"/>
        <v>0.95473491773308961</v>
      </c>
      <c r="J581" s="51">
        <f t="shared" ca="1" si="72"/>
        <v>1</v>
      </c>
      <c r="K581" s="47">
        <f t="shared" si="73"/>
        <v>130.88999999999999</v>
      </c>
      <c r="L581" s="47">
        <f t="shared" si="74"/>
        <v>130.99</v>
      </c>
      <c r="M581" s="47">
        <f t="shared" si="75"/>
        <v>130.11000000000001</v>
      </c>
      <c r="N581" s="47">
        <f t="shared" si="76"/>
        <v>130.56</v>
      </c>
      <c r="O581" s="48">
        <f t="shared" ca="1" si="77"/>
        <v>140765000</v>
      </c>
    </row>
    <row r="582" spans="1:15" x14ac:dyDescent="0.25">
      <c r="A582">
        <v>567</v>
      </c>
      <c r="B582" s="85">
        <v>40970</v>
      </c>
      <c r="C582" s="47">
        <v>137.63999999999999</v>
      </c>
      <c r="D582" s="47">
        <v>137.82</v>
      </c>
      <c r="E582" s="47">
        <v>137</v>
      </c>
      <c r="F582" s="47">
        <v>137.31</v>
      </c>
      <c r="G582" s="48">
        <v>120638300</v>
      </c>
      <c r="H582" s="47">
        <v>131.09</v>
      </c>
      <c r="I582" s="51">
        <f t="shared" si="71"/>
        <v>0.95470104143907941</v>
      </c>
      <c r="J582" s="51">
        <f t="shared" ca="1" si="72"/>
        <v>1</v>
      </c>
      <c r="K582" s="47">
        <f t="shared" si="73"/>
        <v>131.41</v>
      </c>
      <c r="L582" s="47">
        <f t="shared" si="74"/>
        <v>131.58000000000001</v>
      </c>
      <c r="M582" s="47">
        <f t="shared" si="75"/>
        <v>130.79</v>
      </c>
      <c r="N582" s="47">
        <f t="shared" si="76"/>
        <v>131.09</v>
      </c>
      <c r="O582" s="48">
        <f t="shared" ca="1" si="77"/>
        <v>120638300</v>
      </c>
    </row>
    <row r="583" spans="1:15" x14ac:dyDescent="0.25">
      <c r="A583">
        <v>568</v>
      </c>
      <c r="B583" s="85">
        <v>40969</v>
      </c>
      <c r="C583" s="47">
        <v>137.31</v>
      </c>
      <c r="D583" s="47">
        <v>137.99</v>
      </c>
      <c r="E583" s="47">
        <v>136.93</v>
      </c>
      <c r="F583" s="47">
        <v>137.72999999999999</v>
      </c>
      <c r="G583" s="48">
        <v>145023500</v>
      </c>
      <c r="H583" s="47">
        <v>131.49</v>
      </c>
      <c r="I583" s="51">
        <f t="shared" si="71"/>
        <v>0.95469396645610993</v>
      </c>
      <c r="J583" s="51">
        <f t="shared" ca="1" si="72"/>
        <v>1</v>
      </c>
      <c r="K583" s="47">
        <f t="shared" si="73"/>
        <v>131.09</v>
      </c>
      <c r="L583" s="47">
        <f t="shared" si="74"/>
        <v>131.74</v>
      </c>
      <c r="M583" s="47">
        <f t="shared" si="75"/>
        <v>130.72999999999999</v>
      </c>
      <c r="N583" s="47">
        <f t="shared" si="76"/>
        <v>131.49</v>
      </c>
      <c r="O583" s="48">
        <f t="shared" ca="1" si="77"/>
        <v>145023500</v>
      </c>
    </row>
    <row r="584" spans="1:15" x14ac:dyDescent="0.25">
      <c r="A584">
        <v>569</v>
      </c>
      <c r="B584" s="85">
        <v>40968</v>
      </c>
      <c r="C584" s="47">
        <v>137.76</v>
      </c>
      <c r="D584" s="47">
        <v>138.19</v>
      </c>
      <c r="E584" s="47">
        <v>136.54</v>
      </c>
      <c r="F584" s="47">
        <v>137.02000000000001</v>
      </c>
      <c r="G584" s="48">
        <v>185934700</v>
      </c>
      <c r="H584" s="47">
        <v>130.82</v>
      </c>
      <c r="I584" s="51">
        <f t="shared" si="71"/>
        <v>0.95475113122171928</v>
      </c>
      <c r="J584" s="51">
        <f t="shared" ca="1" si="72"/>
        <v>1</v>
      </c>
      <c r="K584" s="47">
        <f t="shared" si="73"/>
        <v>131.53</v>
      </c>
      <c r="L584" s="47">
        <f t="shared" si="74"/>
        <v>131.94</v>
      </c>
      <c r="M584" s="47">
        <f t="shared" si="75"/>
        <v>130.36000000000001</v>
      </c>
      <c r="N584" s="47">
        <f t="shared" si="76"/>
        <v>130.82</v>
      </c>
      <c r="O584" s="48">
        <f t="shared" ca="1" si="77"/>
        <v>185934700</v>
      </c>
    </row>
    <row r="585" spans="1:15" x14ac:dyDescent="0.25">
      <c r="A585">
        <v>570</v>
      </c>
      <c r="B585" s="85">
        <v>40967</v>
      </c>
      <c r="C585" s="47">
        <v>137.19999999999999</v>
      </c>
      <c r="D585" s="47">
        <v>137.72</v>
      </c>
      <c r="E585" s="47">
        <v>136.93</v>
      </c>
      <c r="F585" s="47">
        <v>137.56</v>
      </c>
      <c r="G585" s="48">
        <v>129355900</v>
      </c>
      <c r="H585" s="47">
        <v>131.33000000000001</v>
      </c>
      <c r="I585" s="51">
        <f t="shared" si="71"/>
        <v>0.95471067170689161</v>
      </c>
      <c r="J585" s="51">
        <f t="shared" ca="1" si="72"/>
        <v>1</v>
      </c>
      <c r="K585" s="47">
        <f t="shared" si="73"/>
        <v>130.99</v>
      </c>
      <c r="L585" s="47">
        <f t="shared" si="74"/>
        <v>131.47999999999999</v>
      </c>
      <c r="M585" s="47">
        <f t="shared" si="75"/>
        <v>130.72999999999999</v>
      </c>
      <c r="N585" s="47">
        <f t="shared" si="76"/>
        <v>131.33000000000001</v>
      </c>
      <c r="O585" s="48">
        <f t="shared" ca="1" si="77"/>
        <v>129355900</v>
      </c>
    </row>
    <row r="586" spans="1:15" x14ac:dyDescent="0.25">
      <c r="A586">
        <v>571</v>
      </c>
      <c r="B586" s="85">
        <v>40966</v>
      </c>
      <c r="C586" s="47">
        <v>136.02000000000001</v>
      </c>
      <c r="D586" s="47">
        <v>137.53</v>
      </c>
      <c r="E586" s="47">
        <v>135.80000000000001</v>
      </c>
      <c r="F586" s="47">
        <v>137.16</v>
      </c>
      <c r="G586" s="48">
        <v>145728900</v>
      </c>
      <c r="H586" s="47">
        <v>130.94999999999999</v>
      </c>
      <c r="I586" s="51">
        <f t="shared" si="71"/>
        <v>0.95472440944881887</v>
      </c>
      <c r="J586" s="51">
        <f t="shared" ca="1" si="72"/>
        <v>1</v>
      </c>
      <c r="K586" s="47">
        <f t="shared" si="73"/>
        <v>129.86000000000001</v>
      </c>
      <c r="L586" s="47">
        <f t="shared" si="74"/>
        <v>131.30000000000001</v>
      </c>
      <c r="M586" s="47">
        <f t="shared" si="75"/>
        <v>129.65</v>
      </c>
      <c r="N586" s="47">
        <f t="shared" si="76"/>
        <v>130.94999999999999</v>
      </c>
      <c r="O586" s="48">
        <f t="shared" ca="1" si="77"/>
        <v>145728900</v>
      </c>
    </row>
    <row r="587" spans="1:15" x14ac:dyDescent="0.25">
      <c r="A587">
        <v>572</v>
      </c>
      <c r="B587" s="85">
        <v>40963</v>
      </c>
      <c r="C587" s="47">
        <v>136.93</v>
      </c>
      <c r="D587" s="47">
        <v>137.19999999999999</v>
      </c>
      <c r="E587" s="47">
        <v>136.63</v>
      </c>
      <c r="F587" s="47">
        <v>136.93</v>
      </c>
      <c r="G587" s="48">
        <v>105539100</v>
      </c>
      <c r="H587" s="47">
        <v>130.72999999999999</v>
      </c>
      <c r="I587" s="51">
        <f t="shared" si="71"/>
        <v>0.95472139049149185</v>
      </c>
      <c r="J587" s="51">
        <f t="shared" ca="1" si="72"/>
        <v>1</v>
      </c>
      <c r="K587" s="47">
        <f t="shared" si="73"/>
        <v>130.72999999999999</v>
      </c>
      <c r="L587" s="47">
        <f t="shared" si="74"/>
        <v>130.99</v>
      </c>
      <c r="M587" s="47">
        <f t="shared" si="75"/>
        <v>130.44</v>
      </c>
      <c r="N587" s="47">
        <f t="shared" si="76"/>
        <v>130.72999999999999</v>
      </c>
      <c r="O587" s="48">
        <f t="shared" ca="1" si="77"/>
        <v>105539100</v>
      </c>
    </row>
    <row r="588" spans="1:15" x14ac:dyDescent="0.25">
      <c r="A588">
        <v>573</v>
      </c>
      <c r="B588" s="85">
        <v>40962</v>
      </c>
      <c r="C588" s="47">
        <v>135.96</v>
      </c>
      <c r="D588" s="47">
        <v>136.72999999999999</v>
      </c>
      <c r="E588" s="47">
        <v>135.5</v>
      </c>
      <c r="F588" s="47">
        <v>136.63</v>
      </c>
      <c r="G588" s="48">
        <v>137704300</v>
      </c>
      <c r="H588" s="47">
        <v>130.44</v>
      </c>
      <c r="I588" s="51">
        <f t="shared" si="71"/>
        <v>0.9546951621166655</v>
      </c>
      <c r="J588" s="51">
        <f t="shared" ca="1" si="72"/>
        <v>1</v>
      </c>
      <c r="K588" s="47">
        <f t="shared" si="73"/>
        <v>129.80000000000001</v>
      </c>
      <c r="L588" s="47">
        <f t="shared" si="74"/>
        <v>130.54</v>
      </c>
      <c r="M588" s="47">
        <f t="shared" si="75"/>
        <v>129.36000000000001</v>
      </c>
      <c r="N588" s="47">
        <f t="shared" si="76"/>
        <v>130.44</v>
      </c>
      <c r="O588" s="48">
        <f t="shared" ca="1" si="77"/>
        <v>137704300</v>
      </c>
    </row>
    <row r="589" spans="1:15" x14ac:dyDescent="0.25">
      <c r="A589">
        <v>574</v>
      </c>
      <c r="B589" s="85">
        <v>40961</v>
      </c>
      <c r="C589" s="47">
        <v>136.26</v>
      </c>
      <c r="D589" s="47">
        <v>136.55000000000001</v>
      </c>
      <c r="E589" s="47">
        <v>135.79</v>
      </c>
      <c r="F589" s="47">
        <v>136.03</v>
      </c>
      <c r="G589" s="48">
        <v>124455300</v>
      </c>
      <c r="H589" s="47">
        <v>129.87</v>
      </c>
      <c r="I589" s="51">
        <f t="shared" si="71"/>
        <v>0.95471587149893411</v>
      </c>
      <c r="J589" s="51">
        <f t="shared" ca="1" si="72"/>
        <v>1</v>
      </c>
      <c r="K589" s="47">
        <f t="shared" si="73"/>
        <v>130.09</v>
      </c>
      <c r="L589" s="47">
        <f t="shared" si="74"/>
        <v>130.37</v>
      </c>
      <c r="M589" s="47">
        <f t="shared" si="75"/>
        <v>129.63999999999999</v>
      </c>
      <c r="N589" s="47">
        <f t="shared" si="76"/>
        <v>129.87</v>
      </c>
      <c r="O589" s="48">
        <f t="shared" ca="1" si="77"/>
        <v>124455300</v>
      </c>
    </row>
    <row r="590" spans="1:15" x14ac:dyDescent="0.25">
      <c r="A590">
        <v>575</v>
      </c>
      <c r="B590" s="85">
        <v>40960</v>
      </c>
      <c r="C590" s="47">
        <v>136.72999999999999</v>
      </c>
      <c r="D590" s="47">
        <v>137.05000000000001</v>
      </c>
      <c r="E590" s="47">
        <v>136.05000000000001</v>
      </c>
      <c r="F590" s="47">
        <v>136.47</v>
      </c>
      <c r="G590" s="48">
        <v>134042300</v>
      </c>
      <c r="H590" s="47">
        <v>130.29</v>
      </c>
      <c r="I590" s="51">
        <f t="shared" si="71"/>
        <v>0.95471532204880183</v>
      </c>
      <c r="J590" s="51">
        <f t="shared" ca="1" si="72"/>
        <v>1</v>
      </c>
      <c r="K590" s="47">
        <f t="shared" si="73"/>
        <v>130.54</v>
      </c>
      <c r="L590" s="47">
        <f t="shared" si="74"/>
        <v>130.84</v>
      </c>
      <c r="M590" s="47">
        <f t="shared" si="75"/>
        <v>129.88999999999999</v>
      </c>
      <c r="N590" s="47">
        <f t="shared" si="76"/>
        <v>130.29</v>
      </c>
      <c r="O590" s="48">
        <f t="shared" ca="1" si="77"/>
        <v>134042300</v>
      </c>
    </row>
    <row r="591" spans="1:15" x14ac:dyDescent="0.25">
      <c r="A591">
        <v>576</v>
      </c>
      <c r="B591" s="85">
        <v>40956</v>
      </c>
      <c r="C591" s="47">
        <v>136.52000000000001</v>
      </c>
      <c r="D591" s="47">
        <v>136.63</v>
      </c>
      <c r="E591" s="47">
        <v>135.96</v>
      </c>
      <c r="F591" s="47">
        <v>136.41</v>
      </c>
      <c r="G591" s="48">
        <v>129869400</v>
      </c>
      <c r="H591" s="47">
        <v>130.22999999999999</v>
      </c>
      <c r="I591" s="51">
        <f t="shared" si="71"/>
        <v>0.95469540356278859</v>
      </c>
      <c r="J591" s="51">
        <f t="shared" ca="1" si="72"/>
        <v>1</v>
      </c>
      <c r="K591" s="47">
        <f t="shared" si="73"/>
        <v>130.34</v>
      </c>
      <c r="L591" s="47">
        <f t="shared" si="74"/>
        <v>130.44</v>
      </c>
      <c r="M591" s="47">
        <f t="shared" si="75"/>
        <v>129.80000000000001</v>
      </c>
      <c r="N591" s="47">
        <f t="shared" si="76"/>
        <v>130.22999999999999</v>
      </c>
      <c r="O591" s="48">
        <f t="shared" ca="1" si="77"/>
        <v>129869400</v>
      </c>
    </row>
    <row r="592" spans="1:15" x14ac:dyDescent="0.25">
      <c r="A592">
        <v>577</v>
      </c>
      <c r="B592" s="85">
        <v>40955</v>
      </c>
      <c r="C592" s="47">
        <v>134.57</v>
      </c>
      <c r="D592" s="47">
        <v>136.16999999999999</v>
      </c>
      <c r="E592" s="47">
        <v>134.33000000000001</v>
      </c>
      <c r="F592" s="47">
        <v>136.05000000000001</v>
      </c>
      <c r="G592" s="48">
        <v>186567800</v>
      </c>
      <c r="H592" s="47">
        <v>129.88999999999999</v>
      </c>
      <c r="I592" s="51">
        <f t="shared" si="71"/>
        <v>0.95472252848217554</v>
      </c>
      <c r="J592" s="51">
        <f t="shared" ca="1" si="72"/>
        <v>1</v>
      </c>
      <c r="K592" s="47">
        <f t="shared" si="73"/>
        <v>128.47999999999999</v>
      </c>
      <c r="L592" s="47">
        <f t="shared" si="74"/>
        <v>130</v>
      </c>
      <c r="M592" s="47">
        <f t="shared" si="75"/>
        <v>128.25</v>
      </c>
      <c r="N592" s="47">
        <f t="shared" si="76"/>
        <v>129.88999999999999</v>
      </c>
      <c r="O592" s="48">
        <f t="shared" ca="1" si="77"/>
        <v>186567800</v>
      </c>
    </row>
    <row r="593" spans="1:15" x14ac:dyDescent="0.25">
      <c r="A593">
        <v>578</v>
      </c>
      <c r="B593" s="85">
        <v>40954</v>
      </c>
      <c r="C593" s="47">
        <v>135.63</v>
      </c>
      <c r="D593" s="47">
        <v>135.83000000000001</v>
      </c>
      <c r="E593" s="47">
        <v>134.29</v>
      </c>
      <c r="F593" s="47">
        <v>134.56</v>
      </c>
      <c r="G593" s="48">
        <v>195195100</v>
      </c>
      <c r="H593" s="47">
        <v>128.47</v>
      </c>
      <c r="I593" s="51">
        <f t="shared" ref="I593:I656" si="78">H593/F593</f>
        <v>0.95474137931034475</v>
      </c>
      <c r="J593" s="51">
        <f t="shared" ref="J593:J656" ca="1" si="79">INDEX(OFFSET($T$15,0,0,$S$13+1,1),MATCH(B593,OFFSET($Q$15,0,0,$S$13+1,1),-1))</f>
        <v>1</v>
      </c>
      <c r="K593" s="47">
        <f t="shared" ref="K593:K656" si="80">ROUND($I593*C593,2)</f>
        <v>129.49</v>
      </c>
      <c r="L593" s="47">
        <f t="shared" ref="L593:L656" si="81">ROUND($I593*D593,2)</f>
        <v>129.68</v>
      </c>
      <c r="M593" s="47">
        <f t="shared" ref="M593:M656" si="82">ROUND($I593*E593,2)</f>
        <v>128.21</v>
      </c>
      <c r="N593" s="47">
        <f t="shared" ref="N593:N656" si="83">ROUND($I593*F593,2)</f>
        <v>128.47</v>
      </c>
      <c r="O593" s="48">
        <f t="shared" ref="O593:O656" ca="1" si="84">G593*J593</f>
        <v>195195100</v>
      </c>
    </row>
    <row r="594" spans="1:15" x14ac:dyDescent="0.25">
      <c r="A594">
        <v>579</v>
      </c>
      <c r="B594" s="85">
        <v>40953</v>
      </c>
      <c r="C594" s="47">
        <v>135</v>
      </c>
      <c r="D594" s="47">
        <v>135.27000000000001</v>
      </c>
      <c r="E594" s="47">
        <v>134.25</v>
      </c>
      <c r="F594" s="47">
        <v>135.19</v>
      </c>
      <c r="G594" s="48">
        <v>165329500</v>
      </c>
      <c r="H594" s="47">
        <v>129.07</v>
      </c>
      <c r="I594" s="51">
        <f t="shared" si="78"/>
        <v>0.95473037946593675</v>
      </c>
      <c r="J594" s="51">
        <f t="shared" ca="1" si="79"/>
        <v>1</v>
      </c>
      <c r="K594" s="47">
        <f t="shared" si="80"/>
        <v>128.88999999999999</v>
      </c>
      <c r="L594" s="47">
        <f t="shared" si="81"/>
        <v>129.15</v>
      </c>
      <c r="M594" s="47">
        <f t="shared" si="82"/>
        <v>128.16999999999999</v>
      </c>
      <c r="N594" s="47">
        <f t="shared" si="83"/>
        <v>129.07</v>
      </c>
      <c r="O594" s="48">
        <f t="shared" ca="1" si="84"/>
        <v>165329500</v>
      </c>
    </row>
    <row r="595" spans="1:15" x14ac:dyDescent="0.25">
      <c r="A595">
        <v>580</v>
      </c>
      <c r="B595" s="85">
        <v>40952</v>
      </c>
      <c r="C595" s="47">
        <v>135.32</v>
      </c>
      <c r="D595" s="47">
        <v>135.52000000000001</v>
      </c>
      <c r="E595" s="47">
        <v>134.74</v>
      </c>
      <c r="F595" s="47">
        <v>135.36000000000001</v>
      </c>
      <c r="G595" s="48">
        <v>115841900</v>
      </c>
      <c r="H595" s="47">
        <v>129.22999999999999</v>
      </c>
      <c r="I595" s="51">
        <f t="shared" si="78"/>
        <v>0.95471335697399506</v>
      </c>
      <c r="J595" s="51">
        <f t="shared" ca="1" si="79"/>
        <v>1</v>
      </c>
      <c r="K595" s="47">
        <f t="shared" si="80"/>
        <v>129.19</v>
      </c>
      <c r="L595" s="47">
        <f t="shared" si="81"/>
        <v>129.38</v>
      </c>
      <c r="M595" s="47">
        <f t="shared" si="82"/>
        <v>128.63999999999999</v>
      </c>
      <c r="N595" s="47">
        <f t="shared" si="83"/>
        <v>129.22999999999999</v>
      </c>
      <c r="O595" s="48">
        <f t="shared" ca="1" si="84"/>
        <v>115841900</v>
      </c>
    </row>
    <row r="596" spans="1:15" x14ac:dyDescent="0.25">
      <c r="A596">
        <v>581</v>
      </c>
      <c r="B596" s="85">
        <v>40949</v>
      </c>
      <c r="C596" s="47">
        <v>134.16</v>
      </c>
      <c r="D596" s="47">
        <v>134.47</v>
      </c>
      <c r="E596" s="47">
        <v>133.84</v>
      </c>
      <c r="F596" s="47">
        <v>134.36000000000001</v>
      </c>
      <c r="G596" s="48">
        <v>167907500</v>
      </c>
      <c r="H596" s="47">
        <v>128.28</v>
      </c>
      <c r="I596" s="51">
        <f t="shared" si="78"/>
        <v>0.9547484370348317</v>
      </c>
      <c r="J596" s="51">
        <f t="shared" ca="1" si="79"/>
        <v>1</v>
      </c>
      <c r="K596" s="47">
        <f t="shared" si="80"/>
        <v>128.09</v>
      </c>
      <c r="L596" s="47">
        <f t="shared" si="81"/>
        <v>128.38999999999999</v>
      </c>
      <c r="M596" s="47">
        <f t="shared" si="82"/>
        <v>127.78</v>
      </c>
      <c r="N596" s="47">
        <f t="shared" si="83"/>
        <v>128.28</v>
      </c>
      <c r="O596" s="48">
        <f t="shared" ca="1" si="84"/>
        <v>167907500</v>
      </c>
    </row>
    <row r="597" spans="1:15" x14ac:dyDescent="0.25">
      <c r="A597">
        <v>582</v>
      </c>
      <c r="B597" s="85">
        <v>40948</v>
      </c>
      <c r="C597" s="47">
        <v>135.41</v>
      </c>
      <c r="D597" s="47">
        <v>135.59</v>
      </c>
      <c r="E597" s="47">
        <v>134.56</v>
      </c>
      <c r="F597" s="47">
        <v>135.36000000000001</v>
      </c>
      <c r="G597" s="48">
        <v>148602900</v>
      </c>
      <c r="H597" s="47">
        <v>129.22999999999999</v>
      </c>
      <c r="I597" s="51">
        <f t="shared" si="78"/>
        <v>0.95471335697399506</v>
      </c>
      <c r="J597" s="51">
        <f t="shared" ca="1" si="79"/>
        <v>1</v>
      </c>
      <c r="K597" s="47">
        <f t="shared" si="80"/>
        <v>129.28</v>
      </c>
      <c r="L597" s="47">
        <f t="shared" si="81"/>
        <v>129.44999999999999</v>
      </c>
      <c r="M597" s="47">
        <f t="shared" si="82"/>
        <v>128.47</v>
      </c>
      <c r="N597" s="47">
        <f t="shared" si="83"/>
        <v>129.22999999999999</v>
      </c>
      <c r="O597" s="48">
        <f t="shared" ca="1" si="84"/>
        <v>148602900</v>
      </c>
    </row>
    <row r="598" spans="1:15" x14ac:dyDescent="0.25">
      <c r="A598">
        <v>583</v>
      </c>
      <c r="B598" s="85">
        <v>40947</v>
      </c>
      <c r="C598" s="47">
        <v>134.86000000000001</v>
      </c>
      <c r="D598" s="47">
        <v>135.22</v>
      </c>
      <c r="E598" s="47">
        <v>134.31</v>
      </c>
      <c r="F598" s="47">
        <v>135.19</v>
      </c>
      <c r="G598" s="48">
        <v>139361400</v>
      </c>
      <c r="H598" s="47">
        <v>129.07</v>
      </c>
      <c r="I598" s="51">
        <f t="shared" si="78"/>
        <v>0.95473037946593675</v>
      </c>
      <c r="J598" s="51">
        <f t="shared" ca="1" si="79"/>
        <v>1</v>
      </c>
      <c r="K598" s="47">
        <f t="shared" si="80"/>
        <v>128.75</v>
      </c>
      <c r="L598" s="47">
        <f t="shared" si="81"/>
        <v>129.1</v>
      </c>
      <c r="M598" s="47">
        <f t="shared" si="82"/>
        <v>128.22999999999999</v>
      </c>
      <c r="N598" s="47">
        <f t="shared" si="83"/>
        <v>129.07</v>
      </c>
      <c r="O598" s="48">
        <f t="shared" ca="1" si="84"/>
        <v>139361400</v>
      </c>
    </row>
    <row r="599" spans="1:15" x14ac:dyDescent="0.25">
      <c r="A599">
        <v>584</v>
      </c>
      <c r="B599" s="85">
        <v>40946</v>
      </c>
      <c r="C599" s="47">
        <v>134.16999999999999</v>
      </c>
      <c r="D599" s="47">
        <v>135.02000000000001</v>
      </c>
      <c r="E599" s="47">
        <v>133.63999999999999</v>
      </c>
      <c r="F599" s="47">
        <v>134.79</v>
      </c>
      <c r="G599" s="48">
        <v>135528100</v>
      </c>
      <c r="H599" s="47">
        <v>128.69</v>
      </c>
      <c r="I599" s="51">
        <f t="shared" si="78"/>
        <v>0.95474441724163517</v>
      </c>
      <c r="J599" s="51">
        <f t="shared" ca="1" si="79"/>
        <v>1</v>
      </c>
      <c r="K599" s="47">
        <f t="shared" si="80"/>
        <v>128.1</v>
      </c>
      <c r="L599" s="47">
        <f t="shared" si="81"/>
        <v>128.91</v>
      </c>
      <c r="M599" s="47">
        <f t="shared" si="82"/>
        <v>127.59</v>
      </c>
      <c r="N599" s="47">
        <f t="shared" si="83"/>
        <v>128.69</v>
      </c>
      <c r="O599" s="48">
        <f t="shared" ca="1" si="84"/>
        <v>135528100</v>
      </c>
    </row>
    <row r="600" spans="1:15" x14ac:dyDescent="0.25">
      <c r="A600">
        <v>585</v>
      </c>
      <c r="B600" s="85">
        <v>40945</v>
      </c>
      <c r="C600" s="47">
        <v>133.97999999999999</v>
      </c>
      <c r="D600" s="47">
        <v>134.51</v>
      </c>
      <c r="E600" s="47">
        <v>133.83000000000001</v>
      </c>
      <c r="F600" s="47">
        <v>134.44999999999999</v>
      </c>
      <c r="G600" s="48">
        <v>107694500</v>
      </c>
      <c r="H600" s="47">
        <v>128.36000000000001</v>
      </c>
      <c r="I600" s="51">
        <f t="shared" si="78"/>
        <v>0.95470435105987372</v>
      </c>
      <c r="J600" s="51">
        <f t="shared" ca="1" si="79"/>
        <v>1</v>
      </c>
      <c r="K600" s="47">
        <f t="shared" si="80"/>
        <v>127.91</v>
      </c>
      <c r="L600" s="47">
        <f t="shared" si="81"/>
        <v>128.41999999999999</v>
      </c>
      <c r="M600" s="47">
        <f t="shared" si="82"/>
        <v>127.77</v>
      </c>
      <c r="N600" s="47">
        <f t="shared" si="83"/>
        <v>128.36000000000001</v>
      </c>
      <c r="O600" s="48">
        <f t="shared" ca="1" si="84"/>
        <v>107694500</v>
      </c>
    </row>
    <row r="601" spans="1:15" x14ac:dyDescent="0.25">
      <c r="A601">
        <v>586</v>
      </c>
      <c r="B601" s="85">
        <v>40942</v>
      </c>
      <c r="C601" s="47">
        <v>134</v>
      </c>
      <c r="D601" s="47">
        <v>134.62</v>
      </c>
      <c r="E601" s="47">
        <v>133.77000000000001</v>
      </c>
      <c r="F601" s="47">
        <v>134.54</v>
      </c>
      <c r="G601" s="48">
        <v>160598500</v>
      </c>
      <c r="H601" s="47">
        <v>128.44999999999999</v>
      </c>
      <c r="I601" s="51">
        <f t="shared" si="78"/>
        <v>0.95473465140478664</v>
      </c>
      <c r="J601" s="51">
        <f t="shared" ca="1" si="79"/>
        <v>1</v>
      </c>
      <c r="K601" s="47">
        <f t="shared" si="80"/>
        <v>127.93</v>
      </c>
      <c r="L601" s="47">
        <f t="shared" si="81"/>
        <v>128.53</v>
      </c>
      <c r="M601" s="47">
        <f t="shared" si="82"/>
        <v>127.71</v>
      </c>
      <c r="N601" s="47">
        <f t="shared" si="83"/>
        <v>128.44999999999999</v>
      </c>
      <c r="O601" s="48">
        <f t="shared" ca="1" si="84"/>
        <v>160598500</v>
      </c>
    </row>
    <row r="602" spans="1:15" x14ac:dyDescent="0.25">
      <c r="A602">
        <v>587</v>
      </c>
      <c r="B602" s="85">
        <v>40941</v>
      </c>
      <c r="C602" s="47">
        <v>132.72999999999999</v>
      </c>
      <c r="D602" s="47">
        <v>133.02000000000001</v>
      </c>
      <c r="E602" s="47">
        <v>132.21</v>
      </c>
      <c r="F602" s="47">
        <v>132.68</v>
      </c>
      <c r="G602" s="48">
        <v>113090400</v>
      </c>
      <c r="H602" s="47">
        <v>126.67</v>
      </c>
      <c r="I602" s="51">
        <f t="shared" si="78"/>
        <v>0.95470304492010849</v>
      </c>
      <c r="J602" s="51">
        <f t="shared" ca="1" si="79"/>
        <v>1</v>
      </c>
      <c r="K602" s="47">
        <f t="shared" si="80"/>
        <v>126.72</v>
      </c>
      <c r="L602" s="47">
        <f t="shared" si="81"/>
        <v>126.99</v>
      </c>
      <c r="M602" s="47">
        <f t="shared" si="82"/>
        <v>126.22</v>
      </c>
      <c r="N602" s="47">
        <f t="shared" si="83"/>
        <v>126.67</v>
      </c>
      <c r="O602" s="48">
        <f t="shared" ca="1" si="84"/>
        <v>113090400</v>
      </c>
    </row>
    <row r="603" spans="1:15" x14ac:dyDescent="0.25">
      <c r="A603">
        <v>588</v>
      </c>
      <c r="B603" s="85">
        <v>40940</v>
      </c>
      <c r="C603" s="47">
        <v>132.29</v>
      </c>
      <c r="D603" s="47">
        <v>133.13999999999999</v>
      </c>
      <c r="E603" s="47">
        <v>132.13</v>
      </c>
      <c r="F603" s="47">
        <v>132.47</v>
      </c>
      <c r="G603" s="48">
        <v>166234500</v>
      </c>
      <c r="H603" s="47">
        <v>126.47</v>
      </c>
      <c r="I603" s="51">
        <f t="shared" si="78"/>
        <v>0.95470672605118145</v>
      </c>
      <c r="J603" s="51">
        <f t="shared" ca="1" si="79"/>
        <v>1</v>
      </c>
      <c r="K603" s="47">
        <f t="shared" si="80"/>
        <v>126.3</v>
      </c>
      <c r="L603" s="47">
        <f t="shared" si="81"/>
        <v>127.11</v>
      </c>
      <c r="M603" s="47">
        <f t="shared" si="82"/>
        <v>126.15</v>
      </c>
      <c r="N603" s="47">
        <f t="shared" si="83"/>
        <v>126.47</v>
      </c>
      <c r="O603" s="48">
        <f t="shared" ca="1" si="84"/>
        <v>166234500</v>
      </c>
    </row>
    <row r="604" spans="1:15" x14ac:dyDescent="0.25">
      <c r="A604">
        <v>589</v>
      </c>
      <c r="B604" s="85">
        <v>40939</v>
      </c>
      <c r="C604" s="47">
        <v>132.02000000000001</v>
      </c>
      <c r="D604" s="47">
        <v>132.18</v>
      </c>
      <c r="E604" s="47">
        <v>130.68</v>
      </c>
      <c r="F604" s="47">
        <v>131.32</v>
      </c>
      <c r="G604" s="48">
        <v>157212000</v>
      </c>
      <c r="H604" s="47">
        <v>125.37</v>
      </c>
      <c r="I604" s="51">
        <f t="shared" si="78"/>
        <v>0.95469083155650325</v>
      </c>
      <c r="J604" s="51">
        <f t="shared" ca="1" si="79"/>
        <v>1</v>
      </c>
      <c r="K604" s="47">
        <f t="shared" si="80"/>
        <v>126.04</v>
      </c>
      <c r="L604" s="47">
        <f t="shared" si="81"/>
        <v>126.19</v>
      </c>
      <c r="M604" s="47">
        <f t="shared" si="82"/>
        <v>124.76</v>
      </c>
      <c r="N604" s="47">
        <f t="shared" si="83"/>
        <v>125.37</v>
      </c>
      <c r="O604" s="48">
        <f t="shared" ca="1" si="84"/>
        <v>157212000</v>
      </c>
    </row>
    <row r="605" spans="1:15" x14ac:dyDescent="0.25">
      <c r="A605">
        <v>590</v>
      </c>
      <c r="B605" s="85">
        <v>40938</v>
      </c>
      <c r="C605" s="47">
        <v>130.51</v>
      </c>
      <c r="D605" s="47">
        <v>131.44</v>
      </c>
      <c r="E605" s="47">
        <v>130.06</v>
      </c>
      <c r="F605" s="47">
        <v>131.37</v>
      </c>
      <c r="G605" s="48">
        <v>147311800</v>
      </c>
      <c r="H605" s="47">
        <v>125.42</v>
      </c>
      <c r="I605" s="51">
        <f t="shared" si="78"/>
        <v>0.95470807642536348</v>
      </c>
      <c r="J605" s="51">
        <f t="shared" ca="1" si="79"/>
        <v>1</v>
      </c>
      <c r="K605" s="47">
        <f t="shared" si="80"/>
        <v>124.6</v>
      </c>
      <c r="L605" s="47">
        <f t="shared" si="81"/>
        <v>125.49</v>
      </c>
      <c r="M605" s="47">
        <f t="shared" si="82"/>
        <v>124.17</v>
      </c>
      <c r="N605" s="47">
        <f t="shared" si="83"/>
        <v>125.42</v>
      </c>
      <c r="O605" s="48">
        <f t="shared" ca="1" si="84"/>
        <v>147311800</v>
      </c>
    </row>
    <row r="606" spans="1:15" x14ac:dyDescent="0.25">
      <c r="A606">
        <v>591</v>
      </c>
      <c r="B606" s="85">
        <v>40935</v>
      </c>
      <c r="C606" s="47">
        <v>131.24</v>
      </c>
      <c r="D606" s="47">
        <v>132.05000000000001</v>
      </c>
      <c r="E606" s="47">
        <v>131.15</v>
      </c>
      <c r="F606" s="47">
        <v>131.82</v>
      </c>
      <c r="G606" s="48">
        <v>135259100</v>
      </c>
      <c r="H606" s="47">
        <v>125.85</v>
      </c>
      <c r="I606" s="51">
        <f t="shared" si="78"/>
        <v>0.95471096950386891</v>
      </c>
      <c r="J606" s="51">
        <f t="shared" ca="1" si="79"/>
        <v>1</v>
      </c>
      <c r="K606" s="47">
        <f t="shared" si="80"/>
        <v>125.3</v>
      </c>
      <c r="L606" s="47">
        <f t="shared" si="81"/>
        <v>126.07</v>
      </c>
      <c r="M606" s="47">
        <f t="shared" si="82"/>
        <v>125.21</v>
      </c>
      <c r="N606" s="47">
        <f t="shared" si="83"/>
        <v>125.85</v>
      </c>
      <c r="O606" s="48">
        <f t="shared" ca="1" si="84"/>
        <v>135259100</v>
      </c>
    </row>
    <row r="607" spans="1:15" x14ac:dyDescent="0.25">
      <c r="A607">
        <v>592</v>
      </c>
      <c r="B607" s="85">
        <v>40934</v>
      </c>
      <c r="C607" s="47">
        <v>133.15</v>
      </c>
      <c r="D607" s="47">
        <v>133.4</v>
      </c>
      <c r="E607" s="47">
        <v>131.36000000000001</v>
      </c>
      <c r="F607" s="47">
        <v>131.88</v>
      </c>
      <c r="G607" s="48">
        <v>184880500</v>
      </c>
      <c r="H607" s="47">
        <v>125.91</v>
      </c>
      <c r="I607" s="51">
        <f t="shared" si="78"/>
        <v>0.95473157415832577</v>
      </c>
      <c r="J607" s="51">
        <f t="shared" ca="1" si="79"/>
        <v>1</v>
      </c>
      <c r="K607" s="47">
        <f t="shared" si="80"/>
        <v>127.12</v>
      </c>
      <c r="L607" s="47">
        <f t="shared" si="81"/>
        <v>127.36</v>
      </c>
      <c r="M607" s="47">
        <f t="shared" si="82"/>
        <v>125.41</v>
      </c>
      <c r="N607" s="47">
        <f t="shared" si="83"/>
        <v>125.91</v>
      </c>
      <c r="O607" s="48">
        <f t="shared" ca="1" si="84"/>
        <v>184880500</v>
      </c>
    </row>
    <row r="608" spans="1:15" x14ac:dyDescent="0.25">
      <c r="A608">
        <v>593</v>
      </c>
      <c r="B608" s="85">
        <v>40933</v>
      </c>
      <c r="C608" s="47">
        <v>131.26</v>
      </c>
      <c r="D608" s="47">
        <v>132.87</v>
      </c>
      <c r="E608" s="47">
        <v>130.75</v>
      </c>
      <c r="F608" s="47">
        <v>132.56</v>
      </c>
      <c r="G608" s="48">
        <v>198613200</v>
      </c>
      <c r="H608" s="47">
        <v>126.56</v>
      </c>
      <c r="I608" s="51">
        <f t="shared" si="78"/>
        <v>0.95473747736873871</v>
      </c>
      <c r="J608" s="51">
        <f t="shared" ca="1" si="79"/>
        <v>1</v>
      </c>
      <c r="K608" s="47">
        <f t="shared" si="80"/>
        <v>125.32</v>
      </c>
      <c r="L608" s="47">
        <f t="shared" si="81"/>
        <v>126.86</v>
      </c>
      <c r="M608" s="47">
        <f t="shared" si="82"/>
        <v>124.83</v>
      </c>
      <c r="N608" s="47">
        <f t="shared" si="83"/>
        <v>126.56</v>
      </c>
      <c r="O608" s="48">
        <f t="shared" ca="1" si="84"/>
        <v>198613200</v>
      </c>
    </row>
    <row r="609" spans="1:15" x14ac:dyDescent="0.25">
      <c r="A609">
        <v>594</v>
      </c>
      <c r="B609" s="85">
        <v>40932</v>
      </c>
      <c r="C609" s="47">
        <v>130.80000000000001</v>
      </c>
      <c r="D609" s="47">
        <v>131.5</v>
      </c>
      <c r="E609" s="47">
        <v>130.6</v>
      </c>
      <c r="F609" s="47">
        <v>131.46</v>
      </c>
      <c r="G609" s="48">
        <v>103083300</v>
      </c>
      <c r="H609" s="47">
        <v>125.51</v>
      </c>
      <c r="I609" s="51">
        <f t="shared" si="78"/>
        <v>0.95473908413205533</v>
      </c>
      <c r="J609" s="51">
        <f t="shared" ca="1" si="79"/>
        <v>1</v>
      </c>
      <c r="K609" s="47">
        <f t="shared" si="80"/>
        <v>124.88</v>
      </c>
      <c r="L609" s="47">
        <f t="shared" si="81"/>
        <v>125.55</v>
      </c>
      <c r="M609" s="47">
        <f t="shared" si="82"/>
        <v>124.69</v>
      </c>
      <c r="N609" s="47">
        <f t="shared" si="83"/>
        <v>125.51</v>
      </c>
      <c r="O609" s="48">
        <f t="shared" ca="1" si="84"/>
        <v>103083300</v>
      </c>
    </row>
    <row r="610" spans="1:15" x14ac:dyDescent="0.25">
      <c r="A610">
        <v>595</v>
      </c>
      <c r="B610" s="85">
        <v>40931</v>
      </c>
      <c r="C610" s="47">
        <v>131.51</v>
      </c>
      <c r="D610" s="47">
        <v>132.25</v>
      </c>
      <c r="E610" s="47">
        <v>130.97999999999999</v>
      </c>
      <c r="F610" s="47">
        <v>131.61000000000001</v>
      </c>
      <c r="G610" s="48">
        <v>129295800</v>
      </c>
      <c r="H610" s="47">
        <v>125.65</v>
      </c>
      <c r="I610" s="51">
        <f t="shared" si="78"/>
        <v>0.95471468733378917</v>
      </c>
      <c r="J610" s="51">
        <f t="shared" ca="1" si="79"/>
        <v>1</v>
      </c>
      <c r="K610" s="47">
        <f t="shared" si="80"/>
        <v>125.55</v>
      </c>
      <c r="L610" s="47">
        <f t="shared" si="81"/>
        <v>126.26</v>
      </c>
      <c r="M610" s="47">
        <f t="shared" si="82"/>
        <v>125.05</v>
      </c>
      <c r="N610" s="47">
        <f t="shared" si="83"/>
        <v>125.65</v>
      </c>
      <c r="O610" s="48">
        <f t="shared" ca="1" si="84"/>
        <v>129295800</v>
      </c>
    </row>
    <row r="611" spans="1:15" x14ac:dyDescent="0.25">
      <c r="A611">
        <v>596</v>
      </c>
      <c r="B611" s="85">
        <v>40928</v>
      </c>
      <c r="C611" s="47">
        <v>131.24</v>
      </c>
      <c r="D611" s="47">
        <v>131.94999999999999</v>
      </c>
      <c r="E611" s="47">
        <v>130.91999999999999</v>
      </c>
      <c r="F611" s="47">
        <v>131.94999999999999</v>
      </c>
      <c r="G611" s="48">
        <v>138230200</v>
      </c>
      <c r="H611" s="47">
        <v>125.98</v>
      </c>
      <c r="I611" s="51">
        <f t="shared" si="78"/>
        <v>0.95475558923834802</v>
      </c>
      <c r="J611" s="51">
        <f t="shared" ca="1" si="79"/>
        <v>1</v>
      </c>
      <c r="K611" s="47">
        <f t="shared" si="80"/>
        <v>125.3</v>
      </c>
      <c r="L611" s="47">
        <f t="shared" si="81"/>
        <v>125.98</v>
      </c>
      <c r="M611" s="47">
        <f t="shared" si="82"/>
        <v>125</v>
      </c>
      <c r="N611" s="47">
        <f t="shared" si="83"/>
        <v>125.98</v>
      </c>
      <c r="O611" s="48">
        <f t="shared" ca="1" si="84"/>
        <v>138230200</v>
      </c>
    </row>
    <row r="612" spans="1:15" x14ac:dyDescent="0.25">
      <c r="A612">
        <v>597</v>
      </c>
      <c r="B612" s="85">
        <v>40927</v>
      </c>
      <c r="C612" s="47">
        <v>131.22</v>
      </c>
      <c r="D612" s="47">
        <v>131.57</v>
      </c>
      <c r="E612" s="47">
        <v>130.80000000000001</v>
      </c>
      <c r="F612" s="47">
        <v>131.46</v>
      </c>
      <c r="G612" s="48">
        <v>126328900</v>
      </c>
      <c r="H612" s="47">
        <v>125.51</v>
      </c>
      <c r="I612" s="51">
        <f t="shared" si="78"/>
        <v>0.95473908413205533</v>
      </c>
      <c r="J612" s="51">
        <f t="shared" ca="1" si="79"/>
        <v>1</v>
      </c>
      <c r="K612" s="47">
        <f t="shared" si="80"/>
        <v>125.28</v>
      </c>
      <c r="L612" s="47">
        <f t="shared" si="81"/>
        <v>125.62</v>
      </c>
      <c r="M612" s="47">
        <f t="shared" si="82"/>
        <v>124.88</v>
      </c>
      <c r="N612" s="47">
        <f t="shared" si="83"/>
        <v>125.51</v>
      </c>
      <c r="O612" s="48">
        <f t="shared" ca="1" si="84"/>
        <v>126328900</v>
      </c>
    </row>
    <row r="613" spans="1:15" x14ac:dyDescent="0.25">
      <c r="A613">
        <v>598</v>
      </c>
      <c r="B613" s="85">
        <v>40926</v>
      </c>
      <c r="C613" s="47">
        <v>129.31</v>
      </c>
      <c r="D613" s="47">
        <v>130.84</v>
      </c>
      <c r="E613" s="47">
        <v>129.08000000000001</v>
      </c>
      <c r="F613" s="47">
        <v>130.77000000000001</v>
      </c>
      <c r="G613" s="48">
        <v>163395200</v>
      </c>
      <c r="H613" s="47">
        <v>124.85</v>
      </c>
      <c r="I613" s="51">
        <f t="shared" si="78"/>
        <v>0.95472967806071718</v>
      </c>
      <c r="J613" s="51">
        <f t="shared" ca="1" si="79"/>
        <v>1</v>
      </c>
      <c r="K613" s="47">
        <f t="shared" si="80"/>
        <v>123.46</v>
      </c>
      <c r="L613" s="47">
        <f t="shared" si="81"/>
        <v>124.92</v>
      </c>
      <c r="M613" s="47">
        <f t="shared" si="82"/>
        <v>123.24</v>
      </c>
      <c r="N613" s="47">
        <f t="shared" si="83"/>
        <v>124.85</v>
      </c>
      <c r="O613" s="48">
        <f t="shared" ca="1" si="84"/>
        <v>163395200</v>
      </c>
    </row>
    <row r="614" spans="1:15" x14ac:dyDescent="0.25">
      <c r="A614">
        <v>599</v>
      </c>
      <c r="B614" s="85">
        <v>40925</v>
      </c>
      <c r="C614" s="47">
        <v>130.08000000000001</v>
      </c>
      <c r="D614" s="47">
        <v>130.32</v>
      </c>
      <c r="E614" s="47">
        <v>128.9</v>
      </c>
      <c r="F614" s="47">
        <v>129.34</v>
      </c>
      <c r="G614" s="48">
        <v>132209200</v>
      </c>
      <c r="H614" s="47">
        <v>123.48</v>
      </c>
      <c r="I614" s="51">
        <f t="shared" si="78"/>
        <v>0.9546930570589145</v>
      </c>
      <c r="J614" s="51">
        <f t="shared" ca="1" si="79"/>
        <v>1</v>
      </c>
      <c r="K614" s="47">
        <f t="shared" si="80"/>
        <v>124.19</v>
      </c>
      <c r="L614" s="47">
        <f t="shared" si="81"/>
        <v>124.42</v>
      </c>
      <c r="M614" s="47">
        <f t="shared" si="82"/>
        <v>123.06</v>
      </c>
      <c r="N614" s="47">
        <f t="shared" si="83"/>
        <v>123.48</v>
      </c>
      <c r="O614" s="48">
        <f t="shared" ca="1" si="84"/>
        <v>132209200</v>
      </c>
    </row>
    <row r="615" spans="1:15" x14ac:dyDescent="0.25">
      <c r="A615">
        <v>600</v>
      </c>
      <c r="B615" s="85">
        <v>40921</v>
      </c>
      <c r="C615" s="47">
        <v>128.63999999999999</v>
      </c>
      <c r="D615" s="47">
        <v>129.05000000000001</v>
      </c>
      <c r="E615" s="47">
        <v>127.72</v>
      </c>
      <c r="F615" s="47">
        <v>128.84</v>
      </c>
      <c r="G615" s="48">
        <v>179836200</v>
      </c>
      <c r="H615" s="47">
        <v>123.01</v>
      </c>
      <c r="I615" s="51">
        <f t="shared" si="78"/>
        <v>0.95475007761564734</v>
      </c>
      <c r="J615" s="51">
        <f t="shared" ca="1" si="79"/>
        <v>1</v>
      </c>
      <c r="K615" s="47">
        <f t="shared" si="80"/>
        <v>122.82</v>
      </c>
      <c r="L615" s="47">
        <f t="shared" si="81"/>
        <v>123.21</v>
      </c>
      <c r="M615" s="47">
        <f t="shared" si="82"/>
        <v>121.94</v>
      </c>
      <c r="N615" s="47">
        <f t="shared" si="83"/>
        <v>123.01</v>
      </c>
      <c r="O615" s="48">
        <f t="shared" ca="1" si="84"/>
        <v>179836200</v>
      </c>
    </row>
    <row r="616" spans="1:15" x14ac:dyDescent="0.25">
      <c r="A616">
        <v>601</v>
      </c>
      <c r="B616" s="85">
        <v>40920</v>
      </c>
      <c r="C616" s="47">
        <v>129.57</v>
      </c>
      <c r="D616" s="47">
        <v>129.69999999999999</v>
      </c>
      <c r="E616" s="47">
        <v>128.54</v>
      </c>
      <c r="F616" s="47">
        <v>129.51</v>
      </c>
      <c r="G616" s="48">
        <v>118983700</v>
      </c>
      <c r="H616" s="47">
        <v>123.65</v>
      </c>
      <c r="I616" s="51">
        <f t="shared" si="78"/>
        <v>0.9547525287622578</v>
      </c>
      <c r="J616" s="51">
        <f t="shared" ca="1" si="79"/>
        <v>1</v>
      </c>
      <c r="K616" s="47">
        <f t="shared" si="80"/>
        <v>123.71</v>
      </c>
      <c r="L616" s="47">
        <f t="shared" si="81"/>
        <v>123.83</v>
      </c>
      <c r="M616" s="47">
        <f t="shared" si="82"/>
        <v>122.72</v>
      </c>
      <c r="N616" s="47">
        <f t="shared" si="83"/>
        <v>123.65</v>
      </c>
      <c r="O616" s="48">
        <f t="shared" ca="1" si="84"/>
        <v>118983700</v>
      </c>
    </row>
    <row r="617" spans="1:15" x14ac:dyDescent="0.25">
      <c r="A617">
        <v>602</v>
      </c>
      <c r="B617" s="85">
        <v>40919</v>
      </c>
      <c r="C617" s="47">
        <v>128.72999999999999</v>
      </c>
      <c r="D617" s="47">
        <v>129.37</v>
      </c>
      <c r="E617" s="47">
        <v>128.52000000000001</v>
      </c>
      <c r="F617" s="47">
        <v>129.19999999999999</v>
      </c>
      <c r="G617" s="48">
        <v>111540700</v>
      </c>
      <c r="H617" s="47">
        <v>123.35</v>
      </c>
      <c r="I617" s="51">
        <f t="shared" si="78"/>
        <v>0.9547213622291022</v>
      </c>
      <c r="J617" s="51">
        <f t="shared" ca="1" si="79"/>
        <v>1</v>
      </c>
      <c r="K617" s="47">
        <f t="shared" si="80"/>
        <v>122.9</v>
      </c>
      <c r="L617" s="47">
        <f t="shared" si="81"/>
        <v>123.51</v>
      </c>
      <c r="M617" s="47">
        <f t="shared" si="82"/>
        <v>122.7</v>
      </c>
      <c r="N617" s="47">
        <f t="shared" si="83"/>
        <v>123.35</v>
      </c>
      <c r="O617" s="48">
        <f t="shared" ca="1" si="84"/>
        <v>111540700</v>
      </c>
    </row>
    <row r="618" spans="1:15" x14ac:dyDescent="0.25">
      <c r="A618">
        <v>603</v>
      </c>
      <c r="B618" s="85">
        <v>40918</v>
      </c>
      <c r="C618" s="47">
        <v>129.38999999999999</v>
      </c>
      <c r="D618" s="47">
        <v>129.65</v>
      </c>
      <c r="E618" s="47">
        <v>128.94999999999999</v>
      </c>
      <c r="F618" s="47">
        <v>129.13</v>
      </c>
      <c r="G618" s="48">
        <v>115282000</v>
      </c>
      <c r="H618" s="47">
        <v>123.28</v>
      </c>
      <c r="I618" s="51">
        <f t="shared" si="78"/>
        <v>0.95469681716100063</v>
      </c>
      <c r="J618" s="51">
        <f t="shared" ca="1" si="79"/>
        <v>1</v>
      </c>
      <c r="K618" s="47">
        <f t="shared" si="80"/>
        <v>123.53</v>
      </c>
      <c r="L618" s="47">
        <f t="shared" si="81"/>
        <v>123.78</v>
      </c>
      <c r="M618" s="47">
        <f t="shared" si="82"/>
        <v>123.11</v>
      </c>
      <c r="N618" s="47">
        <f t="shared" si="83"/>
        <v>123.28</v>
      </c>
      <c r="O618" s="48">
        <f t="shared" ca="1" si="84"/>
        <v>115282000</v>
      </c>
    </row>
    <row r="619" spans="1:15" x14ac:dyDescent="0.25">
      <c r="A619">
        <v>604</v>
      </c>
      <c r="B619" s="85">
        <v>40917</v>
      </c>
      <c r="C619" s="47">
        <v>128</v>
      </c>
      <c r="D619" s="47">
        <v>128.18</v>
      </c>
      <c r="E619" s="47">
        <v>127.41</v>
      </c>
      <c r="F619" s="47">
        <v>128.02000000000001</v>
      </c>
      <c r="G619" s="48">
        <v>99530200</v>
      </c>
      <c r="H619" s="47">
        <v>122.22</v>
      </c>
      <c r="I619" s="51">
        <f t="shared" si="78"/>
        <v>0.95469457897203558</v>
      </c>
      <c r="J619" s="51">
        <f t="shared" ca="1" si="79"/>
        <v>1</v>
      </c>
      <c r="K619" s="47">
        <f t="shared" si="80"/>
        <v>122.2</v>
      </c>
      <c r="L619" s="47">
        <f t="shared" si="81"/>
        <v>122.37</v>
      </c>
      <c r="M619" s="47">
        <f t="shared" si="82"/>
        <v>121.64</v>
      </c>
      <c r="N619" s="47">
        <f t="shared" si="83"/>
        <v>122.22</v>
      </c>
      <c r="O619" s="48">
        <f t="shared" ca="1" si="84"/>
        <v>99530200</v>
      </c>
    </row>
    <row r="620" spans="1:15" x14ac:dyDescent="0.25">
      <c r="A620">
        <v>605</v>
      </c>
      <c r="B620" s="85">
        <v>40914</v>
      </c>
      <c r="C620" s="47">
        <v>128.19999999999999</v>
      </c>
      <c r="D620" s="47">
        <v>128.22</v>
      </c>
      <c r="E620" s="47">
        <v>127.29</v>
      </c>
      <c r="F620" s="47">
        <v>127.71</v>
      </c>
      <c r="G620" s="48">
        <v>148050000</v>
      </c>
      <c r="H620" s="47">
        <v>121.93</v>
      </c>
      <c r="I620" s="51">
        <f t="shared" si="78"/>
        <v>0.95474121055516414</v>
      </c>
      <c r="J620" s="51">
        <f t="shared" ca="1" si="79"/>
        <v>1</v>
      </c>
      <c r="K620" s="47">
        <f t="shared" si="80"/>
        <v>122.4</v>
      </c>
      <c r="L620" s="47">
        <f t="shared" si="81"/>
        <v>122.42</v>
      </c>
      <c r="M620" s="47">
        <f t="shared" si="82"/>
        <v>121.53</v>
      </c>
      <c r="N620" s="47">
        <f t="shared" si="83"/>
        <v>121.93</v>
      </c>
      <c r="O620" s="48">
        <f t="shared" ca="1" si="84"/>
        <v>148050000</v>
      </c>
    </row>
    <row r="621" spans="1:15" x14ac:dyDescent="0.25">
      <c r="A621">
        <v>606</v>
      </c>
      <c r="B621" s="85">
        <v>40913</v>
      </c>
      <c r="C621" s="47">
        <v>127.01</v>
      </c>
      <c r="D621" s="47">
        <v>128.22999999999999</v>
      </c>
      <c r="E621" s="47">
        <v>126.43</v>
      </c>
      <c r="F621" s="47">
        <v>128.04</v>
      </c>
      <c r="G621" s="48">
        <v>173895000</v>
      </c>
      <c r="H621" s="47">
        <v>122.24</v>
      </c>
      <c r="I621" s="51">
        <f t="shared" si="78"/>
        <v>0.95470165573258359</v>
      </c>
      <c r="J621" s="51">
        <f t="shared" ca="1" si="79"/>
        <v>1</v>
      </c>
      <c r="K621" s="47">
        <f t="shared" si="80"/>
        <v>121.26</v>
      </c>
      <c r="L621" s="47">
        <f t="shared" si="81"/>
        <v>122.42</v>
      </c>
      <c r="M621" s="47">
        <f t="shared" si="82"/>
        <v>120.7</v>
      </c>
      <c r="N621" s="47">
        <f t="shared" si="83"/>
        <v>122.24</v>
      </c>
      <c r="O621" s="48">
        <f t="shared" ca="1" si="84"/>
        <v>173895000</v>
      </c>
    </row>
    <row r="622" spans="1:15" x14ac:dyDescent="0.25">
      <c r="A622">
        <v>607</v>
      </c>
      <c r="B622" s="85">
        <v>40912</v>
      </c>
      <c r="C622" s="47">
        <v>127.2</v>
      </c>
      <c r="D622" s="47">
        <v>127.81</v>
      </c>
      <c r="E622" s="47">
        <v>126.71</v>
      </c>
      <c r="F622" s="47">
        <v>127.7</v>
      </c>
      <c r="G622" s="48">
        <v>127186500</v>
      </c>
      <c r="H622" s="47">
        <v>121.92</v>
      </c>
      <c r="I622" s="51">
        <f t="shared" si="78"/>
        <v>0.95473766640563817</v>
      </c>
      <c r="J622" s="51">
        <f t="shared" ca="1" si="79"/>
        <v>1</v>
      </c>
      <c r="K622" s="47">
        <f t="shared" si="80"/>
        <v>121.44</v>
      </c>
      <c r="L622" s="47">
        <f t="shared" si="81"/>
        <v>122.03</v>
      </c>
      <c r="M622" s="47">
        <f t="shared" si="82"/>
        <v>120.97</v>
      </c>
      <c r="N622" s="47">
        <f t="shared" si="83"/>
        <v>121.92</v>
      </c>
      <c r="O622" s="48">
        <f t="shared" ca="1" si="84"/>
        <v>127186500</v>
      </c>
    </row>
    <row r="623" spans="1:15" x14ac:dyDescent="0.25">
      <c r="A623">
        <v>608</v>
      </c>
      <c r="B623" s="85">
        <v>40911</v>
      </c>
      <c r="C623" s="47">
        <v>127.76</v>
      </c>
      <c r="D623" s="47">
        <v>128.38</v>
      </c>
      <c r="E623" s="47">
        <v>127.43</v>
      </c>
      <c r="F623" s="47">
        <v>127.5</v>
      </c>
      <c r="G623" s="48">
        <v>193697900</v>
      </c>
      <c r="H623" s="47">
        <v>121.73</v>
      </c>
      <c r="I623" s="51">
        <f t="shared" si="78"/>
        <v>0.9547450980392157</v>
      </c>
      <c r="J623" s="51">
        <f t="shared" ca="1" si="79"/>
        <v>1</v>
      </c>
      <c r="K623" s="47">
        <f t="shared" si="80"/>
        <v>121.98</v>
      </c>
      <c r="L623" s="47">
        <f t="shared" si="81"/>
        <v>122.57</v>
      </c>
      <c r="M623" s="47">
        <f t="shared" si="82"/>
        <v>121.66</v>
      </c>
      <c r="N623" s="47">
        <f t="shared" si="83"/>
        <v>121.73</v>
      </c>
      <c r="O623" s="48">
        <f t="shared" ca="1" si="84"/>
        <v>193697900</v>
      </c>
    </row>
    <row r="624" spans="1:15" x14ac:dyDescent="0.25">
      <c r="A624">
        <v>609</v>
      </c>
      <c r="B624" s="85">
        <v>40907</v>
      </c>
      <c r="C624" s="47">
        <v>126.02</v>
      </c>
      <c r="D624" s="47">
        <v>126.33</v>
      </c>
      <c r="E624" s="47">
        <v>125.5</v>
      </c>
      <c r="F624" s="47">
        <v>125.5</v>
      </c>
      <c r="G624" s="48">
        <v>95599000</v>
      </c>
      <c r="H624" s="47">
        <v>119.82</v>
      </c>
      <c r="I624" s="51">
        <f t="shared" si="78"/>
        <v>0.95474103585657366</v>
      </c>
      <c r="J624" s="51">
        <f t="shared" ca="1" si="79"/>
        <v>1</v>
      </c>
      <c r="K624" s="47">
        <f t="shared" si="80"/>
        <v>120.32</v>
      </c>
      <c r="L624" s="47">
        <f t="shared" si="81"/>
        <v>120.61</v>
      </c>
      <c r="M624" s="47">
        <f t="shared" si="82"/>
        <v>119.82</v>
      </c>
      <c r="N624" s="47">
        <f t="shared" si="83"/>
        <v>119.82</v>
      </c>
      <c r="O624" s="48">
        <f t="shared" ca="1" si="84"/>
        <v>95599000</v>
      </c>
    </row>
    <row r="625" spans="1:15" x14ac:dyDescent="0.25">
      <c r="A625">
        <v>610</v>
      </c>
      <c r="B625" s="85">
        <v>40906</v>
      </c>
      <c r="C625" s="47">
        <v>125.24</v>
      </c>
      <c r="D625" s="47">
        <v>126.25</v>
      </c>
      <c r="E625" s="47">
        <v>124.86</v>
      </c>
      <c r="F625" s="47">
        <v>126.12</v>
      </c>
      <c r="G625" s="48">
        <v>123507200</v>
      </c>
      <c r="H625" s="47">
        <v>120.41</v>
      </c>
      <c r="I625" s="51">
        <f t="shared" si="78"/>
        <v>0.95472565810339349</v>
      </c>
      <c r="J625" s="51">
        <f t="shared" ca="1" si="79"/>
        <v>1</v>
      </c>
      <c r="K625" s="47">
        <f t="shared" si="80"/>
        <v>119.57</v>
      </c>
      <c r="L625" s="47">
        <f t="shared" si="81"/>
        <v>120.53</v>
      </c>
      <c r="M625" s="47">
        <f t="shared" si="82"/>
        <v>119.21</v>
      </c>
      <c r="N625" s="47">
        <f t="shared" si="83"/>
        <v>120.41</v>
      </c>
      <c r="O625" s="48">
        <f t="shared" ca="1" si="84"/>
        <v>123507200</v>
      </c>
    </row>
    <row r="626" spans="1:15" x14ac:dyDescent="0.25">
      <c r="A626">
        <v>611</v>
      </c>
      <c r="B626" s="85">
        <v>40905</v>
      </c>
      <c r="C626" s="47">
        <v>126.51</v>
      </c>
      <c r="D626" s="47">
        <v>126.53</v>
      </c>
      <c r="E626" s="47">
        <v>124.73</v>
      </c>
      <c r="F626" s="47">
        <v>124.83</v>
      </c>
      <c r="G626" s="48">
        <v>119107100</v>
      </c>
      <c r="H626" s="47">
        <v>119.18</v>
      </c>
      <c r="I626" s="51">
        <f t="shared" si="78"/>
        <v>0.95473844428422661</v>
      </c>
      <c r="J626" s="51">
        <f t="shared" ca="1" si="79"/>
        <v>1</v>
      </c>
      <c r="K626" s="47">
        <f t="shared" si="80"/>
        <v>120.78</v>
      </c>
      <c r="L626" s="47">
        <f t="shared" si="81"/>
        <v>120.8</v>
      </c>
      <c r="M626" s="47">
        <f t="shared" si="82"/>
        <v>119.08</v>
      </c>
      <c r="N626" s="47">
        <f t="shared" si="83"/>
        <v>119.18</v>
      </c>
      <c r="O626" s="48">
        <f t="shared" ca="1" si="84"/>
        <v>119107100</v>
      </c>
    </row>
    <row r="627" spans="1:15" x14ac:dyDescent="0.25">
      <c r="A627">
        <v>612</v>
      </c>
      <c r="B627" s="85">
        <v>40904</v>
      </c>
      <c r="C627" s="47">
        <v>126.17</v>
      </c>
      <c r="D627" s="47">
        <v>126.82</v>
      </c>
      <c r="E627" s="47">
        <v>126.06</v>
      </c>
      <c r="F627" s="47">
        <v>126.49</v>
      </c>
      <c r="G627" s="48">
        <v>86075700</v>
      </c>
      <c r="H627" s="47">
        <v>120.76</v>
      </c>
      <c r="I627" s="51">
        <f t="shared" si="78"/>
        <v>0.95469997628271019</v>
      </c>
      <c r="J627" s="51">
        <f t="shared" ca="1" si="79"/>
        <v>1</v>
      </c>
      <c r="K627" s="47">
        <f t="shared" si="80"/>
        <v>120.45</v>
      </c>
      <c r="L627" s="47">
        <f t="shared" si="81"/>
        <v>121.08</v>
      </c>
      <c r="M627" s="47">
        <f t="shared" si="82"/>
        <v>120.35</v>
      </c>
      <c r="N627" s="47">
        <f t="shared" si="83"/>
        <v>120.76</v>
      </c>
      <c r="O627" s="48">
        <f t="shared" ca="1" si="84"/>
        <v>86075700</v>
      </c>
    </row>
    <row r="628" spans="1:15" x14ac:dyDescent="0.25">
      <c r="A628">
        <v>613</v>
      </c>
      <c r="B628" s="85">
        <v>40900</v>
      </c>
      <c r="C628" s="47">
        <v>125.67</v>
      </c>
      <c r="D628" s="47">
        <v>126.43</v>
      </c>
      <c r="E628" s="47">
        <v>125.41</v>
      </c>
      <c r="F628" s="47">
        <v>126.39</v>
      </c>
      <c r="G628" s="48">
        <v>92187200</v>
      </c>
      <c r="H628" s="47">
        <v>120.67</v>
      </c>
      <c r="I628" s="51">
        <f t="shared" si="78"/>
        <v>0.95474325500435164</v>
      </c>
      <c r="J628" s="51">
        <f t="shared" ca="1" si="79"/>
        <v>1</v>
      </c>
      <c r="K628" s="47">
        <f t="shared" si="80"/>
        <v>119.98</v>
      </c>
      <c r="L628" s="47">
        <f t="shared" si="81"/>
        <v>120.71</v>
      </c>
      <c r="M628" s="47">
        <f t="shared" si="82"/>
        <v>119.73</v>
      </c>
      <c r="N628" s="47">
        <f t="shared" si="83"/>
        <v>120.67</v>
      </c>
      <c r="O628" s="48">
        <f t="shared" ca="1" si="84"/>
        <v>92187200</v>
      </c>
    </row>
    <row r="629" spans="1:15" x14ac:dyDescent="0.25">
      <c r="A629">
        <v>614</v>
      </c>
      <c r="B629" s="85">
        <v>40899</v>
      </c>
      <c r="C629" s="47">
        <v>124.63</v>
      </c>
      <c r="D629" s="47">
        <v>125.4</v>
      </c>
      <c r="E629" s="47">
        <v>124.23</v>
      </c>
      <c r="F629" s="47">
        <v>125.27</v>
      </c>
      <c r="G629" s="48">
        <v>119465400</v>
      </c>
      <c r="H629" s="47">
        <v>119.6</v>
      </c>
      <c r="I629" s="51">
        <f t="shared" si="78"/>
        <v>0.95473776642452302</v>
      </c>
      <c r="J629" s="51">
        <f t="shared" ca="1" si="79"/>
        <v>1</v>
      </c>
      <c r="K629" s="47">
        <f t="shared" si="80"/>
        <v>118.99</v>
      </c>
      <c r="L629" s="47">
        <f t="shared" si="81"/>
        <v>119.72</v>
      </c>
      <c r="M629" s="47">
        <f t="shared" si="82"/>
        <v>118.61</v>
      </c>
      <c r="N629" s="47">
        <f t="shared" si="83"/>
        <v>119.6</v>
      </c>
      <c r="O629" s="48">
        <f t="shared" ca="1" si="84"/>
        <v>119465400</v>
      </c>
    </row>
    <row r="630" spans="1:15" x14ac:dyDescent="0.25">
      <c r="A630">
        <v>615</v>
      </c>
      <c r="B630" s="85">
        <v>40898</v>
      </c>
      <c r="C630" s="47">
        <v>123.93</v>
      </c>
      <c r="D630" s="47">
        <v>124.36</v>
      </c>
      <c r="E630" s="47">
        <v>122.75</v>
      </c>
      <c r="F630" s="47">
        <v>124.17</v>
      </c>
      <c r="G630" s="48">
        <v>194230900</v>
      </c>
      <c r="H630" s="47">
        <v>118.55</v>
      </c>
      <c r="I630" s="51">
        <f t="shared" si="78"/>
        <v>0.95473947008134008</v>
      </c>
      <c r="J630" s="51">
        <f t="shared" ca="1" si="79"/>
        <v>1</v>
      </c>
      <c r="K630" s="47">
        <f t="shared" si="80"/>
        <v>118.32</v>
      </c>
      <c r="L630" s="47">
        <f t="shared" si="81"/>
        <v>118.73</v>
      </c>
      <c r="M630" s="47">
        <f t="shared" si="82"/>
        <v>117.19</v>
      </c>
      <c r="N630" s="47">
        <f t="shared" si="83"/>
        <v>118.55</v>
      </c>
      <c r="O630" s="48">
        <f t="shared" ca="1" si="84"/>
        <v>194230900</v>
      </c>
    </row>
    <row r="631" spans="1:15" x14ac:dyDescent="0.25">
      <c r="A631">
        <v>616</v>
      </c>
      <c r="B631" s="85">
        <v>40897</v>
      </c>
      <c r="C631" s="47">
        <v>122.18</v>
      </c>
      <c r="D631" s="47">
        <v>124.14</v>
      </c>
      <c r="E631" s="47">
        <v>120.37</v>
      </c>
      <c r="F631" s="47">
        <v>123.93</v>
      </c>
      <c r="G631" s="48">
        <v>225418100</v>
      </c>
      <c r="H631" s="47">
        <v>118.32</v>
      </c>
      <c r="I631" s="51">
        <f t="shared" si="78"/>
        <v>0.95473251028806572</v>
      </c>
      <c r="J631" s="51">
        <f t="shared" ca="1" si="79"/>
        <v>1</v>
      </c>
      <c r="K631" s="47">
        <f t="shared" si="80"/>
        <v>116.65</v>
      </c>
      <c r="L631" s="47">
        <f t="shared" si="81"/>
        <v>118.52</v>
      </c>
      <c r="M631" s="47">
        <f t="shared" si="82"/>
        <v>114.92</v>
      </c>
      <c r="N631" s="47">
        <f t="shared" si="83"/>
        <v>118.32</v>
      </c>
      <c r="O631" s="48">
        <f t="shared" ca="1" si="84"/>
        <v>225418100</v>
      </c>
    </row>
    <row r="632" spans="1:15" x14ac:dyDescent="0.25">
      <c r="A632">
        <v>617</v>
      </c>
      <c r="B632" s="85">
        <v>40896</v>
      </c>
      <c r="C632" s="47">
        <v>122.06</v>
      </c>
      <c r="D632" s="47">
        <v>122.32</v>
      </c>
      <c r="E632" s="47">
        <v>120.03</v>
      </c>
      <c r="F632" s="47">
        <v>120.29</v>
      </c>
      <c r="G632" s="48">
        <v>183903000</v>
      </c>
      <c r="H632" s="47">
        <v>114.84</v>
      </c>
      <c r="I632" s="51">
        <f t="shared" si="78"/>
        <v>0.95469282567129432</v>
      </c>
      <c r="J632" s="51">
        <f t="shared" ca="1" si="79"/>
        <v>1</v>
      </c>
      <c r="K632" s="47">
        <f t="shared" si="80"/>
        <v>116.53</v>
      </c>
      <c r="L632" s="47">
        <f t="shared" si="81"/>
        <v>116.78</v>
      </c>
      <c r="M632" s="47">
        <f t="shared" si="82"/>
        <v>114.59</v>
      </c>
      <c r="N632" s="47">
        <f t="shared" si="83"/>
        <v>114.84</v>
      </c>
      <c r="O632" s="48">
        <f t="shared" ca="1" si="84"/>
        <v>183903000</v>
      </c>
    </row>
    <row r="633" spans="1:15" x14ac:dyDescent="0.25">
      <c r="A633">
        <v>618</v>
      </c>
      <c r="B633" s="85">
        <v>40893</v>
      </c>
      <c r="C633" s="47">
        <v>122.23</v>
      </c>
      <c r="D633" s="47">
        <v>122.95</v>
      </c>
      <c r="E633" s="47">
        <v>121.3</v>
      </c>
      <c r="F633" s="47">
        <v>121.59</v>
      </c>
      <c r="G633" s="48">
        <v>220481400</v>
      </c>
      <c r="H633" s="47">
        <v>116.09</v>
      </c>
      <c r="I633" s="51">
        <f t="shared" si="78"/>
        <v>0.95476601694218277</v>
      </c>
      <c r="J633" s="51">
        <f t="shared" ca="1" si="79"/>
        <v>1</v>
      </c>
      <c r="K633" s="47">
        <f t="shared" si="80"/>
        <v>116.7</v>
      </c>
      <c r="L633" s="47">
        <f t="shared" si="81"/>
        <v>117.39</v>
      </c>
      <c r="M633" s="47">
        <f t="shared" si="82"/>
        <v>115.81</v>
      </c>
      <c r="N633" s="47">
        <f t="shared" si="83"/>
        <v>116.09</v>
      </c>
      <c r="O633" s="48">
        <f t="shared" ca="1" si="84"/>
        <v>220481400</v>
      </c>
    </row>
    <row r="634" spans="1:15" x14ac:dyDescent="0.25">
      <c r="A634">
        <v>619</v>
      </c>
      <c r="B634" s="85">
        <v>40892</v>
      </c>
      <c r="C634" s="47">
        <v>123.03</v>
      </c>
      <c r="D634" s="47">
        <v>123.2</v>
      </c>
      <c r="E634" s="47">
        <v>121.99</v>
      </c>
      <c r="F634" s="47">
        <v>122.18</v>
      </c>
      <c r="G634" s="48">
        <v>199109200</v>
      </c>
      <c r="H634" s="47">
        <v>115.91</v>
      </c>
      <c r="I634" s="51">
        <f t="shared" si="78"/>
        <v>0.94868227205761979</v>
      </c>
      <c r="J634" s="51">
        <f t="shared" ca="1" si="79"/>
        <v>1</v>
      </c>
      <c r="K634" s="47">
        <f t="shared" si="80"/>
        <v>116.72</v>
      </c>
      <c r="L634" s="47">
        <f t="shared" si="81"/>
        <v>116.88</v>
      </c>
      <c r="M634" s="47">
        <f t="shared" si="82"/>
        <v>115.73</v>
      </c>
      <c r="N634" s="47">
        <f t="shared" si="83"/>
        <v>115.91</v>
      </c>
      <c r="O634" s="48">
        <f t="shared" ca="1" si="84"/>
        <v>199109200</v>
      </c>
    </row>
    <row r="635" spans="1:15" x14ac:dyDescent="0.25">
      <c r="A635">
        <v>620</v>
      </c>
      <c r="B635" s="85">
        <v>40891</v>
      </c>
      <c r="C635" s="47">
        <v>122.56</v>
      </c>
      <c r="D635" s="47">
        <v>123.03</v>
      </c>
      <c r="E635" s="47">
        <v>121.47</v>
      </c>
      <c r="F635" s="47">
        <v>121.74</v>
      </c>
      <c r="G635" s="48">
        <v>238618800</v>
      </c>
      <c r="H635" s="47">
        <v>115.5</v>
      </c>
      <c r="I635" s="51">
        <f t="shared" si="78"/>
        <v>0.948743223262691</v>
      </c>
      <c r="J635" s="51">
        <f t="shared" ca="1" si="79"/>
        <v>1</v>
      </c>
      <c r="K635" s="47">
        <f t="shared" si="80"/>
        <v>116.28</v>
      </c>
      <c r="L635" s="47">
        <f t="shared" si="81"/>
        <v>116.72</v>
      </c>
      <c r="M635" s="47">
        <f t="shared" si="82"/>
        <v>115.24</v>
      </c>
      <c r="N635" s="47">
        <f t="shared" si="83"/>
        <v>115.5</v>
      </c>
      <c r="O635" s="48">
        <f t="shared" ca="1" si="84"/>
        <v>238618800</v>
      </c>
    </row>
    <row r="636" spans="1:15" x14ac:dyDescent="0.25">
      <c r="A636">
        <v>621</v>
      </c>
      <c r="B636" s="85">
        <v>40890</v>
      </c>
      <c r="C636" s="47">
        <v>124.86</v>
      </c>
      <c r="D636" s="47">
        <v>125.57</v>
      </c>
      <c r="E636" s="47">
        <v>122.45</v>
      </c>
      <c r="F636" s="47">
        <v>123.05</v>
      </c>
      <c r="G636" s="48">
        <v>245159800</v>
      </c>
      <c r="H636" s="47">
        <v>116.74</v>
      </c>
      <c r="I636" s="51">
        <f t="shared" si="78"/>
        <v>0.9487200325071109</v>
      </c>
      <c r="J636" s="51">
        <f t="shared" ca="1" si="79"/>
        <v>1</v>
      </c>
      <c r="K636" s="47">
        <f t="shared" si="80"/>
        <v>118.46</v>
      </c>
      <c r="L636" s="47">
        <f t="shared" si="81"/>
        <v>119.13</v>
      </c>
      <c r="M636" s="47">
        <f t="shared" si="82"/>
        <v>116.17</v>
      </c>
      <c r="N636" s="47">
        <f t="shared" si="83"/>
        <v>116.74</v>
      </c>
      <c r="O636" s="48">
        <f t="shared" ca="1" si="84"/>
        <v>245159800</v>
      </c>
    </row>
    <row r="637" spans="1:15" x14ac:dyDescent="0.25">
      <c r="A637">
        <v>622</v>
      </c>
      <c r="B637" s="85">
        <v>40889</v>
      </c>
      <c r="C637" s="47">
        <v>124.95</v>
      </c>
      <c r="D637" s="47">
        <v>124.97</v>
      </c>
      <c r="E637" s="47">
        <v>123.16</v>
      </c>
      <c r="F637" s="47">
        <v>124.21</v>
      </c>
      <c r="G637" s="48">
        <v>215826100</v>
      </c>
      <c r="H637" s="47">
        <v>117.84</v>
      </c>
      <c r="I637" s="51">
        <f t="shared" si="78"/>
        <v>0.94871588438934074</v>
      </c>
      <c r="J637" s="51">
        <f t="shared" ca="1" si="79"/>
        <v>1</v>
      </c>
      <c r="K637" s="47">
        <f t="shared" si="80"/>
        <v>118.54</v>
      </c>
      <c r="L637" s="47">
        <f t="shared" si="81"/>
        <v>118.56</v>
      </c>
      <c r="M637" s="47">
        <f t="shared" si="82"/>
        <v>116.84</v>
      </c>
      <c r="N637" s="47">
        <f t="shared" si="83"/>
        <v>117.84</v>
      </c>
      <c r="O637" s="48">
        <f t="shared" ca="1" si="84"/>
        <v>215826100</v>
      </c>
    </row>
    <row r="638" spans="1:15" x14ac:dyDescent="0.25">
      <c r="A638">
        <v>623</v>
      </c>
      <c r="B638" s="85">
        <v>40886</v>
      </c>
      <c r="C638" s="47">
        <v>124.51</v>
      </c>
      <c r="D638" s="47">
        <v>126.37</v>
      </c>
      <c r="E638" s="47">
        <v>124.4</v>
      </c>
      <c r="F638" s="47">
        <v>126.05</v>
      </c>
      <c r="G638" s="48">
        <v>209111400</v>
      </c>
      <c r="H638" s="47">
        <v>119.59</v>
      </c>
      <c r="I638" s="51">
        <f t="shared" si="78"/>
        <v>0.94875049583498616</v>
      </c>
      <c r="J638" s="51">
        <f t="shared" ca="1" si="79"/>
        <v>1</v>
      </c>
      <c r="K638" s="47">
        <f t="shared" si="80"/>
        <v>118.13</v>
      </c>
      <c r="L638" s="47">
        <f t="shared" si="81"/>
        <v>119.89</v>
      </c>
      <c r="M638" s="47">
        <f t="shared" si="82"/>
        <v>118.02</v>
      </c>
      <c r="N638" s="47">
        <f t="shared" si="83"/>
        <v>119.59</v>
      </c>
      <c r="O638" s="48">
        <f t="shared" ca="1" si="84"/>
        <v>209111400</v>
      </c>
    </row>
    <row r="639" spans="1:15" x14ac:dyDescent="0.25">
      <c r="A639">
        <v>624</v>
      </c>
      <c r="B639" s="85">
        <v>40885</v>
      </c>
      <c r="C639" s="47">
        <v>125.9</v>
      </c>
      <c r="D639" s="47">
        <v>126.18</v>
      </c>
      <c r="E639" s="47">
        <v>123.65</v>
      </c>
      <c r="F639" s="47">
        <v>123.95</v>
      </c>
      <c r="G639" s="48">
        <v>240862800</v>
      </c>
      <c r="H639" s="47">
        <v>117.59</v>
      </c>
      <c r="I639" s="51">
        <f t="shared" si="78"/>
        <v>0.94868898749495767</v>
      </c>
      <c r="J639" s="51">
        <f t="shared" ca="1" si="79"/>
        <v>1</v>
      </c>
      <c r="K639" s="47">
        <f t="shared" si="80"/>
        <v>119.44</v>
      </c>
      <c r="L639" s="47">
        <f t="shared" si="81"/>
        <v>119.71</v>
      </c>
      <c r="M639" s="47">
        <f t="shared" si="82"/>
        <v>117.31</v>
      </c>
      <c r="N639" s="47">
        <f t="shared" si="83"/>
        <v>117.59</v>
      </c>
      <c r="O639" s="48">
        <f t="shared" ca="1" si="84"/>
        <v>240862800</v>
      </c>
    </row>
    <row r="640" spans="1:15" x14ac:dyDescent="0.25">
      <c r="A640">
        <v>625</v>
      </c>
      <c r="B640" s="85">
        <v>40884</v>
      </c>
      <c r="C640" s="47">
        <v>125.84</v>
      </c>
      <c r="D640" s="47">
        <v>127.26</v>
      </c>
      <c r="E640" s="47">
        <v>124.97</v>
      </c>
      <c r="F640" s="47">
        <v>126.73</v>
      </c>
      <c r="G640" s="48">
        <v>237802500</v>
      </c>
      <c r="H640" s="47">
        <v>120.23</v>
      </c>
      <c r="I640" s="51">
        <f t="shared" si="78"/>
        <v>0.9487098555985165</v>
      </c>
      <c r="J640" s="51">
        <f t="shared" ca="1" si="79"/>
        <v>1</v>
      </c>
      <c r="K640" s="47">
        <f t="shared" si="80"/>
        <v>119.39</v>
      </c>
      <c r="L640" s="47">
        <f t="shared" si="81"/>
        <v>120.73</v>
      </c>
      <c r="M640" s="47">
        <f t="shared" si="82"/>
        <v>118.56</v>
      </c>
      <c r="N640" s="47">
        <f t="shared" si="83"/>
        <v>120.23</v>
      </c>
      <c r="O640" s="48">
        <f t="shared" ca="1" si="84"/>
        <v>237802500</v>
      </c>
    </row>
    <row r="641" spans="1:15" x14ac:dyDescent="0.25">
      <c r="A641">
        <v>626</v>
      </c>
      <c r="B641" s="85">
        <v>40883</v>
      </c>
      <c r="C641" s="47">
        <v>126.21</v>
      </c>
      <c r="D641" s="47">
        <v>127.11</v>
      </c>
      <c r="E641" s="47">
        <v>125.76</v>
      </c>
      <c r="F641" s="47">
        <v>126.26</v>
      </c>
      <c r="G641" s="48">
        <v>178842100</v>
      </c>
      <c r="H641" s="47">
        <v>119.78</v>
      </c>
      <c r="I641" s="51">
        <f t="shared" si="78"/>
        <v>0.94867733248851571</v>
      </c>
      <c r="J641" s="51">
        <f t="shared" ca="1" si="79"/>
        <v>1</v>
      </c>
      <c r="K641" s="47">
        <f t="shared" si="80"/>
        <v>119.73</v>
      </c>
      <c r="L641" s="47">
        <f t="shared" si="81"/>
        <v>120.59</v>
      </c>
      <c r="M641" s="47">
        <f t="shared" si="82"/>
        <v>119.31</v>
      </c>
      <c r="N641" s="47">
        <f t="shared" si="83"/>
        <v>119.78</v>
      </c>
      <c r="O641" s="48">
        <f t="shared" ca="1" si="84"/>
        <v>178842100</v>
      </c>
    </row>
    <row r="642" spans="1:15" x14ac:dyDescent="0.25">
      <c r="A642">
        <v>627</v>
      </c>
      <c r="B642" s="85">
        <v>40882</v>
      </c>
      <c r="C642" s="47">
        <v>126.84</v>
      </c>
      <c r="D642" s="47">
        <v>127.18</v>
      </c>
      <c r="E642" s="47">
        <v>125.44</v>
      </c>
      <c r="F642" s="47">
        <v>126.22</v>
      </c>
      <c r="G642" s="48">
        <v>225263900</v>
      </c>
      <c r="H642" s="47">
        <v>119.75</v>
      </c>
      <c r="I642" s="51">
        <f t="shared" si="78"/>
        <v>0.94874029472349863</v>
      </c>
      <c r="J642" s="51">
        <f t="shared" ca="1" si="79"/>
        <v>1</v>
      </c>
      <c r="K642" s="47">
        <f t="shared" si="80"/>
        <v>120.34</v>
      </c>
      <c r="L642" s="47">
        <f t="shared" si="81"/>
        <v>120.66</v>
      </c>
      <c r="M642" s="47">
        <f t="shared" si="82"/>
        <v>119.01</v>
      </c>
      <c r="N642" s="47">
        <f t="shared" si="83"/>
        <v>119.75</v>
      </c>
      <c r="O642" s="48">
        <f t="shared" ca="1" si="84"/>
        <v>225263900</v>
      </c>
    </row>
    <row r="643" spans="1:15" x14ac:dyDescent="0.25">
      <c r="A643">
        <v>628</v>
      </c>
      <c r="B643" s="85">
        <v>40879</v>
      </c>
      <c r="C643" s="47">
        <v>126.12</v>
      </c>
      <c r="D643" s="47">
        <v>126.5</v>
      </c>
      <c r="E643" s="47">
        <v>124.78</v>
      </c>
      <c r="F643" s="47">
        <v>124.86</v>
      </c>
      <c r="G643" s="48">
        <v>221109700</v>
      </c>
      <c r="H643" s="47">
        <v>118.46</v>
      </c>
      <c r="I643" s="51">
        <f t="shared" si="78"/>
        <v>0.94874259170270703</v>
      </c>
      <c r="J643" s="51">
        <f t="shared" ca="1" si="79"/>
        <v>1</v>
      </c>
      <c r="K643" s="47">
        <f t="shared" si="80"/>
        <v>119.66</v>
      </c>
      <c r="L643" s="47">
        <f t="shared" si="81"/>
        <v>120.02</v>
      </c>
      <c r="M643" s="47">
        <f t="shared" si="82"/>
        <v>118.38</v>
      </c>
      <c r="N643" s="47">
        <f t="shared" si="83"/>
        <v>118.46</v>
      </c>
      <c r="O643" s="48">
        <f t="shared" ca="1" si="84"/>
        <v>221109700</v>
      </c>
    </row>
    <row r="644" spans="1:15" x14ac:dyDescent="0.25">
      <c r="A644">
        <v>629</v>
      </c>
      <c r="B644" s="85">
        <v>40878</v>
      </c>
      <c r="C644" s="47">
        <v>124.85</v>
      </c>
      <c r="D644" s="47">
        <v>125.64</v>
      </c>
      <c r="E644" s="47">
        <v>124.43</v>
      </c>
      <c r="F644" s="47">
        <v>124.97</v>
      </c>
      <c r="G644" s="48">
        <v>176954800</v>
      </c>
      <c r="H644" s="47">
        <v>118.56</v>
      </c>
      <c r="I644" s="51">
        <f t="shared" si="78"/>
        <v>0.94870768984556297</v>
      </c>
      <c r="J644" s="51">
        <f t="shared" ca="1" si="79"/>
        <v>1</v>
      </c>
      <c r="K644" s="47">
        <f t="shared" si="80"/>
        <v>118.45</v>
      </c>
      <c r="L644" s="47">
        <f t="shared" si="81"/>
        <v>119.2</v>
      </c>
      <c r="M644" s="47">
        <f t="shared" si="82"/>
        <v>118.05</v>
      </c>
      <c r="N644" s="47">
        <f t="shared" si="83"/>
        <v>118.56</v>
      </c>
      <c r="O644" s="48">
        <f t="shared" ca="1" si="84"/>
        <v>176954800</v>
      </c>
    </row>
    <row r="645" spans="1:15" x14ac:dyDescent="0.25">
      <c r="A645">
        <v>630</v>
      </c>
      <c r="B645" s="85">
        <v>40877</v>
      </c>
      <c r="C645" s="47">
        <v>123.49</v>
      </c>
      <c r="D645" s="47">
        <v>125.22</v>
      </c>
      <c r="E645" s="47">
        <v>120</v>
      </c>
      <c r="F645" s="47">
        <v>124.99</v>
      </c>
      <c r="G645" s="48">
        <v>324439500</v>
      </c>
      <c r="H645" s="47">
        <v>118.58</v>
      </c>
      <c r="I645" s="51">
        <f t="shared" si="78"/>
        <v>0.94871589727178174</v>
      </c>
      <c r="J645" s="51">
        <f t="shared" ca="1" si="79"/>
        <v>1</v>
      </c>
      <c r="K645" s="47">
        <f t="shared" si="80"/>
        <v>117.16</v>
      </c>
      <c r="L645" s="47">
        <f t="shared" si="81"/>
        <v>118.8</v>
      </c>
      <c r="M645" s="47">
        <f t="shared" si="82"/>
        <v>113.85</v>
      </c>
      <c r="N645" s="47">
        <f t="shared" si="83"/>
        <v>118.58</v>
      </c>
      <c r="O645" s="48">
        <f t="shared" ca="1" si="84"/>
        <v>324439500</v>
      </c>
    </row>
    <row r="646" spans="1:15" x14ac:dyDescent="0.25">
      <c r="A646">
        <v>631</v>
      </c>
      <c r="B646" s="85">
        <v>40876</v>
      </c>
      <c r="C646" s="47">
        <v>120.05</v>
      </c>
      <c r="D646" s="47">
        <v>121</v>
      </c>
      <c r="E646" s="47">
        <v>119.61</v>
      </c>
      <c r="F646" s="47">
        <v>120.05</v>
      </c>
      <c r="G646" s="48">
        <v>199241500</v>
      </c>
      <c r="H646" s="47">
        <v>113.89</v>
      </c>
      <c r="I646" s="51">
        <f t="shared" si="78"/>
        <v>0.94868804664723039</v>
      </c>
      <c r="J646" s="51">
        <f t="shared" ca="1" si="79"/>
        <v>1</v>
      </c>
      <c r="K646" s="47">
        <f t="shared" si="80"/>
        <v>113.89</v>
      </c>
      <c r="L646" s="47">
        <f t="shared" si="81"/>
        <v>114.79</v>
      </c>
      <c r="M646" s="47">
        <f t="shared" si="82"/>
        <v>113.47</v>
      </c>
      <c r="N646" s="47">
        <f t="shared" si="83"/>
        <v>113.89</v>
      </c>
      <c r="O646" s="48">
        <f t="shared" ca="1" si="84"/>
        <v>199241500</v>
      </c>
    </row>
    <row r="647" spans="1:15" x14ac:dyDescent="0.25">
      <c r="A647">
        <v>632</v>
      </c>
      <c r="B647" s="85">
        <v>40875</v>
      </c>
      <c r="C647" s="47">
        <v>119.54</v>
      </c>
      <c r="D647" s="47">
        <v>120.18</v>
      </c>
      <c r="E647" s="47">
        <v>118.82</v>
      </c>
      <c r="F647" s="47">
        <v>119.71</v>
      </c>
      <c r="G647" s="48">
        <v>210686000</v>
      </c>
      <c r="H647" s="47">
        <v>113.57</v>
      </c>
      <c r="I647" s="51">
        <f t="shared" si="78"/>
        <v>0.94870938100409319</v>
      </c>
      <c r="J647" s="51">
        <f t="shared" ca="1" si="79"/>
        <v>1</v>
      </c>
      <c r="K647" s="47">
        <f t="shared" si="80"/>
        <v>113.41</v>
      </c>
      <c r="L647" s="47">
        <f t="shared" si="81"/>
        <v>114.02</v>
      </c>
      <c r="M647" s="47">
        <f t="shared" si="82"/>
        <v>112.73</v>
      </c>
      <c r="N647" s="47">
        <f t="shared" si="83"/>
        <v>113.57</v>
      </c>
      <c r="O647" s="48">
        <f t="shared" ca="1" si="84"/>
        <v>210686000</v>
      </c>
    </row>
    <row r="648" spans="1:15" x14ac:dyDescent="0.25">
      <c r="A648">
        <v>633</v>
      </c>
      <c r="B648" s="85">
        <v>40872</v>
      </c>
      <c r="C648" s="47">
        <v>116.38</v>
      </c>
      <c r="D648" s="47">
        <v>117.7</v>
      </c>
      <c r="E648" s="47">
        <v>116.2</v>
      </c>
      <c r="F648" s="47">
        <v>116.34</v>
      </c>
      <c r="G648" s="48">
        <v>99557000</v>
      </c>
      <c r="H648" s="47">
        <v>110.37</v>
      </c>
      <c r="I648" s="51">
        <f t="shared" si="78"/>
        <v>0.94868488911810211</v>
      </c>
      <c r="J648" s="51">
        <f t="shared" ca="1" si="79"/>
        <v>1</v>
      </c>
      <c r="K648" s="47">
        <f t="shared" si="80"/>
        <v>110.41</v>
      </c>
      <c r="L648" s="47">
        <f t="shared" si="81"/>
        <v>111.66</v>
      </c>
      <c r="M648" s="47">
        <f t="shared" si="82"/>
        <v>110.24</v>
      </c>
      <c r="N648" s="47">
        <f t="shared" si="83"/>
        <v>110.37</v>
      </c>
      <c r="O648" s="48">
        <f t="shared" ca="1" si="84"/>
        <v>99557000</v>
      </c>
    </row>
    <row r="649" spans="1:15" x14ac:dyDescent="0.25">
      <c r="A649">
        <v>634</v>
      </c>
      <c r="B649" s="85">
        <v>40870</v>
      </c>
      <c r="C649" s="47">
        <v>118.07</v>
      </c>
      <c r="D649" s="47">
        <v>119.19</v>
      </c>
      <c r="E649" s="47">
        <v>116.56</v>
      </c>
      <c r="F649" s="47">
        <v>116.56</v>
      </c>
      <c r="G649" s="48">
        <v>224329100</v>
      </c>
      <c r="H649" s="47">
        <v>110.58</v>
      </c>
      <c r="I649" s="51">
        <f t="shared" si="78"/>
        <v>0.94869595058339051</v>
      </c>
      <c r="J649" s="51">
        <f t="shared" ca="1" si="79"/>
        <v>1</v>
      </c>
      <c r="K649" s="47">
        <f t="shared" si="80"/>
        <v>112.01</v>
      </c>
      <c r="L649" s="47">
        <f t="shared" si="81"/>
        <v>113.08</v>
      </c>
      <c r="M649" s="47">
        <f t="shared" si="82"/>
        <v>110.58</v>
      </c>
      <c r="N649" s="47">
        <f t="shared" si="83"/>
        <v>110.58</v>
      </c>
      <c r="O649" s="48">
        <f t="shared" ca="1" si="84"/>
        <v>224329100</v>
      </c>
    </row>
    <row r="650" spans="1:15" x14ac:dyDescent="0.25">
      <c r="A650">
        <v>635</v>
      </c>
      <c r="B650" s="85">
        <v>40869</v>
      </c>
      <c r="C650" s="47">
        <v>119.4</v>
      </c>
      <c r="D650" s="47">
        <v>120.1</v>
      </c>
      <c r="E650" s="47">
        <v>118.52</v>
      </c>
      <c r="F650" s="47">
        <v>119.19</v>
      </c>
      <c r="G650" s="48">
        <v>216494900</v>
      </c>
      <c r="H650" s="47">
        <v>113.08</v>
      </c>
      <c r="I650" s="51">
        <f t="shared" si="78"/>
        <v>0.94873731017702823</v>
      </c>
      <c r="J650" s="51">
        <f t="shared" ca="1" si="79"/>
        <v>1</v>
      </c>
      <c r="K650" s="47">
        <f t="shared" si="80"/>
        <v>113.28</v>
      </c>
      <c r="L650" s="47">
        <f t="shared" si="81"/>
        <v>113.94</v>
      </c>
      <c r="M650" s="47">
        <f t="shared" si="82"/>
        <v>112.44</v>
      </c>
      <c r="N650" s="47">
        <f t="shared" si="83"/>
        <v>113.08</v>
      </c>
      <c r="O650" s="48">
        <f t="shared" ca="1" si="84"/>
        <v>216494900</v>
      </c>
    </row>
    <row r="651" spans="1:15" x14ac:dyDescent="0.25">
      <c r="A651">
        <v>636</v>
      </c>
      <c r="B651" s="85">
        <v>40868</v>
      </c>
      <c r="C651" s="47">
        <v>120.2</v>
      </c>
      <c r="D651" s="47">
        <v>120.35</v>
      </c>
      <c r="E651" s="47">
        <v>118.65</v>
      </c>
      <c r="F651" s="47">
        <v>119.66</v>
      </c>
      <c r="G651" s="48">
        <v>229611600</v>
      </c>
      <c r="H651" s="47">
        <v>113.52</v>
      </c>
      <c r="I651" s="51">
        <f t="shared" si="78"/>
        <v>0.94868794918936983</v>
      </c>
      <c r="J651" s="51">
        <f t="shared" ca="1" si="79"/>
        <v>1</v>
      </c>
      <c r="K651" s="47">
        <f t="shared" si="80"/>
        <v>114.03</v>
      </c>
      <c r="L651" s="47">
        <f t="shared" si="81"/>
        <v>114.17</v>
      </c>
      <c r="M651" s="47">
        <f t="shared" si="82"/>
        <v>112.56</v>
      </c>
      <c r="N651" s="47">
        <f t="shared" si="83"/>
        <v>113.52</v>
      </c>
      <c r="O651" s="48">
        <f t="shared" ca="1" si="84"/>
        <v>229611600</v>
      </c>
    </row>
    <row r="652" spans="1:15" x14ac:dyDescent="0.25">
      <c r="A652">
        <v>637</v>
      </c>
      <c r="B652" s="85">
        <v>40865</v>
      </c>
      <c r="C652" s="47">
        <v>122.5</v>
      </c>
      <c r="D652" s="47">
        <v>122.75</v>
      </c>
      <c r="E652" s="47">
        <v>121.47</v>
      </c>
      <c r="F652" s="47">
        <v>121.98</v>
      </c>
      <c r="G652" s="48">
        <v>215580400</v>
      </c>
      <c r="H652" s="47">
        <v>115.72</v>
      </c>
      <c r="I652" s="51">
        <f t="shared" si="78"/>
        <v>0.94868011149368747</v>
      </c>
      <c r="J652" s="51">
        <f t="shared" ca="1" si="79"/>
        <v>1</v>
      </c>
      <c r="K652" s="47">
        <f t="shared" si="80"/>
        <v>116.21</v>
      </c>
      <c r="L652" s="47">
        <f t="shared" si="81"/>
        <v>116.45</v>
      </c>
      <c r="M652" s="47">
        <f t="shared" si="82"/>
        <v>115.24</v>
      </c>
      <c r="N652" s="47">
        <f t="shared" si="83"/>
        <v>115.72</v>
      </c>
      <c r="O652" s="48">
        <f t="shared" ca="1" si="84"/>
        <v>215580400</v>
      </c>
    </row>
    <row r="653" spans="1:15" x14ac:dyDescent="0.25">
      <c r="A653">
        <v>638</v>
      </c>
      <c r="B653" s="85">
        <v>40864</v>
      </c>
      <c r="C653" s="47">
        <v>123.85</v>
      </c>
      <c r="D653" s="47">
        <v>124.16</v>
      </c>
      <c r="E653" s="47">
        <v>121.23</v>
      </c>
      <c r="F653" s="47">
        <v>122.11</v>
      </c>
      <c r="G653" s="48">
        <v>331219600</v>
      </c>
      <c r="H653" s="47">
        <v>115.85</v>
      </c>
      <c r="I653" s="51">
        <f t="shared" si="78"/>
        <v>0.94873474735893859</v>
      </c>
      <c r="J653" s="51">
        <f t="shared" ca="1" si="79"/>
        <v>1</v>
      </c>
      <c r="K653" s="47">
        <f t="shared" si="80"/>
        <v>117.5</v>
      </c>
      <c r="L653" s="47">
        <f t="shared" si="81"/>
        <v>117.79</v>
      </c>
      <c r="M653" s="47">
        <f t="shared" si="82"/>
        <v>115.02</v>
      </c>
      <c r="N653" s="47">
        <f t="shared" si="83"/>
        <v>115.85</v>
      </c>
      <c r="O653" s="48">
        <f t="shared" ca="1" si="84"/>
        <v>331219600</v>
      </c>
    </row>
    <row r="654" spans="1:15" x14ac:dyDescent="0.25">
      <c r="A654">
        <v>639</v>
      </c>
      <c r="B654" s="85">
        <v>40863</v>
      </c>
      <c r="C654" s="47">
        <v>124.81</v>
      </c>
      <c r="D654" s="47">
        <v>126.34</v>
      </c>
      <c r="E654" s="47">
        <v>123.9</v>
      </c>
      <c r="F654" s="47">
        <v>124.08</v>
      </c>
      <c r="G654" s="48">
        <v>235782500</v>
      </c>
      <c r="H654" s="47">
        <v>117.72</v>
      </c>
      <c r="I654" s="51">
        <f t="shared" si="78"/>
        <v>0.94874274661508706</v>
      </c>
      <c r="J654" s="51">
        <f t="shared" ca="1" si="79"/>
        <v>1</v>
      </c>
      <c r="K654" s="47">
        <f t="shared" si="80"/>
        <v>118.41</v>
      </c>
      <c r="L654" s="47">
        <f t="shared" si="81"/>
        <v>119.86</v>
      </c>
      <c r="M654" s="47">
        <f t="shared" si="82"/>
        <v>117.55</v>
      </c>
      <c r="N654" s="47">
        <f t="shared" si="83"/>
        <v>117.72</v>
      </c>
      <c r="O654" s="48">
        <f t="shared" ca="1" si="84"/>
        <v>235782500</v>
      </c>
    </row>
    <row r="655" spans="1:15" x14ac:dyDescent="0.25">
      <c r="A655">
        <v>640</v>
      </c>
      <c r="B655" s="85">
        <v>40862</v>
      </c>
      <c r="C655" s="47">
        <v>125.17</v>
      </c>
      <c r="D655" s="47">
        <v>126.75</v>
      </c>
      <c r="E655" s="47">
        <v>124.72</v>
      </c>
      <c r="F655" s="47">
        <v>126.08</v>
      </c>
      <c r="G655" s="48">
        <v>184709400</v>
      </c>
      <c r="H655" s="47">
        <v>119.61</v>
      </c>
      <c r="I655" s="51">
        <f t="shared" si="78"/>
        <v>0.94868337563451777</v>
      </c>
      <c r="J655" s="51">
        <f t="shared" ca="1" si="79"/>
        <v>1</v>
      </c>
      <c r="K655" s="47">
        <f t="shared" si="80"/>
        <v>118.75</v>
      </c>
      <c r="L655" s="47">
        <f t="shared" si="81"/>
        <v>120.25</v>
      </c>
      <c r="M655" s="47">
        <f t="shared" si="82"/>
        <v>118.32</v>
      </c>
      <c r="N655" s="47">
        <f t="shared" si="83"/>
        <v>119.61</v>
      </c>
      <c r="O655" s="48">
        <f t="shared" ca="1" si="84"/>
        <v>184709400</v>
      </c>
    </row>
    <row r="656" spans="1:15" x14ac:dyDescent="0.25">
      <c r="A656">
        <v>641</v>
      </c>
      <c r="B656" s="85">
        <v>40861</v>
      </c>
      <c r="C656" s="47">
        <v>126.19</v>
      </c>
      <c r="D656" s="47">
        <v>127.45</v>
      </c>
      <c r="E656" s="47">
        <v>124.92</v>
      </c>
      <c r="F656" s="47">
        <v>125.46</v>
      </c>
      <c r="G656" s="48">
        <v>159258300</v>
      </c>
      <c r="H656" s="47">
        <v>119.03</v>
      </c>
      <c r="I656" s="51">
        <f t="shared" si="78"/>
        <v>0.94874860513311021</v>
      </c>
      <c r="J656" s="51">
        <f t="shared" ca="1" si="79"/>
        <v>1</v>
      </c>
      <c r="K656" s="47">
        <f t="shared" si="80"/>
        <v>119.72</v>
      </c>
      <c r="L656" s="47">
        <f t="shared" si="81"/>
        <v>120.92</v>
      </c>
      <c r="M656" s="47">
        <f t="shared" si="82"/>
        <v>118.52</v>
      </c>
      <c r="N656" s="47">
        <f t="shared" si="83"/>
        <v>119.03</v>
      </c>
      <c r="O656" s="48">
        <f t="shared" ca="1" si="84"/>
        <v>159258300</v>
      </c>
    </row>
    <row r="657" spans="1:15" x14ac:dyDescent="0.25">
      <c r="A657">
        <v>642</v>
      </c>
      <c r="B657" s="85">
        <v>40858</v>
      </c>
      <c r="C657" s="47">
        <v>125.83</v>
      </c>
      <c r="D657" s="47">
        <v>126.99</v>
      </c>
      <c r="E657" s="47">
        <v>125.79</v>
      </c>
      <c r="F657" s="47">
        <v>126.66</v>
      </c>
      <c r="G657" s="48">
        <v>189924400</v>
      </c>
      <c r="H657" s="47">
        <v>120.16</v>
      </c>
      <c r="I657" s="51">
        <f t="shared" ref="I657:I720" si="85">H657/F657</f>
        <v>0.94868150955313435</v>
      </c>
      <c r="J657" s="51">
        <f t="shared" ref="J657:J720" ca="1" si="86">INDEX(OFFSET($T$15,0,0,$S$13+1,1),MATCH(B657,OFFSET($Q$15,0,0,$S$13+1,1),-1))</f>
        <v>1</v>
      </c>
      <c r="K657" s="47">
        <f t="shared" ref="K657:K720" si="87">ROUND($I657*C657,2)</f>
        <v>119.37</v>
      </c>
      <c r="L657" s="47">
        <f t="shared" ref="L657:L720" si="88">ROUND($I657*D657,2)</f>
        <v>120.47</v>
      </c>
      <c r="M657" s="47">
        <f t="shared" ref="M657:M720" si="89">ROUND($I657*E657,2)</f>
        <v>119.33</v>
      </c>
      <c r="N657" s="47">
        <f t="shared" ref="N657:N720" si="90">ROUND($I657*F657,2)</f>
        <v>120.16</v>
      </c>
      <c r="O657" s="48">
        <f t="shared" ref="O657:O720" ca="1" si="91">G657*J657</f>
        <v>189924400</v>
      </c>
    </row>
    <row r="658" spans="1:15" x14ac:dyDescent="0.25">
      <c r="A658">
        <v>643</v>
      </c>
      <c r="B658" s="85">
        <v>40857</v>
      </c>
      <c r="C658" s="47">
        <v>124.79</v>
      </c>
      <c r="D658" s="47">
        <v>124.94</v>
      </c>
      <c r="E658" s="47">
        <v>123.02</v>
      </c>
      <c r="F658" s="47">
        <v>124.32</v>
      </c>
      <c r="G658" s="48">
        <v>231866500</v>
      </c>
      <c r="H658" s="47">
        <v>117.94</v>
      </c>
      <c r="I658" s="51">
        <f t="shared" si="85"/>
        <v>0.94868082368082374</v>
      </c>
      <c r="J658" s="51">
        <f t="shared" ca="1" si="86"/>
        <v>1</v>
      </c>
      <c r="K658" s="47">
        <f t="shared" si="87"/>
        <v>118.39</v>
      </c>
      <c r="L658" s="47">
        <f t="shared" si="88"/>
        <v>118.53</v>
      </c>
      <c r="M658" s="47">
        <f t="shared" si="89"/>
        <v>116.71</v>
      </c>
      <c r="N658" s="47">
        <f t="shared" si="90"/>
        <v>117.94</v>
      </c>
      <c r="O658" s="48">
        <f t="shared" ca="1" si="91"/>
        <v>231866500</v>
      </c>
    </row>
    <row r="659" spans="1:15" x14ac:dyDescent="0.25">
      <c r="A659">
        <v>644</v>
      </c>
      <c r="B659" s="85">
        <v>40856</v>
      </c>
      <c r="C659" s="47">
        <v>124.89</v>
      </c>
      <c r="D659" s="47">
        <v>125.8</v>
      </c>
      <c r="E659" s="47">
        <v>122.86</v>
      </c>
      <c r="F659" s="47">
        <v>123.16</v>
      </c>
      <c r="G659" s="48">
        <v>337982000</v>
      </c>
      <c r="H659" s="47">
        <v>116.84</v>
      </c>
      <c r="I659" s="51">
        <f t="shared" si="85"/>
        <v>0.94868463786943813</v>
      </c>
      <c r="J659" s="51">
        <f t="shared" ca="1" si="86"/>
        <v>1</v>
      </c>
      <c r="K659" s="47">
        <f t="shared" si="87"/>
        <v>118.48</v>
      </c>
      <c r="L659" s="47">
        <f t="shared" si="88"/>
        <v>119.34</v>
      </c>
      <c r="M659" s="47">
        <f t="shared" si="89"/>
        <v>116.56</v>
      </c>
      <c r="N659" s="47">
        <f t="shared" si="90"/>
        <v>116.84</v>
      </c>
      <c r="O659" s="48">
        <f t="shared" ca="1" si="91"/>
        <v>337982000</v>
      </c>
    </row>
    <row r="660" spans="1:15" x14ac:dyDescent="0.25">
      <c r="A660">
        <v>645</v>
      </c>
      <c r="B660" s="85">
        <v>40855</v>
      </c>
      <c r="C660" s="47">
        <v>126.92</v>
      </c>
      <c r="D660" s="47">
        <v>128.02000000000001</v>
      </c>
      <c r="E660" s="47">
        <v>125.71</v>
      </c>
      <c r="F660" s="47">
        <v>127.88</v>
      </c>
      <c r="G660" s="48">
        <v>224426300</v>
      </c>
      <c r="H660" s="47">
        <v>121.32</v>
      </c>
      <c r="I660" s="51">
        <f t="shared" si="85"/>
        <v>0.94870190803878629</v>
      </c>
      <c r="J660" s="51">
        <f t="shared" ca="1" si="86"/>
        <v>1</v>
      </c>
      <c r="K660" s="47">
        <f t="shared" si="87"/>
        <v>120.41</v>
      </c>
      <c r="L660" s="47">
        <f t="shared" si="88"/>
        <v>121.45</v>
      </c>
      <c r="M660" s="47">
        <f t="shared" si="89"/>
        <v>119.26</v>
      </c>
      <c r="N660" s="47">
        <f t="shared" si="90"/>
        <v>121.32</v>
      </c>
      <c r="O660" s="48">
        <f t="shared" ca="1" si="91"/>
        <v>224426300</v>
      </c>
    </row>
    <row r="661" spans="1:15" x14ac:dyDescent="0.25">
      <c r="A661">
        <v>646</v>
      </c>
      <c r="B661" s="85">
        <v>40854</v>
      </c>
      <c r="C661" s="47">
        <v>125.39</v>
      </c>
      <c r="D661" s="47">
        <v>126.39</v>
      </c>
      <c r="E661" s="47">
        <v>124.2</v>
      </c>
      <c r="F661" s="47">
        <v>126.26</v>
      </c>
      <c r="G661" s="48">
        <v>196617200</v>
      </c>
      <c r="H661" s="47">
        <v>119.78</v>
      </c>
      <c r="I661" s="51">
        <f t="shared" si="85"/>
        <v>0.94867733248851571</v>
      </c>
      <c r="J661" s="51">
        <f t="shared" ca="1" si="86"/>
        <v>1</v>
      </c>
      <c r="K661" s="47">
        <f t="shared" si="87"/>
        <v>118.95</v>
      </c>
      <c r="L661" s="47">
        <f t="shared" si="88"/>
        <v>119.9</v>
      </c>
      <c r="M661" s="47">
        <f t="shared" si="89"/>
        <v>117.83</v>
      </c>
      <c r="N661" s="47">
        <f t="shared" si="90"/>
        <v>119.78</v>
      </c>
      <c r="O661" s="48">
        <f t="shared" ca="1" si="91"/>
        <v>196617200</v>
      </c>
    </row>
    <row r="662" spans="1:15" x14ac:dyDescent="0.25">
      <c r="A662">
        <v>647</v>
      </c>
      <c r="B662" s="85">
        <v>40851</v>
      </c>
      <c r="C662" s="47">
        <v>125.23</v>
      </c>
      <c r="D662" s="47">
        <v>125.7</v>
      </c>
      <c r="E662" s="47">
        <v>124.01</v>
      </c>
      <c r="F662" s="47">
        <v>125.48</v>
      </c>
      <c r="G662" s="48">
        <v>249401600</v>
      </c>
      <c r="H662" s="47">
        <v>119.04</v>
      </c>
      <c r="I662" s="51">
        <f t="shared" si="85"/>
        <v>0.94867708001275108</v>
      </c>
      <c r="J662" s="51">
        <f t="shared" ca="1" si="86"/>
        <v>1</v>
      </c>
      <c r="K662" s="47">
        <f t="shared" si="87"/>
        <v>118.8</v>
      </c>
      <c r="L662" s="47">
        <f t="shared" si="88"/>
        <v>119.25</v>
      </c>
      <c r="M662" s="47">
        <f t="shared" si="89"/>
        <v>117.65</v>
      </c>
      <c r="N662" s="47">
        <f t="shared" si="90"/>
        <v>119.04</v>
      </c>
      <c r="O662" s="48">
        <f t="shared" ca="1" si="91"/>
        <v>249401600</v>
      </c>
    </row>
    <row r="663" spans="1:15" x14ac:dyDescent="0.25">
      <c r="A663">
        <v>648</v>
      </c>
      <c r="B663" s="85">
        <v>40850</v>
      </c>
      <c r="C663" s="47">
        <v>125.27</v>
      </c>
      <c r="D663" s="47">
        <v>126.5</v>
      </c>
      <c r="E663" s="47">
        <v>123.6</v>
      </c>
      <c r="F663" s="47">
        <v>126.25</v>
      </c>
      <c r="G663" s="48">
        <v>291174800</v>
      </c>
      <c r="H663" s="47">
        <v>119.77</v>
      </c>
      <c r="I663" s="51">
        <f t="shared" si="85"/>
        <v>0.94867326732673263</v>
      </c>
      <c r="J663" s="51">
        <f t="shared" ca="1" si="86"/>
        <v>1</v>
      </c>
      <c r="K663" s="47">
        <f t="shared" si="87"/>
        <v>118.84</v>
      </c>
      <c r="L663" s="47">
        <f t="shared" si="88"/>
        <v>120.01</v>
      </c>
      <c r="M663" s="47">
        <f t="shared" si="89"/>
        <v>117.26</v>
      </c>
      <c r="N663" s="47">
        <f t="shared" si="90"/>
        <v>119.77</v>
      </c>
      <c r="O663" s="48">
        <f t="shared" ca="1" si="91"/>
        <v>291174800</v>
      </c>
    </row>
    <row r="664" spans="1:15" x14ac:dyDescent="0.25">
      <c r="A664">
        <v>649</v>
      </c>
      <c r="B664" s="85">
        <v>40849</v>
      </c>
      <c r="C664" s="47">
        <v>123.83</v>
      </c>
      <c r="D664" s="47">
        <v>124.4</v>
      </c>
      <c r="E664" s="47">
        <v>122.79</v>
      </c>
      <c r="F664" s="47">
        <v>123.99</v>
      </c>
      <c r="G664" s="48">
        <v>244717600</v>
      </c>
      <c r="H664" s="47">
        <v>117.63</v>
      </c>
      <c r="I664" s="51">
        <f t="shared" si="85"/>
        <v>0.94870554076941693</v>
      </c>
      <c r="J664" s="51">
        <f t="shared" ca="1" si="86"/>
        <v>1</v>
      </c>
      <c r="K664" s="47">
        <f t="shared" si="87"/>
        <v>117.48</v>
      </c>
      <c r="L664" s="47">
        <f t="shared" si="88"/>
        <v>118.02</v>
      </c>
      <c r="M664" s="47">
        <f t="shared" si="89"/>
        <v>116.49</v>
      </c>
      <c r="N664" s="47">
        <f t="shared" si="90"/>
        <v>117.63</v>
      </c>
      <c r="O664" s="48">
        <f t="shared" ca="1" si="91"/>
        <v>244717600</v>
      </c>
    </row>
    <row r="665" spans="1:15" x14ac:dyDescent="0.25">
      <c r="A665">
        <v>650</v>
      </c>
      <c r="B665" s="85">
        <v>40848</v>
      </c>
      <c r="C665" s="47">
        <v>122.03</v>
      </c>
      <c r="D665" s="47">
        <v>123.51</v>
      </c>
      <c r="E665" s="47">
        <v>121.52</v>
      </c>
      <c r="F665" s="47">
        <v>122</v>
      </c>
      <c r="G665" s="48">
        <v>416565800</v>
      </c>
      <c r="H665" s="47">
        <v>115.74</v>
      </c>
      <c r="I665" s="51">
        <f t="shared" si="85"/>
        <v>0.94868852459016384</v>
      </c>
      <c r="J665" s="51">
        <f t="shared" ca="1" si="86"/>
        <v>1</v>
      </c>
      <c r="K665" s="47">
        <f t="shared" si="87"/>
        <v>115.77</v>
      </c>
      <c r="L665" s="47">
        <f t="shared" si="88"/>
        <v>117.17</v>
      </c>
      <c r="M665" s="47">
        <f t="shared" si="89"/>
        <v>115.28</v>
      </c>
      <c r="N665" s="47">
        <f t="shared" si="90"/>
        <v>115.74</v>
      </c>
      <c r="O665" s="48">
        <f t="shared" ca="1" si="91"/>
        <v>416565800</v>
      </c>
    </row>
    <row r="666" spans="1:15" x14ac:dyDescent="0.25">
      <c r="A666">
        <v>651</v>
      </c>
      <c r="B666" s="85">
        <v>40847</v>
      </c>
      <c r="C666" s="47">
        <v>127.16</v>
      </c>
      <c r="D666" s="47">
        <v>128.62</v>
      </c>
      <c r="E666" s="47">
        <v>125.32</v>
      </c>
      <c r="F666" s="47">
        <v>125.5</v>
      </c>
      <c r="G666" s="48">
        <v>228146700</v>
      </c>
      <c r="H666" s="47">
        <v>119.06</v>
      </c>
      <c r="I666" s="51">
        <f t="shared" si="85"/>
        <v>0.94868525896414346</v>
      </c>
      <c r="J666" s="51">
        <f t="shared" ca="1" si="86"/>
        <v>1</v>
      </c>
      <c r="K666" s="47">
        <f t="shared" si="87"/>
        <v>120.63</v>
      </c>
      <c r="L666" s="47">
        <f t="shared" si="88"/>
        <v>122.02</v>
      </c>
      <c r="M666" s="47">
        <f t="shared" si="89"/>
        <v>118.89</v>
      </c>
      <c r="N666" s="47">
        <f t="shared" si="90"/>
        <v>119.06</v>
      </c>
      <c r="O666" s="48">
        <f t="shared" ca="1" si="91"/>
        <v>228146700</v>
      </c>
    </row>
    <row r="667" spans="1:15" x14ac:dyDescent="0.25">
      <c r="A667">
        <v>652</v>
      </c>
      <c r="B667" s="85">
        <v>40844</v>
      </c>
      <c r="C667" s="47">
        <v>128</v>
      </c>
      <c r="D667" s="47">
        <v>128.85</v>
      </c>
      <c r="E667" s="47">
        <v>127.8</v>
      </c>
      <c r="F667" s="47">
        <v>128.6</v>
      </c>
      <c r="G667" s="48">
        <v>225906500</v>
      </c>
      <c r="H667" s="47">
        <v>122</v>
      </c>
      <c r="I667" s="51">
        <f t="shared" si="85"/>
        <v>0.94867807153965789</v>
      </c>
      <c r="J667" s="51">
        <f t="shared" ca="1" si="86"/>
        <v>1</v>
      </c>
      <c r="K667" s="47">
        <f t="shared" si="87"/>
        <v>121.43</v>
      </c>
      <c r="L667" s="47">
        <f t="shared" si="88"/>
        <v>122.24</v>
      </c>
      <c r="M667" s="47">
        <f t="shared" si="89"/>
        <v>121.24</v>
      </c>
      <c r="N667" s="47">
        <f t="shared" si="90"/>
        <v>122</v>
      </c>
      <c r="O667" s="48">
        <f t="shared" ca="1" si="91"/>
        <v>225906500</v>
      </c>
    </row>
    <row r="668" spans="1:15" x14ac:dyDescent="0.25">
      <c r="A668">
        <v>653</v>
      </c>
      <c r="B668" s="85">
        <v>40843</v>
      </c>
      <c r="C668" s="47">
        <v>127.63</v>
      </c>
      <c r="D668" s="47">
        <v>129.41999999999999</v>
      </c>
      <c r="E668" s="47">
        <v>126.61</v>
      </c>
      <c r="F668" s="47">
        <v>128.63</v>
      </c>
      <c r="G668" s="48">
        <v>393220200</v>
      </c>
      <c r="H668" s="47">
        <v>122.03</v>
      </c>
      <c r="I668" s="51">
        <f t="shared" si="85"/>
        <v>0.94869004120345179</v>
      </c>
      <c r="J668" s="51">
        <f t="shared" ca="1" si="86"/>
        <v>1</v>
      </c>
      <c r="K668" s="47">
        <f t="shared" si="87"/>
        <v>121.08</v>
      </c>
      <c r="L668" s="47">
        <f t="shared" si="88"/>
        <v>122.78</v>
      </c>
      <c r="M668" s="47">
        <f t="shared" si="89"/>
        <v>120.11</v>
      </c>
      <c r="N668" s="47">
        <f t="shared" si="90"/>
        <v>122.03</v>
      </c>
      <c r="O668" s="48">
        <f t="shared" ca="1" si="91"/>
        <v>393220200</v>
      </c>
    </row>
    <row r="669" spans="1:15" x14ac:dyDescent="0.25">
      <c r="A669">
        <v>654</v>
      </c>
      <c r="B669" s="85">
        <v>40842</v>
      </c>
      <c r="C669" s="47">
        <v>124.35</v>
      </c>
      <c r="D669" s="47">
        <v>124.77</v>
      </c>
      <c r="E669" s="47">
        <v>122.21</v>
      </c>
      <c r="F669" s="47">
        <v>124.3</v>
      </c>
      <c r="G669" s="48">
        <v>289053800</v>
      </c>
      <c r="H669" s="47">
        <v>117.92</v>
      </c>
      <c r="I669" s="51">
        <f t="shared" si="85"/>
        <v>0.9486725663716814</v>
      </c>
      <c r="J669" s="51">
        <f t="shared" ca="1" si="86"/>
        <v>1</v>
      </c>
      <c r="K669" s="47">
        <f t="shared" si="87"/>
        <v>117.97</v>
      </c>
      <c r="L669" s="47">
        <f t="shared" si="88"/>
        <v>118.37</v>
      </c>
      <c r="M669" s="47">
        <f t="shared" si="89"/>
        <v>115.94</v>
      </c>
      <c r="N669" s="47">
        <f t="shared" si="90"/>
        <v>117.92</v>
      </c>
      <c r="O669" s="48">
        <f t="shared" ca="1" si="91"/>
        <v>289053800</v>
      </c>
    </row>
    <row r="670" spans="1:15" x14ac:dyDescent="0.25">
      <c r="A670">
        <v>655</v>
      </c>
      <c r="B670" s="85">
        <v>40841</v>
      </c>
      <c r="C670" s="47">
        <v>124.89</v>
      </c>
      <c r="D670" s="47">
        <v>124.95</v>
      </c>
      <c r="E670" s="47">
        <v>122.78</v>
      </c>
      <c r="F670" s="47">
        <v>123.05</v>
      </c>
      <c r="G670" s="48">
        <v>268596800</v>
      </c>
      <c r="H670" s="47">
        <v>116.74</v>
      </c>
      <c r="I670" s="51">
        <f t="shared" si="85"/>
        <v>0.9487200325071109</v>
      </c>
      <c r="J670" s="51">
        <f t="shared" ca="1" si="86"/>
        <v>1</v>
      </c>
      <c r="K670" s="47">
        <f t="shared" si="87"/>
        <v>118.49</v>
      </c>
      <c r="L670" s="47">
        <f t="shared" si="88"/>
        <v>118.54</v>
      </c>
      <c r="M670" s="47">
        <f t="shared" si="89"/>
        <v>116.48</v>
      </c>
      <c r="N670" s="47">
        <f t="shared" si="90"/>
        <v>116.74</v>
      </c>
      <c r="O670" s="48">
        <f t="shared" ca="1" si="91"/>
        <v>268596800</v>
      </c>
    </row>
    <row r="671" spans="1:15" x14ac:dyDescent="0.25">
      <c r="A671">
        <v>656</v>
      </c>
      <c r="B671" s="85">
        <v>40840</v>
      </c>
      <c r="C671" s="47">
        <v>124.17</v>
      </c>
      <c r="D671" s="47">
        <v>125.8</v>
      </c>
      <c r="E671" s="47">
        <v>124.06</v>
      </c>
      <c r="F671" s="47">
        <v>125.49</v>
      </c>
      <c r="G671" s="48">
        <v>203215600</v>
      </c>
      <c r="H671" s="47">
        <v>119.05</v>
      </c>
      <c r="I671" s="51">
        <f t="shared" si="85"/>
        <v>0.94868116981432782</v>
      </c>
      <c r="J671" s="51">
        <f t="shared" ca="1" si="86"/>
        <v>1</v>
      </c>
      <c r="K671" s="47">
        <f t="shared" si="87"/>
        <v>117.8</v>
      </c>
      <c r="L671" s="47">
        <f t="shared" si="88"/>
        <v>119.34</v>
      </c>
      <c r="M671" s="47">
        <f t="shared" si="89"/>
        <v>117.69</v>
      </c>
      <c r="N671" s="47">
        <f t="shared" si="90"/>
        <v>119.05</v>
      </c>
      <c r="O671" s="48">
        <f t="shared" ca="1" si="91"/>
        <v>203215600</v>
      </c>
    </row>
    <row r="672" spans="1:15" x14ac:dyDescent="0.25">
      <c r="A672">
        <v>657</v>
      </c>
      <c r="B672" s="85">
        <v>40837</v>
      </c>
      <c r="C672" s="47">
        <v>123.09</v>
      </c>
      <c r="D672" s="47">
        <v>124.12</v>
      </c>
      <c r="E672" s="47">
        <v>122.72</v>
      </c>
      <c r="F672" s="47">
        <v>123.97</v>
      </c>
      <c r="G672" s="48">
        <v>278999400</v>
      </c>
      <c r="H672" s="47">
        <v>117.61</v>
      </c>
      <c r="I672" s="51">
        <f t="shared" si="85"/>
        <v>0.94869726546745181</v>
      </c>
      <c r="J672" s="51">
        <f t="shared" ca="1" si="86"/>
        <v>1</v>
      </c>
      <c r="K672" s="47">
        <f t="shared" si="87"/>
        <v>116.78</v>
      </c>
      <c r="L672" s="47">
        <f t="shared" si="88"/>
        <v>117.75</v>
      </c>
      <c r="M672" s="47">
        <f t="shared" si="89"/>
        <v>116.42</v>
      </c>
      <c r="N672" s="47">
        <f t="shared" si="90"/>
        <v>117.61</v>
      </c>
      <c r="O672" s="48">
        <f t="shared" ca="1" si="91"/>
        <v>278999400</v>
      </c>
    </row>
    <row r="673" spans="1:15" x14ac:dyDescent="0.25">
      <c r="A673">
        <v>658</v>
      </c>
      <c r="B673" s="85">
        <v>40836</v>
      </c>
      <c r="C673" s="47">
        <v>121.43</v>
      </c>
      <c r="D673" s="47">
        <v>122.1</v>
      </c>
      <c r="E673" s="47">
        <v>119.82</v>
      </c>
      <c r="F673" s="47">
        <v>121.66</v>
      </c>
      <c r="G673" s="48">
        <v>262075600</v>
      </c>
      <c r="H673" s="47">
        <v>115.42</v>
      </c>
      <c r="I673" s="51">
        <f t="shared" si="85"/>
        <v>0.94870951832977157</v>
      </c>
      <c r="J673" s="51">
        <f t="shared" ca="1" si="86"/>
        <v>1</v>
      </c>
      <c r="K673" s="47">
        <f t="shared" si="87"/>
        <v>115.2</v>
      </c>
      <c r="L673" s="47">
        <f t="shared" si="88"/>
        <v>115.84</v>
      </c>
      <c r="M673" s="47">
        <f t="shared" si="89"/>
        <v>113.67</v>
      </c>
      <c r="N673" s="47">
        <f t="shared" si="90"/>
        <v>115.42</v>
      </c>
      <c r="O673" s="48">
        <f t="shared" ca="1" si="91"/>
        <v>262075600</v>
      </c>
    </row>
    <row r="674" spans="1:15" x14ac:dyDescent="0.25">
      <c r="A674">
        <v>659</v>
      </c>
      <c r="B674" s="85">
        <v>40835</v>
      </c>
      <c r="C674" s="47">
        <v>122.38</v>
      </c>
      <c r="D674" s="47">
        <v>123.08</v>
      </c>
      <c r="E674" s="47">
        <v>120.71</v>
      </c>
      <c r="F674" s="47">
        <v>121.13</v>
      </c>
      <c r="G674" s="48">
        <v>226601300</v>
      </c>
      <c r="H674" s="47">
        <v>114.92</v>
      </c>
      <c r="I674" s="51">
        <f t="shared" si="85"/>
        <v>0.9487327664492694</v>
      </c>
      <c r="J674" s="51">
        <f t="shared" ca="1" si="86"/>
        <v>1</v>
      </c>
      <c r="K674" s="47">
        <f t="shared" si="87"/>
        <v>116.11</v>
      </c>
      <c r="L674" s="47">
        <f t="shared" si="88"/>
        <v>116.77</v>
      </c>
      <c r="M674" s="47">
        <f t="shared" si="89"/>
        <v>114.52</v>
      </c>
      <c r="N674" s="47">
        <f t="shared" si="90"/>
        <v>114.92</v>
      </c>
      <c r="O674" s="48">
        <f t="shared" ca="1" si="91"/>
        <v>226601300</v>
      </c>
    </row>
    <row r="675" spans="1:15" x14ac:dyDescent="0.25">
      <c r="A675">
        <v>660</v>
      </c>
      <c r="B675" s="85">
        <v>40834</v>
      </c>
      <c r="C675" s="47">
        <v>120.14</v>
      </c>
      <c r="D675" s="47">
        <v>123.5</v>
      </c>
      <c r="E675" s="47">
        <v>119.2</v>
      </c>
      <c r="F675" s="47">
        <v>122.58</v>
      </c>
      <c r="G675" s="48">
        <v>318857900</v>
      </c>
      <c r="H675" s="47">
        <v>116.29</v>
      </c>
      <c r="I675" s="51">
        <f t="shared" si="85"/>
        <v>0.94868657203458973</v>
      </c>
      <c r="J675" s="51">
        <f t="shared" ca="1" si="86"/>
        <v>1</v>
      </c>
      <c r="K675" s="47">
        <f t="shared" si="87"/>
        <v>113.98</v>
      </c>
      <c r="L675" s="47">
        <f t="shared" si="88"/>
        <v>117.16</v>
      </c>
      <c r="M675" s="47">
        <f t="shared" si="89"/>
        <v>113.08</v>
      </c>
      <c r="N675" s="47">
        <f t="shared" si="90"/>
        <v>116.29</v>
      </c>
      <c r="O675" s="48">
        <f t="shared" ca="1" si="91"/>
        <v>318857900</v>
      </c>
    </row>
    <row r="676" spans="1:15" x14ac:dyDescent="0.25">
      <c r="A676">
        <v>661</v>
      </c>
      <c r="B676" s="85">
        <v>40833</v>
      </c>
      <c r="C676" s="47">
        <v>121.99</v>
      </c>
      <c r="D676" s="47">
        <v>122.55</v>
      </c>
      <c r="E676" s="47">
        <v>119.93</v>
      </c>
      <c r="F676" s="47">
        <v>120.23</v>
      </c>
      <c r="G676" s="48">
        <v>202311600</v>
      </c>
      <c r="H676" s="47">
        <v>114.06</v>
      </c>
      <c r="I676" s="51">
        <f t="shared" si="85"/>
        <v>0.94868169342094322</v>
      </c>
      <c r="J676" s="51">
        <f t="shared" ca="1" si="86"/>
        <v>1</v>
      </c>
      <c r="K676" s="47">
        <f t="shared" si="87"/>
        <v>115.73</v>
      </c>
      <c r="L676" s="47">
        <f t="shared" si="88"/>
        <v>116.26</v>
      </c>
      <c r="M676" s="47">
        <f t="shared" si="89"/>
        <v>113.78</v>
      </c>
      <c r="N676" s="47">
        <f t="shared" si="90"/>
        <v>114.06</v>
      </c>
      <c r="O676" s="48">
        <f t="shared" ca="1" si="91"/>
        <v>202311600</v>
      </c>
    </row>
    <row r="677" spans="1:15" x14ac:dyDescent="0.25">
      <c r="A677">
        <v>662</v>
      </c>
      <c r="B677" s="85">
        <v>40830</v>
      </c>
      <c r="C677" s="47">
        <v>121.91</v>
      </c>
      <c r="D677" s="47">
        <v>122.6</v>
      </c>
      <c r="E677" s="47">
        <v>121.23</v>
      </c>
      <c r="F677" s="47">
        <v>122.57</v>
      </c>
      <c r="G677" s="48">
        <v>211397600</v>
      </c>
      <c r="H677" s="47">
        <v>116.28</v>
      </c>
      <c r="I677" s="51">
        <f t="shared" si="85"/>
        <v>0.94868238557558948</v>
      </c>
      <c r="J677" s="51">
        <f t="shared" ca="1" si="86"/>
        <v>1</v>
      </c>
      <c r="K677" s="47">
        <f t="shared" si="87"/>
        <v>115.65</v>
      </c>
      <c r="L677" s="47">
        <f t="shared" si="88"/>
        <v>116.31</v>
      </c>
      <c r="M677" s="47">
        <f t="shared" si="89"/>
        <v>115.01</v>
      </c>
      <c r="N677" s="47">
        <f t="shared" si="90"/>
        <v>116.28</v>
      </c>
      <c r="O677" s="48">
        <f t="shared" ca="1" si="91"/>
        <v>211397600</v>
      </c>
    </row>
    <row r="678" spans="1:15" x14ac:dyDescent="0.25">
      <c r="A678">
        <v>663</v>
      </c>
      <c r="B678" s="85">
        <v>40829</v>
      </c>
      <c r="C678" s="47">
        <v>120.04</v>
      </c>
      <c r="D678" s="47">
        <v>120.87</v>
      </c>
      <c r="E678" s="47">
        <v>119.12</v>
      </c>
      <c r="F678" s="47">
        <v>120.51</v>
      </c>
      <c r="G678" s="48">
        <v>212538800</v>
      </c>
      <c r="H678" s="47">
        <v>114.33</v>
      </c>
      <c r="I678" s="51">
        <f t="shared" si="85"/>
        <v>0.94871794871794868</v>
      </c>
      <c r="J678" s="51">
        <f t="shared" ca="1" si="86"/>
        <v>1</v>
      </c>
      <c r="K678" s="47">
        <f t="shared" si="87"/>
        <v>113.88</v>
      </c>
      <c r="L678" s="47">
        <f t="shared" si="88"/>
        <v>114.67</v>
      </c>
      <c r="M678" s="47">
        <f t="shared" si="89"/>
        <v>113.01</v>
      </c>
      <c r="N678" s="47">
        <f t="shared" si="90"/>
        <v>114.33</v>
      </c>
      <c r="O678" s="48">
        <f t="shared" ca="1" si="91"/>
        <v>212538800</v>
      </c>
    </row>
    <row r="679" spans="1:15" x14ac:dyDescent="0.25">
      <c r="A679">
        <v>664</v>
      </c>
      <c r="B679" s="85">
        <v>40828</v>
      </c>
      <c r="C679" s="47">
        <v>120.6</v>
      </c>
      <c r="D679" s="47">
        <v>122.14</v>
      </c>
      <c r="E679" s="47">
        <v>120.33</v>
      </c>
      <c r="F679" s="47">
        <v>120.75</v>
      </c>
      <c r="G679" s="48">
        <v>281544900</v>
      </c>
      <c r="H679" s="47">
        <v>114.56</v>
      </c>
      <c r="I679" s="51">
        <f t="shared" si="85"/>
        <v>0.9487370600414079</v>
      </c>
      <c r="J679" s="51">
        <f t="shared" ca="1" si="86"/>
        <v>1</v>
      </c>
      <c r="K679" s="47">
        <f t="shared" si="87"/>
        <v>114.42</v>
      </c>
      <c r="L679" s="47">
        <f t="shared" si="88"/>
        <v>115.88</v>
      </c>
      <c r="M679" s="47">
        <f t="shared" si="89"/>
        <v>114.16</v>
      </c>
      <c r="N679" s="47">
        <f t="shared" si="90"/>
        <v>114.56</v>
      </c>
      <c r="O679" s="48">
        <f t="shared" ca="1" si="91"/>
        <v>281544900</v>
      </c>
    </row>
    <row r="680" spans="1:15" x14ac:dyDescent="0.25">
      <c r="A680">
        <v>665</v>
      </c>
      <c r="B680" s="85">
        <v>40827</v>
      </c>
      <c r="C680" s="47">
        <v>118.87</v>
      </c>
      <c r="D680" s="47">
        <v>120.04</v>
      </c>
      <c r="E680" s="47">
        <v>118.75</v>
      </c>
      <c r="F680" s="47">
        <v>119.7</v>
      </c>
      <c r="G680" s="48">
        <v>209088000</v>
      </c>
      <c r="H680" s="47">
        <v>113.56</v>
      </c>
      <c r="I680" s="51">
        <f t="shared" si="85"/>
        <v>0.94870509607351716</v>
      </c>
      <c r="J680" s="51">
        <f t="shared" ca="1" si="86"/>
        <v>1</v>
      </c>
      <c r="K680" s="47">
        <f t="shared" si="87"/>
        <v>112.77</v>
      </c>
      <c r="L680" s="47">
        <f t="shared" si="88"/>
        <v>113.88</v>
      </c>
      <c r="M680" s="47">
        <f t="shared" si="89"/>
        <v>112.66</v>
      </c>
      <c r="N680" s="47">
        <f t="shared" si="90"/>
        <v>113.56</v>
      </c>
      <c r="O680" s="48">
        <f t="shared" ca="1" si="91"/>
        <v>209088000</v>
      </c>
    </row>
    <row r="681" spans="1:15" x14ac:dyDescent="0.25">
      <c r="A681">
        <v>666</v>
      </c>
      <c r="B681" s="85">
        <v>40826</v>
      </c>
      <c r="C681" s="47">
        <v>117.68</v>
      </c>
      <c r="D681" s="47">
        <v>119.63</v>
      </c>
      <c r="E681" s="47">
        <v>117.67</v>
      </c>
      <c r="F681" s="47">
        <v>119.58</v>
      </c>
      <c r="G681" s="48">
        <v>230666300</v>
      </c>
      <c r="H681" s="47">
        <v>113.45</v>
      </c>
      <c r="I681" s="51">
        <f t="shared" si="85"/>
        <v>0.94873724703127615</v>
      </c>
      <c r="J681" s="51">
        <f t="shared" ca="1" si="86"/>
        <v>1</v>
      </c>
      <c r="K681" s="47">
        <f t="shared" si="87"/>
        <v>111.65</v>
      </c>
      <c r="L681" s="47">
        <f t="shared" si="88"/>
        <v>113.5</v>
      </c>
      <c r="M681" s="47">
        <f t="shared" si="89"/>
        <v>111.64</v>
      </c>
      <c r="N681" s="47">
        <f t="shared" si="90"/>
        <v>113.45</v>
      </c>
      <c r="O681" s="48">
        <f t="shared" ca="1" si="91"/>
        <v>230666300</v>
      </c>
    </row>
    <row r="682" spans="1:15" x14ac:dyDescent="0.25">
      <c r="A682">
        <v>667</v>
      </c>
      <c r="B682" s="85">
        <v>40823</v>
      </c>
      <c r="C682" s="47">
        <v>117.17</v>
      </c>
      <c r="D682" s="47">
        <v>117.25</v>
      </c>
      <c r="E682" s="47">
        <v>115.06</v>
      </c>
      <c r="F682" s="47">
        <v>115.71</v>
      </c>
      <c r="G682" s="48">
        <v>312657900</v>
      </c>
      <c r="H682" s="47">
        <v>109.78</v>
      </c>
      <c r="I682" s="51">
        <f t="shared" si="85"/>
        <v>0.94875118831561667</v>
      </c>
      <c r="J682" s="51">
        <f t="shared" ca="1" si="86"/>
        <v>1</v>
      </c>
      <c r="K682" s="47">
        <f t="shared" si="87"/>
        <v>111.17</v>
      </c>
      <c r="L682" s="47">
        <f t="shared" si="88"/>
        <v>111.24</v>
      </c>
      <c r="M682" s="47">
        <f t="shared" si="89"/>
        <v>109.16</v>
      </c>
      <c r="N682" s="47">
        <f t="shared" si="90"/>
        <v>109.78</v>
      </c>
      <c r="O682" s="48">
        <f t="shared" ca="1" si="91"/>
        <v>312657900</v>
      </c>
    </row>
    <row r="683" spans="1:15" x14ac:dyDescent="0.25">
      <c r="A683">
        <v>668</v>
      </c>
      <c r="B683" s="85">
        <v>40822</v>
      </c>
      <c r="C683" s="47">
        <v>114.36</v>
      </c>
      <c r="D683" s="47">
        <v>116.66</v>
      </c>
      <c r="E683" s="47">
        <v>113.51</v>
      </c>
      <c r="F683" s="47">
        <v>116.49</v>
      </c>
      <c r="G683" s="48">
        <v>257800800</v>
      </c>
      <c r="H683" s="47">
        <v>110.52</v>
      </c>
      <c r="I683" s="51">
        <f t="shared" si="85"/>
        <v>0.94875096574813289</v>
      </c>
      <c r="J683" s="51">
        <f t="shared" ca="1" si="86"/>
        <v>1</v>
      </c>
      <c r="K683" s="47">
        <f t="shared" si="87"/>
        <v>108.5</v>
      </c>
      <c r="L683" s="47">
        <f t="shared" si="88"/>
        <v>110.68</v>
      </c>
      <c r="M683" s="47">
        <f t="shared" si="89"/>
        <v>107.69</v>
      </c>
      <c r="N683" s="47">
        <f t="shared" si="90"/>
        <v>110.52</v>
      </c>
      <c r="O683" s="48">
        <f t="shared" ca="1" si="91"/>
        <v>257800800</v>
      </c>
    </row>
    <row r="684" spans="1:15" x14ac:dyDescent="0.25">
      <c r="A684">
        <v>669</v>
      </c>
      <c r="B684" s="85">
        <v>40821</v>
      </c>
      <c r="C684" s="47">
        <v>112.62</v>
      </c>
      <c r="D684" s="47">
        <v>114.72</v>
      </c>
      <c r="E684" s="47">
        <v>111.58</v>
      </c>
      <c r="F684" s="47">
        <v>114.42</v>
      </c>
      <c r="G684" s="48">
        <v>284108000</v>
      </c>
      <c r="H684" s="47">
        <v>108.55</v>
      </c>
      <c r="I684" s="51">
        <f t="shared" si="85"/>
        <v>0.94869778010837258</v>
      </c>
      <c r="J684" s="51">
        <f t="shared" ca="1" si="86"/>
        <v>1</v>
      </c>
      <c r="K684" s="47">
        <f t="shared" si="87"/>
        <v>106.84</v>
      </c>
      <c r="L684" s="47">
        <f t="shared" si="88"/>
        <v>108.83</v>
      </c>
      <c r="M684" s="47">
        <f t="shared" si="89"/>
        <v>105.86</v>
      </c>
      <c r="N684" s="47">
        <f t="shared" si="90"/>
        <v>108.55</v>
      </c>
      <c r="O684" s="48">
        <f t="shared" ca="1" si="91"/>
        <v>284108000</v>
      </c>
    </row>
    <row r="685" spans="1:15" x14ac:dyDescent="0.25">
      <c r="A685">
        <v>670</v>
      </c>
      <c r="B685" s="85">
        <v>40820</v>
      </c>
      <c r="C685" s="47">
        <v>108.35</v>
      </c>
      <c r="D685" s="47">
        <v>112.58</v>
      </c>
      <c r="E685" s="47">
        <v>107.43</v>
      </c>
      <c r="F685" s="47">
        <v>112.34</v>
      </c>
      <c r="G685" s="48">
        <v>459177500</v>
      </c>
      <c r="H685" s="47">
        <v>106.58</v>
      </c>
      <c r="I685" s="51">
        <f t="shared" si="85"/>
        <v>0.94872707851166094</v>
      </c>
      <c r="J685" s="51">
        <f t="shared" ca="1" si="86"/>
        <v>1</v>
      </c>
      <c r="K685" s="47">
        <f t="shared" si="87"/>
        <v>102.79</v>
      </c>
      <c r="L685" s="47">
        <f t="shared" si="88"/>
        <v>106.81</v>
      </c>
      <c r="M685" s="47">
        <f t="shared" si="89"/>
        <v>101.92</v>
      </c>
      <c r="N685" s="47">
        <f t="shared" si="90"/>
        <v>106.58</v>
      </c>
      <c r="O685" s="48">
        <f t="shared" ca="1" si="91"/>
        <v>459177500</v>
      </c>
    </row>
    <row r="686" spans="1:15" x14ac:dyDescent="0.25">
      <c r="A686">
        <v>671</v>
      </c>
      <c r="B686" s="85">
        <v>40819</v>
      </c>
      <c r="C686" s="47">
        <v>112.49</v>
      </c>
      <c r="D686" s="47">
        <v>113.95</v>
      </c>
      <c r="E686" s="47">
        <v>109.81</v>
      </c>
      <c r="F686" s="47">
        <v>109.93</v>
      </c>
      <c r="G686" s="48">
        <v>365136800</v>
      </c>
      <c r="H686" s="47">
        <v>104.29</v>
      </c>
      <c r="I686" s="51">
        <f t="shared" si="85"/>
        <v>0.94869462385154191</v>
      </c>
      <c r="J686" s="51">
        <f t="shared" ca="1" si="86"/>
        <v>1</v>
      </c>
      <c r="K686" s="47">
        <f t="shared" si="87"/>
        <v>106.72</v>
      </c>
      <c r="L686" s="47">
        <f t="shared" si="88"/>
        <v>108.1</v>
      </c>
      <c r="M686" s="47">
        <f t="shared" si="89"/>
        <v>104.18</v>
      </c>
      <c r="N686" s="47">
        <f t="shared" si="90"/>
        <v>104.29</v>
      </c>
      <c r="O686" s="48">
        <f t="shared" ca="1" si="91"/>
        <v>365136800</v>
      </c>
    </row>
    <row r="687" spans="1:15" x14ac:dyDescent="0.25">
      <c r="A687">
        <v>672</v>
      </c>
      <c r="B687" s="85">
        <v>40816</v>
      </c>
      <c r="C687" s="47">
        <v>114.45</v>
      </c>
      <c r="D687" s="47">
        <v>115.45</v>
      </c>
      <c r="E687" s="47">
        <v>113.07</v>
      </c>
      <c r="F687" s="47">
        <v>113.15</v>
      </c>
      <c r="G687" s="48">
        <v>288392300</v>
      </c>
      <c r="H687" s="47">
        <v>107.35</v>
      </c>
      <c r="I687" s="51">
        <f t="shared" si="85"/>
        <v>0.94874060980998665</v>
      </c>
      <c r="J687" s="51">
        <f t="shared" ca="1" si="86"/>
        <v>1</v>
      </c>
      <c r="K687" s="47">
        <f t="shared" si="87"/>
        <v>108.58</v>
      </c>
      <c r="L687" s="47">
        <f t="shared" si="88"/>
        <v>109.53</v>
      </c>
      <c r="M687" s="47">
        <f t="shared" si="89"/>
        <v>107.27</v>
      </c>
      <c r="N687" s="47">
        <f t="shared" si="90"/>
        <v>107.35</v>
      </c>
      <c r="O687" s="48">
        <f t="shared" ca="1" si="91"/>
        <v>288392300</v>
      </c>
    </row>
    <row r="688" spans="1:15" x14ac:dyDescent="0.25">
      <c r="A688">
        <v>673</v>
      </c>
      <c r="B688" s="85">
        <v>40815</v>
      </c>
      <c r="C688" s="47">
        <v>117.05</v>
      </c>
      <c r="D688" s="47">
        <v>117.63</v>
      </c>
      <c r="E688" s="47">
        <v>113.93</v>
      </c>
      <c r="F688" s="47">
        <v>116.05</v>
      </c>
      <c r="G688" s="48">
        <v>298108900</v>
      </c>
      <c r="H688" s="47">
        <v>110.1</v>
      </c>
      <c r="I688" s="51">
        <f t="shared" si="85"/>
        <v>0.94872899612236106</v>
      </c>
      <c r="J688" s="51">
        <f t="shared" ca="1" si="86"/>
        <v>1</v>
      </c>
      <c r="K688" s="47">
        <f t="shared" si="87"/>
        <v>111.05</v>
      </c>
      <c r="L688" s="47">
        <f t="shared" si="88"/>
        <v>111.6</v>
      </c>
      <c r="M688" s="47">
        <f t="shared" si="89"/>
        <v>108.09</v>
      </c>
      <c r="N688" s="47">
        <f t="shared" si="90"/>
        <v>110.1</v>
      </c>
      <c r="O688" s="48">
        <f t="shared" ca="1" si="91"/>
        <v>298108900</v>
      </c>
    </row>
    <row r="689" spans="1:15" x14ac:dyDescent="0.25">
      <c r="A689">
        <v>674</v>
      </c>
      <c r="B689" s="85">
        <v>40814</v>
      </c>
      <c r="C689" s="47">
        <v>117.78</v>
      </c>
      <c r="D689" s="47">
        <v>118.49</v>
      </c>
      <c r="E689" s="47">
        <v>114.97</v>
      </c>
      <c r="F689" s="47">
        <v>115.14</v>
      </c>
      <c r="G689" s="48">
        <v>286696800</v>
      </c>
      <c r="H689" s="47">
        <v>109.23</v>
      </c>
      <c r="I689" s="51">
        <f t="shared" si="85"/>
        <v>0.94867118290776453</v>
      </c>
      <c r="J689" s="51">
        <f t="shared" ca="1" si="86"/>
        <v>1</v>
      </c>
      <c r="K689" s="47">
        <f t="shared" si="87"/>
        <v>111.73</v>
      </c>
      <c r="L689" s="47">
        <f t="shared" si="88"/>
        <v>112.41</v>
      </c>
      <c r="M689" s="47">
        <f t="shared" si="89"/>
        <v>109.07</v>
      </c>
      <c r="N689" s="47">
        <f t="shared" si="90"/>
        <v>109.23</v>
      </c>
      <c r="O689" s="48">
        <f t="shared" ca="1" si="91"/>
        <v>286696800</v>
      </c>
    </row>
    <row r="690" spans="1:15" x14ac:dyDescent="0.25">
      <c r="A690">
        <v>675</v>
      </c>
      <c r="B690" s="85">
        <v>40813</v>
      </c>
      <c r="C690" s="47">
        <v>118.53</v>
      </c>
      <c r="D690" s="47">
        <v>119.56</v>
      </c>
      <c r="E690" s="47">
        <v>116.84</v>
      </c>
      <c r="F690" s="47">
        <v>117.54</v>
      </c>
      <c r="G690" s="48">
        <v>311753900</v>
      </c>
      <c r="H690" s="47">
        <v>111.51</v>
      </c>
      <c r="I690" s="51">
        <f t="shared" si="85"/>
        <v>0.94869831546707506</v>
      </c>
      <c r="J690" s="51">
        <f t="shared" ca="1" si="86"/>
        <v>1</v>
      </c>
      <c r="K690" s="47">
        <f t="shared" si="87"/>
        <v>112.45</v>
      </c>
      <c r="L690" s="47">
        <f t="shared" si="88"/>
        <v>113.43</v>
      </c>
      <c r="M690" s="47">
        <f t="shared" si="89"/>
        <v>110.85</v>
      </c>
      <c r="N690" s="47">
        <f t="shared" si="90"/>
        <v>111.51</v>
      </c>
      <c r="O690" s="48">
        <f t="shared" ca="1" si="91"/>
        <v>311753900</v>
      </c>
    </row>
    <row r="691" spans="1:15" x14ac:dyDescent="0.25">
      <c r="A691">
        <v>676</v>
      </c>
      <c r="B691" s="85">
        <v>40812</v>
      </c>
      <c r="C691" s="47">
        <v>114.61</v>
      </c>
      <c r="D691" s="47">
        <v>116.4</v>
      </c>
      <c r="E691" s="47">
        <v>112.98</v>
      </c>
      <c r="F691" s="47">
        <v>116.24</v>
      </c>
      <c r="G691" s="48">
        <v>260673700</v>
      </c>
      <c r="H691" s="47">
        <v>110.28</v>
      </c>
      <c r="I691" s="51">
        <f t="shared" si="85"/>
        <v>0.94872677219545776</v>
      </c>
      <c r="J691" s="51">
        <f t="shared" ca="1" si="86"/>
        <v>1</v>
      </c>
      <c r="K691" s="47">
        <f t="shared" si="87"/>
        <v>108.73</v>
      </c>
      <c r="L691" s="47">
        <f t="shared" si="88"/>
        <v>110.43</v>
      </c>
      <c r="M691" s="47">
        <f t="shared" si="89"/>
        <v>107.19</v>
      </c>
      <c r="N691" s="47">
        <f t="shared" si="90"/>
        <v>110.28</v>
      </c>
      <c r="O691" s="48">
        <f t="shared" ca="1" si="91"/>
        <v>260673700</v>
      </c>
    </row>
    <row r="692" spans="1:15" x14ac:dyDescent="0.25">
      <c r="A692">
        <v>677</v>
      </c>
      <c r="B692" s="85">
        <v>40809</v>
      </c>
      <c r="C692" s="47">
        <v>112.11</v>
      </c>
      <c r="D692" s="47">
        <v>114.16</v>
      </c>
      <c r="E692" s="47">
        <v>112.02</v>
      </c>
      <c r="F692" s="47">
        <v>113.54</v>
      </c>
      <c r="G692" s="48">
        <v>307242500</v>
      </c>
      <c r="H692" s="47">
        <v>107.72</v>
      </c>
      <c r="I692" s="51">
        <f t="shared" si="85"/>
        <v>0.94874053197111141</v>
      </c>
      <c r="J692" s="51">
        <f t="shared" ca="1" si="86"/>
        <v>1</v>
      </c>
      <c r="K692" s="47">
        <f t="shared" si="87"/>
        <v>106.36</v>
      </c>
      <c r="L692" s="47">
        <f t="shared" si="88"/>
        <v>108.31</v>
      </c>
      <c r="M692" s="47">
        <f t="shared" si="89"/>
        <v>106.28</v>
      </c>
      <c r="N692" s="47">
        <f t="shared" si="90"/>
        <v>107.72</v>
      </c>
      <c r="O692" s="48">
        <f t="shared" ca="1" si="91"/>
        <v>307242500</v>
      </c>
    </row>
    <row r="693" spans="1:15" x14ac:dyDescent="0.25">
      <c r="A693">
        <v>678</v>
      </c>
      <c r="B693" s="85">
        <v>40808</v>
      </c>
      <c r="C693" s="47">
        <v>113.25</v>
      </c>
      <c r="D693" s="47">
        <v>114.21</v>
      </c>
      <c r="E693" s="47">
        <v>111.3</v>
      </c>
      <c r="F693" s="47">
        <v>112.86</v>
      </c>
      <c r="G693" s="48">
        <v>513911300</v>
      </c>
      <c r="H693" s="47">
        <v>107.07</v>
      </c>
      <c r="I693" s="51">
        <f t="shared" si="85"/>
        <v>0.94869750132908026</v>
      </c>
      <c r="J693" s="51">
        <f t="shared" ca="1" si="86"/>
        <v>1</v>
      </c>
      <c r="K693" s="47">
        <f t="shared" si="87"/>
        <v>107.44</v>
      </c>
      <c r="L693" s="47">
        <f t="shared" si="88"/>
        <v>108.35</v>
      </c>
      <c r="M693" s="47">
        <f t="shared" si="89"/>
        <v>105.59</v>
      </c>
      <c r="N693" s="47">
        <f t="shared" si="90"/>
        <v>107.07</v>
      </c>
      <c r="O693" s="48">
        <f t="shared" ca="1" si="91"/>
        <v>513911300</v>
      </c>
    </row>
    <row r="694" spans="1:15" x14ac:dyDescent="0.25">
      <c r="A694">
        <v>679</v>
      </c>
      <c r="B694" s="85">
        <v>40807</v>
      </c>
      <c r="C694" s="47">
        <v>120.23</v>
      </c>
      <c r="D694" s="47">
        <v>120.6</v>
      </c>
      <c r="E694" s="47">
        <v>116.44</v>
      </c>
      <c r="F694" s="47">
        <v>116.63</v>
      </c>
      <c r="G694" s="48">
        <v>316251300</v>
      </c>
      <c r="H694" s="47">
        <v>110.65</v>
      </c>
      <c r="I694" s="51">
        <f t="shared" si="85"/>
        <v>0.94872674269056001</v>
      </c>
      <c r="J694" s="51">
        <f t="shared" ca="1" si="86"/>
        <v>1</v>
      </c>
      <c r="K694" s="47">
        <f t="shared" si="87"/>
        <v>114.07</v>
      </c>
      <c r="L694" s="47">
        <f t="shared" si="88"/>
        <v>114.42</v>
      </c>
      <c r="M694" s="47">
        <f t="shared" si="89"/>
        <v>110.47</v>
      </c>
      <c r="N694" s="47">
        <f t="shared" si="90"/>
        <v>110.65</v>
      </c>
      <c r="O694" s="48">
        <f t="shared" ca="1" si="91"/>
        <v>316251300</v>
      </c>
    </row>
    <row r="695" spans="1:15" x14ac:dyDescent="0.25">
      <c r="A695">
        <v>680</v>
      </c>
      <c r="B695" s="85">
        <v>40806</v>
      </c>
      <c r="C695" s="47">
        <v>120.82</v>
      </c>
      <c r="D695" s="47">
        <v>121.99</v>
      </c>
      <c r="E695" s="47">
        <v>120.01</v>
      </c>
      <c r="F695" s="47">
        <v>120.17</v>
      </c>
      <c r="G695" s="48">
        <v>218932200</v>
      </c>
      <c r="H695" s="47">
        <v>114.01</v>
      </c>
      <c r="I695" s="51">
        <f t="shared" si="85"/>
        <v>0.94873928601148372</v>
      </c>
      <c r="J695" s="51">
        <f t="shared" ca="1" si="86"/>
        <v>1</v>
      </c>
      <c r="K695" s="47">
        <f t="shared" si="87"/>
        <v>114.63</v>
      </c>
      <c r="L695" s="47">
        <f t="shared" si="88"/>
        <v>115.74</v>
      </c>
      <c r="M695" s="47">
        <f t="shared" si="89"/>
        <v>113.86</v>
      </c>
      <c r="N695" s="47">
        <f t="shared" si="90"/>
        <v>114.01</v>
      </c>
      <c r="O695" s="48">
        <f t="shared" ca="1" si="91"/>
        <v>218932200</v>
      </c>
    </row>
    <row r="696" spans="1:15" x14ac:dyDescent="0.25">
      <c r="A696">
        <v>681</v>
      </c>
      <c r="B696" s="85">
        <v>40805</v>
      </c>
      <c r="C696" s="47">
        <v>119.53</v>
      </c>
      <c r="D696" s="47">
        <v>120.93</v>
      </c>
      <c r="E696" s="47">
        <v>118.72</v>
      </c>
      <c r="F696" s="47">
        <v>120.31</v>
      </c>
      <c r="G696" s="48">
        <v>241517000</v>
      </c>
      <c r="H696" s="47">
        <v>114.14</v>
      </c>
      <c r="I696" s="51">
        <f t="shared" si="85"/>
        <v>0.94871581747153189</v>
      </c>
      <c r="J696" s="51">
        <f t="shared" ca="1" si="86"/>
        <v>1</v>
      </c>
      <c r="K696" s="47">
        <f t="shared" si="87"/>
        <v>113.4</v>
      </c>
      <c r="L696" s="47">
        <f t="shared" si="88"/>
        <v>114.73</v>
      </c>
      <c r="M696" s="47">
        <f t="shared" si="89"/>
        <v>112.63</v>
      </c>
      <c r="N696" s="47">
        <f t="shared" si="90"/>
        <v>114.14</v>
      </c>
      <c r="O696" s="48">
        <f t="shared" ca="1" si="91"/>
        <v>241517000</v>
      </c>
    </row>
    <row r="697" spans="1:15" x14ac:dyDescent="0.25">
      <c r="A697">
        <v>682</v>
      </c>
      <c r="B697" s="85">
        <v>40802</v>
      </c>
      <c r="C697" s="47">
        <v>121.29</v>
      </c>
      <c r="D697" s="47">
        <v>121.97</v>
      </c>
      <c r="E697" s="47">
        <v>120.32</v>
      </c>
      <c r="F697" s="47">
        <v>121.52</v>
      </c>
      <c r="G697" s="48">
        <v>284528300</v>
      </c>
      <c r="H697" s="47">
        <v>115.29</v>
      </c>
      <c r="I697" s="51">
        <f t="shared" si="85"/>
        <v>0.94873271889400934</v>
      </c>
      <c r="J697" s="51">
        <f t="shared" ca="1" si="86"/>
        <v>1</v>
      </c>
      <c r="K697" s="47">
        <f t="shared" si="87"/>
        <v>115.07</v>
      </c>
      <c r="L697" s="47">
        <f t="shared" si="88"/>
        <v>115.72</v>
      </c>
      <c r="M697" s="47">
        <f t="shared" si="89"/>
        <v>114.15</v>
      </c>
      <c r="N697" s="47">
        <f t="shared" si="90"/>
        <v>115.29</v>
      </c>
      <c r="O697" s="48">
        <f t="shared" ca="1" si="91"/>
        <v>284528300</v>
      </c>
    </row>
    <row r="698" spans="1:15" x14ac:dyDescent="0.25">
      <c r="A698">
        <v>683</v>
      </c>
      <c r="B698" s="85">
        <v>40801</v>
      </c>
      <c r="C698" s="47">
        <v>120.65</v>
      </c>
      <c r="D698" s="47">
        <v>121.47</v>
      </c>
      <c r="E698" s="47">
        <v>119.4</v>
      </c>
      <c r="F698" s="47">
        <v>121.43</v>
      </c>
      <c r="G698" s="48">
        <v>326777200</v>
      </c>
      <c r="H698" s="47">
        <v>114.61</v>
      </c>
      <c r="I698" s="51">
        <f t="shared" si="85"/>
        <v>0.94383595487111915</v>
      </c>
      <c r="J698" s="51">
        <f t="shared" ca="1" si="86"/>
        <v>1</v>
      </c>
      <c r="K698" s="47">
        <f t="shared" si="87"/>
        <v>113.87</v>
      </c>
      <c r="L698" s="47">
        <f t="shared" si="88"/>
        <v>114.65</v>
      </c>
      <c r="M698" s="47">
        <f t="shared" si="89"/>
        <v>112.69</v>
      </c>
      <c r="N698" s="47">
        <f t="shared" si="90"/>
        <v>114.61</v>
      </c>
      <c r="O698" s="48">
        <f t="shared" ca="1" si="91"/>
        <v>326777200</v>
      </c>
    </row>
    <row r="699" spans="1:15" x14ac:dyDescent="0.25">
      <c r="A699">
        <v>684</v>
      </c>
      <c r="B699" s="85">
        <v>40800</v>
      </c>
      <c r="C699" s="47">
        <v>118.34</v>
      </c>
      <c r="D699" s="47">
        <v>120.8</v>
      </c>
      <c r="E699" s="47">
        <v>116.72</v>
      </c>
      <c r="F699" s="47">
        <v>119.37</v>
      </c>
      <c r="G699" s="48">
        <v>319389500</v>
      </c>
      <c r="H699" s="47">
        <v>112.66</v>
      </c>
      <c r="I699" s="51">
        <f t="shared" si="85"/>
        <v>0.94378822149618824</v>
      </c>
      <c r="J699" s="51">
        <f t="shared" ca="1" si="86"/>
        <v>1</v>
      </c>
      <c r="K699" s="47">
        <f t="shared" si="87"/>
        <v>111.69</v>
      </c>
      <c r="L699" s="47">
        <f t="shared" si="88"/>
        <v>114.01</v>
      </c>
      <c r="M699" s="47">
        <f t="shared" si="89"/>
        <v>110.16</v>
      </c>
      <c r="N699" s="47">
        <f t="shared" si="90"/>
        <v>112.66</v>
      </c>
      <c r="O699" s="48">
        <f t="shared" ca="1" si="91"/>
        <v>319389500</v>
      </c>
    </row>
    <row r="700" spans="1:15" x14ac:dyDescent="0.25">
      <c r="A700">
        <v>685</v>
      </c>
      <c r="B700" s="85">
        <v>40799</v>
      </c>
      <c r="C700" s="47">
        <v>117.05</v>
      </c>
      <c r="D700" s="47">
        <v>118.18</v>
      </c>
      <c r="E700" s="47">
        <v>116.22</v>
      </c>
      <c r="F700" s="47">
        <v>117.74</v>
      </c>
      <c r="G700" s="48">
        <v>272514700</v>
      </c>
      <c r="H700" s="47">
        <v>111.13</v>
      </c>
      <c r="I700" s="51">
        <f t="shared" si="85"/>
        <v>0.94385935111262098</v>
      </c>
      <c r="J700" s="51">
        <f t="shared" ca="1" si="86"/>
        <v>1</v>
      </c>
      <c r="K700" s="47">
        <f t="shared" si="87"/>
        <v>110.48</v>
      </c>
      <c r="L700" s="47">
        <f t="shared" si="88"/>
        <v>111.55</v>
      </c>
      <c r="M700" s="47">
        <f t="shared" si="89"/>
        <v>109.7</v>
      </c>
      <c r="N700" s="47">
        <f t="shared" si="90"/>
        <v>111.13</v>
      </c>
      <c r="O700" s="48">
        <f t="shared" ca="1" si="91"/>
        <v>272514700</v>
      </c>
    </row>
    <row r="701" spans="1:15" x14ac:dyDescent="0.25">
      <c r="A701">
        <v>686</v>
      </c>
      <c r="B701" s="85">
        <v>40798</v>
      </c>
      <c r="C701" s="47">
        <v>114.47</v>
      </c>
      <c r="D701" s="47">
        <v>116.76</v>
      </c>
      <c r="E701" s="47">
        <v>114.05</v>
      </c>
      <c r="F701" s="47">
        <v>116.67</v>
      </c>
      <c r="G701" s="48">
        <v>305793500</v>
      </c>
      <c r="H701" s="47">
        <v>110.12</v>
      </c>
      <c r="I701" s="51">
        <f t="shared" si="85"/>
        <v>0.94385874689294591</v>
      </c>
      <c r="J701" s="51">
        <f t="shared" ca="1" si="86"/>
        <v>1</v>
      </c>
      <c r="K701" s="47">
        <f t="shared" si="87"/>
        <v>108.04</v>
      </c>
      <c r="L701" s="47">
        <f t="shared" si="88"/>
        <v>110.2</v>
      </c>
      <c r="M701" s="47">
        <f t="shared" si="89"/>
        <v>107.65</v>
      </c>
      <c r="N701" s="47">
        <f t="shared" si="90"/>
        <v>110.12</v>
      </c>
      <c r="O701" s="48">
        <f t="shared" ca="1" si="91"/>
        <v>305793500</v>
      </c>
    </row>
    <row r="702" spans="1:15" x14ac:dyDescent="0.25">
      <c r="A702">
        <v>687</v>
      </c>
      <c r="B702" s="85">
        <v>40795</v>
      </c>
      <c r="C702" s="47">
        <v>117.68</v>
      </c>
      <c r="D702" s="47">
        <v>119.06</v>
      </c>
      <c r="E702" s="47">
        <v>115.28</v>
      </c>
      <c r="F702" s="47">
        <v>115.92</v>
      </c>
      <c r="G702" s="48">
        <v>380195100</v>
      </c>
      <c r="H702" s="47">
        <v>109.41</v>
      </c>
      <c r="I702" s="51">
        <f t="shared" si="85"/>
        <v>0.9438405797101449</v>
      </c>
      <c r="J702" s="51">
        <f t="shared" ca="1" si="86"/>
        <v>1</v>
      </c>
      <c r="K702" s="47">
        <f t="shared" si="87"/>
        <v>111.07</v>
      </c>
      <c r="L702" s="47">
        <f t="shared" si="88"/>
        <v>112.37</v>
      </c>
      <c r="M702" s="47">
        <f t="shared" si="89"/>
        <v>108.81</v>
      </c>
      <c r="N702" s="47">
        <f t="shared" si="90"/>
        <v>109.41</v>
      </c>
      <c r="O702" s="48">
        <f t="shared" ca="1" si="91"/>
        <v>380195100</v>
      </c>
    </row>
    <row r="703" spans="1:15" x14ac:dyDescent="0.25">
      <c r="A703">
        <v>688</v>
      </c>
      <c r="B703" s="85">
        <v>40794</v>
      </c>
      <c r="C703" s="47">
        <v>119.57</v>
      </c>
      <c r="D703" s="47">
        <v>120.94</v>
      </c>
      <c r="E703" s="47">
        <v>118.77</v>
      </c>
      <c r="F703" s="47">
        <v>119.04</v>
      </c>
      <c r="G703" s="48">
        <v>250568200</v>
      </c>
      <c r="H703" s="47">
        <v>112.35</v>
      </c>
      <c r="I703" s="51">
        <f t="shared" si="85"/>
        <v>0.94380040322580638</v>
      </c>
      <c r="J703" s="51">
        <f t="shared" ca="1" si="86"/>
        <v>1</v>
      </c>
      <c r="K703" s="47">
        <f t="shared" si="87"/>
        <v>112.85</v>
      </c>
      <c r="L703" s="47">
        <f t="shared" si="88"/>
        <v>114.14</v>
      </c>
      <c r="M703" s="47">
        <f t="shared" si="89"/>
        <v>112.1</v>
      </c>
      <c r="N703" s="47">
        <f t="shared" si="90"/>
        <v>112.35</v>
      </c>
      <c r="O703" s="48">
        <f t="shared" ca="1" si="91"/>
        <v>250568200</v>
      </c>
    </row>
    <row r="704" spans="1:15" x14ac:dyDescent="0.25">
      <c r="A704">
        <v>689</v>
      </c>
      <c r="B704" s="85">
        <v>40793</v>
      </c>
      <c r="C704" s="47">
        <v>118.76</v>
      </c>
      <c r="D704" s="47">
        <v>120.34</v>
      </c>
      <c r="E704" s="47">
        <v>118.36</v>
      </c>
      <c r="F704" s="47">
        <v>120.29</v>
      </c>
      <c r="G704" s="48">
        <v>209803200</v>
      </c>
      <c r="H704" s="47">
        <v>113.53</v>
      </c>
      <c r="I704" s="51">
        <f t="shared" si="85"/>
        <v>0.94380247734641276</v>
      </c>
      <c r="J704" s="51">
        <f t="shared" ca="1" si="86"/>
        <v>1</v>
      </c>
      <c r="K704" s="47">
        <f t="shared" si="87"/>
        <v>112.09</v>
      </c>
      <c r="L704" s="47">
        <f t="shared" si="88"/>
        <v>113.58</v>
      </c>
      <c r="M704" s="47">
        <f t="shared" si="89"/>
        <v>111.71</v>
      </c>
      <c r="N704" s="47">
        <f t="shared" si="90"/>
        <v>113.53</v>
      </c>
      <c r="O704" s="48">
        <f t="shared" ca="1" si="91"/>
        <v>209803200</v>
      </c>
    </row>
    <row r="705" spans="1:15" x14ac:dyDescent="0.25">
      <c r="A705">
        <v>690</v>
      </c>
      <c r="B705" s="85">
        <v>40792</v>
      </c>
      <c r="C705" s="47">
        <v>114.39</v>
      </c>
      <c r="D705" s="47">
        <v>117.16</v>
      </c>
      <c r="E705" s="47">
        <v>114.38</v>
      </c>
      <c r="F705" s="47">
        <v>116.99</v>
      </c>
      <c r="G705" s="48">
        <v>285130500</v>
      </c>
      <c r="H705" s="47">
        <v>110.42</v>
      </c>
      <c r="I705" s="51">
        <f t="shared" si="85"/>
        <v>0.94384135396187718</v>
      </c>
      <c r="J705" s="51">
        <f t="shared" ca="1" si="86"/>
        <v>1</v>
      </c>
      <c r="K705" s="47">
        <f t="shared" si="87"/>
        <v>107.97</v>
      </c>
      <c r="L705" s="47">
        <f t="shared" si="88"/>
        <v>110.58</v>
      </c>
      <c r="M705" s="47">
        <f t="shared" si="89"/>
        <v>107.96</v>
      </c>
      <c r="N705" s="47">
        <f t="shared" si="90"/>
        <v>110.42</v>
      </c>
      <c r="O705" s="48">
        <f t="shared" ca="1" si="91"/>
        <v>285130500</v>
      </c>
    </row>
    <row r="706" spans="1:15" x14ac:dyDescent="0.25">
      <c r="A706">
        <v>691</v>
      </c>
      <c r="B706" s="85">
        <v>40788</v>
      </c>
      <c r="C706" s="47">
        <v>118.42</v>
      </c>
      <c r="D706" s="47">
        <v>120.87</v>
      </c>
      <c r="E706" s="47">
        <v>117.43</v>
      </c>
      <c r="F706" s="47">
        <v>117.85</v>
      </c>
      <c r="G706" s="48">
        <v>255517200</v>
      </c>
      <c r="H706" s="47">
        <v>111.23</v>
      </c>
      <c r="I706" s="51">
        <f t="shared" si="85"/>
        <v>0.9438268985999152</v>
      </c>
      <c r="J706" s="51">
        <f t="shared" ca="1" si="86"/>
        <v>1</v>
      </c>
      <c r="K706" s="47">
        <f t="shared" si="87"/>
        <v>111.77</v>
      </c>
      <c r="L706" s="47">
        <f t="shared" si="88"/>
        <v>114.08</v>
      </c>
      <c r="M706" s="47">
        <f t="shared" si="89"/>
        <v>110.83</v>
      </c>
      <c r="N706" s="47">
        <f t="shared" si="90"/>
        <v>111.23</v>
      </c>
      <c r="O706" s="48">
        <f t="shared" ca="1" si="91"/>
        <v>255517200</v>
      </c>
    </row>
    <row r="707" spans="1:15" x14ac:dyDescent="0.25">
      <c r="A707">
        <v>692</v>
      </c>
      <c r="B707" s="85">
        <v>40787</v>
      </c>
      <c r="C707" s="47">
        <v>122.29</v>
      </c>
      <c r="D707" s="47">
        <v>123.4</v>
      </c>
      <c r="E707" s="47">
        <v>120.78</v>
      </c>
      <c r="F707" s="47">
        <v>120.94</v>
      </c>
      <c r="G707" s="48">
        <v>254585900</v>
      </c>
      <c r="H707" s="47">
        <v>114.15</v>
      </c>
      <c r="I707" s="51">
        <f t="shared" si="85"/>
        <v>0.94385645774764348</v>
      </c>
      <c r="J707" s="51">
        <f t="shared" ca="1" si="86"/>
        <v>1</v>
      </c>
      <c r="K707" s="47">
        <f t="shared" si="87"/>
        <v>115.42</v>
      </c>
      <c r="L707" s="47">
        <f t="shared" si="88"/>
        <v>116.47</v>
      </c>
      <c r="M707" s="47">
        <f t="shared" si="89"/>
        <v>114</v>
      </c>
      <c r="N707" s="47">
        <f t="shared" si="90"/>
        <v>114.15</v>
      </c>
      <c r="O707" s="48">
        <f t="shared" ca="1" si="91"/>
        <v>254585900</v>
      </c>
    </row>
    <row r="708" spans="1:15" x14ac:dyDescent="0.25">
      <c r="A708">
        <v>693</v>
      </c>
      <c r="B708" s="85">
        <v>40786</v>
      </c>
      <c r="C708" s="47">
        <v>122.46</v>
      </c>
      <c r="D708" s="47">
        <v>123.51</v>
      </c>
      <c r="E708" s="47">
        <v>121.3</v>
      </c>
      <c r="F708" s="47">
        <v>122.22</v>
      </c>
      <c r="G708" s="48">
        <v>301828400</v>
      </c>
      <c r="H708" s="47">
        <v>115.35</v>
      </c>
      <c r="I708" s="51">
        <f t="shared" si="85"/>
        <v>0.94378988708885614</v>
      </c>
      <c r="J708" s="51">
        <f t="shared" ca="1" si="86"/>
        <v>1</v>
      </c>
      <c r="K708" s="47">
        <f t="shared" si="87"/>
        <v>115.58</v>
      </c>
      <c r="L708" s="47">
        <f t="shared" si="88"/>
        <v>116.57</v>
      </c>
      <c r="M708" s="47">
        <f t="shared" si="89"/>
        <v>114.48</v>
      </c>
      <c r="N708" s="47">
        <f t="shared" si="90"/>
        <v>115.35</v>
      </c>
      <c r="O708" s="48">
        <f t="shared" ca="1" si="91"/>
        <v>301828400</v>
      </c>
    </row>
    <row r="709" spans="1:15" x14ac:dyDescent="0.25">
      <c r="A709">
        <v>694</v>
      </c>
      <c r="B709" s="85">
        <v>40785</v>
      </c>
      <c r="C709" s="47">
        <v>120.83</v>
      </c>
      <c r="D709" s="47">
        <v>122.43</v>
      </c>
      <c r="E709" s="47">
        <v>119.26</v>
      </c>
      <c r="F709" s="47">
        <v>121.68</v>
      </c>
      <c r="G709" s="48">
        <v>241315700</v>
      </c>
      <c r="H709" s="47">
        <v>114.85</v>
      </c>
      <c r="I709" s="51">
        <f t="shared" si="85"/>
        <v>0.9438691650230111</v>
      </c>
      <c r="J709" s="51">
        <f t="shared" ca="1" si="86"/>
        <v>1</v>
      </c>
      <c r="K709" s="47">
        <f t="shared" si="87"/>
        <v>114.05</v>
      </c>
      <c r="L709" s="47">
        <f t="shared" si="88"/>
        <v>115.56</v>
      </c>
      <c r="M709" s="47">
        <f t="shared" si="89"/>
        <v>112.57</v>
      </c>
      <c r="N709" s="47">
        <f t="shared" si="90"/>
        <v>114.85</v>
      </c>
      <c r="O709" s="48">
        <f t="shared" ca="1" si="91"/>
        <v>241315700</v>
      </c>
    </row>
    <row r="710" spans="1:15" x14ac:dyDescent="0.25">
      <c r="A710">
        <v>695</v>
      </c>
      <c r="B710" s="85">
        <v>40784</v>
      </c>
      <c r="C710" s="47">
        <v>119.56</v>
      </c>
      <c r="D710" s="47">
        <v>121.43</v>
      </c>
      <c r="E710" s="47">
        <v>118.06</v>
      </c>
      <c r="F710" s="47">
        <v>121.36</v>
      </c>
      <c r="G710" s="48">
        <v>190977200</v>
      </c>
      <c r="H710" s="47">
        <v>114.54</v>
      </c>
      <c r="I710" s="51">
        <f t="shared" si="85"/>
        <v>0.94380355965721829</v>
      </c>
      <c r="J710" s="51">
        <f t="shared" ca="1" si="86"/>
        <v>1</v>
      </c>
      <c r="K710" s="47">
        <f t="shared" si="87"/>
        <v>112.84</v>
      </c>
      <c r="L710" s="47">
        <f t="shared" si="88"/>
        <v>114.61</v>
      </c>
      <c r="M710" s="47">
        <f t="shared" si="89"/>
        <v>111.43</v>
      </c>
      <c r="N710" s="47">
        <f t="shared" si="90"/>
        <v>114.54</v>
      </c>
      <c r="O710" s="48">
        <f t="shared" ca="1" si="91"/>
        <v>190977200</v>
      </c>
    </row>
    <row r="711" spans="1:15" x14ac:dyDescent="0.25">
      <c r="A711">
        <v>696</v>
      </c>
      <c r="B711" s="85">
        <v>40781</v>
      </c>
      <c r="C711" s="47">
        <v>115.69</v>
      </c>
      <c r="D711" s="47">
        <v>118.51</v>
      </c>
      <c r="E711" s="47">
        <v>113.85</v>
      </c>
      <c r="F711" s="47">
        <v>117.97</v>
      </c>
      <c r="G711" s="48">
        <v>314495900</v>
      </c>
      <c r="H711" s="47">
        <v>111.34</v>
      </c>
      <c r="I711" s="51">
        <f t="shared" si="85"/>
        <v>0.94379927100110206</v>
      </c>
      <c r="J711" s="51">
        <f t="shared" ca="1" si="86"/>
        <v>1</v>
      </c>
      <c r="K711" s="47">
        <f t="shared" si="87"/>
        <v>109.19</v>
      </c>
      <c r="L711" s="47">
        <f t="shared" si="88"/>
        <v>111.85</v>
      </c>
      <c r="M711" s="47">
        <f t="shared" si="89"/>
        <v>107.45</v>
      </c>
      <c r="N711" s="47">
        <f t="shared" si="90"/>
        <v>111.34</v>
      </c>
      <c r="O711" s="48">
        <f t="shared" ca="1" si="91"/>
        <v>314495900</v>
      </c>
    </row>
    <row r="712" spans="1:15" x14ac:dyDescent="0.25">
      <c r="A712">
        <v>697</v>
      </c>
      <c r="B712" s="85">
        <v>40780</v>
      </c>
      <c r="C712" s="47">
        <v>118.73</v>
      </c>
      <c r="D712" s="47">
        <v>119.4</v>
      </c>
      <c r="E712" s="47">
        <v>115.87</v>
      </c>
      <c r="F712" s="47">
        <v>116.28</v>
      </c>
      <c r="G712" s="48">
        <v>312365400</v>
      </c>
      <c r="H712" s="47">
        <v>109.75</v>
      </c>
      <c r="I712" s="51">
        <f t="shared" si="85"/>
        <v>0.94384244926040595</v>
      </c>
      <c r="J712" s="51">
        <f t="shared" ca="1" si="86"/>
        <v>1</v>
      </c>
      <c r="K712" s="47">
        <f t="shared" si="87"/>
        <v>112.06</v>
      </c>
      <c r="L712" s="47">
        <f t="shared" si="88"/>
        <v>112.69</v>
      </c>
      <c r="M712" s="47">
        <f t="shared" si="89"/>
        <v>109.36</v>
      </c>
      <c r="N712" s="47">
        <f t="shared" si="90"/>
        <v>109.75</v>
      </c>
      <c r="O712" s="48">
        <f t="shared" ca="1" si="91"/>
        <v>312365400</v>
      </c>
    </row>
    <row r="713" spans="1:15" x14ac:dyDescent="0.25">
      <c r="A713">
        <v>698</v>
      </c>
      <c r="B713" s="85">
        <v>40779</v>
      </c>
      <c r="C713" s="47">
        <v>116.19</v>
      </c>
      <c r="D713" s="47">
        <v>118.24</v>
      </c>
      <c r="E713" s="47">
        <v>115.92</v>
      </c>
      <c r="F713" s="47">
        <v>118.08</v>
      </c>
      <c r="G713" s="48">
        <v>246869700</v>
      </c>
      <c r="H713" s="47">
        <v>111.45</v>
      </c>
      <c r="I713" s="51">
        <f t="shared" si="85"/>
        <v>0.94385162601626016</v>
      </c>
      <c r="J713" s="51">
        <f t="shared" ca="1" si="86"/>
        <v>1</v>
      </c>
      <c r="K713" s="47">
        <f t="shared" si="87"/>
        <v>109.67</v>
      </c>
      <c r="L713" s="47">
        <f t="shared" si="88"/>
        <v>111.6</v>
      </c>
      <c r="M713" s="47">
        <f t="shared" si="89"/>
        <v>109.41</v>
      </c>
      <c r="N713" s="47">
        <f t="shared" si="90"/>
        <v>111.45</v>
      </c>
      <c r="O713" s="48">
        <f t="shared" ca="1" si="91"/>
        <v>246869700</v>
      </c>
    </row>
    <row r="714" spans="1:15" x14ac:dyDescent="0.25">
      <c r="A714">
        <v>699</v>
      </c>
      <c r="B714" s="85">
        <v>40778</v>
      </c>
      <c r="C714" s="47">
        <v>113.15</v>
      </c>
      <c r="D714" s="47">
        <v>116.57</v>
      </c>
      <c r="E714" s="47">
        <v>112.58</v>
      </c>
      <c r="F714" s="47">
        <v>116.44</v>
      </c>
      <c r="G714" s="48">
        <v>331136600</v>
      </c>
      <c r="H714" s="47">
        <v>109.9</v>
      </c>
      <c r="I714" s="51">
        <f t="shared" si="85"/>
        <v>0.94383373411198912</v>
      </c>
      <c r="J714" s="51">
        <f t="shared" ca="1" si="86"/>
        <v>1</v>
      </c>
      <c r="K714" s="47">
        <f t="shared" si="87"/>
        <v>106.79</v>
      </c>
      <c r="L714" s="47">
        <f t="shared" si="88"/>
        <v>110.02</v>
      </c>
      <c r="M714" s="47">
        <f t="shared" si="89"/>
        <v>106.26</v>
      </c>
      <c r="N714" s="47">
        <f t="shared" si="90"/>
        <v>109.9</v>
      </c>
      <c r="O714" s="48">
        <f t="shared" ca="1" si="91"/>
        <v>331136600</v>
      </c>
    </row>
    <row r="715" spans="1:15" x14ac:dyDescent="0.25">
      <c r="A715">
        <v>700</v>
      </c>
      <c r="B715" s="85">
        <v>40777</v>
      </c>
      <c r="C715" s="47">
        <v>115.17</v>
      </c>
      <c r="D715" s="47">
        <v>115.23</v>
      </c>
      <c r="E715" s="47">
        <v>112.41</v>
      </c>
      <c r="F715" s="47">
        <v>112.73</v>
      </c>
      <c r="G715" s="48">
        <v>275090600</v>
      </c>
      <c r="H715" s="47">
        <v>106.4</v>
      </c>
      <c r="I715" s="51">
        <f t="shared" si="85"/>
        <v>0.94384813270646684</v>
      </c>
      <c r="J715" s="51">
        <f t="shared" ca="1" si="86"/>
        <v>1</v>
      </c>
      <c r="K715" s="47">
        <f t="shared" si="87"/>
        <v>108.7</v>
      </c>
      <c r="L715" s="47">
        <f t="shared" si="88"/>
        <v>108.76</v>
      </c>
      <c r="M715" s="47">
        <f t="shared" si="89"/>
        <v>106.1</v>
      </c>
      <c r="N715" s="47">
        <f t="shared" si="90"/>
        <v>106.4</v>
      </c>
      <c r="O715" s="48">
        <f t="shared" ca="1" si="91"/>
        <v>275090600</v>
      </c>
    </row>
    <row r="716" spans="1:15" x14ac:dyDescent="0.25">
      <c r="A716">
        <v>701</v>
      </c>
      <c r="B716" s="85">
        <v>40774</v>
      </c>
      <c r="C716" s="47">
        <v>112.96</v>
      </c>
      <c r="D716" s="47">
        <v>115.88</v>
      </c>
      <c r="E716" s="47">
        <v>112.5</v>
      </c>
      <c r="F716" s="47">
        <v>112.64</v>
      </c>
      <c r="G716" s="48">
        <v>428281300</v>
      </c>
      <c r="H716" s="47">
        <v>106.31</v>
      </c>
      <c r="I716" s="51">
        <f t="shared" si="85"/>
        <v>0.94380326704545459</v>
      </c>
      <c r="J716" s="51">
        <f t="shared" ca="1" si="86"/>
        <v>1</v>
      </c>
      <c r="K716" s="47">
        <f t="shared" si="87"/>
        <v>106.61</v>
      </c>
      <c r="L716" s="47">
        <f t="shared" si="88"/>
        <v>109.37</v>
      </c>
      <c r="M716" s="47">
        <f t="shared" si="89"/>
        <v>106.18</v>
      </c>
      <c r="N716" s="47">
        <f t="shared" si="90"/>
        <v>106.31</v>
      </c>
      <c r="O716" s="48">
        <f t="shared" ca="1" si="91"/>
        <v>428281300</v>
      </c>
    </row>
    <row r="717" spans="1:15" x14ac:dyDescent="0.25">
      <c r="A717">
        <v>702</v>
      </c>
      <c r="B717" s="85">
        <v>40773</v>
      </c>
      <c r="C717" s="47">
        <v>116.5</v>
      </c>
      <c r="D717" s="47">
        <v>119.71</v>
      </c>
      <c r="E717" s="47">
        <v>113.39</v>
      </c>
      <c r="F717" s="47">
        <v>114.51</v>
      </c>
      <c r="G717" s="48">
        <v>512956300</v>
      </c>
      <c r="H717" s="47">
        <v>108.08</v>
      </c>
      <c r="I717" s="51">
        <f t="shared" si="85"/>
        <v>0.94384769889092646</v>
      </c>
      <c r="J717" s="51">
        <f t="shared" ca="1" si="86"/>
        <v>1</v>
      </c>
      <c r="K717" s="47">
        <f t="shared" si="87"/>
        <v>109.96</v>
      </c>
      <c r="L717" s="47">
        <f t="shared" si="88"/>
        <v>112.99</v>
      </c>
      <c r="M717" s="47">
        <f t="shared" si="89"/>
        <v>107.02</v>
      </c>
      <c r="N717" s="47">
        <f t="shared" si="90"/>
        <v>108.08</v>
      </c>
      <c r="O717" s="48">
        <f t="shared" ca="1" si="91"/>
        <v>512956300</v>
      </c>
    </row>
    <row r="718" spans="1:15" x14ac:dyDescent="0.25">
      <c r="A718">
        <v>703</v>
      </c>
      <c r="B718" s="85">
        <v>40772</v>
      </c>
      <c r="C718" s="47">
        <v>120.25</v>
      </c>
      <c r="D718" s="47">
        <v>121.2</v>
      </c>
      <c r="E718" s="47">
        <v>118.72</v>
      </c>
      <c r="F718" s="47">
        <v>119.67</v>
      </c>
      <c r="G718" s="48">
        <v>238201100</v>
      </c>
      <c r="H718" s="47">
        <v>112.95</v>
      </c>
      <c r="I718" s="51">
        <f t="shared" si="85"/>
        <v>0.94384557533216351</v>
      </c>
      <c r="J718" s="51">
        <f t="shared" ca="1" si="86"/>
        <v>1</v>
      </c>
      <c r="K718" s="47">
        <f t="shared" si="87"/>
        <v>113.5</v>
      </c>
      <c r="L718" s="47">
        <f t="shared" si="88"/>
        <v>114.39</v>
      </c>
      <c r="M718" s="47">
        <f t="shared" si="89"/>
        <v>112.05</v>
      </c>
      <c r="N718" s="47">
        <f t="shared" si="90"/>
        <v>112.95</v>
      </c>
      <c r="O718" s="48">
        <f t="shared" ca="1" si="91"/>
        <v>238201100</v>
      </c>
    </row>
    <row r="719" spans="1:15" x14ac:dyDescent="0.25">
      <c r="A719">
        <v>704</v>
      </c>
      <c r="B719" s="85">
        <v>40771</v>
      </c>
      <c r="C719" s="47">
        <v>119.47</v>
      </c>
      <c r="D719" s="47">
        <v>120.69</v>
      </c>
      <c r="E719" s="47">
        <v>118.31</v>
      </c>
      <c r="F719" s="47">
        <v>119.59</v>
      </c>
      <c r="G719" s="48">
        <v>294095200</v>
      </c>
      <c r="H719" s="47">
        <v>112.87</v>
      </c>
      <c r="I719" s="51">
        <f t="shared" si="85"/>
        <v>0.94380801070323606</v>
      </c>
      <c r="J719" s="51">
        <f t="shared" ca="1" si="86"/>
        <v>1</v>
      </c>
      <c r="K719" s="47">
        <f t="shared" si="87"/>
        <v>112.76</v>
      </c>
      <c r="L719" s="47">
        <f t="shared" si="88"/>
        <v>113.91</v>
      </c>
      <c r="M719" s="47">
        <f t="shared" si="89"/>
        <v>111.66</v>
      </c>
      <c r="N719" s="47">
        <f t="shared" si="90"/>
        <v>112.87</v>
      </c>
      <c r="O719" s="48">
        <f t="shared" ca="1" si="91"/>
        <v>294095200</v>
      </c>
    </row>
    <row r="720" spans="1:15" x14ac:dyDescent="0.25">
      <c r="A720">
        <v>705</v>
      </c>
      <c r="B720" s="85">
        <v>40770</v>
      </c>
      <c r="C720" s="47">
        <v>119.19</v>
      </c>
      <c r="D720" s="47">
        <v>120.74</v>
      </c>
      <c r="E720" s="47">
        <v>119</v>
      </c>
      <c r="F720" s="47">
        <v>120.62</v>
      </c>
      <c r="G720" s="48">
        <v>258810600</v>
      </c>
      <c r="H720" s="47">
        <v>113.84</v>
      </c>
      <c r="I720" s="51">
        <f t="shared" si="85"/>
        <v>0.94379041618305426</v>
      </c>
      <c r="J720" s="51">
        <f t="shared" ca="1" si="86"/>
        <v>1</v>
      </c>
      <c r="K720" s="47">
        <f t="shared" si="87"/>
        <v>112.49</v>
      </c>
      <c r="L720" s="47">
        <f t="shared" si="88"/>
        <v>113.95</v>
      </c>
      <c r="M720" s="47">
        <f t="shared" si="89"/>
        <v>112.31</v>
      </c>
      <c r="N720" s="47">
        <f t="shared" si="90"/>
        <v>113.84</v>
      </c>
      <c r="O720" s="48">
        <f t="shared" ca="1" si="91"/>
        <v>258810600</v>
      </c>
    </row>
    <row r="721" spans="1:15" x14ac:dyDescent="0.25">
      <c r="A721">
        <v>706</v>
      </c>
      <c r="B721" s="85">
        <v>40767</v>
      </c>
      <c r="C721" s="47">
        <v>118.4</v>
      </c>
      <c r="D721" s="47">
        <v>119.21</v>
      </c>
      <c r="E721" s="47">
        <v>117.28</v>
      </c>
      <c r="F721" s="47">
        <v>118.12</v>
      </c>
      <c r="G721" s="48">
        <v>313731600</v>
      </c>
      <c r="H721" s="47">
        <v>111.49</v>
      </c>
      <c r="I721" s="51">
        <f t="shared" ref="I721:I784" si="92">H721/F721</f>
        <v>0.94387064002709098</v>
      </c>
      <c r="J721" s="51">
        <f t="shared" ref="J721:J784" ca="1" si="93">INDEX(OFFSET($T$15,0,0,$S$13+1,1),MATCH(B721,OFFSET($Q$15,0,0,$S$13+1,1),-1))</f>
        <v>1</v>
      </c>
      <c r="K721" s="47">
        <f t="shared" ref="K721:K784" si="94">ROUND($I721*C721,2)</f>
        <v>111.75</v>
      </c>
      <c r="L721" s="47">
        <f t="shared" ref="L721:L784" si="95">ROUND($I721*D721,2)</f>
        <v>112.52</v>
      </c>
      <c r="M721" s="47">
        <f t="shared" ref="M721:M784" si="96">ROUND($I721*E721,2)</f>
        <v>110.7</v>
      </c>
      <c r="N721" s="47">
        <f t="shared" ref="N721:N784" si="97">ROUND($I721*F721,2)</f>
        <v>111.49</v>
      </c>
      <c r="O721" s="48">
        <f t="shared" ref="O721:O784" ca="1" si="98">G721*J721</f>
        <v>313731600</v>
      </c>
    </row>
    <row r="722" spans="1:15" x14ac:dyDescent="0.25">
      <c r="A722">
        <v>707</v>
      </c>
      <c r="B722" s="85">
        <v>40766</v>
      </c>
      <c r="C722" s="47">
        <v>113.26</v>
      </c>
      <c r="D722" s="47">
        <v>118.92</v>
      </c>
      <c r="E722" s="47">
        <v>112.32</v>
      </c>
      <c r="F722" s="47">
        <v>117.33</v>
      </c>
      <c r="G722" s="48">
        <v>487979700</v>
      </c>
      <c r="H722" s="47">
        <v>110.74</v>
      </c>
      <c r="I722" s="51">
        <f t="shared" si="92"/>
        <v>0.94383363163726242</v>
      </c>
      <c r="J722" s="51">
        <f t="shared" ca="1" si="93"/>
        <v>1</v>
      </c>
      <c r="K722" s="47">
        <f t="shared" si="94"/>
        <v>106.9</v>
      </c>
      <c r="L722" s="47">
        <f t="shared" si="95"/>
        <v>112.24</v>
      </c>
      <c r="M722" s="47">
        <f t="shared" si="96"/>
        <v>106.01</v>
      </c>
      <c r="N722" s="47">
        <f t="shared" si="97"/>
        <v>110.74</v>
      </c>
      <c r="O722" s="48">
        <f t="shared" ca="1" si="98"/>
        <v>487979700</v>
      </c>
    </row>
    <row r="723" spans="1:15" x14ac:dyDescent="0.25">
      <c r="A723">
        <v>708</v>
      </c>
      <c r="B723" s="85">
        <v>40765</v>
      </c>
      <c r="C723" s="47">
        <v>115.26</v>
      </c>
      <c r="D723" s="47">
        <v>116.28</v>
      </c>
      <c r="E723" s="47">
        <v>111.95</v>
      </c>
      <c r="F723" s="47">
        <v>112.29</v>
      </c>
      <c r="G723" s="48">
        <v>662607400</v>
      </c>
      <c r="H723" s="47">
        <v>105.98</v>
      </c>
      <c r="I723" s="51">
        <f t="shared" si="92"/>
        <v>0.94380621604773351</v>
      </c>
      <c r="J723" s="51">
        <f t="shared" ca="1" si="93"/>
        <v>1</v>
      </c>
      <c r="K723" s="47">
        <f t="shared" si="94"/>
        <v>108.78</v>
      </c>
      <c r="L723" s="47">
        <f t="shared" si="95"/>
        <v>109.75</v>
      </c>
      <c r="M723" s="47">
        <f t="shared" si="96"/>
        <v>105.66</v>
      </c>
      <c r="N723" s="47">
        <f t="shared" si="97"/>
        <v>105.98</v>
      </c>
      <c r="O723" s="48">
        <f t="shared" ca="1" si="98"/>
        <v>662607400</v>
      </c>
    </row>
    <row r="724" spans="1:15" x14ac:dyDescent="0.25">
      <c r="A724">
        <v>709</v>
      </c>
      <c r="B724" s="85">
        <v>40764</v>
      </c>
      <c r="C724" s="47">
        <v>114.07</v>
      </c>
      <c r="D724" s="47">
        <v>117.64</v>
      </c>
      <c r="E724" s="47">
        <v>110.27</v>
      </c>
      <c r="F724" s="47">
        <v>117.48</v>
      </c>
      <c r="G724" s="48">
        <v>717828700</v>
      </c>
      <c r="H724" s="47">
        <v>110.88</v>
      </c>
      <c r="I724" s="51">
        <f t="shared" si="92"/>
        <v>0.9438202247191011</v>
      </c>
      <c r="J724" s="51">
        <f t="shared" ca="1" si="93"/>
        <v>1</v>
      </c>
      <c r="K724" s="47">
        <f t="shared" si="94"/>
        <v>107.66</v>
      </c>
      <c r="L724" s="47">
        <f t="shared" si="95"/>
        <v>111.03</v>
      </c>
      <c r="M724" s="47">
        <f t="shared" si="96"/>
        <v>104.08</v>
      </c>
      <c r="N724" s="47">
        <f t="shared" si="97"/>
        <v>110.88</v>
      </c>
      <c r="O724" s="48">
        <f t="shared" ca="1" si="98"/>
        <v>717828700</v>
      </c>
    </row>
    <row r="725" spans="1:15" x14ac:dyDescent="0.25">
      <c r="A725">
        <v>710</v>
      </c>
      <c r="B725" s="85">
        <v>40763</v>
      </c>
      <c r="C725" s="47">
        <v>116.91</v>
      </c>
      <c r="D725" s="47">
        <v>120.12</v>
      </c>
      <c r="E725" s="47">
        <v>112.02</v>
      </c>
      <c r="F725" s="47">
        <v>112.26</v>
      </c>
      <c r="G725" s="48">
        <v>702263900</v>
      </c>
      <c r="H725" s="47">
        <v>105.95</v>
      </c>
      <c r="I725" s="51">
        <f t="shared" si="92"/>
        <v>0.94379119900231601</v>
      </c>
      <c r="J725" s="51">
        <f t="shared" ca="1" si="93"/>
        <v>1</v>
      </c>
      <c r="K725" s="47">
        <f t="shared" si="94"/>
        <v>110.34</v>
      </c>
      <c r="L725" s="47">
        <f t="shared" si="95"/>
        <v>113.37</v>
      </c>
      <c r="M725" s="47">
        <f t="shared" si="96"/>
        <v>105.72</v>
      </c>
      <c r="N725" s="47">
        <f t="shared" si="97"/>
        <v>105.95</v>
      </c>
      <c r="O725" s="48">
        <f t="shared" ca="1" si="98"/>
        <v>702263900</v>
      </c>
    </row>
    <row r="726" spans="1:15" x14ac:dyDescent="0.25">
      <c r="A726">
        <v>711</v>
      </c>
      <c r="B726" s="85">
        <v>40760</v>
      </c>
      <c r="C726" s="47">
        <v>121.76</v>
      </c>
      <c r="D726" s="47">
        <v>122.07</v>
      </c>
      <c r="E726" s="47">
        <v>116.86</v>
      </c>
      <c r="F726" s="47">
        <v>120.08</v>
      </c>
      <c r="G726" s="48">
        <v>655619200</v>
      </c>
      <c r="H726" s="47">
        <v>113.33</v>
      </c>
      <c r="I726" s="51">
        <f t="shared" si="92"/>
        <v>0.94378747501665561</v>
      </c>
      <c r="J726" s="51">
        <f t="shared" ca="1" si="93"/>
        <v>1</v>
      </c>
      <c r="K726" s="47">
        <f t="shared" si="94"/>
        <v>114.92</v>
      </c>
      <c r="L726" s="47">
        <f t="shared" si="95"/>
        <v>115.21</v>
      </c>
      <c r="M726" s="47">
        <f t="shared" si="96"/>
        <v>110.29</v>
      </c>
      <c r="N726" s="47">
        <f t="shared" si="97"/>
        <v>113.33</v>
      </c>
      <c r="O726" s="48">
        <f t="shared" ca="1" si="98"/>
        <v>655619200</v>
      </c>
    </row>
    <row r="727" spans="1:15" x14ac:dyDescent="0.25">
      <c r="A727">
        <v>712</v>
      </c>
      <c r="B727" s="85">
        <v>40759</v>
      </c>
      <c r="C727" s="47">
        <v>124.42</v>
      </c>
      <c r="D727" s="47">
        <v>124.62</v>
      </c>
      <c r="E727" s="47">
        <v>120.06</v>
      </c>
      <c r="F727" s="47">
        <v>120.26</v>
      </c>
      <c r="G727" s="48">
        <v>520721800</v>
      </c>
      <c r="H727" s="47">
        <v>113.5</v>
      </c>
      <c r="I727" s="51">
        <f t="shared" si="92"/>
        <v>0.9437884583402627</v>
      </c>
      <c r="J727" s="51">
        <f t="shared" ca="1" si="93"/>
        <v>1</v>
      </c>
      <c r="K727" s="47">
        <f t="shared" si="94"/>
        <v>117.43</v>
      </c>
      <c r="L727" s="47">
        <f t="shared" si="95"/>
        <v>117.61</v>
      </c>
      <c r="M727" s="47">
        <f t="shared" si="96"/>
        <v>113.31</v>
      </c>
      <c r="N727" s="47">
        <f t="shared" si="97"/>
        <v>113.5</v>
      </c>
      <c r="O727" s="48">
        <f t="shared" ca="1" si="98"/>
        <v>520721800</v>
      </c>
    </row>
    <row r="728" spans="1:15" x14ac:dyDescent="0.25">
      <c r="A728">
        <v>713</v>
      </c>
      <c r="B728" s="85">
        <v>40758</v>
      </c>
      <c r="C728" s="47">
        <v>125.66</v>
      </c>
      <c r="D728" s="47">
        <v>126.31</v>
      </c>
      <c r="E728" s="47">
        <v>123.53</v>
      </c>
      <c r="F728" s="47">
        <v>126.17</v>
      </c>
      <c r="G728" s="48">
        <v>370830800</v>
      </c>
      <c r="H728" s="47">
        <v>119.08</v>
      </c>
      <c r="I728" s="51">
        <f t="shared" si="92"/>
        <v>0.9438059760640406</v>
      </c>
      <c r="J728" s="51">
        <f t="shared" ca="1" si="93"/>
        <v>1</v>
      </c>
      <c r="K728" s="47">
        <f t="shared" si="94"/>
        <v>118.6</v>
      </c>
      <c r="L728" s="47">
        <f t="shared" si="95"/>
        <v>119.21</v>
      </c>
      <c r="M728" s="47">
        <f t="shared" si="96"/>
        <v>116.59</v>
      </c>
      <c r="N728" s="47">
        <f t="shared" si="97"/>
        <v>119.08</v>
      </c>
      <c r="O728" s="48">
        <f t="shared" ca="1" si="98"/>
        <v>370830800</v>
      </c>
    </row>
    <row r="729" spans="1:15" x14ac:dyDescent="0.25">
      <c r="A729">
        <v>714</v>
      </c>
      <c r="B729" s="85">
        <v>40757</v>
      </c>
      <c r="C729" s="47">
        <v>127.81</v>
      </c>
      <c r="D729" s="47">
        <v>128.5</v>
      </c>
      <c r="E729" s="47">
        <v>125.49</v>
      </c>
      <c r="F729" s="47">
        <v>125.49</v>
      </c>
      <c r="G729" s="48">
        <v>346653800</v>
      </c>
      <c r="H729" s="47">
        <v>118.44</v>
      </c>
      <c r="I729" s="51">
        <f t="shared" si="92"/>
        <v>0.9438202247191011</v>
      </c>
      <c r="J729" s="51">
        <f t="shared" ca="1" si="93"/>
        <v>1</v>
      </c>
      <c r="K729" s="47">
        <f t="shared" si="94"/>
        <v>120.63</v>
      </c>
      <c r="L729" s="47">
        <f t="shared" si="95"/>
        <v>121.28</v>
      </c>
      <c r="M729" s="47">
        <f t="shared" si="96"/>
        <v>118.44</v>
      </c>
      <c r="N729" s="47">
        <f t="shared" si="97"/>
        <v>118.44</v>
      </c>
      <c r="O729" s="48">
        <f t="shared" ca="1" si="98"/>
        <v>346653800</v>
      </c>
    </row>
    <row r="730" spans="1:15" x14ac:dyDescent="0.25">
      <c r="A730">
        <v>715</v>
      </c>
      <c r="B730" s="85">
        <v>40756</v>
      </c>
      <c r="C730" s="47">
        <v>130.84</v>
      </c>
      <c r="D730" s="47">
        <v>130.96</v>
      </c>
      <c r="E730" s="47">
        <v>127.53</v>
      </c>
      <c r="F730" s="47">
        <v>128.78</v>
      </c>
      <c r="G730" s="48">
        <v>325790900</v>
      </c>
      <c r="H730" s="47">
        <v>121.55</v>
      </c>
      <c r="I730" s="51">
        <f t="shared" si="92"/>
        <v>0.94385774188538585</v>
      </c>
      <c r="J730" s="51">
        <f t="shared" ca="1" si="93"/>
        <v>1</v>
      </c>
      <c r="K730" s="47">
        <f t="shared" si="94"/>
        <v>123.49</v>
      </c>
      <c r="L730" s="47">
        <f t="shared" si="95"/>
        <v>123.61</v>
      </c>
      <c r="M730" s="47">
        <f t="shared" si="96"/>
        <v>120.37</v>
      </c>
      <c r="N730" s="47">
        <f t="shared" si="97"/>
        <v>121.55</v>
      </c>
      <c r="O730" s="48">
        <f t="shared" ca="1" si="98"/>
        <v>325790900</v>
      </c>
    </row>
    <row r="731" spans="1:15" x14ac:dyDescent="0.25">
      <c r="A731">
        <v>716</v>
      </c>
      <c r="B731" s="85">
        <v>40753</v>
      </c>
      <c r="C731" s="47">
        <v>128.91</v>
      </c>
      <c r="D731" s="47">
        <v>130.55000000000001</v>
      </c>
      <c r="E731" s="47">
        <v>127.97</v>
      </c>
      <c r="F731" s="47">
        <v>129.33000000000001</v>
      </c>
      <c r="G731" s="48">
        <v>307038400</v>
      </c>
      <c r="H731" s="47">
        <v>122.07</v>
      </c>
      <c r="I731" s="51">
        <f t="shared" si="92"/>
        <v>0.94386453259104597</v>
      </c>
      <c r="J731" s="51">
        <f t="shared" ca="1" si="93"/>
        <v>1</v>
      </c>
      <c r="K731" s="47">
        <f t="shared" si="94"/>
        <v>121.67</v>
      </c>
      <c r="L731" s="47">
        <f t="shared" si="95"/>
        <v>123.22</v>
      </c>
      <c r="M731" s="47">
        <f t="shared" si="96"/>
        <v>120.79</v>
      </c>
      <c r="N731" s="47">
        <f t="shared" si="97"/>
        <v>122.07</v>
      </c>
      <c r="O731" s="48">
        <f t="shared" ca="1" si="98"/>
        <v>307038400</v>
      </c>
    </row>
    <row r="732" spans="1:15" x14ac:dyDescent="0.25">
      <c r="A732">
        <v>717</v>
      </c>
      <c r="B732" s="85">
        <v>40752</v>
      </c>
      <c r="C732" s="47">
        <v>130.6</v>
      </c>
      <c r="D732" s="47">
        <v>131.77000000000001</v>
      </c>
      <c r="E732" s="47">
        <v>130.01</v>
      </c>
      <c r="F732" s="47">
        <v>130.22</v>
      </c>
      <c r="G732" s="48">
        <v>207939900</v>
      </c>
      <c r="H732" s="47">
        <v>122.91</v>
      </c>
      <c r="I732" s="51">
        <f t="shared" si="92"/>
        <v>0.94386422976501305</v>
      </c>
      <c r="J732" s="51">
        <f t="shared" ca="1" si="93"/>
        <v>1</v>
      </c>
      <c r="K732" s="47">
        <f t="shared" si="94"/>
        <v>123.27</v>
      </c>
      <c r="L732" s="47">
        <f t="shared" si="95"/>
        <v>124.37</v>
      </c>
      <c r="M732" s="47">
        <f t="shared" si="96"/>
        <v>122.71</v>
      </c>
      <c r="N732" s="47">
        <f t="shared" si="97"/>
        <v>122.91</v>
      </c>
      <c r="O732" s="48">
        <f t="shared" ca="1" si="98"/>
        <v>207939900</v>
      </c>
    </row>
    <row r="733" spans="1:15" x14ac:dyDescent="0.25">
      <c r="A733">
        <v>718</v>
      </c>
      <c r="B733" s="85">
        <v>40751</v>
      </c>
      <c r="C733" s="47">
        <v>132.59</v>
      </c>
      <c r="D733" s="47">
        <v>132.63</v>
      </c>
      <c r="E733" s="47">
        <v>130.43</v>
      </c>
      <c r="F733" s="47">
        <v>130.6</v>
      </c>
      <c r="G733" s="48">
        <v>249020100</v>
      </c>
      <c r="H733" s="47">
        <v>123.26</v>
      </c>
      <c r="I733" s="51">
        <f t="shared" si="92"/>
        <v>0.94379785604900468</v>
      </c>
      <c r="J733" s="51">
        <f t="shared" ca="1" si="93"/>
        <v>1</v>
      </c>
      <c r="K733" s="47">
        <f t="shared" si="94"/>
        <v>125.14</v>
      </c>
      <c r="L733" s="47">
        <f t="shared" si="95"/>
        <v>125.18</v>
      </c>
      <c r="M733" s="47">
        <f t="shared" si="96"/>
        <v>123.1</v>
      </c>
      <c r="N733" s="47">
        <f t="shared" si="97"/>
        <v>123.26</v>
      </c>
      <c r="O733" s="48">
        <f t="shared" ca="1" si="98"/>
        <v>249020100</v>
      </c>
    </row>
    <row r="734" spans="1:15" x14ac:dyDescent="0.25">
      <c r="A734">
        <v>719</v>
      </c>
      <c r="B734" s="85">
        <v>40750</v>
      </c>
      <c r="C734" s="47">
        <v>133.74</v>
      </c>
      <c r="D734" s="47">
        <v>133.96</v>
      </c>
      <c r="E734" s="47">
        <v>133.03</v>
      </c>
      <c r="F734" s="47">
        <v>133.33000000000001</v>
      </c>
      <c r="G734" s="48">
        <v>131278200</v>
      </c>
      <c r="H734" s="47">
        <v>125.84</v>
      </c>
      <c r="I734" s="51">
        <f t="shared" si="92"/>
        <v>0.94382359558988971</v>
      </c>
      <c r="J734" s="51">
        <f t="shared" ca="1" si="93"/>
        <v>1</v>
      </c>
      <c r="K734" s="47">
        <f t="shared" si="94"/>
        <v>126.23</v>
      </c>
      <c r="L734" s="47">
        <f t="shared" si="95"/>
        <v>126.43</v>
      </c>
      <c r="M734" s="47">
        <f t="shared" si="96"/>
        <v>125.56</v>
      </c>
      <c r="N734" s="47">
        <f t="shared" si="97"/>
        <v>125.84</v>
      </c>
      <c r="O734" s="48">
        <f t="shared" ca="1" si="98"/>
        <v>131278200</v>
      </c>
    </row>
    <row r="735" spans="1:15" x14ac:dyDescent="0.25">
      <c r="A735">
        <v>720</v>
      </c>
      <c r="B735" s="85">
        <v>40749</v>
      </c>
      <c r="C735" s="47">
        <v>133.30000000000001</v>
      </c>
      <c r="D735" s="47">
        <v>134.49</v>
      </c>
      <c r="E735" s="47">
        <v>133.16</v>
      </c>
      <c r="F735" s="47">
        <v>133.83000000000001</v>
      </c>
      <c r="G735" s="48">
        <v>136653800</v>
      </c>
      <c r="H735" s="47">
        <v>126.31</v>
      </c>
      <c r="I735" s="51">
        <f t="shared" si="92"/>
        <v>0.94380931031906146</v>
      </c>
      <c r="J735" s="51">
        <f t="shared" ca="1" si="93"/>
        <v>1</v>
      </c>
      <c r="K735" s="47">
        <f t="shared" si="94"/>
        <v>125.81</v>
      </c>
      <c r="L735" s="47">
        <f t="shared" si="95"/>
        <v>126.93</v>
      </c>
      <c r="M735" s="47">
        <f t="shared" si="96"/>
        <v>125.68</v>
      </c>
      <c r="N735" s="47">
        <f t="shared" si="97"/>
        <v>126.31</v>
      </c>
      <c r="O735" s="48">
        <f t="shared" ca="1" si="98"/>
        <v>136653800</v>
      </c>
    </row>
    <row r="736" spans="1:15" x14ac:dyDescent="0.25">
      <c r="A736">
        <v>721</v>
      </c>
      <c r="B736" s="85">
        <v>40746</v>
      </c>
      <c r="C736" s="47">
        <v>134.52000000000001</v>
      </c>
      <c r="D736" s="47">
        <v>134.72</v>
      </c>
      <c r="E736" s="47">
        <v>133.76</v>
      </c>
      <c r="F736" s="47">
        <v>134.58000000000001</v>
      </c>
      <c r="G736" s="48">
        <v>126019400</v>
      </c>
      <c r="H736" s="47">
        <v>127.02</v>
      </c>
      <c r="I736" s="51">
        <f t="shared" si="92"/>
        <v>0.94382523406152463</v>
      </c>
      <c r="J736" s="51">
        <f t="shared" ca="1" si="93"/>
        <v>1</v>
      </c>
      <c r="K736" s="47">
        <f t="shared" si="94"/>
        <v>126.96</v>
      </c>
      <c r="L736" s="47">
        <f t="shared" si="95"/>
        <v>127.15</v>
      </c>
      <c r="M736" s="47">
        <f t="shared" si="96"/>
        <v>126.25</v>
      </c>
      <c r="N736" s="47">
        <f t="shared" si="97"/>
        <v>127.02</v>
      </c>
      <c r="O736" s="48">
        <f t="shared" ca="1" si="98"/>
        <v>126019400</v>
      </c>
    </row>
    <row r="737" spans="1:15" x14ac:dyDescent="0.25">
      <c r="A737">
        <v>722</v>
      </c>
      <c r="B737" s="85">
        <v>40745</v>
      </c>
      <c r="C737" s="47">
        <v>133.4</v>
      </c>
      <c r="D737" s="47">
        <v>134.82</v>
      </c>
      <c r="E737" s="47">
        <v>132.66999999999999</v>
      </c>
      <c r="F737" s="47">
        <v>134.49</v>
      </c>
      <c r="G737" s="48">
        <v>245246300</v>
      </c>
      <c r="H737" s="47">
        <v>126.94</v>
      </c>
      <c r="I737" s="51">
        <f t="shared" si="92"/>
        <v>0.94386199717451102</v>
      </c>
      <c r="J737" s="51">
        <f t="shared" ca="1" si="93"/>
        <v>1</v>
      </c>
      <c r="K737" s="47">
        <f t="shared" si="94"/>
        <v>125.91</v>
      </c>
      <c r="L737" s="47">
        <f t="shared" si="95"/>
        <v>127.25</v>
      </c>
      <c r="M737" s="47">
        <f t="shared" si="96"/>
        <v>125.22</v>
      </c>
      <c r="N737" s="47">
        <f t="shared" si="97"/>
        <v>126.94</v>
      </c>
      <c r="O737" s="48">
        <f t="shared" ca="1" si="98"/>
        <v>245246300</v>
      </c>
    </row>
    <row r="738" spans="1:15" x14ac:dyDescent="0.25">
      <c r="A738">
        <v>723</v>
      </c>
      <c r="B738" s="85">
        <v>40744</v>
      </c>
      <c r="C738" s="47">
        <v>133.07</v>
      </c>
      <c r="D738" s="47">
        <v>133.15</v>
      </c>
      <c r="E738" s="47">
        <v>132.41999999999999</v>
      </c>
      <c r="F738" s="47">
        <v>132.65</v>
      </c>
      <c r="G738" s="48">
        <v>137145400</v>
      </c>
      <c r="H738" s="47">
        <v>125.2</v>
      </c>
      <c r="I738" s="51">
        <f t="shared" si="92"/>
        <v>0.94383716547304941</v>
      </c>
      <c r="J738" s="51">
        <f t="shared" ca="1" si="93"/>
        <v>1</v>
      </c>
      <c r="K738" s="47">
        <f t="shared" si="94"/>
        <v>125.6</v>
      </c>
      <c r="L738" s="47">
        <f t="shared" si="95"/>
        <v>125.67</v>
      </c>
      <c r="M738" s="47">
        <f t="shared" si="96"/>
        <v>124.98</v>
      </c>
      <c r="N738" s="47">
        <f t="shared" si="97"/>
        <v>125.2</v>
      </c>
      <c r="O738" s="48">
        <f t="shared" ca="1" si="98"/>
        <v>137145400</v>
      </c>
    </row>
    <row r="739" spans="1:15" x14ac:dyDescent="0.25">
      <c r="A739">
        <v>724</v>
      </c>
      <c r="B739" s="85">
        <v>40743</v>
      </c>
      <c r="C739" s="47">
        <v>131.34</v>
      </c>
      <c r="D739" s="47">
        <v>132.88999999999999</v>
      </c>
      <c r="E739" s="47">
        <v>131.31</v>
      </c>
      <c r="F739" s="47">
        <v>132.72999999999999</v>
      </c>
      <c r="G739" s="48">
        <v>166554900</v>
      </c>
      <c r="H739" s="47">
        <v>125.27</v>
      </c>
      <c r="I739" s="51">
        <f t="shared" si="92"/>
        <v>0.94379567543132681</v>
      </c>
      <c r="J739" s="51">
        <f t="shared" ca="1" si="93"/>
        <v>1</v>
      </c>
      <c r="K739" s="47">
        <f t="shared" si="94"/>
        <v>123.96</v>
      </c>
      <c r="L739" s="47">
        <f t="shared" si="95"/>
        <v>125.42</v>
      </c>
      <c r="M739" s="47">
        <f t="shared" si="96"/>
        <v>123.93</v>
      </c>
      <c r="N739" s="47">
        <f t="shared" si="97"/>
        <v>125.27</v>
      </c>
      <c r="O739" s="48">
        <f t="shared" ca="1" si="98"/>
        <v>166554900</v>
      </c>
    </row>
    <row r="740" spans="1:15" x14ac:dyDescent="0.25">
      <c r="A740">
        <v>725</v>
      </c>
      <c r="B740" s="85">
        <v>40742</v>
      </c>
      <c r="C740" s="47">
        <v>131.08000000000001</v>
      </c>
      <c r="D740" s="47">
        <v>131.28</v>
      </c>
      <c r="E740" s="47">
        <v>129.63</v>
      </c>
      <c r="F740" s="47">
        <v>130.61000000000001</v>
      </c>
      <c r="G740" s="48">
        <v>196872100</v>
      </c>
      <c r="H740" s="47">
        <v>123.27</v>
      </c>
      <c r="I740" s="51">
        <f t="shared" si="92"/>
        <v>0.94380215909960941</v>
      </c>
      <c r="J740" s="51">
        <f t="shared" ca="1" si="93"/>
        <v>1</v>
      </c>
      <c r="K740" s="47">
        <f t="shared" si="94"/>
        <v>123.71</v>
      </c>
      <c r="L740" s="47">
        <f t="shared" si="95"/>
        <v>123.9</v>
      </c>
      <c r="M740" s="47">
        <f t="shared" si="96"/>
        <v>122.35</v>
      </c>
      <c r="N740" s="47">
        <f t="shared" si="97"/>
        <v>123.27</v>
      </c>
      <c r="O740" s="48">
        <f t="shared" ca="1" si="98"/>
        <v>196872100</v>
      </c>
    </row>
    <row r="741" spans="1:15" x14ac:dyDescent="0.25">
      <c r="A741">
        <v>726</v>
      </c>
      <c r="B741" s="85">
        <v>40739</v>
      </c>
      <c r="C741" s="47">
        <v>131.66</v>
      </c>
      <c r="D741" s="47">
        <v>131.87</v>
      </c>
      <c r="E741" s="47">
        <v>130.77000000000001</v>
      </c>
      <c r="F741" s="47">
        <v>131.69</v>
      </c>
      <c r="G741" s="48">
        <v>220012800</v>
      </c>
      <c r="H741" s="47">
        <v>124.29</v>
      </c>
      <c r="I741" s="51">
        <f t="shared" si="92"/>
        <v>0.943807426532007</v>
      </c>
      <c r="J741" s="51">
        <f t="shared" ca="1" si="93"/>
        <v>1</v>
      </c>
      <c r="K741" s="47">
        <f t="shared" si="94"/>
        <v>124.26</v>
      </c>
      <c r="L741" s="47">
        <f t="shared" si="95"/>
        <v>124.46</v>
      </c>
      <c r="M741" s="47">
        <f t="shared" si="96"/>
        <v>123.42</v>
      </c>
      <c r="N741" s="47">
        <f t="shared" si="97"/>
        <v>124.29</v>
      </c>
      <c r="O741" s="48">
        <f t="shared" ca="1" si="98"/>
        <v>220012800</v>
      </c>
    </row>
    <row r="742" spans="1:15" x14ac:dyDescent="0.25">
      <c r="A742">
        <v>727</v>
      </c>
      <c r="B742" s="85">
        <v>40738</v>
      </c>
      <c r="C742" s="47">
        <v>132.16999999999999</v>
      </c>
      <c r="D742" s="47">
        <v>132.78</v>
      </c>
      <c r="E742" s="47">
        <v>130.68</v>
      </c>
      <c r="F742" s="47">
        <v>130.93</v>
      </c>
      <c r="G742" s="48">
        <v>226111800</v>
      </c>
      <c r="H742" s="47">
        <v>123.58</v>
      </c>
      <c r="I742" s="51">
        <f t="shared" si="92"/>
        <v>0.9438631329718169</v>
      </c>
      <c r="J742" s="51">
        <f t="shared" ca="1" si="93"/>
        <v>1</v>
      </c>
      <c r="K742" s="47">
        <f t="shared" si="94"/>
        <v>124.75</v>
      </c>
      <c r="L742" s="47">
        <f t="shared" si="95"/>
        <v>125.33</v>
      </c>
      <c r="M742" s="47">
        <f t="shared" si="96"/>
        <v>123.34</v>
      </c>
      <c r="N742" s="47">
        <f t="shared" si="97"/>
        <v>123.58</v>
      </c>
      <c r="O742" s="48">
        <f t="shared" ca="1" si="98"/>
        <v>226111800</v>
      </c>
    </row>
    <row r="743" spans="1:15" x14ac:dyDescent="0.25">
      <c r="A743">
        <v>728</v>
      </c>
      <c r="B743" s="85">
        <v>40737</v>
      </c>
      <c r="C743" s="47">
        <v>132.09</v>
      </c>
      <c r="D743" s="47">
        <v>133.22</v>
      </c>
      <c r="E743" s="47">
        <v>131.52000000000001</v>
      </c>
      <c r="F743" s="47">
        <v>131.84</v>
      </c>
      <c r="G743" s="48">
        <v>204062600</v>
      </c>
      <c r="H743" s="47">
        <v>124.43</v>
      </c>
      <c r="I743" s="51">
        <f t="shared" si="92"/>
        <v>0.94379550970873793</v>
      </c>
      <c r="J743" s="51">
        <f t="shared" ca="1" si="93"/>
        <v>1</v>
      </c>
      <c r="K743" s="47">
        <f t="shared" si="94"/>
        <v>124.67</v>
      </c>
      <c r="L743" s="47">
        <f t="shared" si="95"/>
        <v>125.73</v>
      </c>
      <c r="M743" s="47">
        <f t="shared" si="96"/>
        <v>124.13</v>
      </c>
      <c r="N743" s="47">
        <f t="shared" si="97"/>
        <v>124.43</v>
      </c>
      <c r="O743" s="48">
        <f t="shared" ca="1" si="98"/>
        <v>204062600</v>
      </c>
    </row>
    <row r="744" spans="1:15" x14ac:dyDescent="0.25">
      <c r="A744">
        <v>729</v>
      </c>
      <c r="B744" s="85">
        <v>40736</v>
      </c>
      <c r="C744" s="47">
        <v>131.69</v>
      </c>
      <c r="D744" s="47">
        <v>132.78</v>
      </c>
      <c r="E744" s="47">
        <v>131.36000000000001</v>
      </c>
      <c r="F744" s="47">
        <v>131.4</v>
      </c>
      <c r="G744" s="48">
        <v>214675700</v>
      </c>
      <c r="H744" s="47">
        <v>124.02</v>
      </c>
      <c r="I744" s="51">
        <f t="shared" si="92"/>
        <v>0.94383561643835612</v>
      </c>
      <c r="J744" s="51">
        <f t="shared" ca="1" si="93"/>
        <v>1</v>
      </c>
      <c r="K744" s="47">
        <f t="shared" si="94"/>
        <v>124.29</v>
      </c>
      <c r="L744" s="47">
        <f t="shared" si="95"/>
        <v>125.32</v>
      </c>
      <c r="M744" s="47">
        <f t="shared" si="96"/>
        <v>123.98</v>
      </c>
      <c r="N744" s="47">
        <f t="shared" si="97"/>
        <v>124.02</v>
      </c>
      <c r="O744" s="48">
        <f t="shared" ca="1" si="98"/>
        <v>214675700</v>
      </c>
    </row>
    <row r="745" spans="1:15" x14ac:dyDescent="0.25">
      <c r="A745">
        <v>730</v>
      </c>
      <c r="B745" s="85">
        <v>40735</v>
      </c>
      <c r="C745" s="47">
        <v>132.75</v>
      </c>
      <c r="D745" s="47">
        <v>133.18</v>
      </c>
      <c r="E745" s="47">
        <v>131.66</v>
      </c>
      <c r="F745" s="47">
        <v>131.97</v>
      </c>
      <c r="G745" s="48">
        <v>195918600</v>
      </c>
      <c r="H745" s="47">
        <v>124.56</v>
      </c>
      <c r="I745" s="51">
        <f t="shared" si="92"/>
        <v>0.94385087519890887</v>
      </c>
      <c r="J745" s="51">
        <f t="shared" ca="1" si="93"/>
        <v>1</v>
      </c>
      <c r="K745" s="47">
        <f t="shared" si="94"/>
        <v>125.3</v>
      </c>
      <c r="L745" s="47">
        <f t="shared" si="95"/>
        <v>125.7</v>
      </c>
      <c r="M745" s="47">
        <f t="shared" si="96"/>
        <v>124.27</v>
      </c>
      <c r="N745" s="47">
        <f t="shared" si="97"/>
        <v>124.56</v>
      </c>
      <c r="O745" s="48">
        <f t="shared" ca="1" si="98"/>
        <v>195918600</v>
      </c>
    </row>
    <row r="746" spans="1:15" x14ac:dyDescent="0.25">
      <c r="A746">
        <v>731</v>
      </c>
      <c r="B746" s="85">
        <v>40732</v>
      </c>
      <c r="C746" s="47">
        <v>133.83000000000001</v>
      </c>
      <c r="D746" s="47">
        <v>135.36000000000001</v>
      </c>
      <c r="E746" s="47">
        <v>133.38999999999999</v>
      </c>
      <c r="F746" s="47">
        <v>134.4</v>
      </c>
      <c r="G746" s="48">
        <v>194100500</v>
      </c>
      <c r="H746" s="47">
        <v>126.85</v>
      </c>
      <c r="I746" s="51">
        <f t="shared" si="92"/>
        <v>0.94382440476190466</v>
      </c>
      <c r="J746" s="51">
        <f t="shared" ca="1" si="93"/>
        <v>1</v>
      </c>
      <c r="K746" s="47">
        <f t="shared" si="94"/>
        <v>126.31</v>
      </c>
      <c r="L746" s="47">
        <f t="shared" si="95"/>
        <v>127.76</v>
      </c>
      <c r="M746" s="47">
        <f t="shared" si="96"/>
        <v>125.9</v>
      </c>
      <c r="N746" s="47">
        <f t="shared" si="97"/>
        <v>126.85</v>
      </c>
      <c r="O746" s="48">
        <f t="shared" ca="1" si="98"/>
        <v>194100500</v>
      </c>
    </row>
    <row r="747" spans="1:15" x14ac:dyDescent="0.25">
      <c r="A747">
        <v>732</v>
      </c>
      <c r="B747" s="85">
        <v>40731</v>
      </c>
      <c r="C747" s="47">
        <v>135.16</v>
      </c>
      <c r="D747" s="47">
        <v>135.69999999999999</v>
      </c>
      <c r="E747" s="47">
        <v>134.88</v>
      </c>
      <c r="F747" s="47">
        <v>135.36000000000001</v>
      </c>
      <c r="G747" s="48">
        <v>170464200</v>
      </c>
      <c r="H747" s="47">
        <v>127.76</v>
      </c>
      <c r="I747" s="51">
        <f t="shared" si="92"/>
        <v>0.94385342789598103</v>
      </c>
      <c r="J747" s="51">
        <f t="shared" ca="1" si="93"/>
        <v>1</v>
      </c>
      <c r="K747" s="47">
        <f t="shared" si="94"/>
        <v>127.57</v>
      </c>
      <c r="L747" s="47">
        <f t="shared" si="95"/>
        <v>128.08000000000001</v>
      </c>
      <c r="M747" s="47">
        <f t="shared" si="96"/>
        <v>127.31</v>
      </c>
      <c r="N747" s="47">
        <f t="shared" si="97"/>
        <v>127.76</v>
      </c>
      <c r="O747" s="48">
        <f t="shared" ca="1" si="98"/>
        <v>170464200</v>
      </c>
    </row>
    <row r="748" spans="1:15" x14ac:dyDescent="0.25">
      <c r="A748">
        <v>733</v>
      </c>
      <c r="B748" s="85">
        <v>40730</v>
      </c>
      <c r="C748" s="47">
        <v>133.49</v>
      </c>
      <c r="D748" s="47">
        <v>134.13999999999999</v>
      </c>
      <c r="E748" s="47">
        <v>133.11000000000001</v>
      </c>
      <c r="F748" s="47">
        <v>133.97</v>
      </c>
      <c r="G748" s="48">
        <v>143331600</v>
      </c>
      <c r="H748" s="47">
        <v>126.44</v>
      </c>
      <c r="I748" s="51">
        <f t="shared" si="92"/>
        <v>0.94379338657908485</v>
      </c>
      <c r="J748" s="51">
        <f t="shared" ca="1" si="93"/>
        <v>1</v>
      </c>
      <c r="K748" s="47">
        <f t="shared" si="94"/>
        <v>125.99</v>
      </c>
      <c r="L748" s="47">
        <f t="shared" si="95"/>
        <v>126.6</v>
      </c>
      <c r="M748" s="47">
        <f t="shared" si="96"/>
        <v>125.63</v>
      </c>
      <c r="N748" s="47">
        <f t="shared" si="97"/>
        <v>126.44</v>
      </c>
      <c r="O748" s="48">
        <f t="shared" ca="1" si="98"/>
        <v>143331600</v>
      </c>
    </row>
    <row r="749" spans="1:15" x14ac:dyDescent="0.25">
      <c r="A749">
        <v>734</v>
      </c>
      <c r="B749" s="85">
        <v>40729</v>
      </c>
      <c r="C749" s="47">
        <v>133.78</v>
      </c>
      <c r="D749" s="47">
        <v>134.08000000000001</v>
      </c>
      <c r="E749" s="47">
        <v>133.38999999999999</v>
      </c>
      <c r="F749" s="47">
        <v>133.81</v>
      </c>
      <c r="G749" s="48">
        <v>165936000</v>
      </c>
      <c r="H749" s="47">
        <v>126.29</v>
      </c>
      <c r="I749" s="51">
        <f t="shared" si="92"/>
        <v>0.9438009117405276</v>
      </c>
      <c r="J749" s="51">
        <f t="shared" ca="1" si="93"/>
        <v>1</v>
      </c>
      <c r="K749" s="47">
        <f t="shared" si="94"/>
        <v>126.26</v>
      </c>
      <c r="L749" s="47">
        <f t="shared" si="95"/>
        <v>126.54</v>
      </c>
      <c r="M749" s="47">
        <f t="shared" si="96"/>
        <v>125.89</v>
      </c>
      <c r="N749" s="47">
        <f t="shared" si="97"/>
        <v>126.29</v>
      </c>
      <c r="O749" s="48">
        <f t="shared" ca="1" si="98"/>
        <v>165936000</v>
      </c>
    </row>
    <row r="750" spans="1:15" x14ac:dyDescent="0.25">
      <c r="A750">
        <v>735</v>
      </c>
      <c r="B750" s="85">
        <v>40725</v>
      </c>
      <c r="C750" s="47">
        <v>132.09</v>
      </c>
      <c r="D750" s="47">
        <v>134.1</v>
      </c>
      <c r="E750" s="47">
        <v>131.78</v>
      </c>
      <c r="F750" s="47">
        <v>133.91999999999999</v>
      </c>
      <c r="G750" s="48">
        <v>202385700</v>
      </c>
      <c r="H750" s="47">
        <v>126.4</v>
      </c>
      <c r="I750" s="51">
        <f t="shared" si="92"/>
        <v>0.94384707287933112</v>
      </c>
      <c r="J750" s="51">
        <f t="shared" ca="1" si="93"/>
        <v>1</v>
      </c>
      <c r="K750" s="47">
        <f t="shared" si="94"/>
        <v>124.67</v>
      </c>
      <c r="L750" s="47">
        <f t="shared" si="95"/>
        <v>126.57</v>
      </c>
      <c r="M750" s="47">
        <f t="shared" si="96"/>
        <v>124.38</v>
      </c>
      <c r="N750" s="47">
        <f t="shared" si="97"/>
        <v>126.4</v>
      </c>
      <c r="O750" s="48">
        <f t="shared" ca="1" si="98"/>
        <v>202385700</v>
      </c>
    </row>
    <row r="751" spans="1:15" x14ac:dyDescent="0.25">
      <c r="A751">
        <v>736</v>
      </c>
      <c r="B751" s="85">
        <v>40724</v>
      </c>
      <c r="C751" s="47">
        <v>131.13999999999999</v>
      </c>
      <c r="D751" s="47">
        <v>132.18</v>
      </c>
      <c r="E751" s="47">
        <v>130.71</v>
      </c>
      <c r="F751" s="47">
        <v>131.97</v>
      </c>
      <c r="G751" s="48">
        <v>223322700</v>
      </c>
      <c r="H751" s="47">
        <v>124.56</v>
      </c>
      <c r="I751" s="51">
        <f t="shared" si="92"/>
        <v>0.94385087519890887</v>
      </c>
      <c r="J751" s="51">
        <f t="shared" ca="1" si="93"/>
        <v>1</v>
      </c>
      <c r="K751" s="47">
        <f t="shared" si="94"/>
        <v>123.78</v>
      </c>
      <c r="L751" s="47">
        <f t="shared" si="95"/>
        <v>124.76</v>
      </c>
      <c r="M751" s="47">
        <f t="shared" si="96"/>
        <v>123.37</v>
      </c>
      <c r="N751" s="47">
        <f t="shared" si="97"/>
        <v>124.56</v>
      </c>
      <c r="O751" s="48">
        <f t="shared" ca="1" si="98"/>
        <v>223322700</v>
      </c>
    </row>
    <row r="752" spans="1:15" x14ac:dyDescent="0.25">
      <c r="A752">
        <v>737</v>
      </c>
      <c r="B752" s="85">
        <v>40723</v>
      </c>
      <c r="C752" s="47">
        <v>130.19999999999999</v>
      </c>
      <c r="D752" s="47">
        <v>130.93</v>
      </c>
      <c r="E752" s="47">
        <v>129.63</v>
      </c>
      <c r="F752" s="47">
        <v>130.72</v>
      </c>
      <c r="G752" s="48">
        <v>244295500</v>
      </c>
      <c r="H752" s="47">
        <v>123.38</v>
      </c>
      <c r="I752" s="51">
        <f t="shared" si="92"/>
        <v>0.94384944920440639</v>
      </c>
      <c r="J752" s="51">
        <f t="shared" ca="1" si="93"/>
        <v>1</v>
      </c>
      <c r="K752" s="47">
        <f t="shared" si="94"/>
        <v>122.89</v>
      </c>
      <c r="L752" s="47">
        <f t="shared" si="95"/>
        <v>123.58</v>
      </c>
      <c r="M752" s="47">
        <f t="shared" si="96"/>
        <v>122.35</v>
      </c>
      <c r="N752" s="47">
        <f t="shared" si="97"/>
        <v>123.38</v>
      </c>
      <c r="O752" s="48">
        <f t="shared" ca="1" si="98"/>
        <v>244295500</v>
      </c>
    </row>
    <row r="753" spans="1:15" x14ac:dyDescent="0.25">
      <c r="A753">
        <v>738</v>
      </c>
      <c r="B753" s="85">
        <v>40722</v>
      </c>
      <c r="C753" s="47">
        <v>128.44999999999999</v>
      </c>
      <c r="D753" s="47">
        <v>129.63</v>
      </c>
      <c r="E753" s="47">
        <v>128.27000000000001</v>
      </c>
      <c r="F753" s="47">
        <v>129.61000000000001</v>
      </c>
      <c r="G753" s="48">
        <v>165556300</v>
      </c>
      <c r="H753" s="47">
        <v>122.33</v>
      </c>
      <c r="I753" s="51">
        <f t="shared" si="92"/>
        <v>0.94383149448345027</v>
      </c>
      <c r="J753" s="51">
        <f t="shared" ca="1" si="93"/>
        <v>1</v>
      </c>
      <c r="K753" s="47">
        <f t="shared" si="94"/>
        <v>121.24</v>
      </c>
      <c r="L753" s="47">
        <f t="shared" si="95"/>
        <v>122.35</v>
      </c>
      <c r="M753" s="47">
        <f t="shared" si="96"/>
        <v>121.07</v>
      </c>
      <c r="N753" s="47">
        <f t="shared" si="97"/>
        <v>122.33</v>
      </c>
      <c r="O753" s="48">
        <f t="shared" ca="1" si="98"/>
        <v>165556300</v>
      </c>
    </row>
    <row r="754" spans="1:15" x14ac:dyDescent="0.25">
      <c r="A754">
        <v>739</v>
      </c>
      <c r="B754" s="85">
        <v>40721</v>
      </c>
      <c r="C754" s="47">
        <v>126.89</v>
      </c>
      <c r="D754" s="47">
        <v>128.43</v>
      </c>
      <c r="E754" s="47">
        <v>126.64</v>
      </c>
      <c r="F754" s="47">
        <v>127.94</v>
      </c>
      <c r="G754" s="48">
        <v>168904700</v>
      </c>
      <c r="H754" s="47">
        <v>120.75</v>
      </c>
      <c r="I754" s="51">
        <f t="shared" si="92"/>
        <v>0.94380178208535248</v>
      </c>
      <c r="J754" s="51">
        <f t="shared" ca="1" si="93"/>
        <v>1</v>
      </c>
      <c r="K754" s="47">
        <f t="shared" si="94"/>
        <v>119.76</v>
      </c>
      <c r="L754" s="47">
        <f t="shared" si="95"/>
        <v>121.21</v>
      </c>
      <c r="M754" s="47">
        <f t="shared" si="96"/>
        <v>119.52</v>
      </c>
      <c r="N754" s="47">
        <f t="shared" si="97"/>
        <v>120.75</v>
      </c>
      <c r="O754" s="48">
        <f t="shared" ca="1" si="98"/>
        <v>168904700</v>
      </c>
    </row>
    <row r="755" spans="1:15" x14ac:dyDescent="0.25">
      <c r="A755">
        <v>740</v>
      </c>
      <c r="B755" s="85">
        <v>40718</v>
      </c>
      <c r="C755" s="47">
        <v>128.27000000000001</v>
      </c>
      <c r="D755" s="47">
        <v>128.37</v>
      </c>
      <c r="E755" s="47">
        <v>126.62</v>
      </c>
      <c r="F755" s="47">
        <v>126.81</v>
      </c>
      <c r="G755" s="48">
        <v>226129300</v>
      </c>
      <c r="H755" s="47">
        <v>119.69</v>
      </c>
      <c r="I755" s="51">
        <f t="shared" si="92"/>
        <v>0.94385300843782027</v>
      </c>
      <c r="J755" s="51">
        <f t="shared" ca="1" si="93"/>
        <v>1</v>
      </c>
      <c r="K755" s="47">
        <f t="shared" si="94"/>
        <v>121.07</v>
      </c>
      <c r="L755" s="47">
        <f t="shared" si="95"/>
        <v>121.16</v>
      </c>
      <c r="M755" s="47">
        <f t="shared" si="96"/>
        <v>119.51</v>
      </c>
      <c r="N755" s="47">
        <f t="shared" si="97"/>
        <v>119.69</v>
      </c>
      <c r="O755" s="48">
        <f t="shared" ca="1" si="98"/>
        <v>226129300</v>
      </c>
    </row>
    <row r="756" spans="1:15" x14ac:dyDescent="0.25">
      <c r="A756">
        <v>741</v>
      </c>
      <c r="B756" s="85">
        <v>40717</v>
      </c>
      <c r="C756" s="47">
        <v>127.16</v>
      </c>
      <c r="D756" s="47">
        <v>128.63999999999999</v>
      </c>
      <c r="E756" s="47">
        <v>126.19</v>
      </c>
      <c r="F756" s="47">
        <v>128.30000000000001</v>
      </c>
      <c r="G756" s="48">
        <v>334286500</v>
      </c>
      <c r="H756" s="47">
        <v>121.09</v>
      </c>
      <c r="I756" s="51">
        <f t="shared" si="92"/>
        <v>0.94380358534684328</v>
      </c>
      <c r="J756" s="51">
        <f t="shared" ca="1" si="93"/>
        <v>1</v>
      </c>
      <c r="K756" s="47">
        <f t="shared" si="94"/>
        <v>120.01</v>
      </c>
      <c r="L756" s="47">
        <f t="shared" si="95"/>
        <v>121.41</v>
      </c>
      <c r="M756" s="47">
        <f t="shared" si="96"/>
        <v>119.1</v>
      </c>
      <c r="N756" s="47">
        <f t="shared" si="97"/>
        <v>121.09</v>
      </c>
      <c r="O756" s="48">
        <f t="shared" ca="1" si="98"/>
        <v>334286500</v>
      </c>
    </row>
    <row r="757" spans="1:15" x14ac:dyDescent="0.25">
      <c r="A757">
        <v>742</v>
      </c>
      <c r="B757" s="85">
        <v>40716</v>
      </c>
      <c r="C757" s="47">
        <v>129.05000000000001</v>
      </c>
      <c r="D757" s="47">
        <v>129.81</v>
      </c>
      <c r="E757" s="47">
        <v>128.59</v>
      </c>
      <c r="F757" s="47">
        <v>128.66999999999999</v>
      </c>
      <c r="G757" s="48">
        <v>176703000</v>
      </c>
      <c r="H757" s="47">
        <v>121.44</v>
      </c>
      <c r="I757" s="51">
        <f t="shared" si="92"/>
        <v>0.94380974586150623</v>
      </c>
      <c r="J757" s="51">
        <f t="shared" ca="1" si="93"/>
        <v>1</v>
      </c>
      <c r="K757" s="47">
        <f t="shared" si="94"/>
        <v>121.8</v>
      </c>
      <c r="L757" s="47">
        <f t="shared" si="95"/>
        <v>122.52</v>
      </c>
      <c r="M757" s="47">
        <f t="shared" si="96"/>
        <v>121.36</v>
      </c>
      <c r="N757" s="47">
        <f t="shared" si="97"/>
        <v>121.44</v>
      </c>
      <c r="O757" s="48">
        <f t="shared" ca="1" si="98"/>
        <v>176703000</v>
      </c>
    </row>
    <row r="758" spans="1:15" x14ac:dyDescent="0.25">
      <c r="A758">
        <v>743</v>
      </c>
      <c r="B758" s="85">
        <v>40715</v>
      </c>
      <c r="C758" s="47">
        <v>128.36000000000001</v>
      </c>
      <c r="D758" s="47">
        <v>129.69999999999999</v>
      </c>
      <c r="E758" s="47">
        <v>127.75</v>
      </c>
      <c r="F758" s="47">
        <v>129.44999999999999</v>
      </c>
      <c r="G758" s="48">
        <v>193157300</v>
      </c>
      <c r="H758" s="47">
        <v>122.18</v>
      </c>
      <c r="I758" s="51">
        <f t="shared" si="92"/>
        <v>0.94383932020084993</v>
      </c>
      <c r="J758" s="51">
        <f t="shared" ca="1" si="93"/>
        <v>1</v>
      </c>
      <c r="K758" s="47">
        <f t="shared" si="94"/>
        <v>121.15</v>
      </c>
      <c r="L758" s="47">
        <f t="shared" si="95"/>
        <v>122.42</v>
      </c>
      <c r="M758" s="47">
        <f t="shared" si="96"/>
        <v>120.58</v>
      </c>
      <c r="N758" s="47">
        <f t="shared" si="97"/>
        <v>122.18</v>
      </c>
      <c r="O758" s="48">
        <f t="shared" ca="1" si="98"/>
        <v>193157300</v>
      </c>
    </row>
    <row r="759" spans="1:15" x14ac:dyDescent="0.25">
      <c r="A759">
        <v>744</v>
      </c>
      <c r="B759" s="85">
        <v>40714</v>
      </c>
      <c r="C759" s="47">
        <v>126.62</v>
      </c>
      <c r="D759" s="47">
        <v>127.97</v>
      </c>
      <c r="E759" s="47">
        <v>126.58</v>
      </c>
      <c r="F759" s="47">
        <v>127.7</v>
      </c>
      <c r="G759" s="48">
        <v>159479000</v>
      </c>
      <c r="H759" s="47">
        <v>120.53</v>
      </c>
      <c r="I759" s="51">
        <f t="shared" si="92"/>
        <v>0.94385277995301486</v>
      </c>
      <c r="J759" s="51">
        <f t="shared" ca="1" si="93"/>
        <v>1</v>
      </c>
      <c r="K759" s="47">
        <f t="shared" si="94"/>
        <v>119.51</v>
      </c>
      <c r="L759" s="47">
        <f t="shared" si="95"/>
        <v>120.78</v>
      </c>
      <c r="M759" s="47">
        <f t="shared" si="96"/>
        <v>119.47</v>
      </c>
      <c r="N759" s="47">
        <f t="shared" si="97"/>
        <v>120.53</v>
      </c>
      <c r="O759" s="48">
        <f t="shared" ca="1" si="98"/>
        <v>159479000</v>
      </c>
    </row>
    <row r="760" spans="1:15" x14ac:dyDescent="0.25">
      <c r="A760">
        <v>745</v>
      </c>
      <c r="B760" s="85">
        <v>40711</v>
      </c>
      <c r="C760" s="47">
        <v>127.93</v>
      </c>
      <c r="D760" s="47">
        <v>127.94</v>
      </c>
      <c r="E760" s="47">
        <v>126.62</v>
      </c>
      <c r="F760" s="47">
        <v>127.05</v>
      </c>
      <c r="G760" s="48">
        <v>233284900</v>
      </c>
      <c r="H760" s="47">
        <v>119.91</v>
      </c>
      <c r="I760" s="51">
        <f t="shared" si="92"/>
        <v>0.94380165289256202</v>
      </c>
      <c r="J760" s="51">
        <f t="shared" ca="1" si="93"/>
        <v>1</v>
      </c>
      <c r="K760" s="47">
        <f t="shared" si="94"/>
        <v>120.74</v>
      </c>
      <c r="L760" s="47">
        <f t="shared" si="95"/>
        <v>120.75</v>
      </c>
      <c r="M760" s="47">
        <f t="shared" si="96"/>
        <v>119.5</v>
      </c>
      <c r="N760" s="47">
        <f t="shared" si="97"/>
        <v>119.91</v>
      </c>
      <c r="O760" s="48">
        <f t="shared" ca="1" si="98"/>
        <v>233284900</v>
      </c>
    </row>
    <row r="761" spans="1:15" x14ac:dyDescent="0.25">
      <c r="A761">
        <v>746</v>
      </c>
      <c r="B761" s="85">
        <v>40710</v>
      </c>
      <c r="C761" s="47">
        <v>127.06</v>
      </c>
      <c r="D761" s="47">
        <v>127.97</v>
      </c>
      <c r="E761" s="47">
        <v>126.32</v>
      </c>
      <c r="F761" s="47">
        <v>127.3</v>
      </c>
      <c r="G761" s="48">
        <v>308032800</v>
      </c>
      <c r="H761" s="47">
        <v>119.56</v>
      </c>
      <c r="I761" s="51">
        <f t="shared" si="92"/>
        <v>0.93919874312647289</v>
      </c>
      <c r="J761" s="51">
        <f t="shared" ca="1" si="93"/>
        <v>1</v>
      </c>
      <c r="K761" s="47">
        <f t="shared" si="94"/>
        <v>119.33</v>
      </c>
      <c r="L761" s="47">
        <f t="shared" si="95"/>
        <v>120.19</v>
      </c>
      <c r="M761" s="47">
        <f t="shared" si="96"/>
        <v>118.64</v>
      </c>
      <c r="N761" s="47">
        <f t="shared" si="97"/>
        <v>119.56</v>
      </c>
      <c r="O761" s="48">
        <f t="shared" ca="1" si="98"/>
        <v>308032800</v>
      </c>
    </row>
    <row r="762" spans="1:15" x14ac:dyDescent="0.25">
      <c r="A762">
        <v>747</v>
      </c>
      <c r="B762" s="85">
        <v>40709</v>
      </c>
      <c r="C762" s="47">
        <v>128.24</v>
      </c>
      <c r="D762" s="47">
        <v>129.30000000000001</v>
      </c>
      <c r="E762" s="47">
        <v>126.68</v>
      </c>
      <c r="F762" s="47">
        <v>127.02</v>
      </c>
      <c r="G762" s="48">
        <v>300958000</v>
      </c>
      <c r="H762" s="47">
        <v>119.29</v>
      </c>
      <c r="I762" s="51">
        <f t="shared" si="92"/>
        <v>0.93914344197764144</v>
      </c>
      <c r="J762" s="51">
        <f t="shared" ca="1" si="93"/>
        <v>1</v>
      </c>
      <c r="K762" s="47">
        <f t="shared" si="94"/>
        <v>120.44</v>
      </c>
      <c r="L762" s="47">
        <f t="shared" si="95"/>
        <v>121.43</v>
      </c>
      <c r="M762" s="47">
        <f t="shared" si="96"/>
        <v>118.97</v>
      </c>
      <c r="N762" s="47">
        <f t="shared" si="97"/>
        <v>119.29</v>
      </c>
      <c r="O762" s="48">
        <f t="shared" ca="1" si="98"/>
        <v>300958000</v>
      </c>
    </row>
    <row r="763" spans="1:15" x14ac:dyDescent="0.25">
      <c r="A763">
        <v>748</v>
      </c>
      <c r="B763" s="85">
        <v>40708</v>
      </c>
      <c r="C763" s="47">
        <v>128.87</v>
      </c>
      <c r="D763" s="47">
        <v>129.77000000000001</v>
      </c>
      <c r="E763" s="47">
        <v>128.82</v>
      </c>
      <c r="F763" s="47">
        <v>129.32</v>
      </c>
      <c r="G763" s="48">
        <v>160570400</v>
      </c>
      <c r="H763" s="47">
        <v>121.45</v>
      </c>
      <c r="I763" s="51">
        <f t="shared" si="92"/>
        <v>0.93914321064027229</v>
      </c>
      <c r="J763" s="51">
        <f t="shared" ca="1" si="93"/>
        <v>1</v>
      </c>
      <c r="K763" s="47">
        <f t="shared" si="94"/>
        <v>121.03</v>
      </c>
      <c r="L763" s="47">
        <f t="shared" si="95"/>
        <v>121.87</v>
      </c>
      <c r="M763" s="47">
        <f t="shared" si="96"/>
        <v>120.98</v>
      </c>
      <c r="N763" s="47">
        <f t="shared" si="97"/>
        <v>121.45</v>
      </c>
      <c r="O763" s="48">
        <f t="shared" ca="1" si="98"/>
        <v>160570400</v>
      </c>
    </row>
    <row r="764" spans="1:15" x14ac:dyDescent="0.25">
      <c r="A764">
        <v>749</v>
      </c>
      <c r="B764" s="85">
        <v>40707</v>
      </c>
      <c r="C764" s="47">
        <v>127.89</v>
      </c>
      <c r="D764" s="47">
        <v>128.24</v>
      </c>
      <c r="E764" s="47">
        <v>127.05</v>
      </c>
      <c r="F764" s="47">
        <v>127.7</v>
      </c>
      <c r="G764" s="48">
        <v>207599800</v>
      </c>
      <c r="H764" s="47">
        <v>119.93</v>
      </c>
      <c r="I764" s="51">
        <f t="shared" si="92"/>
        <v>0.93915426781519185</v>
      </c>
      <c r="J764" s="51">
        <f t="shared" ca="1" si="93"/>
        <v>1</v>
      </c>
      <c r="K764" s="47">
        <f t="shared" si="94"/>
        <v>120.11</v>
      </c>
      <c r="L764" s="47">
        <f t="shared" si="95"/>
        <v>120.44</v>
      </c>
      <c r="M764" s="47">
        <f t="shared" si="96"/>
        <v>119.32</v>
      </c>
      <c r="N764" s="47">
        <f t="shared" si="97"/>
        <v>119.93</v>
      </c>
      <c r="O764" s="48">
        <f t="shared" ca="1" si="98"/>
        <v>207599800</v>
      </c>
    </row>
    <row r="765" spans="1:15" x14ac:dyDescent="0.25">
      <c r="A765">
        <v>750</v>
      </c>
      <c r="B765" s="85">
        <v>40704</v>
      </c>
      <c r="C765" s="47">
        <v>128.85</v>
      </c>
      <c r="D765" s="47">
        <v>128.93</v>
      </c>
      <c r="E765" s="47">
        <v>127.26</v>
      </c>
      <c r="F765" s="47">
        <v>127.6</v>
      </c>
      <c r="G765" s="48">
        <v>238629400</v>
      </c>
      <c r="H765" s="47">
        <v>119.84</v>
      </c>
      <c r="I765" s="51">
        <f t="shared" si="92"/>
        <v>0.93918495297805649</v>
      </c>
      <c r="J765" s="51">
        <f t="shared" ca="1" si="93"/>
        <v>1</v>
      </c>
      <c r="K765" s="47">
        <f t="shared" si="94"/>
        <v>121.01</v>
      </c>
      <c r="L765" s="47">
        <f t="shared" si="95"/>
        <v>121.09</v>
      </c>
      <c r="M765" s="47">
        <f t="shared" si="96"/>
        <v>119.52</v>
      </c>
      <c r="N765" s="47">
        <f t="shared" si="97"/>
        <v>119.84</v>
      </c>
      <c r="O765" s="48">
        <f t="shared" ca="1" si="98"/>
        <v>238629400</v>
      </c>
    </row>
    <row r="766" spans="1:15" x14ac:dyDescent="0.25">
      <c r="A766">
        <v>751</v>
      </c>
      <c r="B766" s="85">
        <v>40703</v>
      </c>
      <c r="C766" s="47">
        <v>128.77000000000001</v>
      </c>
      <c r="D766" s="47">
        <v>129.93</v>
      </c>
      <c r="E766" s="47">
        <v>128.46</v>
      </c>
      <c r="F766" s="47">
        <v>129.4</v>
      </c>
      <c r="G766" s="48">
        <v>160964400</v>
      </c>
      <c r="H766" s="47">
        <v>121.53</v>
      </c>
      <c r="I766" s="51">
        <f t="shared" si="92"/>
        <v>0.93918083462132917</v>
      </c>
      <c r="J766" s="51">
        <f t="shared" ca="1" si="93"/>
        <v>1</v>
      </c>
      <c r="K766" s="47">
        <f t="shared" si="94"/>
        <v>120.94</v>
      </c>
      <c r="L766" s="47">
        <f t="shared" si="95"/>
        <v>122.03</v>
      </c>
      <c r="M766" s="47">
        <f t="shared" si="96"/>
        <v>120.65</v>
      </c>
      <c r="N766" s="47">
        <f t="shared" si="97"/>
        <v>121.53</v>
      </c>
      <c r="O766" s="48">
        <f t="shared" ca="1" si="98"/>
        <v>160964400</v>
      </c>
    </row>
    <row r="767" spans="1:15" x14ac:dyDescent="0.25">
      <c r="A767">
        <v>752</v>
      </c>
      <c r="B767" s="85">
        <v>40702</v>
      </c>
      <c r="C767" s="47">
        <v>128.76</v>
      </c>
      <c r="D767" s="47">
        <v>129.19</v>
      </c>
      <c r="E767" s="47">
        <v>128.18</v>
      </c>
      <c r="F767" s="47">
        <v>128.41999999999999</v>
      </c>
      <c r="G767" s="48">
        <v>198696400</v>
      </c>
      <c r="H767" s="47">
        <v>120.61</v>
      </c>
      <c r="I767" s="51">
        <f t="shared" si="92"/>
        <v>0.93918392773711268</v>
      </c>
      <c r="J767" s="51">
        <f t="shared" ca="1" si="93"/>
        <v>1</v>
      </c>
      <c r="K767" s="47">
        <f t="shared" si="94"/>
        <v>120.93</v>
      </c>
      <c r="L767" s="47">
        <f t="shared" si="95"/>
        <v>121.33</v>
      </c>
      <c r="M767" s="47">
        <f t="shared" si="96"/>
        <v>120.38</v>
      </c>
      <c r="N767" s="47">
        <f t="shared" si="97"/>
        <v>120.61</v>
      </c>
      <c r="O767" s="48">
        <f t="shared" ca="1" si="98"/>
        <v>198696400</v>
      </c>
    </row>
    <row r="768" spans="1:15" x14ac:dyDescent="0.25">
      <c r="A768">
        <v>753</v>
      </c>
      <c r="B768" s="85">
        <v>40701</v>
      </c>
      <c r="C768" s="47">
        <v>129.69999999999999</v>
      </c>
      <c r="D768" s="47">
        <v>130.07</v>
      </c>
      <c r="E768" s="47">
        <v>128.85</v>
      </c>
      <c r="F768" s="47">
        <v>128.96</v>
      </c>
      <c r="G768" s="48">
        <v>161660500</v>
      </c>
      <c r="H768" s="47">
        <v>121.12</v>
      </c>
      <c r="I768" s="51">
        <f t="shared" si="92"/>
        <v>0.93920595533498752</v>
      </c>
      <c r="J768" s="51">
        <f t="shared" ca="1" si="93"/>
        <v>1</v>
      </c>
      <c r="K768" s="47">
        <f t="shared" si="94"/>
        <v>121.82</v>
      </c>
      <c r="L768" s="47">
        <f t="shared" si="95"/>
        <v>122.16</v>
      </c>
      <c r="M768" s="47">
        <f t="shared" si="96"/>
        <v>121.02</v>
      </c>
      <c r="N768" s="47">
        <f t="shared" si="97"/>
        <v>121.12</v>
      </c>
      <c r="O768" s="48">
        <f t="shared" ca="1" si="98"/>
        <v>161660500</v>
      </c>
    </row>
    <row r="769" spans="1:15" x14ac:dyDescent="0.25">
      <c r="A769">
        <v>754</v>
      </c>
      <c r="B769" s="85">
        <v>40700</v>
      </c>
      <c r="C769" s="47">
        <v>130.09</v>
      </c>
      <c r="D769" s="47">
        <v>130.36000000000001</v>
      </c>
      <c r="E769" s="47">
        <v>128.87</v>
      </c>
      <c r="F769" s="47">
        <v>129.04</v>
      </c>
      <c r="G769" s="48">
        <v>179951200</v>
      </c>
      <c r="H769" s="47">
        <v>121.19</v>
      </c>
      <c r="I769" s="51">
        <f t="shared" si="92"/>
        <v>0.93916615003099813</v>
      </c>
      <c r="J769" s="51">
        <f t="shared" ca="1" si="93"/>
        <v>1</v>
      </c>
      <c r="K769" s="47">
        <f t="shared" si="94"/>
        <v>122.18</v>
      </c>
      <c r="L769" s="47">
        <f t="shared" si="95"/>
        <v>122.43</v>
      </c>
      <c r="M769" s="47">
        <f t="shared" si="96"/>
        <v>121.03</v>
      </c>
      <c r="N769" s="47">
        <f t="shared" si="97"/>
        <v>121.19</v>
      </c>
      <c r="O769" s="48">
        <f t="shared" ca="1" si="98"/>
        <v>179951200</v>
      </c>
    </row>
    <row r="770" spans="1:15" x14ac:dyDescent="0.25">
      <c r="A770">
        <v>755</v>
      </c>
      <c r="B770" s="85">
        <v>40697</v>
      </c>
      <c r="C770" s="47">
        <v>130.15</v>
      </c>
      <c r="D770" s="47">
        <v>131.41999999999999</v>
      </c>
      <c r="E770" s="47">
        <v>130.08000000000001</v>
      </c>
      <c r="F770" s="47">
        <v>130.41999999999999</v>
      </c>
      <c r="G770" s="48">
        <v>234690200</v>
      </c>
      <c r="H770" s="47">
        <v>122.49</v>
      </c>
      <c r="I770" s="51">
        <f t="shared" si="92"/>
        <v>0.93919644226345655</v>
      </c>
      <c r="J770" s="51">
        <f t="shared" ca="1" si="93"/>
        <v>1</v>
      </c>
      <c r="K770" s="47">
        <f t="shared" si="94"/>
        <v>122.24</v>
      </c>
      <c r="L770" s="47">
        <f t="shared" si="95"/>
        <v>123.43</v>
      </c>
      <c r="M770" s="47">
        <f t="shared" si="96"/>
        <v>122.17</v>
      </c>
      <c r="N770" s="47">
        <f t="shared" si="97"/>
        <v>122.49</v>
      </c>
      <c r="O770" s="48">
        <f t="shared" ca="1" si="98"/>
        <v>234690200</v>
      </c>
    </row>
    <row r="771" spans="1:15" x14ac:dyDescent="0.25">
      <c r="A771">
        <v>756</v>
      </c>
      <c r="B771" s="85">
        <v>40696</v>
      </c>
      <c r="C771" s="47">
        <v>131.96</v>
      </c>
      <c r="D771" s="47">
        <v>132.24</v>
      </c>
      <c r="E771" s="47">
        <v>130.96</v>
      </c>
      <c r="F771" s="47">
        <v>131.72999999999999</v>
      </c>
      <c r="G771" s="48">
        <v>200466800</v>
      </c>
      <c r="H771" s="47">
        <v>123.72</v>
      </c>
      <c r="I771" s="51">
        <f t="shared" si="92"/>
        <v>0.93919380551127307</v>
      </c>
      <c r="J771" s="51">
        <f t="shared" ca="1" si="93"/>
        <v>1</v>
      </c>
      <c r="K771" s="47">
        <f t="shared" si="94"/>
        <v>123.94</v>
      </c>
      <c r="L771" s="47">
        <f t="shared" si="95"/>
        <v>124.2</v>
      </c>
      <c r="M771" s="47">
        <f t="shared" si="96"/>
        <v>123</v>
      </c>
      <c r="N771" s="47">
        <f t="shared" si="97"/>
        <v>123.72</v>
      </c>
      <c r="O771" s="48">
        <f t="shared" ca="1" si="98"/>
        <v>200466800</v>
      </c>
    </row>
    <row r="772" spans="1:15" x14ac:dyDescent="0.25">
      <c r="A772">
        <v>757</v>
      </c>
      <c r="B772" s="85">
        <v>40695</v>
      </c>
      <c r="C772" s="47">
        <v>134.51</v>
      </c>
      <c r="D772" s="47">
        <v>134.91999999999999</v>
      </c>
      <c r="E772" s="47">
        <v>131.76</v>
      </c>
      <c r="F772" s="47">
        <v>131.87</v>
      </c>
      <c r="G772" s="48">
        <v>233094300</v>
      </c>
      <c r="H772" s="47">
        <v>123.85</v>
      </c>
      <c r="I772" s="51">
        <f t="shared" si="92"/>
        <v>0.93918252824751647</v>
      </c>
      <c r="J772" s="51">
        <f t="shared" ca="1" si="93"/>
        <v>1</v>
      </c>
      <c r="K772" s="47">
        <f t="shared" si="94"/>
        <v>126.33</v>
      </c>
      <c r="L772" s="47">
        <f t="shared" si="95"/>
        <v>126.71</v>
      </c>
      <c r="M772" s="47">
        <f t="shared" si="96"/>
        <v>123.75</v>
      </c>
      <c r="N772" s="47">
        <f t="shared" si="97"/>
        <v>123.85</v>
      </c>
      <c r="O772" s="48">
        <f t="shared" ca="1" si="98"/>
        <v>233094300</v>
      </c>
    </row>
    <row r="773" spans="1:15" x14ac:dyDescent="0.25">
      <c r="A773">
        <v>758</v>
      </c>
      <c r="B773" s="85">
        <v>40694</v>
      </c>
      <c r="C773" s="47">
        <v>134.77000000000001</v>
      </c>
      <c r="D773" s="47">
        <v>134.91999999999999</v>
      </c>
      <c r="E773" s="47">
        <v>133.84</v>
      </c>
      <c r="F773" s="47">
        <v>134.9</v>
      </c>
      <c r="G773" s="48">
        <v>164731200</v>
      </c>
      <c r="H773" s="47">
        <v>126.69</v>
      </c>
      <c r="I773" s="51">
        <f t="shared" si="92"/>
        <v>0.93914010378057811</v>
      </c>
      <c r="J773" s="51">
        <f t="shared" ca="1" si="93"/>
        <v>1</v>
      </c>
      <c r="K773" s="47">
        <f t="shared" si="94"/>
        <v>126.57</v>
      </c>
      <c r="L773" s="47">
        <f t="shared" si="95"/>
        <v>126.71</v>
      </c>
      <c r="M773" s="47">
        <f t="shared" si="96"/>
        <v>125.69</v>
      </c>
      <c r="N773" s="47">
        <f t="shared" si="97"/>
        <v>126.69</v>
      </c>
      <c r="O773" s="48">
        <f t="shared" ca="1" si="98"/>
        <v>164731200</v>
      </c>
    </row>
    <row r="774" spans="1:15" x14ac:dyDescent="0.25">
      <c r="A774">
        <v>759</v>
      </c>
      <c r="B774" s="85">
        <v>40690</v>
      </c>
      <c r="C774" s="47">
        <v>133.37</v>
      </c>
      <c r="D774" s="47">
        <v>133.87</v>
      </c>
      <c r="E774" s="47">
        <v>132.96</v>
      </c>
      <c r="F774" s="47">
        <v>133.51</v>
      </c>
      <c r="G774" s="48">
        <v>120921900</v>
      </c>
      <c r="H774" s="47">
        <v>125.39</v>
      </c>
      <c r="I774" s="51">
        <f t="shared" si="92"/>
        <v>0.93918058572391583</v>
      </c>
      <c r="J774" s="51">
        <f t="shared" ca="1" si="93"/>
        <v>1</v>
      </c>
      <c r="K774" s="47">
        <f t="shared" si="94"/>
        <v>125.26</v>
      </c>
      <c r="L774" s="47">
        <f t="shared" si="95"/>
        <v>125.73</v>
      </c>
      <c r="M774" s="47">
        <f t="shared" si="96"/>
        <v>124.87</v>
      </c>
      <c r="N774" s="47">
        <f t="shared" si="97"/>
        <v>125.39</v>
      </c>
      <c r="O774" s="48">
        <f t="shared" ca="1" si="98"/>
        <v>120921900</v>
      </c>
    </row>
    <row r="775" spans="1:15" x14ac:dyDescent="0.25">
      <c r="A775">
        <v>760</v>
      </c>
      <c r="B775" s="85">
        <v>40689</v>
      </c>
      <c r="C775" s="47">
        <v>132.03</v>
      </c>
      <c r="D775" s="47">
        <v>133.24</v>
      </c>
      <c r="E775" s="47">
        <v>131.78</v>
      </c>
      <c r="F775" s="47">
        <v>133</v>
      </c>
      <c r="G775" s="48">
        <v>164850000</v>
      </c>
      <c r="H775" s="47">
        <v>124.91</v>
      </c>
      <c r="I775" s="51">
        <f t="shared" si="92"/>
        <v>0.93917293233082699</v>
      </c>
      <c r="J775" s="51">
        <f t="shared" ca="1" si="93"/>
        <v>1</v>
      </c>
      <c r="K775" s="47">
        <f t="shared" si="94"/>
        <v>124</v>
      </c>
      <c r="L775" s="47">
        <f t="shared" si="95"/>
        <v>125.14</v>
      </c>
      <c r="M775" s="47">
        <f t="shared" si="96"/>
        <v>123.76</v>
      </c>
      <c r="N775" s="47">
        <f t="shared" si="97"/>
        <v>124.91</v>
      </c>
      <c r="O775" s="48">
        <f t="shared" ca="1" si="98"/>
        <v>164850000</v>
      </c>
    </row>
    <row r="776" spans="1:15" x14ac:dyDescent="0.25">
      <c r="A776">
        <v>761</v>
      </c>
      <c r="B776" s="85">
        <v>40688</v>
      </c>
      <c r="C776" s="47">
        <v>131.41999999999999</v>
      </c>
      <c r="D776" s="47">
        <v>132.94</v>
      </c>
      <c r="E776" s="47">
        <v>131.38</v>
      </c>
      <c r="F776" s="47">
        <v>132.38999999999999</v>
      </c>
      <c r="G776" s="48">
        <v>151050100</v>
      </c>
      <c r="H776" s="47">
        <v>124.34</v>
      </c>
      <c r="I776" s="51">
        <f t="shared" si="92"/>
        <v>0.93919480323287274</v>
      </c>
      <c r="J776" s="51">
        <f t="shared" ca="1" si="93"/>
        <v>1</v>
      </c>
      <c r="K776" s="47">
        <f t="shared" si="94"/>
        <v>123.43</v>
      </c>
      <c r="L776" s="47">
        <f t="shared" si="95"/>
        <v>124.86</v>
      </c>
      <c r="M776" s="47">
        <f t="shared" si="96"/>
        <v>123.39</v>
      </c>
      <c r="N776" s="47">
        <f t="shared" si="97"/>
        <v>124.34</v>
      </c>
      <c r="O776" s="48">
        <f t="shared" ca="1" si="98"/>
        <v>151050100</v>
      </c>
    </row>
    <row r="777" spans="1:15" x14ac:dyDescent="0.25">
      <c r="A777">
        <v>762</v>
      </c>
      <c r="B777" s="85">
        <v>40687</v>
      </c>
      <c r="C777" s="47">
        <v>132.44</v>
      </c>
      <c r="D777" s="47">
        <v>132.72999999999999</v>
      </c>
      <c r="E777" s="47">
        <v>131.69999999999999</v>
      </c>
      <c r="F777" s="47">
        <v>131.94999999999999</v>
      </c>
      <c r="G777" s="48">
        <v>147199600</v>
      </c>
      <c r="H777" s="47">
        <v>123.92</v>
      </c>
      <c r="I777" s="51">
        <f t="shared" si="92"/>
        <v>0.93914361500568411</v>
      </c>
      <c r="J777" s="51">
        <f t="shared" ca="1" si="93"/>
        <v>1</v>
      </c>
      <c r="K777" s="47">
        <f t="shared" si="94"/>
        <v>124.38</v>
      </c>
      <c r="L777" s="47">
        <f t="shared" si="95"/>
        <v>124.65</v>
      </c>
      <c r="M777" s="47">
        <f t="shared" si="96"/>
        <v>123.69</v>
      </c>
      <c r="N777" s="47">
        <f t="shared" si="97"/>
        <v>123.92</v>
      </c>
      <c r="O777" s="48">
        <f t="shared" ca="1" si="98"/>
        <v>147199600</v>
      </c>
    </row>
    <row r="778" spans="1:15" x14ac:dyDescent="0.25">
      <c r="A778">
        <v>763</v>
      </c>
      <c r="B778" s="85">
        <v>40686</v>
      </c>
      <c r="C778" s="47">
        <v>131.97999999999999</v>
      </c>
      <c r="D778" s="47">
        <v>132.72</v>
      </c>
      <c r="E778" s="47">
        <v>131.59</v>
      </c>
      <c r="F778" s="47">
        <v>132.06</v>
      </c>
      <c r="G778" s="48">
        <v>168700000</v>
      </c>
      <c r="H778" s="47">
        <v>124.03</v>
      </c>
      <c r="I778" s="51">
        <f t="shared" si="92"/>
        <v>0.93919430561865813</v>
      </c>
      <c r="J778" s="51">
        <f t="shared" ca="1" si="93"/>
        <v>1</v>
      </c>
      <c r="K778" s="47">
        <f t="shared" si="94"/>
        <v>123.95</v>
      </c>
      <c r="L778" s="47">
        <f t="shared" si="95"/>
        <v>124.65</v>
      </c>
      <c r="M778" s="47">
        <f t="shared" si="96"/>
        <v>123.59</v>
      </c>
      <c r="N778" s="47">
        <f t="shared" si="97"/>
        <v>124.03</v>
      </c>
      <c r="O778" s="48">
        <f t="shared" ca="1" si="98"/>
        <v>168700000</v>
      </c>
    </row>
    <row r="779" spans="1:15" x14ac:dyDescent="0.25">
      <c r="A779">
        <v>764</v>
      </c>
      <c r="B779" s="85">
        <v>40683</v>
      </c>
      <c r="C779" s="47">
        <v>134.33000000000001</v>
      </c>
      <c r="D779" s="47">
        <v>134.68</v>
      </c>
      <c r="E779" s="47">
        <v>133.36000000000001</v>
      </c>
      <c r="F779" s="47">
        <v>133.61000000000001</v>
      </c>
      <c r="G779" s="48">
        <v>182594900</v>
      </c>
      <c r="H779" s="47">
        <v>125.48</v>
      </c>
      <c r="I779" s="51">
        <f t="shared" si="92"/>
        <v>0.93915126113314862</v>
      </c>
      <c r="J779" s="51">
        <f t="shared" ca="1" si="93"/>
        <v>1</v>
      </c>
      <c r="K779" s="47">
        <f t="shared" si="94"/>
        <v>126.16</v>
      </c>
      <c r="L779" s="47">
        <f t="shared" si="95"/>
        <v>126.48</v>
      </c>
      <c r="M779" s="47">
        <f t="shared" si="96"/>
        <v>125.25</v>
      </c>
      <c r="N779" s="47">
        <f t="shared" si="97"/>
        <v>125.48</v>
      </c>
      <c r="O779" s="48">
        <f t="shared" ca="1" si="98"/>
        <v>182594900</v>
      </c>
    </row>
    <row r="780" spans="1:15" x14ac:dyDescent="0.25">
      <c r="A780">
        <v>765</v>
      </c>
      <c r="B780" s="85">
        <v>40682</v>
      </c>
      <c r="C780" s="47">
        <v>134.80000000000001</v>
      </c>
      <c r="D780" s="47">
        <v>135.03</v>
      </c>
      <c r="E780" s="47">
        <v>133.94</v>
      </c>
      <c r="F780" s="47">
        <v>134.68</v>
      </c>
      <c r="G780" s="48">
        <v>119489500</v>
      </c>
      <c r="H780" s="47">
        <v>126.49</v>
      </c>
      <c r="I780" s="51">
        <f t="shared" si="92"/>
        <v>0.93918918918918914</v>
      </c>
      <c r="J780" s="51">
        <f t="shared" ca="1" si="93"/>
        <v>1</v>
      </c>
      <c r="K780" s="47">
        <f t="shared" si="94"/>
        <v>126.6</v>
      </c>
      <c r="L780" s="47">
        <f t="shared" si="95"/>
        <v>126.82</v>
      </c>
      <c r="M780" s="47">
        <f t="shared" si="96"/>
        <v>125.8</v>
      </c>
      <c r="N780" s="47">
        <f t="shared" si="97"/>
        <v>126.49</v>
      </c>
      <c r="O780" s="48">
        <f t="shared" ca="1" si="98"/>
        <v>119489500</v>
      </c>
    </row>
    <row r="781" spans="1:15" x14ac:dyDescent="0.25">
      <c r="A781">
        <v>766</v>
      </c>
      <c r="B781" s="85">
        <v>40681</v>
      </c>
      <c r="C781" s="47">
        <v>133.24</v>
      </c>
      <c r="D781" s="47">
        <v>134.5</v>
      </c>
      <c r="E781" s="47">
        <v>132.94999999999999</v>
      </c>
      <c r="F781" s="47">
        <v>134.36000000000001</v>
      </c>
      <c r="G781" s="48">
        <v>135217900</v>
      </c>
      <c r="H781" s="47">
        <v>126.19</v>
      </c>
      <c r="I781" s="51">
        <f t="shared" si="92"/>
        <v>0.93919321226555508</v>
      </c>
      <c r="J781" s="51">
        <f t="shared" ca="1" si="93"/>
        <v>1</v>
      </c>
      <c r="K781" s="47">
        <f t="shared" si="94"/>
        <v>125.14</v>
      </c>
      <c r="L781" s="47">
        <f t="shared" si="95"/>
        <v>126.32</v>
      </c>
      <c r="M781" s="47">
        <f t="shared" si="96"/>
        <v>124.87</v>
      </c>
      <c r="N781" s="47">
        <f t="shared" si="97"/>
        <v>126.19</v>
      </c>
      <c r="O781" s="48">
        <f t="shared" ca="1" si="98"/>
        <v>135217900</v>
      </c>
    </row>
    <row r="782" spans="1:15" x14ac:dyDescent="0.25">
      <c r="A782">
        <v>767</v>
      </c>
      <c r="B782" s="85">
        <v>40680</v>
      </c>
      <c r="C782" s="47">
        <v>132.69</v>
      </c>
      <c r="D782" s="47">
        <v>133.35</v>
      </c>
      <c r="E782" s="47">
        <v>132.12</v>
      </c>
      <c r="F782" s="47">
        <v>133.16999999999999</v>
      </c>
      <c r="G782" s="48">
        <v>192686200</v>
      </c>
      <c r="H782" s="47">
        <v>125.07</v>
      </c>
      <c r="I782" s="51">
        <f t="shared" si="92"/>
        <v>0.93917548997521971</v>
      </c>
      <c r="J782" s="51">
        <f t="shared" ca="1" si="93"/>
        <v>1</v>
      </c>
      <c r="K782" s="47">
        <f t="shared" si="94"/>
        <v>124.62</v>
      </c>
      <c r="L782" s="47">
        <f t="shared" si="95"/>
        <v>125.24</v>
      </c>
      <c r="M782" s="47">
        <f t="shared" si="96"/>
        <v>124.08</v>
      </c>
      <c r="N782" s="47">
        <f t="shared" si="97"/>
        <v>125.07</v>
      </c>
      <c r="O782" s="48">
        <f t="shared" ca="1" si="98"/>
        <v>192686200</v>
      </c>
    </row>
    <row r="783" spans="1:15" x14ac:dyDescent="0.25">
      <c r="A783">
        <v>768</v>
      </c>
      <c r="B783" s="85">
        <v>40679</v>
      </c>
      <c r="C783" s="47">
        <v>133.56</v>
      </c>
      <c r="D783" s="47">
        <v>134.61000000000001</v>
      </c>
      <c r="E783" s="47">
        <v>132.97</v>
      </c>
      <c r="F783" s="47">
        <v>133.19</v>
      </c>
      <c r="G783" s="48">
        <v>141675400</v>
      </c>
      <c r="H783" s="47">
        <v>125.09</v>
      </c>
      <c r="I783" s="51">
        <f t="shared" si="92"/>
        <v>0.93918462347023057</v>
      </c>
      <c r="J783" s="51">
        <f t="shared" ca="1" si="93"/>
        <v>1</v>
      </c>
      <c r="K783" s="47">
        <f t="shared" si="94"/>
        <v>125.44</v>
      </c>
      <c r="L783" s="47">
        <f t="shared" si="95"/>
        <v>126.42</v>
      </c>
      <c r="M783" s="47">
        <f t="shared" si="96"/>
        <v>124.88</v>
      </c>
      <c r="N783" s="47">
        <f t="shared" si="97"/>
        <v>125.09</v>
      </c>
      <c r="O783" s="48">
        <f t="shared" ca="1" si="98"/>
        <v>141675400</v>
      </c>
    </row>
    <row r="784" spans="1:15" x14ac:dyDescent="0.25">
      <c r="A784">
        <v>769</v>
      </c>
      <c r="B784" s="85">
        <v>40676</v>
      </c>
      <c r="C784" s="47">
        <v>135.15</v>
      </c>
      <c r="D784" s="47">
        <v>135.34</v>
      </c>
      <c r="E784" s="47">
        <v>133.56</v>
      </c>
      <c r="F784" s="47">
        <v>134.04</v>
      </c>
      <c r="G784" s="48">
        <v>157444900</v>
      </c>
      <c r="H784" s="47">
        <v>125.89</v>
      </c>
      <c r="I784" s="51">
        <f t="shared" si="92"/>
        <v>0.93919725455088043</v>
      </c>
      <c r="J784" s="51">
        <f t="shared" ca="1" si="93"/>
        <v>1</v>
      </c>
      <c r="K784" s="47">
        <f t="shared" si="94"/>
        <v>126.93</v>
      </c>
      <c r="L784" s="47">
        <f t="shared" si="95"/>
        <v>127.11</v>
      </c>
      <c r="M784" s="47">
        <f t="shared" si="96"/>
        <v>125.44</v>
      </c>
      <c r="N784" s="47">
        <f t="shared" si="97"/>
        <v>125.89</v>
      </c>
      <c r="O784" s="48">
        <f t="shared" ca="1" si="98"/>
        <v>157444900</v>
      </c>
    </row>
    <row r="785" spans="1:15" x14ac:dyDescent="0.25">
      <c r="A785">
        <v>770</v>
      </c>
      <c r="B785" s="85">
        <v>40675</v>
      </c>
      <c r="C785" s="47">
        <v>134.08000000000001</v>
      </c>
      <c r="D785" s="47">
        <v>135.36000000000001</v>
      </c>
      <c r="E785" s="47">
        <v>133.38999999999999</v>
      </c>
      <c r="F785" s="47">
        <v>135.08000000000001</v>
      </c>
      <c r="G785" s="48">
        <v>171550700</v>
      </c>
      <c r="H785" s="47">
        <v>126.86</v>
      </c>
      <c r="I785" s="51">
        <f t="shared" ref="I785:I848" si="99">H785/F785</f>
        <v>0.9391471720461948</v>
      </c>
      <c r="J785" s="51">
        <f t="shared" ref="J785:J848" ca="1" si="100">INDEX(OFFSET($T$15,0,0,$S$13+1,1),MATCH(B785,OFFSET($Q$15,0,0,$S$13+1,1),-1))</f>
        <v>1</v>
      </c>
      <c r="K785" s="47">
        <f t="shared" ref="K785:K848" si="101">ROUND($I785*C785,2)</f>
        <v>125.92</v>
      </c>
      <c r="L785" s="47">
        <f t="shared" ref="L785:L848" si="102">ROUND($I785*D785,2)</f>
        <v>127.12</v>
      </c>
      <c r="M785" s="47">
        <f t="shared" ref="M785:M848" si="103">ROUND($I785*E785,2)</f>
        <v>125.27</v>
      </c>
      <c r="N785" s="47">
        <f t="shared" ref="N785:N848" si="104">ROUND($I785*F785,2)</f>
        <v>126.86</v>
      </c>
      <c r="O785" s="48">
        <f t="shared" ref="O785:O848" ca="1" si="105">G785*J785</f>
        <v>171550700</v>
      </c>
    </row>
    <row r="786" spans="1:15" x14ac:dyDescent="0.25">
      <c r="A786">
        <v>771</v>
      </c>
      <c r="B786" s="85">
        <v>40674</v>
      </c>
      <c r="C786" s="47">
        <v>135.66999999999999</v>
      </c>
      <c r="D786" s="47">
        <v>135.69</v>
      </c>
      <c r="E786" s="47">
        <v>133.82</v>
      </c>
      <c r="F786" s="47">
        <v>134.44</v>
      </c>
      <c r="G786" s="48">
        <v>193564200</v>
      </c>
      <c r="H786" s="47">
        <v>126.26</v>
      </c>
      <c r="I786" s="51">
        <f t="shared" si="99"/>
        <v>0.93915501338887242</v>
      </c>
      <c r="J786" s="51">
        <f t="shared" ca="1" si="100"/>
        <v>1</v>
      </c>
      <c r="K786" s="47">
        <f t="shared" si="101"/>
        <v>127.42</v>
      </c>
      <c r="L786" s="47">
        <f t="shared" si="102"/>
        <v>127.43</v>
      </c>
      <c r="M786" s="47">
        <f t="shared" si="103"/>
        <v>125.68</v>
      </c>
      <c r="N786" s="47">
        <f t="shared" si="104"/>
        <v>126.26</v>
      </c>
      <c r="O786" s="48">
        <f t="shared" ca="1" si="105"/>
        <v>193564200</v>
      </c>
    </row>
    <row r="787" spans="1:15" x14ac:dyDescent="0.25">
      <c r="A787">
        <v>772</v>
      </c>
      <c r="B787" s="85">
        <v>40673</v>
      </c>
      <c r="C787" s="47">
        <v>135.16999999999999</v>
      </c>
      <c r="D787" s="47">
        <v>136.11000000000001</v>
      </c>
      <c r="E787" s="47">
        <v>135</v>
      </c>
      <c r="F787" s="47">
        <v>135.87</v>
      </c>
      <c r="G787" s="48">
        <v>114806900</v>
      </c>
      <c r="H787" s="47">
        <v>127.61</v>
      </c>
      <c r="I787" s="51">
        <f t="shared" si="99"/>
        <v>0.93920659453889743</v>
      </c>
      <c r="J787" s="51">
        <f t="shared" ca="1" si="100"/>
        <v>1</v>
      </c>
      <c r="K787" s="47">
        <f t="shared" si="101"/>
        <v>126.95</v>
      </c>
      <c r="L787" s="47">
        <f t="shared" si="102"/>
        <v>127.84</v>
      </c>
      <c r="M787" s="47">
        <f t="shared" si="103"/>
        <v>126.79</v>
      </c>
      <c r="N787" s="47">
        <f t="shared" si="104"/>
        <v>127.61</v>
      </c>
      <c r="O787" s="48">
        <f t="shared" ca="1" si="105"/>
        <v>114806900</v>
      </c>
    </row>
    <row r="788" spans="1:15" x14ac:dyDescent="0.25">
      <c r="A788">
        <v>773</v>
      </c>
      <c r="B788" s="85">
        <v>40672</v>
      </c>
      <c r="C788" s="47">
        <v>134.19</v>
      </c>
      <c r="D788" s="47">
        <v>135.11000000000001</v>
      </c>
      <c r="E788" s="47">
        <v>133.97999999999999</v>
      </c>
      <c r="F788" s="47">
        <v>134.72</v>
      </c>
      <c r="G788" s="48">
        <v>114104500</v>
      </c>
      <c r="H788" s="47">
        <v>126.53</v>
      </c>
      <c r="I788" s="51">
        <f t="shared" si="99"/>
        <v>0.93920724465558192</v>
      </c>
      <c r="J788" s="51">
        <f t="shared" ca="1" si="100"/>
        <v>1</v>
      </c>
      <c r="K788" s="47">
        <f t="shared" si="101"/>
        <v>126.03</v>
      </c>
      <c r="L788" s="47">
        <f t="shared" si="102"/>
        <v>126.9</v>
      </c>
      <c r="M788" s="47">
        <f t="shared" si="103"/>
        <v>125.83</v>
      </c>
      <c r="N788" s="47">
        <f t="shared" si="104"/>
        <v>126.53</v>
      </c>
      <c r="O788" s="48">
        <f t="shared" ca="1" si="105"/>
        <v>114104500</v>
      </c>
    </row>
    <row r="789" spans="1:15" x14ac:dyDescent="0.25">
      <c r="A789">
        <v>774</v>
      </c>
      <c r="B789" s="85">
        <v>40669</v>
      </c>
      <c r="C789" s="47">
        <v>134.94</v>
      </c>
      <c r="D789" s="47">
        <v>135.63</v>
      </c>
      <c r="E789" s="47">
        <v>133.68</v>
      </c>
      <c r="F789" s="47">
        <v>134.19999999999999</v>
      </c>
      <c r="G789" s="48">
        <v>222787200</v>
      </c>
      <c r="H789" s="47">
        <v>126.04</v>
      </c>
      <c r="I789" s="51">
        <f t="shared" si="99"/>
        <v>0.93919523099850977</v>
      </c>
      <c r="J789" s="51">
        <f t="shared" ca="1" si="100"/>
        <v>1</v>
      </c>
      <c r="K789" s="47">
        <f t="shared" si="101"/>
        <v>126.74</v>
      </c>
      <c r="L789" s="47">
        <f t="shared" si="102"/>
        <v>127.38</v>
      </c>
      <c r="M789" s="47">
        <f t="shared" si="103"/>
        <v>125.55</v>
      </c>
      <c r="N789" s="47">
        <f t="shared" si="104"/>
        <v>126.04</v>
      </c>
      <c r="O789" s="48">
        <f t="shared" ca="1" si="105"/>
        <v>222787200</v>
      </c>
    </row>
    <row r="790" spans="1:15" x14ac:dyDescent="0.25">
      <c r="A790">
        <v>775</v>
      </c>
      <c r="B790" s="85">
        <v>40668</v>
      </c>
      <c r="C790" s="47">
        <v>134.08000000000001</v>
      </c>
      <c r="D790" s="47">
        <v>134.94999999999999</v>
      </c>
      <c r="E790" s="47">
        <v>133.02000000000001</v>
      </c>
      <c r="F790" s="47">
        <v>133.61000000000001</v>
      </c>
      <c r="G790" s="48">
        <v>226900000</v>
      </c>
      <c r="H790" s="47">
        <v>125.48</v>
      </c>
      <c r="I790" s="51">
        <f t="shared" si="99"/>
        <v>0.93915126113314862</v>
      </c>
      <c r="J790" s="51">
        <f t="shared" ca="1" si="100"/>
        <v>1</v>
      </c>
      <c r="K790" s="47">
        <f t="shared" si="101"/>
        <v>125.92</v>
      </c>
      <c r="L790" s="47">
        <f t="shared" si="102"/>
        <v>126.74</v>
      </c>
      <c r="M790" s="47">
        <f t="shared" si="103"/>
        <v>124.93</v>
      </c>
      <c r="N790" s="47">
        <f t="shared" si="104"/>
        <v>125.48</v>
      </c>
      <c r="O790" s="48">
        <f t="shared" ca="1" si="105"/>
        <v>226900000</v>
      </c>
    </row>
    <row r="791" spans="1:15" x14ac:dyDescent="0.25">
      <c r="A791">
        <v>776</v>
      </c>
      <c r="B791" s="85">
        <v>40667</v>
      </c>
      <c r="C791" s="47">
        <v>135.66999999999999</v>
      </c>
      <c r="D791" s="47">
        <v>135.72999999999999</v>
      </c>
      <c r="E791" s="47">
        <v>134.22999999999999</v>
      </c>
      <c r="F791" s="47">
        <v>134.83000000000001</v>
      </c>
      <c r="G791" s="48">
        <v>182678500</v>
      </c>
      <c r="H791" s="47">
        <v>126.63</v>
      </c>
      <c r="I791" s="51">
        <f t="shared" si="99"/>
        <v>0.93918267447897341</v>
      </c>
      <c r="J791" s="51">
        <f t="shared" ca="1" si="100"/>
        <v>1</v>
      </c>
      <c r="K791" s="47">
        <f t="shared" si="101"/>
        <v>127.42</v>
      </c>
      <c r="L791" s="47">
        <f t="shared" si="102"/>
        <v>127.48</v>
      </c>
      <c r="M791" s="47">
        <f t="shared" si="103"/>
        <v>126.07</v>
      </c>
      <c r="N791" s="47">
        <f t="shared" si="104"/>
        <v>126.63</v>
      </c>
      <c r="O791" s="48">
        <f t="shared" ca="1" si="105"/>
        <v>182678500</v>
      </c>
    </row>
    <row r="792" spans="1:15" x14ac:dyDescent="0.25">
      <c r="A792">
        <v>777</v>
      </c>
      <c r="B792" s="85">
        <v>40666</v>
      </c>
      <c r="C792" s="47">
        <v>135.96</v>
      </c>
      <c r="D792" s="47">
        <v>136.19</v>
      </c>
      <c r="E792" s="47">
        <v>135.04</v>
      </c>
      <c r="F792" s="47">
        <v>135.72999999999999</v>
      </c>
      <c r="G792" s="48">
        <v>138375000</v>
      </c>
      <c r="H792" s="47">
        <v>127.47</v>
      </c>
      <c r="I792" s="51">
        <f t="shared" si="99"/>
        <v>0.93914388860237241</v>
      </c>
      <c r="J792" s="51">
        <f t="shared" ca="1" si="100"/>
        <v>1</v>
      </c>
      <c r="K792" s="47">
        <f t="shared" si="101"/>
        <v>127.69</v>
      </c>
      <c r="L792" s="47">
        <f t="shared" si="102"/>
        <v>127.9</v>
      </c>
      <c r="M792" s="47">
        <f t="shared" si="103"/>
        <v>126.82</v>
      </c>
      <c r="N792" s="47">
        <f t="shared" si="104"/>
        <v>127.47</v>
      </c>
      <c r="O792" s="48">
        <f t="shared" ca="1" si="105"/>
        <v>138375000</v>
      </c>
    </row>
    <row r="793" spans="1:15" x14ac:dyDescent="0.25">
      <c r="A793">
        <v>778</v>
      </c>
      <c r="B793" s="85">
        <v>40665</v>
      </c>
      <c r="C793" s="47">
        <v>137.07</v>
      </c>
      <c r="D793" s="47">
        <v>137.18</v>
      </c>
      <c r="E793" s="47">
        <v>135.94999999999999</v>
      </c>
      <c r="F793" s="47">
        <v>136.22</v>
      </c>
      <c r="G793" s="48">
        <v>126278700</v>
      </c>
      <c r="H793" s="47">
        <v>127.93</v>
      </c>
      <c r="I793" s="51">
        <f t="shared" si="99"/>
        <v>0.9391425635002203</v>
      </c>
      <c r="J793" s="51">
        <f t="shared" ca="1" si="100"/>
        <v>1</v>
      </c>
      <c r="K793" s="47">
        <f t="shared" si="101"/>
        <v>128.72999999999999</v>
      </c>
      <c r="L793" s="47">
        <f t="shared" si="102"/>
        <v>128.83000000000001</v>
      </c>
      <c r="M793" s="47">
        <f t="shared" si="103"/>
        <v>127.68</v>
      </c>
      <c r="N793" s="47">
        <f t="shared" si="104"/>
        <v>127.93</v>
      </c>
      <c r="O793" s="48">
        <f t="shared" ca="1" si="105"/>
        <v>126278700</v>
      </c>
    </row>
    <row r="794" spans="1:15" x14ac:dyDescent="0.25">
      <c r="A794">
        <v>779</v>
      </c>
      <c r="B794" s="85">
        <v>40662</v>
      </c>
      <c r="C794" s="47">
        <v>136.16</v>
      </c>
      <c r="D794" s="47">
        <v>136.57</v>
      </c>
      <c r="E794" s="47">
        <v>135.97999999999999</v>
      </c>
      <c r="F794" s="47">
        <v>136.43</v>
      </c>
      <c r="G794" s="48">
        <v>115094100</v>
      </c>
      <c r="H794" s="47">
        <v>128.13</v>
      </c>
      <c r="I794" s="51">
        <f t="shared" si="99"/>
        <v>0.93916294070219153</v>
      </c>
      <c r="J794" s="51">
        <f t="shared" ca="1" si="100"/>
        <v>1</v>
      </c>
      <c r="K794" s="47">
        <f t="shared" si="101"/>
        <v>127.88</v>
      </c>
      <c r="L794" s="47">
        <f t="shared" si="102"/>
        <v>128.26</v>
      </c>
      <c r="M794" s="47">
        <f t="shared" si="103"/>
        <v>127.71</v>
      </c>
      <c r="N794" s="47">
        <f t="shared" si="104"/>
        <v>128.13</v>
      </c>
      <c r="O794" s="48">
        <f t="shared" ca="1" si="105"/>
        <v>115094100</v>
      </c>
    </row>
    <row r="795" spans="1:15" x14ac:dyDescent="0.25">
      <c r="A795">
        <v>780</v>
      </c>
      <c r="B795" s="85">
        <v>40661</v>
      </c>
      <c r="C795" s="47">
        <v>135.43</v>
      </c>
      <c r="D795" s="47">
        <v>136.29</v>
      </c>
      <c r="E795" s="47">
        <v>135.41</v>
      </c>
      <c r="F795" s="47">
        <v>136.11000000000001</v>
      </c>
      <c r="G795" s="48">
        <v>124791100</v>
      </c>
      <c r="H795" s="47">
        <v>127.83</v>
      </c>
      <c r="I795" s="51">
        <f t="shared" si="99"/>
        <v>0.93916685034163538</v>
      </c>
      <c r="J795" s="51">
        <f t="shared" ca="1" si="100"/>
        <v>1</v>
      </c>
      <c r="K795" s="47">
        <f t="shared" si="101"/>
        <v>127.19</v>
      </c>
      <c r="L795" s="47">
        <f t="shared" si="102"/>
        <v>128</v>
      </c>
      <c r="M795" s="47">
        <f t="shared" si="103"/>
        <v>127.17</v>
      </c>
      <c r="N795" s="47">
        <f t="shared" si="104"/>
        <v>127.83</v>
      </c>
      <c r="O795" s="48">
        <f t="shared" ca="1" si="105"/>
        <v>124791100</v>
      </c>
    </row>
    <row r="796" spans="1:15" x14ac:dyDescent="0.25">
      <c r="A796">
        <v>781</v>
      </c>
      <c r="B796" s="85">
        <v>40660</v>
      </c>
      <c r="C796" s="47">
        <v>135.05000000000001</v>
      </c>
      <c r="D796" s="47">
        <v>135.87</v>
      </c>
      <c r="E796" s="47">
        <v>134.5</v>
      </c>
      <c r="F796" s="47">
        <v>135.66999999999999</v>
      </c>
      <c r="G796" s="48">
        <v>143031000</v>
      </c>
      <c r="H796" s="47">
        <v>127.42</v>
      </c>
      <c r="I796" s="51">
        <f t="shared" si="99"/>
        <v>0.93919068327559529</v>
      </c>
      <c r="J796" s="51">
        <f t="shared" ca="1" si="100"/>
        <v>1</v>
      </c>
      <c r="K796" s="47">
        <f t="shared" si="101"/>
        <v>126.84</v>
      </c>
      <c r="L796" s="47">
        <f t="shared" si="102"/>
        <v>127.61</v>
      </c>
      <c r="M796" s="47">
        <f t="shared" si="103"/>
        <v>126.32</v>
      </c>
      <c r="N796" s="47">
        <f t="shared" si="104"/>
        <v>127.42</v>
      </c>
      <c r="O796" s="48">
        <f t="shared" ca="1" si="105"/>
        <v>143031000</v>
      </c>
    </row>
    <row r="797" spans="1:15" x14ac:dyDescent="0.25">
      <c r="A797">
        <v>782</v>
      </c>
      <c r="B797" s="85">
        <v>40659</v>
      </c>
      <c r="C797" s="47">
        <v>134.05000000000001</v>
      </c>
      <c r="D797" s="47">
        <v>135.06</v>
      </c>
      <c r="E797" s="47">
        <v>133.91</v>
      </c>
      <c r="F797" s="47">
        <v>134.79</v>
      </c>
      <c r="G797" s="48">
        <v>146600000</v>
      </c>
      <c r="H797" s="47">
        <v>126.59</v>
      </c>
      <c r="I797" s="51">
        <f t="shared" si="99"/>
        <v>0.93916462645596865</v>
      </c>
      <c r="J797" s="51">
        <f t="shared" ca="1" si="100"/>
        <v>1</v>
      </c>
      <c r="K797" s="47">
        <f t="shared" si="101"/>
        <v>125.9</v>
      </c>
      <c r="L797" s="47">
        <f t="shared" si="102"/>
        <v>126.84</v>
      </c>
      <c r="M797" s="47">
        <f t="shared" si="103"/>
        <v>125.76</v>
      </c>
      <c r="N797" s="47">
        <f t="shared" si="104"/>
        <v>126.59</v>
      </c>
      <c r="O797" s="48">
        <f t="shared" ca="1" si="105"/>
        <v>146600000</v>
      </c>
    </row>
    <row r="798" spans="1:15" x14ac:dyDescent="0.25">
      <c r="A798">
        <v>783</v>
      </c>
      <c r="B798" s="85">
        <v>40658</v>
      </c>
      <c r="C798" s="47">
        <v>133.68</v>
      </c>
      <c r="D798" s="47">
        <v>133.86000000000001</v>
      </c>
      <c r="E798" s="47">
        <v>133.19999999999999</v>
      </c>
      <c r="F798" s="47">
        <v>133.63999999999999</v>
      </c>
      <c r="G798" s="48">
        <v>65757100</v>
      </c>
      <c r="H798" s="47">
        <v>125.51</v>
      </c>
      <c r="I798" s="51">
        <f t="shared" si="99"/>
        <v>0.93916492068243052</v>
      </c>
      <c r="J798" s="51">
        <f t="shared" ca="1" si="100"/>
        <v>1</v>
      </c>
      <c r="K798" s="47">
        <f t="shared" si="101"/>
        <v>125.55</v>
      </c>
      <c r="L798" s="47">
        <f t="shared" si="102"/>
        <v>125.72</v>
      </c>
      <c r="M798" s="47">
        <f t="shared" si="103"/>
        <v>125.1</v>
      </c>
      <c r="N798" s="47">
        <f t="shared" si="104"/>
        <v>125.51</v>
      </c>
      <c r="O798" s="48">
        <f t="shared" ca="1" si="105"/>
        <v>65757100</v>
      </c>
    </row>
    <row r="799" spans="1:15" x14ac:dyDescent="0.25">
      <c r="A799">
        <v>784</v>
      </c>
      <c r="B799" s="85">
        <v>40654</v>
      </c>
      <c r="C799" s="47">
        <v>133.79</v>
      </c>
      <c r="D799" s="47">
        <v>133.84</v>
      </c>
      <c r="E799" s="47">
        <v>133.1</v>
      </c>
      <c r="F799" s="47">
        <v>133.78</v>
      </c>
      <c r="G799" s="48">
        <v>135935400</v>
      </c>
      <c r="H799" s="47">
        <v>125.64</v>
      </c>
      <c r="I799" s="51">
        <f t="shared" si="99"/>
        <v>0.93915383465390945</v>
      </c>
      <c r="J799" s="51">
        <f t="shared" ca="1" si="100"/>
        <v>1</v>
      </c>
      <c r="K799" s="47">
        <f t="shared" si="101"/>
        <v>125.65</v>
      </c>
      <c r="L799" s="47">
        <f t="shared" si="102"/>
        <v>125.7</v>
      </c>
      <c r="M799" s="47">
        <f t="shared" si="103"/>
        <v>125</v>
      </c>
      <c r="N799" s="47">
        <f t="shared" si="104"/>
        <v>125.64</v>
      </c>
      <c r="O799" s="48">
        <f t="shared" ca="1" si="105"/>
        <v>135935400</v>
      </c>
    </row>
    <row r="800" spans="1:15" x14ac:dyDescent="0.25">
      <c r="A800">
        <v>785</v>
      </c>
      <c r="B800" s="85">
        <v>40653</v>
      </c>
      <c r="C800" s="47">
        <v>132.88</v>
      </c>
      <c r="D800" s="47">
        <v>133.38999999999999</v>
      </c>
      <c r="E800" s="47">
        <v>132.79</v>
      </c>
      <c r="F800" s="47">
        <v>133.1</v>
      </c>
      <c r="G800" s="48">
        <v>156133800</v>
      </c>
      <c r="H800" s="47">
        <v>125</v>
      </c>
      <c r="I800" s="51">
        <f t="shared" si="99"/>
        <v>0.9391435011269722</v>
      </c>
      <c r="J800" s="51">
        <f t="shared" ca="1" si="100"/>
        <v>1</v>
      </c>
      <c r="K800" s="47">
        <f t="shared" si="101"/>
        <v>124.79</v>
      </c>
      <c r="L800" s="47">
        <f t="shared" si="102"/>
        <v>125.27</v>
      </c>
      <c r="M800" s="47">
        <f t="shared" si="103"/>
        <v>124.71</v>
      </c>
      <c r="N800" s="47">
        <f t="shared" si="104"/>
        <v>125</v>
      </c>
      <c r="O800" s="48">
        <f t="shared" ca="1" si="105"/>
        <v>156133800</v>
      </c>
    </row>
    <row r="801" spans="1:15" x14ac:dyDescent="0.25">
      <c r="A801">
        <v>786</v>
      </c>
      <c r="B801" s="85">
        <v>40652</v>
      </c>
      <c r="C801" s="47">
        <v>130.76</v>
      </c>
      <c r="D801" s="47">
        <v>131.35</v>
      </c>
      <c r="E801" s="47">
        <v>130.44</v>
      </c>
      <c r="F801" s="47">
        <v>131.31</v>
      </c>
      <c r="G801" s="48">
        <v>124258800</v>
      </c>
      <c r="H801" s="47">
        <v>123.32</v>
      </c>
      <c r="I801" s="51">
        <f t="shared" si="99"/>
        <v>0.9391516259233873</v>
      </c>
      <c r="J801" s="51">
        <f t="shared" ca="1" si="100"/>
        <v>1</v>
      </c>
      <c r="K801" s="47">
        <f t="shared" si="101"/>
        <v>122.8</v>
      </c>
      <c r="L801" s="47">
        <f t="shared" si="102"/>
        <v>123.36</v>
      </c>
      <c r="M801" s="47">
        <f t="shared" si="103"/>
        <v>122.5</v>
      </c>
      <c r="N801" s="47">
        <f t="shared" si="104"/>
        <v>123.32</v>
      </c>
      <c r="O801" s="48">
        <f t="shared" ca="1" si="105"/>
        <v>124258800</v>
      </c>
    </row>
    <row r="802" spans="1:15" x14ac:dyDescent="0.25">
      <c r="A802">
        <v>787</v>
      </c>
      <c r="B802" s="85">
        <v>40651</v>
      </c>
      <c r="C802" s="47">
        <v>130.59</v>
      </c>
      <c r="D802" s="47">
        <v>132.03</v>
      </c>
      <c r="E802" s="47">
        <v>129.51</v>
      </c>
      <c r="F802" s="47">
        <v>130.56</v>
      </c>
      <c r="G802" s="48">
        <v>210759300</v>
      </c>
      <c r="H802" s="47">
        <v>122.62</v>
      </c>
      <c r="I802" s="51">
        <f t="shared" si="99"/>
        <v>0.93918504901960786</v>
      </c>
      <c r="J802" s="51">
        <f t="shared" ca="1" si="100"/>
        <v>1</v>
      </c>
      <c r="K802" s="47">
        <f t="shared" si="101"/>
        <v>122.65</v>
      </c>
      <c r="L802" s="47">
        <f t="shared" si="102"/>
        <v>124</v>
      </c>
      <c r="M802" s="47">
        <f t="shared" si="103"/>
        <v>121.63</v>
      </c>
      <c r="N802" s="47">
        <f t="shared" si="104"/>
        <v>122.62</v>
      </c>
      <c r="O802" s="48">
        <f t="shared" ca="1" si="105"/>
        <v>210759300</v>
      </c>
    </row>
    <row r="803" spans="1:15" x14ac:dyDescent="0.25">
      <c r="A803">
        <v>788</v>
      </c>
      <c r="B803" s="85">
        <v>40648</v>
      </c>
      <c r="C803" s="47">
        <v>131.80000000000001</v>
      </c>
      <c r="D803" s="47">
        <v>132.37</v>
      </c>
      <c r="E803" s="47">
        <v>131.41</v>
      </c>
      <c r="F803" s="47">
        <v>132.04</v>
      </c>
      <c r="G803" s="48">
        <v>170006700</v>
      </c>
      <c r="H803" s="47">
        <v>124.01</v>
      </c>
      <c r="I803" s="51">
        <f t="shared" si="99"/>
        <v>0.93918509542562867</v>
      </c>
      <c r="J803" s="51">
        <f t="shared" ca="1" si="100"/>
        <v>1</v>
      </c>
      <c r="K803" s="47">
        <f t="shared" si="101"/>
        <v>123.78</v>
      </c>
      <c r="L803" s="47">
        <f t="shared" si="102"/>
        <v>124.32</v>
      </c>
      <c r="M803" s="47">
        <f t="shared" si="103"/>
        <v>123.42</v>
      </c>
      <c r="N803" s="47">
        <f t="shared" si="104"/>
        <v>124.01</v>
      </c>
      <c r="O803" s="48">
        <f t="shared" ca="1" si="105"/>
        <v>170006700</v>
      </c>
    </row>
    <row r="804" spans="1:15" x14ac:dyDescent="0.25">
      <c r="A804">
        <v>789</v>
      </c>
      <c r="B804" s="85">
        <v>40647</v>
      </c>
      <c r="C804" s="47">
        <v>130.69999999999999</v>
      </c>
      <c r="D804" s="47">
        <v>131.76</v>
      </c>
      <c r="E804" s="47">
        <v>130.27000000000001</v>
      </c>
      <c r="F804" s="47">
        <v>131.56</v>
      </c>
      <c r="G804" s="48">
        <v>161220400</v>
      </c>
      <c r="H804" s="47">
        <v>123.56</v>
      </c>
      <c r="I804" s="51">
        <f t="shared" si="99"/>
        <v>0.93919124353906958</v>
      </c>
      <c r="J804" s="51">
        <f t="shared" ca="1" si="100"/>
        <v>1</v>
      </c>
      <c r="K804" s="47">
        <f t="shared" si="101"/>
        <v>122.75</v>
      </c>
      <c r="L804" s="47">
        <f t="shared" si="102"/>
        <v>123.75</v>
      </c>
      <c r="M804" s="47">
        <f t="shared" si="103"/>
        <v>122.35</v>
      </c>
      <c r="N804" s="47">
        <f t="shared" si="104"/>
        <v>123.56</v>
      </c>
      <c r="O804" s="48">
        <f t="shared" ca="1" si="105"/>
        <v>161220400</v>
      </c>
    </row>
    <row r="805" spans="1:15" x14ac:dyDescent="0.25">
      <c r="A805">
        <v>790</v>
      </c>
      <c r="B805" s="85">
        <v>40646</v>
      </c>
      <c r="C805" s="47">
        <v>132.08000000000001</v>
      </c>
      <c r="D805" s="47">
        <v>132.18</v>
      </c>
      <c r="E805" s="47">
        <v>130.96</v>
      </c>
      <c r="F805" s="47">
        <v>131.46</v>
      </c>
      <c r="G805" s="48">
        <v>162059000</v>
      </c>
      <c r="H805" s="47">
        <v>123.46</v>
      </c>
      <c r="I805" s="51">
        <f t="shared" si="99"/>
        <v>0.93914498706830962</v>
      </c>
      <c r="J805" s="51">
        <f t="shared" ca="1" si="100"/>
        <v>1</v>
      </c>
      <c r="K805" s="47">
        <f t="shared" si="101"/>
        <v>124.04</v>
      </c>
      <c r="L805" s="47">
        <f t="shared" si="102"/>
        <v>124.14</v>
      </c>
      <c r="M805" s="47">
        <f t="shared" si="103"/>
        <v>122.99</v>
      </c>
      <c r="N805" s="47">
        <f t="shared" si="104"/>
        <v>123.46</v>
      </c>
      <c r="O805" s="48">
        <f t="shared" ca="1" si="105"/>
        <v>162059000</v>
      </c>
    </row>
    <row r="806" spans="1:15" x14ac:dyDescent="0.25">
      <c r="A806">
        <v>791</v>
      </c>
      <c r="B806" s="85">
        <v>40645</v>
      </c>
      <c r="C806" s="47">
        <v>131.72</v>
      </c>
      <c r="D806" s="47">
        <v>131.97999999999999</v>
      </c>
      <c r="E806" s="47">
        <v>130.99</v>
      </c>
      <c r="F806" s="47">
        <v>131.47</v>
      </c>
      <c r="G806" s="48">
        <v>161187400</v>
      </c>
      <c r="H806" s="47">
        <v>123.47</v>
      </c>
      <c r="I806" s="51">
        <f t="shared" si="99"/>
        <v>0.93914961588195023</v>
      </c>
      <c r="J806" s="51">
        <f t="shared" ca="1" si="100"/>
        <v>1</v>
      </c>
      <c r="K806" s="47">
        <f t="shared" si="101"/>
        <v>123.7</v>
      </c>
      <c r="L806" s="47">
        <f t="shared" si="102"/>
        <v>123.95</v>
      </c>
      <c r="M806" s="47">
        <f t="shared" si="103"/>
        <v>123.02</v>
      </c>
      <c r="N806" s="47">
        <f t="shared" si="104"/>
        <v>123.47</v>
      </c>
      <c r="O806" s="48">
        <f t="shared" ca="1" si="105"/>
        <v>161187400</v>
      </c>
    </row>
    <row r="807" spans="1:15" x14ac:dyDescent="0.25">
      <c r="A807">
        <v>792</v>
      </c>
      <c r="B807" s="85">
        <v>40644</v>
      </c>
      <c r="C807" s="47">
        <v>133</v>
      </c>
      <c r="D807" s="47">
        <v>133.44999999999999</v>
      </c>
      <c r="E807" s="47">
        <v>132.13999999999999</v>
      </c>
      <c r="F807" s="47">
        <v>132.46</v>
      </c>
      <c r="G807" s="48">
        <v>121385400</v>
      </c>
      <c r="H807" s="47">
        <v>124.4</v>
      </c>
      <c r="I807" s="51">
        <f t="shared" si="99"/>
        <v>0.93915144194473799</v>
      </c>
      <c r="J807" s="51">
        <f t="shared" ca="1" si="100"/>
        <v>1</v>
      </c>
      <c r="K807" s="47">
        <f t="shared" si="101"/>
        <v>124.91</v>
      </c>
      <c r="L807" s="47">
        <f t="shared" si="102"/>
        <v>125.33</v>
      </c>
      <c r="M807" s="47">
        <f t="shared" si="103"/>
        <v>124.1</v>
      </c>
      <c r="N807" s="47">
        <f t="shared" si="104"/>
        <v>124.4</v>
      </c>
      <c r="O807" s="48">
        <f t="shared" ca="1" si="105"/>
        <v>121385400</v>
      </c>
    </row>
    <row r="808" spans="1:15" x14ac:dyDescent="0.25">
      <c r="A808">
        <v>793</v>
      </c>
      <c r="B808" s="85">
        <v>40641</v>
      </c>
      <c r="C808" s="47">
        <v>133.91</v>
      </c>
      <c r="D808" s="47">
        <v>133.99</v>
      </c>
      <c r="E808" s="47">
        <v>132.31</v>
      </c>
      <c r="F808" s="47">
        <v>132.86000000000001</v>
      </c>
      <c r="G808" s="48">
        <v>147945400</v>
      </c>
      <c r="H808" s="47">
        <v>124.78</v>
      </c>
      <c r="I808" s="51">
        <f t="shared" si="99"/>
        <v>0.93918410356766513</v>
      </c>
      <c r="J808" s="51">
        <f t="shared" ca="1" si="100"/>
        <v>1</v>
      </c>
      <c r="K808" s="47">
        <f t="shared" si="101"/>
        <v>125.77</v>
      </c>
      <c r="L808" s="47">
        <f t="shared" si="102"/>
        <v>125.84</v>
      </c>
      <c r="M808" s="47">
        <f t="shared" si="103"/>
        <v>124.26</v>
      </c>
      <c r="N808" s="47">
        <f t="shared" si="104"/>
        <v>124.78</v>
      </c>
      <c r="O808" s="48">
        <f t="shared" ca="1" si="105"/>
        <v>147945400</v>
      </c>
    </row>
    <row r="809" spans="1:15" x14ac:dyDescent="0.25">
      <c r="A809">
        <v>794</v>
      </c>
      <c r="B809" s="85">
        <v>40640</v>
      </c>
      <c r="C809" s="47">
        <v>133.41999999999999</v>
      </c>
      <c r="D809" s="47">
        <v>133.97999999999999</v>
      </c>
      <c r="E809" s="47">
        <v>132.66</v>
      </c>
      <c r="F809" s="47">
        <v>133.32</v>
      </c>
      <c r="G809" s="48">
        <v>170731500</v>
      </c>
      <c r="H809" s="47">
        <v>125.21</v>
      </c>
      <c r="I809" s="51">
        <f t="shared" si="99"/>
        <v>0.93916891689168913</v>
      </c>
      <c r="J809" s="51">
        <f t="shared" ca="1" si="100"/>
        <v>1</v>
      </c>
      <c r="K809" s="47">
        <f t="shared" si="101"/>
        <v>125.3</v>
      </c>
      <c r="L809" s="47">
        <f t="shared" si="102"/>
        <v>125.83</v>
      </c>
      <c r="M809" s="47">
        <f t="shared" si="103"/>
        <v>124.59</v>
      </c>
      <c r="N809" s="47">
        <f t="shared" si="104"/>
        <v>125.21</v>
      </c>
      <c r="O809" s="48">
        <f t="shared" ca="1" si="105"/>
        <v>170731500</v>
      </c>
    </row>
    <row r="810" spans="1:15" x14ac:dyDescent="0.25">
      <c r="A810">
        <v>795</v>
      </c>
      <c r="B810" s="85">
        <v>40639</v>
      </c>
      <c r="C810" s="47">
        <v>133.88</v>
      </c>
      <c r="D810" s="47">
        <v>134</v>
      </c>
      <c r="E810" s="47">
        <v>133.12</v>
      </c>
      <c r="F810" s="47">
        <v>133.66</v>
      </c>
      <c r="G810" s="48">
        <v>120411600</v>
      </c>
      <c r="H810" s="47">
        <v>125.53</v>
      </c>
      <c r="I810" s="51">
        <f t="shared" si="99"/>
        <v>0.93917402364207692</v>
      </c>
      <c r="J810" s="51">
        <f t="shared" ca="1" si="100"/>
        <v>1</v>
      </c>
      <c r="K810" s="47">
        <f t="shared" si="101"/>
        <v>125.74</v>
      </c>
      <c r="L810" s="47">
        <f t="shared" si="102"/>
        <v>125.85</v>
      </c>
      <c r="M810" s="47">
        <f t="shared" si="103"/>
        <v>125.02</v>
      </c>
      <c r="N810" s="47">
        <f t="shared" si="104"/>
        <v>125.53</v>
      </c>
      <c r="O810" s="48">
        <f t="shared" ca="1" si="105"/>
        <v>120411600</v>
      </c>
    </row>
    <row r="811" spans="1:15" x14ac:dyDescent="0.25">
      <c r="A811">
        <v>796</v>
      </c>
      <c r="B811" s="85">
        <v>40638</v>
      </c>
      <c r="C811" s="47">
        <v>133</v>
      </c>
      <c r="D811" s="47">
        <v>133.83000000000001</v>
      </c>
      <c r="E811" s="47">
        <v>132.94</v>
      </c>
      <c r="F811" s="47">
        <v>133.24</v>
      </c>
      <c r="G811" s="48">
        <v>120791500</v>
      </c>
      <c r="H811" s="47">
        <v>125.14</v>
      </c>
      <c r="I811" s="51">
        <f t="shared" si="99"/>
        <v>0.93920744521164812</v>
      </c>
      <c r="J811" s="51">
        <f t="shared" ca="1" si="100"/>
        <v>1</v>
      </c>
      <c r="K811" s="47">
        <f t="shared" si="101"/>
        <v>124.91</v>
      </c>
      <c r="L811" s="47">
        <f t="shared" si="102"/>
        <v>125.69</v>
      </c>
      <c r="M811" s="47">
        <f t="shared" si="103"/>
        <v>124.86</v>
      </c>
      <c r="N811" s="47">
        <f t="shared" si="104"/>
        <v>125.14</v>
      </c>
      <c r="O811" s="48">
        <f t="shared" ca="1" si="105"/>
        <v>120791500</v>
      </c>
    </row>
    <row r="812" spans="1:15" x14ac:dyDescent="0.25">
      <c r="A812">
        <v>797</v>
      </c>
      <c r="B812" s="85">
        <v>40637</v>
      </c>
      <c r="C812" s="47">
        <v>133.43</v>
      </c>
      <c r="D812" s="47">
        <v>133.66999999999999</v>
      </c>
      <c r="E812" s="47">
        <v>132.88</v>
      </c>
      <c r="F812" s="47">
        <v>133.26</v>
      </c>
      <c r="G812" s="48">
        <v>100768900</v>
      </c>
      <c r="H812" s="47">
        <v>125.15</v>
      </c>
      <c r="I812" s="51">
        <f t="shared" si="99"/>
        <v>0.93914152784031224</v>
      </c>
      <c r="J812" s="51">
        <f t="shared" ca="1" si="100"/>
        <v>1</v>
      </c>
      <c r="K812" s="47">
        <f t="shared" si="101"/>
        <v>125.31</v>
      </c>
      <c r="L812" s="47">
        <f t="shared" si="102"/>
        <v>125.54</v>
      </c>
      <c r="M812" s="47">
        <f t="shared" si="103"/>
        <v>124.79</v>
      </c>
      <c r="N812" s="47">
        <f t="shared" si="104"/>
        <v>125.15</v>
      </c>
      <c r="O812" s="48">
        <f t="shared" ca="1" si="105"/>
        <v>100768900</v>
      </c>
    </row>
    <row r="813" spans="1:15" x14ac:dyDescent="0.25">
      <c r="A813">
        <v>798</v>
      </c>
      <c r="B813" s="85">
        <v>40634</v>
      </c>
      <c r="C813" s="47">
        <v>133.41</v>
      </c>
      <c r="D813" s="47">
        <v>133.77000000000001</v>
      </c>
      <c r="E813" s="47">
        <v>132.83000000000001</v>
      </c>
      <c r="F813" s="47">
        <v>133.15</v>
      </c>
      <c r="G813" s="48">
        <v>153850100</v>
      </c>
      <c r="H813" s="47">
        <v>125.05</v>
      </c>
      <c r="I813" s="51">
        <f t="shared" si="99"/>
        <v>0.93916635373638746</v>
      </c>
      <c r="J813" s="51">
        <f t="shared" ca="1" si="100"/>
        <v>1</v>
      </c>
      <c r="K813" s="47">
        <f t="shared" si="101"/>
        <v>125.29</v>
      </c>
      <c r="L813" s="47">
        <f t="shared" si="102"/>
        <v>125.63</v>
      </c>
      <c r="M813" s="47">
        <f t="shared" si="103"/>
        <v>124.75</v>
      </c>
      <c r="N813" s="47">
        <f t="shared" si="104"/>
        <v>125.05</v>
      </c>
      <c r="O813" s="48">
        <f t="shared" ca="1" si="105"/>
        <v>153850100</v>
      </c>
    </row>
    <row r="814" spans="1:15" x14ac:dyDescent="0.25">
      <c r="A814">
        <v>799</v>
      </c>
      <c r="B814" s="85">
        <v>40633</v>
      </c>
      <c r="C814" s="47">
        <v>132.6</v>
      </c>
      <c r="D814" s="47">
        <v>132.96</v>
      </c>
      <c r="E814" s="47">
        <v>132.44999999999999</v>
      </c>
      <c r="F814" s="47">
        <v>132.59</v>
      </c>
      <c r="G814" s="48">
        <v>132537100</v>
      </c>
      <c r="H814" s="47">
        <v>124.52</v>
      </c>
      <c r="I814" s="51">
        <f t="shared" si="99"/>
        <v>0.93913568142393844</v>
      </c>
      <c r="J814" s="51">
        <f t="shared" ca="1" si="100"/>
        <v>1</v>
      </c>
      <c r="K814" s="47">
        <f t="shared" si="101"/>
        <v>124.53</v>
      </c>
      <c r="L814" s="47">
        <f t="shared" si="102"/>
        <v>124.87</v>
      </c>
      <c r="M814" s="47">
        <f t="shared" si="103"/>
        <v>124.39</v>
      </c>
      <c r="N814" s="47">
        <f t="shared" si="104"/>
        <v>124.52</v>
      </c>
      <c r="O814" s="48">
        <f t="shared" ca="1" si="105"/>
        <v>132537100</v>
      </c>
    </row>
    <row r="815" spans="1:15" x14ac:dyDescent="0.25">
      <c r="A815">
        <v>800</v>
      </c>
      <c r="B815" s="85">
        <v>40632</v>
      </c>
      <c r="C815" s="47">
        <v>132.55000000000001</v>
      </c>
      <c r="D815" s="47">
        <v>133.16</v>
      </c>
      <c r="E815" s="47">
        <v>132.36000000000001</v>
      </c>
      <c r="F815" s="47">
        <v>132.77000000000001</v>
      </c>
      <c r="G815" s="48">
        <v>135835000</v>
      </c>
      <c r="H815" s="47">
        <v>124.69</v>
      </c>
      <c r="I815" s="51">
        <f t="shared" si="99"/>
        <v>0.93914287866234836</v>
      </c>
      <c r="J815" s="51">
        <f t="shared" ca="1" si="100"/>
        <v>1</v>
      </c>
      <c r="K815" s="47">
        <f t="shared" si="101"/>
        <v>124.48</v>
      </c>
      <c r="L815" s="47">
        <f t="shared" si="102"/>
        <v>125.06</v>
      </c>
      <c r="M815" s="47">
        <f t="shared" si="103"/>
        <v>124.3</v>
      </c>
      <c r="N815" s="47">
        <f t="shared" si="104"/>
        <v>124.69</v>
      </c>
      <c r="O815" s="48">
        <f t="shared" ca="1" si="105"/>
        <v>135835000</v>
      </c>
    </row>
    <row r="816" spans="1:15" x14ac:dyDescent="0.25">
      <c r="A816">
        <v>801</v>
      </c>
      <c r="B816" s="85">
        <v>40631</v>
      </c>
      <c r="C816" s="47">
        <v>130.87</v>
      </c>
      <c r="D816" s="47">
        <v>131.9</v>
      </c>
      <c r="E816" s="47">
        <v>130.44</v>
      </c>
      <c r="F816" s="47">
        <v>131.86000000000001</v>
      </c>
      <c r="G816" s="48">
        <v>129798800</v>
      </c>
      <c r="H816" s="47">
        <v>123.84</v>
      </c>
      <c r="I816" s="51">
        <f t="shared" si="99"/>
        <v>0.93917791597148481</v>
      </c>
      <c r="J816" s="51">
        <f t="shared" ca="1" si="100"/>
        <v>1</v>
      </c>
      <c r="K816" s="47">
        <f t="shared" si="101"/>
        <v>122.91</v>
      </c>
      <c r="L816" s="47">
        <f t="shared" si="102"/>
        <v>123.88</v>
      </c>
      <c r="M816" s="47">
        <f t="shared" si="103"/>
        <v>122.51</v>
      </c>
      <c r="N816" s="47">
        <f t="shared" si="104"/>
        <v>123.84</v>
      </c>
      <c r="O816" s="48">
        <f t="shared" ca="1" si="105"/>
        <v>129798800</v>
      </c>
    </row>
    <row r="817" spans="1:15" x14ac:dyDescent="0.25">
      <c r="A817">
        <v>802</v>
      </c>
      <c r="B817" s="85">
        <v>40630</v>
      </c>
      <c r="C817" s="47">
        <v>131.58000000000001</v>
      </c>
      <c r="D817" s="47">
        <v>131.91999999999999</v>
      </c>
      <c r="E817" s="47">
        <v>130.94</v>
      </c>
      <c r="F817" s="47">
        <v>130.97999999999999</v>
      </c>
      <c r="G817" s="48">
        <v>109762400</v>
      </c>
      <c r="H817" s="47">
        <v>123.01</v>
      </c>
      <c r="I817" s="51">
        <f t="shared" si="99"/>
        <v>0.93915101542220203</v>
      </c>
      <c r="J817" s="51">
        <f t="shared" ca="1" si="100"/>
        <v>1</v>
      </c>
      <c r="K817" s="47">
        <f t="shared" si="101"/>
        <v>123.57</v>
      </c>
      <c r="L817" s="47">
        <f t="shared" si="102"/>
        <v>123.89</v>
      </c>
      <c r="M817" s="47">
        <f t="shared" si="103"/>
        <v>122.97</v>
      </c>
      <c r="N817" s="47">
        <f t="shared" si="104"/>
        <v>123.01</v>
      </c>
      <c r="O817" s="48">
        <f t="shared" ca="1" si="105"/>
        <v>109762400</v>
      </c>
    </row>
    <row r="818" spans="1:15" x14ac:dyDescent="0.25">
      <c r="A818">
        <v>803</v>
      </c>
      <c r="B818" s="85">
        <v>40627</v>
      </c>
      <c r="C818" s="47">
        <v>131.24</v>
      </c>
      <c r="D818" s="47">
        <v>131.87</v>
      </c>
      <c r="E818" s="47">
        <v>130.88999999999999</v>
      </c>
      <c r="F818" s="47">
        <v>131.30000000000001</v>
      </c>
      <c r="G818" s="48">
        <v>155642800</v>
      </c>
      <c r="H818" s="47">
        <v>123.31</v>
      </c>
      <c r="I818" s="51">
        <f t="shared" si="99"/>
        <v>0.93914699162223914</v>
      </c>
      <c r="J818" s="51">
        <f t="shared" ca="1" si="100"/>
        <v>1</v>
      </c>
      <c r="K818" s="47">
        <f t="shared" si="101"/>
        <v>123.25</v>
      </c>
      <c r="L818" s="47">
        <f t="shared" si="102"/>
        <v>123.85</v>
      </c>
      <c r="M818" s="47">
        <f t="shared" si="103"/>
        <v>122.92</v>
      </c>
      <c r="N818" s="47">
        <f t="shared" si="104"/>
        <v>123.31</v>
      </c>
      <c r="O818" s="48">
        <f t="shared" ca="1" si="105"/>
        <v>155642800</v>
      </c>
    </row>
    <row r="819" spans="1:15" x14ac:dyDescent="0.25">
      <c r="A819">
        <v>804</v>
      </c>
      <c r="B819" s="85">
        <v>40626</v>
      </c>
      <c r="C819" s="47">
        <v>130.4</v>
      </c>
      <c r="D819" s="47">
        <v>131.09</v>
      </c>
      <c r="E819" s="47">
        <v>129.66999999999999</v>
      </c>
      <c r="F819" s="47">
        <v>130.9</v>
      </c>
      <c r="G819" s="48">
        <v>159129800</v>
      </c>
      <c r="H819" s="47">
        <v>122.94</v>
      </c>
      <c r="I819" s="51">
        <f t="shared" si="99"/>
        <v>0.93919022154316267</v>
      </c>
      <c r="J819" s="51">
        <f t="shared" ca="1" si="100"/>
        <v>1</v>
      </c>
      <c r="K819" s="47">
        <f t="shared" si="101"/>
        <v>122.47</v>
      </c>
      <c r="L819" s="47">
        <f t="shared" si="102"/>
        <v>123.12</v>
      </c>
      <c r="M819" s="47">
        <f t="shared" si="103"/>
        <v>121.78</v>
      </c>
      <c r="N819" s="47">
        <f t="shared" si="104"/>
        <v>122.94</v>
      </c>
      <c r="O819" s="48">
        <f t="shared" ca="1" si="105"/>
        <v>159129800</v>
      </c>
    </row>
    <row r="820" spans="1:15" x14ac:dyDescent="0.25">
      <c r="A820">
        <v>805</v>
      </c>
      <c r="B820" s="85">
        <v>40625</v>
      </c>
      <c r="C820" s="47">
        <v>128.93</v>
      </c>
      <c r="D820" s="47">
        <v>130</v>
      </c>
      <c r="E820" s="47">
        <v>128.32</v>
      </c>
      <c r="F820" s="47">
        <v>129.66</v>
      </c>
      <c r="G820" s="48">
        <v>148603100</v>
      </c>
      <c r="H820" s="47">
        <v>121.77</v>
      </c>
      <c r="I820" s="51">
        <f t="shared" si="99"/>
        <v>0.93914854234150857</v>
      </c>
      <c r="J820" s="51">
        <f t="shared" ca="1" si="100"/>
        <v>1</v>
      </c>
      <c r="K820" s="47">
        <f t="shared" si="101"/>
        <v>121.08</v>
      </c>
      <c r="L820" s="47">
        <f t="shared" si="102"/>
        <v>122.09</v>
      </c>
      <c r="M820" s="47">
        <f t="shared" si="103"/>
        <v>120.51</v>
      </c>
      <c r="N820" s="47">
        <f t="shared" si="104"/>
        <v>121.77</v>
      </c>
      <c r="O820" s="48">
        <f t="shared" ca="1" si="105"/>
        <v>148603100</v>
      </c>
    </row>
    <row r="821" spans="1:15" x14ac:dyDescent="0.25">
      <c r="A821">
        <v>806</v>
      </c>
      <c r="B821" s="85">
        <v>40624</v>
      </c>
      <c r="C821" s="47">
        <v>129.72</v>
      </c>
      <c r="D821" s="47">
        <v>129.88999999999999</v>
      </c>
      <c r="E821" s="47">
        <v>129.16999999999999</v>
      </c>
      <c r="F821" s="47">
        <v>129.29</v>
      </c>
      <c r="G821" s="48">
        <v>129538600</v>
      </c>
      <c r="H821" s="47">
        <v>121.43</v>
      </c>
      <c r="I821" s="51">
        <f t="shared" si="99"/>
        <v>0.93920643514579638</v>
      </c>
      <c r="J821" s="51">
        <f t="shared" ca="1" si="100"/>
        <v>1</v>
      </c>
      <c r="K821" s="47">
        <f t="shared" si="101"/>
        <v>121.83</v>
      </c>
      <c r="L821" s="47">
        <f t="shared" si="102"/>
        <v>121.99</v>
      </c>
      <c r="M821" s="47">
        <f t="shared" si="103"/>
        <v>121.32</v>
      </c>
      <c r="N821" s="47">
        <f t="shared" si="104"/>
        <v>121.43</v>
      </c>
      <c r="O821" s="48">
        <f t="shared" ca="1" si="105"/>
        <v>129538600</v>
      </c>
    </row>
    <row r="822" spans="1:15" x14ac:dyDescent="0.25">
      <c r="A822">
        <v>807</v>
      </c>
      <c r="B822" s="85">
        <v>40623</v>
      </c>
      <c r="C822" s="47">
        <v>129.35</v>
      </c>
      <c r="D822" s="47">
        <v>130.01</v>
      </c>
      <c r="E822" s="47">
        <v>129.19999999999999</v>
      </c>
      <c r="F822" s="47">
        <v>129.74</v>
      </c>
      <c r="G822" s="48">
        <v>153992600</v>
      </c>
      <c r="H822" s="47">
        <v>121.85</v>
      </c>
      <c r="I822" s="51">
        <f t="shared" si="99"/>
        <v>0.93918606443656538</v>
      </c>
      <c r="J822" s="51">
        <f t="shared" ca="1" si="100"/>
        <v>1</v>
      </c>
      <c r="K822" s="47">
        <f t="shared" si="101"/>
        <v>121.48</v>
      </c>
      <c r="L822" s="47">
        <f t="shared" si="102"/>
        <v>122.1</v>
      </c>
      <c r="M822" s="47">
        <f t="shared" si="103"/>
        <v>121.34</v>
      </c>
      <c r="N822" s="47">
        <f t="shared" si="104"/>
        <v>121.85</v>
      </c>
      <c r="O822" s="48">
        <f t="shared" ca="1" si="105"/>
        <v>153992600</v>
      </c>
    </row>
    <row r="823" spans="1:15" x14ac:dyDescent="0.25">
      <c r="A823">
        <v>808</v>
      </c>
      <c r="B823" s="85">
        <v>40620</v>
      </c>
      <c r="C823" s="47">
        <v>128.84</v>
      </c>
      <c r="D823" s="47">
        <v>128.88</v>
      </c>
      <c r="E823" s="47">
        <v>127.51</v>
      </c>
      <c r="F823" s="47">
        <v>127.76</v>
      </c>
      <c r="G823" s="48">
        <v>230435400</v>
      </c>
      <c r="H823" s="47">
        <v>119.99</v>
      </c>
      <c r="I823" s="51">
        <f t="shared" si="99"/>
        <v>0.93918284283030673</v>
      </c>
      <c r="J823" s="51">
        <f t="shared" ca="1" si="100"/>
        <v>1</v>
      </c>
      <c r="K823" s="47">
        <f t="shared" si="101"/>
        <v>121</v>
      </c>
      <c r="L823" s="47">
        <f t="shared" si="102"/>
        <v>121.04</v>
      </c>
      <c r="M823" s="47">
        <f t="shared" si="103"/>
        <v>119.76</v>
      </c>
      <c r="N823" s="47">
        <f t="shared" si="104"/>
        <v>119.99</v>
      </c>
      <c r="O823" s="48">
        <f t="shared" ca="1" si="105"/>
        <v>230435400</v>
      </c>
    </row>
    <row r="824" spans="1:15" x14ac:dyDescent="0.25">
      <c r="A824">
        <v>809</v>
      </c>
      <c r="B824" s="85">
        <v>40619</v>
      </c>
      <c r="C824" s="47">
        <v>128</v>
      </c>
      <c r="D824" s="47">
        <v>128.38999999999999</v>
      </c>
      <c r="E824" s="47">
        <v>127.1</v>
      </c>
      <c r="F824" s="47">
        <v>127.85</v>
      </c>
      <c r="G824" s="48">
        <v>254303700</v>
      </c>
      <c r="H824" s="47">
        <v>119.55</v>
      </c>
      <c r="I824" s="51">
        <f t="shared" si="99"/>
        <v>0.93508017207665239</v>
      </c>
      <c r="J824" s="51">
        <f t="shared" ca="1" si="100"/>
        <v>1</v>
      </c>
      <c r="K824" s="47">
        <f t="shared" si="101"/>
        <v>119.69</v>
      </c>
      <c r="L824" s="47">
        <f t="shared" si="102"/>
        <v>120.05</v>
      </c>
      <c r="M824" s="47">
        <f t="shared" si="103"/>
        <v>118.85</v>
      </c>
      <c r="N824" s="47">
        <f t="shared" si="104"/>
        <v>119.55</v>
      </c>
      <c r="O824" s="48">
        <f t="shared" ca="1" si="105"/>
        <v>254303700</v>
      </c>
    </row>
    <row r="825" spans="1:15" x14ac:dyDescent="0.25">
      <c r="A825">
        <v>810</v>
      </c>
      <c r="B825" s="85">
        <v>40618</v>
      </c>
      <c r="C825" s="47">
        <v>128.15</v>
      </c>
      <c r="D825" s="47">
        <v>128.57</v>
      </c>
      <c r="E825" s="47">
        <v>125.28</v>
      </c>
      <c r="F825" s="47">
        <v>126.18</v>
      </c>
      <c r="G825" s="48">
        <v>468670300</v>
      </c>
      <c r="H825" s="47">
        <v>117.99</v>
      </c>
      <c r="I825" s="51">
        <f t="shared" si="99"/>
        <v>0.93509272467902982</v>
      </c>
      <c r="J825" s="51">
        <f t="shared" ca="1" si="100"/>
        <v>1</v>
      </c>
      <c r="K825" s="47">
        <f t="shared" si="101"/>
        <v>119.83</v>
      </c>
      <c r="L825" s="47">
        <f t="shared" si="102"/>
        <v>120.22</v>
      </c>
      <c r="M825" s="47">
        <f t="shared" si="103"/>
        <v>117.15</v>
      </c>
      <c r="N825" s="47">
        <f t="shared" si="104"/>
        <v>117.99</v>
      </c>
      <c r="O825" s="48">
        <f t="shared" ca="1" si="105"/>
        <v>468670300</v>
      </c>
    </row>
    <row r="826" spans="1:15" x14ac:dyDescent="0.25">
      <c r="A826">
        <v>811</v>
      </c>
      <c r="B826" s="85">
        <v>40617</v>
      </c>
      <c r="C826" s="47">
        <v>126.59</v>
      </c>
      <c r="D826" s="47">
        <v>129.33000000000001</v>
      </c>
      <c r="E826" s="47">
        <v>126.5</v>
      </c>
      <c r="F826" s="47">
        <v>128.56</v>
      </c>
      <c r="G826" s="48">
        <v>359585400</v>
      </c>
      <c r="H826" s="47">
        <v>120.22</v>
      </c>
      <c r="I826" s="51">
        <f t="shared" si="99"/>
        <v>0.93512756689483512</v>
      </c>
      <c r="J826" s="51">
        <f t="shared" ca="1" si="100"/>
        <v>1</v>
      </c>
      <c r="K826" s="47">
        <f t="shared" si="101"/>
        <v>118.38</v>
      </c>
      <c r="L826" s="47">
        <f t="shared" si="102"/>
        <v>120.94</v>
      </c>
      <c r="M826" s="47">
        <f t="shared" si="103"/>
        <v>118.29</v>
      </c>
      <c r="N826" s="47">
        <f t="shared" si="104"/>
        <v>120.22</v>
      </c>
      <c r="O826" s="48">
        <f t="shared" ca="1" si="105"/>
        <v>359585400</v>
      </c>
    </row>
    <row r="827" spans="1:15" x14ac:dyDescent="0.25">
      <c r="A827">
        <v>812</v>
      </c>
      <c r="B827" s="85">
        <v>40616</v>
      </c>
      <c r="C827" s="47">
        <v>129.99</v>
      </c>
      <c r="D827" s="47">
        <v>130.47999999999999</v>
      </c>
      <c r="E827" s="47">
        <v>129.06</v>
      </c>
      <c r="F827" s="47">
        <v>130.05000000000001</v>
      </c>
      <c r="G827" s="48">
        <v>234974100</v>
      </c>
      <c r="H827" s="47">
        <v>121.61</v>
      </c>
      <c r="I827" s="51">
        <f t="shared" si="99"/>
        <v>0.93510188389081117</v>
      </c>
      <c r="J827" s="51">
        <f t="shared" ca="1" si="100"/>
        <v>1</v>
      </c>
      <c r="K827" s="47">
        <f t="shared" si="101"/>
        <v>121.55</v>
      </c>
      <c r="L827" s="47">
        <f t="shared" si="102"/>
        <v>122.01</v>
      </c>
      <c r="M827" s="47">
        <f t="shared" si="103"/>
        <v>120.68</v>
      </c>
      <c r="N827" s="47">
        <f t="shared" si="104"/>
        <v>121.61</v>
      </c>
      <c r="O827" s="48">
        <f t="shared" ca="1" si="105"/>
        <v>234974100</v>
      </c>
    </row>
    <row r="828" spans="1:15" x14ac:dyDescent="0.25">
      <c r="A828">
        <v>813</v>
      </c>
      <c r="B828" s="85">
        <v>40613</v>
      </c>
      <c r="C828" s="47">
        <v>129.52000000000001</v>
      </c>
      <c r="D828" s="47">
        <v>131.31</v>
      </c>
      <c r="E828" s="47">
        <v>129.49</v>
      </c>
      <c r="F828" s="47">
        <v>130.84</v>
      </c>
      <c r="G828" s="48">
        <v>225621800</v>
      </c>
      <c r="H828" s="47">
        <v>122.35</v>
      </c>
      <c r="I828" s="51">
        <f t="shared" si="99"/>
        <v>0.93511158667074279</v>
      </c>
      <c r="J828" s="51">
        <f t="shared" ca="1" si="100"/>
        <v>1</v>
      </c>
      <c r="K828" s="47">
        <f t="shared" si="101"/>
        <v>121.12</v>
      </c>
      <c r="L828" s="47">
        <f t="shared" si="102"/>
        <v>122.79</v>
      </c>
      <c r="M828" s="47">
        <f t="shared" si="103"/>
        <v>121.09</v>
      </c>
      <c r="N828" s="47">
        <f t="shared" si="104"/>
        <v>122.35</v>
      </c>
      <c r="O828" s="48">
        <f t="shared" ca="1" si="105"/>
        <v>225621800</v>
      </c>
    </row>
    <row r="829" spans="1:15" x14ac:dyDescent="0.25">
      <c r="A829">
        <v>814</v>
      </c>
      <c r="B829" s="85">
        <v>40612</v>
      </c>
      <c r="C829" s="47">
        <v>131</v>
      </c>
      <c r="D829" s="47">
        <v>131.18</v>
      </c>
      <c r="E829" s="47">
        <v>129.81</v>
      </c>
      <c r="F829" s="47">
        <v>129.94</v>
      </c>
      <c r="G829" s="48">
        <v>301291800</v>
      </c>
      <c r="H829" s="47">
        <v>121.51</v>
      </c>
      <c r="I829" s="51">
        <f t="shared" si="99"/>
        <v>0.93512390334000317</v>
      </c>
      <c r="J829" s="51">
        <f t="shared" ca="1" si="100"/>
        <v>1</v>
      </c>
      <c r="K829" s="47">
        <f t="shared" si="101"/>
        <v>122.5</v>
      </c>
      <c r="L829" s="47">
        <f t="shared" si="102"/>
        <v>122.67</v>
      </c>
      <c r="M829" s="47">
        <f t="shared" si="103"/>
        <v>121.39</v>
      </c>
      <c r="N829" s="47">
        <f t="shared" si="104"/>
        <v>121.51</v>
      </c>
      <c r="O829" s="48">
        <f t="shared" ca="1" si="105"/>
        <v>301291800</v>
      </c>
    </row>
    <row r="830" spans="1:15" x14ac:dyDescent="0.25">
      <c r="A830">
        <v>815</v>
      </c>
      <c r="B830" s="85">
        <v>40611</v>
      </c>
      <c r="C830" s="47">
        <v>132.32</v>
      </c>
      <c r="D830" s="47">
        <v>132.80000000000001</v>
      </c>
      <c r="E830" s="47">
        <v>131.6</v>
      </c>
      <c r="F830" s="47">
        <v>132.38999999999999</v>
      </c>
      <c r="G830" s="48">
        <v>153806000</v>
      </c>
      <c r="H830" s="47">
        <v>123.8</v>
      </c>
      <c r="I830" s="51">
        <f t="shared" si="99"/>
        <v>0.93511594531309017</v>
      </c>
      <c r="J830" s="51">
        <f t="shared" ca="1" si="100"/>
        <v>1</v>
      </c>
      <c r="K830" s="47">
        <f t="shared" si="101"/>
        <v>123.73</v>
      </c>
      <c r="L830" s="47">
        <f t="shared" si="102"/>
        <v>124.18</v>
      </c>
      <c r="M830" s="47">
        <f t="shared" si="103"/>
        <v>123.06</v>
      </c>
      <c r="N830" s="47">
        <f t="shared" si="104"/>
        <v>123.8</v>
      </c>
      <c r="O830" s="48">
        <f t="shared" ca="1" si="105"/>
        <v>153806000</v>
      </c>
    </row>
    <row r="831" spans="1:15" x14ac:dyDescent="0.25">
      <c r="A831">
        <v>816</v>
      </c>
      <c r="B831" s="85">
        <v>40610</v>
      </c>
      <c r="C831" s="47">
        <v>131.63999999999999</v>
      </c>
      <c r="D831" s="47">
        <v>133</v>
      </c>
      <c r="E831" s="47">
        <v>131.07</v>
      </c>
      <c r="F831" s="47">
        <v>132.58000000000001</v>
      </c>
      <c r="G831" s="48">
        <v>174615000</v>
      </c>
      <c r="H831" s="47">
        <v>123.98</v>
      </c>
      <c r="I831" s="51">
        <f t="shared" si="99"/>
        <v>0.93513350429929099</v>
      </c>
      <c r="J831" s="51">
        <f t="shared" ca="1" si="100"/>
        <v>1</v>
      </c>
      <c r="K831" s="47">
        <f t="shared" si="101"/>
        <v>123.1</v>
      </c>
      <c r="L831" s="47">
        <f t="shared" si="102"/>
        <v>124.37</v>
      </c>
      <c r="M831" s="47">
        <f t="shared" si="103"/>
        <v>122.57</v>
      </c>
      <c r="N831" s="47">
        <f t="shared" si="104"/>
        <v>123.98</v>
      </c>
      <c r="O831" s="48">
        <f t="shared" ca="1" si="105"/>
        <v>174615000</v>
      </c>
    </row>
    <row r="832" spans="1:15" x14ac:dyDescent="0.25">
      <c r="A832">
        <v>817</v>
      </c>
      <c r="B832" s="85">
        <v>40609</v>
      </c>
      <c r="C832" s="47">
        <v>132.86000000000001</v>
      </c>
      <c r="D832" s="47">
        <v>133.16</v>
      </c>
      <c r="E832" s="47">
        <v>130.74</v>
      </c>
      <c r="F832" s="47">
        <v>131.43</v>
      </c>
      <c r="G832" s="48">
        <v>216790400</v>
      </c>
      <c r="H832" s="47">
        <v>122.9</v>
      </c>
      <c r="I832" s="51">
        <f t="shared" si="99"/>
        <v>0.93509853153770062</v>
      </c>
      <c r="J832" s="51">
        <f t="shared" ca="1" si="100"/>
        <v>1</v>
      </c>
      <c r="K832" s="47">
        <f t="shared" si="101"/>
        <v>124.24</v>
      </c>
      <c r="L832" s="47">
        <f t="shared" si="102"/>
        <v>124.52</v>
      </c>
      <c r="M832" s="47">
        <f t="shared" si="103"/>
        <v>122.25</v>
      </c>
      <c r="N832" s="47">
        <f t="shared" si="104"/>
        <v>122.9</v>
      </c>
      <c r="O832" s="48">
        <f t="shared" ca="1" si="105"/>
        <v>216790400</v>
      </c>
    </row>
    <row r="833" spans="1:15" x14ac:dyDescent="0.25">
      <c r="A833">
        <v>818</v>
      </c>
      <c r="B833" s="85">
        <v>40606</v>
      </c>
      <c r="C833" s="47">
        <v>133.37</v>
      </c>
      <c r="D833" s="47">
        <v>133.63</v>
      </c>
      <c r="E833" s="47">
        <v>131.6</v>
      </c>
      <c r="F833" s="47">
        <v>132.47</v>
      </c>
      <c r="G833" s="48">
        <v>277202300</v>
      </c>
      <c r="H833" s="47">
        <v>123.87</v>
      </c>
      <c r="I833" s="51">
        <f t="shared" si="99"/>
        <v>0.93507964067336002</v>
      </c>
      <c r="J833" s="51">
        <f t="shared" ca="1" si="100"/>
        <v>1</v>
      </c>
      <c r="K833" s="47">
        <f t="shared" si="101"/>
        <v>124.71</v>
      </c>
      <c r="L833" s="47">
        <f t="shared" si="102"/>
        <v>124.95</v>
      </c>
      <c r="M833" s="47">
        <f t="shared" si="103"/>
        <v>123.06</v>
      </c>
      <c r="N833" s="47">
        <f t="shared" si="104"/>
        <v>123.87</v>
      </c>
      <c r="O833" s="48">
        <f t="shared" ca="1" si="105"/>
        <v>277202300</v>
      </c>
    </row>
    <row r="834" spans="1:15" x14ac:dyDescent="0.25">
      <c r="A834">
        <v>819</v>
      </c>
      <c r="B834" s="85">
        <v>40605</v>
      </c>
      <c r="C834" s="47">
        <v>132.4</v>
      </c>
      <c r="D834" s="47">
        <v>133.62</v>
      </c>
      <c r="E834" s="47">
        <v>132.38999999999999</v>
      </c>
      <c r="F834" s="47">
        <v>133.47</v>
      </c>
      <c r="G834" s="48">
        <v>176480100</v>
      </c>
      <c r="H834" s="47">
        <v>124.81</v>
      </c>
      <c r="I834" s="51">
        <f t="shared" si="99"/>
        <v>0.93511650558177872</v>
      </c>
      <c r="J834" s="51">
        <f t="shared" ca="1" si="100"/>
        <v>1</v>
      </c>
      <c r="K834" s="47">
        <f t="shared" si="101"/>
        <v>123.81</v>
      </c>
      <c r="L834" s="47">
        <f t="shared" si="102"/>
        <v>124.95</v>
      </c>
      <c r="M834" s="47">
        <f t="shared" si="103"/>
        <v>123.8</v>
      </c>
      <c r="N834" s="47">
        <f t="shared" si="104"/>
        <v>124.81</v>
      </c>
      <c r="O834" s="48">
        <f t="shared" ca="1" si="105"/>
        <v>176480100</v>
      </c>
    </row>
    <row r="835" spans="1:15" x14ac:dyDescent="0.25">
      <c r="A835">
        <v>820</v>
      </c>
      <c r="B835" s="85">
        <v>40604</v>
      </c>
      <c r="C835" s="47">
        <v>130.75</v>
      </c>
      <c r="D835" s="47">
        <v>131.82</v>
      </c>
      <c r="E835" s="47">
        <v>130.35</v>
      </c>
      <c r="F835" s="47">
        <v>131.21</v>
      </c>
      <c r="G835" s="48">
        <v>200277400</v>
      </c>
      <c r="H835" s="47">
        <v>122.7</v>
      </c>
      <c r="I835" s="51">
        <f t="shared" si="99"/>
        <v>0.9351421385565124</v>
      </c>
      <c r="J835" s="51">
        <f t="shared" ca="1" si="100"/>
        <v>1</v>
      </c>
      <c r="K835" s="47">
        <f t="shared" si="101"/>
        <v>122.27</v>
      </c>
      <c r="L835" s="47">
        <f t="shared" si="102"/>
        <v>123.27</v>
      </c>
      <c r="M835" s="47">
        <f t="shared" si="103"/>
        <v>121.9</v>
      </c>
      <c r="N835" s="47">
        <f t="shared" si="104"/>
        <v>122.7</v>
      </c>
      <c r="O835" s="48">
        <f t="shared" ca="1" si="105"/>
        <v>200277400</v>
      </c>
    </row>
    <row r="836" spans="1:15" x14ac:dyDescent="0.25">
      <c r="A836">
        <v>821</v>
      </c>
      <c r="B836" s="85">
        <v>40603</v>
      </c>
      <c r="C836" s="47">
        <v>133.57</v>
      </c>
      <c r="D836" s="47">
        <v>133.69</v>
      </c>
      <c r="E836" s="47">
        <v>130.88999999999999</v>
      </c>
      <c r="F836" s="47">
        <v>130.93</v>
      </c>
      <c r="G836" s="48">
        <v>258565500</v>
      </c>
      <c r="H836" s="47">
        <v>122.43</v>
      </c>
      <c r="I836" s="51">
        <f t="shared" si="99"/>
        <v>0.93507981364087678</v>
      </c>
      <c r="J836" s="51">
        <f t="shared" ca="1" si="100"/>
        <v>1</v>
      </c>
      <c r="K836" s="47">
        <f t="shared" si="101"/>
        <v>124.9</v>
      </c>
      <c r="L836" s="47">
        <f t="shared" si="102"/>
        <v>125.01</v>
      </c>
      <c r="M836" s="47">
        <f t="shared" si="103"/>
        <v>122.39</v>
      </c>
      <c r="N836" s="47">
        <f t="shared" si="104"/>
        <v>122.43</v>
      </c>
      <c r="O836" s="48">
        <f t="shared" ca="1" si="105"/>
        <v>258565500</v>
      </c>
    </row>
    <row r="837" spans="1:15" x14ac:dyDescent="0.25">
      <c r="A837">
        <v>822</v>
      </c>
      <c r="B837" s="85">
        <v>40602</v>
      </c>
      <c r="C837" s="47">
        <v>132.82</v>
      </c>
      <c r="D837" s="47">
        <v>133.32</v>
      </c>
      <c r="E837" s="47">
        <v>132.38</v>
      </c>
      <c r="F837" s="47">
        <v>133.15</v>
      </c>
      <c r="G837" s="48">
        <v>141585500</v>
      </c>
      <c r="H837" s="47">
        <v>124.51</v>
      </c>
      <c r="I837" s="51">
        <f t="shared" si="99"/>
        <v>0.93511077731881331</v>
      </c>
      <c r="J837" s="51">
        <f t="shared" ca="1" si="100"/>
        <v>1</v>
      </c>
      <c r="K837" s="47">
        <f t="shared" si="101"/>
        <v>124.2</v>
      </c>
      <c r="L837" s="47">
        <f t="shared" si="102"/>
        <v>124.67</v>
      </c>
      <c r="M837" s="47">
        <f t="shared" si="103"/>
        <v>123.79</v>
      </c>
      <c r="N837" s="47">
        <f t="shared" si="104"/>
        <v>124.51</v>
      </c>
      <c r="O837" s="48">
        <f t="shared" ca="1" si="105"/>
        <v>141585500</v>
      </c>
    </row>
    <row r="838" spans="1:15" x14ac:dyDescent="0.25">
      <c r="A838">
        <v>823</v>
      </c>
      <c r="B838" s="85">
        <v>40599</v>
      </c>
      <c r="C838" s="47">
        <v>131.47999999999999</v>
      </c>
      <c r="D838" s="47">
        <v>132.41</v>
      </c>
      <c r="E838" s="47">
        <v>131.4</v>
      </c>
      <c r="F838" s="47">
        <v>132.33000000000001</v>
      </c>
      <c r="G838" s="48">
        <v>141686900</v>
      </c>
      <c r="H838" s="47">
        <v>123.74</v>
      </c>
      <c r="I838" s="51">
        <f t="shared" si="99"/>
        <v>0.93508652610896992</v>
      </c>
      <c r="J838" s="51">
        <f t="shared" ca="1" si="100"/>
        <v>1</v>
      </c>
      <c r="K838" s="47">
        <f t="shared" si="101"/>
        <v>122.95</v>
      </c>
      <c r="L838" s="47">
        <f t="shared" si="102"/>
        <v>123.81</v>
      </c>
      <c r="M838" s="47">
        <f t="shared" si="103"/>
        <v>122.87</v>
      </c>
      <c r="N838" s="47">
        <f t="shared" si="104"/>
        <v>123.74</v>
      </c>
      <c r="O838" s="48">
        <f t="shared" ca="1" si="105"/>
        <v>141686900</v>
      </c>
    </row>
    <row r="839" spans="1:15" x14ac:dyDescent="0.25">
      <c r="A839">
        <v>824</v>
      </c>
      <c r="B839" s="85">
        <v>40598</v>
      </c>
      <c r="C839" s="47">
        <v>130.88</v>
      </c>
      <c r="D839" s="47">
        <v>131.44</v>
      </c>
      <c r="E839" s="47">
        <v>129.69999999999999</v>
      </c>
      <c r="F839" s="47">
        <v>130.93</v>
      </c>
      <c r="G839" s="48">
        <v>260431400</v>
      </c>
      <c r="H839" s="47">
        <v>122.43</v>
      </c>
      <c r="I839" s="51">
        <f t="shared" si="99"/>
        <v>0.93507981364087678</v>
      </c>
      <c r="J839" s="51">
        <f t="shared" ca="1" si="100"/>
        <v>1</v>
      </c>
      <c r="K839" s="47">
        <f t="shared" si="101"/>
        <v>122.38</v>
      </c>
      <c r="L839" s="47">
        <f t="shared" si="102"/>
        <v>122.91</v>
      </c>
      <c r="M839" s="47">
        <f t="shared" si="103"/>
        <v>121.28</v>
      </c>
      <c r="N839" s="47">
        <f t="shared" si="104"/>
        <v>122.43</v>
      </c>
      <c r="O839" s="48">
        <f t="shared" ca="1" si="105"/>
        <v>260431400</v>
      </c>
    </row>
    <row r="840" spans="1:15" x14ac:dyDescent="0.25">
      <c r="A840">
        <v>825</v>
      </c>
      <c r="B840" s="85">
        <v>40597</v>
      </c>
      <c r="C840" s="47">
        <v>131.75</v>
      </c>
      <c r="D840" s="47">
        <v>132.07</v>
      </c>
      <c r="E840" s="47">
        <v>130.21</v>
      </c>
      <c r="F840" s="47">
        <v>131.02000000000001</v>
      </c>
      <c r="G840" s="48">
        <v>227584000</v>
      </c>
      <c r="H840" s="47">
        <v>122.52</v>
      </c>
      <c r="I840" s="51">
        <f t="shared" si="99"/>
        <v>0.93512440848725376</v>
      </c>
      <c r="J840" s="51">
        <f t="shared" ca="1" si="100"/>
        <v>1</v>
      </c>
      <c r="K840" s="47">
        <f t="shared" si="101"/>
        <v>123.2</v>
      </c>
      <c r="L840" s="47">
        <f t="shared" si="102"/>
        <v>123.5</v>
      </c>
      <c r="M840" s="47">
        <f t="shared" si="103"/>
        <v>121.76</v>
      </c>
      <c r="N840" s="47">
        <f t="shared" si="104"/>
        <v>122.52</v>
      </c>
      <c r="O840" s="48">
        <f t="shared" ca="1" si="105"/>
        <v>227584000</v>
      </c>
    </row>
    <row r="841" spans="1:15" x14ac:dyDescent="0.25">
      <c r="A841">
        <v>826</v>
      </c>
      <c r="B841" s="85">
        <v>40596</v>
      </c>
      <c r="C841" s="47">
        <v>133.12</v>
      </c>
      <c r="D841" s="47">
        <v>134.56</v>
      </c>
      <c r="E841" s="47">
        <v>131.47</v>
      </c>
      <c r="F841" s="47">
        <v>131.83000000000001</v>
      </c>
      <c r="G841" s="48">
        <v>233116400</v>
      </c>
      <c r="H841" s="47">
        <v>123.28</v>
      </c>
      <c r="I841" s="51">
        <f t="shared" si="99"/>
        <v>0.93514374573314107</v>
      </c>
      <c r="J841" s="51">
        <f t="shared" ca="1" si="100"/>
        <v>1</v>
      </c>
      <c r="K841" s="47">
        <f t="shared" si="101"/>
        <v>124.49</v>
      </c>
      <c r="L841" s="47">
        <f t="shared" si="102"/>
        <v>125.83</v>
      </c>
      <c r="M841" s="47">
        <f t="shared" si="103"/>
        <v>122.94</v>
      </c>
      <c r="N841" s="47">
        <f t="shared" si="104"/>
        <v>123.28</v>
      </c>
      <c r="O841" s="48">
        <f t="shared" ca="1" si="105"/>
        <v>233116400</v>
      </c>
    </row>
    <row r="842" spans="1:15" x14ac:dyDescent="0.25">
      <c r="A842">
        <v>827</v>
      </c>
      <c r="B842" s="85">
        <v>40592</v>
      </c>
      <c r="C842" s="47">
        <v>134.37</v>
      </c>
      <c r="D842" s="47">
        <v>134.69</v>
      </c>
      <c r="E842" s="47">
        <v>134.06</v>
      </c>
      <c r="F842" s="47">
        <v>134.53</v>
      </c>
      <c r="G842" s="48">
        <v>130002400</v>
      </c>
      <c r="H842" s="47">
        <v>125.8</v>
      </c>
      <c r="I842" s="51">
        <f t="shared" si="99"/>
        <v>0.93510741098639705</v>
      </c>
      <c r="J842" s="51">
        <f t="shared" ca="1" si="100"/>
        <v>1</v>
      </c>
      <c r="K842" s="47">
        <f t="shared" si="101"/>
        <v>125.65</v>
      </c>
      <c r="L842" s="47">
        <f t="shared" si="102"/>
        <v>125.95</v>
      </c>
      <c r="M842" s="47">
        <f t="shared" si="103"/>
        <v>125.36</v>
      </c>
      <c r="N842" s="47">
        <f t="shared" si="104"/>
        <v>125.8</v>
      </c>
      <c r="O842" s="48">
        <f t="shared" ca="1" si="105"/>
        <v>130002400</v>
      </c>
    </row>
    <row r="843" spans="1:15" x14ac:dyDescent="0.25">
      <c r="A843">
        <v>828</v>
      </c>
      <c r="B843" s="85">
        <v>40591</v>
      </c>
      <c r="C843" s="47">
        <v>133.46</v>
      </c>
      <c r="D843" s="47">
        <v>134.43</v>
      </c>
      <c r="E843" s="47">
        <v>133.34</v>
      </c>
      <c r="F843" s="47">
        <v>134.25</v>
      </c>
      <c r="G843" s="48">
        <v>109810500</v>
      </c>
      <c r="H843" s="47">
        <v>125.54</v>
      </c>
      <c r="I843" s="51">
        <f t="shared" si="99"/>
        <v>0.93512104283054009</v>
      </c>
      <c r="J843" s="51">
        <f t="shared" ca="1" si="100"/>
        <v>1</v>
      </c>
      <c r="K843" s="47">
        <f t="shared" si="101"/>
        <v>124.8</v>
      </c>
      <c r="L843" s="47">
        <f t="shared" si="102"/>
        <v>125.71</v>
      </c>
      <c r="M843" s="47">
        <f t="shared" si="103"/>
        <v>124.69</v>
      </c>
      <c r="N843" s="47">
        <f t="shared" si="104"/>
        <v>125.54</v>
      </c>
      <c r="O843" s="48">
        <f t="shared" ca="1" si="105"/>
        <v>109810500</v>
      </c>
    </row>
    <row r="844" spans="1:15" x14ac:dyDescent="0.25">
      <c r="A844">
        <v>829</v>
      </c>
      <c r="B844" s="85">
        <v>40590</v>
      </c>
      <c r="C844" s="47">
        <v>133.46</v>
      </c>
      <c r="D844" s="47">
        <v>134.01</v>
      </c>
      <c r="E844" s="47">
        <v>133.19</v>
      </c>
      <c r="F844" s="47">
        <v>133.85</v>
      </c>
      <c r="G844" s="48">
        <v>130183500</v>
      </c>
      <c r="H844" s="47">
        <v>125.16</v>
      </c>
      <c r="I844" s="51">
        <f t="shared" si="99"/>
        <v>0.93507657825924539</v>
      </c>
      <c r="J844" s="51">
        <f t="shared" ca="1" si="100"/>
        <v>1</v>
      </c>
      <c r="K844" s="47">
        <f t="shared" si="101"/>
        <v>124.8</v>
      </c>
      <c r="L844" s="47">
        <f t="shared" si="102"/>
        <v>125.31</v>
      </c>
      <c r="M844" s="47">
        <f t="shared" si="103"/>
        <v>124.54</v>
      </c>
      <c r="N844" s="47">
        <f t="shared" si="104"/>
        <v>125.16</v>
      </c>
      <c r="O844" s="48">
        <f t="shared" ca="1" si="105"/>
        <v>130183500</v>
      </c>
    </row>
    <row r="845" spans="1:15" x14ac:dyDescent="0.25">
      <c r="A845">
        <v>830</v>
      </c>
      <c r="B845" s="85">
        <v>40589</v>
      </c>
      <c r="C845" s="47">
        <v>133.02000000000001</v>
      </c>
      <c r="D845" s="47">
        <v>133.22</v>
      </c>
      <c r="E845" s="47">
        <v>132.32</v>
      </c>
      <c r="F845" s="47">
        <v>133.01</v>
      </c>
      <c r="G845" s="48">
        <v>119575400</v>
      </c>
      <c r="H845" s="47">
        <v>124.38</v>
      </c>
      <c r="I845" s="51">
        <f t="shared" si="99"/>
        <v>0.93511766032629129</v>
      </c>
      <c r="J845" s="51">
        <f t="shared" ca="1" si="100"/>
        <v>1</v>
      </c>
      <c r="K845" s="47">
        <f t="shared" si="101"/>
        <v>124.39</v>
      </c>
      <c r="L845" s="47">
        <f t="shared" si="102"/>
        <v>124.58</v>
      </c>
      <c r="M845" s="47">
        <f t="shared" si="103"/>
        <v>123.73</v>
      </c>
      <c r="N845" s="47">
        <f t="shared" si="104"/>
        <v>124.38</v>
      </c>
      <c r="O845" s="48">
        <f t="shared" ca="1" si="105"/>
        <v>119575400</v>
      </c>
    </row>
    <row r="846" spans="1:15" x14ac:dyDescent="0.25">
      <c r="A846">
        <v>831</v>
      </c>
      <c r="B846" s="85">
        <v>40588</v>
      </c>
      <c r="C846" s="47">
        <v>133.03</v>
      </c>
      <c r="D846" s="47">
        <v>133.54</v>
      </c>
      <c r="E846" s="47">
        <v>132.88</v>
      </c>
      <c r="F846" s="47">
        <v>133.43</v>
      </c>
      <c r="G846" s="48">
        <v>101690700</v>
      </c>
      <c r="H846" s="47">
        <v>124.77</v>
      </c>
      <c r="I846" s="51">
        <f t="shared" si="99"/>
        <v>0.93509705463538928</v>
      </c>
      <c r="J846" s="51">
        <f t="shared" ca="1" si="100"/>
        <v>1</v>
      </c>
      <c r="K846" s="47">
        <f t="shared" si="101"/>
        <v>124.4</v>
      </c>
      <c r="L846" s="47">
        <f t="shared" si="102"/>
        <v>124.87</v>
      </c>
      <c r="M846" s="47">
        <f t="shared" si="103"/>
        <v>124.26</v>
      </c>
      <c r="N846" s="47">
        <f t="shared" si="104"/>
        <v>124.77</v>
      </c>
      <c r="O846" s="48">
        <f t="shared" ca="1" si="105"/>
        <v>101690700</v>
      </c>
    </row>
    <row r="847" spans="1:15" x14ac:dyDescent="0.25">
      <c r="A847">
        <v>832</v>
      </c>
      <c r="B847" s="85">
        <v>40585</v>
      </c>
      <c r="C847" s="47">
        <v>131.80000000000001</v>
      </c>
      <c r="D847" s="47">
        <v>133.28</v>
      </c>
      <c r="E847" s="47">
        <v>131.77000000000001</v>
      </c>
      <c r="F847" s="47">
        <v>133.11000000000001</v>
      </c>
      <c r="G847" s="48">
        <v>137710300</v>
      </c>
      <c r="H847" s="47">
        <v>124.47</v>
      </c>
      <c r="I847" s="51">
        <f t="shared" si="99"/>
        <v>0.93509127789046642</v>
      </c>
      <c r="J847" s="51">
        <f t="shared" ca="1" si="100"/>
        <v>1</v>
      </c>
      <c r="K847" s="47">
        <f t="shared" si="101"/>
        <v>123.25</v>
      </c>
      <c r="L847" s="47">
        <f t="shared" si="102"/>
        <v>124.63</v>
      </c>
      <c r="M847" s="47">
        <f t="shared" si="103"/>
        <v>123.22</v>
      </c>
      <c r="N847" s="47">
        <f t="shared" si="104"/>
        <v>124.47</v>
      </c>
      <c r="O847" s="48">
        <f t="shared" ca="1" si="105"/>
        <v>137710300</v>
      </c>
    </row>
    <row r="848" spans="1:15" x14ac:dyDescent="0.25">
      <c r="A848">
        <v>833</v>
      </c>
      <c r="B848" s="85">
        <v>40584</v>
      </c>
      <c r="C848" s="47">
        <v>131.6</v>
      </c>
      <c r="D848" s="47">
        <v>132.47</v>
      </c>
      <c r="E848" s="47">
        <v>131.30000000000001</v>
      </c>
      <c r="F848" s="47">
        <v>132.32</v>
      </c>
      <c r="G848" s="48">
        <v>162708500</v>
      </c>
      <c r="H848" s="47">
        <v>123.73</v>
      </c>
      <c r="I848" s="51">
        <f t="shared" si="99"/>
        <v>0.93508162031438946</v>
      </c>
      <c r="J848" s="51">
        <f t="shared" ca="1" si="100"/>
        <v>1</v>
      </c>
      <c r="K848" s="47">
        <f t="shared" si="101"/>
        <v>123.06</v>
      </c>
      <c r="L848" s="47">
        <f t="shared" si="102"/>
        <v>123.87</v>
      </c>
      <c r="M848" s="47">
        <f t="shared" si="103"/>
        <v>122.78</v>
      </c>
      <c r="N848" s="47">
        <f t="shared" si="104"/>
        <v>123.73</v>
      </c>
      <c r="O848" s="48">
        <f t="shared" ca="1" si="105"/>
        <v>162708500</v>
      </c>
    </row>
    <row r="849" spans="1:15" x14ac:dyDescent="0.25">
      <c r="A849">
        <v>834</v>
      </c>
      <c r="B849" s="85">
        <v>40583</v>
      </c>
      <c r="C849" s="47">
        <v>132.21</v>
      </c>
      <c r="D849" s="47">
        <v>132.63</v>
      </c>
      <c r="E849" s="47">
        <v>131.61000000000001</v>
      </c>
      <c r="F849" s="47">
        <v>132.27000000000001</v>
      </c>
      <c r="G849" s="48">
        <v>146436700</v>
      </c>
      <c r="H849" s="47">
        <v>123.69</v>
      </c>
      <c r="I849" s="51">
        <f t="shared" ref="I849:I912" si="106">H849/F849</f>
        <v>0.93513268314810605</v>
      </c>
      <c r="J849" s="51">
        <f t="shared" ref="J849:J912" ca="1" si="107">INDEX(OFFSET($T$15,0,0,$S$13+1,1),MATCH(B849,OFFSET($Q$15,0,0,$S$13+1,1),-1))</f>
        <v>1</v>
      </c>
      <c r="K849" s="47">
        <f t="shared" ref="K849:K912" si="108">ROUND($I849*C849,2)</f>
        <v>123.63</v>
      </c>
      <c r="L849" s="47">
        <f t="shared" ref="L849:L912" si="109">ROUND($I849*D849,2)</f>
        <v>124.03</v>
      </c>
      <c r="M849" s="47">
        <f t="shared" ref="M849:M912" si="110">ROUND($I849*E849,2)</f>
        <v>123.07</v>
      </c>
      <c r="N849" s="47">
        <f t="shared" ref="N849:N912" si="111">ROUND($I849*F849,2)</f>
        <v>123.69</v>
      </c>
      <c r="O849" s="48">
        <f t="shared" ref="O849:O912" ca="1" si="112">G849*J849</f>
        <v>146436700</v>
      </c>
    </row>
    <row r="850" spans="1:15" x14ac:dyDescent="0.25">
      <c r="A850">
        <v>835</v>
      </c>
      <c r="B850" s="85">
        <v>40582</v>
      </c>
      <c r="C850" s="47">
        <v>132.09</v>
      </c>
      <c r="D850" s="47">
        <v>132.63999999999999</v>
      </c>
      <c r="E850" s="47">
        <v>131.72999999999999</v>
      </c>
      <c r="F850" s="47">
        <v>132.57</v>
      </c>
      <c r="G850" s="48">
        <v>99072800</v>
      </c>
      <c r="H850" s="47">
        <v>123.97</v>
      </c>
      <c r="I850" s="51">
        <f t="shared" si="106"/>
        <v>0.93512861129969072</v>
      </c>
      <c r="J850" s="51">
        <f t="shared" ca="1" si="107"/>
        <v>1</v>
      </c>
      <c r="K850" s="47">
        <f t="shared" si="108"/>
        <v>123.52</v>
      </c>
      <c r="L850" s="47">
        <f t="shared" si="109"/>
        <v>124.04</v>
      </c>
      <c r="M850" s="47">
        <f t="shared" si="110"/>
        <v>123.18</v>
      </c>
      <c r="N850" s="47">
        <f t="shared" si="111"/>
        <v>123.97</v>
      </c>
      <c r="O850" s="48">
        <f t="shared" ca="1" si="112"/>
        <v>99072800</v>
      </c>
    </row>
    <row r="851" spans="1:15" x14ac:dyDescent="0.25">
      <c r="A851">
        <v>836</v>
      </c>
      <c r="B851" s="85">
        <v>40581</v>
      </c>
      <c r="C851" s="47">
        <v>131.44</v>
      </c>
      <c r="D851" s="47">
        <v>132.4</v>
      </c>
      <c r="E851" s="47">
        <v>131.43</v>
      </c>
      <c r="F851" s="47">
        <v>131.97</v>
      </c>
      <c r="G851" s="48">
        <v>112439100</v>
      </c>
      <c r="H851" s="47">
        <v>123.41</v>
      </c>
      <c r="I851" s="51">
        <f t="shared" si="106"/>
        <v>0.93513677350913083</v>
      </c>
      <c r="J851" s="51">
        <f t="shared" ca="1" si="107"/>
        <v>1</v>
      </c>
      <c r="K851" s="47">
        <f t="shared" si="108"/>
        <v>122.91</v>
      </c>
      <c r="L851" s="47">
        <f t="shared" si="109"/>
        <v>123.81</v>
      </c>
      <c r="M851" s="47">
        <f t="shared" si="110"/>
        <v>122.91</v>
      </c>
      <c r="N851" s="47">
        <f t="shared" si="111"/>
        <v>123.41</v>
      </c>
      <c r="O851" s="48">
        <f t="shared" ca="1" si="112"/>
        <v>112439100</v>
      </c>
    </row>
    <row r="852" spans="1:15" x14ac:dyDescent="0.25">
      <c r="A852">
        <v>837</v>
      </c>
      <c r="B852" s="85">
        <v>40578</v>
      </c>
      <c r="C852" s="47">
        <v>130.83000000000001</v>
      </c>
      <c r="D852" s="47">
        <v>131.19999999999999</v>
      </c>
      <c r="E852" s="47">
        <v>130.22999999999999</v>
      </c>
      <c r="F852" s="47">
        <v>131.15</v>
      </c>
      <c r="G852" s="48">
        <v>134634800</v>
      </c>
      <c r="H852" s="47">
        <v>122.64</v>
      </c>
      <c r="I852" s="51">
        <f t="shared" si="106"/>
        <v>0.93511246664125047</v>
      </c>
      <c r="J852" s="51">
        <f t="shared" ca="1" si="107"/>
        <v>1</v>
      </c>
      <c r="K852" s="47">
        <f t="shared" si="108"/>
        <v>122.34</v>
      </c>
      <c r="L852" s="47">
        <f t="shared" si="109"/>
        <v>122.69</v>
      </c>
      <c r="M852" s="47">
        <f t="shared" si="110"/>
        <v>121.78</v>
      </c>
      <c r="N852" s="47">
        <f t="shared" si="111"/>
        <v>122.64</v>
      </c>
      <c r="O852" s="48">
        <f t="shared" ca="1" si="112"/>
        <v>134634800</v>
      </c>
    </row>
    <row r="853" spans="1:15" x14ac:dyDescent="0.25">
      <c r="A853">
        <v>838</v>
      </c>
      <c r="B853" s="85">
        <v>40577</v>
      </c>
      <c r="C853" s="47">
        <v>130.26</v>
      </c>
      <c r="D853" s="47">
        <v>130.97999999999999</v>
      </c>
      <c r="E853" s="47">
        <v>129.57</v>
      </c>
      <c r="F853" s="47">
        <v>130.78</v>
      </c>
      <c r="G853" s="48">
        <v>145886700</v>
      </c>
      <c r="H853" s="47">
        <v>122.29</v>
      </c>
      <c r="I853" s="51">
        <f t="shared" si="106"/>
        <v>0.93508181679155833</v>
      </c>
      <c r="J853" s="51">
        <f t="shared" ca="1" si="107"/>
        <v>1</v>
      </c>
      <c r="K853" s="47">
        <f t="shared" si="108"/>
        <v>121.8</v>
      </c>
      <c r="L853" s="47">
        <f t="shared" si="109"/>
        <v>122.48</v>
      </c>
      <c r="M853" s="47">
        <f t="shared" si="110"/>
        <v>121.16</v>
      </c>
      <c r="N853" s="47">
        <f t="shared" si="111"/>
        <v>122.29</v>
      </c>
      <c r="O853" s="48">
        <f t="shared" ca="1" si="112"/>
        <v>145886700</v>
      </c>
    </row>
    <row r="854" spans="1:15" x14ac:dyDescent="0.25">
      <c r="A854">
        <v>839</v>
      </c>
      <c r="B854" s="85">
        <v>40576</v>
      </c>
      <c r="C854" s="47">
        <v>130.4</v>
      </c>
      <c r="D854" s="47">
        <v>130.84</v>
      </c>
      <c r="E854" s="47">
        <v>130.33000000000001</v>
      </c>
      <c r="F854" s="47">
        <v>130.49</v>
      </c>
      <c r="G854" s="48">
        <v>118323600</v>
      </c>
      <c r="H854" s="47">
        <v>122.02</v>
      </c>
      <c r="I854" s="51">
        <f t="shared" si="106"/>
        <v>0.93509081155644103</v>
      </c>
      <c r="J854" s="51">
        <f t="shared" ca="1" si="107"/>
        <v>1</v>
      </c>
      <c r="K854" s="47">
        <f t="shared" si="108"/>
        <v>121.94</v>
      </c>
      <c r="L854" s="47">
        <f t="shared" si="109"/>
        <v>122.35</v>
      </c>
      <c r="M854" s="47">
        <f t="shared" si="110"/>
        <v>121.87</v>
      </c>
      <c r="N854" s="47">
        <f t="shared" si="111"/>
        <v>122.02</v>
      </c>
      <c r="O854" s="48">
        <f t="shared" ca="1" si="112"/>
        <v>118323600</v>
      </c>
    </row>
    <row r="855" spans="1:15" x14ac:dyDescent="0.25">
      <c r="A855">
        <v>840</v>
      </c>
      <c r="B855" s="85">
        <v>40575</v>
      </c>
      <c r="C855" s="47">
        <v>129.46</v>
      </c>
      <c r="D855" s="47">
        <v>130.97</v>
      </c>
      <c r="E855" s="47">
        <v>129.38</v>
      </c>
      <c r="F855" s="47">
        <v>130.74</v>
      </c>
      <c r="G855" s="48">
        <v>167194300</v>
      </c>
      <c r="H855" s="47">
        <v>122.26</v>
      </c>
      <c r="I855" s="51">
        <f t="shared" si="106"/>
        <v>0.93513844271072355</v>
      </c>
      <c r="J855" s="51">
        <f t="shared" ca="1" si="107"/>
        <v>1</v>
      </c>
      <c r="K855" s="47">
        <f t="shared" si="108"/>
        <v>121.06</v>
      </c>
      <c r="L855" s="47">
        <f t="shared" si="109"/>
        <v>122.48</v>
      </c>
      <c r="M855" s="47">
        <f t="shared" si="110"/>
        <v>120.99</v>
      </c>
      <c r="N855" s="47">
        <f t="shared" si="111"/>
        <v>122.26</v>
      </c>
      <c r="O855" s="48">
        <f t="shared" ca="1" si="112"/>
        <v>167194300</v>
      </c>
    </row>
    <row r="856" spans="1:15" x14ac:dyDescent="0.25">
      <c r="A856">
        <v>841</v>
      </c>
      <c r="B856" s="85">
        <v>40574</v>
      </c>
      <c r="C856" s="47">
        <v>128.07</v>
      </c>
      <c r="D856" s="47">
        <v>128.78</v>
      </c>
      <c r="E856" s="47">
        <v>127.75</v>
      </c>
      <c r="F856" s="47">
        <v>128.68</v>
      </c>
      <c r="G856" s="48">
        <v>149249200</v>
      </c>
      <c r="H856" s="47">
        <v>120.33</v>
      </c>
      <c r="I856" s="51">
        <f t="shared" si="106"/>
        <v>0.93511035125893682</v>
      </c>
      <c r="J856" s="51">
        <f t="shared" ca="1" si="107"/>
        <v>1</v>
      </c>
      <c r="K856" s="47">
        <f t="shared" si="108"/>
        <v>119.76</v>
      </c>
      <c r="L856" s="47">
        <f t="shared" si="109"/>
        <v>120.42</v>
      </c>
      <c r="M856" s="47">
        <f t="shared" si="110"/>
        <v>119.46</v>
      </c>
      <c r="N856" s="47">
        <f t="shared" si="111"/>
        <v>120.33</v>
      </c>
      <c r="O856" s="48">
        <f t="shared" ca="1" si="112"/>
        <v>149249200</v>
      </c>
    </row>
    <row r="857" spans="1:15" x14ac:dyDescent="0.25">
      <c r="A857">
        <v>842</v>
      </c>
      <c r="B857" s="85">
        <v>40571</v>
      </c>
      <c r="C857" s="47">
        <v>130.13999999999999</v>
      </c>
      <c r="D857" s="47">
        <v>130.35</v>
      </c>
      <c r="E857" s="47">
        <v>127.51</v>
      </c>
      <c r="F857" s="47">
        <v>127.72</v>
      </c>
      <c r="G857" s="48">
        <v>295637300</v>
      </c>
      <c r="H857" s="47">
        <v>119.43</v>
      </c>
      <c r="I857" s="51">
        <f t="shared" si="106"/>
        <v>0.93509238960225505</v>
      </c>
      <c r="J857" s="51">
        <f t="shared" ca="1" si="107"/>
        <v>1</v>
      </c>
      <c r="K857" s="47">
        <f t="shared" si="108"/>
        <v>121.69</v>
      </c>
      <c r="L857" s="47">
        <f t="shared" si="109"/>
        <v>121.89</v>
      </c>
      <c r="M857" s="47">
        <f t="shared" si="110"/>
        <v>119.23</v>
      </c>
      <c r="N857" s="47">
        <f t="shared" si="111"/>
        <v>119.43</v>
      </c>
      <c r="O857" s="48">
        <f t="shared" ca="1" si="112"/>
        <v>295637300</v>
      </c>
    </row>
    <row r="858" spans="1:15" x14ac:dyDescent="0.25">
      <c r="A858">
        <v>843</v>
      </c>
      <c r="B858" s="85">
        <v>40570</v>
      </c>
      <c r="C858" s="47">
        <v>129.69999999999999</v>
      </c>
      <c r="D858" s="47">
        <v>130.21</v>
      </c>
      <c r="E858" s="47">
        <v>129.47</v>
      </c>
      <c r="F858" s="47">
        <v>129.99</v>
      </c>
      <c r="G858" s="48">
        <v>123302700</v>
      </c>
      <c r="H858" s="47">
        <v>121.56</v>
      </c>
      <c r="I858" s="51">
        <f t="shared" si="106"/>
        <v>0.93514885760443112</v>
      </c>
      <c r="J858" s="51">
        <f t="shared" ca="1" si="107"/>
        <v>1</v>
      </c>
      <c r="K858" s="47">
        <f t="shared" si="108"/>
        <v>121.29</v>
      </c>
      <c r="L858" s="47">
        <f t="shared" si="109"/>
        <v>121.77</v>
      </c>
      <c r="M858" s="47">
        <f t="shared" si="110"/>
        <v>121.07</v>
      </c>
      <c r="N858" s="47">
        <f t="shared" si="111"/>
        <v>121.56</v>
      </c>
      <c r="O858" s="48">
        <f t="shared" ca="1" si="112"/>
        <v>123302700</v>
      </c>
    </row>
    <row r="859" spans="1:15" x14ac:dyDescent="0.25">
      <c r="A859">
        <v>844</v>
      </c>
      <c r="B859" s="85">
        <v>40569</v>
      </c>
      <c r="C859" s="47">
        <v>129.49</v>
      </c>
      <c r="D859" s="47">
        <v>130.05000000000001</v>
      </c>
      <c r="E859" s="47">
        <v>129.22999999999999</v>
      </c>
      <c r="F859" s="47">
        <v>129.66999999999999</v>
      </c>
      <c r="G859" s="48">
        <v>141281500</v>
      </c>
      <c r="H859" s="47">
        <v>121.26</v>
      </c>
      <c r="I859" s="51">
        <f t="shared" si="106"/>
        <v>0.93514305544844623</v>
      </c>
      <c r="J859" s="51">
        <f t="shared" ca="1" si="107"/>
        <v>1</v>
      </c>
      <c r="K859" s="47">
        <f t="shared" si="108"/>
        <v>121.09</v>
      </c>
      <c r="L859" s="47">
        <f t="shared" si="109"/>
        <v>121.62</v>
      </c>
      <c r="M859" s="47">
        <f t="shared" si="110"/>
        <v>120.85</v>
      </c>
      <c r="N859" s="47">
        <f t="shared" si="111"/>
        <v>121.26</v>
      </c>
      <c r="O859" s="48">
        <f t="shared" ca="1" si="112"/>
        <v>141281500</v>
      </c>
    </row>
    <row r="860" spans="1:15" x14ac:dyDescent="0.25">
      <c r="A860">
        <v>845</v>
      </c>
      <c r="B860" s="85">
        <v>40568</v>
      </c>
      <c r="C860" s="47">
        <v>128.76</v>
      </c>
      <c r="D860" s="47">
        <v>129.28</v>
      </c>
      <c r="E860" s="47">
        <v>128.11000000000001</v>
      </c>
      <c r="F860" s="47">
        <v>129.16999999999999</v>
      </c>
      <c r="G860" s="48">
        <v>167552200</v>
      </c>
      <c r="H860" s="47">
        <v>120.79</v>
      </c>
      <c r="I860" s="51">
        <f t="shared" si="106"/>
        <v>0.93512425485793926</v>
      </c>
      <c r="J860" s="51">
        <f t="shared" ca="1" si="107"/>
        <v>1</v>
      </c>
      <c r="K860" s="47">
        <f t="shared" si="108"/>
        <v>120.41</v>
      </c>
      <c r="L860" s="47">
        <f t="shared" si="109"/>
        <v>120.89</v>
      </c>
      <c r="M860" s="47">
        <f t="shared" si="110"/>
        <v>119.8</v>
      </c>
      <c r="N860" s="47">
        <f t="shared" si="111"/>
        <v>120.79</v>
      </c>
      <c r="O860" s="48">
        <f t="shared" ca="1" si="112"/>
        <v>167552200</v>
      </c>
    </row>
    <row r="861" spans="1:15" x14ac:dyDescent="0.25">
      <c r="A861">
        <v>846</v>
      </c>
      <c r="B861" s="85">
        <v>40567</v>
      </c>
      <c r="C861" s="47">
        <v>128.29</v>
      </c>
      <c r="D861" s="47">
        <v>129.25</v>
      </c>
      <c r="E861" s="47">
        <v>128.26</v>
      </c>
      <c r="F861" s="47">
        <v>129.1</v>
      </c>
      <c r="G861" s="48">
        <v>113715500</v>
      </c>
      <c r="H861" s="47">
        <v>120.72</v>
      </c>
      <c r="I861" s="51">
        <f t="shared" si="106"/>
        <v>0.93508907823392717</v>
      </c>
      <c r="J861" s="51">
        <f t="shared" ca="1" si="107"/>
        <v>1</v>
      </c>
      <c r="K861" s="47">
        <f t="shared" si="108"/>
        <v>119.96</v>
      </c>
      <c r="L861" s="47">
        <f t="shared" si="109"/>
        <v>120.86</v>
      </c>
      <c r="M861" s="47">
        <f t="shared" si="110"/>
        <v>119.93</v>
      </c>
      <c r="N861" s="47">
        <f t="shared" si="111"/>
        <v>120.72</v>
      </c>
      <c r="O861" s="48">
        <f t="shared" ca="1" si="112"/>
        <v>113715500</v>
      </c>
    </row>
    <row r="862" spans="1:15" x14ac:dyDescent="0.25">
      <c r="A862">
        <v>847</v>
      </c>
      <c r="B862" s="85">
        <v>40564</v>
      </c>
      <c r="C862" s="47">
        <v>128.88</v>
      </c>
      <c r="D862" s="47">
        <v>129.16999999999999</v>
      </c>
      <c r="E862" s="47">
        <v>128.22999999999999</v>
      </c>
      <c r="F862" s="47">
        <v>128.37</v>
      </c>
      <c r="G862" s="48">
        <v>151462900</v>
      </c>
      <c r="H862" s="47">
        <v>120.04</v>
      </c>
      <c r="I862" s="51">
        <f t="shared" si="106"/>
        <v>0.93510944924826678</v>
      </c>
      <c r="J862" s="51">
        <f t="shared" ca="1" si="107"/>
        <v>1</v>
      </c>
      <c r="K862" s="47">
        <f t="shared" si="108"/>
        <v>120.52</v>
      </c>
      <c r="L862" s="47">
        <f t="shared" si="109"/>
        <v>120.79</v>
      </c>
      <c r="M862" s="47">
        <f t="shared" si="110"/>
        <v>119.91</v>
      </c>
      <c r="N862" s="47">
        <f t="shared" si="111"/>
        <v>120.04</v>
      </c>
      <c r="O862" s="48">
        <f t="shared" ca="1" si="112"/>
        <v>151462900</v>
      </c>
    </row>
    <row r="863" spans="1:15" x14ac:dyDescent="0.25">
      <c r="A863">
        <v>848</v>
      </c>
      <c r="B863" s="85">
        <v>40563</v>
      </c>
      <c r="C863" s="47">
        <v>127.96</v>
      </c>
      <c r="D863" s="47">
        <v>128.4</v>
      </c>
      <c r="E863" s="47">
        <v>127.13</v>
      </c>
      <c r="F863" s="47">
        <v>128.08000000000001</v>
      </c>
      <c r="G863" s="48">
        <v>175745700</v>
      </c>
      <c r="H863" s="47">
        <v>119.77</v>
      </c>
      <c r="I863" s="51">
        <f t="shared" si="106"/>
        <v>0.93511867582760766</v>
      </c>
      <c r="J863" s="51">
        <f t="shared" ca="1" si="107"/>
        <v>1</v>
      </c>
      <c r="K863" s="47">
        <f t="shared" si="108"/>
        <v>119.66</v>
      </c>
      <c r="L863" s="47">
        <f t="shared" si="109"/>
        <v>120.07</v>
      </c>
      <c r="M863" s="47">
        <f t="shared" si="110"/>
        <v>118.88</v>
      </c>
      <c r="N863" s="47">
        <f t="shared" si="111"/>
        <v>119.77</v>
      </c>
      <c r="O863" s="48">
        <f t="shared" ca="1" si="112"/>
        <v>175745700</v>
      </c>
    </row>
    <row r="864" spans="1:15" x14ac:dyDescent="0.25">
      <c r="A864">
        <v>849</v>
      </c>
      <c r="B864" s="85">
        <v>40562</v>
      </c>
      <c r="C864" s="47">
        <v>129.41</v>
      </c>
      <c r="D864" s="47">
        <v>129.54</v>
      </c>
      <c r="E864" s="47">
        <v>127.91</v>
      </c>
      <c r="F864" s="47">
        <v>128.25</v>
      </c>
      <c r="G864" s="48">
        <v>151958400</v>
      </c>
      <c r="H864" s="47">
        <v>119.93</v>
      </c>
      <c r="I864" s="51">
        <f t="shared" si="106"/>
        <v>0.93512670565302147</v>
      </c>
      <c r="J864" s="51">
        <f t="shared" ca="1" si="107"/>
        <v>1</v>
      </c>
      <c r="K864" s="47">
        <f t="shared" si="108"/>
        <v>121.01</v>
      </c>
      <c r="L864" s="47">
        <f t="shared" si="109"/>
        <v>121.14</v>
      </c>
      <c r="M864" s="47">
        <f t="shared" si="110"/>
        <v>119.61</v>
      </c>
      <c r="N864" s="47">
        <f t="shared" si="111"/>
        <v>119.93</v>
      </c>
      <c r="O864" s="48">
        <f t="shared" ca="1" si="112"/>
        <v>151958400</v>
      </c>
    </row>
    <row r="865" spans="1:15" x14ac:dyDescent="0.25">
      <c r="A865">
        <v>850</v>
      </c>
      <c r="B865" s="85">
        <v>40561</v>
      </c>
      <c r="C865" s="47">
        <v>129.18</v>
      </c>
      <c r="D865" s="47">
        <v>129.63999999999999</v>
      </c>
      <c r="E865" s="47">
        <v>129.03</v>
      </c>
      <c r="F865" s="47">
        <v>129.52000000000001</v>
      </c>
      <c r="G865" s="48">
        <v>114401300</v>
      </c>
      <c r="H865" s="47">
        <v>121.12</v>
      </c>
      <c r="I865" s="51">
        <f t="shared" si="106"/>
        <v>0.93514515132798015</v>
      </c>
      <c r="J865" s="51">
        <f t="shared" ca="1" si="107"/>
        <v>1</v>
      </c>
      <c r="K865" s="47">
        <f t="shared" si="108"/>
        <v>120.8</v>
      </c>
      <c r="L865" s="47">
        <f t="shared" si="109"/>
        <v>121.23</v>
      </c>
      <c r="M865" s="47">
        <f t="shared" si="110"/>
        <v>120.66</v>
      </c>
      <c r="N865" s="47">
        <f t="shared" si="111"/>
        <v>121.12</v>
      </c>
      <c r="O865" s="48">
        <f t="shared" ca="1" si="112"/>
        <v>114401300</v>
      </c>
    </row>
    <row r="866" spans="1:15" x14ac:dyDescent="0.25">
      <c r="A866">
        <v>851</v>
      </c>
      <c r="B866" s="85">
        <v>40557</v>
      </c>
      <c r="C866" s="47">
        <v>128.19</v>
      </c>
      <c r="D866" s="47">
        <v>129.33000000000001</v>
      </c>
      <c r="E866" s="47">
        <v>128.1</v>
      </c>
      <c r="F866" s="47">
        <v>129.30000000000001</v>
      </c>
      <c r="G866" s="48">
        <v>117677900</v>
      </c>
      <c r="H866" s="47">
        <v>120.91</v>
      </c>
      <c r="I866" s="51">
        <f t="shared" si="106"/>
        <v>0.93511214230471762</v>
      </c>
      <c r="J866" s="51">
        <f t="shared" ca="1" si="107"/>
        <v>1</v>
      </c>
      <c r="K866" s="47">
        <f t="shared" si="108"/>
        <v>119.87</v>
      </c>
      <c r="L866" s="47">
        <f t="shared" si="109"/>
        <v>120.94</v>
      </c>
      <c r="M866" s="47">
        <f t="shared" si="110"/>
        <v>119.79</v>
      </c>
      <c r="N866" s="47">
        <f t="shared" si="111"/>
        <v>120.91</v>
      </c>
      <c r="O866" s="48">
        <f t="shared" ca="1" si="112"/>
        <v>117677900</v>
      </c>
    </row>
    <row r="867" spans="1:15" x14ac:dyDescent="0.25">
      <c r="A867">
        <v>852</v>
      </c>
      <c r="B867" s="85">
        <v>40556</v>
      </c>
      <c r="C867" s="47">
        <v>128.63</v>
      </c>
      <c r="D867" s="47">
        <v>128.69</v>
      </c>
      <c r="E867" s="47">
        <v>128.05000000000001</v>
      </c>
      <c r="F867" s="47">
        <v>128.37</v>
      </c>
      <c r="G867" s="48">
        <v>129048400</v>
      </c>
      <c r="H867" s="47">
        <v>120.04</v>
      </c>
      <c r="I867" s="51">
        <f t="shared" si="106"/>
        <v>0.93510944924826678</v>
      </c>
      <c r="J867" s="51">
        <f t="shared" ca="1" si="107"/>
        <v>1</v>
      </c>
      <c r="K867" s="47">
        <f t="shared" si="108"/>
        <v>120.28</v>
      </c>
      <c r="L867" s="47">
        <f t="shared" si="109"/>
        <v>120.34</v>
      </c>
      <c r="M867" s="47">
        <f t="shared" si="110"/>
        <v>119.74</v>
      </c>
      <c r="N867" s="47">
        <f t="shared" si="111"/>
        <v>120.04</v>
      </c>
      <c r="O867" s="48">
        <f t="shared" ca="1" si="112"/>
        <v>129048400</v>
      </c>
    </row>
    <row r="868" spans="1:15" x14ac:dyDescent="0.25">
      <c r="A868">
        <v>853</v>
      </c>
      <c r="B868" s="85">
        <v>40555</v>
      </c>
      <c r="C868" s="47">
        <v>128.21</v>
      </c>
      <c r="D868" s="47">
        <v>128.72</v>
      </c>
      <c r="E868" s="47">
        <v>127.46</v>
      </c>
      <c r="F868" s="47">
        <v>128.58000000000001</v>
      </c>
      <c r="G868" s="48">
        <v>107929200</v>
      </c>
      <c r="H868" s="47">
        <v>120.24</v>
      </c>
      <c r="I868" s="51">
        <f t="shared" si="106"/>
        <v>0.93513765748950062</v>
      </c>
      <c r="J868" s="51">
        <f t="shared" ca="1" si="107"/>
        <v>1</v>
      </c>
      <c r="K868" s="47">
        <f t="shared" si="108"/>
        <v>119.89</v>
      </c>
      <c r="L868" s="47">
        <f t="shared" si="109"/>
        <v>120.37</v>
      </c>
      <c r="M868" s="47">
        <f t="shared" si="110"/>
        <v>119.19</v>
      </c>
      <c r="N868" s="47">
        <f t="shared" si="111"/>
        <v>120.24</v>
      </c>
      <c r="O868" s="48">
        <f t="shared" ca="1" si="112"/>
        <v>107929200</v>
      </c>
    </row>
    <row r="869" spans="1:15" x14ac:dyDescent="0.25">
      <c r="A869">
        <v>854</v>
      </c>
      <c r="B869" s="85">
        <v>40554</v>
      </c>
      <c r="C869" s="47">
        <v>127.44</v>
      </c>
      <c r="D869" s="47">
        <v>127.74</v>
      </c>
      <c r="E869" s="47">
        <v>126.95</v>
      </c>
      <c r="F869" s="47">
        <v>127.43</v>
      </c>
      <c r="G869" s="48">
        <v>110287000</v>
      </c>
      <c r="H869" s="47">
        <v>119.16</v>
      </c>
      <c r="I869" s="51">
        <f t="shared" si="106"/>
        <v>0.93510162442125078</v>
      </c>
      <c r="J869" s="51">
        <f t="shared" ca="1" si="107"/>
        <v>1</v>
      </c>
      <c r="K869" s="47">
        <f t="shared" si="108"/>
        <v>119.17</v>
      </c>
      <c r="L869" s="47">
        <f t="shared" si="109"/>
        <v>119.45</v>
      </c>
      <c r="M869" s="47">
        <f t="shared" si="110"/>
        <v>118.71</v>
      </c>
      <c r="N869" s="47">
        <f t="shared" si="111"/>
        <v>119.16</v>
      </c>
      <c r="O869" s="48">
        <f t="shared" ca="1" si="112"/>
        <v>110287000</v>
      </c>
    </row>
    <row r="870" spans="1:15" x14ac:dyDescent="0.25">
      <c r="A870">
        <v>855</v>
      </c>
      <c r="B870" s="85">
        <v>40553</v>
      </c>
      <c r="C870" s="47">
        <v>126.58</v>
      </c>
      <c r="D870" s="47">
        <v>127.16</v>
      </c>
      <c r="E870" s="47">
        <v>126.2</v>
      </c>
      <c r="F870" s="47">
        <v>126.98</v>
      </c>
      <c r="G870" s="48">
        <v>122401700</v>
      </c>
      <c r="H870" s="47">
        <v>118.74</v>
      </c>
      <c r="I870" s="51">
        <f t="shared" si="106"/>
        <v>0.93510789100645764</v>
      </c>
      <c r="J870" s="51">
        <f t="shared" ca="1" si="107"/>
        <v>1</v>
      </c>
      <c r="K870" s="47">
        <f t="shared" si="108"/>
        <v>118.37</v>
      </c>
      <c r="L870" s="47">
        <f t="shared" si="109"/>
        <v>118.91</v>
      </c>
      <c r="M870" s="47">
        <f t="shared" si="110"/>
        <v>118.01</v>
      </c>
      <c r="N870" s="47">
        <f t="shared" si="111"/>
        <v>118.74</v>
      </c>
      <c r="O870" s="48">
        <f t="shared" ca="1" si="112"/>
        <v>122401700</v>
      </c>
    </row>
    <row r="871" spans="1:15" x14ac:dyDescent="0.25">
      <c r="A871">
        <v>856</v>
      </c>
      <c r="B871" s="85">
        <v>40550</v>
      </c>
      <c r="C871" s="47">
        <v>127.56</v>
      </c>
      <c r="D871" s="47">
        <v>127.77</v>
      </c>
      <c r="E871" s="47">
        <v>126.15</v>
      </c>
      <c r="F871" s="47">
        <v>127.14</v>
      </c>
      <c r="G871" s="48">
        <v>156034600</v>
      </c>
      <c r="H871" s="47">
        <v>118.89</v>
      </c>
      <c r="I871" s="51">
        <f t="shared" si="106"/>
        <v>0.93511090136857011</v>
      </c>
      <c r="J871" s="51">
        <f t="shared" ca="1" si="107"/>
        <v>1</v>
      </c>
      <c r="K871" s="47">
        <f t="shared" si="108"/>
        <v>119.28</v>
      </c>
      <c r="L871" s="47">
        <f t="shared" si="109"/>
        <v>119.48</v>
      </c>
      <c r="M871" s="47">
        <f t="shared" si="110"/>
        <v>117.96</v>
      </c>
      <c r="N871" s="47">
        <f t="shared" si="111"/>
        <v>118.89</v>
      </c>
      <c r="O871" s="48">
        <f t="shared" ca="1" si="112"/>
        <v>156034600</v>
      </c>
    </row>
    <row r="872" spans="1:15" x14ac:dyDescent="0.25">
      <c r="A872">
        <v>857</v>
      </c>
      <c r="B872" s="85">
        <v>40549</v>
      </c>
      <c r="C872" s="47">
        <v>127.69</v>
      </c>
      <c r="D872" s="47">
        <v>127.83</v>
      </c>
      <c r="E872" s="47">
        <v>127.01</v>
      </c>
      <c r="F872" s="47">
        <v>127.39</v>
      </c>
      <c r="G872" s="48">
        <v>122519000</v>
      </c>
      <c r="H872" s="47">
        <v>119.12</v>
      </c>
      <c r="I872" s="51">
        <f t="shared" si="106"/>
        <v>0.93508124656566449</v>
      </c>
      <c r="J872" s="51">
        <f t="shared" ca="1" si="107"/>
        <v>1</v>
      </c>
      <c r="K872" s="47">
        <f t="shared" si="108"/>
        <v>119.4</v>
      </c>
      <c r="L872" s="47">
        <f t="shared" si="109"/>
        <v>119.53</v>
      </c>
      <c r="M872" s="47">
        <f t="shared" si="110"/>
        <v>118.76</v>
      </c>
      <c r="N872" s="47">
        <f t="shared" si="111"/>
        <v>119.12</v>
      </c>
      <c r="O872" s="48">
        <f t="shared" ca="1" si="112"/>
        <v>122519000</v>
      </c>
    </row>
    <row r="873" spans="1:15" x14ac:dyDescent="0.25">
      <c r="A873">
        <v>858</v>
      </c>
      <c r="B873" s="85">
        <v>40548</v>
      </c>
      <c r="C873" s="47">
        <v>126.58</v>
      </c>
      <c r="D873" s="47">
        <v>127.72</v>
      </c>
      <c r="E873" s="47">
        <v>126.46</v>
      </c>
      <c r="F873" s="47">
        <v>127.64</v>
      </c>
      <c r="G873" s="48">
        <v>133975300</v>
      </c>
      <c r="H873" s="47">
        <v>119.36</v>
      </c>
      <c r="I873" s="51">
        <f t="shared" si="106"/>
        <v>0.93513005327483545</v>
      </c>
      <c r="J873" s="51">
        <f t="shared" ca="1" si="107"/>
        <v>1</v>
      </c>
      <c r="K873" s="47">
        <f t="shared" si="108"/>
        <v>118.37</v>
      </c>
      <c r="L873" s="47">
        <f t="shared" si="109"/>
        <v>119.43</v>
      </c>
      <c r="M873" s="47">
        <f t="shared" si="110"/>
        <v>118.26</v>
      </c>
      <c r="N873" s="47">
        <f t="shared" si="111"/>
        <v>119.36</v>
      </c>
      <c r="O873" s="48">
        <f t="shared" ca="1" si="112"/>
        <v>133975300</v>
      </c>
    </row>
    <row r="874" spans="1:15" x14ac:dyDescent="0.25">
      <c r="A874">
        <v>859</v>
      </c>
      <c r="B874" s="85">
        <v>40547</v>
      </c>
      <c r="C874" s="47">
        <v>127.33</v>
      </c>
      <c r="D874" s="47">
        <v>127.37</v>
      </c>
      <c r="E874" s="47">
        <v>126.19</v>
      </c>
      <c r="F874" s="47">
        <v>126.98</v>
      </c>
      <c r="G874" s="48">
        <v>137409700</v>
      </c>
      <c r="H874" s="47">
        <v>118.74</v>
      </c>
      <c r="I874" s="51">
        <f t="shared" si="106"/>
        <v>0.93510789100645764</v>
      </c>
      <c r="J874" s="51">
        <f t="shared" ca="1" si="107"/>
        <v>1</v>
      </c>
      <c r="K874" s="47">
        <f t="shared" si="108"/>
        <v>119.07</v>
      </c>
      <c r="L874" s="47">
        <f t="shared" si="109"/>
        <v>119.1</v>
      </c>
      <c r="M874" s="47">
        <f t="shared" si="110"/>
        <v>118</v>
      </c>
      <c r="N874" s="47">
        <f t="shared" si="111"/>
        <v>118.74</v>
      </c>
      <c r="O874" s="48">
        <f t="shared" ca="1" si="112"/>
        <v>137409700</v>
      </c>
    </row>
    <row r="875" spans="1:15" x14ac:dyDescent="0.25">
      <c r="A875">
        <v>860</v>
      </c>
      <c r="B875" s="85">
        <v>40546</v>
      </c>
      <c r="C875" s="47">
        <v>126.71</v>
      </c>
      <c r="D875" s="47">
        <v>127.6</v>
      </c>
      <c r="E875" s="47">
        <v>125.7</v>
      </c>
      <c r="F875" s="47">
        <v>127.05</v>
      </c>
      <c r="G875" s="48">
        <v>138725200</v>
      </c>
      <c r="H875" s="47">
        <v>118.81</v>
      </c>
      <c r="I875" s="51">
        <f t="shared" si="106"/>
        <v>0.93514364423455332</v>
      </c>
      <c r="J875" s="51">
        <f t="shared" ca="1" si="107"/>
        <v>1</v>
      </c>
      <c r="K875" s="47">
        <f t="shared" si="108"/>
        <v>118.49</v>
      </c>
      <c r="L875" s="47">
        <f t="shared" si="109"/>
        <v>119.32</v>
      </c>
      <c r="M875" s="47">
        <f t="shared" si="110"/>
        <v>117.55</v>
      </c>
      <c r="N875" s="47">
        <f t="shared" si="111"/>
        <v>118.81</v>
      </c>
      <c r="O875" s="48">
        <f t="shared" ca="1" si="112"/>
        <v>138725200</v>
      </c>
    </row>
    <row r="876" spans="1:15" x14ac:dyDescent="0.25">
      <c r="A876">
        <v>861</v>
      </c>
      <c r="B876" s="85">
        <v>40543</v>
      </c>
      <c r="C876" s="47">
        <v>125.53</v>
      </c>
      <c r="D876" s="47">
        <v>125.87</v>
      </c>
      <c r="E876" s="47">
        <v>125.33</v>
      </c>
      <c r="F876" s="47">
        <v>125.75</v>
      </c>
      <c r="G876" s="48">
        <v>91218900</v>
      </c>
      <c r="H876" s="47">
        <v>117.59</v>
      </c>
      <c r="I876" s="51">
        <f t="shared" si="106"/>
        <v>0.93510934393638179</v>
      </c>
      <c r="J876" s="51">
        <f t="shared" ca="1" si="107"/>
        <v>1</v>
      </c>
      <c r="K876" s="47">
        <f t="shared" si="108"/>
        <v>117.38</v>
      </c>
      <c r="L876" s="47">
        <f t="shared" si="109"/>
        <v>117.7</v>
      </c>
      <c r="M876" s="47">
        <f t="shared" si="110"/>
        <v>117.2</v>
      </c>
      <c r="N876" s="47">
        <f t="shared" si="111"/>
        <v>117.59</v>
      </c>
      <c r="O876" s="48">
        <f t="shared" ca="1" si="112"/>
        <v>91218900</v>
      </c>
    </row>
    <row r="877" spans="1:15" x14ac:dyDescent="0.25">
      <c r="A877">
        <v>862</v>
      </c>
      <c r="B877" s="85">
        <v>40542</v>
      </c>
      <c r="C877" s="47">
        <v>125.8</v>
      </c>
      <c r="D877" s="47">
        <v>126.13</v>
      </c>
      <c r="E877" s="47">
        <v>125.53</v>
      </c>
      <c r="F877" s="47">
        <v>125.72</v>
      </c>
      <c r="G877" s="48">
        <v>76616900</v>
      </c>
      <c r="H877" s="47">
        <v>117.56</v>
      </c>
      <c r="I877" s="51">
        <f t="shared" si="106"/>
        <v>0.93509385937002865</v>
      </c>
      <c r="J877" s="51">
        <f t="shared" ca="1" si="107"/>
        <v>1</v>
      </c>
      <c r="K877" s="47">
        <f t="shared" si="108"/>
        <v>117.63</v>
      </c>
      <c r="L877" s="47">
        <f t="shared" si="109"/>
        <v>117.94</v>
      </c>
      <c r="M877" s="47">
        <f t="shared" si="110"/>
        <v>117.38</v>
      </c>
      <c r="N877" s="47">
        <f t="shared" si="111"/>
        <v>117.56</v>
      </c>
      <c r="O877" s="48">
        <f t="shared" ca="1" si="112"/>
        <v>76616900</v>
      </c>
    </row>
    <row r="878" spans="1:15" x14ac:dyDescent="0.25">
      <c r="A878">
        <v>863</v>
      </c>
      <c r="B878" s="85">
        <v>40541</v>
      </c>
      <c r="C878" s="47">
        <v>125.98</v>
      </c>
      <c r="D878" s="47">
        <v>126.2</v>
      </c>
      <c r="E878" s="47">
        <v>125.9</v>
      </c>
      <c r="F878" s="47">
        <v>125.92</v>
      </c>
      <c r="G878" s="48">
        <v>58033100</v>
      </c>
      <c r="H878" s="47">
        <v>117.75</v>
      </c>
      <c r="I878" s="51">
        <f t="shared" si="106"/>
        <v>0.93511753494282079</v>
      </c>
      <c r="J878" s="51">
        <f t="shared" ca="1" si="107"/>
        <v>1</v>
      </c>
      <c r="K878" s="47">
        <f t="shared" si="108"/>
        <v>117.81</v>
      </c>
      <c r="L878" s="47">
        <f t="shared" si="109"/>
        <v>118.01</v>
      </c>
      <c r="M878" s="47">
        <f t="shared" si="110"/>
        <v>117.73</v>
      </c>
      <c r="N878" s="47">
        <f t="shared" si="111"/>
        <v>117.75</v>
      </c>
      <c r="O878" s="48">
        <f t="shared" ca="1" si="112"/>
        <v>58033100</v>
      </c>
    </row>
    <row r="879" spans="1:15" x14ac:dyDescent="0.25">
      <c r="A879">
        <v>864</v>
      </c>
      <c r="B879" s="85">
        <v>40540</v>
      </c>
      <c r="C879" s="47">
        <v>125.9</v>
      </c>
      <c r="D879" s="47">
        <v>125.95</v>
      </c>
      <c r="E879" s="47">
        <v>125.5</v>
      </c>
      <c r="F879" s="47">
        <v>125.83</v>
      </c>
      <c r="G879" s="48">
        <v>55309100</v>
      </c>
      <c r="H879" s="47">
        <v>117.66</v>
      </c>
      <c r="I879" s="51">
        <f t="shared" si="106"/>
        <v>0.93507112771199241</v>
      </c>
      <c r="J879" s="51">
        <f t="shared" ca="1" si="107"/>
        <v>1</v>
      </c>
      <c r="K879" s="47">
        <f t="shared" si="108"/>
        <v>117.73</v>
      </c>
      <c r="L879" s="47">
        <f t="shared" si="109"/>
        <v>117.77</v>
      </c>
      <c r="M879" s="47">
        <f t="shared" si="110"/>
        <v>117.35</v>
      </c>
      <c r="N879" s="47">
        <f t="shared" si="111"/>
        <v>117.66</v>
      </c>
      <c r="O879" s="48">
        <f t="shared" ca="1" si="112"/>
        <v>55309100</v>
      </c>
    </row>
    <row r="880" spans="1:15" x14ac:dyDescent="0.25">
      <c r="A880">
        <v>865</v>
      </c>
      <c r="B880" s="85">
        <v>40539</v>
      </c>
      <c r="C880" s="47">
        <v>125.13</v>
      </c>
      <c r="D880" s="47">
        <v>125.77</v>
      </c>
      <c r="E880" s="47">
        <v>125.04</v>
      </c>
      <c r="F880" s="47">
        <v>125.65</v>
      </c>
      <c r="G880" s="48">
        <v>58126000</v>
      </c>
      <c r="H880" s="47">
        <v>117.5</v>
      </c>
      <c r="I880" s="51">
        <f t="shared" si="106"/>
        <v>0.93513728611221647</v>
      </c>
      <c r="J880" s="51">
        <f t="shared" ca="1" si="107"/>
        <v>1</v>
      </c>
      <c r="K880" s="47">
        <f t="shared" si="108"/>
        <v>117.01</v>
      </c>
      <c r="L880" s="47">
        <f t="shared" si="109"/>
        <v>117.61</v>
      </c>
      <c r="M880" s="47">
        <f t="shared" si="110"/>
        <v>116.93</v>
      </c>
      <c r="N880" s="47">
        <f t="shared" si="111"/>
        <v>117.5</v>
      </c>
      <c r="O880" s="48">
        <f t="shared" ca="1" si="112"/>
        <v>58126000</v>
      </c>
    </row>
    <row r="881" spans="1:15" x14ac:dyDescent="0.25">
      <c r="A881">
        <v>866</v>
      </c>
      <c r="B881" s="85">
        <v>40535</v>
      </c>
      <c r="C881" s="47">
        <v>125.64</v>
      </c>
      <c r="D881" s="47">
        <v>125.78</v>
      </c>
      <c r="E881" s="47">
        <v>125.29</v>
      </c>
      <c r="F881" s="47">
        <v>125.6</v>
      </c>
      <c r="G881" s="48">
        <v>70053700</v>
      </c>
      <c r="H881" s="47">
        <v>117.45</v>
      </c>
      <c r="I881" s="51">
        <f t="shared" si="106"/>
        <v>0.93511146496815289</v>
      </c>
      <c r="J881" s="51">
        <f t="shared" ca="1" si="107"/>
        <v>1</v>
      </c>
      <c r="K881" s="47">
        <f t="shared" si="108"/>
        <v>117.49</v>
      </c>
      <c r="L881" s="47">
        <f t="shared" si="109"/>
        <v>117.62</v>
      </c>
      <c r="M881" s="47">
        <f t="shared" si="110"/>
        <v>117.16</v>
      </c>
      <c r="N881" s="47">
        <f t="shared" si="111"/>
        <v>117.45</v>
      </c>
      <c r="O881" s="48">
        <f t="shared" ca="1" si="112"/>
        <v>70053700</v>
      </c>
    </row>
    <row r="882" spans="1:15" x14ac:dyDescent="0.25">
      <c r="A882">
        <v>867</v>
      </c>
      <c r="B882" s="85">
        <v>40534</v>
      </c>
      <c r="C882" s="47">
        <v>125.48</v>
      </c>
      <c r="D882" s="47">
        <v>125.82</v>
      </c>
      <c r="E882" s="47">
        <v>125.41</v>
      </c>
      <c r="F882" s="47">
        <v>125.78</v>
      </c>
      <c r="G882" s="48">
        <v>78878100</v>
      </c>
      <c r="H882" s="47">
        <v>117.62</v>
      </c>
      <c r="I882" s="51">
        <f t="shared" si="106"/>
        <v>0.93512482111623474</v>
      </c>
      <c r="J882" s="51">
        <f t="shared" ca="1" si="107"/>
        <v>1</v>
      </c>
      <c r="K882" s="47">
        <f t="shared" si="108"/>
        <v>117.34</v>
      </c>
      <c r="L882" s="47">
        <f t="shared" si="109"/>
        <v>117.66</v>
      </c>
      <c r="M882" s="47">
        <f t="shared" si="110"/>
        <v>117.27</v>
      </c>
      <c r="N882" s="47">
        <f t="shared" si="111"/>
        <v>117.62</v>
      </c>
      <c r="O882" s="48">
        <f t="shared" ca="1" si="112"/>
        <v>78878100</v>
      </c>
    </row>
    <row r="883" spans="1:15" x14ac:dyDescent="0.25">
      <c r="A883">
        <v>868</v>
      </c>
      <c r="B883" s="85">
        <v>40533</v>
      </c>
      <c r="C883" s="47">
        <v>124.99</v>
      </c>
      <c r="D883" s="47">
        <v>125.47</v>
      </c>
      <c r="E883" s="47">
        <v>124.87</v>
      </c>
      <c r="F883" s="47">
        <v>125.39</v>
      </c>
      <c r="G883" s="48">
        <v>94965500</v>
      </c>
      <c r="H883" s="47">
        <v>117.25</v>
      </c>
      <c r="I883" s="51">
        <f t="shared" si="106"/>
        <v>0.93508254246750144</v>
      </c>
      <c r="J883" s="51">
        <f t="shared" ca="1" si="107"/>
        <v>1</v>
      </c>
      <c r="K883" s="47">
        <f t="shared" si="108"/>
        <v>116.88</v>
      </c>
      <c r="L883" s="47">
        <f t="shared" si="109"/>
        <v>117.32</v>
      </c>
      <c r="M883" s="47">
        <f t="shared" si="110"/>
        <v>116.76</v>
      </c>
      <c r="N883" s="47">
        <f t="shared" si="111"/>
        <v>117.25</v>
      </c>
      <c r="O883" s="48">
        <f t="shared" ca="1" si="112"/>
        <v>94965500</v>
      </c>
    </row>
    <row r="884" spans="1:15" x14ac:dyDescent="0.25">
      <c r="A884">
        <v>869</v>
      </c>
      <c r="B884" s="85">
        <v>40532</v>
      </c>
      <c r="C884" s="47">
        <v>124.64</v>
      </c>
      <c r="D884" s="47">
        <v>124.9</v>
      </c>
      <c r="E884" s="47">
        <v>123.98</v>
      </c>
      <c r="F884" s="47">
        <v>124.6</v>
      </c>
      <c r="G884" s="48">
        <v>119085500</v>
      </c>
      <c r="H884" s="47">
        <v>116.51</v>
      </c>
      <c r="I884" s="51">
        <f t="shared" si="106"/>
        <v>0.93507223113964699</v>
      </c>
      <c r="J884" s="51">
        <f t="shared" ca="1" si="107"/>
        <v>1</v>
      </c>
      <c r="K884" s="47">
        <f t="shared" si="108"/>
        <v>116.55</v>
      </c>
      <c r="L884" s="47">
        <f t="shared" si="109"/>
        <v>116.79</v>
      </c>
      <c r="M884" s="47">
        <f t="shared" si="110"/>
        <v>115.93</v>
      </c>
      <c r="N884" s="47">
        <f t="shared" si="111"/>
        <v>116.51</v>
      </c>
      <c r="O884" s="48">
        <f t="shared" ca="1" si="112"/>
        <v>119085500</v>
      </c>
    </row>
    <row r="885" spans="1:15" x14ac:dyDescent="0.25">
      <c r="A885">
        <v>870</v>
      </c>
      <c r="B885" s="85">
        <v>40529</v>
      </c>
      <c r="C885" s="47">
        <v>124.08</v>
      </c>
      <c r="D885" s="47">
        <v>124.46</v>
      </c>
      <c r="E885" s="47">
        <v>123.82</v>
      </c>
      <c r="F885" s="47">
        <v>124.3</v>
      </c>
      <c r="G885" s="48">
        <v>141075300</v>
      </c>
      <c r="H885" s="47">
        <v>116.23</v>
      </c>
      <c r="I885" s="51">
        <f t="shared" si="106"/>
        <v>0.93507642799678203</v>
      </c>
      <c r="J885" s="51">
        <f t="shared" ca="1" si="107"/>
        <v>1</v>
      </c>
      <c r="K885" s="47">
        <f t="shared" si="108"/>
        <v>116.02</v>
      </c>
      <c r="L885" s="47">
        <f t="shared" si="109"/>
        <v>116.38</v>
      </c>
      <c r="M885" s="47">
        <f t="shared" si="110"/>
        <v>115.78</v>
      </c>
      <c r="N885" s="47">
        <f t="shared" si="111"/>
        <v>116.23</v>
      </c>
      <c r="O885" s="48">
        <f t="shared" ca="1" si="112"/>
        <v>141075300</v>
      </c>
    </row>
    <row r="886" spans="1:15" x14ac:dyDescent="0.25">
      <c r="A886">
        <v>871</v>
      </c>
      <c r="B886" s="85">
        <v>40528</v>
      </c>
      <c r="C886" s="47">
        <v>124.18</v>
      </c>
      <c r="D886" s="47">
        <v>124.91</v>
      </c>
      <c r="E886" s="47">
        <v>123.75</v>
      </c>
      <c r="F886" s="47">
        <v>124.82</v>
      </c>
      <c r="G886" s="48">
        <v>185035200</v>
      </c>
      <c r="H886" s="47">
        <v>116.11</v>
      </c>
      <c r="I886" s="51">
        <f t="shared" si="106"/>
        <v>0.93021951610318865</v>
      </c>
      <c r="J886" s="51">
        <f t="shared" ca="1" si="107"/>
        <v>1</v>
      </c>
      <c r="K886" s="47">
        <f t="shared" si="108"/>
        <v>115.51</v>
      </c>
      <c r="L886" s="47">
        <f t="shared" si="109"/>
        <v>116.19</v>
      </c>
      <c r="M886" s="47">
        <f t="shared" si="110"/>
        <v>115.11</v>
      </c>
      <c r="N886" s="47">
        <f t="shared" si="111"/>
        <v>116.11</v>
      </c>
      <c r="O886" s="48">
        <f t="shared" ca="1" si="112"/>
        <v>185035200</v>
      </c>
    </row>
    <row r="887" spans="1:15" x14ac:dyDescent="0.25">
      <c r="A887">
        <v>872</v>
      </c>
      <c r="B887" s="85">
        <v>40527</v>
      </c>
      <c r="C887" s="47">
        <v>124.44</v>
      </c>
      <c r="D887" s="47">
        <v>124.93</v>
      </c>
      <c r="E887" s="47">
        <v>123.89</v>
      </c>
      <c r="F887" s="47">
        <v>124.1</v>
      </c>
      <c r="G887" s="48">
        <v>160823100</v>
      </c>
      <c r="H887" s="47">
        <v>115.44</v>
      </c>
      <c r="I887" s="51">
        <f t="shared" si="106"/>
        <v>0.93021756647864628</v>
      </c>
      <c r="J887" s="51">
        <f t="shared" ca="1" si="107"/>
        <v>1</v>
      </c>
      <c r="K887" s="47">
        <f t="shared" si="108"/>
        <v>115.76</v>
      </c>
      <c r="L887" s="47">
        <f t="shared" si="109"/>
        <v>116.21</v>
      </c>
      <c r="M887" s="47">
        <f t="shared" si="110"/>
        <v>115.24</v>
      </c>
      <c r="N887" s="47">
        <f t="shared" si="111"/>
        <v>115.44</v>
      </c>
      <c r="O887" s="48">
        <f t="shared" ca="1" si="112"/>
        <v>160823100</v>
      </c>
    </row>
    <row r="888" spans="1:15" x14ac:dyDescent="0.25">
      <c r="A888">
        <v>873</v>
      </c>
      <c r="B888" s="85">
        <v>40526</v>
      </c>
      <c r="C888" s="47">
        <v>124.75</v>
      </c>
      <c r="D888" s="47">
        <v>125.23</v>
      </c>
      <c r="E888" s="47">
        <v>124.29</v>
      </c>
      <c r="F888" s="47">
        <v>124.67</v>
      </c>
      <c r="G888" s="48">
        <v>147249600</v>
      </c>
      <c r="H888" s="47">
        <v>115.97</v>
      </c>
      <c r="I888" s="51">
        <f t="shared" si="106"/>
        <v>0.93021576963182795</v>
      </c>
      <c r="J888" s="51">
        <f t="shared" ca="1" si="107"/>
        <v>1</v>
      </c>
      <c r="K888" s="47">
        <f t="shared" si="108"/>
        <v>116.04</v>
      </c>
      <c r="L888" s="47">
        <f t="shared" si="109"/>
        <v>116.49</v>
      </c>
      <c r="M888" s="47">
        <f t="shared" si="110"/>
        <v>115.62</v>
      </c>
      <c r="N888" s="47">
        <f t="shared" si="111"/>
        <v>115.97</v>
      </c>
      <c r="O888" s="48">
        <f t="shared" ca="1" si="112"/>
        <v>147249600</v>
      </c>
    </row>
    <row r="889" spans="1:15" x14ac:dyDescent="0.25">
      <c r="A889">
        <v>874</v>
      </c>
      <c r="B889" s="85">
        <v>40525</v>
      </c>
      <c r="C889" s="47">
        <v>125.05</v>
      </c>
      <c r="D889" s="47">
        <v>125.2</v>
      </c>
      <c r="E889" s="47">
        <v>124.52</v>
      </c>
      <c r="F889" s="47">
        <v>124.56</v>
      </c>
      <c r="G889" s="48">
        <v>133812700</v>
      </c>
      <c r="H889" s="47">
        <v>115.87</v>
      </c>
      <c r="I889" s="51">
        <f t="shared" si="106"/>
        <v>0.93023442517662169</v>
      </c>
      <c r="J889" s="51">
        <f t="shared" ca="1" si="107"/>
        <v>1</v>
      </c>
      <c r="K889" s="47">
        <f t="shared" si="108"/>
        <v>116.33</v>
      </c>
      <c r="L889" s="47">
        <f t="shared" si="109"/>
        <v>116.47</v>
      </c>
      <c r="M889" s="47">
        <f t="shared" si="110"/>
        <v>115.83</v>
      </c>
      <c r="N889" s="47">
        <f t="shared" si="111"/>
        <v>115.87</v>
      </c>
      <c r="O889" s="48">
        <f t="shared" ca="1" si="112"/>
        <v>133812700</v>
      </c>
    </row>
    <row r="890" spans="1:15" x14ac:dyDescent="0.25">
      <c r="A890">
        <v>875</v>
      </c>
      <c r="B890" s="85">
        <v>40522</v>
      </c>
      <c r="C890" s="47">
        <v>124.14</v>
      </c>
      <c r="D890" s="47">
        <v>124.6</v>
      </c>
      <c r="E890" s="47">
        <v>123.73</v>
      </c>
      <c r="F890" s="47">
        <v>124.48</v>
      </c>
      <c r="G890" s="48">
        <v>117571700</v>
      </c>
      <c r="H890" s="47">
        <v>115.79</v>
      </c>
      <c r="I890" s="51">
        <f t="shared" si="106"/>
        <v>0.93018958868894608</v>
      </c>
      <c r="J890" s="51">
        <f t="shared" ca="1" si="107"/>
        <v>1</v>
      </c>
      <c r="K890" s="47">
        <f t="shared" si="108"/>
        <v>115.47</v>
      </c>
      <c r="L890" s="47">
        <f t="shared" si="109"/>
        <v>115.9</v>
      </c>
      <c r="M890" s="47">
        <f t="shared" si="110"/>
        <v>115.09</v>
      </c>
      <c r="N890" s="47">
        <f t="shared" si="111"/>
        <v>115.79</v>
      </c>
      <c r="O890" s="48">
        <f t="shared" ca="1" si="112"/>
        <v>117571700</v>
      </c>
    </row>
    <row r="891" spans="1:15" x14ac:dyDescent="0.25">
      <c r="A891">
        <v>876</v>
      </c>
      <c r="B891" s="85">
        <v>40521</v>
      </c>
      <c r="C891" s="47">
        <v>123.97</v>
      </c>
      <c r="D891" s="47">
        <v>124.02</v>
      </c>
      <c r="E891" s="47">
        <v>123.15</v>
      </c>
      <c r="F891" s="47">
        <v>123.76</v>
      </c>
      <c r="G891" s="48">
        <v>123705100</v>
      </c>
      <c r="H891" s="47">
        <v>115.12</v>
      </c>
      <c r="I891" s="51">
        <f t="shared" si="106"/>
        <v>0.93018745959922433</v>
      </c>
      <c r="J891" s="51">
        <f t="shared" ca="1" si="107"/>
        <v>1</v>
      </c>
      <c r="K891" s="47">
        <f t="shared" si="108"/>
        <v>115.32</v>
      </c>
      <c r="L891" s="47">
        <f t="shared" si="109"/>
        <v>115.36</v>
      </c>
      <c r="M891" s="47">
        <f t="shared" si="110"/>
        <v>114.55</v>
      </c>
      <c r="N891" s="47">
        <f t="shared" si="111"/>
        <v>115.12</v>
      </c>
      <c r="O891" s="48">
        <f t="shared" ca="1" si="112"/>
        <v>123705100</v>
      </c>
    </row>
    <row r="892" spans="1:15" x14ac:dyDescent="0.25">
      <c r="A892">
        <v>877</v>
      </c>
      <c r="B892" s="85">
        <v>40520</v>
      </c>
      <c r="C892" s="47">
        <v>122.98</v>
      </c>
      <c r="D892" s="47">
        <v>123.38</v>
      </c>
      <c r="E892" s="47">
        <v>122.41</v>
      </c>
      <c r="F892" s="47">
        <v>123.28</v>
      </c>
      <c r="G892" s="48">
        <v>138019200</v>
      </c>
      <c r="H892" s="47">
        <v>114.68</v>
      </c>
      <c r="I892" s="51">
        <f t="shared" si="106"/>
        <v>0.93024010382868272</v>
      </c>
      <c r="J892" s="51">
        <f t="shared" ca="1" si="107"/>
        <v>1</v>
      </c>
      <c r="K892" s="47">
        <f t="shared" si="108"/>
        <v>114.4</v>
      </c>
      <c r="L892" s="47">
        <f t="shared" si="109"/>
        <v>114.77</v>
      </c>
      <c r="M892" s="47">
        <f t="shared" si="110"/>
        <v>113.87</v>
      </c>
      <c r="N892" s="47">
        <f t="shared" si="111"/>
        <v>114.68</v>
      </c>
      <c r="O892" s="48">
        <f t="shared" ca="1" si="112"/>
        <v>138019200</v>
      </c>
    </row>
    <row r="893" spans="1:15" x14ac:dyDescent="0.25">
      <c r="A893">
        <v>878</v>
      </c>
      <c r="B893" s="85">
        <v>40519</v>
      </c>
      <c r="C893" s="47">
        <v>123.94</v>
      </c>
      <c r="D893" s="47">
        <v>124.01</v>
      </c>
      <c r="E893" s="47">
        <v>122.76</v>
      </c>
      <c r="F893" s="47">
        <v>122.83</v>
      </c>
      <c r="G893" s="48">
        <v>206581000</v>
      </c>
      <c r="H893" s="47">
        <v>114.26</v>
      </c>
      <c r="I893" s="51">
        <f t="shared" si="106"/>
        <v>0.93022877147276728</v>
      </c>
      <c r="J893" s="51">
        <f t="shared" ca="1" si="107"/>
        <v>1</v>
      </c>
      <c r="K893" s="47">
        <f t="shared" si="108"/>
        <v>115.29</v>
      </c>
      <c r="L893" s="47">
        <f t="shared" si="109"/>
        <v>115.36</v>
      </c>
      <c r="M893" s="47">
        <f t="shared" si="110"/>
        <v>114.19</v>
      </c>
      <c r="N893" s="47">
        <f t="shared" si="111"/>
        <v>114.26</v>
      </c>
      <c r="O893" s="48">
        <f t="shared" ca="1" si="112"/>
        <v>206581000</v>
      </c>
    </row>
    <row r="894" spans="1:15" x14ac:dyDescent="0.25">
      <c r="A894">
        <v>879</v>
      </c>
      <c r="B894" s="85">
        <v>40518</v>
      </c>
      <c r="C894" s="47">
        <v>122.63</v>
      </c>
      <c r="D894" s="47">
        <v>123.04</v>
      </c>
      <c r="E894" s="47">
        <v>122.5</v>
      </c>
      <c r="F894" s="47">
        <v>122.76</v>
      </c>
      <c r="G894" s="48">
        <v>103050500</v>
      </c>
      <c r="H894" s="47">
        <v>114.19</v>
      </c>
      <c r="I894" s="51">
        <f t="shared" si="106"/>
        <v>0.93018898664059946</v>
      </c>
      <c r="J894" s="51">
        <f t="shared" ca="1" si="107"/>
        <v>1</v>
      </c>
      <c r="K894" s="47">
        <f t="shared" si="108"/>
        <v>114.07</v>
      </c>
      <c r="L894" s="47">
        <f t="shared" si="109"/>
        <v>114.45</v>
      </c>
      <c r="M894" s="47">
        <f t="shared" si="110"/>
        <v>113.95</v>
      </c>
      <c r="N894" s="47">
        <f t="shared" si="111"/>
        <v>114.19</v>
      </c>
      <c r="O894" s="48">
        <f t="shared" ca="1" si="112"/>
        <v>103050500</v>
      </c>
    </row>
    <row r="895" spans="1:15" x14ac:dyDescent="0.25">
      <c r="A895">
        <v>880</v>
      </c>
      <c r="B895" s="85">
        <v>40515</v>
      </c>
      <c r="C895" s="47">
        <v>122.14</v>
      </c>
      <c r="D895" s="47">
        <v>123.03</v>
      </c>
      <c r="E895" s="47">
        <v>122.11</v>
      </c>
      <c r="F895" s="47">
        <v>122.89</v>
      </c>
      <c r="G895" s="48">
        <v>151288900</v>
      </c>
      <c r="H895" s="47">
        <v>114.31</v>
      </c>
      <c r="I895" s="51">
        <f t="shared" si="106"/>
        <v>0.93018146309707872</v>
      </c>
      <c r="J895" s="51">
        <f t="shared" ca="1" si="107"/>
        <v>1</v>
      </c>
      <c r="K895" s="47">
        <f t="shared" si="108"/>
        <v>113.61</v>
      </c>
      <c r="L895" s="47">
        <f t="shared" si="109"/>
        <v>114.44</v>
      </c>
      <c r="M895" s="47">
        <f t="shared" si="110"/>
        <v>113.58</v>
      </c>
      <c r="N895" s="47">
        <f t="shared" si="111"/>
        <v>114.31</v>
      </c>
      <c r="O895" s="48">
        <f t="shared" ca="1" si="112"/>
        <v>151288900</v>
      </c>
    </row>
    <row r="896" spans="1:15" x14ac:dyDescent="0.25">
      <c r="A896">
        <v>881</v>
      </c>
      <c r="B896" s="85">
        <v>40514</v>
      </c>
      <c r="C896" s="47">
        <v>121.2</v>
      </c>
      <c r="D896" s="47">
        <v>122.65</v>
      </c>
      <c r="E896" s="47">
        <v>121.13</v>
      </c>
      <c r="F896" s="47">
        <v>122.56</v>
      </c>
      <c r="G896" s="48">
        <v>191213600</v>
      </c>
      <c r="H896" s="47">
        <v>114.01</v>
      </c>
      <c r="I896" s="51">
        <f t="shared" si="106"/>
        <v>0.93023825065274157</v>
      </c>
      <c r="J896" s="51">
        <f t="shared" ca="1" si="107"/>
        <v>1</v>
      </c>
      <c r="K896" s="47">
        <f t="shared" si="108"/>
        <v>112.74</v>
      </c>
      <c r="L896" s="47">
        <f t="shared" si="109"/>
        <v>114.09</v>
      </c>
      <c r="M896" s="47">
        <f t="shared" si="110"/>
        <v>112.68</v>
      </c>
      <c r="N896" s="47">
        <f t="shared" si="111"/>
        <v>114.01</v>
      </c>
      <c r="O896" s="48">
        <f t="shared" ca="1" si="112"/>
        <v>191213600</v>
      </c>
    </row>
    <row r="897" spans="1:15" x14ac:dyDescent="0.25">
      <c r="A897">
        <v>882</v>
      </c>
      <c r="B897" s="85">
        <v>40513</v>
      </c>
      <c r="C897" s="47">
        <v>120.2</v>
      </c>
      <c r="D897" s="47">
        <v>121.24</v>
      </c>
      <c r="E897" s="47">
        <v>120.19</v>
      </c>
      <c r="F897" s="47">
        <v>121.01</v>
      </c>
      <c r="G897" s="48">
        <v>221037200</v>
      </c>
      <c r="H897" s="47">
        <v>112.57</v>
      </c>
      <c r="I897" s="51">
        <f t="shared" si="106"/>
        <v>0.93025369804148406</v>
      </c>
      <c r="J897" s="51">
        <f t="shared" ca="1" si="107"/>
        <v>1</v>
      </c>
      <c r="K897" s="47">
        <f t="shared" si="108"/>
        <v>111.82</v>
      </c>
      <c r="L897" s="47">
        <f t="shared" si="109"/>
        <v>112.78</v>
      </c>
      <c r="M897" s="47">
        <f t="shared" si="110"/>
        <v>111.81</v>
      </c>
      <c r="N897" s="47">
        <f t="shared" si="111"/>
        <v>112.57</v>
      </c>
      <c r="O897" s="48">
        <f t="shared" ca="1" si="112"/>
        <v>221037200</v>
      </c>
    </row>
    <row r="898" spans="1:15" x14ac:dyDescent="0.25">
      <c r="A898">
        <v>883</v>
      </c>
      <c r="B898" s="85">
        <v>40512</v>
      </c>
      <c r="C898" s="47">
        <v>117.98</v>
      </c>
      <c r="D898" s="47">
        <v>119.17</v>
      </c>
      <c r="E898" s="47">
        <v>117.81</v>
      </c>
      <c r="F898" s="47">
        <v>118.49</v>
      </c>
      <c r="G898" s="48">
        <v>233930700</v>
      </c>
      <c r="H898" s="47">
        <v>110.22</v>
      </c>
      <c r="I898" s="51">
        <f t="shared" si="106"/>
        <v>0.93020508059751883</v>
      </c>
      <c r="J898" s="51">
        <f t="shared" ca="1" si="107"/>
        <v>1</v>
      </c>
      <c r="K898" s="47">
        <f t="shared" si="108"/>
        <v>109.75</v>
      </c>
      <c r="L898" s="47">
        <f t="shared" si="109"/>
        <v>110.85</v>
      </c>
      <c r="M898" s="47">
        <f t="shared" si="110"/>
        <v>109.59</v>
      </c>
      <c r="N898" s="47">
        <f t="shared" si="111"/>
        <v>110.22</v>
      </c>
      <c r="O898" s="48">
        <f t="shared" ca="1" si="112"/>
        <v>233930700</v>
      </c>
    </row>
    <row r="899" spans="1:15" x14ac:dyDescent="0.25">
      <c r="A899">
        <v>884</v>
      </c>
      <c r="B899" s="85">
        <v>40511</v>
      </c>
      <c r="C899" s="47">
        <v>118.5</v>
      </c>
      <c r="D899" s="47">
        <v>119.48</v>
      </c>
      <c r="E899" s="47">
        <v>117.74</v>
      </c>
      <c r="F899" s="47">
        <v>119.16</v>
      </c>
      <c r="G899" s="48">
        <v>223642300</v>
      </c>
      <c r="H899" s="47">
        <v>110.84</v>
      </c>
      <c r="I899" s="51">
        <f t="shared" si="106"/>
        <v>0.93017791205102385</v>
      </c>
      <c r="J899" s="51">
        <f t="shared" ca="1" si="107"/>
        <v>1</v>
      </c>
      <c r="K899" s="47">
        <f t="shared" si="108"/>
        <v>110.23</v>
      </c>
      <c r="L899" s="47">
        <f t="shared" si="109"/>
        <v>111.14</v>
      </c>
      <c r="M899" s="47">
        <f t="shared" si="110"/>
        <v>109.52</v>
      </c>
      <c r="N899" s="47">
        <f t="shared" si="111"/>
        <v>110.84</v>
      </c>
      <c r="O899" s="48">
        <f t="shared" ca="1" si="112"/>
        <v>223642300</v>
      </c>
    </row>
    <row r="900" spans="1:15" x14ac:dyDescent="0.25">
      <c r="A900">
        <v>885</v>
      </c>
      <c r="B900" s="85">
        <v>40508</v>
      </c>
      <c r="C900" s="47">
        <v>119.16</v>
      </c>
      <c r="D900" s="47">
        <v>119.81</v>
      </c>
      <c r="E900" s="47">
        <v>118.8</v>
      </c>
      <c r="F900" s="47">
        <v>118.8</v>
      </c>
      <c r="G900" s="48">
        <v>76007800</v>
      </c>
      <c r="H900" s="47">
        <v>110.51</v>
      </c>
      <c r="I900" s="51">
        <f t="shared" si="106"/>
        <v>0.93021885521885528</v>
      </c>
      <c r="J900" s="51">
        <f t="shared" ca="1" si="107"/>
        <v>1</v>
      </c>
      <c r="K900" s="47">
        <f t="shared" si="108"/>
        <v>110.84</v>
      </c>
      <c r="L900" s="47">
        <f t="shared" si="109"/>
        <v>111.45</v>
      </c>
      <c r="M900" s="47">
        <f t="shared" si="110"/>
        <v>110.51</v>
      </c>
      <c r="N900" s="47">
        <f t="shared" si="111"/>
        <v>110.51</v>
      </c>
      <c r="O900" s="48">
        <f t="shared" ca="1" si="112"/>
        <v>76007800</v>
      </c>
    </row>
    <row r="901" spans="1:15" x14ac:dyDescent="0.25">
      <c r="A901">
        <v>886</v>
      </c>
      <c r="B901" s="85">
        <v>40506</v>
      </c>
      <c r="C901" s="47">
        <v>119.2</v>
      </c>
      <c r="D901" s="47">
        <v>120.23</v>
      </c>
      <c r="E901" s="47">
        <v>119.18</v>
      </c>
      <c r="F901" s="47">
        <v>120.2</v>
      </c>
      <c r="G901" s="48">
        <v>140046100</v>
      </c>
      <c r="H901" s="47">
        <v>111.81</v>
      </c>
      <c r="I901" s="51">
        <f t="shared" si="106"/>
        <v>0.93019966722129788</v>
      </c>
      <c r="J901" s="51">
        <f t="shared" ca="1" si="107"/>
        <v>1</v>
      </c>
      <c r="K901" s="47">
        <f t="shared" si="108"/>
        <v>110.88</v>
      </c>
      <c r="L901" s="47">
        <f t="shared" si="109"/>
        <v>111.84</v>
      </c>
      <c r="M901" s="47">
        <f t="shared" si="110"/>
        <v>110.86</v>
      </c>
      <c r="N901" s="47">
        <f t="shared" si="111"/>
        <v>111.81</v>
      </c>
      <c r="O901" s="48">
        <f t="shared" ca="1" si="112"/>
        <v>140046100</v>
      </c>
    </row>
    <row r="902" spans="1:15" x14ac:dyDescent="0.25">
      <c r="A902">
        <v>887</v>
      </c>
      <c r="B902" s="85">
        <v>40505</v>
      </c>
      <c r="C902" s="47">
        <v>118.77</v>
      </c>
      <c r="D902" s="47">
        <v>119.02</v>
      </c>
      <c r="E902" s="47">
        <v>117.99</v>
      </c>
      <c r="F902" s="47">
        <v>118.45</v>
      </c>
      <c r="G902" s="48">
        <v>222309000</v>
      </c>
      <c r="H902" s="47">
        <v>110.18</v>
      </c>
      <c r="I902" s="51">
        <f t="shared" si="106"/>
        <v>0.93018151118615455</v>
      </c>
      <c r="J902" s="51">
        <f t="shared" ca="1" si="107"/>
        <v>1</v>
      </c>
      <c r="K902" s="47">
        <f t="shared" si="108"/>
        <v>110.48</v>
      </c>
      <c r="L902" s="47">
        <f t="shared" si="109"/>
        <v>110.71</v>
      </c>
      <c r="M902" s="47">
        <f t="shared" si="110"/>
        <v>109.75</v>
      </c>
      <c r="N902" s="47">
        <f t="shared" si="111"/>
        <v>110.18</v>
      </c>
      <c r="O902" s="48">
        <f t="shared" ca="1" si="112"/>
        <v>222309000</v>
      </c>
    </row>
    <row r="903" spans="1:15" x14ac:dyDescent="0.25">
      <c r="A903">
        <v>888</v>
      </c>
      <c r="B903" s="85">
        <v>40504</v>
      </c>
      <c r="C903" s="47">
        <v>119.69</v>
      </c>
      <c r="D903" s="47">
        <v>120.24</v>
      </c>
      <c r="E903" s="47">
        <v>118.77</v>
      </c>
      <c r="F903" s="47">
        <v>120.19</v>
      </c>
      <c r="G903" s="48">
        <v>181361000</v>
      </c>
      <c r="H903" s="47">
        <v>111.8</v>
      </c>
      <c r="I903" s="51">
        <f t="shared" si="106"/>
        <v>0.93019385972210666</v>
      </c>
      <c r="J903" s="51">
        <f t="shared" ca="1" si="107"/>
        <v>1</v>
      </c>
      <c r="K903" s="47">
        <f t="shared" si="108"/>
        <v>111.33</v>
      </c>
      <c r="L903" s="47">
        <f t="shared" si="109"/>
        <v>111.85</v>
      </c>
      <c r="M903" s="47">
        <f t="shared" si="110"/>
        <v>110.48</v>
      </c>
      <c r="N903" s="47">
        <f t="shared" si="111"/>
        <v>111.8</v>
      </c>
      <c r="O903" s="48">
        <f t="shared" ca="1" si="112"/>
        <v>181361000</v>
      </c>
    </row>
    <row r="904" spans="1:15" x14ac:dyDescent="0.25">
      <c r="A904">
        <v>889</v>
      </c>
      <c r="B904" s="85">
        <v>40501</v>
      </c>
      <c r="C904" s="47">
        <v>119.9</v>
      </c>
      <c r="D904" s="47">
        <v>120.34</v>
      </c>
      <c r="E904" s="47">
        <v>119.25</v>
      </c>
      <c r="F904" s="47">
        <v>120.29</v>
      </c>
      <c r="G904" s="48">
        <v>156852900</v>
      </c>
      <c r="H904" s="47">
        <v>111.9</v>
      </c>
      <c r="I904" s="51">
        <f t="shared" si="106"/>
        <v>0.93025189126278163</v>
      </c>
      <c r="J904" s="51">
        <f t="shared" ca="1" si="107"/>
        <v>1</v>
      </c>
      <c r="K904" s="47">
        <f t="shared" si="108"/>
        <v>111.54</v>
      </c>
      <c r="L904" s="47">
        <f t="shared" si="109"/>
        <v>111.95</v>
      </c>
      <c r="M904" s="47">
        <f t="shared" si="110"/>
        <v>110.93</v>
      </c>
      <c r="N904" s="47">
        <f t="shared" si="111"/>
        <v>111.9</v>
      </c>
      <c r="O904" s="48">
        <f t="shared" ca="1" si="112"/>
        <v>156852900</v>
      </c>
    </row>
    <row r="905" spans="1:15" x14ac:dyDescent="0.25">
      <c r="A905">
        <v>890</v>
      </c>
      <c r="B905" s="85">
        <v>40500</v>
      </c>
      <c r="C905" s="47">
        <v>119.36</v>
      </c>
      <c r="D905" s="47">
        <v>120.39</v>
      </c>
      <c r="E905" s="47">
        <v>119.35</v>
      </c>
      <c r="F905" s="47">
        <v>119.96</v>
      </c>
      <c r="G905" s="48">
        <v>197723700</v>
      </c>
      <c r="H905" s="47">
        <v>111.59</v>
      </c>
      <c r="I905" s="51">
        <f t="shared" si="106"/>
        <v>0.93022674224741586</v>
      </c>
      <c r="J905" s="51">
        <f t="shared" ca="1" si="107"/>
        <v>1</v>
      </c>
      <c r="K905" s="47">
        <f t="shared" si="108"/>
        <v>111.03</v>
      </c>
      <c r="L905" s="47">
        <f t="shared" si="109"/>
        <v>111.99</v>
      </c>
      <c r="M905" s="47">
        <f t="shared" si="110"/>
        <v>111.02</v>
      </c>
      <c r="N905" s="47">
        <f t="shared" si="111"/>
        <v>111.59</v>
      </c>
      <c r="O905" s="48">
        <f t="shared" ca="1" si="112"/>
        <v>197723700</v>
      </c>
    </row>
    <row r="906" spans="1:15" x14ac:dyDescent="0.25">
      <c r="A906">
        <v>891</v>
      </c>
      <c r="B906" s="85">
        <v>40499</v>
      </c>
      <c r="C906" s="47">
        <v>118.21</v>
      </c>
      <c r="D906" s="47">
        <v>118.71</v>
      </c>
      <c r="E906" s="47">
        <v>117.86</v>
      </c>
      <c r="F906" s="47">
        <v>118.22</v>
      </c>
      <c r="G906" s="48">
        <v>172308900</v>
      </c>
      <c r="H906" s="47">
        <v>109.97</v>
      </c>
      <c r="I906" s="51">
        <f t="shared" si="106"/>
        <v>0.93021485366266288</v>
      </c>
      <c r="J906" s="51">
        <f t="shared" ca="1" si="107"/>
        <v>1</v>
      </c>
      <c r="K906" s="47">
        <f t="shared" si="108"/>
        <v>109.96</v>
      </c>
      <c r="L906" s="47">
        <f t="shared" si="109"/>
        <v>110.43</v>
      </c>
      <c r="M906" s="47">
        <f t="shared" si="110"/>
        <v>109.64</v>
      </c>
      <c r="N906" s="47">
        <f t="shared" si="111"/>
        <v>109.97</v>
      </c>
      <c r="O906" s="48">
        <f t="shared" ca="1" si="112"/>
        <v>172308900</v>
      </c>
    </row>
    <row r="907" spans="1:15" x14ac:dyDescent="0.25">
      <c r="A907">
        <v>892</v>
      </c>
      <c r="B907" s="85">
        <v>40498</v>
      </c>
      <c r="C907" s="47">
        <v>119.29</v>
      </c>
      <c r="D907" s="47">
        <v>119.49</v>
      </c>
      <c r="E907" s="47">
        <v>117.59</v>
      </c>
      <c r="F907" s="47">
        <v>118.16</v>
      </c>
      <c r="G907" s="48">
        <v>299566200</v>
      </c>
      <c r="H907" s="47">
        <v>109.91</v>
      </c>
      <c r="I907" s="51">
        <f t="shared" si="106"/>
        <v>0.93017941773865942</v>
      </c>
      <c r="J907" s="51">
        <f t="shared" ca="1" si="107"/>
        <v>1</v>
      </c>
      <c r="K907" s="47">
        <f t="shared" si="108"/>
        <v>110.96</v>
      </c>
      <c r="L907" s="47">
        <f t="shared" si="109"/>
        <v>111.15</v>
      </c>
      <c r="M907" s="47">
        <f t="shared" si="110"/>
        <v>109.38</v>
      </c>
      <c r="N907" s="47">
        <f t="shared" si="111"/>
        <v>109.91</v>
      </c>
      <c r="O907" s="48">
        <f t="shared" ca="1" si="112"/>
        <v>299566200</v>
      </c>
    </row>
    <row r="908" spans="1:15" x14ac:dyDescent="0.25">
      <c r="A908">
        <v>893</v>
      </c>
      <c r="B908" s="85">
        <v>40497</v>
      </c>
      <c r="C908" s="47">
        <v>120.58</v>
      </c>
      <c r="D908" s="47">
        <v>121.05</v>
      </c>
      <c r="E908" s="47">
        <v>119.98</v>
      </c>
      <c r="F908" s="47">
        <v>120.03</v>
      </c>
      <c r="G908" s="48">
        <v>163940800</v>
      </c>
      <c r="H908" s="47">
        <v>111.65</v>
      </c>
      <c r="I908" s="51">
        <f t="shared" si="106"/>
        <v>0.93018412063650757</v>
      </c>
      <c r="J908" s="51">
        <f t="shared" ca="1" si="107"/>
        <v>1</v>
      </c>
      <c r="K908" s="47">
        <f t="shared" si="108"/>
        <v>112.16</v>
      </c>
      <c r="L908" s="47">
        <f t="shared" si="109"/>
        <v>112.6</v>
      </c>
      <c r="M908" s="47">
        <f t="shared" si="110"/>
        <v>111.6</v>
      </c>
      <c r="N908" s="47">
        <f t="shared" si="111"/>
        <v>111.65</v>
      </c>
      <c r="O908" s="48">
        <f t="shared" ca="1" si="112"/>
        <v>163940800</v>
      </c>
    </row>
    <row r="909" spans="1:15" x14ac:dyDescent="0.25">
      <c r="A909">
        <v>894</v>
      </c>
      <c r="B909" s="85">
        <v>40494</v>
      </c>
      <c r="C909" s="47">
        <v>120.82</v>
      </c>
      <c r="D909" s="47">
        <v>121.35</v>
      </c>
      <c r="E909" s="47">
        <v>119.65</v>
      </c>
      <c r="F909" s="47">
        <v>120.2</v>
      </c>
      <c r="G909" s="48">
        <v>239068800</v>
      </c>
      <c r="H909" s="47">
        <v>111.81</v>
      </c>
      <c r="I909" s="51">
        <f t="shared" si="106"/>
        <v>0.93019966722129788</v>
      </c>
      <c r="J909" s="51">
        <f t="shared" ca="1" si="107"/>
        <v>1</v>
      </c>
      <c r="K909" s="47">
        <f t="shared" si="108"/>
        <v>112.39</v>
      </c>
      <c r="L909" s="47">
        <f t="shared" si="109"/>
        <v>112.88</v>
      </c>
      <c r="M909" s="47">
        <f t="shared" si="110"/>
        <v>111.3</v>
      </c>
      <c r="N909" s="47">
        <f t="shared" si="111"/>
        <v>111.81</v>
      </c>
      <c r="O909" s="48">
        <f t="shared" ca="1" si="112"/>
        <v>239068800</v>
      </c>
    </row>
    <row r="910" spans="1:15" x14ac:dyDescent="0.25">
      <c r="A910">
        <v>895</v>
      </c>
      <c r="B910" s="85">
        <v>40493</v>
      </c>
      <c r="C910" s="47">
        <v>121.05</v>
      </c>
      <c r="D910" s="47">
        <v>121.82</v>
      </c>
      <c r="E910" s="47">
        <v>120.68</v>
      </c>
      <c r="F910" s="47">
        <v>121.64</v>
      </c>
      <c r="G910" s="48">
        <v>158017600</v>
      </c>
      <c r="H910" s="47">
        <v>113.15</v>
      </c>
      <c r="I910" s="51">
        <f t="shared" si="106"/>
        <v>0.93020388030253209</v>
      </c>
      <c r="J910" s="51">
        <f t="shared" ca="1" si="107"/>
        <v>1</v>
      </c>
      <c r="K910" s="47">
        <f t="shared" si="108"/>
        <v>112.6</v>
      </c>
      <c r="L910" s="47">
        <f t="shared" si="109"/>
        <v>113.32</v>
      </c>
      <c r="M910" s="47">
        <f t="shared" si="110"/>
        <v>112.26</v>
      </c>
      <c r="N910" s="47">
        <f t="shared" si="111"/>
        <v>113.15</v>
      </c>
      <c r="O910" s="48">
        <f t="shared" ca="1" si="112"/>
        <v>158017600</v>
      </c>
    </row>
    <row r="911" spans="1:15" x14ac:dyDescent="0.25">
      <c r="A911">
        <v>896</v>
      </c>
      <c r="B911" s="85">
        <v>40492</v>
      </c>
      <c r="C911" s="47">
        <v>121.58</v>
      </c>
      <c r="D911" s="47">
        <v>122.16</v>
      </c>
      <c r="E911" s="47">
        <v>120.66</v>
      </c>
      <c r="F911" s="47">
        <v>122.1</v>
      </c>
      <c r="G911" s="48">
        <v>221387400</v>
      </c>
      <c r="H911" s="47">
        <v>113.58</v>
      </c>
      <c r="I911" s="51">
        <f t="shared" si="106"/>
        <v>0.93022113022113029</v>
      </c>
      <c r="J911" s="51">
        <f t="shared" ca="1" si="107"/>
        <v>1</v>
      </c>
      <c r="K911" s="47">
        <f t="shared" si="108"/>
        <v>113.1</v>
      </c>
      <c r="L911" s="47">
        <f t="shared" si="109"/>
        <v>113.64</v>
      </c>
      <c r="M911" s="47">
        <f t="shared" si="110"/>
        <v>112.24</v>
      </c>
      <c r="N911" s="47">
        <f t="shared" si="111"/>
        <v>113.58</v>
      </c>
      <c r="O911" s="48">
        <f t="shared" ca="1" si="112"/>
        <v>221387400</v>
      </c>
    </row>
    <row r="912" spans="1:15" x14ac:dyDescent="0.25">
      <c r="A912">
        <v>897</v>
      </c>
      <c r="B912" s="85">
        <v>40491</v>
      </c>
      <c r="C912" s="47">
        <v>122.82</v>
      </c>
      <c r="D912" s="47">
        <v>122.95</v>
      </c>
      <c r="E912" s="47">
        <v>121.12</v>
      </c>
      <c r="F912" s="47">
        <v>121.61</v>
      </c>
      <c r="G912" s="48">
        <v>186621600</v>
      </c>
      <c r="H912" s="47">
        <v>113.12</v>
      </c>
      <c r="I912" s="51">
        <f t="shared" si="106"/>
        <v>0.9301866622810625</v>
      </c>
      <c r="J912" s="51">
        <f t="shared" ca="1" si="107"/>
        <v>1</v>
      </c>
      <c r="K912" s="47">
        <f t="shared" si="108"/>
        <v>114.25</v>
      </c>
      <c r="L912" s="47">
        <f t="shared" si="109"/>
        <v>114.37</v>
      </c>
      <c r="M912" s="47">
        <f t="shared" si="110"/>
        <v>112.66</v>
      </c>
      <c r="N912" s="47">
        <f t="shared" si="111"/>
        <v>113.12</v>
      </c>
      <c r="O912" s="48">
        <f t="shared" ca="1" si="112"/>
        <v>186621600</v>
      </c>
    </row>
    <row r="913" spans="1:15" x14ac:dyDescent="0.25">
      <c r="A913">
        <v>898</v>
      </c>
      <c r="B913" s="85">
        <v>40490</v>
      </c>
      <c r="C913" s="47">
        <v>122.34</v>
      </c>
      <c r="D913" s="47">
        <v>122.69</v>
      </c>
      <c r="E913" s="47">
        <v>121.94</v>
      </c>
      <c r="F913" s="47">
        <v>122.49</v>
      </c>
      <c r="G913" s="48">
        <v>156107100</v>
      </c>
      <c r="H913" s="47">
        <v>113.94</v>
      </c>
      <c r="I913" s="51">
        <f t="shared" ref="I913:I976" si="113">H913/F913</f>
        <v>0.93019838354151363</v>
      </c>
      <c r="J913" s="51">
        <f t="shared" ref="J913:J976" ca="1" si="114">INDEX(OFFSET($T$15,0,0,$S$13+1,1),MATCH(B913,OFFSET($Q$15,0,0,$S$13+1,1),-1))</f>
        <v>1</v>
      </c>
      <c r="K913" s="47">
        <f t="shared" ref="K913:K976" si="115">ROUND($I913*C913,2)</f>
        <v>113.8</v>
      </c>
      <c r="L913" s="47">
        <f t="shared" ref="L913:L976" si="116">ROUND($I913*D913,2)</f>
        <v>114.13</v>
      </c>
      <c r="M913" s="47">
        <f t="shared" ref="M913:M976" si="117">ROUND($I913*E913,2)</f>
        <v>113.43</v>
      </c>
      <c r="N913" s="47">
        <f t="shared" ref="N913:N976" si="118">ROUND($I913*F913,2)</f>
        <v>113.94</v>
      </c>
      <c r="O913" s="48">
        <f t="shared" ref="O913:O976" ca="1" si="119">G913*J913</f>
        <v>156107100</v>
      </c>
    </row>
    <row r="914" spans="1:15" x14ac:dyDescent="0.25">
      <c r="A914">
        <v>899</v>
      </c>
      <c r="B914" s="85">
        <v>40487</v>
      </c>
      <c r="C914" s="47">
        <v>122.34</v>
      </c>
      <c r="D914" s="47">
        <v>122.92</v>
      </c>
      <c r="E914" s="47">
        <v>122.18</v>
      </c>
      <c r="F914" s="47">
        <v>122.72</v>
      </c>
      <c r="G914" s="48">
        <v>180654100</v>
      </c>
      <c r="H914" s="47">
        <v>114.16</v>
      </c>
      <c r="I914" s="51">
        <f t="shared" si="113"/>
        <v>0.93024771838331155</v>
      </c>
      <c r="J914" s="51">
        <f t="shared" ca="1" si="114"/>
        <v>1</v>
      </c>
      <c r="K914" s="47">
        <f t="shared" si="115"/>
        <v>113.81</v>
      </c>
      <c r="L914" s="47">
        <f t="shared" si="116"/>
        <v>114.35</v>
      </c>
      <c r="M914" s="47">
        <f t="shared" si="117"/>
        <v>113.66</v>
      </c>
      <c r="N914" s="47">
        <f t="shared" si="118"/>
        <v>114.16</v>
      </c>
      <c r="O914" s="48">
        <f t="shared" ca="1" si="119"/>
        <v>180654100</v>
      </c>
    </row>
    <row r="915" spans="1:15" x14ac:dyDescent="0.25">
      <c r="A915">
        <v>900</v>
      </c>
      <c r="B915" s="85">
        <v>40486</v>
      </c>
      <c r="C915" s="47">
        <v>121.28</v>
      </c>
      <c r="D915" s="47">
        <v>122.32</v>
      </c>
      <c r="E915" s="47">
        <v>119.97</v>
      </c>
      <c r="F915" s="47">
        <v>122.26</v>
      </c>
      <c r="G915" s="48">
        <v>215039400</v>
      </c>
      <c r="H915" s="47">
        <v>113.73</v>
      </c>
      <c r="I915" s="51">
        <f t="shared" si="113"/>
        <v>0.93023065597906096</v>
      </c>
      <c r="J915" s="51">
        <f t="shared" ca="1" si="114"/>
        <v>1</v>
      </c>
      <c r="K915" s="47">
        <f t="shared" si="115"/>
        <v>112.82</v>
      </c>
      <c r="L915" s="47">
        <f t="shared" si="116"/>
        <v>113.79</v>
      </c>
      <c r="M915" s="47">
        <f t="shared" si="117"/>
        <v>111.6</v>
      </c>
      <c r="N915" s="47">
        <f t="shared" si="118"/>
        <v>113.73</v>
      </c>
      <c r="O915" s="48">
        <f t="shared" ca="1" si="119"/>
        <v>215039400</v>
      </c>
    </row>
    <row r="916" spans="1:15" x14ac:dyDescent="0.25">
      <c r="A916">
        <v>901</v>
      </c>
      <c r="B916" s="85">
        <v>40485</v>
      </c>
      <c r="C916" s="47">
        <v>119.68</v>
      </c>
      <c r="D916" s="47">
        <v>120.02</v>
      </c>
      <c r="E916" s="47">
        <v>118.45</v>
      </c>
      <c r="F916" s="47">
        <v>119.95</v>
      </c>
      <c r="G916" s="48">
        <v>226702800</v>
      </c>
      <c r="H916" s="47">
        <v>111.58</v>
      </c>
      <c r="I916" s="51">
        <f t="shared" si="113"/>
        <v>0.93022092538557732</v>
      </c>
      <c r="J916" s="51">
        <f t="shared" ca="1" si="114"/>
        <v>1</v>
      </c>
      <c r="K916" s="47">
        <f t="shared" si="115"/>
        <v>111.33</v>
      </c>
      <c r="L916" s="47">
        <f t="shared" si="116"/>
        <v>111.65</v>
      </c>
      <c r="M916" s="47">
        <f t="shared" si="117"/>
        <v>110.18</v>
      </c>
      <c r="N916" s="47">
        <f t="shared" si="118"/>
        <v>111.58</v>
      </c>
      <c r="O916" s="48">
        <f t="shared" ca="1" si="119"/>
        <v>226702800</v>
      </c>
    </row>
    <row r="917" spans="1:15" x14ac:dyDescent="0.25">
      <c r="A917">
        <v>902</v>
      </c>
      <c r="B917" s="85">
        <v>40484</v>
      </c>
      <c r="C917" s="47">
        <v>119.42</v>
      </c>
      <c r="D917" s="47">
        <v>119.75</v>
      </c>
      <c r="E917" s="47">
        <v>119.1</v>
      </c>
      <c r="F917" s="47">
        <v>119.47</v>
      </c>
      <c r="G917" s="48">
        <v>158345900</v>
      </c>
      <c r="H917" s="47">
        <v>111.13</v>
      </c>
      <c r="I917" s="51">
        <f t="shared" si="113"/>
        <v>0.93019167991964502</v>
      </c>
      <c r="J917" s="51">
        <f t="shared" ca="1" si="114"/>
        <v>1</v>
      </c>
      <c r="K917" s="47">
        <f t="shared" si="115"/>
        <v>111.08</v>
      </c>
      <c r="L917" s="47">
        <f t="shared" si="116"/>
        <v>111.39</v>
      </c>
      <c r="M917" s="47">
        <f t="shared" si="117"/>
        <v>110.79</v>
      </c>
      <c r="N917" s="47">
        <f t="shared" si="118"/>
        <v>111.13</v>
      </c>
      <c r="O917" s="48">
        <f t="shared" ca="1" si="119"/>
        <v>158345900</v>
      </c>
    </row>
    <row r="918" spans="1:15" x14ac:dyDescent="0.25">
      <c r="A918">
        <v>903</v>
      </c>
      <c r="B918" s="85">
        <v>40483</v>
      </c>
      <c r="C918" s="47">
        <v>119.07</v>
      </c>
      <c r="D918" s="47">
        <v>119.75</v>
      </c>
      <c r="E918" s="47">
        <v>117.85</v>
      </c>
      <c r="F918" s="47">
        <v>118.53</v>
      </c>
      <c r="G918" s="48">
        <v>174074800</v>
      </c>
      <c r="H918" s="47">
        <v>110.26</v>
      </c>
      <c r="I918" s="51">
        <f t="shared" si="113"/>
        <v>0.93022863410107148</v>
      </c>
      <c r="J918" s="51">
        <f t="shared" ca="1" si="114"/>
        <v>1</v>
      </c>
      <c r="K918" s="47">
        <f t="shared" si="115"/>
        <v>110.76</v>
      </c>
      <c r="L918" s="47">
        <f t="shared" si="116"/>
        <v>111.39</v>
      </c>
      <c r="M918" s="47">
        <f t="shared" si="117"/>
        <v>109.63</v>
      </c>
      <c r="N918" s="47">
        <f t="shared" si="118"/>
        <v>110.26</v>
      </c>
      <c r="O918" s="48">
        <f t="shared" ca="1" si="119"/>
        <v>174074800</v>
      </c>
    </row>
    <row r="919" spans="1:15" x14ac:dyDescent="0.25">
      <c r="A919">
        <v>904</v>
      </c>
      <c r="B919" s="85">
        <v>40480</v>
      </c>
      <c r="C919" s="47">
        <v>118.28</v>
      </c>
      <c r="D919" s="47">
        <v>118.72</v>
      </c>
      <c r="E919" s="47">
        <v>118.07</v>
      </c>
      <c r="F919" s="47">
        <v>118.49</v>
      </c>
      <c r="G919" s="48">
        <v>144305500</v>
      </c>
      <c r="H919" s="47">
        <v>110.22</v>
      </c>
      <c r="I919" s="51">
        <f t="shared" si="113"/>
        <v>0.93020508059751883</v>
      </c>
      <c r="J919" s="51">
        <f t="shared" ca="1" si="114"/>
        <v>1</v>
      </c>
      <c r="K919" s="47">
        <f t="shared" si="115"/>
        <v>110.02</v>
      </c>
      <c r="L919" s="47">
        <f t="shared" si="116"/>
        <v>110.43</v>
      </c>
      <c r="M919" s="47">
        <f t="shared" si="117"/>
        <v>109.83</v>
      </c>
      <c r="N919" s="47">
        <f t="shared" si="118"/>
        <v>110.22</v>
      </c>
      <c r="O919" s="48">
        <f t="shared" ca="1" si="119"/>
        <v>144305500</v>
      </c>
    </row>
    <row r="920" spans="1:15" x14ac:dyDescent="0.25">
      <c r="A920">
        <v>905</v>
      </c>
      <c r="B920" s="85">
        <v>40479</v>
      </c>
      <c r="C920" s="47">
        <v>119.06</v>
      </c>
      <c r="D920" s="47">
        <v>119.11</v>
      </c>
      <c r="E920" s="47">
        <v>117.83</v>
      </c>
      <c r="F920" s="47">
        <v>118.4</v>
      </c>
      <c r="G920" s="48">
        <v>168576000</v>
      </c>
      <c r="H920" s="47">
        <v>110.14</v>
      </c>
      <c r="I920" s="51">
        <f t="shared" si="113"/>
        <v>0.93023648648648649</v>
      </c>
      <c r="J920" s="51">
        <f t="shared" ca="1" si="114"/>
        <v>1</v>
      </c>
      <c r="K920" s="47">
        <f t="shared" si="115"/>
        <v>110.75</v>
      </c>
      <c r="L920" s="47">
        <f t="shared" si="116"/>
        <v>110.8</v>
      </c>
      <c r="M920" s="47">
        <f t="shared" si="117"/>
        <v>109.61</v>
      </c>
      <c r="N920" s="47">
        <f t="shared" si="118"/>
        <v>110.14</v>
      </c>
      <c r="O920" s="48">
        <f t="shared" ca="1" si="119"/>
        <v>168576000</v>
      </c>
    </row>
    <row r="921" spans="1:15" x14ac:dyDescent="0.25">
      <c r="A921">
        <v>906</v>
      </c>
      <c r="B921" s="85">
        <v>40478</v>
      </c>
      <c r="C921" s="47">
        <v>117.89</v>
      </c>
      <c r="D921" s="47">
        <v>118.51</v>
      </c>
      <c r="E921" s="47">
        <v>117.26</v>
      </c>
      <c r="F921" s="47">
        <v>118.38</v>
      </c>
      <c r="G921" s="48">
        <v>190024000</v>
      </c>
      <c r="H921" s="47">
        <v>110.12</v>
      </c>
      <c r="I921" s="51">
        <f t="shared" si="113"/>
        <v>0.9302247001182633</v>
      </c>
      <c r="J921" s="51">
        <f t="shared" ca="1" si="114"/>
        <v>1</v>
      </c>
      <c r="K921" s="47">
        <f t="shared" si="115"/>
        <v>109.66</v>
      </c>
      <c r="L921" s="47">
        <f t="shared" si="116"/>
        <v>110.24</v>
      </c>
      <c r="M921" s="47">
        <f t="shared" si="117"/>
        <v>109.08</v>
      </c>
      <c r="N921" s="47">
        <f t="shared" si="118"/>
        <v>110.12</v>
      </c>
      <c r="O921" s="48">
        <f t="shared" ca="1" si="119"/>
        <v>190024000</v>
      </c>
    </row>
    <row r="922" spans="1:15" x14ac:dyDescent="0.25">
      <c r="A922">
        <v>907</v>
      </c>
      <c r="B922" s="85">
        <v>40477</v>
      </c>
      <c r="C922" s="47">
        <v>118.1</v>
      </c>
      <c r="D922" s="47">
        <v>118.84</v>
      </c>
      <c r="E922" s="47">
        <v>117.87</v>
      </c>
      <c r="F922" s="47">
        <v>118.72</v>
      </c>
      <c r="G922" s="48">
        <v>158982900</v>
      </c>
      <c r="H922" s="47">
        <v>110.44</v>
      </c>
      <c r="I922" s="51">
        <f t="shared" si="113"/>
        <v>0.93025606469002697</v>
      </c>
      <c r="J922" s="51">
        <f t="shared" ca="1" si="114"/>
        <v>1</v>
      </c>
      <c r="K922" s="47">
        <f t="shared" si="115"/>
        <v>109.86</v>
      </c>
      <c r="L922" s="47">
        <f t="shared" si="116"/>
        <v>110.55</v>
      </c>
      <c r="M922" s="47">
        <f t="shared" si="117"/>
        <v>109.65</v>
      </c>
      <c r="N922" s="47">
        <f t="shared" si="118"/>
        <v>110.44</v>
      </c>
      <c r="O922" s="48">
        <f t="shared" ca="1" si="119"/>
        <v>158982900</v>
      </c>
    </row>
    <row r="923" spans="1:15" x14ac:dyDescent="0.25">
      <c r="A923">
        <v>908</v>
      </c>
      <c r="B923" s="85">
        <v>40476</v>
      </c>
      <c r="C923" s="47">
        <v>119.14</v>
      </c>
      <c r="D923" s="47">
        <v>119.76</v>
      </c>
      <c r="E923" s="47">
        <v>118.61</v>
      </c>
      <c r="F923" s="47">
        <v>118.7</v>
      </c>
      <c r="G923" s="48">
        <v>151145700</v>
      </c>
      <c r="H923" s="47">
        <v>110.42</v>
      </c>
      <c r="I923" s="51">
        <f t="shared" si="113"/>
        <v>0.93024431339511371</v>
      </c>
      <c r="J923" s="51">
        <f t="shared" ca="1" si="114"/>
        <v>1</v>
      </c>
      <c r="K923" s="47">
        <f t="shared" si="115"/>
        <v>110.83</v>
      </c>
      <c r="L923" s="47">
        <f t="shared" si="116"/>
        <v>111.41</v>
      </c>
      <c r="M923" s="47">
        <f t="shared" si="117"/>
        <v>110.34</v>
      </c>
      <c r="N923" s="47">
        <f t="shared" si="118"/>
        <v>110.42</v>
      </c>
      <c r="O923" s="48">
        <f t="shared" ca="1" si="119"/>
        <v>151145700</v>
      </c>
    </row>
    <row r="924" spans="1:15" x14ac:dyDescent="0.25">
      <c r="A924">
        <v>909</v>
      </c>
      <c r="B924" s="85">
        <v>40473</v>
      </c>
      <c r="C924" s="47">
        <v>118.31</v>
      </c>
      <c r="D924" s="47">
        <v>118.53</v>
      </c>
      <c r="E924" s="47">
        <v>118</v>
      </c>
      <c r="F924" s="47">
        <v>118.35</v>
      </c>
      <c r="G924" s="48">
        <v>108212400</v>
      </c>
      <c r="H924" s="47">
        <v>110.09</v>
      </c>
      <c r="I924" s="51">
        <f t="shared" si="113"/>
        <v>0.93020701309674703</v>
      </c>
      <c r="J924" s="51">
        <f t="shared" ca="1" si="114"/>
        <v>1</v>
      </c>
      <c r="K924" s="47">
        <f t="shared" si="115"/>
        <v>110.05</v>
      </c>
      <c r="L924" s="47">
        <f t="shared" si="116"/>
        <v>110.26</v>
      </c>
      <c r="M924" s="47">
        <f t="shared" si="117"/>
        <v>109.76</v>
      </c>
      <c r="N924" s="47">
        <f t="shared" si="118"/>
        <v>110.09</v>
      </c>
      <c r="O924" s="48">
        <f t="shared" ca="1" si="119"/>
        <v>108212400</v>
      </c>
    </row>
    <row r="925" spans="1:15" x14ac:dyDescent="0.25">
      <c r="A925">
        <v>910</v>
      </c>
      <c r="B925" s="85">
        <v>40472</v>
      </c>
      <c r="C925" s="47">
        <v>118.4</v>
      </c>
      <c r="D925" s="47">
        <v>119.09</v>
      </c>
      <c r="E925" s="47">
        <v>117.21</v>
      </c>
      <c r="F925" s="47">
        <v>118.13</v>
      </c>
      <c r="G925" s="48">
        <v>221585500</v>
      </c>
      <c r="H925" s="47">
        <v>109.89</v>
      </c>
      <c r="I925" s="51">
        <f t="shared" si="113"/>
        <v>0.93024633877931096</v>
      </c>
      <c r="J925" s="51">
        <f t="shared" ca="1" si="114"/>
        <v>1</v>
      </c>
      <c r="K925" s="47">
        <f t="shared" si="115"/>
        <v>110.14</v>
      </c>
      <c r="L925" s="47">
        <f t="shared" si="116"/>
        <v>110.78</v>
      </c>
      <c r="M925" s="47">
        <f t="shared" si="117"/>
        <v>109.03</v>
      </c>
      <c r="N925" s="47">
        <f t="shared" si="118"/>
        <v>109.89</v>
      </c>
      <c r="O925" s="48">
        <f t="shared" ca="1" si="119"/>
        <v>221585500</v>
      </c>
    </row>
    <row r="926" spans="1:15" x14ac:dyDescent="0.25">
      <c r="A926">
        <v>911</v>
      </c>
      <c r="B926" s="85">
        <v>40471</v>
      </c>
      <c r="C926" s="47">
        <v>116.94</v>
      </c>
      <c r="D926" s="47">
        <v>118.44</v>
      </c>
      <c r="E926" s="47">
        <v>116.87</v>
      </c>
      <c r="F926" s="47">
        <v>117.87</v>
      </c>
      <c r="G926" s="48">
        <v>200051800</v>
      </c>
      <c r="H926" s="47">
        <v>109.64</v>
      </c>
      <c r="I926" s="51">
        <f t="shared" si="113"/>
        <v>0.93017731398998893</v>
      </c>
      <c r="J926" s="51">
        <f t="shared" ca="1" si="114"/>
        <v>1</v>
      </c>
      <c r="K926" s="47">
        <f t="shared" si="115"/>
        <v>108.77</v>
      </c>
      <c r="L926" s="47">
        <f t="shared" si="116"/>
        <v>110.17</v>
      </c>
      <c r="M926" s="47">
        <f t="shared" si="117"/>
        <v>108.71</v>
      </c>
      <c r="N926" s="47">
        <f t="shared" si="118"/>
        <v>109.64</v>
      </c>
      <c r="O926" s="48">
        <f t="shared" ca="1" si="119"/>
        <v>200051800</v>
      </c>
    </row>
    <row r="927" spans="1:15" x14ac:dyDescent="0.25">
      <c r="A927">
        <v>912</v>
      </c>
      <c r="B927" s="85">
        <v>40470</v>
      </c>
      <c r="C927" s="47">
        <v>117.19</v>
      </c>
      <c r="D927" s="47">
        <v>117.85</v>
      </c>
      <c r="E927" s="47">
        <v>116.02</v>
      </c>
      <c r="F927" s="47">
        <v>116.73</v>
      </c>
      <c r="G927" s="48">
        <v>280604700</v>
      </c>
      <c r="H927" s="47">
        <v>108.58</v>
      </c>
      <c r="I927" s="51">
        <f t="shared" si="113"/>
        <v>0.93018075901653385</v>
      </c>
      <c r="J927" s="51">
        <f t="shared" ca="1" si="114"/>
        <v>1</v>
      </c>
      <c r="K927" s="47">
        <f t="shared" si="115"/>
        <v>109.01</v>
      </c>
      <c r="L927" s="47">
        <f t="shared" si="116"/>
        <v>109.62</v>
      </c>
      <c r="M927" s="47">
        <f t="shared" si="117"/>
        <v>107.92</v>
      </c>
      <c r="N927" s="47">
        <f t="shared" si="118"/>
        <v>108.58</v>
      </c>
      <c r="O927" s="48">
        <f t="shared" ca="1" si="119"/>
        <v>280604700</v>
      </c>
    </row>
    <row r="928" spans="1:15" x14ac:dyDescent="0.25">
      <c r="A928">
        <v>913</v>
      </c>
      <c r="B928" s="85">
        <v>40469</v>
      </c>
      <c r="C928" s="47">
        <v>117.74</v>
      </c>
      <c r="D928" s="47">
        <v>118.67</v>
      </c>
      <c r="E928" s="47">
        <v>117.31</v>
      </c>
      <c r="F928" s="47">
        <v>118.28</v>
      </c>
      <c r="G928" s="48">
        <v>141204800</v>
      </c>
      <c r="H928" s="47">
        <v>110.03</v>
      </c>
      <c r="I928" s="51">
        <f t="shared" si="113"/>
        <v>0.93025025363544134</v>
      </c>
      <c r="J928" s="51">
        <f t="shared" ca="1" si="114"/>
        <v>1</v>
      </c>
      <c r="K928" s="47">
        <f t="shared" si="115"/>
        <v>109.53</v>
      </c>
      <c r="L928" s="47">
        <f t="shared" si="116"/>
        <v>110.39</v>
      </c>
      <c r="M928" s="47">
        <f t="shared" si="117"/>
        <v>109.13</v>
      </c>
      <c r="N928" s="47">
        <f t="shared" si="118"/>
        <v>110.03</v>
      </c>
      <c r="O928" s="48">
        <f t="shared" ca="1" si="119"/>
        <v>141204800</v>
      </c>
    </row>
    <row r="929" spans="1:15" x14ac:dyDescent="0.25">
      <c r="A929">
        <v>914</v>
      </c>
      <c r="B929" s="85">
        <v>40466</v>
      </c>
      <c r="C929" s="47">
        <v>118.28</v>
      </c>
      <c r="D929" s="47">
        <v>118.35</v>
      </c>
      <c r="E929" s="47">
        <v>116.76</v>
      </c>
      <c r="F929" s="47">
        <v>117.7</v>
      </c>
      <c r="G929" s="48">
        <v>243705000</v>
      </c>
      <c r="H929" s="47">
        <v>109.49</v>
      </c>
      <c r="I929" s="51">
        <f t="shared" si="113"/>
        <v>0.93024638912489377</v>
      </c>
      <c r="J929" s="51">
        <f t="shared" ca="1" si="114"/>
        <v>1</v>
      </c>
      <c r="K929" s="47">
        <f t="shared" si="115"/>
        <v>110.03</v>
      </c>
      <c r="L929" s="47">
        <f t="shared" si="116"/>
        <v>110.09</v>
      </c>
      <c r="M929" s="47">
        <f t="shared" si="117"/>
        <v>108.62</v>
      </c>
      <c r="N929" s="47">
        <f t="shared" si="118"/>
        <v>109.49</v>
      </c>
      <c r="O929" s="48">
        <f t="shared" ca="1" si="119"/>
        <v>243705000</v>
      </c>
    </row>
    <row r="930" spans="1:15" x14ac:dyDescent="0.25">
      <c r="A930">
        <v>915</v>
      </c>
      <c r="B930" s="85">
        <v>40465</v>
      </c>
      <c r="C930" s="47">
        <v>117.81</v>
      </c>
      <c r="D930" s="47">
        <v>118.01</v>
      </c>
      <c r="E930" s="47">
        <v>116.72</v>
      </c>
      <c r="F930" s="47">
        <v>117.46</v>
      </c>
      <c r="G930" s="48">
        <v>217764300</v>
      </c>
      <c r="H930" s="47">
        <v>109.26</v>
      </c>
      <c r="I930" s="51">
        <f t="shared" si="113"/>
        <v>0.93018900051081232</v>
      </c>
      <c r="J930" s="51">
        <f t="shared" ca="1" si="114"/>
        <v>1</v>
      </c>
      <c r="K930" s="47">
        <f t="shared" si="115"/>
        <v>109.59</v>
      </c>
      <c r="L930" s="47">
        <f t="shared" si="116"/>
        <v>109.77</v>
      </c>
      <c r="M930" s="47">
        <f t="shared" si="117"/>
        <v>108.57</v>
      </c>
      <c r="N930" s="47">
        <f t="shared" si="118"/>
        <v>109.26</v>
      </c>
      <c r="O930" s="48">
        <f t="shared" ca="1" si="119"/>
        <v>217764300</v>
      </c>
    </row>
    <row r="931" spans="1:15" x14ac:dyDescent="0.25">
      <c r="A931">
        <v>916</v>
      </c>
      <c r="B931" s="85">
        <v>40464</v>
      </c>
      <c r="C931" s="47">
        <v>117.66</v>
      </c>
      <c r="D931" s="47">
        <v>118.55</v>
      </c>
      <c r="E931" s="47">
        <v>117.38</v>
      </c>
      <c r="F931" s="47">
        <v>117.92</v>
      </c>
      <c r="G931" s="48">
        <v>194347200</v>
      </c>
      <c r="H931" s="47">
        <v>109.69</v>
      </c>
      <c r="I931" s="51">
        <f t="shared" si="113"/>
        <v>0.93020691994572591</v>
      </c>
      <c r="J931" s="51">
        <f t="shared" ca="1" si="114"/>
        <v>1</v>
      </c>
      <c r="K931" s="47">
        <f t="shared" si="115"/>
        <v>109.45</v>
      </c>
      <c r="L931" s="47">
        <f t="shared" si="116"/>
        <v>110.28</v>
      </c>
      <c r="M931" s="47">
        <f t="shared" si="117"/>
        <v>109.19</v>
      </c>
      <c r="N931" s="47">
        <f t="shared" si="118"/>
        <v>109.69</v>
      </c>
      <c r="O931" s="48">
        <f t="shared" ca="1" si="119"/>
        <v>194347200</v>
      </c>
    </row>
    <row r="932" spans="1:15" x14ac:dyDescent="0.25">
      <c r="A932">
        <v>917</v>
      </c>
      <c r="B932" s="85">
        <v>40463</v>
      </c>
      <c r="C932" s="47">
        <v>116.27</v>
      </c>
      <c r="D932" s="47">
        <v>117.35</v>
      </c>
      <c r="E932" s="47">
        <v>115.65</v>
      </c>
      <c r="F932" s="47">
        <v>117.01</v>
      </c>
      <c r="G932" s="48">
        <v>182210000</v>
      </c>
      <c r="H932" s="47">
        <v>108.84</v>
      </c>
      <c r="I932" s="51">
        <f t="shared" si="113"/>
        <v>0.93017690795658492</v>
      </c>
      <c r="J932" s="51">
        <f t="shared" ca="1" si="114"/>
        <v>1</v>
      </c>
      <c r="K932" s="47">
        <f t="shared" si="115"/>
        <v>108.15</v>
      </c>
      <c r="L932" s="47">
        <f t="shared" si="116"/>
        <v>109.16</v>
      </c>
      <c r="M932" s="47">
        <f t="shared" si="117"/>
        <v>107.57</v>
      </c>
      <c r="N932" s="47">
        <f t="shared" si="118"/>
        <v>108.84</v>
      </c>
      <c r="O932" s="48">
        <f t="shared" ca="1" si="119"/>
        <v>182210000</v>
      </c>
    </row>
    <row r="933" spans="1:15" x14ac:dyDescent="0.25">
      <c r="A933">
        <v>918</v>
      </c>
      <c r="B933" s="85">
        <v>40462</v>
      </c>
      <c r="C933" s="47">
        <v>116.72</v>
      </c>
      <c r="D933" s="47">
        <v>116.97</v>
      </c>
      <c r="E933" s="47">
        <v>116.25</v>
      </c>
      <c r="F933" s="47">
        <v>116.65</v>
      </c>
      <c r="G933" s="48">
        <v>103098300</v>
      </c>
      <c r="H933" s="47">
        <v>108.51</v>
      </c>
      <c r="I933" s="51">
        <f t="shared" si="113"/>
        <v>0.93021860265752254</v>
      </c>
      <c r="J933" s="51">
        <f t="shared" ca="1" si="114"/>
        <v>1</v>
      </c>
      <c r="K933" s="47">
        <f t="shared" si="115"/>
        <v>108.58</v>
      </c>
      <c r="L933" s="47">
        <f t="shared" si="116"/>
        <v>108.81</v>
      </c>
      <c r="M933" s="47">
        <f t="shared" si="117"/>
        <v>108.14</v>
      </c>
      <c r="N933" s="47">
        <f t="shared" si="118"/>
        <v>108.51</v>
      </c>
      <c r="O933" s="48">
        <f t="shared" ca="1" si="119"/>
        <v>103098300</v>
      </c>
    </row>
    <row r="934" spans="1:15" x14ac:dyDescent="0.25">
      <c r="A934">
        <v>919</v>
      </c>
      <c r="B934" s="85">
        <v>40459</v>
      </c>
      <c r="C934" s="47">
        <v>116.05</v>
      </c>
      <c r="D934" s="47">
        <v>116.86</v>
      </c>
      <c r="E934" s="47">
        <v>115.61</v>
      </c>
      <c r="F934" s="47">
        <v>116.54</v>
      </c>
      <c r="G934" s="48">
        <v>177760100</v>
      </c>
      <c r="H934" s="47">
        <v>108.41</v>
      </c>
      <c r="I934" s="51">
        <f t="shared" si="113"/>
        <v>0.93023854470568035</v>
      </c>
      <c r="J934" s="51">
        <f t="shared" ca="1" si="114"/>
        <v>1</v>
      </c>
      <c r="K934" s="47">
        <f t="shared" si="115"/>
        <v>107.95</v>
      </c>
      <c r="L934" s="47">
        <f t="shared" si="116"/>
        <v>108.71</v>
      </c>
      <c r="M934" s="47">
        <f t="shared" si="117"/>
        <v>107.54</v>
      </c>
      <c r="N934" s="47">
        <f t="shared" si="118"/>
        <v>108.41</v>
      </c>
      <c r="O934" s="48">
        <f t="shared" ca="1" si="119"/>
        <v>177760100</v>
      </c>
    </row>
    <row r="935" spans="1:15" x14ac:dyDescent="0.25">
      <c r="A935">
        <v>920</v>
      </c>
      <c r="B935" s="85">
        <v>40458</v>
      </c>
      <c r="C935" s="47">
        <v>116.5</v>
      </c>
      <c r="D935" s="47">
        <v>116.53</v>
      </c>
      <c r="E935" s="47">
        <v>115.19</v>
      </c>
      <c r="F935" s="47">
        <v>115.89</v>
      </c>
      <c r="G935" s="48">
        <v>164860000</v>
      </c>
      <c r="H935" s="47">
        <v>107.8</v>
      </c>
      <c r="I935" s="51">
        <f t="shared" si="113"/>
        <v>0.93019242385020273</v>
      </c>
      <c r="J935" s="51">
        <f t="shared" ca="1" si="114"/>
        <v>1</v>
      </c>
      <c r="K935" s="47">
        <f t="shared" si="115"/>
        <v>108.37</v>
      </c>
      <c r="L935" s="47">
        <f t="shared" si="116"/>
        <v>108.4</v>
      </c>
      <c r="M935" s="47">
        <f t="shared" si="117"/>
        <v>107.15</v>
      </c>
      <c r="N935" s="47">
        <f t="shared" si="118"/>
        <v>107.8</v>
      </c>
      <c r="O935" s="48">
        <f t="shared" ca="1" si="119"/>
        <v>164860000</v>
      </c>
    </row>
    <row r="936" spans="1:15" x14ac:dyDescent="0.25">
      <c r="A936">
        <v>921</v>
      </c>
      <c r="B936" s="85">
        <v>40457</v>
      </c>
      <c r="C936" s="47">
        <v>116.02</v>
      </c>
      <c r="D936" s="47">
        <v>116.33</v>
      </c>
      <c r="E936" s="47">
        <v>115.56</v>
      </c>
      <c r="F936" s="47">
        <v>116.03</v>
      </c>
      <c r="G936" s="48">
        <v>148626600</v>
      </c>
      <c r="H936" s="47">
        <v>107.93</v>
      </c>
      <c r="I936" s="51">
        <f t="shared" si="113"/>
        <v>0.93019046798241845</v>
      </c>
      <c r="J936" s="51">
        <f t="shared" ca="1" si="114"/>
        <v>1</v>
      </c>
      <c r="K936" s="47">
        <f t="shared" si="115"/>
        <v>107.92</v>
      </c>
      <c r="L936" s="47">
        <f t="shared" si="116"/>
        <v>108.21</v>
      </c>
      <c r="M936" s="47">
        <f t="shared" si="117"/>
        <v>107.49</v>
      </c>
      <c r="N936" s="47">
        <f t="shared" si="118"/>
        <v>107.93</v>
      </c>
      <c r="O936" s="48">
        <f t="shared" ca="1" si="119"/>
        <v>148626600</v>
      </c>
    </row>
    <row r="937" spans="1:15" x14ac:dyDescent="0.25">
      <c r="A937">
        <v>922</v>
      </c>
      <c r="B937" s="85">
        <v>40456</v>
      </c>
      <c r="C937" s="47">
        <v>114.8</v>
      </c>
      <c r="D937" s="47">
        <v>116.32</v>
      </c>
      <c r="E937" s="47">
        <v>114.67</v>
      </c>
      <c r="F937" s="47">
        <v>116.04</v>
      </c>
      <c r="G937" s="48">
        <v>229634100</v>
      </c>
      <c r="H937" s="47">
        <v>107.94</v>
      </c>
      <c r="I937" s="51">
        <f t="shared" si="113"/>
        <v>0.93019648397104437</v>
      </c>
      <c r="J937" s="51">
        <f t="shared" ca="1" si="114"/>
        <v>1</v>
      </c>
      <c r="K937" s="47">
        <f t="shared" si="115"/>
        <v>106.79</v>
      </c>
      <c r="L937" s="47">
        <f t="shared" si="116"/>
        <v>108.2</v>
      </c>
      <c r="M937" s="47">
        <f t="shared" si="117"/>
        <v>106.67</v>
      </c>
      <c r="N937" s="47">
        <f t="shared" si="118"/>
        <v>107.94</v>
      </c>
      <c r="O937" s="48">
        <f t="shared" ca="1" si="119"/>
        <v>229634100</v>
      </c>
    </row>
    <row r="938" spans="1:15" x14ac:dyDescent="0.25">
      <c r="A938">
        <v>923</v>
      </c>
      <c r="B938" s="85">
        <v>40455</v>
      </c>
      <c r="C938" s="47">
        <v>114.37</v>
      </c>
      <c r="D938" s="47">
        <v>114.85</v>
      </c>
      <c r="E938" s="47">
        <v>113.18</v>
      </c>
      <c r="F938" s="47">
        <v>113.75</v>
      </c>
      <c r="G938" s="48">
        <v>166153200</v>
      </c>
      <c r="H938" s="47">
        <v>105.81</v>
      </c>
      <c r="I938" s="51">
        <f t="shared" si="113"/>
        <v>0.93019780219780224</v>
      </c>
      <c r="J938" s="51">
        <f t="shared" ca="1" si="114"/>
        <v>1</v>
      </c>
      <c r="K938" s="47">
        <f t="shared" si="115"/>
        <v>106.39</v>
      </c>
      <c r="L938" s="47">
        <f t="shared" si="116"/>
        <v>106.83</v>
      </c>
      <c r="M938" s="47">
        <f t="shared" si="117"/>
        <v>105.28</v>
      </c>
      <c r="N938" s="47">
        <f t="shared" si="118"/>
        <v>105.81</v>
      </c>
      <c r="O938" s="48">
        <f t="shared" ca="1" si="119"/>
        <v>166153200</v>
      </c>
    </row>
    <row r="939" spans="1:15" x14ac:dyDescent="0.25">
      <c r="A939">
        <v>924</v>
      </c>
      <c r="B939" s="85">
        <v>40452</v>
      </c>
      <c r="C939" s="47">
        <v>114.99</v>
      </c>
      <c r="D939" s="47">
        <v>115.12</v>
      </c>
      <c r="E939" s="47">
        <v>113.93</v>
      </c>
      <c r="F939" s="47">
        <v>114.61</v>
      </c>
      <c r="G939" s="48">
        <v>174638700</v>
      </c>
      <c r="H939" s="47">
        <v>106.61</v>
      </c>
      <c r="I939" s="51">
        <f t="shared" si="113"/>
        <v>0.93019806299624819</v>
      </c>
      <c r="J939" s="51">
        <f t="shared" ca="1" si="114"/>
        <v>1</v>
      </c>
      <c r="K939" s="47">
        <f t="shared" si="115"/>
        <v>106.96</v>
      </c>
      <c r="L939" s="47">
        <f t="shared" si="116"/>
        <v>107.08</v>
      </c>
      <c r="M939" s="47">
        <f t="shared" si="117"/>
        <v>105.98</v>
      </c>
      <c r="N939" s="47">
        <f t="shared" si="118"/>
        <v>106.61</v>
      </c>
      <c r="O939" s="48">
        <f t="shared" ca="1" si="119"/>
        <v>174638700</v>
      </c>
    </row>
    <row r="940" spans="1:15" x14ac:dyDescent="0.25">
      <c r="A940">
        <v>925</v>
      </c>
      <c r="B940" s="85">
        <v>40451</v>
      </c>
      <c r="C940" s="47">
        <v>115.05</v>
      </c>
      <c r="D940" s="47">
        <v>115.79</v>
      </c>
      <c r="E940" s="47">
        <v>113.59</v>
      </c>
      <c r="F940" s="47">
        <v>114.13</v>
      </c>
      <c r="G940" s="48">
        <v>287106700</v>
      </c>
      <c r="H940" s="47">
        <v>106.17</v>
      </c>
      <c r="I940" s="51">
        <f t="shared" si="113"/>
        <v>0.93025497239989496</v>
      </c>
      <c r="J940" s="51">
        <f t="shared" ca="1" si="114"/>
        <v>1</v>
      </c>
      <c r="K940" s="47">
        <f t="shared" si="115"/>
        <v>107.03</v>
      </c>
      <c r="L940" s="47">
        <f t="shared" si="116"/>
        <v>107.71</v>
      </c>
      <c r="M940" s="47">
        <f t="shared" si="117"/>
        <v>105.67</v>
      </c>
      <c r="N940" s="47">
        <f t="shared" si="118"/>
        <v>106.17</v>
      </c>
      <c r="O940" s="48">
        <f t="shared" ca="1" si="119"/>
        <v>287106700</v>
      </c>
    </row>
    <row r="941" spans="1:15" x14ac:dyDescent="0.25">
      <c r="A941">
        <v>926</v>
      </c>
      <c r="B941" s="85">
        <v>40450</v>
      </c>
      <c r="C941" s="47">
        <v>114.38</v>
      </c>
      <c r="D941" s="47">
        <v>114.91</v>
      </c>
      <c r="E941" s="47">
        <v>114.02</v>
      </c>
      <c r="F941" s="47">
        <v>114.47</v>
      </c>
      <c r="G941" s="48">
        <v>179665800</v>
      </c>
      <c r="H941" s="47">
        <v>106.48</v>
      </c>
      <c r="I941" s="51">
        <f t="shared" si="113"/>
        <v>0.93020005241548009</v>
      </c>
      <c r="J941" s="51">
        <f t="shared" ca="1" si="114"/>
        <v>1</v>
      </c>
      <c r="K941" s="47">
        <f t="shared" si="115"/>
        <v>106.4</v>
      </c>
      <c r="L941" s="47">
        <f t="shared" si="116"/>
        <v>106.89</v>
      </c>
      <c r="M941" s="47">
        <f t="shared" si="117"/>
        <v>106.06</v>
      </c>
      <c r="N941" s="47">
        <f t="shared" si="118"/>
        <v>106.48</v>
      </c>
      <c r="O941" s="48">
        <f t="shared" ca="1" si="119"/>
        <v>179665800</v>
      </c>
    </row>
    <row r="942" spans="1:15" x14ac:dyDescent="0.25">
      <c r="A942">
        <v>927</v>
      </c>
      <c r="B942" s="85">
        <v>40449</v>
      </c>
      <c r="C942" s="47">
        <v>114.42</v>
      </c>
      <c r="D942" s="47">
        <v>115.04</v>
      </c>
      <c r="E942" s="47">
        <v>113.18</v>
      </c>
      <c r="F942" s="47">
        <v>114.67</v>
      </c>
      <c r="G942" s="48">
        <v>209207500</v>
      </c>
      <c r="H942" s="47">
        <v>106.67</v>
      </c>
      <c r="I942" s="51">
        <f t="shared" si="113"/>
        <v>0.93023458620388944</v>
      </c>
      <c r="J942" s="51">
        <f t="shared" ca="1" si="114"/>
        <v>1</v>
      </c>
      <c r="K942" s="47">
        <f t="shared" si="115"/>
        <v>106.44</v>
      </c>
      <c r="L942" s="47">
        <f t="shared" si="116"/>
        <v>107.01</v>
      </c>
      <c r="M942" s="47">
        <f t="shared" si="117"/>
        <v>105.28</v>
      </c>
      <c r="N942" s="47">
        <f t="shared" si="118"/>
        <v>106.67</v>
      </c>
      <c r="O942" s="48">
        <f t="shared" ca="1" si="119"/>
        <v>209207500</v>
      </c>
    </row>
    <row r="943" spans="1:15" x14ac:dyDescent="0.25">
      <c r="A943">
        <v>928</v>
      </c>
      <c r="B943" s="85">
        <v>40448</v>
      </c>
      <c r="C943" s="47">
        <v>114.86</v>
      </c>
      <c r="D943" s="47">
        <v>114.99</v>
      </c>
      <c r="E943" s="47">
        <v>114.16</v>
      </c>
      <c r="F943" s="47">
        <v>114.27</v>
      </c>
      <c r="G943" s="48">
        <v>128761800</v>
      </c>
      <c r="H943" s="47">
        <v>106.3</v>
      </c>
      <c r="I943" s="51">
        <f t="shared" si="113"/>
        <v>0.93025290977509412</v>
      </c>
      <c r="J943" s="51">
        <f t="shared" ca="1" si="114"/>
        <v>1</v>
      </c>
      <c r="K943" s="47">
        <f t="shared" si="115"/>
        <v>106.85</v>
      </c>
      <c r="L943" s="47">
        <f t="shared" si="116"/>
        <v>106.97</v>
      </c>
      <c r="M943" s="47">
        <f t="shared" si="117"/>
        <v>106.2</v>
      </c>
      <c r="N943" s="47">
        <f t="shared" si="118"/>
        <v>106.3</v>
      </c>
      <c r="O943" s="48">
        <f t="shared" ca="1" si="119"/>
        <v>128761800</v>
      </c>
    </row>
    <row r="944" spans="1:15" x14ac:dyDescent="0.25">
      <c r="A944">
        <v>929</v>
      </c>
      <c r="B944" s="85">
        <v>40445</v>
      </c>
      <c r="C944" s="47">
        <v>113.75</v>
      </c>
      <c r="D944" s="47">
        <v>114.9</v>
      </c>
      <c r="E944" s="47">
        <v>113.65</v>
      </c>
      <c r="F944" s="47">
        <v>114.82</v>
      </c>
      <c r="G944" s="48">
        <v>209671800</v>
      </c>
      <c r="H944" s="47">
        <v>106.81</v>
      </c>
      <c r="I944" s="51">
        <f t="shared" si="113"/>
        <v>0.93023863438425369</v>
      </c>
      <c r="J944" s="51">
        <f t="shared" ca="1" si="114"/>
        <v>1</v>
      </c>
      <c r="K944" s="47">
        <f t="shared" si="115"/>
        <v>105.81</v>
      </c>
      <c r="L944" s="47">
        <f t="shared" si="116"/>
        <v>106.88</v>
      </c>
      <c r="M944" s="47">
        <f t="shared" si="117"/>
        <v>105.72</v>
      </c>
      <c r="N944" s="47">
        <f t="shared" si="118"/>
        <v>106.81</v>
      </c>
      <c r="O944" s="48">
        <f t="shared" ca="1" si="119"/>
        <v>209671800</v>
      </c>
    </row>
    <row r="945" spans="1:15" x14ac:dyDescent="0.25">
      <c r="A945">
        <v>930</v>
      </c>
      <c r="B945" s="85">
        <v>40444</v>
      </c>
      <c r="C945" s="47">
        <v>112.49</v>
      </c>
      <c r="D945" s="47">
        <v>113.67</v>
      </c>
      <c r="E945" s="47">
        <v>112.18</v>
      </c>
      <c r="F945" s="47">
        <v>112.5</v>
      </c>
      <c r="G945" s="48">
        <v>202354300</v>
      </c>
      <c r="H945" s="47">
        <v>104.65</v>
      </c>
      <c r="I945" s="51">
        <f t="shared" si="113"/>
        <v>0.93022222222222228</v>
      </c>
      <c r="J945" s="51">
        <f t="shared" ca="1" si="114"/>
        <v>1</v>
      </c>
      <c r="K945" s="47">
        <f t="shared" si="115"/>
        <v>104.64</v>
      </c>
      <c r="L945" s="47">
        <f t="shared" si="116"/>
        <v>105.74</v>
      </c>
      <c r="M945" s="47">
        <f t="shared" si="117"/>
        <v>104.35</v>
      </c>
      <c r="N945" s="47">
        <f t="shared" si="118"/>
        <v>104.65</v>
      </c>
      <c r="O945" s="48">
        <f t="shared" ca="1" si="119"/>
        <v>202354300</v>
      </c>
    </row>
    <row r="946" spans="1:15" x14ac:dyDescent="0.25">
      <c r="A946">
        <v>931</v>
      </c>
      <c r="B946" s="85">
        <v>40443</v>
      </c>
      <c r="C946" s="47">
        <v>113.8</v>
      </c>
      <c r="D946" s="47">
        <v>114.44</v>
      </c>
      <c r="E946" s="47">
        <v>113.1</v>
      </c>
      <c r="F946" s="47">
        <v>113.42</v>
      </c>
      <c r="G946" s="48">
        <v>191322400</v>
      </c>
      <c r="H946" s="47">
        <v>105.51</v>
      </c>
      <c r="I946" s="51">
        <f t="shared" si="113"/>
        <v>0.93025921354258512</v>
      </c>
      <c r="J946" s="51">
        <f t="shared" ca="1" si="114"/>
        <v>1</v>
      </c>
      <c r="K946" s="47">
        <f t="shared" si="115"/>
        <v>105.86</v>
      </c>
      <c r="L946" s="47">
        <f t="shared" si="116"/>
        <v>106.46</v>
      </c>
      <c r="M946" s="47">
        <f t="shared" si="117"/>
        <v>105.21</v>
      </c>
      <c r="N946" s="47">
        <f t="shared" si="118"/>
        <v>105.51</v>
      </c>
      <c r="O946" s="48">
        <f t="shared" ca="1" si="119"/>
        <v>191322400</v>
      </c>
    </row>
    <row r="947" spans="1:15" x14ac:dyDescent="0.25">
      <c r="A947">
        <v>932</v>
      </c>
      <c r="B947" s="85">
        <v>40442</v>
      </c>
      <c r="C947" s="47">
        <v>114.3</v>
      </c>
      <c r="D947" s="47">
        <v>114.84</v>
      </c>
      <c r="E947" s="47">
        <v>113.51</v>
      </c>
      <c r="F947" s="47">
        <v>113.98</v>
      </c>
      <c r="G947" s="48">
        <v>268389100</v>
      </c>
      <c r="H947" s="47">
        <v>106.03</v>
      </c>
      <c r="I947" s="51">
        <f t="shared" si="113"/>
        <v>0.93025092121424813</v>
      </c>
      <c r="J947" s="51">
        <f t="shared" ca="1" si="114"/>
        <v>1</v>
      </c>
      <c r="K947" s="47">
        <f t="shared" si="115"/>
        <v>106.33</v>
      </c>
      <c r="L947" s="47">
        <f t="shared" si="116"/>
        <v>106.83</v>
      </c>
      <c r="M947" s="47">
        <f t="shared" si="117"/>
        <v>105.59</v>
      </c>
      <c r="N947" s="47">
        <f t="shared" si="118"/>
        <v>106.03</v>
      </c>
      <c r="O947" s="48">
        <f t="shared" ca="1" si="119"/>
        <v>268389100</v>
      </c>
    </row>
    <row r="948" spans="1:15" x14ac:dyDescent="0.25">
      <c r="A948">
        <v>933</v>
      </c>
      <c r="B948" s="85">
        <v>40441</v>
      </c>
      <c r="C948" s="47">
        <v>112.88</v>
      </c>
      <c r="D948" s="47">
        <v>114.46</v>
      </c>
      <c r="E948" s="47">
        <v>112.52</v>
      </c>
      <c r="F948" s="47">
        <v>114.21</v>
      </c>
      <c r="G948" s="48">
        <v>214555200</v>
      </c>
      <c r="H948" s="47">
        <v>106.24</v>
      </c>
      <c r="I948" s="51">
        <f t="shared" si="113"/>
        <v>0.93021626827773396</v>
      </c>
      <c r="J948" s="51">
        <f t="shared" ca="1" si="114"/>
        <v>1</v>
      </c>
      <c r="K948" s="47">
        <f t="shared" si="115"/>
        <v>105</v>
      </c>
      <c r="L948" s="47">
        <f t="shared" si="116"/>
        <v>106.47</v>
      </c>
      <c r="M948" s="47">
        <f t="shared" si="117"/>
        <v>104.67</v>
      </c>
      <c r="N948" s="47">
        <f t="shared" si="118"/>
        <v>106.24</v>
      </c>
      <c r="O948" s="48">
        <f t="shared" ca="1" si="119"/>
        <v>214555200</v>
      </c>
    </row>
    <row r="949" spans="1:15" x14ac:dyDescent="0.25">
      <c r="A949">
        <v>934</v>
      </c>
      <c r="B949" s="85">
        <v>40438</v>
      </c>
      <c r="C949" s="47">
        <v>113.04</v>
      </c>
      <c r="D949" s="47">
        <v>113.15</v>
      </c>
      <c r="E949" s="47">
        <v>112.18</v>
      </c>
      <c r="F949" s="47">
        <v>112.49</v>
      </c>
      <c r="G949" s="48">
        <v>195836900</v>
      </c>
      <c r="H949" s="47">
        <v>104.64</v>
      </c>
      <c r="I949" s="51">
        <f t="shared" si="113"/>
        <v>0.93021601920170682</v>
      </c>
      <c r="J949" s="51">
        <f t="shared" ca="1" si="114"/>
        <v>1</v>
      </c>
      <c r="K949" s="47">
        <f t="shared" si="115"/>
        <v>105.15</v>
      </c>
      <c r="L949" s="47">
        <f t="shared" si="116"/>
        <v>105.25</v>
      </c>
      <c r="M949" s="47">
        <f t="shared" si="117"/>
        <v>104.35</v>
      </c>
      <c r="N949" s="47">
        <f t="shared" si="118"/>
        <v>104.64</v>
      </c>
      <c r="O949" s="48">
        <f t="shared" ca="1" si="119"/>
        <v>195836900</v>
      </c>
    </row>
    <row r="950" spans="1:15" x14ac:dyDescent="0.25">
      <c r="A950">
        <v>935</v>
      </c>
      <c r="B950" s="85">
        <v>40437</v>
      </c>
      <c r="C950" s="47">
        <v>112.73</v>
      </c>
      <c r="D950" s="47">
        <v>113.12</v>
      </c>
      <c r="E950" s="47">
        <v>112.35</v>
      </c>
      <c r="F950" s="47">
        <v>113.05</v>
      </c>
      <c r="G950" s="48">
        <v>199962900</v>
      </c>
      <c r="H950" s="47">
        <v>104.6</v>
      </c>
      <c r="I950" s="51">
        <f t="shared" si="113"/>
        <v>0.92525431225121624</v>
      </c>
      <c r="J950" s="51">
        <f t="shared" ca="1" si="114"/>
        <v>1</v>
      </c>
      <c r="K950" s="47">
        <f t="shared" si="115"/>
        <v>104.3</v>
      </c>
      <c r="L950" s="47">
        <f t="shared" si="116"/>
        <v>104.66</v>
      </c>
      <c r="M950" s="47">
        <f t="shared" si="117"/>
        <v>103.95</v>
      </c>
      <c r="N950" s="47">
        <f t="shared" si="118"/>
        <v>104.6</v>
      </c>
      <c r="O950" s="48">
        <f t="shared" ca="1" si="119"/>
        <v>199962900</v>
      </c>
    </row>
    <row r="951" spans="1:15" x14ac:dyDescent="0.25">
      <c r="A951">
        <v>936</v>
      </c>
      <c r="B951" s="85">
        <v>40436</v>
      </c>
      <c r="C951" s="47">
        <v>112.32</v>
      </c>
      <c r="D951" s="47">
        <v>113.21</v>
      </c>
      <c r="E951" s="47">
        <v>111.98</v>
      </c>
      <c r="F951" s="47">
        <v>113.08</v>
      </c>
      <c r="G951" s="48">
        <v>168608400</v>
      </c>
      <c r="H951" s="47">
        <v>104.63</v>
      </c>
      <c r="I951" s="51">
        <f t="shared" si="113"/>
        <v>0.9252741422002122</v>
      </c>
      <c r="J951" s="51">
        <f t="shared" ca="1" si="114"/>
        <v>1</v>
      </c>
      <c r="K951" s="47">
        <f t="shared" si="115"/>
        <v>103.93</v>
      </c>
      <c r="L951" s="47">
        <f t="shared" si="116"/>
        <v>104.75</v>
      </c>
      <c r="M951" s="47">
        <f t="shared" si="117"/>
        <v>103.61</v>
      </c>
      <c r="N951" s="47">
        <f t="shared" si="118"/>
        <v>104.63</v>
      </c>
      <c r="O951" s="48">
        <f t="shared" ca="1" si="119"/>
        <v>168608400</v>
      </c>
    </row>
    <row r="952" spans="1:15" x14ac:dyDescent="0.25">
      <c r="A952">
        <v>937</v>
      </c>
      <c r="B952" s="85">
        <v>40435</v>
      </c>
      <c r="C952" s="47">
        <v>112.5</v>
      </c>
      <c r="D952" s="47">
        <v>113.29</v>
      </c>
      <c r="E952" s="47">
        <v>112.08</v>
      </c>
      <c r="F952" s="47">
        <v>112.65</v>
      </c>
      <c r="G952" s="48">
        <v>209823600</v>
      </c>
      <c r="H952" s="47">
        <v>104.23</v>
      </c>
      <c r="I952" s="51">
        <f t="shared" si="113"/>
        <v>0.92525521526853083</v>
      </c>
      <c r="J952" s="51">
        <f t="shared" ca="1" si="114"/>
        <v>1</v>
      </c>
      <c r="K952" s="47">
        <f t="shared" si="115"/>
        <v>104.09</v>
      </c>
      <c r="L952" s="47">
        <f t="shared" si="116"/>
        <v>104.82</v>
      </c>
      <c r="M952" s="47">
        <f t="shared" si="117"/>
        <v>103.7</v>
      </c>
      <c r="N952" s="47">
        <f t="shared" si="118"/>
        <v>104.23</v>
      </c>
      <c r="O952" s="48">
        <f t="shared" ca="1" si="119"/>
        <v>209823600</v>
      </c>
    </row>
    <row r="953" spans="1:15" x14ac:dyDescent="0.25">
      <c r="A953">
        <v>938</v>
      </c>
      <c r="B953" s="85">
        <v>40434</v>
      </c>
      <c r="C953" s="47">
        <v>112.58</v>
      </c>
      <c r="D953" s="47">
        <v>112.95</v>
      </c>
      <c r="E953" s="47">
        <v>112.13</v>
      </c>
      <c r="F953" s="47">
        <v>112.72</v>
      </c>
      <c r="G953" s="48">
        <v>178503500</v>
      </c>
      <c r="H953" s="47">
        <v>104.3</v>
      </c>
      <c r="I953" s="51">
        <f t="shared" si="113"/>
        <v>0.92530163236337826</v>
      </c>
      <c r="J953" s="51">
        <f t="shared" ca="1" si="114"/>
        <v>1</v>
      </c>
      <c r="K953" s="47">
        <f t="shared" si="115"/>
        <v>104.17</v>
      </c>
      <c r="L953" s="47">
        <f t="shared" si="116"/>
        <v>104.51</v>
      </c>
      <c r="M953" s="47">
        <f t="shared" si="117"/>
        <v>103.75</v>
      </c>
      <c r="N953" s="47">
        <f t="shared" si="118"/>
        <v>104.3</v>
      </c>
      <c r="O953" s="48">
        <f t="shared" ca="1" si="119"/>
        <v>178503500</v>
      </c>
    </row>
    <row r="954" spans="1:15" x14ac:dyDescent="0.25">
      <c r="A954">
        <v>939</v>
      </c>
      <c r="B954" s="85">
        <v>40431</v>
      </c>
      <c r="C954" s="47">
        <v>111.12</v>
      </c>
      <c r="D954" s="47">
        <v>111.61</v>
      </c>
      <c r="E954" s="47">
        <v>110.87</v>
      </c>
      <c r="F954" s="47">
        <v>111.48</v>
      </c>
      <c r="G954" s="48">
        <v>127819000</v>
      </c>
      <c r="H954" s="47">
        <v>103.15</v>
      </c>
      <c r="I954" s="51">
        <f t="shared" si="113"/>
        <v>0.92527807678507357</v>
      </c>
      <c r="J954" s="51">
        <f t="shared" ca="1" si="114"/>
        <v>1</v>
      </c>
      <c r="K954" s="47">
        <f t="shared" si="115"/>
        <v>102.82</v>
      </c>
      <c r="L954" s="47">
        <f t="shared" si="116"/>
        <v>103.27</v>
      </c>
      <c r="M954" s="47">
        <f t="shared" si="117"/>
        <v>102.59</v>
      </c>
      <c r="N954" s="47">
        <f t="shared" si="118"/>
        <v>103.15</v>
      </c>
      <c r="O954" s="48">
        <f t="shared" ca="1" si="119"/>
        <v>127819000</v>
      </c>
    </row>
    <row r="955" spans="1:15" x14ac:dyDescent="0.25">
      <c r="A955">
        <v>940</v>
      </c>
      <c r="B955" s="85">
        <v>40430</v>
      </c>
      <c r="C955" s="47">
        <v>111.65</v>
      </c>
      <c r="D955" s="47">
        <v>111.68</v>
      </c>
      <c r="E955" s="47">
        <v>110.62</v>
      </c>
      <c r="F955" s="47">
        <v>110.92</v>
      </c>
      <c r="G955" s="48">
        <v>147017900</v>
      </c>
      <c r="H955" s="47">
        <v>102.63</v>
      </c>
      <c r="I955" s="51">
        <f t="shared" si="113"/>
        <v>0.92526144969347268</v>
      </c>
      <c r="J955" s="51">
        <f t="shared" ca="1" si="114"/>
        <v>1</v>
      </c>
      <c r="K955" s="47">
        <f t="shared" si="115"/>
        <v>103.31</v>
      </c>
      <c r="L955" s="47">
        <f t="shared" si="116"/>
        <v>103.33</v>
      </c>
      <c r="M955" s="47">
        <f t="shared" si="117"/>
        <v>102.35</v>
      </c>
      <c r="N955" s="47">
        <f t="shared" si="118"/>
        <v>102.63</v>
      </c>
      <c r="O955" s="48">
        <f t="shared" ca="1" si="119"/>
        <v>147017900</v>
      </c>
    </row>
    <row r="956" spans="1:15" x14ac:dyDescent="0.25">
      <c r="A956">
        <v>941</v>
      </c>
      <c r="B956" s="85">
        <v>40429</v>
      </c>
      <c r="C956" s="47">
        <v>109.86</v>
      </c>
      <c r="D956" s="47">
        <v>110.85</v>
      </c>
      <c r="E956" s="47">
        <v>109.81</v>
      </c>
      <c r="F956" s="47">
        <v>110.41</v>
      </c>
      <c r="G956" s="48">
        <v>149924400</v>
      </c>
      <c r="H956" s="47">
        <v>102.16</v>
      </c>
      <c r="I956" s="51">
        <f t="shared" si="113"/>
        <v>0.9252785073815778</v>
      </c>
      <c r="J956" s="51">
        <f t="shared" ca="1" si="114"/>
        <v>1</v>
      </c>
      <c r="K956" s="47">
        <f t="shared" si="115"/>
        <v>101.65</v>
      </c>
      <c r="L956" s="47">
        <f t="shared" si="116"/>
        <v>102.57</v>
      </c>
      <c r="M956" s="47">
        <f t="shared" si="117"/>
        <v>101.6</v>
      </c>
      <c r="N956" s="47">
        <f t="shared" si="118"/>
        <v>102.16</v>
      </c>
      <c r="O956" s="48">
        <f t="shared" ca="1" si="119"/>
        <v>149924400</v>
      </c>
    </row>
    <row r="957" spans="1:15" x14ac:dyDescent="0.25">
      <c r="A957">
        <v>942</v>
      </c>
      <c r="B957" s="85">
        <v>40428</v>
      </c>
      <c r="C957" s="47">
        <v>110.37</v>
      </c>
      <c r="D957" s="47">
        <v>110.51</v>
      </c>
      <c r="E957" s="47">
        <v>109.55</v>
      </c>
      <c r="F957" s="47">
        <v>109.64</v>
      </c>
      <c r="G957" s="48">
        <v>141973700</v>
      </c>
      <c r="H957" s="47">
        <v>101.45</v>
      </c>
      <c r="I957" s="51">
        <f t="shared" si="113"/>
        <v>0.92530098504195546</v>
      </c>
      <c r="J957" s="51">
        <f t="shared" ca="1" si="114"/>
        <v>1</v>
      </c>
      <c r="K957" s="47">
        <f t="shared" si="115"/>
        <v>102.13</v>
      </c>
      <c r="L957" s="47">
        <f t="shared" si="116"/>
        <v>102.26</v>
      </c>
      <c r="M957" s="47">
        <f t="shared" si="117"/>
        <v>101.37</v>
      </c>
      <c r="N957" s="47">
        <f t="shared" si="118"/>
        <v>101.45</v>
      </c>
      <c r="O957" s="48">
        <f t="shared" ca="1" si="119"/>
        <v>141973700</v>
      </c>
    </row>
    <row r="958" spans="1:15" x14ac:dyDescent="0.25">
      <c r="A958">
        <v>943</v>
      </c>
      <c r="B958" s="85">
        <v>40424</v>
      </c>
      <c r="C958" s="47">
        <v>110.54</v>
      </c>
      <c r="D958" s="47">
        <v>110.99</v>
      </c>
      <c r="E958" s="47">
        <v>109.95</v>
      </c>
      <c r="F958" s="47">
        <v>110.89</v>
      </c>
      <c r="G958" s="48">
        <v>212197300</v>
      </c>
      <c r="H958" s="47">
        <v>102.6</v>
      </c>
      <c r="I958" s="51">
        <f t="shared" si="113"/>
        <v>0.92524123004779502</v>
      </c>
      <c r="J958" s="51">
        <f t="shared" ca="1" si="114"/>
        <v>1</v>
      </c>
      <c r="K958" s="47">
        <f t="shared" si="115"/>
        <v>102.28</v>
      </c>
      <c r="L958" s="47">
        <f t="shared" si="116"/>
        <v>102.69</v>
      </c>
      <c r="M958" s="47">
        <f t="shared" si="117"/>
        <v>101.73</v>
      </c>
      <c r="N958" s="47">
        <f t="shared" si="118"/>
        <v>102.6</v>
      </c>
      <c r="O958" s="48">
        <f t="shared" ca="1" si="119"/>
        <v>212197300</v>
      </c>
    </row>
    <row r="959" spans="1:15" x14ac:dyDescent="0.25">
      <c r="A959">
        <v>944</v>
      </c>
      <c r="B959" s="85">
        <v>40423</v>
      </c>
      <c r="C959" s="47">
        <v>108.72</v>
      </c>
      <c r="D959" s="47">
        <v>109.49</v>
      </c>
      <c r="E959" s="47">
        <v>108.49</v>
      </c>
      <c r="F959" s="47">
        <v>109.47</v>
      </c>
      <c r="G959" s="48">
        <v>156112200</v>
      </c>
      <c r="H959" s="47">
        <v>101.29</v>
      </c>
      <c r="I959" s="51">
        <f t="shared" si="113"/>
        <v>0.92527633141499965</v>
      </c>
      <c r="J959" s="51">
        <f t="shared" ca="1" si="114"/>
        <v>1</v>
      </c>
      <c r="K959" s="47">
        <f t="shared" si="115"/>
        <v>100.6</v>
      </c>
      <c r="L959" s="47">
        <f t="shared" si="116"/>
        <v>101.31</v>
      </c>
      <c r="M959" s="47">
        <f t="shared" si="117"/>
        <v>100.38</v>
      </c>
      <c r="N959" s="47">
        <f t="shared" si="118"/>
        <v>101.29</v>
      </c>
      <c r="O959" s="48">
        <f t="shared" ca="1" si="119"/>
        <v>156112200</v>
      </c>
    </row>
    <row r="960" spans="1:15" x14ac:dyDescent="0.25">
      <c r="A960">
        <v>945</v>
      </c>
      <c r="B960" s="85">
        <v>40422</v>
      </c>
      <c r="C960" s="47">
        <v>106.73</v>
      </c>
      <c r="D960" s="47">
        <v>108.61</v>
      </c>
      <c r="E960" s="47">
        <v>106.66</v>
      </c>
      <c r="F960" s="47">
        <v>108.46</v>
      </c>
      <c r="G960" s="48">
        <v>256828100</v>
      </c>
      <c r="H960" s="47">
        <v>100.35</v>
      </c>
      <c r="I960" s="51">
        <f t="shared" si="113"/>
        <v>0.92522588972893227</v>
      </c>
      <c r="J960" s="51">
        <f t="shared" ca="1" si="114"/>
        <v>1</v>
      </c>
      <c r="K960" s="47">
        <f t="shared" si="115"/>
        <v>98.75</v>
      </c>
      <c r="L960" s="47">
        <f t="shared" si="116"/>
        <v>100.49</v>
      </c>
      <c r="M960" s="47">
        <f t="shared" si="117"/>
        <v>98.68</v>
      </c>
      <c r="N960" s="47">
        <f t="shared" si="118"/>
        <v>100.35</v>
      </c>
      <c r="O960" s="48">
        <f t="shared" ca="1" si="119"/>
        <v>256828100</v>
      </c>
    </row>
    <row r="961" spans="1:15" x14ac:dyDescent="0.25">
      <c r="A961">
        <v>946</v>
      </c>
      <c r="B961" s="85">
        <v>40421</v>
      </c>
      <c r="C961" s="47">
        <v>104.92</v>
      </c>
      <c r="D961" s="47">
        <v>105.98</v>
      </c>
      <c r="E961" s="47">
        <v>104.49</v>
      </c>
      <c r="F961" s="47">
        <v>105.31</v>
      </c>
      <c r="G961" s="48">
        <v>273933100</v>
      </c>
      <c r="H961" s="47">
        <v>97.44</v>
      </c>
      <c r="I961" s="51">
        <f t="shared" si="113"/>
        <v>0.92526825562624626</v>
      </c>
      <c r="J961" s="51">
        <f t="shared" ca="1" si="114"/>
        <v>1</v>
      </c>
      <c r="K961" s="47">
        <f t="shared" si="115"/>
        <v>97.08</v>
      </c>
      <c r="L961" s="47">
        <f t="shared" si="116"/>
        <v>98.06</v>
      </c>
      <c r="M961" s="47">
        <f t="shared" si="117"/>
        <v>96.68</v>
      </c>
      <c r="N961" s="47">
        <f t="shared" si="118"/>
        <v>97.44</v>
      </c>
      <c r="O961" s="48">
        <f t="shared" ca="1" si="119"/>
        <v>273933100</v>
      </c>
    </row>
    <row r="962" spans="1:15" x14ac:dyDescent="0.25">
      <c r="A962">
        <v>947</v>
      </c>
      <c r="B962" s="85">
        <v>40420</v>
      </c>
      <c r="C962" s="47">
        <v>106.58</v>
      </c>
      <c r="D962" s="47">
        <v>106.91</v>
      </c>
      <c r="E962" s="47">
        <v>105.3</v>
      </c>
      <c r="F962" s="47">
        <v>105.31</v>
      </c>
      <c r="G962" s="48">
        <v>167238600</v>
      </c>
      <c r="H962" s="47">
        <v>97.44</v>
      </c>
      <c r="I962" s="51">
        <f t="shared" si="113"/>
        <v>0.92526825562624626</v>
      </c>
      <c r="J962" s="51">
        <f t="shared" ca="1" si="114"/>
        <v>1</v>
      </c>
      <c r="K962" s="47">
        <f t="shared" si="115"/>
        <v>98.62</v>
      </c>
      <c r="L962" s="47">
        <f t="shared" si="116"/>
        <v>98.92</v>
      </c>
      <c r="M962" s="47">
        <f t="shared" si="117"/>
        <v>97.43</v>
      </c>
      <c r="N962" s="47">
        <f t="shared" si="118"/>
        <v>97.44</v>
      </c>
      <c r="O962" s="48">
        <f t="shared" ca="1" si="119"/>
        <v>167238600</v>
      </c>
    </row>
    <row r="963" spans="1:15" x14ac:dyDescent="0.25">
      <c r="A963">
        <v>948</v>
      </c>
      <c r="B963" s="85">
        <v>40417</v>
      </c>
      <c r="C963" s="47">
        <v>105.89</v>
      </c>
      <c r="D963" s="47">
        <v>106.97</v>
      </c>
      <c r="E963" s="47">
        <v>104.31</v>
      </c>
      <c r="F963" s="47">
        <v>106.86</v>
      </c>
      <c r="G963" s="48">
        <v>272649000</v>
      </c>
      <c r="H963" s="47">
        <v>98.87</v>
      </c>
      <c r="I963" s="51">
        <f t="shared" si="113"/>
        <v>0.92522927194460047</v>
      </c>
      <c r="J963" s="51">
        <f t="shared" ca="1" si="114"/>
        <v>1</v>
      </c>
      <c r="K963" s="47">
        <f t="shared" si="115"/>
        <v>97.97</v>
      </c>
      <c r="L963" s="47">
        <f t="shared" si="116"/>
        <v>98.97</v>
      </c>
      <c r="M963" s="47">
        <f t="shared" si="117"/>
        <v>96.51</v>
      </c>
      <c r="N963" s="47">
        <f t="shared" si="118"/>
        <v>98.87</v>
      </c>
      <c r="O963" s="48">
        <f t="shared" ca="1" si="119"/>
        <v>272649000</v>
      </c>
    </row>
    <row r="964" spans="1:15" x14ac:dyDescent="0.25">
      <c r="A964">
        <v>949</v>
      </c>
      <c r="B964" s="85">
        <v>40416</v>
      </c>
      <c r="C964" s="47">
        <v>106.44</v>
      </c>
      <c r="D964" s="47">
        <v>106.58</v>
      </c>
      <c r="E964" s="47">
        <v>104.88</v>
      </c>
      <c r="F964" s="47">
        <v>105.23</v>
      </c>
      <c r="G964" s="48">
        <v>224439500</v>
      </c>
      <c r="H964" s="47">
        <v>97.37</v>
      </c>
      <c r="I964" s="51">
        <f t="shared" si="113"/>
        <v>0.92530647153853463</v>
      </c>
      <c r="J964" s="51">
        <f t="shared" ca="1" si="114"/>
        <v>1</v>
      </c>
      <c r="K964" s="47">
        <f t="shared" si="115"/>
        <v>98.49</v>
      </c>
      <c r="L964" s="47">
        <f t="shared" si="116"/>
        <v>98.62</v>
      </c>
      <c r="M964" s="47">
        <f t="shared" si="117"/>
        <v>97.05</v>
      </c>
      <c r="N964" s="47">
        <f t="shared" si="118"/>
        <v>97.37</v>
      </c>
      <c r="O964" s="48">
        <f t="shared" ca="1" si="119"/>
        <v>224439500</v>
      </c>
    </row>
    <row r="965" spans="1:15" x14ac:dyDescent="0.25">
      <c r="A965">
        <v>950</v>
      </c>
      <c r="B965" s="85">
        <v>40415</v>
      </c>
      <c r="C965" s="47">
        <v>104.95</v>
      </c>
      <c r="D965" s="47">
        <v>106.34</v>
      </c>
      <c r="E965" s="47">
        <v>104.29</v>
      </c>
      <c r="F965" s="47">
        <v>105.94</v>
      </c>
      <c r="G965" s="48">
        <v>272234800</v>
      </c>
      <c r="H965" s="47">
        <v>98.02</v>
      </c>
      <c r="I965" s="51">
        <f t="shared" si="113"/>
        <v>0.92524070228431188</v>
      </c>
      <c r="J965" s="51">
        <f t="shared" ca="1" si="114"/>
        <v>1</v>
      </c>
      <c r="K965" s="47">
        <f t="shared" si="115"/>
        <v>97.1</v>
      </c>
      <c r="L965" s="47">
        <f t="shared" si="116"/>
        <v>98.39</v>
      </c>
      <c r="M965" s="47">
        <f t="shared" si="117"/>
        <v>96.49</v>
      </c>
      <c r="N965" s="47">
        <f t="shared" si="118"/>
        <v>98.02</v>
      </c>
      <c r="O965" s="48">
        <f t="shared" ca="1" si="119"/>
        <v>272234800</v>
      </c>
    </row>
    <row r="966" spans="1:15" x14ac:dyDescent="0.25">
      <c r="A966">
        <v>951</v>
      </c>
      <c r="B966" s="85">
        <v>40414</v>
      </c>
      <c r="C966" s="47">
        <v>105.95</v>
      </c>
      <c r="D966" s="47">
        <v>106.39</v>
      </c>
      <c r="E966" s="47">
        <v>104.97</v>
      </c>
      <c r="F966" s="47">
        <v>105.53</v>
      </c>
      <c r="G966" s="48">
        <v>280677800</v>
      </c>
      <c r="H966" s="47">
        <v>97.64</v>
      </c>
      <c r="I966" s="51">
        <f t="shared" si="113"/>
        <v>0.92523453046527049</v>
      </c>
      <c r="J966" s="51">
        <f t="shared" ca="1" si="114"/>
        <v>1</v>
      </c>
      <c r="K966" s="47">
        <f t="shared" si="115"/>
        <v>98.03</v>
      </c>
      <c r="L966" s="47">
        <f t="shared" si="116"/>
        <v>98.44</v>
      </c>
      <c r="M966" s="47">
        <f t="shared" si="117"/>
        <v>97.12</v>
      </c>
      <c r="N966" s="47">
        <f t="shared" si="118"/>
        <v>97.64</v>
      </c>
      <c r="O966" s="48">
        <f t="shared" ca="1" si="119"/>
        <v>280677800</v>
      </c>
    </row>
    <row r="967" spans="1:15" x14ac:dyDescent="0.25">
      <c r="A967">
        <v>952</v>
      </c>
      <c r="B967" s="85">
        <v>40413</v>
      </c>
      <c r="C967" s="47">
        <v>108.04</v>
      </c>
      <c r="D967" s="47">
        <v>108.57</v>
      </c>
      <c r="E967" s="47">
        <v>107.07</v>
      </c>
      <c r="F967" s="47">
        <v>107.12</v>
      </c>
      <c r="G967" s="48">
        <v>163490300</v>
      </c>
      <c r="H967" s="47">
        <v>99.11</v>
      </c>
      <c r="I967" s="51">
        <f t="shared" si="113"/>
        <v>0.92522404779686329</v>
      </c>
      <c r="J967" s="51">
        <f t="shared" ca="1" si="114"/>
        <v>1</v>
      </c>
      <c r="K967" s="47">
        <f t="shared" si="115"/>
        <v>99.96</v>
      </c>
      <c r="L967" s="47">
        <f t="shared" si="116"/>
        <v>100.45</v>
      </c>
      <c r="M967" s="47">
        <f t="shared" si="117"/>
        <v>99.06</v>
      </c>
      <c r="N967" s="47">
        <f t="shared" si="118"/>
        <v>99.11</v>
      </c>
      <c r="O967" s="48">
        <f t="shared" ca="1" si="119"/>
        <v>163490300</v>
      </c>
    </row>
    <row r="968" spans="1:15" x14ac:dyDescent="0.25">
      <c r="A968">
        <v>953</v>
      </c>
      <c r="B968" s="85">
        <v>40410</v>
      </c>
      <c r="C968" s="47">
        <v>107.56</v>
      </c>
      <c r="D968" s="47">
        <v>107.94</v>
      </c>
      <c r="E968" s="47">
        <v>106.75</v>
      </c>
      <c r="F968" s="47">
        <v>107.53</v>
      </c>
      <c r="G968" s="48">
        <v>209714200</v>
      </c>
      <c r="H968" s="47">
        <v>99.49</v>
      </c>
      <c r="I968" s="51">
        <f t="shared" si="113"/>
        <v>0.92523016832511851</v>
      </c>
      <c r="J968" s="51">
        <f t="shared" ca="1" si="114"/>
        <v>1</v>
      </c>
      <c r="K968" s="47">
        <f t="shared" si="115"/>
        <v>99.52</v>
      </c>
      <c r="L968" s="47">
        <f t="shared" si="116"/>
        <v>99.87</v>
      </c>
      <c r="M968" s="47">
        <f t="shared" si="117"/>
        <v>98.77</v>
      </c>
      <c r="N968" s="47">
        <f t="shared" si="118"/>
        <v>99.49</v>
      </c>
      <c r="O968" s="48">
        <f t="shared" ca="1" si="119"/>
        <v>209714200</v>
      </c>
    </row>
    <row r="969" spans="1:15" x14ac:dyDescent="0.25">
      <c r="A969">
        <v>954</v>
      </c>
      <c r="B969" s="85">
        <v>40409</v>
      </c>
      <c r="C969" s="47">
        <v>109.22</v>
      </c>
      <c r="D969" s="47">
        <v>109.49</v>
      </c>
      <c r="E969" s="47">
        <v>107.43</v>
      </c>
      <c r="F969" s="47">
        <v>107.88</v>
      </c>
      <c r="G969" s="48">
        <v>265847600</v>
      </c>
      <c r="H969" s="47">
        <v>99.82</v>
      </c>
      <c r="I969" s="51">
        <f t="shared" si="113"/>
        <v>0.92528735632183901</v>
      </c>
      <c r="J969" s="51">
        <f t="shared" ca="1" si="114"/>
        <v>1</v>
      </c>
      <c r="K969" s="47">
        <f t="shared" si="115"/>
        <v>101.06</v>
      </c>
      <c r="L969" s="47">
        <f t="shared" si="116"/>
        <v>101.31</v>
      </c>
      <c r="M969" s="47">
        <f t="shared" si="117"/>
        <v>99.4</v>
      </c>
      <c r="N969" s="47">
        <f t="shared" si="118"/>
        <v>99.82</v>
      </c>
      <c r="O969" s="48">
        <f t="shared" ca="1" si="119"/>
        <v>265847600</v>
      </c>
    </row>
    <row r="970" spans="1:15" x14ac:dyDescent="0.25">
      <c r="A970">
        <v>955</v>
      </c>
      <c r="B970" s="85">
        <v>40408</v>
      </c>
      <c r="C970" s="47">
        <v>109.54</v>
      </c>
      <c r="D970" s="47">
        <v>110.38</v>
      </c>
      <c r="E970" s="47">
        <v>108.91</v>
      </c>
      <c r="F970" s="47">
        <v>109.79</v>
      </c>
      <c r="G970" s="48">
        <v>182922100</v>
      </c>
      <c r="H970" s="47">
        <v>101.58</v>
      </c>
      <c r="I970" s="51">
        <f t="shared" si="113"/>
        <v>0.92522087621823479</v>
      </c>
      <c r="J970" s="51">
        <f t="shared" ca="1" si="114"/>
        <v>1</v>
      </c>
      <c r="K970" s="47">
        <f t="shared" si="115"/>
        <v>101.35</v>
      </c>
      <c r="L970" s="47">
        <f t="shared" si="116"/>
        <v>102.13</v>
      </c>
      <c r="M970" s="47">
        <f t="shared" si="117"/>
        <v>100.77</v>
      </c>
      <c r="N970" s="47">
        <f t="shared" si="118"/>
        <v>101.58</v>
      </c>
      <c r="O970" s="48">
        <f t="shared" ca="1" si="119"/>
        <v>182922100</v>
      </c>
    </row>
    <row r="971" spans="1:15" x14ac:dyDescent="0.25">
      <c r="A971">
        <v>956</v>
      </c>
      <c r="B971" s="85">
        <v>40407</v>
      </c>
      <c r="C971" s="47">
        <v>109.19</v>
      </c>
      <c r="D971" s="47">
        <v>110.39</v>
      </c>
      <c r="E971" s="47">
        <v>108.88</v>
      </c>
      <c r="F971" s="47">
        <v>109.59</v>
      </c>
      <c r="G971" s="48">
        <v>172270300</v>
      </c>
      <c r="H971" s="47">
        <v>101.4</v>
      </c>
      <c r="I971" s="51">
        <f t="shared" si="113"/>
        <v>0.92526690391459077</v>
      </c>
      <c r="J971" s="51">
        <f t="shared" ca="1" si="114"/>
        <v>1</v>
      </c>
      <c r="K971" s="47">
        <f t="shared" si="115"/>
        <v>101.03</v>
      </c>
      <c r="L971" s="47">
        <f t="shared" si="116"/>
        <v>102.14</v>
      </c>
      <c r="M971" s="47">
        <f t="shared" si="117"/>
        <v>100.74</v>
      </c>
      <c r="N971" s="47">
        <f t="shared" si="118"/>
        <v>101.4</v>
      </c>
      <c r="O971" s="48">
        <f t="shared" ca="1" si="119"/>
        <v>172270300</v>
      </c>
    </row>
    <row r="972" spans="1:15" x14ac:dyDescent="0.25">
      <c r="A972">
        <v>957</v>
      </c>
      <c r="B972" s="85">
        <v>40406</v>
      </c>
      <c r="C972" s="47">
        <v>107.57</v>
      </c>
      <c r="D972" s="47">
        <v>108.61</v>
      </c>
      <c r="E972" s="47">
        <v>107.18</v>
      </c>
      <c r="F972" s="47">
        <v>108.26</v>
      </c>
      <c r="G972" s="48">
        <v>147895300</v>
      </c>
      <c r="H972" s="47">
        <v>100.17</v>
      </c>
      <c r="I972" s="51">
        <f t="shared" si="113"/>
        <v>0.92527249214853124</v>
      </c>
      <c r="J972" s="51">
        <f t="shared" ca="1" si="114"/>
        <v>1</v>
      </c>
      <c r="K972" s="47">
        <f t="shared" si="115"/>
        <v>99.53</v>
      </c>
      <c r="L972" s="47">
        <f t="shared" si="116"/>
        <v>100.49</v>
      </c>
      <c r="M972" s="47">
        <f t="shared" si="117"/>
        <v>99.17</v>
      </c>
      <c r="N972" s="47">
        <f t="shared" si="118"/>
        <v>100.17</v>
      </c>
      <c r="O972" s="48">
        <f t="shared" ca="1" si="119"/>
        <v>147895300</v>
      </c>
    </row>
    <row r="973" spans="1:15" x14ac:dyDescent="0.25">
      <c r="A973">
        <v>958</v>
      </c>
      <c r="B973" s="85">
        <v>40403</v>
      </c>
      <c r="C973" s="47">
        <v>108.29</v>
      </c>
      <c r="D973" s="47">
        <v>108.96</v>
      </c>
      <c r="E973" s="47">
        <v>108.18</v>
      </c>
      <c r="F973" s="47">
        <v>108.31</v>
      </c>
      <c r="G973" s="48">
        <v>158698500</v>
      </c>
      <c r="H973" s="47">
        <v>100.22</v>
      </c>
      <c r="I973" s="51">
        <f t="shared" si="113"/>
        <v>0.92530698919767329</v>
      </c>
      <c r="J973" s="51">
        <f t="shared" ca="1" si="114"/>
        <v>1</v>
      </c>
      <c r="K973" s="47">
        <f t="shared" si="115"/>
        <v>100.2</v>
      </c>
      <c r="L973" s="47">
        <f t="shared" si="116"/>
        <v>100.82</v>
      </c>
      <c r="M973" s="47">
        <f t="shared" si="117"/>
        <v>100.1</v>
      </c>
      <c r="N973" s="47">
        <f t="shared" si="118"/>
        <v>100.22</v>
      </c>
      <c r="O973" s="48">
        <f t="shared" ca="1" si="119"/>
        <v>158698500</v>
      </c>
    </row>
    <row r="974" spans="1:15" x14ac:dyDescent="0.25">
      <c r="A974">
        <v>959</v>
      </c>
      <c r="B974" s="85">
        <v>40402</v>
      </c>
      <c r="C974" s="47">
        <v>107.65</v>
      </c>
      <c r="D974" s="47">
        <v>109.02</v>
      </c>
      <c r="E974" s="47">
        <v>107.6</v>
      </c>
      <c r="F974" s="47">
        <v>108.63</v>
      </c>
      <c r="G974" s="48">
        <v>239542600</v>
      </c>
      <c r="H974" s="47">
        <v>100.51</v>
      </c>
      <c r="I974" s="51">
        <f t="shared" si="113"/>
        <v>0.92525085151431474</v>
      </c>
      <c r="J974" s="51">
        <f t="shared" ca="1" si="114"/>
        <v>1</v>
      </c>
      <c r="K974" s="47">
        <f t="shared" si="115"/>
        <v>99.6</v>
      </c>
      <c r="L974" s="47">
        <f t="shared" si="116"/>
        <v>100.87</v>
      </c>
      <c r="M974" s="47">
        <f t="shared" si="117"/>
        <v>99.56</v>
      </c>
      <c r="N974" s="47">
        <f t="shared" si="118"/>
        <v>100.51</v>
      </c>
      <c r="O974" s="48">
        <f t="shared" ca="1" si="119"/>
        <v>239542600</v>
      </c>
    </row>
    <row r="975" spans="1:15" x14ac:dyDescent="0.25">
      <c r="A975">
        <v>960</v>
      </c>
      <c r="B975" s="85">
        <v>40401</v>
      </c>
      <c r="C975" s="47">
        <v>110.65</v>
      </c>
      <c r="D975" s="47">
        <v>110.69</v>
      </c>
      <c r="E975" s="47">
        <v>109.12</v>
      </c>
      <c r="F975" s="47">
        <v>109.3</v>
      </c>
      <c r="G975" s="48">
        <v>273406900</v>
      </c>
      <c r="H975" s="47">
        <v>101.13</v>
      </c>
      <c r="I975" s="51">
        <f t="shared" si="113"/>
        <v>0.92525160109789573</v>
      </c>
      <c r="J975" s="51">
        <f t="shared" ca="1" si="114"/>
        <v>1</v>
      </c>
      <c r="K975" s="47">
        <f t="shared" si="115"/>
        <v>102.38</v>
      </c>
      <c r="L975" s="47">
        <f t="shared" si="116"/>
        <v>102.42</v>
      </c>
      <c r="M975" s="47">
        <f t="shared" si="117"/>
        <v>100.96</v>
      </c>
      <c r="N975" s="47">
        <f t="shared" si="118"/>
        <v>101.13</v>
      </c>
      <c r="O975" s="48">
        <f t="shared" ca="1" si="119"/>
        <v>273406900</v>
      </c>
    </row>
    <row r="976" spans="1:15" x14ac:dyDescent="0.25">
      <c r="A976">
        <v>961</v>
      </c>
      <c r="B976" s="85">
        <v>40400</v>
      </c>
      <c r="C976" s="47">
        <v>112.03</v>
      </c>
      <c r="D976" s="47">
        <v>112.98</v>
      </c>
      <c r="E976" s="47">
        <v>111.37</v>
      </c>
      <c r="F976" s="47">
        <v>112.38</v>
      </c>
      <c r="G976" s="48">
        <v>242916300</v>
      </c>
      <c r="H976" s="47">
        <v>103.98</v>
      </c>
      <c r="I976" s="51">
        <f t="shared" si="113"/>
        <v>0.92525360384410049</v>
      </c>
      <c r="J976" s="51">
        <f t="shared" ca="1" si="114"/>
        <v>1</v>
      </c>
      <c r="K976" s="47">
        <f t="shared" si="115"/>
        <v>103.66</v>
      </c>
      <c r="L976" s="47">
        <f t="shared" si="116"/>
        <v>104.54</v>
      </c>
      <c r="M976" s="47">
        <f t="shared" si="117"/>
        <v>103.05</v>
      </c>
      <c r="N976" s="47">
        <f t="shared" si="118"/>
        <v>103.98</v>
      </c>
      <c r="O976" s="48">
        <f t="shared" ca="1" si="119"/>
        <v>242916300</v>
      </c>
    </row>
    <row r="977" spans="1:15" x14ac:dyDescent="0.25">
      <c r="A977">
        <v>962</v>
      </c>
      <c r="B977" s="85">
        <v>40399</v>
      </c>
      <c r="C977" s="47">
        <v>112.92</v>
      </c>
      <c r="D977" s="47">
        <v>113.18</v>
      </c>
      <c r="E977" s="47">
        <v>112.32</v>
      </c>
      <c r="F977" s="47">
        <v>112.99</v>
      </c>
      <c r="G977" s="48">
        <v>120800400</v>
      </c>
      <c r="H977" s="47">
        <v>104.55</v>
      </c>
      <c r="I977" s="51">
        <f t="shared" ref="I977:I1040" si="120">H977/F977</f>
        <v>0.9253031241702806</v>
      </c>
      <c r="J977" s="51">
        <f t="shared" ref="J977:J1040" ca="1" si="121">INDEX(OFFSET($T$15,0,0,$S$13+1,1),MATCH(B977,OFFSET($Q$15,0,0,$S$13+1,1),-1))</f>
        <v>1</v>
      </c>
      <c r="K977" s="47">
        <f t="shared" ref="K977:K1040" si="122">ROUND($I977*C977,2)</f>
        <v>104.49</v>
      </c>
      <c r="L977" s="47">
        <f t="shared" ref="L977:L1040" si="123">ROUND($I977*D977,2)</f>
        <v>104.73</v>
      </c>
      <c r="M977" s="47">
        <f t="shared" ref="M977:M1040" si="124">ROUND($I977*E977,2)</f>
        <v>103.93</v>
      </c>
      <c r="N977" s="47">
        <f t="shared" ref="N977:N1040" si="125">ROUND($I977*F977,2)</f>
        <v>104.55</v>
      </c>
      <c r="O977" s="48">
        <f t="shared" ref="O977:O1040" ca="1" si="126">G977*J977</f>
        <v>120800400</v>
      </c>
    </row>
    <row r="978" spans="1:15" x14ac:dyDescent="0.25">
      <c r="A978">
        <v>963</v>
      </c>
      <c r="B978" s="85">
        <v>40396</v>
      </c>
      <c r="C978" s="47">
        <v>111.74</v>
      </c>
      <c r="D978" s="47">
        <v>112.57</v>
      </c>
      <c r="E978" s="47">
        <v>110.92</v>
      </c>
      <c r="F978" s="47">
        <v>112.39</v>
      </c>
      <c r="G978" s="48">
        <v>239728300</v>
      </c>
      <c r="H978" s="47">
        <v>103.99</v>
      </c>
      <c r="I978" s="51">
        <f t="shared" si="120"/>
        <v>0.92526025447103832</v>
      </c>
      <c r="J978" s="51">
        <f t="shared" ca="1" si="121"/>
        <v>1</v>
      </c>
      <c r="K978" s="47">
        <f t="shared" si="122"/>
        <v>103.39</v>
      </c>
      <c r="L978" s="47">
        <f t="shared" si="123"/>
        <v>104.16</v>
      </c>
      <c r="M978" s="47">
        <f t="shared" si="124"/>
        <v>102.63</v>
      </c>
      <c r="N978" s="47">
        <f t="shared" si="125"/>
        <v>103.99</v>
      </c>
      <c r="O978" s="48">
        <f t="shared" ca="1" si="126"/>
        <v>239728300</v>
      </c>
    </row>
    <row r="979" spans="1:15" x14ac:dyDescent="0.25">
      <c r="A979">
        <v>964</v>
      </c>
      <c r="B979" s="85">
        <v>40395</v>
      </c>
      <c r="C979" s="47">
        <v>112.25</v>
      </c>
      <c r="D979" s="47">
        <v>112.91</v>
      </c>
      <c r="E979" s="47">
        <v>112.08</v>
      </c>
      <c r="F979" s="47">
        <v>112.85</v>
      </c>
      <c r="G979" s="48">
        <v>140473800</v>
      </c>
      <c r="H979" s="47">
        <v>104.42</v>
      </c>
      <c r="I979" s="51">
        <f t="shared" si="120"/>
        <v>0.92529906956136465</v>
      </c>
      <c r="J979" s="51">
        <f t="shared" ca="1" si="121"/>
        <v>1</v>
      </c>
      <c r="K979" s="47">
        <f t="shared" si="122"/>
        <v>103.86</v>
      </c>
      <c r="L979" s="47">
        <f t="shared" si="123"/>
        <v>104.48</v>
      </c>
      <c r="M979" s="47">
        <f t="shared" si="124"/>
        <v>103.71</v>
      </c>
      <c r="N979" s="47">
        <f t="shared" si="125"/>
        <v>104.42</v>
      </c>
      <c r="O979" s="48">
        <f t="shared" ca="1" si="126"/>
        <v>140473800</v>
      </c>
    </row>
    <row r="980" spans="1:15" x14ac:dyDescent="0.25">
      <c r="A980">
        <v>965</v>
      </c>
      <c r="B980" s="85">
        <v>40394</v>
      </c>
      <c r="C980" s="47">
        <v>112.53</v>
      </c>
      <c r="D980" s="47">
        <v>113.11</v>
      </c>
      <c r="E980" s="47">
        <v>112.16</v>
      </c>
      <c r="F980" s="47">
        <v>112.97</v>
      </c>
      <c r="G980" s="48">
        <v>158171700</v>
      </c>
      <c r="H980" s="47">
        <v>104.53</v>
      </c>
      <c r="I980" s="51">
        <f t="shared" si="120"/>
        <v>0.92528989997344435</v>
      </c>
      <c r="J980" s="51">
        <f t="shared" ca="1" si="121"/>
        <v>1</v>
      </c>
      <c r="K980" s="47">
        <f t="shared" si="122"/>
        <v>104.12</v>
      </c>
      <c r="L980" s="47">
        <f t="shared" si="123"/>
        <v>104.66</v>
      </c>
      <c r="M980" s="47">
        <f t="shared" si="124"/>
        <v>103.78</v>
      </c>
      <c r="N980" s="47">
        <f t="shared" si="125"/>
        <v>104.53</v>
      </c>
      <c r="O980" s="48">
        <f t="shared" ca="1" si="126"/>
        <v>158171700</v>
      </c>
    </row>
    <row r="981" spans="1:15" x14ac:dyDescent="0.25">
      <c r="A981">
        <v>966</v>
      </c>
      <c r="B981" s="85">
        <v>40393</v>
      </c>
      <c r="C981" s="47">
        <v>112.48</v>
      </c>
      <c r="D981" s="47">
        <v>112.77</v>
      </c>
      <c r="E981" s="47">
        <v>111.85</v>
      </c>
      <c r="F981" s="47">
        <v>112.22</v>
      </c>
      <c r="G981" s="48">
        <v>146657300</v>
      </c>
      <c r="H981" s="47">
        <v>103.83</v>
      </c>
      <c r="I981" s="51">
        <f t="shared" si="120"/>
        <v>0.92523614328996617</v>
      </c>
      <c r="J981" s="51">
        <f t="shared" ca="1" si="121"/>
        <v>1</v>
      </c>
      <c r="K981" s="47">
        <f t="shared" si="122"/>
        <v>104.07</v>
      </c>
      <c r="L981" s="47">
        <f t="shared" si="123"/>
        <v>104.34</v>
      </c>
      <c r="M981" s="47">
        <f t="shared" si="124"/>
        <v>103.49</v>
      </c>
      <c r="N981" s="47">
        <f t="shared" si="125"/>
        <v>103.83</v>
      </c>
      <c r="O981" s="48">
        <f t="shared" ca="1" si="126"/>
        <v>146657300</v>
      </c>
    </row>
    <row r="982" spans="1:15" x14ac:dyDescent="0.25">
      <c r="A982">
        <v>967</v>
      </c>
      <c r="B982" s="85">
        <v>40392</v>
      </c>
      <c r="C982" s="47">
        <v>111.99</v>
      </c>
      <c r="D982" s="47">
        <v>112.94</v>
      </c>
      <c r="E982" s="47">
        <v>111.54</v>
      </c>
      <c r="F982" s="47">
        <v>112.76</v>
      </c>
      <c r="G982" s="48">
        <v>188263200</v>
      </c>
      <c r="H982" s="47">
        <v>104.33</v>
      </c>
      <c r="I982" s="51">
        <f t="shared" si="120"/>
        <v>0.92523944661227375</v>
      </c>
      <c r="J982" s="51">
        <f t="shared" ca="1" si="121"/>
        <v>1</v>
      </c>
      <c r="K982" s="47">
        <f t="shared" si="122"/>
        <v>103.62</v>
      </c>
      <c r="L982" s="47">
        <f t="shared" si="123"/>
        <v>104.5</v>
      </c>
      <c r="M982" s="47">
        <f t="shared" si="124"/>
        <v>103.2</v>
      </c>
      <c r="N982" s="47">
        <f t="shared" si="125"/>
        <v>104.33</v>
      </c>
      <c r="O982" s="48">
        <f t="shared" ca="1" si="126"/>
        <v>188263200</v>
      </c>
    </row>
    <row r="983" spans="1:15" x14ac:dyDescent="0.25">
      <c r="A983">
        <v>968</v>
      </c>
      <c r="B983" s="85">
        <v>40389</v>
      </c>
      <c r="C983" s="47">
        <v>109.17</v>
      </c>
      <c r="D983" s="47">
        <v>110.86</v>
      </c>
      <c r="E983" s="47">
        <v>108.98</v>
      </c>
      <c r="F983" s="47">
        <v>110.27</v>
      </c>
      <c r="G983" s="48">
        <v>220070600</v>
      </c>
      <c r="H983" s="47">
        <v>102.03</v>
      </c>
      <c r="I983" s="51">
        <f t="shared" si="120"/>
        <v>0.92527432665276144</v>
      </c>
      <c r="J983" s="51">
        <f t="shared" ca="1" si="121"/>
        <v>1</v>
      </c>
      <c r="K983" s="47">
        <f t="shared" si="122"/>
        <v>101.01</v>
      </c>
      <c r="L983" s="47">
        <f t="shared" si="123"/>
        <v>102.58</v>
      </c>
      <c r="M983" s="47">
        <f t="shared" si="124"/>
        <v>100.84</v>
      </c>
      <c r="N983" s="47">
        <f t="shared" si="125"/>
        <v>102.03</v>
      </c>
      <c r="O983" s="48">
        <f t="shared" ca="1" si="126"/>
        <v>220070600</v>
      </c>
    </row>
    <row r="984" spans="1:15" x14ac:dyDescent="0.25">
      <c r="A984">
        <v>969</v>
      </c>
      <c r="B984" s="85">
        <v>40388</v>
      </c>
      <c r="C984" s="47">
        <v>111.52</v>
      </c>
      <c r="D984" s="47">
        <v>111.82</v>
      </c>
      <c r="E984" s="47">
        <v>109.41</v>
      </c>
      <c r="F984" s="47">
        <v>110.29</v>
      </c>
      <c r="G984" s="48">
        <v>220149100</v>
      </c>
      <c r="H984" s="47">
        <v>102.05</v>
      </c>
      <c r="I984" s="51">
        <f t="shared" si="120"/>
        <v>0.92528787741409002</v>
      </c>
      <c r="J984" s="51">
        <f t="shared" ca="1" si="121"/>
        <v>1</v>
      </c>
      <c r="K984" s="47">
        <f t="shared" si="122"/>
        <v>103.19</v>
      </c>
      <c r="L984" s="47">
        <f t="shared" si="123"/>
        <v>103.47</v>
      </c>
      <c r="M984" s="47">
        <f t="shared" si="124"/>
        <v>101.24</v>
      </c>
      <c r="N984" s="47">
        <f t="shared" si="125"/>
        <v>102.05</v>
      </c>
      <c r="O984" s="48">
        <f t="shared" ca="1" si="126"/>
        <v>220149100</v>
      </c>
    </row>
    <row r="985" spans="1:15" x14ac:dyDescent="0.25">
      <c r="A985">
        <v>970</v>
      </c>
      <c r="B985" s="85">
        <v>40387</v>
      </c>
      <c r="C985" s="47">
        <v>111.32</v>
      </c>
      <c r="D985" s="47">
        <v>111.66</v>
      </c>
      <c r="E985" s="47">
        <v>110.46</v>
      </c>
      <c r="F985" s="47">
        <v>110.83</v>
      </c>
      <c r="G985" s="48">
        <v>163056200</v>
      </c>
      <c r="H985" s="47">
        <v>102.55</v>
      </c>
      <c r="I985" s="51">
        <f t="shared" si="120"/>
        <v>0.92529098619507355</v>
      </c>
      <c r="J985" s="51">
        <f t="shared" ca="1" si="121"/>
        <v>1</v>
      </c>
      <c r="K985" s="47">
        <f t="shared" si="122"/>
        <v>103</v>
      </c>
      <c r="L985" s="47">
        <f t="shared" si="123"/>
        <v>103.32</v>
      </c>
      <c r="M985" s="47">
        <f t="shared" si="124"/>
        <v>102.21</v>
      </c>
      <c r="N985" s="47">
        <f t="shared" si="125"/>
        <v>102.55</v>
      </c>
      <c r="O985" s="48">
        <f t="shared" ca="1" si="126"/>
        <v>163056200</v>
      </c>
    </row>
    <row r="986" spans="1:15" x14ac:dyDescent="0.25">
      <c r="A986">
        <v>971</v>
      </c>
      <c r="B986" s="85">
        <v>40386</v>
      </c>
      <c r="C986" s="47">
        <v>112.17</v>
      </c>
      <c r="D986" s="47">
        <v>112.29</v>
      </c>
      <c r="E986" s="47">
        <v>111.11</v>
      </c>
      <c r="F986" s="47">
        <v>111.55</v>
      </c>
      <c r="G986" s="48">
        <v>204855600</v>
      </c>
      <c r="H986" s="47">
        <v>103.21</v>
      </c>
      <c r="I986" s="51">
        <f t="shared" si="120"/>
        <v>0.92523532048408785</v>
      </c>
      <c r="J986" s="51">
        <f t="shared" ca="1" si="121"/>
        <v>1</v>
      </c>
      <c r="K986" s="47">
        <f t="shared" si="122"/>
        <v>103.78</v>
      </c>
      <c r="L986" s="47">
        <f t="shared" si="123"/>
        <v>103.89</v>
      </c>
      <c r="M986" s="47">
        <f t="shared" si="124"/>
        <v>102.8</v>
      </c>
      <c r="N986" s="47">
        <f t="shared" si="125"/>
        <v>103.21</v>
      </c>
      <c r="O986" s="48">
        <f t="shared" ca="1" si="126"/>
        <v>204855600</v>
      </c>
    </row>
    <row r="987" spans="1:15" x14ac:dyDescent="0.25">
      <c r="A987">
        <v>972</v>
      </c>
      <c r="B987" s="85">
        <v>40385</v>
      </c>
      <c r="C987" s="47">
        <v>110.6</v>
      </c>
      <c r="D987" s="47">
        <v>111.67</v>
      </c>
      <c r="E987" s="47">
        <v>110.29</v>
      </c>
      <c r="F987" s="47">
        <v>111.56</v>
      </c>
      <c r="G987" s="48">
        <v>184445700</v>
      </c>
      <c r="H987" s="47">
        <v>103.22</v>
      </c>
      <c r="I987" s="51">
        <f t="shared" si="120"/>
        <v>0.92524202223019003</v>
      </c>
      <c r="J987" s="51">
        <f t="shared" ca="1" si="121"/>
        <v>1</v>
      </c>
      <c r="K987" s="47">
        <f t="shared" si="122"/>
        <v>102.33</v>
      </c>
      <c r="L987" s="47">
        <f t="shared" si="123"/>
        <v>103.32</v>
      </c>
      <c r="M987" s="47">
        <f t="shared" si="124"/>
        <v>102.04</v>
      </c>
      <c r="N987" s="47">
        <f t="shared" si="125"/>
        <v>103.22</v>
      </c>
      <c r="O987" s="48">
        <f t="shared" ca="1" si="126"/>
        <v>184445700</v>
      </c>
    </row>
    <row r="988" spans="1:15" x14ac:dyDescent="0.25">
      <c r="A988">
        <v>973</v>
      </c>
      <c r="B988" s="85">
        <v>40382</v>
      </c>
      <c r="C988" s="47">
        <v>109.24</v>
      </c>
      <c r="D988" s="47">
        <v>110.57</v>
      </c>
      <c r="E988" s="47">
        <v>108.93</v>
      </c>
      <c r="F988" s="47">
        <v>110.41</v>
      </c>
      <c r="G988" s="48">
        <v>222020800</v>
      </c>
      <c r="H988" s="47">
        <v>102.16</v>
      </c>
      <c r="I988" s="51">
        <f t="shared" si="120"/>
        <v>0.9252785073815778</v>
      </c>
      <c r="J988" s="51">
        <f t="shared" ca="1" si="121"/>
        <v>1</v>
      </c>
      <c r="K988" s="47">
        <f t="shared" si="122"/>
        <v>101.08</v>
      </c>
      <c r="L988" s="47">
        <f t="shared" si="123"/>
        <v>102.31</v>
      </c>
      <c r="M988" s="47">
        <f t="shared" si="124"/>
        <v>100.79</v>
      </c>
      <c r="N988" s="47">
        <f t="shared" si="125"/>
        <v>102.16</v>
      </c>
      <c r="O988" s="48">
        <f t="shared" ca="1" si="126"/>
        <v>222020800</v>
      </c>
    </row>
    <row r="989" spans="1:15" x14ac:dyDescent="0.25">
      <c r="A989">
        <v>974</v>
      </c>
      <c r="B989" s="85">
        <v>40381</v>
      </c>
      <c r="C989" s="47">
        <v>108.34</v>
      </c>
      <c r="D989" s="47">
        <v>109.94</v>
      </c>
      <c r="E989" s="47">
        <v>108.33</v>
      </c>
      <c r="F989" s="47">
        <v>109.46</v>
      </c>
      <c r="G989" s="48">
        <v>274781300</v>
      </c>
      <c r="H989" s="47">
        <v>101.28</v>
      </c>
      <c r="I989" s="51">
        <f t="shared" si="120"/>
        <v>0.92526950484195147</v>
      </c>
      <c r="J989" s="51">
        <f t="shared" ca="1" si="121"/>
        <v>1</v>
      </c>
      <c r="K989" s="47">
        <f t="shared" si="122"/>
        <v>100.24</v>
      </c>
      <c r="L989" s="47">
        <f t="shared" si="123"/>
        <v>101.72</v>
      </c>
      <c r="M989" s="47">
        <f t="shared" si="124"/>
        <v>100.23</v>
      </c>
      <c r="N989" s="47">
        <f t="shared" si="125"/>
        <v>101.28</v>
      </c>
      <c r="O989" s="48">
        <f t="shared" ca="1" si="126"/>
        <v>274781300</v>
      </c>
    </row>
    <row r="990" spans="1:15" x14ac:dyDescent="0.25">
      <c r="A990">
        <v>975</v>
      </c>
      <c r="B990" s="85">
        <v>40380</v>
      </c>
      <c r="C990" s="47">
        <v>109.04</v>
      </c>
      <c r="D990" s="47">
        <v>109.07</v>
      </c>
      <c r="E990" s="47">
        <v>106.63</v>
      </c>
      <c r="F990" s="47">
        <v>107.07</v>
      </c>
      <c r="G990" s="48">
        <v>264527000</v>
      </c>
      <c r="H990" s="47">
        <v>99.07</v>
      </c>
      <c r="I990" s="51">
        <f t="shared" si="120"/>
        <v>0.92528252545063971</v>
      </c>
      <c r="J990" s="51">
        <f t="shared" ca="1" si="121"/>
        <v>1</v>
      </c>
      <c r="K990" s="47">
        <f t="shared" si="122"/>
        <v>100.89</v>
      </c>
      <c r="L990" s="47">
        <f t="shared" si="123"/>
        <v>100.92</v>
      </c>
      <c r="M990" s="47">
        <f t="shared" si="124"/>
        <v>98.66</v>
      </c>
      <c r="N990" s="47">
        <f t="shared" si="125"/>
        <v>99.07</v>
      </c>
      <c r="O990" s="48">
        <f t="shared" ca="1" si="126"/>
        <v>264527000</v>
      </c>
    </row>
    <row r="991" spans="1:15" x14ac:dyDescent="0.25">
      <c r="A991">
        <v>976</v>
      </c>
      <c r="B991" s="85">
        <v>40379</v>
      </c>
      <c r="C991" s="47">
        <v>105.87</v>
      </c>
      <c r="D991" s="47">
        <v>108.56</v>
      </c>
      <c r="E991" s="47">
        <v>105.82</v>
      </c>
      <c r="F991" s="47">
        <v>108.48</v>
      </c>
      <c r="G991" s="48">
        <v>258162400</v>
      </c>
      <c r="H991" s="47">
        <v>100.37</v>
      </c>
      <c r="I991" s="51">
        <f t="shared" si="120"/>
        <v>0.92523967551622421</v>
      </c>
      <c r="J991" s="51">
        <f t="shared" ca="1" si="121"/>
        <v>1</v>
      </c>
      <c r="K991" s="47">
        <f t="shared" si="122"/>
        <v>97.96</v>
      </c>
      <c r="L991" s="47">
        <f t="shared" si="123"/>
        <v>100.44</v>
      </c>
      <c r="M991" s="47">
        <f t="shared" si="124"/>
        <v>97.91</v>
      </c>
      <c r="N991" s="47">
        <f t="shared" si="125"/>
        <v>100.37</v>
      </c>
      <c r="O991" s="48">
        <f t="shared" ca="1" si="126"/>
        <v>258162400</v>
      </c>
    </row>
    <row r="992" spans="1:15" x14ac:dyDescent="0.25">
      <c r="A992">
        <v>977</v>
      </c>
      <c r="B992" s="85">
        <v>40378</v>
      </c>
      <c r="C992" s="47">
        <v>107.05</v>
      </c>
      <c r="D992" s="47">
        <v>107.63</v>
      </c>
      <c r="E992" s="47">
        <v>106.22</v>
      </c>
      <c r="F992" s="47">
        <v>107.29</v>
      </c>
      <c r="G992" s="48">
        <v>186709000</v>
      </c>
      <c r="H992" s="47">
        <v>99.27</v>
      </c>
      <c r="I992" s="51">
        <f t="shared" si="120"/>
        <v>0.92524932426134765</v>
      </c>
      <c r="J992" s="51">
        <f t="shared" ca="1" si="121"/>
        <v>1</v>
      </c>
      <c r="K992" s="47">
        <f t="shared" si="122"/>
        <v>99.05</v>
      </c>
      <c r="L992" s="47">
        <f t="shared" si="123"/>
        <v>99.58</v>
      </c>
      <c r="M992" s="47">
        <f t="shared" si="124"/>
        <v>98.28</v>
      </c>
      <c r="N992" s="47">
        <f t="shared" si="125"/>
        <v>99.27</v>
      </c>
      <c r="O992" s="48">
        <f t="shared" ca="1" si="126"/>
        <v>186709000</v>
      </c>
    </row>
    <row r="993" spans="1:15" x14ac:dyDescent="0.25">
      <c r="A993">
        <v>978</v>
      </c>
      <c r="B993" s="85">
        <v>40375</v>
      </c>
      <c r="C993" s="47">
        <v>109.09</v>
      </c>
      <c r="D993" s="47">
        <v>109.21</v>
      </c>
      <c r="E993" s="47">
        <v>106.45</v>
      </c>
      <c r="F993" s="47">
        <v>106.66</v>
      </c>
      <c r="G993" s="48">
        <v>282693400</v>
      </c>
      <c r="H993" s="47">
        <v>98.69</v>
      </c>
      <c r="I993" s="51">
        <f t="shared" si="120"/>
        <v>0.92527657978623667</v>
      </c>
      <c r="J993" s="51">
        <f t="shared" ca="1" si="121"/>
        <v>1</v>
      </c>
      <c r="K993" s="47">
        <f t="shared" si="122"/>
        <v>100.94</v>
      </c>
      <c r="L993" s="47">
        <f t="shared" si="123"/>
        <v>101.05</v>
      </c>
      <c r="M993" s="47">
        <f t="shared" si="124"/>
        <v>98.5</v>
      </c>
      <c r="N993" s="47">
        <f t="shared" si="125"/>
        <v>98.69</v>
      </c>
      <c r="O993" s="48">
        <f t="shared" ca="1" si="126"/>
        <v>282693400</v>
      </c>
    </row>
    <row r="994" spans="1:15" x14ac:dyDescent="0.25">
      <c r="A994">
        <v>979</v>
      </c>
      <c r="B994" s="85">
        <v>40374</v>
      </c>
      <c r="C994" s="47">
        <v>109.61</v>
      </c>
      <c r="D994" s="47">
        <v>110.06</v>
      </c>
      <c r="E994" s="47">
        <v>108.17</v>
      </c>
      <c r="F994" s="47">
        <v>109.68</v>
      </c>
      <c r="G994" s="48">
        <v>232337900</v>
      </c>
      <c r="H994" s="47">
        <v>101.48</v>
      </c>
      <c r="I994" s="51">
        <f t="shared" si="120"/>
        <v>0.92523705324580596</v>
      </c>
      <c r="J994" s="51">
        <f t="shared" ca="1" si="121"/>
        <v>1</v>
      </c>
      <c r="K994" s="47">
        <f t="shared" si="122"/>
        <v>101.42</v>
      </c>
      <c r="L994" s="47">
        <f t="shared" si="123"/>
        <v>101.83</v>
      </c>
      <c r="M994" s="47">
        <f t="shared" si="124"/>
        <v>100.08</v>
      </c>
      <c r="N994" s="47">
        <f t="shared" si="125"/>
        <v>101.48</v>
      </c>
      <c r="O994" s="48">
        <f t="shared" ca="1" si="126"/>
        <v>232337900</v>
      </c>
    </row>
    <row r="995" spans="1:15" x14ac:dyDescent="0.25">
      <c r="A995">
        <v>980</v>
      </c>
      <c r="B995" s="85">
        <v>40373</v>
      </c>
      <c r="C995" s="47">
        <v>109.31</v>
      </c>
      <c r="D995" s="47">
        <v>110.08</v>
      </c>
      <c r="E995" s="47">
        <v>108.86</v>
      </c>
      <c r="F995" s="47">
        <v>109.65</v>
      </c>
      <c r="G995" s="48">
        <v>184426800</v>
      </c>
      <c r="H995" s="47">
        <v>101.46</v>
      </c>
      <c r="I995" s="51">
        <f t="shared" si="120"/>
        <v>0.9253077975376196</v>
      </c>
      <c r="J995" s="51">
        <f t="shared" ca="1" si="121"/>
        <v>1</v>
      </c>
      <c r="K995" s="47">
        <f t="shared" si="122"/>
        <v>101.15</v>
      </c>
      <c r="L995" s="47">
        <f t="shared" si="123"/>
        <v>101.86</v>
      </c>
      <c r="M995" s="47">
        <f t="shared" si="124"/>
        <v>100.73</v>
      </c>
      <c r="N995" s="47">
        <f t="shared" si="125"/>
        <v>101.46</v>
      </c>
      <c r="O995" s="48">
        <f t="shared" ca="1" si="126"/>
        <v>184426800</v>
      </c>
    </row>
    <row r="996" spans="1:15" x14ac:dyDescent="0.25">
      <c r="A996">
        <v>981</v>
      </c>
      <c r="B996" s="85">
        <v>40372</v>
      </c>
      <c r="C996" s="47">
        <v>109.15</v>
      </c>
      <c r="D996" s="47">
        <v>110.09</v>
      </c>
      <c r="E996" s="47">
        <v>108.93</v>
      </c>
      <c r="F996" s="47">
        <v>109.66</v>
      </c>
      <c r="G996" s="48">
        <v>213025900</v>
      </c>
      <c r="H996" s="47">
        <v>101.46</v>
      </c>
      <c r="I996" s="51">
        <f t="shared" si="120"/>
        <v>0.9252234178369505</v>
      </c>
      <c r="J996" s="51">
        <f t="shared" ca="1" si="121"/>
        <v>1</v>
      </c>
      <c r="K996" s="47">
        <f t="shared" si="122"/>
        <v>100.99</v>
      </c>
      <c r="L996" s="47">
        <f t="shared" si="123"/>
        <v>101.86</v>
      </c>
      <c r="M996" s="47">
        <f t="shared" si="124"/>
        <v>100.78</v>
      </c>
      <c r="N996" s="47">
        <f t="shared" si="125"/>
        <v>101.46</v>
      </c>
      <c r="O996" s="48">
        <f t="shared" ca="1" si="126"/>
        <v>213025900</v>
      </c>
    </row>
    <row r="997" spans="1:15" x14ac:dyDescent="0.25">
      <c r="A997">
        <v>982</v>
      </c>
      <c r="B997" s="85">
        <v>40371</v>
      </c>
      <c r="C997" s="47">
        <v>107.6</v>
      </c>
      <c r="D997" s="47">
        <v>108.24</v>
      </c>
      <c r="E997" s="47">
        <v>107.15</v>
      </c>
      <c r="F997" s="47">
        <v>108.03</v>
      </c>
      <c r="G997" s="48">
        <v>131283600</v>
      </c>
      <c r="H997" s="47">
        <v>99.96</v>
      </c>
      <c r="I997" s="51">
        <f t="shared" si="120"/>
        <v>0.92529852818661473</v>
      </c>
      <c r="J997" s="51">
        <f t="shared" ca="1" si="121"/>
        <v>1</v>
      </c>
      <c r="K997" s="47">
        <f t="shared" si="122"/>
        <v>99.56</v>
      </c>
      <c r="L997" s="47">
        <f t="shared" si="123"/>
        <v>100.15</v>
      </c>
      <c r="M997" s="47">
        <f t="shared" si="124"/>
        <v>99.15</v>
      </c>
      <c r="N997" s="47">
        <f t="shared" si="125"/>
        <v>99.96</v>
      </c>
      <c r="O997" s="48">
        <f t="shared" ca="1" si="126"/>
        <v>131283600</v>
      </c>
    </row>
    <row r="998" spans="1:15" x14ac:dyDescent="0.25">
      <c r="A998">
        <v>983</v>
      </c>
      <c r="B998" s="85">
        <v>40368</v>
      </c>
      <c r="C998" s="47">
        <v>107.13</v>
      </c>
      <c r="D998" s="47">
        <v>107.97</v>
      </c>
      <c r="E998" s="47">
        <v>106.93</v>
      </c>
      <c r="F998" s="47">
        <v>107.96</v>
      </c>
      <c r="G998" s="48">
        <v>144999900</v>
      </c>
      <c r="H998" s="47">
        <v>99.89</v>
      </c>
      <c r="I998" s="51">
        <f t="shared" si="120"/>
        <v>0.92525009262689895</v>
      </c>
      <c r="J998" s="51">
        <f t="shared" ca="1" si="121"/>
        <v>1</v>
      </c>
      <c r="K998" s="47">
        <f t="shared" si="122"/>
        <v>99.12</v>
      </c>
      <c r="L998" s="47">
        <f t="shared" si="123"/>
        <v>99.9</v>
      </c>
      <c r="M998" s="47">
        <f t="shared" si="124"/>
        <v>98.94</v>
      </c>
      <c r="N998" s="47">
        <f t="shared" si="125"/>
        <v>99.89</v>
      </c>
      <c r="O998" s="48">
        <f t="shared" ca="1" si="126"/>
        <v>144999900</v>
      </c>
    </row>
    <row r="999" spans="1:15" x14ac:dyDescent="0.25">
      <c r="A999">
        <v>984</v>
      </c>
      <c r="B999" s="85">
        <v>40367</v>
      </c>
      <c r="C999" s="47">
        <v>107</v>
      </c>
      <c r="D999" s="47">
        <v>107.28</v>
      </c>
      <c r="E999" s="47">
        <v>105.91</v>
      </c>
      <c r="F999" s="47">
        <v>107.16</v>
      </c>
      <c r="G999" s="48">
        <v>210842100</v>
      </c>
      <c r="H999" s="47">
        <v>99.15</v>
      </c>
      <c r="I999" s="51">
        <f t="shared" si="120"/>
        <v>0.92525195968645024</v>
      </c>
      <c r="J999" s="51">
        <f t="shared" ca="1" si="121"/>
        <v>1</v>
      </c>
      <c r="K999" s="47">
        <f t="shared" si="122"/>
        <v>99</v>
      </c>
      <c r="L999" s="47">
        <f t="shared" si="123"/>
        <v>99.26</v>
      </c>
      <c r="M999" s="47">
        <f t="shared" si="124"/>
        <v>97.99</v>
      </c>
      <c r="N999" s="47">
        <f t="shared" si="125"/>
        <v>99.15</v>
      </c>
      <c r="O999" s="48">
        <f t="shared" ca="1" si="126"/>
        <v>210842100</v>
      </c>
    </row>
    <row r="1000" spans="1:15" x14ac:dyDescent="0.25">
      <c r="A1000">
        <v>985</v>
      </c>
      <c r="B1000" s="85">
        <v>40366</v>
      </c>
      <c r="C1000" s="47">
        <v>103.13</v>
      </c>
      <c r="D1000" s="47">
        <v>106.24</v>
      </c>
      <c r="E1000" s="47">
        <v>103.02</v>
      </c>
      <c r="F1000" s="47">
        <v>106.11</v>
      </c>
      <c r="G1000" s="48">
        <v>253769400</v>
      </c>
      <c r="H1000" s="47">
        <v>98.18</v>
      </c>
      <c r="I1000" s="51">
        <f t="shared" si="120"/>
        <v>0.92526623315427392</v>
      </c>
      <c r="J1000" s="51">
        <f t="shared" ca="1" si="121"/>
        <v>1</v>
      </c>
      <c r="K1000" s="47">
        <f t="shared" si="122"/>
        <v>95.42</v>
      </c>
      <c r="L1000" s="47">
        <f t="shared" si="123"/>
        <v>98.3</v>
      </c>
      <c r="M1000" s="47">
        <f t="shared" si="124"/>
        <v>95.32</v>
      </c>
      <c r="N1000" s="47">
        <f t="shared" si="125"/>
        <v>98.18</v>
      </c>
      <c r="O1000" s="48">
        <f t="shared" ca="1" si="126"/>
        <v>253769400</v>
      </c>
    </row>
    <row r="1001" spans="1:15" x14ac:dyDescent="0.25">
      <c r="A1001">
        <v>986</v>
      </c>
      <c r="B1001" s="85">
        <v>40365</v>
      </c>
      <c r="C1001" s="47">
        <v>103.64</v>
      </c>
      <c r="D1001" s="47">
        <v>104.37</v>
      </c>
      <c r="E1001" s="47">
        <v>101.88</v>
      </c>
      <c r="F1001" s="47">
        <v>102.87</v>
      </c>
      <c r="G1001" s="48">
        <v>256935300</v>
      </c>
      <c r="H1001" s="47">
        <v>95.18</v>
      </c>
      <c r="I1001" s="51">
        <f t="shared" si="120"/>
        <v>0.92524545542918246</v>
      </c>
      <c r="J1001" s="51">
        <f t="shared" ca="1" si="121"/>
        <v>1</v>
      </c>
      <c r="K1001" s="47">
        <f t="shared" si="122"/>
        <v>95.89</v>
      </c>
      <c r="L1001" s="47">
        <f t="shared" si="123"/>
        <v>96.57</v>
      </c>
      <c r="M1001" s="47">
        <f t="shared" si="124"/>
        <v>94.26</v>
      </c>
      <c r="N1001" s="47">
        <f t="shared" si="125"/>
        <v>95.18</v>
      </c>
      <c r="O1001" s="48">
        <f t="shared" ca="1" si="126"/>
        <v>256935300</v>
      </c>
    </row>
    <row r="1002" spans="1:15" x14ac:dyDescent="0.25">
      <c r="A1002">
        <v>987</v>
      </c>
      <c r="B1002" s="85">
        <v>40361</v>
      </c>
      <c r="C1002" s="47">
        <v>103.11</v>
      </c>
      <c r="D1002" s="47">
        <v>103.42</v>
      </c>
      <c r="E1002" s="47">
        <v>101.62</v>
      </c>
      <c r="F1002" s="47">
        <v>102.2</v>
      </c>
      <c r="G1002" s="48">
        <v>233385200</v>
      </c>
      <c r="H1002" s="47">
        <v>94.56</v>
      </c>
      <c r="I1002" s="51">
        <f t="shared" si="120"/>
        <v>0.92524461839530336</v>
      </c>
      <c r="J1002" s="51">
        <f t="shared" ca="1" si="121"/>
        <v>1</v>
      </c>
      <c r="K1002" s="47">
        <f t="shared" si="122"/>
        <v>95.4</v>
      </c>
      <c r="L1002" s="47">
        <f t="shared" si="123"/>
        <v>95.69</v>
      </c>
      <c r="M1002" s="47">
        <f t="shared" si="124"/>
        <v>94.02</v>
      </c>
      <c r="N1002" s="47">
        <f t="shared" si="125"/>
        <v>94.56</v>
      </c>
      <c r="O1002" s="48">
        <f t="shared" ca="1" si="126"/>
        <v>233385200</v>
      </c>
    </row>
    <row r="1003" spans="1:15" x14ac:dyDescent="0.25">
      <c r="A1003">
        <v>988</v>
      </c>
      <c r="B1003" s="85">
        <v>40360</v>
      </c>
      <c r="C1003" s="47">
        <v>103.15</v>
      </c>
      <c r="D1003" s="47">
        <v>103.49</v>
      </c>
      <c r="E1003" s="47">
        <v>101.13</v>
      </c>
      <c r="F1003" s="47">
        <v>102.76</v>
      </c>
      <c r="G1003" s="48">
        <v>382924800</v>
      </c>
      <c r="H1003" s="47">
        <v>95.08</v>
      </c>
      <c r="I1003" s="51">
        <f t="shared" si="120"/>
        <v>0.92526274815103149</v>
      </c>
      <c r="J1003" s="51">
        <f t="shared" ca="1" si="121"/>
        <v>1</v>
      </c>
      <c r="K1003" s="47">
        <f t="shared" si="122"/>
        <v>95.44</v>
      </c>
      <c r="L1003" s="47">
        <f t="shared" si="123"/>
        <v>95.76</v>
      </c>
      <c r="M1003" s="47">
        <f t="shared" si="124"/>
        <v>93.57</v>
      </c>
      <c r="N1003" s="47">
        <f t="shared" si="125"/>
        <v>95.08</v>
      </c>
      <c r="O1003" s="48">
        <f t="shared" ca="1" si="126"/>
        <v>382924800</v>
      </c>
    </row>
    <row r="1004" spans="1:15" x14ac:dyDescent="0.25">
      <c r="A1004">
        <v>989</v>
      </c>
      <c r="B1004" s="85">
        <v>40359</v>
      </c>
      <c r="C1004" s="47">
        <v>103.92</v>
      </c>
      <c r="D1004" s="47">
        <v>104.88</v>
      </c>
      <c r="E1004" s="47">
        <v>102.88</v>
      </c>
      <c r="F1004" s="47">
        <v>103.22</v>
      </c>
      <c r="G1004" s="48">
        <v>284101700</v>
      </c>
      <c r="H1004" s="47">
        <v>95.51</v>
      </c>
      <c r="I1004" s="51">
        <f t="shared" si="120"/>
        <v>0.92530517341600471</v>
      </c>
      <c r="J1004" s="51">
        <f t="shared" ca="1" si="121"/>
        <v>1</v>
      </c>
      <c r="K1004" s="47">
        <f t="shared" si="122"/>
        <v>96.16</v>
      </c>
      <c r="L1004" s="47">
        <f t="shared" si="123"/>
        <v>97.05</v>
      </c>
      <c r="M1004" s="47">
        <f t="shared" si="124"/>
        <v>95.2</v>
      </c>
      <c r="N1004" s="47">
        <f t="shared" si="125"/>
        <v>95.51</v>
      </c>
      <c r="O1004" s="48">
        <f t="shared" ca="1" si="126"/>
        <v>284101700</v>
      </c>
    </row>
    <row r="1005" spans="1:15" x14ac:dyDescent="0.25">
      <c r="A1005">
        <v>990</v>
      </c>
      <c r="B1005" s="85">
        <v>40358</v>
      </c>
      <c r="C1005" s="47">
        <v>106.02</v>
      </c>
      <c r="D1005" s="47">
        <v>107.51</v>
      </c>
      <c r="E1005" s="47">
        <v>103.55</v>
      </c>
      <c r="F1005" s="47">
        <v>104.21</v>
      </c>
      <c r="G1005" s="48">
        <v>373649500</v>
      </c>
      <c r="H1005" s="47">
        <v>96.42</v>
      </c>
      <c r="I1005" s="51">
        <f t="shared" si="120"/>
        <v>0.92524709720756171</v>
      </c>
      <c r="J1005" s="51">
        <f t="shared" ca="1" si="121"/>
        <v>1</v>
      </c>
      <c r="K1005" s="47">
        <f t="shared" si="122"/>
        <v>98.09</v>
      </c>
      <c r="L1005" s="47">
        <f t="shared" si="123"/>
        <v>99.47</v>
      </c>
      <c r="M1005" s="47">
        <f t="shared" si="124"/>
        <v>95.81</v>
      </c>
      <c r="N1005" s="47">
        <f t="shared" si="125"/>
        <v>96.42</v>
      </c>
      <c r="O1005" s="48">
        <f t="shared" ca="1" si="126"/>
        <v>373649500</v>
      </c>
    </row>
    <row r="1006" spans="1:15" x14ac:dyDescent="0.25">
      <c r="A1006">
        <v>991</v>
      </c>
      <c r="B1006" s="85">
        <v>40357</v>
      </c>
      <c r="C1006" s="47">
        <v>108.03</v>
      </c>
      <c r="D1006" s="47">
        <v>108.32</v>
      </c>
      <c r="E1006" s="47">
        <v>107.14</v>
      </c>
      <c r="F1006" s="47">
        <v>107.53</v>
      </c>
      <c r="G1006" s="48">
        <v>169218600</v>
      </c>
      <c r="H1006" s="47">
        <v>99.49</v>
      </c>
      <c r="I1006" s="51">
        <f t="shared" si="120"/>
        <v>0.92523016832511851</v>
      </c>
      <c r="J1006" s="51">
        <f t="shared" ca="1" si="121"/>
        <v>1</v>
      </c>
      <c r="K1006" s="47">
        <f t="shared" si="122"/>
        <v>99.95</v>
      </c>
      <c r="L1006" s="47">
        <f t="shared" si="123"/>
        <v>100.22</v>
      </c>
      <c r="M1006" s="47">
        <f t="shared" si="124"/>
        <v>99.13</v>
      </c>
      <c r="N1006" s="47">
        <f t="shared" si="125"/>
        <v>99.49</v>
      </c>
      <c r="O1006" s="48">
        <f t="shared" ca="1" si="126"/>
        <v>169218600</v>
      </c>
    </row>
    <row r="1007" spans="1:15" x14ac:dyDescent="0.25">
      <c r="A1007">
        <v>992</v>
      </c>
      <c r="B1007" s="85">
        <v>40354</v>
      </c>
      <c r="C1007" s="47">
        <v>107.74</v>
      </c>
      <c r="D1007" s="47">
        <v>108.42</v>
      </c>
      <c r="E1007" s="47">
        <v>106.77</v>
      </c>
      <c r="F1007" s="47">
        <v>107.87</v>
      </c>
      <c r="G1007" s="48">
        <v>238726500</v>
      </c>
      <c r="H1007" s="47">
        <v>99.81</v>
      </c>
      <c r="I1007" s="51">
        <f t="shared" si="120"/>
        <v>0.92528043014739958</v>
      </c>
      <c r="J1007" s="51">
        <f t="shared" ca="1" si="121"/>
        <v>1</v>
      </c>
      <c r="K1007" s="47">
        <f t="shared" si="122"/>
        <v>99.69</v>
      </c>
      <c r="L1007" s="47">
        <f t="shared" si="123"/>
        <v>100.32</v>
      </c>
      <c r="M1007" s="47">
        <f t="shared" si="124"/>
        <v>98.79</v>
      </c>
      <c r="N1007" s="47">
        <f t="shared" si="125"/>
        <v>99.81</v>
      </c>
      <c r="O1007" s="48">
        <f t="shared" ca="1" si="126"/>
        <v>238726500</v>
      </c>
    </row>
    <row r="1008" spans="1:15" x14ac:dyDescent="0.25">
      <c r="A1008">
        <v>993</v>
      </c>
      <c r="B1008" s="85">
        <v>40353</v>
      </c>
      <c r="C1008" s="47">
        <v>108.69</v>
      </c>
      <c r="D1008" s="47">
        <v>108.83</v>
      </c>
      <c r="E1008" s="47">
        <v>107.14</v>
      </c>
      <c r="F1008" s="47">
        <v>107.42</v>
      </c>
      <c r="G1008" s="48">
        <v>268523600</v>
      </c>
      <c r="H1008" s="47">
        <v>99.39</v>
      </c>
      <c r="I1008" s="51">
        <f t="shared" si="120"/>
        <v>0.92524669521504377</v>
      </c>
      <c r="J1008" s="51">
        <f t="shared" ca="1" si="121"/>
        <v>1</v>
      </c>
      <c r="K1008" s="47">
        <f t="shared" si="122"/>
        <v>100.57</v>
      </c>
      <c r="L1008" s="47">
        <f t="shared" si="123"/>
        <v>100.69</v>
      </c>
      <c r="M1008" s="47">
        <f t="shared" si="124"/>
        <v>99.13</v>
      </c>
      <c r="N1008" s="47">
        <f t="shared" si="125"/>
        <v>99.39</v>
      </c>
      <c r="O1008" s="48">
        <f t="shared" ca="1" si="126"/>
        <v>268523600</v>
      </c>
    </row>
    <row r="1009" spans="1:15" x14ac:dyDescent="0.25">
      <c r="A1009">
        <v>994</v>
      </c>
      <c r="B1009" s="85">
        <v>40352</v>
      </c>
      <c r="C1009" s="47">
        <v>109.64</v>
      </c>
      <c r="D1009" s="47">
        <v>110.03</v>
      </c>
      <c r="E1009" s="47">
        <v>108.48</v>
      </c>
      <c r="F1009" s="47">
        <v>109.23</v>
      </c>
      <c r="G1009" s="48">
        <v>254639900</v>
      </c>
      <c r="H1009" s="47">
        <v>101.07</v>
      </c>
      <c r="I1009" s="51">
        <f t="shared" si="120"/>
        <v>0.92529524855808831</v>
      </c>
      <c r="J1009" s="51">
        <f t="shared" ca="1" si="121"/>
        <v>1</v>
      </c>
      <c r="K1009" s="47">
        <f t="shared" si="122"/>
        <v>101.45</v>
      </c>
      <c r="L1009" s="47">
        <f t="shared" si="123"/>
        <v>101.81</v>
      </c>
      <c r="M1009" s="47">
        <f t="shared" si="124"/>
        <v>100.38</v>
      </c>
      <c r="N1009" s="47">
        <f t="shared" si="125"/>
        <v>101.07</v>
      </c>
      <c r="O1009" s="48">
        <f t="shared" ca="1" si="126"/>
        <v>254639900</v>
      </c>
    </row>
    <row r="1010" spans="1:15" x14ac:dyDescent="0.25">
      <c r="A1010">
        <v>995</v>
      </c>
      <c r="B1010" s="85">
        <v>40351</v>
      </c>
      <c r="C1010" s="47">
        <v>111.41</v>
      </c>
      <c r="D1010" s="47">
        <v>111.9</v>
      </c>
      <c r="E1010" s="47">
        <v>109.41</v>
      </c>
      <c r="F1010" s="47">
        <v>109.57</v>
      </c>
      <c r="G1010" s="48">
        <v>239355400</v>
      </c>
      <c r="H1010" s="47">
        <v>101.38</v>
      </c>
      <c r="I1010" s="51">
        <f t="shared" si="120"/>
        <v>0.92525326275440356</v>
      </c>
      <c r="J1010" s="51">
        <f t="shared" ca="1" si="121"/>
        <v>1</v>
      </c>
      <c r="K1010" s="47">
        <f t="shared" si="122"/>
        <v>103.08</v>
      </c>
      <c r="L1010" s="47">
        <f t="shared" si="123"/>
        <v>103.54</v>
      </c>
      <c r="M1010" s="47">
        <f t="shared" si="124"/>
        <v>101.23</v>
      </c>
      <c r="N1010" s="47">
        <f t="shared" si="125"/>
        <v>101.38</v>
      </c>
      <c r="O1010" s="48">
        <f t="shared" ca="1" si="126"/>
        <v>239355400</v>
      </c>
    </row>
    <row r="1011" spans="1:15" x14ac:dyDescent="0.25">
      <c r="A1011">
        <v>996</v>
      </c>
      <c r="B1011" s="85">
        <v>40350</v>
      </c>
      <c r="C1011" s="47">
        <v>113.12</v>
      </c>
      <c r="D1011" s="47">
        <v>113.2</v>
      </c>
      <c r="E1011" s="47">
        <v>110.79</v>
      </c>
      <c r="F1011" s="47">
        <v>111.41</v>
      </c>
      <c r="G1011" s="48">
        <v>213140700</v>
      </c>
      <c r="H1011" s="47">
        <v>103.08</v>
      </c>
      <c r="I1011" s="51">
        <f t="shared" si="120"/>
        <v>0.92523112826496723</v>
      </c>
      <c r="J1011" s="51">
        <f t="shared" ca="1" si="121"/>
        <v>1</v>
      </c>
      <c r="K1011" s="47">
        <f t="shared" si="122"/>
        <v>104.66</v>
      </c>
      <c r="L1011" s="47">
        <f t="shared" si="123"/>
        <v>104.74</v>
      </c>
      <c r="M1011" s="47">
        <f t="shared" si="124"/>
        <v>102.51</v>
      </c>
      <c r="N1011" s="47">
        <f t="shared" si="125"/>
        <v>103.08</v>
      </c>
      <c r="O1011" s="48">
        <f t="shared" ca="1" si="126"/>
        <v>213140700</v>
      </c>
    </row>
    <row r="1012" spans="1:15" x14ac:dyDescent="0.25">
      <c r="A1012">
        <v>997</v>
      </c>
      <c r="B1012" s="85">
        <v>40347</v>
      </c>
      <c r="C1012" s="47">
        <v>111.83</v>
      </c>
      <c r="D1012" s="47">
        <v>112.13</v>
      </c>
      <c r="E1012" s="47">
        <v>111.37</v>
      </c>
      <c r="F1012" s="47">
        <v>111.73</v>
      </c>
      <c r="G1012" s="48">
        <v>174006600</v>
      </c>
      <c r="H1012" s="47">
        <v>103.38</v>
      </c>
      <c r="I1012" s="51">
        <f t="shared" si="120"/>
        <v>0.92526626689340363</v>
      </c>
      <c r="J1012" s="51">
        <f t="shared" ca="1" si="121"/>
        <v>1</v>
      </c>
      <c r="K1012" s="47">
        <f t="shared" si="122"/>
        <v>103.47</v>
      </c>
      <c r="L1012" s="47">
        <f t="shared" si="123"/>
        <v>103.75</v>
      </c>
      <c r="M1012" s="47">
        <f t="shared" si="124"/>
        <v>103.05</v>
      </c>
      <c r="N1012" s="47">
        <f t="shared" si="125"/>
        <v>103.38</v>
      </c>
      <c r="O1012" s="48">
        <f t="shared" ca="1" si="126"/>
        <v>174006600</v>
      </c>
    </row>
    <row r="1013" spans="1:15" x14ac:dyDescent="0.25">
      <c r="A1013">
        <v>998</v>
      </c>
      <c r="B1013" s="85">
        <v>40346</v>
      </c>
      <c r="C1013" s="47">
        <v>112.28</v>
      </c>
      <c r="D1013" s="47">
        <v>112.33</v>
      </c>
      <c r="E1013" s="47">
        <v>111.05</v>
      </c>
      <c r="F1013" s="47">
        <v>112.14</v>
      </c>
      <c r="G1013" s="48">
        <v>263185800</v>
      </c>
      <c r="H1013" s="47">
        <v>103.27</v>
      </c>
      <c r="I1013" s="51">
        <f t="shared" si="120"/>
        <v>0.92090244337435345</v>
      </c>
      <c r="J1013" s="51">
        <f t="shared" ca="1" si="121"/>
        <v>1</v>
      </c>
      <c r="K1013" s="47">
        <f t="shared" si="122"/>
        <v>103.4</v>
      </c>
      <c r="L1013" s="47">
        <f t="shared" si="123"/>
        <v>103.44</v>
      </c>
      <c r="M1013" s="47">
        <f t="shared" si="124"/>
        <v>102.27</v>
      </c>
      <c r="N1013" s="47">
        <f t="shared" si="125"/>
        <v>103.27</v>
      </c>
      <c r="O1013" s="48">
        <f t="shared" ca="1" si="126"/>
        <v>263185800</v>
      </c>
    </row>
    <row r="1014" spans="1:15" x14ac:dyDescent="0.25">
      <c r="A1014">
        <v>999</v>
      </c>
      <c r="B1014" s="85">
        <v>40345</v>
      </c>
      <c r="C1014" s="47">
        <v>111.42</v>
      </c>
      <c r="D1014" s="47">
        <v>112.42</v>
      </c>
      <c r="E1014" s="47">
        <v>111.2</v>
      </c>
      <c r="F1014" s="47">
        <v>111.96</v>
      </c>
      <c r="G1014" s="48">
        <v>216374000</v>
      </c>
      <c r="H1014" s="47">
        <v>103.1</v>
      </c>
      <c r="I1014" s="51">
        <f t="shared" si="120"/>
        <v>0.92086459449803504</v>
      </c>
      <c r="J1014" s="51">
        <f t="shared" ca="1" si="121"/>
        <v>1</v>
      </c>
      <c r="K1014" s="47">
        <f t="shared" si="122"/>
        <v>102.6</v>
      </c>
      <c r="L1014" s="47">
        <f t="shared" si="123"/>
        <v>103.52</v>
      </c>
      <c r="M1014" s="47">
        <f t="shared" si="124"/>
        <v>102.4</v>
      </c>
      <c r="N1014" s="47">
        <f t="shared" si="125"/>
        <v>103.1</v>
      </c>
      <c r="O1014" s="48">
        <f t="shared" ca="1" si="126"/>
        <v>216374000</v>
      </c>
    </row>
    <row r="1015" spans="1:15" x14ac:dyDescent="0.25">
      <c r="A1015">
        <v>1000</v>
      </c>
      <c r="B1015" s="85">
        <v>40344</v>
      </c>
      <c r="C1015" s="47">
        <v>110.28</v>
      </c>
      <c r="D1015" s="47">
        <v>112.1</v>
      </c>
      <c r="E1015" s="47">
        <v>110.09</v>
      </c>
      <c r="F1015" s="47">
        <v>112</v>
      </c>
      <c r="G1015" s="48">
        <v>238268700</v>
      </c>
      <c r="H1015" s="47">
        <v>103.14</v>
      </c>
      <c r="I1015" s="51">
        <f t="shared" si="120"/>
        <v>0.92089285714285718</v>
      </c>
      <c r="J1015" s="51">
        <f t="shared" ca="1" si="121"/>
        <v>1</v>
      </c>
      <c r="K1015" s="47">
        <f t="shared" si="122"/>
        <v>101.56</v>
      </c>
      <c r="L1015" s="47">
        <f t="shared" si="123"/>
        <v>103.23</v>
      </c>
      <c r="M1015" s="47">
        <f t="shared" si="124"/>
        <v>101.38</v>
      </c>
      <c r="N1015" s="47">
        <f t="shared" si="125"/>
        <v>103.14</v>
      </c>
      <c r="O1015" s="48">
        <f t="shared" ca="1" si="126"/>
        <v>238268700</v>
      </c>
    </row>
    <row r="1016" spans="1:15" x14ac:dyDescent="0.25">
      <c r="A1016">
        <v>1001</v>
      </c>
      <c r="B1016" s="85">
        <v>40343</v>
      </c>
      <c r="C1016" s="47">
        <v>110.52</v>
      </c>
      <c r="D1016" s="47">
        <v>111.12</v>
      </c>
      <c r="E1016" s="47">
        <v>109.4</v>
      </c>
      <c r="F1016" s="47">
        <v>109.51</v>
      </c>
      <c r="G1016" s="48">
        <v>207196100</v>
      </c>
      <c r="H1016" s="47">
        <v>100.85</v>
      </c>
      <c r="I1016" s="51">
        <f t="shared" si="120"/>
        <v>0.9209204638845766</v>
      </c>
      <c r="J1016" s="51">
        <f t="shared" ca="1" si="121"/>
        <v>1</v>
      </c>
      <c r="K1016" s="47">
        <f t="shared" si="122"/>
        <v>101.78</v>
      </c>
      <c r="L1016" s="47">
        <f t="shared" si="123"/>
        <v>102.33</v>
      </c>
      <c r="M1016" s="47">
        <f t="shared" si="124"/>
        <v>100.75</v>
      </c>
      <c r="N1016" s="47">
        <f t="shared" si="125"/>
        <v>100.85</v>
      </c>
      <c r="O1016" s="48">
        <f t="shared" ca="1" si="126"/>
        <v>207196100</v>
      </c>
    </row>
    <row r="1017" spans="1:15" x14ac:dyDescent="0.25">
      <c r="A1017">
        <v>1002</v>
      </c>
      <c r="B1017" s="85">
        <v>40340</v>
      </c>
      <c r="C1017" s="47">
        <v>108.19</v>
      </c>
      <c r="D1017" s="47">
        <v>109.75</v>
      </c>
      <c r="E1017" s="47">
        <v>108.12</v>
      </c>
      <c r="F1017" s="47">
        <v>109.68</v>
      </c>
      <c r="G1017" s="48">
        <v>214128200</v>
      </c>
      <c r="H1017" s="47">
        <v>101</v>
      </c>
      <c r="I1017" s="51">
        <f t="shared" si="120"/>
        <v>0.92086068563092627</v>
      </c>
      <c r="J1017" s="51">
        <f t="shared" ca="1" si="121"/>
        <v>1</v>
      </c>
      <c r="K1017" s="47">
        <f t="shared" si="122"/>
        <v>99.63</v>
      </c>
      <c r="L1017" s="47">
        <f t="shared" si="123"/>
        <v>101.06</v>
      </c>
      <c r="M1017" s="47">
        <f t="shared" si="124"/>
        <v>99.56</v>
      </c>
      <c r="N1017" s="47">
        <f t="shared" si="125"/>
        <v>101</v>
      </c>
      <c r="O1017" s="48">
        <f t="shared" ca="1" si="126"/>
        <v>214128200</v>
      </c>
    </row>
    <row r="1018" spans="1:15" x14ac:dyDescent="0.25">
      <c r="A1018">
        <v>1003</v>
      </c>
      <c r="B1018" s="85">
        <v>40339</v>
      </c>
      <c r="C1018" s="47">
        <v>107.86</v>
      </c>
      <c r="D1018" s="47">
        <v>109.28</v>
      </c>
      <c r="E1018" s="47">
        <v>106.04</v>
      </c>
      <c r="F1018" s="47">
        <v>109.15</v>
      </c>
      <c r="G1018" s="48">
        <v>317890600</v>
      </c>
      <c r="H1018" s="47">
        <v>100.51</v>
      </c>
      <c r="I1018" s="51">
        <f t="shared" si="120"/>
        <v>0.92084287677508014</v>
      </c>
      <c r="J1018" s="51">
        <f t="shared" ca="1" si="121"/>
        <v>1</v>
      </c>
      <c r="K1018" s="47">
        <f t="shared" si="122"/>
        <v>99.32</v>
      </c>
      <c r="L1018" s="47">
        <f t="shared" si="123"/>
        <v>100.63</v>
      </c>
      <c r="M1018" s="47">
        <f t="shared" si="124"/>
        <v>97.65</v>
      </c>
      <c r="N1018" s="47">
        <f t="shared" si="125"/>
        <v>100.51</v>
      </c>
      <c r="O1018" s="48">
        <f t="shared" ca="1" si="126"/>
        <v>317890600</v>
      </c>
    </row>
    <row r="1019" spans="1:15" x14ac:dyDescent="0.25">
      <c r="A1019">
        <v>1004</v>
      </c>
      <c r="B1019" s="85">
        <v>40338</v>
      </c>
      <c r="C1019" s="47">
        <v>107.24</v>
      </c>
      <c r="D1019" s="47">
        <v>108.28</v>
      </c>
      <c r="E1019" s="47">
        <v>105.6</v>
      </c>
      <c r="F1019" s="47">
        <v>106.05</v>
      </c>
      <c r="G1019" s="48">
        <v>268023300</v>
      </c>
      <c r="H1019" s="47">
        <v>97.66</v>
      </c>
      <c r="I1019" s="51">
        <f t="shared" si="120"/>
        <v>0.92088637435172083</v>
      </c>
      <c r="J1019" s="51">
        <f t="shared" ca="1" si="121"/>
        <v>1</v>
      </c>
      <c r="K1019" s="47">
        <f t="shared" si="122"/>
        <v>98.76</v>
      </c>
      <c r="L1019" s="47">
        <f t="shared" si="123"/>
        <v>99.71</v>
      </c>
      <c r="M1019" s="47">
        <f t="shared" si="124"/>
        <v>97.25</v>
      </c>
      <c r="N1019" s="47">
        <f t="shared" si="125"/>
        <v>97.66</v>
      </c>
      <c r="O1019" s="48">
        <f t="shared" ca="1" si="126"/>
        <v>268023300</v>
      </c>
    </row>
    <row r="1020" spans="1:15" x14ac:dyDescent="0.25">
      <c r="A1020">
        <v>1005</v>
      </c>
      <c r="B1020" s="85">
        <v>40337</v>
      </c>
      <c r="C1020" s="47">
        <v>105.57</v>
      </c>
      <c r="D1020" s="47">
        <v>106.83</v>
      </c>
      <c r="E1020" s="47">
        <v>104.65</v>
      </c>
      <c r="F1020" s="47">
        <v>106.62</v>
      </c>
      <c r="G1020" s="48">
        <v>357774300</v>
      </c>
      <c r="H1020" s="47">
        <v>98.18</v>
      </c>
      <c r="I1020" s="51">
        <f t="shared" si="120"/>
        <v>0.92084036766085164</v>
      </c>
      <c r="J1020" s="51">
        <f t="shared" ca="1" si="121"/>
        <v>1</v>
      </c>
      <c r="K1020" s="47">
        <f t="shared" si="122"/>
        <v>97.21</v>
      </c>
      <c r="L1020" s="47">
        <f t="shared" si="123"/>
        <v>98.37</v>
      </c>
      <c r="M1020" s="47">
        <f t="shared" si="124"/>
        <v>96.37</v>
      </c>
      <c r="N1020" s="47">
        <f t="shared" si="125"/>
        <v>98.18</v>
      </c>
      <c r="O1020" s="48">
        <f t="shared" ca="1" si="126"/>
        <v>357774300</v>
      </c>
    </row>
    <row r="1021" spans="1:15" x14ac:dyDescent="0.25">
      <c r="A1021">
        <v>1006</v>
      </c>
      <c r="B1021" s="85">
        <v>40336</v>
      </c>
      <c r="C1021" s="47">
        <v>107.2</v>
      </c>
      <c r="D1021" s="47">
        <v>107.61</v>
      </c>
      <c r="E1021" s="47">
        <v>105.41</v>
      </c>
      <c r="F1021" s="47">
        <v>105.49</v>
      </c>
      <c r="G1021" s="48">
        <v>264609100</v>
      </c>
      <c r="H1021" s="47">
        <v>97.14</v>
      </c>
      <c r="I1021" s="51">
        <f t="shared" si="120"/>
        <v>0.92084557777988441</v>
      </c>
      <c r="J1021" s="51">
        <f t="shared" ca="1" si="121"/>
        <v>1</v>
      </c>
      <c r="K1021" s="47">
        <f t="shared" si="122"/>
        <v>98.71</v>
      </c>
      <c r="L1021" s="47">
        <f t="shared" si="123"/>
        <v>99.09</v>
      </c>
      <c r="M1021" s="47">
        <f t="shared" si="124"/>
        <v>97.07</v>
      </c>
      <c r="N1021" s="47">
        <f t="shared" si="125"/>
        <v>97.14</v>
      </c>
      <c r="O1021" s="48">
        <f t="shared" ca="1" si="126"/>
        <v>264609100</v>
      </c>
    </row>
    <row r="1022" spans="1:15" x14ac:dyDescent="0.25">
      <c r="A1022">
        <v>1007</v>
      </c>
      <c r="B1022" s="85">
        <v>40333</v>
      </c>
      <c r="C1022" s="47">
        <v>108.61</v>
      </c>
      <c r="D1022" s="47">
        <v>109.33</v>
      </c>
      <c r="E1022" s="47">
        <v>106.46</v>
      </c>
      <c r="F1022" s="47">
        <v>106.82</v>
      </c>
      <c r="G1022" s="48">
        <v>398475600</v>
      </c>
      <c r="H1022" s="47">
        <v>98.37</v>
      </c>
      <c r="I1022" s="51">
        <f t="shared" si="120"/>
        <v>0.92089496348998323</v>
      </c>
      <c r="J1022" s="51">
        <f t="shared" ca="1" si="121"/>
        <v>1</v>
      </c>
      <c r="K1022" s="47">
        <f t="shared" si="122"/>
        <v>100.02</v>
      </c>
      <c r="L1022" s="47">
        <f t="shared" si="123"/>
        <v>100.68</v>
      </c>
      <c r="M1022" s="47">
        <f t="shared" si="124"/>
        <v>98.04</v>
      </c>
      <c r="N1022" s="47">
        <f t="shared" si="125"/>
        <v>98.37</v>
      </c>
      <c r="O1022" s="48">
        <f t="shared" ca="1" si="126"/>
        <v>398475600</v>
      </c>
    </row>
    <row r="1023" spans="1:15" x14ac:dyDescent="0.25">
      <c r="A1023">
        <v>1008</v>
      </c>
      <c r="B1023" s="85">
        <v>40332</v>
      </c>
      <c r="C1023" s="47">
        <v>110.65</v>
      </c>
      <c r="D1023" s="47">
        <v>111.06</v>
      </c>
      <c r="E1023" s="47">
        <v>109.58</v>
      </c>
      <c r="F1023" s="47">
        <v>110.71</v>
      </c>
      <c r="G1023" s="48">
        <v>226618300</v>
      </c>
      <c r="H1023" s="47">
        <v>101.95</v>
      </c>
      <c r="I1023" s="51">
        <f t="shared" si="120"/>
        <v>0.92087435642670046</v>
      </c>
      <c r="J1023" s="51">
        <f t="shared" ca="1" si="121"/>
        <v>1</v>
      </c>
      <c r="K1023" s="47">
        <f t="shared" si="122"/>
        <v>101.89</v>
      </c>
      <c r="L1023" s="47">
        <f t="shared" si="123"/>
        <v>102.27</v>
      </c>
      <c r="M1023" s="47">
        <f t="shared" si="124"/>
        <v>100.91</v>
      </c>
      <c r="N1023" s="47">
        <f t="shared" si="125"/>
        <v>101.95</v>
      </c>
      <c r="O1023" s="48">
        <f t="shared" ca="1" si="126"/>
        <v>226618300</v>
      </c>
    </row>
    <row r="1024" spans="1:15" x14ac:dyDescent="0.25">
      <c r="A1024">
        <v>1009</v>
      </c>
      <c r="B1024" s="85">
        <v>40331</v>
      </c>
      <c r="C1024" s="47">
        <v>108.08</v>
      </c>
      <c r="D1024" s="47">
        <v>110.34</v>
      </c>
      <c r="E1024" s="47">
        <v>107.51</v>
      </c>
      <c r="F1024" s="47">
        <v>110.33</v>
      </c>
      <c r="G1024" s="48">
        <v>240243700</v>
      </c>
      <c r="H1024" s="47">
        <v>101.6</v>
      </c>
      <c r="I1024" s="51">
        <f t="shared" si="120"/>
        <v>0.92087374240913622</v>
      </c>
      <c r="J1024" s="51">
        <f t="shared" ca="1" si="121"/>
        <v>1</v>
      </c>
      <c r="K1024" s="47">
        <f t="shared" si="122"/>
        <v>99.53</v>
      </c>
      <c r="L1024" s="47">
        <f t="shared" si="123"/>
        <v>101.61</v>
      </c>
      <c r="M1024" s="47">
        <f t="shared" si="124"/>
        <v>99</v>
      </c>
      <c r="N1024" s="47">
        <f t="shared" si="125"/>
        <v>101.6</v>
      </c>
      <c r="O1024" s="48">
        <f t="shared" ca="1" si="126"/>
        <v>240243700</v>
      </c>
    </row>
    <row r="1025" spans="1:15" x14ac:dyDescent="0.25">
      <c r="A1025">
        <v>1010</v>
      </c>
      <c r="B1025" s="85">
        <v>40330</v>
      </c>
      <c r="C1025" s="47">
        <v>108.35</v>
      </c>
      <c r="D1025" s="47">
        <v>109.95</v>
      </c>
      <c r="E1025" s="47">
        <v>107.37</v>
      </c>
      <c r="F1025" s="47">
        <v>107.53</v>
      </c>
      <c r="G1025" s="48">
        <v>277909400</v>
      </c>
      <c r="H1025" s="47">
        <v>99.02</v>
      </c>
      <c r="I1025" s="51">
        <f t="shared" si="120"/>
        <v>0.92085929508044262</v>
      </c>
      <c r="J1025" s="51">
        <f t="shared" ca="1" si="121"/>
        <v>1</v>
      </c>
      <c r="K1025" s="47">
        <f t="shared" si="122"/>
        <v>99.78</v>
      </c>
      <c r="L1025" s="47">
        <f t="shared" si="123"/>
        <v>101.25</v>
      </c>
      <c r="M1025" s="47">
        <f t="shared" si="124"/>
        <v>98.87</v>
      </c>
      <c r="N1025" s="47">
        <f t="shared" si="125"/>
        <v>99.02</v>
      </c>
      <c r="O1025" s="48">
        <f t="shared" ca="1" si="126"/>
        <v>277909400</v>
      </c>
    </row>
    <row r="1026" spans="1:15" x14ac:dyDescent="0.25">
      <c r="A1026">
        <v>1011</v>
      </c>
      <c r="B1026" s="85">
        <v>40326</v>
      </c>
      <c r="C1026" s="47">
        <v>110.64</v>
      </c>
      <c r="D1026" s="47">
        <v>110.72</v>
      </c>
      <c r="E1026" s="47">
        <v>108.85</v>
      </c>
      <c r="F1026" s="47">
        <v>109.37</v>
      </c>
      <c r="G1026" s="48">
        <v>297933500</v>
      </c>
      <c r="H1026" s="47">
        <v>100.72</v>
      </c>
      <c r="I1026" s="51">
        <f t="shared" si="120"/>
        <v>0.92091067020206629</v>
      </c>
      <c r="J1026" s="51">
        <f t="shared" ca="1" si="121"/>
        <v>1</v>
      </c>
      <c r="K1026" s="47">
        <f t="shared" si="122"/>
        <v>101.89</v>
      </c>
      <c r="L1026" s="47">
        <f t="shared" si="123"/>
        <v>101.96</v>
      </c>
      <c r="M1026" s="47">
        <f t="shared" si="124"/>
        <v>100.24</v>
      </c>
      <c r="N1026" s="47">
        <f t="shared" si="125"/>
        <v>100.72</v>
      </c>
      <c r="O1026" s="48">
        <f t="shared" ca="1" si="126"/>
        <v>297933500</v>
      </c>
    </row>
    <row r="1027" spans="1:15" x14ac:dyDescent="0.25">
      <c r="A1027">
        <v>1012</v>
      </c>
      <c r="B1027" s="85">
        <v>40325</v>
      </c>
      <c r="C1027" s="47">
        <v>109.19</v>
      </c>
      <c r="D1027" s="47">
        <v>110.8</v>
      </c>
      <c r="E1027" s="47">
        <v>108.78</v>
      </c>
      <c r="F1027" s="47">
        <v>110.76</v>
      </c>
      <c r="G1027" s="48">
        <v>300870500</v>
      </c>
      <c r="H1027" s="47">
        <v>102</v>
      </c>
      <c r="I1027" s="51">
        <f t="shared" si="120"/>
        <v>0.92091007583965323</v>
      </c>
      <c r="J1027" s="51">
        <f t="shared" ca="1" si="121"/>
        <v>1</v>
      </c>
      <c r="K1027" s="47">
        <f t="shared" si="122"/>
        <v>100.55</v>
      </c>
      <c r="L1027" s="47">
        <f t="shared" si="123"/>
        <v>102.04</v>
      </c>
      <c r="M1027" s="47">
        <f t="shared" si="124"/>
        <v>100.18</v>
      </c>
      <c r="N1027" s="47">
        <f t="shared" si="125"/>
        <v>102</v>
      </c>
      <c r="O1027" s="48">
        <f t="shared" ca="1" si="126"/>
        <v>300870500</v>
      </c>
    </row>
    <row r="1028" spans="1:15" x14ac:dyDescent="0.25">
      <c r="A1028">
        <v>1013</v>
      </c>
      <c r="B1028" s="85">
        <v>40324</v>
      </c>
      <c r="C1028" s="47">
        <v>108.48</v>
      </c>
      <c r="D1028" s="47">
        <v>109.47</v>
      </c>
      <c r="E1028" s="47">
        <v>106.85</v>
      </c>
      <c r="F1028" s="47">
        <v>107.17</v>
      </c>
      <c r="G1028" s="48">
        <v>349719300</v>
      </c>
      <c r="H1028" s="47">
        <v>98.69</v>
      </c>
      <c r="I1028" s="51">
        <f t="shared" si="120"/>
        <v>0.92087337874405151</v>
      </c>
      <c r="J1028" s="51">
        <f t="shared" ca="1" si="121"/>
        <v>1</v>
      </c>
      <c r="K1028" s="47">
        <f t="shared" si="122"/>
        <v>99.9</v>
      </c>
      <c r="L1028" s="47">
        <f t="shared" si="123"/>
        <v>100.81</v>
      </c>
      <c r="M1028" s="47">
        <f t="shared" si="124"/>
        <v>98.4</v>
      </c>
      <c r="N1028" s="47">
        <f t="shared" si="125"/>
        <v>98.69</v>
      </c>
      <c r="O1028" s="48">
        <f t="shared" ca="1" si="126"/>
        <v>349719300</v>
      </c>
    </row>
    <row r="1029" spans="1:15" x14ac:dyDescent="0.25">
      <c r="A1029">
        <v>1014</v>
      </c>
      <c r="B1029" s="85">
        <v>40323</v>
      </c>
      <c r="C1029" s="47">
        <v>105.11</v>
      </c>
      <c r="D1029" s="47">
        <v>107.87</v>
      </c>
      <c r="E1029" s="47">
        <v>104.38</v>
      </c>
      <c r="F1029" s="47">
        <v>107.82</v>
      </c>
      <c r="G1029" s="48">
        <v>396505200</v>
      </c>
      <c r="H1029" s="47">
        <v>99.29</v>
      </c>
      <c r="I1029" s="51">
        <f t="shared" si="120"/>
        <v>0.9208866629567799</v>
      </c>
      <c r="J1029" s="51">
        <f t="shared" ca="1" si="121"/>
        <v>1</v>
      </c>
      <c r="K1029" s="47">
        <f t="shared" si="122"/>
        <v>96.79</v>
      </c>
      <c r="L1029" s="47">
        <f t="shared" si="123"/>
        <v>99.34</v>
      </c>
      <c r="M1029" s="47">
        <f t="shared" si="124"/>
        <v>96.12</v>
      </c>
      <c r="N1029" s="47">
        <f t="shared" si="125"/>
        <v>99.29</v>
      </c>
      <c r="O1029" s="48">
        <f t="shared" ca="1" si="126"/>
        <v>396505200</v>
      </c>
    </row>
    <row r="1030" spans="1:15" x14ac:dyDescent="0.25">
      <c r="A1030">
        <v>1015</v>
      </c>
      <c r="B1030" s="85">
        <v>40322</v>
      </c>
      <c r="C1030" s="47">
        <v>108.52</v>
      </c>
      <c r="D1030" s="47">
        <v>109.39</v>
      </c>
      <c r="E1030" s="47">
        <v>107.61</v>
      </c>
      <c r="F1030" s="47">
        <v>107.71</v>
      </c>
      <c r="G1030" s="48">
        <v>269823000</v>
      </c>
      <c r="H1030" s="47">
        <v>99.19</v>
      </c>
      <c r="I1030" s="51">
        <f t="shared" si="120"/>
        <v>0.92089870949772545</v>
      </c>
      <c r="J1030" s="51">
        <f t="shared" ca="1" si="121"/>
        <v>1</v>
      </c>
      <c r="K1030" s="47">
        <f t="shared" si="122"/>
        <v>99.94</v>
      </c>
      <c r="L1030" s="47">
        <f t="shared" si="123"/>
        <v>100.74</v>
      </c>
      <c r="M1030" s="47">
        <f t="shared" si="124"/>
        <v>99.1</v>
      </c>
      <c r="N1030" s="47">
        <f t="shared" si="125"/>
        <v>99.19</v>
      </c>
      <c r="O1030" s="48">
        <f t="shared" ca="1" si="126"/>
        <v>269823000</v>
      </c>
    </row>
    <row r="1031" spans="1:15" x14ac:dyDescent="0.25">
      <c r="A1031">
        <v>1016</v>
      </c>
      <c r="B1031" s="85">
        <v>40319</v>
      </c>
      <c r="C1031" s="47">
        <v>105.91</v>
      </c>
      <c r="D1031" s="47">
        <v>109.38</v>
      </c>
      <c r="E1031" s="47">
        <v>105.36</v>
      </c>
      <c r="F1031" s="47">
        <v>109.11</v>
      </c>
      <c r="G1031" s="48">
        <v>500909400</v>
      </c>
      <c r="H1031" s="47">
        <v>100.48</v>
      </c>
      <c r="I1031" s="51">
        <f t="shared" si="120"/>
        <v>0.9209055082027312</v>
      </c>
      <c r="J1031" s="51">
        <f t="shared" ca="1" si="121"/>
        <v>1</v>
      </c>
      <c r="K1031" s="47">
        <f t="shared" si="122"/>
        <v>97.53</v>
      </c>
      <c r="L1031" s="47">
        <f t="shared" si="123"/>
        <v>100.73</v>
      </c>
      <c r="M1031" s="47">
        <f t="shared" si="124"/>
        <v>97.03</v>
      </c>
      <c r="N1031" s="47">
        <f t="shared" si="125"/>
        <v>100.48</v>
      </c>
      <c r="O1031" s="48">
        <f t="shared" ca="1" si="126"/>
        <v>500909400</v>
      </c>
    </row>
    <row r="1032" spans="1:15" x14ac:dyDescent="0.25">
      <c r="A1032">
        <v>1017</v>
      </c>
      <c r="B1032" s="85">
        <v>40318</v>
      </c>
      <c r="C1032" s="47">
        <v>109.38</v>
      </c>
      <c r="D1032" s="47">
        <v>109.89</v>
      </c>
      <c r="E1032" s="47">
        <v>107.47</v>
      </c>
      <c r="F1032" s="47">
        <v>107.54</v>
      </c>
      <c r="G1032" s="48">
        <v>530418300</v>
      </c>
      <c r="H1032" s="47">
        <v>99.03</v>
      </c>
      <c r="I1032" s="51">
        <f t="shared" si="120"/>
        <v>0.92086665426817926</v>
      </c>
      <c r="J1032" s="51">
        <f t="shared" ca="1" si="121"/>
        <v>1</v>
      </c>
      <c r="K1032" s="47">
        <f t="shared" si="122"/>
        <v>100.72</v>
      </c>
      <c r="L1032" s="47">
        <f t="shared" si="123"/>
        <v>101.19</v>
      </c>
      <c r="M1032" s="47">
        <f t="shared" si="124"/>
        <v>98.97</v>
      </c>
      <c r="N1032" s="47">
        <f t="shared" si="125"/>
        <v>99.03</v>
      </c>
      <c r="O1032" s="48">
        <f t="shared" ca="1" si="126"/>
        <v>530418300</v>
      </c>
    </row>
    <row r="1033" spans="1:15" x14ac:dyDescent="0.25">
      <c r="A1033">
        <v>1018</v>
      </c>
      <c r="B1033" s="85">
        <v>40317</v>
      </c>
      <c r="C1033" s="47">
        <v>111.77</v>
      </c>
      <c r="D1033" s="47">
        <v>112.77</v>
      </c>
      <c r="E1033" s="47">
        <v>110.36</v>
      </c>
      <c r="F1033" s="47">
        <v>111.76</v>
      </c>
      <c r="G1033" s="48">
        <v>394742700</v>
      </c>
      <c r="H1033" s="47">
        <v>102.92</v>
      </c>
      <c r="I1033" s="51">
        <f t="shared" si="120"/>
        <v>0.92090193271295628</v>
      </c>
      <c r="J1033" s="51">
        <f t="shared" ca="1" si="121"/>
        <v>1</v>
      </c>
      <c r="K1033" s="47">
        <f t="shared" si="122"/>
        <v>102.93</v>
      </c>
      <c r="L1033" s="47">
        <f t="shared" si="123"/>
        <v>103.85</v>
      </c>
      <c r="M1033" s="47">
        <f t="shared" si="124"/>
        <v>101.63</v>
      </c>
      <c r="N1033" s="47">
        <f t="shared" si="125"/>
        <v>102.92</v>
      </c>
      <c r="O1033" s="48">
        <f t="shared" ca="1" si="126"/>
        <v>394742700</v>
      </c>
    </row>
    <row r="1034" spans="1:15" x14ac:dyDescent="0.25">
      <c r="A1034">
        <v>1019</v>
      </c>
      <c r="B1034" s="85">
        <v>40316</v>
      </c>
      <c r="C1034" s="47">
        <v>114.88</v>
      </c>
      <c r="D1034" s="47">
        <v>115.22</v>
      </c>
      <c r="E1034" s="47">
        <v>112.03</v>
      </c>
      <c r="F1034" s="47">
        <v>112.4</v>
      </c>
      <c r="G1034" s="48">
        <v>360556800</v>
      </c>
      <c r="H1034" s="47">
        <v>103.51</v>
      </c>
      <c r="I1034" s="51">
        <f t="shared" si="120"/>
        <v>0.92090747330960854</v>
      </c>
      <c r="J1034" s="51">
        <f t="shared" ca="1" si="121"/>
        <v>1</v>
      </c>
      <c r="K1034" s="47">
        <f t="shared" si="122"/>
        <v>105.79</v>
      </c>
      <c r="L1034" s="47">
        <f t="shared" si="123"/>
        <v>106.11</v>
      </c>
      <c r="M1034" s="47">
        <f t="shared" si="124"/>
        <v>103.17</v>
      </c>
      <c r="N1034" s="47">
        <f t="shared" si="125"/>
        <v>103.51</v>
      </c>
      <c r="O1034" s="48">
        <f t="shared" ca="1" si="126"/>
        <v>360556800</v>
      </c>
    </row>
    <row r="1035" spans="1:15" x14ac:dyDescent="0.25">
      <c r="A1035">
        <v>1020</v>
      </c>
      <c r="B1035" s="85">
        <v>40315</v>
      </c>
      <c r="C1035" s="47">
        <v>114.2</v>
      </c>
      <c r="D1035" s="47">
        <v>114.52</v>
      </c>
      <c r="E1035" s="47">
        <v>111.77</v>
      </c>
      <c r="F1035" s="47">
        <v>113.95</v>
      </c>
      <c r="G1035" s="48">
        <v>325739800</v>
      </c>
      <c r="H1035" s="47">
        <v>104.93</v>
      </c>
      <c r="I1035" s="51">
        <f t="shared" si="120"/>
        <v>0.92084247476963588</v>
      </c>
      <c r="J1035" s="51">
        <f t="shared" ca="1" si="121"/>
        <v>1</v>
      </c>
      <c r="K1035" s="47">
        <f t="shared" si="122"/>
        <v>105.16</v>
      </c>
      <c r="L1035" s="47">
        <f t="shared" si="123"/>
        <v>105.45</v>
      </c>
      <c r="M1035" s="47">
        <f t="shared" si="124"/>
        <v>102.92</v>
      </c>
      <c r="N1035" s="47">
        <f t="shared" si="125"/>
        <v>104.93</v>
      </c>
      <c r="O1035" s="48">
        <f t="shared" ca="1" si="126"/>
        <v>325739800</v>
      </c>
    </row>
    <row r="1036" spans="1:15" x14ac:dyDescent="0.25">
      <c r="A1036">
        <v>1021</v>
      </c>
      <c r="B1036" s="85">
        <v>40312</v>
      </c>
      <c r="C1036" s="47">
        <v>115.12</v>
      </c>
      <c r="D1036" s="47">
        <v>115.33</v>
      </c>
      <c r="E1036" s="47">
        <v>112.87</v>
      </c>
      <c r="F1036" s="47">
        <v>113.89</v>
      </c>
      <c r="G1036" s="48">
        <v>345601400</v>
      </c>
      <c r="H1036" s="47">
        <v>104.88</v>
      </c>
      <c r="I1036" s="51">
        <f t="shared" si="120"/>
        <v>0.92088857669681268</v>
      </c>
      <c r="J1036" s="51">
        <f t="shared" ca="1" si="121"/>
        <v>1</v>
      </c>
      <c r="K1036" s="47">
        <f t="shared" si="122"/>
        <v>106.01</v>
      </c>
      <c r="L1036" s="47">
        <f t="shared" si="123"/>
        <v>106.21</v>
      </c>
      <c r="M1036" s="47">
        <f t="shared" si="124"/>
        <v>103.94</v>
      </c>
      <c r="N1036" s="47">
        <f t="shared" si="125"/>
        <v>104.88</v>
      </c>
      <c r="O1036" s="48">
        <f t="shared" ca="1" si="126"/>
        <v>345601400</v>
      </c>
    </row>
    <row r="1037" spans="1:15" x14ac:dyDescent="0.25">
      <c r="A1037">
        <v>1022</v>
      </c>
      <c r="B1037" s="85">
        <v>40311</v>
      </c>
      <c r="C1037" s="47">
        <v>117.13</v>
      </c>
      <c r="D1037" s="47">
        <v>117.68</v>
      </c>
      <c r="E1037" s="47">
        <v>115.89</v>
      </c>
      <c r="F1037" s="47">
        <v>115.99</v>
      </c>
      <c r="G1037" s="48">
        <v>234452500</v>
      </c>
      <c r="H1037" s="47">
        <v>106.81</v>
      </c>
      <c r="I1037" s="51">
        <f t="shared" si="120"/>
        <v>0.92085524614190883</v>
      </c>
      <c r="J1037" s="51">
        <f t="shared" ca="1" si="121"/>
        <v>1</v>
      </c>
      <c r="K1037" s="47">
        <f t="shared" si="122"/>
        <v>107.86</v>
      </c>
      <c r="L1037" s="47">
        <f t="shared" si="123"/>
        <v>108.37</v>
      </c>
      <c r="M1037" s="47">
        <f t="shared" si="124"/>
        <v>106.72</v>
      </c>
      <c r="N1037" s="47">
        <f t="shared" si="125"/>
        <v>106.81</v>
      </c>
      <c r="O1037" s="48">
        <f t="shared" ca="1" si="126"/>
        <v>234452500</v>
      </c>
    </row>
    <row r="1038" spans="1:15" x14ac:dyDescent="0.25">
      <c r="A1038">
        <v>1023</v>
      </c>
      <c r="B1038" s="85">
        <v>40310</v>
      </c>
      <c r="C1038" s="47">
        <v>116.29</v>
      </c>
      <c r="D1038" s="47">
        <v>117.62</v>
      </c>
      <c r="E1038" s="47">
        <v>116.09</v>
      </c>
      <c r="F1038" s="47">
        <v>117.45</v>
      </c>
      <c r="G1038" s="48">
        <v>235607100</v>
      </c>
      <c r="H1038" s="47">
        <v>108.16</v>
      </c>
      <c r="I1038" s="51">
        <f t="shared" si="120"/>
        <v>0.92090251170710935</v>
      </c>
      <c r="J1038" s="51">
        <f t="shared" ca="1" si="121"/>
        <v>1</v>
      </c>
      <c r="K1038" s="47">
        <f t="shared" si="122"/>
        <v>107.09</v>
      </c>
      <c r="L1038" s="47">
        <f t="shared" si="123"/>
        <v>108.32</v>
      </c>
      <c r="M1038" s="47">
        <f t="shared" si="124"/>
        <v>106.91</v>
      </c>
      <c r="N1038" s="47">
        <f t="shared" si="125"/>
        <v>108.16</v>
      </c>
      <c r="O1038" s="48">
        <f t="shared" ca="1" si="126"/>
        <v>235607100</v>
      </c>
    </row>
    <row r="1039" spans="1:15" x14ac:dyDescent="0.25">
      <c r="A1039">
        <v>1024</v>
      </c>
      <c r="B1039" s="85">
        <v>40309</v>
      </c>
      <c r="C1039" s="47">
        <v>115.07</v>
      </c>
      <c r="D1039" s="47">
        <v>117.36</v>
      </c>
      <c r="E1039" s="47">
        <v>114.91</v>
      </c>
      <c r="F1039" s="47">
        <v>115.83</v>
      </c>
      <c r="G1039" s="48">
        <v>317849800</v>
      </c>
      <c r="H1039" s="47">
        <v>106.67</v>
      </c>
      <c r="I1039" s="51">
        <f t="shared" si="120"/>
        <v>0.92091858758525424</v>
      </c>
      <c r="J1039" s="51">
        <f t="shared" ca="1" si="121"/>
        <v>1</v>
      </c>
      <c r="K1039" s="47">
        <f t="shared" si="122"/>
        <v>105.97</v>
      </c>
      <c r="L1039" s="47">
        <f t="shared" si="123"/>
        <v>108.08</v>
      </c>
      <c r="M1039" s="47">
        <f t="shared" si="124"/>
        <v>105.82</v>
      </c>
      <c r="N1039" s="47">
        <f t="shared" si="125"/>
        <v>106.67</v>
      </c>
      <c r="O1039" s="48">
        <f t="shared" ca="1" si="126"/>
        <v>317849800</v>
      </c>
    </row>
    <row r="1040" spans="1:15" x14ac:dyDescent="0.25">
      <c r="A1040">
        <v>1025</v>
      </c>
      <c r="B1040" s="85">
        <v>40308</v>
      </c>
      <c r="C1040" s="47">
        <v>115.81</v>
      </c>
      <c r="D1040" s="47">
        <v>116.65</v>
      </c>
      <c r="E1040" s="47">
        <v>114.91</v>
      </c>
      <c r="F1040" s="47">
        <v>116.16</v>
      </c>
      <c r="G1040" s="48">
        <v>396159600</v>
      </c>
      <c r="H1040" s="47">
        <v>106.97</v>
      </c>
      <c r="I1040" s="51">
        <f t="shared" si="120"/>
        <v>0.92088498622589532</v>
      </c>
      <c r="J1040" s="51">
        <f t="shared" ca="1" si="121"/>
        <v>1</v>
      </c>
      <c r="K1040" s="47">
        <f t="shared" si="122"/>
        <v>106.65</v>
      </c>
      <c r="L1040" s="47">
        <f t="shared" si="123"/>
        <v>107.42</v>
      </c>
      <c r="M1040" s="47">
        <f t="shared" si="124"/>
        <v>105.82</v>
      </c>
      <c r="N1040" s="47">
        <f t="shared" si="125"/>
        <v>106.97</v>
      </c>
      <c r="O1040" s="48">
        <f t="shared" ca="1" si="126"/>
        <v>396159600</v>
      </c>
    </row>
    <row r="1041" spans="1:15" x14ac:dyDescent="0.25">
      <c r="A1041">
        <v>1026</v>
      </c>
      <c r="B1041" s="85">
        <v>40305</v>
      </c>
      <c r="C1041" s="47">
        <v>112.64</v>
      </c>
      <c r="D1041" s="47">
        <v>113.77</v>
      </c>
      <c r="E1041" s="47">
        <v>109.41</v>
      </c>
      <c r="F1041" s="47">
        <v>111.26</v>
      </c>
      <c r="G1041" s="48">
        <v>637558800</v>
      </c>
      <c r="H1041" s="47">
        <v>102.46</v>
      </c>
      <c r="I1041" s="51">
        <f t="shared" ref="I1041:I1104" si="127">H1041/F1041</f>
        <v>0.92090598597878837</v>
      </c>
      <c r="J1041" s="51">
        <f t="shared" ref="J1041:J1104" ca="1" si="128">INDEX(OFFSET($T$15,0,0,$S$13+1,1),MATCH(B1041,OFFSET($Q$15,0,0,$S$13+1,1),-1))</f>
        <v>1</v>
      </c>
      <c r="K1041" s="47">
        <f t="shared" ref="K1041:K1104" si="129">ROUND($I1041*C1041,2)</f>
        <v>103.73</v>
      </c>
      <c r="L1041" s="47">
        <f t="shared" ref="L1041:L1104" si="130">ROUND($I1041*D1041,2)</f>
        <v>104.77</v>
      </c>
      <c r="M1041" s="47">
        <f t="shared" ref="M1041:M1104" si="131">ROUND($I1041*E1041,2)</f>
        <v>100.76</v>
      </c>
      <c r="N1041" s="47">
        <f t="shared" ref="N1041:N1104" si="132">ROUND($I1041*F1041,2)</f>
        <v>102.46</v>
      </c>
      <c r="O1041" s="48">
        <f t="shared" ref="O1041:O1104" ca="1" si="133">G1041*J1041</f>
        <v>637558800</v>
      </c>
    </row>
    <row r="1042" spans="1:15" x14ac:dyDescent="0.25">
      <c r="A1042">
        <v>1027</v>
      </c>
      <c r="B1042" s="85">
        <v>40304</v>
      </c>
      <c r="C1042" s="47">
        <v>116.26</v>
      </c>
      <c r="D1042" s="47">
        <v>117</v>
      </c>
      <c r="E1042" s="47">
        <v>105</v>
      </c>
      <c r="F1042" s="47">
        <v>112.94</v>
      </c>
      <c r="G1042" s="48">
        <v>647356600</v>
      </c>
      <c r="H1042" s="47">
        <v>104</v>
      </c>
      <c r="I1042" s="51">
        <f t="shared" si="127"/>
        <v>0.92084292544714008</v>
      </c>
      <c r="J1042" s="51">
        <f t="shared" ca="1" si="128"/>
        <v>1</v>
      </c>
      <c r="K1042" s="47">
        <f t="shared" si="129"/>
        <v>107.06</v>
      </c>
      <c r="L1042" s="47">
        <f t="shared" si="130"/>
        <v>107.74</v>
      </c>
      <c r="M1042" s="47">
        <f t="shared" si="131"/>
        <v>96.69</v>
      </c>
      <c r="N1042" s="47">
        <f t="shared" si="132"/>
        <v>104</v>
      </c>
      <c r="O1042" s="48">
        <f t="shared" ca="1" si="133"/>
        <v>647356600</v>
      </c>
    </row>
    <row r="1043" spans="1:15" x14ac:dyDescent="0.25">
      <c r="A1043">
        <v>1028</v>
      </c>
      <c r="B1043" s="85">
        <v>40303</v>
      </c>
      <c r="C1043" s="47">
        <v>116.56</v>
      </c>
      <c r="D1043" s="47">
        <v>117.8</v>
      </c>
      <c r="E1043" s="47">
        <v>115.97</v>
      </c>
      <c r="F1043" s="47">
        <v>116.82</v>
      </c>
      <c r="G1043" s="48">
        <v>328973200</v>
      </c>
      <c r="H1043" s="47">
        <v>107.58</v>
      </c>
      <c r="I1043" s="51">
        <f t="shared" si="127"/>
        <v>0.92090395480225995</v>
      </c>
      <c r="J1043" s="51">
        <f t="shared" ca="1" si="128"/>
        <v>1</v>
      </c>
      <c r="K1043" s="47">
        <f t="shared" si="129"/>
        <v>107.34</v>
      </c>
      <c r="L1043" s="47">
        <f t="shared" si="130"/>
        <v>108.48</v>
      </c>
      <c r="M1043" s="47">
        <f t="shared" si="131"/>
        <v>106.8</v>
      </c>
      <c r="N1043" s="47">
        <f t="shared" si="132"/>
        <v>107.58</v>
      </c>
      <c r="O1043" s="48">
        <f t="shared" ca="1" si="133"/>
        <v>328973200</v>
      </c>
    </row>
    <row r="1044" spans="1:15" x14ac:dyDescent="0.25">
      <c r="A1044">
        <v>1029</v>
      </c>
      <c r="B1044" s="85">
        <v>40302</v>
      </c>
      <c r="C1044" s="47">
        <v>119.01</v>
      </c>
      <c r="D1044" s="47">
        <v>119.03</v>
      </c>
      <c r="E1044" s="47">
        <v>116.92</v>
      </c>
      <c r="F1044" s="47">
        <v>117.52</v>
      </c>
      <c r="G1044" s="48">
        <v>360353400</v>
      </c>
      <c r="H1044" s="47">
        <v>108.22</v>
      </c>
      <c r="I1044" s="51">
        <f t="shared" si="127"/>
        <v>0.9208645336963921</v>
      </c>
      <c r="J1044" s="51">
        <f t="shared" ca="1" si="128"/>
        <v>1</v>
      </c>
      <c r="K1044" s="47">
        <f t="shared" si="129"/>
        <v>109.59</v>
      </c>
      <c r="L1044" s="47">
        <f t="shared" si="130"/>
        <v>109.61</v>
      </c>
      <c r="M1044" s="47">
        <f t="shared" si="131"/>
        <v>107.67</v>
      </c>
      <c r="N1044" s="47">
        <f t="shared" si="132"/>
        <v>108.22</v>
      </c>
      <c r="O1044" s="48">
        <f t="shared" ca="1" si="133"/>
        <v>360353400</v>
      </c>
    </row>
    <row r="1045" spans="1:15" x14ac:dyDescent="0.25">
      <c r="A1045">
        <v>1030</v>
      </c>
      <c r="B1045" s="85">
        <v>40301</v>
      </c>
      <c r="C1045" s="47">
        <v>119.38</v>
      </c>
      <c r="D1045" s="47">
        <v>120.68</v>
      </c>
      <c r="E1045" s="47">
        <v>119.2</v>
      </c>
      <c r="F1045" s="47">
        <v>120.35</v>
      </c>
      <c r="G1045" s="48">
        <v>182747900</v>
      </c>
      <c r="H1045" s="47">
        <v>110.83</v>
      </c>
      <c r="I1045" s="51">
        <f t="shared" si="127"/>
        <v>0.92089738263398424</v>
      </c>
      <c r="J1045" s="51">
        <f t="shared" ca="1" si="128"/>
        <v>1</v>
      </c>
      <c r="K1045" s="47">
        <f t="shared" si="129"/>
        <v>109.94</v>
      </c>
      <c r="L1045" s="47">
        <f t="shared" si="130"/>
        <v>111.13</v>
      </c>
      <c r="M1045" s="47">
        <f t="shared" si="131"/>
        <v>109.77</v>
      </c>
      <c r="N1045" s="47">
        <f t="shared" si="132"/>
        <v>110.83</v>
      </c>
      <c r="O1045" s="48">
        <f t="shared" ca="1" si="133"/>
        <v>182747900</v>
      </c>
    </row>
    <row r="1046" spans="1:15" x14ac:dyDescent="0.25">
      <c r="A1046">
        <v>1031</v>
      </c>
      <c r="B1046" s="85">
        <v>40298</v>
      </c>
      <c r="C1046" s="47">
        <v>120.88</v>
      </c>
      <c r="D1046" s="47">
        <v>121.01</v>
      </c>
      <c r="E1046" s="47">
        <v>118.78</v>
      </c>
      <c r="F1046" s="47">
        <v>118.81</v>
      </c>
      <c r="G1046" s="48">
        <v>270000900</v>
      </c>
      <c r="H1046" s="47">
        <v>109.41</v>
      </c>
      <c r="I1046" s="51">
        <f t="shared" si="127"/>
        <v>0.9208820806329433</v>
      </c>
      <c r="J1046" s="51">
        <f t="shared" ca="1" si="128"/>
        <v>1</v>
      </c>
      <c r="K1046" s="47">
        <f t="shared" si="129"/>
        <v>111.32</v>
      </c>
      <c r="L1046" s="47">
        <f t="shared" si="130"/>
        <v>111.44</v>
      </c>
      <c r="M1046" s="47">
        <f t="shared" si="131"/>
        <v>109.38</v>
      </c>
      <c r="N1046" s="47">
        <f t="shared" si="132"/>
        <v>109.41</v>
      </c>
      <c r="O1046" s="48">
        <f t="shared" ca="1" si="133"/>
        <v>270000900</v>
      </c>
    </row>
    <row r="1047" spans="1:15" x14ac:dyDescent="0.25">
      <c r="A1047">
        <v>1032</v>
      </c>
      <c r="B1047" s="85">
        <v>40297</v>
      </c>
      <c r="C1047" s="47">
        <v>120.1</v>
      </c>
      <c r="D1047" s="47">
        <v>121.11</v>
      </c>
      <c r="E1047" s="47">
        <v>120.07</v>
      </c>
      <c r="F1047" s="47">
        <v>120.86</v>
      </c>
      <c r="G1047" s="48">
        <v>193775000</v>
      </c>
      <c r="H1047" s="47">
        <v>111.3</v>
      </c>
      <c r="I1047" s="51">
        <f t="shared" si="127"/>
        <v>0.92090021512493792</v>
      </c>
      <c r="J1047" s="51">
        <f t="shared" ca="1" si="128"/>
        <v>1</v>
      </c>
      <c r="K1047" s="47">
        <f t="shared" si="129"/>
        <v>110.6</v>
      </c>
      <c r="L1047" s="47">
        <f t="shared" si="130"/>
        <v>111.53</v>
      </c>
      <c r="M1047" s="47">
        <f t="shared" si="131"/>
        <v>110.57</v>
      </c>
      <c r="N1047" s="47">
        <f t="shared" si="132"/>
        <v>111.3</v>
      </c>
      <c r="O1047" s="48">
        <f t="shared" ca="1" si="133"/>
        <v>193775000</v>
      </c>
    </row>
    <row r="1048" spans="1:15" x14ac:dyDescent="0.25">
      <c r="A1048">
        <v>1033</v>
      </c>
      <c r="B1048" s="85">
        <v>40296</v>
      </c>
      <c r="C1048" s="47">
        <v>119.05</v>
      </c>
      <c r="D1048" s="47">
        <v>119.68</v>
      </c>
      <c r="E1048" s="47">
        <v>118.27</v>
      </c>
      <c r="F1048" s="47">
        <v>119.38</v>
      </c>
      <c r="G1048" s="48">
        <v>300674100</v>
      </c>
      <c r="H1048" s="47">
        <v>109.94</v>
      </c>
      <c r="I1048" s="51">
        <f t="shared" si="127"/>
        <v>0.9209247780197688</v>
      </c>
      <c r="J1048" s="51">
        <f t="shared" ca="1" si="128"/>
        <v>1</v>
      </c>
      <c r="K1048" s="47">
        <f t="shared" si="129"/>
        <v>109.64</v>
      </c>
      <c r="L1048" s="47">
        <f t="shared" si="130"/>
        <v>110.22</v>
      </c>
      <c r="M1048" s="47">
        <f t="shared" si="131"/>
        <v>108.92</v>
      </c>
      <c r="N1048" s="47">
        <f t="shared" si="132"/>
        <v>109.94</v>
      </c>
      <c r="O1048" s="48">
        <f t="shared" ca="1" si="133"/>
        <v>300674100</v>
      </c>
    </row>
    <row r="1049" spans="1:15" x14ac:dyDescent="0.25">
      <c r="A1049">
        <v>1034</v>
      </c>
      <c r="B1049" s="85">
        <v>40295</v>
      </c>
      <c r="C1049" s="47">
        <v>120.65</v>
      </c>
      <c r="D1049" s="47">
        <v>121.34</v>
      </c>
      <c r="E1049" s="47">
        <v>118.25</v>
      </c>
      <c r="F1049" s="47">
        <v>118.48</v>
      </c>
      <c r="G1049" s="48">
        <v>355853300</v>
      </c>
      <c r="H1049" s="47">
        <v>109.11</v>
      </c>
      <c r="I1049" s="51">
        <f t="shared" si="127"/>
        <v>0.92091492234976369</v>
      </c>
      <c r="J1049" s="51">
        <f t="shared" ca="1" si="128"/>
        <v>1</v>
      </c>
      <c r="K1049" s="47">
        <f t="shared" si="129"/>
        <v>111.11</v>
      </c>
      <c r="L1049" s="47">
        <f t="shared" si="130"/>
        <v>111.74</v>
      </c>
      <c r="M1049" s="47">
        <f t="shared" si="131"/>
        <v>108.9</v>
      </c>
      <c r="N1049" s="47">
        <f t="shared" si="132"/>
        <v>109.11</v>
      </c>
      <c r="O1049" s="48">
        <f t="shared" ca="1" si="133"/>
        <v>355853300</v>
      </c>
    </row>
    <row r="1050" spans="1:15" x14ac:dyDescent="0.25">
      <c r="A1050">
        <v>1035</v>
      </c>
      <c r="B1050" s="85">
        <v>40294</v>
      </c>
      <c r="C1050" s="47">
        <v>121.85</v>
      </c>
      <c r="D1050" s="47">
        <v>122.12</v>
      </c>
      <c r="E1050" s="47">
        <v>121.23</v>
      </c>
      <c r="F1050" s="47">
        <v>121.35</v>
      </c>
      <c r="G1050" s="48">
        <v>143457300</v>
      </c>
      <c r="H1050" s="47">
        <v>111.75</v>
      </c>
      <c r="I1050" s="51">
        <f t="shared" si="127"/>
        <v>0.9208899876390606</v>
      </c>
      <c r="J1050" s="51">
        <f t="shared" ca="1" si="128"/>
        <v>1</v>
      </c>
      <c r="K1050" s="47">
        <f t="shared" si="129"/>
        <v>112.21</v>
      </c>
      <c r="L1050" s="47">
        <f t="shared" si="130"/>
        <v>112.46</v>
      </c>
      <c r="M1050" s="47">
        <f t="shared" si="131"/>
        <v>111.64</v>
      </c>
      <c r="N1050" s="47">
        <f t="shared" si="132"/>
        <v>111.75</v>
      </c>
      <c r="O1050" s="48">
        <f t="shared" ca="1" si="133"/>
        <v>143457300</v>
      </c>
    </row>
    <row r="1051" spans="1:15" x14ac:dyDescent="0.25">
      <c r="A1051">
        <v>1036</v>
      </c>
      <c r="B1051" s="85">
        <v>40291</v>
      </c>
      <c r="C1051" s="47">
        <v>120.94</v>
      </c>
      <c r="D1051" s="47">
        <v>121.86</v>
      </c>
      <c r="E1051" s="47">
        <v>120.63</v>
      </c>
      <c r="F1051" s="47">
        <v>121.81</v>
      </c>
      <c r="G1051" s="48">
        <v>177335500</v>
      </c>
      <c r="H1051" s="47">
        <v>112.17</v>
      </c>
      <c r="I1051" s="51">
        <f t="shared" si="127"/>
        <v>0.92086035629258678</v>
      </c>
      <c r="J1051" s="51">
        <f t="shared" ca="1" si="128"/>
        <v>1</v>
      </c>
      <c r="K1051" s="47">
        <f t="shared" si="129"/>
        <v>111.37</v>
      </c>
      <c r="L1051" s="47">
        <f t="shared" si="130"/>
        <v>112.22</v>
      </c>
      <c r="M1051" s="47">
        <f t="shared" si="131"/>
        <v>111.08</v>
      </c>
      <c r="N1051" s="47">
        <f t="shared" si="132"/>
        <v>112.17</v>
      </c>
      <c r="O1051" s="48">
        <f t="shared" ca="1" si="133"/>
        <v>177335500</v>
      </c>
    </row>
    <row r="1052" spans="1:15" x14ac:dyDescent="0.25">
      <c r="A1052">
        <v>1037</v>
      </c>
      <c r="B1052" s="85">
        <v>40290</v>
      </c>
      <c r="C1052" s="47">
        <v>119.81</v>
      </c>
      <c r="D1052" s="47">
        <v>121.17</v>
      </c>
      <c r="E1052" s="47">
        <v>119.12</v>
      </c>
      <c r="F1052" s="47">
        <v>121.02</v>
      </c>
      <c r="G1052" s="48">
        <v>115360300</v>
      </c>
      <c r="H1052" s="47">
        <v>111.45</v>
      </c>
      <c r="I1052" s="51">
        <f t="shared" si="127"/>
        <v>0.92092216162617757</v>
      </c>
      <c r="J1052" s="51">
        <f t="shared" ca="1" si="128"/>
        <v>1</v>
      </c>
      <c r="K1052" s="47">
        <f t="shared" si="129"/>
        <v>110.34</v>
      </c>
      <c r="L1052" s="47">
        <f t="shared" si="130"/>
        <v>111.59</v>
      </c>
      <c r="M1052" s="47">
        <f t="shared" si="131"/>
        <v>109.7</v>
      </c>
      <c r="N1052" s="47">
        <f t="shared" si="132"/>
        <v>111.45</v>
      </c>
      <c r="O1052" s="48">
        <f t="shared" ca="1" si="133"/>
        <v>115360300</v>
      </c>
    </row>
    <row r="1053" spans="1:15" x14ac:dyDescent="0.25">
      <c r="A1053">
        <v>1038</v>
      </c>
      <c r="B1053" s="85">
        <v>40289</v>
      </c>
      <c r="C1053" s="47">
        <v>120.95</v>
      </c>
      <c r="D1053" s="47">
        <v>121.23</v>
      </c>
      <c r="E1053" s="47">
        <v>119.99</v>
      </c>
      <c r="F1053" s="47">
        <v>120.66</v>
      </c>
      <c r="G1053" s="48">
        <v>192910100</v>
      </c>
      <c r="H1053" s="47">
        <v>111.11</v>
      </c>
      <c r="I1053" s="51">
        <f t="shared" si="127"/>
        <v>0.92085198077241837</v>
      </c>
      <c r="J1053" s="51">
        <f t="shared" ca="1" si="128"/>
        <v>1</v>
      </c>
      <c r="K1053" s="47">
        <f t="shared" si="129"/>
        <v>111.38</v>
      </c>
      <c r="L1053" s="47">
        <f t="shared" si="130"/>
        <v>111.63</v>
      </c>
      <c r="M1053" s="47">
        <f t="shared" si="131"/>
        <v>110.49</v>
      </c>
      <c r="N1053" s="47">
        <f t="shared" si="132"/>
        <v>111.11</v>
      </c>
      <c r="O1053" s="48">
        <f t="shared" ca="1" si="133"/>
        <v>192910100</v>
      </c>
    </row>
    <row r="1054" spans="1:15" x14ac:dyDescent="0.25">
      <c r="A1054">
        <v>1039</v>
      </c>
      <c r="B1054" s="85">
        <v>40288</v>
      </c>
      <c r="C1054" s="47">
        <v>120.56</v>
      </c>
      <c r="D1054" s="47">
        <v>120.98</v>
      </c>
      <c r="E1054" s="47">
        <v>119.87</v>
      </c>
      <c r="F1054" s="47">
        <v>120.88</v>
      </c>
      <c r="G1054" s="48">
        <v>157708000</v>
      </c>
      <c r="H1054" s="47">
        <v>111.32</v>
      </c>
      <c r="I1054" s="51">
        <f t="shared" si="127"/>
        <v>0.92091330244870939</v>
      </c>
      <c r="J1054" s="51">
        <f t="shared" ca="1" si="128"/>
        <v>1</v>
      </c>
      <c r="K1054" s="47">
        <f t="shared" si="129"/>
        <v>111.03</v>
      </c>
      <c r="L1054" s="47">
        <f t="shared" si="130"/>
        <v>111.41</v>
      </c>
      <c r="M1054" s="47">
        <f t="shared" si="131"/>
        <v>110.39</v>
      </c>
      <c r="N1054" s="47">
        <f t="shared" si="132"/>
        <v>111.32</v>
      </c>
      <c r="O1054" s="48">
        <f t="shared" ca="1" si="133"/>
        <v>157708000</v>
      </c>
    </row>
    <row r="1055" spans="1:15" x14ac:dyDescent="0.25">
      <c r="A1055">
        <v>1040</v>
      </c>
      <c r="B1055" s="85">
        <v>40287</v>
      </c>
      <c r="C1055" s="47">
        <v>119.01</v>
      </c>
      <c r="D1055" s="47">
        <v>119.93</v>
      </c>
      <c r="E1055" s="47">
        <v>118.47</v>
      </c>
      <c r="F1055" s="47">
        <v>119.81</v>
      </c>
      <c r="G1055" s="48">
        <v>217947800</v>
      </c>
      <c r="H1055" s="47">
        <v>110.33</v>
      </c>
      <c r="I1055" s="51">
        <f t="shared" si="127"/>
        <v>0.92087471830398127</v>
      </c>
      <c r="J1055" s="51">
        <f t="shared" ca="1" si="128"/>
        <v>1</v>
      </c>
      <c r="K1055" s="47">
        <f t="shared" si="129"/>
        <v>109.59</v>
      </c>
      <c r="L1055" s="47">
        <f t="shared" si="130"/>
        <v>110.44</v>
      </c>
      <c r="M1055" s="47">
        <f t="shared" si="131"/>
        <v>109.1</v>
      </c>
      <c r="N1055" s="47">
        <f t="shared" si="132"/>
        <v>110.33</v>
      </c>
      <c r="O1055" s="48">
        <f t="shared" ca="1" si="133"/>
        <v>217947800</v>
      </c>
    </row>
    <row r="1056" spans="1:15" x14ac:dyDescent="0.25">
      <c r="A1056">
        <v>1041</v>
      </c>
      <c r="B1056" s="85">
        <v>40284</v>
      </c>
      <c r="C1056" s="47">
        <v>120.86</v>
      </c>
      <c r="D1056" s="47">
        <v>121.29</v>
      </c>
      <c r="E1056" s="47">
        <v>118.75</v>
      </c>
      <c r="F1056" s="47">
        <v>119.36</v>
      </c>
      <c r="G1056" s="48">
        <v>366786700</v>
      </c>
      <c r="H1056" s="47">
        <v>109.92</v>
      </c>
      <c r="I1056" s="51">
        <f t="shared" si="127"/>
        <v>0.92091152815013411</v>
      </c>
      <c r="J1056" s="51">
        <f t="shared" ca="1" si="128"/>
        <v>1</v>
      </c>
      <c r="K1056" s="47">
        <f t="shared" si="129"/>
        <v>111.3</v>
      </c>
      <c r="L1056" s="47">
        <f t="shared" si="130"/>
        <v>111.7</v>
      </c>
      <c r="M1056" s="47">
        <f t="shared" si="131"/>
        <v>109.36</v>
      </c>
      <c r="N1056" s="47">
        <f t="shared" si="132"/>
        <v>109.92</v>
      </c>
      <c r="O1056" s="48">
        <f t="shared" ca="1" si="133"/>
        <v>366786700</v>
      </c>
    </row>
    <row r="1057" spans="1:15" x14ac:dyDescent="0.25">
      <c r="A1057">
        <v>1042</v>
      </c>
      <c r="B1057" s="85">
        <v>40283</v>
      </c>
      <c r="C1057" s="47">
        <v>120.99</v>
      </c>
      <c r="D1057" s="47">
        <v>121.57</v>
      </c>
      <c r="E1057" s="47">
        <v>120.95</v>
      </c>
      <c r="F1057" s="47">
        <v>121.29</v>
      </c>
      <c r="G1057" s="48">
        <v>144615300</v>
      </c>
      <c r="H1057" s="47">
        <v>111.69</v>
      </c>
      <c r="I1057" s="51">
        <f t="shared" si="127"/>
        <v>0.92085085332673755</v>
      </c>
      <c r="J1057" s="51">
        <f t="shared" ca="1" si="128"/>
        <v>1</v>
      </c>
      <c r="K1057" s="47">
        <f t="shared" si="129"/>
        <v>111.41</v>
      </c>
      <c r="L1057" s="47">
        <f t="shared" si="130"/>
        <v>111.95</v>
      </c>
      <c r="M1057" s="47">
        <f t="shared" si="131"/>
        <v>111.38</v>
      </c>
      <c r="N1057" s="47">
        <f t="shared" si="132"/>
        <v>111.69</v>
      </c>
      <c r="O1057" s="48">
        <f t="shared" ca="1" si="133"/>
        <v>144615300</v>
      </c>
    </row>
    <row r="1058" spans="1:15" x14ac:dyDescent="0.25">
      <c r="A1058">
        <v>1043</v>
      </c>
      <c r="B1058" s="85">
        <v>40282</v>
      </c>
      <c r="C1058" s="47">
        <v>120.27</v>
      </c>
      <c r="D1058" s="47">
        <v>121.19</v>
      </c>
      <c r="E1058" s="47">
        <v>120.08</v>
      </c>
      <c r="F1058" s="47">
        <v>121.19</v>
      </c>
      <c r="G1058" s="48">
        <v>161609000</v>
      </c>
      <c r="H1058" s="47">
        <v>111.6</v>
      </c>
      <c r="I1058" s="51">
        <f t="shared" si="127"/>
        <v>0.92086805842066177</v>
      </c>
      <c r="J1058" s="51">
        <f t="shared" ca="1" si="128"/>
        <v>1</v>
      </c>
      <c r="K1058" s="47">
        <f t="shared" si="129"/>
        <v>110.75</v>
      </c>
      <c r="L1058" s="47">
        <f t="shared" si="130"/>
        <v>111.6</v>
      </c>
      <c r="M1058" s="47">
        <f t="shared" si="131"/>
        <v>110.58</v>
      </c>
      <c r="N1058" s="47">
        <f t="shared" si="132"/>
        <v>111.6</v>
      </c>
      <c r="O1058" s="48">
        <f t="shared" ca="1" si="133"/>
        <v>161609000</v>
      </c>
    </row>
    <row r="1059" spans="1:15" x14ac:dyDescent="0.25">
      <c r="A1059">
        <v>1044</v>
      </c>
      <c r="B1059" s="85">
        <v>40281</v>
      </c>
      <c r="C1059" s="47">
        <v>119.62</v>
      </c>
      <c r="D1059" s="47">
        <v>120.04</v>
      </c>
      <c r="E1059" s="47">
        <v>119</v>
      </c>
      <c r="F1059" s="47">
        <v>119.83</v>
      </c>
      <c r="G1059" s="48">
        <v>125043600</v>
      </c>
      <c r="H1059" s="47">
        <v>110.35</v>
      </c>
      <c r="I1059" s="51">
        <f t="shared" si="127"/>
        <v>0.92088792455979296</v>
      </c>
      <c r="J1059" s="51">
        <f t="shared" ca="1" si="128"/>
        <v>1</v>
      </c>
      <c r="K1059" s="47">
        <f t="shared" si="129"/>
        <v>110.16</v>
      </c>
      <c r="L1059" s="47">
        <f t="shared" si="130"/>
        <v>110.54</v>
      </c>
      <c r="M1059" s="47">
        <f t="shared" si="131"/>
        <v>109.59</v>
      </c>
      <c r="N1059" s="47">
        <f t="shared" si="132"/>
        <v>110.35</v>
      </c>
      <c r="O1059" s="48">
        <f t="shared" ca="1" si="133"/>
        <v>125043600</v>
      </c>
    </row>
    <row r="1060" spans="1:15" x14ac:dyDescent="0.25">
      <c r="A1060">
        <v>1045</v>
      </c>
      <c r="B1060" s="85">
        <v>40280</v>
      </c>
      <c r="C1060" s="47">
        <v>119.7</v>
      </c>
      <c r="D1060" s="47">
        <v>120.05</v>
      </c>
      <c r="E1060" s="47">
        <v>119.56</v>
      </c>
      <c r="F1060" s="47">
        <v>119.74</v>
      </c>
      <c r="G1060" s="48">
        <v>110279000</v>
      </c>
      <c r="H1060" s="47">
        <v>110.27</v>
      </c>
      <c r="I1060" s="51">
        <f t="shared" si="127"/>
        <v>0.9209119759478871</v>
      </c>
      <c r="J1060" s="51">
        <f t="shared" ca="1" si="128"/>
        <v>1</v>
      </c>
      <c r="K1060" s="47">
        <f t="shared" si="129"/>
        <v>110.23</v>
      </c>
      <c r="L1060" s="47">
        <f t="shared" si="130"/>
        <v>110.56</v>
      </c>
      <c r="M1060" s="47">
        <f t="shared" si="131"/>
        <v>110.1</v>
      </c>
      <c r="N1060" s="47">
        <f t="shared" si="132"/>
        <v>110.27</v>
      </c>
      <c r="O1060" s="48">
        <f t="shared" ca="1" si="133"/>
        <v>110279000</v>
      </c>
    </row>
    <row r="1061" spans="1:15" x14ac:dyDescent="0.25">
      <c r="A1061">
        <v>1046</v>
      </c>
      <c r="B1061" s="85">
        <v>40277</v>
      </c>
      <c r="C1061" s="47">
        <v>119.02</v>
      </c>
      <c r="D1061" s="47">
        <v>119.6</v>
      </c>
      <c r="E1061" s="47">
        <v>118.8</v>
      </c>
      <c r="F1061" s="47">
        <v>119.55</v>
      </c>
      <c r="G1061" s="48">
        <v>133006500</v>
      </c>
      <c r="H1061" s="47">
        <v>110.09</v>
      </c>
      <c r="I1061" s="51">
        <f t="shared" si="127"/>
        <v>0.92086992890004182</v>
      </c>
      <c r="J1061" s="51">
        <f t="shared" ca="1" si="128"/>
        <v>1</v>
      </c>
      <c r="K1061" s="47">
        <f t="shared" si="129"/>
        <v>109.6</v>
      </c>
      <c r="L1061" s="47">
        <f t="shared" si="130"/>
        <v>110.14</v>
      </c>
      <c r="M1061" s="47">
        <f t="shared" si="131"/>
        <v>109.4</v>
      </c>
      <c r="N1061" s="47">
        <f t="shared" si="132"/>
        <v>110.09</v>
      </c>
      <c r="O1061" s="48">
        <f t="shared" ca="1" si="133"/>
        <v>133006500</v>
      </c>
    </row>
    <row r="1062" spans="1:15" x14ac:dyDescent="0.25">
      <c r="A1062">
        <v>1047</v>
      </c>
      <c r="B1062" s="85">
        <v>40276</v>
      </c>
      <c r="C1062" s="47">
        <v>117.95</v>
      </c>
      <c r="D1062" s="47">
        <v>118.97</v>
      </c>
      <c r="E1062" s="47">
        <v>117.6</v>
      </c>
      <c r="F1062" s="47">
        <v>118.77</v>
      </c>
      <c r="G1062" s="48">
        <v>158704000</v>
      </c>
      <c r="H1062" s="47">
        <v>109.37</v>
      </c>
      <c r="I1062" s="51">
        <f t="shared" si="127"/>
        <v>0.92085543487412658</v>
      </c>
      <c r="J1062" s="51">
        <f t="shared" ca="1" si="128"/>
        <v>1</v>
      </c>
      <c r="K1062" s="47">
        <f t="shared" si="129"/>
        <v>108.61</v>
      </c>
      <c r="L1062" s="47">
        <f t="shared" si="130"/>
        <v>109.55</v>
      </c>
      <c r="M1062" s="47">
        <f t="shared" si="131"/>
        <v>108.29</v>
      </c>
      <c r="N1062" s="47">
        <f t="shared" si="132"/>
        <v>109.37</v>
      </c>
      <c r="O1062" s="48">
        <f t="shared" ca="1" si="133"/>
        <v>158704000</v>
      </c>
    </row>
    <row r="1063" spans="1:15" x14ac:dyDescent="0.25">
      <c r="A1063">
        <v>1048</v>
      </c>
      <c r="B1063" s="85">
        <v>40275</v>
      </c>
      <c r="C1063" s="47">
        <v>118.8</v>
      </c>
      <c r="D1063" s="47">
        <v>119.36</v>
      </c>
      <c r="E1063" s="47">
        <v>117.81</v>
      </c>
      <c r="F1063" s="47">
        <v>118.36</v>
      </c>
      <c r="G1063" s="48">
        <v>184576300</v>
      </c>
      <c r="H1063" s="47">
        <v>109</v>
      </c>
      <c r="I1063" s="51">
        <f t="shared" si="127"/>
        <v>0.9209192294694154</v>
      </c>
      <c r="J1063" s="51">
        <f t="shared" ca="1" si="128"/>
        <v>1</v>
      </c>
      <c r="K1063" s="47">
        <f t="shared" si="129"/>
        <v>109.41</v>
      </c>
      <c r="L1063" s="47">
        <f t="shared" si="130"/>
        <v>109.92</v>
      </c>
      <c r="M1063" s="47">
        <f t="shared" si="131"/>
        <v>108.49</v>
      </c>
      <c r="N1063" s="47">
        <f t="shared" si="132"/>
        <v>109</v>
      </c>
      <c r="O1063" s="48">
        <f t="shared" ca="1" si="133"/>
        <v>184576300</v>
      </c>
    </row>
    <row r="1064" spans="1:15" x14ac:dyDescent="0.25">
      <c r="A1064">
        <v>1049</v>
      </c>
      <c r="B1064" s="85">
        <v>40274</v>
      </c>
      <c r="C1064" s="47">
        <v>118.42</v>
      </c>
      <c r="D1064" s="47">
        <v>119.25</v>
      </c>
      <c r="E1064" s="47">
        <v>118.29</v>
      </c>
      <c r="F1064" s="47">
        <v>119.04</v>
      </c>
      <c r="G1064" s="48">
        <v>110384200</v>
      </c>
      <c r="H1064" s="47">
        <v>109.62</v>
      </c>
      <c r="I1064" s="51">
        <f t="shared" si="127"/>
        <v>0.920866935483871</v>
      </c>
      <c r="J1064" s="51">
        <f t="shared" ca="1" si="128"/>
        <v>1</v>
      </c>
      <c r="K1064" s="47">
        <f t="shared" si="129"/>
        <v>109.05</v>
      </c>
      <c r="L1064" s="47">
        <f t="shared" si="130"/>
        <v>109.81</v>
      </c>
      <c r="M1064" s="47">
        <f t="shared" si="131"/>
        <v>108.93</v>
      </c>
      <c r="N1064" s="47">
        <f t="shared" si="132"/>
        <v>109.62</v>
      </c>
      <c r="O1064" s="48">
        <f t="shared" ca="1" si="133"/>
        <v>110384200</v>
      </c>
    </row>
    <row r="1065" spans="1:15" x14ac:dyDescent="0.25">
      <c r="A1065">
        <v>1050</v>
      </c>
      <c r="B1065" s="85">
        <v>40273</v>
      </c>
      <c r="C1065" s="47">
        <v>118.25</v>
      </c>
      <c r="D1065" s="47">
        <v>118.84</v>
      </c>
      <c r="E1065" s="47">
        <v>117.92</v>
      </c>
      <c r="F1065" s="47">
        <v>118.76</v>
      </c>
      <c r="G1065" s="48">
        <v>105847600</v>
      </c>
      <c r="H1065" s="47">
        <v>109.36</v>
      </c>
      <c r="I1065" s="51">
        <f t="shared" si="127"/>
        <v>0.92084877062984161</v>
      </c>
      <c r="J1065" s="51">
        <f t="shared" ca="1" si="128"/>
        <v>1</v>
      </c>
      <c r="K1065" s="47">
        <f t="shared" si="129"/>
        <v>108.89</v>
      </c>
      <c r="L1065" s="47">
        <f t="shared" si="130"/>
        <v>109.43</v>
      </c>
      <c r="M1065" s="47">
        <f t="shared" si="131"/>
        <v>108.59</v>
      </c>
      <c r="N1065" s="47">
        <f t="shared" si="132"/>
        <v>109.36</v>
      </c>
      <c r="O1065" s="48">
        <f t="shared" ca="1" si="133"/>
        <v>105847600</v>
      </c>
    </row>
    <row r="1066" spans="1:15" x14ac:dyDescent="0.25">
      <c r="A1066">
        <v>1051</v>
      </c>
      <c r="B1066" s="85">
        <v>40269</v>
      </c>
      <c r="C1066" s="47">
        <v>117.8</v>
      </c>
      <c r="D1066" s="47">
        <v>118.25</v>
      </c>
      <c r="E1066" s="47">
        <v>117.1</v>
      </c>
      <c r="F1066" s="47">
        <v>117.8</v>
      </c>
      <c r="G1066" s="48">
        <v>161215200</v>
      </c>
      <c r="H1066" s="47">
        <v>108.48</v>
      </c>
      <c r="I1066" s="51">
        <f t="shared" si="127"/>
        <v>0.92088285229202038</v>
      </c>
      <c r="J1066" s="51">
        <f t="shared" ca="1" si="128"/>
        <v>1</v>
      </c>
      <c r="K1066" s="47">
        <f t="shared" si="129"/>
        <v>108.48</v>
      </c>
      <c r="L1066" s="47">
        <f t="shared" si="130"/>
        <v>108.89</v>
      </c>
      <c r="M1066" s="47">
        <f t="shared" si="131"/>
        <v>107.84</v>
      </c>
      <c r="N1066" s="47">
        <f t="shared" si="132"/>
        <v>108.48</v>
      </c>
      <c r="O1066" s="48">
        <f t="shared" ca="1" si="133"/>
        <v>161215200</v>
      </c>
    </row>
    <row r="1067" spans="1:15" x14ac:dyDescent="0.25">
      <c r="A1067">
        <v>1052</v>
      </c>
      <c r="B1067" s="85">
        <v>40268</v>
      </c>
      <c r="C1067" s="47">
        <v>116.95</v>
      </c>
      <c r="D1067" s="47">
        <v>117.52</v>
      </c>
      <c r="E1067" s="47">
        <v>116.61</v>
      </c>
      <c r="F1067" s="47">
        <v>117</v>
      </c>
      <c r="G1067" s="48">
        <v>161078700</v>
      </c>
      <c r="H1067" s="47">
        <v>107.74</v>
      </c>
      <c r="I1067" s="51">
        <f t="shared" si="127"/>
        <v>0.92085470085470078</v>
      </c>
      <c r="J1067" s="51">
        <f t="shared" ca="1" si="128"/>
        <v>1</v>
      </c>
      <c r="K1067" s="47">
        <f t="shared" si="129"/>
        <v>107.69</v>
      </c>
      <c r="L1067" s="47">
        <f t="shared" si="130"/>
        <v>108.22</v>
      </c>
      <c r="M1067" s="47">
        <f t="shared" si="131"/>
        <v>107.38</v>
      </c>
      <c r="N1067" s="47">
        <f t="shared" si="132"/>
        <v>107.74</v>
      </c>
      <c r="O1067" s="48">
        <f t="shared" ca="1" si="133"/>
        <v>161078700</v>
      </c>
    </row>
    <row r="1068" spans="1:15" x14ac:dyDescent="0.25">
      <c r="A1068">
        <v>1053</v>
      </c>
      <c r="B1068" s="85">
        <v>40267</v>
      </c>
      <c r="C1068" s="47">
        <v>117.46</v>
      </c>
      <c r="D1068" s="47">
        <v>117.83</v>
      </c>
      <c r="E1068" s="47">
        <v>116.91</v>
      </c>
      <c r="F1068" s="47">
        <v>117.4</v>
      </c>
      <c r="G1068" s="48">
        <v>145772500</v>
      </c>
      <c r="H1068" s="47">
        <v>108.11</v>
      </c>
      <c r="I1068" s="51">
        <f t="shared" si="127"/>
        <v>0.92086882453151608</v>
      </c>
      <c r="J1068" s="51">
        <f t="shared" ca="1" si="128"/>
        <v>1</v>
      </c>
      <c r="K1068" s="47">
        <f t="shared" si="129"/>
        <v>108.17</v>
      </c>
      <c r="L1068" s="47">
        <f t="shared" si="130"/>
        <v>108.51</v>
      </c>
      <c r="M1068" s="47">
        <f t="shared" si="131"/>
        <v>107.66</v>
      </c>
      <c r="N1068" s="47">
        <f t="shared" si="132"/>
        <v>108.11</v>
      </c>
      <c r="O1068" s="48">
        <f t="shared" ca="1" si="133"/>
        <v>145772500</v>
      </c>
    </row>
    <row r="1069" spans="1:15" x14ac:dyDescent="0.25">
      <c r="A1069">
        <v>1054</v>
      </c>
      <c r="B1069" s="85">
        <v>40266</v>
      </c>
      <c r="C1069" s="47">
        <v>117.17</v>
      </c>
      <c r="D1069" s="47">
        <v>117.53</v>
      </c>
      <c r="E1069" s="47">
        <v>116.69</v>
      </c>
      <c r="F1069" s="47">
        <v>117.32</v>
      </c>
      <c r="G1069" s="48">
        <v>134513500</v>
      </c>
      <c r="H1069" s="47">
        <v>108.04</v>
      </c>
      <c r="I1069" s="51">
        <f t="shared" si="127"/>
        <v>0.9209001022843506</v>
      </c>
      <c r="J1069" s="51">
        <f t="shared" ca="1" si="128"/>
        <v>1</v>
      </c>
      <c r="K1069" s="47">
        <f t="shared" si="129"/>
        <v>107.9</v>
      </c>
      <c r="L1069" s="47">
        <f t="shared" si="130"/>
        <v>108.23</v>
      </c>
      <c r="M1069" s="47">
        <f t="shared" si="131"/>
        <v>107.46</v>
      </c>
      <c r="N1069" s="47">
        <f t="shared" si="132"/>
        <v>108.04</v>
      </c>
      <c r="O1069" s="48">
        <f t="shared" ca="1" si="133"/>
        <v>134513500</v>
      </c>
    </row>
    <row r="1070" spans="1:15" x14ac:dyDescent="0.25">
      <c r="A1070">
        <v>1055</v>
      </c>
      <c r="B1070" s="85">
        <v>40263</v>
      </c>
      <c r="C1070" s="47">
        <v>116.87</v>
      </c>
      <c r="D1070" s="47">
        <v>117.42</v>
      </c>
      <c r="E1070" s="47">
        <v>116.12</v>
      </c>
      <c r="F1070" s="47">
        <v>116.58</v>
      </c>
      <c r="G1070" s="48">
        <v>205808500</v>
      </c>
      <c r="H1070" s="47">
        <v>107.36</v>
      </c>
      <c r="I1070" s="51">
        <f t="shared" si="127"/>
        <v>0.92091267798936349</v>
      </c>
      <c r="J1070" s="51">
        <f t="shared" ca="1" si="128"/>
        <v>1</v>
      </c>
      <c r="K1070" s="47">
        <f t="shared" si="129"/>
        <v>107.63</v>
      </c>
      <c r="L1070" s="47">
        <f t="shared" si="130"/>
        <v>108.13</v>
      </c>
      <c r="M1070" s="47">
        <f t="shared" si="131"/>
        <v>106.94</v>
      </c>
      <c r="N1070" s="47">
        <f t="shared" si="132"/>
        <v>107.36</v>
      </c>
      <c r="O1070" s="48">
        <f t="shared" ca="1" si="133"/>
        <v>205808500</v>
      </c>
    </row>
    <row r="1071" spans="1:15" x14ac:dyDescent="0.25">
      <c r="A1071">
        <v>1056</v>
      </c>
      <c r="B1071" s="85">
        <v>40262</v>
      </c>
      <c r="C1071" s="47">
        <v>117.63</v>
      </c>
      <c r="D1071" s="47">
        <v>118.17</v>
      </c>
      <c r="E1071" s="47">
        <v>116.51</v>
      </c>
      <c r="F1071" s="47">
        <v>116.65</v>
      </c>
      <c r="G1071" s="48">
        <v>223396300</v>
      </c>
      <c r="H1071" s="47">
        <v>107.42</v>
      </c>
      <c r="I1071" s="51">
        <f t="shared" si="127"/>
        <v>0.92087441063009001</v>
      </c>
      <c r="J1071" s="51">
        <f t="shared" ca="1" si="128"/>
        <v>1</v>
      </c>
      <c r="K1071" s="47">
        <f t="shared" si="129"/>
        <v>108.32</v>
      </c>
      <c r="L1071" s="47">
        <f t="shared" si="130"/>
        <v>108.82</v>
      </c>
      <c r="M1071" s="47">
        <f t="shared" si="131"/>
        <v>107.29</v>
      </c>
      <c r="N1071" s="47">
        <f t="shared" si="132"/>
        <v>107.42</v>
      </c>
      <c r="O1071" s="48">
        <f t="shared" ca="1" si="133"/>
        <v>223396300</v>
      </c>
    </row>
    <row r="1072" spans="1:15" x14ac:dyDescent="0.25">
      <c r="A1072">
        <v>1057</v>
      </c>
      <c r="B1072" s="85">
        <v>40261</v>
      </c>
      <c r="C1072" s="47">
        <v>116.97</v>
      </c>
      <c r="D1072" s="47">
        <v>117.43</v>
      </c>
      <c r="E1072" s="47">
        <v>115.58</v>
      </c>
      <c r="F1072" s="47">
        <v>116.84</v>
      </c>
      <c r="G1072" s="48">
        <v>196072600</v>
      </c>
      <c r="H1072" s="47">
        <v>107.6</v>
      </c>
      <c r="I1072" s="51">
        <f t="shared" si="127"/>
        <v>0.92091749400890099</v>
      </c>
      <c r="J1072" s="51">
        <f t="shared" ca="1" si="128"/>
        <v>1</v>
      </c>
      <c r="K1072" s="47">
        <f t="shared" si="129"/>
        <v>107.72</v>
      </c>
      <c r="L1072" s="47">
        <f t="shared" si="130"/>
        <v>108.14</v>
      </c>
      <c r="M1072" s="47">
        <f t="shared" si="131"/>
        <v>106.44</v>
      </c>
      <c r="N1072" s="47">
        <f t="shared" si="132"/>
        <v>107.6</v>
      </c>
      <c r="O1072" s="48">
        <f t="shared" ca="1" si="133"/>
        <v>196072600</v>
      </c>
    </row>
    <row r="1073" spans="1:15" x14ac:dyDescent="0.25">
      <c r="A1073">
        <v>1058</v>
      </c>
      <c r="B1073" s="85">
        <v>40260</v>
      </c>
      <c r="C1073" s="47">
        <v>116.76</v>
      </c>
      <c r="D1073" s="47">
        <v>117.51</v>
      </c>
      <c r="E1073" s="47">
        <v>116.38</v>
      </c>
      <c r="F1073" s="47">
        <v>117.41</v>
      </c>
      <c r="G1073" s="48">
        <v>182941600</v>
      </c>
      <c r="H1073" s="47">
        <v>108.12</v>
      </c>
      <c r="I1073" s="51">
        <f t="shared" si="127"/>
        <v>0.92087556426198802</v>
      </c>
      <c r="J1073" s="51">
        <f t="shared" ca="1" si="128"/>
        <v>1</v>
      </c>
      <c r="K1073" s="47">
        <f t="shared" si="129"/>
        <v>107.52</v>
      </c>
      <c r="L1073" s="47">
        <f t="shared" si="130"/>
        <v>108.21</v>
      </c>
      <c r="M1073" s="47">
        <f t="shared" si="131"/>
        <v>107.17</v>
      </c>
      <c r="N1073" s="47">
        <f t="shared" si="132"/>
        <v>108.12</v>
      </c>
      <c r="O1073" s="48">
        <f t="shared" ca="1" si="133"/>
        <v>182941600</v>
      </c>
    </row>
    <row r="1074" spans="1:15" x14ac:dyDescent="0.25">
      <c r="A1074">
        <v>1059</v>
      </c>
      <c r="B1074" s="85">
        <v>40259</v>
      </c>
      <c r="C1074" s="47">
        <v>115.31</v>
      </c>
      <c r="D1074" s="47">
        <v>116.8</v>
      </c>
      <c r="E1074" s="47">
        <v>115.24</v>
      </c>
      <c r="F1074" s="47">
        <v>116.59</v>
      </c>
      <c r="G1074" s="48">
        <v>184477800</v>
      </c>
      <c r="H1074" s="47">
        <v>107.37</v>
      </c>
      <c r="I1074" s="51">
        <f t="shared" si="127"/>
        <v>0.92091946136032254</v>
      </c>
      <c r="J1074" s="51">
        <f t="shared" ca="1" si="128"/>
        <v>1</v>
      </c>
      <c r="K1074" s="47">
        <f t="shared" si="129"/>
        <v>106.19</v>
      </c>
      <c r="L1074" s="47">
        <f t="shared" si="130"/>
        <v>107.56</v>
      </c>
      <c r="M1074" s="47">
        <f t="shared" si="131"/>
        <v>106.13</v>
      </c>
      <c r="N1074" s="47">
        <f t="shared" si="132"/>
        <v>107.37</v>
      </c>
      <c r="O1074" s="48">
        <f t="shared" ca="1" si="133"/>
        <v>184477800</v>
      </c>
    </row>
    <row r="1075" spans="1:15" x14ac:dyDescent="0.25">
      <c r="A1075">
        <v>1060</v>
      </c>
      <c r="B1075" s="85">
        <v>40256</v>
      </c>
      <c r="C1075" s="47">
        <v>115.97</v>
      </c>
      <c r="D1075" s="47">
        <v>117.29</v>
      </c>
      <c r="E1075" s="47">
        <v>115.52</v>
      </c>
      <c r="F1075" s="47">
        <v>115.97</v>
      </c>
      <c r="G1075" s="48">
        <v>226641100</v>
      </c>
      <c r="H1075" s="47">
        <v>106.79</v>
      </c>
      <c r="I1075" s="51">
        <f t="shared" si="127"/>
        <v>0.92084159696473233</v>
      </c>
      <c r="J1075" s="51">
        <f t="shared" ca="1" si="128"/>
        <v>1</v>
      </c>
      <c r="K1075" s="47">
        <f t="shared" si="129"/>
        <v>106.79</v>
      </c>
      <c r="L1075" s="47">
        <f t="shared" si="130"/>
        <v>108.01</v>
      </c>
      <c r="M1075" s="47">
        <f t="shared" si="131"/>
        <v>106.38</v>
      </c>
      <c r="N1075" s="47">
        <f t="shared" si="132"/>
        <v>106.79</v>
      </c>
      <c r="O1075" s="48">
        <f t="shared" ca="1" si="133"/>
        <v>226641100</v>
      </c>
    </row>
    <row r="1076" spans="1:15" x14ac:dyDescent="0.25">
      <c r="A1076">
        <v>1061</v>
      </c>
      <c r="B1076" s="85">
        <v>40255</v>
      </c>
      <c r="C1076" s="47">
        <v>117.11</v>
      </c>
      <c r="D1076" s="47">
        <v>117.27</v>
      </c>
      <c r="E1076" s="47">
        <v>116.57</v>
      </c>
      <c r="F1076" s="47">
        <v>117.04</v>
      </c>
      <c r="G1076" s="48">
        <v>196509100</v>
      </c>
      <c r="H1076" s="47">
        <v>107.34</v>
      </c>
      <c r="I1076" s="51">
        <f t="shared" si="127"/>
        <v>0.91712235133287767</v>
      </c>
      <c r="J1076" s="51">
        <f t="shared" ca="1" si="128"/>
        <v>1</v>
      </c>
      <c r="K1076" s="47">
        <f t="shared" si="129"/>
        <v>107.4</v>
      </c>
      <c r="L1076" s="47">
        <f t="shared" si="130"/>
        <v>107.55</v>
      </c>
      <c r="M1076" s="47">
        <f t="shared" si="131"/>
        <v>106.91</v>
      </c>
      <c r="N1076" s="47">
        <f t="shared" si="132"/>
        <v>107.34</v>
      </c>
      <c r="O1076" s="48">
        <f t="shared" ca="1" si="133"/>
        <v>196509100</v>
      </c>
    </row>
    <row r="1077" spans="1:15" x14ac:dyDescent="0.25">
      <c r="A1077">
        <v>1062</v>
      </c>
      <c r="B1077" s="85">
        <v>40254</v>
      </c>
      <c r="C1077" s="47">
        <v>116.76</v>
      </c>
      <c r="D1077" s="47">
        <v>117.48</v>
      </c>
      <c r="E1077" s="47">
        <v>116.42</v>
      </c>
      <c r="F1077" s="47">
        <v>117.1</v>
      </c>
      <c r="G1077" s="48">
        <v>177468100</v>
      </c>
      <c r="H1077" s="47">
        <v>107.39</v>
      </c>
      <c r="I1077" s="51">
        <f t="shared" si="127"/>
        <v>0.9170794192997439</v>
      </c>
      <c r="J1077" s="51">
        <f t="shared" ca="1" si="128"/>
        <v>1</v>
      </c>
      <c r="K1077" s="47">
        <f t="shared" si="129"/>
        <v>107.08</v>
      </c>
      <c r="L1077" s="47">
        <f t="shared" si="130"/>
        <v>107.74</v>
      </c>
      <c r="M1077" s="47">
        <f t="shared" si="131"/>
        <v>106.77</v>
      </c>
      <c r="N1077" s="47">
        <f t="shared" si="132"/>
        <v>107.39</v>
      </c>
      <c r="O1077" s="48">
        <f t="shared" ca="1" si="133"/>
        <v>177468100</v>
      </c>
    </row>
    <row r="1078" spans="1:15" x14ac:dyDescent="0.25">
      <c r="A1078">
        <v>1063</v>
      </c>
      <c r="B1078" s="85">
        <v>40253</v>
      </c>
      <c r="C1078" s="47">
        <v>115.81</v>
      </c>
      <c r="D1078" s="47">
        <v>116.52</v>
      </c>
      <c r="E1078" s="47">
        <v>115.49</v>
      </c>
      <c r="F1078" s="47">
        <v>116.41</v>
      </c>
      <c r="G1078" s="48">
        <v>168673000</v>
      </c>
      <c r="H1078" s="47">
        <v>106.76</v>
      </c>
      <c r="I1078" s="51">
        <f t="shared" si="127"/>
        <v>0.91710334163731644</v>
      </c>
      <c r="J1078" s="51">
        <f t="shared" ca="1" si="128"/>
        <v>1</v>
      </c>
      <c r="K1078" s="47">
        <f t="shared" si="129"/>
        <v>106.21</v>
      </c>
      <c r="L1078" s="47">
        <f t="shared" si="130"/>
        <v>106.86</v>
      </c>
      <c r="M1078" s="47">
        <f t="shared" si="131"/>
        <v>105.92</v>
      </c>
      <c r="N1078" s="47">
        <f t="shared" si="132"/>
        <v>106.76</v>
      </c>
      <c r="O1078" s="48">
        <f t="shared" ca="1" si="133"/>
        <v>168673000</v>
      </c>
    </row>
    <row r="1079" spans="1:15" x14ac:dyDescent="0.25">
      <c r="A1079">
        <v>1064</v>
      </c>
      <c r="B1079" s="85">
        <v>40252</v>
      </c>
      <c r="C1079" s="47">
        <v>115.26</v>
      </c>
      <c r="D1079" s="47">
        <v>115.57</v>
      </c>
      <c r="E1079" s="47">
        <v>114.6</v>
      </c>
      <c r="F1079" s="47">
        <v>115.49</v>
      </c>
      <c r="G1079" s="48">
        <v>146816800</v>
      </c>
      <c r="H1079" s="47">
        <v>105.92</v>
      </c>
      <c r="I1079" s="51">
        <f t="shared" si="127"/>
        <v>0.91713568274309465</v>
      </c>
      <c r="J1079" s="51">
        <f t="shared" ca="1" si="128"/>
        <v>1</v>
      </c>
      <c r="K1079" s="47">
        <f t="shared" si="129"/>
        <v>105.71</v>
      </c>
      <c r="L1079" s="47">
        <f t="shared" si="130"/>
        <v>105.99</v>
      </c>
      <c r="M1079" s="47">
        <f t="shared" si="131"/>
        <v>105.1</v>
      </c>
      <c r="N1079" s="47">
        <f t="shared" si="132"/>
        <v>105.92</v>
      </c>
      <c r="O1079" s="48">
        <f t="shared" ca="1" si="133"/>
        <v>146816800</v>
      </c>
    </row>
    <row r="1080" spans="1:15" x14ac:dyDescent="0.25">
      <c r="A1080">
        <v>1065</v>
      </c>
      <c r="B1080" s="85">
        <v>40249</v>
      </c>
      <c r="C1080" s="47">
        <v>115.95</v>
      </c>
      <c r="D1080" s="47">
        <v>115.97</v>
      </c>
      <c r="E1080" s="47">
        <v>115.14</v>
      </c>
      <c r="F1080" s="47">
        <v>115.46</v>
      </c>
      <c r="G1080" s="48">
        <v>162074800</v>
      </c>
      <c r="H1080" s="47">
        <v>105.89</v>
      </c>
      <c r="I1080" s="51">
        <f t="shared" si="127"/>
        <v>0.91711415208730307</v>
      </c>
      <c r="J1080" s="51">
        <f t="shared" ca="1" si="128"/>
        <v>1</v>
      </c>
      <c r="K1080" s="47">
        <f t="shared" si="129"/>
        <v>106.34</v>
      </c>
      <c r="L1080" s="47">
        <f t="shared" si="130"/>
        <v>106.36</v>
      </c>
      <c r="M1080" s="47">
        <f t="shared" si="131"/>
        <v>105.6</v>
      </c>
      <c r="N1080" s="47">
        <f t="shared" si="132"/>
        <v>105.89</v>
      </c>
      <c r="O1080" s="48">
        <f t="shared" ca="1" si="133"/>
        <v>162074800</v>
      </c>
    </row>
    <row r="1081" spans="1:15" x14ac:dyDescent="0.25">
      <c r="A1081">
        <v>1066</v>
      </c>
      <c r="B1081" s="85">
        <v>40248</v>
      </c>
      <c r="C1081" s="47">
        <v>114.7</v>
      </c>
      <c r="D1081" s="47">
        <v>115.48</v>
      </c>
      <c r="E1081" s="47">
        <v>114.35</v>
      </c>
      <c r="F1081" s="47">
        <v>115.45</v>
      </c>
      <c r="G1081" s="48">
        <v>160791100</v>
      </c>
      <c r="H1081" s="47">
        <v>105.88</v>
      </c>
      <c r="I1081" s="51">
        <f t="shared" si="127"/>
        <v>0.91710697271546116</v>
      </c>
      <c r="J1081" s="51">
        <f t="shared" ca="1" si="128"/>
        <v>1</v>
      </c>
      <c r="K1081" s="47">
        <f t="shared" si="129"/>
        <v>105.19</v>
      </c>
      <c r="L1081" s="47">
        <f t="shared" si="130"/>
        <v>105.91</v>
      </c>
      <c r="M1081" s="47">
        <f t="shared" si="131"/>
        <v>104.87</v>
      </c>
      <c r="N1081" s="47">
        <f t="shared" si="132"/>
        <v>105.88</v>
      </c>
      <c r="O1081" s="48">
        <f t="shared" ca="1" si="133"/>
        <v>160791100</v>
      </c>
    </row>
    <row r="1082" spans="1:15" x14ac:dyDescent="0.25">
      <c r="A1082">
        <v>1067</v>
      </c>
      <c r="B1082" s="85">
        <v>40247</v>
      </c>
      <c r="C1082" s="47">
        <v>114.51</v>
      </c>
      <c r="D1082" s="47">
        <v>115.28</v>
      </c>
      <c r="E1082" s="47">
        <v>114.41</v>
      </c>
      <c r="F1082" s="47">
        <v>114.97</v>
      </c>
      <c r="G1082" s="48">
        <v>186088800</v>
      </c>
      <c r="H1082" s="47">
        <v>105.44</v>
      </c>
      <c r="I1082" s="51">
        <f t="shared" si="127"/>
        <v>0.91710881099417241</v>
      </c>
      <c r="J1082" s="51">
        <f t="shared" ca="1" si="128"/>
        <v>1</v>
      </c>
      <c r="K1082" s="47">
        <f t="shared" si="129"/>
        <v>105.02</v>
      </c>
      <c r="L1082" s="47">
        <f t="shared" si="130"/>
        <v>105.72</v>
      </c>
      <c r="M1082" s="47">
        <f t="shared" si="131"/>
        <v>104.93</v>
      </c>
      <c r="N1082" s="47">
        <f t="shared" si="132"/>
        <v>105.44</v>
      </c>
      <c r="O1082" s="48">
        <f t="shared" ca="1" si="133"/>
        <v>186088800</v>
      </c>
    </row>
    <row r="1083" spans="1:15" x14ac:dyDescent="0.25">
      <c r="A1083">
        <v>1068</v>
      </c>
      <c r="B1083" s="85">
        <v>40246</v>
      </c>
      <c r="C1083" s="47">
        <v>113.93</v>
      </c>
      <c r="D1083" s="47">
        <v>114.99</v>
      </c>
      <c r="E1083" s="47">
        <v>113.87</v>
      </c>
      <c r="F1083" s="47">
        <v>114.46</v>
      </c>
      <c r="G1083" s="48">
        <v>154556700</v>
      </c>
      <c r="H1083" s="47">
        <v>104.97</v>
      </c>
      <c r="I1083" s="51">
        <f t="shared" si="127"/>
        <v>0.91708893936746461</v>
      </c>
      <c r="J1083" s="51">
        <f t="shared" ca="1" si="128"/>
        <v>1</v>
      </c>
      <c r="K1083" s="47">
        <f t="shared" si="129"/>
        <v>104.48</v>
      </c>
      <c r="L1083" s="47">
        <f t="shared" si="130"/>
        <v>105.46</v>
      </c>
      <c r="M1083" s="47">
        <f t="shared" si="131"/>
        <v>104.43</v>
      </c>
      <c r="N1083" s="47">
        <f t="shared" si="132"/>
        <v>104.97</v>
      </c>
      <c r="O1083" s="48">
        <f t="shared" ca="1" si="133"/>
        <v>154556700</v>
      </c>
    </row>
    <row r="1084" spans="1:15" x14ac:dyDescent="0.25">
      <c r="A1084">
        <v>1069</v>
      </c>
      <c r="B1084" s="85">
        <v>40245</v>
      </c>
      <c r="C1084" s="47">
        <v>114.26</v>
      </c>
      <c r="D1084" s="47">
        <v>114.52</v>
      </c>
      <c r="E1084" s="47">
        <v>114.07</v>
      </c>
      <c r="F1084" s="47">
        <v>114.27</v>
      </c>
      <c r="G1084" s="48">
        <v>114631200</v>
      </c>
      <c r="H1084" s="47">
        <v>104.8</v>
      </c>
      <c r="I1084" s="51">
        <f t="shared" si="127"/>
        <v>0.91712610483941548</v>
      </c>
      <c r="J1084" s="51">
        <f t="shared" ca="1" si="128"/>
        <v>1</v>
      </c>
      <c r="K1084" s="47">
        <f t="shared" si="129"/>
        <v>104.79</v>
      </c>
      <c r="L1084" s="47">
        <f t="shared" si="130"/>
        <v>105.03</v>
      </c>
      <c r="M1084" s="47">
        <f t="shared" si="131"/>
        <v>104.62</v>
      </c>
      <c r="N1084" s="47">
        <f t="shared" si="132"/>
        <v>104.8</v>
      </c>
      <c r="O1084" s="48">
        <f t="shared" ca="1" si="133"/>
        <v>114631200</v>
      </c>
    </row>
    <row r="1085" spans="1:15" x14ac:dyDescent="0.25">
      <c r="A1085">
        <v>1070</v>
      </c>
      <c r="B1085" s="85">
        <v>40242</v>
      </c>
      <c r="C1085" s="47">
        <v>113.37</v>
      </c>
      <c r="D1085" s="47">
        <v>114.34</v>
      </c>
      <c r="E1085" s="47">
        <v>113.1</v>
      </c>
      <c r="F1085" s="47">
        <v>114.25</v>
      </c>
      <c r="G1085" s="48">
        <v>176118800</v>
      </c>
      <c r="H1085" s="47">
        <v>104.78</v>
      </c>
      <c r="I1085" s="51">
        <f t="shared" si="127"/>
        <v>0.91711159737417947</v>
      </c>
      <c r="J1085" s="51">
        <f t="shared" ca="1" si="128"/>
        <v>1</v>
      </c>
      <c r="K1085" s="47">
        <f t="shared" si="129"/>
        <v>103.97</v>
      </c>
      <c r="L1085" s="47">
        <f t="shared" si="130"/>
        <v>104.86</v>
      </c>
      <c r="M1085" s="47">
        <f t="shared" si="131"/>
        <v>103.73</v>
      </c>
      <c r="N1085" s="47">
        <f t="shared" si="132"/>
        <v>104.78</v>
      </c>
      <c r="O1085" s="48">
        <f t="shared" ca="1" si="133"/>
        <v>176118800</v>
      </c>
    </row>
    <row r="1086" spans="1:15" x14ac:dyDescent="0.25">
      <c r="A1086">
        <v>1071</v>
      </c>
      <c r="B1086" s="85">
        <v>40241</v>
      </c>
      <c r="C1086" s="47">
        <v>112.45</v>
      </c>
      <c r="D1086" s="47">
        <v>112.8</v>
      </c>
      <c r="E1086" s="47">
        <v>112.03</v>
      </c>
      <c r="F1086" s="47">
        <v>112.64</v>
      </c>
      <c r="G1086" s="48">
        <v>135770400</v>
      </c>
      <c r="H1086" s="47">
        <v>103.3</v>
      </c>
      <c r="I1086" s="51">
        <f t="shared" si="127"/>
        <v>0.91708096590909083</v>
      </c>
      <c r="J1086" s="51">
        <f t="shared" ca="1" si="128"/>
        <v>1</v>
      </c>
      <c r="K1086" s="47">
        <f t="shared" si="129"/>
        <v>103.13</v>
      </c>
      <c r="L1086" s="47">
        <f t="shared" si="130"/>
        <v>103.45</v>
      </c>
      <c r="M1086" s="47">
        <f t="shared" si="131"/>
        <v>102.74</v>
      </c>
      <c r="N1086" s="47">
        <f t="shared" si="132"/>
        <v>103.3</v>
      </c>
      <c r="O1086" s="48">
        <f t="shared" ca="1" si="133"/>
        <v>135770400</v>
      </c>
    </row>
    <row r="1087" spans="1:15" x14ac:dyDescent="0.25">
      <c r="A1087">
        <v>1072</v>
      </c>
      <c r="B1087" s="85">
        <v>40240</v>
      </c>
      <c r="C1087" s="47">
        <v>112.49</v>
      </c>
      <c r="D1087" s="47">
        <v>112.97</v>
      </c>
      <c r="E1087" s="47">
        <v>112.02</v>
      </c>
      <c r="F1087" s="47">
        <v>112.3</v>
      </c>
      <c r="G1087" s="48">
        <v>150785000</v>
      </c>
      <c r="H1087" s="47">
        <v>102.99</v>
      </c>
      <c r="I1087" s="51">
        <f t="shared" si="127"/>
        <v>0.91709706144256453</v>
      </c>
      <c r="J1087" s="51">
        <f t="shared" ca="1" si="128"/>
        <v>1</v>
      </c>
      <c r="K1087" s="47">
        <f t="shared" si="129"/>
        <v>103.16</v>
      </c>
      <c r="L1087" s="47">
        <f t="shared" si="130"/>
        <v>103.6</v>
      </c>
      <c r="M1087" s="47">
        <f t="shared" si="131"/>
        <v>102.73</v>
      </c>
      <c r="N1087" s="47">
        <f t="shared" si="132"/>
        <v>102.99</v>
      </c>
      <c r="O1087" s="48">
        <f t="shared" ca="1" si="133"/>
        <v>150785000</v>
      </c>
    </row>
    <row r="1088" spans="1:15" x14ac:dyDescent="0.25">
      <c r="A1088">
        <v>1073</v>
      </c>
      <c r="B1088" s="85">
        <v>40239</v>
      </c>
      <c r="C1088" s="47">
        <v>112.37</v>
      </c>
      <c r="D1088" s="47">
        <v>112.74</v>
      </c>
      <c r="E1088" s="47">
        <v>112</v>
      </c>
      <c r="F1088" s="47">
        <v>112.2</v>
      </c>
      <c r="G1088" s="48">
        <v>160992400</v>
      </c>
      <c r="H1088" s="47">
        <v>102.9</v>
      </c>
      <c r="I1088" s="51">
        <f t="shared" si="127"/>
        <v>0.91711229946524064</v>
      </c>
      <c r="J1088" s="51">
        <f t="shared" ca="1" si="128"/>
        <v>1</v>
      </c>
      <c r="K1088" s="47">
        <f t="shared" si="129"/>
        <v>103.06</v>
      </c>
      <c r="L1088" s="47">
        <f t="shared" si="130"/>
        <v>103.4</v>
      </c>
      <c r="M1088" s="47">
        <f t="shared" si="131"/>
        <v>102.72</v>
      </c>
      <c r="N1088" s="47">
        <f t="shared" si="132"/>
        <v>102.9</v>
      </c>
      <c r="O1088" s="48">
        <f t="shared" ca="1" si="133"/>
        <v>160992400</v>
      </c>
    </row>
    <row r="1089" spans="1:15" x14ac:dyDescent="0.25">
      <c r="A1089">
        <v>1074</v>
      </c>
      <c r="B1089" s="85">
        <v>40238</v>
      </c>
      <c r="C1089" s="47">
        <v>111.2</v>
      </c>
      <c r="D1089" s="47">
        <v>112</v>
      </c>
      <c r="E1089" s="47">
        <v>111.17</v>
      </c>
      <c r="F1089" s="47">
        <v>111.89</v>
      </c>
      <c r="G1089" s="48">
        <v>147709700</v>
      </c>
      <c r="H1089" s="47">
        <v>102.62</v>
      </c>
      <c r="I1089" s="51">
        <f t="shared" si="127"/>
        <v>0.91715077308070425</v>
      </c>
      <c r="J1089" s="51">
        <f t="shared" ca="1" si="128"/>
        <v>1</v>
      </c>
      <c r="K1089" s="47">
        <f t="shared" si="129"/>
        <v>101.99</v>
      </c>
      <c r="L1089" s="47">
        <f t="shared" si="130"/>
        <v>102.72</v>
      </c>
      <c r="M1089" s="47">
        <f t="shared" si="131"/>
        <v>101.96</v>
      </c>
      <c r="N1089" s="47">
        <f t="shared" si="132"/>
        <v>102.62</v>
      </c>
      <c r="O1089" s="48">
        <f t="shared" ca="1" si="133"/>
        <v>147709700</v>
      </c>
    </row>
    <row r="1090" spans="1:15" x14ac:dyDescent="0.25">
      <c r="A1090">
        <v>1075</v>
      </c>
      <c r="B1090" s="85">
        <v>40235</v>
      </c>
      <c r="C1090" s="47">
        <v>110.77</v>
      </c>
      <c r="D1090" s="47">
        <v>111.12</v>
      </c>
      <c r="E1090" s="47">
        <v>110.11</v>
      </c>
      <c r="F1090" s="47">
        <v>110.74</v>
      </c>
      <c r="G1090" s="48">
        <v>173589300</v>
      </c>
      <c r="H1090" s="47">
        <v>101.56</v>
      </c>
      <c r="I1090" s="51">
        <f t="shared" si="127"/>
        <v>0.91710312443561504</v>
      </c>
      <c r="J1090" s="51">
        <f t="shared" ca="1" si="128"/>
        <v>1</v>
      </c>
      <c r="K1090" s="47">
        <f t="shared" si="129"/>
        <v>101.59</v>
      </c>
      <c r="L1090" s="47">
        <f t="shared" si="130"/>
        <v>101.91</v>
      </c>
      <c r="M1090" s="47">
        <f t="shared" si="131"/>
        <v>100.98</v>
      </c>
      <c r="N1090" s="47">
        <f t="shared" si="132"/>
        <v>101.56</v>
      </c>
      <c r="O1090" s="48">
        <f t="shared" ca="1" si="133"/>
        <v>173589300</v>
      </c>
    </row>
    <row r="1091" spans="1:15" x14ac:dyDescent="0.25">
      <c r="A1091">
        <v>1076</v>
      </c>
      <c r="B1091" s="85">
        <v>40234</v>
      </c>
      <c r="C1091" s="47">
        <v>109.24</v>
      </c>
      <c r="D1091" s="47">
        <v>110.75</v>
      </c>
      <c r="E1091" s="47">
        <v>108.94</v>
      </c>
      <c r="F1091" s="47">
        <v>110.67</v>
      </c>
      <c r="G1091" s="48">
        <v>259634700</v>
      </c>
      <c r="H1091" s="47">
        <v>101.5</v>
      </c>
      <c r="I1091" s="51">
        <f t="shared" si="127"/>
        <v>0.91714104996837442</v>
      </c>
      <c r="J1091" s="51">
        <f t="shared" ca="1" si="128"/>
        <v>1</v>
      </c>
      <c r="K1091" s="47">
        <f t="shared" si="129"/>
        <v>100.19</v>
      </c>
      <c r="L1091" s="47">
        <f t="shared" si="130"/>
        <v>101.57</v>
      </c>
      <c r="M1091" s="47">
        <f t="shared" si="131"/>
        <v>99.91</v>
      </c>
      <c r="N1091" s="47">
        <f t="shared" si="132"/>
        <v>101.5</v>
      </c>
      <c r="O1091" s="48">
        <f t="shared" ca="1" si="133"/>
        <v>259634700</v>
      </c>
    </row>
    <row r="1092" spans="1:15" x14ac:dyDescent="0.25">
      <c r="A1092">
        <v>1077</v>
      </c>
      <c r="B1092" s="85">
        <v>40233</v>
      </c>
      <c r="C1092" s="47">
        <v>110.14</v>
      </c>
      <c r="D1092" s="47">
        <v>111</v>
      </c>
      <c r="E1092" s="47">
        <v>109.86</v>
      </c>
      <c r="F1092" s="47">
        <v>110.82</v>
      </c>
      <c r="G1092" s="48">
        <v>176350700</v>
      </c>
      <c r="H1092" s="47">
        <v>101.63</v>
      </c>
      <c r="I1092" s="51">
        <f t="shared" si="127"/>
        <v>0.91707273055405159</v>
      </c>
      <c r="J1092" s="51">
        <f t="shared" ca="1" si="128"/>
        <v>1</v>
      </c>
      <c r="K1092" s="47">
        <f t="shared" si="129"/>
        <v>101.01</v>
      </c>
      <c r="L1092" s="47">
        <f t="shared" si="130"/>
        <v>101.8</v>
      </c>
      <c r="M1092" s="47">
        <f t="shared" si="131"/>
        <v>100.75</v>
      </c>
      <c r="N1092" s="47">
        <f t="shared" si="132"/>
        <v>101.63</v>
      </c>
      <c r="O1092" s="48">
        <f t="shared" ca="1" si="133"/>
        <v>176350700</v>
      </c>
    </row>
    <row r="1093" spans="1:15" x14ac:dyDescent="0.25">
      <c r="A1093">
        <v>1078</v>
      </c>
      <c r="B1093" s="85">
        <v>40232</v>
      </c>
      <c r="C1093" s="47">
        <v>110.86</v>
      </c>
      <c r="D1093" s="47">
        <v>111.2</v>
      </c>
      <c r="E1093" s="47">
        <v>109.52</v>
      </c>
      <c r="F1093" s="47">
        <v>109.81</v>
      </c>
      <c r="G1093" s="48">
        <v>207497000</v>
      </c>
      <c r="H1093" s="47">
        <v>100.71</v>
      </c>
      <c r="I1093" s="51">
        <f t="shared" si="127"/>
        <v>0.91712958746926498</v>
      </c>
      <c r="J1093" s="51">
        <f t="shared" ca="1" si="128"/>
        <v>1</v>
      </c>
      <c r="K1093" s="47">
        <f t="shared" si="129"/>
        <v>101.67</v>
      </c>
      <c r="L1093" s="47">
        <f t="shared" si="130"/>
        <v>101.98</v>
      </c>
      <c r="M1093" s="47">
        <f t="shared" si="131"/>
        <v>100.44</v>
      </c>
      <c r="N1093" s="47">
        <f t="shared" si="132"/>
        <v>100.71</v>
      </c>
      <c r="O1093" s="48">
        <f t="shared" ca="1" si="133"/>
        <v>207497000</v>
      </c>
    </row>
    <row r="1094" spans="1:15" x14ac:dyDescent="0.25">
      <c r="A1094">
        <v>1079</v>
      </c>
      <c r="B1094" s="85">
        <v>40231</v>
      </c>
      <c r="C1094" s="47">
        <v>111.55</v>
      </c>
      <c r="D1094" s="47">
        <v>111.58</v>
      </c>
      <c r="E1094" s="47">
        <v>110.83</v>
      </c>
      <c r="F1094" s="47">
        <v>111.16</v>
      </c>
      <c r="G1094" s="48">
        <v>132346900</v>
      </c>
      <c r="H1094" s="47">
        <v>101.95</v>
      </c>
      <c r="I1094" s="51">
        <f t="shared" si="127"/>
        <v>0.91714645555955387</v>
      </c>
      <c r="J1094" s="51">
        <f t="shared" ca="1" si="128"/>
        <v>1</v>
      </c>
      <c r="K1094" s="47">
        <f t="shared" si="129"/>
        <v>102.31</v>
      </c>
      <c r="L1094" s="47">
        <f t="shared" si="130"/>
        <v>102.34</v>
      </c>
      <c r="M1094" s="47">
        <f t="shared" si="131"/>
        <v>101.65</v>
      </c>
      <c r="N1094" s="47">
        <f t="shared" si="132"/>
        <v>101.95</v>
      </c>
      <c r="O1094" s="48">
        <f t="shared" ca="1" si="133"/>
        <v>132346900</v>
      </c>
    </row>
    <row r="1095" spans="1:15" x14ac:dyDescent="0.25">
      <c r="A1095">
        <v>1080</v>
      </c>
      <c r="B1095" s="85">
        <v>40228</v>
      </c>
      <c r="C1095" s="47">
        <v>110.62</v>
      </c>
      <c r="D1095" s="47">
        <v>111.57</v>
      </c>
      <c r="E1095" s="47">
        <v>110.36</v>
      </c>
      <c r="F1095" s="47">
        <v>111.14</v>
      </c>
      <c r="G1095" s="48">
        <v>222684900</v>
      </c>
      <c r="H1095" s="47">
        <v>101.93</v>
      </c>
      <c r="I1095" s="51">
        <f t="shared" si="127"/>
        <v>0.91713154579809253</v>
      </c>
      <c r="J1095" s="51">
        <f t="shared" ca="1" si="128"/>
        <v>1</v>
      </c>
      <c r="K1095" s="47">
        <f t="shared" si="129"/>
        <v>101.45</v>
      </c>
      <c r="L1095" s="47">
        <f t="shared" si="130"/>
        <v>102.32</v>
      </c>
      <c r="M1095" s="47">
        <f t="shared" si="131"/>
        <v>101.21</v>
      </c>
      <c r="N1095" s="47">
        <f t="shared" si="132"/>
        <v>101.93</v>
      </c>
      <c r="O1095" s="48">
        <f t="shared" ca="1" si="133"/>
        <v>222684900</v>
      </c>
    </row>
    <row r="1096" spans="1:15" x14ac:dyDescent="0.25">
      <c r="A1096">
        <v>1081</v>
      </c>
      <c r="B1096" s="85">
        <v>40227</v>
      </c>
      <c r="C1096" s="47">
        <v>110.08</v>
      </c>
      <c r="D1096" s="47">
        <v>111.14</v>
      </c>
      <c r="E1096" s="47">
        <v>110.04</v>
      </c>
      <c r="F1096" s="47">
        <v>110.91</v>
      </c>
      <c r="G1096" s="48">
        <v>193708600</v>
      </c>
      <c r="H1096" s="47">
        <v>101.72</v>
      </c>
      <c r="I1096" s="51">
        <f t="shared" si="127"/>
        <v>0.91714002344243084</v>
      </c>
      <c r="J1096" s="51">
        <f t="shared" ca="1" si="128"/>
        <v>1</v>
      </c>
      <c r="K1096" s="47">
        <f t="shared" si="129"/>
        <v>100.96</v>
      </c>
      <c r="L1096" s="47">
        <f t="shared" si="130"/>
        <v>101.93</v>
      </c>
      <c r="M1096" s="47">
        <f t="shared" si="131"/>
        <v>100.92</v>
      </c>
      <c r="N1096" s="47">
        <f t="shared" si="132"/>
        <v>101.72</v>
      </c>
      <c r="O1096" s="48">
        <f t="shared" ca="1" si="133"/>
        <v>193708600</v>
      </c>
    </row>
    <row r="1097" spans="1:15" x14ac:dyDescent="0.25">
      <c r="A1097">
        <v>1082</v>
      </c>
      <c r="B1097" s="85">
        <v>40226</v>
      </c>
      <c r="C1097" s="47">
        <v>110.27</v>
      </c>
      <c r="D1097" s="47">
        <v>110.41</v>
      </c>
      <c r="E1097" s="47">
        <v>109.74</v>
      </c>
      <c r="F1097" s="47">
        <v>110.26</v>
      </c>
      <c r="G1097" s="48">
        <v>168845100</v>
      </c>
      <c r="H1097" s="47">
        <v>101.12</v>
      </c>
      <c r="I1097" s="51">
        <f t="shared" si="127"/>
        <v>0.9171050244875748</v>
      </c>
      <c r="J1097" s="51">
        <f t="shared" ca="1" si="128"/>
        <v>1</v>
      </c>
      <c r="K1097" s="47">
        <f t="shared" si="129"/>
        <v>101.13</v>
      </c>
      <c r="L1097" s="47">
        <f t="shared" si="130"/>
        <v>101.26</v>
      </c>
      <c r="M1097" s="47">
        <f t="shared" si="131"/>
        <v>100.64</v>
      </c>
      <c r="N1097" s="47">
        <f t="shared" si="132"/>
        <v>101.12</v>
      </c>
      <c r="O1097" s="48">
        <f t="shared" ca="1" si="133"/>
        <v>168845100</v>
      </c>
    </row>
    <row r="1098" spans="1:15" x14ac:dyDescent="0.25">
      <c r="A1098">
        <v>1083</v>
      </c>
      <c r="B1098" s="85">
        <v>40225</v>
      </c>
      <c r="C1098" s="47">
        <v>108.86</v>
      </c>
      <c r="D1098" s="47">
        <v>109.85</v>
      </c>
      <c r="E1098" s="47">
        <v>107.82</v>
      </c>
      <c r="F1098" s="47">
        <v>109.74</v>
      </c>
      <c r="G1098" s="48">
        <v>159317500</v>
      </c>
      <c r="H1098" s="47">
        <v>100.64</v>
      </c>
      <c r="I1098" s="51">
        <f t="shared" si="127"/>
        <v>0.91707672680882091</v>
      </c>
      <c r="J1098" s="51">
        <f t="shared" ca="1" si="128"/>
        <v>1</v>
      </c>
      <c r="K1098" s="47">
        <f t="shared" si="129"/>
        <v>99.83</v>
      </c>
      <c r="L1098" s="47">
        <f t="shared" si="130"/>
        <v>100.74</v>
      </c>
      <c r="M1098" s="47">
        <f t="shared" si="131"/>
        <v>98.88</v>
      </c>
      <c r="N1098" s="47">
        <f t="shared" si="132"/>
        <v>100.64</v>
      </c>
      <c r="O1098" s="48">
        <f t="shared" ca="1" si="133"/>
        <v>159317500</v>
      </c>
    </row>
    <row r="1099" spans="1:15" x14ac:dyDescent="0.25">
      <c r="A1099">
        <v>1084</v>
      </c>
      <c r="B1099" s="85">
        <v>40221</v>
      </c>
      <c r="C1099" s="47">
        <v>106.99</v>
      </c>
      <c r="D1099" s="47">
        <v>108.1</v>
      </c>
      <c r="E1099" s="47">
        <v>106.51</v>
      </c>
      <c r="F1099" s="47">
        <v>108.04</v>
      </c>
      <c r="G1099" s="48">
        <v>304622100</v>
      </c>
      <c r="H1099" s="47">
        <v>99.08</v>
      </c>
      <c r="I1099" s="51">
        <f t="shared" si="127"/>
        <v>0.91706775268419094</v>
      </c>
      <c r="J1099" s="51">
        <f t="shared" ca="1" si="128"/>
        <v>1</v>
      </c>
      <c r="K1099" s="47">
        <f t="shared" si="129"/>
        <v>98.12</v>
      </c>
      <c r="L1099" s="47">
        <f t="shared" si="130"/>
        <v>99.14</v>
      </c>
      <c r="M1099" s="47">
        <f t="shared" si="131"/>
        <v>97.68</v>
      </c>
      <c r="N1099" s="47">
        <f t="shared" si="132"/>
        <v>99.08</v>
      </c>
      <c r="O1099" s="48">
        <f t="shared" ca="1" si="133"/>
        <v>304622100</v>
      </c>
    </row>
    <row r="1100" spans="1:15" x14ac:dyDescent="0.25">
      <c r="A1100">
        <v>1085</v>
      </c>
      <c r="B1100" s="85">
        <v>40220</v>
      </c>
      <c r="C1100" s="47">
        <v>106.87</v>
      </c>
      <c r="D1100" s="47">
        <v>108.25</v>
      </c>
      <c r="E1100" s="47">
        <v>106.25</v>
      </c>
      <c r="F1100" s="47">
        <v>108.13</v>
      </c>
      <c r="G1100" s="48">
        <v>223591600</v>
      </c>
      <c r="H1100" s="47">
        <v>99.17</v>
      </c>
      <c r="I1100" s="51">
        <f t="shared" si="127"/>
        <v>0.91713677980209019</v>
      </c>
      <c r="J1100" s="51">
        <f t="shared" ca="1" si="128"/>
        <v>1</v>
      </c>
      <c r="K1100" s="47">
        <f t="shared" si="129"/>
        <v>98.01</v>
      </c>
      <c r="L1100" s="47">
        <f t="shared" si="130"/>
        <v>99.28</v>
      </c>
      <c r="M1100" s="47">
        <f t="shared" si="131"/>
        <v>97.45</v>
      </c>
      <c r="N1100" s="47">
        <f t="shared" si="132"/>
        <v>99.17</v>
      </c>
      <c r="O1100" s="48">
        <f t="shared" ca="1" si="133"/>
        <v>223591600</v>
      </c>
    </row>
    <row r="1101" spans="1:15" x14ac:dyDescent="0.25">
      <c r="A1101">
        <v>1086</v>
      </c>
      <c r="B1101" s="85">
        <v>40219</v>
      </c>
      <c r="C1101" s="47">
        <v>107.05</v>
      </c>
      <c r="D1101" s="47">
        <v>107.6</v>
      </c>
      <c r="E1101" s="47">
        <v>106.11</v>
      </c>
      <c r="F1101" s="47">
        <v>107.01</v>
      </c>
      <c r="G1101" s="48">
        <v>240511500</v>
      </c>
      <c r="H1101" s="47">
        <v>98.14</v>
      </c>
      <c r="I1101" s="51">
        <f t="shared" si="127"/>
        <v>0.91711055041584899</v>
      </c>
      <c r="J1101" s="51">
        <f t="shared" ca="1" si="128"/>
        <v>1</v>
      </c>
      <c r="K1101" s="47">
        <f t="shared" si="129"/>
        <v>98.18</v>
      </c>
      <c r="L1101" s="47">
        <f t="shared" si="130"/>
        <v>98.68</v>
      </c>
      <c r="M1101" s="47">
        <f t="shared" si="131"/>
        <v>97.31</v>
      </c>
      <c r="N1101" s="47">
        <f t="shared" si="132"/>
        <v>98.14</v>
      </c>
      <c r="O1101" s="48">
        <f t="shared" ca="1" si="133"/>
        <v>240511500</v>
      </c>
    </row>
    <row r="1102" spans="1:15" x14ac:dyDescent="0.25">
      <c r="A1102">
        <v>1087</v>
      </c>
      <c r="B1102" s="85">
        <v>40218</v>
      </c>
      <c r="C1102" s="47">
        <v>107.13</v>
      </c>
      <c r="D1102" s="47">
        <v>108.15</v>
      </c>
      <c r="E1102" s="47">
        <v>106.27</v>
      </c>
      <c r="F1102" s="47">
        <v>107.22</v>
      </c>
      <c r="G1102" s="48">
        <v>337820500</v>
      </c>
      <c r="H1102" s="47">
        <v>98.33</v>
      </c>
      <c r="I1102" s="51">
        <f t="shared" si="127"/>
        <v>0.91708636448423797</v>
      </c>
      <c r="J1102" s="51">
        <f t="shared" ca="1" si="128"/>
        <v>1</v>
      </c>
      <c r="K1102" s="47">
        <f t="shared" si="129"/>
        <v>98.25</v>
      </c>
      <c r="L1102" s="47">
        <f t="shared" si="130"/>
        <v>99.18</v>
      </c>
      <c r="M1102" s="47">
        <f t="shared" si="131"/>
        <v>97.46</v>
      </c>
      <c r="N1102" s="47">
        <f t="shared" si="132"/>
        <v>98.33</v>
      </c>
      <c r="O1102" s="48">
        <f t="shared" ca="1" si="133"/>
        <v>337820500</v>
      </c>
    </row>
    <row r="1103" spans="1:15" x14ac:dyDescent="0.25">
      <c r="A1103">
        <v>1088</v>
      </c>
      <c r="B1103" s="85">
        <v>40217</v>
      </c>
      <c r="C1103" s="47">
        <v>106.74</v>
      </c>
      <c r="D1103" s="47">
        <v>107.33</v>
      </c>
      <c r="E1103" s="47">
        <v>105.81</v>
      </c>
      <c r="F1103" s="47">
        <v>105.89</v>
      </c>
      <c r="G1103" s="48">
        <v>224166900</v>
      </c>
      <c r="H1103" s="47">
        <v>97.11</v>
      </c>
      <c r="I1103" s="51">
        <f t="shared" si="127"/>
        <v>0.91708376617244314</v>
      </c>
      <c r="J1103" s="51">
        <f t="shared" ca="1" si="128"/>
        <v>1</v>
      </c>
      <c r="K1103" s="47">
        <f t="shared" si="129"/>
        <v>97.89</v>
      </c>
      <c r="L1103" s="47">
        <f t="shared" si="130"/>
        <v>98.43</v>
      </c>
      <c r="M1103" s="47">
        <f t="shared" si="131"/>
        <v>97.04</v>
      </c>
      <c r="N1103" s="47">
        <f t="shared" si="132"/>
        <v>97.11</v>
      </c>
      <c r="O1103" s="48">
        <f t="shared" ca="1" si="133"/>
        <v>224166900</v>
      </c>
    </row>
    <row r="1104" spans="1:15" x14ac:dyDescent="0.25">
      <c r="A1104">
        <v>1089</v>
      </c>
      <c r="B1104" s="85">
        <v>40214</v>
      </c>
      <c r="C1104" s="47">
        <v>106.56</v>
      </c>
      <c r="D1104" s="47">
        <v>106.88</v>
      </c>
      <c r="E1104" s="47">
        <v>104.58</v>
      </c>
      <c r="F1104" s="47">
        <v>106.66</v>
      </c>
      <c r="G1104" s="48">
        <v>493585800</v>
      </c>
      <c r="H1104" s="47">
        <v>97.82</v>
      </c>
      <c r="I1104" s="51">
        <f t="shared" si="127"/>
        <v>0.91711981998874925</v>
      </c>
      <c r="J1104" s="51">
        <f t="shared" ca="1" si="128"/>
        <v>1</v>
      </c>
      <c r="K1104" s="47">
        <f t="shared" si="129"/>
        <v>97.73</v>
      </c>
      <c r="L1104" s="47">
        <f t="shared" si="130"/>
        <v>98.02</v>
      </c>
      <c r="M1104" s="47">
        <f t="shared" si="131"/>
        <v>95.91</v>
      </c>
      <c r="N1104" s="47">
        <f t="shared" si="132"/>
        <v>97.82</v>
      </c>
      <c r="O1104" s="48">
        <f t="shared" ca="1" si="133"/>
        <v>493585800</v>
      </c>
    </row>
    <row r="1105" spans="1:15" x14ac:dyDescent="0.25">
      <c r="A1105">
        <v>1090</v>
      </c>
      <c r="B1105" s="85">
        <v>40213</v>
      </c>
      <c r="C1105" s="47">
        <v>108.98</v>
      </c>
      <c r="D1105" s="47">
        <v>109.03</v>
      </c>
      <c r="E1105" s="47">
        <v>106.42</v>
      </c>
      <c r="F1105" s="47">
        <v>106.44</v>
      </c>
      <c r="G1105" s="48">
        <v>356715700</v>
      </c>
      <c r="H1105" s="47">
        <v>97.62</v>
      </c>
      <c r="I1105" s="51">
        <f t="shared" ref="I1105:I1168" si="134">H1105/F1105</f>
        <v>0.91713641488162356</v>
      </c>
      <c r="J1105" s="51">
        <f t="shared" ref="J1105:J1168" ca="1" si="135">INDEX(OFFSET($T$15,0,0,$S$13+1,1),MATCH(B1105,OFFSET($Q$15,0,0,$S$13+1,1),-1))</f>
        <v>1</v>
      </c>
      <c r="K1105" s="47">
        <f t="shared" ref="K1105:K1168" si="136">ROUND($I1105*C1105,2)</f>
        <v>99.95</v>
      </c>
      <c r="L1105" s="47">
        <f t="shared" ref="L1105:L1168" si="137">ROUND($I1105*D1105,2)</f>
        <v>100</v>
      </c>
      <c r="M1105" s="47">
        <f t="shared" ref="M1105:M1168" si="138">ROUND($I1105*E1105,2)</f>
        <v>97.6</v>
      </c>
      <c r="N1105" s="47">
        <f t="shared" ref="N1105:N1168" si="139">ROUND($I1105*F1105,2)</f>
        <v>97.62</v>
      </c>
      <c r="O1105" s="48">
        <f t="shared" ref="O1105:O1168" ca="1" si="140">G1105*J1105</f>
        <v>356715700</v>
      </c>
    </row>
    <row r="1106" spans="1:15" x14ac:dyDescent="0.25">
      <c r="A1106">
        <v>1091</v>
      </c>
      <c r="B1106" s="85">
        <v>40212</v>
      </c>
      <c r="C1106" s="47">
        <v>109.88</v>
      </c>
      <c r="D1106" s="47">
        <v>110.48</v>
      </c>
      <c r="E1106" s="47">
        <v>109.51</v>
      </c>
      <c r="F1106" s="47">
        <v>109.83</v>
      </c>
      <c r="G1106" s="48">
        <v>172730700</v>
      </c>
      <c r="H1106" s="47">
        <v>100.73</v>
      </c>
      <c r="I1106" s="51">
        <f t="shared" si="134"/>
        <v>0.91714467813894207</v>
      </c>
      <c r="J1106" s="51">
        <f t="shared" ca="1" si="135"/>
        <v>1</v>
      </c>
      <c r="K1106" s="47">
        <f t="shared" si="136"/>
        <v>100.78</v>
      </c>
      <c r="L1106" s="47">
        <f t="shared" si="137"/>
        <v>101.33</v>
      </c>
      <c r="M1106" s="47">
        <f t="shared" si="138"/>
        <v>100.44</v>
      </c>
      <c r="N1106" s="47">
        <f t="shared" si="139"/>
        <v>100.73</v>
      </c>
      <c r="O1106" s="48">
        <f t="shared" ca="1" si="140"/>
        <v>172730700</v>
      </c>
    </row>
    <row r="1107" spans="1:15" x14ac:dyDescent="0.25">
      <c r="A1107">
        <v>1092</v>
      </c>
      <c r="B1107" s="85">
        <v>40211</v>
      </c>
      <c r="C1107" s="47">
        <v>109.26</v>
      </c>
      <c r="D1107" s="47">
        <v>110.59</v>
      </c>
      <c r="E1107" s="47">
        <v>108.88</v>
      </c>
      <c r="F1107" s="47">
        <v>110.38</v>
      </c>
      <c r="G1107" s="48">
        <v>216327900</v>
      </c>
      <c r="H1107" s="47">
        <v>101.23</v>
      </c>
      <c r="I1107" s="51">
        <f t="shared" si="134"/>
        <v>0.9171045479253489</v>
      </c>
      <c r="J1107" s="51">
        <f t="shared" ca="1" si="135"/>
        <v>1</v>
      </c>
      <c r="K1107" s="47">
        <f t="shared" si="136"/>
        <v>100.2</v>
      </c>
      <c r="L1107" s="47">
        <f t="shared" si="137"/>
        <v>101.42</v>
      </c>
      <c r="M1107" s="47">
        <f t="shared" si="138"/>
        <v>99.85</v>
      </c>
      <c r="N1107" s="47">
        <f t="shared" si="139"/>
        <v>101.23</v>
      </c>
      <c r="O1107" s="48">
        <f t="shared" ca="1" si="140"/>
        <v>216327900</v>
      </c>
    </row>
    <row r="1108" spans="1:15" x14ac:dyDescent="0.25">
      <c r="A1108">
        <v>1093</v>
      </c>
      <c r="B1108" s="85">
        <v>40210</v>
      </c>
      <c r="C1108" s="47">
        <v>108.15</v>
      </c>
      <c r="D1108" s="47">
        <v>109.07</v>
      </c>
      <c r="E1108" s="47">
        <v>107.5</v>
      </c>
      <c r="F1108" s="47">
        <v>109.06</v>
      </c>
      <c r="G1108" s="48">
        <v>187865000</v>
      </c>
      <c r="H1108" s="47">
        <v>100.02</v>
      </c>
      <c r="I1108" s="51">
        <f t="shared" si="134"/>
        <v>0.91710984779020721</v>
      </c>
      <c r="J1108" s="51">
        <f t="shared" ca="1" si="135"/>
        <v>1</v>
      </c>
      <c r="K1108" s="47">
        <f t="shared" si="136"/>
        <v>99.19</v>
      </c>
      <c r="L1108" s="47">
        <f t="shared" si="137"/>
        <v>100.03</v>
      </c>
      <c r="M1108" s="47">
        <f t="shared" si="138"/>
        <v>98.59</v>
      </c>
      <c r="N1108" s="47">
        <f t="shared" si="139"/>
        <v>100.02</v>
      </c>
      <c r="O1108" s="48">
        <f t="shared" ca="1" si="140"/>
        <v>187865000</v>
      </c>
    </row>
    <row r="1109" spans="1:15" x14ac:dyDescent="0.25">
      <c r="A1109">
        <v>1094</v>
      </c>
      <c r="B1109" s="85">
        <v>40207</v>
      </c>
      <c r="C1109" s="47">
        <v>109.04</v>
      </c>
      <c r="D1109" s="47">
        <v>109.8</v>
      </c>
      <c r="E1109" s="47">
        <v>107.22</v>
      </c>
      <c r="F1109" s="47">
        <v>107.39</v>
      </c>
      <c r="G1109" s="48">
        <v>310677600</v>
      </c>
      <c r="H1109" s="47">
        <v>98.49</v>
      </c>
      <c r="I1109" s="51">
        <f t="shared" si="134"/>
        <v>0.91712449948784802</v>
      </c>
      <c r="J1109" s="51">
        <f t="shared" ca="1" si="135"/>
        <v>1</v>
      </c>
      <c r="K1109" s="47">
        <f t="shared" si="136"/>
        <v>100</v>
      </c>
      <c r="L1109" s="47">
        <f t="shared" si="137"/>
        <v>100.7</v>
      </c>
      <c r="M1109" s="47">
        <f t="shared" si="138"/>
        <v>98.33</v>
      </c>
      <c r="N1109" s="47">
        <f t="shared" si="139"/>
        <v>98.49</v>
      </c>
      <c r="O1109" s="48">
        <f t="shared" ca="1" si="140"/>
        <v>310677600</v>
      </c>
    </row>
    <row r="1110" spans="1:15" x14ac:dyDescent="0.25">
      <c r="A1110">
        <v>1095</v>
      </c>
      <c r="B1110" s="85">
        <v>40206</v>
      </c>
      <c r="C1110" s="47">
        <v>110.19</v>
      </c>
      <c r="D1110" s="47">
        <v>110.25</v>
      </c>
      <c r="E1110" s="47">
        <v>107.91</v>
      </c>
      <c r="F1110" s="47">
        <v>108.57</v>
      </c>
      <c r="G1110" s="48">
        <v>316104000</v>
      </c>
      <c r="H1110" s="47">
        <v>99.57</v>
      </c>
      <c r="I1110" s="51">
        <f t="shared" si="134"/>
        <v>0.91710417242332132</v>
      </c>
      <c r="J1110" s="51">
        <f t="shared" ca="1" si="135"/>
        <v>1</v>
      </c>
      <c r="K1110" s="47">
        <f t="shared" si="136"/>
        <v>101.06</v>
      </c>
      <c r="L1110" s="47">
        <f t="shared" si="137"/>
        <v>101.11</v>
      </c>
      <c r="M1110" s="47">
        <f t="shared" si="138"/>
        <v>98.96</v>
      </c>
      <c r="N1110" s="47">
        <f t="shared" si="139"/>
        <v>99.57</v>
      </c>
      <c r="O1110" s="48">
        <f t="shared" ca="1" si="140"/>
        <v>316104000</v>
      </c>
    </row>
    <row r="1111" spans="1:15" x14ac:dyDescent="0.25">
      <c r="A1111">
        <v>1096</v>
      </c>
      <c r="B1111" s="85">
        <v>40205</v>
      </c>
      <c r="C1111" s="47">
        <v>109.17</v>
      </c>
      <c r="D1111" s="47">
        <v>110.08</v>
      </c>
      <c r="E1111" s="47">
        <v>108.33</v>
      </c>
      <c r="F1111" s="47">
        <v>109.83</v>
      </c>
      <c r="G1111" s="48">
        <v>271863600</v>
      </c>
      <c r="H1111" s="47">
        <v>100.73</v>
      </c>
      <c r="I1111" s="51">
        <f t="shared" si="134"/>
        <v>0.91714467813894207</v>
      </c>
      <c r="J1111" s="51">
        <f t="shared" ca="1" si="135"/>
        <v>1</v>
      </c>
      <c r="K1111" s="47">
        <f t="shared" si="136"/>
        <v>100.12</v>
      </c>
      <c r="L1111" s="47">
        <f t="shared" si="137"/>
        <v>100.96</v>
      </c>
      <c r="M1111" s="47">
        <f t="shared" si="138"/>
        <v>99.35</v>
      </c>
      <c r="N1111" s="47">
        <f t="shared" si="139"/>
        <v>100.73</v>
      </c>
      <c r="O1111" s="48">
        <f t="shared" ca="1" si="140"/>
        <v>271863600</v>
      </c>
    </row>
    <row r="1112" spans="1:15" x14ac:dyDescent="0.25">
      <c r="A1112">
        <v>1097</v>
      </c>
      <c r="B1112" s="85">
        <v>40204</v>
      </c>
      <c r="C1112" s="47">
        <v>109.34</v>
      </c>
      <c r="D1112" s="47">
        <v>110.47</v>
      </c>
      <c r="E1112" s="47">
        <v>109.04</v>
      </c>
      <c r="F1112" s="47">
        <v>109.31</v>
      </c>
      <c r="G1112" s="48">
        <v>211168800</v>
      </c>
      <c r="H1112" s="47">
        <v>100.25</v>
      </c>
      <c r="I1112" s="51">
        <f t="shared" si="134"/>
        <v>0.91711645778062389</v>
      </c>
      <c r="J1112" s="51">
        <f t="shared" ca="1" si="135"/>
        <v>1</v>
      </c>
      <c r="K1112" s="47">
        <f t="shared" si="136"/>
        <v>100.28</v>
      </c>
      <c r="L1112" s="47">
        <f t="shared" si="137"/>
        <v>101.31</v>
      </c>
      <c r="M1112" s="47">
        <f t="shared" si="138"/>
        <v>100</v>
      </c>
      <c r="N1112" s="47">
        <f t="shared" si="139"/>
        <v>100.25</v>
      </c>
      <c r="O1112" s="48">
        <f t="shared" ca="1" si="140"/>
        <v>211168800</v>
      </c>
    </row>
    <row r="1113" spans="1:15" x14ac:dyDescent="0.25">
      <c r="A1113">
        <v>1098</v>
      </c>
      <c r="B1113" s="85">
        <v>40203</v>
      </c>
      <c r="C1113" s="47">
        <v>110.21</v>
      </c>
      <c r="D1113" s="47">
        <v>110.41</v>
      </c>
      <c r="E1113" s="47">
        <v>109.41</v>
      </c>
      <c r="F1113" s="47">
        <v>109.77</v>
      </c>
      <c r="G1113" s="48">
        <v>186937500</v>
      </c>
      <c r="H1113" s="47">
        <v>100.67</v>
      </c>
      <c r="I1113" s="51">
        <f t="shared" si="134"/>
        <v>0.91709938963286874</v>
      </c>
      <c r="J1113" s="51">
        <f t="shared" ca="1" si="135"/>
        <v>1</v>
      </c>
      <c r="K1113" s="47">
        <f t="shared" si="136"/>
        <v>101.07</v>
      </c>
      <c r="L1113" s="47">
        <f t="shared" si="137"/>
        <v>101.26</v>
      </c>
      <c r="M1113" s="47">
        <f t="shared" si="138"/>
        <v>100.34</v>
      </c>
      <c r="N1113" s="47">
        <f t="shared" si="139"/>
        <v>100.67</v>
      </c>
      <c r="O1113" s="48">
        <f t="shared" ca="1" si="140"/>
        <v>186937500</v>
      </c>
    </row>
    <row r="1114" spans="1:15" x14ac:dyDescent="0.25">
      <c r="A1114">
        <v>1099</v>
      </c>
      <c r="B1114" s="85">
        <v>40200</v>
      </c>
      <c r="C1114" s="47">
        <v>111.2</v>
      </c>
      <c r="D1114" s="47">
        <v>111.74</v>
      </c>
      <c r="E1114" s="47">
        <v>109.09</v>
      </c>
      <c r="F1114" s="47">
        <v>109.21</v>
      </c>
      <c r="G1114" s="48">
        <v>345942400</v>
      </c>
      <c r="H1114" s="47">
        <v>100.16</v>
      </c>
      <c r="I1114" s="51">
        <f t="shared" si="134"/>
        <v>0.91713213075725664</v>
      </c>
      <c r="J1114" s="51">
        <f t="shared" ca="1" si="135"/>
        <v>1</v>
      </c>
      <c r="K1114" s="47">
        <f t="shared" si="136"/>
        <v>101.99</v>
      </c>
      <c r="L1114" s="47">
        <f t="shared" si="137"/>
        <v>102.48</v>
      </c>
      <c r="M1114" s="47">
        <f t="shared" si="138"/>
        <v>100.05</v>
      </c>
      <c r="N1114" s="47">
        <f t="shared" si="139"/>
        <v>100.16</v>
      </c>
      <c r="O1114" s="48">
        <f t="shared" ca="1" si="140"/>
        <v>345942400</v>
      </c>
    </row>
    <row r="1115" spans="1:15" x14ac:dyDescent="0.25">
      <c r="A1115">
        <v>1100</v>
      </c>
      <c r="B1115" s="85">
        <v>40199</v>
      </c>
      <c r="C1115" s="47">
        <v>113.92</v>
      </c>
      <c r="D1115" s="47">
        <v>114.27</v>
      </c>
      <c r="E1115" s="47">
        <v>111.56</v>
      </c>
      <c r="F1115" s="47">
        <v>111.7</v>
      </c>
      <c r="G1115" s="48">
        <v>344859600</v>
      </c>
      <c r="H1115" s="47">
        <v>102.44</v>
      </c>
      <c r="I1115" s="51">
        <f t="shared" si="134"/>
        <v>0.91709937332139657</v>
      </c>
      <c r="J1115" s="51">
        <f t="shared" ca="1" si="135"/>
        <v>1</v>
      </c>
      <c r="K1115" s="47">
        <f t="shared" si="136"/>
        <v>104.48</v>
      </c>
      <c r="L1115" s="47">
        <f t="shared" si="137"/>
        <v>104.8</v>
      </c>
      <c r="M1115" s="47">
        <f t="shared" si="138"/>
        <v>102.31</v>
      </c>
      <c r="N1115" s="47">
        <f t="shared" si="139"/>
        <v>102.44</v>
      </c>
      <c r="O1115" s="48">
        <f t="shared" ca="1" si="140"/>
        <v>344859600</v>
      </c>
    </row>
    <row r="1116" spans="1:15" x14ac:dyDescent="0.25">
      <c r="A1116">
        <v>1101</v>
      </c>
      <c r="B1116" s="85">
        <v>40198</v>
      </c>
      <c r="C1116" s="47">
        <v>114.28</v>
      </c>
      <c r="D1116" s="47">
        <v>114.45</v>
      </c>
      <c r="E1116" s="47">
        <v>112.98</v>
      </c>
      <c r="F1116" s="47">
        <v>113.89</v>
      </c>
      <c r="G1116" s="48">
        <v>216490200</v>
      </c>
      <c r="H1116" s="47">
        <v>104.45</v>
      </c>
      <c r="I1116" s="51">
        <f t="shared" si="134"/>
        <v>0.91711300377557292</v>
      </c>
      <c r="J1116" s="51">
        <f t="shared" ca="1" si="135"/>
        <v>1</v>
      </c>
      <c r="K1116" s="47">
        <f t="shared" si="136"/>
        <v>104.81</v>
      </c>
      <c r="L1116" s="47">
        <f t="shared" si="137"/>
        <v>104.96</v>
      </c>
      <c r="M1116" s="47">
        <f t="shared" si="138"/>
        <v>103.62</v>
      </c>
      <c r="N1116" s="47">
        <f t="shared" si="139"/>
        <v>104.45</v>
      </c>
      <c r="O1116" s="48">
        <f t="shared" ca="1" si="140"/>
        <v>216490200</v>
      </c>
    </row>
    <row r="1117" spans="1:15" x14ac:dyDescent="0.25">
      <c r="A1117">
        <v>1102</v>
      </c>
      <c r="B1117" s="85">
        <v>40197</v>
      </c>
      <c r="C1117" s="47">
        <v>113.62</v>
      </c>
      <c r="D1117" s="47">
        <v>115.13</v>
      </c>
      <c r="E1117" s="47">
        <v>113.59</v>
      </c>
      <c r="F1117" s="47">
        <v>115.06</v>
      </c>
      <c r="G1117" s="48">
        <v>139172700</v>
      </c>
      <c r="H1117" s="47">
        <v>105.52</v>
      </c>
      <c r="I1117" s="51">
        <f t="shared" si="134"/>
        <v>0.9170867373544237</v>
      </c>
      <c r="J1117" s="51">
        <f t="shared" ca="1" si="135"/>
        <v>1</v>
      </c>
      <c r="K1117" s="47">
        <f t="shared" si="136"/>
        <v>104.2</v>
      </c>
      <c r="L1117" s="47">
        <f t="shared" si="137"/>
        <v>105.58</v>
      </c>
      <c r="M1117" s="47">
        <f t="shared" si="138"/>
        <v>104.17</v>
      </c>
      <c r="N1117" s="47">
        <f t="shared" si="139"/>
        <v>105.52</v>
      </c>
      <c r="O1117" s="48">
        <f t="shared" ca="1" si="140"/>
        <v>139172700</v>
      </c>
    </row>
    <row r="1118" spans="1:15" x14ac:dyDescent="0.25">
      <c r="A1118">
        <v>1103</v>
      </c>
      <c r="B1118" s="85">
        <v>40193</v>
      </c>
      <c r="C1118" s="47">
        <v>114.73</v>
      </c>
      <c r="D1118" s="47">
        <v>114.84</v>
      </c>
      <c r="E1118" s="47">
        <v>113.2</v>
      </c>
      <c r="F1118" s="47">
        <v>113.64</v>
      </c>
      <c r="G1118" s="48">
        <v>212283100</v>
      </c>
      <c r="H1118" s="47">
        <v>104.22</v>
      </c>
      <c r="I1118" s="51">
        <f t="shared" si="134"/>
        <v>0.91710665258711721</v>
      </c>
      <c r="J1118" s="51">
        <f t="shared" ca="1" si="135"/>
        <v>1</v>
      </c>
      <c r="K1118" s="47">
        <f t="shared" si="136"/>
        <v>105.22</v>
      </c>
      <c r="L1118" s="47">
        <f t="shared" si="137"/>
        <v>105.32</v>
      </c>
      <c r="M1118" s="47">
        <f t="shared" si="138"/>
        <v>103.82</v>
      </c>
      <c r="N1118" s="47">
        <f t="shared" si="139"/>
        <v>104.22</v>
      </c>
      <c r="O1118" s="48">
        <f t="shared" ca="1" si="140"/>
        <v>212283100</v>
      </c>
    </row>
    <row r="1119" spans="1:15" x14ac:dyDescent="0.25">
      <c r="A1119">
        <v>1104</v>
      </c>
      <c r="B1119" s="85">
        <v>40192</v>
      </c>
      <c r="C1119" s="47">
        <v>114.49</v>
      </c>
      <c r="D1119" s="47">
        <v>115.14</v>
      </c>
      <c r="E1119" s="47">
        <v>114.42</v>
      </c>
      <c r="F1119" s="47">
        <v>114.93</v>
      </c>
      <c r="G1119" s="48">
        <v>115718800</v>
      </c>
      <c r="H1119" s="47">
        <v>105.4</v>
      </c>
      <c r="I1119" s="51">
        <f t="shared" si="134"/>
        <v>0.91707996171582706</v>
      </c>
      <c r="J1119" s="51">
        <f t="shared" ca="1" si="135"/>
        <v>1</v>
      </c>
      <c r="K1119" s="47">
        <f t="shared" si="136"/>
        <v>105</v>
      </c>
      <c r="L1119" s="47">
        <f t="shared" si="137"/>
        <v>105.59</v>
      </c>
      <c r="M1119" s="47">
        <f t="shared" si="138"/>
        <v>104.93</v>
      </c>
      <c r="N1119" s="47">
        <f t="shared" si="139"/>
        <v>105.4</v>
      </c>
      <c r="O1119" s="48">
        <f t="shared" ca="1" si="140"/>
        <v>115718800</v>
      </c>
    </row>
    <row r="1120" spans="1:15" x14ac:dyDescent="0.25">
      <c r="A1120">
        <v>1105</v>
      </c>
      <c r="B1120" s="85">
        <v>40191</v>
      </c>
      <c r="C1120" s="47">
        <v>113.95</v>
      </c>
      <c r="D1120" s="47">
        <v>114.94</v>
      </c>
      <c r="E1120" s="47">
        <v>113.37</v>
      </c>
      <c r="F1120" s="47">
        <v>114.62</v>
      </c>
      <c r="G1120" s="48">
        <v>161822000</v>
      </c>
      <c r="H1120" s="47">
        <v>105.12</v>
      </c>
      <c r="I1120" s="51">
        <f t="shared" si="134"/>
        <v>0.91711743151282499</v>
      </c>
      <c r="J1120" s="51">
        <f t="shared" ca="1" si="135"/>
        <v>1</v>
      </c>
      <c r="K1120" s="47">
        <f t="shared" si="136"/>
        <v>104.51</v>
      </c>
      <c r="L1120" s="47">
        <f t="shared" si="137"/>
        <v>105.41</v>
      </c>
      <c r="M1120" s="47">
        <f t="shared" si="138"/>
        <v>103.97</v>
      </c>
      <c r="N1120" s="47">
        <f t="shared" si="139"/>
        <v>105.12</v>
      </c>
      <c r="O1120" s="48">
        <f t="shared" ca="1" si="140"/>
        <v>161822000</v>
      </c>
    </row>
    <row r="1121" spans="1:15" x14ac:dyDescent="0.25">
      <c r="A1121">
        <v>1106</v>
      </c>
      <c r="B1121" s="85">
        <v>40190</v>
      </c>
      <c r="C1121" s="47">
        <v>113.97</v>
      </c>
      <c r="D1121" s="47">
        <v>114.21</v>
      </c>
      <c r="E1121" s="47">
        <v>113.22</v>
      </c>
      <c r="F1121" s="47">
        <v>113.66</v>
      </c>
      <c r="G1121" s="48">
        <v>163333500</v>
      </c>
      <c r="H1121" s="47">
        <v>104.24</v>
      </c>
      <c r="I1121" s="51">
        <f t="shared" si="134"/>
        <v>0.9171212387823332</v>
      </c>
      <c r="J1121" s="51">
        <f t="shared" ca="1" si="135"/>
        <v>1</v>
      </c>
      <c r="K1121" s="47">
        <f t="shared" si="136"/>
        <v>104.52</v>
      </c>
      <c r="L1121" s="47">
        <f t="shared" si="137"/>
        <v>104.74</v>
      </c>
      <c r="M1121" s="47">
        <f t="shared" si="138"/>
        <v>103.84</v>
      </c>
      <c r="N1121" s="47">
        <f t="shared" si="139"/>
        <v>104.24</v>
      </c>
      <c r="O1121" s="48">
        <f t="shared" ca="1" si="140"/>
        <v>163333500</v>
      </c>
    </row>
    <row r="1122" spans="1:15" x14ac:dyDescent="0.25">
      <c r="A1122">
        <v>1107</v>
      </c>
      <c r="B1122" s="85">
        <v>40189</v>
      </c>
      <c r="C1122" s="47">
        <v>115.08</v>
      </c>
      <c r="D1122" s="47">
        <v>115.13</v>
      </c>
      <c r="E1122" s="47">
        <v>114.24</v>
      </c>
      <c r="F1122" s="47">
        <v>114.73</v>
      </c>
      <c r="G1122" s="48">
        <v>106375700</v>
      </c>
      <c r="H1122" s="47">
        <v>105.22</v>
      </c>
      <c r="I1122" s="51">
        <f t="shared" si="134"/>
        <v>0.91710973590168221</v>
      </c>
      <c r="J1122" s="51">
        <f t="shared" ca="1" si="135"/>
        <v>1</v>
      </c>
      <c r="K1122" s="47">
        <f t="shared" si="136"/>
        <v>105.54</v>
      </c>
      <c r="L1122" s="47">
        <f t="shared" si="137"/>
        <v>105.59</v>
      </c>
      <c r="M1122" s="47">
        <f t="shared" si="138"/>
        <v>104.77</v>
      </c>
      <c r="N1122" s="47">
        <f t="shared" si="139"/>
        <v>105.22</v>
      </c>
      <c r="O1122" s="48">
        <f t="shared" ca="1" si="140"/>
        <v>106375700</v>
      </c>
    </row>
    <row r="1123" spans="1:15" x14ac:dyDescent="0.25">
      <c r="A1123">
        <v>1108</v>
      </c>
      <c r="B1123" s="85">
        <v>40186</v>
      </c>
      <c r="C1123" s="47">
        <v>113.89</v>
      </c>
      <c r="D1123" s="47">
        <v>114.62</v>
      </c>
      <c r="E1123" s="47">
        <v>113.66</v>
      </c>
      <c r="F1123" s="47">
        <v>114.57</v>
      </c>
      <c r="G1123" s="48">
        <v>126402800</v>
      </c>
      <c r="H1123" s="47">
        <v>105.07</v>
      </c>
      <c r="I1123" s="51">
        <f t="shared" si="134"/>
        <v>0.9170812603648425</v>
      </c>
      <c r="J1123" s="51">
        <f t="shared" ca="1" si="135"/>
        <v>1</v>
      </c>
      <c r="K1123" s="47">
        <f t="shared" si="136"/>
        <v>104.45</v>
      </c>
      <c r="L1123" s="47">
        <f t="shared" si="137"/>
        <v>105.12</v>
      </c>
      <c r="M1123" s="47">
        <f t="shared" si="138"/>
        <v>104.24</v>
      </c>
      <c r="N1123" s="47">
        <f t="shared" si="139"/>
        <v>105.07</v>
      </c>
      <c r="O1123" s="48">
        <f t="shared" ca="1" si="140"/>
        <v>126402800</v>
      </c>
    </row>
    <row r="1124" spans="1:15" x14ac:dyDescent="0.25">
      <c r="A1124">
        <v>1109</v>
      </c>
      <c r="B1124" s="85">
        <v>40185</v>
      </c>
      <c r="C1124" s="47">
        <v>113.5</v>
      </c>
      <c r="D1124" s="47">
        <v>114.33</v>
      </c>
      <c r="E1124" s="47">
        <v>113.18</v>
      </c>
      <c r="F1124" s="47">
        <v>114.19</v>
      </c>
      <c r="G1124" s="48">
        <v>131091100</v>
      </c>
      <c r="H1124" s="47">
        <v>104.72</v>
      </c>
      <c r="I1124" s="51">
        <f t="shared" si="134"/>
        <v>0.91706804448725809</v>
      </c>
      <c r="J1124" s="51">
        <f t="shared" ca="1" si="135"/>
        <v>1</v>
      </c>
      <c r="K1124" s="47">
        <f t="shared" si="136"/>
        <v>104.09</v>
      </c>
      <c r="L1124" s="47">
        <f t="shared" si="137"/>
        <v>104.85</v>
      </c>
      <c r="M1124" s="47">
        <f t="shared" si="138"/>
        <v>103.79</v>
      </c>
      <c r="N1124" s="47">
        <f t="shared" si="139"/>
        <v>104.72</v>
      </c>
      <c r="O1124" s="48">
        <f t="shared" ca="1" si="140"/>
        <v>131091100</v>
      </c>
    </row>
    <row r="1125" spans="1:15" x14ac:dyDescent="0.25">
      <c r="A1125">
        <v>1110</v>
      </c>
      <c r="B1125" s="85">
        <v>40184</v>
      </c>
      <c r="C1125" s="47">
        <v>113.52</v>
      </c>
      <c r="D1125" s="47">
        <v>113.99</v>
      </c>
      <c r="E1125" s="47">
        <v>113.43</v>
      </c>
      <c r="F1125" s="47">
        <v>113.71</v>
      </c>
      <c r="G1125" s="48">
        <v>116074400</v>
      </c>
      <c r="H1125" s="47">
        <v>104.28</v>
      </c>
      <c r="I1125" s="51">
        <f t="shared" si="134"/>
        <v>0.91706973880925169</v>
      </c>
      <c r="J1125" s="51">
        <f t="shared" ca="1" si="135"/>
        <v>1</v>
      </c>
      <c r="K1125" s="47">
        <f t="shared" si="136"/>
        <v>104.11</v>
      </c>
      <c r="L1125" s="47">
        <f t="shared" si="137"/>
        <v>104.54</v>
      </c>
      <c r="M1125" s="47">
        <f t="shared" si="138"/>
        <v>104.02</v>
      </c>
      <c r="N1125" s="47">
        <f t="shared" si="139"/>
        <v>104.28</v>
      </c>
      <c r="O1125" s="48">
        <f t="shared" ca="1" si="140"/>
        <v>116074400</v>
      </c>
    </row>
    <row r="1126" spans="1:15" x14ac:dyDescent="0.25">
      <c r="A1126">
        <v>1111</v>
      </c>
      <c r="B1126" s="85">
        <v>40183</v>
      </c>
      <c r="C1126" s="47">
        <v>113.26</v>
      </c>
      <c r="D1126" s="47">
        <v>113.68</v>
      </c>
      <c r="E1126" s="47">
        <v>112.85</v>
      </c>
      <c r="F1126" s="47">
        <v>113.63</v>
      </c>
      <c r="G1126" s="48">
        <v>111579900</v>
      </c>
      <c r="H1126" s="47">
        <v>104.21</v>
      </c>
      <c r="I1126" s="51">
        <f t="shared" si="134"/>
        <v>0.91709935756402361</v>
      </c>
      <c r="J1126" s="51">
        <f t="shared" ca="1" si="135"/>
        <v>1</v>
      </c>
      <c r="K1126" s="47">
        <f t="shared" si="136"/>
        <v>103.87</v>
      </c>
      <c r="L1126" s="47">
        <f t="shared" si="137"/>
        <v>104.26</v>
      </c>
      <c r="M1126" s="47">
        <f t="shared" si="138"/>
        <v>103.49</v>
      </c>
      <c r="N1126" s="47">
        <f t="shared" si="139"/>
        <v>104.21</v>
      </c>
      <c r="O1126" s="48">
        <f t="shared" ca="1" si="140"/>
        <v>111579900</v>
      </c>
    </row>
    <row r="1127" spans="1:15" x14ac:dyDescent="0.25">
      <c r="A1127">
        <v>1112</v>
      </c>
      <c r="B1127" s="85">
        <v>40182</v>
      </c>
      <c r="C1127" s="47">
        <v>112.37</v>
      </c>
      <c r="D1127" s="47">
        <v>113.39</v>
      </c>
      <c r="E1127" s="47">
        <v>111.51</v>
      </c>
      <c r="F1127" s="47">
        <v>113.33</v>
      </c>
      <c r="G1127" s="48">
        <v>118944600</v>
      </c>
      <c r="H1127" s="47">
        <v>103.94</v>
      </c>
      <c r="I1127" s="51">
        <f t="shared" si="134"/>
        <v>0.91714462190064416</v>
      </c>
      <c r="J1127" s="51">
        <f t="shared" ca="1" si="135"/>
        <v>1</v>
      </c>
      <c r="K1127" s="47">
        <f t="shared" si="136"/>
        <v>103.06</v>
      </c>
      <c r="L1127" s="47">
        <f t="shared" si="137"/>
        <v>104</v>
      </c>
      <c r="M1127" s="47">
        <f t="shared" si="138"/>
        <v>102.27</v>
      </c>
      <c r="N1127" s="47">
        <f t="shared" si="139"/>
        <v>103.94</v>
      </c>
      <c r="O1127" s="48">
        <f t="shared" ca="1" si="140"/>
        <v>118944600</v>
      </c>
    </row>
    <row r="1128" spans="1:15" x14ac:dyDescent="0.25">
      <c r="A1128">
        <v>1113</v>
      </c>
      <c r="B1128" s="85">
        <v>40178</v>
      </c>
      <c r="C1128" s="47">
        <v>112.77</v>
      </c>
      <c r="D1128" s="47">
        <v>112.8</v>
      </c>
      <c r="E1128" s="47">
        <v>111.39</v>
      </c>
      <c r="F1128" s="47">
        <v>111.44</v>
      </c>
      <c r="G1128" s="48">
        <v>90637900</v>
      </c>
      <c r="H1128" s="47">
        <v>102.2</v>
      </c>
      <c r="I1128" s="51">
        <f t="shared" si="134"/>
        <v>0.91708542713567842</v>
      </c>
      <c r="J1128" s="51">
        <f t="shared" ca="1" si="135"/>
        <v>1</v>
      </c>
      <c r="K1128" s="47">
        <f t="shared" si="136"/>
        <v>103.42</v>
      </c>
      <c r="L1128" s="47">
        <f t="shared" si="137"/>
        <v>103.45</v>
      </c>
      <c r="M1128" s="47">
        <f t="shared" si="138"/>
        <v>102.15</v>
      </c>
      <c r="N1128" s="47">
        <f t="shared" si="139"/>
        <v>102.2</v>
      </c>
      <c r="O1128" s="48">
        <f t="shared" ca="1" si="140"/>
        <v>90637900</v>
      </c>
    </row>
    <row r="1129" spans="1:15" x14ac:dyDescent="0.25">
      <c r="A1129">
        <v>1114</v>
      </c>
      <c r="B1129" s="85">
        <v>40177</v>
      </c>
      <c r="C1129" s="47">
        <v>112.23</v>
      </c>
      <c r="D1129" s="47">
        <v>112.65</v>
      </c>
      <c r="E1129" s="47">
        <v>112.17</v>
      </c>
      <c r="F1129" s="47">
        <v>112.52</v>
      </c>
      <c r="G1129" s="48">
        <v>73138400</v>
      </c>
      <c r="H1129" s="47">
        <v>103.19</v>
      </c>
      <c r="I1129" s="51">
        <f t="shared" si="134"/>
        <v>0.91708140774973335</v>
      </c>
      <c r="J1129" s="51">
        <f t="shared" ca="1" si="135"/>
        <v>1</v>
      </c>
      <c r="K1129" s="47">
        <f t="shared" si="136"/>
        <v>102.92</v>
      </c>
      <c r="L1129" s="47">
        <f t="shared" si="137"/>
        <v>103.31</v>
      </c>
      <c r="M1129" s="47">
        <f t="shared" si="138"/>
        <v>102.87</v>
      </c>
      <c r="N1129" s="47">
        <f t="shared" si="139"/>
        <v>103.19</v>
      </c>
      <c r="O1129" s="48">
        <f t="shared" ca="1" si="140"/>
        <v>73138400</v>
      </c>
    </row>
    <row r="1130" spans="1:15" x14ac:dyDescent="0.25">
      <c r="A1130">
        <v>1115</v>
      </c>
      <c r="B1130" s="85">
        <v>40176</v>
      </c>
      <c r="C1130" s="47">
        <v>113.01</v>
      </c>
      <c r="D1130" s="47">
        <v>113.03</v>
      </c>
      <c r="E1130" s="47">
        <v>112.55</v>
      </c>
      <c r="F1130" s="47">
        <v>112.56</v>
      </c>
      <c r="G1130" s="48">
        <v>80572500</v>
      </c>
      <c r="H1130" s="47">
        <v>103.23</v>
      </c>
      <c r="I1130" s="51">
        <f t="shared" si="134"/>
        <v>0.91711087420042647</v>
      </c>
      <c r="J1130" s="51">
        <f t="shared" ca="1" si="135"/>
        <v>1</v>
      </c>
      <c r="K1130" s="47">
        <f t="shared" si="136"/>
        <v>103.64</v>
      </c>
      <c r="L1130" s="47">
        <f t="shared" si="137"/>
        <v>103.66</v>
      </c>
      <c r="M1130" s="47">
        <f t="shared" si="138"/>
        <v>103.22</v>
      </c>
      <c r="N1130" s="47">
        <f t="shared" si="139"/>
        <v>103.23</v>
      </c>
      <c r="O1130" s="48">
        <f t="shared" ca="1" si="140"/>
        <v>80572500</v>
      </c>
    </row>
    <row r="1131" spans="1:15" x14ac:dyDescent="0.25">
      <c r="A1131">
        <v>1116</v>
      </c>
      <c r="B1131" s="85">
        <v>40175</v>
      </c>
      <c r="C1131" s="47">
        <v>112.9</v>
      </c>
      <c r="D1131" s="47">
        <v>112.99</v>
      </c>
      <c r="E1131" s="47">
        <v>112.32</v>
      </c>
      <c r="F1131" s="47">
        <v>112.72</v>
      </c>
      <c r="G1131" s="48">
        <v>87508500</v>
      </c>
      <c r="H1131" s="47">
        <v>103.38</v>
      </c>
      <c r="I1131" s="51">
        <f t="shared" si="134"/>
        <v>0.91713981547196588</v>
      </c>
      <c r="J1131" s="51">
        <f t="shared" ca="1" si="135"/>
        <v>1</v>
      </c>
      <c r="K1131" s="47">
        <f t="shared" si="136"/>
        <v>103.55</v>
      </c>
      <c r="L1131" s="47">
        <f t="shared" si="137"/>
        <v>103.63</v>
      </c>
      <c r="M1131" s="47">
        <f t="shared" si="138"/>
        <v>103.01</v>
      </c>
      <c r="N1131" s="47">
        <f t="shared" si="139"/>
        <v>103.38</v>
      </c>
      <c r="O1131" s="48">
        <f t="shared" ca="1" si="140"/>
        <v>87508500</v>
      </c>
    </row>
    <row r="1132" spans="1:15" x14ac:dyDescent="0.25">
      <c r="A1132">
        <v>1117</v>
      </c>
      <c r="B1132" s="85">
        <v>40171</v>
      </c>
      <c r="C1132" s="47">
        <v>112.19</v>
      </c>
      <c r="D1132" s="47">
        <v>112.6</v>
      </c>
      <c r="E1132" s="47">
        <v>112</v>
      </c>
      <c r="F1132" s="47">
        <v>112.48</v>
      </c>
      <c r="G1132" s="48">
        <v>39677500</v>
      </c>
      <c r="H1132" s="47">
        <v>103.16</v>
      </c>
      <c r="I1132" s="51">
        <f t="shared" si="134"/>
        <v>0.91714082503556182</v>
      </c>
      <c r="J1132" s="51">
        <f t="shared" ca="1" si="135"/>
        <v>1</v>
      </c>
      <c r="K1132" s="47">
        <f t="shared" si="136"/>
        <v>102.89</v>
      </c>
      <c r="L1132" s="47">
        <f t="shared" si="137"/>
        <v>103.27</v>
      </c>
      <c r="M1132" s="47">
        <f t="shared" si="138"/>
        <v>102.72</v>
      </c>
      <c r="N1132" s="47">
        <f t="shared" si="139"/>
        <v>103.16</v>
      </c>
      <c r="O1132" s="48">
        <f t="shared" ca="1" si="140"/>
        <v>39677500</v>
      </c>
    </row>
    <row r="1133" spans="1:15" x14ac:dyDescent="0.25">
      <c r="A1133">
        <v>1118</v>
      </c>
      <c r="B1133" s="85">
        <v>40170</v>
      </c>
      <c r="C1133" s="47">
        <v>112</v>
      </c>
      <c r="D1133" s="47">
        <v>112.11</v>
      </c>
      <c r="E1133" s="47">
        <v>111.5</v>
      </c>
      <c r="F1133" s="47">
        <v>111.95</v>
      </c>
      <c r="G1133" s="48">
        <v>111783100</v>
      </c>
      <c r="H1133" s="47">
        <v>102.67</v>
      </c>
      <c r="I1133" s="51">
        <f t="shared" si="134"/>
        <v>0.91710585082626173</v>
      </c>
      <c r="J1133" s="51">
        <f t="shared" ca="1" si="135"/>
        <v>1</v>
      </c>
      <c r="K1133" s="47">
        <f t="shared" si="136"/>
        <v>102.72</v>
      </c>
      <c r="L1133" s="47">
        <f t="shared" si="137"/>
        <v>102.82</v>
      </c>
      <c r="M1133" s="47">
        <f t="shared" si="138"/>
        <v>102.26</v>
      </c>
      <c r="N1133" s="47">
        <f t="shared" si="139"/>
        <v>102.67</v>
      </c>
      <c r="O1133" s="48">
        <f t="shared" ca="1" si="140"/>
        <v>111783100</v>
      </c>
    </row>
    <row r="1134" spans="1:15" x14ac:dyDescent="0.25">
      <c r="A1134">
        <v>1119</v>
      </c>
      <c r="B1134" s="85">
        <v>40169</v>
      </c>
      <c r="C1134" s="47">
        <v>111.57</v>
      </c>
      <c r="D1134" s="47">
        <v>111.97</v>
      </c>
      <c r="E1134" s="47">
        <v>111.43</v>
      </c>
      <c r="F1134" s="47">
        <v>111.73</v>
      </c>
      <c r="G1134" s="48">
        <v>91707500</v>
      </c>
      <c r="H1134" s="47">
        <v>102.47</v>
      </c>
      <c r="I1134" s="51">
        <f t="shared" si="134"/>
        <v>0.91712163250693635</v>
      </c>
      <c r="J1134" s="51">
        <f t="shared" ca="1" si="135"/>
        <v>1</v>
      </c>
      <c r="K1134" s="47">
        <f t="shared" si="136"/>
        <v>102.32</v>
      </c>
      <c r="L1134" s="47">
        <f t="shared" si="137"/>
        <v>102.69</v>
      </c>
      <c r="M1134" s="47">
        <f t="shared" si="138"/>
        <v>102.19</v>
      </c>
      <c r="N1134" s="47">
        <f t="shared" si="139"/>
        <v>102.47</v>
      </c>
      <c r="O1134" s="48">
        <f t="shared" ca="1" si="140"/>
        <v>91707500</v>
      </c>
    </row>
    <row r="1135" spans="1:15" x14ac:dyDescent="0.25">
      <c r="A1135">
        <v>1120</v>
      </c>
      <c r="B1135" s="85">
        <v>40168</v>
      </c>
      <c r="C1135" s="47">
        <v>110.76</v>
      </c>
      <c r="D1135" s="47">
        <v>111.7</v>
      </c>
      <c r="E1135" s="47">
        <v>110.76</v>
      </c>
      <c r="F1135" s="47">
        <v>111.33</v>
      </c>
      <c r="G1135" s="48">
        <v>118039600</v>
      </c>
      <c r="H1135" s="47">
        <v>102.1</v>
      </c>
      <c r="I1135" s="51">
        <f t="shared" si="134"/>
        <v>0.9170933261474894</v>
      </c>
      <c r="J1135" s="51">
        <f t="shared" ca="1" si="135"/>
        <v>1</v>
      </c>
      <c r="K1135" s="47">
        <f t="shared" si="136"/>
        <v>101.58</v>
      </c>
      <c r="L1135" s="47">
        <f t="shared" si="137"/>
        <v>102.44</v>
      </c>
      <c r="M1135" s="47">
        <f t="shared" si="138"/>
        <v>101.58</v>
      </c>
      <c r="N1135" s="47">
        <f t="shared" si="139"/>
        <v>102.1</v>
      </c>
      <c r="O1135" s="48">
        <f t="shared" ca="1" si="140"/>
        <v>118039600</v>
      </c>
    </row>
    <row r="1136" spans="1:15" x14ac:dyDescent="0.25">
      <c r="A1136">
        <v>1121</v>
      </c>
      <c r="B1136" s="85">
        <v>40165</v>
      </c>
      <c r="C1136" s="47">
        <v>110.2</v>
      </c>
      <c r="D1136" s="47">
        <v>110.3</v>
      </c>
      <c r="E1136" s="47">
        <v>109.28</v>
      </c>
      <c r="F1136" s="47">
        <v>110.21</v>
      </c>
      <c r="G1136" s="48">
        <v>174591200</v>
      </c>
      <c r="H1136" s="47">
        <v>101.07</v>
      </c>
      <c r="I1136" s="51">
        <f t="shared" si="134"/>
        <v>0.91706741674984116</v>
      </c>
      <c r="J1136" s="51">
        <f t="shared" ca="1" si="135"/>
        <v>1</v>
      </c>
      <c r="K1136" s="47">
        <f t="shared" si="136"/>
        <v>101.06</v>
      </c>
      <c r="L1136" s="47">
        <f t="shared" si="137"/>
        <v>101.15</v>
      </c>
      <c r="M1136" s="47">
        <f t="shared" si="138"/>
        <v>100.22</v>
      </c>
      <c r="N1136" s="47">
        <f t="shared" si="139"/>
        <v>101.07</v>
      </c>
      <c r="O1136" s="48">
        <f t="shared" ca="1" si="140"/>
        <v>174591200</v>
      </c>
    </row>
    <row r="1137" spans="1:15" x14ac:dyDescent="0.25">
      <c r="A1137">
        <v>1122</v>
      </c>
      <c r="B1137" s="85">
        <v>40164</v>
      </c>
      <c r="C1137" s="47">
        <v>110.72</v>
      </c>
      <c r="D1137" s="47">
        <v>110.93</v>
      </c>
      <c r="E1137" s="47">
        <v>110.08</v>
      </c>
      <c r="F1137" s="47">
        <v>110.18</v>
      </c>
      <c r="G1137" s="48">
        <v>183390100</v>
      </c>
      <c r="H1137" s="47">
        <v>100.51</v>
      </c>
      <c r="I1137" s="51">
        <f t="shared" si="134"/>
        <v>0.91223452532220006</v>
      </c>
      <c r="J1137" s="51">
        <f t="shared" ca="1" si="135"/>
        <v>1</v>
      </c>
      <c r="K1137" s="47">
        <f t="shared" si="136"/>
        <v>101</v>
      </c>
      <c r="L1137" s="47">
        <f t="shared" si="137"/>
        <v>101.19</v>
      </c>
      <c r="M1137" s="47">
        <f t="shared" si="138"/>
        <v>100.42</v>
      </c>
      <c r="N1137" s="47">
        <f t="shared" si="139"/>
        <v>100.51</v>
      </c>
      <c r="O1137" s="48">
        <f t="shared" ca="1" si="140"/>
        <v>183390100</v>
      </c>
    </row>
    <row r="1138" spans="1:15" x14ac:dyDescent="0.25">
      <c r="A1138">
        <v>1123</v>
      </c>
      <c r="B1138" s="85">
        <v>40163</v>
      </c>
      <c r="C1138" s="47">
        <v>111.8</v>
      </c>
      <c r="D1138" s="47">
        <v>112.13</v>
      </c>
      <c r="E1138" s="47">
        <v>111.27</v>
      </c>
      <c r="F1138" s="47">
        <v>111.52</v>
      </c>
      <c r="G1138" s="48">
        <v>155358200</v>
      </c>
      <c r="H1138" s="47">
        <v>101.73</v>
      </c>
      <c r="I1138" s="51">
        <f t="shared" si="134"/>
        <v>0.91221305595408897</v>
      </c>
      <c r="J1138" s="51">
        <f t="shared" ca="1" si="135"/>
        <v>1</v>
      </c>
      <c r="K1138" s="47">
        <f t="shared" si="136"/>
        <v>101.99</v>
      </c>
      <c r="L1138" s="47">
        <f t="shared" si="137"/>
        <v>102.29</v>
      </c>
      <c r="M1138" s="47">
        <f t="shared" si="138"/>
        <v>101.5</v>
      </c>
      <c r="N1138" s="47">
        <f t="shared" si="139"/>
        <v>101.73</v>
      </c>
      <c r="O1138" s="48">
        <f t="shared" ca="1" si="140"/>
        <v>155358200</v>
      </c>
    </row>
    <row r="1139" spans="1:15" x14ac:dyDescent="0.25">
      <c r="A1139">
        <v>1124</v>
      </c>
      <c r="B1139" s="85">
        <v>40162</v>
      </c>
      <c r="C1139" s="47">
        <v>111.46</v>
      </c>
      <c r="D1139" s="47">
        <v>111.92</v>
      </c>
      <c r="E1139" s="47">
        <v>111</v>
      </c>
      <c r="F1139" s="47">
        <v>111.35</v>
      </c>
      <c r="G1139" s="48">
        <v>120408800</v>
      </c>
      <c r="H1139" s="47">
        <v>101.57</v>
      </c>
      <c r="I1139" s="51">
        <f t="shared" si="134"/>
        <v>0.91216883700044904</v>
      </c>
      <c r="J1139" s="51">
        <f t="shared" ca="1" si="135"/>
        <v>1</v>
      </c>
      <c r="K1139" s="47">
        <f t="shared" si="136"/>
        <v>101.67</v>
      </c>
      <c r="L1139" s="47">
        <f t="shared" si="137"/>
        <v>102.09</v>
      </c>
      <c r="M1139" s="47">
        <f t="shared" si="138"/>
        <v>101.25</v>
      </c>
      <c r="N1139" s="47">
        <f t="shared" si="139"/>
        <v>101.57</v>
      </c>
      <c r="O1139" s="48">
        <f t="shared" ca="1" si="140"/>
        <v>120408800</v>
      </c>
    </row>
    <row r="1140" spans="1:15" x14ac:dyDescent="0.25">
      <c r="A1140">
        <v>1125</v>
      </c>
      <c r="B1140" s="85">
        <v>40161</v>
      </c>
      <c r="C1140" s="47">
        <v>111.87</v>
      </c>
      <c r="D1140" s="47">
        <v>112</v>
      </c>
      <c r="E1140" s="47">
        <v>111.13</v>
      </c>
      <c r="F1140" s="47">
        <v>111.87</v>
      </c>
      <c r="G1140" s="48">
        <v>107141500</v>
      </c>
      <c r="H1140" s="47">
        <v>102.05</v>
      </c>
      <c r="I1140" s="51">
        <f t="shared" si="134"/>
        <v>0.9122195405381246</v>
      </c>
      <c r="J1140" s="51">
        <f t="shared" ca="1" si="135"/>
        <v>1</v>
      </c>
      <c r="K1140" s="47">
        <f t="shared" si="136"/>
        <v>102.05</v>
      </c>
      <c r="L1140" s="47">
        <f t="shared" si="137"/>
        <v>102.17</v>
      </c>
      <c r="M1140" s="47">
        <f t="shared" si="138"/>
        <v>101.37</v>
      </c>
      <c r="N1140" s="47">
        <f t="shared" si="139"/>
        <v>102.05</v>
      </c>
      <c r="O1140" s="48">
        <f t="shared" ca="1" si="140"/>
        <v>107141500</v>
      </c>
    </row>
    <row r="1141" spans="1:15" x14ac:dyDescent="0.25">
      <c r="A1141">
        <v>1126</v>
      </c>
      <c r="B1141" s="85">
        <v>40158</v>
      </c>
      <c r="C1141" s="47">
        <v>111.11</v>
      </c>
      <c r="D1141" s="47">
        <v>111.36</v>
      </c>
      <c r="E1141" s="47">
        <v>110.61</v>
      </c>
      <c r="F1141" s="47">
        <v>111.11</v>
      </c>
      <c r="G1141" s="48">
        <v>124854000</v>
      </c>
      <c r="H1141" s="47">
        <v>101.35</v>
      </c>
      <c r="I1141" s="51">
        <f t="shared" si="134"/>
        <v>0.91215912159121582</v>
      </c>
      <c r="J1141" s="51">
        <f t="shared" ca="1" si="135"/>
        <v>1</v>
      </c>
      <c r="K1141" s="47">
        <f t="shared" si="136"/>
        <v>101.35</v>
      </c>
      <c r="L1141" s="47">
        <f t="shared" si="137"/>
        <v>101.58</v>
      </c>
      <c r="M1141" s="47">
        <f t="shared" si="138"/>
        <v>100.89</v>
      </c>
      <c r="N1141" s="47">
        <f t="shared" si="139"/>
        <v>101.35</v>
      </c>
      <c r="O1141" s="48">
        <f t="shared" ca="1" si="140"/>
        <v>124854000</v>
      </c>
    </row>
    <row r="1142" spans="1:15" x14ac:dyDescent="0.25">
      <c r="A1142">
        <v>1127</v>
      </c>
      <c r="B1142" s="85">
        <v>40157</v>
      </c>
      <c r="C1142" s="47">
        <v>110.7</v>
      </c>
      <c r="D1142" s="47">
        <v>111.12</v>
      </c>
      <c r="E1142" s="47">
        <v>110.45</v>
      </c>
      <c r="F1142" s="47">
        <v>110.64</v>
      </c>
      <c r="G1142" s="48">
        <v>138014600</v>
      </c>
      <c r="H1142" s="47">
        <v>100.93</v>
      </c>
      <c r="I1142" s="51">
        <f t="shared" si="134"/>
        <v>0.91223788864786703</v>
      </c>
      <c r="J1142" s="51">
        <f t="shared" ca="1" si="135"/>
        <v>1</v>
      </c>
      <c r="K1142" s="47">
        <f t="shared" si="136"/>
        <v>100.98</v>
      </c>
      <c r="L1142" s="47">
        <f t="shared" si="137"/>
        <v>101.37</v>
      </c>
      <c r="M1142" s="47">
        <f t="shared" si="138"/>
        <v>100.76</v>
      </c>
      <c r="N1142" s="47">
        <f t="shared" si="139"/>
        <v>100.93</v>
      </c>
      <c r="O1142" s="48">
        <f t="shared" ca="1" si="140"/>
        <v>138014600</v>
      </c>
    </row>
    <row r="1143" spans="1:15" x14ac:dyDescent="0.25">
      <c r="A1143">
        <v>1128</v>
      </c>
      <c r="B1143" s="85">
        <v>40156</v>
      </c>
      <c r="C1143" s="47">
        <v>109.58</v>
      </c>
      <c r="D1143" s="47">
        <v>110.18</v>
      </c>
      <c r="E1143" s="47">
        <v>109.02</v>
      </c>
      <c r="F1143" s="47">
        <v>110.02</v>
      </c>
      <c r="G1143" s="48">
        <v>155063400</v>
      </c>
      <c r="H1143" s="47">
        <v>100.36</v>
      </c>
      <c r="I1143" s="51">
        <f t="shared" si="134"/>
        <v>0.91219778222141434</v>
      </c>
      <c r="J1143" s="51">
        <f t="shared" ca="1" si="135"/>
        <v>1</v>
      </c>
      <c r="K1143" s="47">
        <f t="shared" si="136"/>
        <v>99.96</v>
      </c>
      <c r="L1143" s="47">
        <f t="shared" si="137"/>
        <v>100.51</v>
      </c>
      <c r="M1143" s="47">
        <f t="shared" si="138"/>
        <v>99.45</v>
      </c>
      <c r="N1143" s="47">
        <f t="shared" si="139"/>
        <v>100.36</v>
      </c>
      <c r="O1143" s="48">
        <f t="shared" ca="1" si="140"/>
        <v>155063400</v>
      </c>
    </row>
    <row r="1144" spans="1:15" x14ac:dyDescent="0.25">
      <c r="A1144">
        <v>1129</v>
      </c>
      <c r="B1144" s="85">
        <v>40155</v>
      </c>
      <c r="C1144" s="47">
        <v>110.04</v>
      </c>
      <c r="D1144" s="47">
        <v>110.77</v>
      </c>
      <c r="E1144" s="47">
        <v>109.27</v>
      </c>
      <c r="F1144" s="47">
        <v>109.61</v>
      </c>
      <c r="G1144" s="48">
        <v>169863700</v>
      </c>
      <c r="H1144" s="47">
        <v>99.99</v>
      </c>
      <c r="I1144" s="51">
        <f t="shared" si="134"/>
        <v>0.9122342851929568</v>
      </c>
      <c r="J1144" s="51">
        <f t="shared" ca="1" si="135"/>
        <v>1</v>
      </c>
      <c r="K1144" s="47">
        <f t="shared" si="136"/>
        <v>100.38</v>
      </c>
      <c r="L1144" s="47">
        <f t="shared" si="137"/>
        <v>101.05</v>
      </c>
      <c r="M1144" s="47">
        <f t="shared" si="138"/>
        <v>99.68</v>
      </c>
      <c r="N1144" s="47">
        <f t="shared" si="139"/>
        <v>99.99</v>
      </c>
      <c r="O1144" s="48">
        <f t="shared" ca="1" si="140"/>
        <v>169863700</v>
      </c>
    </row>
    <row r="1145" spans="1:15" x14ac:dyDescent="0.25">
      <c r="A1145">
        <v>1130</v>
      </c>
      <c r="B1145" s="85">
        <v>40154</v>
      </c>
      <c r="C1145" s="47">
        <v>110.91</v>
      </c>
      <c r="D1145" s="47">
        <v>111.53</v>
      </c>
      <c r="E1145" s="47">
        <v>110.49</v>
      </c>
      <c r="F1145" s="47">
        <v>110.84</v>
      </c>
      <c r="G1145" s="48">
        <v>127973800</v>
      </c>
      <c r="H1145" s="47">
        <v>101.11</v>
      </c>
      <c r="I1145" s="51">
        <f t="shared" si="134"/>
        <v>0.91221580656802592</v>
      </c>
      <c r="J1145" s="51">
        <f t="shared" ca="1" si="135"/>
        <v>1</v>
      </c>
      <c r="K1145" s="47">
        <f t="shared" si="136"/>
        <v>101.17</v>
      </c>
      <c r="L1145" s="47">
        <f t="shared" si="137"/>
        <v>101.74</v>
      </c>
      <c r="M1145" s="47">
        <f t="shared" si="138"/>
        <v>100.79</v>
      </c>
      <c r="N1145" s="47">
        <f t="shared" si="139"/>
        <v>101.11</v>
      </c>
      <c r="O1145" s="48">
        <f t="shared" ca="1" si="140"/>
        <v>127973800</v>
      </c>
    </row>
    <row r="1146" spans="1:15" x14ac:dyDescent="0.25">
      <c r="A1146">
        <v>1131</v>
      </c>
      <c r="B1146" s="85">
        <v>40151</v>
      </c>
      <c r="C1146" s="47">
        <v>111.84</v>
      </c>
      <c r="D1146" s="47">
        <v>112.38</v>
      </c>
      <c r="E1146" s="47">
        <v>110.04</v>
      </c>
      <c r="F1146" s="47">
        <v>111.01</v>
      </c>
      <c r="G1146" s="48">
        <v>274907800</v>
      </c>
      <c r="H1146" s="47">
        <v>101.26</v>
      </c>
      <c r="I1146" s="51">
        <f t="shared" si="134"/>
        <v>0.91217007476803891</v>
      </c>
      <c r="J1146" s="51">
        <f t="shared" ca="1" si="135"/>
        <v>1</v>
      </c>
      <c r="K1146" s="47">
        <f t="shared" si="136"/>
        <v>102.02</v>
      </c>
      <c r="L1146" s="47">
        <f t="shared" si="137"/>
        <v>102.51</v>
      </c>
      <c r="M1146" s="47">
        <f t="shared" si="138"/>
        <v>100.38</v>
      </c>
      <c r="N1146" s="47">
        <f t="shared" si="139"/>
        <v>101.26</v>
      </c>
      <c r="O1146" s="48">
        <f t="shared" ca="1" si="140"/>
        <v>274907800</v>
      </c>
    </row>
    <row r="1147" spans="1:15" x14ac:dyDescent="0.25">
      <c r="A1147">
        <v>1132</v>
      </c>
      <c r="B1147" s="85">
        <v>40150</v>
      </c>
      <c r="C1147" s="47">
        <v>111.55</v>
      </c>
      <c r="D1147" s="47">
        <v>112.18</v>
      </c>
      <c r="E1147" s="47">
        <v>110.29</v>
      </c>
      <c r="F1147" s="47">
        <v>110.38</v>
      </c>
      <c r="G1147" s="48">
        <v>167324900</v>
      </c>
      <c r="H1147" s="47">
        <v>100.69</v>
      </c>
      <c r="I1147" s="51">
        <f t="shared" si="134"/>
        <v>0.91221235731110706</v>
      </c>
      <c r="J1147" s="51">
        <f t="shared" ca="1" si="135"/>
        <v>1</v>
      </c>
      <c r="K1147" s="47">
        <f t="shared" si="136"/>
        <v>101.76</v>
      </c>
      <c r="L1147" s="47">
        <f t="shared" si="137"/>
        <v>102.33</v>
      </c>
      <c r="M1147" s="47">
        <f t="shared" si="138"/>
        <v>100.61</v>
      </c>
      <c r="N1147" s="47">
        <f t="shared" si="139"/>
        <v>100.69</v>
      </c>
      <c r="O1147" s="48">
        <f t="shared" ca="1" si="140"/>
        <v>167324900</v>
      </c>
    </row>
    <row r="1148" spans="1:15" x14ac:dyDescent="0.25">
      <c r="A1148">
        <v>1133</v>
      </c>
      <c r="B1148" s="85">
        <v>40149</v>
      </c>
      <c r="C1148" s="47">
        <v>111.28</v>
      </c>
      <c r="D1148" s="47">
        <v>112.01</v>
      </c>
      <c r="E1148" s="47">
        <v>110.92</v>
      </c>
      <c r="F1148" s="47">
        <v>111.25</v>
      </c>
      <c r="G1148" s="48">
        <v>132315100</v>
      </c>
      <c r="H1148" s="47">
        <v>101.48</v>
      </c>
      <c r="I1148" s="51">
        <f t="shared" si="134"/>
        <v>0.91217977528089889</v>
      </c>
      <c r="J1148" s="51">
        <f t="shared" ca="1" si="135"/>
        <v>1</v>
      </c>
      <c r="K1148" s="47">
        <f t="shared" si="136"/>
        <v>101.51</v>
      </c>
      <c r="L1148" s="47">
        <f t="shared" si="137"/>
        <v>102.17</v>
      </c>
      <c r="M1148" s="47">
        <f t="shared" si="138"/>
        <v>101.18</v>
      </c>
      <c r="N1148" s="47">
        <f t="shared" si="139"/>
        <v>101.48</v>
      </c>
      <c r="O1148" s="48">
        <f t="shared" ca="1" si="140"/>
        <v>132315100</v>
      </c>
    </row>
    <row r="1149" spans="1:15" x14ac:dyDescent="0.25">
      <c r="A1149">
        <v>1134</v>
      </c>
      <c r="B1149" s="85">
        <v>40148</v>
      </c>
      <c r="C1149" s="47">
        <v>110.92</v>
      </c>
      <c r="D1149" s="47">
        <v>111.66</v>
      </c>
      <c r="E1149" s="47">
        <v>110.73</v>
      </c>
      <c r="F1149" s="47">
        <v>111.3</v>
      </c>
      <c r="G1149" s="48">
        <v>159613700</v>
      </c>
      <c r="H1149" s="47">
        <v>101.53</v>
      </c>
      <c r="I1149" s="51">
        <f t="shared" si="134"/>
        <v>0.91221922731356697</v>
      </c>
      <c r="J1149" s="51">
        <f t="shared" ca="1" si="135"/>
        <v>1</v>
      </c>
      <c r="K1149" s="47">
        <f t="shared" si="136"/>
        <v>101.18</v>
      </c>
      <c r="L1149" s="47">
        <f t="shared" si="137"/>
        <v>101.86</v>
      </c>
      <c r="M1149" s="47">
        <f t="shared" si="138"/>
        <v>101.01</v>
      </c>
      <c r="N1149" s="47">
        <f t="shared" si="139"/>
        <v>101.53</v>
      </c>
      <c r="O1149" s="48">
        <f t="shared" ca="1" si="140"/>
        <v>159613700</v>
      </c>
    </row>
    <row r="1150" spans="1:15" x14ac:dyDescent="0.25">
      <c r="A1150">
        <v>1135</v>
      </c>
      <c r="B1150" s="85">
        <v>40147</v>
      </c>
      <c r="C1150" s="47">
        <v>109.48</v>
      </c>
      <c r="D1150" s="47">
        <v>110.2</v>
      </c>
      <c r="E1150" s="47">
        <v>108.12</v>
      </c>
      <c r="F1150" s="47">
        <v>109.94</v>
      </c>
      <c r="G1150" s="48">
        <v>160874800</v>
      </c>
      <c r="H1150" s="47">
        <v>100.29</v>
      </c>
      <c r="I1150" s="51">
        <f t="shared" si="134"/>
        <v>0.91222484991813724</v>
      </c>
      <c r="J1150" s="51">
        <f t="shared" ca="1" si="135"/>
        <v>1</v>
      </c>
      <c r="K1150" s="47">
        <f t="shared" si="136"/>
        <v>99.87</v>
      </c>
      <c r="L1150" s="47">
        <f t="shared" si="137"/>
        <v>100.53</v>
      </c>
      <c r="M1150" s="47">
        <f t="shared" si="138"/>
        <v>98.63</v>
      </c>
      <c r="N1150" s="47">
        <f t="shared" si="139"/>
        <v>100.29</v>
      </c>
      <c r="O1150" s="48">
        <f t="shared" ca="1" si="140"/>
        <v>160874800</v>
      </c>
    </row>
    <row r="1151" spans="1:15" x14ac:dyDescent="0.25">
      <c r="A1151">
        <v>1136</v>
      </c>
      <c r="B1151" s="85">
        <v>40144</v>
      </c>
      <c r="C1151" s="47">
        <v>108.4</v>
      </c>
      <c r="D1151" s="47">
        <v>110.32</v>
      </c>
      <c r="E1151" s="47">
        <v>108.29</v>
      </c>
      <c r="F1151" s="47">
        <v>109.57</v>
      </c>
      <c r="G1151" s="48">
        <v>126001800</v>
      </c>
      <c r="H1151" s="47">
        <v>99.95</v>
      </c>
      <c r="I1151" s="51">
        <f t="shared" si="134"/>
        <v>0.91220224514009318</v>
      </c>
      <c r="J1151" s="51">
        <f t="shared" ca="1" si="135"/>
        <v>1</v>
      </c>
      <c r="K1151" s="47">
        <f t="shared" si="136"/>
        <v>98.88</v>
      </c>
      <c r="L1151" s="47">
        <f t="shared" si="137"/>
        <v>100.63</v>
      </c>
      <c r="M1151" s="47">
        <f t="shared" si="138"/>
        <v>98.78</v>
      </c>
      <c r="N1151" s="47">
        <f t="shared" si="139"/>
        <v>99.95</v>
      </c>
      <c r="O1151" s="48">
        <f t="shared" ca="1" si="140"/>
        <v>126001800</v>
      </c>
    </row>
    <row r="1152" spans="1:15" x14ac:dyDescent="0.25">
      <c r="A1152">
        <v>1137</v>
      </c>
      <c r="B1152" s="85">
        <v>40142</v>
      </c>
      <c r="C1152" s="47">
        <v>111.17</v>
      </c>
      <c r="D1152" s="47">
        <v>111.5</v>
      </c>
      <c r="E1152" s="47">
        <v>110.82</v>
      </c>
      <c r="F1152" s="47">
        <v>111.38</v>
      </c>
      <c r="G1152" s="48">
        <v>109564800</v>
      </c>
      <c r="H1152" s="47">
        <v>101.6</v>
      </c>
      <c r="I1152" s="51">
        <f t="shared" si="134"/>
        <v>0.91219249416412285</v>
      </c>
      <c r="J1152" s="51">
        <f t="shared" ca="1" si="135"/>
        <v>1</v>
      </c>
      <c r="K1152" s="47">
        <f t="shared" si="136"/>
        <v>101.41</v>
      </c>
      <c r="L1152" s="47">
        <f t="shared" si="137"/>
        <v>101.71</v>
      </c>
      <c r="M1152" s="47">
        <f t="shared" si="138"/>
        <v>101.09</v>
      </c>
      <c r="N1152" s="47">
        <f t="shared" si="139"/>
        <v>101.6</v>
      </c>
      <c r="O1152" s="48">
        <f t="shared" ca="1" si="140"/>
        <v>109564800</v>
      </c>
    </row>
    <row r="1153" spans="1:15" x14ac:dyDescent="0.25">
      <c r="A1153">
        <v>1138</v>
      </c>
      <c r="B1153" s="85">
        <v>40141</v>
      </c>
      <c r="C1153" s="47">
        <v>111</v>
      </c>
      <c r="D1153" s="47">
        <v>111.2</v>
      </c>
      <c r="E1153" s="47">
        <v>110.01</v>
      </c>
      <c r="F1153" s="47">
        <v>110.99</v>
      </c>
      <c r="G1153" s="48">
        <v>138420100</v>
      </c>
      <c r="H1153" s="47">
        <v>101.24</v>
      </c>
      <c r="I1153" s="51">
        <f t="shared" si="134"/>
        <v>0.9121542481304622</v>
      </c>
      <c r="J1153" s="51">
        <f t="shared" ca="1" si="135"/>
        <v>1</v>
      </c>
      <c r="K1153" s="47">
        <f t="shared" si="136"/>
        <v>101.25</v>
      </c>
      <c r="L1153" s="47">
        <f t="shared" si="137"/>
        <v>101.43</v>
      </c>
      <c r="M1153" s="47">
        <f t="shared" si="138"/>
        <v>100.35</v>
      </c>
      <c r="N1153" s="47">
        <f t="shared" si="139"/>
        <v>101.24</v>
      </c>
      <c r="O1153" s="48">
        <f t="shared" ca="1" si="140"/>
        <v>138420100</v>
      </c>
    </row>
    <row r="1154" spans="1:15" x14ac:dyDescent="0.25">
      <c r="A1154">
        <v>1139</v>
      </c>
      <c r="B1154" s="85">
        <v>40140</v>
      </c>
      <c r="C1154" s="47">
        <v>110.72</v>
      </c>
      <c r="D1154" s="47">
        <v>111.74</v>
      </c>
      <c r="E1154" s="47">
        <v>110.6</v>
      </c>
      <c r="F1154" s="47">
        <v>110.82</v>
      </c>
      <c r="G1154" s="48">
        <v>148010200</v>
      </c>
      <c r="H1154" s="47">
        <v>101.09</v>
      </c>
      <c r="I1154" s="51">
        <f t="shared" si="134"/>
        <v>0.91219996390543234</v>
      </c>
      <c r="J1154" s="51">
        <f t="shared" ca="1" si="135"/>
        <v>1</v>
      </c>
      <c r="K1154" s="47">
        <f t="shared" si="136"/>
        <v>101</v>
      </c>
      <c r="L1154" s="47">
        <f t="shared" si="137"/>
        <v>101.93</v>
      </c>
      <c r="M1154" s="47">
        <f t="shared" si="138"/>
        <v>100.89</v>
      </c>
      <c r="N1154" s="47">
        <f t="shared" si="139"/>
        <v>101.09</v>
      </c>
      <c r="O1154" s="48">
        <f t="shared" ca="1" si="140"/>
        <v>148010200</v>
      </c>
    </row>
    <row r="1155" spans="1:15" x14ac:dyDescent="0.25">
      <c r="A1155">
        <v>1140</v>
      </c>
      <c r="B1155" s="85">
        <v>40137</v>
      </c>
      <c r="C1155" s="47">
        <v>109.25</v>
      </c>
      <c r="D1155" s="47">
        <v>109.76</v>
      </c>
      <c r="E1155" s="47">
        <v>109.01</v>
      </c>
      <c r="F1155" s="47">
        <v>109.43</v>
      </c>
      <c r="G1155" s="48">
        <v>134196000</v>
      </c>
      <c r="H1155" s="47">
        <v>99.82</v>
      </c>
      <c r="I1155" s="51">
        <f t="shared" si="134"/>
        <v>0.9121813031161472</v>
      </c>
      <c r="J1155" s="51">
        <f t="shared" ca="1" si="135"/>
        <v>1</v>
      </c>
      <c r="K1155" s="47">
        <f t="shared" si="136"/>
        <v>99.66</v>
      </c>
      <c r="L1155" s="47">
        <f t="shared" si="137"/>
        <v>100.12</v>
      </c>
      <c r="M1155" s="47">
        <f t="shared" si="138"/>
        <v>99.44</v>
      </c>
      <c r="N1155" s="47">
        <f t="shared" si="139"/>
        <v>99.82</v>
      </c>
      <c r="O1155" s="48">
        <f t="shared" ca="1" si="140"/>
        <v>134196000</v>
      </c>
    </row>
    <row r="1156" spans="1:15" x14ac:dyDescent="0.25">
      <c r="A1156">
        <v>1141</v>
      </c>
      <c r="B1156" s="85">
        <v>40136</v>
      </c>
      <c r="C1156" s="47">
        <v>110.51</v>
      </c>
      <c r="D1156" s="47">
        <v>111.31</v>
      </c>
      <c r="E1156" s="47">
        <v>109.13</v>
      </c>
      <c r="F1156" s="47">
        <v>109.82</v>
      </c>
      <c r="G1156" s="48">
        <v>208734600</v>
      </c>
      <c r="H1156" s="47">
        <v>100.18</v>
      </c>
      <c r="I1156" s="51">
        <f t="shared" si="134"/>
        <v>0.91221999635767637</v>
      </c>
      <c r="J1156" s="51">
        <f t="shared" ca="1" si="135"/>
        <v>1</v>
      </c>
      <c r="K1156" s="47">
        <f t="shared" si="136"/>
        <v>100.81</v>
      </c>
      <c r="L1156" s="47">
        <f t="shared" si="137"/>
        <v>101.54</v>
      </c>
      <c r="M1156" s="47">
        <f t="shared" si="138"/>
        <v>99.55</v>
      </c>
      <c r="N1156" s="47">
        <f t="shared" si="139"/>
        <v>100.18</v>
      </c>
      <c r="O1156" s="48">
        <f t="shared" ca="1" si="140"/>
        <v>208734600</v>
      </c>
    </row>
    <row r="1157" spans="1:15" x14ac:dyDescent="0.25">
      <c r="A1157">
        <v>1142</v>
      </c>
      <c r="B1157" s="85">
        <v>40135</v>
      </c>
      <c r="C1157" s="47">
        <v>111.26</v>
      </c>
      <c r="D1157" s="47">
        <v>111.43</v>
      </c>
      <c r="E1157" s="47">
        <v>110.57</v>
      </c>
      <c r="F1157" s="47">
        <v>111.27</v>
      </c>
      <c r="G1157" s="48">
        <v>156486800</v>
      </c>
      <c r="H1157" s="47">
        <v>101.5</v>
      </c>
      <c r="I1157" s="51">
        <f t="shared" si="134"/>
        <v>0.91219556034870142</v>
      </c>
      <c r="J1157" s="51">
        <f t="shared" ca="1" si="135"/>
        <v>1</v>
      </c>
      <c r="K1157" s="47">
        <f t="shared" si="136"/>
        <v>101.49</v>
      </c>
      <c r="L1157" s="47">
        <f t="shared" si="137"/>
        <v>101.65</v>
      </c>
      <c r="M1157" s="47">
        <f t="shared" si="138"/>
        <v>100.86</v>
      </c>
      <c r="N1157" s="47">
        <f t="shared" si="139"/>
        <v>101.5</v>
      </c>
      <c r="O1157" s="48">
        <f t="shared" ca="1" si="140"/>
        <v>156486800</v>
      </c>
    </row>
    <row r="1158" spans="1:15" x14ac:dyDescent="0.25">
      <c r="A1158">
        <v>1143</v>
      </c>
      <c r="B1158" s="85">
        <v>40134</v>
      </c>
      <c r="C1158" s="47">
        <v>110.92</v>
      </c>
      <c r="D1158" s="47">
        <v>111.39</v>
      </c>
      <c r="E1158" s="47">
        <v>110.5</v>
      </c>
      <c r="F1158" s="47">
        <v>111.34</v>
      </c>
      <c r="G1158" s="48">
        <v>147134100</v>
      </c>
      <c r="H1158" s="47">
        <v>101.56</v>
      </c>
      <c r="I1158" s="51">
        <f t="shared" si="134"/>
        <v>0.91216094844620077</v>
      </c>
      <c r="J1158" s="51">
        <f t="shared" ca="1" si="135"/>
        <v>1</v>
      </c>
      <c r="K1158" s="47">
        <f t="shared" si="136"/>
        <v>101.18</v>
      </c>
      <c r="L1158" s="47">
        <f t="shared" si="137"/>
        <v>101.61</v>
      </c>
      <c r="M1158" s="47">
        <f t="shared" si="138"/>
        <v>100.79</v>
      </c>
      <c r="N1158" s="47">
        <f t="shared" si="139"/>
        <v>101.56</v>
      </c>
      <c r="O1158" s="48">
        <f t="shared" ca="1" si="140"/>
        <v>147134100</v>
      </c>
    </row>
    <row r="1159" spans="1:15" x14ac:dyDescent="0.25">
      <c r="A1159">
        <v>1144</v>
      </c>
      <c r="B1159" s="85">
        <v>40133</v>
      </c>
      <c r="C1159" s="47">
        <v>110.38</v>
      </c>
      <c r="D1159" s="47">
        <v>111.69</v>
      </c>
      <c r="E1159" s="47">
        <v>110.32</v>
      </c>
      <c r="F1159" s="47">
        <v>111.21</v>
      </c>
      <c r="G1159" s="48">
        <v>210922200</v>
      </c>
      <c r="H1159" s="47">
        <v>101.45</v>
      </c>
      <c r="I1159" s="51">
        <f t="shared" si="134"/>
        <v>0.91223810808380545</v>
      </c>
      <c r="J1159" s="51">
        <f t="shared" ca="1" si="135"/>
        <v>1</v>
      </c>
      <c r="K1159" s="47">
        <f t="shared" si="136"/>
        <v>100.69</v>
      </c>
      <c r="L1159" s="47">
        <f t="shared" si="137"/>
        <v>101.89</v>
      </c>
      <c r="M1159" s="47">
        <f t="shared" si="138"/>
        <v>100.64</v>
      </c>
      <c r="N1159" s="47">
        <f t="shared" si="139"/>
        <v>101.45</v>
      </c>
      <c r="O1159" s="48">
        <f t="shared" ca="1" si="140"/>
        <v>210922200</v>
      </c>
    </row>
    <row r="1160" spans="1:15" x14ac:dyDescent="0.25">
      <c r="A1160">
        <v>1145</v>
      </c>
      <c r="B1160" s="85">
        <v>40130</v>
      </c>
      <c r="C1160" s="47">
        <v>109.31</v>
      </c>
      <c r="D1160" s="47">
        <v>110.09</v>
      </c>
      <c r="E1160" s="47">
        <v>108.75</v>
      </c>
      <c r="F1160" s="47">
        <v>109.62</v>
      </c>
      <c r="G1160" s="48">
        <v>150963000</v>
      </c>
      <c r="H1160" s="47">
        <v>99.99</v>
      </c>
      <c r="I1160" s="51">
        <f t="shared" si="134"/>
        <v>0.91215106732348106</v>
      </c>
      <c r="J1160" s="51">
        <f t="shared" ca="1" si="135"/>
        <v>1</v>
      </c>
      <c r="K1160" s="47">
        <f t="shared" si="136"/>
        <v>99.71</v>
      </c>
      <c r="L1160" s="47">
        <f t="shared" si="137"/>
        <v>100.42</v>
      </c>
      <c r="M1160" s="47">
        <f t="shared" si="138"/>
        <v>99.2</v>
      </c>
      <c r="N1160" s="47">
        <f t="shared" si="139"/>
        <v>99.99</v>
      </c>
      <c r="O1160" s="48">
        <f t="shared" ca="1" si="140"/>
        <v>150963000</v>
      </c>
    </row>
    <row r="1161" spans="1:15" x14ac:dyDescent="0.25">
      <c r="A1161">
        <v>1146</v>
      </c>
      <c r="B1161" s="85">
        <v>40129</v>
      </c>
      <c r="C1161" s="47">
        <v>110</v>
      </c>
      <c r="D1161" s="47">
        <v>110.57</v>
      </c>
      <c r="E1161" s="47">
        <v>108.75</v>
      </c>
      <c r="F1161" s="47">
        <v>109.03</v>
      </c>
      <c r="G1161" s="48">
        <v>157144500</v>
      </c>
      <c r="H1161" s="47">
        <v>99.46</v>
      </c>
      <c r="I1161" s="51">
        <f t="shared" si="134"/>
        <v>0.91222599284600558</v>
      </c>
      <c r="J1161" s="51">
        <f t="shared" ca="1" si="135"/>
        <v>1</v>
      </c>
      <c r="K1161" s="47">
        <f t="shared" si="136"/>
        <v>100.34</v>
      </c>
      <c r="L1161" s="47">
        <f t="shared" si="137"/>
        <v>100.86</v>
      </c>
      <c r="M1161" s="47">
        <f t="shared" si="138"/>
        <v>99.2</v>
      </c>
      <c r="N1161" s="47">
        <f t="shared" si="139"/>
        <v>99.46</v>
      </c>
      <c r="O1161" s="48">
        <f t="shared" ca="1" si="140"/>
        <v>157144500</v>
      </c>
    </row>
    <row r="1162" spans="1:15" x14ac:dyDescent="0.25">
      <c r="A1162">
        <v>1147</v>
      </c>
      <c r="B1162" s="85">
        <v>40128</v>
      </c>
      <c r="C1162" s="47">
        <v>110.31</v>
      </c>
      <c r="D1162" s="47">
        <v>110.82</v>
      </c>
      <c r="E1162" s="47">
        <v>109.62</v>
      </c>
      <c r="F1162" s="47">
        <v>110.15</v>
      </c>
      <c r="G1162" s="48">
        <v>169466200</v>
      </c>
      <c r="H1162" s="47">
        <v>100.48</v>
      </c>
      <c r="I1162" s="51">
        <f t="shared" si="134"/>
        <v>0.9122106218792555</v>
      </c>
      <c r="J1162" s="51">
        <f t="shared" ca="1" si="135"/>
        <v>1</v>
      </c>
      <c r="K1162" s="47">
        <f t="shared" si="136"/>
        <v>100.63</v>
      </c>
      <c r="L1162" s="47">
        <f t="shared" si="137"/>
        <v>101.09</v>
      </c>
      <c r="M1162" s="47">
        <f t="shared" si="138"/>
        <v>100</v>
      </c>
      <c r="N1162" s="47">
        <f t="shared" si="139"/>
        <v>100.48</v>
      </c>
      <c r="O1162" s="48">
        <f t="shared" ca="1" si="140"/>
        <v>169466200</v>
      </c>
    </row>
    <row r="1163" spans="1:15" x14ac:dyDescent="0.25">
      <c r="A1163">
        <v>1148</v>
      </c>
      <c r="B1163" s="85">
        <v>40127</v>
      </c>
      <c r="C1163" s="47">
        <v>109.31</v>
      </c>
      <c r="D1163" s="47">
        <v>109.93</v>
      </c>
      <c r="E1163" s="47">
        <v>108.97</v>
      </c>
      <c r="F1163" s="47">
        <v>109.59</v>
      </c>
      <c r="G1163" s="48">
        <v>171899800</v>
      </c>
      <c r="H1163" s="47">
        <v>99.97</v>
      </c>
      <c r="I1163" s="51">
        <f t="shared" si="134"/>
        <v>0.91221826809015416</v>
      </c>
      <c r="J1163" s="51">
        <f t="shared" ca="1" si="135"/>
        <v>1</v>
      </c>
      <c r="K1163" s="47">
        <f t="shared" si="136"/>
        <v>99.71</v>
      </c>
      <c r="L1163" s="47">
        <f t="shared" si="137"/>
        <v>100.28</v>
      </c>
      <c r="M1163" s="47">
        <f t="shared" si="138"/>
        <v>99.4</v>
      </c>
      <c r="N1163" s="47">
        <f t="shared" si="139"/>
        <v>99.97</v>
      </c>
      <c r="O1163" s="48">
        <f t="shared" ca="1" si="140"/>
        <v>171899800</v>
      </c>
    </row>
    <row r="1164" spans="1:15" x14ac:dyDescent="0.25">
      <c r="A1164">
        <v>1149</v>
      </c>
      <c r="B1164" s="85">
        <v>40126</v>
      </c>
      <c r="C1164" s="47">
        <v>107.95</v>
      </c>
      <c r="D1164" s="47">
        <v>109.63</v>
      </c>
      <c r="E1164" s="47">
        <v>107.87</v>
      </c>
      <c r="F1164" s="47">
        <v>109.57</v>
      </c>
      <c r="G1164" s="48">
        <v>159495700</v>
      </c>
      <c r="H1164" s="47">
        <v>99.95</v>
      </c>
      <c r="I1164" s="51">
        <f t="shared" si="134"/>
        <v>0.91220224514009318</v>
      </c>
      <c r="J1164" s="51">
        <f t="shared" ca="1" si="135"/>
        <v>1</v>
      </c>
      <c r="K1164" s="47">
        <f t="shared" si="136"/>
        <v>98.47</v>
      </c>
      <c r="L1164" s="47">
        <f t="shared" si="137"/>
        <v>100</v>
      </c>
      <c r="M1164" s="47">
        <f t="shared" si="138"/>
        <v>98.4</v>
      </c>
      <c r="N1164" s="47">
        <f t="shared" si="139"/>
        <v>99.95</v>
      </c>
      <c r="O1164" s="48">
        <f t="shared" ca="1" si="140"/>
        <v>159495700</v>
      </c>
    </row>
    <row r="1165" spans="1:15" x14ac:dyDescent="0.25">
      <c r="A1165">
        <v>1150</v>
      </c>
      <c r="B1165" s="85">
        <v>40123</v>
      </c>
      <c r="C1165" s="47">
        <v>106.26</v>
      </c>
      <c r="D1165" s="47">
        <v>107.4</v>
      </c>
      <c r="E1165" s="47">
        <v>106.05</v>
      </c>
      <c r="F1165" s="47">
        <v>107.13</v>
      </c>
      <c r="G1165" s="48">
        <v>170954100</v>
      </c>
      <c r="H1165" s="47">
        <v>97.72</v>
      </c>
      <c r="I1165" s="51">
        <f t="shared" si="134"/>
        <v>0.91216279286847757</v>
      </c>
      <c r="J1165" s="51">
        <f t="shared" ca="1" si="135"/>
        <v>1</v>
      </c>
      <c r="K1165" s="47">
        <f t="shared" si="136"/>
        <v>96.93</v>
      </c>
      <c r="L1165" s="47">
        <f t="shared" si="137"/>
        <v>97.97</v>
      </c>
      <c r="M1165" s="47">
        <f t="shared" si="138"/>
        <v>96.73</v>
      </c>
      <c r="N1165" s="47">
        <f t="shared" si="139"/>
        <v>97.72</v>
      </c>
      <c r="O1165" s="48">
        <f t="shared" ca="1" si="140"/>
        <v>170954100</v>
      </c>
    </row>
    <row r="1166" spans="1:15" x14ac:dyDescent="0.25">
      <c r="A1166">
        <v>1151</v>
      </c>
      <c r="B1166" s="85">
        <v>40122</v>
      </c>
      <c r="C1166" s="47">
        <v>105.66</v>
      </c>
      <c r="D1166" s="47">
        <v>106.88</v>
      </c>
      <c r="E1166" s="47">
        <v>105.44</v>
      </c>
      <c r="F1166" s="47">
        <v>106.85</v>
      </c>
      <c r="G1166" s="48">
        <v>180015300</v>
      </c>
      <c r="H1166" s="47">
        <v>97.47</v>
      </c>
      <c r="I1166" s="51">
        <f t="shared" si="134"/>
        <v>0.91221338324754331</v>
      </c>
      <c r="J1166" s="51">
        <f t="shared" ca="1" si="135"/>
        <v>1</v>
      </c>
      <c r="K1166" s="47">
        <f t="shared" si="136"/>
        <v>96.38</v>
      </c>
      <c r="L1166" s="47">
        <f t="shared" si="137"/>
        <v>97.5</v>
      </c>
      <c r="M1166" s="47">
        <f t="shared" si="138"/>
        <v>96.18</v>
      </c>
      <c r="N1166" s="47">
        <f t="shared" si="139"/>
        <v>97.47</v>
      </c>
      <c r="O1166" s="48">
        <f t="shared" ca="1" si="140"/>
        <v>180015300</v>
      </c>
    </row>
    <row r="1167" spans="1:15" x14ac:dyDescent="0.25">
      <c r="A1167">
        <v>1152</v>
      </c>
      <c r="B1167" s="85">
        <v>40121</v>
      </c>
      <c r="C1167" s="47">
        <v>105.51</v>
      </c>
      <c r="D1167" s="47">
        <v>106.33</v>
      </c>
      <c r="E1167" s="47">
        <v>104.65</v>
      </c>
      <c r="F1167" s="47">
        <v>104.92</v>
      </c>
      <c r="G1167" s="48">
        <v>247996700</v>
      </c>
      <c r="H1167" s="47">
        <v>95.71</v>
      </c>
      <c r="I1167" s="51">
        <f t="shared" si="134"/>
        <v>0.91221883339687371</v>
      </c>
      <c r="J1167" s="51">
        <f t="shared" ca="1" si="135"/>
        <v>1</v>
      </c>
      <c r="K1167" s="47">
        <f t="shared" si="136"/>
        <v>96.25</v>
      </c>
      <c r="L1167" s="47">
        <f t="shared" si="137"/>
        <v>97</v>
      </c>
      <c r="M1167" s="47">
        <f t="shared" si="138"/>
        <v>95.46</v>
      </c>
      <c r="N1167" s="47">
        <f t="shared" si="139"/>
        <v>95.71</v>
      </c>
      <c r="O1167" s="48">
        <f t="shared" ca="1" si="140"/>
        <v>247996700</v>
      </c>
    </row>
    <row r="1168" spans="1:15" x14ac:dyDescent="0.25">
      <c r="A1168">
        <v>1153</v>
      </c>
      <c r="B1168" s="85">
        <v>40120</v>
      </c>
      <c r="C1168" s="47">
        <v>103.74</v>
      </c>
      <c r="D1168" s="47">
        <v>104.8</v>
      </c>
      <c r="E1168" s="47">
        <v>103.54</v>
      </c>
      <c r="F1168" s="47">
        <v>104.65</v>
      </c>
      <c r="G1168" s="48">
        <v>228362600</v>
      </c>
      <c r="H1168" s="47">
        <v>95.46</v>
      </c>
      <c r="I1168" s="51">
        <f t="shared" si="134"/>
        <v>0.91218346870520772</v>
      </c>
      <c r="J1168" s="51">
        <f t="shared" ca="1" si="135"/>
        <v>1</v>
      </c>
      <c r="K1168" s="47">
        <f t="shared" si="136"/>
        <v>94.63</v>
      </c>
      <c r="L1168" s="47">
        <f t="shared" si="137"/>
        <v>95.6</v>
      </c>
      <c r="M1168" s="47">
        <f t="shared" si="138"/>
        <v>94.45</v>
      </c>
      <c r="N1168" s="47">
        <f t="shared" si="139"/>
        <v>95.46</v>
      </c>
      <c r="O1168" s="48">
        <f t="shared" ca="1" si="140"/>
        <v>228362600</v>
      </c>
    </row>
    <row r="1169" spans="1:15" x14ac:dyDescent="0.25">
      <c r="A1169">
        <v>1154</v>
      </c>
      <c r="B1169" s="85">
        <v>40119</v>
      </c>
      <c r="C1169" s="47">
        <v>104.13</v>
      </c>
      <c r="D1169" s="47">
        <v>105.41</v>
      </c>
      <c r="E1169" s="47">
        <v>103.08</v>
      </c>
      <c r="F1169" s="47">
        <v>104.32</v>
      </c>
      <c r="G1169" s="48">
        <v>254222900</v>
      </c>
      <c r="H1169" s="47">
        <v>95.16</v>
      </c>
      <c r="I1169" s="51">
        <f t="shared" ref="I1169:I1232" si="141">H1169/F1169</f>
        <v>0.91219325153374231</v>
      </c>
      <c r="J1169" s="51">
        <f t="shared" ref="J1169:J1232" ca="1" si="142">INDEX(OFFSET($T$15,0,0,$S$13+1,1),MATCH(B1169,OFFSET($Q$15,0,0,$S$13+1,1),-1))</f>
        <v>1</v>
      </c>
      <c r="K1169" s="47">
        <f t="shared" ref="K1169:K1232" si="143">ROUND($I1169*C1169,2)</f>
        <v>94.99</v>
      </c>
      <c r="L1169" s="47">
        <f t="shared" ref="L1169:L1232" si="144">ROUND($I1169*D1169,2)</f>
        <v>96.15</v>
      </c>
      <c r="M1169" s="47">
        <f t="shared" ref="M1169:M1232" si="145">ROUND($I1169*E1169,2)</f>
        <v>94.03</v>
      </c>
      <c r="N1169" s="47">
        <f t="shared" ref="N1169:N1232" si="146">ROUND($I1169*F1169,2)</f>
        <v>95.16</v>
      </c>
      <c r="O1169" s="48">
        <f t="shared" ref="O1169:O1232" ca="1" si="147">G1169*J1169</f>
        <v>254222900</v>
      </c>
    </row>
    <row r="1170" spans="1:15" x14ac:dyDescent="0.25">
      <c r="A1170">
        <v>1155</v>
      </c>
      <c r="B1170" s="85">
        <v>40116</v>
      </c>
      <c r="C1170" s="47">
        <v>106.3</v>
      </c>
      <c r="D1170" s="47">
        <v>106.62</v>
      </c>
      <c r="E1170" s="47">
        <v>103.44</v>
      </c>
      <c r="F1170" s="47">
        <v>103.56</v>
      </c>
      <c r="G1170" s="48">
        <v>325608100</v>
      </c>
      <c r="H1170" s="47">
        <v>94.47</v>
      </c>
      <c r="I1170" s="51">
        <f t="shared" si="141"/>
        <v>0.9122247972190034</v>
      </c>
      <c r="J1170" s="51">
        <f t="shared" ca="1" si="142"/>
        <v>1</v>
      </c>
      <c r="K1170" s="47">
        <f t="shared" si="143"/>
        <v>96.97</v>
      </c>
      <c r="L1170" s="47">
        <f t="shared" si="144"/>
        <v>97.26</v>
      </c>
      <c r="M1170" s="47">
        <f t="shared" si="145"/>
        <v>94.36</v>
      </c>
      <c r="N1170" s="47">
        <f t="shared" si="146"/>
        <v>94.47</v>
      </c>
      <c r="O1170" s="48">
        <f t="shared" ca="1" si="147"/>
        <v>325608100</v>
      </c>
    </row>
    <row r="1171" spans="1:15" x14ac:dyDescent="0.25">
      <c r="A1171">
        <v>1156</v>
      </c>
      <c r="B1171" s="85">
        <v>40115</v>
      </c>
      <c r="C1171" s="47">
        <v>105.19</v>
      </c>
      <c r="D1171" s="47">
        <v>106.86</v>
      </c>
      <c r="E1171" s="47">
        <v>104.94</v>
      </c>
      <c r="F1171" s="47">
        <v>106.65</v>
      </c>
      <c r="G1171" s="48">
        <v>198110600</v>
      </c>
      <c r="H1171" s="47">
        <v>97.29</v>
      </c>
      <c r="I1171" s="51">
        <f t="shared" si="141"/>
        <v>0.91223628691983127</v>
      </c>
      <c r="J1171" s="51">
        <f t="shared" ca="1" si="142"/>
        <v>1</v>
      </c>
      <c r="K1171" s="47">
        <f t="shared" si="143"/>
        <v>95.96</v>
      </c>
      <c r="L1171" s="47">
        <f t="shared" si="144"/>
        <v>97.48</v>
      </c>
      <c r="M1171" s="47">
        <f t="shared" si="145"/>
        <v>95.73</v>
      </c>
      <c r="N1171" s="47">
        <f t="shared" si="146"/>
        <v>97.29</v>
      </c>
      <c r="O1171" s="48">
        <f t="shared" ca="1" si="147"/>
        <v>198110600</v>
      </c>
    </row>
    <row r="1172" spans="1:15" x14ac:dyDescent="0.25">
      <c r="A1172">
        <v>1157</v>
      </c>
      <c r="B1172" s="85">
        <v>40114</v>
      </c>
      <c r="C1172" s="47">
        <v>106.15</v>
      </c>
      <c r="D1172" s="47">
        <v>106.48</v>
      </c>
      <c r="E1172" s="47">
        <v>104.35</v>
      </c>
      <c r="F1172" s="47">
        <v>104.41</v>
      </c>
      <c r="G1172" s="48">
        <v>248821400</v>
      </c>
      <c r="H1172" s="47">
        <v>95.24</v>
      </c>
      <c r="I1172" s="51">
        <f t="shared" si="141"/>
        <v>0.91217316349008715</v>
      </c>
      <c r="J1172" s="51">
        <f t="shared" ca="1" si="142"/>
        <v>1</v>
      </c>
      <c r="K1172" s="47">
        <f t="shared" si="143"/>
        <v>96.83</v>
      </c>
      <c r="L1172" s="47">
        <f t="shared" si="144"/>
        <v>97.13</v>
      </c>
      <c r="M1172" s="47">
        <f t="shared" si="145"/>
        <v>95.19</v>
      </c>
      <c r="N1172" s="47">
        <f t="shared" si="146"/>
        <v>95.24</v>
      </c>
      <c r="O1172" s="48">
        <f t="shared" ca="1" si="147"/>
        <v>248821400</v>
      </c>
    </row>
    <row r="1173" spans="1:15" x14ac:dyDescent="0.25">
      <c r="A1173">
        <v>1158</v>
      </c>
      <c r="B1173" s="85">
        <v>40113</v>
      </c>
      <c r="C1173" s="47">
        <v>107.03</v>
      </c>
      <c r="D1173" s="47">
        <v>107.39</v>
      </c>
      <c r="E1173" s="47">
        <v>106.16</v>
      </c>
      <c r="F1173" s="47">
        <v>106.42</v>
      </c>
      <c r="G1173" s="48">
        <v>253266300</v>
      </c>
      <c r="H1173" s="47">
        <v>97.08</v>
      </c>
      <c r="I1173" s="51">
        <f t="shared" si="141"/>
        <v>0.91223454237925194</v>
      </c>
      <c r="J1173" s="51">
        <f t="shared" ca="1" si="142"/>
        <v>1</v>
      </c>
      <c r="K1173" s="47">
        <f t="shared" si="143"/>
        <v>97.64</v>
      </c>
      <c r="L1173" s="47">
        <f t="shared" si="144"/>
        <v>97.96</v>
      </c>
      <c r="M1173" s="47">
        <f t="shared" si="145"/>
        <v>96.84</v>
      </c>
      <c r="N1173" s="47">
        <f t="shared" si="146"/>
        <v>97.08</v>
      </c>
      <c r="O1173" s="48">
        <f t="shared" ca="1" si="147"/>
        <v>253266300</v>
      </c>
    </row>
    <row r="1174" spans="1:15" x14ac:dyDescent="0.25">
      <c r="A1174">
        <v>1159</v>
      </c>
      <c r="B1174" s="85">
        <v>40112</v>
      </c>
      <c r="C1174" s="47">
        <v>108.2</v>
      </c>
      <c r="D1174" s="47">
        <v>109.31</v>
      </c>
      <c r="E1174" s="47">
        <v>106.61</v>
      </c>
      <c r="F1174" s="47">
        <v>106.91</v>
      </c>
      <c r="G1174" s="48">
        <v>242028200</v>
      </c>
      <c r="H1174" s="47">
        <v>97.52</v>
      </c>
      <c r="I1174" s="51">
        <f t="shared" si="141"/>
        <v>0.91216911420821256</v>
      </c>
      <c r="J1174" s="51">
        <f t="shared" ca="1" si="142"/>
        <v>1</v>
      </c>
      <c r="K1174" s="47">
        <f t="shared" si="143"/>
        <v>98.7</v>
      </c>
      <c r="L1174" s="47">
        <f t="shared" si="144"/>
        <v>99.71</v>
      </c>
      <c r="M1174" s="47">
        <f t="shared" si="145"/>
        <v>97.25</v>
      </c>
      <c r="N1174" s="47">
        <f t="shared" si="146"/>
        <v>97.52</v>
      </c>
      <c r="O1174" s="48">
        <f t="shared" ca="1" si="147"/>
        <v>242028200</v>
      </c>
    </row>
    <row r="1175" spans="1:15" x14ac:dyDescent="0.25">
      <c r="A1175">
        <v>1160</v>
      </c>
      <c r="B1175" s="85">
        <v>40109</v>
      </c>
      <c r="C1175" s="47">
        <v>109.69</v>
      </c>
      <c r="D1175" s="47">
        <v>109.76</v>
      </c>
      <c r="E1175" s="47">
        <v>107.63</v>
      </c>
      <c r="F1175" s="47">
        <v>108.08</v>
      </c>
      <c r="G1175" s="48">
        <v>240033200</v>
      </c>
      <c r="H1175" s="47">
        <v>98.59</v>
      </c>
      <c r="I1175" s="51">
        <f t="shared" si="141"/>
        <v>0.91219467061435977</v>
      </c>
      <c r="J1175" s="51">
        <f t="shared" ca="1" si="142"/>
        <v>1</v>
      </c>
      <c r="K1175" s="47">
        <f t="shared" si="143"/>
        <v>100.06</v>
      </c>
      <c r="L1175" s="47">
        <f t="shared" si="144"/>
        <v>100.12</v>
      </c>
      <c r="M1175" s="47">
        <f t="shared" si="145"/>
        <v>98.18</v>
      </c>
      <c r="N1175" s="47">
        <f t="shared" si="146"/>
        <v>98.59</v>
      </c>
      <c r="O1175" s="48">
        <f t="shared" ca="1" si="147"/>
        <v>240033200</v>
      </c>
    </row>
    <row r="1176" spans="1:15" x14ac:dyDescent="0.25">
      <c r="A1176">
        <v>1161</v>
      </c>
      <c r="B1176" s="85">
        <v>40108</v>
      </c>
      <c r="C1176" s="47">
        <v>108.19</v>
      </c>
      <c r="D1176" s="47">
        <v>109.68</v>
      </c>
      <c r="E1176" s="47">
        <v>107.5</v>
      </c>
      <c r="F1176" s="47">
        <v>109.33</v>
      </c>
      <c r="G1176" s="48">
        <v>238444000</v>
      </c>
      <c r="H1176" s="47">
        <v>99.73</v>
      </c>
      <c r="I1176" s="51">
        <f t="shared" si="141"/>
        <v>0.91219244489161255</v>
      </c>
      <c r="J1176" s="51">
        <f t="shared" ca="1" si="142"/>
        <v>1</v>
      </c>
      <c r="K1176" s="47">
        <f t="shared" si="143"/>
        <v>98.69</v>
      </c>
      <c r="L1176" s="47">
        <f t="shared" si="144"/>
        <v>100.05</v>
      </c>
      <c r="M1176" s="47">
        <f t="shared" si="145"/>
        <v>98.06</v>
      </c>
      <c r="N1176" s="47">
        <f t="shared" si="146"/>
        <v>99.73</v>
      </c>
      <c r="O1176" s="48">
        <f t="shared" ca="1" si="147"/>
        <v>238444000</v>
      </c>
    </row>
    <row r="1177" spans="1:15" x14ac:dyDescent="0.25">
      <c r="A1177">
        <v>1162</v>
      </c>
      <c r="B1177" s="85">
        <v>40107</v>
      </c>
      <c r="C1177" s="47">
        <v>109.04</v>
      </c>
      <c r="D1177" s="47">
        <v>110.31</v>
      </c>
      <c r="E1177" s="47">
        <v>108.15</v>
      </c>
      <c r="F1177" s="47">
        <v>108.23</v>
      </c>
      <c r="G1177" s="48">
        <v>225379300</v>
      </c>
      <c r="H1177" s="47">
        <v>98.73</v>
      </c>
      <c r="I1177" s="51">
        <f t="shared" si="141"/>
        <v>0.91222396747667001</v>
      </c>
      <c r="J1177" s="51">
        <f t="shared" ca="1" si="142"/>
        <v>1</v>
      </c>
      <c r="K1177" s="47">
        <f t="shared" si="143"/>
        <v>99.47</v>
      </c>
      <c r="L1177" s="47">
        <f t="shared" si="144"/>
        <v>100.63</v>
      </c>
      <c r="M1177" s="47">
        <f t="shared" si="145"/>
        <v>98.66</v>
      </c>
      <c r="N1177" s="47">
        <f t="shared" si="146"/>
        <v>98.73</v>
      </c>
      <c r="O1177" s="48">
        <f t="shared" ca="1" si="147"/>
        <v>225379300</v>
      </c>
    </row>
    <row r="1178" spans="1:15" x14ac:dyDescent="0.25">
      <c r="A1178">
        <v>1163</v>
      </c>
      <c r="B1178" s="85">
        <v>40106</v>
      </c>
      <c r="C1178" s="47">
        <v>109.95</v>
      </c>
      <c r="D1178" s="47">
        <v>109.99</v>
      </c>
      <c r="E1178" s="47">
        <v>108.68</v>
      </c>
      <c r="F1178" s="47">
        <v>109.21</v>
      </c>
      <c r="G1178" s="48">
        <v>180921100</v>
      </c>
      <c r="H1178" s="47">
        <v>99.62</v>
      </c>
      <c r="I1178" s="51">
        <f t="shared" si="141"/>
        <v>0.91218752861459584</v>
      </c>
      <c r="J1178" s="51">
        <f t="shared" ca="1" si="142"/>
        <v>1</v>
      </c>
      <c r="K1178" s="47">
        <f t="shared" si="143"/>
        <v>100.3</v>
      </c>
      <c r="L1178" s="47">
        <f t="shared" si="144"/>
        <v>100.33</v>
      </c>
      <c r="M1178" s="47">
        <f t="shared" si="145"/>
        <v>99.14</v>
      </c>
      <c r="N1178" s="47">
        <f t="shared" si="146"/>
        <v>99.62</v>
      </c>
      <c r="O1178" s="48">
        <f t="shared" ca="1" si="147"/>
        <v>180921100</v>
      </c>
    </row>
    <row r="1179" spans="1:15" x14ac:dyDescent="0.25">
      <c r="A1179">
        <v>1164</v>
      </c>
      <c r="B1179" s="85">
        <v>40105</v>
      </c>
      <c r="C1179" s="47">
        <v>109.07</v>
      </c>
      <c r="D1179" s="47">
        <v>110.13</v>
      </c>
      <c r="E1179" s="47">
        <v>108.73</v>
      </c>
      <c r="F1179" s="47">
        <v>109.79</v>
      </c>
      <c r="G1179" s="48">
        <v>159530400</v>
      </c>
      <c r="H1179" s="47">
        <v>100.15</v>
      </c>
      <c r="I1179" s="51">
        <f t="shared" si="141"/>
        <v>0.91219601056562527</v>
      </c>
      <c r="J1179" s="51">
        <f t="shared" ca="1" si="142"/>
        <v>1</v>
      </c>
      <c r="K1179" s="47">
        <f t="shared" si="143"/>
        <v>99.49</v>
      </c>
      <c r="L1179" s="47">
        <f t="shared" si="144"/>
        <v>100.46</v>
      </c>
      <c r="M1179" s="47">
        <f t="shared" si="145"/>
        <v>99.18</v>
      </c>
      <c r="N1179" s="47">
        <f t="shared" si="146"/>
        <v>100.15</v>
      </c>
      <c r="O1179" s="48">
        <f t="shared" ca="1" si="147"/>
        <v>159530400</v>
      </c>
    </row>
    <row r="1180" spans="1:15" x14ac:dyDescent="0.25">
      <c r="A1180">
        <v>1165</v>
      </c>
      <c r="B1180" s="85">
        <v>40102</v>
      </c>
      <c r="C1180" s="47">
        <v>108.8</v>
      </c>
      <c r="D1180" s="47">
        <v>109.27</v>
      </c>
      <c r="E1180" s="47">
        <v>108.23</v>
      </c>
      <c r="F1180" s="47">
        <v>108.89</v>
      </c>
      <c r="G1180" s="48">
        <v>192069400</v>
      </c>
      <c r="H1180" s="47">
        <v>99.33</v>
      </c>
      <c r="I1180" s="51">
        <f t="shared" si="141"/>
        <v>0.91220497750022955</v>
      </c>
      <c r="J1180" s="51">
        <f t="shared" ca="1" si="142"/>
        <v>1</v>
      </c>
      <c r="K1180" s="47">
        <f t="shared" si="143"/>
        <v>99.25</v>
      </c>
      <c r="L1180" s="47">
        <f t="shared" si="144"/>
        <v>99.68</v>
      </c>
      <c r="M1180" s="47">
        <f t="shared" si="145"/>
        <v>98.73</v>
      </c>
      <c r="N1180" s="47">
        <f t="shared" si="146"/>
        <v>99.33</v>
      </c>
      <c r="O1180" s="48">
        <f t="shared" ca="1" si="147"/>
        <v>192069400</v>
      </c>
    </row>
    <row r="1181" spans="1:15" x14ac:dyDescent="0.25">
      <c r="A1181">
        <v>1166</v>
      </c>
      <c r="B1181" s="85">
        <v>40101</v>
      </c>
      <c r="C1181" s="47">
        <v>108.78</v>
      </c>
      <c r="D1181" s="47">
        <v>109.71</v>
      </c>
      <c r="E1181" s="47">
        <v>108.73</v>
      </c>
      <c r="F1181" s="47">
        <v>109.71</v>
      </c>
      <c r="G1181" s="48">
        <v>173873600</v>
      </c>
      <c r="H1181" s="47">
        <v>100.08</v>
      </c>
      <c r="I1181" s="51">
        <f t="shared" si="141"/>
        <v>0.91222313371616082</v>
      </c>
      <c r="J1181" s="51">
        <f t="shared" ca="1" si="142"/>
        <v>1</v>
      </c>
      <c r="K1181" s="47">
        <f t="shared" si="143"/>
        <v>99.23</v>
      </c>
      <c r="L1181" s="47">
        <f t="shared" si="144"/>
        <v>100.08</v>
      </c>
      <c r="M1181" s="47">
        <f t="shared" si="145"/>
        <v>99.19</v>
      </c>
      <c r="N1181" s="47">
        <f t="shared" si="146"/>
        <v>100.08</v>
      </c>
      <c r="O1181" s="48">
        <f t="shared" ca="1" si="147"/>
        <v>173873600</v>
      </c>
    </row>
    <row r="1182" spans="1:15" x14ac:dyDescent="0.25">
      <c r="A1182">
        <v>1167</v>
      </c>
      <c r="B1182" s="85">
        <v>40100</v>
      </c>
      <c r="C1182" s="47">
        <v>108.72</v>
      </c>
      <c r="D1182" s="47">
        <v>109.42</v>
      </c>
      <c r="E1182" s="47">
        <v>107.42</v>
      </c>
      <c r="F1182" s="47">
        <v>109.31</v>
      </c>
      <c r="G1182" s="48">
        <v>191421600</v>
      </c>
      <c r="H1182" s="47">
        <v>99.71</v>
      </c>
      <c r="I1182" s="51">
        <f t="shared" si="141"/>
        <v>0.91217637910529681</v>
      </c>
      <c r="J1182" s="51">
        <f t="shared" ca="1" si="142"/>
        <v>1</v>
      </c>
      <c r="K1182" s="47">
        <f t="shared" si="143"/>
        <v>99.17</v>
      </c>
      <c r="L1182" s="47">
        <f t="shared" si="144"/>
        <v>99.81</v>
      </c>
      <c r="M1182" s="47">
        <f t="shared" si="145"/>
        <v>97.99</v>
      </c>
      <c r="N1182" s="47">
        <f t="shared" si="146"/>
        <v>99.71</v>
      </c>
      <c r="O1182" s="48">
        <f t="shared" ca="1" si="147"/>
        <v>191421600</v>
      </c>
    </row>
    <row r="1183" spans="1:15" x14ac:dyDescent="0.25">
      <c r="A1183">
        <v>1168</v>
      </c>
      <c r="B1183" s="85">
        <v>40099</v>
      </c>
      <c r="C1183" s="47">
        <v>107.39</v>
      </c>
      <c r="D1183" s="47">
        <v>107.71</v>
      </c>
      <c r="E1183" s="47">
        <v>106.76</v>
      </c>
      <c r="F1183" s="47">
        <v>107.46</v>
      </c>
      <c r="G1183" s="48">
        <v>157692700</v>
      </c>
      <c r="H1183" s="47">
        <v>98.02</v>
      </c>
      <c r="I1183" s="51">
        <f t="shared" si="141"/>
        <v>0.91215335938954034</v>
      </c>
      <c r="J1183" s="51">
        <f t="shared" ca="1" si="142"/>
        <v>1</v>
      </c>
      <c r="K1183" s="47">
        <f t="shared" si="143"/>
        <v>97.96</v>
      </c>
      <c r="L1183" s="47">
        <f t="shared" si="144"/>
        <v>98.25</v>
      </c>
      <c r="M1183" s="47">
        <f t="shared" si="145"/>
        <v>97.38</v>
      </c>
      <c r="N1183" s="47">
        <f t="shared" si="146"/>
        <v>98.02</v>
      </c>
      <c r="O1183" s="48">
        <f t="shared" ca="1" si="147"/>
        <v>157692700</v>
      </c>
    </row>
    <row r="1184" spans="1:15" x14ac:dyDescent="0.25">
      <c r="A1184">
        <v>1169</v>
      </c>
      <c r="B1184" s="85">
        <v>40098</v>
      </c>
      <c r="C1184" s="47">
        <v>107.76</v>
      </c>
      <c r="D1184" s="47">
        <v>108.09</v>
      </c>
      <c r="E1184" s="47">
        <v>107.28</v>
      </c>
      <c r="F1184" s="47">
        <v>107.68</v>
      </c>
      <c r="G1184" s="48">
        <v>118031000</v>
      </c>
      <c r="H1184" s="47">
        <v>98.23</v>
      </c>
      <c r="I1184" s="51">
        <f t="shared" si="141"/>
        <v>0.91223997028231796</v>
      </c>
      <c r="J1184" s="51">
        <f t="shared" ca="1" si="142"/>
        <v>1</v>
      </c>
      <c r="K1184" s="47">
        <f t="shared" si="143"/>
        <v>98.3</v>
      </c>
      <c r="L1184" s="47">
        <f t="shared" si="144"/>
        <v>98.6</v>
      </c>
      <c r="M1184" s="47">
        <f t="shared" si="145"/>
        <v>97.87</v>
      </c>
      <c r="N1184" s="47">
        <f t="shared" si="146"/>
        <v>98.23</v>
      </c>
      <c r="O1184" s="48">
        <f t="shared" ca="1" si="147"/>
        <v>118031000</v>
      </c>
    </row>
    <row r="1185" spans="1:15" x14ac:dyDescent="0.25">
      <c r="A1185">
        <v>1170</v>
      </c>
      <c r="B1185" s="85">
        <v>40095</v>
      </c>
      <c r="C1185" s="47">
        <v>106.64</v>
      </c>
      <c r="D1185" s="47">
        <v>107.26</v>
      </c>
      <c r="E1185" s="47">
        <v>106.36</v>
      </c>
      <c r="F1185" s="47">
        <v>107.26</v>
      </c>
      <c r="G1185" s="48">
        <v>135008300</v>
      </c>
      <c r="H1185" s="47">
        <v>97.84</v>
      </c>
      <c r="I1185" s="51">
        <f t="shared" si="141"/>
        <v>0.91217602088383365</v>
      </c>
      <c r="J1185" s="51">
        <f t="shared" ca="1" si="142"/>
        <v>1</v>
      </c>
      <c r="K1185" s="47">
        <f t="shared" si="143"/>
        <v>97.27</v>
      </c>
      <c r="L1185" s="47">
        <f t="shared" si="144"/>
        <v>97.84</v>
      </c>
      <c r="M1185" s="47">
        <f t="shared" si="145"/>
        <v>97.02</v>
      </c>
      <c r="N1185" s="47">
        <f t="shared" si="146"/>
        <v>97.84</v>
      </c>
      <c r="O1185" s="48">
        <f t="shared" ca="1" si="147"/>
        <v>135008300</v>
      </c>
    </row>
    <row r="1186" spans="1:15" x14ac:dyDescent="0.25">
      <c r="A1186">
        <v>1171</v>
      </c>
      <c r="B1186" s="85">
        <v>40094</v>
      </c>
      <c r="C1186" s="47">
        <v>106.55</v>
      </c>
      <c r="D1186" s="47">
        <v>107.17</v>
      </c>
      <c r="E1186" s="47">
        <v>105.85</v>
      </c>
      <c r="F1186" s="47">
        <v>106.61</v>
      </c>
      <c r="G1186" s="48">
        <v>183305800</v>
      </c>
      <c r="H1186" s="47">
        <v>97.25</v>
      </c>
      <c r="I1186" s="51">
        <f t="shared" si="141"/>
        <v>0.91220335803395558</v>
      </c>
      <c r="J1186" s="51">
        <f t="shared" ca="1" si="142"/>
        <v>1</v>
      </c>
      <c r="K1186" s="47">
        <f t="shared" si="143"/>
        <v>97.2</v>
      </c>
      <c r="L1186" s="47">
        <f t="shared" si="144"/>
        <v>97.76</v>
      </c>
      <c r="M1186" s="47">
        <f t="shared" si="145"/>
        <v>96.56</v>
      </c>
      <c r="N1186" s="47">
        <f t="shared" si="146"/>
        <v>97.25</v>
      </c>
      <c r="O1186" s="48">
        <f t="shared" ca="1" si="147"/>
        <v>183305800</v>
      </c>
    </row>
    <row r="1187" spans="1:15" x14ac:dyDescent="0.25">
      <c r="A1187">
        <v>1172</v>
      </c>
      <c r="B1187" s="85">
        <v>40093</v>
      </c>
      <c r="C1187" s="47">
        <v>105.27</v>
      </c>
      <c r="D1187" s="47">
        <v>105.91</v>
      </c>
      <c r="E1187" s="47">
        <v>105.07</v>
      </c>
      <c r="F1187" s="47">
        <v>105.8</v>
      </c>
      <c r="G1187" s="48">
        <v>159200300</v>
      </c>
      <c r="H1187" s="47">
        <v>96.51</v>
      </c>
      <c r="I1187" s="51">
        <f t="shared" si="141"/>
        <v>0.91219281663516072</v>
      </c>
      <c r="J1187" s="51">
        <f t="shared" ca="1" si="142"/>
        <v>1</v>
      </c>
      <c r="K1187" s="47">
        <f t="shared" si="143"/>
        <v>96.03</v>
      </c>
      <c r="L1187" s="47">
        <f t="shared" si="144"/>
        <v>96.61</v>
      </c>
      <c r="M1187" s="47">
        <f t="shared" si="145"/>
        <v>95.84</v>
      </c>
      <c r="N1187" s="47">
        <f t="shared" si="146"/>
        <v>96.51</v>
      </c>
      <c r="O1187" s="48">
        <f t="shared" ca="1" si="147"/>
        <v>159200300</v>
      </c>
    </row>
    <row r="1188" spans="1:15" x14ac:dyDescent="0.25">
      <c r="A1188">
        <v>1173</v>
      </c>
      <c r="B1188" s="85">
        <v>40092</v>
      </c>
      <c r="C1188" s="47">
        <v>104.77</v>
      </c>
      <c r="D1188" s="47">
        <v>106.11</v>
      </c>
      <c r="E1188" s="47">
        <v>104.71</v>
      </c>
      <c r="F1188" s="47">
        <v>105.51</v>
      </c>
      <c r="G1188" s="48">
        <v>202491100</v>
      </c>
      <c r="H1188" s="47">
        <v>96.25</v>
      </c>
      <c r="I1188" s="51">
        <f t="shared" si="141"/>
        <v>0.91223580703250873</v>
      </c>
      <c r="J1188" s="51">
        <f t="shared" ca="1" si="142"/>
        <v>1</v>
      </c>
      <c r="K1188" s="47">
        <f t="shared" si="143"/>
        <v>95.57</v>
      </c>
      <c r="L1188" s="47">
        <f t="shared" si="144"/>
        <v>96.8</v>
      </c>
      <c r="M1188" s="47">
        <f t="shared" si="145"/>
        <v>95.52</v>
      </c>
      <c r="N1188" s="47">
        <f t="shared" si="146"/>
        <v>96.25</v>
      </c>
      <c r="O1188" s="48">
        <f t="shared" ca="1" si="147"/>
        <v>202491100</v>
      </c>
    </row>
    <row r="1189" spans="1:15" x14ac:dyDescent="0.25">
      <c r="A1189">
        <v>1174</v>
      </c>
      <c r="B1189" s="85">
        <v>40091</v>
      </c>
      <c r="C1189" s="47">
        <v>102.9</v>
      </c>
      <c r="D1189" s="47">
        <v>104.32</v>
      </c>
      <c r="E1189" s="47">
        <v>102.6</v>
      </c>
      <c r="F1189" s="47">
        <v>104.02</v>
      </c>
      <c r="G1189" s="48">
        <v>149875000</v>
      </c>
      <c r="H1189" s="47">
        <v>94.89</v>
      </c>
      <c r="I1189" s="51">
        <f t="shared" si="141"/>
        <v>0.91222841761199769</v>
      </c>
      <c r="J1189" s="51">
        <f t="shared" ca="1" si="142"/>
        <v>1</v>
      </c>
      <c r="K1189" s="47">
        <f t="shared" si="143"/>
        <v>93.87</v>
      </c>
      <c r="L1189" s="47">
        <f t="shared" si="144"/>
        <v>95.16</v>
      </c>
      <c r="M1189" s="47">
        <f t="shared" si="145"/>
        <v>93.59</v>
      </c>
      <c r="N1189" s="47">
        <f t="shared" si="146"/>
        <v>94.89</v>
      </c>
      <c r="O1189" s="48">
        <f t="shared" ca="1" si="147"/>
        <v>149875000</v>
      </c>
    </row>
    <row r="1190" spans="1:15" x14ac:dyDescent="0.25">
      <c r="A1190">
        <v>1175</v>
      </c>
      <c r="B1190" s="85">
        <v>40088</v>
      </c>
      <c r="C1190" s="47">
        <v>102.02</v>
      </c>
      <c r="D1190" s="47">
        <v>103.1</v>
      </c>
      <c r="E1190" s="47">
        <v>101.99</v>
      </c>
      <c r="F1190" s="47">
        <v>102.49</v>
      </c>
      <c r="G1190" s="48">
        <v>224748800</v>
      </c>
      <c r="H1190" s="47">
        <v>93.49</v>
      </c>
      <c r="I1190" s="51">
        <f t="shared" si="141"/>
        <v>0.91218655478583277</v>
      </c>
      <c r="J1190" s="51">
        <f t="shared" ca="1" si="142"/>
        <v>1</v>
      </c>
      <c r="K1190" s="47">
        <f t="shared" si="143"/>
        <v>93.06</v>
      </c>
      <c r="L1190" s="47">
        <f t="shared" si="144"/>
        <v>94.05</v>
      </c>
      <c r="M1190" s="47">
        <f t="shared" si="145"/>
        <v>93.03</v>
      </c>
      <c r="N1190" s="47">
        <f t="shared" si="146"/>
        <v>93.49</v>
      </c>
      <c r="O1190" s="48">
        <f t="shared" ca="1" si="147"/>
        <v>224748800</v>
      </c>
    </row>
    <row r="1191" spans="1:15" x14ac:dyDescent="0.25">
      <c r="A1191">
        <v>1176</v>
      </c>
      <c r="B1191" s="85">
        <v>40087</v>
      </c>
      <c r="C1191" s="47">
        <v>103</v>
      </c>
      <c r="D1191" s="47">
        <v>105.73</v>
      </c>
      <c r="E1191" s="47">
        <v>102.95</v>
      </c>
      <c r="F1191" s="47">
        <v>102.97</v>
      </c>
      <c r="G1191" s="48">
        <v>281840600</v>
      </c>
      <c r="H1191" s="47">
        <v>93.93</v>
      </c>
      <c r="I1191" s="51">
        <f t="shared" si="141"/>
        <v>0.91220743905992041</v>
      </c>
      <c r="J1191" s="51">
        <f t="shared" ca="1" si="142"/>
        <v>1</v>
      </c>
      <c r="K1191" s="47">
        <f t="shared" si="143"/>
        <v>93.96</v>
      </c>
      <c r="L1191" s="47">
        <f t="shared" si="144"/>
        <v>96.45</v>
      </c>
      <c r="M1191" s="47">
        <f t="shared" si="145"/>
        <v>93.91</v>
      </c>
      <c r="N1191" s="47">
        <f t="shared" si="146"/>
        <v>93.93</v>
      </c>
      <c r="O1191" s="48">
        <f t="shared" ca="1" si="147"/>
        <v>281840600</v>
      </c>
    </row>
    <row r="1192" spans="1:15" x14ac:dyDescent="0.25">
      <c r="A1192">
        <v>1177</v>
      </c>
      <c r="B1192" s="85">
        <v>40086</v>
      </c>
      <c r="C1192" s="47">
        <v>106.36</v>
      </c>
      <c r="D1192" s="47">
        <v>106.46</v>
      </c>
      <c r="E1192" s="47">
        <v>104.62</v>
      </c>
      <c r="F1192" s="47">
        <v>105.59</v>
      </c>
      <c r="G1192" s="48">
        <v>254383000</v>
      </c>
      <c r="H1192" s="47">
        <v>96.32</v>
      </c>
      <c r="I1192" s="51">
        <f t="shared" si="141"/>
        <v>0.91220759541623253</v>
      </c>
      <c r="J1192" s="51">
        <f t="shared" ca="1" si="142"/>
        <v>1</v>
      </c>
      <c r="K1192" s="47">
        <f t="shared" si="143"/>
        <v>97.02</v>
      </c>
      <c r="L1192" s="47">
        <f t="shared" si="144"/>
        <v>97.11</v>
      </c>
      <c r="M1192" s="47">
        <f t="shared" si="145"/>
        <v>95.44</v>
      </c>
      <c r="N1192" s="47">
        <f t="shared" si="146"/>
        <v>96.32</v>
      </c>
      <c r="O1192" s="48">
        <f t="shared" ca="1" si="147"/>
        <v>254383000</v>
      </c>
    </row>
    <row r="1193" spans="1:15" x14ac:dyDescent="0.25">
      <c r="A1193">
        <v>1178</v>
      </c>
      <c r="B1193" s="85">
        <v>40085</v>
      </c>
      <c r="C1193" s="47">
        <v>106.51</v>
      </c>
      <c r="D1193" s="47">
        <v>107.02</v>
      </c>
      <c r="E1193" s="47">
        <v>105.78</v>
      </c>
      <c r="F1193" s="47">
        <v>106</v>
      </c>
      <c r="G1193" s="48">
        <v>133733900</v>
      </c>
      <c r="H1193" s="47">
        <v>96.69</v>
      </c>
      <c r="I1193" s="51">
        <f t="shared" si="141"/>
        <v>0.9121698113207547</v>
      </c>
      <c r="J1193" s="51">
        <f t="shared" ca="1" si="142"/>
        <v>1</v>
      </c>
      <c r="K1193" s="47">
        <f t="shared" si="143"/>
        <v>97.16</v>
      </c>
      <c r="L1193" s="47">
        <f t="shared" si="144"/>
        <v>97.62</v>
      </c>
      <c r="M1193" s="47">
        <f t="shared" si="145"/>
        <v>96.49</v>
      </c>
      <c r="N1193" s="47">
        <f t="shared" si="146"/>
        <v>96.69</v>
      </c>
      <c r="O1193" s="48">
        <f t="shared" ca="1" si="147"/>
        <v>133733900</v>
      </c>
    </row>
    <row r="1194" spans="1:15" x14ac:dyDescent="0.25">
      <c r="A1194">
        <v>1179</v>
      </c>
      <c r="B1194" s="85">
        <v>40084</v>
      </c>
      <c r="C1194" s="47">
        <v>104.85</v>
      </c>
      <c r="D1194" s="47">
        <v>106.55</v>
      </c>
      <c r="E1194" s="47">
        <v>104.83</v>
      </c>
      <c r="F1194" s="47">
        <v>106.32</v>
      </c>
      <c r="G1194" s="48">
        <v>118285800</v>
      </c>
      <c r="H1194" s="47">
        <v>96.98</v>
      </c>
      <c r="I1194" s="51">
        <f t="shared" si="141"/>
        <v>0.91215199398043656</v>
      </c>
      <c r="J1194" s="51">
        <f t="shared" ca="1" si="142"/>
        <v>1</v>
      </c>
      <c r="K1194" s="47">
        <f t="shared" si="143"/>
        <v>95.64</v>
      </c>
      <c r="L1194" s="47">
        <f t="shared" si="144"/>
        <v>97.19</v>
      </c>
      <c r="M1194" s="47">
        <f t="shared" si="145"/>
        <v>95.62</v>
      </c>
      <c r="N1194" s="47">
        <f t="shared" si="146"/>
        <v>96.98</v>
      </c>
      <c r="O1194" s="48">
        <f t="shared" ca="1" si="147"/>
        <v>118285800</v>
      </c>
    </row>
    <row r="1195" spans="1:15" x14ac:dyDescent="0.25">
      <c r="A1195">
        <v>1180</v>
      </c>
      <c r="B1195" s="85">
        <v>40081</v>
      </c>
      <c r="C1195" s="47">
        <v>104.78</v>
      </c>
      <c r="D1195" s="47">
        <v>105.36</v>
      </c>
      <c r="E1195" s="47">
        <v>104.09</v>
      </c>
      <c r="F1195" s="47">
        <v>104.45</v>
      </c>
      <c r="G1195" s="48">
        <v>204059000</v>
      </c>
      <c r="H1195" s="47">
        <v>95.28</v>
      </c>
      <c r="I1195" s="51">
        <f t="shared" si="141"/>
        <v>0.91220679751077072</v>
      </c>
      <c r="J1195" s="51">
        <f t="shared" ca="1" si="142"/>
        <v>1</v>
      </c>
      <c r="K1195" s="47">
        <f t="shared" si="143"/>
        <v>95.58</v>
      </c>
      <c r="L1195" s="47">
        <f t="shared" si="144"/>
        <v>96.11</v>
      </c>
      <c r="M1195" s="47">
        <f t="shared" si="145"/>
        <v>94.95</v>
      </c>
      <c r="N1195" s="47">
        <f t="shared" si="146"/>
        <v>95.28</v>
      </c>
      <c r="O1195" s="48">
        <f t="shared" ca="1" si="147"/>
        <v>204059000</v>
      </c>
    </row>
    <row r="1196" spans="1:15" x14ac:dyDescent="0.25">
      <c r="A1196">
        <v>1181</v>
      </c>
      <c r="B1196" s="85">
        <v>40080</v>
      </c>
      <c r="C1196" s="47">
        <v>106.41</v>
      </c>
      <c r="D1196" s="47">
        <v>106.64</v>
      </c>
      <c r="E1196" s="47">
        <v>104.55</v>
      </c>
      <c r="F1196" s="47">
        <v>105.01</v>
      </c>
      <c r="G1196" s="48">
        <v>228636800</v>
      </c>
      <c r="H1196" s="47">
        <v>95.79</v>
      </c>
      <c r="I1196" s="51">
        <f t="shared" si="141"/>
        <v>0.91219883820588521</v>
      </c>
      <c r="J1196" s="51">
        <f t="shared" ca="1" si="142"/>
        <v>1</v>
      </c>
      <c r="K1196" s="47">
        <f t="shared" si="143"/>
        <v>97.07</v>
      </c>
      <c r="L1196" s="47">
        <f t="shared" si="144"/>
        <v>97.28</v>
      </c>
      <c r="M1196" s="47">
        <f t="shared" si="145"/>
        <v>95.37</v>
      </c>
      <c r="N1196" s="47">
        <f t="shared" si="146"/>
        <v>95.79</v>
      </c>
      <c r="O1196" s="48">
        <f t="shared" ca="1" si="147"/>
        <v>228636800</v>
      </c>
    </row>
    <row r="1197" spans="1:15" x14ac:dyDescent="0.25">
      <c r="A1197">
        <v>1182</v>
      </c>
      <c r="B1197" s="85">
        <v>40079</v>
      </c>
      <c r="C1197" s="47">
        <v>107.32</v>
      </c>
      <c r="D1197" s="47">
        <v>108.03</v>
      </c>
      <c r="E1197" s="47">
        <v>105.99</v>
      </c>
      <c r="F1197" s="47">
        <v>106.18</v>
      </c>
      <c r="G1197" s="48">
        <v>225947400</v>
      </c>
      <c r="H1197" s="47">
        <v>96.86</v>
      </c>
      <c r="I1197" s="51">
        <f t="shared" si="141"/>
        <v>0.91222452439254087</v>
      </c>
      <c r="J1197" s="51">
        <f t="shared" ca="1" si="142"/>
        <v>1</v>
      </c>
      <c r="K1197" s="47">
        <f t="shared" si="143"/>
        <v>97.9</v>
      </c>
      <c r="L1197" s="47">
        <f t="shared" si="144"/>
        <v>98.55</v>
      </c>
      <c r="M1197" s="47">
        <f t="shared" si="145"/>
        <v>96.69</v>
      </c>
      <c r="N1197" s="47">
        <f t="shared" si="146"/>
        <v>96.86</v>
      </c>
      <c r="O1197" s="48">
        <f t="shared" ca="1" si="147"/>
        <v>225947400</v>
      </c>
    </row>
    <row r="1198" spans="1:15" x14ac:dyDescent="0.25">
      <c r="A1198">
        <v>1183</v>
      </c>
      <c r="B1198" s="85">
        <v>40078</v>
      </c>
      <c r="C1198" s="47">
        <v>107.08</v>
      </c>
      <c r="D1198" s="47">
        <v>107.37</v>
      </c>
      <c r="E1198" s="47">
        <v>106.6</v>
      </c>
      <c r="F1198" s="47">
        <v>107.07</v>
      </c>
      <c r="G1198" s="48">
        <v>143126700</v>
      </c>
      <c r="H1198" s="47">
        <v>97.67</v>
      </c>
      <c r="I1198" s="51">
        <f t="shared" si="141"/>
        <v>0.9122069674045018</v>
      </c>
      <c r="J1198" s="51">
        <f t="shared" ca="1" si="142"/>
        <v>1</v>
      </c>
      <c r="K1198" s="47">
        <f t="shared" si="143"/>
        <v>97.68</v>
      </c>
      <c r="L1198" s="47">
        <f t="shared" si="144"/>
        <v>97.94</v>
      </c>
      <c r="M1198" s="47">
        <f t="shared" si="145"/>
        <v>97.24</v>
      </c>
      <c r="N1198" s="47">
        <f t="shared" si="146"/>
        <v>97.67</v>
      </c>
      <c r="O1198" s="48">
        <f t="shared" ca="1" si="147"/>
        <v>143126700</v>
      </c>
    </row>
    <row r="1199" spans="1:15" x14ac:dyDescent="0.25">
      <c r="A1199">
        <v>1184</v>
      </c>
      <c r="B1199" s="85">
        <v>40077</v>
      </c>
      <c r="C1199" s="47">
        <v>105.89</v>
      </c>
      <c r="D1199" s="47">
        <v>107</v>
      </c>
      <c r="E1199" s="47">
        <v>105.66</v>
      </c>
      <c r="F1199" s="47">
        <v>106.45</v>
      </c>
      <c r="G1199" s="48">
        <v>151892000</v>
      </c>
      <c r="H1199" s="47">
        <v>97.1</v>
      </c>
      <c r="I1199" s="51">
        <f t="shared" si="141"/>
        <v>0.91216533583842174</v>
      </c>
      <c r="J1199" s="51">
        <f t="shared" ca="1" si="142"/>
        <v>1</v>
      </c>
      <c r="K1199" s="47">
        <f t="shared" si="143"/>
        <v>96.59</v>
      </c>
      <c r="L1199" s="47">
        <f t="shared" si="144"/>
        <v>97.6</v>
      </c>
      <c r="M1199" s="47">
        <f t="shared" si="145"/>
        <v>96.38</v>
      </c>
      <c r="N1199" s="47">
        <f t="shared" si="146"/>
        <v>97.1</v>
      </c>
      <c r="O1199" s="48">
        <f t="shared" ca="1" si="147"/>
        <v>151892000</v>
      </c>
    </row>
    <row r="1200" spans="1:15" x14ac:dyDescent="0.25">
      <c r="A1200">
        <v>1185</v>
      </c>
      <c r="B1200" s="85">
        <v>40074</v>
      </c>
      <c r="C1200" s="47">
        <v>107.15</v>
      </c>
      <c r="D1200" s="47">
        <v>107.16</v>
      </c>
      <c r="E1200" s="47">
        <v>106.36</v>
      </c>
      <c r="F1200" s="47">
        <v>106.72</v>
      </c>
      <c r="G1200" s="48">
        <v>153799100</v>
      </c>
      <c r="H1200" s="47">
        <v>97.35</v>
      </c>
      <c r="I1200" s="51">
        <f t="shared" si="141"/>
        <v>0.9122001499250374</v>
      </c>
      <c r="J1200" s="51">
        <f t="shared" ca="1" si="142"/>
        <v>1</v>
      </c>
      <c r="K1200" s="47">
        <f t="shared" si="143"/>
        <v>97.74</v>
      </c>
      <c r="L1200" s="47">
        <f t="shared" si="144"/>
        <v>97.75</v>
      </c>
      <c r="M1200" s="47">
        <f t="shared" si="145"/>
        <v>97.02</v>
      </c>
      <c r="N1200" s="47">
        <f t="shared" si="146"/>
        <v>97.35</v>
      </c>
      <c r="O1200" s="48">
        <f t="shared" ca="1" si="147"/>
        <v>153799100</v>
      </c>
    </row>
    <row r="1201" spans="1:15" x14ac:dyDescent="0.25">
      <c r="A1201">
        <v>1186</v>
      </c>
      <c r="B1201" s="85">
        <v>40073</v>
      </c>
      <c r="C1201" s="47">
        <v>107.17</v>
      </c>
      <c r="D1201" s="47">
        <v>108.06</v>
      </c>
      <c r="E1201" s="47">
        <v>106.57</v>
      </c>
      <c r="F1201" s="47">
        <v>107.16</v>
      </c>
      <c r="G1201" s="48">
        <v>229170900</v>
      </c>
      <c r="H1201" s="47">
        <v>97.29</v>
      </c>
      <c r="I1201" s="51">
        <f t="shared" si="141"/>
        <v>0.90789473684210531</v>
      </c>
      <c r="J1201" s="51">
        <f t="shared" ca="1" si="142"/>
        <v>1</v>
      </c>
      <c r="K1201" s="47">
        <f t="shared" si="143"/>
        <v>97.3</v>
      </c>
      <c r="L1201" s="47">
        <f t="shared" si="144"/>
        <v>98.11</v>
      </c>
      <c r="M1201" s="47">
        <f t="shared" si="145"/>
        <v>96.75</v>
      </c>
      <c r="N1201" s="47">
        <f t="shared" si="146"/>
        <v>97.29</v>
      </c>
      <c r="O1201" s="48">
        <f t="shared" ca="1" si="147"/>
        <v>229170900</v>
      </c>
    </row>
    <row r="1202" spans="1:15" x14ac:dyDescent="0.25">
      <c r="A1202">
        <v>1187</v>
      </c>
      <c r="B1202" s="85">
        <v>40072</v>
      </c>
      <c r="C1202" s="47">
        <v>106.1</v>
      </c>
      <c r="D1202" s="47">
        <v>107.34</v>
      </c>
      <c r="E1202" s="47">
        <v>105.73</v>
      </c>
      <c r="F1202" s="47">
        <v>107.32</v>
      </c>
      <c r="G1202" s="48">
        <v>206406300</v>
      </c>
      <c r="H1202" s="47">
        <v>97.43</v>
      </c>
      <c r="I1202" s="51">
        <f t="shared" si="141"/>
        <v>0.90784569511740598</v>
      </c>
      <c r="J1202" s="51">
        <f t="shared" ca="1" si="142"/>
        <v>1</v>
      </c>
      <c r="K1202" s="47">
        <f t="shared" si="143"/>
        <v>96.32</v>
      </c>
      <c r="L1202" s="47">
        <f t="shared" si="144"/>
        <v>97.45</v>
      </c>
      <c r="M1202" s="47">
        <f t="shared" si="145"/>
        <v>95.99</v>
      </c>
      <c r="N1202" s="47">
        <f t="shared" si="146"/>
        <v>97.43</v>
      </c>
      <c r="O1202" s="48">
        <f t="shared" ca="1" si="147"/>
        <v>206406300</v>
      </c>
    </row>
    <row r="1203" spans="1:15" x14ac:dyDescent="0.25">
      <c r="A1203">
        <v>1188</v>
      </c>
      <c r="B1203" s="85">
        <v>40071</v>
      </c>
      <c r="C1203" s="47">
        <v>105.45</v>
      </c>
      <c r="D1203" s="47">
        <v>106.11</v>
      </c>
      <c r="E1203" s="47">
        <v>104.76</v>
      </c>
      <c r="F1203" s="47">
        <v>105.72</v>
      </c>
      <c r="G1203" s="48">
        <v>196795900</v>
      </c>
      <c r="H1203" s="47">
        <v>95.98</v>
      </c>
      <c r="I1203" s="51">
        <f t="shared" si="141"/>
        <v>0.90786984487325018</v>
      </c>
      <c r="J1203" s="51">
        <f t="shared" ca="1" si="142"/>
        <v>1</v>
      </c>
      <c r="K1203" s="47">
        <f t="shared" si="143"/>
        <v>95.73</v>
      </c>
      <c r="L1203" s="47">
        <f t="shared" si="144"/>
        <v>96.33</v>
      </c>
      <c r="M1203" s="47">
        <f t="shared" si="145"/>
        <v>95.11</v>
      </c>
      <c r="N1203" s="47">
        <f t="shared" si="146"/>
        <v>95.98</v>
      </c>
      <c r="O1203" s="48">
        <f t="shared" ca="1" si="147"/>
        <v>196795900</v>
      </c>
    </row>
    <row r="1204" spans="1:15" x14ac:dyDescent="0.25">
      <c r="A1204">
        <v>1189</v>
      </c>
      <c r="B1204" s="85">
        <v>40070</v>
      </c>
      <c r="C1204" s="47">
        <v>103.88</v>
      </c>
      <c r="D1204" s="47">
        <v>105.46</v>
      </c>
      <c r="E1204" s="47">
        <v>103.15</v>
      </c>
      <c r="F1204" s="47">
        <v>105.28</v>
      </c>
      <c r="G1204" s="48">
        <v>149593800</v>
      </c>
      <c r="H1204" s="47">
        <v>95.58</v>
      </c>
      <c r="I1204" s="51">
        <f t="shared" si="141"/>
        <v>0.90786474164133735</v>
      </c>
      <c r="J1204" s="51">
        <f t="shared" ca="1" si="142"/>
        <v>1</v>
      </c>
      <c r="K1204" s="47">
        <f t="shared" si="143"/>
        <v>94.31</v>
      </c>
      <c r="L1204" s="47">
        <f t="shared" si="144"/>
        <v>95.74</v>
      </c>
      <c r="M1204" s="47">
        <f t="shared" si="145"/>
        <v>93.65</v>
      </c>
      <c r="N1204" s="47">
        <f t="shared" si="146"/>
        <v>95.58</v>
      </c>
      <c r="O1204" s="48">
        <f t="shared" ca="1" si="147"/>
        <v>149593800</v>
      </c>
    </row>
    <row r="1205" spans="1:15" x14ac:dyDescent="0.25">
      <c r="A1205">
        <v>1190</v>
      </c>
      <c r="B1205" s="85">
        <v>40067</v>
      </c>
      <c r="C1205" s="47">
        <v>104.99</v>
      </c>
      <c r="D1205" s="47">
        <v>105.3</v>
      </c>
      <c r="E1205" s="47">
        <v>104.28</v>
      </c>
      <c r="F1205" s="47">
        <v>104.77</v>
      </c>
      <c r="G1205" s="48">
        <v>152360100</v>
      </c>
      <c r="H1205" s="47">
        <v>95.12</v>
      </c>
      <c r="I1205" s="51">
        <f t="shared" si="141"/>
        <v>0.9078934809582897</v>
      </c>
      <c r="J1205" s="51">
        <f t="shared" ca="1" si="142"/>
        <v>1</v>
      </c>
      <c r="K1205" s="47">
        <f t="shared" si="143"/>
        <v>95.32</v>
      </c>
      <c r="L1205" s="47">
        <f t="shared" si="144"/>
        <v>95.6</v>
      </c>
      <c r="M1205" s="47">
        <f t="shared" si="145"/>
        <v>94.68</v>
      </c>
      <c r="N1205" s="47">
        <f t="shared" si="146"/>
        <v>95.12</v>
      </c>
      <c r="O1205" s="48">
        <f t="shared" ca="1" si="147"/>
        <v>152360100</v>
      </c>
    </row>
    <row r="1206" spans="1:15" x14ac:dyDescent="0.25">
      <c r="A1206">
        <v>1191</v>
      </c>
      <c r="B1206" s="85">
        <v>40066</v>
      </c>
      <c r="C1206" s="47">
        <v>103.8</v>
      </c>
      <c r="D1206" s="47">
        <v>104.86</v>
      </c>
      <c r="E1206" s="47">
        <v>103.22</v>
      </c>
      <c r="F1206" s="47">
        <v>104.79</v>
      </c>
      <c r="G1206" s="48">
        <v>162902400</v>
      </c>
      <c r="H1206" s="47">
        <v>95.14</v>
      </c>
      <c r="I1206" s="51">
        <f t="shared" si="141"/>
        <v>0.90791106021566936</v>
      </c>
      <c r="J1206" s="51">
        <f t="shared" ca="1" si="142"/>
        <v>1</v>
      </c>
      <c r="K1206" s="47">
        <f t="shared" si="143"/>
        <v>94.24</v>
      </c>
      <c r="L1206" s="47">
        <f t="shared" si="144"/>
        <v>95.2</v>
      </c>
      <c r="M1206" s="47">
        <f t="shared" si="145"/>
        <v>93.71</v>
      </c>
      <c r="N1206" s="47">
        <f t="shared" si="146"/>
        <v>95.14</v>
      </c>
      <c r="O1206" s="48">
        <f t="shared" ca="1" si="147"/>
        <v>162902400</v>
      </c>
    </row>
    <row r="1207" spans="1:15" x14ac:dyDescent="0.25">
      <c r="A1207">
        <v>1192</v>
      </c>
      <c r="B1207" s="85">
        <v>40065</v>
      </c>
      <c r="C1207" s="47">
        <v>103.12</v>
      </c>
      <c r="D1207" s="47">
        <v>104.08</v>
      </c>
      <c r="E1207" s="47">
        <v>102.8</v>
      </c>
      <c r="F1207" s="47">
        <v>103.73</v>
      </c>
      <c r="G1207" s="48">
        <v>154612500</v>
      </c>
      <c r="H1207" s="47">
        <v>94.17</v>
      </c>
      <c r="I1207" s="51">
        <f t="shared" si="141"/>
        <v>0.90783765545165329</v>
      </c>
      <c r="J1207" s="51">
        <f t="shared" ca="1" si="142"/>
        <v>1</v>
      </c>
      <c r="K1207" s="47">
        <f t="shared" si="143"/>
        <v>93.62</v>
      </c>
      <c r="L1207" s="47">
        <f t="shared" si="144"/>
        <v>94.49</v>
      </c>
      <c r="M1207" s="47">
        <f t="shared" si="145"/>
        <v>93.33</v>
      </c>
      <c r="N1207" s="47">
        <f t="shared" si="146"/>
        <v>94.17</v>
      </c>
      <c r="O1207" s="48">
        <f t="shared" ca="1" si="147"/>
        <v>154612500</v>
      </c>
    </row>
    <row r="1208" spans="1:15" x14ac:dyDescent="0.25">
      <c r="A1208">
        <v>1193</v>
      </c>
      <c r="B1208" s="85">
        <v>40064</v>
      </c>
      <c r="C1208" s="47">
        <v>103</v>
      </c>
      <c r="D1208" s="47">
        <v>103.05</v>
      </c>
      <c r="E1208" s="47">
        <v>102.39</v>
      </c>
      <c r="F1208" s="47">
        <v>102.94</v>
      </c>
      <c r="G1208" s="48">
        <v>132909100</v>
      </c>
      <c r="H1208" s="47">
        <v>93.46</v>
      </c>
      <c r="I1208" s="51">
        <f t="shared" si="141"/>
        <v>0.90790751894307364</v>
      </c>
      <c r="J1208" s="51">
        <f t="shared" ca="1" si="142"/>
        <v>1</v>
      </c>
      <c r="K1208" s="47">
        <f t="shared" si="143"/>
        <v>93.51</v>
      </c>
      <c r="L1208" s="47">
        <f t="shared" si="144"/>
        <v>93.56</v>
      </c>
      <c r="M1208" s="47">
        <f t="shared" si="145"/>
        <v>92.96</v>
      </c>
      <c r="N1208" s="47">
        <f t="shared" si="146"/>
        <v>93.46</v>
      </c>
      <c r="O1208" s="48">
        <f t="shared" ca="1" si="147"/>
        <v>132909100</v>
      </c>
    </row>
    <row r="1209" spans="1:15" x14ac:dyDescent="0.25">
      <c r="A1209">
        <v>1194</v>
      </c>
      <c r="B1209" s="85">
        <v>40060</v>
      </c>
      <c r="C1209" s="47">
        <v>100.85</v>
      </c>
      <c r="D1209" s="47">
        <v>102.09</v>
      </c>
      <c r="E1209" s="47">
        <v>100.55</v>
      </c>
      <c r="F1209" s="47">
        <v>102.06</v>
      </c>
      <c r="G1209" s="48">
        <v>142687900</v>
      </c>
      <c r="H1209" s="47">
        <v>92.66</v>
      </c>
      <c r="I1209" s="51">
        <f t="shared" si="141"/>
        <v>0.90789731530472262</v>
      </c>
      <c r="J1209" s="51">
        <f t="shared" ca="1" si="142"/>
        <v>1</v>
      </c>
      <c r="K1209" s="47">
        <f t="shared" si="143"/>
        <v>91.56</v>
      </c>
      <c r="L1209" s="47">
        <f t="shared" si="144"/>
        <v>92.69</v>
      </c>
      <c r="M1209" s="47">
        <f t="shared" si="145"/>
        <v>91.29</v>
      </c>
      <c r="N1209" s="47">
        <f t="shared" si="146"/>
        <v>92.66</v>
      </c>
      <c r="O1209" s="48">
        <f t="shared" ca="1" si="147"/>
        <v>142687900</v>
      </c>
    </row>
    <row r="1210" spans="1:15" x14ac:dyDescent="0.25">
      <c r="A1210">
        <v>1195</v>
      </c>
      <c r="B1210" s="85">
        <v>40059</v>
      </c>
      <c r="C1210" s="47">
        <v>100.4</v>
      </c>
      <c r="D1210" s="47">
        <v>100.77</v>
      </c>
      <c r="E1210" s="47">
        <v>99.59</v>
      </c>
      <c r="F1210" s="47">
        <v>100.65</v>
      </c>
      <c r="G1210" s="48">
        <v>143572300</v>
      </c>
      <c r="H1210" s="47">
        <v>91.38</v>
      </c>
      <c r="I1210" s="51">
        <f t="shared" si="141"/>
        <v>0.90789865871833075</v>
      </c>
      <c r="J1210" s="51">
        <f t="shared" ca="1" si="142"/>
        <v>1</v>
      </c>
      <c r="K1210" s="47">
        <f t="shared" si="143"/>
        <v>91.15</v>
      </c>
      <c r="L1210" s="47">
        <f t="shared" si="144"/>
        <v>91.49</v>
      </c>
      <c r="M1210" s="47">
        <f t="shared" si="145"/>
        <v>90.42</v>
      </c>
      <c r="N1210" s="47">
        <f t="shared" si="146"/>
        <v>91.38</v>
      </c>
      <c r="O1210" s="48">
        <f t="shared" ca="1" si="147"/>
        <v>143572300</v>
      </c>
    </row>
    <row r="1211" spans="1:15" x14ac:dyDescent="0.25">
      <c r="A1211">
        <v>1196</v>
      </c>
      <c r="B1211" s="85">
        <v>40058</v>
      </c>
      <c r="C1211" s="47">
        <v>99.78</v>
      </c>
      <c r="D1211" s="47">
        <v>100.44</v>
      </c>
      <c r="E1211" s="47">
        <v>99.57</v>
      </c>
      <c r="F1211" s="47">
        <v>99.82</v>
      </c>
      <c r="G1211" s="48">
        <v>171805000</v>
      </c>
      <c r="H1211" s="47">
        <v>90.62</v>
      </c>
      <c r="I1211" s="51">
        <f t="shared" si="141"/>
        <v>0.90783410138248855</v>
      </c>
      <c r="J1211" s="51">
        <f t="shared" ca="1" si="142"/>
        <v>1</v>
      </c>
      <c r="K1211" s="47">
        <f t="shared" si="143"/>
        <v>90.58</v>
      </c>
      <c r="L1211" s="47">
        <f t="shared" si="144"/>
        <v>91.18</v>
      </c>
      <c r="M1211" s="47">
        <f t="shared" si="145"/>
        <v>90.39</v>
      </c>
      <c r="N1211" s="47">
        <f t="shared" si="146"/>
        <v>90.62</v>
      </c>
      <c r="O1211" s="48">
        <f t="shared" ca="1" si="147"/>
        <v>171805000</v>
      </c>
    </row>
    <row r="1212" spans="1:15" x14ac:dyDescent="0.25">
      <c r="A1212">
        <v>1197</v>
      </c>
      <c r="B1212" s="85">
        <v>40057</v>
      </c>
      <c r="C1212" s="47">
        <v>101.95</v>
      </c>
      <c r="D1212" s="47">
        <v>103.24</v>
      </c>
      <c r="E1212" s="47">
        <v>99.99</v>
      </c>
      <c r="F1212" s="47">
        <v>100.2</v>
      </c>
      <c r="G1212" s="48">
        <v>321276800</v>
      </c>
      <c r="H1212" s="47">
        <v>90.97</v>
      </c>
      <c r="I1212" s="51">
        <f t="shared" si="141"/>
        <v>0.9078842315369261</v>
      </c>
      <c r="J1212" s="51">
        <f t="shared" ca="1" si="142"/>
        <v>1</v>
      </c>
      <c r="K1212" s="47">
        <f t="shared" si="143"/>
        <v>92.56</v>
      </c>
      <c r="L1212" s="47">
        <f t="shared" si="144"/>
        <v>93.73</v>
      </c>
      <c r="M1212" s="47">
        <f t="shared" si="145"/>
        <v>90.78</v>
      </c>
      <c r="N1212" s="47">
        <f t="shared" si="146"/>
        <v>90.97</v>
      </c>
      <c r="O1212" s="48">
        <f t="shared" ca="1" si="147"/>
        <v>321276800</v>
      </c>
    </row>
    <row r="1213" spans="1:15" x14ac:dyDescent="0.25">
      <c r="A1213">
        <v>1198</v>
      </c>
      <c r="B1213" s="85">
        <v>40056</v>
      </c>
      <c r="C1213" s="47">
        <v>102.37</v>
      </c>
      <c r="D1213" s="47">
        <v>102.58</v>
      </c>
      <c r="E1213" s="47">
        <v>101.79</v>
      </c>
      <c r="F1213" s="47">
        <v>102.46</v>
      </c>
      <c r="G1213" s="48">
        <v>176051600</v>
      </c>
      <c r="H1213" s="47">
        <v>93.02</v>
      </c>
      <c r="I1213" s="51">
        <f t="shared" si="141"/>
        <v>0.907866484481749</v>
      </c>
      <c r="J1213" s="51">
        <f t="shared" ca="1" si="142"/>
        <v>1</v>
      </c>
      <c r="K1213" s="47">
        <f t="shared" si="143"/>
        <v>92.94</v>
      </c>
      <c r="L1213" s="47">
        <f t="shared" si="144"/>
        <v>93.13</v>
      </c>
      <c r="M1213" s="47">
        <f t="shared" si="145"/>
        <v>92.41</v>
      </c>
      <c r="N1213" s="47">
        <f t="shared" si="146"/>
        <v>93.02</v>
      </c>
      <c r="O1213" s="48">
        <f t="shared" ca="1" si="147"/>
        <v>176051600</v>
      </c>
    </row>
    <row r="1214" spans="1:15" x14ac:dyDescent="0.25">
      <c r="A1214">
        <v>1199</v>
      </c>
      <c r="B1214" s="85">
        <v>40053</v>
      </c>
      <c r="C1214" s="47">
        <v>104.23</v>
      </c>
      <c r="D1214" s="47">
        <v>104.35</v>
      </c>
      <c r="E1214" s="47">
        <v>102.67</v>
      </c>
      <c r="F1214" s="47">
        <v>103.38</v>
      </c>
      <c r="G1214" s="48">
        <v>147024400</v>
      </c>
      <c r="H1214" s="47">
        <v>93.86</v>
      </c>
      <c r="I1214" s="51">
        <f t="shared" si="141"/>
        <v>0.90791255562004258</v>
      </c>
      <c r="J1214" s="51">
        <f t="shared" ca="1" si="142"/>
        <v>1</v>
      </c>
      <c r="K1214" s="47">
        <f t="shared" si="143"/>
        <v>94.63</v>
      </c>
      <c r="L1214" s="47">
        <f t="shared" si="144"/>
        <v>94.74</v>
      </c>
      <c r="M1214" s="47">
        <f t="shared" si="145"/>
        <v>93.22</v>
      </c>
      <c r="N1214" s="47">
        <f t="shared" si="146"/>
        <v>93.86</v>
      </c>
      <c r="O1214" s="48">
        <f t="shared" ca="1" si="147"/>
        <v>147024400</v>
      </c>
    </row>
    <row r="1215" spans="1:15" x14ac:dyDescent="0.25">
      <c r="A1215">
        <v>1200</v>
      </c>
      <c r="B1215" s="85">
        <v>40052</v>
      </c>
      <c r="C1215" s="47">
        <v>103.11</v>
      </c>
      <c r="D1215" s="47">
        <v>103.72</v>
      </c>
      <c r="E1215" s="47">
        <v>101.94</v>
      </c>
      <c r="F1215" s="47">
        <v>103.4</v>
      </c>
      <c r="G1215" s="48">
        <v>196230100</v>
      </c>
      <c r="H1215" s="47">
        <v>93.87</v>
      </c>
      <c r="I1215" s="51">
        <f t="shared" si="141"/>
        <v>0.90783365570599617</v>
      </c>
      <c r="J1215" s="51">
        <f t="shared" ca="1" si="142"/>
        <v>1</v>
      </c>
      <c r="K1215" s="47">
        <f t="shared" si="143"/>
        <v>93.61</v>
      </c>
      <c r="L1215" s="47">
        <f t="shared" si="144"/>
        <v>94.16</v>
      </c>
      <c r="M1215" s="47">
        <f t="shared" si="145"/>
        <v>92.54</v>
      </c>
      <c r="N1215" s="47">
        <f t="shared" si="146"/>
        <v>93.87</v>
      </c>
      <c r="O1215" s="48">
        <f t="shared" ca="1" si="147"/>
        <v>196230100</v>
      </c>
    </row>
    <row r="1216" spans="1:15" x14ac:dyDescent="0.25">
      <c r="A1216">
        <v>1201</v>
      </c>
      <c r="B1216" s="85">
        <v>40051</v>
      </c>
      <c r="C1216" s="47">
        <v>102.84</v>
      </c>
      <c r="D1216" s="47">
        <v>103.64</v>
      </c>
      <c r="E1216" s="47">
        <v>102.49</v>
      </c>
      <c r="F1216" s="47">
        <v>103.17</v>
      </c>
      <c r="G1216" s="48">
        <v>194620700</v>
      </c>
      <c r="H1216" s="47">
        <v>93.67</v>
      </c>
      <c r="I1216" s="51">
        <f t="shared" si="141"/>
        <v>0.90791896869244937</v>
      </c>
      <c r="J1216" s="51">
        <f t="shared" ca="1" si="142"/>
        <v>1</v>
      </c>
      <c r="K1216" s="47">
        <f t="shared" si="143"/>
        <v>93.37</v>
      </c>
      <c r="L1216" s="47">
        <f t="shared" si="144"/>
        <v>94.1</v>
      </c>
      <c r="M1216" s="47">
        <f t="shared" si="145"/>
        <v>93.05</v>
      </c>
      <c r="N1216" s="47">
        <f t="shared" si="146"/>
        <v>93.67</v>
      </c>
      <c r="O1216" s="48">
        <f t="shared" ca="1" si="147"/>
        <v>194620700</v>
      </c>
    </row>
    <row r="1217" spans="1:15" x14ac:dyDescent="0.25">
      <c r="A1217">
        <v>1202</v>
      </c>
      <c r="B1217" s="85">
        <v>40050</v>
      </c>
      <c r="C1217" s="47">
        <v>103.37</v>
      </c>
      <c r="D1217" s="47">
        <v>104.26</v>
      </c>
      <c r="E1217" s="47">
        <v>102.94</v>
      </c>
      <c r="F1217" s="47">
        <v>103.16</v>
      </c>
      <c r="G1217" s="48">
        <v>215310600</v>
      </c>
      <c r="H1217" s="47">
        <v>93.66</v>
      </c>
      <c r="I1217" s="51">
        <f t="shared" si="141"/>
        <v>0.90791004265219077</v>
      </c>
      <c r="J1217" s="51">
        <f t="shared" ca="1" si="142"/>
        <v>1</v>
      </c>
      <c r="K1217" s="47">
        <f t="shared" si="143"/>
        <v>93.85</v>
      </c>
      <c r="L1217" s="47">
        <f t="shared" si="144"/>
        <v>94.66</v>
      </c>
      <c r="M1217" s="47">
        <f t="shared" si="145"/>
        <v>93.46</v>
      </c>
      <c r="N1217" s="47">
        <f t="shared" si="146"/>
        <v>93.66</v>
      </c>
      <c r="O1217" s="48">
        <f t="shared" ca="1" si="147"/>
        <v>215310600</v>
      </c>
    </row>
    <row r="1218" spans="1:15" x14ac:dyDescent="0.25">
      <c r="A1218">
        <v>1203</v>
      </c>
      <c r="B1218" s="85">
        <v>40049</v>
      </c>
      <c r="C1218" s="47">
        <v>103.39</v>
      </c>
      <c r="D1218" s="47">
        <v>103.95</v>
      </c>
      <c r="E1218" s="47">
        <v>102.59</v>
      </c>
      <c r="F1218" s="47">
        <v>102.96</v>
      </c>
      <c r="G1218" s="48">
        <v>191279000</v>
      </c>
      <c r="H1218" s="47">
        <v>93.47</v>
      </c>
      <c r="I1218" s="51">
        <f t="shared" si="141"/>
        <v>0.90782828282828287</v>
      </c>
      <c r="J1218" s="51">
        <f t="shared" ca="1" si="142"/>
        <v>1</v>
      </c>
      <c r="K1218" s="47">
        <f t="shared" si="143"/>
        <v>93.86</v>
      </c>
      <c r="L1218" s="47">
        <f t="shared" si="144"/>
        <v>94.37</v>
      </c>
      <c r="M1218" s="47">
        <f t="shared" si="145"/>
        <v>93.13</v>
      </c>
      <c r="N1218" s="47">
        <f t="shared" si="146"/>
        <v>93.47</v>
      </c>
      <c r="O1218" s="48">
        <f t="shared" ca="1" si="147"/>
        <v>191279000</v>
      </c>
    </row>
    <row r="1219" spans="1:15" x14ac:dyDescent="0.25">
      <c r="A1219">
        <v>1204</v>
      </c>
      <c r="B1219" s="85">
        <v>40046</v>
      </c>
      <c r="C1219" s="47">
        <v>101.82</v>
      </c>
      <c r="D1219" s="47">
        <v>103.13</v>
      </c>
      <c r="E1219" s="47">
        <v>101.62</v>
      </c>
      <c r="F1219" s="47">
        <v>102.97</v>
      </c>
      <c r="G1219" s="48">
        <v>224605000</v>
      </c>
      <c r="H1219" s="47">
        <v>93.48</v>
      </c>
      <c r="I1219" s="51">
        <f t="shared" si="141"/>
        <v>0.90783723414586781</v>
      </c>
      <c r="J1219" s="51">
        <f t="shared" ca="1" si="142"/>
        <v>1</v>
      </c>
      <c r="K1219" s="47">
        <f t="shared" si="143"/>
        <v>92.44</v>
      </c>
      <c r="L1219" s="47">
        <f t="shared" si="144"/>
        <v>93.63</v>
      </c>
      <c r="M1219" s="47">
        <f t="shared" si="145"/>
        <v>92.25</v>
      </c>
      <c r="N1219" s="47">
        <f t="shared" si="146"/>
        <v>93.48</v>
      </c>
      <c r="O1219" s="48">
        <f t="shared" ca="1" si="147"/>
        <v>224605000</v>
      </c>
    </row>
    <row r="1220" spans="1:15" x14ac:dyDescent="0.25">
      <c r="A1220">
        <v>1205</v>
      </c>
      <c r="B1220" s="85">
        <v>40045</v>
      </c>
      <c r="C1220" s="47">
        <v>100.09</v>
      </c>
      <c r="D1220" s="47">
        <v>101.22</v>
      </c>
      <c r="E1220" s="47">
        <v>99.87</v>
      </c>
      <c r="F1220" s="47">
        <v>100.99</v>
      </c>
      <c r="G1220" s="48">
        <v>174131300</v>
      </c>
      <c r="H1220" s="47">
        <v>91.69</v>
      </c>
      <c r="I1220" s="51">
        <f t="shared" si="141"/>
        <v>0.90791167442321019</v>
      </c>
      <c r="J1220" s="51">
        <f t="shared" ca="1" si="142"/>
        <v>1</v>
      </c>
      <c r="K1220" s="47">
        <f t="shared" si="143"/>
        <v>90.87</v>
      </c>
      <c r="L1220" s="47">
        <f t="shared" si="144"/>
        <v>91.9</v>
      </c>
      <c r="M1220" s="47">
        <f t="shared" si="145"/>
        <v>90.67</v>
      </c>
      <c r="N1220" s="47">
        <f t="shared" si="146"/>
        <v>91.69</v>
      </c>
      <c r="O1220" s="48">
        <f t="shared" ca="1" si="147"/>
        <v>174131300</v>
      </c>
    </row>
    <row r="1221" spans="1:15" x14ac:dyDescent="0.25">
      <c r="A1221">
        <v>1206</v>
      </c>
      <c r="B1221" s="85">
        <v>40044</v>
      </c>
      <c r="C1221" s="47">
        <v>98.31</v>
      </c>
      <c r="D1221" s="47">
        <v>100.3</v>
      </c>
      <c r="E1221" s="47">
        <v>98.21</v>
      </c>
      <c r="F1221" s="47">
        <v>99.96</v>
      </c>
      <c r="G1221" s="48">
        <v>192812800</v>
      </c>
      <c r="H1221" s="47">
        <v>90.75</v>
      </c>
      <c r="I1221" s="51">
        <f t="shared" si="141"/>
        <v>0.9078631452581033</v>
      </c>
      <c r="J1221" s="51">
        <f t="shared" ca="1" si="142"/>
        <v>1</v>
      </c>
      <c r="K1221" s="47">
        <f t="shared" si="143"/>
        <v>89.25</v>
      </c>
      <c r="L1221" s="47">
        <f t="shared" si="144"/>
        <v>91.06</v>
      </c>
      <c r="M1221" s="47">
        <f t="shared" si="145"/>
        <v>89.16</v>
      </c>
      <c r="N1221" s="47">
        <f t="shared" si="146"/>
        <v>90.75</v>
      </c>
      <c r="O1221" s="48">
        <f t="shared" ca="1" si="147"/>
        <v>192812800</v>
      </c>
    </row>
    <row r="1222" spans="1:15" x14ac:dyDescent="0.25">
      <c r="A1222">
        <v>1207</v>
      </c>
      <c r="B1222" s="85">
        <v>40043</v>
      </c>
      <c r="C1222" s="47">
        <v>98.53</v>
      </c>
      <c r="D1222" s="47">
        <v>99.44</v>
      </c>
      <c r="E1222" s="47">
        <v>98.35</v>
      </c>
      <c r="F1222" s="47">
        <v>99.09</v>
      </c>
      <c r="G1222" s="48">
        <v>173461500</v>
      </c>
      <c r="H1222" s="47">
        <v>89.96</v>
      </c>
      <c r="I1222" s="51">
        <f t="shared" si="141"/>
        <v>0.90786154001412844</v>
      </c>
      <c r="J1222" s="51">
        <f t="shared" ca="1" si="142"/>
        <v>1</v>
      </c>
      <c r="K1222" s="47">
        <f t="shared" si="143"/>
        <v>89.45</v>
      </c>
      <c r="L1222" s="47">
        <f t="shared" si="144"/>
        <v>90.28</v>
      </c>
      <c r="M1222" s="47">
        <f t="shared" si="145"/>
        <v>89.29</v>
      </c>
      <c r="N1222" s="47">
        <f t="shared" si="146"/>
        <v>89.96</v>
      </c>
      <c r="O1222" s="48">
        <f t="shared" ca="1" si="147"/>
        <v>173461500</v>
      </c>
    </row>
    <row r="1223" spans="1:15" x14ac:dyDescent="0.25">
      <c r="A1223">
        <v>1208</v>
      </c>
      <c r="B1223" s="85">
        <v>40042</v>
      </c>
      <c r="C1223" s="47">
        <v>98.85</v>
      </c>
      <c r="D1223" s="47">
        <v>98.95</v>
      </c>
      <c r="E1223" s="47">
        <v>98.11</v>
      </c>
      <c r="F1223" s="47">
        <v>98.31</v>
      </c>
      <c r="G1223" s="48">
        <v>237667500</v>
      </c>
      <c r="H1223" s="47">
        <v>89.25</v>
      </c>
      <c r="I1223" s="51">
        <f t="shared" si="141"/>
        <v>0.90784253890753741</v>
      </c>
      <c r="J1223" s="51">
        <f t="shared" ca="1" si="142"/>
        <v>1</v>
      </c>
      <c r="K1223" s="47">
        <f t="shared" si="143"/>
        <v>89.74</v>
      </c>
      <c r="L1223" s="47">
        <f t="shared" si="144"/>
        <v>89.83</v>
      </c>
      <c r="M1223" s="47">
        <f t="shared" si="145"/>
        <v>89.07</v>
      </c>
      <c r="N1223" s="47">
        <f t="shared" si="146"/>
        <v>89.25</v>
      </c>
      <c r="O1223" s="48">
        <f t="shared" ca="1" si="147"/>
        <v>237667500</v>
      </c>
    </row>
    <row r="1224" spans="1:15" x14ac:dyDescent="0.25">
      <c r="A1224">
        <v>1209</v>
      </c>
      <c r="B1224" s="85">
        <v>40039</v>
      </c>
      <c r="C1224" s="47">
        <v>101.52</v>
      </c>
      <c r="D1224" s="47">
        <v>101.6</v>
      </c>
      <c r="E1224" s="47">
        <v>99.7</v>
      </c>
      <c r="F1224" s="47">
        <v>100.79</v>
      </c>
      <c r="G1224" s="48">
        <v>199616100</v>
      </c>
      <c r="H1224" s="47">
        <v>91.5</v>
      </c>
      <c r="I1224" s="51">
        <f t="shared" si="141"/>
        <v>0.90782815755531299</v>
      </c>
      <c r="J1224" s="51">
        <f t="shared" ca="1" si="142"/>
        <v>1</v>
      </c>
      <c r="K1224" s="47">
        <f t="shared" si="143"/>
        <v>92.16</v>
      </c>
      <c r="L1224" s="47">
        <f t="shared" si="144"/>
        <v>92.24</v>
      </c>
      <c r="M1224" s="47">
        <f t="shared" si="145"/>
        <v>90.51</v>
      </c>
      <c r="N1224" s="47">
        <f t="shared" si="146"/>
        <v>91.5</v>
      </c>
      <c r="O1224" s="48">
        <f t="shared" ca="1" si="147"/>
        <v>199616100</v>
      </c>
    </row>
    <row r="1225" spans="1:15" x14ac:dyDescent="0.25">
      <c r="A1225">
        <v>1210</v>
      </c>
      <c r="B1225" s="85">
        <v>40038</v>
      </c>
      <c r="C1225" s="47">
        <v>101.26</v>
      </c>
      <c r="D1225" s="47">
        <v>101.61</v>
      </c>
      <c r="E1225" s="47">
        <v>100.26</v>
      </c>
      <c r="F1225" s="47">
        <v>101.57</v>
      </c>
      <c r="G1225" s="48">
        <v>176449500</v>
      </c>
      <c r="H1225" s="47">
        <v>92.21</v>
      </c>
      <c r="I1225" s="51">
        <f t="shared" si="141"/>
        <v>0.90784680515900362</v>
      </c>
      <c r="J1225" s="51">
        <f t="shared" ca="1" si="142"/>
        <v>1</v>
      </c>
      <c r="K1225" s="47">
        <f t="shared" si="143"/>
        <v>91.93</v>
      </c>
      <c r="L1225" s="47">
        <f t="shared" si="144"/>
        <v>92.25</v>
      </c>
      <c r="M1225" s="47">
        <f t="shared" si="145"/>
        <v>91.02</v>
      </c>
      <c r="N1225" s="47">
        <f t="shared" si="146"/>
        <v>92.21</v>
      </c>
      <c r="O1225" s="48">
        <f t="shared" ca="1" si="147"/>
        <v>176449500</v>
      </c>
    </row>
    <row r="1226" spans="1:15" x14ac:dyDescent="0.25">
      <c r="A1226">
        <v>1211</v>
      </c>
      <c r="B1226" s="85">
        <v>40037</v>
      </c>
      <c r="C1226" s="47">
        <v>99.56</v>
      </c>
      <c r="D1226" s="47">
        <v>101.56</v>
      </c>
      <c r="E1226" s="47">
        <v>99.51</v>
      </c>
      <c r="F1226" s="47">
        <v>100.8</v>
      </c>
      <c r="G1226" s="48">
        <v>219052400</v>
      </c>
      <c r="H1226" s="47">
        <v>91.51</v>
      </c>
      <c r="I1226" s="51">
        <f t="shared" si="141"/>
        <v>0.90783730158730169</v>
      </c>
      <c r="J1226" s="51">
        <f t="shared" ca="1" si="142"/>
        <v>1</v>
      </c>
      <c r="K1226" s="47">
        <f t="shared" si="143"/>
        <v>90.38</v>
      </c>
      <c r="L1226" s="47">
        <f t="shared" si="144"/>
        <v>92.2</v>
      </c>
      <c r="M1226" s="47">
        <f t="shared" si="145"/>
        <v>90.34</v>
      </c>
      <c r="N1226" s="47">
        <f t="shared" si="146"/>
        <v>91.51</v>
      </c>
      <c r="O1226" s="48">
        <f t="shared" ca="1" si="147"/>
        <v>219052400</v>
      </c>
    </row>
    <row r="1227" spans="1:15" x14ac:dyDescent="0.25">
      <c r="A1227">
        <v>1212</v>
      </c>
      <c r="B1227" s="85">
        <v>40036</v>
      </c>
      <c r="C1227" s="47">
        <v>100.54</v>
      </c>
      <c r="D1227" s="47">
        <v>100.61</v>
      </c>
      <c r="E1227" s="47">
        <v>99.46</v>
      </c>
      <c r="F1227" s="47">
        <v>99.73</v>
      </c>
      <c r="G1227" s="48">
        <v>157301000</v>
      </c>
      <c r="H1227" s="47">
        <v>90.54</v>
      </c>
      <c r="I1227" s="51">
        <f t="shared" si="141"/>
        <v>0.90785119823523519</v>
      </c>
      <c r="J1227" s="51">
        <f t="shared" ca="1" si="142"/>
        <v>1</v>
      </c>
      <c r="K1227" s="47">
        <f t="shared" si="143"/>
        <v>91.28</v>
      </c>
      <c r="L1227" s="47">
        <f t="shared" si="144"/>
        <v>91.34</v>
      </c>
      <c r="M1227" s="47">
        <f t="shared" si="145"/>
        <v>90.29</v>
      </c>
      <c r="N1227" s="47">
        <f t="shared" si="146"/>
        <v>90.54</v>
      </c>
      <c r="O1227" s="48">
        <f t="shared" ca="1" si="147"/>
        <v>157301000</v>
      </c>
    </row>
    <row r="1228" spans="1:15" x14ac:dyDescent="0.25">
      <c r="A1228">
        <v>1213</v>
      </c>
      <c r="B1228" s="85">
        <v>40035</v>
      </c>
      <c r="C1228" s="47">
        <v>100.74</v>
      </c>
      <c r="D1228" s="47">
        <v>101.22</v>
      </c>
      <c r="E1228" s="47">
        <v>100.27</v>
      </c>
      <c r="F1228" s="47">
        <v>100.99</v>
      </c>
      <c r="G1228" s="48">
        <v>130898700</v>
      </c>
      <c r="H1228" s="47">
        <v>91.69</v>
      </c>
      <c r="I1228" s="51">
        <f t="shared" si="141"/>
        <v>0.90791167442321019</v>
      </c>
      <c r="J1228" s="51">
        <f t="shared" ca="1" si="142"/>
        <v>1</v>
      </c>
      <c r="K1228" s="47">
        <f t="shared" si="143"/>
        <v>91.46</v>
      </c>
      <c r="L1228" s="47">
        <f t="shared" si="144"/>
        <v>91.9</v>
      </c>
      <c r="M1228" s="47">
        <f t="shared" si="145"/>
        <v>91.04</v>
      </c>
      <c r="N1228" s="47">
        <f t="shared" si="146"/>
        <v>91.69</v>
      </c>
      <c r="O1228" s="48">
        <f t="shared" ca="1" si="147"/>
        <v>130898700</v>
      </c>
    </row>
    <row r="1229" spans="1:15" x14ac:dyDescent="0.25">
      <c r="A1229">
        <v>1214</v>
      </c>
      <c r="B1229" s="85">
        <v>40032</v>
      </c>
      <c r="C1229" s="47">
        <v>100.94</v>
      </c>
      <c r="D1229" s="47">
        <v>102.03</v>
      </c>
      <c r="E1229" s="47">
        <v>100.39</v>
      </c>
      <c r="F1229" s="47">
        <v>101.2</v>
      </c>
      <c r="G1229" s="48">
        <v>220640900</v>
      </c>
      <c r="H1229" s="47">
        <v>91.88</v>
      </c>
      <c r="I1229" s="51">
        <f t="shared" si="141"/>
        <v>0.90790513833992093</v>
      </c>
      <c r="J1229" s="51">
        <f t="shared" ca="1" si="142"/>
        <v>1</v>
      </c>
      <c r="K1229" s="47">
        <f t="shared" si="143"/>
        <v>91.64</v>
      </c>
      <c r="L1229" s="47">
        <f t="shared" si="144"/>
        <v>92.63</v>
      </c>
      <c r="M1229" s="47">
        <f t="shared" si="145"/>
        <v>91.14</v>
      </c>
      <c r="N1229" s="47">
        <f t="shared" si="146"/>
        <v>91.88</v>
      </c>
      <c r="O1229" s="48">
        <f t="shared" ca="1" si="147"/>
        <v>220640900</v>
      </c>
    </row>
    <row r="1230" spans="1:15" x14ac:dyDescent="0.25">
      <c r="A1230">
        <v>1215</v>
      </c>
      <c r="B1230" s="85">
        <v>40031</v>
      </c>
      <c r="C1230" s="47">
        <v>100.87</v>
      </c>
      <c r="D1230" s="47">
        <v>101.02</v>
      </c>
      <c r="E1230" s="47">
        <v>99.42</v>
      </c>
      <c r="F1230" s="47">
        <v>99.89</v>
      </c>
      <c r="G1230" s="48">
        <v>193203800</v>
      </c>
      <c r="H1230" s="47">
        <v>90.69</v>
      </c>
      <c r="I1230" s="51">
        <f t="shared" si="141"/>
        <v>0.90789868855741318</v>
      </c>
      <c r="J1230" s="51">
        <f t="shared" ca="1" si="142"/>
        <v>1</v>
      </c>
      <c r="K1230" s="47">
        <f t="shared" si="143"/>
        <v>91.58</v>
      </c>
      <c r="L1230" s="47">
        <f t="shared" si="144"/>
        <v>91.72</v>
      </c>
      <c r="M1230" s="47">
        <f t="shared" si="145"/>
        <v>90.26</v>
      </c>
      <c r="N1230" s="47">
        <f t="shared" si="146"/>
        <v>90.69</v>
      </c>
      <c r="O1230" s="48">
        <f t="shared" ca="1" si="147"/>
        <v>193203800</v>
      </c>
    </row>
    <row r="1231" spans="1:15" x14ac:dyDescent="0.25">
      <c r="A1231">
        <v>1216</v>
      </c>
      <c r="B1231" s="85">
        <v>40030</v>
      </c>
      <c r="C1231" s="47">
        <v>100.77</v>
      </c>
      <c r="D1231" s="47">
        <v>100.86</v>
      </c>
      <c r="E1231" s="47">
        <v>99.58</v>
      </c>
      <c r="F1231" s="47">
        <v>100.41</v>
      </c>
      <c r="G1231" s="48">
        <v>184726400</v>
      </c>
      <c r="H1231" s="47">
        <v>91.16</v>
      </c>
      <c r="I1231" s="51">
        <f t="shared" si="141"/>
        <v>0.90787770142416091</v>
      </c>
      <c r="J1231" s="51">
        <f t="shared" ca="1" si="142"/>
        <v>1</v>
      </c>
      <c r="K1231" s="47">
        <f t="shared" si="143"/>
        <v>91.49</v>
      </c>
      <c r="L1231" s="47">
        <f t="shared" si="144"/>
        <v>91.57</v>
      </c>
      <c r="M1231" s="47">
        <f t="shared" si="145"/>
        <v>90.41</v>
      </c>
      <c r="N1231" s="47">
        <f t="shared" si="146"/>
        <v>91.16</v>
      </c>
      <c r="O1231" s="48">
        <f t="shared" ca="1" si="147"/>
        <v>184726400</v>
      </c>
    </row>
    <row r="1232" spans="1:15" x14ac:dyDescent="0.25">
      <c r="A1232">
        <v>1217</v>
      </c>
      <c r="B1232" s="85">
        <v>40029</v>
      </c>
      <c r="C1232" s="47">
        <v>99.99</v>
      </c>
      <c r="D1232" s="47">
        <v>100.84</v>
      </c>
      <c r="E1232" s="47">
        <v>99.78</v>
      </c>
      <c r="F1232" s="47">
        <v>100.7</v>
      </c>
      <c r="G1232" s="48">
        <v>176714600</v>
      </c>
      <c r="H1232" s="47">
        <v>91.42</v>
      </c>
      <c r="I1232" s="51">
        <f t="shared" si="141"/>
        <v>0.90784508440913603</v>
      </c>
      <c r="J1232" s="51">
        <f t="shared" ca="1" si="142"/>
        <v>1</v>
      </c>
      <c r="K1232" s="47">
        <f t="shared" si="143"/>
        <v>90.78</v>
      </c>
      <c r="L1232" s="47">
        <f t="shared" si="144"/>
        <v>91.55</v>
      </c>
      <c r="M1232" s="47">
        <f t="shared" si="145"/>
        <v>90.58</v>
      </c>
      <c r="N1232" s="47">
        <f t="shared" si="146"/>
        <v>91.42</v>
      </c>
      <c r="O1232" s="48">
        <f t="shared" ca="1" si="147"/>
        <v>176714600</v>
      </c>
    </row>
    <row r="1233" spans="1:15" x14ac:dyDescent="0.25">
      <c r="A1233">
        <v>1218</v>
      </c>
      <c r="B1233" s="85">
        <v>40028</v>
      </c>
      <c r="C1233" s="47">
        <v>99.85</v>
      </c>
      <c r="D1233" s="47">
        <v>100.53</v>
      </c>
      <c r="E1233" s="47">
        <v>99.31</v>
      </c>
      <c r="F1233" s="47">
        <v>100.44</v>
      </c>
      <c r="G1233" s="48">
        <v>175776900</v>
      </c>
      <c r="H1233" s="47">
        <v>91.19</v>
      </c>
      <c r="I1233" s="51">
        <f t="shared" ref="I1233:I1296" si="148">H1233/F1233</f>
        <v>0.90790521704500204</v>
      </c>
      <c r="J1233" s="51">
        <f t="shared" ref="J1233:J1296" ca="1" si="149">INDEX(OFFSET($T$15,0,0,$S$13+1,1),MATCH(B1233,OFFSET($Q$15,0,0,$S$13+1,1),-1))</f>
        <v>1</v>
      </c>
      <c r="K1233" s="47">
        <f t="shared" ref="K1233:K1296" si="150">ROUND($I1233*C1233,2)</f>
        <v>90.65</v>
      </c>
      <c r="L1233" s="47">
        <f t="shared" ref="L1233:L1296" si="151">ROUND($I1233*D1233,2)</f>
        <v>91.27</v>
      </c>
      <c r="M1233" s="47">
        <f t="shared" ref="M1233:M1296" si="152">ROUND($I1233*E1233,2)</f>
        <v>90.16</v>
      </c>
      <c r="N1233" s="47">
        <f t="shared" ref="N1233:N1296" si="153">ROUND($I1233*F1233,2)</f>
        <v>91.19</v>
      </c>
      <c r="O1233" s="48">
        <f t="shared" ref="O1233:O1296" ca="1" si="154">G1233*J1233</f>
        <v>175776900</v>
      </c>
    </row>
    <row r="1234" spans="1:15" x14ac:dyDescent="0.25">
      <c r="A1234">
        <v>1219</v>
      </c>
      <c r="B1234" s="85">
        <v>40025</v>
      </c>
      <c r="C1234" s="47">
        <v>98.65</v>
      </c>
      <c r="D1234" s="47">
        <v>99.47</v>
      </c>
      <c r="E1234" s="47">
        <v>98.38</v>
      </c>
      <c r="F1234" s="47">
        <v>98.81</v>
      </c>
      <c r="G1234" s="48">
        <v>207358000</v>
      </c>
      <c r="H1234" s="47">
        <v>89.71</v>
      </c>
      <c r="I1234" s="51">
        <f t="shared" si="148"/>
        <v>0.90790405829369492</v>
      </c>
      <c r="J1234" s="51">
        <f t="shared" ca="1" si="149"/>
        <v>1</v>
      </c>
      <c r="K1234" s="47">
        <f t="shared" si="150"/>
        <v>89.56</v>
      </c>
      <c r="L1234" s="47">
        <f t="shared" si="151"/>
        <v>90.31</v>
      </c>
      <c r="M1234" s="47">
        <f t="shared" si="152"/>
        <v>89.32</v>
      </c>
      <c r="N1234" s="47">
        <f t="shared" si="153"/>
        <v>89.71</v>
      </c>
      <c r="O1234" s="48">
        <f t="shared" ca="1" si="154"/>
        <v>207358000</v>
      </c>
    </row>
    <row r="1235" spans="1:15" x14ac:dyDescent="0.25">
      <c r="A1235">
        <v>1220</v>
      </c>
      <c r="B1235" s="85">
        <v>40024</v>
      </c>
      <c r="C1235" s="47">
        <v>98.83</v>
      </c>
      <c r="D1235" s="47">
        <v>99.83</v>
      </c>
      <c r="E1235" s="47">
        <v>98.6</v>
      </c>
      <c r="F1235" s="47">
        <v>98.67</v>
      </c>
      <c r="G1235" s="48">
        <v>225575400</v>
      </c>
      <c r="H1235" s="47">
        <v>89.58</v>
      </c>
      <c r="I1235" s="51">
        <f t="shared" si="148"/>
        <v>0.90787473396169049</v>
      </c>
      <c r="J1235" s="51">
        <f t="shared" ca="1" si="149"/>
        <v>1</v>
      </c>
      <c r="K1235" s="47">
        <f t="shared" si="150"/>
        <v>89.73</v>
      </c>
      <c r="L1235" s="47">
        <f t="shared" si="151"/>
        <v>90.63</v>
      </c>
      <c r="M1235" s="47">
        <f t="shared" si="152"/>
        <v>89.52</v>
      </c>
      <c r="N1235" s="47">
        <f t="shared" si="153"/>
        <v>89.58</v>
      </c>
      <c r="O1235" s="48">
        <f t="shared" ca="1" si="154"/>
        <v>225575400</v>
      </c>
    </row>
    <row r="1236" spans="1:15" x14ac:dyDescent="0.25">
      <c r="A1236">
        <v>1221</v>
      </c>
      <c r="B1236" s="85">
        <v>40023</v>
      </c>
      <c r="C1236" s="47">
        <v>97.44</v>
      </c>
      <c r="D1236" s="47">
        <v>98.09</v>
      </c>
      <c r="E1236" s="47">
        <v>96.98</v>
      </c>
      <c r="F1236" s="47">
        <v>97.65</v>
      </c>
      <c r="G1236" s="48">
        <v>194399300</v>
      </c>
      <c r="H1236" s="47">
        <v>88.65</v>
      </c>
      <c r="I1236" s="51">
        <f t="shared" si="148"/>
        <v>0.90783410138248843</v>
      </c>
      <c r="J1236" s="51">
        <f t="shared" ca="1" si="149"/>
        <v>1</v>
      </c>
      <c r="K1236" s="47">
        <f t="shared" si="150"/>
        <v>88.46</v>
      </c>
      <c r="L1236" s="47">
        <f t="shared" si="151"/>
        <v>89.05</v>
      </c>
      <c r="M1236" s="47">
        <f t="shared" si="152"/>
        <v>88.04</v>
      </c>
      <c r="N1236" s="47">
        <f t="shared" si="153"/>
        <v>88.65</v>
      </c>
      <c r="O1236" s="48">
        <f t="shared" ca="1" si="154"/>
        <v>194399300</v>
      </c>
    </row>
    <row r="1237" spans="1:15" x14ac:dyDescent="0.25">
      <c r="A1237">
        <v>1222</v>
      </c>
      <c r="B1237" s="85">
        <v>40022</v>
      </c>
      <c r="C1237" s="47">
        <v>97.66</v>
      </c>
      <c r="D1237" s="47">
        <v>98.37</v>
      </c>
      <c r="E1237" s="47">
        <v>97.06</v>
      </c>
      <c r="F1237" s="47">
        <v>97.89</v>
      </c>
      <c r="G1237" s="48">
        <v>186685200</v>
      </c>
      <c r="H1237" s="47">
        <v>88.87</v>
      </c>
      <c r="I1237" s="51">
        <f t="shared" si="148"/>
        <v>0.90785575646133421</v>
      </c>
      <c r="J1237" s="51">
        <f t="shared" ca="1" si="149"/>
        <v>1</v>
      </c>
      <c r="K1237" s="47">
        <f t="shared" si="150"/>
        <v>88.66</v>
      </c>
      <c r="L1237" s="47">
        <f t="shared" si="151"/>
        <v>89.31</v>
      </c>
      <c r="M1237" s="47">
        <f t="shared" si="152"/>
        <v>88.12</v>
      </c>
      <c r="N1237" s="47">
        <f t="shared" si="153"/>
        <v>88.87</v>
      </c>
      <c r="O1237" s="48">
        <f t="shared" ca="1" si="154"/>
        <v>186685200</v>
      </c>
    </row>
    <row r="1238" spans="1:15" x14ac:dyDescent="0.25">
      <c r="A1238">
        <v>1223</v>
      </c>
      <c r="B1238" s="85">
        <v>40021</v>
      </c>
      <c r="C1238" s="47">
        <v>97.88</v>
      </c>
      <c r="D1238" s="47">
        <v>98.4</v>
      </c>
      <c r="E1238" s="47">
        <v>97.34</v>
      </c>
      <c r="F1238" s="47">
        <v>98.35</v>
      </c>
      <c r="G1238" s="48">
        <v>159259400</v>
      </c>
      <c r="H1238" s="47">
        <v>89.29</v>
      </c>
      <c r="I1238" s="51">
        <f t="shared" si="148"/>
        <v>0.9078800203355365</v>
      </c>
      <c r="J1238" s="51">
        <f t="shared" ca="1" si="149"/>
        <v>1</v>
      </c>
      <c r="K1238" s="47">
        <f t="shared" si="150"/>
        <v>88.86</v>
      </c>
      <c r="L1238" s="47">
        <f t="shared" si="151"/>
        <v>89.34</v>
      </c>
      <c r="M1238" s="47">
        <f t="shared" si="152"/>
        <v>88.37</v>
      </c>
      <c r="N1238" s="47">
        <f t="shared" si="153"/>
        <v>89.29</v>
      </c>
      <c r="O1238" s="48">
        <f t="shared" ca="1" si="154"/>
        <v>159259400</v>
      </c>
    </row>
    <row r="1239" spans="1:15" x14ac:dyDescent="0.25">
      <c r="A1239">
        <v>1224</v>
      </c>
      <c r="B1239" s="85">
        <v>40018</v>
      </c>
      <c r="C1239" s="47">
        <v>97.2</v>
      </c>
      <c r="D1239" s="47">
        <v>98.14</v>
      </c>
      <c r="E1239" s="47">
        <v>96.69</v>
      </c>
      <c r="F1239" s="47">
        <v>98.06</v>
      </c>
      <c r="G1239" s="48">
        <v>154003100</v>
      </c>
      <c r="H1239" s="47">
        <v>89.03</v>
      </c>
      <c r="I1239" s="51">
        <f t="shared" si="148"/>
        <v>0.90791352233326539</v>
      </c>
      <c r="J1239" s="51">
        <f t="shared" ca="1" si="149"/>
        <v>1</v>
      </c>
      <c r="K1239" s="47">
        <f t="shared" si="150"/>
        <v>88.25</v>
      </c>
      <c r="L1239" s="47">
        <f t="shared" si="151"/>
        <v>89.1</v>
      </c>
      <c r="M1239" s="47">
        <f t="shared" si="152"/>
        <v>87.79</v>
      </c>
      <c r="N1239" s="47">
        <f t="shared" si="153"/>
        <v>89.03</v>
      </c>
      <c r="O1239" s="48">
        <f t="shared" ca="1" si="154"/>
        <v>154003100</v>
      </c>
    </row>
    <row r="1240" spans="1:15" x14ac:dyDescent="0.25">
      <c r="A1240">
        <v>1225</v>
      </c>
      <c r="B1240" s="85">
        <v>40017</v>
      </c>
      <c r="C1240" s="47">
        <v>95.61</v>
      </c>
      <c r="D1240" s="47">
        <v>98.08</v>
      </c>
      <c r="E1240" s="47">
        <v>95.53</v>
      </c>
      <c r="F1240" s="47">
        <v>97.66</v>
      </c>
      <c r="G1240" s="48">
        <v>258795500</v>
      </c>
      <c r="H1240" s="47">
        <v>88.66</v>
      </c>
      <c r="I1240" s="51">
        <f t="shared" si="148"/>
        <v>0.90784353880810975</v>
      </c>
      <c r="J1240" s="51">
        <f t="shared" ca="1" si="149"/>
        <v>1</v>
      </c>
      <c r="K1240" s="47">
        <f t="shared" si="150"/>
        <v>86.8</v>
      </c>
      <c r="L1240" s="47">
        <f t="shared" si="151"/>
        <v>89.04</v>
      </c>
      <c r="M1240" s="47">
        <f t="shared" si="152"/>
        <v>86.73</v>
      </c>
      <c r="N1240" s="47">
        <f t="shared" si="153"/>
        <v>88.66</v>
      </c>
      <c r="O1240" s="48">
        <f t="shared" ca="1" si="154"/>
        <v>258795500</v>
      </c>
    </row>
    <row r="1241" spans="1:15" x14ac:dyDescent="0.25">
      <c r="A1241">
        <v>1226</v>
      </c>
      <c r="B1241" s="85">
        <v>40016</v>
      </c>
      <c r="C1241" s="47">
        <v>94.96</v>
      </c>
      <c r="D1241" s="47">
        <v>96.13</v>
      </c>
      <c r="E1241" s="47">
        <v>94.89</v>
      </c>
      <c r="F1241" s="47">
        <v>95.55</v>
      </c>
      <c r="G1241" s="48">
        <v>196068100</v>
      </c>
      <c r="H1241" s="47">
        <v>86.75</v>
      </c>
      <c r="I1241" s="51">
        <f t="shared" si="148"/>
        <v>0.9079016221873365</v>
      </c>
      <c r="J1241" s="51">
        <f t="shared" ca="1" si="149"/>
        <v>1</v>
      </c>
      <c r="K1241" s="47">
        <f t="shared" si="150"/>
        <v>86.21</v>
      </c>
      <c r="L1241" s="47">
        <f t="shared" si="151"/>
        <v>87.28</v>
      </c>
      <c r="M1241" s="47">
        <f t="shared" si="152"/>
        <v>86.15</v>
      </c>
      <c r="N1241" s="47">
        <f t="shared" si="153"/>
        <v>86.75</v>
      </c>
      <c r="O1241" s="48">
        <f t="shared" ca="1" si="154"/>
        <v>196068100</v>
      </c>
    </row>
    <row r="1242" spans="1:15" x14ac:dyDescent="0.25">
      <c r="A1242">
        <v>1227</v>
      </c>
      <c r="B1242" s="85">
        <v>40015</v>
      </c>
      <c r="C1242" s="47">
        <v>95.87</v>
      </c>
      <c r="D1242" s="47">
        <v>95.9</v>
      </c>
      <c r="E1242" s="47">
        <v>94.42</v>
      </c>
      <c r="F1242" s="47">
        <v>95.57</v>
      </c>
      <c r="G1242" s="48">
        <v>217718300</v>
      </c>
      <c r="H1242" s="47">
        <v>86.77</v>
      </c>
      <c r="I1242" s="51">
        <f t="shared" si="148"/>
        <v>0.90792089567856027</v>
      </c>
      <c r="J1242" s="51">
        <f t="shared" ca="1" si="149"/>
        <v>1</v>
      </c>
      <c r="K1242" s="47">
        <f t="shared" si="150"/>
        <v>87.04</v>
      </c>
      <c r="L1242" s="47">
        <f t="shared" si="151"/>
        <v>87.07</v>
      </c>
      <c r="M1242" s="47">
        <f t="shared" si="152"/>
        <v>85.73</v>
      </c>
      <c r="N1242" s="47">
        <f t="shared" si="153"/>
        <v>86.77</v>
      </c>
      <c r="O1242" s="48">
        <f t="shared" ca="1" si="154"/>
        <v>217718300</v>
      </c>
    </row>
    <row r="1243" spans="1:15" x14ac:dyDescent="0.25">
      <c r="A1243">
        <v>1228</v>
      </c>
      <c r="B1243" s="85">
        <v>40014</v>
      </c>
      <c r="C1243" s="47">
        <v>94.68</v>
      </c>
      <c r="D1243" s="47">
        <v>95.29</v>
      </c>
      <c r="E1243" s="47">
        <v>94.19</v>
      </c>
      <c r="F1243" s="47">
        <v>95.13</v>
      </c>
      <c r="G1243" s="48">
        <v>164179400</v>
      </c>
      <c r="H1243" s="47">
        <v>86.37</v>
      </c>
      <c r="I1243" s="51">
        <f t="shared" si="148"/>
        <v>0.90791548407442457</v>
      </c>
      <c r="J1243" s="51">
        <f t="shared" ca="1" si="149"/>
        <v>1</v>
      </c>
      <c r="K1243" s="47">
        <f t="shared" si="150"/>
        <v>85.96</v>
      </c>
      <c r="L1243" s="47">
        <f t="shared" si="151"/>
        <v>86.52</v>
      </c>
      <c r="M1243" s="47">
        <f t="shared" si="152"/>
        <v>85.52</v>
      </c>
      <c r="N1243" s="47">
        <f t="shared" si="153"/>
        <v>86.37</v>
      </c>
      <c r="O1243" s="48">
        <f t="shared" ca="1" si="154"/>
        <v>164179400</v>
      </c>
    </row>
    <row r="1244" spans="1:15" x14ac:dyDescent="0.25">
      <c r="A1244">
        <v>1229</v>
      </c>
      <c r="B1244" s="85">
        <v>40011</v>
      </c>
      <c r="C1244" s="47">
        <v>94.06</v>
      </c>
      <c r="D1244" s="47">
        <v>94.32</v>
      </c>
      <c r="E1244" s="47">
        <v>93.54</v>
      </c>
      <c r="F1244" s="47">
        <v>94.13</v>
      </c>
      <c r="G1244" s="48">
        <v>138561700</v>
      </c>
      <c r="H1244" s="47">
        <v>85.46</v>
      </c>
      <c r="I1244" s="51">
        <f t="shared" si="148"/>
        <v>0.90789333899925628</v>
      </c>
      <c r="J1244" s="51">
        <f t="shared" ca="1" si="149"/>
        <v>1</v>
      </c>
      <c r="K1244" s="47">
        <f t="shared" si="150"/>
        <v>85.4</v>
      </c>
      <c r="L1244" s="47">
        <f t="shared" si="151"/>
        <v>85.63</v>
      </c>
      <c r="M1244" s="47">
        <f t="shared" si="152"/>
        <v>84.92</v>
      </c>
      <c r="N1244" s="47">
        <f t="shared" si="153"/>
        <v>85.46</v>
      </c>
      <c r="O1244" s="48">
        <f t="shared" ca="1" si="154"/>
        <v>138561700</v>
      </c>
    </row>
    <row r="1245" spans="1:15" x14ac:dyDescent="0.25">
      <c r="A1245">
        <v>1230</v>
      </c>
      <c r="B1245" s="85">
        <v>40010</v>
      </c>
      <c r="C1245" s="47">
        <v>93</v>
      </c>
      <c r="D1245" s="47">
        <v>94.51</v>
      </c>
      <c r="E1245" s="47">
        <v>92.82</v>
      </c>
      <c r="F1245" s="47">
        <v>93.11</v>
      </c>
      <c r="G1245" s="48">
        <v>231174500</v>
      </c>
      <c r="H1245" s="47">
        <v>84.53</v>
      </c>
      <c r="I1245" s="51">
        <f t="shared" si="148"/>
        <v>0.90785092900869946</v>
      </c>
      <c r="J1245" s="51">
        <f t="shared" ca="1" si="149"/>
        <v>1</v>
      </c>
      <c r="K1245" s="47">
        <f t="shared" si="150"/>
        <v>84.43</v>
      </c>
      <c r="L1245" s="47">
        <f t="shared" si="151"/>
        <v>85.8</v>
      </c>
      <c r="M1245" s="47">
        <f t="shared" si="152"/>
        <v>84.27</v>
      </c>
      <c r="N1245" s="47">
        <f t="shared" si="153"/>
        <v>84.53</v>
      </c>
      <c r="O1245" s="48">
        <f t="shared" ca="1" si="154"/>
        <v>231174500</v>
      </c>
    </row>
    <row r="1246" spans="1:15" x14ac:dyDescent="0.25">
      <c r="A1246">
        <v>1231</v>
      </c>
      <c r="B1246" s="85">
        <v>40009</v>
      </c>
      <c r="C1246" s="47">
        <v>91.81</v>
      </c>
      <c r="D1246" s="47">
        <v>93.51</v>
      </c>
      <c r="E1246" s="47">
        <v>90.68</v>
      </c>
      <c r="F1246" s="47">
        <v>93.26</v>
      </c>
      <c r="G1246" s="48">
        <v>220877900</v>
      </c>
      <c r="H1246" s="47">
        <v>84.67</v>
      </c>
      <c r="I1246" s="51">
        <f t="shared" si="148"/>
        <v>0.90789191507613121</v>
      </c>
      <c r="J1246" s="51">
        <f t="shared" ca="1" si="149"/>
        <v>1</v>
      </c>
      <c r="K1246" s="47">
        <f t="shared" si="150"/>
        <v>83.35</v>
      </c>
      <c r="L1246" s="47">
        <f t="shared" si="151"/>
        <v>84.9</v>
      </c>
      <c r="M1246" s="47">
        <f t="shared" si="152"/>
        <v>82.33</v>
      </c>
      <c r="N1246" s="47">
        <f t="shared" si="153"/>
        <v>84.67</v>
      </c>
      <c r="O1246" s="48">
        <f t="shared" ca="1" si="154"/>
        <v>220877900</v>
      </c>
    </row>
    <row r="1247" spans="1:15" x14ac:dyDescent="0.25">
      <c r="A1247">
        <v>1232</v>
      </c>
      <c r="B1247" s="85">
        <v>40008</v>
      </c>
      <c r="C1247" s="47">
        <v>90.38</v>
      </c>
      <c r="D1247" s="47">
        <v>90.69</v>
      </c>
      <c r="E1247" s="47">
        <v>89.73</v>
      </c>
      <c r="F1247" s="47">
        <v>90.61</v>
      </c>
      <c r="G1247" s="48">
        <v>181487400</v>
      </c>
      <c r="H1247" s="47">
        <v>82.26</v>
      </c>
      <c r="I1247" s="51">
        <f t="shared" si="148"/>
        <v>0.90784681602472139</v>
      </c>
      <c r="J1247" s="51">
        <f t="shared" ca="1" si="149"/>
        <v>1</v>
      </c>
      <c r="K1247" s="47">
        <f t="shared" si="150"/>
        <v>82.05</v>
      </c>
      <c r="L1247" s="47">
        <f t="shared" si="151"/>
        <v>82.33</v>
      </c>
      <c r="M1247" s="47">
        <f t="shared" si="152"/>
        <v>81.459999999999994</v>
      </c>
      <c r="N1247" s="47">
        <f t="shared" si="153"/>
        <v>82.26</v>
      </c>
      <c r="O1247" s="48">
        <f t="shared" ca="1" si="154"/>
        <v>181487400</v>
      </c>
    </row>
    <row r="1248" spans="1:15" x14ac:dyDescent="0.25">
      <c r="A1248">
        <v>1233</v>
      </c>
      <c r="B1248" s="85">
        <v>40007</v>
      </c>
      <c r="C1248" s="47">
        <v>88.31</v>
      </c>
      <c r="D1248" s="47">
        <v>90.17</v>
      </c>
      <c r="E1248" s="47">
        <v>87.59</v>
      </c>
      <c r="F1248" s="47">
        <v>90.1</v>
      </c>
      <c r="G1248" s="48">
        <v>217413500</v>
      </c>
      <c r="H1248" s="47">
        <v>81.8</v>
      </c>
      <c r="I1248" s="51">
        <f t="shared" si="148"/>
        <v>0.90788013318534966</v>
      </c>
      <c r="J1248" s="51">
        <f t="shared" ca="1" si="149"/>
        <v>1</v>
      </c>
      <c r="K1248" s="47">
        <f t="shared" si="150"/>
        <v>80.17</v>
      </c>
      <c r="L1248" s="47">
        <f t="shared" si="151"/>
        <v>81.86</v>
      </c>
      <c r="M1248" s="47">
        <f t="shared" si="152"/>
        <v>79.52</v>
      </c>
      <c r="N1248" s="47">
        <f t="shared" si="153"/>
        <v>81.8</v>
      </c>
      <c r="O1248" s="48">
        <f t="shared" ca="1" si="154"/>
        <v>217413500</v>
      </c>
    </row>
    <row r="1249" spans="1:15" x14ac:dyDescent="0.25">
      <c r="A1249">
        <v>1234</v>
      </c>
      <c r="B1249" s="85">
        <v>40004</v>
      </c>
      <c r="C1249" s="47">
        <v>87.7</v>
      </c>
      <c r="D1249" s="47">
        <v>88.49</v>
      </c>
      <c r="E1249" s="47">
        <v>87.35</v>
      </c>
      <c r="F1249" s="47">
        <v>87.96</v>
      </c>
      <c r="G1249" s="48">
        <v>173520300</v>
      </c>
      <c r="H1249" s="47">
        <v>79.86</v>
      </c>
      <c r="I1249" s="51">
        <f t="shared" si="148"/>
        <v>0.90791268758526611</v>
      </c>
      <c r="J1249" s="51">
        <f t="shared" ca="1" si="149"/>
        <v>1</v>
      </c>
      <c r="K1249" s="47">
        <f t="shared" si="150"/>
        <v>79.62</v>
      </c>
      <c r="L1249" s="47">
        <f t="shared" si="151"/>
        <v>80.34</v>
      </c>
      <c r="M1249" s="47">
        <f t="shared" si="152"/>
        <v>79.31</v>
      </c>
      <c r="N1249" s="47">
        <f t="shared" si="153"/>
        <v>79.86</v>
      </c>
      <c r="O1249" s="48">
        <f t="shared" ca="1" si="154"/>
        <v>173520300</v>
      </c>
    </row>
    <row r="1250" spans="1:15" x14ac:dyDescent="0.25">
      <c r="A1250">
        <v>1235</v>
      </c>
      <c r="B1250" s="85">
        <v>40003</v>
      </c>
      <c r="C1250" s="47">
        <v>88.61</v>
      </c>
      <c r="D1250" s="47">
        <v>88.9</v>
      </c>
      <c r="E1250" s="47">
        <v>87.91</v>
      </c>
      <c r="F1250" s="47">
        <v>88.17</v>
      </c>
      <c r="G1250" s="48">
        <v>163777600</v>
      </c>
      <c r="H1250" s="47">
        <v>80.05</v>
      </c>
      <c r="I1250" s="51">
        <f t="shared" si="148"/>
        <v>0.90790518316887825</v>
      </c>
      <c r="J1250" s="51">
        <f t="shared" ca="1" si="149"/>
        <v>1</v>
      </c>
      <c r="K1250" s="47">
        <f t="shared" si="150"/>
        <v>80.45</v>
      </c>
      <c r="L1250" s="47">
        <f t="shared" si="151"/>
        <v>80.709999999999994</v>
      </c>
      <c r="M1250" s="47">
        <f t="shared" si="152"/>
        <v>79.81</v>
      </c>
      <c r="N1250" s="47">
        <f t="shared" si="153"/>
        <v>80.05</v>
      </c>
      <c r="O1250" s="48">
        <f t="shared" ca="1" si="154"/>
        <v>163777600</v>
      </c>
    </row>
    <row r="1251" spans="1:15" x14ac:dyDescent="0.25">
      <c r="A1251">
        <v>1236</v>
      </c>
      <c r="B1251" s="85">
        <v>40002</v>
      </c>
      <c r="C1251" s="47">
        <v>88.59</v>
      </c>
      <c r="D1251" s="47">
        <v>88.8</v>
      </c>
      <c r="E1251" s="47">
        <v>87</v>
      </c>
      <c r="F1251" s="47">
        <v>88</v>
      </c>
      <c r="G1251" s="48">
        <v>248050500</v>
      </c>
      <c r="H1251" s="47">
        <v>79.89</v>
      </c>
      <c r="I1251" s="51">
        <f t="shared" si="148"/>
        <v>0.90784090909090909</v>
      </c>
      <c r="J1251" s="51">
        <f t="shared" ca="1" si="149"/>
        <v>1</v>
      </c>
      <c r="K1251" s="47">
        <f t="shared" si="150"/>
        <v>80.430000000000007</v>
      </c>
      <c r="L1251" s="47">
        <f t="shared" si="151"/>
        <v>80.62</v>
      </c>
      <c r="M1251" s="47">
        <f t="shared" si="152"/>
        <v>78.98</v>
      </c>
      <c r="N1251" s="47">
        <f t="shared" si="153"/>
        <v>79.89</v>
      </c>
      <c r="O1251" s="48">
        <f t="shared" ca="1" si="154"/>
        <v>248050500</v>
      </c>
    </row>
    <row r="1252" spans="1:15" x14ac:dyDescent="0.25">
      <c r="A1252">
        <v>1237</v>
      </c>
      <c r="B1252" s="85">
        <v>40001</v>
      </c>
      <c r="C1252" s="47">
        <v>89.71</v>
      </c>
      <c r="D1252" s="47">
        <v>89.82</v>
      </c>
      <c r="E1252" s="47">
        <v>88</v>
      </c>
      <c r="F1252" s="47">
        <v>88.06</v>
      </c>
      <c r="G1252" s="48">
        <v>197088900</v>
      </c>
      <c r="H1252" s="47">
        <v>79.95</v>
      </c>
      <c r="I1252" s="51">
        <f t="shared" si="148"/>
        <v>0.90790370202134907</v>
      </c>
      <c r="J1252" s="51">
        <f t="shared" ca="1" si="149"/>
        <v>1</v>
      </c>
      <c r="K1252" s="47">
        <f t="shared" si="150"/>
        <v>81.45</v>
      </c>
      <c r="L1252" s="47">
        <f t="shared" si="151"/>
        <v>81.55</v>
      </c>
      <c r="M1252" s="47">
        <f t="shared" si="152"/>
        <v>79.900000000000006</v>
      </c>
      <c r="N1252" s="47">
        <f t="shared" si="153"/>
        <v>79.95</v>
      </c>
      <c r="O1252" s="48">
        <f t="shared" ca="1" si="154"/>
        <v>197088900</v>
      </c>
    </row>
    <row r="1253" spans="1:15" x14ac:dyDescent="0.25">
      <c r="A1253">
        <v>1238</v>
      </c>
      <c r="B1253" s="85">
        <v>40000</v>
      </c>
      <c r="C1253" s="47">
        <v>88.94</v>
      </c>
      <c r="D1253" s="47">
        <v>89.93</v>
      </c>
      <c r="E1253" s="47">
        <v>88.66</v>
      </c>
      <c r="F1253" s="47">
        <v>89.8</v>
      </c>
      <c r="G1253" s="48">
        <v>174499600</v>
      </c>
      <c r="H1253" s="47">
        <v>81.53</v>
      </c>
      <c r="I1253" s="51">
        <f t="shared" si="148"/>
        <v>0.90790645879732745</v>
      </c>
      <c r="J1253" s="51">
        <f t="shared" ca="1" si="149"/>
        <v>1</v>
      </c>
      <c r="K1253" s="47">
        <f t="shared" si="150"/>
        <v>80.75</v>
      </c>
      <c r="L1253" s="47">
        <f t="shared" si="151"/>
        <v>81.650000000000006</v>
      </c>
      <c r="M1253" s="47">
        <f t="shared" si="152"/>
        <v>80.489999999999995</v>
      </c>
      <c r="N1253" s="47">
        <f t="shared" si="153"/>
        <v>81.53</v>
      </c>
      <c r="O1253" s="48">
        <f t="shared" ca="1" si="154"/>
        <v>174499600</v>
      </c>
    </row>
    <row r="1254" spans="1:15" x14ac:dyDescent="0.25">
      <c r="A1254">
        <v>1239</v>
      </c>
      <c r="B1254" s="85">
        <v>39996</v>
      </c>
      <c r="C1254" s="47">
        <v>91.13</v>
      </c>
      <c r="D1254" s="47">
        <v>92.36</v>
      </c>
      <c r="E1254" s="47">
        <v>89.76</v>
      </c>
      <c r="F1254" s="47">
        <v>89.81</v>
      </c>
      <c r="G1254" s="48">
        <v>212309900</v>
      </c>
      <c r="H1254" s="47">
        <v>81.540000000000006</v>
      </c>
      <c r="I1254" s="51">
        <f t="shared" si="148"/>
        <v>0.90791671306090638</v>
      </c>
      <c r="J1254" s="51">
        <f t="shared" ca="1" si="149"/>
        <v>1</v>
      </c>
      <c r="K1254" s="47">
        <f t="shared" si="150"/>
        <v>82.74</v>
      </c>
      <c r="L1254" s="47">
        <f t="shared" si="151"/>
        <v>83.86</v>
      </c>
      <c r="M1254" s="47">
        <f t="shared" si="152"/>
        <v>81.489999999999995</v>
      </c>
      <c r="N1254" s="47">
        <f t="shared" si="153"/>
        <v>81.540000000000006</v>
      </c>
      <c r="O1254" s="48">
        <f t="shared" ca="1" si="154"/>
        <v>212309900</v>
      </c>
    </row>
    <row r="1255" spans="1:15" x14ac:dyDescent="0.25">
      <c r="A1255">
        <v>1240</v>
      </c>
      <c r="B1255" s="85">
        <v>39995</v>
      </c>
      <c r="C1255" s="47">
        <v>92.34</v>
      </c>
      <c r="D1255" s="47">
        <v>93.23</v>
      </c>
      <c r="E1255" s="47">
        <v>92.21</v>
      </c>
      <c r="F1255" s="47">
        <v>92.33</v>
      </c>
      <c r="G1255" s="48">
        <v>173041100</v>
      </c>
      <c r="H1255" s="47">
        <v>83.82</v>
      </c>
      <c r="I1255" s="51">
        <f t="shared" si="148"/>
        <v>0.90783060760316248</v>
      </c>
      <c r="J1255" s="51">
        <f t="shared" ca="1" si="149"/>
        <v>1</v>
      </c>
      <c r="K1255" s="47">
        <f t="shared" si="150"/>
        <v>83.83</v>
      </c>
      <c r="L1255" s="47">
        <f t="shared" si="151"/>
        <v>84.64</v>
      </c>
      <c r="M1255" s="47">
        <f t="shared" si="152"/>
        <v>83.71</v>
      </c>
      <c r="N1255" s="47">
        <f t="shared" si="153"/>
        <v>83.82</v>
      </c>
      <c r="O1255" s="48">
        <f t="shared" ca="1" si="154"/>
        <v>173041100</v>
      </c>
    </row>
    <row r="1256" spans="1:15" x14ac:dyDescent="0.25">
      <c r="A1256">
        <v>1241</v>
      </c>
      <c r="B1256" s="85">
        <v>39994</v>
      </c>
      <c r="C1256" s="47">
        <v>92.72</v>
      </c>
      <c r="D1256" s="47">
        <v>93.06</v>
      </c>
      <c r="E1256" s="47">
        <v>91.27</v>
      </c>
      <c r="F1256" s="47">
        <v>91.95</v>
      </c>
      <c r="G1256" s="48">
        <v>228888200</v>
      </c>
      <c r="H1256" s="47">
        <v>83.48</v>
      </c>
      <c r="I1256" s="51">
        <f t="shared" si="148"/>
        <v>0.90788471995649811</v>
      </c>
      <c r="J1256" s="51">
        <f t="shared" ca="1" si="149"/>
        <v>1</v>
      </c>
      <c r="K1256" s="47">
        <f t="shared" si="150"/>
        <v>84.18</v>
      </c>
      <c r="L1256" s="47">
        <f t="shared" si="151"/>
        <v>84.49</v>
      </c>
      <c r="M1256" s="47">
        <f t="shared" si="152"/>
        <v>82.86</v>
      </c>
      <c r="N1256" s="47">
        <f t="shared" si="153"/>
        <v>83.48</v>
      </c>
      <c r="O1256" s="48">
        <f t="shared" ca="1" si="154"/>
        <v>228888200</v>
      </c>
    </row>
    <row r="1257" spans="1:15" x14ac:dyDescent="0.25">
      <c r="A1257">
        <v>1242</v>
      </c>
      <c r="B1257" s="85">
        <v>39993</v>
      </c>
      <c r="C1257" s="47">
        <v>92.11</v>
      </c>
      <c r="D1257" s="47">
        <v>92.82</v>
      </c>
      <c r="E1257" s="47">
        <v>91.6</v>
      </c>
      <c r="F1257" s="47">
        <v>92.7</v>
      </c>
      <c r="G1257" s="48">
        <v>168481300</v>
      </c>
      <c r="H1257" s="47">
        <v>84.16</v>
      </c>
      <c r="I1257" s="51">
        <f t="shared" si="148"/>
        <v>0.90787486515641846</v>
      </c>
      <c r="J1257" s="51">
        <f t="shared" ca="1" si="149"/>
        <v>1</v>
      </c>
      <c r="K1257" s="47">
        <f t="shared" si="150"/>
        <v>83.62</v>
      </c>
      <c r="L1257" s="47">
        <f t="shared" si="151"/>
        <v>84.27</v>
      </c>
      <c r="M1257" s="47">
        <f t="shared" si="152"/>
        <v>83.16</v>
      </c>
      <c r="N1257" s="47">
        <f t="shared" si="153"/>
        <v>84.16</v>
      </c>
      <c r="O1257" s="48">
        <f t="shared" ca="1" si="154"/>
        <v>168481300</v>
      </c>
    </row>
    <row r="1258" spans="1:15" x14ac:dyDescent="0.25">
      <c r="A1258">
        <v>1243</v>
      </c>
      <c r="B1258" s="85">
        <v>39990</v>
      </c>
      <c r="C1258" s="47">
        <v>91.77</v>
      </c>
      <c r="D1258" s="47">
        <v>92.24</v>
      </c>
      <c r="E1258" s="47">
        <v>91.27</v>
      </c>
      <c r="F1258" s="47">
        <v>91.84</v>
      </c>
      <c r="G1258" s="48">
        <v>167579000</v>
      </c>
      <c r="H1258" s="47">
        <v>83.38</v>
      </c>
      <c r="I1258" s="51">
        <f t="shared" si="148"/>
        <v>0.90788327526132395</v>
      </c>
      <c r="J1258" s="51">
        <f t="shared" ca="1" si="149"/>
        <v>1</v>
      </c>
      <c r="K1258" s="47">
        <f t="shared" si="150"/>
        <v>83.32</v>
      </c>
      <c r="L1258" s="47">
        <f t="shared" si="151"/>
        <v>83.74</v>
      </c>
      <c r="M1258" s="47">
        <f t="shared" si="152"/>
        <v>82.86</v>
      </c>
      <c r="N1258" s="47">
        <f t="shared" si="153"/>
        <v>83.38</v>
      </c>
      <c r="O1258" s="48">
        <f t="shared" ca="1" si="154"/>
        <v>167579000</v>
      </c>
    </row>
    <row r="1259" spans="1:15" x14ac:dyDescent="0.25">
      <c r="A1259">
        <v>1244</v>
      </c>
      <c r="B1259" s="85">
        <v>39989</v>
      </c>
      <c r="C1259" s="47">
        <v>89.67</v>
      </c>
      <c r="D1259" s="47">
        <v>92.17</v>
      </c>
      <c r="E1259" s="47">
        <v>89.57</v>
      </c>
      <c r="F1259" s="47">
        <v>92.08</v>
      </c>
      <c r="G1259" s="48">
        <v>279411000</v>
      </c>
      <c r="H1259" s="47">
        <v>83.6</v>
      </c>
      <c r="I1259" s="51">
        <f t="shared" si="148"/>
        <v>0.90790616854908768</v>
      </c>
      <c r="J1259" s="51">
        <f t="shared" ca="1" si="149"/>
        <v>1</v>
      </c>
      <c r="K1259" s="47">
        <f t="shared" si="150"/>
        <v>81.41</v>
      </c>
      <c r="L1259" s="47">
        <f t="shared" si="151"/>
        <v>83.68</v>
      </c>
      <c r="M1259" s="47">
        <f t="shared" si="152"/>
        <v>81.319999999999993</v>
      </c>
      <c r="N1259" s="47">
        <f t="shared" si="153"/>
        <v>83.6</v>
      </c>
      <c r="O1259" s="48">
        <f t="shared" ca="1" si="154"/>
        <v>279411000</v>
      </c>
    </row>
    <row r="1260" spans="1:15" x14ac:dyDescent="0.25">
      <c r="A1260">
        <v>1245</v>
      </c>
      <c r="B1260" s="85">
        <v>39988</v>
      </c>
      <c r="C1260" s="47">
        <v>90.16</v>
      </c>
      <c r="D1260" s="47">
        <v>91.08</v>
      </c>
      <c r="E1260" s="47">
        <v>89.6</v>
      </c>
      <c r="F1260" s="47">
        <v>90.12</v>
      </c>
      <c r="G1260" s="48">
        <v>211577700</v>
      </c>
      <c r="H1260" s="47">
        <v>81.819999999999993</v>
      </c>
      <c r="I1260" s="51">
        <f t="shared" si="148"/>
        <v>0.90790057700843307</v>
      </c>
      <c r="J1260" s="51">
        <f t="shared" ca="1" si="149"/>
        <v>1</v>
      </c>
      <c r="K1260" s="47">
        <f t="shared" si="150"/>
        <v>81.86</v>
      </c>
      <c r="L1260" s="47">
        <f t="shared" si="151"/>
        <v>82.69</v>
      </c>
      <c r="M1260" s="47">
        <f t="shared" si="152"/>
        <v>81.349999999999994</v>
      </c>
      <c r="N1260" s="47">
        <f t="shared" si="153"/>
        <v>81.819999999999993</v>
      </c>
      <c r="O1260" s="48">
        <f t="shared" ca="1" si="154"/>
        <v>211577700</v>
      </c>
    </row>
    <row r="1261" spans="1:15" x14ac:dyDescent="0.25">
      <c r="A1261">
        <v>1246</v>
      </c>
      <c r="B1261" s="85">
        <v>39987</v>
      </c>
      <c r="C1261" s="47">
        <v>89.47</v>
      </c>
      <c r="D1261" s="47">
        <v>89.88</v>
      </c>
      <c r="E1261" s="47">
        <v>88.85</v>
      </c>
      <c r="F1261" s="47">
        <v>89.35</v>
      </c>
      <c r="G1261" s="48">
        <v>188309800</v>
      </c>
      <c r="H1261" s="47">
        <v>81.12</v>
      </c>
      <c r="I1261" s="51">
        <f t="shared" si="148"/>
        <v>0.90789031897034145</v>
      </c>
      <c r="J1261" s="51">
        <f t="shared" ca="1" si="149"/>
        <v>1</v>
      </c>
      <c r="K1261" s="47">
        <f t="shared" si="150"/>
        <v>81.23</v>
      </c>
      <c r="L1261" s="47">
        <f t="shared" si="151"/>
        <v>81.599999999999994</v>
      </c>
      <c r="M1261" s="47">
        <f t="shared" si="152"/>
        <v>80.67</v>
      </c>
      <c r="N1261" s="47">
        <f t="shared" si="153"/>
        <v>81.12</v>
      </c>
      <c r="O1261" s="48">
        <f t="shared" ca="1" si="154"/>
        <v>188309800</v>
      </c>
    </row>
    <row r="1262" spans="1:15" x14ac:dyDescent="0.25">
      <c r="A1262">
        <v>1247</v>
      </c>
      <c r="B1262" s="85">
        <v>39986</v>
      </c>
      <c r="C1262" s="47">
        <v>91.14</v>
      </c>
      <c r="D1262" s="47">
        <v>91.19</v>
      </c>
      <c r="E1262" s="47">
        <v>89.25</v>
      </c>
      <c r="F1262" s="47">
        <v>89.28</v>
      </c>
      <c r="G1262" s="48">
        <v>251913600</v>
      </c>
      <c r="H1262" s="47">
        <v>81.05</v>
      </c>
      <c r="I1262" s="51">
        <f t="shared" si="148"/>
        <v>0.90781810035842292</v>
      </c>
      <c r="J1262" s="51">
        <f t="shared" ca="1" si="149"/>
        <v>1</v>
      </c>
      <c r="K1262" s="47">
        <f t="shared" si="150"/>
        <v>82.74</v>
      </c>
      <c r="L1262" s="47">
        <f t="shared" si="151"/>
        <v>82.78</v>
      </c>
      <c r="M1262" s="47">
        <f t="shared" si="152"/>
        <v>81.02</v>
      </c>
      <c r="N1262" s="47">
        <f t="shared" si="153"/>
        <v>81.05</v>
      </c>
      <c r="O1262" s="48">
        <f t="shared" ca="1" si="154"/>
        <v>251913600</v>
      </c>
    </row>
    <row r="1263" spans="1:15" x14ac:dyDescent="0.25">
      <c r="A1263">
        <v>1248</v>
      </c>
      <c r="B1263" s="85">
        <v>39983</v>
      </c>
      <c r="C1263" s="47">
        <v>92.58</v>
      </c>
      <c r="D1263" s="47">
        <v>92.7</v>
      </c>
      <c r="E1263" s="47">
        <v>91.52</v>
      </c>
      <c r="F1263" s="47">
        <v>92.04</v>
      </c>
      <c r="G1263" s="48">
        <v>215655600</v>
      </c>
      <c r="H1263" s="47">
        <v>83.56</v>
      </c>
      <c r="I1263" s="51">
        <f t="shared" si="148"/>
        <v>0.90786614515428066</v>
      </c>
      <c r="J1263" s="51">
        <f t="shared" ca="1" si="149"/>
        <v>1</v>
      </c>
      <c r="K1263" s="47">
        <f t="shared" si="150"/>
        <v>84.05</v>
      </c>
      <c r="L1263" s="47">
        <f t="shared" si="151"/>
        <v>84.16</v>
      </c>
      <c r="M1263" s="47">
        <f t="shared" si="152"/>
        <v>83.09</v>
      </c>
      <c r="N1263" s="47">
        <f t="shared" si="153"/>
        <v>83.56</v>
      </c>
      <c r="O1263" s="48">
        <f t="shared" ca="1" si="154"/>
        <v>215655600</v>
      </c>
    </row>
    <row r="1264" spans="1:15" x14ac:dyDescent="0.25">
      <c r="A1264">
        <v>1249</v>
      </c>
      <c r="B1264" s="85">
        <v>39982</v>
      </c>
      <c r="C1264" s="47">
        <v>91.69</v>
      </c>
      <c r="D1264" s="47">
        <v>92.67</v>
      </c>
      <c r="E1264" s="47">
        <v>91.25</v>
      </c>
      <c r="F1264" s="47">
        <v>92.22</v>
      </c>
      <c r="G1264" s="48">
        <v>211725100</v>
      </c>
      <c r="H1264" s="47">
        <v>83.25</v>
      </c>
      <c r="I1264" s="51">
        <f t="shared" si="148"/>
        <v>0.90273259596616784</v>
      </c>
      <c r="J1264" s="51">
        <f t="shared" ca="1" si="149"/>
        <v>1</v>
      </c>
      <c r="K1264" s="47">
        <f t="shared" si="150"/>
        <v>82.77</v>
      </c>
      <c r="L1264" s="47">
        <f t="shared" si="151"/>
        <v>83.66</v>
      </c>
      <c r="M1264" s="47">
        <f t="shared" si="152"/>
        <v>82.37</v>
      </c>
      <c r="N1264" s="47">
        <f t="shared" si="153"/>
        <v>83.25</v>
      </c>
      <c r="O1264" s="48">
        <f t="shared" ca="1" si="154"/>
        <v>211725100</v>
      </c>
    </row>
    <row r="1265" spans="1:15" x14ac:dyDescent="0.25">
      <c r="A1265">
        <v>1250</v>
      </c>
      <c r="B1265" s="85">
        <v>39981</v>
      </c>
      <c r="C1265" s="47">
        <v>91.6</v>
      </c>
      <c r="D1265" s="47">
        <v>92.33</v>
      </c>
      <c r="E1265" s="47">
        <v>90.83</v>
      </c>
      <c r="F1265" s="47">
        <v>91.55</v>
      </c>
      <c r="G1265" s="48">
        <v>223445200</v>
      </c>
      <c r="H1265" s="47">
        <v>82.65</v>
      </c>
      <c r="I1265" s="51">
        <f t="shared" si="148"/>
        <v>0.90278536318951397</v>
      </c>
      <c r="J1265" s="51">
        <f t="shared" ca="1" si="149"/>
        <v>1</v>
      </c>
      <c r="K1265" s="47">
        <f t="shared" si="150"/>
        <v>82.7</v>
      </c>
      <c r="L1265" s="47">
        <f t="shared" si="151"/>
        <v>83.35</v>
      </c>
      <c r="M1265" s="47">
        <f t="shared" si="152"/>
        <v>82</v>
      </c>
      <c r="N1265" s="47">
        <f t="shared" si="153"/>
        <v>82.65</v>
      </c>
      <c r="O1265" s="48">
        <f t="shared" ca="1" si="154"/>
        <v>223445200</v>
      </c>
    </row>
    <row r="1266" spans="1:15" x14ac:dyDescent="0.25">
      <c r="A1266">
        <v>1251</v>
      </c>
      <c r="B1266" s="85">
        <v>39980</v>
      </c>
      <c r="C1266" s="47">
        <v>93.23</v>
      </c>
      <c r="D1266" s="47">
        <v>93.29</v>
      </c>
      <c r="E1266" s="47">
        <v>91.58</v>
      </c>
      <c r="F1266" s="47">
        <v>91.64</v>
      </c>
      <c r="G1266" s="48">
        <v>227319000</v>
      </c>
      <c r="H1266" s="47">
        <v>82.73</v>
      </c>
      <c r="I1266" s="51">
        <f t="shared" si="148"/>
        <v>0.90277171540811874</v>
      </c>
      <c r="J1266" s="51">
        <f t="shared" ca="1" si="149"/>
        <v>1</v>
      </c>
      <c r="K1266" s="47">
        <f t="shared" si="150"/>
        <v>84.17</v>
      </c>
      <c r="L1266" s="47">
        <f t="shared" si="151"/>
        <v>84.22</v>
      </c>
      <c r="M1266" s="47">
        <f t="shared" si="152"/>
        <v>82.68</v>
      </c>
      <c r="N1266" s="47">
        <f t="shared" si="153"/>
        <v>82.73</v>
      </c>
      <c r="O1266" s="48">
        <f t="shared" ca="1" si="154"/>
        <v>227319000</v>
      </c>
    </row>
    <row r="1267" spans="1:15" x14ac:dyDescent="0.25">
      <c r="A1267">
        <v>1252</v>
      </c>
      <c r="B1267" s="85">
        <v>39979</v>
      </c>
      <c r="C1267" s="47">
        <v>93.96</v>
      </c>
      <c r="D1267" s="47">
        <v>94.02</v>
      </c>
      <c r="E1267" s="47">
        <v>92.4</v>
      </c>
      <c r="F1267" s="47">
        <v>92.9</v>
      </c>
      <c r="G1267" s="48">
        <v>224190500</v>
      </c>
      <c r="H1267" s="47">
        <v>83.87</v>
      </c>
      <c r="I1267" s="51">
        <f t="shared" si="148"/>
        <v>0.90279870828848219</v>
      </c>
      <c r="J1267" s="51">
        <f t="shared" ca="1" si="149"/>
        <v>1</v>
      </c>
      <c r="K1267" s="47">
        <f t="shared" si="150"/>
        <v>84.83</v>
      </c>
      <c r="L1267" s="47">
        <f t="shared" si="151"/>
        <v>84.88</v>
      </c>
      <c r="M1267" s="47">
        <f t="shared" si="152"/>
        <v>83.42</v>
      </c>
      <c r="N1267" s="47">
        <f t="shared" si="153"/>
        <v>83.87</v>
      </c>
      <c r="O1267" s="48">
        <f t="shared" ca="1" si="154"/>
        <v>224190500</v>
      </c>
    </row>
    <row r="1268" spans="1:15" x14ac:dyDescent="0.25">
      <c r="A1268">
        <v>1253</v>
      </c>
      <c r="B1268" s="85">
        <v>39976</v>
      </c>
      <c r="C1268" s="47">
        <v>94.4</v>
      </c>
      <c r="D1268" s="47">
        <v>95.14</v>
      </c>
      <c r="E1268" s="47">
        <v>94</v>
      </c>
      <c r="F1268" s="47">
        <v>95.08</v>
      </c>
      <c r="G1268" s="48">
        <v>184361800</v>
      </c>
      <c r="H1268" s="47">
        <v>85.84</v>
      </c>
      <c r="I1268" s="51">
        <f t="shared" si="148"/>
        <v>0.90281867900715196</v>
      </c>
      <c r="J1268" s="51">
        <f t="shared" ca="1" si="149"/>
        <v>1</v>
      </c>
      <c r="K1268" s="47">
        <f t="shared" si="150"/>
        <v>85.23</v>
      </c>
      <c r="L1268" s="47">
        <f t="shared" si="151"/>
        <v>85.89</v>
      </c>
      <c r="M1268" s="47">
        <f t="shared" si="152"/>
        <v>84.86</v>
      </c>
      <c r="N1268" s="47">
        <f t="shared" si="153"/>
        <v>85.84</v>
      </c>
      <c r="O1268" s="48">
        <f t="shared" ca="1" si="154"/>
        <v>184361800</v>
      </c>
    </row>
    <row r="1269" spans="1:15" x14ac:dyDescent="0.25">
      <c r="A1269">
        <v>1254</v>
      </c>
      <c r="B1269" s="85">
        <v>39975</v>
      </c>
      <c r="C1269" s="47">
        <v>94.58</v>
      </c>
      <c r="D1269" s="47">
        <v>96.11</v>
      </c>
      <c r="E1269" s="47">
        <v>94.56</v>
      </c>
      <c r="F1269" s="47">
        <v>94.82</v>
      </c>
      <c r="G1269" s="48">
        <v>275414200</v>
      </c>
      <c r="H1269" s="47">
        <v>85.6</v>
      </c>
      <c r="I1269" s="51">
        <f t="shared" si="148"/>
        <v>0.90276313014132037</v>
      </c>
      <c r="J1269" s="51">
        <f t="shared" ca="1" si="149"/>
        <v>1</v>
      </c>
      <c r="K1269" s="47">
        <f t="shared" si="150"/>
        <v>85.38</v>
      </c>
      <c r="L1269" s="47">
        <f t="shared" si="151"/>
        <v>86.76</v>
      </c>
      <c r="M1269" s="47">
        <f t="shared" si="152"/>
        <v>85.37</v>
      </c>
      <c r="N1269" s="47">
        <f t="shared" si="153"/>
        <v>85.6</v>
      </c>
      <c r="O1269" s="48">
        <f t="shared" ca="1" si="154"/>
        <v>275414200</v>
      </c>
    </row>
    <row r="1270" spans="1:15" x14ac:dyDescent="0.25">
      <c r="A1270">
        <v>1255</v>
      </c>
      <c r="B1270" s="85">
        <v>39974</v>
      </c>
      <c r="C1270" s="47">
        <v>95.48</v>
      </c>
      <c r="D1270" s="47">
        <v>95.49</v>
      </c>
      <c r="E1270" s="47">
        <v>93.19</v>
      </c>
      <c r="F1270" s="47">
        <v>94.4</v>
      </c>
      <c r="G1270" s="48">
        <v>296100400</v>
      </c>
      <c r="H1270" s="47">
        <v>85.22</v>
      </c>
      <c r="I1270" s="51">
        <f t="shared" si="148"/>
        <v>0.90275423728813553</v>
      </c>
      <c r="J1270" s="51">
        <f t="shared" ca="1" si="149"/>
        <v>1</v>
      </c>
      <c r="K1270" s="47">
        <f t="shared" si="150"/>
        <v>86.19</v>
      </c>
      <c r="L1270" s="47">
        <f t="shared" si="151"/>
        <v>86.2</v>
      </c>
      <c r="M1270" s="47">
        <f t="shared" si="152"/>
        <v>84.13</v>
      </c>
      <c r="N1270" s="47">
        <f t="shared" si="153"/>
        <v>85.22</v>
      </c>
      <c r="O1270" s="48">
        <f t="shared" ca="1" si="154"/>
        <v>296100400</v>
      </c>
    </row>
    <row r="1271" spans="1:15" x14ac:dyDescent="0.25">
      <c r="A1271">
        <v>1256</v>
      </c>
      <c r="B1271" s="85">
        <v>39973</v>
      </c>
      <c r="C1271" s="47">
        <v>94.69</v>
      </c>
      <c r="D1271" s="47">
        <v>95.14</v>
      </c>
      <c r="E1271" s="47">
        <v>94.02</v>
      </c>
      <c r="F1271" s="47">
        <v>94.64</v>
      </c>
      <c r="G1271" s="48">
        <v>225125500</v>
      </c>
      <c r="H1271" s="47">
        <v>85.44</v>
      </c>
      <c r="I1271" s="51">
        <f t="shared" si="148"/>
        <v>0.90278951817413355</v>
      </c>
      <c r="J1271" s="51">
        <f t="shared" ca="1" si="149"/>
        <v>1</v>
      </c>
      <c r="K1271" s="47">
        <f t="shared" si="150"/>
        <v>85.49</v>
      </c>
      <c r="L1271" s="47">
        <f t="shared" si="151"/>
        <v>85.89</v>
      </c>
      <c r="M1271" s="47">
        <f t="shared" si="152"/>
        <v>84.88</v>
      </c>
      <c r="N1271" s="47">
        <f t="shared" si="153"/>
        <v>85.44</v>
      </c>
      <c r="O1271" s="48">
        <f t="shared" ca="1" si="154"/>
        <v>225125500</v>
      </c>
    </row>
    <row r="1272" spans="1:15" x14ac:dyDescent="0.25">
      <c r="A1272">
        <v>1257</v>
      </c>
      <c r="B1272" s="85">
        <v>39972</v>
      </c>
      <c r="C1272" s="47">
        <v>93.84</v>
      </c>
      <c r="D1272" s="47">
        <v>95.1</v>
      </c>
      <c r="E1272" s="47">
        <v>93.04</v>
      </c>
      <c r="F1272" s="47">
        <v>94.16</v>
      </c>
      <c r="G1272" s="48">
        <v>238565100</v>
      </c>
      <c r="H1272" s="47">
        <v>85.01</v>
      </c>
      <c r="I1272" s="51">
        <f t="shared" si="148"/>
        <v>0.90282497875955825</v>
      </c>
      <c r="J1272" s="51">
        <f t="shared" ca="1" si="149"/>
        <v>1</v>
      </c>
      <c r="K1272" s="47">
        <f t="shared" si="150"/>
        <v>84.72</v>
      </c>
      <c r="L1272" s="47">
        <f t="shared" si="151"/>
        <v>85.86</v>
      </c>
      <c r="M1272" s="47">
        <f t="shared" si="152"/>
        <v>84</v>
      </c>
      <c r="N1272" s="47">
        <f t="shared" si="153"/>
        <v>85.01</v>
      </c>
      <c r="O1272" s="48">
        <f t="shared" ca="1" si="154"/>
        <v>238565100</v>
      </c>
    </row>
    <row r="1273" spans="1:15" x14ac:dyDescent="0.25">
      <c r="A1273">
        <v>1258</v>
      </c>
      <c r="B1273" s="85">
        <v>39969</v>
      </c>
      <c r="C1273" s="47">
        <v>95.49</v>
      </c>
      <c r="D1273" s="47">
        <v>95.67</v>
      </c>
      <c r="E1273" s="47">
        <v>93.8</v>
      </c>
      <c r="F1273" s="47">
        <v>94.55</v>
      </c>
      <c r="G1273" s="48">
        <v>284257900</v>
      </c>
      <c r="H1273" s="47">
        <v>85.36</v>
      </c>
      <c r="I1273" s="51">
        <f t="shared" si="148"/>
        <v>0.90280274986779485</v>
      </c>
      <c r="J1273" s="51">
        <f t="shared" ca="1" si="149"/>
        <v>1</v>
      </c>
      <c r="K1273" s="47">
        <f t="shared" si="150"/>
        <v>86.21</v>
      </c>
      <c r="L1273" s="47">
        <f t="shared" si="151"/>
        <v>86.37</v>
      </c>
      <c r="M1273" s="47">
        <f t="shared" si="152"/>
        <v>84.68</v>
      </c>
      <c r="N1273" s="47">
        <f t="shared" si="153"/>
        <v>85.36</v>
      </c>
      <c r="O1273" s="48">
        <f t="shared" ca="1" si="154"/>
        <v>284257900</v>
      </c>
    </row>
    <row r="1274" spans="1:15" x14ac:dyDescent="0.25">
      <c r="A1274">
        <v>1259</v>
      </c>
      <c r="B1274" s="85">
        <v>39968</v>
      </c>
      <c r="C1274" s="47">
        <v>94</v>
      </c>
      <c r="D1274" s="47">
        <v>94.67</v>
      </c>
      <c r="E1274" s="47">
        <v>93.3</v>
      </c>
      <c r="F1274" s="47">
        <v>94.53</v>
      </c>
      <c r="G1274" s="48">
        <v>210102300</v>
      </c>
      <c r="H1274" s="47">
        <v>85.34</v>
      </c>
      <c r="I1274" s="51">
        <f t="shared" si="148"/>
        <v>0.90278218554956102</v>
      </c>
      <c r="J1274" s="51">
        <f t="shared" ca="1" si="149"/>
        <v>1</v>
      </c>
      <c r="K1274" s="47">
        <f t="shared" si="150"/>
        <v>84.86</v>
      </c>
      <c r="L1274" s="47">
        <f t="shared" si="151"/>
        <v>85.47</v>
      </c>
      <c r="M1274" s="47">
        <f t="shared" si="152"/>
        <v>84.23</v>
      </c>
      <c r="N1274" s="47">
        <f t="shared" si="153"/>
        <v>85.34</v>
      </c>
      <c r="O1274" s="48">
        <f t="shared" ca="1" si="154"/>
        <v>210102300</v>
      </c>
    </row>
    <row r="1275" spans="1:15" x14ac:dyDescent="0.25">
      <c r="A1275">
        <v>1260</v>
      </c>
      <c r="B1275" s="85">
        <v>39967</v>
      </c>
      <c r="C1275" s="47">
        <v>94.04</v>
      </c>
      <c r="D1275" s="47">
        <v>94.13</v>
      </c>
      <c r="E1275" s="47">
        <v>92.76</v>
      </c>
      <c r="F1275" s="47">
        <v>93.65</v>
      </c>
      <c r="G1275" s="48">
        <v>235310500</v>
      </c>
      <c r="H1275" s="47">
        <v>84.54</v>
      </c>
      <c r="I1275" s="51">
        <f t="shared" si="148"/>
        <v>0.90272290443139347</v>
      </c>
      <c r="J1275" s="51">
        <f t="shared" ca="1" si="149"/>
        <v>1</v>
      </c>
      <c r="K1275" s="47">
        <f t="shared" si="150"/>
        <v>84.89</v>
      </c>
      <c r="L1275" s="47">
        <f t="shared" si="151"/>
        <v>84.97</v>
      </c>
      <c r="M1275" s="47">
        <f t="shared" si="152"/>
        <v>83.74</v>
      </c>
      <c r="N1275" s="47">
        <f t="shared" si="153"/>
        <v>84.54</v>
      </c>
      <c r="O1275" s="48">
        <f t="shared" ca="1" si="154"/>
        <v>235310500</v>
      </c>
    </row>
    <row r="1276" spans="1:15" x14ac:dyDescent="0.25">
      <c r="A1276">
        <v>1261</v>
      </c>
      <c r="B1276" s="85">
        <v>39966</v>
      </c>
      <c r="C1276" s="47">
        <v>94.4</v>
      </c>
      <c r="D1276" s="47">
        <v>95.37</v>
      </c>
      <c r="E1276" s="47">
        <v>94.23</v>
      </c>
      <c r="F1276" s="47">
        <v>94.85</v>
      </c>
      <c r="G1276" s="48">
        <v>230874500</v>
      </c>
      <c r="H1276" s="47">
        <v>85.63</v>
      </c>
      <c r="I1276" s="51">
        <f t="shared" si="148"/>
        <v>0.90279388508170799</v>
      </c>
      <c r="J1276" s="51">
        <f t="shared" ca="1" si="149"/>
        <v>1</v>
      </c>
      <c r="K1276" s="47">
        <f t="shared" si="150"/>
        <v>85.22</v>
      </c>
      <c r="L1276" s="47">
        <f t="shared" si="151"/>
        <v>86.1</v>
      </c>
      <c r="M1276" s="47">
        <f t="shared" si="152"/>
        <v>85.07</v>
      </c>
      <c r="N1276" s="47">
        <f t="shared" si="153"/>
        <v>85.63</v>
      </c>
      <c r="O1276" s="48">
        <f t="shared" ca="1" si="154"/>
        <v>230874500</v>
      </c>
    </row>
    <row r="1277" spans="1:15" x14ac:dyDescent="0.25">
      <c r="A1277">
        <v>1262</v>
      </c>
      <c r="B1277" s="85">
        <v>39965</v>
      </c>
      <c r="C1277" s="47">
        <v>93.67</v>
      </c>
      <c r="D1277" s="47">
        <v>95.17</v>
      </c>
      <c r="E1277" s="47">
        <v>93.43</v>
      </c>
      <c r="F1277" s="47">
        <v>94.77</v>
      </c>
      <c r="G1277" s="48">
        <v>276246800</v>
      </c>
      <c r="H1277" s="47">
        <v>85.56</v>
      </c>
      <c r="I1277" s="51">
        <f t="shared" si="148"/>
        <v>0.90281734726179175</v>
      </c>
      <c r="J1277" s="51">
        <f t="shared" ca="1" si="149"/>
        <v>1</v>
      </c>
      <c r="K1277" s="47">
        <f t="shared" si="150"/>
        <v>84.57</v>
      </c>
      <c r="L1277" s="47">
        <f t="shared" si="151"/>
        <v>85.92</v>
      </c>
      <c r="M1277" s="47">
        <f t="shared" si="152"/>
        <v>84.35</v>
      </c>
      <c r="N1277" s="47">
        <f t="shared" si="153"/>
        <v>85.56</v>
      </c>
      <c r="O1277" s="48">
        <f t="shared" ca="1" si="154"/>
        <v>276246800</v>
      </c>
    </row>
    <row r="1278" spans="1:15" x14ac:dyDescent="0.25">
      <c r="A1278">
        <v>1263</v>
      </c>
      <c r="B1278" s="85">
        <v>39962</v>
      </c>
      <c r="C1278" s="47">
        <v>91.42</v>
      </c>
      <c r="D1278" s="47">
        <v>93.7</v>
      </c>
      <c r="E1278" s="47">
        <v>90.68</v>
      </c>
      <c r="F1278" s="47">
        <v>92.53</v>
      </c>
      <c r="G1278" s="48">
        <v>258641500</v>
      </c>
      <c r="H1278" s="47">
        <v>83.53</v>
      </c>
      <c r="I1278" s="51">
        <f t="shared" si="148"/>
        <v>0.90273424835188587</v>
      </c>
      <c r="J1278" s="51">
        <f t="shared" ca="1" si="149"/>
        <v>1</v>
      </c>
      <c r="K1278" s="47">
        <f t="shared" si="150"/>
        <v>82.53</v>
      </c>
      <c r="L1278" s="47">
        <f t="shared" si="151"/>
        <v>84.59</v>
      </c>
      <c r="M1278" s="47">
        <f t="shared" si="152"/>
        <v>81.86</v>
      </c>
      <c r="N1278" s="47">
        <f t="shared" si="153"/>
        <v>83.53</v>
      </c>
      <c r="O1278" s="48">
        <f t="shared" ca="1" si="154"/>
        <v>258641500</v>
      </c>
    </row>
    <row r="1279" spans="1:15" x14ac:dyDescent="0.25">
      <c r="A1279">
        <v>1264</v>
      </c>
      <c r="B1279" s="85">
        <v>39961</v>
      </c>
      <c r="C1279" s="47">
        <v>90.46</v>
      </c>
      <c r="D1279" s="47">
        <v>91.34</v>
      </c>
      <c r="E1279" s="47">
        <v>89.1</v>
      </c>
      <c r="F1279" s="47">
        <v>90.92</v>
      </c>
      <c r="G1279" s="48">
        <v>289095000</v>
      </c>
      <c r="H1279" s="47">
        <v>82.08</v>
      </c>
      <c r="I1279" s="51">
        <f t="shared" si="148"/>
        <v>0.90277166739991199</v>
      </c>
      <c r="J1279" s="51">
        <f t="shared" ca="1" si="149"/>
        <v>1</v>
      </c>
      <c r="K1279" s="47">
        <f t="shared" si="150"/>
        <v>81.66</v>
      </c>
      <c r="L1279" s="47">
        <f t="shared" si="151"/>
        <v>82.46</v>
      </c>
      <c r="M1279" s="47">
        <f t="shared" si="152"/>
        <v>80.44</v>
      </c>
      <c r="N1279" s="47">
        <f t="shared" si="153"/>
        <v>82.08</v>
      </c>
      <c r="O1279" s="48">
        <f t="shared" ca="1" si="154"/>
        <v>289095000</v>
      </c>
    </row>
    <row r="1280" spans="1:15" x14ac:dyDescent="0.25">
      <c r="A1280">
        <v>1265</v>
      </c>
      <c r="B1280" s="85">
        <v>39960</v>
      </c>
      <c r="C1280" s="47">
        <v>91.44</v>
      </c>
      <c r="D1280" s="47">
        <v>91.75</v>
      </c>
      <c r="E1280" s="47">
        <v>89.53</v>
      </c>
      <c r="F1280" s="47">
        <v>89.67</v>
      </c>
      <c r="G1280" s="48">
        <v>246015800</v>
      </c>
      <c r="H1280" s="47">
        <v>80.95</v>
      </c>
      <c r="I1280" s="51">
        <f t="shared" si="148"/>
        <v>0.90275454444072711</v>
      </c>
      <c r="J1280" s="51">
        <f t="shared" ca="1" si="149"/>
        <v>1</v>
      </c>
      <c r="K1280" s="47">
        <f t="shared" si="150"/>
        <v>82.55</v>
      </c>
      <c r="L1280" s="47">
        <f t="shared" si="151"/>
        <v>82.83</v>
      </c>
      <c r="M1280" s="47">
        <f t="shared" si="152"/>
        <v>80.819999999999993</v>
      </c>
      <c r="N1280" s="47">
        <f t="shared" si="153"/>
        <v>80.95</v>
      </c>
      <c r="O1280" s="48">
        <f t="shared" ca="1" si="154"/>
        <v>246015800</v>
      </c>
    </row>
    <row r="1281" spans="1:15" x14ac:dyDescent="0.25">
      <c r="A1281">
        <v>1266</v>
      </c>
      <c r="B1281" s="85">
        <v>39959</v>
      </c>
      <c r="C1281" s="47">
        <v>88.36</v>
      </c>
      <c r="D1281" s="47">
        <v>91.56</v>
      </c>
      <c r="E1281" s="47">
        <v>88.32</v>
      </c>
      <c r="F1281" s="47">
        <v>91.3</v>
      </c>
      <c r="G1281" s="48">
        <v>236318500</v>
      </c>
      <c r="H1281" s="47">
        <v>82.42</v>
      </c>
      <c r="I1281" s="51">
        <f t="shared" si="148"/>
        <v>0.90273822562979189</v>
      </c>
      <c r="J1281" s="51">
        <f t="shared" ca="1" si="149"/>
        <v>1</v>
      </c>
      <c r="K1281" s="47">
        <f t="shared" si="150"/>
        <v>79.77</v>
      </c>
      <c r="L1281" s="47">
        <f t="shared" si="151"/>
        <v>82.65</v>
      </c>
      <c r="M1281" s="47">
        <f t="shared" si="152"/>
        <v>79.73</v>
      </c>
      <c r="N1281" s="47">
        <f t="shared" si="153"/>
        <v>82.42</v>
      </c>
      <c r="O1281" s="48">
        <f t="shared" ca="1" si="154"/>
        <v>236318500</v>
      </c>
    </row>
    <row r="1282" spans="1:15" x14ac:dyDescent="0.25">
      <c r="A1282">
        <v>1267</v>
      </c>
      <c r="B1282" s="85">
        <v>39955</v>
      </c>
      <c r="C1282" s="47">
        <v>89.46</v>
      </c>
      <c r="D1282" s="47">
        <v>90</v>
      </c>
      <c r="E1282" s="47">
        <v>88.68</v>
      </c>
      <c r="F1282" s="47">
        <v>89.02</v>
      </c>
      <c r="G1282" s="48">
        <v>166811900</v>
      </c>
      <c r="H1282" s="47">
        <v>80.36</v>
      </c>
      <c r="I1282" s="51">
        <f t="shared" si="148"/>
        <v>0.9027184902269153</v>
      </c>
      <c r="J1282" s="51">
        <f t="shared" ca="1" si="149"/>
        <v>1</v>
      </c>
      <c r="K1282" s="47">
        <f t="shared" si="150"/>
        <v>80.760000000000005</v>
      </c>
      <c r="L1282" s="47">
        <f t="shared" si="151"/>
        <v>81.239999999999995</v>
      </c>
      <c r="M1282" s="47">
        <f t="shared" si="152"/>
        <v>80.05</v>
      </c>
      <c r="N1282" s="47">
        <f t="shared" si="153"/>
        <v>80.36</v>
      </c>
      <c r="O1282" s="48">
        <f t="shared" ca="1" si="154"/>
        <v>166811900</v>
      </c>
    </row>
    <row r="1283" spans="1:15" x14ac:dyDescent="0.25">
      <c r="A1283">
        <v>1268</v>
      </c>
      <c r="B1283" s="85">
        <v>39954</v>
      </c>
      <c r="C1283" s="47">
        <v>89.46</v>
      </c>
      <c r="D1283" s="47">
        <v>89.8</v>
      </c>
      <c r="E1283" s="47">
        <v>88.26</v>
      </c>
      <c r="F1283" s="47">
        <v>89.21</v>
      </c>
      <c r="G1283" s="48">
        <v>258988400</v>
      </c>
      <c r="H1283" s="47">
        <v>80.540000000000006</v>
      </c>
      <c r="I1283" s="51">
        <f t="shared" si="148"/>
        <v>0.90281358592086103</v>
      </c>
      <c r="J1283" s="51">
        <f t="shared" ca="1" si="149"/>
        <v>1</v>
      </c>
      <c r="K1283" s="47">
        <f t="shared" si="150"/>
        <v>80.77</v>
      </c>
      <c r="L1283" s="47">
        <f t="shared" si="151"/>
        <v>81.069999999999993</v>
      </c>
      <c r="M1283" s="47">
        <f t="shared" si="152"/>
        <v>79.680000000000007</v>
      </c>
      <c r="N1283" s="47">
        <f t="shared" si="153"/>
        <v>80.540000000000006</v>
      </c>
      <c r="O1283" s="48">
        <f t="shared" ca="1" si="154"/>
        <v>258988400</v>
      </c>
    </row>
    <row r="1284" spans="1:15" x14ac:dyDescent="0.25">
      <c r="A1284">
        <v>1269</v>
      </c>
      <c r="B1284" s="85">
        <v>39953</v>
      </c>
      <c r="C1284" s="47">
        <v>91.95</v>
      </c>
      <c r="D1284" s="47">
        <v>92.8</v>
      </c>
      <c r="E1284" s="47">
        <v>90.41</v>
      </c>
      <c r="F1284" s="47">
        <v>90.51</v>
      </c>
      <c r="G1284" s="48">
        <v>285722200</v>
      </c>
      <c r="H1284" s="47">
        <v>81.709999999999994</v>
      </c>
      <c r="I1284" s="51">
        <f t="shared" si="148"/>
        <v>0.90277317423489101</v>
      </c>
      <c r="J1284" s="51">
        <f t="shared" ca="1" si="149"/>
        <v>1</v>
      </c>
      <c r="K1284" s="47">
        <f t="shared" si="150"/>
        <v>83.01</v>
      </c>
      <c r="L1284" s="47">
        <f t="shared" si="151"/>
        <v>83.78</v>
      </c>
      <c r="M1284" s="47">
        <f t="shared" si="152"/>
        <v>81.62</v>
      </c>
      <c r="N1284" s="47">
        <f t="shared" si="153"/>
        <v>81.709999999999994</v>
      </c>
      <c r="O1284" s="48">
        <f t="shared" ca="1" si="154"/>
        <v>285722200</v>
      </c>
    </row>
    <row r="1285" spans="1:15" x14ac:dyDescent="0.25">
      <c r="A1285">
        <v>1270</v>
      </c>
      <c r="B1285" s="85">
        <v>39952</v>
      </c>
      <c r="C1285" s="47">
        <v>91.18</v>
      </c>
      <c r="D1285" s="47">
        <v>91.97</v>
      </c>
      <c r="E1285" s="47">
        <v>90.81</v>
      </c>
      <c r="F1285" s="47">
        <v>91.12</v>
      </c>
      <c r="G1285" s="48">
        <v>206102200</v>
      </c>
      <c r="H1285" s="47">
        <v>82.26</v>
      </c>
      <c r="I1285" s="51">
        <f t="shared" si="148"/>
        <v>0.90276558384547845</v>
      </c>
      <c r="J1285" s="51">
        <f t="shared" ca="1" si="149"/>
        <v>1</v>
      </c>
      <c r="K1285" s="47">
        <f t="shared" si="150"/>
        <v>82.31</v>
      </c>
      <c r="L1285" s="47">
        <f t="shared" si="151"/>
        <v>83.03</v>
      </c>
      <c r="M1285" s="47">
        <f t="shared" si="152"/>
        <v>81.98</v>
      </c>
      <c r="N1285" s="47">
        <f t="shared" si="153"/>
        <v>82.26</v>
      </c>
      <c r="O1285" s="48">
        <f t="shared" ca="1" si="154"/>
        <v>206102200</v>
      </c>
    </row>
    <row r="1286" spans="1:15" x14ac:dyDescent="0.25">
      <c r="A1286">
        <v>1271</v>
      </c>
      <c r="B1286" s="85">
        <v>39951</v>
      </c>
      <c r="C1286" s="47">
        <v>89.55</v>
      </c>
      <c r="D1286" s="47">
        <v>91.34</v>
      </c>
      <c r="E1286" s="47">
        <v>88.57</v>
      </c>
      <c r="F1286" s="47">
        <v>91.23</v>
      </c>
      <c r="G1286" s="48">
        <v>241447400</v>
      </c>
      <c r="H1286" s="47">
        <v>82.36</v>
      </c>
      <c r="I1286" s="51">
        <f t="shared" si="148"/>
        <v>0.90277321056669946</v>
      </c>
      <c r="J1286" s="51">
        <f t="shared" ca="1" si="149"/>
        <v>1</v>
      </c>
      <c r="K1286" s="47">
        <f t="shared" si="150"/>
        <v>80.84</v>
      </c>
      <c r="L1286" s="47">
        <f t="shared" si="151"/>
        <v>82.46</v>
      </c>
      <c r="M1286" s="47">
        <f t="shared" si="152"/>
        <v>79.959999999999994</v>
      </c>
      <c r="N1286" s="47">
        <f t="shared" si="153"/>
        <v>82.36</v>
      </c>
      <c r="O1286" s="48">
        <f t="shared" ca="1" si="154"/>
        <v>241447400</v>
      </c>
    </row>
    <row r="1287" spans="1:15" x14ac:dyDescent="0.25">
      <c r="A1287">
        <v>1272</v>
      </c>
      <c r="B1287" s="85">
        <v>39948</v>
      </c>
      <c r="C1287" s="47">
        <v>89.37</v>
      </c>
      <c r="D1287" s="47">
        <v>90</v>
      </c>
      <c r="E1287" s="47">
        <v>88.15</v>
      </c>
      <c r="F1287" s="47">
        <v>88.71</v>
      </c>
      <c r="G1287" s="48">
        <v>271502700</v>
      </c>
      <c r="H1287" s="47">
        <v>80.08</v>
      </c>
      <c r="I1287" s="51">
        <f t="shared" si="148"/>
        <v>0.90271671739375503</v>
      </c>
      <c r="J1287" s="51">
        <f t="shared" ca="1" si="149"/>
        <v>1</v>
      </c>
      <c r="K1287" s="47">
        <f t="shared" si="150"/>
        <v>80.680000000000007</v>
      </c>
      <c r="L1287" s="47">
        <f t="shared" si="151"/>
        <v>81.239999999999995</v>
      </c>
      <c r="M1287" s="47">
        <f t="shared" si="152"/>
        <v>79.569999999999993</v>
      </c>
      <c r="N1287" s="47">
        <f t="shared" si="153"/>
        <v>80.08</v>
      </c>
      <c r="O1287" s="48">
        <f t="shared" ca="1" si="154"/>
        <v>271502700</v>
      </c>
    </row>
    <row r="1288" spans="1:15" x14ac:dyDescent="0.25">
      <c r="A1288">
        <v>1273</v>
      </c>
      <c r="B1288" s="85">
        <v>39947</v>
      </c>
      <c r="C1288" s="47">
        <v>88.72</v>
      </c>
      <c r="D1288" s="47">
        <v>90.12</v>
      </c>
      <c r="E1288" s="47">
        <v>88.5</v>
      </c>
      <c r="F1288" s="47">
        <v>89.44</v>
      </c>
      <c r="G1288" s="48">
        <v>260098700</v>
      </c>
      <c r="H1288" s="47">
        <v>80.739999999999995</v>
      </c>
      <c r="I1288" s="51">
        <f t="shared" si="148"/>
        <v>0.90272808586762077</v>
      </c>
      <c r="J1288" s="51">
        <f t="shared" ca="1" si="149"/>
        <v>1</v>
      </c>
      <c r="K1288" s="47">
        <f t="shared" si="150"/>
        <v>80.09</v>
      </c>
      <c r="L1288" s="47">
        <f t="shared" si="151"/>
        <v>81.349999999999994</v>
      </c>
      <c r="M1288" s="47">
        <f t="shared" si="152"/>
        <v>79.89</v>
      </c>
      <c r="N1288" s="47">
        <f t="shared" si="153"/>
        <v>80.739999999999995</v>
      </c>
      <c r="O1288" s="48">
        <f t="shared" ca="1" si="154"/>
        <v>260098700</v>
      </c>
    </row>
    <row r="1289" spans="1:15" x14ac:dyDescent="0.25">
      <c r="A1289">
        <v>1274</v>
      </c>
      <c r="B1289" s="85">
        <v>39946</v>
      </c>
      <c r="C1289" s="47">
        <v>89.74</v>
      </c>
      <c r="D1289" s="47">
        <v>90.01</v>
      </c>
      <c r="E1289" s="47">
        <v>88.5</v>
      </c>
      <c r="F1289" s="47">
        <v>88.68</v>
      </c>
      <c r="G1289" s="48">
        <v>269619100</v>
      </c>
      <c r="H1289" s="47">
        <v>80.06</v>
      </c>
      <c r="I1289" s="51">
        <f t="shared" si="148"/>
        <v>0.90279657194406848</v>
      </c>
      <c r="J1289" s="51">
        <f t="shared" ca="1" si="149"/>
        <v>1</v>
      </c>
      <c r="K1289" s="47">
        <f t="shared" si="150"/>
        <v>81.02</v>
      </c>
      <c r="L1289" s="47">
        <f t="shared" si="151"/>
        <v>81.260000000000005</v>
      </c>
      <c r="M1289" s="47">
        <f t="shared" si="152"/>
        <v>79.900000000000006</v>
      </c>
      <c r="N1289" s="47">
        <f t="shared" si="153"/>
        <v>80.06</v>
      </c>
      <c r="O1289" s="48">
        <f t="shared" ca="1" si="154"/>
        <v>269619100</v>
      </c>
    </row>
    <row r="1290" spans="1:15" x14ac:dyDescent="0.25">
      <c r="A1290">
        <v>1275</v>
      </c>
      <c r="B1290" s="85">
        <v>39945</v>
      </c>
      <c r="C1290" s="47">
        <v>91.63</v>
      </c>
      <c r="D1290" s="47">
        <v>91.83</v>
      </c>
      <c r="E1290" s="47">
        <v>89.85</v>
      </c>
      <c r="F1290" s="47">
        <v>90.97</v>
      </c>
      <c r="G1290" s="48">
        <v>282431300</v>
      </c>
      <c r="H1290" s="47">
        <v>82.13</v>
      </c>
      <c r="I1290" s="51">
        <f t="shared" si="148"/>
        <v>0.90282510717819053</v>
      </c>
      <c r="J1290" s="51">
        <f t="shared" ca="1" si="149"/>
        <v>1</v>
      </c>
      <c r="K1290" s="47">
        <f t="shared" si="150"/>
        <v>82.73</v>
      </c>
      <c r="L1290" s="47">
        <f t="shared" si="151"/>
        <v>82.91</v>
      </c>
      <c r="M1290" s="47">
        <f t="shared" si="152"/>
        <v>81.12</v>
      </c>
      <c r="N1290" s="47">
        <f t="shared" si="153"/>
        <v>82.13</v>
      </c>
      <c r="O1290" s="48">
        <f t="shared" ca="1" si="154"/>
        <v>282431300</v>
      </c>
    </row>
    <row r="1291" spans="1:15" x14ac:dyDescent="0.25">
      <c r="A1291">
        <v>1276</v>
      </c>
      <c r="B1291" s="85">
        <v>39944</v>
      </c>
      <c r="C1291" s="47">
        <v>91.7</v>
      </c>
      <c r="D1291" s="47">
        <v>92.11</v>
      </c>
      <c r="E1291" s="47">
        <v>91.04</v>
      </c>
      <c r="F1291" s="47">
        <v>91.24</v>
      </c>
      <c r="G1291" s="48">
        <v>247923600</v>
      </c>
      <c r="H1291" s="47">
        <v>82.37</v>
      </c>
      <c r="I1291" s="51">
        <f t="shared" si="148"/>
        <v>0.90278386672512068</v>
      </c>
      <c r="J1291" s="51">
        <f t="shared" ca="1" si="149"/>
        <v>1</v>
      </c>
      <c r="K1291" s="47">
        <f t="shared" si="150"/>
        <v>82.79</v>
      </c>
      <c r="L1291" s="47">
        <f t="shared" si="151"/>
        <v>83.16</v>
      </c>
      <c r="M1291" s="47">
        <f t="shared" si="152"/>
        <v>82.19</v>
      </c>
      <c r="N1291" s="47">
        <f t="shared" si="153"/>
        <v>82.37</v>
      </c>
      <c r="O1291" s="48">
        <f t="shared" ca="1" si="154"/>
        <v>247923600</v>
      </c>
    </row>
    <row r="1292" spans="1:15" x14ac:dyDescent="0.25">
      <c r="A1292">
        <v>1277</v>
      </c>
      <c r="B1292" s="85">
        <v>39941</v>
      </c>
      <c r="C1292" s="47">
        <v>92.03</v>
      </c>
      <c r="D1292" s="47">
        <v>93.22</v>
      </c>
      <c r="E1292" s="47">
        <v>91.44</v>
      </c>
      <c r="F1292" s="47">
        <v>92.98</v>
      </c>
      <c r="G1292" s="48">
        <v>299081700</v>
      </c>
      <c r="H1292" s="47">
        <v>83.94</v>
      </c>
      <c r="I1292" s="51">
        <f t="shared" si="148"/>
        <v>0.90277479027747898</v>
      </c>
      <c r="J1292" s="51">
        <f t="shared" ca="1" si="149"/>
        <v>1</v>
      </c>
      <c r="K1292" s="47">
        <f t="shared" si="150"/>
        <v>83.08</v>
      </c>
      <c r="L1292" s="47">
        <f t="shared" si="151"/>
        <v>84.16</v>
      </c>
      <c r="M1292" s="47">
        <f t="shared" si="152"/>
        <v>82.55</v>
      </c>
      <c r="N1292" s="47">
        <f t="shared" si="153"/>
        <v>83.94</v>
      </c>
      <c r="O1292" s="48">
        <f t="shared" ca="1" si="154"/>
        <v>299081700</v>
      </c>
    </row>
    <row r="1293" spans="1:15" x14ac:dyDescent="0.25">
      <c r="A1293">
        <v>1278</v>
      </c>
      <c r="B1293" s="85">
        <v>39940</v>
      </c>
      <c r="C1293" s="47">
        <v>93.01</v>
      </c>
      <c r="D1293" s="47">
        <v>93.15</v>
      </c>
      <c r="E1293" s="47">
        <v>90.28</v>
      </c>
      <c r="F1293" s="47">
        <v>90.86</v>
      </c>
      <c r="G1293" s="48">
        <v>317728000</v>
      </c>
      <c r="H1293" s="47">
        <v>82.03</v>
      </c>
      <c r="I1293" s="51">
        <f t="shared" si="148"/>
        <v>0.90281752146158922</v>
      </c>
      <c r="J1293" s="51">
        <f t="shared" ca="1" si="149"/>
        <v>1</v>
      </c>
      <c r="K1293" s="47">
        <f t="shared" si="150"/>
        <v>83.97</v>
      </c>
      <c r="L1293" s="47">
        <f t="shared" si="151"/>
        <v>84.1</v>
      </c>
      <c r="M1293" s="47">
        <f t="shared" si="152"/>
        <v>81.510000000000005</v>
      </c>
      <c r="N1293" s="47">
        <f t="shared" si="153"/>
        <v>82.03</v>
      </c>
      <c r="O1293" s="48">
        <f t="shared" ca="1" si="154"/>
        <v>317728000</v>
      </c>
    </row>
    <row r="1294" spans="1:15" x14ac:dyDescent="0.25">
      <c r="A1294">
        <v>1279</v>
      </c>
      <c r="B1294" s="85">
        <v>39939</v>
      </c>
      <c r="C1294" s="47">
        <v>91.68</v>
      </c>
      <c r="D1294" s="47">
        <v>92.2</v>
      </c>
      <c r="E1294" s="47">
        <v>90.61</v>
      </c>
      <c r="F1294" s="47">
        <v>92.14</v>
      </c>
      <c r="G1294" s="48">
        <v>291941000</v>
      </c>
      <c r="H1294" s="47">
        <v>83.18</v>
      </c>
      <c r="I1294" s="51">
        <f t="shared" si="148"/>
        <v>0.90275667462556985</v>
      </c>
      <c r="J1294" s="51">
        <f t="shared" ca="1" si="149"/>
        <v>1</v>
      </c>
      <c r="K1294" s="47">
        <f t="shared" si="150"/>
        <v>82.76</v>
      </c>
      <c r="L1294" s="47">
        <f t="shared" si="151"/>
        <v>83.23</v>
      </c>
      <c r="M1294" s="47">
        <f t="shared" si="152"/>
        <v>81.8</v>
      </c>
      <c r="N1294" s="47">
        <f t="shared" si="153"/>
        <v>83.18</v>
      </c>
      <c r="O1294" s="48">
        <f t="shared" ca="1" si="154"/>
        <v>291941000</v>
      </c>
    </row>
    <row r="1295" spans="1:15" x14ac:dyDescent="0.25">
      <c r="A1295">
        <v>1280</v>
      </c>
      <c r="B1295" s="85">
        <v>39938</v>
      </c>
      <c r="C1295" s="47">
        <v>90.57</v>
      </c>
      <c r="D1295" s="47">
        <v>90.93</v>
      </c>
      <c r="E1295" s="47">
        <v>89.84</v>
      </c>
      <c r="F1295" s="47">
        <v>90.57</v>
      </c>
      <c r="G1295" s="48">
        <v>243036300</v>
      </c>
      <c r="H1295" s="47">
        <v>81.760000000000005</v>
      </c>
      <c r="I1295" s="51">
        <f t="shared" si="148"/>
        <v>0.90272717235287636</v>
      </c>
      <c r="J1295" s="51">
        <f t="shared" ca="1" si="149"/>
        <v>1</v>
      </c>
      <c r="K1295" s="47">
        <f t="shared" si="150"/>
        <v>81.760000000000005</v>
      </c>
      <c r="L1295" s="47">
        <f t="shared" si="151"/>
        <v>82.08</v>
      </c>
      <c r="M1295" s="47">
        <f t="shared" si="152"/>
        <v>81.099999999999994</v>
      </c>
      <c r="N1295" s="47">
        <f t="shared" si="153"/>
        <v>81.760000000000005</v>
      </c>
      <c r="O1295" s="48">
        <f t="shared" ca="1" si="154"/>
        <v>243036300</v>
      </c>
    </row>
    <row r="1296" spans="1:15" x14ac:dyDescent="0.25">
      <c r="A1296">
        <v>1281</v>
      </c>
      <c r="B1296" s="85">
        <v>39937</v>
      </c>
      <c r="C1296" s="47">
        <v>88.55</v>
      </c>
      <c r="D1296" s="47">
        <v>90.94</v>
      </c>
      <c r="E1296" s="47">
        <v>88.38</v>
      </c>
      <c r="F1296" s="47">
        <v>90.88</v>
      </c>
      <c r="G1296" s="48">
        <v>287120000</v>
      </c>
      <c r="H1296" s="47">
        <v>82.04</v>
      </c>
      <c r="I1296" s="51">
        <f t="shared" si="148"/>
        <v>0.90272887323943674</v>
      </c>
      <c r="J1296" s="51">
        <f t="shared" ca="1" si="149"/>
        <v>1</v>
      </c>
      <c r="K1296" s="47">
        <f t="shared" si="150"/>
        <v>79.94</v>
      </c>
      <c r="L1296" s="47">
        <f t="shared" si="151"/>
        <v>82.09</v>
      </c>
      <c r="M1296" s="47">
        <f t="shared" si="152"/>
        <v>79.78</v>
      </c>
      <c r="N1296" s="47">
        <f t="shared" si="153"/>
        <v>82.04</v>
      </c>
      <c r="O1296" s="48">
        <f t="shared" ca="1" si="154"/>
        <v>287120000</v>
      </c>
    </row>
    <row r="1297" spans="1:15" x14ac:dyDescent="0.25">
      <c r="A1297">
        <v>1282</v>
      </c>
      <c r="B1297" s="85">
        <v>39934</v>
      </c>
      <c r="C1297" s="47">
        <v>87.44</v>
      </c>
      <c r="D1297" s="47">
        <v>88.21</v>
      </c>
      <c r="E1297" s="47">
        <v>86.72</v>
      </c>
      <c r="F1297" s="47">
        <v>87.89</v>
      </c>
      <c r="G1297" s="48">
        <v>236110300</v>
      </c>
      <c r="H1297" s="47">
        <v>79.34</v>
      </c>
      <c r="I1297" s="51">
        <f t="shared" ref="I1297:I1360" si="155">H1297/F1297</f>
        <v>0.90271930822619184</v>
      </c>
      <c r="J1297" s="51">
        <f t="shared" ref="J1297:J1360" ca="1" si="156">INDEX(OFFSET($T$15,0,0,$S$13+1,1),MATCH(B1297,OFFSET($Q$15,0,0,$S$13+1,1),-1))</f>
        <v>1</v>
      </c>
      <c r="K1297" s="47">
        <f t="shared" ref="K1297:K1360" si="157">ROUND($I1297*C1297,2)</f>
        <v>78.930000000000007</v>
      </c>
      <c r="L1297" s="47">
        <f t="shared" ref="L1297:L1360" si="158">ROUND($I1297*D1297,2)</f>
        <v>79.63</v>
      </c>
      <c r="M1297" s="47">
        <f t="shared" ref="M1297:M1360" si="159">ROUND($I1297*E1297,2)</f>
        <v>78.28</v>
      </c>
      <c r="N1297" s="47">
        <f t="shared" ref="N1297:N1360" si="160">ROUND($I1297*F1297,2)</f>
        <v>79.34</v>
      </c>
      <c r="O1297" s="48">
        <f t="shared" ref="O1297:O1360" ca="1" si="161">G1297*J1297</f>
        <v>236110300</v>
      </c>
    </row>
    <row r="1298" spans="1:15" x14ac:dyDescent="0.25">
      <c r="A1298">
        <v>1283</v>
      </c>
      <c r="B1298" s="85">
        <v>39933</v>
      </c>
      <c r="C1298" s="47">
        <v>88.55</v>
      </c>
      <c r="D1298" s="47">
        <v>89.02</v>
      </c>
      <c r="E1298" s="47">
        <v>86.92</v>
      </c>
      <c r="F1298" s="47">
        <v>87.42</v>
      </c>
      <c r="G1298" s="48">
        <v>301419800</v>
      </c>
      <c r="H1298" s="47">
        <v>78.92</v>
      </c>
      <c r="I1298" s="51">
        <f t="shared" si="155"/>
        <v>0.90276824525280253</v>
      </c>
      <c r="J1298" s="51">
        <f t="shared" ca="1" si="156"/>
        <v>1</v>
      </c>
      <c r="K1298" s="47">
        <f t="shared" si="157"/>
        <v>79.94</v>
      </c>
      <c r="L1298" s="47">
        <f t="shared" si="158"/>
        <v>80.36</v>
      </c>
      <c r="M1298" s="47">
        <f t="shared" si="159"/>
        <v>78.47</v>
      </c>
      <c r="N1298" s="47">
        <f t="shared" si="160"/>
        <v>78.92</v>
      </c>
      <c r="O1298" s="48">
        <f t="shared" ca="1" si="161"/>
        <v>301419800</v>
      </c>
    </row>
    <row r="1299" spans="1:15" x14ac:dyDescent="0.25">
      <c r="A1299">
        <v>1284</v>
      </c>
      <c r="B1299" s="85">
        <v>39932</v>
      </c>
      <c r="C1299" s="47">
        <v>86.52</v>
      </c>
      <c r="D1299" s="47">
        <v>88.36</v>
      </c>
      <c r="E1299" s="47">
        <v>86.3</v>
      </c>
      <c r="F1299" s="47">
        <v>87.39</v>
      </c>
      <c r="G1299" s="48">
        <v>311505700</v>
      </c>
      <c r="H1299" s="47">
        <v>78.89</v>
      </c>
      <c r="I1299" s="51">
        <f t="shared" si="155"/>
        <v>0.90273486668955261</v>
      </c>
      <c r="J1299" s="51">
        <f t="shared" ca="1" si="156"/>
        <v>1</v>
      </c>
      <c r="K1299" s="47">
        <f t="shared" si="157"/>
        <v>78.099999999999994</v>
      </c>
      <c r="L1299" s="47">
        <f t="shared" si="158"/>
        <v>79.77</v>
      </c>
      <c r="M1299" s="47">
        <f t="shared" si="159"/>
        <v>77.91</v>
      </c>
      <c r="N1299" s="47">
        <f t="shared" si="160"/>
        <v>78.89</v>
      </c>
      <c r="O1299" s="48">
        <f t="shared" ca="1" si="161"/>
        <v>311505700</v>
      </c>
    </row>
    <row r="1300" spans="1:15" x14ac:dyDescent="0.25">
      <c r="A1300">
        <v>1285</v>
      </c>
      <c r="B1300" s="85">
        <v>39931</v>
      </c>
      <c r="C1300" s="47">
        <v>84.97</v>
      </c>
      <c r="D1300" s="47">
        <v>86.59</v>
      </c>
      <c r="E1300" s="47">
        <v>84.76</v>
      </c>
      <c r="F1300" s="47">
        <v>85.57</v>
      </c>
      <c r="G1300" s="48">
        <v>247926300</v>
      </c>
      <c r="H1300" s="47">
        <v>77.25</v>
      </c>
      <c r="I1300" s="51">
        <f t="shared" si="155"/>
        <v>0.90276966226481248</v>
      </c>
      <c r="J1300" s="51">
        <f t="shared" ca="1" si="156"/>
        <v>1</v>
      </c>
      <c r="K1300" s="47">
        <f t="shared" si="157"/>
        <v>76.709999999999994</v>
      </c>
      <c r="L1300" s="47">
        <f t="shared" si="158"/>
        <v>78.17</v>
      </c>
      <c r="M1300" s="47">
        <f t="shared" si="159"/>
        <v>76.52</v>
      </c>
      <c r="N1300" s="47">
        <f t="shared" si="160"/>
        <v>77.25</v>
      </c>
      <c r="O1300" s="48">
        <f t="shared" ca="1" si="161"/>
        <v>247926300</v>
      </c>
    </row>
    <row r="1301" spans="1:15" x14ac:dyDescent="0.25">
      <c r="A1301">
        <v>1286</v>
      </c>
      <c r="B1301" s="85">
        <v>39930</v>
      </c>
      <c r="C1301" s="47">
        <v>85.68</v>
      </c>
      <c r="D1301" s="47">
        <v>87.01</v>
      </c>
      <c r="E1301" s="47">
        <v>85.54</v>
      </c>
      <c r="F1301" s="47">
        <v>85.84</v>
      </c>
      <c r="G1301" s="48">
        <v>289581600</v>
      </c>
      <c r="H1301" s="47">
        <v>77.489999999999995</v>
      </c>
      <c r="I1301" s="51">
        <f t="shared" si="155"/>
        <v>0.90272600186393281</v>
      </c>
      <c r="J1301" s="51">
        <f t="shared" ca="1" si="156"/>
        <v>1</v>
      </c>
      <c r="K1301" s="47">
        <f t="shared" si="157"/>
        <v>77.349999999999994</v>
      </c>
      <c r="L1301" s="47">
        <f t="shared" si="158"/>
        <v>78.55</v>
      </c>
      <c r="M1301" s="47">
        <f t="shared" si="159"/>
        <v>77.22</v>
      </c>
      <c r="N1301" s="47">
        <f t="shared" si="160"/>
        <v>77.489999999999995</v>
      </c>
      <c r="O1301" s="48">
        <f t="shared" ca="1" si="161"/>
        <v>289581600</v>
      </c>
    </row>
    <row r="1302" spans="1:15" x14ac:dyDescent="0.25">
      <c r="A1302">
        <v>1287</v>
      </c>
      <c r="B1302" s="85">
        <v>39927</v>
      </c>
      <c r="C1302" s="47">
        <v>86.03</v>
      </c>
      <c r="D1302" s="47">
        <v>87.31</v>
      </c>
      <c r="E1302" s="47">
        <v>85.69</v>
      </c>
      <c r="F1302" s="47">
        <v>86.66</v>
      </c>
      <c r="G1302" s="48">
        <v>287703000</v>
      </c>
      <c r="H1302" s="47">
        <v>78.23</v>
      </c>
      <c r="I1302" s="51">
        <f t="shared" si="155"/>
        <v>0.90272328640664679</v>
      </c>
      <c r="J1302" s="51">
        <f t="shared" ca="1" si="156"/>
        <v>1</v>
      </c>
      <c r="K1302" s="47">
        <f t="shared" si="157"/>
        <v>77.66</v>
      </c>
      <c r="L1302" s="47">
        <f t="shared" si="158"/>
        <v>78.819999999999993</v>
      </c>
      <c r="M1302" s="47">
        <f t="shared" si="159"/>
        <v>77.349999999999994</v>
      </c>
      <c r="N1302" s="47">
        <f t="shared" si="160"/>
        <v>78.23</v>
      </c>
      <c r="O1302" s="48">
        <f t="shared" ca="1" si="161"/>
        <v>287703000</v>
      </c>
    </row>
    <row r="1303" spans="1:15" x14ac:dyDescent="0.25">
      <c r="A1303">
        <v>1288</v>
      </c>
      <c r="B1303" s="85">
        <v>39926</v>
      </c>
      <c r="C1303" s="47">
        <v>84.71</v>
      </c>
      <c r="D1303" s="47">
        <v>85.42</v>
      </c>
      <c r="E1303" s="47">
        <v>83.63</v>
      </c>
      <c r="F1303" s="47">
        <v>85.37</v>
      </c>
      <c r="G1303" s="48">
        <v>324903700</v>
      </c>
      <c r="H1303" s="47">
        <v>77.069999999999993</v>
      </c>
      <c r="I1303" s="51">
        <f t="shared" si="155"/>
        <v>0.90277615087267182</v>
      </c>
      <c r="J1303" s="51">
        <f t="shared" ca="1" si="156"/>
        <v>1</v>
      </c>
      <c r="K1303" s="47">
        <f t="shared" si="157"/>
        <v>76.47</v>
      </c>
      <c r="L1303" s="47">
        <f t="shared" si="158"/>
        <v>77.12</v>
      </c>
      <c r="M1303" s="47">
        <f t="shared" si="159"/>
        <v>75.5</v>
      </c>
      <c r="N1303" s="47">
        <f t="shared" si="160"/>
        <v>77.069999999999993</v>
      </c>
      <c r="O1303" s="48">
        <f t="shared" ca="1" si="161"/>
        <v>324903700</v>
      </c>
    </row>
    <row r="1304" spans="1:15" x14ac:dyDescent="0.25">
      <c r="A1304">
        <v>1289</v>
      </c>
      <c r="B1304" s="85">
        <v>39925</v>
      </c>
      <c r="C1304" s="47">
        <v>84.29</v>
      </c>
      <c r="D1304" s="47">
        <v>86.34</v>
      </c>
      <c r="E1304" s="47">
        <v>84.07</v>
      </c>
      <c r="F1304" s="47">
        <v>84.54</v>
      </c>
      <c r="G1304" s="48">
        <v>340395200</v>
      </c>
      <c r="H1304" s="47">
        <v>76.319999999999993</v>
      </c>
      <c r="I1304" s="51">
        <f t="shared" si="155"/>
        <v>0.90276792051100052</v>
      </c>
      <c r="J1304" s="51">
        <f t="shared" ca="1" si="156"/>
        <v>1</v>
      </c>
      <c r="K1304" s="47">
        <f t="shared" si="157"/>
        <v>76.09</v>
      </c>
      <c r="L1304" s="47">
        <f t="shared" si="158"/>
        <v>77.94</v>
      </c>
      <c r="M1304" s="47">
        <f t="shared" si="159"/>
        <v>75.900000000000006</v>
      </c>
      <c r="N1304" s="47">
        <f t="shared" si="160"/>
        <v>76.319999999999993</v>
      </c>
      <c r="O1304" s="48">
        <f t="shared" ca="1" si="161"/>
        <v>340395200</v>
      </c>
    </row>
    <row r="1305" spans="1:15" x14ac:dyDescent="0.25">
      <c r="A1305">
        <v>1290</v>
      </c>
      <c r="B1305" s="85">
        <v>39924</v>
      </c>
      <c r="C1305" s="47">
        <v>82.82</v>
      </c>
      <c r="D1305" s="47">
        <v>85.13</v>
      </c>
      <c r="E1305" s="47">
        <v>82.75</v>
      </c>
      <c r="F1305" s="47">
        <v>85.06</v>
      </c>
      <c r="G1305" s="48">
        <v>114090900</v>
      </c>
      <c r="H1305" s="47">
        <v>76.790000000000006</v>
      </c>
      <c r="I1305" s="51">
        <f t="shared" si="155"/>
        <v>0.90277451210909954</v>
      </c>
      <c r="J1305" s="51">
        <f t="shared" ca="1" si="156"/>
        <v>1</v>
      </c>
      <c r="K1305" s="47">
        <f t="shared" si="157"/>
        <v>74.77</v>
      </c>
      <c r="L1305" s="47">
        <f t="shared" si="158"/>
        <v>76.849999999999994</v>
      </c>
      <c r="M1305" s="47">
        <f t="shared" si="159"/>
        <v>74.7</v>
      </c>
      <c r="N1305" s="47">
        <f t="shared" si="160"/>
        <v>76.790000000000006</v>
      </c>
      <c r="O1305" s="48">
        <f t="shared" ca="1" si="161"/>
        <v>114090900</v>
      </c>
    </row>
    <row r="1306" spans="1:15" x14ac:dyDescent="0.25">
      <c r="A1306">
        <v>1291</v>
      </c>
      <c r="B1306" s="85">
        <v>39923</v>
      </c>
      <c r="C1306" s="47">
        <v>85.54</v>
      </c>
      <c r="D1306" s="47">
        <v>87.05</v>
      </c>
      <c r="E1306" s="47">
        <v>83.34</v>
      </c>
      <c r="F1306" s="47">
        <v>83.43</v>
      </c>
      <c r="G1306" s="48">
        <v>293690100</v>
      </c>
      <c r="H1306" s="47">
        <v>75.319999999999993</v>
      </c>
      <c r="I1306" s="51">
        <f t="shared" si="155"/>
        <v>0.90279276039793821</v>
      </c>
      <c r="J1306" s="51">
        <f t="shared" ca="1" si="156"/>
        <v>1</v>
      </c>
      <c r="K1306" s="47">
        <f t="shared" si="157"/>
        <v>77.22</v>
      </c>
      <c r="L1306" s="47">
        <f t="shared" si="158"/>
        <v>78.59</v>
      </c>
      <c r="M1306" s="47">
        <f t="shared" si="159"/>
        <v>75.239999999999995</v>
      </c>
      <c r="N1306" s="47">
        <f t="shared" si="160"/>
        <v>75.319999999999993</v>
      </c>
      <c r="O1306" s="48">
        <f t="shared" ca="1" si="161"/>
        <v>293690100</v>
      </c>
    </row>
    <row r="1307" spans="1:15" x14ac:dyDescent="0.25">
      <c r="A1307">
        <v>1292</v>
      </c>
      <c r="B1307" s="85">
        <v>39920</v>
      </c>
      <c r="C1307" s="47">
        <v>86.83</v>
      </c>
      <c r="D1307" s="47">
        <v>87.65</v>
      </c>
      <c r="E1307" s="47">
        <v>86.14</v>
      </c>
      <c r="F1307" s="47">
        <v>87.08</v>
      </c>
      <c r="G1307" s="48">
        <v>262649000</v>
      </c>
      <c r="H1307" s="47">
        <v>78.61</v>
      </c>
      <c r="I1307" s="51">
        <f t="shared" si="155"/>
        <v>0.90273311897106112</v>
      </c>
      <c r="J1307" s="51">
        <f t="shared" ca="1" si="156"/>
        <v>1</v>
      </c>
      <c r="K1307" s="47">
        <f t="shared" si="157"/>
        <v>78.38</v>
      </c>
      <c r="L1307" s="47">
        <f t="shared" si="158"/>
        <v>79.12</v>
      </c>
      <c r="M1307" s="47">
        <f t="shared" si="159"/>
        <v>77.760000000000005</v>
      </c>
      <c r="N1307" s="47">
        <f t="shared" si="160"/>
        <v>78.61</v>
      </c>
      <c r="O1307" s="48">
        <f t="shared" ca="1" si="161"/>
        <v>262649000</v>
      </c>
    </row>
    <row r="1308" spans="1:15" x14ac:dyDescent="0.25">
      <c r="A1308">
        <v>1293</v>
      </c>
      <c r="B1308" s="85">
        <v>39919</v>
      </c>
      <c r="C1308" s="47">
        <v>85.93</v>
      </c>
      <c r="D1308" s="47">
        <v>87.15</v>
      </c>
      <c r="E1308" s="47">
        <v>84.77</v>
      </c>
      <c r="F1308" s="47">
        <v>86.5</v>
      </c>
      <c r="G1308" s="48">
        <v>335202900</v>
      </c>
      <c r="H1308" s="47">
        <v>78.09</v>
      </c>
      <c r="I1308" s="51">
        <f t="shared" si="155"/>
        <v>0.90277456647398846</v>
      </c>
      <c r="J1308" s="51">
        <f t="shared" ca="1" si="156"/>
        <v>1</v>
      </c>
      <c r="K1308" s="47">
        <f t="shared" si="157"/>
        <v>77.58</v>
      </c>
      <c r="L1308" s="47">
        <f t="shared" si="158"/>
        <v>78.680000000000007</v>
      </c>
      <c r="M1308" s="47">
        <f t="shared" si="159"/>
        <v>76.53</v>
      </c>
      <c r="N1308" s="47">
        <f t="shared" si="160"/>
        <v>78.09</v>
      </c>
      <c r="O1308" s="48">
        <f t="shared" ca="1" si="161"/>
        <v>335202900</v>
      </c>
    </row>
    <row r="1309" spans="1:15" x14ac:dyDescent="0.25">
      <c r="A1309">
        <v>1294</v>
      </c>
      <c r="B1309" s="85">
        <v>39918</v>
      </c>
      <c r="C1309" s="47">
        <v>83.84</v>
      </c>
      <c r="D1309" s="47">
        <v>85.42</v>
      </c>
      <c r="E1309" s="47">
        <v>83.61</v>
      </c>
      <c r="F1309" s="47">
        <v>85.25</v>
      </c>
      <c r="G1309" s="48">
        <v>250726100</v>
      </c>
      <c r="H1309" s="47">
        <v>76.959999999999994</v>
      </c>
      <c r="I1309" s="51">
        <f t="shared" si="155"/>
        <v>0.90275659824046917</v>
      </c>
      <c r="J1309" s="51">
        <f t="shared" ca="1" si="156"/>
        <v>1</v>
      </c>
      <c r="K1309" s="47">
        <f t="shared" si="157"/>
        <v>75.69</v>
      </c>
      <c r="L1309" s="47">
        <f t="shared" si="158"/>
        <v>77.11</v>
      </c>
      <c r="M1309" s="47">
        <f t="shared" si="159"/>
        <v>75.48</v>
      </c>
      <c r="N1309" s="47">
        <f t="shared" si="160"/>
        <v>76.959999999999994</v>
      </c>
      <c r="O1309" s="48">
        <f t="shared" ca="1" si="161"/>
        <v>250726100</v>
      </c>
    </row>
    <row r="1310" spans="1:15" x14ac:dyDescent="0.25">
      <c r="A1310">
        <v>1295</v>
      </c>
      <c r="B1310" s="85">
        <v>39917</v>
      </c>
      <c r="C1310" s="47">
        <v>85.03</v>
      </c>
      <c r="D1310" s="47">
        <v>85.76</v>
      </c>
      <c r="E1310" s="47">
        <v>84.08</v>
      </c>
      <c r="F1310" s="47">
        <v>84.35</v>
      </c>
      <c r="G1310" s="48">
        <v>276598800</v>
      </c>
      <c r="H1310" s="47">
        <v>76.150000000000006</v>
      </c>
      <c r="I1310" s="51">
        <f t="shared" si="155"/>
        <v>0.90278601066982822</v>
      </c>
      <c r="J1310" s="51">
        <f t="shared" ca="1" si="156"/>
        <v>1</v>
      </c>
      <c r="K1310" s="47">
        <f t="shared" si="157"/>
        <v>76.760000000000005</v>
      </c>
      <c r="L1310" s="47">
        <f t="shared" si="158"/>
        <v>77.42</v>
      </c>
      <c r="M1310" s="47">
        <f t="shared" si="159"/>
        <v>75.91</v>
      </c>
      <c r="N1310" s="47">
        <f t="shared" si="160"/>
        <v>76.150000000000006</v>
      </c>
      <c r="O1310" s="48">
        <f t="shared" ca="1" si="161"/>
        <v>276598800</v>
      </c>
    </row>
    <row r="1311" spans="1:15" x14ac:dyDescent="0.25">
      <c r="A1311">
        <v>1296</v>
      </c>
      <c r="B1311" s="85">
        <v>39916</v>
      </c>
      <c r="C1311" s="47">
        <v>84.92</v>
      </c>
      <c r="D1311" s="47">
        <v>86.54</v>
      </c>
      <c r="E1311" s="47">
        <v>84.58</v>
      </c>
      <c r="F1311" s="47">
        <v>85.83</v>
      </c>
      <c r="G1311" s="48">
        <v>224847500</v>
      </c>
      <c r="H1311" s="47">
        <v>77.48</v>
      </c>
      <c r="I1311" s="51">
        <f t="shared" si="155"/>
        <v>0.90271466853081683</v>
      </c>
      <c r="J1311" s="51">
        <f t="shared" ca="1" si="156"/>
        <v>1</v>
      </c>
      <c r="K1311" s="47">
        <f t="shared" si="157"/>
        <v>76.66</v>
      </c>
      <c r="L1311" s="47">
        <f t="shared" si="158"/>
        <v>78.12</v>
      </c>
      <c r="M1311" s="47">
        <f t="shared" si="159"/>
        <v>76.349999999999994</v>
      </c>
      <c r="N1311" s="47">
        <f t="shared" si="160"/>
        <v>77.48</v>
      </c>
      <c r="O1311" s="48">
        <f t="shared" ca="1" si="161"/>
        <v>224847500</v>
      </c>
    </row>
    <row r="1312" spans="1:15" x14ac:dyDescent="0.25">
      <c r="A1312">
        <v>1297</v>
      </c>
      <c r="B1312" s="85">
        <v>39912</v>
      </c>
      <c r="C1312" s="47">
        <v>84.67</v>
      </c>
      <c r="D1312" s="47">
        <v>85.82</v>
      </c>
      <c r="E1312" s="47">
        <v>84.33</v>
      </c>
      <c r="F1312" s="47">
        <v>85.81</v>
      </c>
      <c r="G1312" s="48">
        <v>269653500</v>
      </c>
      <c r="H1312" s="47">
        <v>77.47</v>
      </c>
      <c r="I1312" s="51">
        <f t="shared" si="155"/>
        <v>0.90280853047430365</v>
      </c>
      <c r="J1312" s="51">
        <f t="shared" ca="1" si="156"/>
        <v>1</v>
      </c>
      <c r="K1312" s="47">
        <f t="shared" si="157"/>
        <v>76.44</v>
      </c>
      <c r="L1312" s="47">
        <f t="shared" si="158"/>
        <v>77.48</v>
      </c>
      <c r="M1312" s="47">
        <f t="shared" si="159"/>
        <v>76.13</v>
      </c>
      <c r="N1312" s="47">
        <f t="shared" si="160"/>
        <v>77.47</v>
      </c>
      <c r="O1312" s="48">
        <f t="shared" ca="1" si="161"/>
        <v>269653500</v>
      </c>
    </row>
    <row r="1313" spans="1:15" x14ac:dyDescent="0.25">
      <c r="A1313">
        <v>1298</v>
      </c>
      <c r="B1313" s="85">
        <v>39911</v>
      </c>
      <c r="C1313" s="47">
        <v>82.06</v>
      </c>
      <c r="D1313" s="47">
        <v>82.94</v>
      </c>
      <c r="E1313" s="47">
        <v>81.540000000000006</v>
      </c>
      <c r="F1313" s="47">
        <v>82.53</v>
      </c>
      <c r="G1313" s="48">
        <v>230402800</v>
      </c>
      <c r="H1313" s="47">
        <v>74.510000000000005</v>
      </c>
      <c r="I1313" s="51">
        <f t="shared" si="155"/>
        <v>0.9028232158003151</v>
      </c>
      <c r="J1313" s="51">
        <f t="shared" ca="1" si="156"/>
        <v>1</v>
      </c>
      <c r="K1313" s="47">
        <f t="shared" si="157"/>
        <v>74.09</v>
      </c>
      <c r="L1313" s="47">
        <f t="shared" si="158"/>
        <v>74.88</v>
      </c>
      <c r="M1313" s="47">
        <f t="shared" si="159"/>
        <v>73.62</v>
      </c>
      <c r="N1313" s="47">
        <f t="shared" si="160"/>
        <v>74.510000000000005</v>
      </c>
      <c r="O1313" s="48">
        <f t="shared" ca="1" si="161"/>
        <v>230402800</v>
      </c>
    </row>
    <row r="1314" spans="1:15" x14ac:dyDescent="0.25">
      <c r="A1314">
        <v>1299</v>
      </c>
      <c r="B1314" s="85">
        <v>39910</v>
      </c>
      <c r="C1314" s="47">
        <v>82.25</v>
      </c>
      <c r="D1314" s="47">
        <v>82.65</v>
      </c>
      <c r="E1314" s="47">
        <v>81.510000000000005</v>
      </c>
      <c r="F1314" s="47">
        <v>81.650000000000006</v>
      </c>
      <c r="G1314" s="48">
        <v>258947800</v>
      </c>
      <c r="H1314" s="47">
        <v>73.709999999999994</v>
      </c>
      <c r="I1314" s="51">
        <f t="shared" si="155"/>
        <v>0.90275566442131028</v>
      </c>
      <c r="J1314" s="51">
        <f t="shared" ca="1" si="156"/>
        <v>1</v>
      </c>
      <c r="K1314" s="47">
        <f t="shared" si="157"/>
        <v>74.25</v>
      </c>
      <c r="L1314" s="47">
        <f t="shared" si="158"/>
        <v>74.61</v>
      </c>
      <c r="M1314" s="47">
        <f t="shared" si="159"/>
        <v>73.58</v>
      </c>
      <c r="N1314" s="47">
        <f t="shared" si="160"/>
        <v>73.709999999999994</v>
      </c>
      <c r="O1314" s="48">
        <f t="shared" ca="1" si="161"/>
        <v>258947800</v>
      </c>
    </row>
    <row r="1315" spans="1:15" x14ac:dyDescent="0.25">
      <c r="A1315">
        <v>1300</v>
      </c>
      <c r="B1315" s="85">
        <v>39909</v>
      </c>
      <c r="C1315" s="47">
        <v>83.34</v>
      </c>
      <c r="D1315" s="47">
        <v>84.28</v>
      </c>
      <c r="E1315" s="47">
        <v>82.29</v>
      </c>
      <c r="F1315" s="47">
        <v>83.6</v>
      </c>
      <c r="G1315" s="48">
        <v>264866600</v>
      </c>
      <c r="H1315" s="47">
        <v>75.47</v>
      </c>
      <c r="I1315" s="51">
        <f t="shared" si="155"/>
        <v>0.90275119617224886</v>
      </c>
      <c r="J1315" s="51">
        <f t="shared" ca="1" si="156"/>
        <v>1</v>
      </c>
      <c r="K1315" s="47">
        <f t="shared" si="157"/>
        <v>75.239999999999995</v>
      </c>
      <c r="L1315" s="47">
        <f t="shared" si="158"/>
        <v>76.08</v>
      </c>
      <c r="M1315" s="47">
        <f t="shared" si="159"/>
        <v>74.290000000000006</v>
      </c>
      <c r="N1315" s="47">
        <f t="shared" si="160"/>
        <v>75.47</v>
      </c>
      <c r="O1315" s="48">
        <f t="shared" ca="1" si="161"/>
        <v>264866600</v>
      </c>
    </row>
    <row r="1316" spans="1:15" x14ac:dyDescent="0.25">
      <c r="A1316">
        <v>1301</v>
      </c>
      <c r="B1316" s="85">
        <v>39906</v>
      </c>
      <c r="C1316" s="47">
        <v>83.49</v>
      </c>
      <c r="D1316" s="47">
        <v>84.28</v>
      </c>
      <c r="E1316" s="47">
        <v>82.67</v>
      </c>
      <c r="F1316" s="47">
        <v>84.26</v>
      </c>
      <c r="G1316" s="48">
        <v>284646300</v>
      </c>
      <c r="H1316" s="47">
        <v>76.069999999999993</v>
      </c>
      <c r="I1316" s="51">
        <f t="shared" si="155"/>
        <v>0.90280085449798231</v>
      </c>
      <c r="J1316" s="51">
        <f t="shared" ca="1" si="156"/>
        <v>1</v>
      </c>
      <c r="K1316" s="47">
        <f t="shared" si="157"/>
        <v>75.37</v>
      </c>
      <c r="L1316" s="47">
        <f t="shared" si="158"/>
        <v>76.09</v>
      </c>
      <c r="M1316" s="47">
        <f t="shared" si="159"/>
        <v>74.63</v>
      </c>
      <c r="N1316" s="47">
        <f t="shared" si="160"/>
        <v>76.069999999999993</v>
      </c>
      <c r="O1316" s="48">
        <f t="shared" ca="1" si="161"/>
        <v>284646300</v>
      </c>
    </row>
    <row r="1317" spans="1:15" x14ac:dyDescent="0.25">
      <c r="A1317">
        <v>1302</v>
      </c>
      <c r="B1317" s="85">
        <v>39905</v>
      </c>
      <c r="C1317" s="47">
        <v>83.08</v>
      </c>
      <c r="D1317" s="47">
        <v>84.61</v>
      </c>
      <c r="E1317" s="47">
        <v>81.13</v>
      </c>
      <c r="F1317" s="47">
        <v>83.43</v>
      </c>
      <c r="G1317" s="48">
        <v>476230700</v>
      </c>
      <c r="H1317" s="47">
        <v>75.319999999999993</v>
      </c>
      <c r="I1317" s="51">
        <f t="shared" si="155"/>
        <v>0.90279276039793821</v>
      </c>
      <c r="J1317" s="51">
        <f t="shared" ca="1" si="156"/>
        <v>1</v>
      </c>
      <c r="K1317" s="47">
        <f t="shared" si="157"/>
        <v>75</v>
      </c>
      <c r="L1317" s="47">
        <f t="shared" si="158"/>
        <v>76.39</v>
      </c>
      <c r="M1317" s="47">
        <f t="shared" si="159"/>
        <v>73.239999999999995</v>
      </c>
      <c r="N1317" s="47">
        <f t="shared" si="160"/>
        <v>75.319999999999993</v>
      </c>
      <c r="O1317" s="48">
        <f t="shared" ca="1" si="161"/>
        <v>476230700</v>
      </c>
    </row>
    <row r="1318" spans="1:15" x14ac:dyDescent="0.25">
      <c r="A1318">
        <v>1303</v>
      </c>
      <c r="B1318" s="85">
        <v>39904</v>
      </c>
      <c r="C1318" s="47">
        <v>78.53</v>
      </c>
      <c r="D1318" s="47">
        <v>81.42</v>
      </c>
      <c r="E1318" s="47">
        <v>78.33</v>
      </c>
      <c r="F1318" s="47">
        <v>81.06</v>
      </c>
      <c r="G1318" s="48">
        <v>377018300</v>
      </c>
      <c r="H1318" s="47">
        <v>73.180000000000007</v>
      </c>
      <c r="I1318" s="51">
        <f t="shared" si="155"/>
        <v>0.90278805822847275</v>
      </c>
      <c r="J1318" s="51">
        <f t="shared" ca="1" si="156"/>
        <v>1</v>
      </c>
      <c r="K1318" s="47">
        <f t="shared" si="157"/>
        <v>70.900000000000006</v>
      </c>
      <c r="L1318" s="47">
        <f t="shared" si="158"/>
        <v>73.510000000000005</v>
      </c>
      <c r="M1318" s="47">
        <f t="shared" si="159"/>
        <v>70.72</v>
      </c>
      <c r="N1318" s="47">
        <f t="shared" si="160"/>
        <v>73.180000000000007</v>
      </c>
      <c r="O1318" s="48">
        <f t="shared" ca="1" si="161"/>
        <v>377018300</v>
      </c>
    </row>
    <row r="1319" spans="1:15" x14ac:dyDescent="0.25">
      <c r="A1319">
        <v>1304</v>
      </c>
      <c r="B1319" s="85">
        <v>39903</v>
      </c>
      <c r="C1319" s="47">
        <v>79.56</v>
      </c>
      <c r="D1319" s="47">
        <v>81.08</v>
      </c>
      <c r="E1319" s="47">
        <v>79.05</v>
      </c>
      <c r="F1319" s="47">
        <v>79.52</v>
      </c>
      <c r="G1319" s="48">
        <v>364238300</v>
      </c>
      <c r="H1319" s="47">
        <v>71.790000000000006</v>
      </c>
      <c r="I1319" s="51">
        <f t="shared" si="155"/>
        <v>0.90279175050301819</v>
      </c>
      <c r="J1319" s="51">
        <f t="shared" ca="1" si="156"/>
        <v>1</v>
      </c>
      <c r="K1319" s="47">
        <f t="shared" si="157"/>
        <v>71.83</v>
      </c>
      <c r="L1319" s="47">
        <f t="shared" si="158"/>
        <v>73.2</v>
      </c>
      <c r="M1319" s="47">
        <f t="shared" si="159"/>
        <v>71.37</v>
      </c>
      <c r="N1319" s="47">
        <f t="shared" si="160"/>
        <v>71.790000000000006</v>
      </c>
      <c r="O1319" s="48">
        <f t="shared" ca="1" si="161"/>
        <v>364238300</v>
      </c>
    </row>
    <row r="1320" spans="1:15" x14ac:dyDescent="0.25">
      <c r="A1320">
        <v>1305</v>
      </c>
      <c r="B1320" s="85">
        <v>39902</v>
      </c>
      <c r="C1320" s="47">
        <v>79.8</v>
      </c>
      <c r="D1320" s="47">
        <v>79.87</v>
      </c>
      <c r="E1320" s="47">
        <v>77.959999999999994</v>
      </c>
      <c r="F1320" s="47">
        <v>78.790000000000006</v>
      </c>
      <c r="G1320" s="48">
        <v>324108500</v>
      </c>
      <c r="H1320" s="47">
        <v>71.13</v>
      </c>
      <c r="I1320" s="51">
        <f t="shared" si="155"/>
        <v>0.90277954055083121</v>
      </c>
      <c r="J1320" s="51">
        <f t="shared" ca="1" si="156"/>
        <v>1</v>
      </c>
      <c r="K1320" s="47">
        <f t="shared" si="157"/>
        <v>72.040000000000006</v>
      </c>
      <c r="L1320" s="47">
        <f t="shared" si="158"/>
        <v>72.11</v>
      </c>
      <c r="M1320" s="47">
        <f t="shared" si="159"/>
        <v>70.38</v>
      </c>
      <c r="N1320" s="47">
        <f t="shared" si="160"/>
        <v>71.13</v>
      </c>
      <c r="O1320" s="48">
        <f t="shared" ca="1" si="161"/>
        <v>324108500</v>
      </c>
    </row>
    <row r="1321" spans="1:15" x14ac:dyDescent="0.25">
      <c r="A1321">
        <v>1306</v>
      </c>
      <c r="B1321" s="85">
        <v>39899</v>
      </c>
      <c r="C1321" s="47">
        <v>82.05</v>
      </c>
      <c r="D1321" s="47">
        <v>82.53</v>
      </c>
      <c r="E1321" s="47">
        <v>81.31</v>
      </c>
      <c r="F1321" s="47">
        <v>81.61</v>
      </c>
      <c r="G1321" s="48">
        <v>322332300</v>
      </c>
      <c r="H1321" s="47">
        <v>73.680000000000007</v>
      </c>
      <c r="I1321" s="51">
        <f t="shared" si="155"/>
        <v>0.90283053547359404</v>
      </c>
      <c r="J1321" s="51">
        <f t="shared" ca="1" si="156"/>
        <v>1</v>
      </c>
      <c r="K1321" s="47">
        <f t="shared" si="157"/>
        <v>74.08</v>
      </c>
      <c r="L1321" s="47">
        <f t="shared" si="158"/>
        <v>74.510000000000005</v>
      </c>
      <c r="M1321" s="47">
        <f t="shared" si="159"/>
        <v>73.41</v>
      </c>
      <c r="N1321" s="47">
        <f t="shared" si="160"/>
        <v>73.680000000000007</v>
      </c>
      <c r="O1321" s="48">
        <f t="shared" ca="1" si="161"/>
        <v>322332300</v>
      </c>
    </row>
    <row r="1322" spans="1:15" x14ac:dyDescent="0.25">
      <c r="A1322">
        <v>1307</v>
      </c>
      <c r="B1322" s="85">
        <v>39898</v>
      </c>
      <c r="C1322" s="47">
        <v>82.25</v>
      </c>
      <c r="D1322" s="47">
        <v>83.3</v>
      </c>
      <c r="E1322" s="47">
        <v>81.319999999999993</v>
      </c>
      <c r="F1322" s="47">
        <v>83.11</v>
      </c>
      <c r="G1322" s="48">
        <v>422025200</v>
      </c>
      <c r="H1322" s="47">
        <v>75.03</v>
      </c>
      <c r="I1322" s="51">
        <f t="shared" si="155"/>
        <v>0.90277944892311401</v>
      </c>
      <c r="J1322" s="51">
        <f t="shared" ca="1" si="156"/>
        <v>1</v>
      </c>
      <c r="K1322" s="47">
        <f t="shared" si="157"/>
        <v>74.25</v>
      </c>
      <c r="L1322" s="47">
        <f t="shared" si="158"/>
        <v>75.2</v>
      </c>
      <c r="M1322" s="47">
        <f t="shared" si="159"/>
        <v>73.41</v>
      </c>
      <c r="N1322" s="47">
        <f t="shared" si="160"/>
        <v>75.03</v>
      </c>
      <c r="O1322" s="48">
        <f t="shared" ca="1" si="161"/>
        <v>422025200</v>
      </c>
    </row>
    <row r="1323" spans="1:15" x14ac:dyDescent="0.25">
      <c r="A1323">
        <v>1308</v>
      </c>
      <c r="B1323" s="85">
        <v>39897</v>
      </c>
      <c r="C1323" s="47">
        <v>81.23</v>
      </c>
      <c r="D1323" s="47">
        <v>82.7</v>
      </c>
      <c r="E1323" s="47">
        <v>79.06</v>
      </c>
      <c r="F1323" s="47">
        <v>81.45</v>
      </c>
      <c r="G1323" s="48">
        <v>441775100</v>
      </c>
      <c r="H1323" s="47">
        <v>73.53</v>
      </c>
      <c r="I1323" s="51">
        <f t="shared" si="155"/>
        <v>0.90276243093922648</v>
      </c>
      <c r="J1323" s="51">
        <f t="shared" ca="1" si="156"/>
        <v>1</v>
      </c>
      <c r="K1323" s="47">
        <f t="shared" si="157"/>
        <v>73.33</v>
      </c>
      <c r="L1323" s="47">
        <f t="shared" si="158"/>
        <v>74.66</v>
      </c>
      <c r="M1323" s="47">
        <f t="shared" si="159"/>
        <v>71.37</v>
      </c>
      <c r="N1323" s="47">
        <f t="shared" si="160"/>
        <v>73.53</v>
      </c>
      <c r="O1323" s="48">
        <f t="shared" ca="1" si="161"/>
        <v>441775100</v>
      </c>
    </row>
    <row r="1324" spans="1:15" x14ac:dyDescent="0.25">
      <c r="A1324">
        <v>1309</v>
      </c>
      <c r="B1324" s="85">
        <v>39896</v>
      </c>
      <c r="C1324" s="47">
        <v>81.239999999999995</v>
      </c>
      <c r="D1324" s="47">
        <v>82.36</v>
      </c>
      <c r="E1324" s="47">
        <v>80.510000000000005</v>
      </c>
      <c r="F1324" s="47">
        <v>80.599999999999994</v>
      </c>
      <c r="G1324" s="48">
        <v>330271000</v>
      </c>
      <c r="H1324" s="47">
        <v>72.760000000000005</v>
      </c>
      <c r="I1324" s="51">
        <f t="shared" si="155"/>
        <v>0.90272952853598032</v>
      </c>
      <c r="J1324" s="51">
        <f t="shared" ca="1" si="156"/>
        <v>1</v>
      </c>
      <c r="K1324" s="47">
        <f t="shared" si="157"/>
        <v>73.34</v>
      </c>
      <c r="L1324" s="47">
        <f t="shared" si="158"/>
        <v>74.349999999999994</v>
      </c>
      <c r="M1324" s="47">
        <f t="shared" si="159"/>
        <v>72.680000000000007</v>
      </c>
      <c r="N1324" s="47">
        <f t="shared" si="160"/>
        <v>72.760000000000005</v>
      </c>
      <c r="O1324" s="48">
        <f t="shared" ca="1" si="161"/>
        <v>330271000</v>
      </c>
    </row>
    <row r="1325" spans="1:15" x14ac:dyDescent="0.25">
      <c r="A1325">
        <v>1310</v>
      </c>
      <c r="B1325" s="85">
        <v>39895</v>
      </c>
      <c r="C1325" s="47">
        <v>78.739999999999995</v>
      </c>
      <c r="D1325" s="47">
        <v>82.29</v>
      </c>
      <c r="E1325" s="47">
        <v>78.31</v>
      </c>
      <c r="F1325" s="47">
        <v>82.22</v>
      </c>
      <c r="G1325" s="48">
        <v>419933300</v>
      </c>
      <c r="H1325" s="47">
        <v>74.23</v>
      </c>
      <c r="I1325" s="51">
        <f t="shared" si="155"/>
        <v>0.90282169788372668</v>
      </c>
      <c r="J1325" s="51">
        <f t="shared" ca="1" si="156"/>
        <v>1</v>
      </c>
      <c r="K1325" s="47">
        <f t="shared" si="157"/>
        <v>71.09</v>
      </c>
      <c r="L1325" s="47">
        <f t="shared" si="158"/>
        <v>74.290000000000006</v>
      </c>
      <c r="M1325" s="47">
        <f t="shared" si="159"/>
        <v>70.7</v>
      </c>
      <c r="N1325" s="47">
        <f t="shared" si="160"/>
        <v>74.23</v>
      </c>
      <c r="O1325" s="48">
        <f t="shared" ca="1" si="161"/>
        <v>419933300</v>
      </c>
    </row>
    <row r="1326" spans="1:15" x14ac:dyDescent="0.25">
      <c r="A1326">
        <v>1311</v>
      </c>
      <c r="B1326" s="85">
        <v>39892</v>
      </c>
      <c r="C1326" s="47">
        <v>78.760000000000005</v>
      </c>
      <c r="D1326" s="47">
        <v>78.91</v>
      </c>
      <c r="E1326" s="47">
        <v>76.53</v>
      </c>
      <c r="F1326" s="47">
        <v>76.709999999999994</v>
      </c>
      <c r="G1326" s="48">
        <v>371078200</v>
      </c>
      <c r="H1326" s="47">
        <v>69.25</v>
      </c>
      <c r="I1326" s="51">
        <f t="shared" si="155"/>
        <v>0.90275061921522626</v>
      </c>
      <c r="J1326" s="51">
        <f t="shared" ca="1" si="156"/>
        <v>1</v>
      </c>
      <c r="K1326" s="47">
        <f t="shared" si="157"/>
        <v>71.099999999999994</v>
      </c>
      <c r="L1326" s="47">
        <f t="shared" si="158"/>
        <v>71.239999999999995</v>
      </c>
      <c r="M1326" s="47">
        <f t="shared" si="159"/>
        <v>69.09</v>
      </c>
      <c r="N1326" s="47">
        <f t="shared" si="160"/>
        <v>69.25</v>
      </c>
      <c r="O1326" s="48">
        <f t="shared" ca="1" si="161"/>
        <v>371078200</v>
      </c>
    </row>
    <row r="1327" spans="1:15" x14ac:dyDescent="0.25">
      <c r="A1327">
        <v>1312</v>
      </c>
      <c r="B1327" s="85">
        <v>39891</v>
      </c>
      <c r="C1327" s="47">
        <v>80.930000000000007</v>
      </c>
      <c r="D1327" s="47">
        <v>81</v>
      </c>
      <c r="E1327" s="47">
        <v>78.69</v>
      </c>
      <c r="F1327" s="47">
        <v>78.94</v>
      </c>
      <c r="G1327" s="48">
        <v>428520400</v>
      </c>
      <c r="H1327" s="47">
        <v>70.760000000000005</v>
      </c>
      <c r="I1327" s="51">
        <f t="shared" si="155"/>
        <v>0.8963769951862175</v>
      </c>
      <c r="J1327" s="51">
        <f t="shared" ca="1" si="156"/>
        <v>1</v>
      </c>
      <c r="K1327" s="47">
        <f t="shared" si="157"/>
        <v>72.540000000000006</v>
      </c>
      <c r="L1327" s="47">
        <f t="shared" si="158"/>
        <v>72.61</v>
      </c>
      <c r="M1327" s="47">
        <f t="shared" si="159"/>
        <v>70.540000000000006</v>
      </c>
      <c r="N1327" s="47">
        <f t="shared" si="160"/>
        <v>70.760000000000005</v>
      </c>
      <c r="O1327" s="48">
        <f t="shared" ca="1" si="161"/>
        <v>428520400</v>
      </c>
    </row>
    <row r="1328" spans="1:15" x14ac:dyDescent="0.25">
      <c r="A1328">
        <v>1313</v>
      </c>
      <c r="B1328" s="85">
        <v>39890</v>
      </c>
      <c r="C1328" s="47">
        <v>77.81</v>
      </c>
      <c r="D1328" s="47">
        <v>80.900000000000006</v>
      </c>
      <c r="E1328" s="47">
        <v>77.069999999999993</v>
      </c>
      <c r="F1328" s="47">
        <v>79.930000000000007</v>
      </c>
      <c r="G1328" s="48">
        <v>473273200</v>
      </c>
      <c r="H1328" s="47">
        <v>71.650000000000006</v>
      </c>
      <c r="I1328" s="51">
        <f t="shared" si="155"/>
        <v>0.89640935818841483</v>
      </c>
      <c r="J1328" s="51">
        <f t="shared" ca="1" si="156"/>
        <v>1</v>
      </c>
      <c r="K1328" s="47">
        <f t="shared" si="157"/>
        <v>69.75</v>
      </c>
      <c r="L1328" s="47">
        <f t="shared" si="158"/>
        <v>72.52</v>
      </c>
      <c r="M1328" s="47">
        <f t="shared" si="159"/>
        <v>69.09</v>
      </c>
      <c r="N1328" s="47">
        <f t="shared" si="160"/>
        <v>71.650000000000006</v>
      </c>
      <c r="O1328" s="48">
        <f t="shared" ca="1" si="161"/>
        <v>473273200</v>
      </c>
    </row>
    <row r="1329" spans="1:15" x14ac:dyDescent="0.25">
      <c r="A1329">
        <v>1314</v>
      </c>
      <c r="B1329" s="85">
        <v>39889</v>
      </c>
      <c r="C1329" s="47">
        <v>76.069999999999993</v>
      </c>
      <c r="D1329" s="47">
        <v>78.36</v>
      </c>
      <c r="E1329" s="47">
        <v>75.45</v>
      </c>
      <c r="F1329" s="47">
        <v>78.180000000000007</v>
      </c>
      <c r="G1329" s="48">
        <v>356814300</v>
      </c>
      <c r="H1329" s="47">
        <v>70.08</v>
      </c>
      <c r="I1329" s="51">
        <f t="shared" si="155"/>
        <v>0.89639293937068298</v>
      </c>
      <c r="J1329" s="51">
        <f t="shared" ca="1" si="156"/>
        <v>1</v>
      </c>
      <c r="K1329" s="47">
        <f t="shared" si="157"/>
        <v>68.19</v>
      </c>
      <c r="L1329" s="47">
        <f t="shared" si="158"/>
        <v>70.239999999999995</v>
      </c>
      <c r="M1329" s="47">
        <f t="shared" si="159"/>
        <v>67.63</v>
      </c>
      <c r="N1329" s="47">
        <f t="shared" si="160"/>
        <v>70.08</v>
      </c>
      <c r="O1329" s="48">
        <f t="shared" ca="1" si="161"/>
        <v>356814300</v>
      </c>
    </row>
    <row r="1330" spans="1:15" x14ac:dyDescent="0.25">
      <c r="A1330">
        <v>1315</v>
      </c>
      <c r="B1330" s="85">
        <v>39888</v>
      </c>
      <c r="C1330" s="47">
        <v>76.959999999999994</v>
      </c>
      <c r="D1330" s="47">
        <v>77.97</v>
      </c>
      <c r="E1330" s="47">
        <v>75.81</v>
      </c>
      <c r="F1330" s="47">
        <v>75.86</v>
      </c>
      <c r="G1330" s="48">
        <v>360644900</v>
      </c>
      <c r="H1330" s="47">
        <v>68</v>
      </c>
      <c r="I1330" s="51">
        <f t="shared" si="155"/>
        <v>0.89638808331136299</v>
      </c>
      <c r="J1330" s="51">
        <f t="shared" ca="1" si="156"/>
        <v>1</v>
      </c>
      <c r="K1330" s="47">
        <f t="shared" si="157"/>
        <v>68.989999999999995</v>
      </c>
      <c r="L1330" s="47">
        <f t="shared" si="158"/>
        <v>69.89</v>
      </c>
      <c r="M1330" s="47">
        <f t="shared" si="159"/>
        <v>67.959999999999994</v>
      </c>
      <c r="N1330" s="47">
        <f t="shared" si="160"/>
        <v>68</v>
      </c>
      <c r="O1330" s="48">
        <f t="shared" ca="1" si="161"/>
        <v>360644900</v>
      </c>
    </row>
    <row r="1331" spans="1:15" x14ac:dyDescent="0.25">
      <c r="A1331">
        <v>1316</v>
      </c>
      <c r="B1331" s="85">
        <v>39885</v>
      </c>
      <c r="C1331" s="47">
        <v>76.010000000000005</v>
      </c>
      <c r="D1331" s="47">
        <v>76.98</v>
      </c>
      <c r="E1331" s="47">
        <v>74.73</v>
      </c>
      <c r="F1331" s="47">
        <v>76.09</v>
      </c>
      <c r="G1331" s="48">
        <v>337474700</v>
      </c>
      <c r="H1331" s="47">
        <v>68.2</v>
      </c>
      <c r="I1331" s="51">
        <f t="shared" si="155"/>
        <v>0.89630700486266268</v>
      </c>
      <c r="J1331" s="51">
        <f t="shared" ca="1" si="156"/>
        <v>1</v>
      </c>
      <c r="K1331" s="47">
        <f t="shared" si="157"/>
        <v>68.13</v>
      </c>
      <c r="L1331" s="47">
        <f t="shared" si="158"/>
        <v>69</v>
      </c>
      <c r="M1331" s="47">
        <f t="shared" si="159"/>
        <v>66.98</v>
      </c>
      <c r="N1331" s="47">
        <f t="shared" si="160"/>
        <v>68.2</v>
      </c>
      <c r="O1331" s="48">
        <f t="shared" ca="1" si="161"/>
        <v>337474700</v>
      </c>
    </row>
    <row r="1332" spans="1:15" x14ac:dyDescent="0.25">
      <c r="A1332">
        <v>1317</v>
      </c>
      <c r="B1332" s="85">
        <v>39884</v>
      </c>
      <c r="C1332" s="47">
        <v>72.62</v>
      </c>
      <c r="D1332" s="47">
        <v>75.75</v>
      </c>
      <c r="E1332" s="47">
        <v>71.97</v>
      </c>
      <c r="F1332" s="47">
        <v>75.5</v>
      </c>
      <c r="G1332" s="48">
        <v>409702700</v>
      </c>
      <c r="H1332" s="47">
        <v>67.67</v>
      </c>
      <c r="I1332" s="51">
        <f t="shared" si="155"/>
        <v>0.89629139072847686</v>
      </c>
      <c r="J1332" s="51">
        <f t="shared" ca="1" si="156"/>
        <v>1</v>
      </c>
      <c r="K1332" s="47">
        <f t="shared" si="157"/>
        <v>65.09</v>
      </c>
      <c r="L1332" s="47">
        <f t="shared" si="158"/>
        <v>67.89</v>
      </c>
      <c r="M1332" s="47">
        <f t="shared" si="159"/>
        <v>64.510000000000005</v>
      </c>
      <c r="N1332" s="47">
        <f t="shared" si="160"/>
        <v>67.67</v>
      </c>
      <c r="O1332" s="48">
        <f t="shared" ca="1" si="161"/>
        <v>409702700</v>
      </c>
    </row>
    <row r="1333" spans="1:15" x14ac:dyDescent="0.25">
      <c r="A1333">
        <v>1318</v>
      </c>
      <c r="B1333" s="85">
        <v>39883</v>
      </c>
      <c r="C1333" s="47">
        <v>73</v>
      </c>
      <c r="D1333" s="47">
        <v>73.75</v>
      </c>
      <c r="E1333" s="47">
        <v>71.83</v>
      </c>
      <c r="F1333" s="47">
        <v>72.64</v>
      </c>
      <c r="G1333" s="48">
        <v>356648300</v>
      </c>
      <c r="H1333" s="47">
        <v>65.11</v>
      </c>
      <c r="I1333" s="51">
        <f t="shared" si="155"/>
        <v>0.89633810572687223</v>
      </c>
      <c r="J1333" s="51">
        <f t="shared" ca="1" si="156"/>
        <v>1</v>
      </c>
      <c r="K1333" s="47">
        <f t="shared" si="157"/>
        <v>65.430000000000007</v>
      </c>
      <c r="L1333" s="47">
        <f t="shared" si="158"/>
        <v>66.099999999999994</v>
      </c>
      <c r="M1333" s="47">
        <f t="shared" si="159"/>
        <v>64.38</v>
      </c>
      <c r="N1333" s="47">
        <f t="shared" si="160"/>
        <v>65.11</v>
      </c>
      <c r="O1333" s="48">
        <f t="shared" ca="1" si="161"/>
        <v>356648300</v>
      </c>
    </row>
    <row r="1334" spans="1:15" x14ac:dyDescent="0.25">
      <c r="A1334">
        <v>1319</v>
      </c>
      <c r="B1334" s="85">
        <v>39882</v>
      </c>
      <c r="C1334" s="47">
        <v>69.510000000000005</v>
      </c>
      <c r="D1334" s="47">
        <v>72.37</v>
      </c>
      <c r="E1334" s="47">
        <v>69.37</v>
      </c>
      <c r="F1334" s="47">
        <v>72.17</v>
      </c>
      <c r="G1334" s="48">
        <v>406227900</v>
      </c>
      <c r="H1334" s="47">
        <v>64.69</v>
      </c>
      <c r="I1334" s="51">
        <f t="shared" si="155"/>
        <v>0.89635582652071488</v>
      </c>
      <c r="J1334" s="51">
        <f t="shared" ca="1" si="156"/>
        <v>1</v>
      </c>
      <c r="K1334" s="47">
        <f t="shared" si="157"/>
        <v>62.31</v>
      </c>
      <c r="L1334" s="47">
        <f t="shared" si="158"/>
        <v>64.87</v>
      </c>
      <c r="M1334" s="47">
        <f t="shared" si="159"/>
        <v>62.18</v>
      </c>
      <c r="N1334" s="47">
        <f t="shared" si="160"/>
        <v>64.69</v>
      </c>
      <c r="O1334" s="48">
        <f t="shared" ca="1" si="161"/>
        <v>406227900</v>
      </c>
    </row>
    <row r="1335" spans="1:15" x14ac:dyDescent="0.25">
      <c r="A1335">
        <v>1320</v>
      </c>
      <c r="B1335" s="85">
        <v>39881</v>
      </c>
      <c r="C1335" s="47">
        <v>67.95</v>
      </c>
      <c r="D1335" s="47">
        <v>70</v>
      </c>
      <c r="E1335" s="47">
        <v>67.73</v>
      </c>
      <c r="F1335" s="47">
        <v>68.11</v>
      </c>
      <c r="G1335" s="48">
        <v>379905300</v>
      </c>
      <c r="H1335" s="47">
        <v>61.05</v>
      </c>
      <c r="I1335" s="51">
        <f t="shared" si="155"/>
        <v>0.89634414917045957</v>
      </c>
      <c r="J1335" s="51">
        <f t="shared" ca="1" si="156"/>
        <v>1</v>
      </c>
      <c r="K1335" s="47">
        <f t="shared" si="157"/>
        <v>60.91</v>
      </c>
      <c r="L1335" s="47">
        <f t="shared" si="158"/>
        <v>62.74</v>
      </c>
      <c r="M1335" s="47">
        <f t="shared" si="159"/>
        <v>60.71</v>
      </c>
      <c r="N1335" s="47">
        <f t="shared" si="160"/>
        <v>61.05</v>
      </c>
      <c r="O1335" s="48">
        <f t="shared" ca="1" si="161"/>
        <v>379905300</v>
      </c>
    </row>
    <row r="1336" spans="1:15" x14ac:dyDescent="0.25">
      <c r="A1336">
        <v>1321</v>
      </c>
      <c r="B1336" s="85">
        <v>39878</v>
      </c>
      <c r="C1336" s="47">
        <v>69.400000000000006</v>
      </c>
      <c r="D1336" s="47">
        <v>70.45</v>
      </c>
      <c r="E1336" s="47">
        <v>67.099999999999994</v>
      </c>
      <c r="F1336" s="47">
        <v>68.92</v>
      </c>
      <c r="G1336" s="48">
        <v>490470000</v>
      </c>
      <c r="H1336" s="47">
        <v>61.78</v>
      </c>
      <c r="I1336" s="51">
        <f t="shared" si="155"/>
        <v>0.89640162507254784</v>
      </c>
      <c r="J1336" s="51">
        <f t="shared" ca="1" si="156"/>
        <v>1</v>
      </c>
      <c r="K1336" s="47">
        <f t="shared" si="157"/>
        <v>62.21</v>
      </c>
      <c r="L1336" s="47">
        <f t="shared" si="158"/>
        <v>63.15</v>
      </c>
      <c r="M1336" s="47">
        <f t="shared" si="159"/>
        <v>60.15</v>
      </c>
      <c r="N1336" s="47">
        <f t="shared" si="160"/>
        <v>61.78</v>
      </c>
      <c r="O1336" s="48">
        <f t="shared" ca="1" si="161"/>
        <v>490470000</v>
      </c>
    </row>
    <row r="1337" spans="1:15" x14ac:dyDescent="0.25">
      <c r="A1337">
        <v>1322</v>
      </c>
      <c r="B1337" s="85">
        <v>39877</v>
      </c>
      <c r="C1337" s="47">
        <v>70.099999999999994</v>
      </c>
      <c r="D1337" s="47">
        <v>71.73</v>
      </c>
      <c r="E1337" s="47">
        <v>68.17</v>
      </c>
      <c r="F1337" s="47">
        <v>68.8</v>
      </c>
      <c r="G1337" s="48">
        <v>485549400</v>
      </c>
      <c r="H1337" s="47">
        <v>61.67</v>
      </c>
      <c r="I1337" s="51">
        <f t="shared" si="155"/>
        <v>0.89636627906976751</v>
      </c>
      <c r="J1337" s="51">
        <f t="shared" ca="1" si="156"/>
        <v>1</v>
      </c>
      <c r="K1337" s="47">
        <f t="shared" si="157"/>
        <v>62.84</v>
      </c>
      <c r="L1337" s="47">
        <f t="shared" si="158"/>
        <v>64.3</v>
      </c>
      <c r="M1337" s="47">
        <f t="shared" si="159"/>
        <v>61.11</v>
      </c>
      <c r="N1337" s="47">
        <f t="shared" si="160"/>
        <v>61.67</v>
      </c>
      <c r="O1337" s="48">
        <f t="shared" ca="1" si="161"/>
        <v>485549400</v>
      </c>
    </row>
    <row r="1338" spans="1:15" x14ac:dyDescent="0.25">
      <c r="A1338">
        <v>1323</v>
      </c>
      <c r="B1338" s="85">
        <v>39876</v>
      </c>
      <c r="C1338" s="47">
        <v>71.23</v>
      </c>
      <c r="D1338" s="47">
        <v>72.87</v>
      </c>
      <c r="E1338" s="47">
        <v>70.069999999999993</v>
      </c>
      <c r="F1338" s="47">
        <v>71.73</v>
      </c>
      <c r="G1338" s="48">
        <v>462753100</v>
      </c>
      <c r="H1338" s="47">
        <v>64.3</v>
      </c>
      <c r="I1338" s="51">
        <f t="shared" si="155"/>
        <v>0.89641711975463534</v>
      </c>
      <c r="J1338" s="51">
        <f t="shared" ca="1" si="156"/>
        <v>1</v>
      </c>
      <c r="K1338" s="47">
        <f t="shared" si="157"/>
        <v>63.85</v>
      </c>
      <c r="L1338" s="47">
        <f t="shared" si="158"/>
        <v>65.319999999999993</v>
      </c>
      <c r="M1338" s="47">
        <f t="shared" si="159"/>
        <v>62.81</v>
      </c>
      <c r="N1338" s="47">
        <f t="shared" si="160"/>
        <v>64.3</v>
      </c>
      <c r="O1338" s="48">
        <f t="shared" ca="1" si="161"/>
        <v>462753100</v>
      </c>
    </row>
    <row r="1339" spans="1:15" x14ac:dyDescent="0.25">
      <c r="A1339">
        <v>1324</v>
      </c>
      <c r="B1339" s="85">
        <v>39875</v>
      </c>
      <c r="C1339" s="47">
        <v>71.61</v>
      </c>
      <c r="D1339" s="47">
        <v>71.7</v>
      </c>
      <c r="E1339" s="47">
        <v>69.64</v>
      </c>
      <c r="F1339" s="47">
        <v>70.069999999999993</v>
      </c>
      <c r="G1339" s="48">
        <v>443761000</v>
      </c>
      <c r="H1339" s="47">
        <v>62.81</v>
      </c>
      <c r="I1339" s="51">
        <f t="shared" si="155"/>
        <v>0.89638932496075363</v>
      </c>
      <c r="J1339" s="51">
        <f t="shared" ca="1" si="156"/>
        <v>1</v>
      </c>
      <c r="K1339" s="47">
        <f t="shared" si="157"/>
        <v>64.19</v>
      </c>
      <c r="L1339" s="47">
        <f t="shared" si="158"/>
        <v>64.27</v>
      </c>
      <c r="M1339" s="47">
        <f t="shared" si="159"/>
        <v>62.42</v>
      </c>
      <c r="N1339" s="47">
        <f t="shared" si="160"/>
        <v>62.81</v>
      </c>
      <c r="O1339" s="48">
        <f t="shared" ca="1" si="161"/>
        <v>443761000</v>
      </c>
    </row>
    <row r="1340" spans="1:15" x14ac:dyDescent="0.25">
      <c r="A1340">
        <v>1325</v>
      </c>
      <c r="B1340" s="85">
        <v>39874</v>
      </c>
      <c r="C1340" s="47">
        <v>72.52</v>
      </c>
      <c r="D1340" s="47">
        <v>73.92</v>
      </c>
      <c r="E1340" s="47">
        <v>70.37</v>
      </c>
      <c r="F1340" s="47">
        <v>70.599999999999994</v>
      </c>
      <c r="G1340" s="48">
        <v>426452600</v>
      </c>
      <c r="H1340" s="47">
        <v>63.28</v>
      </c>
      <c r="I1340" s="51">
        <f t="shared" si="155"/>
        <v>0.89631728045325787</v>
      </c>
      <c r="J1340" s="51">
        <f t="shared" ca="1" si="156"/>
        <v>1</v>
      </c>
      <c r="K1340" s="47">
        <f t="shared" si="157"/>
        <v>65</v>
      </c>
      <c r="L1340" s="47">
        <f t="shared" si="158"/>
        <v>66.260000000000005</v>
      </c>
      <c r="M1340" s="47">
        <f t="shared" si="159"/>
        <v>63.07</v>
      </c>
      <c r="N1340" s="47">
        <f t="shared" si="160"/>
        <v>63.28</v>
      </c>
      <c r="O1340" s="48">
        <f t="shared" ca="1" si="161"/>
        <v>426452600</v>
      </c>
    </row>
    <row r="1341" spans="1:15" x14ac:dyDescent="0.25">
      <c r="A1341">
        <v>1326</v>
      </c>
      <c r="B1341" s="85">
        <v>39871</v>
      </c>
      <c r="C1341" s="47">
        <v>74.010000000000005</v>
      </c>
      <c r="D1341" s="47">
        <v>75.69</v>
      </c>
      <c r="E1341" s="47">
        <v>73.81</v>
      </c>
      <c r="F1341" s="47">
        <v>73.930000000000007</v>
      </c>
      <c r="G1341" s="48">
        <v>470510900</v>
      </c>
      <c r="H1341" s="47">
        <v>66.27</v>
      </c>
      <c r="I1341" s="51">
        <f t="shared" si="155"/>
        <v>0.89638847558501267</v>
      </c>
      <c r="J1341" s="51">
        <f t="shared" ca="1" si="156"/>
        <v>1</v>
      </c>
      <c r="K1341" s="47">
        <f t="shared" si="157"/>
        <v>66.34</v>
      </c>
      <c r="L1341" s="47">
        <f t="shared" si="158"/>
        <v>67.849999999999994</v>
      </c>
      <c r="M1341" s="47">
        <f t="shared" si="159"/>
        <v>66.16</v>
      </c>
      <c r="N1341" s="47">
        <f t="shared" si="160"/>
        <v>66.27</v>
      </c>
      <c r="O1341" s="48">
        <f t="shared" ca="1" si="161"/>
        <v>470510900</v>
      </c>
    </row>
    <row r="1342" spans="1:15" x14ac:dyDescent="0.25">
      <c r="A1342">
        <v>1327</v>
      </c>
      <c r="B1342" s="85">
        <v>39870</v>
      </c>
      <c r="C1342" s="47">
        <v>77.819999999999993</v>
      </c>
      <c r="D1342" s="47">
        <v>79.67</v>
      </c>
      <c r="E1342" s="47">
        <v>75.53</v>
      </c>
      <c r="F1342" s="47">
        <v>75.62</v>
      </c>
      <c r="G1342" s="48">
        <v>363353900</v>
      </c>
      <c r="H1342" s="47">
        <v>67.78</v>
      </c>
      <c r="I1342" s="51">
        <f t="shared" si="155"/>
        <v>0.89632372388257076</v>
      </c>
      <c r="J1342" s="51">
        <f t="shared" ca="1" si="156"/>
        <v>1</v>
      </c>
      <c r="K1342" s="47">
        <f t="shared" si="157"/>
        <v>69.75</v>
      </c>
      <c r="L1342" s="47">
        <f t="shared" si="158"/>
        <v>71.41</v>
      </c>
      <c r="M1342" s="47">
        <f t="shared" si="159"/>
        <v>67.7</v>
      </c>
      <c r="N1342" s="47">
        <f t="shared" si="160"/>
        <v>67.78</v>
      </c>
      <c r="O1342" s="48">
        <f t="shared" ca="1" si="161"/>
        <v>363353900</v>
      </c>
    </row>
    <row r="1343" spans="1:15" x14ac:dyDescent="0.25">
      <c r="A1343">
        <v>1328</v>
      </c>
      <c r="B1343" s="85">
        <v>39869</v>
      </c>
      <c r="C1343" s="47">
        <v>77.14</v>
      </c>
      <c r="D1343" s="47">
        <v>78.42</v>
      </c>
      <c r="E1343" s="47">
        <v>75.63</v>
      </c>
      <c r="F1343" s="47">
        <v>76.87</v>
      </c>
      <c r="G1343" s="48">
        <v>461985800</v>
      </c>
      <c r="H1343" s="47">
        <v>68.900000000000006</v>
      </c>
      <c r="I1343" s="51">
        <f t="shared" si="155"/>
        <v>0.89631845973721869</v>
      </c>
      <c r="J1343" s="51">
        <f t="shared" ca="1" si="156"/>
        <v>1</v>
      </c>
      <c r="K1343" s="47">
        <f t="shared" si="157"/>
        <v>69.14</v>
      </c>
      <c r="L1343" s="47">
        <f t="shared" si="158"/>
        <v>70.290000000000006</v>
      </c>
      <c r="M1343" s="47">
        <f t="shared" si="159"/>
        <v>67.790000000000006</v>
      </c>
      <c r="N1343" s="47">
        <f t="shared" si="160"/>
        <v>68.900000000000006</v>
      </c>
      <c r="O1343" s="48">
        <f t="shared" ca="1" si="161"/>
        <v>461985800</v>
      </c>
    </row>
    <row r="1344" spans="1:15" x14ac:dyDescent="0.25">
      <c r="A1344">
        <v>1329</v>
      </c>
      <c r="B1344" s="85">
        <v>39868</v>
      </c>
      <c r="C1344" s="47">
        <v>75.290000000000006</v>
      </c>
      <c r="D1344" s="47">
        <v>77.95</v>
      </c>
      <c r="E1344" s="47">
        <v>74.7</v>
      </c>
      <c r="F1344" s="47">
        <v>77.48</v>
      </c>
      <c r="G1344" s="48">
        <v>426260900</v>
      </c>
      <c r="H1344" s="47">
        <v>69.45</v>
      </c>
      <c r="I1344" s="51">
        <f t="shared" si="155"/>
        <v>0.89636035105833767</v>
      </c>
      <c r="J1344" s="51">
        <f t="shared" ca="1" si="156"/>
        <v>1</v>
      </c>
      <c r="K1344" s="47">
        <f t="shared" si="157"/>
        <v>67.489999999999995</v>
      </c>
      <c r="L1344" s="47">
        <f t="shared" si="158"/>
        <v>69.87</v>
      </c>
      <c r="M1344" s="47">
        <f t="shared" si="159"/>
        <v>66.959999999999994</v>
      </c>
      <c r="N1344" s="47">
        <f t="shared" si="160"/>
        <v>69.45</v>
      </c>
      <c r="O1344" s="48">
        <f t="shared" ca="1" si="161"/>
        <v>426260900</v>
      </c>
    </row>
    <row r="1345" spans="1:15" x14ac:dyDescent="0.25">
      <c r="A1345">
        <v>1330</v>
      </c>
      <c r="B1345" s="85">
        <v>39867</v>
      </c>
      <c r="C1345" s="47">
        <v>78.27</v>
      </c>
      <c r="D1345" s="47">
        <v>78.27</v>
      </c>
      <c r="E1345" s="47">
        <v>74.59</v>
      </c>
      <c r="F1345" s="47">
        <v>74.650000000000006</v>
      </c>
      <c r="G1345" s="48">
        <v>379641400</v>
      </c>
      <c r="H1345" s="47">
        <v>66.91</v>
      </c>
      <c r="I1345" s="51">
        <f t="shared" si="155"/>
        <v>0.89631614199598109</v>
      </c>
      <c r="J1345" s="51">
        <f t="shared" ca="1" si="156"/>
        <v>1</v>
      </c>
      <c r="K1345" s="47">
        <f t="shared" si="157"/>
        <v>70.150000000000006</v>
      </c>
      <c r="L1345" s="47">
        <f t="shared" si="158"/>
        <v>70.150000000000006</v>
      </c>
      <c r="M1345" s="47">
        <f t="shared" si="159"/>
        <v>66.86</v>
      </c>
      <c r="N1345" s="47">
        <f t="shared" si="160"/>
        <v>66.91</v>
      </c>
      <c r="O1345" s="48">
        <f t="shared" ca="1" si="161"/>
        <v>379641400</v>
      </c>
    </row>
    <row r="1346" spans="1:15" x14ac:dyDescent="0.25">
      <c r="A1346">
        <v>1331</v>
      </c>
      <c r="B1346" s="85">
        <v>39864</v>
      </c>
      <c r="C1346" s="47">
        <v>76.73</v>
      </c>
      <c r="D1346" s="47">
        <v>78.34</v>
      </c>
      <c r="E1346" s="47">
        <v>75.77</v>
      </c>
      <c r="F1346" s="47">
        <v>77.42</v>
      </c>
      <c r="G1346" s="48">
        <v>477176600</v>
      </c>
      <c r="H1346" s="47">
        <v>69.400000000000006</v>
      </c>
      <c r="I1346" s="51">
        <f t="shared" si="155"/>
        <v>0.89640919659002849</v>
      </c>
      <c r="J1346" s="51">
        <f t="shared" ca="1" si="156"/>
        <v>1</v>
      </c>
      <c r="K1346" s="47">
        <f t="shared" si="157"/>
        <v>68.78</v>
      </c>
      <c r="L1346" s="47">
        <f t="shared" si="158"/>
        <v>70.22</v>
      </c>
      <c r="M1346" s="47">
        <f t="shared" si="159"/>
        <v>67.92</v>
      </c>
      <c r="N1346" s="47">
        <f t="shared" si="160"/>
        <v>69.400000000000006</v>
      </c>
      <c r="O1346" s="48">
        <f t="shared" ca="1" si="161"/>
        <v>477176600</v>
      </c>
    </row>
    <row r="1347" spans="1:15" x14ac:dyDescent="0.25">
      <c r="A1347">
        <v>1332</v>
      </c>
      <c r="B1347" s="85">
        <v>39863</v>
      </c>
      <c r="C1347" s="47">
        <v>79.84</v>
      </c>
      <c r="D1347" s="47">
        <v>80.150000000000006</v>
      </c>
      <c r="E1347" s="47">
        <v>78.02</v>
      </c>
      <c r="F1347" s="47">
        <v>78.180000000000007</v>
      </c>
      <c r="G1347" s="48">
        <v>316867500</v>
      </c>
      <c r="H1347" s="47">
        <v>70.08</v>
      </c>
      <c r="I1347" s="51">
        <f t="shared" si="155"/>
        <v>0.89639293937068298</v>
      </c>
      <c r="J1347" s="51">
        <f t="shared" ca="1" si="156"/>
        <v>1</v>
      </c>
      <c r="K1347" s="47">
        <f t="shared" si="157"/>
        <v>71.569999999999993</v>
      </c>
      <c r="L1347" s="47">
        <f t="shared" si="158"/>
        <v>71.849999999999994</v>
      </c>
      <c r="M1347" s="47">
        <f t="shared" si="159"/>
        <v>69.94</v>
      </c>
      <c r="N1347" s="47">
        <f t="shared" si="160"/>
        <v>70.08</v>
      </c>
      <c r="O1347" s="48">
        <f t="shared" ca="1" si="161"/>
        <v>316867500</v>
      </c>
    </row>
    <row r="1348" spans="1:15" x14ac:dyDescent="0.25">
      <c r="A1348">
        <v>1333</v>
      </c>
      <c r="B1348" s="85">
        <v>39862</v>
      </c>
      <c r="C1348" s="47">
        <v>79.790000000000006</v>
      </c>
      <c r="D1348" s="47">
        <v>79.94</v>
      </c>
      <c r="E1348" s="47">
        <v>78.28</v>
      </c>
      <c r="F1348" s="47">
        <v>79.03</v>
      </c>
      <c r="G1348" s="48">
        <v>362964800</v>
      </c>
      <c r="H1348" s="47">
        <v>70.84</v>
      </c>
      <c r="I1348" s="51">
        <f t="shared" si="155"/>
        <v>0.89636846767050493</v>
      </c>
      <c r="J1348" s="51">
        <f t="shared" ca="1" si="156"/>
        <v>1</v>
      </c>
      <c r="K1348" s="47">
        <f t="shared" si="157"/>
        <v>71.52</v>
      </c>
      <c r="L1348" s="47">
        <f t="shared" si="158"/>
        <v>71.66</v>
      </c>
      <c r="M1348" s="47">
        <f t="shared" si="159"/>
        <v>70.17</v>
      </c>
      <c r="N1348" s="47">
        <f t="shared" si="160"/>
        <v>70.84</v>
      </c>
      <c r="O1348" s="48">
        <f t="shared" ca="1" si="161"/>
        <v>362964800</v>
      </c>
    </row>
    <row r="1349" spans="1:15" x14ac:dyDescent="0.25">
      <c r="A1349">
        <v>1334</v>
      </c>
      <c r="B1349" s="85">
        <v>39861</v>
      </c>
      <c r="C1349" s="47">
        <v>80.16</v>
      </c>
      <c r="D1349" s="47">
        <v>82.96</v>
      </c>
      <c r="E1349" s="47">
        <v>79.17</v>
      </c>
      <c r="F1349" s="47">
        <v>79.22</v>
      </c>
      <c r="G1349" s="48">
        <v>478910100</v>
      </c>
      <c r="H1349" s="47">
        <v>71.010000000000005</v>
      </c>
      <c r="I1349" s="51">
        <f t="shared" si="155"/>
        <v>0.89636455440545326</v>
      </c>
      <c r="J1349" s="51">
        <f t="shared" ca="1" si="156"/>
        <v>1</v>
      </c>
      <c r="K1349" s="47">
        <f t="shared" si="157"/>
        <v>71.849999999999994</v>
      </c>
      <c r="L1349" s="47">
        <f t="shared" si="158"/>
        <v>74.36</v>
      </c>
      <c r="M1349" s="47">
        <f t="shared" si="159"/>
        <v>70.97</v>
      </c>
      <c r="N1349" s="47">
        <f t="shared" si="160"/>
        <v>71.010000000000005</v>
      </c>
      <c r="O1349" s="48">
        <f t="shared" ca="1" si="161"/>
        <v>478910100</v>
      </c>
    </row>
    <row r="1350" spans="1:15" x14ac:dyDescent="0.25">
      <c r="A1350">
        <v>1335</v>
      </c>
      <c r="B1350" s="85">
        <v>39857</v>
      </c>
      <c r="C1350" s="47">
        <v>83.55</v>
      </c>
      <c r="D1350" s="47">
        <v>84.24</v>
      </c>
      <c r="E1350" s="47">
        <v>82.74</v>
      </c>
      <c r="F1350" s="47">
        <v>82.76</v>
      </c>
      <c r="G1350" s="48">
        <v>293998400</v>
      </c>
      <c r="H1350" s="47">
        <v>74.180000000000007</v>
      </c>
      <c r="I1350" s="51">
        <f t="shared" si="155"/>
        <v>0.8963267278878686</v>
      </c>
      <c r="J1350" s="51">
        <f t="shared" ca="1" si="156"/>
        <v>1</v>
      </c>
      <c r="K1350" s="47">
        <f t="shared" si="157"/>
        <v>74.89</v>
      </c>
      <c r="L1350" s="47">
        <f t="shared" si="158"/>
        <v>75.510000000000005</v>
      </c>
      <c r="M1350" s="47">
        <f t="shared" si="159"/>
        <v>74.16</v>
      </c>
      <c r="N1350" s="47">
        <f t="shared" si="160"/>
        <v>74.180000000000007</v>
      </c>
      <c r="O1350" s="48">
        <f t="shared" ca="1" si="161"/>
        <v>293998400</v>
      </c>
    </row>
    <row r="1351" spans="1:15" x14ac:dyDescent="0.25">
      <c r="A1351">
        <v>1336</v>
      </c>
      <c r="B1351" s="85">
        <v>39856</v>
      </c>
      <c r="C1351" s="47">
        <v>82.17</v>
      </c>
      <c r="D1351" s="47">
        <v>83.82</v>
      </c>
      <c r="E1351" s="47">
        <v>81.05</v>
      </c>
      <c r="F1351" s="47">
        <v>83.66</v>
      </c>
      <c r="G1351" s="48">
        <v>469302200</v>
      </c>
      <c r="H1351" s="47">
        <v>74.989999999999995</v>
      </c>
      <c r="I1351" s="51">
        <f t="shared" si="155"/>
        <v>0.89636624432225676</v>
      </c>
      <c r="J1351" s="51">
        <f t="shared" ca="1" si="156"/>
        <v>1</v>
      </c>
      <c r="K1351" s="47">
        <f t="shared" si="157"/>
        <v>73.650000000000006</v>
      </c>
      <c r="L1351" s="47">
        <f t="shared" si="158"/>
        <v>75.13</v>
      </c>
      <c r="M1351" s="47">
        <f t="shared" si="159"/>
        <v>72.650000000000006</v>
      </c>
      <c r="N1351" s="47">
        <f t="shared" si="160"/>
        <v>74.989999999999995</v>
      </c>
      <c r="O1351" s="48">
        <f t="shared" ca="1" si="161"/>
        <v>469302200</v>
      </c>
    </row>
    <row r="1352" spans="1:15" x14ac:dyDescent="0.25">
      <c r="A1352">
        <v>1337</v>
      </c>
      <c r="B1352" s="85">
        <v>39855</v>
      </c>
      <c r="C1352" s="47">
        <v>83.45</v>
      </c>
      <c r="D1352" s="47">
        <v>84.05</v>
      </c>
      <c r="E1352" s="47">
        <v>82.4</v>
      </c>
      <c r="F1352" s="47">
        <v>83.6</v>
      </c>
      <c r="G1352" s="48">
        <v>324442500</v>
      </c>
      <c r="H1352" s="47">
        <v>74.94</v>
      </c>
      <c r="I1352" s="51">
        <f t="shared" si="155"/>
        <v>0.89641148325358855</v>
      </c>
      <c r="J1352" s="51">
        <f t="shared" ca="1" si="156"/>
        <v>1</v>
      </c>
      <c r="K1352" s="47">
        <f t="shared" si="157"/>
        <v>74.81</v>
      </c>
      <c r="L1352" s="47">
        <f t="shared" si="158"/>
        <v>75.34</v>
      </c>
      <c r="M1352" s="47">
        <f t="shared" si="159"/>
        <v>73.86</v>
      </c>
      <c r="N1352" s="47">
        <f t="shared" si="160"/>
        <v>74.94</v>
      </c>
      <c r="O1352" s="48">
        <f t="shared" ca="1" si="161"/>
        <v>324442500</v>
      </c>
    </row>
    <row r="1353" spans="1:15" x14ac:dyDescent="0.25">
      <c r="A1353">
        <v>1338</v>
      </c>
      <c r="B1353" s="85">
        <v>39854</v>
      </c>
      <c r="C1353" s="47">
        <v>86.27</v>
      </c>
      <c r="D1353" s="47">
        <v>87.03</v>
      </c>
      <c r="E1353" s="47">
        <v>82.45</v>
      </c>
      <c r="F1353" s="47">
        <v>83.11</v>
      </c>
      <c r="G1353" s="48">
        <v>536212800</v>
      </c>
      <c r="H1353" s="47">
        <v>74.5</v>
      </c>
      <c r="I1353" s="51">
        <f t="shared" si="155"/>
        <v>0.89640235832029835</v>
      </c>
      <c r="J1353" s="51">
        <f t="shared" ca="1" si="156"/>
        <v>1</v>
      </c>
      <c r="K1353" s="47">
        <f t="shared" si="157"/>
        <v>77.33</v>
      </c>
      <c r="L1353" s="47">
        <f t="shared" si="158"/>
        <v>78.010000000000005</v>
      </c>
      <c r="M1353" s="47">
        <f t="shared" si="159"/>
        <v>73.91</v>
      </c>
      <c r="N1353" s="47">
        <f t="shared" si="160"/>
        <v>74.5</v>
      </c>
      <c r="O1353" s="48">
        <f t="shared" ca="1" si="161"/>
        <v>536212800</v>
      </c>
    </row>
    <row r="1354" spans="1:15" x14ac:dyDescent="0.25">
      <c r="A1354">
        <v>1339</v>
      </c>
      <c r="B1354" s="85">
        <v>39853</v>
      </c>
      <c r="C1354" s="47">
        <v>86.96</v>
      </c>
      <c r="D1354" s="47">
        <v>87.74</v>
      </c>
      <c r="E1354" s="47">
        <v>86.32</v>
      </c>
      <c r="F1354" s="47">
        <v>87.1</v>
      </c>
      <c r="G1354" s="48">
        <v>240075200</v>
      </c>
      <c r="H1354" s="47">
        <v>78.069999999999993</v>
      </c>
      <c r="I1354" s="51">
        <f t="shared" si="155"/>
        <v>0.89632606199770382</v>
      </c>
      <c r="J1354" s="51">
        <f t="shared" ca="1" si="156"/>
        <v>1</v>
      </c>
      <c r="K1354" s="47">
        <f t="shared" si="157"/>
        <v>77.94</v>
      </c>
      <c r="L1354" s="47">
        <f t="shared" si="158"/>
        <v>78.64</v>
      </c>
      <c r="M1354" s="47">
        <f t="shared" si="159"/>
        <v>77.37</v>
      </c>
      <c r="N1354" s="47">
        <f t="shared" si="160"/>
        <v>78.069999999999993</v>
      </c>
      <c r="O1354" s="48">
        <f t="shared" ca="1" si="161"/>
        <v>240075200</v>
      </c>
    </row>
    <row r="1355" spans="1:15" x14ac:dyDescent="0.25">
      <c r="A1355">
        <v>1340</v>
      </c>
      <c r="B1355" s="85">
        <v>39850</v>
      </c>
      <c r="C1355" s="47">
        <v>84.86</v>
      </c>
      <c r="D1355" s="47">
        <v>87.34</v>
      </c>
      <c r="E1355" s="47">
        <v>84.68</v>
      </c>
      <c r="F1355" s="47">
        <v>86.98</v>
      </c>
      <c r="G1355" s="48">
        <v>366101700</v>
      </c>
      <c r="H1355" s="47">
        <v>77.97</v>
      </c>
      <c r="I1355" s="51">
        <f t="shared" si="155"/>
        <v>0.89641296849850538</v>
      </c>
      <c r="J1355" s="51">
        <f t="shared" ca="1" si="156"/>
        <v>1</v>
      </c>
      <c r="K1355" s="47">
        <f t="shared" si="157"/>
        <v>76.069999999999993</v>
      </c>
      <c r="L1355" s="47">
        <f t="shared" si="158"/>
        <v>78.290000000000006</v>
      </c>
      <c r="M1355" s="47">
        <f t="shared" si="159"/>
        <v>75.91</v>
      </c>
      <c r="N1355" s="47">
        <f t="shared" si="160"/>
        <v>77.97</v>
      </c>
      <c r="O1355" s="48">
        <f t="shared" ca="1" si="161"/>
        <v>366101700</v>
      </c>
    </row>
    <row r="1356" spans="1:15" x14ac:dyDescent="0.25">
      <c r="A1356">
        <v>1341</v>
      </c>
      <c r="B1356" s="85">
        <v>39849</v>
      </c>
      <c r="C1356" s="47">
        <v>82.7</v>
      </c>
      <c r="D1356" s="47">
        <v>85.29</v>
      </c>
      <c r="E1356" s="47">
        <v>77.73</v>
      </c>
      <c r="F1356" s="47">
        <v>84.57</v>
      </c>
      <c r="G1356" s="48">
        <v>417679400</v>
      </c>
      <c r="H1356" s="47">
        <v>75.8</v>
      </c>
      <c r="I1356" s="51">
        <f t="shared" si="155"/>
        <v>0.89629892396831035</v>
      </c>
      <c r="J1356" s="51">
        <f t="shared" ca="1" si="156"/>
        <v>1</v>
      </c>
      <c r="K1356" s="47">
        <f t="shared" si="157"/>
        <v>74.12</v>
      </c>
      <c r="L1356" s="47">
        <f t="shared" si="158"/>
        <v>76.45</v>
      </c>
      <c r="M1356" s="47">
        <f t="shared" si="159"/>
        <v>69.67</v>
      </c>
      <c r="N1356" s="47">
        <f t="shared" si="160"/>
        <v>75.8</v>
      </c>
      <c r="O1356" s="48">
        <f t="shared" ca="1" si="161"/>
        <v>417679400</v>
      </c>
    </row>
    <row r="1357" spans="1:15" x14ac:dyDescent="0.25">
      <c r="A1357">
        <v>1342</v>
      </c>
      <c r="B1357" s="85">
        <v>39848</v>
      </c>
      <c r="C1357" s="47">
        <v>84.3</v>
      </c>
      <c r="D1357" s="47">
        <v>85.37</v>
      </c>
      <c r="E1357" s="47">
        <v>83.04</v>
      </c>
      <c r="F1357" s="47">
        <v>83.33</v>
      </c>
      <c r="G1357" s="48">
        <v>322989300</v>
      </c>
      <c r="H1357" s="47">
        <v>74.69</v>
      </c>
      <c r="I1357" s="51">
        <f t="shared" si="155"/>
        <v>0.8963158526341054</v>
      </c>
      <c r="J1357" s="51">
        <f t="shared" ca="1" si="156"/>
        <v>1</v>
      </c>
      <c r="K1357" s="47">
        <f t="shared" si="157"/>
        <v>75.56</v>
      </c>
      <c r="L1357" s="47">
        <f t="shared" si="158"/>
        <v>76.52</v>
      </c>
      <c r="M1357" s="47">
        <f t="shared" si="159"/>
        <v>74.430000000000007</v>
      </c>
      <c r="N1357" s="47">
        <f t="shared" si="160"/>
        <v>74.69</v>
      </c>
      <c r="O1357" s="48">
        <f t="shared" ca="1" si="161"/>
        <v>322989300</v>
      </c>
    </row>
    <row r="1358" spans="1:15" x14ac:dyDescent="0.25">
      <c r="A1358">
        <v>1343</v>
      </c>
      <c r="B1358" s="85">
        <v>39847</v>
      </c>
      <c r="C1358" s="47">
        <v>83.1</v>
      </c>
      <c r="D1358" s="47">
        <v>84.36</v>
      </c>
      <c r="E1358" s="47">
        <v>82.22</v>
      </c>
      <c r="F1358" s="47">
        <v>83.74</v>
      </c>
      <c r="G1358" s="48">
        <v>278385800</v>
      </c>
      <c r="H1358" s="47">
        <v>75.06</v>
      </c>
      <c r="I1358" s="51">
        <f t="shared" si="155"/>
        <v>0.89634583233818976</v>
      </c>
      <c r="J1358" s="51">
        <f t="shared" ca="1" si="156"/>
        <v>1</v>
      </c>
      <c r="K1358" s="47">
        <f t="shared" si="157"/>
        <v>74.489999999999995</v>
      </c>
      <c r="L1358" s="47">
        <f t="shared" si="158"/>
        <v>75.62</v>
      </c>
      <c r="M1358" s="47">
        <f t="shared" si="159"/>
        <v>73.7</v>
      </c>
      <c r="N1358" s="47">
        <f t="shared" si="160"/>
        <v>75.06</v>
      </c>
      <c r="O1358" s="48">
        <f t="shared" ca="1" si="161"/>
        <v>278385800</v>
      </c>
    </row>
    <row r="1359" spans="1:15" x14ac:dyDescent="0.25">
      <c r="A1359">
        <v>1344</v>
      </c>
      <c r="B1359" s="85">
        <v>39846</v>
      </c>
      <c r="C1359" s="47">
        <v>81.569999999999993</v>
      </c>
      <c r="D1359" s="47">
        <v>83.18</v>
      </c>
      <c r="E1359" s="47">
        <v>81.31</v>
      </c>
      <c r="F1359" s="47">
        <v>82.58</v>
      </c>
      <c r="G1359" s="48">
        <v>288233300</v>
      </c>
      <c r="H1359" s="47">
        <v>74.02</v>
      </c>
      <c r="I1359" s="51">
        <f t="shared" si="155"/>
        <v>0.89634294017922012</v>
      </c>
      <c r="J1359" s="51">
        <f t="shared" ca="1" si="156"/>
        <v>1</v>
      </c>
      <c r="K1359" s="47">
        <f t="shared" si="157"/>
        <v>73.11</v>
      </c>
      <c r="L1359" s="47">
        <f t="shared" si="158"/>
        <v>74.56</v>
      </c>
      <c r="M1359" s="47">
        <f t="shared" si="159"/>
        <v>72.88</v>
      </c>
      <c r="N1359" s="47">
        <f t="shared" si="160"/>
        <v>74.02</v>
      </c>
      <c r="O1359" s="48">
        <f t="shared" ca="1" si="161"/>
        <v>288233300</v>
      </c>
    </row>
    <row r="1360" spans="1:15" x14ac:dyDescent="0.25">
      <c r="A1360">
        <v>1345</v>
      </c>
      <c r="B1360" s="85">
        <v>39843</v>
      </c>
      <c r="C1360" s="47">
        <v>84.98</v>
      </c>
      <c r="D1360" s="47">
        <v>85.4</v>
      </c>
      <c r="E1360" s="47">
        <v>82.21</v>
      </c>
      <c r="F1360" s="47">
        <v>82.83</v>
      </c>
      <c r="G1360" s="48">
        <v>383383600</v>
      </c>
      <c r="H1360" s="47">
        <v>74.25</v>
      </c>
      <c r="I1360" s="51">
        <f t="shared" si="155"/>
        <v>0.89641434262948205</v>
      </c>
      <c r="J1360" s="51">
        <f t="shared" ca="1" si="156"/>
        <v>1</v>
      </c>
      <c r="K1360" s="47">
        <f t="shared" si="157"/>
        <v>76.180000000000007</v>
      </c>
      <c r="L1360" s="47">
        <f t="shared" si="158"/>
        <v>76.55</v>
      </c>
      <c r="M1360" s="47">
        <f t="shared" si="159"/>
        <v>73.69</v>
      </c>
      <c r="N1360" s="47">
        <f t="shared" si="160"/>
        <v>74.25</v>
      </c>
      <c r="O1360" s="48">
        <f t="shared" ca="1" si="161"/>
        <v>383383600</v>
      </c>
    </row>
    <row r="1361" spans="1:15" x14ac:dyDescent="0.25">
      <c r="A1361">
        <v>1346</v>
      </c>
      <c r="B1361" s="85">
        <v>39842</v>
      </c>
      <c r="C1361" s="47">
        <v>86.11</v>
      </c>
      <c r="D1361" s="47">
        <v>87.49</v>
      </c>
      <c r="E1361" s="47">
        <v>84.47</v>
      </c>
      <c r="F1361" s="47">
        <v>84.55</v>
      </c>
      <c r="G1361" s="48">
        <v>294392500</v>
      </c>
      <c r="H1361" s="47">
        <v>75.790000000000006</v>
      </c>
      <c r="I1361" s="51">
        <f t="shared" ref="I1361:I1424" si="162">H1361/F1361</f>
        <v>0.89639266706091081</v>
      </c>
      <c r="J1361" s="51">
        <f t="shared" ref="J1361:J1424" ca="1" si="163">INDEX(OFFSET($T$15,0,0,$S$13+1,1),MATCH(B1361,OFFSET($Q$15,0,0,$S$13+1,1),-1))</f>
        <v>1</v>
      </c>
      <c r="K1361" s="47">
        <f t="shared" ref="K1361:K1424" si="164">ROUND($I1361*C1361,2)</f>
        <v>77.19</v>
      </c>
      <c r="L1361" s="47">
        <f t="shared" ref="L1361:L1424" si="165">ROUND($I1361*D1361,2)</f>
        <v>78.430000000000007</v>
      </c>
      <c r="M1361" s="47">
        <f t="shared" ref="M1361:M1424" si="166">ROUND($I1361*E1361,2)</f>
        <v>75.72</v>
      </c>
      <c r="N1361" s="47">
        <f t="shared" ref="N1361:N1424" si="167">ROUND($I1361*F1361,2)</f>
        <v>75.790000000000006</v>
      </c>
      <c r="O1361" s="48">
        <f t="shared" ref="O1361:O1424" ca="1" si="168">G1361*J1361</f>
        <v>294392500</v>
      </c>
    </row>
    <row r="1362" spans="1:15" x14ac:dyDescent="0.25">
      <c r="A1362">
        <v>1347</v>
      </c>
      <c r="B1362" s="85">
        <v>39841</v>
      </c>
      <c r="C1362" s="47">
        <v>86.4</v>
      </c>
      <c r="D1362" s="47">
        <v>87.95</v>
      </c>
      <c r="E1362" s="47">
        <v>86.07</v>
      </c>
      <c r="F1362" s="47">
        <v>87.39</v>
      </c>
      <c r="G1362" s="48">
        <v>330007000</v>
      </c>
      <c r="H1362" s="47">
        <v>78.33</v>
      </c>
      <c r="I1362" s="51">
        <f t="shared" si="162"/>
        <v>0.89632681084792309</v>
      </c>
      <c r="J1362" s="51">
        <f t="shared" ca="1" si="163"/>
        <v>1</v>
      </c>
      <c r="K1362" s="47">
        <f t="shared" si="164"/>
        <v>77.44</v>
      </c>
      <c r="L1362" s="47">
        <f t="shared" si="165"/>
        <v>78.83</v>
      </c>
      <c r="M1362" s="47">
        <f t="shared" si="166"/>
        <v>77.150000000000006</v>
      </c>
      <c r="N1362" s="47">
        <f t="shared" si="167"/>
        <v>78.33</v>
      </c>
      <c r="O1362" s="48">
        <f t="shared" ca="1" si="168"/>
        <v>330007000</v>
      </c>
    </row>
    <row r="1363" spans="1:15" x14ac:dyDescent="0.25">
      <c r="A1363">
        <v>1348</v>
      </c>
      <c r="B1363" s="85">
        <v>39840</v>
      </c>
      <c r="C1363" s="47">
        <v>84.13</v>
      </c>
      <c r="D1363" s="47">
        <v>85.15</v>
      </c>
      <c r="E1363" s="47">
        <v>83.3</v>
      </c>
      <c r="F1363" s="47">
        <v>84.53</v>
      </c>
      <c r="G1363" s="48">
        <v>273789700</v>
      </c>
      <c r="H1363" s="47">
        <v>75.77</v>
      </c>
      <c r="I1363" s="51">
        <f t="shared" si="162"/>
        <v>0.8963681533183484</v>
      </c>
      <c r="J1363" s="51">
        <f t="shared" ca="1" si="163"/>
        <v>1</v>
      </c>
      <c r="K1363" s="47">
        <f t="shared" si="164"/>
        <v>75.41</v>
      </c>
      <c r="L1363" s="47">
        <f t="shared" si="165"/>
        <v>76.33</v>
      </c>
      <c r="M1363" s="47">
        <f t="shared" si="166"/>
        <v>74.67</v>
      </c>
      <c r="N1363" s="47">
        <f t="shared" si="167"/>
        <v>75.77</v>
      </c>
      <c r="O1363" s="48">
        <f t="shared" ca="1" si="168"/>
        <v>273789700</v>
      </c>
    </row>
    <row r="1364" spans="1:15" x14ac:dyDescent="0.25">
      <c r="A1364">
        <v>1349</v>
      </c>
      <c r="B1364" s="85">
        <v>39839</v>
      </c>
      <c r="C1364" s="47">
        <v>83.59</v>
      </c>
      <c r="D1364" s="47">
        <v>85.36</v>
      </c>
      <c r="E1364" s="47">
        <v>82.81</v>
      </c>
      <c r="F1364" s="47">
        <v>83.68</v>
      </c>
      <c r="G1364" s="48">
        <v>317978800</v>
      </c>
      <c r="H1364" s="47">
        <v>75.010000000000005</v>
      </c>
      <c r="I1364" s="51">
        <f t="shared" si="162"/>
        <v>0.89639101338432126</v>
      </c>
      <c r="J1364" s="51">
        <f t="shared" ca="1" si="163"/>
        <v>1</v>
      </c>
      <c r="K1364" s="47">
        <f t="shared" si="164"/>
        <v>74.930000000000007</v>
      </c>
      <c r="L1364" s="47">
        <f t="shared" si="165"/>
        <v>76.52</v>
      </c>
      <c r="M1364" s="47">
        <f t="shared" si="166"/>
        <v>74.23</v>
      </c>
      <c r="N1364" s="47">
        <f t="shared" si="167"/>
        <v>75.010000000000005</v>
      </c>
      <c r="O1364" s="48">
        <f t="shared" ca="1" si="168"/>
        <v>317978800</v>
      </c>
    </row>
    <row r="1365" spans="1:15" x14ac:dyDescent="0.25">
      <c r="A1365">
        <v>1350</v>
      </c>
      <c r="B1365" s="85">
        <v>39836</v>
      </c>
      <c r="C1365" s="47">
        <v>80.900000000000006</v>
      </c>
      <c r="D1365" s="47">
        <v>83.99</v>
      </c>
      <c r="E1365" s="47">
        <v>80.569999999999993</v>
      </c>
      <c r="F1365" s="47">
        <v>83.11</v>
      </c>
      <c r="G1365" s="48">
        <v>386800600</v>
      </c>
      <c r="H1365" s="47">
        <v>74.5</v>
      </c>
      <c r="I1365" s="51">
        <f t="shared" si="162"/>
        <v>0.89640235832029835</v>
      </c>
      <c r="J1365" s="51">
        <f t="shared" ca="1" si="163"/>
        <v>1</v>
      </c>
      <c r="K1365" s="47">
        <f t="shared" si="164"/>
        <v>72.52</v>
      </c>
      <c r="L1365" s="47">
        <f t="shared" si="165"/>
        <v>75.290000000000006</v>
      </c>
      <c r="M1365" s="47">
        <f t="shared" si="166"/>
        <v>72.22</v>
      </c>
      <c r="N1365" s="47">
        <f t="shared" si="167"/>
        <v>74.5</v>
      </c>
      <c r="O1365" s="48">
        <f t="shared" ca="1" si="168"/>
        <v>386800600</v>
      </c>
    </row>
    <row r="1366" spans="1:15" x14ac:dyDescent="0.25">
      <c r="A1366">
        <v>1351</v>
      </c>
      <c r="B1366" s="85">
        <v>39835</v>
      </c>
      <c r="C1366" s="47">
        <v>82.42</v>
      </c>
      <c r="D1366" s="47">
        <v>84.04</v>
      </c>
      <c r="E1366" s="47">
        <v>81.17</v>
      </c>
      <c r="F1366" s="47">
        <v>82.75</v>
      </c>
      <c r="G1366" s="48">
        <v>427940300</v>
      </c>
      <c r="H1366" s="47">
        <v>74.17</v>
      </c>
      <c r="I1366" s="51">
        <f t="shared" si="162"/>
        <v>0.89631419939577039</v>
      </c>
      <c r="J1366" s="51">
        <f t="shared" ca="1" si="163"/>
        <v>1</v>
      </c>
      <c r="K1366" s="47">
        <f t="shared" si="164"/>
        <v>73.87</v>
      </c>
      <c r="L1366" s="47">
        <f t="shared" si="165"/>
        <v>75.33</v>
      </c>
      <c r="M1366" s="47">
        <f t="shared" si="166"/>
        <v>72.75</v>
      </c>
      <c r="N1366" s="47">
        <f t="shared" si="167"/>
        <v>74.17</v>
      </c>
      <c r="O1366" s="48">
        <f t="shared" ca="1" si="168"/>
        <v>427940300</v>
      </c>
    </row>
    <row r="1367" spans="1:15" x14ac:dyDescent="0.25">
      <c r="A1367">
        <v>1352</v>
      </c>
      <c r="B1367" s="85">
        <v>39834</v>
      </c>
      <c r="C1367" s="47">
        <v>81.94</v>
      </c>
      <c r="D1367" s="47">
        <v>84.24</v>
      </c>
      <c r="E1367" s="47">
        <v>80.47</v>
      </c>
      <c r="F1367" s="47">
        <v>84.05</v>
      </c>
      <c r="G1367" s="48">
        <v>364360700</v>
      </c>
      <c r="H1367" s="47">
        <v>75.34</v>
      </c>
      <c r="I1367" s="51">
        <f t="shared" si="162"/>
        <v>0.89637120761451528</v>
      </c>
      <c r="J1367" s="51">
        <f t="shared" ca="1" si="163"/>
        <v>1</v>
      </c>
      <c r="K1367" s="47">
        <f t="shared" si="164"/>
        <v>73.45</v>
      </c>
      <c r="L1367" s="47">
        <f t="shared" si="165"/>
        <v>75.510000000000005</v>
      </c>
      <c r="M1367" s="47">
        <f t="shared" si="166"/>
        <v>72.13</v>
      </c>
      <c r="N1367" s="47">
        <f t="shared" si="167"/>
        <v>75.34</v>
      </c>
      <c r="O1367" s="48">
        <f t="shared" ca="1" si="168"/>
        <v>364360700</v>
      </c>
    </row>
    <row r="1368" spans="1:15" x14ac:dyDescent="0.25">
      <c r="A1368">
        <v>1353</v>
      </c>
      <c r="B1368" s="85">
        <v>39833</v>
      </c>
      <c r="C1368" s="47">
        <v>84.23</v>
      </c>
      <c r="D1368" s="47">
        <v>85.06</v>
      </c>
      <c r="E1368" s="47">
        <v>80.05</v>
      </c>
      <c r="F1368" s="47">
        <v>80.569999999999993</v>
      </c>
      <c r="G1368" s="48">
        <v>419855200</v>
      </c>
      <c r="H1368" s="47">
        <v>72.22</v>
      </c>
      <c r="I1368" s="51">
        <f t="shared" si="162"/>
        <v>0.89636341069877135</v>
      </c>
      <c r="J1368" s="51">
        <f t="shared" ca="1" si="163"/>
        <v>1</v>
      </c>
      <c r="K1368" s="47">
        <f t="shared" si="164"/>
        <v>75.5</v>
      </c>
      <c r="L1368" s="47">
        <f t="shared" si="165"/>
        <v>76.239999999999995</v>
      </c>
      <c r="M1368" s="47">
        <f t="shared" si="166"/>
        <v>71.75</v>
      </c>
      <c r="N1368" s="47">
        <f t="shared" si="167"/>
        <v>72.22</v>
      </c>
      <c r="O1368" s="48">
        <f t="shared" ca="1" si="168"/>
        <v>419855200</v>
      </c>
    </row>
    <row r="1369" spans="1:15" x14ac:dyDescent="0.25">
      <c r="A1369">
        <v>1354</v>
      </c>
      <c r="B1369" s="85">
        <v>39829</v>
      </c>
      <c r="C1369" s="47">
        <v>85.86</v>
      </c>
      <c r="D1369" s="47">
        <v>85.99</v>
      </c>
      <c r="E1369" s="47">
        <v>83.05</v>
      </c>
      <c r="F1369" s="47">
        <v>85.06</v>
      </c>
      <c r="G1369" s="48">
        <v>399237200</v>
      </c>
      <c r="H1369" s="47">
        <v>76.239999999999995</v>
      </c>
      <c r="I1369" s="51">
        <f t="shared" si="162"/>
        <v>0.89630848812602859</v>
      </c>
      <c r="J1369" s="51">
        <f t="shared" ca="1" si="163"/>
        <v>1</v>
      </c>
      <c r="K1369" s="47">
        <f t="shared" si="164"/>
        <v>76.959999999999994</v>
      </c>
      <c r="L1369" s="47">
        <f t="shared" si="165"/>
        <v>77.069999999999993</v>
      </c>
      <c r="M1369" s="47">
        <f t="shared" si="166"/>
        <v>74.44</v>
      </c>
      <c r="N1369" s="47">
        <f t="shared" si="167"/>
        <v>76.239999999999995</v>
      </c>
      <c r="O1369" s="48">
        <f t="shared" ca="1" si="168"/>
        <v>399237200</v>
      </c>
    </row>
    <row r="1370" spans="1:15" x14ac:dyDescent="0.25">
      <c r="A1370">
        <v>1355</v>
      </c>
      <c r="B1370" s="85">
        <v>39828</v>
      </c>
      <c r="C1370" s="47">
        <v>84.12</v>
      </c>
      <c r="D1370" s="47">
        <v>85.25</v>
      </c>
      <c r="E1370" s="47">
        <v>81.72</v>
      </c>
      <c r="F1370" s="47">
        <v>84.4</v>
      </c>
      <c r="G1370" s="48">
        <v>532647300</v>
      </c>
      <c r="H1370" s="47">
        <v>75.650000000000006</v>
      </c>
      <c r="I1370" s="51">
        <f t="shared" si="162"/>
        <v>0.89632701421800953</v>
      </c>
      <c r="J1370" s="51">
        <f t="shared" ca="1" si="163"/>
        <v>1</v>
      </c>
      <c r="K1370" s="47">
        <f t="shared" si="164"/>
        <v>75.400000000000006</v>
      </c>
      <c r="L1370" s="47">
        <f t="shared" si="165"/>
        <v>76.41</v>
      </c>
      <c r="M1370" s="47">
        <f t="shared" si="166"/>
        <v>73.25</v>
      </c>
      <c r="N1370" s="47">
        <f t="shared" si="167"/>
        <v>75.650000000000006</v>
      </c>
      <c r="O1370" s="48">
        <f t="shared" ca="1" si="168"/>
        <v>532647300</v>
      </c>
    </row>
    <row r="1371" spans="1:15" x14ac:dyDescent="0.25">
      <c r="A1371">
        <v>1356</v>
      </c>
      <c r="B1371" s="85">
        <v>39827</v>
      </c>
      <c r="C1371" s="47">
        <v>85.54</v>
      </c>
      <c r="D1371" s="47">
        <v>85.75</v>
      </c>
      <c r="E1371" s="47">
        <v>83.16</v>
      </c>
      <c r="F1371" s="47">
        <v>84.37</v>
      </c>
      <c r="G1371" s="48">
        <v>435491600</v>
      </c>
      <c r="H1371" s="47">
        <v>75.63</v>
      </c>
      <c r="I1371" s="51">
        <f t="shared" si="162"/>
        <v>0.89640867606969288</v>
      </c>
      <c r="J1371" s="51">
        <f t="shared" ca="1" si="163"/>
        <v>1</v>
      </c>
      <c r="K1371" s="47">
        <f t="shared" si="164"/>
        <v>76.680000000000007</v>
      </c>
      <c r="L1371" s="47">
        <f t="shared" si="165"/>
        <v>76.87</v>
      </c>
      <c r="M1371" s="47">
        <f t="shared" si="166"/>
        <v>74.55</v>
      </c>
      <c r="N1371" s="47">
        <f t="shared" si="167"/>
        <v>75.63</v>
      </c>
      <c r="O1371" s="48">
        <f t="shared" ca="1" si="168"/>
        <v>435491600</v>
      </c>
    </row>
    <row r="1372" spans="1:15" x14ac:dyDescent="0.25">
      <c r="A1372">
        <v>1357</v>
      </c>
      <c r="B1372" s="85">
        <v>39826</v>
      </c>
      <c r="C1372" s="47">
        <v>86.73</v>
      </c>
      <c r="D1372" s="47">
        <v>87.88</v>
      </c>
      <c r="E1372" s="47">
        <v>86.2</v>
      </c>
      <c r="F1372" s="47">
        <v>87.11</v>
      </c>
      <c r="G1372" s="48">
        <v>356432300</v>
      </c>
      <c r="H1372" s="47">
        <v>78.08</v>
      </c>
      <c r="I1372" s="51">
        <f t="shared" si="162"/>
        <v>0.89633796349443229</v>
      </c>
      <c r="J1372" s="51">
        <f t="shared" ca="1" si="163"/>
        <v>1</v>
      </c>
      <c r="K1372" s="47">
        <f t="shared" si="164"/>
        <v>77.739999999999995</v>
      </c>
      <c r="L1372" s="47">
        <f t="shared" si="165"/>
        <v>78.77</v>
      </c>
      <c r="M1372" s="47">
        <f t="shared" si="166"/>
        <v>77.260000000000005</v>
      </c>
      <c r="N1372" s="47">
        <f t="shared" si="167"/>
        <v>78.08</v>
      </c>
      <c r="O1372" s="48">
        <f t="shared" ca="1" si="168"/>
        <v>356432300</v>
      </c>
    </row>
    <row r="1373" spans="1:15" x14ac:dyDescent="0.25">
      <c r="A1373">
        <v>1358</v>
      </c>
      <c r="B1373" s="85">
        <v>39825</v>
      </c>
      <c r="C1373" s="47">
        <v>88.84</v>
      </c>
      <c r="D1373" s="47">
        <v>88.91</v>
      </c>
      <c r="E1373" s="47">
        <v>86.41</v>
      </c>
      <c r="F1373" s="47">
        <v>86.95</v>
      </c>
      <c r="G1373" s="48">
        <v>277858500</v>
      </c>
      <c r="H1373" s="47">
        <v>77.94</v>
      </c>
      <c r="I1373" s="51">
        <f t="shared" si="162"/>
        <v>0.89637722829212185</v>
      </c>
      <c r="J1373" s="51">
        <f t="shared" ca="1" si="163"/>
        <v>1</v>
      </c>
      <c r="K1373" s="47">
        <f t="shared" si="164"/>
        <v>79.63</v>
      </c>
      <c r="L1373" s="47">
        <f t="shared" si="165"/>
        <v>79.7</v>
      </c>
      <c r="M1373" s="47">
        <f t="shared" si="166"/>
        <v>77.459999999999994</v>
      </c>
      <c r="N1373" s="47">
        <f t="shared" si="167"/>
        <v>77.94</v>
      </c>
      <c r="O1373" s="48">
        <f t="shared" ca="1" si="168"/>
        <v>277858500</v>
      </c>
    </row>
    <row r="1374" spans="1:15" x14ac:dyDescent="0.25">
      <c r="A1374">
        <v>1359</v>
      </c>
      <c r="B1374" s="85">
        <v>39822</v>
      </c>
      <c r="C1374" s="47">
        <v>91.16</v>
      </c>
      <c r="D1374" s="47">
        <v>91.32</v>
      </c>
      <c r="E1374" s="47">
        <v>85.36</v>
      </c>
      <c r="F1374" s="47">
        <v>89.09</v>
      </c>
      <c r="G1374" s="48">
        <v>330953600</v>
      </c>
      <c r="H1374" s="47">
        <v>79.86</v>
      </c>
      <c r="I1374" s="51">
        <f t="shared" si="162"/>
        <v>0.89639690200920419</v>
      </c>
      <c r="J1374" s="51">
        <f t="shared" ca="1" si="163"/>
        <v>1</v>
      </c>
      <c r="K1374" s="47">
        <f t="shared" si="164"/>
        <v>81.72</v>
      </c>
      <c r="L1374" s="47">
        <f t="shared" si="165"/>
        <v>81.86</v>
      </c>
      <c r="M1374" s="47">
        <f t="shared" si="166"/>
        <v>76.52</v>
      </c>
      <c r="N1374" s="47">
        <f t="shared" si="167"/>
        <v>79.86</v>
      </c>
      <c r="O1374" s="48">
        <f t="shared" ca="1" si="168"/>
        <v>330953600</v>
      </c>
    </row>
    <row r="1375" spans="1:15" x14ac:dyDescent="0.25">
      <c r="A1375">
        <v>1360</v>
      </c>
      <c r="B1375" s="85">
        <v>39821</v>
      </c>
      <c r="C1375" s="47">
        <v>90.16</v>
      </c>
      <c r="D1375" s="47">
        <v>91.09</v>
      </c>
      <c r="E1375" s="47">
        <v>89.67</v>
      </c>
      <c r="F1375" s="47">
        <v>91.04</v>
      </c>
      <c r="G1375" s="48">
        <v>263834400</v>
      </c>
      <c r="H1375" s="47">
        <v>81.599999999999994</v>
      </c>
      <c r="I1375" s="51">
        <f t="shared" si="162"/>
        <v>0.89630931458699459</v>
      </c>
      <c r="J1375" s="51">
        <f t="shared" ca="1" si="163"/>
        <v>1</v>
      </c>
      <c r="K1375" s="47">
        <f t="shared" si="164"/>
        <v>80.81</v>
      </c>
      <c r="L1375" s="47">
        <f t="shared" si="165"/>
        <v>81.64</v>
      </c>
      <c r="M1375" s="47">
        <f t="shared" si="166"/>
        <v>80.37</v>
      </c>
      <c r="N1375" s="47">
        <f t="shared" si="167"/>
        <v>81.599999999999994</v>
      </c>
      <c r="O1375" s="48">
        <f t="shared" ca="1" si="168"/>
        <v>263834400</v>
      </c>
    </row>
    <row r="1376" spans="1:15" x14ac:dyDescent="0.25">
      <c r="A1376">
        <v>1361</v>
      </c>
      <c r="B1376" s="85">
        <v>39820</v>
      </c>
      <c r="C1376" s="47">
        <v>92</v>
      </c>
      <c r="D1376" s="47">
        <v>92.26</v>
      </c>
      <c r="E1376" s="47">
        <v>90.2</v>
      </c>
      <c r="F1376" s="47">
        <v>90.67</v>
      </c>
      <c r="G1376" s="48">
        <v>280899200</v>
      </c>
      <c r="H1376" s="47">
        <v>81.27</v>
      </c>
      <c r="I1376" s="51">
        <f t="shared" si="162"/>
        <v>0.89632734090658428</v>
      </c>
      <c r="J1376" s="51">
        <f t="shared" ca="1" si="163"/>
        <v>1</v>
      </c>
      <c r="K1376" s="47">
        <f t="shared" si="164"/>
        <v>82.46</v>
      </c>
      <c r="L1376" s="47">
        <f t="shared" si="165"/>
        <v>82.7</v>
      </c>
      <c r="M1376" s="47">
        <f t="shared" si="166"/>
        <v>80.849999999999994</v>
      </c>
      <c r="N1376" s="47">
        <f t="shared" si="167"/>
        <v>81.27</v>
      </c>
      <c r="O1376" s="48">
        <f t="shared" ca="1" si="168"/>
        <v>280899200</v>
      </c>
    </row>
    <row r="1377" spans="1:15" x14ac:dyDescent="0.25">
      <c r="A1377">
        <v>1362</v>
      </c>
      <c r="B1377" s="85">
        <v>39819</v>
      </c>
      <c r="C1377" s="47">
        <v>93.64</v>
      </c>
      <c r="D1377" s="47">
        <v>94.45</v>
      </c>
      <c r="E1377" s="47">
        <v>92.68</v>
      </c>
      <c r="F1377" s="47">
        <v>93.47</v>
      </c>
      <c r="G1377" s="48">
        <v>328260900</v>
      </c>
      <c r="H1377" s="47">
        <v>83.78</v>
      </c>
      <c r="I1377" s="51">
        <f t="shared" si="162"/>
        <v>0.89633037338183374</v>
      </c>
      <c r="J1377" s="51">
        <f t="shared" ca="1" si="163"/>
        <v>1</v>
      </c>
      <c r="K1377" s="47">
        <f t="shared" si="164"/>
        <v>83.93</v>
      </c>
      <c r="L1377" s="47">
        <f t="shared" si="165"/>
        <v>84.66</v>
      </c>
      <c r="M1377" s="47">
        <f t="shared" si="166"/>
        <v>83.07</v>
      </c>
      <c r="N1377" s="47">
        <f t="shared" si="167"/>
        <v>83.78</v>
      </c>
      <c r="O1377" s="48">
        <f t="shared" ca="1" si="168"/>
        <v>328260900</v>
      </c>
    </row>
    <row r="1378" spans="1:15" x14ac:dyDescent="0.25">
      <c r="A1378">
        <v>1363</v>
      </c>
      <c r="B1378" s="85">
        <v>39818</v>
      </c>
      <c r="C1378" s="47">
        <v>92.63</v>
      </c>
      <c r="D1378" s="47">
        <v>93.66</v>
      </c>
      <c r="E1378" s="47">
        <v>91.89</v>
      </c>
      <c r="F1378" s="47">
        <v>92.85</v>
      </c>
      <c r="G1378" s="48">
        <v>240349700</v>
      </c>
      <c r="H1378" s="47">
        <v>83.23</v>
      </c>
      <c r="I1378" s="51">
        <f t="shared" si="162"/>
        <v>0.89639203015616598</v>
      </c>
      <c r="J1378" s="51">
        <f t="shared" ca="1" si="163"/>
        <v>1</v>
      </c>
      <c r="K1378" s="47">
        <f t="shared" si="164"/>
        <v>83.03</v>
      </c>
      <c r="L1378" s="47">
        <f t="shared" si="165"/>
        <v>83.96</v>
      </c>
      <c r="M1378" s="47">
        <f t="shared" si="166"/>
        <v>82.37</v>
      </c>
      <c r="N1378" s="47">
        <f t="shared" si="167"/>
        <v>83.23</v>
      </c>
      <c r="O1378" s="48">
        <f t="shared" ca="1" si="168"/>
        <v>240349700</v>
      </c>
    </row>
    <row r="1379" spans="1:15" x14ac:dyDescent="0.25">
      <c r="A1379">
        <v>1364</v>
      </c>
      <c r="B1379" s="85">
        <v>39815</v>
      </c>
      <c r="C1379" s="47">
        <v>90.44</v>
      </c>
      <c r="D1379" s="47">
        <v>93.44</v>
      </c>
      <c r="E1379" s="47">
        <v>89.85</v>
      </c>
      <c r="F1379" s="47">
        <v>92.96</v>
      </c>
      <c r="G1379" s="48">
        <v>227566300</v>
      </c>
      <c r="H1379" s="47">
        <v>83.33</v>
      </c>
      <c r="I1379" s="51">
        <f t="shared" si="162"/>
        <v>0.89640705679862309</v>
      </c>
      <c r="J1379" s="51">
        <f t="shared" ca="1" si="163"/>
        <v>1</v>
      </c>
      <c r="K1379" s="47">
        <f t="shared" si="164"/>
        <v>81.069999999999993</v>
      </c>
      <c r="L1379" s="47">
        <f t="shared" si="165"/>
        <v>83.76</v>
      </c>
      <c r="M1379" s="47">
        <f t="shared" si="166"/>
        <v>80.540000000000006</v>
      </c>
      <c r="N1379" s="47">
        <f t="shared" si="167"/>
        <v>83.33</v>
      </c>
      <c r="O1379" s="48">
        <f t="shared" ca="1" si="168"/>
        <v>227566300</v>
      </c>
    </row>
    <row r="1380" spans="1:15" x14ac:dyDescent="0.25">
      <c r="A1380">
        <v>1365</v>
      </c>
      <c r="B1380" s="85">
        <v>39813</v>
      </c>
      <c r="C1380" s="47">
        <v>89.08</v>
      </c>
      <c r="D1380" s="47">
        <v>90.97</v>
      </c>
      <c r="E1380" s="47">
        <v>88.87</v>
      </c>
      <c r="F1380" s="47">
        <v>90.24</v>
      </c>
      <c r="G1380" s="48">
        <v>193987200</v>
      </c>
      <c r="H1380" s="47">
        <v>80.89</v>
      </c>
      <c r="I1380" s="51">
        <f t="shared" si="162"/>
        <v>0.89638741134751776</v>
      </c>
      <c r="J1380" s="51">
        <f t="shared" ca="1" si="163"/>
        <v>1</v>
      </c>
      <c r="K1380" s="47">
        <f t="shared" si="164"/>
        <v>79.849999999999994</v>
      </c>
      <c r="L1380" s="47">
        <f t="shared" si="165"/>
        <v>81.540000000000006</v>
      </c>
      <c r="M1380" s="47">
        <f t="shared" si="166"/>
        <v>79.66</v>
      </c>
      <c r="N1380" s="47">
        <f t="shared" si="167"/>
        <v>80.89</v>
      </c>
      <c r="O1380" s="48">
        <f t="shared" ca="1" si="168"/>
        <v>193987200</v>
      </c>
    </row>
    <row r="1381" spans="1:15" x14ac:dyDescent="0.25">
      <c r="A1381">
        <v>1366</v>
      </c>
      <c r="B1381" s="85">
        <v>39812</v>
      </c>
      <c r="C1381" s="47">
        <v>87.51</v>
      </c>
      <c r="D1381" s="47">
        <v>89.05</v>
      </c>
      <c r="E1381" s="47">
        <v>86.88</v>
      </c>
      <c r="F1381" s="47">
        <v>88.97</v>
      </c>
      <c r="G1381" s="48">
        <v>168256300</v>
      </c>
      <c r="H1381" s="47">
        <v>79.75</v>
      </c>
      <c r="I1381" s="51">
        <f t="shared" si="162"/>
        <v>0.89636956277396873</v>
      </c>
      <c r="J1381" s="51">
        <f t="shared" ca="1" si="163"/>
        <v>1</v>
      </c>
      <c r="K1381" s="47">
        <f t="shared" si="164"/>
        <v>78.44</v>
      </c>
      <c r="L1381" s="47">
        <f t="shared" si="165"/>
        <v>79.819999999999993</v>
      </c>
      <c r="M1381" s="47">
        <f t="shared" si="166"/>
        <v>77.88</v>
      </c>
      <c r="N1381" s="47">
        <f t="shared" si="167"/>
        <v>79.75</v>
      </c>
      <c r="O1381" s="48">
        <f t="shared" ca="1" si="168"/>
        <v>168256300</v>
      </c>
    </row>
    <row r="1382" spans="1:15" x14ac:dyDescent="0.25">
      <c r="A1382">
        <v>1367</v>
      </c>
      <c r="B1382" s="85">
        <v>39811</v>
      </c>
      <c r="C1382" s="47">
        <v>87.24</v>
      </c>
      <c r="D1382" s="47">
        <v>87.33</v>
      </c>
      <c r="E1382" s="47">
        <v>85.6</v>
      </c>
      <c r="F1382" s="47">
        <v>86.91</v>
      </c>
      <c r="G1382" s="48">
        <v>127795900</v>
      </c>
      <c r="H1382" s="47">
        <v>77.900000000000006</v>
      </c>
      <c r="I1382" s="51">
        <f t="shared" si="162"/>
        <v>0.89632953630192158</v>
      </c>
      <c r="J1382" s="51">
        <f t="shared" ca="1" si="163"/>
        <v>1</v>
      </c>
      <c r="K1382" s="47">
        <f t="shared" si="164"/>
        <v>78.2</v>
      </c>
      <c r="L1382" s="47">
        <f t="shared" si="165"/>
        <v>78.28</v>
      </c>
      <c r="M1382" s="47">
        <f t="shared" si="166"/>
        <v>76.73</v>
      </c>
      <c r="N1382" s="47">
        <f t="shared" si="167"/>
        <v>77.900000000000006</v>
      </c>
      <c r="O1382" s="48">
        <f t="shared" ca="1" si="168"/>
        <v>127795900</v>
      </c>
    </row>
    <row r="1383" spans="1:15" x14ac:dyDescent="0.25">
      <c r="A1383">
        <v>1368</v>
      </c>
      <c r="B1383" s="85">
        <v>39808</v>
      </c>
      <c r="C1383" s="47">
        <v>87.24</v>
      </c>
      <c r="D1383" s="47">
        <v>87.3</v>
      </c>
      <c r="E1383" s="47">
        <v>86.5</v>
      </c>
      <c r="F1383" s="47">
        <v>87.16</v>
      </c>
      <c r="G1383" s="48">
        <v>74767700</v>
      </c>
      <c r="H1383" s="47">
        <v>78.13</v>
      </c>
      <c r="I1383" s="51">
        <f t="shared" si="162"/>
        <v>0.89639743001376782</v>
      </c>
      <c r="J1383" s="51">
        <f t="shared" ca="1" si="163"/>
        <v>1</v>
      </c>
      <c r="K1383" s="47">
        <f t="shared" si="164"/>
        <v>78.2</v>
      </c>
      <c r="L1383" s="47">
        <f t="shared" si="165"/>
        <v>78.260000000000005</v>
      </c>
      <c r="M1383" s="47">
        <f t="shared" si="166"/>
        <v>77.540000000000006</v>
      </c>
      <c r="N1383" s="47">
        <f t="shared" si="167"/>
        <v>78.13</v>
      </c>
      <c r="O1383" s="48">
        <f t="shared" ca="1" si="168"/>
        <v>74767700</v>
      </c>
    </row>
    <row r="1384" spans="1:15" x14ac:dyDescent="0.25">
      <c r="A1384">
        <v>1369</v>
      </c>
      <c r="B1384" s="85">
        <v>39806</v>
      </c>
      <c r="C1384" s="47">
        <v>86.45</v>
      </c>
      <c r="D1384" s="47">
        <v>86.87</v>
      </c>
      <c r="E1384" s="47">
        <v>86</v>
      </c>
      <c r="F1384" s="47">
        <v>86.66</v>
      </c>
      <c r="G1384" s="48">
        <v>62061600</v>
      </c>
      <c r="H1384" s="47">
        <v>77.680000000000007</v>
      </c>
      <c r="I1384" s="51">
        <f t="shared" si="162"/>
        <v>0.89637664435725839</v>
      </c>
      <c r="J1384" s="51">
        <f t="shared" ca="1" si="163"/>
        <v>1</v>
      </c>
      <c r="K1384" s="47">
        <f t="shared" si="164"/>
        <v>77.489999999999995</v>
      </c>
      <c r="L1384" s="47">
        <f t="shared" si="165"/>
        <v>77.87</v>
      </c>
      <c r="M1384" s="47">
        <f t="shared" si="166"/>
        <v>77.09</v>
      </c>
      <c r="N1384" s="47">
        <f t="shared" si="167"/>
        <v>77.680000000000007</v>
      </c>
      <c r="O1384" s="48">
        <f t="shared" ca="1" si="168"/>
        <v>62061600</v>
      </c>
    </row>
    <row r="1385" spans="1:15" x14ac:dyDescent="0.25">
      <c r="A1385">
        <v>1370</v>
      </c>
      <c r="B1385" s="85">
        <v>39805</v>
      </c>
      <c r="C1385" s="47">
        <v>87.53</v>
      </c>
      <c r="D1385" s="47">
        <v>87.93</v>
      </c>
      <c r="E1385" s="47">
        <v>85.8</v>
      </c>
      <c r="F1385" s="47">
        <v>86.16</v>
      </c>
      <c r="G1385" s="48">
        <v>221625200</v>
      </c>
      <c r="H1385" s="47">
        <v>77.23</v>
      </c>
      <c r="I1385" s="51">
        <f t="shared" si="162"/>
        <v>0.89635561745589609</v>
      </c>
      <c r="J1385" s="51">
        <f t="shared" ca="1" si="163"/>
        <v>1</v>
      </c>
      <c r="K1385" s="47">
        <f t="shared" si="164"/>
        <v>78.459999999999994</v>
      </c>
      <c r="L1385" s="47">
        <f t="shared" si="165"/>
        <v>78.819999999999993</v>
      </c>
      <c r="M1385" s="47">
        <f t="shared" si="166"/>
        <v>76.91</v>
      </c>
      <c r="N1385" s="47">
        <f t="shared" si="167"/>
        <v>77.23</v>
      </c>
      <c r="O1385" s="48">
        <f t="shared" ca="1" si="168"/>
        <v>221625200</v>
      </c>
    </row>
    <row r="1386" spans="1:15" x14ac:dyDescent="0.25">
      <c r="A1386">
        <v>1371</v>
      </c>
      <c r="B1386" s="85">
        <v>39804</v>
      </c>
      <c r="C1386" s="47">
        <v>88.58</v>
      </c>
      <c r="D1386" s="47">
        <v>88.67</v>
      </c>
      <c r="E1386" s="47">
        <v>85.49</v>
      </c>
      <c r="F1386" s="47">
        <v>87.06</v>
      </c>
      <c r="G1386" s="48">
        <v>243759500</v>
      </c>
      <c r="H1386" s="47">
        <v>78.040000000000006</v>
      </c>
      <c r="I1386" s="51">
        <f t="shared" si="162"/>
        <v>0.89639329198254081</v>
      </c>
      <c r="J1386" s="51">
        <f t="shared" ca="1" si="163"/>
        <v>1</v>
      </c>
      <c r="K1386" s="47">
        <f t="shared" si="164"/>
        <v>79.400000000000006</v>
      </c>
      <c r="L1386" s="47">
        <f t="shared" si="165"/>
        <v>79.48</v>
      </c>
      <c r="M1386" s="47">
        <f t="shared" si="166"/>
        <v>76.63</v>
      </c>
      <c r="N1386" s="47">
        <f t="shared" si="167"/>
        <v>78.040000000000006</v>
      </c>
      <c r="O1386" s="48">
        <f t="shared" ca="1" si="168"/>
        <v>243759500</v>
      </c>
    </row>
    <row r="1387" spans="1:15" x14ac:dyDescent="0.25">
      <c r="A1387">
        <v>1372</v>
      </c>
      <c r="B1387" s="85">
        <v>39801</v>
      </c>
      <c r="C1387" s="47">
        <v>89.1</v>
      </c>
      <c r="D1387" s="47">
        <v>90.62</v>
      </c>
      <c r="E1387" s="47">
        <v>88.09</v>
      </c>
      <c r="F1387" s="47">
        <v>88.19</v>
      </c>
      <c r="G1387" s="48">
        <v>301451300</v>
      </c>
      <c r="H1387" s="47">
        <v>79.05</v>
      </c>
      <c r="I1387" s="51">
        <f t="shared" si="162"/>
        <v>0.89636013153418759</v>
      </c>
      <c r="J1387" s="51">
        <f t="shared" ca="1" si="163"/>
        <v>1</v>
      </c>
      <c r="K1387" s="47">
        <f t="shared" si="164"/>
        <v>79.87</v>
      </c>
      <c r="L1387" s="47">
        <f t="shared" si="165"/>
        <v>81.23</v>
      </c>
      <c r="M1387" s="47">
        <f t="shared" si="166"/>
        <v>78.959999999999994</v>
      </c>
      <c r="N1387" s="47">
        <f t="shared" si="167"/>
        <v>79.05</v>
      </c>
      <c r="O1387" s="48">
        <f t="shared" ca="1" si="168"/>
        <v>301451300</v>
      </c>
    </row>
    <row r="1388" spans="1:15" x14ac:dyDescent="0.25">
      <c r="A1388">
        <v>1373</v>
      </c>
      <c r="B1388" s="85">
        <v>39800</v>
      </c>
      <c r="C1388" s="47">
        <v>91.4</v>
      </c>
      <c r="D1388" s="47">
        <v>91.67</v>
      </c>
      <c r="E1388" s="47">
        <v>88.21</v>
      </c>
      <c r="F1388" s="47">
        <v>89.29</v>
      </c>
      <c r="G1388" s="48">
        <v>374673300</v>
      </c>
      <c r="H1388" s="47">
        <v>79.39</v>
      </c>
      <c r="I1388" s="51">
        <f t="shared" si="162"/>
        <v>0.88912532198454464</v>
      </c>
      <c r="J1388" s="51">
        <f t="shared" ca="1" si="163"/>
        <v>1</v>
      </c>
      <c r="K1388" s="47">
        <f t="shared" si="164"/>
        <v>81.27</v>
      </c>
      <c r="L1388" s="47">
        <f t="shared" si="165"/>
        <v>81.510000000000005</v>
      </c>
      <c r="M1388" s="47">
        <f t="shared" si="166"/>
        <v>78.430000000000007</v>
      </c>
      <c r="N1388" s="47">
        <f t="shared" si="167"/>
        <v>79.39</v>
      </c>
      <c r="O1388" s="48">
        <f t="shared" ca="1" si="168"/>
        <v>374673300</v>
      </c>
    </row>
    <row r="1389" spans="1:15" x14ac:dyDescent="0.25">
      <c r="A1389">
        <v>1374</v>
      </c>
      <c r="B1389" s="85">
        <v>39799</v>
      </c>
      <c r="C1389" s="47">
        <v>90.84</v>
      </c>
      <c r="D1389" s="47">
        <v>92.43</v>
      </c>
      <c r="E1389" s="47">
        <v>90.06</v>
      </c>
      <c r="F1389" s="47">
        <v>90.99</v>
      </c>
      <c r="G1389" s="48">
        <v>281819800</v>
      </c>
      <c r="H1389" s="47">
        <v>80.900000000000006</v>
      </c>
      <c r="I1389" s="51">
        <f t="shared" si="162"/>
        <v>0.88910869326299602</v>
      </c>
      <c r="J1389" s="51">
        <f t="shared" ca="1" si="163"/>
        <v>1</v>
      </c>
      <c r="K1389" s="47">
        <f t="shared" si="164"/>
        <v>80.77</v>
      </c>
      <c r="L1389" s="47">
        <f t="shared" si="165"/>
        <v>82.18</v>
      </c>
      <c r="M1389" s="47">
        <f t="shared" si="166"/>
        <v>80.069999999999993</v>
      </c>
      <c r="N1389" s="47">
        <f t="shared" si="167"/>
        <v>80.900000000000006</v>
      </c>
      <c r="O1389" s="48">
        <f t="shared" ca="1" si="168"/>
        <v>281819800</v>
      </c>
    </row>
    <row r="1390" spans="1:15" x14ac:dyDescent="0.25">
      <c r="A1390">
        <v>1375</v>
      </c>
      <c r="B1390" s="85">
        <v>39798</v>
      </c>
      <c r="C1390" s="47">
        <v>91.88</v>
      </c>
      <c r="D1390" s="47">
        <v>92.02</v>
      </c>
      <c r="E1390" s="47">
        <v>88.18</v>
      </c>
      <c r="F1390" s="47">
        <v>91.88</v>
      </c>
      <c r="G1390" s="48">
        <v>377699500</v>
      </c>
      <c r="H1390" s="47">
        <v>81.69</v>
      </c>
      <c r="I1390" s="51">
        <f t="shared" si="162"/>
        <v>0.88909447104919459</v>
      </c>
      <c r="J1390" s="51">
        <f t="shared" ca="1" si="163"/>
        <v>1</v>
      </c>
      <c r="K1390" s="47">
        <f t="shared" si="164"/>
        <v>81.69</v>
      </c>
      <c r="L1390" s="47">
        <f t="shared" si="165"/>
        <v>81.81</v>
      </c>
      <c r="M1390" s="47">
        <f t="shared" si="166"/>
        <v>78.400000000000006</v>
      </c>
      <c r="N1390" s="47">
        <f t="shared" si="167"/>
        <v>81.69</v>
      </c>
      <c r="O1390" s="48">
        <f t="shared" ca="1" si="168"/>
        <v>377699500</v>
      </c>
    </row>
    <row r="1391" spans="1:15" x14ac:dyDescent="0.25">
      <c r="A1391">
        <v>1376</v>
      </c>
      <c r="B1391" s="85">
        <v>39797</v>
      </c>
      <c r="C1391" s="47">
        <v>89.02</v>
      </c>
      <c r="D1391" s="47">
        <v>89.15</v>
      </c>
      <c r="E1391" s="47">
        <v>86.29</v>
      </c>
      <c r="F1391" s="47">
        <v>87.75</v>
      </c>
      <c r="G1391" s="48">
        <v>256694200</v>
      </c>
      <c r="H1391" s="47">
        <v>78.02</v>
      </c>
      <c r="I1391" s="51">
        <f t="shared" si="162"/>
        <v>0.88911680911680913</v>
      </c>
      <c r="J1391" s="51">
        <f t="shared" ca="1" si="163"/>
        <v>1</v>
      </c>
      <c r="K1391" s="47">
        <f t="shared" si="164"/>
        <v>79.150000000000006</v>
      </c>
      <c r="L1391" s="47">
        <f t="shared" si="165"/>
        <v>79.260000000000005</v>
      </c>
      <c r="M1391" s="47">
        <f t="shared" si="166"/>
        <v>76.72</v>
      </c>
      <c r="N1391" s="47">
        <f t="shared" si="167"/>
        <v>78.02</v>
      </c>
      <c r="O1391" s="48">
        <f t="shared" ca="1" si="168"/>
        <v>256694200</v>
      </c>
    </row>
    <row r="1392" spans="1:15" x14ac:dyDescent="0.25">
      <c r="A1392">
        <v>1377</v>
      </c>
      <c r="B1392" s="85">
        <v>39794</v>
      </c>
      <c r="C1392" s="47">
        <v>85.55</v>
      </c>
      <c r="D1392" s="47">
        <v>89.07</v>
      </c>
      <c r="E1392" s="47">
        <v>85.2</v>
      </c>
      <c r="F1392" s="47">
        <v>88.99</v>
      </c>
      <c r="G1392" s="48">
        <v>415060400</v>
      </c>
      <c r="H1392" s="47">
        <v>79.12</v>
      </c>
      <c r="I1392" s="51">
        <f t="shared" si="162"/>
        <v>0.88908866164737621</v>
      </c>
      <c r="J1392" s="51">
        <f t="shared" ca="1" si="163"/>
        <v>1</v>
      </c>
      <c r="K1392" s="47">
        <f t="shared" si="164"/>
        <v>76.06</v>
      </c>
      <c r="L1392" s="47">
        <f t="shared" si="165"/>
        <v>79.19</v>
      </c>
      <c r="M1392" s="47">
        <f t="shared" si="166"/>
        <v>75.75</v>
      </c>
      <c r="N1392" s="47">
        <f t="shared" si="167"/>
        <v>79.12</v>
      </c>
      <c r="O1392" s="48">
        <f t="shared" ca="1" si="168"/>
        <v>415060400</v>
      </c>
    </row>
    <row r="1393" spans="1:15" x14ac:dyDescent="0.25">
      <c r="A1393">
        <v>1378</v>
      </c>
      <c r="B1393" s="85">
        <v>39793</v>
      </c>
      <c r="C1393" s="47">
        <v>89.54</v>
      </c>
      <c r="D1393" s="47">
        <v>91</v>
      </c>
      <c r="E1393" s="47">
        <v>87.37</v>
      </c>
      <c r="F1393" s="47">
        <v>87.94</v>
      </c>
      <c r="G1393" s="48">
        <v>365061000</v>
      </c>
      <c r="H1393" s="47">
        <v>78.19</v>
      </c>
      <c r="I1393" s="51">
        <f t="shared" si="162"/>
        <v>0.88912895155788041</v>
      </c>
      <c r="J1393" s="51">
        <f t="shared" ca="1" si="163"/>
        <v>1</v>
      </c>
      <c r="K1393" s="47">
        <f t="shared" si="164"/>
        <v>79.61</v>
      </c>
      <c r="L1393" s="47">
        <f t="shared" si="165"/>
        <v>80.91</v>
      </c>
      <c r="M1393" s="47">
        <f t="shared" si="166"/>
        <v>77.680000000000007</v>
      </c>
      <c r="N1393" s="47">
        <f t="shared" si="167"/>
        <v>78.19</v>
      </c>
      <c r="O1393" s="48">
        <f t="shared" ca="1" si="168"/>
        <v>365061000</v>
      </c>
    </row>
    <row r="1394" spans="1:15" x14ac:dyDescent="0.25">
      <c r="A1394">
        <v>1379</v>
      </c>
      <c r="B1394" s="85">
        <v>39792</v>
      </c>
      <c r="C1394" s="47">
        <v>90.32</v>
      </c>
      <c r="D1394" s="47">
        <v>91.36</v>
      </c>
      <c r="E1394" s="47">
        <v>89</v>
      </c>
      <c r="F1394" s="47">
        <v>90.11</v>
      </c>
      <c r="G1394" s="48">
        <v>396187400</v>
      </c>
      <c r="H1394" s="47">
        <v>80.12</v>
      </c>
      <c r="I1394" s="51">
        <f t="shared" si="162"/>
        <v>0.88913550105426709</v>
      </c>
      <c r="J1394" s="51">
        <f t="shared" ca="1" si="163"/>
        <v>1</v>
      </c>
      <c r="K1394" s="47">
        <f t="shared" si="164"/>
        <v>80.31</v>
      </c>
      <c r="L1394" s="47">
        <f t="shared" si="165"/>
        <v>81.23</v>
      </c>
      <c r="M1394" s="47">
        <f t="shared" si="166"/>
        <v>79.13</v>
      </c>
      <c r="N1394" s="47">
        <f t="shared" si="167"/>
        <v>80.12</v>
      </c>
      <c r="O1394" s="48">
        <f t="shared" ca="1" si="168"/>
        <v>396187400</v>
      </c>
    </row>
    <row r="1395" spans="1:15" x14ac:dyDescent="0.25">
      <c r="A1395">
        <v>1380</v>
      </c>
      <c r="B1395" s="85">
        <v>39791</v>
      </c>
      <c r="C1395" s="47">
        <v>90.37</v>
      </c>
      <c r="D1395" s="47">
        <v>92.13</v>
      </c>
      <c r="E1395" s="47">
        <v>88.98</v>
      </c>
      <c r="F1395" s="47">
        <v>89.5</v>
      </c>
      <c r="G1395" s="48">
        <v>370790000</v>
      </c>
      <c r="H1395" s="47">
        <v>79.58</v>
      </c>
      <c r="I1395" s="51">
        <f t="shared" si="162"/>
        <v>0.88916201117318439</v>
      </c>
      <c r="J1395" s="51">
        <f t="shared" ca="1" si="163"/>
        <v>1</v>
      </c>
      <c r="K1395" s="47">
        <f t="shared" si="164"/>
        <v>80.349999999999994</v>
      </c>
      <c r="L1395" s="47">
        <f t="shared" si="165"/>
        <v>81.92</v>
      </c>
      <c r="M1395" s="47">
        <f t="shared" si="166"/>
        <v>79.12</v>
      </c>
      <c r="N1395" s="47">
        <f t="shared" si="167"/>
        <v>79.58</v>
      </c>
      <c r="O1395" s="48">
        <f t="shared" ca="1" si="168"/>
        <v>370790000</v>
      </c>
    </row>
    <row r="1396" spans="1:15" x14ac:dyDescent="0.25">
      <c r="A1396">
        <v>1381</v>
      </c>
      <c r="B1396" s="85">
        <v>39790</v>
      </c>
      <c r="C1396" s="47">
        <v>90.34</v>
      </c>
      <c r="D1396" s="47">
        <v>92.38</v>
      </c>
      <c r="E1396" s="47">
        <v>88.08</v>
      </c>
      <c r="F1396" s="47">
        <v>91</v>
      </c>
      <c r="G1396" s="48">
        <v>412859300</v>
      </c>
      <c r="H1396" s="47">
        <v>80.91</v>
      </c>
      <c r="I1396" s="51">
        <f t="shared" si="162"/>
        <v>0.88912087912087912</v>
      </c>
      <c r="J1396" s="51">
        <f t="shared" ca="1" si="163"/>
        <v>1</v>
      </c>
      <c r="K1396" s="47">
        <f t="shared" si="164"/>
        <v>80.319999999999993</v>
      </c>
      <c r="L1396" s="47">
        <f t="shared" si="165"/>
        <v>82.14</v>
      </c>
      <c r="M1396" s="47">
        <f t="shared" si="166"/>
        <v>78.31</v>
      </c>
      <c r="N1396" s="47">
        <f t="shared" si="167"/>
        <v>80.91</v>
      </c>
      <c r="O1396" s="48">
        <f t="shared" ca="1" si="168"/>
        <v>412859300</v>
      </c>
    </row>
    <row r="1397" spans="1:15" x14ac:dyDescent="0.25">
      <c r="A1397">
        <v>1382</v>
      </c>
      <c r="B1397" s="85">
        <v>39787</v>
      </c>
      <c r="C1397" s="47">
        <v>83.65</v>
      </c>
      <c r="D1397" s="47">
        <v>88.42</v>
      </c>
      <c r="E1397" s="47">
        <v>82.24</v>
      </c>
      <c r="F1397" s="47">
        <v>87.93</v>
      </c>
      <c r="G1397" s="48">
        <v>471905300</v>
      </c>
      <c r="H1397" s="47">
        <v>78.180000000000007</v>
      </c>
      <c r="I1397" s="51">
        <f t="shared" si="162"/>
        <v>0.88911634254520644</v>
      </c>
      <c r="J1397" s="51">
        <f t="shared" ca="1" si="163"/>
        <v>1</v>
      </c>
      <c r="K1397" s="47">
        <f t="shared" si="164"/>
        <v>74.37</v>
      </c>
      <c r="L1397" s="47">
        <f t="shared" si="165"/>
        <v>78.62</v>
      </c>
      <c r="M1397" s="47">
        <f t="shared" si="166"/>
        <v>73.12</v>
      </c>
      <c r="N1397" s="47">
        <f t="shared" si="167"/>
        <v>78.180000000000007</v>
      </c>
      <c r="O1397" s="48">
        <f t="shared" ca="1" si="168"/>
        <v>471905300</v>
      </c>
    </row>
    <row r="1398" spans="1:15" x14ac:dyDescent="0.25">
      <c r="A1398">
        <v>1383</v>
      </c>
      <c r="B1398" s="85">
        <v>39786</v>
      </c>
      <c r="C1398" s="47">
        <v>86.06</v>
      </c>
      <c r="D1398" s="47">
        <v>88.05</v>
      </c>
      <c r="E1398" s="47">
        <v>83.74</v>
      </c>
      <c r="F1398" s="47">
        <v>85.3</v>
      </c>
      <c r="G1398" s="48">
        <v>444173800</v>
      </c>
      <c r="H1398" s="47">
        <v>75.84</v>
      </c>
      <c r="I1398" s="51">
        <f t="shared" si="162"/>
        <v>0.88909730363423223</v>
      </c>
      <c r="J1398" s="51">
        <f t="shared" ca="1" si="163"/>
        <v>1</v>
      </c>
      <c r="K1398" s="47">
        <f t="shared" si="164"/>
        <v>76.52</v>
      </c>
      <c r="L1398" s="47">
        <f t="shared" si="165"/>
        <v>78.290000000000006</v>
      </c>
      <c r="M1398" s="47">
        <f t="shared" si="166"/>
        <v>74.45</v>
      </c>
      <c r="N1398" s="47">
        <f t="shared" si="167"/>
        <v>75.84</v>
      </c>
      <c r="O1398" s="48">
        <f t="shared" ca="1" si="168"/>
        <v>444173800</v>
      </c>
    </row>
    <row r="1399" spans="1:15" x14ac:dyDescent="0.25">
      <c r="A1399">
        <v>1384</v>
      </c>
      <c r="B1399" s="85">
        <v>39785</v>
      </c>
      <c r="C1399" s="47">
        <v>83.4</v>
      </c>
      <c r="D1399" s="47">
        <v>87.83</v>
      </c>
      <c r="E1399" s="47">
        <v>83.14</v>
      </c>
      <c r="F1399" s="47">
        <v>87.32</v>
      </c>
      <c r="G1399" s="48">
        <v>519863500</v>
      </c>
      <c r="H1399" s="47">
        <v>77.64</v>
      </c>
      <c r="I1399" s="51">
        <f t="shared" si="162"/>
        <v>0.88914338066880449</v>
      </c>
      <c r="J1399" s="51">
        <f t="shared" ca="1" si="163"/>
        <v>1</v>
      </c>
      <c r="K1399" s="47">
        <f t="shared" si="164"/>
        <v>74.150000000000006</v>
      </c>
      <c r="L1399" s="47">
        <f t="shared" si="165"/>
        <v>78.09</v>
      </c>
      <c r="M1399" s="47">
        <f t="shared" si="166"/>
        <v>73.92</v>
      </c>
      <c r="N1399" s="47">
        <f t="shared" si="167"/>
        <v>77.64</v>
      </c>
      <c r="O1399" s="48">
        <f t="shared" ca="1" si="168"/>
        <v>519863500</v>
      </c>
    </row>
    <row r="1400" spans="1:15" x14ac:dyDescent="0.25">
      <c r="A1400">
        <v>1385</v>
      </c>
      <c r="B1400" s="85">
        <v>39784</v>
      </c>
      <c r="C1400" s="47">
        <v>83.47</v>
      </c>
      <c r="D1400" s="47">
        <v>85.49</v>
      </c>
      <c r="E1400" s="47">
        <v>82.04</v>
      </c>
      <c r="F1400" s="47">
        <v>85.27</v>
      </c>
      <c r="G1400" s="48">
        <v>469508400</v>
      </c>
      <c r="H1400" s="47">
        <v>75.819999999999993</v>
      </c>
      <c r="I1400" s="51">
        <f t="shared" si="162"/>
        <v>0.88917555998592701</v>
      </c>
      <c r="J1400" s="51">
        <f t="shared" ca="1" si="163"/>
        <v>1</v>
      </c>
      <c r="K1400" s="47">
        <f t="shared" si="164"/>
        <v>74.22</v>
      </c>
      <c r="L1400" s="47">
        <f t="shared" si="165"/>
        <v>76.02</v>
      </c>
      <c r="M1400" s="47">
        <f t="shared" si="166"/>
        <v>72.95</v>
      </c>
      <c r="N1400" s="47">
        <f t="shared" si="167"/>
        <v>75.819999999999993</v>
      </c>
      <c r="O1400" s="48">
        <f t="shared" ca="1" si="168"/>
        <v>469508400</v>
      </c>
    </row>
    <row r="1401" spans="1:15" x14ac:dyDescent="0.25">
      <c r="A1401">
        <v>1386</v>
      </c>
      <c r="B1401" s="85">
        <v>39783</v>
      </c>
      <c r="C1401" s="47">
        <v>87.51</v>
      </c>
      <c r="D1401" s="47">
        <v>87.55</v>
      </c>
      <c r="E1401" s="47">
        <v>81.86</v>
      </c>
      <c r="F1401" s="47">
        <v>82.11</v>
      </c>
      <c r="G1401" s="48">
        <v>369927100</v>
      </c>
      <c r="H1401" s="47">
        <v>73.010000000000005</v>
      </c>
      <c r="I1401" s="51">
        <f t="shared" si="162"/>
        <v>0.88917306052855927</v>
      </c>
      <c r="J1401" s="51">
        <f t="shared" ca="1" si="163"/>
        <v>1</v>
      </c>
      <c r="K1401" s="47">
        <f t="shared" si="164"/>
        <v>77.81</v>
      </c>
      <c r="L1401" s="47">
        <f t="shared" si="165"/>
        <v>77.849999999999994</v>
      </c>
      <c r="M1401" s="47">
        <f t="shared" si="166"/>
        <v>72.790000000000006</v>
      </c>
      <c r="N1401" s="47">
        <f t="shared" si="167"/>
        <v>73.010000000000005</v>
      </c>
      <c r="O1401" s="48">
        <f t="shared" ca="1" si="168"/>
        <v>369927100</v>
      </c>
    </row>
    <row r="1402" spans="1:15" x14ac:dyDescent="0.25">
      <c r="A1402">
        <v>1387</v>
      </c>
      <c r="B1402" s="85">
        <v>39780</v>
      </c>
      <c r="C1402" s="47">
        <v>88.63</v>
      </c>
      <c r="D1402" s="47">
        <v>90.13</v>
      </c>
      <c r="E1402" s="47">
        <v>88.48</v>
      </c>
      <c r="F1402" s="47">
        <v>90.09</v>
      </c>
      <c r="G1402" s="48">
        <v>118308100</v>
      </c>
      <c r="H1402" s="47">
        <v>80.099999999999994</v>
      </c>
      <c r="I1402" s="51">
        <f t="shared" si="162"/>
        <v>0.88911088911088898</v>
      </c>
      <c r="J1402" s="51">
        <f t="shared" ca="1" si="163"/>
        <v>1</v>
      </c>
      <c r="K1402" s="47">
        <f t="shared" si="164"/>
        <v>78.8</v>
      </c>
      <c r="L1402" s="47">
        <f t="shared" si="165"/>
        <v>80.14</v>
      </c>
      <c r="M1402" s="47">
        <f t="shared" si="166"/>
        <v>78.67</v>
      </c>
      <c r="N1402" s="47">
        <f t="shared" si="167"/>
        <v>80.099999999999994</v>
      </c>
      <c r="O1402" s="48">
        <f t="shared" ca="1" si="168"/>
        <v>118308100</v>
      </c>
    </row>
    <row r="1403" spans="1:15" x14ac:dyDescent="0.25">
      <c r="A1403">
        <v>1388</v>
      </c>
      <c r="B1403" s="85">
        <v>39778</v>
      </c>
      <c r="C1403" s="47">
        <v>84.3</v>
      </c>
      <c r="D1403" s="47">
        <v>89.19</v>
      </c>
      <c r="E1403" s="47">
        <v>84.24</v>
      </c>
      <c r="F1403" s="47">
        <v>88.97</v>
      </c>
      <c r="G1403" s="48">
        <v>370134200</v>
      </c>
      <c r="H1403" s="47">
        <v>79.11</v>
      </c>
      <c r="I1403" s="51">
        <f t="shared" si="162"/>
        <v>0.88917612678430935</v>
      </c>
      <c r="J1403" s="51">
        <f t="shared" ca="1" si="163"/>
        <v>1</v>
      </c>
      <c r="K1403" s="47">
        <f t="shared" si="164"/>
        <v>74.959999999999994</v>
      </c>
      <c r="L1403" s="47">
        <f t="shared" si="165"/>
        <v>79.31</v>
      </c>
      <c r="M1403" s="47">
        <f t="shared" si="166"/>
        <v>74.900000000000006</v>
      </c>
      <c r="N1403" s="47">
        <f t="shared" si="167"/>
        <v>79.11</v>
      </c>
      <c r="O1403" s="48">
        <f t="shared" ca="1" si="168"/>
        <v>370134200</v>
      </c>
    </row>
    <row r="1404" spans="1:15" x14ac:dyDescent="0.25">
      <c r="A1404">
        <v>1389</v>
      </c>
      <c r="B1404" s="85">
        <v>39777</v>
      </c>
      <c r="C1404" s="47">
        <v>87.3</v>
      </c>
      <c r="D1404" s="47">
        <v>87.51</v>
      </c>
      <c r="E1404" s="47">
        <v>83.82</v>
      </c>
      <c r="F1404" s="47">
        <v>85.66</v>
      </c>
      <c r="G1404" s="48">
        <v>454112400</v>
      </c>
      <c r="H1404" s="47">
        <v>76.16</v>
      </c>
      <c r="I1404" s="51">
        <f t="shared" si="162"/>
        <v>0.88909642773756714</v>
      </c>
      <c r="J1404" s="51">
        <f t="shared" ca="1" si="163"/>
        <v>1</v>
      </c>
      <c r="K1404" s="47">
        <f t="shared" si="164"/>
        <v>77.62</v>
      </c>
      <c r="L1404" s="47">
        <f t="shared" si="165"/>
        <v>77.8</v>
      </c>
      <c r="M1404" s="47">
        <f t="shared" si="166"/>
        <v>74.52</v>
      </c>
      <c r="N1404" s="47">
        <f t="shared" si="167"/>
        <v>76.16</v>
      </c>
      <c r="O1404" s="48">
        <f t="shared" ca="1" si="168"/>
        <v>454112400</v>
      </c>
    </row>
    <row r="1405" spans="1:15" x14ac:dyDescent="0.25">
      <c r="A1405">
        <v>1390</v>
      </c>
      <c r="B1405" s="85">
        <v>39776</v>
      </c>
      <c r="C1405" s="47">
        <v>81.92</v>
      </c>
      <c r="D1405" s="47">
        <v>86.99</v>
      </c>
      <c r="E1405" s="47">
        <v>80.36</v>
      </c>
      <c r="F1405" s="47">
        <v>85.03</v>
      </c>
      <c r="G1405" s="48">
        <v>523305300</v>
      </c>
      <c r="H1405" s="47">
        <v>75.599999999999994</v>
      </c>
      <c r="I1405" s="51">
        <f t="shared" si="162"/>
        <v>0.88909796542396791</v>
      </c>
      <c r="J1405" s="51">
        <f t="shared" ca="1" si="163"/>
        <v>1</v>
      </c>
      <c r="K1405" s="47">
        <f t="shared" si="164"/>
        <v>72.83</v>
      </c>
      <c r="L1405" s="47">
        <f t="shared" si="165"/>
        <v>77.34</v>
      </c>
      <c r="M1405" s="47">
        <f t="shared" si="166"/>
        <v>71.45</v>
      </c>
      <c r="N1405" s="47">
        <f t="shared" si="167"/>
        <v>75.599999999999994</v>
      </c>
      <c r="O1405" s="48">
        <f t="shared" ca="1" si="168"/>
        <v>523305300</v>
      </c>
    </row>
    <row r="1406" spans="1:15" x14ac:dyDescent="0.25">
      <c r="A1406">
        <v>1391</v>
      </c>
      <c r="B1406" s="85">
        <v>39773</v>
      </c>
      <c r="C1406" s="47">
        <v>77.459999999999994</v>
      </c>
      <c r="D1406" s="47">
        <v>80.900000000000006</v>
      </c>
      <c r="E1406" s="47">
        <v>74.34</v>
      </c>
      <c r="F1406" s="47">
        <v>79.52</v>
      </c>
      <c r="G1406" s="48">
        <v>718536500</v>
      </c>
      <c r="H1406" s="47">
        <v>70.7</v>
      </c>
      <c r="I1406" s="51">
        <f t="shared" si="162"/>
        <v>0.88908450704225361</v>
      </c>
      <c r="J1406" s="51">
        <f t="shared" ca="1" si="163"/>
        <v>1</v>
      </c>
      <c r="K1406" s="47">
        <f t="shared" si="164"/>
        <v>68.87</v>
      </c>
      <c r="L1406" s="47">
        <f t="shared" si="165"/>
        <v>71.930000000000007</v>
      </c>
      <c r="M1406" s="47">
        <f t="shared" si="166"/>
        <v>66.09</v>
      </c>
      <c r="N1406" s="47">
        <f t="shared" si="167"/>
        <v>70.7</v>
      </c>
      <c r="O1406" s="48">
        <f t="shared" ca="1" si="168"/>
        <v>718536500</v>
      </c>
    </row>
    <row r="1407" spans="1:15" x14ac:dyDescent="0.25">
      <c r="A1407">
        <v>1392</v>
      </c>
      <c r="B1407" s="85">
        <v>39772</v>
      </c>
      <c r="C1407" s="47">
        <v>80.13</v>
      </c>
      <c r="D1407" s="47">
        <v>82.51</v>
      </c>
      <c r="E1407" s="47">
        <v>75.05</v>
      </c>
      <c r="F1407" s="47">
        <v>75.45</v>
      </c>
      <c r="G1407" s="48">
        <v>814180400</v>
      </c>
      <c r="H1407" s="47">
        <v>67.09</v>
      </c>
      <c r="I1407" s="51">
        <f t="shared" si="162"/>
        <v>0.88919814446653411</v>
      </c>
      <c r="J1407" s="51">
        <f t="shared" ca="1" si="163"/>
        <v>1</v>
      </c>
      <c r="K1407" s="47">
        <f t="shared" si="164"/>
        <v>71.25</v>
      </c>
      <c r="L1407" s="47">
        <f t="shared" si="165"/>
        <v>73.37</v>
      </c>
      <c r="M1407" s="47">
        <f t="shared" si="166"/>
        <v>66.73</v>
      </c>
      <c r="N1407" s="47">
        <f t="shared" si="167"/>
        <v>67.09</v>
      </c>
      <c r="O1407" s="48">
        <f t="shared" ca="1" si="168"/>
        <v>814180400</v>
      </c>
    </row>
    <row r="1408" spans="1:15" x14ac:dyDescent="0.25">
      <c r="A1408">
        <v>1393</v>
      </c>
      <c r="B1408" s="85">
        <v>39771</v>
      </c>
      <c r="C1408" s="47">
        <v>85.91</v>
      </c>
      <c r="D1408" s="47">
        <v>86.87</v>
      </c>
      <c r="E1408" s="47">
        <v>80.92</v>
      </c>
      <c r="F1408" s="47">
        <v>81.5</v>
      </c>
      <c r="G1408" s="48">
        <v>558327600</v>
      </c>
      <c r="H1408" s="47">
        <v>72.459999999999994</v>
      </c>
      <c r="I1408" s="51">
        <f t="shared" si="162"/>
        <v>0.8890797546012269</v>
      </c>
      <c r="J1408" s="51">
        <f t="shared" ca="1" si="163"/>
        <v>1</v>
      </c>
      <c r="K1408" s="47">
        <f t="shared" si="164"/>
        <v>76.38</v>
      </c>
      <c r="L1408" s="47">
        <f t="shared" si="165"/>
        <v>77.23</v>
      </c>
      <c r="M1408" s="47">
        <f t="shared" si="166"/>
        <v>71.94</v>
      </c>
      <c r="N1408" s="47">
        <f t="shared" si="167"/>
        <v>72.459999999999994</v>
      </c>
      <c r="O1408" s="48">
        <f t="shared" ca="1" si="168"/>
        <v>558327600</v>
      </c>
    </row>
    <row r="1409" spans="1:15" x14ac:dyDescent="0.25">
      <c r="A1409">
        <v>1394</v>
      </c>
      <c r="B1409" s="85">
        <v>39770</v>
      </c>
      <c r="C1409" s="47">
        <v>85.15</v>
      </c>
      <c r="D1409" s="47">
        <v>87.22</v>
      </c>
      <c r="E1409" s="47">
        <v>82.91</v>
      </c>
      <c r="F1409" s="47">
        <v>87.08</v>
      </c>
      <c r="G1409" s="48">
        <v>523811800</v>
      </c>
      <c r="H1409" s="47">
        <v>77.430000000000007</v>
      </c>
      <c r="I1409" s="51">
        <f t="shared" si="162"/>
        <v>0.88918236104731296</v>
      </c>
      <c r="J1409" s="51">
        <f t="shared" ca="1" si="163"/>
        <v>1</v>
      </c>
      <c r="K1409" s="47">
        <f t="shared" si="164"/>
        <v>75.709999999999994</v>
      </c>
      <c r="L1409" s="47">
        <f t="shared" si="165"/>
        <v>77.55</v>
      </c>
      <c r="M1409" s="47">
        <f t="shared" si="166"/>
        <v>73.72</v>
      </c>
      <c r="N1409" s="47">
        <f t="shared" si="167"/>
        <v>77.430000000000007</v>
      </c>
      <c r="O1409" s="48">
        <f t="shared" ca="1" si="168"/>
        <v>523811800</v>
      </c>
    </row>
    <row r="1410" spans="1:15" x14ac:dyDescent="0.25">
      <c r="A1410">
        <v>1395</v>
      </c>
      <c r="B1410" s="85">
        <v>39769</v>
      </c>
      <c r="C1410" s="47">
        <v>86.38</v>
      </c>
      <c r="D1410" s="47">
        <v>88.56</v>
      </c>
      <c r="E1410" s="47">
        <v>85.16</v>
      </c>
      <c r="F1410" s="47">
        <v>85.47</v>
      </c>
      <c r="G1410" s="48">
        <v>415254900</v>
      </c>
      <c r="H1410" s="47">
        <v>75.989999999999995</v>
      </c>
      <c r="I1410" s="51">
        <f t="shared" si="162"/>
        <v>0.88908388908388902</v>
      </c>
      <c r="J1410" s="51">
        <f t="shared" ca="1" si="163"/>
        <v>1</v>
      </c>
      <c r="K1410" s="47">
        <f t="shared" si="164"/>
        <v>76.8</v>
      </c>
      <c r="L1410" s="47">
        <f t="shared" si="165"/>
        <v>78.739999999999995</v>
      </c>
      <c r="M1410" s="47">
        <f t="shared" si="166"/>
        <v>75.709999999999994</v>
      </c>
      <c r="N1410" s="47">
        <f t="shared" si="167"/>
        <v>75.989999999999995</v>
      </c>
      <c r="O1410" s="48">
        <f t="shared" ca="1" si="168"/>
        <v>415254900</v>
      </c>
    </row>
    <row r="1411" spans="1:15" x14ac:dyDescent="0.25">
      <c r="A1411">
        <v>1396</v>
      </c>
      <c r="B1411" s="85">
        <v>39766</v>
      </c>
      <c r="C1411" s="47">
        <v>89.41</v>
      </c>
      <c r="D1411" s="47">
        <v>92.06</v>
      </c>
      <c r="E1411" s="47">
        <v>86.52</v>
      </c>
      <c r="F1411" s="47">
        <v>86.62</v>
      </c>
      <c r="G1411" s="48">
        <v>540352300</v>
      </c>
      <c r="H1411" s="47">
        <v>77.02</v>
      </c>
      <c r="I1411" s="51">
        <f t="shared" si="162"/>
        <v>0.88917109212652956</v>
      </c>
      <c r="J1411" s="51">
        <f t="shared" ca="1" si="163"/>
        <v>1</v>
      </c>
      <c r="K1411" s="47">
        <f t="shared" si="164"/>
        <v>79.5</v>
      </c>
      <c r="L1411" s="47">
        <f t="shared" si="165"/>
        <v>81.86</v>
      </c>
      <c r="M1411" s="47">
        <f t="shared" si="166"/>
        <v>76.930000000000007</v>
      </c>
      <c r="N1411" s="47">
        <f t="shared" si="167"/>
        <v>77.02</v>
      </c>
      <c r="O1411" s="48">
        <f t="shared" ca="1" si="168"/>
        <v>540352300</v>
      </c>
    </row>
    <row r="1412" spans="1:15" x14ac:dyDescent="0.25">
      <c r="A1412">
        <v>1397</v>
      </c>
      <c r="B1412" s="85">
        <v>39765</v>
      </c>
      <c r="C1412" s="47">
        <v>86.13</v>
      </c>
      <c r="D1412" s="47">
        <v>91.73</v>
      </c>
      <c r="E1412" s="47">
        <v>82.09</v>
      </c>
      <c r="F1412" s="47">
        <v>91.17</v>
      </c>
      <c r="G1412" s="48">
        <v>753141900</v>
      </c>
      <c r="H1412" s="47">
        <v>81.06</v>
      </c>
      <c r="I1412" s="51">
        <f t="shared" si="162"/>
        <v>0.88910825929582105</v>
      </c>
      <c r="J1412" s="51">
        <f t="shared" ca="1" si="163"/>
        <v>1</v>
      </c>
      <c r="K1412" s="47">
        <f t="shared" si="164"/>
        <v>76.58</v>
      </c>
      <c r="L1412" s="47">
        <f t="shared" si="165"/>
        <v>81.56</v>
      </c>
      <c r="M1412" s="47">
        <f t="shared" si="166"/>
        <v>72.989999999999995</v>
      </c>
      <c r="N1412" s="47">
        <f t="shared" si="167"/>
        <v>81.06</v>
      </c>
      <c r="O1412" s="48">
        <f t="shared" ca="1" si="168"/>
        <v>753141900</v>
      </c>
    </row>
    <row r="1413" spans="1:15" x14ac:dyDescent="0.25">
      <c r="A1413">
        <v>1398</v>
      </c>
      <c r="B1413" s="85">
        <v>39764</v>
      </c>
      <c r="C1413" s="47">
        <v>88.23</v>
      </c>
      <c r="D1413" s="47">
        <v>88.95</v>
      </c>
      <c r="E1413" s="47">
        <v>85.12</v>
      </c>
      <c r="F1413" s="47">
        <v>85.82</v>
      </c>
      <c r="G1413" s="48">
        <v>454330600</v>
      </c>
      <c r="H1413" s="47">
        <v>76.31</v>
      </c>
      <c r="I1413" s="51">
        <f t="shared" si="162"/>
        <v>0.88918666977394556</v>
      </c>
      <c r="J1413" s="51">
        <f t="shared" ca="1" si="163"/>
        <v>1</v>
      </c>
      <c r="K1413" s="47">
        <f t="shared" si="164"/>
        <v>78.45</v>
      </c>
      <c r="L1413" s="47">
        <f t="shared" si="165"/>
        <v>79.09</v>
      </c>
      <c r="M1413" s="47">
        <f t="shared" si="166"/>
        <v>75.69</v>
      </c>
      <c r="N1413" s="47">
        <f t="shared" si="167"/>
        <v>76.31</v>
      </c>
      <c r="O1413" s="48">
        <f t="shared" ca="1" si="168"/>
        <v>454330600</v>
      </c>
    </row>
    <row r="1414" spans="1:15" x14ac:dyDescent="0.25">
      <c r="A1414">
        <v>1399</v>
      </c>
      <c r="B1414" s="85">
        <v>39763</v>
      </c>
      <c r="C1414" s="47">
        <v>90.76</v>
      </c>
      <c r="D1414" s="47">
        <v>92.14</v>
      </c>
      <c r="E1414" s="47">
        <v>88.65</v>
      </c>
      <c r="F1414" s="47">
        <v>89.77</v>
      </c>
      <c r="G1414" s="48">
        <v>418498200</v>
      </c>
      <c r="H1414" s="47">
        <v>79.819999999999993</v>
      </c>
      <c r="I1414" s="51">
        <f t="shared" si="162"/>
        <v>0.88916118970702906</v>
      </c>
      <c r="J1414" s="51">
        <f t="shared" ca="1" si="163"/>
        <v>1</v>
      </c>
      <c r="K1414" s="47">
        <f t="shared" si="164"/>
        <v>80.7</v>
      </c>
      <c r="L1414" s="47">
        <f t="shared" si="165"/>
        <v>81.93</v>
      </c>
      <c r="M1414" s="47">
        <f t="shared" si="166"/>
        <v>78.819999999999993</v>
      </c>
      <c r="N1414" s="47">
        <f t="shared" si="167"/>
        <v>79.819999999999993</v>
      </c>
      <c r="O1414" s="48">
        <f t="shared" ca="1" si="168"/>
        <v>418498200</v>
      </c>
    </row>
    <row r="1415" spans="1:15" x14ac:dyDescent="0.25">
      <c r="A1415">
        <v>1400</v>
      </c>
      <c r="B1415" s="85">
        <v>39762</v>
      </c>
      <c r="C1415" s="47">
        <v>95.21</v>
      </c>
      <c r="D1415" s="47">
        <v>95.53</v>
      </c>
      <c r="E1415" s="47">
        <v>90.92</v>
      </c>
      <c r="F1415" s="47">
        <v>92.63</v>
      </c>
      <c r="G1415" s="48">
        <v>301773000</v>
      </c>
      <c r="H1415" s="47">
        <v>82.36</v>
      </c>
      <c r="I1415" s="51">
        <f t="shared" si="162"/>
        <v>0.88912879196804495</v>
      </c>
      <c r="J1415" s="51">
        <f t="shared" ca="1" si="163"/>
        <v>1</v>
      </c>
      <c r="K1415" s="47">
        <f t="shared" si="164"/>
        <v>84.65</v>
      </c>
      <c r="L1415" s="47">
        <f t="shared" si="165"/>
        <v>84.94</v>
      </c>
      <c r="M1415" s="47">
        <f t="shared" si="166"/>
        <v>80.84</v>
      </c>
      <c r="N1415" s="47">
        <f t="shared" si="167"/>
        <v>82.36</v>
      </c>
      <c r="O1415" s="48">
        <f t="shared" ca="1" si="168"/>
        <v>301773000</v>
      </c>
    </row>
    <row r="1416" spans="1:15" x14ac:dyDescent="0.25">
      <c r="A1416">
        <v>1401</v>
      </c>
      <c r="B1416" s="85">
        <v>39759</v>
      </c>
      <c r="C1416" s="47">
        <v>91.65</v>
      </c>
      <c r="D1416" s="47">
        <v>94</v>
      </c>
      <c r="E1416" s="47">
        <v>90.5</v>
      </c>
      <c r="F1416" s="47">
        <v>93.86</v>
      </c>
      <c r="G1416" s="48">
        <v>380391000</v>
      </c>
      <c r="H1416" s="47">
        <v>83.45</v>
      </c>
      <c r="I1416" s="51">
        <f t="shared" si="162"/>
        <v>0.88909013424248884</v>
      </c>
      <c r="J1416" s="51">
        <f t="shared" ca="1" si="163"/>
        <v>1</v>
      </c>
      <c r="K1416" s="47">
        <f t="shared" si="164"/>
        <v>81.489999999999995</v>
      </c>
      <c r="L1416" s="47">
        <f t="shared" si="165"/>
        <v>83.57</v>
      </c>
      <c r="M1416" s="47">
        <f t="shared" si="166"/>
        <v>80.459999999999994</v>
      </c>
      <c r="N1416" s="47">
        <f t="shared" si="167"/>
        <v>83.45</v>
      </c>
      <c r="O1416" s="48">
        <f t="shared" ca="1" si="168"/>
        <v>380391000</v>
      </c>
    </row>
    <row r="1417" spans="1:15" x14ac:dyDescent="0.25">
      <c r="A1417">
        <v>1402</v>
      </c>
      <c r="B1417" s="85">
        <v>39758</v>
      </c>
      <c r="C1417" s="47">
        <v>94.46</v>
      </c>
      <c r="D1417" s="47">
        <v>95.44</v>
      </c>
      <c r="E1417" s="47">
        <v>90.06</v>
      </c>
      <c r="F1417" s="47">
        <v>90.86</v>
      </c>
      <c r="G1417" s="48">
        <v>477721900</v>
      </c>
      <c r="H1417" s="47">
        <v>80.790000000000006</v>
      </c>
      <c r="I1417" s="51">
        <f t="shared" si="162"/>
        <v>0.88917015188201631</v>
      </c>
      <c r="J1417" s="51">
        <f t="shared" ca="1" si="163"/>
        <v>1</v>
      </c>
      <c r="K1417" s="47">
        <f t="shared" si="164"/>
        <v>83.99</v>
      </c>
      <c r="L1417" s="47">
        <f t="shared" si="165"/>
        <v>84.86</v>
      </c>
      <c r="M1417" s="47">
        <f t="shared" si="166"/>
        <v>80.08</v>
      </c>
      <c r="N1417" s="47">
        <f t="shared" si="167"/>
        <v>80.790000000000006</v>
      </c>
      <c r="O1417" s="48">
        <f t="shared" ca="1" si="168"/>
        <v>477721900</v>
      </c>
    </row>
    <row r="1418" spans="1:15" x14ac:dyDescent="0.25">
      <c r="A1418">
        <v>1403</v>
      </c>
      <c r="B1418" s="85">
        <v>39757</v>
      </c>
      <c r="C1418" s="47">
        <v>99.2</v>
      </c>
      <c r="D1418" s="47">
        <v>100.71</v>
      </c>
      <c r="E1418" s="47">
        <v>95</v>
      </c>
      <c r="F1418" s="47">
        <v>96.19</v>
      </c>
      <c r="G1418" s="48">
        <v>387844100</v>
      </c>
      <c r="H1418" s="47">
        <v>85.53</v>
      </c>
      <c r="I1418" s="51">
        <f t="shared" si="162"/>
        <v>0.88917766919638219</v>
      </c>
      <c r="J1418" s="51">
        <f t="shared" ca="1" si="163"/>
        <v>1</v>
      </c>
      <c r="K1418" s="47">
        <f t="shared" si="164"/>
        <v>88.21</v>
      </c>
      <c r="L1418" s="47">
        <f t="shared" si="165"/>
        <v>89.55</v>
      </c>
      <c r="M1418" s="47">
        <f t="shared" si="166"/>
        <v>84.47</v>
      </c>
      <c r="N1418" s="47">
        <f t="shared" si="167"/>
        <v>85.53</v>
      </c>
      <c r="O1418" s="48">
        <f t="shared" ca="1" si="168"/>
        <v>387844100</v>
      </c>
    </row>
    <row r="1419" spans="1:15" x14ac:dyDescent="0.25">
      <c r="A1419">
        <v>1404</v>
      </c>
      <c r="B1419" s="85">
        <v>39756</v>
      </c>
      <c r="C1419" s="47">
        <v>99.06</v>
      </c>
      <c r="D1419" s="47">
        <v>100.86</v>
      </c>
      <c r="E1419" s="47">
        <v>96.71</v>
      </c>
      <c r="F1419" s="47">
        <v>100.41</v>
      </c>
      <c r="G1419" s="48">
        <v>346793400</v>
      </c>
      <c r="H1419" s="47">
        <v>89.28</v>
      </c>
      <c r="I1419" s="51">
        <f t="shared" si="162"/>
        <v>0.88915446668658504</v>
      </c>
      <c r="J1419" s="51">
        <f t="shared" ca="1" si="163"/>
        <v>1</v>
      </c>
      <c r="K1419" s="47">
        <f t="shared" si="164"/>
        <v>88.08</v>
      </c>
      <c r="L1419" s="47">
        <f t="shared" si="165"/>
        <v>89.68</v>
      </c>
      <c r="M1419" s="47">
        <f t="shared" si="166"/>
        <v>85.99</v>
      </c>
      <c r="N1419" s="47">
        <f t="shared" si="167"/>
        <v>89.28</v>
      </c>
      <c r="O1419" s="48">
        <f t="shared" ca="1" si="168"/>
        <v>346793400</v>
      </c>
    </row>
    <row r="1420" spans="1:15" x14ac:dyDescent="0.25">
      <c r="A1420">
        <v>1405</v>
      </c>
      <c r="B1420" s="85">
        <v>39755</v>
      </c>
      <c r="C1420" s="47">
        <v>96.78</v>
      </c>
      <c r="D1420" s="47">
        <v>97.69</v>
      </c>
      <c r="E1420" s="47">
        <v>95.95</v>
      </c>
      <c r="F1420" s="47">
        <v>97.11</v>
      </c>
      <c r="G1420" s="48">
        <v>205419400</v>
      </c>
      <c r="H1420" s="47">
        <v>86.34</v>
      </c>
      <c r="I1420" s="51">
        <f t="shared" si="162"/>
        <v>0.88909484090206981</v>
      </c>
      <c r="J1420" s="51">
        <f t="shared" ca="1" si="163"/>
        <v>1</v>
      </c>
      <c r="K1420" s="47">
        <f t="shared" si="164"/>
        <v>86.05</v>
      </c>
      <c r="L1420" s="47">
        <f t="shared" si="165"/>
        <v>86.86</v>
      </c>
      <c r="M1420" s="47">
        <f t="shared" si="166"/>
        <v>85.31</v>
      </c>
      <c r="N1420" s="47">
        <f t="shared" si="167"/>
        <v>86.34</v>
      </c>
      <c r="O1420" s="48">
        <f t="shared" ca="1" si="168"/>
        <v>205419400</v>
      </c>
    </row>
    <row r="1421" spans="1:15" x14ac:dyDescent="0.25">
      <c r="A1421">
        <v>1406</v>
      </c>
      <c r="B1421" s="85">
        <v>39752</v>
      </c>
      <c r="C1421" s="47">
        <v>95.08</v>
      </c>
      <c r="D1421" s="47">
        <v>98.57</v>
      </c>
      <c r="E1421" s="47">
        <v>94.48</v>
      </c>
      <c r="F1421" s="47">
        <v>96.83</v>
      </c>
      <c r="G1421" s="48">
        <v>411394000</v>
      </c>
      <c r="H1421" s="47">
        <v>86.1</v>
      </c>
      <c r="I1421" s="51">
        <f t="shared" si="162"/>
        <v>0.8891872353609418</v>
      </c>
      <c r="J1421" s="51">
        <f t="shared" ca="1" si="163"/>
        <v>1</v>
      </c>
      <c r="K1421" s="47">
        <f t="shared" si="164"/>
        <v>84.54</v>
      </c>
      <c r="L1421" s="47">
        <f t="shared" si="165"/>
        <v>87.65</v>
      </c>
      <c r="M1421" s="47">
        <f t="shared" si="166"/>
        <v>84.01</v>
      </c>
      <c r="N1421" s="47">
        <f t="shared" si="167"/>
        <v>86.1</v>
      </c>
      <c r="O1421" s="48">
        <f t="shared" ca="1" si="168"/>
        <v>411394000</v>
      </c>
    </row>
    <row r="1422" spans="1:15" x14ac:dyDescent="0.25">
      <c r="A1422">
        <v>1407</v>
      </c>
      <c r="B1422" s="85">
        <v>39751</v>
      </c>
      <c r="C1422" s="47">
        <v>95.78</v>
      </c>
      <c r="D1422" s="47">
        <v>96.54</v>
      </c>
      <c r="E1422" s="47">
        <v>92.9</v>
      </c>
      <c r="F1422" s="47">
        <v>96.3</v>
      </c>
      <c r="G1422" s="48">
        <v>414582100</v>
      </c>
      <c r="H1422" s="47">
        <v>85.62</v>
      </c>
      <c r="I1422" s="51">
        <f t="shared" si="162"/>
        <v>0.88909657320872282</v>
      </c>
      <c r="J1422" s="51">
        <f t="shared" ca="1" si="163"/>
        <v>1</v>
      </c>
      <c r="K1422" s="47">
        <f t="shared" si="164"/>
        <v>85.16</v>
      </c>
      <c r="L1422" s="47">
        <f t="shared" si="165"/>
        <v>85.83</v>
      </c>
      <c r="M1422" s="47">
        <f t="shared" si="166"/>
        <v>82.6</v>
      </c>
      <c r="N1422" s="47">
        <f t="shared" si="167"/>
        <v>85.62</v>
      </c>
      <c r="O1422" s="48">
        <f t="shared" ca="1" si="168"/>
        <v>414582100</v>
      </c>
    </row>
    <row r="1423" spans="1:15" x14ac:dyDescent="0.25">
      <c r="A1423">
        <v>1408</v>
      </c>
      <c r="B1423" s="85">
        <v>39750</v>
      </c>
      <c r="C1423" s="47">
        <v>93.77</v>
      </c>
      <c r="D1423" s="47">
        <v>97.17</v>
      </c>
      <c r="E1423" s="47">
        <v>92.1</v>
      </c>
      <c r="F1423" s="47">
        <v>93.08</v>
      </c>
      <c r="G1423" s="48">
        <v>531270100</v>
      </c>
      <c r="H1423" s="47">
        <v>82.76</v>
      </c>
      <c r="I1423" s="51">
        <f t="shared" si="162"/>
        <v>0.88912763214439194</v>
      </c>
      <c r="J1423" s="51">
        <f t="shared" ca="1" si="163"/>
        <v>1</v>
      </c>
      <c r="K1423" s="47">
        <f t="shared" si="164"/>
        <v>83.37</v>
      </c>
      <c r="L1423" s="47">
        <f t="shared" si="165"/>
        <v>86.4</v>
      </c>
      <c r="M1423" s="47">
        <f t="shared" si="166"/>
        <v>81.89</v>
      </c>
      <c r="N1423" s="47">
        <f t="shared" si="167"/>
        <v>82.76</v>
      </c>
      <c r="O1423" s="48">
        <f t="shared" ca="1" si="168"/>
        <v>531270100</v>
      </c>
    </row>
    <row r="1424" spans="1:15" x14ac:dyDescent="0.25">
      <c r="A1424">
        <v>1409</v>
      </c>
      <c r="B1424" s="85">
        <v>39749</v>
      </c>
      <c r="C1424" s="47">
        <v>87.34</v>
      </c>
      <c r="D1424" s="47">
        <v>94.24</v>
      </c>
      <c r="E1424" s="47">
        <v>84.53</v>
      </c>
      <c r="F1424" s="47">
        <v>93.76</v>
      </c>
      <c r="G1424" s="48">
        <v>639939500</v>
      </c>
      <c r="H1424" s="47">
        <v>83.37</v>
      </c>
      <c r="I1424" s="51">
        <f t="shared" si="162"/>
        <v>0.88918515358361772</v>
      </c>
      <c r="J1424" s="51">
        <f t="shared" ca="1" si="163"/>
        <v>1</v>
      </c>
      <c r="K1424" s="47">
        <f t="shared" si="164"/>
        <v>77.66</v>
      </c>
      <c r="L1424" s="47">
        <f t="shared" si="165"/>
        <v>83.8</v>
      </c>
      <c r="M1424" s="47">
        <f t="shared" si="166"/>
        <v>75.16</v>
      </c>
      <c r="N1424" s="47">
        <f t="shared" si="167"/>
        <v>83.37</v>
      </c>
      <c r="O1424" s="48">
        <f t="shared" ca="1" si="168"/>
        <v>639939500</v>
      </c>
    </row>
    <row r="1425" spans="1:15" x14ac:dyDescent="0.25">
      <c r="A1425">
        <v>1410</v>
      </c>
      <c r="B1425" s="85">
        <v>39748</v>
      </c>
      <c r="C1425" s="47">
        <v>85.97</v>
      </c>
      <c r="D1425" s="47">
        <v>89.51</v>
      </c>
      <c r="E1425" s="47">
        <v>83.7</v>
      </c>
      <c r="F1425" s="47">
        <v>83.95</v>
      </c>
      <c r="G1425" s="48">
        <v>397288600</v>
      </c>
      <c r="H1425" s="47">
        <v>74.64</v>
      </c>
      <c r="I1425" s="51">
        <f t="shared" ref="I1425:I1488" si="169">H1425/F1425</f>
        <v>0.88910065515187608</v>
      </c>
      <c r="J1425" s="51">
        <f t="shared" ref="J1425:J1488" ca="1" si="170">INDEX(OFFSET($T$15,0,0,$S$13+1,1),MATCH(B1425,OFFSET($Q$15,0,0,$S$13+1,1),-1))</f>
        <v>1</v>
      </c>
      <c r="K1425" s="47">
        <f t="shared" ref="K1425:K1488" si="171">ROUND($I1425*C1425,2)</f>
        <v>76.44</v>
      </c>
      <c r="L1425" s="47">
        <f t="shared" ref="L1425:L1488" si="172">ROUND($I1425*D1425,2)</f>
        <v>79.58</v>
      </c>
      <c r="M1425" s="47">
        <f t="shared" ref="M1425:M1488" si="173">ROUND($I1425*E1425,2)</f>
        <v>74.42</v>
      </c>
      <c r="N1425" s="47">
        <f t="shared" ref="N1425:N1488" si="174">ROUND($I1425*F1425,2)</f>
        <v>74.64</v>
      </c>
      <c r="O1425" s="48">
        <f t="shared" ref="O1425:O1488" ca="1" si="175">G1425*J1425</f>
        <v>397288600</v>
      </c>
    </row>
    <row r="1426" spans="1:15" x14ac:dyDescent="0.25">
      <c r="A1426">
        <v>1411</v>
      </c>
      <c r="B1426" s="85">
        <v>39745</v>
      </c>
      <c r="C1426" s="47">
        <v>84.06</v>
      </c>
      <c r="D1426" s="47">
        <v>89.92</v>
      </c>
      <c r="E1426" s="47">
        <v>84</v>
      </c>
      <c r="F1426" s="47">
        <v>87.04</v>
      </c>
      <c r="G1426" s="48">
        <v>545812600</v>
      </c>
      <c r="H1426" s="47">
        <v>77.39</v>
      </c>
      <c r="I1426" s="51">
        <f t="shared" si="169"/>
        <v>0.88913143382352933</v>
      </c>
      <c r="J1426" s="51">
        <f t="shared" ca="1" si="170"/>
        <v>1</v>
      </c>
      <c r="K1426" s="47">
        <f t="shared" si="171"/>
        <v>74.739999999999995</v>
      </c>
      <c r="L1426" s="47">
        <f t="shared" si="172"/>
        <v>79.95</v>
      </c>
      <c r="M1426" s="47">
        <f t="shared" si="173"/>
        <v>74.69</v>
      </c>
      <c r="N1426" s="47">
        <f t="shared" si="174"/>
        <v>77.39</v>
      </c>
      <c r="O1426" s="48">
        <f t="shared" ca="1" si="175"/>
        <v>545812600</v>
      </c>
    </row>
    <row r="1427" spans="1:15" x14ac:dyDescent="0.25">
      <c r="A1427">
        <v>1412</v>
      </c>
      <c r="B1427" s="85">
        <v>39744</v>
      </c>
      <c r="C1427" s="47">
        <v>90.29</v>
      </c>
      <c r="D1427" s="47">
        <v>92.45</v>
      </c>
      <c r="E1427" s="47">
        <v>85.81</v>
      </c>
      <c r="F1427" s="47">
        <v>91.69</v>
      </c>
      <c r="G1427" s="48">
        <v>634666400</v>
      </c>
      <c r="H1427" s="47">
        <v>81.53</v>
      </c>
      <c r="I1427" s="51">
        <f t="shared" si="169"/>
        <v>0.88919184207656232</v>
      </c>
      <c r="J1427" s="51">
        <f t="shared" ca="1" si="170"/>
        <v>1</v>
      </c>
      <c r="K1427" s="47">
        <f t="shared" si="171"/>
        <v>80.290000000000006</v>
      </c>
      <c r="L1427" s="47">
        <f t="shared" si="172"/>
        <v>82.21</v>
      </c>
      <c r="M1427" s="47">
        <f t="shared" si="173"/>
        <v>76.3</v>
      </c>
      <c r="N1427" s="47">
        <f t="shared" si="174"/>
        <v>81.53</v>
      </c>
      <c r="O1427" s="48">
        <f t="shared" ca="1" si="175"/>
        <v>634666400</v>
      </c>
    </row>
    <row r="1428" spans="1:15" x14ac:dyDescent="0.25">
      <c r="A1428">
        <v>1413</v>
      </c>
      <c r="B1428" s="85">
        <v>39743</v>
      </c>
      <c r="C1428" s="47">
        <v>93.2</v>
      </c>
      <c r="D1428" s="47">
        <v>95.86</v>
      </c>
      <c r="E1428" s="47">
        <v>87.53</v>
      </c>
      <c r="F1428" s="47">
        <v>90.64</v>
      </c>
      <c r="G1428" s="48">
        <v>516168000</v>
      </c>
      <c r="H1428" s="47">
        <v>80.59</v>
      </c>
      <c r="I1428" s="51">
        <f t="shared" si="169"/>
        <v>0.88912180052956757</v>
      </c>
      <c r="J1428" s="51">
        <f t="shared" ca="1" si="170"/>
        <v>1</v>
      </c>
      <c r="K1428" s="47">
        <f t="shared" si="171"/>
        <v>82.87</v>
      </c>
      <c r="L1428" s="47">
        <f t="shared" si="172"/>
        <v>85.23</v>
      </c>
      <c r="M1428" s="47">
        <f t="shared" si="173"/>
        <v>77.819999999999993</v>
      </c>
      <c r="N1428" s="47">
        <f t="shared" si="174"/>
        <v>80.59</v>
      </c>
      <c r="O1428" s="48">
        <f t="shared" ca="1" si="175"/>
        <v>516168000</v>
      </c>
    </row>
    <row r="1429" spans="1:15" x14ac:dyDescent="0.25">
      <c r="A1429">
        <v>1414</v>
      </c>
      <c r="B1429" s="85">
        <v>39742</v>
      </c>
      <c r="C1429" s="47">
        <v>96.97</v>
      </c>
      <c r="D1429" s="47">
        <v>98.64</v>
      </c>
      <c r="E1429" s="47">
        <v>95.22</v>
      </c>
      <c r="F1429" s="47">
        <v>95.86</v>
      </c>
      <c r="G1429" s="48">
        <v>356502000</v>
      </c>
      <c r="H1429" s="47">
        <v>85.23</v>
      </c>
      <c r="I1429" s="51">
        <f t="shared" si="169"/>
        <v>0.88910911746296684</v>
      </c>
      <c r="J1429" s="51">
        <f t="shared" ca="1" si="170"/>
        <v>1</v>
      </c>
      <c r="K1429" s="47">
        <f t="shared" si="171"/>
        <v>86.22</v>
      </c>
      <c r="L1429" s="47">
        <f t="shared" si="172"/>
        <v>87.7</v>
      </c>
      <c r="M1429" s="47">
        <f t="shared" si="173"/>
        <v>84.66</v>
      </c>
      <c r="N1429" s="47">
        <f t="shared" si="174"/>
        <v>85.23</v>
      </c>
      <c r="O1429" s="48">
        <f t="shared" ca="1" si="175"/>
        <v>356502000</v>
      </c>
    </row>
    <row r="1430" spans="1:15" x14ac:dyDescent="0.25">
      <c r="A1430">
        <v>1415</v>
      </c>
      <c r="B1430" s="85">
        <v>39741</v>
      </c>
      <c r="C1430" s="47">
        <v>95.35</v>
      </c>
      <c r="D1430" s="47">
        <v>99.1</v>
      </c>
      <c r="E1430" s="47">
        <v>94.09</v>
      </c>
      <c r="F1430" s="47">
        <v>98.81</v>
      </c>
      <c r="G1430" s="48">
        <v>321294200</v>
      </c>
      <c r="H1430" s="47">
        <v>87.86</v>
      </c>
      <c r="I1430" s="51">
        <f t="shared" si="169"/>
        <v>0.88918125695779782</v>
      </c>
      <c r="J1430" s="51">
        <f t="shared" ca="1" si="170"/>
        <v>1</v>
      </c>
      <c r="K1430" s="47">
        <f t="shared" si="171"/>
        <v>84.78</v>
      </c>
      <c r="L1430" s="47">
        <f t="shared" si="172"/>
        <v>88.12</v>
      </c>
      <c r="M1430" s="47">
        <f t="shared" si="173"/>
        <v>83.66</v>
      </c>
      <c r="N1430" s="47">
        <f t="shared" si="174"/>
        <v>87.86</v>
      </c>
      <c r="O1430" s="48">
        <f t="shared" ca="1" si="175"/>
        <v>321294200</v>
      </c>
    </row>
    <row r="1431" spans="1:15" x14ac:dyDescent="0.25">
      <c r="A1431">
        <v>1416</v>
      </c>
      <c r="B1431" s="85">
        <v>39738</v>
      </c>
      <c r="C1431" s="47">
        <v>91.99</v>
      </c>
      <c r="D1431" s="47">
        <v>98.59</v>
      </c>
      <c r="E1431" s="47">
        <v>91.65</v>
      </c>
      <c r="F1431" s="47">
        <v>93.21</v>
      </c>
      <c r="G1431" s="48">
        <v>476649000</v>
      </c>
      <c r="H1431" s="47">
        <v>82.88</v>
      </c>
      <c r="I1431" s="51">
        <f t="shared" si="169"/>
        <v>0.88917498122519045</v>
      </c>
      <c r="J1431" s="51">
        <f t="shared" ca="1" si="170"/>
        <v>1</v>
      </c>
      <c r="K1431" s="47">
        <f t="shared" si="171"/>
        <v>81.8</v>
      </c>
      <c r="L1431" s="47">
        <f t="shared" si="172"/>
        <v>87.66</v>
      </c>
      <c r="M1431" s="47">
        <f t="shared" si="173"/>
        <v>81.489999999999995</v>
      </c>
      <c r="N1431" s="47">
        <f t="shared" si="174"/>
        <v>82.88</v>
      </c>
      <c r="O1431" s="48">
        <f t="shared" ca="1" si="175"/>
        <v>476649000</v>
      </c>
    </row>
    <row r="1432" spans="1:15" x14ac:dyDescent="0.25">
      <c r="A1432">
        <v>1417</v>
      </c>
      <c r="B1432" s="85">
        <v>39737</v>
      </c>
      <c r="C1432" s="47">
        <v>91.29</v>
      </c>
      <c r="D1432" s="47">
        <v>94.77</v>
      </c>
      <c r="E1432" s="47">
        <v>86.54</v>
      </c>
      <c r="F1432" s="47">
        <v>93.77</v>
      </c>
      <c r="G1432" s="48">
        <v>708811200</v>
      </c>
      <c r="H1432" s="47">
        <v>83.37</v>
      </c>
      <c r="I1432" s="51">
        <f t="shared" si="169"/>
        <v>0.88909032739682214</v>
      </c>
      <c r="J1432" s="51">
        <f t="shared" ca="1" si="170"/>
        <v>1</v>
      </c>
      <c r="K1432" s="47">
        <f t="shared" si="171"/>
        <v>81.17</v>
      </c>
      <c r="L1432" s="47">
        <f t="shared" si="172"/>
        <v>84.26</v>
      </c>
      <c r="M1432" s="47">
        <f t="shared" si="173"/>
        <v>76.94</v>
      </c>
      <c r="N1432" s="47">
        <f t="shared" si="174"/>
        <v>83.37</v>
      </c>
      <c r="O1432" s="48">
        <f t="shared" ca="1" si="175"/>
        <v>708811200</v>
      </c>
    </row>
    <row r="1433" spans="1:15" x14ac:dyDescent="0.25">
      <c r="A1433">
        <v>1418</v>
      </c>
      <c r="B1433" s="85">
        <v>39736</v>
      </c>
      <c r="C1433" s="47">
        <v>97.46</v>
      </c>
      <c r="D1433" s="47">
        <v>97.8</v>
      </c>
      <c r="E1433" s="47">
        <v>89.71</v>
      </c>
      <c r="F1433" s="47">
        <v>90.02</v>
      </c>
      <c r="G1433" s="48">
        <v>484627500</v>
      </c>
      <c r="H1433" s="47">
        <v>80.040000000000006</v>
      </c>
      <c r="I1433" s="51">
        <f t="shared" si="169"/>
        <v>0.88913574761164194</v>
      </c>
      <c r="J1433" s="51">
        <f t="shared" ca="1" si="170"/>
        <v>1</v>
      </c>
      <c r="K1433" s="47">
        <f t="shared" si="171"/>
        <v>86.66</v>
      </c>
      <c r="L1433" s="47">
        <f t="shared" si="172"/>
        <v>86.96</v>
      </c>
      <c r="M1433" s="47">
        <f t="shared" si="173"/>
        <v>79.760000000000005</v>
      </c>
      <c r="N1433" s="47">
        <f t="shared" si="174"/>
        <v>80.040000000000006</v>
      </c>
      <c r="O1433" s="48">
        <f t="shared" ca="1" si="175"/>
        <v>484627500</v>
      </c>
    </row>
    <row r="1434" spans="1:15" x14ac:dyDescent="0.25">
      <c r="A1434">
        <v>1419</v>
      </c>
      <c r="B1434" s="85">
        <v>39735</v>
      </c>
      <c r="C1434" s="47">
        <v>104.7</v>
      </c>
      <c r="D1434" s="47">
        <v>105.53</v>
      </c>
      <c r="E1434" s="47">
        <v>97.11</v>
      </c>
      <c r="F1434" s="47">
        <v>99.85</v>
      </c>
      <c r="G1434" s="48">
        <v>546268300</v>
      </c>
      <c r="H1434" s="47">
        <v>88.78</v>
      </c>
      <c r="I1434" s="51">
        <f t="shared" si="169"/>
        <v>0.8891337005508263</v>
      </c>
      <c r="J1434" s="51">
        <f t="shared" ca="1" si="170"/>
        <v>1</v>
      </c>
      <c r="K1434" s="47">
        <f t="shared" si="171"/>
        <v>93.09</v>
      </c>
      <c r="L1434" s="47">
        <f t="shared" si="172"/>
        <v>93.83</v>
      </c>
      <c r="M1434" s="47">
        <f t="shared" si="173"/>
        <v>86.34</v>
      </c>
      <c r="N1434" s="47">
        <f t="shared" si="174"/>
        <v>88.78</v>
      </c>
      <c r="O1434" s="48">
        <f t="shared" ca="1" si="175"/>
        <v>546268300</v>
      </c>
    </row>
    <row r="1435" spans="1:15" x14ac:dyDescent="0.25">
      <c r="A1435">
        <v>1420</v>
      </c>
      <c r="B1435" s="85">
        <v>39734</v>
      </c>
      <c r="C1435" s="47">
        <v>93.87</v>
      </c>
      <c r="D1435" s="47">
        <v>101.35</v>
      </c>
      <c r="E1435" s="47">
        <v>89.95</v>
      </c>
      <c r="F1435" s="47">
        <v>101.35</v>
      </c>
      <c r="G1435" s="48">
        <v>455584000</v>
      </c>
      <c r="H1435" s="47">
        <v>90.11</v>
      </c>
      <c r="I1435" s="51">
        <f t="shared" si="169"/>
        <v>0.88909718796250625</v>
      </c>
      <c r="J1435" s="51">
        <f t="shared" ca="1" si="170"/>
        <v>1</v>
      </c>
      <c r="K1435" s="47">
        <f t="shared" si="171"/>
        <v>83.46</v>
      </c>
      <c r="L1435" s="47">
        <f t="shared" si="172"/>
        <v>90.11</v>
      </c>
      <c r="M1435" s="47">
        <f t="shared" si="173"/>
        <v>79.97</v>
      </c>
      <c r="N1435" s="47">
        <f t="shared" si="174"/>
        <v>90.11</v>
      </c>
      <c r="O1435" s="48">
        <f t="shared" ca="1" si="175"/>
        <v>455584000</v>
      </c>
    </row>
    <row r="1436" spans="1:15" x14ac:dyDescent="0.25">
      <c r="A1436">
        <v>1421</v>
      </c>
      <c r="B1436" s="85">
        <v>39731</v>
      </c>
      <c r="C1436" s="47">
        <v>86.76</v>
      </c>
      <c r="D1436" s="47">
        <v>93.94</v>
      </c>
      <c r="E1436" s="47">
        <v>83.58</v>
      </c>
      <c r="F1436" s="47">
        <v>88.5</v>
      </c>
      <c r="G1436" s="48">
        <v>871026300</v>
      </c>
      <c r="H1436" s="47">
        <v>78.69</v>
      </c>
      <c r="I1436" s="51">
        <f t="shared" si="169"/>
        <v>0.88915254237288133</v>
      </c>
      <c r="J1436" s="51">
        <f t="shared" ca="1" si="170"/>
        <v>1</v>
      </c>
      <c r="K1436" s="47">
        <f t="shared" si="171"/>
        <v>77.14</v>
      </c>
      <c r="L1436" s="47">
        <f t="shared" si="172"/>
        <v>83.53</v>
      </c>
      <c r="M1436" s="47">
        <f t="shared" si="173"/>
        <v>74.319999999999993</v>
      </c>
      <c r="N1436" s="47">
        <f t="shared" si="174"/>
        <v>78.69</v>
      </c>
      <c r="O1436" s="48">
        <f t="shared" ca="1" si="175"/>
        <v>871026300</v>
      </c>
    </row>
    <row r="1437" spans="1:15" x14ac:dyDescent="0.25">
      <c r="A1437">
        <v>1422</v>
      </c>
      <c r="B1437" s="85">
        <v>39730</v>
      </c>
      <c r="C1437" s="47">
        <v>99.66</v>
      </c>
      <c r="D1437" s="47">
        <v>100.62</v>
      </c>
      <c r="E1437" s="47">
        <v>90.25</v>
      </c>
      <c r="F1437" s="47">
        <v>90.7</v>
      </c>
      <c r="G1437" s="48">
        <v>534485200</v>
      </c>
      <c r="H1437" s="47">
        <v>80.64</v>
      </c>
      <c r="I1437" s="51">
        <f t="shared" si="169"/>
        <v>0.88908489525909595</v>
      </c>
      <c r="J1437" s="51">
        <f t="shared" ca="1" si="170"/>
        <v>1</v>
      </c>
      <c r="K1437" s="47">
        <f t="shared" si="171"/>
        <v>88.61</v>
      </c>
      <c r="L1437" s="47">
        <f t="shared" si="172"/>
        <v>89.46</v>
      </c>
      <c r="M1437" s="47">
        <f t="shared" si="173"/>
        <v>80.239999999999995</v>
      </c>
      <c r="N1437" s="47">
        <f t="shared" si="174"/>
        <v>80.64</v>
      </c>
      <c r="O1437" s="48">
        <f t="shared" ca="1" si="175"/>
        <v>534485200</v>
      </c>
    </row>
    <row r="1438" spans="1:15" x14ac:dyDescent="0.25">
      <c r="A1438">
        <v>1423</v>
      </c>
      <c r="B1438" s="85">
        <v>39729</v>
      </c>
      <c r="C1438" s="47">
        <v>97.52</v>
      </c>
      <c r="D1438" s="47">
        <v>102.18</v>
      </c>
      <c r="E1438" s="47">
        <v>96.81</v>
      </c>
      <c r="F1438" s="47">
        <v>97.51</v>
      </c>
      <c r="G1438" s="48">
        <v>725414800</v>
      </c>
      <c r="H1438" s="47">
        <v>86.7</v>
      </c>
      <c r="I1438" s="51">
        <f t="shared" si="169"/>
        <v>0.88913957542816124</v>
      </c>
      <c r="J1438" s="51">
        <f t="shared" ca="1" si="170"/>
        <v>1</v>
      </c>
      <c r="K1438" s="47">
        <f t="shared" si="171"/>
        <v>86.71</v>
      </c>
      <c r="L1438" s="47">
        <f t="shared" si="172"/>
        <v>90.85</v>
      </c>
      <c r="M1438" s="47">
        <f t="shared" si="173"/>
        <v>86.08</v>
      </c>
      <c r="N1438" s="47">
        <f t="shared" si="174"/>
        <v>86.7</v>
      </c>
      <c r="O1438" s="48">
        <f t="shared" ca="1" si="175"/>
        <v>725414800</v>
      </c>
    </row>
    <row r="1439" spans="1:15" x14ac:dyDescent="0.25">
      <c r="A1439">
        <v>1424</v>
      </c>
      <c r="B1439" s="85">
        <v>39728</v>
      </c>
      <c r="C1439" s="47">
        <v>106.84</v>
      </c>
      <c r="D1439" s="47">
        <v>107.33</v>
      </c>
      <c r="E1439" s="47">
        <v>99.65</v>
      </c>
      <c r="F1439" s="47">
        <v>100.03</v>
      </c>
      <c r="G1439" s="48">
        <v>540012100</v>
      </c>
      <c r="H1439" s="47">
        <v>88.94</v>
      </c>
      <c r="I1439" s="51">
        <f t="shared" si="169"/>
        <v>0.88913326002199333</v>
      </c>
      <c r="J1439" s="51">
        <f t="shared" ca="1" si="170"/>
        <v>1</v>
      </c>
      <c r="K1439" s="47">
        <f t="shared" si="171"/>
        <v>94.99</v>
      </c>
      <c r="L1439" s="47">
        <f t="shared" si="172"/>
        <v>95.43</v>
      </c>
      <c r="M1439" s="47">
        <f t="shared" si="173"/>
        <v>88.6</v>
      </c>
      <c r="N1439" s="47">
        <f t="shared" si="174"/>
        <v>88.94</v>
      </c>
      <c r="O1439" s="48">
        <f t="shared" ca="1" si="175"/>
        <v>540012100</v>
      </c>
    </row>
    <row r="1440" spans="1:15" x14ac:dyDescent="0.25">
      <c r="A1440">
        <v>1425</v>
      </c>
      <c r="B1440" s="85">
        <v>39727</v>
      </c>
      <c r="C1440" s="47">
        <v>107.15</v>
      </c>
      <c r="D1440" s="47">
        <v>107.62</v>
      </c>
      <c r="E1440" s="47">
        <v>100.64</v>
      </c>
      <c r="F1440" s="47">
        <v>104.72</v>
      </c>
      <c r="G1440" s="48">
        <v>610637500</v>
      </c>
      <c r="H1440" s="47">
        <v>93.11</v>
      </c>
      <c r="I1440" s="51">
        <f t="shared" si="169"/>
        <v>0.88913292589763182</v>
      </c>
      <c r="J1440" s="51">
        <f t="shared" ca="1" si="170"/>
        <v>1</v>
      </c>
      <c r="K1440" s="47">
        <f t="shared" si="171"/>
        <v>95.27</v>
      </c>
      <c r="L1440" s="47">
        <f t="shared" si="172"/>
        <v>95.69</v>
      </c>
      <c r="M1440" s="47">
        <f t="shared" si="173"/>
        <v>89.48</v>
      </c>
      <c r="N1440" s="47">
        <f t="shared" si="174"/>
        <v>93.11</v>
      </c>
      <c r="O1440" s="48">
        <f t="shared" ca="1" si="175"/>
        <v>610637500</v>
      </c>
    </row>
    <row r="1441" spans="1:15" x14ac:dyDescent="0.25">
      <c r="A1441">
        <v>1426</v>
      </c>
      <c r="B1441" s="85">
        <v>39724</v>
      </c>
      <c r="C1441" s="47">
        <v>112.86</v>
      </c>
      <c r="D1441" s="47">
        <v>115.45</v>
      </c>
      <c r="E1441" s="47">
        <v>109.68</v>
      </c>
      <c r="F1441" s="47">
        <v>110.34</v>
      </c>
      <c r="G1441" s="48">
        <v>461798000</v>
      </c>
      <c r="H1441" s="47">
        <v>98.11</v>
      </c>
      <c r="I1441" s="51">
        <f t="shared" si="169"/>
        <v>0.88916077578394048</v>
      </c>
      <c r="J1441" s="51">
        <f t="shared" ca="1" si="170"/>
        <v>1</v>
      </c>
      <c r="K1441" s="47">
        <f t="shared" si="171"/>
        <v>100.35</v>
      </c>
      <c r="L1441" s="47">
        <f t="shared" si="172"/>
        <v>102.65</v>
      </c>
      <c r="M1441" s="47">
        <f t="shared" si="173"/>
        <v>97.52</v>
      </c>
      <c r="N1441" s="47">
        <f t="shared" si="174"/>
        <v>98.11</v>
      </c>
      <c r="O1441" s="48">
        <f t="shared" ca="1" si="175"/>
        <v>461798000</v>
      </c>
    </row>
    <row r="1442" spans="1:15" x14ac:dyDescent="0.25">
      <c r="A1442">
        <v>1427</v>
      </c>
      <c r="B1442" s="85">
        <v>39723</v>
      </c>
      <c r="C1442" s="47">
        <v>114.95</v>
      </c>
      <c r="D1442" s="47">
        <v>115.11</v>
      </c>
      <c r="E1442" s="47">
        <v>111.06</v>
      </c>
      <c r="F1442" s="47">
        <v>111.85</v>
      </c>
      <c r="G1442" s="48">
        <v>365337800</v>
      </c>
      <c r="H1442" s="47">
        <v>99.45</v>
      </c>
      <c r="I1442" s="51">
        <f t="shared" si="169"/>
        <v>0.88913723737147976</v>
      </c>
      <c r="J1442" s="51">
        <f t="shared" ca="1" si="170"/>
        <v>1</v>
      </c>
      <c r="K1442" s="47">
        <f t="shared" si="171"/>
        <v>102.21</v>
      </c>
      <c r="L1442" s="47">
        <f t="shared" si="172"/>
        <v>102.35</v>
      </c>
      <c r="M1442" s="47">
        <f t="shared" si="173"/>
        <v>98.75</v>
      </c>
      <c r="N1442" s="47">
        <f t="shared" si="174"/>
        <v>99.45</v>
      </c>
      <c r="O1442" s="48">
        <f t="shared" ca="1" si="175"/>
        <v>365337800</v>
      </c>
    </row>
    <row r="1443" spans="1:15" x14ac:dyDescent="0.25">
      <c r="A1443">
        <v>1428</v>
      </c>
      <c r="B1443" s="85">
        <v>39722</v>
      </c>
      <c r="C1443" s="47">
        <v>115.27</v>
      </c>
      <c r="D1443" s="47">
        <v>116.69</v>
      </c>
      <c r="E1443" s="47">
        <v>113.95</v>
      </c>
      <c r="F1443" s="47">
        <v>116.06</v>
      </c>
      <c r="G1443" s="48">
        <v>332783000</v>
      </c>
      <c r="H1443" s="47">
        <v>103.19</v>
      </c>
      <c r="I1443" s="51">
        <f t="shared" si="169"/>
        <v>0.88910908150956403</v>
      </c>
      <c r="J1443" s="51">
        <f t="shared" ca="1" si="170"/>
        <v>1</v>
      </c>
      <c r="K1443" s="47">
        <f t="shared" si="171"/>
        <v>102.49</v>
      </c>
      <c r="L1443" s="47">
        <f t="shared" si="172"/>
        <v>103.75</v>
      </c>
      <c r="M1443" s="47">
        <f t="shared" si="173"/>
        <v>101.31</v>
      </c>
      <c r="N1443" s="47">
        <f t="shared" si="174"/>
        <v>103.19</v>
      </c>
      <c r="O1443" s="48">
        <f t="shared" ca="1" si="175"/>
        <v>332783000</v>
      </c>
    </row>
    <row r="1444" spans="1:15" x14ac:dyDescent="0.25">
      <c r="A1444">
        <v>1429</v>
      </c>
      <c r="B1444" s="85">
        <v>39721</v>
      </c>
      <c r="C1444" s="47">
        <v>113.51</v>
      </c>
      <c r="D1444" s="47">
        <v>116.8</v>
      </c>
      <c r="E1444" s="47">
        <v>110.53</v>
      </c>
      <c r="F1444" s="47">
        <v>115.99</v>
      </c>
      <c r="G1444" s="48">
        <v>328154400</v>
      </c>
      <c r="H1444" s="47">
        <v>103.13</v>
      </c>
      <c r="I1444" s="51">
        <f t="shared" si="169"/>
        <v>0.8891283731356151</v>
      </c>
      <c r="J1444" s="51">
        <f t="shared" ca="1" si="170"/>
        <v>1</v>
      </c>
      <c r="K1444" s="47">
        <f t="shared" si="171"/>
        <v>100.92</v>
      </c>
      <c r="L1444" s="47">
        <f t="shared" si="172"/>
        <v>103.85</v>
      </c>
      <c r="M1444" s="47">
        <f t="shared" si="173"/>
        <v>98.28</v>
      </c>
      <c r="N1444" s="47">
        <f t="shared" si="174"/>
        <v>103.13</v>
      </c>
      <c r="O1444" s="48">
        <f t="shared" ca="1" si="175"/>
        <v>328154400</v>
      </c>
    </row>
    <row r="1445" spans="1:15" x14ac:dyDescent="0.25">
      <c r="A1445">
        <v>1430</v>
      </c>
      <c r="B1445" s="85">
        <v>39720</v>
      </c>
      <c r="C1445" s="47">
        <v>119.14</v>
      </c>
      <c r="D1445" s="47">
        <v>119.34</v>
      </c>
      <c r="E1445" s="47">
        <v>110.97</v>
      </c>
      <c r="F1445" s="47">
        <v>111.38</v>
      </c>
      <c r="G1445" s="48">
        <v>459562300</v>
      </c>
      <c r="H1445" s="47">
        <v>99.03</v>
      </c>
      <c r="I1445" s="51">
        <f t="shared" si="169"/>
        <v>0.88911833363260917</v>
      </c>
      <c r="J1445" s="51">
        <f t="shared" ca="1" si="170"/>
        <v>1</v>
      </c>
      <c r="K1445" s="47">
        <f t="shared" si="171"/>
        <v>105.93</v>
      </c>
      <c r="L1445" s="47">
        <f t="shared" si="172"/>
        <v>106.11</v>
      </c>
      <c r="M1445" s="47">
        <f t="shared" si="173"/>
        <v>98.67</v>
      </c>
      <c r="N1445" s="47">
        <f t="shared" si="174"/>
        <v>99.03</v>
      </c>
      <c r="O1445" s="48">
        <f t="shared" ca="1" si="175"/>
        <v>459562300</v>
      </c>
    </row>
    <row r="1446" spans="1:15" x14ac:dyDescent="0.25">
      <c r="A1446">
        <v>1431</v>
      </c>
      <c r="B1446" s="85">
        <v>39717</v>
      </c>
      <c r="C1446" s="47">
        <v>118.83</v>
      </c>
      <c r="D1446" s="47">
        <v>121.5</v>
      </c>
      <c r="E1446" s="47">
        <v>118.51</v>
      </c>
      <c r="F1446" s="47">
        <v>120.85</v>
      </c>
      <c r="G1446" s="48">
        <v>285917400</v>
      </c>
      <c r="H1446" s="47">
        <v>107.45</v>
      </c>
      <c r="I1446" s="51">
        <f t="shared" si="169"/>
        <v>0.88911874224244936</v>
      </c>
      <c r="J1446" s="51">
        <f t="shared" ca="1" si="170"/>
        <v>1</v>
      </c>
      <c r="K1446" s="47">
        <f t="shared" si="171"/>
        <v>105.65</v>
      </c>
      <c r="L1446" s="47">
        <f t="shared" si="172"/>
        <v>108.03</v>
      </c>
      <c r="M1446" s="47">
        <f t="shared" si="173"/>
        <v>105.37</v>
      </c>
      <c r="N1446" s="47">
        <f t="shared" si="174"/>
        <v>107.45</v>
      </c>
      <c r="O1446" s="48">
        <f t="shared" ca="1" si="175"/>
        <v>285917400</v>
      </c>
    </row>
    <row r="1447" spans="1:15" x14ac:dyDescent="0.25">
      <c r="A1447">
        <v>1432</v>
      </c>
      <c r="B1447" s="85">
        <v>39716</v>
      </c>
      <c r="C1447" s="47">
        <v>119.4</v>
      </c>
      <c r="D1447" s="47">
        <v>121.91</v>
      </c>
      <c r="E1447" s="47">
        <v>118.44</v>
      </c>
      <c r="F1447" s="47">
        <v>120.79</v>
      </c>
      <c r="G1447" s="48">
        <v>328253000</v>
      </c>
      <c r="H1447" s="47">
        <v>107.4</v>
      </c>
      <c r="I1447" s="51">
        <f t="shared" si="169"/>
        <v>0.88914645252090407</v>
      </c>
      <c r="J1447" s="51">
        <f t="shared" ca="1" si="170"/>
        <v>1</v>
      </c>
      <c r="K1447" s="47">
        <f t="shared" si="171"/>
        <v>106.16</v>
      </c>
      <c r="L1447" s="47">
        <f t="shared" si="172"/>
        <v>108.4</v>
      </c>
      <c r="M1447" s="47">
        <f t="shared" si="173"/>
        <v>105.31</v>
      </c>
      <c r="N1447" s="47">
        <f t="shared" si="174"/>
        <v>107.4</v>
      </c>
      <c r="O1447" s="48">
        <f t="shared" ca="1" si="175"/>
        <v>328253000</v>
      </c>
    </row>
    <row r="1448" spans="1:15" x14ac:dyDescent="0.25">
      <c r="A1448">
        <v>1433</v>
      </c>
      <c r="B1448" s="85">
        <v>39715</v>
      </c>
      <c r="C1448" s="47">
        <v>119.35</v>
      </c>
      <c r="D1448" s="47">
        <v>120</v>
      </c>
      <c r="E1448" s="47">
        <v>117.79</v>
      </c>
      <c r="F1448" s="47">
        <v>118.93</v>
      </c>
      <c r="G1448" s="48">
        <v>311818400</v>
      </c>
      <c r="H1448" s="47">
        <v>105.75</v>
      </c>
      <c r="I1448" s="51">
        <f t="shared" si="169"/>
        <v>0.88917850836626577</v>
      </c>
      <c r="J1448" s="51">
        <f t="shared" ca="1" si="170"/>
        <v>1</v>
      </c>
      <c r="K1448" s="47">
        <f t="shared" si="171"/>
        <v>106.12</v>
      </c>
      <c r="L1448" s="47">
        <f t="shared" si="172"/>
        <v>106.7</v>
      </c>
      <c r="M1448" s="47">
        <f t="shared" si="173"/>
        <v>104.74</v>
      </c>
      <c r="N1448" s="47">
        <f t="shared" si="174"/>
        <v>105.75</v>
      </c>
      <c r="O1448" s="48">
        <f t="shared" ca="1" si="175"/>
        <v>311818400</v>
      </c>
    </row>
    <row r="1449" spans="1:15" x14ac:dyDescent="0.25">
      <c r="A1449">
        <v>1434</v>
      </c>
      <c r="B1449" s="85">
        <v>39714</v>
      </c>
      <c r="C1449" s="47">
        <v>120.85</v>
      </c>
      <c r="D1449" s="47">
        <v>122.02</v>
      </c>
      <c r="E1449" s="47">
        <v>118.28</v>
      </c>
      <c r="F1449" s="47">
        <v>118.55</v>
      </c>
      <c r="G1449" s="48">
        <v>327470400</v>
      </c>
      <c r="H1449" s="47">
        <v>105.41</v>
      </c>
      <c r="I1449" s="51">
        <f t="shared" si="169"/>
        <v>0.88916069169126954</v>
      </c>
      <c r="J1449" s="51">
        <f t="shared" ca="1" si="170"/>
        <v>1</v>
      </c>
      <c r="K1449" s="47">
        <f t="shared" si="171"/>
        <v>107.46</v>
      </c>
      <c r="L1449" s="47">
        <f t="shared" si="172"/>
        <v>108.5</v>
      </c>
      <c r="M1449" s="47">
        <f t="shared" si="173"/>
        <v>105.17</v>
      </c>
      <c r="N1449" s="47">
        <f t="shared" si="174"/>
        <v>105.41</v>
      </c>
      <c r="O1449" s="48">
        <f t="shared" ca="1" si="175"/>
        <v>327470400</v>
      </c>
    </row>
    <row r="1450" spans="1:15" x14ac:dyDescent="0.25">
      <c r="A1450">
        <v>1435</v>
      </c>
      <c r="B1450" s="85">
        <v>39713</v>
      </c>
      <c r="C1450" s="47">
        <v>124.45</v>
      </c>
      <c r="D1450" s="47">
        <v>124.75</v>
      </c>
      <c r="E1450" s="47">
        <v>120.36</v>
      </c>
      <c r="F1450" s="47">
        <v>121.31</v>
      </c>
      <c r="G1450" s="48">
        <v>249966500</v>
      </c>
      <c r="H1450" s="47">
        <v>107.86</v>
      </c>
      <c r="I1450" s="51">
        <f t="shared" si="169"/>
        <v>0.88912702992333692</v>
      </c>
      <c r="J1450" s="51">
        <f t="shared" ca="1" si="170"/>
        <v>1</v>
      </c>
      <c r="K1450" s="47">
        <f t="shared" si="171"/>
        <v>110.65</v>
      </c>
      <c r="L1450" s="47">
        <f t="shared" si="172"/>
        <v>110.92</v>
      </c>
      <c r="M1450" s="47">
        <f t="shared" si="173"/>
        <v>107.02</v>
      </c>
      <c r="N1450" s="47">
        <f t="shared" si="174"/>
        <v>107.86</v>
      </c>
      <c r="O1450" s="48">
        <f t="shared" ca="1" si="175"/>
        <v>249966500</v>
      </c>
    </row>
    <row r="1451" spans="1:15" x14ac:dyDescent="0.25">
      <c r="A1451">
        <v>1436</v>
      </c>
      <c r="B1451" s="85">
        <v>39710</v>
      </c>
      <c r="C1451" s="47">
        <v>126.7</v>
      </c>
      <c r="D1451" s="47">
        <v>128</v>
      </c>
      <c r="E1451" s="47">
        <v>123.33</v>
      </c>
      <c r="F1451" s="47">
        <v>124.12</v>
      </c>
      <c r="G1451" s="48">
        <v>501087800</v>
      </c>
      <c r="H1451" s="47">
        <v>110.36</v>
      </c>
      <c r="I1451" s="51">
        <f t="shared" si="169"/>
        <v>0.88913954237834347</v>
      </c>
      <c r="J1451" s="51">
        <f t="shared" ca="1" si="170"/>
        <v>1</v>
      </c>
      <c r="K1451" s="47">
        <f t="shared" si="171"/>
        <v>112.65</v>
      </c>
      <c r="L1451" s="47">
        <f t="shared" si="172"/>
        <v>113.81</v>
      </c>
      <c r="M1451" s="47">
        <f t="shared" si="173"/>
        <v>109.66</v>
      </c>
      <c r="N1451" s="47">
        <f t="shared" si="174"/>
        <v>110.36</v>
      </c>
      <c r="O1451" s="48">
        <f t="shared" ca="1" si="175"/>
        <v>501087800</v>
      </c>
    </row>
    <row r="1452" spans="1:15" x14ac:dyDescent="0.25">
      <c r="A1452">
        <v>1437</v>
      </c>
      <c r="B1452" s="85">
        <v>39709</v>
      </c>
      <c r="C1452" s="47">
        <v>118.05</v>
      </c>
      <c r="D1452" s="47">
        <v>121.79</v>
      </c>
      <c r="E1452" s="47">
        <v>113.8</v>
      </c>
      <c r="F1452" s="47">
        <v>120.07</v>
      </c>
      <c r="G1452" s="48">
        <v>776114700</v>
      </c>
      <c r="H1452" s="47">
        <v>106.14</v>
      </c>
      <c r="I1452" s="51">
        <f t="shared" si="169"/>
        <v>0.88398434246689439</v>
      </c>
      <c r="J1452" s="51">
        <f t="shared" ca="1" si="170"/>
        <v>1</v>
      </c>
      <c r="K1452" s="47">
        <f t="shared" si="171"/>
        <v>104.35</v>
      </c>
      <c r="L1452" s="47">
        <f t="shared" si="172"/>
        <v>107.66</v>
      </c>
      <c r="M1452" s="47">
        <f t="shared" si="173"/>
        <v>100.6</v>
      </c>
      <c r="N1452" s="47">
        <f t="shared" si="174"/>
        <v>106.14</v>
      </c>
      <c r="O1452" s="48">
        <f t="shared" ca="1" si="175"/>
        <v>776114700</v>
      </c>
    </row>
    <row r="1453" spans="1:15" x14ac:dyDescent="0.25">
      <c r="A1453">
        <v>1438</v>
      </c>
      <c r="B1453" s="85">
        <v>39708</v>
      </c>
      <c r="C1453" s="47">
        <v>119.64</v>
      </c>
      <c r="D1453" s="47">
        <v>121.85</v>
      </c>
      <c r="E1453" s="47">
        <v>116</v>
      </c>
      <c r="F1453" s="47">
        <v>116.61</v>
      </c>
      <c r="G1453" s="48">
        <v>624095600</v>
      </c>
      <c r="H1453" s="47">
        <v>103.09</v>
      </c>
      <c r="I1453" s="51">
        <f t="shared" si="169"/>
        <v>0.88405797101449279</v>
      </c>
      <c r="J1453" s="51">
        <f t="shared" ca="1" si="170"/>
        <v>1</v>
      </c>
      <c r="K1453" s="47">
        <f t="shared" si="171"/>
        <v>105.77</v>
      </c>
      <c r="L1453" s="47">
        <f t="shared" si="172"/>
        <v>107.72</v>
      </c>
      <c r="M1453" s="47">
        <f t="shared" si="173"/>
        <v>102.55</v>
      </c>
      <c r="N1453" s="47">
        <f t="shared" si="174"/>
        <v>103.09</v>
      </c>
      <c r="O1453" s="48">
        <f t="shared" ca="1" si="175"/>
        <v>624095600</v>
      </c>
    </row>
    <row r="1454" spans="1:15" x14ac:dyDescent="0.25">
      <c r="A1454">
        <v>1439</v>
      </c>
      <c r="B1454" s="85">
        <v>39707</v>
      </c>
      <c r="C1454" s="47">
        <v>117.2</v>
      </c>
      <c r="D1454" s="47">
        <v>122.32</v>
      </c>
      <c r="E1454" s="47">
        <v>117</v>
      </c>
      <c r="F1454" s="47">
        <v>122.1</v>
      </c>
      <c r="G1454" s="48">
        <v>581744300</v>
      </c>
      <c r="H1454" s="47">
        <v>107.94</v>
      </c>
      <c r="I1454" s="51">
        <f t="shared" si="169"/>
        <v>0.884029484029484</v>
      </c>
      <c r="J1454" s="51">
        <f t="shared" ca="1" si="170"/>
        <v>1</v>
      </c>
      <c r="K1454" s="47">
        <f t="shared" si="171"/>
        <v>103.61</v>
      </c>
      <c r="L1454" s="47">
        <f t="shared" si="172"/>
        <v>108.13</v>
      </c>
      <c r="M1454" s="47">
        <f t="shared" si="173"/>
        <v>103.43</v>
      </c>
      <c r="N1454" s="47">
        <f t="shared" si="174"/>
        <v>107.94</v>
      </c>
      <c r="O1454" s="48">
        <f t="shared" ca="1" si="175"/>
        <v>581744300</v>
      </c>
    </row>
    <row r="1455" spans="1:15" x14ac:dyDescent="0.25">
      <c r="A1455">
        <v>1440</v>
      </c>
      <c r="B1455" s="85">
        <v>39706</v>
      </c>
      <c r="C1455" s="47">
        <v>121.63</v>
      </c>
      <c r="D1455" s="47">
        <v>125.65</v>
      </c>
      <c r="E1455" s="47">
        <v>119.89</v>
      </c>
      <c r="F1455" s="47">
        <v>120.09</v>
      </c>
      <c r="G1455" s="48">
        <v>483607000</v>
      </c>
      <c r="H1455" s="47">
        <v>106.16</v>
      </c>
      <c r="I1455" s="51">
        <f t="shared" si="169"/>
        <v>0.88400366391872753</v>
      </c>
      <c r="J1455" s="51">
        <f t="shared" ca="1" si="170"/>
        <v>1</v>
      </c>
      <c r="K1455" s="47">
        <f t="shared" si="171"/>
        <v>107.52</v>
      </c>
      <c r="L1455" s="47">
        <f t="shared" si="172"/>
        <v>111.08</v>
      </c>
      <c r="M1455" s="47">
        <f t="shared" si="173"/>
        <v>105.98</v>
      </c>
      <c r="N1455" s="47">
        <f t="shared" si="174"/>
        <v>106.16</v>
      </c>
      <c r="O1455" s="48">
        <f t="shared" ca="1" si="175"/>
        <v>483607000</v>
      </c>
    </row>
    <row r="1456" spans="1:15" x14ac:dyDescent="0.25">
      <c r="A1456">
        <v>1441</v>
      </c>
      <c r="B1456" s="85">
        <v>39703</v>
      </c>
      <c r="C1456" s="47">
        <v>124.29</v>
      </c>
      <c r="D1456" s="47">
        <v>126.21</v>
      </c>
      <c r="E1456" s="47">
        <v>123.83</v>
      </c>
      <c r="F1456" s="47">
        <v>126.09</v>
      </c>
      <c r="G1456" s="48">
        <v>297851200</v>
      </c>
      <c r="H1456" s="47">
        <v>111.47</v>
      </c>
      <c r="I1456" s="51">
        <f t="shared" si="169"/>
        <v>0.88405107462923305</v>
      </c>
      <c r="J1456" s="51">
        <f t="shared" ca="1" si="170"/>
        <v>1</v>
      </c>
      <c r="K1456" s="47">
        <f t="shared" si="171"/>
        <v>109.88</v>
      </c>
      <c r="L1456" s="47">
        <f t="shared" si="172"/>
        <v>111.58</v>
      </c>
      <c r="M1456" s="47">
        <f t="shared" si="173"/>
        <v>109.47</v>
      </c>
      <c r="N1456" s="47">
        <f t="shared" si="174"/>
        <v>111.47</v>
      </c>
      <c r="O1456" s="48">
        <f t="shared" ca="1" si="175"/>
        <v>297851200</v>
      </c>
    </row>
    <row r="1457" spans="1:15" x14ac:dyDescent="0.25">
      <c r="A1457">
        <v>1442</v>
      </c>
      <c r="B1457" s="85">
        <v>39702</v>
      </c>
      <c r="C1457" s="47">
        <v>122.12</v>
      </c>
      <c r="D1457" s="47">
        <v>125.74</v>
      </c>
      <c r="E1457" s="47">
        <v>121.6</v>
      </c>
      <c r="F1457" s="47">
        <v>125.51</v>
      </c>
      <c r="G1457" s="48">
        <v>375369400</v>
      </c>
      <c r="H1457" s="47">
        <v>110.95</v>
      </c>
      <c r="I1457" s="51">
        <f t="shared" si="169"/>
        <v>0.88399330730619075</v>
      </c>
      <c r="J1457" s="51">
        <f t="shared" ca="1" si="170"/>
        <v>1</v>
      </c>
      <c r="K1457" s="47">
        <f t="shared" si="171"/>
        <v>107.95</v>
      </c>
      <c r="L1457" s="47">
        <f t="shared" si="172"/>
        <v>111.15</v>
      </c>
      <c r="M1457" s="47">
        <f t="shared" si="173"/>
        <v>107.49</v>
      </c>
      <c r="N1457" s="47">
        <f t="shared" si="174"/>
        <v>110.95</v>
      </c>
      <c r="O1457" s="48">
        <f t="shared" ca="1" si="175"/>
        <v>375369400</v>
      </c>
    </row>
    <row r="1458" spans="1:15" x14ac:dyDescent="0.25">
      <c r="A1458">
        <v>1443</v>
      </c>
      <c r="B1458" s="85">
        <v>39701</v>
      </c>
      <c r="C1458" s="47">
        <v>123.89</v>
      </c>
      <c r="D1458" s="47">
        <v>124.9</v>
      </c>
      <c r="E1458" s="47">
        <v>122.55</v>
      </c>
      <c r="F1458" s="47">
        <v>123.72</v>
      </c>
      <c r="G1458" s="48">
        <v>298916600</v>
      </c>
      <c r="H1458" s="47">
        <v>109.37</v>
      </c>
      <c r="I1458" s="51">
        <f t="shared" si="169"/>
        <v>0.88401228580666025</v>
      </c>
      <c r="J1458" s="51">
        <f t="shared" ca="1" si="170"/>
        <v>1</v>
      </c>
      <c r="K1458" s="47">
        <f t="shared" si="171"/>
        <v>109.52</v>
      </c>
      <c r="L1458" s="47">
        <f t="shared" si="172"/>
        <v>110.41</v>
      </c>
      <c r="M1458" s="47">
        <f t="shared" si="173"/>
        <v>108.34</v>
      </c>
      <c r="N1458" s="47">
        <f t="shared" si="174"/>
        <v>109.37</v>
      </c>
      <c r="O1458" s="48">
        <f t="shared" ca="1" si="175"/>
        <v>298916600</v>
      </c>
    </row>
    <row r="1459" spans="1:15" x14ac:dyDescent="0.25">
      <c r="A1459">
        <v>1444</v>
      </c>
      <c r="B1459" s="85">
        <v>39700</v>
      </c>
      <c r="C1459" s="47">
        <v>127.1</v>
      </c>
      <c r="D1459" s="47">
        <v>127.36</v>
      </c>
      <c r="E1459" s="47">
        <v>122.8</v>
      </c>
      <c r="F1459" s="47">
        <v>123.22</v>
      </c>
      <c r="G1459" s="48">
        <v>377326800</v>
      </c>
      <c r="H1459" s="47">
        <v>108.93</v>
      </c>
      <c r="I1459" s="51">
        <f t="shared" si="169"/>
        <v>0.88402856679110542</v>
      </c>
      <c r="J1459" s="51">
        <f t="shared" ca="1" si="170"/>
        <v>1</v>
      </c>
      <c r="K1459" s="47">
        <f t="shared" si="171"/>
        <v>112.36</v>
      </c>
      <c r="L1459" s="47">
        <f t="shared" si="172"/>
        <v>112.59</v>
      </c>
      <c r="M1459" s="47">
        <f t="shared" si="173"/>
        <v>108.56</v>
      </c>
      <c r="N1459" s="47">
        <f t="shared" si="174"/>
        <v>108.93</v>
      </c>
      <c r="O1459" s="48">
        <f t="shared" ca="1" si="175"/>
        <v>377326800</v>
      </c>
    </row>
    <row r="1460" spans="1:15" x14ac:dyDescent="0.25">
      <c r="A1460">
        <v>1445</v>
      </c>
      <c r="B1460" s="85">
        <v>39699</v>
      </c>
      <c r="C1460" s="47">
        <v>128.04</v>
      </c>
      <c r="D1460" s="47">
        <v>128.24</v>
      </c>
      <c r="E1460" s="47">
        <v>124.42</v>
      </c>
      <c r="F1460" s="47">
        <v>126.99</v>
      </c>
      <c r="G1460" s="48">
        <v>364075300</v>
      </c>
      <c r="H1460" s="47">
        <v>112.26</v>
      </c>
      <c r="I1460" s="51">
        <f t="shared" si="169"/>
        <v>0.88400661469407049</v>
      </c>
      <c r="J1460" s="51">
        <f t="shared" ca="1" si="170"/>
        <v>1</v>
      </c>
      <c r="K1460" s="47">
        <f t="shared" si="171"/>
        <v>113.19</v>
      </c>
      <c r="L1460" s="47">
        <f t="shared" si="172"/>
        <v>113.37</v>
      </c>
      <c r="M1460" s="47">
        <f t="shared" si="173"/>
        <v>109.99</v>
      </c>
      <c r="N1460" s="47">
        <f t="shared" si="174"/>
        <v>112.26</v>
      </c>
      <c r="O1460" s="48">
        <f t="shared" ca="1" si="175"/>
        <v>364075300</v>
      </c>
    </row>
    <row r="1461" spans="1:15" x14ac:dyDescent="0.25">
      <c r="A1461">
        <v>1446</v>
      </c>
      <c r="B1461" s="85">
        <v>39696</v>
      </c>
      <c r="C1461" s="47">
        <v>123.29</v>
      </c>
      <c r="D1461" s="47">
        <v>124.95</v>
      </c>
      <c r="E1461" s="47">
        <v>122</v>
      </c>
      <c r="F1461" s="47">
        <v>124.42</v>
      </c>
      <c r="G1461" s="48">
        <v>289503400</v>
      </c>
      <c r="H1461" s="47">
        <v>109.99</v>
      </c>
      <c r="I1461" s="51">
        <f t="shared" si="169"/>
        <v>0.88402186143706796</v>
      </c>
      <c r="J1461" s="51">
        <f t="shared" ca="1" si="170"/>
        <v>1</v>
      </c>
      <c r="K1461" s="47">
        <f t="shared" si="171"/>
        <v>108.99</v>
      </c>
      <c r="L1461" s="47">
        <f t="shared" si="172"/>
        <v>110.46</v>
      </c>
      <c r="M1461" s="47">
        <f t="shared" si="173"/>
        <v>107.85</v>
      </c>
      <c r="N1461" s="47">
        <f t="shared" si="174"/>
        <v>109.99</v>
      </c>
      <c r="O1461" s="48">
        <f t="shared" ca="1" si="175"/>
        <v>289503400</v>
      </c>
    </row>
    <row r="1462" spans="1:15" x14ac:dyDescent="0.25">
      <c r="A1462">
        <v>1447</v>
      </c>
      <c r="B1462" s="85">
        <v>39695</v>
      </c>
      <c r="C1462" s="47">
        <v>126.97</v>
      </c>
      <c r="D1462" s="47">
        <v>127.23</v>
      </c>
      <c r="E1462" s="47">
        <v>123.96</v>
      </c>
      <c r="F1462" s="47">
        <v>124.03</v>
      </c>
      <c r="G1462" s="48">
        <v>340042500</v>
      </c>
      <c r="H1462" s="47">
        <v>109.65</v>
      </c>
      <c r="I1462" s="51">
        <f t="shared" si="169"/>
        <v>0.88406030799000246</v>
      </c>
      <c r="J1462" s="51">
        <f t="shared" ca="1" si="170"/>
        <v>1</v>
      </c>
      <c r="K1462" s="47">
        <f t="shared" si="171"/>
        <v>112.25</v>
      </c>
      <c r="L1462" s="47">
        <f t="shared" si="172"/>
        <v>112.48</v>
      </c>
      <c r="M1462" s="47">
        <f t="shared" si="173"/>
        <v>109.59</v>
      </c>
      <c r="N1462" s="47">
        <f t="shared" si="174"/>
        <v>109.65</v>
      </c>
      <c r="O1462" s="48">
        <f t="shared" ca="1" si="175"/>
        <v>340042500</v>
      </c>
    </row>
    <row r="1463" spans="1:15" x14ac:dyDescent="0.25">
      <c r="A1463">
        <v>1448</v>
      </c>
      <c r="B1463" s="85">
        <v>39694</v>
      </c>
      <c r="C1463" s="47">
        <v>127.88</v>
      </c>
      <c r="D1463" s="47">
        <v>128.5</v>
      </c>
      <c r="E1463" s="47">
        <v>126.93</v>
      </c>
      <c r="F1463" s="47">
        <v>127.88</v>
      </c>
      <c r="G1463" s="48">
        <v>251947000</v>
      </c>
      <c r="H1463" s="47">
        <v>113.05</v>
      </c>
      <c r="I1463" s="51">
        <f t="shared" si="169"/>
        <v>0.88403190491085393</v>
      </c>
      <c r="J1463" s="51">
        <f t="shared" ca="1" si="170"/>
        <v>1</v>
      </c>
      <c r="K1463" s="47">
        <f t="shared" si="171"/>
        <v>113.05</v>
      </c>
      <c r="L1463" s="47">
        <f t="shared" si="172"/>
        <v>113.6</v>
      </c>
      <c r="M1463" s="47">
        <f t="shared" si="173"/>
        <v>112.21</v>
      </c>
      <c r="N1463" s="47">
        <f t="shared" si="174"/>
        <v>113.05</v>
      </c>
      <c r="O1463" s="48">
        <f t="shared" ca="1" si="175"/>
        <v>251947000</v>
      </c>
    </row>
    <row r="1464" spans="1:15" x14ac:dyDescent="0.25">
      <c r="A1464">
        <v>1449</v>
      </c>
      <c r="B1464" s="85">
        <v>39693</v>
      </c>
      <c r="C1464" s="47">
        <v>130.03</v>
      </c>
      <c r="D1464" s="47">
        <v>130.71</v>
      </c>
      <c r="E1464" s="47">
        <v>127.52</v>
      </c>
      <c r="F1464" s="47">
        <v>127.99</v>
      </c>
      <c r="G1464" s="48">
        <v>252364900</v>
      </c>
      <c r="H1464" s="47">
        <v>113.15</v>
      </c>
      <c r="I1464" s="51">
        <f t="shared" si="169"/>
        <v>0.884053441675131</v>
      </c>
      <c r="J1464" s="51">
        <f t="shared" ca="1" si="170"/>
        <v>1</v>
      </c>
      <c r="K1464" s="47">
        <f t="shared" si="171"/>
        <v>114.95</v>
      </c>
      <c r="L1464" s="47">
        <f t="shared" si="172"/>
        <v>115.55</v>
      </c>
      <c r="M1464" s="47">
        <f t="shared" si="173"/>
        <v>112.73</v>
      </c>
      <c r="N1464" s="47">
        <f t="shared" si="174"/>
        <v>113.15</v>
      </c>
      <c r="O1464" s="48">
        <f t="shared" ca="1" si="175"/>
        <v>252364900</v>
      </c>
    </row>
    <row r="1465" spans="1:15" x14ac:dyDescent="0.25">
      <c r="A1465">
        <v>1450</v>
      </c>
      <c r="B1465" s="85">
        <v>39689</v>
      </c>
      <c r="C1465" s="47">
        <v>129.72999999999999</v>
      </c>
      <c r="D1465" s="47">
        <v>130.13999999999999</v>
      </c>
      <c r="E1465" s="47">
        <v>128.51</v>
      </c>
      <c r="F1465" s="47">
        <v>128.79</v>
      </c>
      <c r="G1465" s="48">
        <v>189195800</v>
      </c>
      <c r="H1465" s="47">
        <v>113.85</v>
      </c>
      <c r="I1465" s="51">
        <f t="shared" si="169"/>
        <v>0.88399720475192178</v>
      </c>
      <c r="J1465" s="51">
        <f t="shared" ca="1" si="170"/>
        <v>1</v>
      </c>
      <c r="K1465" s="47">
        <f t="shared" si="171"/>
        <v>114.68</v>
      </c>
      <c r="L1465" s="47">
        <f t="shared" si="172"/>
        <v>115.04</v>
      </c>
      <c r="M1465" s="47">
        <f t="shared" si="173"/>
        <v>113.6</v>
      </c>
      <c r="N1465" s="47">
        <f t="shared" si="174"/>
        <v>113.85</v>
      </c>
      <c r="O1465" s="48">
        <f t="shared" ca="1" si="175"/>
        <v>189195800</v>
      </c>
    </row>
    <row r="1466" spans="1:15" x14ac:dyDescent="0.25">
      <c r="A1466">
        <v>1451</v>
      </c>
      <c r="B1466" s="85">
        <v>39688</v>
      </c>
      <c r="C1466" s="47">
        <v>129.28</v>
      </c>
      <c r="D1466" s="47">
        <v>130.34</v>
      </c>
      <c r="E1466" s="47">
        <v>129.11000000000001</v>
      </c>
      <c r="F1466" s="47">
        <v>130.19</v>
      </c>
      <c r="G1466" s="48">
        <v>167537100</v>
      </c>
      <c r="H1466" s="47">
        <v>115.09</v>
      </c>
      <c r="I1466" s="51">
        <f t="shared" si="169"/>
        <v>0.88401566940625242</v>
      </c>
      <c r="J1466" s="51">
        <f t="shared" ca="1" si="170"/>
        <v>1</v>
      </c>
      <c r="K1466" s="47">
        <f t="shared" si="171"/>
        <v>114.29</v>
      </c>
      <c r="L1466" s="47">
        <f t="shared" si="172"/>
        <v>115.22</v>
      </c>
      <c r="M1466" s="47">
        <f t="shared" si="173"/>
        <v>114.14</v>
      </c>
      <c r="N1466" s="47">
        <f t="shared" si="174"/>
        <v>115.09</v>
      </c>
      <c r="O1466" s="48">
        <f t="shared" ca="1" si="175"/>
        <v>167537100</v>
      </c>
    </row>
    <row r="1467" spans="1:15" x14ac:dyDescent="0.25">
      <c r="A1467">
        <v>1452</v>
      </c>
      <c r="B1467" s="85">
        <v>39687</v>
      </c>
      <c r="C1467" s="47">
        <v>127.55</v>
      </c>
      <c r="D1467" s="47">
        <v>128.83000000000001</v>
      </c>
      <c r="E1467" s="47">
        <v>127.3</v>
      </c>
      <c r="F1467" s="47">
        <v>128.63</v>
      </c>
      <c r="G1467" s="48">
        <v>171032800</v>
      </c>
      <c r="H1467" s="47">
        <v>113.71</v>
      </c>
      <c r="I1467" s="51">
        <f t="shared" si="169"/>
        <v>0.88400839617507576</v>
      </c>
      <c r="J1467" s="51">
        <f t="shared" ca="1" si="170"/>
        <v>1</v>
      </c>
      <c r="K1467" s="47">
        <f t="shared" si="171"/>
        <v>112.76</v>
      </c>
      <c r="L1467" s="47">
        <f t="shared" si="172"/>
        <v>113.89</v>
      </c>
      <c r="M1467" s="47">
        <f t="shared" si="173"/>
        <v>112.53</v>
      </c>
      <c r="N1467" s="47">
        <f t="shared" si="174"/>
        <v>113.71</v>
      </c>
      <c r="O1467" s="48">
        <f t="shared" ca="1" si="175"/>
        <v>171032800</v>
      </c>
    </row>
    <row r="1468" spans="1:15" x14ac:dyDescent="0.25">
      <c r="A1468">
        <v>1453</v>
      </c>
      <c r="B1468" s="85">
        <v>39686</v>
      </c>
      <c r="C1468" s="47">
        <v>127.02</v>
      </c>
      <c r="D1468" s="47">
        <v>127.87</v>
      </c>
      <c r="E1468" s="47">
        <v>126.58</v>
      </c>
      <c r="F1468" s="47">
        <v>127.39</v>
      </c>
      <c r="G1468" s="48">
        <v>159117200</v>
      </c>
      <c r="H1468" s="47">
        <v>112.62</v>
      </c>
      <c r="I1468" s="51">
        <f t="shared" si="169"/>
        <v>0.88405683334641649</v>
      </c>
      <c r="J1468" s="51">
        <f t="shared" ca="1" si="170"/>
        <v>1</v>
      </c>
      <c r="K1468" s="47">
        <f t="shared" si="171"/>
        <v>112.29</v>
      </c>
      <c r="L1468" s="47">
        <f t="shared" si="172"/>
        <v>113.04</v>
      </c>
      <c r="M1468" s="47">
        <f t="shared" si="173"/>
        <v>111.9</v>
      </c>
      <c r="N1468" s="47">
        <f t="shared" si="174"/>
        <v>112.62</v>
      </c>
      <c r="O1468" s="48">
        <f t="shared" ca="1" si="175"/>
        <v>159117200</v>
      </c>
    </row>
    <row r="1469" spans="1:15" x14ac:dyDescent="0.25">
      <c r="A1469">
        <v>1454</v>
      </c>
      <c r="B1469" s="85">
        <v>39685</v>
      </c>
      <c r="C1469" s="47">
        <v>128.80000000000001</v>
      </c>
      <c r="D1469" s="47">
        <v>129.65</v>
      </c>
      <c r="E1469" s="47">
        <v>126.75</v>
      </c>
      <c r="F1469" s="47">
        <v>127.02</v>
      </c>
      <c r="G1469" s="48">
        <v>171936900</v>
      </c>
      <c r="H1469" s="47">
        <v>112.29</v>
      </c>
      <c r="I1469" s="51">
        <f t="shared" si="169"/>
        <v>0.88403401039206431</v>
      </c>
      <c r="J1469" s="51">
        <f t="shared" ca="1" si="170"/>
        <v>1</v>
      </c>
      <c r="K1469" s="47">
        <f t="shared" si="171"/>
        <v>113.86</v>
      </c>
      <c r="L1469" s="47">
        <f t="shared" si="172"/>
        <v>114.62</v>
      </c>
      <c r="M1469" s="47">
        <f t="shared" si="173"/>
        <v>112.05</v>
      </c>
      <c r="N1469" s="47">
        <f t="shared" si="174"/>
        <v>112.29</v>
      </c>
      <c r="O1469" s="48">
        <f t="shared" ca="1" si="175"/>
        <v>171936900</v>
      </c>
    </row>
    <row r="1470" spans="1:15" x14ac:dyDescent="0.25">
      <c r="A1470">
        <v>1455</v>
      </c>
      <c r="B1470" s="85">
        <v>39682</v>
      </c>
      <c r="C1470" s="47">
        <v>128.66999999999999</v>
      </c>
      <c r="D1470" s="47">
        <v>129.65</v>
      </c>
      <c r="E1470" s="47">
        <v>127.8</v>
      </c>
      <c r="F1470" s="47">
        <v>129.65</v>
      </c>
      <c r="G1470" s="48">
        <v>167715300</v>
      </c>
      <c r="H1470" s="47">
        <v>114.61</v>
      </c>
      <c r="I1470" s="51">
        <f t="shared" si="169"/>
        <v>0.88399537215580404</v>
      </c>
      <c r="J1470" s="51">
        <f t="shared" ca="1" si="170"/>
        <v>1</v>
      </c>
      <c r="K1470" s="47">
        <f t="shared" si="171"/>
        <v>113.74</v>
      </c>
      <c r="L1470" s="47">
        <f t="shared" si="172"/>
        <v>114.61</v>
      </c>
      <c r="M1470" s="47">
        <f t="shared" si="173"/>
        <v>112.97</v>
      </c>
      <c r="N1470" s="47">
        <f t="shared" si="174"/>
        <v>114.61</v>
      </c>
      <c r="O1470" s="48">
        <f t="shared" ca="1" si="175"/>
        <v>167715300</v>
      </c>
    </row>
    <row r="1471" spans="1:15" x14ac:dyDescent="0.25">
      <c r="A1471">
        <v>1456</v>
      </c>
      <c r="B1471" s="85">
        <v>39681</v>
      </c>
      <c r="C1471" s="47">
        <v>126.75</v>
      </c>
      <c r="D1471" s="47">
        <v>128.44</v>
      </c>
      <c r="E1471" s="47">
        <v>126.6</v>
      </c>
      <c r="F1471" s="47">
        <v>127.8</v>
      </c>
      <c r="G1471" s="48">
        <v>180609800</v>
      </c>
      <c r="H1471" s="47">
        <v>112.98</v>
      </c>
      <c r="I1471" s="51">
        <f t="shared" si="169"/>
        <v>0.88403755868544609</v>
      </c>
      <c r="J1471" s="51">
        <f t="shared" ca="1" si="170"/>
        <v>1</v>
      </c>
      <c r="K1471" s="47">
        <f t="shared" si="171"/>
        <v>112.05</v>
      </c>
      <c r="L1471" s="47">
        <f t="shared" si="172"/>
        <v>113.55</v>
      </c>
      <c r="M1471" s="47">
        <f t="shared" si="173"/>
        <v>111.92</v>
      </c>
      <c r="N1471" s="47">
        <f t="shared" si="174"/>
        <v>112.98</v>
      </c>
      <c r="O1471" s="48">
        <f t="shared" ca="1" si="175"/>
        <v>180609800</v>
      </c>
    </row>
    <row r="1472" spans="1:15" x14ac:dyDescent="0.25">
      <c r="A1472">
        <v>1457</v>
      </c>
      <c r="B1472" s="85">
        <v>39680</v>
      </c>
      <c r="C1472" s="47">
        <v>127.39</v>
      </c>
      <c r="D1472" s="47">
        <v>127.95</v>
      </c>
      <c r="E1472" s="47">
        <v>126.34</v>
      </c>
      <c r="F1472" s="47">
        <v>127.58</v>
      </c>
      <c r="G1472" s="48">
        <v>225498200</v>
      </c>
      <c r="H1472" s="47">
        <v>112.78</v>
      </c>
      <c r="I1472" s="51">
        <f t="shared" si="169"/>
        <v>0.88399435648220726</v>
      </c>
      <c r="J1472" s="51">
        <f t="shared" ca="1" si="170"/>
        <v>1</v>
      </c>
      <c r="K1472" s="47">
        <f t="shared" si="171"/>
        <v>112.61</v>
      </c>
      <c r="L1472" s="47">
        <f t="shared" si="172"/>
        <v>113.11</v>
      </c>
      <c r="M1472" s="47">
        <f t="shared" si="173"/>
        <v>111.68</v>
      </c>
      <c r="N1472" s="47">
        <f t="shared" si="174"/>
        <v>112.78</v>
      </c>
      <c r="O1472" s="48">
        <f t="shared" ca="1" si="175"/>
        <v>225498200</v>
      </c>
    </row>
    <row r="1473" spans="1:15" x14ac:dyDescent="0.25">
      <c r="A1473">
        <v>1458</v>
      </c>
      <c r="B1473" s="85">
        <v>39679</v>
      </c>
      <c r="C1473" s="47">
        <v>127.42</v>
      </c>
      <c r="D1473" s="47">
        <v>127.69</v>
      </c>
      <c r="E1473" s="47">
        <v>126.53</v>
      </c>
      <c r="F1473" s="47">
        <v>126.99</v>
      </c>
      <c r="G1473" s="48">
        <v>194673700</v>
      </c>
      <c r="H1473" s="47">
        <v>112.26</v>
      </c>
      <c r="I1473" s="51">
        <f t="shared" si="169"/>
        <v>0.88400661469407049</v>
      </c>
      <c r="J1473" s="51">
        <f t="shared" ca="1" si="170"/>
        <v>1</v>
      </c>
      <c r="K1473" s="47">
        <f t="shared" si="171"/>
        <v>112.64</v>
      </c>
      <c r="L1473" s="47">
        <f t="shared" si="172"/>
        <v>112.88</v>
      </c>
      <c r="M1473" s="47">
        <f t="shared" si="173"/>
        <v>111.85</v>
      </c>
      <c r="N1473" s="47">
        <f t="shared" si="174"/>
        <v>112.26</v>
      </c>
      <c r="O1473" s="48">
        <f t="shared" ca="1" si="175"/>
        <v>194673700</v>
      </c>
    </row>
    <row r="1474" spans="1:15" x14ac:dyDescent="0.25">
      <c r="A1474">
        <v>1459</v>
      </c>
      <c r="B1474" s="85">
        <v>39678</v>
      </c>
      <c r="C1474" s="47">
        <v>130.43</v>
      </c>
      <c r="D1474" s="47">
        <v>130.47999999999999</v>
      </c>
      <c r="E1474" s="47">
        <v>127.66</v>
      </c>
      <c r="F1474" s="47">
        <v>128.38999999999999</v>
      </c>
      <c r="G1474" s="48">
        <v>172275100</v>
      </c>
      <c r="H1474" s="47">
        <v>113.5</v>
      </c>
      <c r="I1474" s="51">
        <f t="shared" si="169"/>
        <v>0.88402523561025015</v>
      </c>
      <c r="J1474" s="51">
        <f t="shared" ca="1" si="170"/>
        <v>1</v>
      </c>
      <c r="K1474" s="47">
        <f t="shared" si="171"/>
        <v>115.3</v>
      </c>
      <c r="L1474" s="47">
        <f t="shared" si="172"/>
        <v>115.35</v>
      </c>
      <c r="M1474" s="47">
        <f t="shared" si="173"/>
        <v>112.85</v>
      </c>
      <c r="N1474" s="47">
        <f t="shared" si="174"/>
        <v>113.5</v>
      </c>
      <c r="O1474" s="48">
        <f t="shared" ca="1" si="175"/>
        <v>172275100</v>
      </c>
    </row>
    <row r="1475" spans="1:15" x14ac:dyDescent="0.25">
      <c r="A1475">
        <v>1460</v>
      </c>
      <c r="B1475" s="85">
        <v>39675</v>
      </c>
      <c r="C1475" s="47">
        <v>129.93</v>
      </c>
      <c r="D1475" s="47">
        <v>130.5</v>
      </c>
      <c r="E1475" s="47">
        <v>129.30000000000001</v>
      </c>
      <c r="F1475" s="47">
        <v>130.16999999999999</v>
      </c>
      <c r="G1475" s="48">
        <v>181000800</v>
      </c>
      <c r="H1475" s="47">
        <v>115.07</v>
      </c>
      <c r="I1475" s="51">
        <f t="shared" si="169"/>
        <v>0.88399784896673583</v>
      </c>
      <c r="J1475" s="51">
        <f t="shared" ca="1" si="170"/>
        <v>1</v>
      </c>
      <c r="K1475" s="47">
        <f t="shared" si="171"/>
        <v>114.86</v>
      </c>
      <c r="L1475" s="47">
        <f t="shared" si="172"/>
        <v>115.36</v>
      </c>
      <c r="M1475" s="47">
        <f t="shared" si="173"/>
        <v>114.3</v>
      </c>
      <c r="N1475" s="47">
        <f t="shared" si="174"/>
        <v>115.07</v>
      </c>
      <c r="O1475" s="48">
        <f t="shared" ca="1" si="175"/>
        <v>181000800</v>
      </c>
    </row>
    <row r="1476" spans="1:15" x14ac:dyDescent="0.25">
      <c r="A1476">
        <v>1461</v>
      </c>
      <c r="B1476" s="85">
        <v>39674</v>
      </c>
      <c r="C1476" s="47">
        <v>127.84</v>
      </c>
      <c r="D1476" s="47">
        <v>130.28</v>
      </c>
      <c r="E1476" s="47">
        <v>127.75</v>
      </c>
      <c r="F1476" s="47">
        <v>129.54</v>
      </c>
      <c r="G1476" s="48">
        <v>239555300</v>
      </c>
      <c r="H1476" s="47">
        <v>114.52</v>
      </c>
      <c r="I1476" s="51">
        <f t="shared" si="169"/>
        <v>0.8840512582985951</v>
      </c>
      <c r="J1476" s="51">
        <f t="shared" ca="1" si="170"/>
        <v>1</v>
      </c>
      <c r="K1476" s="47">
        <f t="shared" si="171"/>
        <v>113.02</v>
      </c>
      <c r="L1476" s="47">
        <f t="shared" si="172"/>
        <v>115.17</v>
      </c>
      <c r="M1476" s="47">
        <f t="shared" si="173"/>
        <v>112.94</v>
      </c>
      <c r="N1476" s="47">
        <f t="shared" si="174"/>
        <v>114.52</v>
      </c>
      <c r="O1476" s="48">
        <f t="shared" ca="1" si="175"/>
        <v>239555300</v>
      </c>
    </row>
    <row r="1477" spans="1:15" x14ac:dyDescent="0.25">
      <c r="A1477">
        <v>1462</v>
      </c>
      <c r="B1477" s="85">
        <v>39673</v>
      </c>
      <c r="C1477" s="47">
        <v>128.79</v>
      </c>
      <c r="D1477" s="47">
        <v>129.65</v>
      </c>
      <c r="E1477" s="47">
        <v>127.67</v>
      </c>
      <c r="F1477" s="47">
        <v>128.57</v>
      </c>
      <c r="G1477" s="48">
        <v>256393200</v>
      </c>
      <c r="H1477" s="47">
        <v>113.66</v>
      </c>
      <c r="I1477" s="51">
        <f t="shared" si="169"/>
        <v>0.8840320448004978</v>
      </c>
      <c r="J1477" s="51">
        <f t="shared" ca="1" si="170"/>
        <v>1</v>
      </c>
      <c r="K1477" s="47">
        <f t="shared" si="171"/>
        <v>113.85</v>
      </c>
      <c r="L1477" s="47">
        <f t="shared" si="172"/>
        <v>114.61</v>
      </c>
      <c r="M1477" s="47">
        <f t="shared" si="173"/>
        <v>112.86</v>
      </c>
      <c r="N1477" s="47">
        <f t="shared" si="174"/>
        <v>113.66</v>
      </c>
      <c r="O1477" s="48">
        <f t="shared" ca="1" si="175"/>
        <v>256393200</v>
      </c>
    </row>
    <row r="1478" spans="1:15" x14ac:dyDescent="0.25">
      <c r="A1478">
        <v>1463</v>
      </c>
      <c r="B1478" s="85">
        <v>39672</v>
      </c>
      <c r="C1478" s="47">
        <v>130.28</v>
      </c>
      <c r="D1478" s="47">
        <v>130.69999999999999</v>
      </c>
      <c r="E1478" s="47">
        <v>128.72999999999999</v>
      </c>
      <c r="F1478" s="47">
        <v>129.35</v>
      </c>
      <c r="G1478" s="48">
        <v>213200800</v>
      </c>
      <c r="H1478" s="47">
        <v>114.35</v>
      </c>
      <c r="I1478" s="51">
        <f t="shared" si="169"/>
        <v>0.88403556242752224</v>
      </c>
      <c r="J1478" s="51">
        <f t="shared" ca="1" si="170"/>
        <v>1</v>
      </c>
      <c r="K1478" s="47">
        <f t="shared" si="171"/>
        <v>115.17</v>
      </c>
      <c r="L1478" s="47">
        <f t="shared" si="172"/>
        <v>115.54</v>
      </c>
      <c r="M1478" s="47">
        <f t="shared" si="173"/>
        <v>113.8</v>
      </c>
      <c r="N1478" s="47">
        <f t="shared" si="174"/>
        <v>114.35</v>
      </c>
      <c r="O1478" s="48">
        <f t="shared" ca="1" si="175"/>
        <v>213200800</v>
      </c>
    </row>
    <row r="1479" spans="1:15" x14ac:dyDescent="0.25">
      <c r="A1479">
        <v>1464</v>
      </c>
      <c r="B1479" s="85">
        <v>39671</v>
      </c>
      <c r="C1479" s="47">
        <v>129.47</v>
      </c>
      <c r="D1479" s="47">
        <v>131.51</v>
      </c>
      <c r="E1479" s="47">
        <v>129.22999999999999</v>
      </c>
      <c r="F1479" s="47">
        <v>130.71</v>
      </c>
      <c r="G1479" s="48">
        <v>249425800</v>
      </c>
      <c r="H1479" s="47">
        <v>115.55</v>
      </c>
      <c r="I1479" s="51">
        <f t="shared" si="169"/>
        <v>0.88401805523678367</v>
      </c>
      <c r="J1479" s="51">
        <f t="shared" ca="1" si="170"/>
        <v>1</v>
      </c>
      <c r="K1479" s="47">
        <f t="shared" si="171"/>
        <v>114.45</v>
      </c>
      <c r="L1479" s="47">
        <f t="shared" si="172"/>
        <v>116.26</v>
      </c>
      <c r="M1479" s="47">
        <f t="shared" si="173"/>
        <v>114.24</v>
      </c>
      <c r="N1479" s="47">
        <f t="shared" si="174"/>
        <v>115.55</v>
      </c>
      <c r="O1479" s="48">
        <f t="shared" ca="1" si="175"/>
        <v>249425800</v>
      </c>
    </row>
    <row r="1480" spans="1:15" x14ac:dyDescent="0.25">
      <c r="A1480">
        <v>1465</v>
      </c>
      <c r="B1480" s="85">
        <v>39668</v>
      </c>
      <c r="C1480" s="47">
        <v>126.58</v>
      </c>
      <c r="D1480" s="47">
        <v>129.93</v>
      </c>
      <c r="E1480" s="47">
        <v>126.38</v>
      </c>
      <c r="F1480" s="47">
        <v>129.37</v>
      </c>
      <c r="G1480" s="48">
        <v>260811700</v>
      </c>
      <c r="H1480" s="47">
        <v>114.37</v>
      </c>
      <c r="I1480" s="51">
        <f t="shared" si="169"/>
        <v>0.88405348998995126</v>
      </c>
      <c r="J1480" s="51">
        <f t="shared" ca="1" si="170"/>
        <v>1</v>
      </c>
      <c r="K1480" s="47">
        <f t="shared" si="171"/>
        <v>111.9</v>
      </c>
      <c r="L1480" s="47">
        <f t="shared" si="172"/>
        <v>114.87</v>
      </c>
      <c r="M1480" s="47">
        <f t="shared" si="173"/>
        <v>111.73</v>
      </c>
      <c r="N1480" s="47">
        <f t="shared" si="174"/>
        <v>114.37</v>
      </c>
      <c r="O1480" s="48">
        <f t="shared" ca="1" si="175"/>
        <v>260811700</v>
      </c>
    </row>
    <row r="1481" spans="1:15" x14ac:dyDescent="0.25">
      <c r="A1481">
        <v>1466</v>
      </c>
      <c r="B1481" s="85">
        <v>39667</v>
      </c>
      <c r="C1481" s="47">
        <v>127.96</v>
      </c>
      <c r="D1481" s="47">
        <v>128.44</v>
      </c>
      <c r="E1481" s="47">
        <v>126.54</v>
      </c>
      <c r="F1481" s="47">
        <v>127.01</v>
      </c>
      <c r="G1481" s="48">
        <v>246312500</v>
      </c>
      <c r="H1481" s="47">
        <v>112.28</v>
      </c>
      <c r="I1481" s="51">
        <f t="shared" si="169"/>
        <v>0.8840248799307141</v>
      </c>
      <c r="J1481" s="51">
        <f t="shared" ca="1" si="170"/>
        <v>1</v>
      </c>
      <c r="K1481" s="47">
        <f t="shared" si="171"/>
        <v>113.12</v>
      </c>
      <c r="L1481" s="47">
        <f t="shared" si="172"/>
        <v>113.54</v>
      </c>
      <c r="M1481" s="47">
        <f t="shared" si="173"/>
        <v>111.86</v>
      </c>
      <c r="N1481" s="47">
        <f t="shared" si="174"/>
        <v>112.28</v>
      </c>
      <c r="O1481" s="48">
        <f t="shared" ca="1" si="175"/>
        <v>246312500</v>
      </c>
    </row>
    <row r="1482" spans="1:15" x14ac:dyDescent="0.25">
      <c r="A1482">
        <v>1467</v>
      </c>
      <c r="B1482" s="85">
        <v>39666</v>
      </c>
      <c r="C1482" s="47">
        <v>128.02000000000001</v>
      </c>
      <c r="D1482" s="47">
        <v>129.30000000000001</v>
      </c>
      <c r="E1482" s="47">
        <v>127.48</v>
      </c>
      <c r="F1482" s="47">
        <v>128.93</v>
      </c>
      <c r="G1482" s="48">
        <v>209555400</v>
      </c>
      <c r="H1482" s="47">
        <v>113.98</v>
      </c>
      <c r="I1482" s="51">
        <f t="shared" si="169"/>
        <v>0.8840456061428682</v>
      </c>
      <c r="J1482" s="51">
        <f t="shared" ca="1" si="170"/>
        <v>1</v>
      </c>
      <c r="K1482" s="47">
        <f t="shared" si="171"/>
        <v>113.18</v>
      </c>
      <c r="L1482" s="47">
        <f t="shared" si="172"/>
        <v>114.31</v>
      </c>
      <c r="M1482" s="47">
        <f t="shared" si="173"/>
        <v>112.7</v>
      </c>
      <c r="N1482" s="47">
        <f t="shared" si="174"/>
        <v>113.98</v>
      </c>
      <c r="O1482" s="48">
        <f t="shared" ca="1" si="175"/>
        <v>209555400</v>
      </c>
    </row>
    <row r="1483" spans="1:15" x14ac:dyDescent="0.25">
      <c r="A1483">
        <v>1468</v>
      </c>
      <c r="B1483" s="85">
        <v>39665</v>
      </c>
      <c r="C1483" s="47">
        <v>126.02</v>
      </c>
      <c r="D1483" s="47">
        <v>128.56</v>
      </c>
      <c r="E1483" s="47">
        <v>124.97</v>
      </c>
      <c r="F1483" s="47">
        <v>128.36000000000001</v>
      </c>
      <c r="G1483" s="48">
        <v>251577600</v>
      </c>
      <c r="H1483" s="47">
        <v>113.47</v>
      </c>
      <c r="I1483" s="51">
        <f t="shared" si="169"/>
        <v>0.88399813025864749</v>
      </c>
      <c r="J1483" s="51">
        <f t="shared" ca="1" si="170"/>
        <v>1</v>
      </c>
      <c r="K1483" s="47">
        <f t="shared" si="171"/>
        <v>111.4</v>
      </c>
      <c r="L1483" s="47">
        <f t="shared" si="172"/>
        <v>113.65</v>
      </c>
      <c r="M1483" s="47">
        <f t="shared" si="173"/>
        <v>110.47</v>
      </c>
      <c r="N1483" s="47">
        <f t="shared" si="174"/>
        <v>113.47</v>
      </c>
      <c r="O1483" s="48">
        <f t="shared" ca="1" si="175"/>
        <v>251577600</v>
      </c>
    </row>
    <row r="1484" spans="1:15" x14ac:dyDescent="0.25">
      <c r="A1484">
        <v>1469</v>
      </c>
      <c r="B1484" s="85">
        <v>39664</v>
      </c>
      <c r="C1484" s="47">
        <v>126.04</v>
      </c>
      <c r="D1484" s="47">
        <v>126.14</v>
      </c>
      <c r="E1484" s="47">
        <v>124.76</v>
      </c>
      <c r="F1484" s="47">
        <v>124.99</v>
      </c>
      <c r="G1484" s="48">
        <v>188239600</v>
      </c>
      <c r="H1484" s="47">
        <v>110.49</v>
      </c>
      <c r="I1484" s="51">
        <f t="shared" si="169"/>
        <v>0.88399071925754058</v>
      </c>
      <c r="J1484" s="51">
        <f t="shared" ca="1" si="170"/>
        <v>1</v>
      </c>
      <c r="K1484" s="47">
        <f t="shared" si="171"/>
        <v>111.42</v>
      </c>
      <c r="L1484" s="47">
        <f t="shared" si="172"/>
        <v>111.51</v>
      </c>
      <c r="M1484" s="47">
        <f t="shared" si="173"/>
        <v>110.29</v>
      </c>
      <c r="N1484" s="47">
        <f t="shared" si="174"/>
        <v>110.49</v>
      </c>
      <c r="O1484" s="48">
        <f t="shared" ca="1" si="175"/>
        <v>188239600</v>
      </c>
    </row>
    <row r="1485" spans="1:15" x14ac:dyDescent="0.25">
      <c r="A1485">
        <v>1470</v>
      </c>
      <c r="B1485" s="85">
        <v>39661</v>
      </c>
      <c r="C1485" s="47">
        <v>127.12</v>
      </c>
      <c r="D1485" s="47">
        <v>127.28</v>
      </c>
      <c r="E1485" s="47">
        <v>125.46</v>
      </c>
      <c r="F1485" s="47">
        <v>126.16</v>
      </c>
      <c r="G1485" s="48">
        <v>248690900</v>
      </c>
      <c r="H1485" s="47">
        <v>111.53</v>
      </c>
      <c r="I1485" s="51">
        <f t="shared" si="169"/>
        <v>0.88403614457831325</v>
      </c>
      <c r="J1485" s="51">
        <f t="shared" ca="1" si="170"/>
        <v>1</v>
      </c>
      <c r="K1485" s="47">
        <f t="shared" si="171"/>
        <v>112.38</v>
      </c>
      <c r="L1485" s="47">
        <f t="shared" si="172"/>
        <v>112.52</v>
      </c>
      <c r="M1485" s="47">
        <f t="shared" si="173"/>
        <v>110.91</v>
      </c>
      <c r="N1485" s="47">
        <f t="shared" si="174"/>
        <v>111.53</v>
      </c>
      <c r="O1485" s="48">
        <f t="shared" ca="1" si="175"/>
        <v>248690900</v>
      </c>
    </row>
    <row r="1486" spans="1:15" x14ac:dyDescent="0.25">
      <c r="A1486">
        <v>1471</v>
      </c>
      <c r="B1486" s="85">
        <v>39660</v>
      </c>
      <c r="C1486" s="47">
        <v>127.4</v>
      </c>
      <c r="D1486" s="47">
        <v>128.57</v>
      </c>
      <c r="E1486" s="47">
        <v>126.63</v>
      </c>
      <c r="F1486" s="47">
        <v>126.83</v>
      </c>
      <c r="G1486" s="48">
        <v>277402100</v>
      </c>
      <c r="H1486" s="47">
        <v>112.12</v>
      </c>
      <c r="I1486" s="51">
        <f t="shared" si="169"/>
        <v>0.88401797681936456</v>
      </c>
      <c r="J1486" s="51">
        <f t="shared" ca="1" si="170"/>
        <v>1</v>
      </c>
      <c r="K1486" s="47">
        <f t="shared" si="171"/>
        <v>112.62</v>
      </c>
      <c r="L1486" s="47">
        <f t="shared" si="172"/>
        <v>113.66</v>
      </c>
      <c r="M1486" s="47">
        <f t="shared" si="173"/>
        <v>111.94</v>
      </c>
      <c r="N1486" s="47">
        <f t="shared" si="174"/>
        <v>112.12</v>
      </c>
      <c r="O1486" s="48">
        <f t="shared" ca="1" si="175"/>
        <v>277402100</v>
      </c>
    </row>
    <row r="1487" spans="1:15" x14ac:dyDescent="0.25">
      <c r="A1487">
        <v>1472</v>
      </c>
      <c r="B1487" s="85">
        <v>39659</v>
      </c>
      <c r="C1487" s="47">
        <v>127.11</v>
      </c>
      <c r="D1487" s="47">
        <v>128.6</v>
      </c>
      <c r="E1487" s="47">
        <v>126.28</v>
      </c>
      <c r="F1487" s="47">
        <v>128.53</v>
      </c>
      <c r="G1487" s="48">
        <v>354710000</v>
      </c>
      <c r="H1487" s="47">
        <v>113.62</v>
      </c>
      <c r="I1487" s="51">
        <f t="shared" si="169"/>
        <v>0.88399595425192568</v>
      </c>
      <c r="J1487" s="51">
        <f t="shared" ca="1" si="170"/>
        <v>1</v>
      </c>
      <c r="K1487" s="47">
        <f t="shared" si="171"/>
        <v>112.36</v>
      </c>
      <c r="L1487" s="47">
        <f t="shared" si="172"/>
        <v>113.68</v>
      </c>
      <c r="M1487" s="47">
        <f t="shared" si="173"/>
        <v>111.63</v>
      </c>
      <c r="N1487" s="47">
        <f t="shared" si="174"/>
        <v>113.62</v>
      </c>
      <c r="O1487" s="48">
        <f t="shared" ca="1" si="175"/>
        <v>354710000</v>
      </c>
    </row>
    <row r="1488" spans="1:15" x14ac:dyDescent="0.25">
      <c r="A1488">
        <v>1473</v>
      </c>
      <c r="B1488" s="85">
        <v>39658</v>
      </c>
      <c r="C1488" s="47">
        <v>123.98</v>
      </c>
      <c r="D1488" s="47">
        <v>126.38</v>
      </c>
      <c r="E1488" s="47">
        <v>123.64</v>
      </c>
      <c r="F1488" s="47">
        <v>126.28</v>
      </c>
      <c r="G1488" s="48">
        <v>261505600</v>
      </c>
      <c r="H1488" s="47">
        <v>111.63</v>
      </c>
      <c r="I1488" s="51">
        <f t="shared" si="169"/>
        <v>0.88398796325625595</v>
      </c>
      <c r="J1488" s="51">
        <f t="shared" ca="1" si="170"/>
        <v>1</v>
      </c>
      <c r="K1488" s="47">
        <f t="shared" si="171"/>
        <v>109.6</v>
      </c>
      <c r="L1488" s="47">
        <f t="shared" si="172"/>
        <v>111.72</v>
      </c>
      <c r="M1488" s="47">
        <f t="shared" si="173"/>
        <v>109.3</v>
      </c>
      <c r="N1488" s="47">
        <f t="shared" si="174"/>
        <v>111.63</v>
      </c>
      <c r="O1488" s="48">
        <f t="shared" ca="1" si="175"/>
        <v>261505600</v>
      </c>
    </row>
    <row r="1489" spans="1:15" x14ac:dyDescent="0.25">
      <c r="A1489">
        <v>1474</v>
      </c>
      <c r="B1489" s="85">
        <v>39657</v>
      </c>
      <c r="C1489" s="47">
        <v>125.51</v>
      </c>
      <c r="D1489" s="47">
        <v>126.06</v>
      </c>
      <c r="E1489" s="47">
        <v>123.42</v>
      </c>
      <c r="F1489" s="47">
        <v>123.64</v>
      </c>
      <c r="G1489" s="48">
        <v>205201300</v>
      </c>
      <c r="H1489" s="47">
        <v>109.3</v>
      </c>
      <c r="I1489" s="51">
        <f t="shared" ref="I1489:I1552" si="176">H1489/F1489</f>
        <v>0.88401811711420253</v>
      </c>
      <c r="J1489" s="51">
        <f t="shared" ref="J1489:J1552" ca="1" si="177">INDEX(OFFSET($T$15,0,0,$S$13+1,1),MATCH(B1489,OFFSET($Q$15,0,0,$S$13+1,1),-1))</f>
        <v>1</v>
      </c>
      <c r="K1489" s="47">
        <f t="shared" ref="K1489:K1552" si="178">ROUND($I1489*C1489,2)</f>
        <v>110.95</v>
      </c>
      <c r="L1489" s="47">
        <f t="shared" ref="L1489:L1552" si="179">ROUND($I1489*D1489,2)</f>
        <v>111.44</v>
      </c>
      <c r="M1489" s="47">
        <f t="shared" ref="M1489:M1552" si="180">ROUND($I1489*E1489,2)</f>
        <v>109.11</v>
      </c>
      <c r="N1489" s="47">
        <f t="shared" ref="N1489:N1552" si="181">ROUND($I1489*F1489,2)</f>
        <v>109.3</v>
      </c>
      <c r="O1489" s="48">
        <f t="shared" ref="O1489:O1552" ca="1" si="182">G1489*J1489</f>
        <v>205201300</v>
      </c>
    </row>
    <row r="1490" spans="1:15" x14ac:dyDescent="0.25">
      <c r="A1490">
        <v>1475</v>
      </c>
      <c r="B1490" s="85">
        <v>39654</v>
      </c>
      <c r="C1490" s="47">
        <v>125.89</v>
      </c>
      <c r="D1490" s="47">
        <v>126.49</v>
      </c>
      <c r="E1490" s="47">
        <v>125.17</v>
      </c>
      <c r="F1490" s="47">
        <v>125.48</v>
      </c>
      <c r="G1490" s="48">
        <v>219131000</v>
      </c>
      <c r="H1490" s="47">
        <v>110.93</v>
      </c>
      <c r="I1490" s="51">
        <f t="shared" si="176"/>
        <v>0.88404526617787693</v>
      </c>
      <c r="J1490" s="51">
        <f t="shared" ca="1" si="177"/>
        <v>1</v>
      </c>
      <c r="K1490" s="47">
        <f t="shared" si="178"/>
        <v>111.29</v>
      </c>
      <c r="L1490" s="47">
        <f t="shared" si="179"/>
        <v>111.82</v>
      </c>
      <c r="M1490" s="47">
        <f t="shared" si="180"/>
        <v>110.66</v>
      </c>
      <c r="N1490" s="47">
        <f t="shared" si="181"/>
        <v>110.93</v>
      </c>
      <c r="O1490" s="48">
        <f t="shared" ca="1" si="182"/>
        <v>219131000</v>
      </c>
    </row>
    <row r="1491" spans="1:15" x14ac:dyDescent="0.25">
      <c r="A1491">
        <v>1476</v>
      </c>
      <c r="B1491" s="85">
        <v>39653</v>
      </c>
      <c r="C1491" s="47">
        <v>128.34</v>
      </c>
      <c r="D1491" s="47">
        <v>128.41</v>
      </c>
      <c r="E1491" s="47">
        <v>125.16</v>
      </c>
      <c r="F1491" s="47">
        <v>125.51</v>
      </c>
      <c r="G1491" s="48">
        <v>248634500</v>
      </c>
      <c r="H1491" s="47">
        <v>110.95</v>
      </c>
      <c r="I1491" s="51">
        <f t="shared" si="176"/>
        <v>0.88399330730619075</v>
      </c>
      <c r="J1491" s="51">
        <f t="shared" ca="1" si="177"/>
        <v>1</v>
      </c>
      <c r="K1491" s="47">
        <f t="shared" si="178"/>
        <v>113.45</v>
      </c>
      <c r="L1491" s="47">
        <f t="shared" si="179"/>
        <v>113.51</v>
      </c>
      <c r="M1491" s="47">
        <f t="shared" si="180"/>
        <v>110.64</v>
      </c>
      <c r="N1491" s="47">
        <f t="shared" si="181"/>
        <v>110.95</v>
      </c>
      <c r="O1491" s="48">
        <f t="shared" ca="1" si="182"/>
        <v>248634500</v>
      </c>
    </row>
    <row r="1492" spans="1:15" x14ac:dyDescent="0.25">
      <c r="A1492">
        <v>1477</v>
      </c>
      <c r="B1492" s="85">
        <v>39652</v>
      </c>
      <c r="C1492" s="47">
        <v>127.89</v>
      </c>
      <c r="D1492" s="47">
        <v>129.15</v>
      </c>
      <c r="E1492" s="47">
        <v>127.55</v>
      </c>
      <c r="F1492" s="47">
        <v>128.16999999999999</v>
      </c>
      <c r="G1492" s="48">
        <v>311698400</v>
      </c>
      <c r="H1492" s="47">
        <v>113.31</v>
      </c>
      <c r="I1492" s="51">
        <f t="shared" si="176"/>
        <v>0.88406023250370613</v>
      </c>
      <c r="J1492" s="51">
        <f t="shared" ca="1" si="177"/>
        <v>1</v>
      </c>
      <c r="K1492" s="47">
        <f t="shared" si="178"/>
        <v>113.06</v>
      </c>
      <c r="L1492" s="47">
        <f t="shared" si="179"/>
        <v>114.18</v>
      </c>
      <c r="M1492" s="47">
        <f t="shared" si="180"/>
        <v>112.76</v>
      </c>
      <c r="N1492" s="47">
        <f t="shared" si="181"/>
        <v>113.31</v>
      </c>
      <c r="O1492" s="48">
        <f t="shared" ca="1" si="182"/>
        <v>311698400</v>
      </c>
    </row>
    <row r="1493" spans="1:15" x14ac:dyDescent="0.25">
      <c r="A1493">
        <v>1478</v>
      </c>
      <c r="B1493" s="85">
        <v>39651</v>
      </c>
      <c r="C1493" s="47">
        <v>125.15</v>
      </c>
      <c r="D1493" s="47">
        <v>127.8</v>
      </c>
      <c r="E1493" s="47">
        <v>124.85</v>
      </c>
      <c r="F1493" s="47">
        <v>127.48</v>
      </c>
      <c r="G1493" s="48">
        <v>296904200</v>
      </c>
      <c r="H1493" s="47">
        <v>112.7</v>
      </c>
      <c r="I1493" s="51">
        <f t="shared" si="176"/>
        <v>0.88406024474427358</v>
      </c>
      <c r="J1493" s="51">
        <f t="shared" ca="1" si="177"/>
        <v>1</v>
      </c>
      <c r="K1493" s="47">
        <f t="shared" si="178"/>
        <v>110.64</v>
      </c>
      <c r="L1493" s="47">
        <f t="shared" si="179"/>
        <v>112.98</v>
      </c>
      <c r="M1493" s="47">
        <f t="shared" si="180"/>
        <v>110.37</v>
      </c>
      <c r="N1493" s="47">
        <f t="shared" si="181"/>
        <v>112.7</v>
      </c>
      <c r="O1493" s="48">
        <f t="shared" ca="1" si="182"/>
        <v>296904200</v>
      </c>
    </row>
    <row r="1494" spans="1:15" x14ac:dyDescent="0.25">
      <c r="A1494">
        <v>1479</v>
      </c>
      <c r="B1494" s="85">
        <v>39650</v>
      </c>
      <c r="C1494" s="47">
        <v>126.51</v>
      </c>
      <c r="D1494" s="47">
        <v>126.8</v>
      </c>
      <c r="E1494" s="47">
        <v>125.19</v>
      </c>
      <c r="F1494" s="47">
        <v>126.05</v>
      </c>
      <c r="G1494" s="48">
        <v>222863000</v>
      </c>
      <c r="H1494" s="47">
        <v>111.43</v>
      </c>
      <c r="I1494" s="51">
        <f t="shared" si="176"/>
        <v>0.88401428004760019</v>
      </c>
      <c r="J1494" s="51">
        <f t="shared" ca="1" si="177"/>
        <v>1</v>
      </c>
      <c r="K1494" s="47">
        <f t="shared" si="178"/>
        <v>111.84</v>
      </c>
      <c r="L1494" s="47">
        <f t="shared" si="179"/>
        <v>112.09</v>
      </c>
      <c r="M1494" s="47">
        <f t="shared" si="180"/>
        <v>110.67</v>
      </c>
      <c r="N1494" s="47">
        <f t="shared" si="181"/>
        <v>111.43</v>
      </c>
      <c r="O1494" s="48">
        <f t="shared" ca="1" si="182"/>
        <v>222863000</v>
      </c>
    </row>
    <row r="1495" spans="1:15" x14ac:dyDescent="0.25">
      <c r="A1495">
        <v>1480</v>
      </c>
      <c r="B1495" s="85">
        <v>39647</v>
      </c>
      <c r="C1495" s="47">
        <v>126.17</v>
      </c>
      <c r="D1495" s="47">
        <v>126.42</v>
      </c>
      <c r="E1495" s="47">
        <v>125.15</v>
      </c>
      <c r="F1495" s="47">
        <v>125.98</v>
      </c>
      <c r="G1495" s="48">
        <v>267030100</v>
      </c>
      <c r="H1495" s="47">
        <v>111.37</v>
      </c>
      <c r="I1495" s="51">
        <f t="shared" si="176"/>
        <v>0.88402921098587073</v>
      </c>
      <c r="J1495" s="51">
        <f t="shared" ca="1" si="177"/>
        <v>1</v>
      </c>
      <c r="K1495" s="47">
        <f t="shared" si="178"/>
        <v>111.54</v>
      </c>
      <c r="L1495" s="47">
        <f t="shared" si="179"/>
        <v>111.76</v>
      </c>
      <c r="M1495" s="47">
        <f t="shared" si="180"/>
        <v>110.64</v>
      </c>
      <c r="N1495" s="47">
        <f t="shared" si="181"/>
        <v>111.37</v>
      </c>
      <c r="O1495" s="48">
        <f t="shared" ca="1" si="182"/>
        <v>267030100</v>
      </c>
    </row>
    <row r="1496" spans="1:15" x14ac:dyDescent="0.25">
      <c r="A1496">
        <v>1481</v>
      </c>
      <c r="B1496" s="85">
        <v>39646</v>
      </c>
      <c r="C1496" s="47">
        <v>125.14</v>
      </c>
      <c r="D1496" s="47">
        <v>126.26</v>
      </c>
      <c r="E1496" s="47">
        <v>124.09</v>
      </c>
      <c r="F1496" s="47">
        <v>125.2</v>
      </c>
      <c r="G1496" s="48">
        <v>375490600</v>
      </c>
      <c r="H1496" s="47">
        <v>110.68</v>
      </c>
      <c r="I1496" s="51">
        <f t="shared" si="176"/>
        <v>0.88402555910543135</v>
      </c>
      <c r="J1496" s="51">
        <f t="shared" ca="1" si="177"/>
        <v>1</v>
      </c>
      <c r="K1496" s="47">
        <f t="shared" si="178"/>
        <v>110.63</v>
      </c>
      <c r="L1496" s="47">
        <f t="shared" si="179"/>
        <v>111.62</v>
      </c>
      <c r="M1496" s="47">
        <f t="shared" si="180"/>
        <v>109.7</v>
      </c>
      <c r="N1496" s="47">
        <f t="shared" si="181"/>
        <v>110.68</v>
      </c>
      <c r="O1496" s="48">
        <f t="shared" ca="1" si="182"/>
        <v>375490600</v>
      </c>
    </row>
    <row r="1497" spans="1:15" x14ac:dyDescent="0.25">
      <c r="A1497">
        <v>1482</v>
      </c>
      <c r="B1497" s="85">
        <v>39645</v>
      </c>
      <c r="C1497" s="47">
        <v>121.45</v>
      </c>
      <c r="D1497" s="47">
        <v>124.57</v>
      </c>
      <c r="E1497" s="47">
        <v>121.1</v>
      </c>
      <c r="F1497" s="47">
        <v>123.96</v>
      </c>
      <c r="G1497" s="48">
        <v>371642900</v>
      </c>
      <c r="H1497" s="47">
        <v>109.58</v>
      </c>
      <c r="I1497" s="51">
        <f t="shared" si="176"/>
        <v>0.88399483704420789</v>
      </c>
      <c r="J1497" s="51">
        <f t="shared" ca="1" si="177"/>
        <v>1</v>
      </c>
      <c r="K1497" s="47">
        <f t="shared" si="178"/>
        <v>107.36</v>
      </c>
      <c r="L1497" s="47">
        <f t="shared" si="179"/>
        <v>110.12</v>
      </c>
      <c r="M1497" s="47">
        <f t="shared" si="180"/>
        <v>107.05</v>
      </c>
      <c r="N1497" s="47">
        <f t="shared" si="181"/>
        <v>109.58</v>
      </c>
      <c r="O1497" s="48">
        <f t="shared" ca="1" si="182"/>
        <v>371642900</v>
      </c>
    </row>
    <row r="1498" spans="1:15" x14ac:dyDescent="0.25">
      <c r="A1498">
        <v>1483</v>
      </c>
      <c r="B1498" s="85">
        <v>39644</v>
      </c>
      <c r="C1498" s="47">
        <v>121.8</v>
      </c>
      <c r="D1498" s="47">
        <v>123.49</v>
      </c>
      <c r="E1498" s="47">
        <v>120.02</v>
      </c>
      <c r="F1498" s="47">
        <v>120.99</v>
      </c>
      <c r="G1498" s="48">
        <v>502502500</v>
      </c>
      <c r="H1498" s="47">
        <v>106.96</v>
      </c>
      <c r="I1498" s="51">
        <f t="shared" si="176"/>
        <v>0.88404000330605836</v>
      </c>
      <c r="J1498" s="51">
        <f t="shared" ca="1" si="177"/>
        <v>1</v>
      </c>
      <c r="K1498" s="47">
        <f t="shared" si="178"/>
        <v>107.68</v>
      </c>
      <c r="L1498" s="47">
        <f t="shared" si="179"/>
        <v>109.17</v>
      </c>
      <c r="M1498" s="47">
        <f t="shared" si="180"/>
        <v>106.1</v>
      </c>
      <c r="N1498" s="47">
        <f t="shared" si="181"/>
        <v>106.96</v>
      </c>
      <c r="O1498" s="48">
        <f t="shared" ca="1" si="182"/>
        <v>502502500</v>
      </c>
    </row>
    <row r="1499" spans="1:15" x14ac:dyDescent="0.25">
      <c r="A1499">
        <v>1484</v>
      </c>
      <c r="B1499" s="85">
        <v>39643</v>
      </c>
      <c r="C1499" s="47">
        <v>125.26</v>
      </c>
      <c r="D1499" s="47">
        <v>125.5</v>
      </c>
      <c r="E1499" s="47">
        <v>122.4</v>
      </c>
      <c r="F1499" s="47">
        <v>122.72</v>
      </c>
      <c r="G1499" s="48">
        <v>322720800</v>
      </c>
      <c r="H1499" s="47">
        <v>108.49</v>
      </c>
      <c r="I1499" s="51">
        <f t="shared" si="176"/>
        <v>0.8840449804432855</v>
      </c>
      <c r="J1499" s="51">
        <f t="shared" ca="1" si="177"/>
        <v>1</v>
      </c>
      <c r="K1499" s="47">
        <f t="shared" si="178"/>
        <v>110.74</v>
      </c>
      <c r="L1499" s="47">
        <f t="shared" si="179"/>
        <v>110.95</v>
      </c>
      <c r="M1499" s="47">
        <f t="shared" si="180"/>
        <v>108.21</v>
      </c>
      <c r="N1499" s="47">
        <f t="shared" si="181"/>
        <v>108.49</v>
      </c>
      <c r="O1499" s="48">
        <f t="shared" ca="1" si="182"/>
        <v>322720800</v>
      </c>
    </row>
    <row r="1500" spans="1:15" x14ac:dyDescent="0.25">
      <c r="A1500">
        <v>1485</v>
      </c>
      <c r="B1500" s="85">
        <v>39640</v>
      </c>
      <c r="C1500" s="47">
        <v>123.97</v>
      </c>
      <c r="D1500" s="47">
        <v>125.9</v>
      </c>
      <c r="E1500" s="47">
        <v>122.49</v>
      </c>
      <c r="F1500" s="47">
        <v>123.84</v>
      </c>
      <c r="G1500" s="48">
        <v>481124600</v>
      </c>
      <c r="H1500" s="47">
        <v>109.48</v>
      </c>
      <c r="I1500" s="51">
        <f t="shared" si="176"/>
        <v>0.88404392764857886</v>
      </c>
      <c r="J1500" s="51">
        <f t="shared" ca="1" si="177"/>
        <v>1</v>
      </c>
      <c r="K1500" s="47">
        <f t="shared" si="178"/>
        <v>109.59</v>
      </c>
      <c r="L1500" s="47">
        <f t="shared" si="179"/>
        <v>111.3</v>
      </c>
      <c r="M1500" s="47">
        <f t="shared" si="180"/>
        <v>108.29</v>
      </c>
      <c r="N1500" s="47">
        <f t="shared" si="181"/>
        <v>109.48</v>
      </c>
      <c r="O1500" s="48">
        <f t="shared" ca="1" si="182"/>
        <v>481124600</v>
      </c>
    </row>
    <row r="1501" spans="1:15" x14ac:dyDescent="0.25">
      <c r="A1501">
        <v>1486</v>
      </c>
      <c r="B1501" s="85">
        <v>39639</v>
      </c>
      <c r="C1501" s="47">
        <v>124.43</v>
      </c>
      <c r="D1501" s="47">
        <v>125.79</v>
      </c>
      <c r="E1501" s="47">
        <v>123.58</v>
      </c>
      <c r="F1501" s="47">
        <v>125.3</v>
      </c>
      <c r="G1501" s="48">
        <v>436475700</v>
      </c>
      <c r="H1501" s="47">
        <v>110.77</v>
      </c>
      <c r="I1501" s="51">
        <f t="shared" si="176"/>
        <v>0.88403830806065442</v>
      </c>
      <c r="J1501" s="51">
        <f t="shared" ca="1" si="177"/>
        <v>1</v>
      </c>
      <c r="K1501" s="47">
        <f t="shared" si="178"/>
        <v>110</v>
      </c>
      <c r="L1501" s="47">
        <f t="shared" si="179"/>
        <v>111.2</v>
      </c>
      <c r="M1501" s="47">
        <f t="shared" si="180"/>
        <v>109.25</v>
      </c>
      <c r="N1501" s="47">
        <f t="shared" si="181"/>
        <v>110.77</v>
      </c>
      <c r="O1501" s="48">
        <f t="shared" ca="1" si="182"/>
        <v>436475700</v>
      </c>
    </row>
    <row r="1502" spans="1:15" x14ac:dyDescent="0.25">
      <c r="A1502">
        <v>1487</v>
      </c>
      <c r="B1502" s="85">
        <v>39638</v>
      </c>
      <c r="C1502" s="47">
        <v>127.5</v>
      </c>
      <c r="D1502" s="47">
        <v>127.74</v>
      </c>
      <c r="E1502" s="47">
        <v>124.39</v>
      </c>
      <c r="F1502" s="47">
        <v>124.79</v>
      </c>
      <c r="G1502" s="48">
        <v>336729400</v>
      </c>
      <c r="H1502" s="47">
        <v>110.32</v>
      </c>
      <c r="I1502" s="51">
        <f t="shared" si="176"/>
        <v>0.88404519592916087</v>
      </c>
      <c r="J1502" s="51">
        <f t="shared" ca="1" si="177"/>
        <v>1</v>
      </c>
      <c r="K1502" s="47">
        <f t="shared" si="178"/>
        <v>112.72</v>
      </c>
      <c r="L1502" s="47">
        <f t="shared" si="179"/>
        <v>112.93</v>
      </c>
      <c r="M1502" s="47">
        <f t="shared" si="180"/>
        <v>109.97</v>
      </c>
      <c r="N1502" s="47">
        <f t="shared" si="181"/>
        <v>110.32</v>
      </c>
      <c r="O1502" s="48">
        <f t="shared" ca="1" si="182"/>
        <v>336729400</v>
      </c>
    </row>
    <row r="1503" spans="1:15" x14ac:dyDescent="0.25">
      <c r="A1503">
        <v>1488</v>
      </c>
      <c r="B1503" s="85">
        <v>39637</v>
      </c>
      <c r="C1503" s="47">
        <v>124.99</v>
      </c>
      <c r="D1503" s="47">
        <v>127.39</v>
      </c>
      <c r="E1503" s="47">
        <v>124.2</v>
      </c>
      <c r="F1503" s="47">
        <v>127.24</v>
      </c>
      <c r="G1503" s="48">
        <v>375973700</v>
      </c>
      <c r="H1503" s="47">
        <v>112.48</v>
      </c>
      <c r="I1503" s="51">
        <f t="shared" si="176"/>
        <v>0.88399874253379451</v>
      </c>
      <c r="J1503" s="51">
        <f t="shared" ca="1" si="177"/>
        <v>1</v>
      </c>
      <c r="K1503" s="47">
        <f t="shared" si="178"/>
        <v>110.49</v>
      </c>
      <c r="L1503" s="47">
        <f t="shared" si="179"/>
        <v>112.61</v>
      </c>
      <c r="M1503" s="47">
        <f t="shared" si="180"/>
        <v>109.79</v>
      </c>
      <c r="N1503" s="47">
        <f t="shared" si="181"/>
        <v>112.48</v>
      </c>
      <c r="O1503" s="48">
        <f t="shared" ca="1" si="182"/>
        <v>375973700</v>
      </c>
    </row>
    <row r="1504" spans="1:15" x14ac:dyDescent="0.25">
      <c r="A1504">
        <v>1489</v>
      </c>
      <c r="B1504" s="85">
        <v>39636</v>
      </c>
      <c r="C1504" s="47">
        <v>126.79</v>
      </c>
      <c r="D1504" s="47">
        <v>127.34</v>
      </c>
      <c r="E1504" s="47">
        <v>123.92</v>
      </c>
      <c r="F1504" s="47">
        <v>125.02</v>
      </c>
      <c r="G1504" s="48">
        <v>372427300</v>
      </c>
      <c r="H1504" s="47">
        <v>110.52</v>
      </c>
      <c r="I1504" s="51">
        <f t="shared" si="176"/>
        <v>0.88401855703087506</v>
      </c>
      <c r="J1504" s="51">
        <f t="shared" ca="1" si="177"/>
        <v>1</v>
      </c>
      <c r="K1504" s="47">
        <f t="shared" si="178"/>
        <v>112.08</v>
      </c>
      <c r="L1504" s="47">
        <f t="shared" si="179"/>
        <v>112.57</v>
      </c>
      <c r="M1504" s="47">
        <f t="shared" si="180"/>
        <v>109.55</v>
      </c>
      <c r="N1504" s="47">
        <f t="shared" si="181"/>
        <v>110.52</v>
      </c>
      <c r="O1504" s="48">
        <f t="shared" ca="1" si="182"/>
        <v>372427300</v>
      </c>
    </row>
    <row r="1505" spans="1:15" x14ac:dyDescent="0.25">
      <c r="A1505">
        <v>1490</v>
      </c>
      <c r="B1505" s="85">
        <v>39632</v>
      </c>
      <c r="C1505" s="47">
        <v>127.11</v>
      </c>
      <c r="D1505" s="47">
        <v>127.11</v>
      </c>
      <c r="E1505" s="47">
        <v>124.99</v>
      </c>
      <c r="F1505" s="47">
        <v>126.31</v>
      </c>
      <c r="G1505" s="48">
        <v>239352500</v>
      </c>
      <c r="H1505" s="47">
        <v>111.66</v>
      </c>
      <c r="I1505" s="51">
        <f t="shared" si="176"/>
        <v>0.88401551737787976</v>
      </c>
      <c r="J1505" s="51">
        <f t="shared" ca="1" si="177"/>
        <v>1</v>
      </c>
      <c r="K1505" s="47">
        <f t="shared" si="178"/>
        <v>112.37</v>
      </c>
      <c r="L1505" s="47">
        <f t="shared" si="179"/>
        <v>112.37</v>
      </c>
      <c r="M1505" s="47">
        <f t="shared" si="180"/>
        <v>110.49</v>
      </c>
      <c r="N1505" s="47">
        <f t="shared" si="181"/>
        <v>111.66</v>
      </c>
      <c r="O1505" s="48">
        <f t="shared" ca="1" si="182"/>
        <v>239352500</v>
      </c>
    </row>
    <row r="1506" spans="1:15" x14ac:dyDescent="0.25">
      <c r="A1506">
        <v>1491</v>
      </c>
      <c r="B1506" s="85">
        <v>39631</v>
      </c>
      <c r="C1506" s="47">
        <v>128.79</v>
      </c>
      <c r="D1506" s="47">
        <v>129.16</v>
      </c>
      <c r="E1506" s="47">
        <v>125.95</v>
      </c>
      <c r="F1506" s="47">
        <v>126.18</v>
      </c>
      <c r="G1506" s="48">
        <v>288064600</v>
      </c>
      <c r="H1506" s="47">
        <v>111.55</v>
      </c>
      <c r="I1506" s="51">
        <f t="shared" si="176"/>
        <v>0.88405452528134409</v>
      </c>
      <c r="J1506" s="51">
        <f t="shared" ca="1" si="177"/>
        <v>1</v>
      </c>
      <c r="K1506" s="47">
        <f t="shared" si="178"/>
        <v>113.86</v>
      </c>
      <c r="L1506" s="47">
        <f t="shared" si="179"/>
        <v>114.18</v>
      </c>
      <c r="M1506" s="47">
        <f t="shared" si="180"/>
        <v>111.35</v>
      </c>
      <c r="N1506" s="47">
        <f t="shared" si="181"/>
        <v>111.55</v>
      </c>
      <c r="O1506" s="48">
        <f t="shared" ca="1" si="182"/>
        <v>288064600</v>
      </c>
    </row>
    <row r="1507" spans="1:15" x14ac:dyDescent="0.25">
      <c r="A1507">
        <v>1492</v>
      </c>
      <c r="B1507" s="85">
        <v>39630</v>
      </c>
      <c r="C1507" s="47">
        <v>126.52</v>
      </c>
      <c r="D1507" s="47">
        <v>128.47</v>
      </c>
      <c r="E1507" s="47">
        <v>125.93</v>
      </c>
      <c r="F1507" s="47">
        <v>128.38</v>
      </c>
      <c r="G1507" s="48">
        <v>388622000</v>
      </c>
      <c r="H1507" s="47">
        <v>113.49</v>
      </c>
      <c r="I1507" s="51">
        <f t="shared" si="176"/>
        <v>0.88401620190060759</v>
      </c>
      <c r="J1507" s="51">
        <f t="shared" ca="1" si="177"/>
        <v>1</v>
      </c>
      <c r="K1507" s="47">
        <f t="shared" si="178"/>
        <v>111.85</v>
      </c>
      <c r="L1507" s="47">
        <f t="shared" si="179"/>
        <v>113.57</v>
      </c>
      <c r="M1507" s="47">
        <f t="shared" si="180"/>
        <v>111.32</v>
      </c>
      <c r="N1507" s="47">
        <f t="shared" si="181"/>
        <v>113.49</v>
      </c>
      <c r="O1507" s="48">
        <f t="shared" ca="1" si="182"/>
        <v>388622000</v>
      </c>
    </row>
    <row r="1508" spans="1:15" x14ac:dyDescent="0.25">
      <c r="A1508">
        <v>1493</v>
      </c>
      <c r="B1508" s="85">
        <v>39629</v>
      </c>
      <c r="C1508" s="47">
        <v>127.89</v>
      </c>
      <c r="D1508" s="47">
        <v>128.91</v>
      </c>
      <c r="E1508" s="47">
        <v>127.3</v>
      </c>
      <c r="F1508" s="47">
        <v>127.98</v>
      </c>
      <c r="G1508" s="48">
        <v>258842600</v>
      </c>
      <c r="H1508" s="47">
        <v>113.14</v>
      </c>
      <c r="I1508" s="51">
        <f t="shared" si="176"/>
        <v>0.88404438193467727</v>
      </c>
      <c r="J1508" s="51">
        <f t="shared" ca="1" si="177"/>
        <v>1</v>
      </c>
      <c r="K1508" s="47">
        <f t="shared" si="178"/>
        <v>113.06</v>
      </c>
      <c r="L1508" s="47">
        <f t="shared" si="179"/>
        <v>113.96</v>
      </c>
      <c r="M1508" s="47">
        <f t="shared" si="180"/>
        <v>112.54</v>
      </c>
      <c r="N1508" s="47">
        <f t="shared" si="181"/>
        <v>113.14</v>
      </c>
      <c r="O1508" s="48">
        <f t="shared" ca="1" si="182"/>
        <v>258842600</v>
      </c>
    </row>
    <row r="1509" spans="1:15" x14ac:dyDescent="0.25">
      <c r="A1509">
        <v>1494</v>
      </c>
      <c r="B1509" s="85">
        <v>39626</v>
      </c>
      <c r="C1509" s="47">
        <v>128.28</v>
      </c>
      <c r="D1509" s="47">
        <v>128.86000000000001</v>
      </c>
      <c r="E1509" s="47">
        <v>127.04</v>
      </c>
      <c r="F1509" s="47">
        <v>127.53</v>
      </c>
      <c r="G1509" s="48">
        <v>303423400</v>
      </c>
      <c r="H1509" s="47">
        <v>112.74</v>
      </c>
      <c r="I1509" s="51">
        <f t="shared" si="176"/>
        <v>0.88402728769701244</v>
      </c>
      <c r="J1509" s="51">
        <f t="shared" ca="1" si="177"/>
        <v>1</v>
      </c>
      <c r="K1509" s="47">
        <f t="shared" si="178"/>
        <v>113.4</v>
      </c>
      <c r="L1509" s="47">
        <f t="shared" si="179"/>
        <v>113.92</v>
      </c>
      <c r="M1509" s="47">
        <f t="shared" si="180"/>
        <v>112.31</v>
      </c>
      <c r="N1509" s="47">
        <f t="shared" si="181"/>
        <v>112.74</v>
      </c>
      <c r="O1509" s="48">
        <f t="shared" ca="1" si="182"/>
        <v>303423400</v>
      </c>
    </row>
    <row r="1510" spans="1:15" x14ac:dyDescent="0.25">
      <c r="A1510">
        <v>1495</v>
      </c>
      <c r="B1510" s="85">
        <v>39625</v>
      </c>
      <c r="C1510" s="47">
        <v>130.57</v>
      </c>
      <c r="D1510" s="47">
        <v>131.41999999999999</v>
      </c>
      <c r="E1510" s="47">
        <v>128.08000000000001</v>
      </c>
      <c r="F1510" s="47">
        <v>128.22999999999999</v>
      </c>
      <c r="G1510" s="48">
        <v>297775000</v>
      </c>
      <c r="H1510" s="47">
        <v>113.36</v>
      </c>
      <c r="I1510" s="51">
        <f t="shared" si="176"/>
        <v>0.88403649691959763</v>
      </c>
      <c r="J1510" s="51">
        <f t="shared" ca="1" si="177"/>
        <v>1</v>
      </c>
      <c r="K1510" s="47">
        <f t="shared" si="178"/>
        <v>115.43</v>
      </c>
      <c r="L1510" s="47">
        <f t="shared" si="179"/>
        <v>116.18</v>
      </c>
      <c r="M1510" s="47">
        <f t="shared" si="180"/>
        <v>113.23</v>
      </c>
      <c r="N1510" s="47">
        <f t="shared" si="181"/>
        <v>113.36</v>
      </c>
      <c r="O1510" s="48">
        <f t="shared" ca="1" si="182"/>
        <v>297775000</v>
      </c>
    </row>
    <row r="1511" spans="1:15" x14ac:dyDescent="0.25">
      <c r="A1511">
        <v>1496</v>
      </c>
      <c r="B1511" s="85">
        <v>39624</v>
      </c>
      <c r="C1511" s="47">
        <v>131.72</v>
      </c>
      <c r="D1511" s="47">
        <v>133.4</v>
      </c>
      <c r="E1511" s="47">
        <v>131.24</v>
      </c>
      <c r="F1511" s="47">
        <v>131.81</v>
      </c>
      <c r="G1511" s="48">
        <v>287853900</v>
      </c>
      <c r="H1511" s="47">
        <v>116.52</v>
      </c>
      <c r="I1511" s="51">
        <f t="shared" si="176"/>
        <v>0.88399969653288824</v>
      </c>
      <c r="J1511" s="51">
        <f t="shared" ca="1" si="177"/>
        <v>1</v>
      </c>
      <c r="K1511" s="47">
        <f t="shared" si="178"/>
        <v>116.44</v>
      </c>
      <c r="L1511" s="47">
        <f t="shared" si="179"/>
        <v>117.93</v>
      </c>
      <c r="M1511" s="47">
        <f t="shared" si="180"/>
        <v>116.02</v>
      </c>
      <c r="N1511" s="47">
        <f t="shared" si="181"/>
        <v>116.52</v>
      </c>
      <c r="O1511" s="48">
        <f t="shared" ca="1" si="182"/>
        <v>287853900</v>
      </c>
    </row>
    <row r="1512" spans="1:15" x14ac:dyDescent="0.25">
      <c r="A1512">
        <v>1497</v>
      </c>
      <c r="B1512" s="85">
        <v>39623</v>
      </c>
      <c r="C1512" s="47">
        <v>131.05000000000001</v>
      </c>
      <c r="D1512" s="47">
        <v>132.44</v>
      </c>
      <c r="E1512" s="47">
        <v>130.19</v>
      </c>
      <c r="F1512" s="47">
        <v>131.19</v>
      </c>
      <c r="G1512" s="48">
        <v>267300600</v>
      </c>
      <c r="H1512" s="47">
        <v>115.97</v>
      </c>
      <c r="I1512" s="51">
        <f t="shared" si="176"/>
        <v>0.88398505983687781</v>
      </c>
      <c r="J1512" s="51">
        <f t="shared" ca="1" si="177"/>
        <v>1</v>
      </c>
      <c r="K1512" s="47">
        <f t="shared" si="178"/>
        <v>115.85</v>
      </c>
      <c r="L1512" s="47">
        <f t="shared" si="179"/>
        <v>117.07</v>
      </c>
      <c r="M1512" s="47">
        <f t="shared" si="180"/>
        <v>115.09</v>
      </c>
      <c r="N1512" s="47">
        <f t="shared" si="181"/>
        <v>115.97</v>
      </c>
      <c r="O1512" s="48">
        <f t="shared" ca="1" si="182"/>
        <v>267300600</v>
      </c>
    </row>
    <row r="1513" spans="1:15" x14ac:dyDescent="0.25">
      <c r="A1513">
        <v>1498</v>
      </c>
      <c r="B1513" s="85">
        <v>39622</v>
      </c>
      <c r="C1513" s="47">
        <v>132.09</v>
      </c>
      <c r="D1513" s="47">
        <v>132.22999999999999</v>
      </c>
      <c r="E1513" s="47">
        <v>131.32</v>
      </c>
      <c r="F1513" s="47">
        <v>131.44999999999999</v>
      </c>
      <c r="G1513" s="48">
        <v>165096400</v>
      </c>
      <c r="H1513" s="47">
        <v>116.2</v>
      </c>
      <c r="I1513" s="51">
        <f t="shared" si="176"/>
        <v>0.88398630658044897</v>
      </c>
      <c r="J1513" s="51">
        <f t="shared" ca="1" si="177"/>
        <v>1</v>
      </c>
      <c r="K1513" s="47">
        <f t="shared" si="178"/>
        <v>116.77</v>
      </c>
      <c r="L1513" s="47">
        <f t="shared" si="179"/>
        <v>116.89</v>
      </c>
      <c r="M1513" s="47">
        <f t="shared" si="180"/>
        <v>116.09</v>
      </c>
      <c r="N1513" s="47">
        <f t="shared" si="181"/>
        <v>116.2</v>
      </c>
      <c r="O1513" s="48">
        <f t="shared" ca="1" si="182"/>
        <v>165096400</v>
      </c>
    </row>
    <row r="1514" spans="1:15" x14ac:dyDescent="0.25">
      <c r="A1514">
        <v>1499</v>
      </c>
      <c r="B1514" s="85">
        <v>39619</v>
      </c>
      <c r="C1514" s="47">
        <v>132.84</v>
      </c>
      <c r="D1514" s="47">
        <v>133.09</v>
      </c>
      <c r="E1514" s="47">
        <v>131.22</v>
      </c>
      <c r="F1514" s="47">
        <v>131.58000000000001</v>
      </c>
      <c r="G1514" s="48">
        <v>289275700</v>
      </c>
      <c r="H1514" s="47">
        <v>116.32</v>
      </c>
      <c r="I1514" s="51">
        <f t="shared" si="176"/>
        <v>0.88402492780057751</v>
      </c>
      <c r="J1514" s="51">
        <f t="shared" ca="1" si="177"/>
        <v>1</v>
      </c>
      <c r="K1514" s="47">
        <f t="shared" si="178"/>
        <v>117.43</v>
      </c>
      <c r="L1514" s="47">
        <f t="shared" si="179"/>
        <v>117.65</v>
      </c>
      <c r="M1514" s="47">
        <f t="shared" si="180"/>
        <v>116</v>
      </c>
      <c r="N1514" s="47">
        <f t="shared" si="181"/>
        <v>116.32</v>
      </c>
      <c r="O1514" s="48">
        <f t="shared" ca="1" si="182"/>
        <v>289275700</v>
      </c>
    </row>
    <row r="1515" spans="1:15" x14ac:dyDescent="0.25">
      <c r="A1515">
        <v>1500</v>
      </c>
      <c r="B1515" s="85">
        <v>39618</v>
      </c>
      <c r="C1515" s="47">
        <v>134.15</v>
      </c>
      <c r="D1515" s="47">
        <v>135.24</v>
      </c>
      <c r="E1515" s="47">
        <v>133.5</v>
      </c>
      <c r="F1515" s="47">
        <v>134.41999999999999</v>
      </c>
      <c r="G1515" s="48">
        <v>304204900</v>
      </c>
      <c r="H1515" s="47">
        <v>118.24</v>
      </c>
      <c r="I1515" s="51">
        <f t="shared" si="176"/>
        <v>0.87963100729058186</v>
      </c>
      <c r="J1515" s="51">
        <f t="shared" ca="1" si="177"/>
        <v>1</v>
      </c>
      <c r="K1515" s="47">
        <f t="shared" si="178"/>
        <v>118</v>
      </c>
      <c r="L1515" s="47">
        <f t="shared" si="179"/>
        <v>118.96</v>
      </c>
      <c r="M1515" s="47">
        <f t="shared" si="180"/>
        <v>117.43</v>
      </c>
      <c r="N1515" s="47">
        <f t="shared" si="181"/>
        <v>118.24</v>
      </c>
      <c r="O1515" s="48">
        <f t="shared" ca="1" si="182"/>
        <v>304204900</v>
      </c>
    </row>
    <row r="1516" spans="1:15" x14ac:dyDescent="0.25">
      <c r="A1516">
        <v>1501</v>
      </c>
      <c r="B1516" s="85">
        <v>39617</v>
      </c>
      <c r="C1516" s="47">
        <v>134.69</v>
      </c>
      <c r="D1516" s="47">
        <v>135.52000000000001</v>
      </c>
      <c r="E1516" s="47">
        <v>133.71</v>
      </c>
      <c r="F1516" s="47">
        <v>134.25</v>
      </c>
      <c r="G1516" s="48">
        <v>265893000</v>
      </c>
      <c r="H1516" s="47">
        <v>118.09</v>
      </c>
      <c r="I1516" s="51">
        <f t="shared" si="176"/>
        <v>0.87962756052141533</v>
      </c>
      <c r="J1516" s="51">
        <f t="shared" ca="1" si="177"/>
        <v>1</v>
      </c>
      <c r="K1516" s="47">
        <f t="shared" si="178"/>
        <v>118.48</v>
      </c>
      <c r="L1516" s="47">
        <f t="shared" si="179"/>
        <v>119.21</v>
      </c>
      <c r="M1516" s="47">
        <f t="shared" si="180"/>
        <v>117.62</v>
      </c>
      <c r="N1516" s="47">
        <f t="shared" si="181"/>
        <v>118.09</v>
      </c>
      <c r="O1516" s="48">
        <f t="shared" ca="1" si="182"/>
        <v>265893000</v>
      </c>
    </row>
    <row r="1517" spans="1:15" x14ac:dyDescent="0.25">
      <c r="A1517">
        <v>1502</v>
      </c>
      <c r="B1517" s="85">
        <v>39616</v>
      </c>
      <c r="C1517" s="47">
        <v>137.07</v>
      </c>
      <c r="D1517" s="47">
        <v>137.12</v>
      </c>
      <c r="E1517" s="47">
        <v>135.37</v>
      </c>
      <c r="F1517" s="47">
        <v>135.57</v>
      </c>
      <c r="G1517" s="48">
        <v>191707700</v>
      </c>
      <c r="H1517" s="47">
        <v>119.25</v>
      </c>
      <c r="I1517" s="51">
        <f t="shared" si="176"/>
        <v>0.87961938481965041</v>
      </c>
      <c r="J1517" s="51">
        <f t="shared" ca="1" si="177"/>
        <v>1</v>
      </c>
      <c r="K1517" s="47">
        <f t="shared" si="178"/>
        <v>120.57</v>
      </c>
      <c r="L1517" s="47">
        <f t="shared" si="179"/>
        <v>120.61</v>
      </c>
      <c r="M1517" s="47">
        <f t="shared" si="180"/>
        <v>119.07</v>
      </c>
      <c r="N1517" s="47">
        <f t="shared" si="181"/>
        <v>119.25</v>
      </c>
      <c r="O1517" s="48">
        <f t="shared" ca="1" si="182"/>
        <v>191707700</v>
      </c>
    </row>
    <row r="1518" spans="1:15" x14ac:dyDescent="0.25">
      <c r="A1518">
        <v>1503</v>
      </c>
      <c r="B1518" s="85">
        <v>39615</v>
      </c>
      <c r="C1518" s="47">
        <v>135.55000000000001</v>
      </c>
      <c r="D1518" s="47">
        <v>136.93</v>
      </c>
      <c r="E1518" s="47">
        <v>135.46</v>
      </c>
      <c r="F1518" s="47">
        <v>136.22999999999999</v>
      </c>
      <c r="G1518" s="48">
        <v>185832500</v>
      </c>
      <c r="H1518" s="47">
        <v>119.83</v>
      </c>
      <c r="I1518" s="51">
        <f t="shared" si="176"/>
        <v>0.87961535638258836</v>
      </c>
      <c r="J1518" s="51">
        <f t="shared" ca="1" si="177"/>
        <v>1</v>
      </c>
      <c r="K1518" s="47">
        <f t="shared" si="178"/>
        <v>119.23</v>
      </c>
      <c r="L1518" s="47">
        <f t="shared" si="179"/>
        <v>120.45</v>
      </c>
      <c r="M1518" s="47">
        <f t="shared" si="180"/>
        <v>119.15</v>
      </c>
      <c r="N1518" s="47">
        <f t="shared" si="181"/>
        <v>119.83</v>
      </c>
      <c r="O1518" s="48">
        <f t="shared" ca="1" si="182"/>
        <v>185832500</v>
      </c>
    </row>
    <row r="1519" spans="1:15" x14ac:dyDescent="0.25">
      <c r="A1519">
        <v>1504</v>
      </c>
      <c r="B1519" s="85">
        <v>39612</v>
      </c>
      <c r="C1519" s="47">
        <v>135.16999999999999</v>
      </c>
      <c r="D1519" s="47">
        <v>136.52000000000001</v>
      </c>
      <c r="E1519" s="47">
        <v>134.41999999999999</v>
      </c>
      <c r="F1519" s="47">
        <v>136.15</v>
      </c>
      <c r="G1519" s="48">
        <v>244726900</v>
      </c>
      <c r="H1519" s="47">
        <v>119.76</v>
      </c>
      <c r="I1519" s="51">
        <f t="shared" si="176"/>
        <v>0.87961806830701428</v>
      </c>
      <c r="J1519" s="51">
        <f t="shared" ca="1" si="177"/>
        <v>1</v>
      </c>
      <c r="K1519" s="47">
        <f t="shared" si="178"/>
        <v>118.9</v>
      </c>
      <c r="L1519" s="47">
        <f t="shared" si="179"/>
        <v>120.09</v>
      </c>
      <c r="M1519" s="47">
        <f t="shared" si="180"/>
        <v>118.24</v>
      </c>
      <c r="N1519" s="47">
        <f t="shared" si="181"/>
        <v>119.76</v>
      </c>
      <c r="O1519" s="48">
        <f t="shared" ca="1" si="182"/>
        <v>244726900</v>
      </c>
    </row>
    <row r="1520" spans="1:15" x14ac:dyDescent="0.25">
      <c r="A1520">
        <v>1505</v>
      </c>
      <c r="B1520" s="85">
        <v>39611</v>
      </c>
      <c r="C1520" s="47">
        <v>134.6</v>
      </c>
      <c r="D1520" s="47">
        <v>135.87</v>
      </c>
      <c r="E1520" s="47">
        <v>133.52000000000001</v>
      </c>
      <c r="F1520" s="47">
        <v>134.44999999999999</v>
      </c>
      <c r="G1520" s="48">
        <v>252791800</v>
      </c>
      <c r="H1520" s="47">
        <v>118.27</v>
      </c>
      <c r="I1520" s="51">
        <f t="shared" si="176"/>
        <v>0.87965786537746382</v>
      </c>
      <c r="J1520" s="51">
        <f t="shared" ca="1" si="177"/>
        <v>1</v>
      </c>
      <c r="K1520" s="47">
        <f t="shared" si="178"/>
        <v>118.4</v>
      </c>
      <c r="L1520" s="47">
        <f t="shared" si="179"/>
        <v>119.52</v>
      </c>
      <c r="M1520" s="47">
        <f t="shared" si="180"/>
        <v>117.45</v>
      </c>
      <c r="N1520" s="47">
        <f t="shared" si="181"/>
        <v>118.27</v>
      </c>
      <c r="O1520" s="48">
        <f t="shared" ca="1" si="182"/>
        <v>252791800</v>
      </c>
    </row>
    <row r="1521" spans="1:15" x14ac:dyDescent="0.25">
      <c r="A1521">
        <v>1506</v>
      </c>
      <c r="B1521" s="85">
        <v>39610</v>
      </c>
      <c r="C1521" s="47">
        <v>135.97</v>
      </c>
      <c r="D1521" s="47">
        <v>136.26</v>
      </c>
      <c r="E1521" s="47">
        <v>133.93</v>
      </c>
      <c r="F1521" s="47">
        <v>133.94</v>
      </c>
      <c r="G1521" s="48">
        <v>283890100</v>
      </c>
      <c r="H1521" s="47">
        <v>117.82</v>
      </c>
      <c r="I1521" s="51">
        <f t="shared" si="176"/>
        <v>0.87964760340450943</v>
      </c>
      <c r="J1521" s="51">
        <f t="shared" ca="1" si="177"/>
        <v>1</v>
      </c>
      <c r="K1521" s="47">
        <f t="shared" si="178"/>
        <v>119.61</v>
      </c>
      <c r="L1521" s="47">
        <f t="shared" si="179"/>
        <v>119.86</v>
      </c>
      <c r="M1521" s="47">
        <f t="shared" si="180"/>
        <v>117.81</v>
      </c>
      <c r="N1521" s="47">
        <f t="shared" si="181"/>
        <v>117.82</v>
      </c>
      <c r="O1521" s="48">
        <f t="shared" ca="1" si="182"/>
        <v>283890100</v>
      </c>
    </row>
    <row r="1522" spans="1:15" x14ac:dyDescent="0.25">
      <c r="A1522">
        <v>1507</v>
      </c>
      <c r="B1522" s="85">
        <v>39609</v>
      </c>
      <c r="C1522" s="47">
        <v>135.66999999999999</v>
      </c>
      <c r="D1522" s="47">
        <v>137.1</v>
      </c>
      <c r="E1522" s="47">
        <v>135.35</v>
      </c>
      <c r="F1522" s="47">
        <v>135.94</v>
      </c>
      <c r="G1522" s="48">
        <v>260234900</v>
      </c>
      <c r="H1522" s="47">
        <v>119.58</v>
      </c>
      <c r="I1522" s="51">
        <f t="shared" si="176"/>
        <v>0.87965278799470359</v>
      </c>
      <c r="J1522" s="51">
        <f t="shared" ca="1" si="177"/>
        <v>1</v>
      </c>
      <c r="K1522" s="47">
        <f t="shared" si="178"/>
        <v>119.34</v>
      </c>
      <c r="L1522" s="47">
        <f t="shared" si="179"/>
        <v>120.6</v>
      </c>
      <c r="M1522" s="47">
        <f t="shared" si="180"/>
        <v>119.06</v>
      </c>
      <c r="N1522" s="47">
        <f t="shared" si="181"/>
        <v>119.58</v>
      </c>
      <c r="O1522" s="48">
        <f t="shared" ca="1" si="182"/>
        <v>260234900</v>
      </c>
    </row>
    <row r="1523" spans="1:15" x14ac:dyDescent="0.25">
      <c r="A1523">
        <v>1508</v>
      </c>
      <c r="B1523" s="85">
        <v>39608</v>
      </c>
      <c r="C1523" s="47">
        <v>136.86000000000001</v>
      </c>
      <c r="D1523" s="47">
        <v>137.5</v>
      </c>
      <c r="E1523" s="47">
        <v>135.41</v>
      </c>
      <c r="F1523" s="47">
        <v>136.62</v>
      </c>
      <c r="G1523" s="48">
        <v>228263900</v>
      </c>
      <c r="H1523" s="47">
        <v>120.17</v>
      </c>
      <c r="I1523" s="51">
        <f t="shared" si="176"/>
        <v>0.87959303176694481</v>
      </c>
      <c r="J1523" s="51">
        <f t="shared" ca="1" si="177"/>
        <v>1</v>
      </c>
      <c r="K1523" s="47">
        <f t="shared" si="178"/>
        <v>120.38</v>
      </c>
      <c r="L1523" s="47">
        <f t="shared" si="179"/>
        <v>120.94</v>
      </c>
      <c r="M1523" s="47">
        <f t="shared" si="180"/>
        <v>119.11</v>
      </c>
      <c r="N1523" s="47">
        <f t="shared" si="181"/>
        <v>120.17</v>
      </c>
      <c r="O1523" s="48">
        <f t="shared" ca="1" si="182"/>
        <v>228263900</v>
      </c>
    </row>
    <row r="1524" spans="1:15" x14ac:dyDescent="0.25">
      <c r="A1524">
        <v>1509</v>
      </c>
      <c r="B1524" s="85">
        <v>39605</v>
      </c>
      <c r="C1524" s="47">
        <v>139.55000000000001</v>
      </c>
      <c r="D1524" s="47">
        <v>139.80000000000001</v>
      </c>
      <c r="E1524" s="47">
        <v>136.22</v>
      </c>
      <c r="F1524" s="47">
        <v>136.29</v>
      </c>
      <c r="G1524" s="48">
        <v>384276300</v>
      </c>
      <c r="H1524" s="47">
        <v>119.88</v>
      </c>
      <c r="I1524" s="51">
        <f t="shared" si="176"/>
        <v>0.87959498128989655</v>
      </c>
      <c r="J1524" s="51">
        <f t="shared" ca="1" si="177"/>
        <v>1</v>
      </c>
      <c r="K1524" s="47">
        <f t="shared" si="178"/>
        <v>122.75</v>
      </c>
      <c r="L1524" s="47">
        <f t="shared" si="179"/>
        <v>122.97</v>
      </c>
      <c r="M1524" s="47">
        <f t="shared" si="180"/>
        <v>119.82</v>
      </c>
      <c r="N1524" s="47">
        <f t="shared" si="181"/>
        <v>119.88</v>
      </c>
      <c r="O1524" s="48">
        <f t="shared" ca="1" si="182"/>
        <v>384276300</v>
      </c>
    </row>
    <row r="1525" spans="1:15" x14ac:dyDescent="0.25">
      <c r="A1525">
        <v>1510</v>
      </c>
      <c r="B1525" s="85">
        <v>39604</v>
      </c>
      <c r="C1525" s="47">
        <v>138.58000000000001</v>
      </c>
      <c r="D1525" s="47">
        <v>140.88999999999999</v>
      </c>
      <c r="E1525" s="47">
        <v>138.32</v>
      </c>
      <c r="F1525" s="47">
        <v>140.78</v>
      </c>
      <c r="G1525" s="48">
        <v>237867100</v>
      </c>
      <c r="H1525" s="47">
        <v>123.83</v>
      </c>
      <c r="I1525" s="51">
        <f t="shared" si="176"/>
        <v>0.87959937491120899</v>
      </c>
      <c r="J1525" s="51">
        <f t="shared" ca="1" si="177"/>
        <v>1</v>
      </c>
      <c r="K1525" s="47">
        <f t="shared" si="178"/>
        <v>121.89</v>
      </c>
      <c r="L1525" s="47">
        <f t="shared" si="179"/>
        <v>123.93</v>
      </c>
      <c r="M1525" s="47">
        <f t="shared" si="180"/>
        <v>121.67</v>
      </c>
      <c r="N1525" s="47">
        <f t="shared" si="181"/>
        <v>123.83</v>
      </c>
      <c r="O1525" s="48">
        <f t="shared" ca="1" si="182"/>
        <v>237867100</v>
      </c>
    </row>
    <row r="1526" spans="1:15" x14ac:dyDescent="0.25">
      <c r="A1526">
        <v>1511</v>
      </c>
      <c r="B1526" s="85">
        <v>39603</v>
      </c>
      <c r="C1526" s="47">
        <v>137.69999999999999</v>
      </c>
      <c r="D1526" s="47">
        <v>139.16</v>
      </c>
      <c r="E1526" s="47">
        <v>137.46</v>
      </c>
      <c r="F1526" s="47">
        <v>138.02000000000001</v>
      </c>
      <c r="G1526" s="48">
        <v>246637700</v>
      </c>
      <c r="H1526" s="47">
        <v>121.41</v>
      </c>
      <c r="I1526" s="51">
        <f t="shared" si="176"/>
        <v>0.87965512244602218</v>
      </c>
      <c r="J1526" s="51">
        <f t="shared" ca="1" si="177"/>
        <v>1</v>
      </c>
      <c r="K1526" s="47">
        <f t="shared" si="178"/>
        <v>121.13</v>
      </c>
      <c r="L1526" s="47">
        <f t="shared" si="179"/>
        <v>122.41</v>
      </c>
      <c r="M1526" s="47">
        <f t="shared" si="180"/>
        <v>120.92</v>
      </c>
      <c r="N1526" s="47">
        <f t="shared" si="181"/>
        <v>121.41</v>
      </c>
      <c r="O1526" s="48">
        <f t="shared" ca="1" si="182"/>
        <v>246637700</v>
      </c>
    </row>
    <row r="1527" spans="1:15" x14ac:dyDescent="0.25">
      <c r="A1527">
        <v>1512</v>
      </c>
      <c r="B1527" s="85">
        <v>39602</v>
      </c>
      <c r="C1527" s="47">
        <v>139.30000000000001</v>
      </c>
      <c r="D1527" s="47">
        <v>139.62</v>
      </c>
      <c r="E1527" s="47">
        <v>137.22999999999999</v>
      </c>
      <c r="F1527" s="47">
        <v>138.09</v>
      </c>
      <c r="G1527" s="48">
        <v>271965700</v>
      </c>
      <c r="H1527" s="47">
        <v>121.47</v>
      </c>
      <c r="I1527" s="51">
        <f t="shared" si="176"/>
        <v>0.87964371062350633</v>
      </c>
      <c r="J1527" s="51">
        <f t="shared" ca="1" si="177"/>
        <v>1</v>
      </c>
      <c r="K1527" s="47">
        <f t="shared" si="178"/>
        <v>122.53</v>
      </c>
      <c r="L1527" s="47">
        <f t="shared" si="179"/>
        <v>122.82</v>
      </c>
      <c r="M1527" s="47">
        <f t="shared" si="180"/>
        <v>120.71</v>
      </c>
      <c r="N1527" s="47">
        <f t="shared" si="181"/>
        <v>121.47</v>
      </c>
      <c r="O1527" s="48">
        <f t="shared" ca="1" si="182"/>
        <v>271965700</v>
      </c>
    </row>
    <row r="1528" spans="1:15" x14ac:dyDescent="0.25">
      <c r="A1528">
        <v>1513</v>
      </c>
      <c r="B1528" s="85">
        <v>39601</v>
      </c>
      <c r="C1528" s="47">
        <v>139.83000000000001</v>
      </c>
      <c r="D1528" s="47">
        <v>139.86000000000001</v>
      </c>
      <c r="E1528" s="47">
        <v>138</v>
      </c>
      <c r="F1528" s="47">
        <v>138.9</v>
      </c>
      <c r="G1528" s="48">
        <v>181069900</v>
      </c>
      <c r="H1528" s="47">
        <v>122.18</v>
      </c>
      <c r="I1528" s="51">
        <f t="shared" si="176"/>
        <v>0.87962562994960403</v>
      </c>
      <c r="J1528" s="51">
        <f t="shared" ca="1" si="177"/>
        <v>1</v>
      </c>
      <c r="K1528" s="47">
        <f t="shared" si="178"/>
        <v>123</v>
      </c>
      <c r="L1528" s="47">
        <f t="shared" si="179"/>
        <v>123.02</v>
      </c>
      <c r="M1528" s="47">
        <f t="shared" si="180"/>
        <v>121.39</v>
      </c>
      <c r="N1528" s="47">
        <f t="shared" si="181"/>
        <v>122.18</v>
      </c>
      <c r="O1528" s="48">
        <f t="shared" ca="1" si="182"/>
        <v>181069900</v>
      </c>
    </row>
    <row r="1529" spans="1:15" x14ac:dyDescent="0.25">
      <c r="A1529">
        <v>1514</v>
      </c>
      <c r="B1529" s="85">
        <v>39598</v>
      </c>
      <c r="C1529" s="47">
        <v>140.47</v>
      </c>
      <c r="D1529" s="47">
        <v>140.74</v>
      </c>
      <c r="E1529" s="47">
        <v>139.94</v>
      </c>
      <c r="F1529" s="47">
        <v>140.35</v>
      </c>
      <c r="G1529" s="48">
        <v>117362000</v>
      </c>
      <c r="H1529" s="47">
        <v>123.45</v>
      </c>
      <c r="I1529" s="51">
        <f t="shared" si="176"/>
        <v>0.87958674741717147</v>
      </c>
      <c r="J1529" s="51">
        <f t="shared" ca="1" si="177"/>
        <v>1</v>
      </c>
      <c r="K1529" s="47">
        <f t="shared" si="178"/>
        <v>123.56</v>
      </c>
      <c r="L1529" s="47">
        <f t="shared" si="179"/>
        <v>123.79</v>
      </c>
      <c r="M1529" s="47">
        <f t="shared" si="180"/>
        <v>123.09</v>
      </c>
      <c r="N1529" s="47">
        <f t="shared" si="181"/>
        <v>123.45</v>
      </c>
      <c r="O1529" s="48">
        <f t="shared" ca="1" si="182"/>
        <v>117362000</v>
      </c>
    </row>
    <row r="1530" spans="1:15" x14ac:dyDescent="0.25">
      <c r="A1530">
        <v>1515</v>
      </c>
      <c r="B1530" s="85">
        <v>39597</v>
      </c>
      <c r="C1530" s="47">
        <v>139.13</v>
      </c>
      <c r="D1530" s="47">
        <v>140.93</v>
      </c>
      <c r="E1530" s="47">
        <v>139.08000000000001</v>
      </c>
      <c r="F1530" s="47">
        <v>140</v>
      </c>
      <c r="G1530" s="48">
        <v>173927200</v>
      </c>
      <c r="H1530" s="47">
        <v>123.15</v>
      </c>
      <c r="I1530" s="51">
        <f t="shared" si="176"/>
        <v>0.87964285714285717</v>
      </c>
      <c r="J1530" s="51">
        <f t="shared" ca="1" si="177"/>
        <v>1</v>
      </c>
      <c r="K1530" s="47">
        <f t="shared" si="178"/>
        <v>122.38</v>
      </c>
      <c r="L1530" s="47">
        <f t="shared" si="179"/>
        <v>123.97</v>
      </c>
      <c r="M1530" s="47">
        <f t="shared" si="180"/>
        <v>122.34</v>
      </c>
      <c r="N1530" s="47">
        <f t="shared" si="181"/>
        <v>123.15</v>
      </c>
      <c r="O1530" s="48">
        <f t="shared" ca="1" si="182"/>
        <v>173927200</v>
      </c>
    </row>
    <row r="1531" spans="1:15" x14ac:dyDescent="0.25">
      <c r="A1531">
        <v>1516</v>
      </c>
      <c r="B1531" s="85">
        <v>39596</v>
      </c>
      <c r="C1531" s="47">
        <v>139.16999999999999</v>
      </c>
      <c r="D1531" s="47">
        <v>140</v>
      </c>
      <c r="E1531" s="47">
        <v>138</v>
      </c>
      <c r="F1531" s="47">
        <v>139.30000000000001</v>
      </c>
      <c r="G1531" s="48">
        <v>181288100</v>
      </c>
      <c r="H1531" s="47">
        <v>122.53</v>
      </c>
      <c r="I1531" s="51">
        <f t="shared" si="176"/>
        <v>0.87961234745154337</v>
      </c>
      <c r="J1531" s="51">
        <f t="shared" ca="1" si="177"/>
        <v>1</v>
      </c>
      <c r="K1531" s="47">
        <f t="shared" si="178"/>
        <v>122.42</v>
      </c>
      <c r="L1531" s="47">
        <f t="shared" si="179"/>
        <v>123.15</v>
      </c>
      <c r="M1531" s="47">
        <f t="shared" si="180"/>
        <v>121.39</v>
      </c>
      <c r="N1531" s="47">
        <f t="shared" si="181"/>
        <v>122.53</v>
      </c>
      <c r="O1531" s="48">
        <f t="shared" ca="1" si="182"/>
        <v>181288100</v>
      </c>
    </row>
    <row r="1532" spans="1:15" x14ac:dyDescent="0.25">
      <c r="A1532">
        <v>1517</v>
      </c>
      <c r="B1532" s="85">
        <v>39595</v>
      </c>
      <c r="C1532" s="47">
        <v>137.80000000000001</v>
      </c>
      <c r="D1532" s="47">
        <v>139</v>
      </c>
      <c r="E1532" s="47">
        <v>137.53</v>
      </c>
      <c r="F1532" s="47">
        <v>138.66</v>
      </c>
      <c r="G1532" s="48">
        <v>168322900</v>
      </c>
      <c r="H1532" s="47">
        <v>121.97</v>
      </c>
      <c r="I1532" s="51">
        <f t="shared" si="176"/>
        <v>0.87963363623251123</v>
      </c>
      <c r="J1532" s="51">
        <f t="shared" ca="1" si="177"/>
        <v>1</v>
      </c>
      <c r="K1532" s="47">
        <f t="shared" si="178"/>
        <v>121.21</v>
      </c>
      <c r="L1532" s="47">
        <f t="shared" si="179"/>
        <v>122.27</v>
      </c>
      <c r="M1532" s="47">
        <f t="shared" si="180"/>
        <v>120.98</v>
      </c>
      <c r="N1532" s="47">
        <f t="shared" si="181"/>
        <v>121.97</v>
      </c>
      <c r="O1532" s="48">
        <f t="shared" ca="1" si="182"/>
        <v>168322900</v>
      </c>
    </row>
    <row r="1533" spans="1:15" x14ac:dyDescent="0.25">
      <c r="A1533">
        <v>1518</v>
      </c>
      <c r="B1533" s="85">
        <v>39591</v>
      </c>
      <c r="C1533" s="47">
        <v>139.05000000000001</v>
      </c>
      <c r="D1533" s="47">
        <v>139.66</v>
      </c>
      <c r="E1533" s="47">
        <v>137.52000000000001</v>
      </c>
      <c r="F1533" s="47">
        <v>137.63999999999999</v>
      </c>
      <c r="G1533" s="48">
        <v>181376400</v>
      </c>
      <c r="H1533" s="47">
        <v>121.07</v>
      </c>
      <c r="I1533" s="51">
        <f t="shared" si="176"/>
        <v>0.87961348445219412</v>
      </c>
      <c r="J1533" s="51">
        <f t="shared" ca="1" si="177"/>
        <v>1</v>
      </c>
      <c r="K1533" s="47">
        <f t="shared" si="178"/>
        <v>122.31</v>
      </c>
      <c r="L1533" s="47">
        <f t="shared" si="179"/>
        <v>122.85</v>
      </c>
      <c r="M1533" s="47">
        <f t="shared" si="180"/>
        <v>120.96</v>
      </c>
      <c r="N1533" s="47">
        <f t="shared" si="181"/>
        <v>121.07</v>
      </c>
      <c r="O1533" s="48">
        <f t="shared" ca="1" si="182"/>
        <v>181376400</v>
      </c>
    </row>
    <row r="1534" spans="1:15" x14ac:dyDescent="0.25">
      <c r="A1534">
        <v>1519</v>
      </c>
      <c r="B1534" s="85">
        <v>39590</v>
      </c>
      <c r="C1534" s="47">
        <v>139.43</v>
      </c>
      <c r="D1534" s="47">
        <v>140.16999999999999</v>
      </c>
      <c r="E1534" s="47">
        <v>139</v>
      </c>
      <c r="F1534" s="47">
        <v>139.51</v>
      </c>
      <c r="G1534" s="48">
        <v>170820400</v>
      </c>
      <c r="H1534" s="47">
        <v>122.72</v>
      </c>
      <c r="I1534" s="51">
        <f t="shared" si="176"/>
        <v>0.87965020428643115</v>
      </c>
      <c r="J1534" s="51">
        <f t="shared" ca="1" si="177"/>
        <v>1</v>
      </c>
      <c r="K1534" s="47">
        <f t="shared" si="178"/>
        <v>122.65</v>
      </c>
      <c r="L1534" s="47">
        <f t="shared" si="179"/>
        <v>123.3</v>
      </c>
      <c r="M1534" s="47">
        <f t="shared" si="180"/>
        <v>122.27</v>
      </c>
      <c r="N1534" s="47">
        <f t="shared" si="181"/>
        <v>122.72</v>
      </c>
      <c r="O1534" s="48">
        <f t="shared" ca="1" si="182"/>
        <v>170820400</v>
      </c>
    </row>
    <row r="1535" spans="1:15" x14ac:dyDescent="0.25">
      <c r="A1535">
        <v>1520</v>
      </c>
      <c r="B1535" s="85">
        <v>39589</v>
      </c>
      <c r="C1535" s="47">
        <v>141.81</v>
      </c>
      <c r="D1535" s="47">
        <v>142.12</v>
      </c>
      <c r="E1535" s="47">
        <v>139</v>
      </c>
      <c r="F1535" s="47">
        <v>139.49</v>
      </c>
      <c r="G1535" s="48">
        <v>252724800</v>
      </c>
      <c r="H1535" s="47">
        <v>122.7</v>
      </c>
      <c r="I1535" s="51">
        <f t="shared" si="176"/>
        <v>0.87963294859846586</v>
      </c>
      <c r="J1535" s="51">
        <f t="shared" ca="1" si="177"/>
        <v>1</v>
      </c>
      <c r="K1535" s="47">
        <f t="shared" si="178"/>
        <v>124.74</v>
      </c>
      <c r="L1535" s="47">
        <f t="shared" si="179"/>
        <v>125.01</v>
      </c>
      <c r="M1535" s="47">
        <f t="shared" si="180"/>
        <v>122.27</v>
      </c>
      <c r="N1535" s="47">
        <f t="shared" si="181"/>
        <v>122.7</v>
      </c>
      <c r="O1535" s="48">
        <f t="shared" ca="1" si="182"/>
        <v>252724800</v>
      </c>
    </row>
    <row r="1536" spans="1:15" x14ac:dyDescent="0.25">
      <c r="A1536">
        <v>1521</v>
      </c>
      <c r="B1536" s="85">
        <v>39588</v>
      </c>
      <c r="C1536" s="47">
        <v>142.27000000000001</v>
      </c>
      <c r="D1536" s="47">
        <v>142.34</v>
      </c>
      <c r="E1536" s="47">
        <v>141</v>
      </c>
      <c r="F1536" s="47">
        <v>141.88999999999999</v>
      </c>
      <c r="G1536" s="48">
        <v>178552100</v>
      </c>
      <c r="H1536" s="47">
        <v>124.81</v>
      </c>
      <c r="I1536" s="51">
        <f t="shared" si="176"/>
        <v>0.87962506166748899</v>
      </c>
      <c r="J1536" s="51">
        <f t="shared" ca="1" si="177"/>
        <v>1</v>
      </c>
      <c r="K1536" s="47">
        <f t="shared" si="178"/>
        <v>125.14</v>
      </c>
      <c r="L1536" s="47">
        <f t="shared" si="179"/>
        <v>125.21</v>
      </c>
      <c r="M1536" s="47">
        <f t="shared" si="180"/>
        <v>124.03</v>
      </c>
      <c r="N1536" s="47">
        <f t="shared" si="181"/>
        <v>124.81</v>
      </c>
      <c r="O1536" s="48">
        <f t="shared" ca="1" si="182"/>
        <v>178552100</v>
      </c>
    </row>
    <row r="1537" spans="1:15" x14ac:dyDescent="0.25">
      <c r="A1537">
        <v>1522</v>
      </c>
      <c r="B1537" s="85">
        <v>39587</v>
      </c>
      <c r="C1537" s="47">
        <v>142.81</v>
      </c>
      <c r="D1537" s="47">
        <v>144.30000000000001</v>
      </c>
      <c r="E1537" s="47">
        <v>142.30000000000001</v>
      </c>
      <c r="F1537" s="47">
        <v>143.05000000000001</v>
      </c>
      <c r="G1537" s="48">
        <v>165664400</v>
      </c>
      <c r="H1537" s="47">
        <v>125.83</v>
      </c>
      <c r="I1537" s="51">
        <f t="shared" si="176"/>
        <v>0.87962250961202371</v>
      </c>
      <c r="J1537" s="51">
        <f t="shared" ca="1" si="177"/>
        <v>1</v>
      </c>
      <c r="K1537" s="47">
        <f t="shared" si="178"/>
        <v>125.62</v>
      </c>
      <c r="L1537" s="47">
        <f t="shared" si="179"/>
        <v>126.93</v>
      </c>
      <c r="M1537" s="47">
        <f t="shared" si="180"/>
        <v>125.17</v>
      </c>
      <c r="N1537" s="47">
        <f t="shared" si="181"/>
        <v>125.83</v>
      </c>
      <c r="O1537" s="48">
        <f t="shared" ca="1" si="182"/>
        <v>165664400</v>
      </c>
    </row>
    <row r="1538" spans="1:15" x14ac:dyDescent="0.25">
      <c r="A1538">
        <v>1523</v>
      </c>
      <c r="B1538" s="85">
        <v>39584</v>
      </c>
      <c r="C1538" s="47">
        <v>142.86000000000001</v>
      </c>
      <c r="D1538" s="47">
        <v>142.87</v>
      </c>
      <c r="E1538" s="47">
        <v>141.61000000000001</v>
      </c>
      <c r="F1538" s="47">
        <v>142.66</v>
      </c>
      <c r="G1538" s="48">
        <v>204236800</v>
      </c>
      <c r="H1538" s="47">
        <v>125.49</v>
      </c>
      <c r="I1538" s="51">
        <f t="shared" si="176"/>
        <v>0.87964390859385955</v>
      </c>
      <c r="J1538" s="51">
        <f t="shared" ca="1" si="177"/>
        <v>1</v>
      </c>
      <c r="K1538" s="47">
        <f t="shared" si="178"/>
        <v>125.67</v>
      </c>
      <c r="L1538" s="47">
        <f t="shared" si="179"/>
        <v>125.67</v>
      </c>
      <c r="M1538" s="47">
        <f t="shared" si="180"/>
        <v>124.57</v>
      </c>
      <c r="N1538" s="47">
        <f t="shared" si="181"/>
        <v>125.49</v>
      </c>
      <c r="O1538" s="48">
        <f t="shared" ca="1" si="182"/>
        <v>204236800</v>
      </c>
    </row>
    <row r="1539" spans="1:15" x14ac:dyDescent="0.25">
      <c r="A1539">
        <v>1524</v>
      </c>
      <c r="B1539" s="85">
        <v>39583</v>
      </c>
      <c r="C1539" s="47">
        <v>141.04</v>
      </c>
      <c r="D1539" s="47">
        <v>142.63</v>
      </c>
      <c r="E1539" s="47">
        <v>140.83000000000001</v>
      </c>
      <c r="F1539" s="47">
        <v>142.53</v>
      </c>
      <c r="G1539" s="48">
        <v>166927000</v>
      </c>
      <c r="H1539" s="47">
        <v>125.37</v>
      </c>
      <c r="I1539" s="51">
        <f t="shared" si="176"/>
        <v>0.8796042938328773</v>
      </c>
      <c r="J1539" s="51">
        <f t="shared" ca="1" si="177"/>
        <v>1</v>
      </c>
      <c r="K1539" s="47">
        <f t="shared" si="178"/>
        <v>124.06</v>
      </c>
      <c r="L1539" s="47">
        <f t="shared" si="179"/>
        <v>125.46</v>
      </c>
      <c r="M1539" s="47">
        <f t="shared" si="180"/>
        <v>123.87</v>
      </c>
      <c r="N1539" s="47">
        <f t="shared" si="181"/>
        <v>125.37</v>
      </c>
      <c r="O1539" s="48">
        <f t="shared" ca="1" si="182"/>
        <v>166927000</v>
      </c>
    </row>
    <row r="1540" spans="1:15" x14ac:dyDescent="0.25">
      <c r="A1540">
        <v>1525</v>
      </c>
      <c r="B1540" s="85">
        <v>39582</v>
      </c>
      <c r="C1540" s="47">
        <v>141.07</v>
      </c>
      <c r="D1540" s="47">
        <v>142.19999999999999</v>
      </c>
      <c r="E1540" s="47">
        <v>140.46</v>
      </c>
      <c r="F1540" s="47">
        <v>140.77000000000001</v>
      </c>
      <c r="G1540" s="48">
        <v>181910800</v>
      </c>
      <c r="H1540" s="47">
        <v>123.82</v>
      </c>
      <c r="I1540" s="51">
        <f t="shared" si="176"/>
        <v>0.87959082190807691</v>
      </c>
      <c r="J1540" s="51">
        <f t="shared" ca="1" si="177"/>
        <v>1</v>
      </c>
      <c r="K1540" s="47">
        <f t="shared" si="178"/>
        <v>124.08</v>
      </c>
      <c r="L1540" s="47">
        <f t="shared" si="179"/>
        <v>125.08</v>
      </c>
      <c r="M1540" s="47">
        <f t="shared" si="180"/>
        <v>123.55</v>
      </c>
      <c r="N1540" s="47">
        <f t="shared" si="181"/>
        <v>123.82</v>
      </c>
      <c r="O1540" s="48">
        <f t="shared" ca="1" si="182"/>
        <v>181910800</v>
      </c>
    </row>
    <row r="1541" spans="1:15" x14ac:dyDescent="0.25">
      <c r="A1541">
        <v>1526</v>
      </c>
      <c r="B1541" s="85">
        <v>39581</v>
      </c>
      <c r="C1541" s="47">
        <v>140.80000000000001</v>
      </c>
      <c r="D1541" s="47">
        <v>140.88999999999999</v>
      </c>
      <c r="E1541" s="47">
        <v>139.72999999999999</v>
      </c>
      <c r="F1541" s="47">
        <v>140.47999999999999</v>
      </c>
      <c r="G1541" s="48">
        <v>159132200</v>
      </c>
      <c r="H1541" s="47">
        <v>123.57</v>
      </c>
      <c r="I1541" s="51">
        <f t="shared" si="176"/>
        <v>0.87962699316628701</v>
      </c>
      <c r="J1541" s="51">
        <f t="shared" ca="1" si="177"/>
        <v>1</v>
      </c>
      <c r="K1541" s="47">
        <f t="shared" si="178"/>
        <v>123.85</v>
      </c>
      <c r="L1541" s="47">
        <f t="shared" si="179"/>
        <v>123.93</v>
      </c>
      <c r="M1541" s="47">
        <f t="shared" si="180"/>
        <v>122.91</v>
      </c>
      <c r="N1541" s="47">
        <f t="shared" si="181"/>
        <v>123.57</v>
      </c>
      <c r="O1541" s="48">
        <f t="shared" ca="1" si="182"/>
        <v>159132200</v>
      </c>
    </row>
    <row r="1542" spans="1:15" x14ac:dyDescent="0.25">
      <c r="A1542">
        <v>1527</v>
      </c>
      <c r="B1542" s="85">
        <v>39580</v>
      </c>
      <c r="C1542" s="47">
        <v>139.25</v>
      </c>
      <c r="D1542" s="47">
        <v>140.56</v>
      </c>
      <c r="E1542" s="47">
        <v>138.72999999999999</v>
      </c>
      <c r="F1542" s="47">
        <v>140.46</v>
      </c>
      <c r="G1542" s="48">
        <v>147865900</v>
      </c>
      <c r="H1542" s="47">
        <v>123.55</v>
      </c>
      <c r="I1542" s="51">
        <f t="shared" si="176"/>
        <v>0.87960985333902886</v>
      </c>
      <c r="J1542" s="51">
        <f t="shared" ca="1" si="177"/>
        <v>1</v>
      </c>
      <c r="K1542" s="47">
        <f t="shared" si="178"/>
        <v>122.49</v>
      </c>
      <c r="L1542" s="47">
        <f t="shared" si="179"/>
        <v>123.64</v>
      </c>
      <c r="M1542" s="47">
        <f t="shared" si="180"/>
        <v>122.03</v>
      </c>
      <c r="N1542" s="47">
        <f t="shared" si="181"/>
        <v>123.55</v>
      </c>
      <c r="O1542" s="48">
        <f t="shared" ca="1" si="182"/>
        <v>147865900</v>
      </c>
    </row>
    <row r="1543" spans="1:15" x14ac:dyDescent="0.25">
      <c r="A1543">
        <v>1528</v>
      </c>
      <c r="B1543" s="85">
        <v>39577</v>
      </c>
      <c r="C1543" s="47">
        <v>138.6</v>
      </c>
      <c r="D1543" s="47">
        <v>139.38999999999999</v>
      </c>
      <c r="E1543" s="47">
        <v>138.44999999999999</v>
      </c>
      <c r="F1543" s="47">
        <v>138.9</v>
      </c>
      <c r="G1543" s="48">
        <v>152588200</v>
      </c>
      <c r="H1543" s="47">
        <v>122.18</v>
      </c>
      <c r="I1543" s="51">
        <f t="shared" si="176"/>
        <v>0.87962562994960403</v>
      </c>
      <c r="J1543" s="51">
        <f t="shared" ca="1" si="177"/>
        <v>1</v>
      </c>
      <c r="K1543" s="47">
        <f t="shared" si="178"/>
        <v>121.92</v>
      </c>
      <c r="L1543" s="47">
        <f t="shared" si="179"/>
        <v>122.61</v>
      </c>
      <c r="M1543" s="47">
        <f t="shared" si="180"/>
        <v>121.78</v>
      </c>
      <c r="N1543" s="47">
        <f t="shared" si="181"/>
        <v>122.18</v>
      </c>
      <c r="O1543" s="48">
        <f t="shared" ca="1" si="182"/>
        <v>152588200</v>
      </c>
    </row>
    <row r="1544" spans="1:15" x14ac:dyDescent="0.25">
      <c r="A1544">
        <v>1529</v>
      </c>
      <c r="B1544" s="85">
        <v>39576</v>
      </c>
      <c r="C1544" s="47">
        <v>139.74</v>
      </c>
      <c r="D1544" s="47">
        <v>140.32</v>
      </c>
      <c r="E1544" s="47">
        <v>138.97999999999999</v>
      </c>
      <c r="F1544" s="47">
        <v>139.16</v>
      </c>
      <c r="G1544" s="48">
        <v>178321200</v>
      </c>
      <c r="H1544" s="47">
        <v>122.41</v>
      </c>
      <c r="I1544" s="51">
        <f t="shared" si="176"/>
        <v>0.87963495257257829</v>
      </c>
      <c r="J1544" s="51">
        <f t="shared" ca="1" si="177"/>
        <v>1</v>
      </c>
      <c r="K1544" s="47">
        <f t="shared" si="178"/>
        <v>122.92</v>
      </c>
      <c r="L1544" s="47">
        <f t="shared" si="179"/>
        <v>123.43</v>
      </c>
      <c r="M1544" s="47">
        <f t="shared" si="180"/>
        <v>122.25</v>
      </c>
      <c r="N1544" s="47">
        <f t="shared" si="181"/>
        <v>122.41</v>
      </c>
      <c r="O1544" s="48">
        <f t="shared" ca="1" si="182"/>
        <v>178321200</v>
      </c>
    </row>
    <row r="1545" spans="1:15" x14ac:dyDescent="0.25">
      <c r="A1545">
        <v>1530</v>
      </c>
      <c r="B1545" s="85">
        <v>39575</v>
      </c>
      <c r="C1545" s="47">
        <v>141.88999999999999</v>
      </c>
      <c r="D1545" s="47">
        <v>142.04</v>
      </c>
      <c r="E1545" s="47">
        <v>139.13</v>
      </c>
      <c r="F1545" s="47">
        <v>139.52000000000001</v>
      </c>
      <c r="G1545" s="48">
        <v>199267300</v>
      </c>
      <c r="H1545" s="47">
        <v>122.72</v>
      </c>
      <c r="I1545" s="51">
        <f t="shared" si="176"/>
        <v>0.87958715596330272</v>
      </c>
      <c r="J1545" s="51">
        <f t="shared" ca="1" si="177"/>
        <v>1</v>
      </c>
      <c r="K1545" s="47">
        <f t="shared" si="178"/>
        <v>124.8</v>
      </c>
      <c r="L1545" s="47">
        <f t="shared" si="179"/>
        <v>124.94</v>
      </c>
      <c r="M1545" s="47">
        <f t="shared" si="180"/>
        <v>122.38</v>
      </c>
      <c r="N1545" s="47">
        <f t="shared" si="181"/>
        <v>122.72</v>
      </c>
      <c r="O1545" s="48">
        <f t="shared" ca="1" si="182"/>
        <v>199267300</v>
      </c>
    </row>
    <row r="1546" spans="1:15" x14ac:dyDescent="0.25">
      <c r="A1546">
        <v>1531</v>
      </c>
      <c r="B1546" s="85">
        <v>39574</v>
      </c>
      <c r="C1546" s="47">
        <v>140.02000000000001</v>
      </c>
      <c r="D1546" s="47">
        <v>142.19999999999999</v>
      </c>
      <c r="E1546" s="47">
        <v>139.69</v>
      </c>
      <c r="F1546" s="47">
        <v>142.05000000000001</v>
      </c>
      <c r="G1546" s="48">
        <v>179339800</v>
      </c>
      <c r="H1546" s="47">
        <v>124.95</v>
      </c>
      <c r="I1546" s="51">
        <f t="shared" si="176"/>
        <v>0.87961985216473071</v>
      </c>
      <c r="J1546" s="51">
        <f t="shared" ca="1" si="177"/>
        <v>1</v>
      </c>
      <c r="K1546" s="47">
        <f t="shared" si="178"/>
        <v>123.16</v>
      </c>
      <c r="L1546" s="47">
        <f t="shared" si="179"/>
        <v>125.08</v>
      </c>
      <c r="M1546" s="47">
        <f t="shared" si="180"/>
        <v>122.87</v>
      </c>
      <c r="N1546" s="47">
        <f t="shared" si="181"/>
        <v>124.95</v>
      </c>
      <c r="O1546" s="48">
        <f t="shared" ca="1" si="182"/>
        <v>179339800</v>
      </c>
    </row>
    <row r="1547" spans="1:15" x14ac:dyDescent="0.25">
      <c r="A1547">
        <v>1532</v>
      </c>
      <c r="B1547" s="85">
        <v>39573</v>
      </c>
      <c r="C1547" s="47">
        <v>141.05000000000001</v>
      </c>
      <c r="D1547" s="47">
        <v>141.61000000000001</v>
      </c>
      <c r="E1547" s="47">
        <v>140.41</v>
      </c>
      <c r="F1547" s="47">
        <v>140.83000000000001</v>
      </c>
      <c r="G1547" s="48">
        <v>118504500</v>
      </c>
      <c r="H1547" s="47">
        <v>123.88</v>
      </c>
      <c r="I1547" s="51">
        <f t="shared" si="176"/>
        <v>0.8796421217070225</v>
      </c>
      <c r="J1547" s="51">
        <f t="shared" ca="1" si="177"/>
        <v>1</v>
      </c>
      <c r="K1547" s="47">
        <f t="shared" si="178"/>
        <v>124.07</v>
      </c>
      <c r="L1547" s="47">
        <f t="shared" si="179"/>
        <v>124.57</v>
      </c>
      <c r="M1547" s="47">
        <f t="shared" si="180"/>
        <v>123.51</v>
      </c>
      <c r="N1547" s="47">
        <f t="shared" si="181"/>
        <v>123.88</v>
      </c>
      <c r="O1547" s="48">
        <f t="shared" ca="1" si="182"/>
        <v>118504500</v>
      </c>
    </row>
    <row r="1548" spans="1:15" x14ac:dyDescent="0.25">
      <c r="A1548">
        <v>1533</v>
      </c>
      <c r="B1548" s="85">
        <v>39570</v>
      </c>
      <c r="C1548" s="47">
        <v>142.34</v>
      </c>
      <c r="D1548" s="47">
        <v>142.37</v>
      </c>
      <c r="E1548" s="47">
        <v>140.56</v>
      </c>
      <c r="F1548" s="47">
        <v>141.51</v>
      </c>
      <c r="G1548" s="48">
        <v>181585500</v>
      </c>
      <c r="H1548" s="47">
        <v>124.48</v>
      </c>
      <c r="I1548" s="51">
        <f t="shared" si="176"/>
        <v>0.87965514804607459</v>
      </c>
      <c r="J1548" s="51">
        <f t="shared" ca="1" si="177"/>
        <v>1</v>
      </c>
      <c r="K1548" s="47">
        <f t="shared" si="178"/>
        <v>125.21</v>
      </c>
      <c r="L1548" s="47">
        <f t="shared" si="179"/>
        <v>125.24</v>
      </c>
      <c r="M1548" s="47">
        <f t="shared" si="180"/>
        <v>123.64</v>
      </c>
      <c r="N1548" s="47">
        <f t="shared" si="181"/>
        <v>124.48</v>
      </c>
      <c r="O1548" s="48">
        <f t="shared" ca="1" si="182"/>
        <v>181585500</v>
      </c>
    </row>
    <row r="1549" spans="1:15" x14ac:dyDescent="0.25">
      <c r="A1549">
        <v>1534</v>
      </c>
      <c r="B1549" s="85">
        <v>39569</v>
      </c>
      <c r="C1549" s="47">
        <v>138.38</v>
      </c>
      <c r="D1549" s="47">
        <v>141.12</v>
      </c>
      <c r="E1549" s="47">
        <v>138.27000000000001</v>
      </c>
      <c r="F1549" s="47">
        <v>141.12</v>
      </c>
      <c r="G1549" s="48">
        <v>187279500</v>
      </c>
      <c r="H1549" s="47">
        <v>124.13</v>
      </c>
      <c r="I1549" s="51">
        <f t="shared" si="176"/>
        <v>0.87960600907029474</v>
      </c>
      <c r="J1549" s="51">
        <f t="shared" ca="1" si="177"/>
        <v>1</v>
      </c>
      <c r="K1549" s="47">
        <f t="shared" si="178"/>
        <v>121.72</v>
      </c>
      <c r="L1549" s="47">
        <f t="shared" si="179"/>
        <v>124.13</v>
      </c>
      <c r="M1549" s="47">
        <f t="shared" si="180"/>
        <v>121.62</v>
      </c>
      <c r="N1549" s="47">
        <f t="shared" si="181"/>
        <v>124.13</v>
      </c>
      <c r="O1549" s="48">
        <f t="shared" ca="1" si="182"/>
        <v>187279500</v>
      </c>
    </row>
    <row r="1550" spans="1:15" x14ac:dyDescent="0.25">
      <c r="A1550">
        <v>1535</v>
      </c>
      <c r="B1550" s="85">
        <v>39568</v>
      </c>
      <c r="C1550" s="47">
        <v>139.29</v>
      </c>
      <c r="D1550" s="47">
        <v>140.59</v>
      </c>
      <c r="E1550" s="47">
        <v>138.26</v>
      </c>
      <c r="F1550" s="47">
        <v>138.26</v>
      </c>
      <c r="G1550" s="48">
        <v>208395900</v>
      </c>
      <c r="H1550" s="47">
        <v>121.62</v>
      </c>
      <c r="I1550" s="51">
        <f t="shared" si="176"/>
        <v>0.87964704180529452</v>
      </c>
      <c r="J1550" s="51">
        <f t="shared" ca="1" si="177"/>
        <v>1</v>
      </c>
      <c r="K1550" s="47">
        <f t="shared" si="178"/>
        <v>122.53</v>
      </c>
      <c r="L1550" s="47">
        <f t="shared" si="179"/>
        <v>123.67</v>
      </c>
      <c r="M1550" s="47">
        <f t="shared" si="180"/>
        <v>121.62</v>
      </c>
      <c r="N1550" s="47">
        <f t="shared" si="181"/>
        <v>121.62</v>
      </c>
      <c r="O1550" s="48">
        <f t="shared" ca="1" si="182"/>
        <v>208395900</v>
      </c>
    </row>
    <row r="1551" spans="1:15" x14ac:dyDescent="0.25">
      <c r="A1551">
        <v>1536</v>
      </c>
      <c r="B1551" s="85">
        <v>39567</v>
      </c>
      <c r="C1551" s="47">
        <v>139.38999999999999</v>
      </c>
      <c r="D1551" s="47">
        <v>139.72999999999999</v>
      </c>
      <c r="E1551" s="47">
        <v>138.61000000000001</v>
      </c>
      <c r="F1551" s="47">
        <v>139.08000000000001</v>
      </c>
      <c r="G1551" s="48">
        <v>125514100</v>
      </c>
      <c r="H1551" s="47">
        <v>122.34</v>
      </c>
      <c r="I1551" s="51">
        <f t="shared" si="176"/>
        <v>0.87963761863675582</v>
      </c>
      <c r="J1551" s="51">
        <f t="shared" ca="1" si="177"/>
        <v>1</v>
      </c>
      <c r="K1551" s="47">
        <f t="shared" si="178"/>
        <v>122.61</v>
      </c>
      <c r="L1551" s="47">
        <f t="shared" si="179"/>
        <v>122.91</v>
      </c>
      <c r="M1551" s="47">
        <f t="shared" si="180"/>
        <v>121.93</v>
      </c>
      <c r="N1551" s="47">
        <f t="shared" si="181"/>
        <v>122.34</v>
      </c>
      <c r="O1551" s="48">
        <f t="shared" ca="1" si="182"/>
        <v>125514100</v>
      </c>
    </row>
    <row r="1552" spans="1:15" x14ac:dyDescent="0.25">
      <c r="A1552">
        <v>1537</v>
      </c>
      <c r="B1552" s="85">
        <v>39566</v>
      </c>
      <c r="C1552" s="47">
        <v>139.88</v>
      </c>
      <c r="D1552" s="47">
        <v>140.25</v>
      </c>
      <c r="E1552" s="47">
        <v>139.38</v>
      </c>
      <c r="F1552" s="47">
        <v>139.63</v>
      </c>
      <c r="G1552" s="48">
        <v>105610200</v>
      </c>
      <c r="H1552" s="47">
        <v>122.82</v>
      </c>
      <c r="I1552" s="51">
        <f t="shared" si="176"/>
        <v>0.87961039891140869</v>
      </c>
      <c r="J1552" s="51">
        <f t="shared" ca="1" si="177"/>
        <v>1</v>
      </c>
      <c r="K1552" s="47">
        <f t="shared" si="178"/>
        <v>123.04</v>
      </c>
      <c r="L1552" s="47">
        <f t="shared" si="179"/>
        <v>123.37</v>
      </c>
      <c r="M1552" s="47">
        <f t="shared" si="180"/>
        <v>122.6</v>
      </c>
      <c r="N1552" s="47">
        <f t="shared" si="181"/>
        <v>122.82</v>
      </c>
      <c r="O1552" s="48">
        <f t="shared" ca="1" si="182"/>
        <v>105610200</v>
      </c>
    </row>
    <row r="1553" spans="1:15" x14ac:dyDescent="0.25">
      <c r="A1553">
        <v>1538</v>
      </c>
      <c r="B1553" s="85">
        <v>39563</v>
      </c>
      <c r="C1553" s="47">
        <v>139.4</v>
      </c>
      <c r="D1553" s="47">
        <v>139.88999999999999</v>
      </c>
      <c r="E1553" s="47">
        <v>137.91</v>
      </c>
      <c r="F1553" s="47">
        <v>139.6</v>
      </c>
      <c r="G1553" s="48">
        <v>190788100</v>
      </c>
      <c r="H1553" s="47">
        <v>122.8</v>
      </c>
      <c r="I1553" s="51">
        <f t="shared" ref="I1553:I1616" si="183">H1553/F1553</f>
        <v>0.87965616045845274</v>
      </c>
      <c r="J1553" s="51">
        <f t="shared" ref="J1553:J1616" ca="1" si="184">INDEX(OFFSET($T$15,0,0,$S$13+1,1),MATCH(B1553,OFFSET($Q$15,0,0,$S$13+1,1),-1))</f>
        <v>1</v>
      </c>
      <c r="K1553" s="47">
        <f t="shared" ref="K1553:K1616" si="185">ROUND($I1553*C1553,2)</f>
        <v>122.62</v>
      </c>
      <c r="L1553" s="47">
        <f t="shared" ref="L1553:L1616" si="186">ROUND($I1553*D1553,2)</f>
        <v>123.06</v>
      </c>
      <c r="M1553" s="47">
        <f t="shared" ref="M1553:M1616" si="187">ROUND($I1553*E1553,2)</f>
        <v>121.31</v>
      </c>
      <c r="N1553" s="47">
        <f t="shared" ref="N1553:N1616" si="188">ROUND($I1553*F1553,2)</f>
        <v>122.8</v>
      </c>
      <c r="O1553" s="48">
        <f t="shared" ref="O1553:O1616" ca="1" si="189">G1553*J1553</f>
        <v>190788100</v>
      </c>
    </row>
    <row r="1554" spans="1:15" x14ac:dyDescent="0.25">
      <c r="A1554">
        <v>1539</v>
      </c>
      <c r="B1554" s="85">
        <v>39562</v>
      </c>
      <c r="C1554" s="47">
        <v>138.08000000000001</v>
      </c>
      <c r="D1554" s="47">
        <v>139.74</v>
      </c>
      <c r="E1554" s="47">
        <v>137.04</v>
      </c>
      <c r="F1554" s="47">
        <v>138.32</v>
      </c>
      <c r="G1554" s="48">
        <v>229381300</v>
      </c>
      <c r="H1554" s="47">
        <v>121.67</v>
      </c>
      <c r="I1554" s="51">
        <f t="shared" si="183"/>
        <v>0.87962695199537311</v>
      </c>
      <c r="J1554" s="51">
        <f t="shared" ca="1" si="184"/>
        <v>1</v>
      </c>
      <c r="K1554" s="47">
        <f t="shared" si="185"/>
        <v>121.46</v>
      </c>
      <c r="L1554" s="47">
        <f t="shared" si="186"/>
        <v>122.92</v>
      </c>
      <c r="M1554" s="47">
        <f t="shared" si="187"/>
        <v>120.54</v>
      </c>
      <c r="N1554" s="47">
        <f t="shared" si="188"/>
        <v>121.67</v>
      </c>
      <c r="O1554" s="48">
        <f t="shared" ca="1" si="189"/>
        <v>229381300</v>
      </c>
    </row>
    <row r="1555" spans="1:15" x14ac:dyDescent="0.25">
      <c r="A1555">
        <v>1540</v>
      </c>
      <c r="B1555" s="85">
        <v>39561</v>
      </c>
      <c r="C1555" s="47">
        <v>138.09</v>
      </c>
      <c r="D1555" s="47">
        <v>138.78</v>
      </c>
      <c r="E1555" s="47">
        <v>137.12</v>
      </c>
      <c r="F1555" s="47">
        <v>137.72</v>
      </c>
      <c r="G1555" s="48">
        <v>193309000</v>
      </c>
      <c r="H1555" s="47">
        <v>121.14</v>
      </c>
      <c r="I1555" s="51">
        <f t="shared" si="183"/>
        <v>0.87961080453093232</v>
      </c>
      <c r="J1555" s="51">
        <f t="shared" ca="1" si="184"/>
        <v>1</v>
      </c>
      <c r="K1555" s="47">
        <f t="shared" si="185"/>
        <v>121.47</v>
      </c>
      <c r="L1555" s="47">
        <f t="shared" si="186"/>
        <v>122.07</v>
      </c>
      <c r="M1555" s="47">
        <f t="shared" si="187"/>
        <v>120.61</v>
      </c>
      <c r="N1555" s="47">
        <f t="shared" si="188"/>
        <v>121.14</v>
      </c>
      <c r="O1555" s="48">
        <f t="shared" ca="1" si="189"/>
        <v>193309000</v>
      </c>
    </row>
    <row r="1556" spans="1:15" x14ac:dyDescent="0.25">
      <c r="A1556">
        <v>1541</v>
      </c>
      <c r="B1556" s="85">
        <v>39560</v>
      </c>
      <c r="C1556" s="47">
        <v>138.19</v>
      </c>
      <c r="D1556" s="47">
        <v>138.31</v>
      </c>
      <c r="E1556" s="47">
        <v>136.9</v>
      </c>
      <c r="F1556" s="47">
        <v>137.94</v>
      </c>
      <c r="G1556" s="48">
        <v>162166000</v>
      </c>
      <c r="H1556" s="47">
        <v>121.34</v>
      </c>
      <c r="I1556" s="51">
        <f t="shared" si="183"/>
        <v>0.87965782224155431</v>
      </c>
      <c r="J1556" s="51">
        <f t="shared" ca="1" si="184"/>
        <v>1</v>
      </c>
      <c r="K1556" s="47">
        <f t="shared" si="185"/>
        <v>121.56</v>
      </c>
      <c r="L1556" s="47">
        <f t="shared" si="186"/>
        <v>121.67</v>
      </c>
      <c r="M1556" s="47">
        <f t="shared" si="187"/>
        <v>120.43</v>
      </c>
      <c r="N1556" s="47">
        <f t="shared" si="188"/>
        <v>121.34</v>
      </c>
      <c r="O1556" s="48">
        <f t="shared" ca="1" si="189"/>
        <v>162166000</v>
      </c>
    </row>
    <row r="1557" spans="1:15" x14ac:dyDescent="0.25">
      <c r="A1557">
        <v>1542</v>
      </c>
      <c r="B1557" s="85">
        <v>39559</v>
      </c>
      <c r="C1557" s="47">
        <v>138.22999999999999</v>
      </c>
      <c r="D1557" s="47">
        <v>138.97999999999999</v>
      </c>
      <c r="E1557" s="47">
        <v>137.85</v>
      </c>
      <c r="F1557" s="47">
        <v>138.55000000000001</v>
      </c>
      <c r="G1557" s="48">
        <v>118587400</v>
      </c>
      <c r="H1557" s="47">
        <v>121.87</v>
      </c>
      <c r="I1557" s="51">
        <f t="shared" si="183"/>
        <v>0.87961024900757845</v>
      </c>
      <c r="J1557" s="51">
        <f t="shared" ca="1" si="184"/>
        <v>1</v>
      </c>
      <c r="K1557" s="47">
        <f t="shared" si="185"/>
        <v>121.59</v>
      </c>
      <c r="L1557" s="47">
        <f t="shared" si="186"/>
        <v>122.25</v>
      </c>
      <c r="M1557" s="47">
        <f t="shared" si="187"/>
        <v>121.25</v>
      </c>
      <c r="N1557" s="47">
        <f t="shared" si="188"/>
        <v>121.87</v>
      </c>
      <c r="O1557" s="48">
        <f t="shared" ca="1" si="189"/>
        <v>118587400</v>
      </c>
    </row>
    <row r="1558" spans="1:15" x14ac:dyDescent="0.25">
      <c r="A1558">
        <v>1543</v>
      </c>
      <c r="B1558" s="85">
        <v>39556</v>
      </c>
      <c r="C1558" s="47">
        <v>138.94</v>
      </c>
      <c r="D1558" s="47">
        <v>139.56</v>
      </c>
      <c r="E1558" s="47">
        <v>138.26</v>
      </c>
      <c r="F1558" s="47">
        <v>138.47999999999999</v>
      </c>
      <c r="G1558" s="48">
        <v>218530600</v>
      </c>
      <c r="H1558" s="47">
        <v>121.81</v>
      </c>
      <c r="I1558" s="51">
        <f t="shared" si="183"/>
        <v>0.87962160600808792</v>
      </c>
      <c r="J1558" s="51">
        <f t="shared" ca="1" si="184"/>
        <v>1</v>
      </c>
      <c r="K1558" s="47">
        <f t="shared" si="185"/>
        <v>122.21</v>
      </c>
      <c r="L1558" s="47">
        <f t="shared" si="186"/>
        <v>122.76</v>
      </c>
      <c r="M1558" s="47">
        <f t="shared" si="187"/>
        <v>121.62</v>
      </c>
      <c r="N1558" s="47">
        <f t="shared" si="188"/>
        <v>121.81</v>
      </c>
      <c r="O1558" s="48">
        <f t="shared" ca="1" si="189"/>
        <v>218530600</v>
      </c>
    </row>
    <row r="1559" spans="1:15" x14ac:dyDescent="0.25">
      <c r="A1559">
        <v>1544</v>
      </c>
      <c r="B1559" s="85">
        <v>39555</v>
      </c>
      <c r="C1559" s="47">
        <v>136.02000000000001</v>
      </c>
      <c r="D1559" s="47">
        <v>137.25</v>
      </c>
      <c r="E1559" s="47">
        <v>135.66</v>
      </c>
      <c r="F1559" s="47">
        <v>137.05000000000001</v>
      </c>
      <c r="G1559" s="48">
        <v>179665700</v>
      </c>
      <c r="H1559" s="47">
        <v>120.55</v>
      </c>
      <c r="I1559" s="51">
        <f t="shared" si="183"/>
        <v>0.87960598321780359</v>
      </c>
      <c r="J1559" s="51">
        <f t="shared" ca="1" si="184"/>
        <v>1</v>
      </c>
      <c r="K1559" s="47">
        <f t="shared" si="185"/>
        <v>119.64</v>
      </c>
      <c r="L1559" s="47">
        <f t="shared" si="186"/>
        <v>120.73</v>
      </c>
      <c r="M1559" s="47">
        <f t="shared" si="187"/>
        <v>119.33</v>
      </c>
      <c r="N1559" s="47">
        <f t="shared" si="188"/>
        <v>120.55</v>
      </c>
      <c r="O1559" s="48">
        <f t="shared" ca="1" si="189"/>
        <v>179665700</v>
      </c>
    </row>
    <row r="1560" spans="1:15" x14ac:dyDescent="0.25">
      <c r="A1560">
        <v>1545</v>
      </c>
      <c r="B1560" s="85">
        <v>39554</v>
      </c>
      <c r="C1560" s="47">
        <v>134.54</v>
      </c>
      <c r="D1560" s="47">
        <v>136.91</v>
      </c>
      <c r="E1560" s="47">
        <v>134.52000000000001</v>
      </c>
      <c r="F1560" s="47">
        <v>136.85</v>
      </c>
      <c r="G1560" s="48">
        <v>189268900</v>
      </c>
      <c r="H1560" s="47">
        <v>120.38</v>
      </c>
      <c r="I1560" s="51">
        <f t="shared" si="183"/>
        <v>0.87964925100474978</v>
      </c>
      <c r="J1560" s="51">
        <f t="shared" ca="1" si="184"/>
        <v>1</v>
      </c>
      <c r="K1560" s="47">
        <f t="shared" si="185"/>
        <v>118.35</v>
      </c>
      <c r="L1560" s="47">
        <f t="shared" si="186"/>
        <v>120.43</v>
      </c>
      <c r="M1560" s="47">
        <f t="shared" si="187"/>
        <v>118.33</v>
      </c>
      <c r="N1560" s="47">
        <f t="shared" si="188"/>
        <v>120.38</v>
      </c>
      <c r="O1560" s="48">
        <f t="shared" ca="1" si="189"/>
        <v>189268900</v>
      </c>
    </row>
    <row r="1561" spans="1:15" x14ac:dyDescent="0.25">
      <c r="A1561">
        <v>1546</v>
      </c>
      <c r="B1561" s="85">
        <v>39553</v>
      </c>
      <c r="C1561" s="47">
        <v>133.58000000000001</v>
      </c>
      <c r="D1561" s="47">
        <v>133.69</v>
      </c>
      <c r="E1561" s="47">
        <v>132.33000000000001</v>
      </c>
      <c r="F1561" s="47">
        <v>133.24</v>
      </c>
      <c r="G1561" s="48">
        <v>172389200</v>
      </c>
      <c r="H1561" s="47">
        <v>117.2</v>
      </c>
      <c r="I1561" s="51">
        <f t="shared" si="183"/>
        <v>0.8796157310117082</v>
      </c>
      <c r="J1561" s="51">
        <f t="shared" ca="1" si="184"/>
        <v>1</v>
      </c>
      <c r="K1561" s="47">
        <f t="shared" si="185"/>
        <v>117.5</v>
      </c>
      <c r="L1561" s="47">
        <f t="shared" si="186"/>
        <v>117.6</v>
      </c>
      <c r="M1561" s="47">
        <f t="shared" si="187"/>
        <v>116.4</v>
      </c>
      <c r="N1561" s="47">
        <f t="shared" si="188"/>
        <v>117.2</v>
      </c>
      <c r="O1561" s="48">
        <f t="shared" ca="1" si="189"/>
        <v>172389200</v>
      </c>
    </row>
    <row r="1562" spans="1:15" x14ac:dyDescent="0.25">
      <c r="A1562">
        <v>1547</v>
      </c>
      <c r="B1562" s="85">
        <v>39552</v>
      </c>
      <c r="C1562" s="47">
        <v>133.19</v>
      </c>
      <c r="D1562" s="47">
        <v>133.54</v>
      </c>
      <c r="E1562" s="47">
        <v>132.55000000000001</v>
      </c>
      <c r="F1562" s="47">
        <v>132.93</v>
      </c>
      <c r="G1562" s="48">
        <v>160522000</v>
      </c>
      <c r="H1562" s="47">
        <v>116.93</v>
      </c>
      <c r="I1562" s="51">
        <f t="shared" si="183"/>
        <v>0.87963589859324454</v>
      </c>
      <c r="J1562" s="51">
        <f t="shared" ca="1" si="184"/>
        <v>1</v>
      </c>
      <c r="K1562" s="47">
        <f t="shared" si="185"/>
        <v>117.16</v>
      </c>
      <c r="L1562" s="47">
        <f t="shared" si="186"/>
        <v>117.47</v>
      </c>
      <c r="M1562" s="47">
        <f t="shared" si="187"/>
        <v>116.6</v>
      </c>
      <c r="N1562" s="47">
        <f t="shared" si="188"/>
        <v>116.93</v>
      </c>
      <c r="O1562" s="48">
        <f t="shared" ca="1" si="189"/>
        <v>160522000</v>
      </c>
    </row>
    <row r="1563" spans="1:15" x14ac:dyDescent="0.25">
      <c r="A1563">
        <v>1548</v>
      </c>
      <c r="B1563" s="85">
        <v>39549</v>
      </c>
      <c r="C1563" s="47">
        <v>134.49</v>
      </c>
      <c r="D1563" s="47">
        <v>135.12</v>
      </c>
      <c r="E1563" s="47">
        <v>133.01</v>
      </c>
      <c r="F1563" s="47">
        <v>133.38</v>
      </c>
      <c r="G1563" s="48">
        <v>222973300</v>
      </c>
      <c r="H1563" s="47">
        <v>117.32</v>
      </c>
      <c r="I1563" s="51">
        <f t="shared" si="183"/>
        <v>0.8795921427500375</v>
      </c>
      <c r="J1563" s="51">
        <f t="shared" ca="1" si="184"/>
        <v>1</v>
      </c>
      <c r="K1563" s="47">
        <f t="shared" si="185"/>
        <v>118.3</v>
      </c>
      <c r="L1563" s="47">
        <f t="shared" si="186"/>
        <v>118.85</v>
      </c>
      <c r="M1563" s="47">
        <f t="shared" si="187"/>
        <v>116.99</v>
      </c>
      <c r="N1563" s="47">
        <f t="shared" si="188"/>
        <v>117.32</v>
      </c>
      <c r="O1563" s="48">
        <f t="shared" ca="1" si="189"/>
        <v>222973300</v>
      </c>
    </row>
    <row r="1564" spans="1:15" x14ac:dyDescent="0.25">
      <c r="A1564">
        <v>1549</v>
      </c>
      <c r="B1564" s="85">
        <v>39548</v>
      </c>
      <c r="C1564" s="47">
        <v>135.41999999999999</v>
      </c>
      <c r="D1564" s="47">
        <v>136.66999999999999</v>
      </c>
      <c r="E1564" s="47">
        <v>134.9</v>
      </c>
      <c r="F1564" s="47">
        <v>136.02000000000001</v>
      </c>
      <c r="G1564" s="48">
        <v>192967800</v>
      </c>
      <c r="H1564" s="47">
        <v>119.65</v>
      </c>
      <c r="I1564" s="51">
        <f t="shared" si="183"/>
        <v>0.87965005146302011</v>
      </c>
      <c r="J1564" s="51">
        <f t="shared" ca="1" si="184"/>
        <v>1</v>
      </c>
      <c r="K1564" s="47">
        <f t="shared" si="185"/>
        <v>119.12</v>
      </c>
      <c r="L1564" s="47">
        <f t="shared" si="186"/>
        <v>120.22</v>
      </c>
      <c r="M1564" s="47">
        <f t="shared" si="187"/>
        <v>118.66</v>
      </c>
      <c r="N1564" s="47">
        <f t="shared" si="188"/>
        <v>119.65</v>
      </c>
      <c r="O1564" s="48">
        <f t="shared" ca="1" si="189"/>
        <v>192967800</v>
      </c>
    </row>
    <row r="1565" spans="1:15" x14ac:dyDescent="0.25">
      <c r="A1565">
        <v>1550</v>
      </c>
      <c r="B1565" s="85">
        <v>39547</v>
      </c>
      <c r="C1565" s="47">
        <v>136.61000000000001</v>
      </c>
      <c r="D1565" s="47">
        <v>136.80000000000001</v>
      </c>
      <c r="E1565" s="47">
        <v>134.88999999999999</v>
      </c>
      <c r="F1565" s="47">
        <v>135.83000000000001</v>
      </c>
      <c r="G1565" s="48">
        <v>195610600</v>
      </c>
      <c r="H1565" s="47">
        <v>119.48</v>
      </c>
      <c r="I1565" s="51">
        <f t="shared" si="183"/>
        <v>0.87962894794964286</v>
      </c>
      <c r="J1565" s="51">
        <f t="shared" ca="1" si="184"/>
        <v>1</v>
      </c>
      <c r="K1565" s="47">
        <f t="shared" si="185"/>
        <v>120.17</v>
      </c>
      <c r="L1565" s="47">
        <f t="shared" si="186"/>
        <v>120.33</v>
      </c>
      <c r="M1565" s="47">
        <f t="shared" si="187"/>
        <v>118.65</v>
      </c>
      <c r="N1565" s="47">
        <f t="shared" si="188"/>
        <v>119.48</v>
      </c>
      <c r="O1565" s="48">
        <f t="shared" ca="1" si="189"/>
        <v>195610600</v>
      </c>
    </row>
    <row r="1566" spans="1:15" x14ac:dyDescent="0.25">
      <c r="A1566">
        <v>1551</v>
      </c>
      <c r="B1566" s="85">
        <v>39546</v>
      </c>
      <c r="C1566" s="47">
        <v>136.19</v>
      </c>
      <c r="D1566" s="47">
        <v>136.91999999999999</v>
      </c>
      <c r="E1566" s="47">
        <v>135.94999999999999</v>
      </c>
      <c r="F1566" s="47">
        <v>136.82</v>
      </c>
      <c r="G1566" s="48">
        <v>148937300</v>
      </c>
      <c r="H1566" s="47">
        <v>120.35</v>
      </c>
      <c r="I1566" s="51">
        <f t="shared" si="183"/>
        <v>0.87962286215465579</v>
      </c>
      <c r="J1566" s="51">
        <f t="shared" ca="1" si="184"/>
        <v>1</v>
      </c>
      <c r="K1566" s="47">
        <f t="shared" si="185"/>
        <v>119.8</v>
      </c>
      <c r="L1566" s="47">
        <f t="shared" si="186"/>
        <v>120.44</v>
      </c>
      <c r="M1566" s="47">
        <f t="shared" si="187"/>
        <v>119.58</v>
      </c>
      <c r="N1566" s="47">
        <f t="shared" si="188"/>
        <v>120.35</v>
      </c>
      <c r="O1566" s="48">
        <f t="shared" ca="1" si="189"/>
        <v>148937300</v>
      </c>
    </row>
    <row r="1567" spans="1:15" x14ac:dyDescent="0.25">
      <c r="A1567">
        <v>1552</v>
      </c>
      <c r="B1567" s="85">
        <v>39545</v>
      </c>
      <c r="C1567" s="47">
        <v>137.87</v>
      </c>
      <c r="D1567" s="47">
        <v>138.57</v>
      </c>
      <c r="E1567" s="47">
        <v>136.74</v>
      </c>
      <c r="F1567" s="47">
        <v>136.96</v>
      </c>
      <c r="G1567" s="48">
        <v>154245500</v>
      </c>
      <c r="H1567" s="47">
        <v>120.47</v>
      </c>
      <c r="I1567" s="51">
        <f t="shared" si="183"/>
        <v>0.87959988317756999</v>
      </c>
      <c r="J1567" s="51">
        <f t="shared" ca="1" si="184"/>
        <v>1</v>
      </c>
      <c r="K1567" s="47">
        <f t="shared" si="185"/>
        <v>121.27</v>
      </c>
      <c r="L1567" s="47">
        <f t="shared" si="186"/>
        <v>121.89</v>
      </c>
      <c r="M1567" s="47">
        <f t="shared" si="187"/>
        <v>120.28</v>
      </c>
      <c r="N1567" s="47">
        <f t="shared" si="188"/>
        <v>120.47</v>
      </c>
      <c r="O1567" s="48">
        <f t="shared" ca="1" si="189"/>
        <v>154245500</v>
      </c>
    </row>
    <row r="1568" spans="1:15" x14ac:dyDescent="0.25">
      <c r="A1568">
        <v>1553</v>
      </c>
      <c r="B1568" s="85">
        <v>39542</v>
      </c>
      <c r="C1568" s="47">
        <v>137.12</v>
      </c>
      <c r="D1568" s="47">
        <v>137.96</v>
      </c>
      <c r="E1568" s="47">
        <v>136.12</v>
      </c>
      <c r="F1568" s="47">
        <v>136.88999999999999</v>
      </c>
      <c r="G1568" s="48">
        <v>204446800</v>
      </c>
      <c r="H1568" s="47">
        <v>120.41</v>
      </c>
      <c r="I1568" s="51">
        <f t="shared" si="183"/>
        <v>0.87961136679085405</v>
      </c>
      <c r="J1568" s="51">
        <f t="shared" ca="1" si="184"/>
        <v>1</v>
      </c>
      <c r="K1568" s="47">
        <f t="shared" si="185"/>
        <v>120.61</v>
      </c>
      <c r="L1568" s="47">
        <f t="shared" si="186"/>
        <v>121.35</v>
      </c>
      <c r="M1568" s="47">
        <f t="shared" si="187"/>
        <v>119.73</v>
      </c>
      <c r="N1568" s="47">
        <f t="shared" si="188"/>
        <v>120.41</v>
      </c>
      <c r="O1568" s="48">
        <f t="shared" ca="1" si="189"/>
        <v>204446800</v>
      </c>
    </row>
    <row r="1569" spans="1:15" x14ac:dyDescent="0.25">
      <c r="A1569">
        <v>1554</v>
      </c>
      <c r="B1569" s="85">
        <v>39541</v>
      </c>
      <c r="C1569" s="47">
        <v>135.96</v>
      </c>
      <c r="D1569" s="47">
        <v>137.44</v>
      </c>
      <c r="E1569" s="47">
        <v>135.71</v>
      </c>
      <c r="F1569" s="47">
        <v>137.04</v>
      </c>
      <c r="G1569" s="48">
        <v>175884800</v>
      </c>
      <c r="H1569" s="47">
        <v>120.54</v>
      </c>
      <c r="I1569" s="51">
        <f t="shared" si="183"/>
        <v>0.87959719789842394</v>
      </c>
      <c r="J1569" s="51">
        <f t="shared" ca="1" si="184"/>
        <v>1</v>
      </c>
      <c r="K1569" s="47">
        <f t="shared" si="185"/>
        <v>119.59</v>
      </c>
      <c r="L1569" s="47">
        <f t="shared" si="186"/>
        <v>120.89</v>
      </c>
      <c r="M1569" s="47">
        <f t="shared" si="187"/>
        <v>119.37</v>
      </c>
      <c r="N1569" s="47">
        <f t="shared" si="188"/>
        <v>120.54</v>
      </c>
      <c r="O1569" s="48">
        <f t="shared" ca="1" si="189"/>
        <v>175884800</v>
      </c>
    </row>
    <row r="1570" spans="1:15" x14ac:dyDescent="0.25">
      <c r="A1570">
        <v>1555</v>
      </c>
      <c r="B1570" s="85">
        <v>39540</v>
      </c>
      <c r="C1570" s="47">
        <v>137.05000000000001</v>
      </c>
      <c r="D1570" s="47">
        <v>137.66999999999999</v>
      </c>
      <c r="E1570" s="47">
        <v>135.97999999999999</v>
      </c>
      <c r="F1570" s="47">
        <v>136.69999999999999</v>
      </c>
      <c r="G1570" s="48">
        <v>210910800</v>
      </c>
      <c r="H1570" s="47">
        <v>120.24</v>
      </c>
      <c r="I1570" s="51">
        <f t="shared" si="183"/>
        <v>0.87959034381858092</v>
      </c>
      <c r="J1570" s="51">
        <f t="shared" ca="1" si="184"/>
        <v>1</v>
      </c>
      <c r="K1570" s="47">
        <f t="shared" si="185"/>
        <v>120.55</v>
      </c>
      <c r="L1570" s="47">
        <f t="shared" si="186"/>
        <v>121.09</v>
      </c>
      <c r="M1570" s="47">
        <f t="shared" si="187"/>
        <v>119.61</v>
      </c>
      <c r="N1570" s="47">
        <f t="shared" si="188"/>
        <v>120.24</v>
      </c>
      <c r="O1570" s="48">
        <f t="shared" ca="1" si="189"/>
        <v>210910800</v>
      </c>
    </row>
    <row r="1571" spans="1:15" x14ac:dyDescent="0.25">
      <c r="A1571">
        <v>1556</v>
      </c>
      <c r="B1571" s="85">
        <v>39539</v>
      </c>
      <c r="C1571" s="47">
        <v>133.61000000000001</v>
      </c>
      <c r="D1571" s="47">
        <v>136.84</v>
      </c>
      <c r="E1571" s="47">
        <v>133.51</v>
      </c>
      <c r="F1571" s="47">
        <v>136.61000000000001</v>
      </c>
      <c r="G1571" s="48">
        <v>254547300</v>
      </c>
      <c r="H1571" s="47">
        <v>120.17</v>
      </c>
      <c r="I1571" s="51">
        <f t="shared" si="183"/>
        <v>0.87965741892980009</v>
      </c>
      <c r="J1571" s="51">
        <f t="shared" ca="1" si="184"/>
        <v>1</v>
      </c>
      <c r="K1571" s="47">
        <f t="shared" si="185"/>
        <v>117.53</v>
      </c>
      <c r="L1571" s="47">
        <f t="shared" si="186"/>
        <v>120.37</v>
      </c>
      <c r="M1571" s="47">
        <f t="shared" si="187"/>
        <v>117.44</v>
      </c>
      <c r="N1571" s="47">
        <f t="shared" si="188"/>
        <v>120.17</v>
      </c>
      <c r="O1571" s="48">
        <f t="shared" ca="1" si="189"/>
        <v>254547300</v>
      </c>
    </row>
    <row r="1572" spans="1:15" x14ac:dyDescent="0.25">
      <c r="A1572">
        <v>1557</v>
      </c>
      <c r="B1572" s="85">
        <v>39538</v>
      </c>
      <c r="C1572" s="47">
        <v>131.29</v>
      </c>
      <c r="D1572" s="47">
        <v>132.72999999999999</v>
      </c>
      <c r="E1572" s="47">
        <v>131.09</v>
      </c>
      <c r="F1572" s="47">
        <v>131.97</v>
      </c>
      <c r="G1572" s="48">
        <v>166692100</v>
      </c>
      <c r="H1572" s="47">
        <v>116.08</v>
      </c>
      <c r="I1572" s="51">
        <f t="shared" si="183"/>
        <v>0.87959384708645905</v>
      </c>
      <c r="J1572" s="51">
        <f t="shared" ca="1" si="184"/>
        <v>1</v>
      </c>
      <c r="K1572" s="47">
        <f t="shared" si="185"/>
        <v>115.48</v>
      </c>
      <c r="L1572" s="47">
        <f t="shared" si="186"/>
        <v>116.75</v>
      </c>
      <c r="M1572" s="47">
        <f t="shared" si="187"/>
        <v>115.31</v>
      </c>
      <c r="N1572" s="47">
        <f t="shared" si="188"/>
        <v>116.08</v>
      </c>
      <c r="O1572" s="48">
        <f t="shared" ca="1" si="189"/>
        <v>166692100</v>
      </c>
    </row>
    <row r="1573" spans="1:15" x14ac:dyDescent="0.25">
      <c r="A1573">
        <v>1558</v>
      </c>
      <c r="B1573" s="85">
        <v>39535</v>
      </c>
      <c r="C1573" s="47">
        <v>132.99</v>
      </c>
      <c r="D1573" s="47">
        <v>133.36000000000001</v>
      </c>
      <c r="E1573" s="47">
        <v>131.06</v>
      </c>
      <c r="F1573" s="47">
        <v>131.51</v>
      </c>
      <c r="G1573" s="48">
        <v>180896100</v>
      </c>
      <c r="H1573" s="47">
        <v>115.68</v>
      </c>
      <c r="I1573" s="51">
        <f t="shared" si="183"/>
        <v>0.87962892555699201</v>
      </c>
      <c r="J1573" s="51">
        <f t="shared" ca="1" si="184"/>
        <v>1</v>
      </c>
      <c r="K1573" s="47">
        <f t="shared" si="185"/>
        <v>116.98</v>
      </c>
      <c r="L1573" s="47">
        <f t="shared" si="186"/>
        <v>117.31</v>
      </c>
      <c r="M1573" s="47">
        <f t="shared" si="187"/>
        <v>115.28</v>
      </c>
      <c r="N1573" s="47">
        <f t="shared" si="188"/>
        <v>115.68</v>
      </c>
      <c r="O1573" s="48">
        <f t="shared" ca="1" si="189"/>
        <v>180896100</v>
      </c>
    </row>
    <row r="1574" spans="1:15" x14ac:dyDescent="0.25">
      <c r="A1574">
        <v>1559</v>
      </c>
      <c r="B1574" s="85">
        <v>39534</v>
      </c>
      <c r="C1574" s="47">
        <v>134.19999999999999</v>
      </c>
      <c r="D1574" s="47">
        <v>134.44</v>
      </c>
      <c r="E1574" s="47">
        <v>132.36000000000001</v>
      </c>
      <c r="F1574" s="47">
        <v>132.78</v>
      </c>
      <c r="G1574" s="48">
        <v>225153200</v>
      </c>
      <c r="H1574" s="47">
        <v>116.8</v>
      </c>
      <c r="I1574" s="51">
        <f t="shared" si="183"/>
        <v>0.87965054978159363</v>
      </c>
      <c r="J1574" s="51">
        <f t="shared" ca="1" si="184"/>
        <v>1</v>
      </c>
      <c r="K1574" s="47">
        <f t="shared" si="185"/>
        <v>118.05</v>
      </c>
      <c r="L1574" s="47">
        <f t="shared" si="186"/>
        <v>118.26</v>
      </c>
      <c r="M1574" s="47">
        <f t="shared" si="187"/>
        <v>116.43</v>
      </c>
      <c r="N1574" s="47">
        <f t="shared" si="188"/>
        <v>116.8</v>
      </c>
      <c r="O1574" s="48">
        <f t="shared" ca="1" si="189"/>
        <v>225153200</v>
      </c>
    </row>
    <row r="1575" spans="1:15" x14ac:dyDescent="0.25">
      <c r="A1575">
        <v>1560</v>
      </c>
      <c r="B1575" s="85">
        <v>39533</v>
      </c>
      <c r="C1575" s="47">
        <v>134.46</v>
      </c>
      <c r="D1575" s="47">
        <v>135.09</v>
      </c>
      <c r="E1575" s="47">
        <v>133.11000000000001</v>
      </c>
      <c r="F1575" s="47">
        <v>133.19999999999999</v>
      </c>
      <c r="G1575" s="48">
        <v>196934300</v>
      </c>
      <c r="H1575" s="47">
        <v>117.17</v>
      </c>
      <c r="I1575" s="51">
        <f t="shared" si="183"/>
        <v>0.87965465465465476</v>
      </c>
      <c r="J1575" s="51">
        <f t="shared" ca="1" si="184"/>
        <v>1</v>
      </c>
      <c r="K1575" s="47">
        <f t="shared" si="185"/>
        <v>118.28</v>
      </c>
      <c r="L1575" s="47">
        <f t="shared" si="186"/>
        <v>118.83</v>
      </c>
      <c r="M1575" s="47">
        <f t="shared" si="187"/>
        <v>117.09</v>
      </c>
      <c r="N1575" s="47">
        <f t="shared" si="188"/>
        <v>117.17</v>
      </c>
      <c r="O1575" s="48">
        <f t="shared" ca="1" si="189"/>
        <v>196934300</v>
      </c>
    </row>
    <row r="1576" spans="1:15" x14ac:dyDescent="0.25">
      <c r="A1576">
        <v>1561</v>
      </c>
      <c r="B1576" s="85">
        <v>39532</v>
      </c>
      <c r="C1576" s="47">
        <v>134.86000000000001</v>
      </c>
      <c r="D1576" s="47">
        <v>135.55000000000001</v>
      </c>
      <c r="E1576" s="47">
        <v>133.77000000000001</v>
      </c>
      <c r="F1576" s="47">
        <v>134.85</v>
      </c>
      <c r="G1576" s="48">
        <v>192947200</v>
      </c>
      <c r="H1576" s="47">
        <v>118.62</v>
      </c>
      <c r="I1576" s="51">
        <f t="shared" si="183"/>
        <v>0.87964404894327042</v>
      </c>
      <c r="J1576" s="51">
        <f t="shared" ca="1" si="184"/>
        <v>1</v>
      </c>
      <c r="K1576" s="47">
        <f t="shared" si="185"/>
        <v>118.63</v>
      </c>
      <c r="L1576" s="47">
        <f t="shared" si="186"/>
        <v>119.24</v>
      </c>
      <c r="M1576" s="47">
        <f t="shared" si="187"/>
        <v>117.67</v>
      </c>
      <c r="N1576" s="47">
        <f t="shared" si="188"/>
        <v>118.62</v>
      </c>
      <c r="O1576" s="48">
        <f t="shared" ca="1" si="189"/>
        <v>192947200</v>
      </c>
    </row>
    <row r="1577" spans="1:15" x14ac:dyDescent="0.25">
      <c r="A1577">
        <v>1562</v>
      </c>
      <c r="B1577" s="85">
        <v>39531</v>
      </c>
      <c r="C1577" s="47">
        <v>133.31</v>
      </c>
      <c r="D1577" s="47">
        <v>135.81</v>
      </c>
      <c r="E1577" s="47">
        <v>133.24</v>
      </c>
      <c r="F1577" s="47">
        <v>134.72</v>
      </c>
      <c r="G1577" s="48">
        <v>208977300</v>
      </c>
      <c r="H1577" s="47">
        <v>118.5</v>
      </c>
      <c r="I1577" s="51">
        <f t="shared" si="183"/>
        <v>0.87960213776722096</v>
      </c>
      <c r="J1577" s="51">
        <f t="shared" ca="1" si="184"/>
        <v>1</v>
      </c>
      <c r="K1577" s="47">
        <f t="shared" si="185"/>
        <v>117.26</v>
      </c>
      <c r="L1577" s="47">
        <f t="shared" si="186"/>
        <v>119.46</v>
      </c>
      <c r="M1577" s="47">
        <f t="shared" si="187"/>
        <v>117.2</v>
      </c>
      <c r="N1577" s="47">
        <f t="shared" si="188"/>
        <v>118.5</v>
      </c>
      <c r="O1577" s="48">
        <f t="shared" ca="1" si="189"/>
        <v>208977300</v>
      </c>
    </row>
    <row r="1578" spans="1:15" x14ac:dyDescent="0.25">
      <c r="A1578">
        <v>1563</v>
      </c>
      <c r="B1578" s="85">
        <v>39527</v>
      </c>
      <c r="C1578" s="47">
        <v>130.05000000000001</v>
      </c>
      <c r="D1578" s="47">
        <v>132.91</v>
      </c>
      <c r="E1578" s="47">
        <v>129.26</v>
      </c>
      <c r="F1578" s="47">
        <v>132.08000000000001</v>
      </c>
      <c r="G1578" s="48">
        <v>245320700</v>
      </c>
      <c r="H1578" s="47">
        <v>116.18</v>
      </c>
      <c r="I1578" s="51">
        <f t="shared" si="183"/>
        <v>0.87961841308297994</v>
      </c>
      <c r="J1578" s="51">
        <f t="shared" ca="1" si="184"/>
        <v>1</v>
      </c>
      <c r="K1578" s="47">
        <f t="shared" si="185"/>
        <v>114.39</v>
      </c>
      <c r="L1578" s="47">
        <f t="shared" si="186"/>
        <v>116.91</v>
      </c>
      <c r="M1578" s="47">
        <f t="shared" si="187"/>
        <v>113.7</v>
      </c>
      <c r="N1578" s="47">
        <f t="shared" si="188"/>
        <v>116.18</v>
      </c>
      <c r="O1578" s="48">
        <f t="shared" ca="1" si="189"/>
        <v>245320700</v>
      </c>
    </row>
    <row r="1579" spans="1:15" x14ac:dyDescent="0.25">
      <c r="A1579">
        <v>1564</v>
      </c>
      <c r="B1579" s="85">
        <v>39526</v>
      </c>
      <c r="C1579" s="47">
        <v>134.13999999999999</v>
      </c>
      <c r="D1579" s="47">
        <v>134.65</v>
      </c>
      <c r="E1579" s="47">
        <v>130.04</v>
      </c>
      <c r="F1579" s="47">
        <v>130.32</v>
      </c>
      <c r="G1579" s="48">
        <v>345971600</v>
      </c>
      <c r="H1579" s="47">
        <v>114.07</v>
      </c>
      <c r="I1579" s="51">
        <f t="shared" si="183"/>
        <v>0.87530693677102511</v>
      </c>
      <c r="J1579" s="51">
        <f t="shared" ca="1" si="184"/>
        <v>1</v>
      </c>
      <c r="K1579" s="47">
        <f t="shared" si="185"/>
        <v>117.41</v>
      </c>
      <c r="L1579" s="47">
        <f t="shared" si="186"/>
        <v>117.86</v>
      </c>
      <c r="M1579" s="47">
        <f t="shared" si="187"/>
        <v>113.82</v>
      </c>
      <c r="N1579" s="47">
        <f t="shared" si="188"/>
        <v>114.07</v>
      </c>
      <c r="O1579" s="48">
        <f t="shared" ca="1" si="189"/>
        <v>345971600</v>
      </c>
    </row>
    <row r="1580" spans="1:15" x14ac:dyDescent="0.25">
      <c r="A1580">
        <v>1565</v>
      </c>
      <c r="B1580" s="85">
        <v>39525</v>
      </c>
      <c r="C1580" s="47">
        <v>130.62</v>
      </c>
      <c r="D1580" s="47">
        <v>133.69</v>
      </c>
      <c r="E1580" s="47">
        <v>129.97999999999999</v>
      </c>
      <c r="F1580" s="47">
        <v>133.63</v>
      </c>
      <c r="G1580" s="48">
        <v>334416600</v>
      </c>
      <c r="H1580" s="47">
        <v>116.96</v>
      </c>
      <c r="I1580" s="51">
        <f t="shared" si="183"/>
        <v>0.87525256304721988</v>
      </c>
      <c r="J1580" s="51">
        <f t="shared" ca="1" si="184"/>
        <v>1</v>
      </c>
      <c r="K1580" s="47">
        <f t="shared" si="185"/>
        <v>114.33</v>
      </c>
      <c r="L1580" s="47">
        <f t="shared" si="186"/>
        <v>117.01</v>
      </c>
      <c r="M1580" s="47">
        <f t="shared" si="187"/>
        <v>113.77</v>
      </c>
      <c r="N1580" s="47">
        <f t="shared" si="188"/>
        <v>116.96</v>
      </c>
      <c r="O1580" s="48">
        <f t="shared" ca="1" si="189"/>
        <v>334416600</v>
      </c>
    </row>
    <row r="1581" spans="1:15" x14ac:dyDescent="0.25">
      <c r="A1581">
        <v>1566</v>
      </c>
      <c r="B1581" s="85">
        <v>39524</v>
      </c>
      <c r="C1581" s="47">
        <v>126.57</v>
      </c>
      <c r="D1581" s="47">
        <v>129.26</v>
      </c>
      <c r="E1581" s="47">
        <v>126.07</v>
      </c>
      <c r="F1581" s="47">
        <v>128.30000000000001</v>
      </c>
      <c r="G1581" s="48">
        <v>405311100</v>
      </c>
      <c r="H1581" s="47">
        <v>112.3</v>
      </c>
      <c r="I1581" s="51">
        <f t="shared" si="183"/>
        <v>0.87529228371005441</v>
      </c>
      <c r="J1581" s="51">
        <f t="shared" ca="1" si="184"/>
        <v>1</v>
      </c>
      <c r="K1581" s="47">
        <f t="shared" si="185"/>
        <v>110.79</v>
      </c>
      <c r="L1581" s="47">
        <f t="shared" si="186"/>
        <v>113.14</v>
      </c>
      <c r="M1581" s="47">
        <f t="shared" si="187"/>
        <v>110.35</v>
      </c>
      <c r="N1581" s="47">
        <f t="shared" si="188"/>
        <v>112.3</v>
      </c>
      <c r="O1581" s="48">
        <f t="shared" ca="1" si="189"/>
        <v>405311100</v>
      </c>
    </row>
    <row r="1582" spans="1:15" x14ac:dyDescent="0.25">
      <c r="A1582">
        <v>1567</v>
      </c>
      <c r="B1582" s="85">
        <v>39521</v>
      </c>
      <c r="C1582" s="47">
        <v>132.77000000000001</v>
      </c>
      <c r="D1582" s="47">
        <v>132.81</v>
      </c>
      <c r="E1582" s="47">
        <v>127.78</v>
      </c>
      <c r="F1582" s="47">
        <v>129.61000000000001</v>
      </c>
      <c r="G1582" s="48">
        <v>484687800</v>
      </c>
      <c r="H1582" s="47">
        <v>113.45</v>
      </c>
      <c r="I1582" s="51">
        <f t="shared" si="183"/>
        <v>0.87531826247974687</v>
      </c>
      <c r="J1582" s="51">
        <f t="shared" ca="1" si="184"/>
        <v>1</v>
      </c>
      <c r="K1582" s="47">
        <f t="shared" si="185"/>
        <v>116.22</v>
      </c>
      <c r="L1582" s="47">
        <f t="shared" si="186"/>
        <v>116.25</v>
      </c>
      <c r="M1582" s="47">
        <f t="shared" si="187"/>
        <v>111.85</v>
      </c>
      <c r="N1582" s="47">
        <f t="shared" si="188"/>
        <v>113.45</v>
      </c>
      <c r="O1582" s="48">
        <f t="shared" ca="1" si="189"/>
        <v>484687800</v>
      </c>
    </row>
    <row r="1583" spans="1:15" x14ac:dyDescent="0.25">
      <c r="A1583">
        <v>1568</v>
      </c>
      <c r="B1583" s="85">
        <v>39520</v>
      </c>
      <c r="C1583" s="47">
        <v>129.61000000000001</v>
      </c>
      <c r="D1583" s="47">
        <v>132.63999999999999</v>
      </c>
      <c r="E1583" s="47">
        <v>128.6</v>
      </c>
      <c r="F1583" s="47">
        <v>131.65</v>
      </c>
      <c r="G1583" s="48">
        <v>351504200</v>
      </c>
      <c r="H1583" s="47">
        <v>115.23</v>
      </c>
      <c r="I1583" s="51">
        <f t="shared" si="183"/>
        <v>0.87527535131029244</v>
      </c>
      <c r="J1583" s="51">
        <f t="shared" ca="1" si="184"/>
        <v>1</v>
      </c>
      <c r="K1583" s="47">
        <f t="shared" si="185"/>
        <v>113.44</v>
      </c>
      <c r="L1583" s="47">
        <f t="shared" si="186"/>
        <v>116.1</v>
      </c>
      <c r="M1583" s="47">
        <f t="shared" si="187"/>
        <v>112.56</v>
      </c>
      <c r="N1583" s="47">
        <f t="shared" si="188"/>
        <v>115.23</v>
      </c>
      <c r="O1583" s="48">
        <f t="shared" ca="1" si="189"/>
        <v>351504200</v>
      </c>
    </row>
    <row r="1584" spans="1:15" x14ac:dyDescent="0.25">
      <c r="A1584">
        <v>1569</v>
      </c>
      <c r="B1584" s="85">
        <v>39519</v>
      </c>
      <c r="C1584" s="47">
        <v>132.74</v>
      </c>
      <c r="D1584" s="47">
        <v>133.77000000000001</v>
      </c>
      <c r="E1584" s="47">
        <v>131.16</v>
      </c>
      <c r="F1584" s="47">
        <v>131.36000000000001</v>
      </c>
      <c r="G1584" s="48">
        <v>229161100</v>
      </c>
      <c r="H1584" s="47">
        <v>114.98</v>
      </c>
      <c r="I1584" s="51">
        <f t="shared" si="183"/>
        <v>0.87530450669914728</v>
      </c>
      <c r="J1584" s="51">
        <f t="shared" ca="1" si="184"/>
        <v>1</v>
      </c>
      <c r="K1584" s="47">
        <f t="shared" si="185"/>
        <v>116.19</v>
      </c>
      <c r="L1584" s="47">
        <f t="shared" si="186"/>
        <v>117.09</v>
      </c>
      <c r="M1584" s="47">
        <f t="shared" si="187"/>
        <v>114.8</v>
      </c>
      <c r="N1584" s="47">
        <f t="shared" si="188"/>
        <v>114.98</v>
      </c>
      <c r="O1584" s="48">
        <f t="shared" ca="1" si="189"/>
        <v>229161100</v>
      </c>
    </row>
    <row r="1585" spans="1:15" x14ac:dyDescent="0.25">
      <c r="A1585">
        <v>1570</v>
      </c>
      <c r="B1585" s="85">
        <v>39518</v>
      </c>
      <c r="C1585" s="47">
        <v>130.72</v>
      </c>
      <c r="D1585" s="47">
        <v>132.72</v>
      </c>
      <c r="E1585" s="47">
        <v>128.94999999999999</v>
      </c>
      <c r="F1585" s="47">
        <v>132.6</v>
      </c>
      <c r="G1585" s="48">
        <v>341440600</v>
      </c>
      <c r="H1585" s="47">
        <v>116.06</v>
      </c>
      <c r="I1585" s="51">
        <f t="shared" si="183"/>
        <v>0.87526395173454008</v>
      </c>
      <c r="J1585" s="51">
        <f t="shared" ca="1" si="184"/>
        <v>1</v>
      </c>
      <c r="K1585" s="47">
        <f t="shared" si="185"/>
        <v>114.41</v>
      </c>
      <c r="L1585" s="47">
        <f t="shared" si="186"/>
        <v>116.17</v>
      </c>
      <c r="M1585" s="47">
        <f t="shared" si="187"/>
        <v>112.87</v>
      </c>
      <c r="N1585" s="47">
        <f t="shared" si="188"/>
        <v>116.06</v>
      </c>
      <c r="O1585" s="48">
        <f t="shared" ca="1" si="189"/>
        <v>341440600</v>
      </c>
    </row>
    <row r="1586" spans="1:15" x14ac:dyDescent="0.25">
      <c r="A1586">
        <v>1571</v>
      </c>
      <c r="B1586" s="85">
        <v>39517</v>
      </c>
      <c r="C1586" s="47">
        <v>129.84</v>
      </c>
      <c r="D1586" s="47">
        <v>129.93</v>
      </c>
      <c r="E1586" s="47">
        <v>127.59</v>
      </c>
      <c r="F1586" s="47">
        <v>128</v>
      </c>
      <c r="G1586" s="48">
        <v>235683600</v>
      </c>
      <c r="H1586" s="47">
        <v>112.04</v>
      </c>
      <c r="I1586" s="51">
        <f t="shared" si="183"/>
        <v>0.87531250000000005</v>
      </c>
      <c r="J1586" s="51">
        <f t="shared" ca="1" si="184"/>
        <v>1</v>
      </c>
      <c r="K1586" s="47">
        <f t="shared" si="185"/>
        <v>113.65</v>
      </c>
      <c r="L1586" s="47">
        <f t="shared" si="186"/>
        <v>113.73</v>
      </c>
      <c r="M1586" s="47">
        <f t="shared" si="187"/>
        <v>111.68</v>
      </c>
      <c r="N1586" s="47">
        <f t="shared" si="188"/>
        <v>112.04</v>
      </c>
      <c r="O1586" s="48">
        <f t="shared" ca="1" si="189"/>
        <v>235683600</v>
      </c>
    </row>
    <row r="1587" spans="1:15" x14ac:dyDescent="0.25">
      <c r="A1587">
        <v>1572</v>
      </c>
      <c r="B1587" s="85">
        <v>39514</v>
      </c>
      <c r="C1587" s="47">
        <v>129.77000000000001</v>
      </c>
      <c r="D1587" s="47">
        <v>131.74</v>
      </c>
      <c r="E1587" s="47">
        <v>128.58000000000001</v>
      </c>
      <c r="F1587" s="47">
        <v>129.71</v>
      </c>
      <c r="G1587" s="48">
        <v>326434600</v>
      </c>
      <c r="H1587" s="47">
        <v>113.53</v>
      </c>
      <c r="I1587" s="51">
        <f t="shared" si="183"/>
        <v>0.87526019582144776</v>
      </c>
      <c r="J1587" s="51">
        <f t="shared" ca="1" si="184"/>
        <v>1</v>
      </c>
      <c r="K1587" s="47">
        <f t="shared" si="185"/>
        <v>113.58</v>
      </c>
      <c r="L1587" s="47">
        <f t="shared" si="186"/>
        <v>115.31</v>
      </c>
      <c r="M1587" s="47">
        <f t="shared" si="187"/>
        <v>112.54</v>
      </c>
      <c r="N1587" s="47">
        <f t="shared" si="188"/>
        <v>113.53</v>
      </c>
      <c r="O1587" s="48">
        <f t="shared" ca="1" si="189"/>
        <v>326434600</v>
      </c>
    </row>
    <row r="1588" spans="1:15" x14ac:dyDescent="0.25">
      <c r="A1588">
        <v>1573</v>
      </c>
      <c r="B1588" s="85">
        <v>39513</v>
      </c>
      <c r="C1588" s="47">
        <v>132.97999999999999</v>
      </c>
      <c r="D1588" s="47">
        <v>133.22</v>
      </c>
      <c r="E1588" s="47">
        <v>130.55000000000001</v>
      </c>
      <c r="F1588" s="47">
        <v>131.06</v>
      </c>
      <c r="G1588" s="48">
        <v>247911700</v>
      </c>
      <c r="H1588" s="47">
        <v>114.72</v>
      </c>
      <c r="I1588" s="51">
        <f t="shared" si="183"/>
        <v>0.87532427895620324</v>
      </c>
      <c r="J1588" s="51">
        <f t="shared" ca="1" si="184"/>
        <v>1</v>
      </c>
      <c r="K1588" s="47">
        <f t="shared" si="185"/>
        <v>116.4</v>
      </c>
      <c r="L1588" s="47">
        <f t="shared" si="186"/>
        <v>116.61</v>
      </c>
      <c r="M1588" s="47">
        <f t="shared" si="187"/>
        <v>114.27</v>
      </c>
      <c r="N1588" s="47">
        <f t="shared" si="188"/>
        <v>114.72</v>
      </c>
      <c r="O1588" s="48">
        <f t="shared" ca="1" si="189"/>
        <v>247911700</v>
      </c>
    </row>
    <row r="1589" spans="1:15" x14ac:dyDescent="0.25">
      <c r="A1589">
        <v>1574</v>
      </c>
      <c r="B1589" s="85">
        <v>39512</v>
      </c>
      <c r="C1589" s="47">
        <v>133.41999999999999</v>
      </c>
      <c r="D1589" s="47">
        <v>134.77000000000001</v>
      </c>
      <c r="E1589" s="47">
        <v>132.34</v>
      </c>
      <c r="F1589" s="47">
        <v>133.83000000000001</v>
      </c>
      <c r="G1589" s="48">
        <v>270681400</v>
      </c>
      <c r="H1589" s="47">
        <v>117.14</v>
      </c>
      <c r="I1589" s="51">
        <f t="shared" si="183"/>
        <v>0.87528954643951273</v>
      </c>
      <c r="J1589" s="51">
        <f t="shared" ca="1" si="184"/>
        <v>1</v>
      </c>
      <c r="K1589" s="47">
        <f t="shared" si="185"/>
        <v>116.78</v>
      </c>
      <c r="L1589" s="47">
        <f t="shared" si="186"/>
        <v>117.96</v>
      </c>
      <c r="M1589" s="47">
        <f t="shared" si="187"/>
        <v>115.84</v>
      </c>
      <c r="N1589" s="47">
        <f t="shared" si="188"/>
        <v>117.14</v>
      </c>
      <c r="O1589" s="48">
        <f t="shared" ca="1" si="189"/>
        <v>270681400</v>
      </c>
    </row>
    <row r="1590" spans="1:15" x14ac:dyDescent="0.25">
      <c r="A1590">
        <v>1575</v>
      </c>
      <c r="B1590" s="85">
        <v>39511</v>
      </c>
      <c r="C1590" s="47">
        <v>132.22999999999999</v>
      </c>
      <c r="D1590" s="47">
        <v>133.4</v>
      </c>
      <c r="E1590" s="47">
        <v>130.99</v>
      </c>
      <c r="F1590" s="47">
        <v>132.99</v>
      </c>
      <c r="G1590" s="48">
        <v>282513100</v>
      </c>
      <c r="H1590" s="47">
        <v>116.4</v>
      </c>
      <c r="I1590" s="51">
        <f t="shared" si="183"/>
        <v>0.87525377847958497</v>
      </c>
      <c r="J1590" s="51">
        <f t="shared" ca="1" si="184"/>
        <v>1</v>
      </c>
      <c r="K1590" s="47">
        <f t="shared" si="185"/>
        <v>115.73</v>
      </c>
      <c r="L1590" s="47">
        <f t="shared" si="186"/>
        <v>116.76</v>
      </c>
      <c r="M1590" s="47">
        <f t="shared" si="187"/>
        <v>114.65</v>
      </c>
      <c r="N1590" s="47">
        <f t="shared" si="188"/>
        <v>116.4</v>
      </c>
      <c r="O1590" s="48">
        <f t="shared" ca="1" si="189"/>
        <v>282513100</v>
      </c>
    </row>
    <row r="1591" spans="1:15" x14ac:dyDescent="0.25">
      <c r="A1591">
        <v>1576</v>
      </c>
      <c r="B1591" s="85">
        <v>39510</v>
      </c>
      <c r="C1591" s="47">
        <v>133.13999999999999</v>
      </c>
      <c r="D1591" s="47">
        <v>133.81</v>
      </c>
      <c r="E1591" s="47">
        <v>132.24</v>
      </c>
      <c r="F1591" s="47">
        <v>133.5</v>
      </c>
      <c r="G1591" s="48">
        <v>189483500</v>
      </c>
      <c r="H1591" s="47">
        <v>116.85</v>
      </c>
      <c r="I1591" s="51">
        <f t="shared" si="183"/>
        <v>0.87528089887640448</v>
      </c>
      <c r="J1591" s="51">
        <f t="shared" ca="1" si="184"/>
        <v>1</v>
      </c>
      <c r="K1591" s="47">
        <f t="shared" si="185"/>
        <v>116.53</v>
      </c>
      <c r="L1591" s="47">
        <f t="shared" si="186"/>
        <v>117.12</v>
      </c>
      <c r="M1591" s="47">
        <f t="shared" si="187"/>
        <v>115.75</v>
      </c>
      <c r="N1591" s="47">
        <f t="shared" si="188"/>
        <v>116.85</v>
      </c>
      <c r="O1591" s="48">
        <f t="shared" ca="1" si="189"/>
        <v>189483500</v>
      </c>
    </row>
    <row r="1592" spans="1:15" x14ac:dyDescent="0.25">
      <c r="A1592">
        <v>1577</v>
      </c>
      <c r="B1592" s="85">
        <v>39507</v>
      </c>
      <c r="C1592" s="47">
        <v>135.6</v>
      </c>
      <c r="D1592" s="47">
        <v>135.68</v>
      </c>
      <c r="E1592" s="47">
        <v>132.78</v>
      </c>
      <c r="F1592" s="47">
        <v>133.82</v>
      </c>
      <c r="G1592" s="48">
        <v>252715200</v>
      </c>
      <c r="H1592" s="47">
        <v>117.13</v>
      </c>
      <c r="I1592" s="51">
        <f t="shared" si="183"/>
        <v>0.87528022717082654</v>
      </c>
      <c r="J1592" s="51">
        <f t="shared" ca="1" si="184"/>
        <v>1</v>
      </c>
      <c r="K1592" s="47">
        <f t="shared" si="185"/>
        <v>118.69</v>
      </c>
      <c r="L1592" s="47">
        <f t="shared" si="186"/>
        <v>118.76</v>
      </c>
      <c r="M1592" s="47">
        <f t="shared" si="187"/>
        <v>116.22</v>
      </c>
      <c r="N1592" s="47">
        <f t="shared" si="188"/>
        <v>117.13</v>
      </c>
      <c r="O1592" s="48">
        <f t="shared" ca="1" si="189"/>
        <v>252715200</v>
      </c>
    </row>
    <row r="1593" spans="1:15" x14ac:dyDescent="0.25">
      <c r="A1593">
        <v>1578</v>
      </c>
      <c r="B1593" s="85">
        <v>39506</v>
      </c>
      <c r="C1593" s="47">
        <v>137.24</v>
      </c>
      <c r="D1593" s="47">
        <v>137.96</v>
      </c>
      <c r="E1593" s="47">
        <v>136.55000000000001</v>
      </c>
      <c r="F1593" s="47">
        <v>136.87</v>
      </c>
      <c r="G1593" s="48">
        <v>170831100</v>
      </c>
      <c r="H1593" s="47">
        <v>119.8</v>
      </c>
      <c r="I1593" s="51">
        <f t="shared" si="183"/>
        <v>0.87528311536494474</v>
      </c>
      <c r="J1593" s="51">
        <f t="shared" ca="1" si="184"/>
        <v>1</v>
      </c>
      <c r="K1593" s="47">
        <f t="shared" si="185"/>
        <v>120.12</v>
      </c>
      <c r="L1593" s="47">
        <f t="shared" si="186"/>
        <v>120.75</v>
      </c>
      <c r="M1593" s="47">
        <f t="shared" si="187"/>
        <v>119.52</v>
      </c>
      <c r="N1593" s="47">
        <f t="shared" si="188"/>
        <v>119.8</v>
      </c>
      <c r="O1593" s="48">
        <f t="shared" ca="1" si="189"/>
        <v>170831100</v>
      </c>
    </row>
    <row r="1594" spans="1:15" x14ac:dyDescent="0.25">
      <c r="A1594">
        <v>1579</v>
      </c>
      <c r="B1594" s="85">
        <v>39505</v>
      </c>
      <c r="C1594" s="47">
        <v>137.56</v>
      </c>
      <c r="D1594" s="47">
        <v>139.13999999999999</v>
      </c>
      <c r="E1594" s="47">
        <v>137.41</v>
      </c>
      <c r="F1594" s="47">
        <v>138.22</v>
      </c>
      <c r="G1594" s="48">
        <v>168395800</v>
      </c>
      <c r="H1594" s="47">
        <v>120.98</v>
      </c>
      <c r="I1594" s="51">
        <f t="shared" si="183"/>
        <v>0.87527130661264652</v>
      </c>
      <c r="J1594" s="51">
        <f t="shared" ca="1" si="184"/>
        <v>1</v>
      </c>
      <c r="K1594" s="47">
        <f t="shared" si="185"/>
        <v>120.4</v>
      </c>
      <c r="L1594" s="47">
        <f t="shared" si="186"/>
        <v>121.79</v>
      </c>
      <c r="M1594" s="47">
        <f t="shared" si="187"/>
        <v>120.27</v>
      </c>
      <c r="N1594" s="47">
        <f t="shared" si="188"/>
        <v>120.98</v>
      </c>
      <c r="O1594" s="48">
        <f t="shared" ca="1" si="189"/>
        <v>168395800</v>
      </c>
    </row>
    <row r="1595" spans="1:15" x14ac:dyDescent="0.25">
      <c r="A1595">
        <v>1580</v>
      </c>
      <c r="B1595" s="85">
        <v>39504</v>
      </c>
      <c r="C1595" s="47">
        <v>136.75</v>
      </c>
      <c r="D1595" s="47">
        <v>138.94999999999999</v>
      </c>
      <c r="E1595" s="47">
        <v>136.5</v>
      </c>
      <c r="F1595" s="47">
        <v>138.36000000000001</v>
      </c>
      <c r="G1595" s="48">
        <v>212420700</v>
      </c>
      <c r="H1595" s="47">
        <v>121.1</v>
      </c>
      <c r="I1595" s="51">
        <f t="shared" si="183"/>
        <v>0.875252963284186</v>
      </c>
      <c r="J1595" s="51">
        <f t="shared" ca="1" si="184"/>
        <v>1</v>
      </c>
      <c r="K1595" s="47">
        <f t="shared" si="185"/>
        <v>119.69</v>
      </c>
      <c r="L1595" s="47">
        <f t="shared" si="186"/>
        <v>121.62</v>
      </c>
      <c r="M1595" s="47">
        <f t="shared" si="187"/>
        <v>119.47</v>
      </c>
      <c r="N1595" s="47">
        <f t="shared" si="188"/>
        <v>121.1</v>
      </c>
      <c r="O1595" s="48">
        <f t="shared" ca="1" si="189"/>
        <v>212420700</v>
      </c>
    </row>
    <row r="1596" spans="1:15" x14ac:dyDescent="0.25">
      <c r="A1596">
        <v>1581</v>
      </c>
      <c r="B1596" s="85">
        <v>39503</v>
      </c>
      <c r="C1596" s="47">
        <v>135.54</v>
      </c>
      <c r="D1596" s="47">
        <v>137.65</v>
      </c>
      <c r="E1596" s="47">
        <v>134.78</v>
      </c>
      <c r="F1596" s="47">
        <v>137.33000000000001</v>
      </c>
      <c r="G1596" s="48">
        <v>190107000</v>
      </c>
      <c r="H1596" s="47">
        <v>120.2</v>
      </c>
      <c r="I1596" s="51">
        <f t="shared" si="183"/>
        <v>0.87526396271754159</v>
      </c>
      <c r="J1596" s="51">
        <f t="shared" ca="1" si="184"/>
        <v>1</v>
      </c>
      <c r="K1596" s="47">
        <f t="shared" si="185"/>
        <v>118.63</v>
      </c>
      <c r="L1596" s="47">
        <f t="shared" si="186"/>
        <v>120.48</v>
      </c>
      <c r="M1596" s="47">
        <f t="shared" si="187"/>
        <v>117.97</v>
      </c>
      <c r="N1596" s="47">
        <f t="shared" si="188"/>
        <v>120.2</v>
      </c>
      <c r="O1596" s="48">
        <f t="shared" ca="1" si="189"/>
        <v>190107000</v>
      </c>
    </row>
    <row r="1597" spans="1:15" x14ac:dyDescent="0.25">
      <c r="A1597">
        <v>1582</v>
      </c>
      <c r="B1597" s="85">
        <v>39500</v>
      </c>
      <c r="C1597" s="47">
        <v>134.97</v>
      </c>
      <c r="D1597" s="47">
        <v>135.85</v>
      </c>
      <c r="E1597" s="47">
        <v>132.86000000000001</v>
      </c>
      <c r="F1597" s="47">
        <v>135.62</v>
      </c>
      <c r="G1597" s="48">
        <v>205491000</v>
      </c>
      <c r="H1597" s="47">
        <v>118.71</v>
      </c>
      <c r="I1597" s="51">
        <f t="shared" si="183"/>
        <v>0.87531337560831723</v>
      </c>
      <c r="J1597" s="51">
        <f t="shared" ca="1" si="184"/>
        <v>1</v>
      </c>
      <c r="K1597" s="47">
        <f t="shared" si="185"/>
        <v>118.14</v>
      </c>
      <c r="L1597" s="47">
        <f t="shared" si="186"/>
        <v>118.91</v>
      </c>
      <c r="M1597" s="47">
        <f t="shared" si="187"/>
        <v>116.29</v>
      </c>
      <c r="N1597" s="47">
        <f t="shared" si="188"/>
        <v>118.71</v>
      </c>
      <c r="O1597" s="48">
        <f t="shared" ca="1" si="189"/>
        <v>205491000</v>
      </c>
    </row>
    <row r="1598" spans="1:15" x14ac:dyDescent="0.25">
      <c r="A1598">
        <v>1583</v>
      </c>
      <c r="B1598" s="85">
        <v>39499</v>
      </c>
      <c r="C1598" s="47">
        <v>136.66</v>
      </c>
      <c r="D1598" s="47">
        <v>137.01</v>
      </c>
      <c r="E1598" s="47">
        <v>134.07</v>
      </c>
      <c r="F1598" s="47">
        <v>134.79</v>
      </c>
      <c r="G1598" s="48">
        <v>201051200</v>
      </c>
      <c r="H1598" s="47">
        <v>117.98</v>
      </c>
      <c r="I1598" s="51">
        <f t="shared" si="183"/>
        <v>0.87528748423473557</v>
      </c>
      <c r="J1598" s="51">
        <f t="shared" ca="1" si="184"/>
        <v>1</v>
      </c>
      <c r="K1598" s="47">
        <f t="shared" si="185"/>
        <v>119.62</v>
      </c>
      <c r="L1598" s="47">
        <f t="shared" si="186"/>
        <v>119.92</v>
      </c>
      <c r="M1598" s="47">
        <f t="shared" si="187"/>
        <v>117.35</v>
      </c>
      <c r="N1598" s="47">
        <f t="shared" si="188"/>
        <v>117.98</v>
      </c>
      <c r="O1598" s="48">
        <f t="shared" ca="1" si="189"/>
        <v>201051200</v>
      </c>
    </row>
    <row r="1599" spans="1:15" x14ac:dyDescent="0.25">
      <c r="A1599">
        <v>1584</v>
      </c>
      <c r="B1599" s="85">
        <v>39498</v>
      </c>
      <c r="C1599" s="47">
        <v>133.99</v>
      </c>
      <c r="D1599" s="47">
        <v>136.55000000000001</v>
      </c>
      <c r="E1599" s="47">
        <v>133.76</v>
      </c>
      <c r="F1599" s="47">
        <v>135.91999999999999</v>
      </c>
      <c r="G1599" s="48">
        <v>220085700</v>
      </c>
      <c r="H1599" s="47">
        <v>118.97</v>
      </c>
      <c r="I1599" s="51">
        <f t="shared" si="183"/>
        <v>0.87529429075927023</v>
      </c>
      <c r="J1599" s="51">
        <f t="shared" ca="1" si="184"/>
        <v>1</v>
      </c>
      <c r="K1599" s="47">
        <f t="shared" si="185"/>
        <v>117.28</v>
      </c>
      <c r="L1599" s="47">
        <f t="shared" si="186"/>
        <v>119.52</v>
      </c>
      <c r="M1599" s="47">
        <f t="shared" si="187"/>
        <v>117.08</v>
      </c>
      <c r="N1599" s="47">
        <f t="shared" si="188"/>
        <v>118.97</v>
      </c>
      <c r="O1599" s="48">
        <f t="shared" ca="1" si="189"/>
        <v>220085700</v>
      </c>
    </row>
    <row r="1600" spans="1:15" x14ac:dyDescent="0.25">
      <c r="A1600">
        <v>1585</v>
      </c>
      <c r="B1600" s="85">
        <v>39497</v>
      </c>
      <c r="C1600" s="47">
        <v>136.72</v>
      </c>
      <c r="D1600" s="47">
        <v>136.88999999999999</v>
      </c>
      <c r="E1600" s="47">
        <v>134.61000000000001</v>
      </c>
      <c r="F1600" s="47">
        <v>135.52000000000001</v>
      </c>
      <c r="G1600" s="48">
        <v>145190000</v>
      </c>
      <c r="H1600" s="47">
        <v>118.62</v>
      </c>
      <c r="I1600" s="51">
        <f t="shared" si="183"/>
        <v>0.8752951593860685</v>
      </c>
      <c r="J1600" s="51">
        <f t="shared" ca="1" si="184"/>
        <v>1</v>
      </c>
      <c r="K1600" s="47">
        <f t="shared" si="185"/>
        <v>119.67</v>
      </c>
      <c r="L1600" s="47">
        <f t="shared" si="186"/>
        <v>119.82</v>
      </c>
      <c r="M1600" s="47">
        <f t="shared" si="187"/>
        <v>117.82</v>
      </c>
      <c r="N1600" s="47">
        <f t="shared" si="188"/>
        <v>118.62</v>
      </c>
      <c r="O1600" s="48">
        <f t="shared" ca="1" si="189"/>
        <v>145190000</v>
      </c>
    </row>
    <row r="1601" spans="1:15" x14ac:dyDescent="0.25">
      <c r="A1601">
        <v>1586</v>
      </c>
      <c r="B1601" s="85">
        <v>39493</v>
      </c>
      <c r="C1601" s="47">
        <v>134.5</v>
      </c>
      <c r="D1601" s="47">
        <v>135.22</v>
      </c>
      <c r="E1601" s="47">
        <v>133.91</v>
      </c>
      <c r="F1601" s="47">
        <v>135.13999999999999</v>
      </c>
      <c r="G1601" s="48">
        <v>154110300</v>
      </c>
      <c r="H1601" s="47">
        <v>118.29</v>
      </c>
      <c r="I1601" s="51">
        <f t="shared" si="183"/>
        <v>0.87531448867840767</v>
      </c>
      <c r="J1601" s="51">
        <f t="shared" ca="1" si="184"/>
        <v>1</v>
      </c>
      <c r="K1601" s="47">
        <f t="shared" si="185"/>
        <v>117.73</v>
      </c>
      <c r="L1601" s="47">
        <f t="shared" si="186"/>
        <v>118.36</v>
      </c>
      <c r="M1601" s="47">
        <f t="shared" si="187"/>
        <v>117.21</v>
      </c>
      <c r="N1601" s="47">
        <f t="shared" si="188"/>
        <v>118.29</v>
      </c>
      <c r="O1601" s="48">
        <f t="shared" ca="1" si="189"/>
        <v>154110300</v>
      </c>
    </row>
    <row r="1602" spans="1:15" x14ac:dyDescent="0.25">
      <c r="A1602">
        <v>1587</v>
      </c>
      <c r="B1602" s="85">
        <v>39492</v>
      </c>
      <c r="C1602" s="47">
        <v>136.94999999999999</v>
      </c>
      <c r="D1602" s="47">
        <v>137</v>
      </c>
      <c r="E1602" s="47">
        <v>134.79</v>
      </c>
      <c r="F1602" s="47">
        <v>135.16999999999999</v>
      </c>
      <c r="G1602" s="48">
        <v>215207200</v>
      </c>
      <c r="H1602" s="47">
        <v>118.31</v>
      </c>
      <c r="I1602" s="51">
        <f t="shared" si="183"/>
        <v>0.87526818080935131</v>
      </c>
      <c r="J1602" s="51">
        <f t="shared" ca="1" si="184"/>
        <v>1</v>
      </c>
      <c r="K1602" s="47">
        <f t="shared" si="185"/>
        <v>119.87</v>
      </c>
      <c r="L1602" s="47">
        <f t="shared" si="186"/>
        <v>119.91</v>
      </c>
      <c r="M1602" s="47">
        <f t="shared" si="187"/>
        <v>117.98</v>
      </c>
      <c r="N1602" s="47">
        <f t="shared" si="188"/>
        <v>118.31</v>
      </c>
      <c r="O1602" s="48">
        <f t="shared" ca="1" si="189"/>
        <v>215207200</v>
      </c>
    </row>
    <row r="1603" spans="1:15" x14ac:dyDescent="0.25">
      <c r="A1603">
        <v>1588</v>
      </c>
      <c r="B1603" s="85">
        <v>39491</v>
      </c>
      <c r="C1603" s="47">
        <v>136.01</v>
      </c>
      <c r="D1603" s="47">
        <v>137.06</v>
      </c>
      <c r="E1603" s="47">
        <v>135.13999999999999</v>
      </c>
      <c r="F1603" s="47">
        <v>136.37</v>
      </c>
      <c r="G1603" s="48">
        <v>181967800</v>
      </c>
      <c r="H1603" s="47">
        <v>119.36</v>
      </c>
      <c r="I1603" s="51">
        <f t="shared" si="183"/>
        <v>0.8752658209283567</v>
      </c>
      <c r="J1603" s="51">
        <f t="shared" ca="1" si="184"/>
        <v>1</v>
      </c>
      <c r="K1603" s="47">
        <f t="shared" si="185"/>
        <v>119.04</v>
      </c>
      <c r="L1603" s="47">
        <f t="shared" si="186"/>
        <v>119.96</v>
      </c>
      <c r="M1603" s="47">
        <f t="shared" si="187"/>
        <v>118.28</v>
      </c>
      <c r="N1603" s="47">
        <f t="shared" si="188"/>
        <v>119.36</v>
      </c>
      <c r="O1603" s="48">
        <f t="shared" ca="1" si="189"/>
        <v>181967800</v>
      </c>
    </row>
    <row r="1604" spans="1:15" x14ac:dyDescent="0.25">
      <c r="A1604">
        <v>1589</v>
      </c>
      <c r="B1604" s="85">
        <v>39490</v>
      </c>
      <c r="C1604" s="47">
        <v>134.91</v>
      </c>
      <c r="D1604" s="47">
        <v>136.31</v>
      </c>
      <c r="E1604" s="47">
        <v>133.97999999999999</v>
      </c>
      <c r="F1604" s="47">
        <v>134.99</v>
      </c>
      <c r="G1604" s="48">
        <v>256654400</v>
      </c>
      <c r="H1604" s="47">
        <v>118.16</v>
      </c>
      <c r="I1604" s="51">
        <f t="shared" si="183"/>
        <v>0.87532409808133926</v>
      </c>
      <c r="J1604" s="51">
        <f t="shared" ca="1" si="184"/>
        <v>1</v>
      </c>
      <c r="K1604" s="47">
        <f t="shared" si="185"/>
        <v>118.09</v>
      </c>
      <c r="L1604" s="47">
        <f t="shared" si="186"/>
        <v>119.32</v>
      </c>
      <c r="M1604" s="47">
        <f t="shared" si="187"/>
        <v>117.28</v>
      </c>
      <c r="N1604" s="47">
        <f t="shared" si="188"/>
        <v>118.16</v>
      </c>
      <c r="O1604" s="48">
        <f t="shared" ca="1" si="189"/>
        <v>256654400</v>
      </c>
    </row>
    <row r="1605" spans="1:15" x14ac:dyDescent="0.25">
      <c r="A1605">
        <v>1590</v>
      </c>
      <c r="B1605" s="85">
        <v>39489</v>
      </c>
      <c r="C1605" s="47">
        <v>133.1</v>
      </c>
      <c r="D1605" s="47">
        <v>134.22999999999999</v>
      </c>
      <c r="E1605" s="47">
        <v>132.04</v>
      </c>
      <c r="F1605" s="47">
        <v>133.75</v>
      </c>
      <c r="G1605" s="48">
        <v>188576300</v>
      </c>
      <c r="H1605" s="47">
        <v>117.07</v>
      </c>
      <c r="I1605" s="51">
        <f t="shared" si="183"/>
        <v>0.87528971962616819</v>
      </c>
      <c r="J1605" s="51">
        <f t="shared" ca="1" si="184"/>
        <v>1</v>
      </c>
      <c r="K1605" s="47">
        <f t="shared" si="185"/>
        <v>116.5</v>
      </c>
      <c r="L1605" s="47">
        <f t="shared" si="186"/>
        <v>117.49</v>
      </c>
      <c r="M1605" s="47">
        <f t="shared" si="187"/>
        <v>115.57</v>
      </c>
      <c r="N1605" s="47">
        <f t="shared" si="188"/>
        <v>117.07</v>
      </c>
      <c r="O1605" s="48">
        <f t="shared" ca="1" si="189"/>
        <v>188576300</v>
      </c>
    </row>
    <row r="1606" spans="1:15" x14ac:dyDescent="0.25">
      <c r="A1606">
        <v>1591</v>
      </c>
      <c r="B1606" s="85">
        <v>39486</v>
      </c>
      <c r="C1606" s="47">
        <v>133.09</v>
      </c>
      <c r="D1606" s="47">
        <v>134.22</v>
      </c>
      <c r="E1606" s="47">
        <v>132.1</v>
      </c>
      <c r="F1606" s="47">
        <v>133.07</v>
      </c>
      <c r="G1606" s="48">
        <v>221643500</v>
      </c>
      <c r="H1606" s="47">
        <v>116.47</v>
      </c>
      <c r="I1606" s="51">
        <f t="shared" si="183"/>
        <v>0.87525362591117462</v>
      </c>
      <c r="J1606" s="51">
        <f t="shared" ca="1" si="184"/>
        <v>1</v>
      </c>
      <c r="K1606" s="47">
        <f t="shared" si="185"/>
        <v>116.49</v>
      </c>
      <c r="L1606" s="47">
        <f t="shared" si="186"/>
        <v>117.48</v>
      </c>
      <c r="M1606" s="47">
        <f t="shared" si="187"/>
        <v>115.62</v>
      </c>
      <c r="N1606" s="47">
        <f t="shared" si="188"/>
        <v>116.47</v>
      </c>
      <c r="O1606" s="48">
        <f t="shared" ca="1" si="189"/>
        <v>221643500</v>
      </c>
    </row>
    <row r="1607" spans="1:15" x14ac:dyDescent="0.25">
      <c r="A1607">
        <v>1592</v>
      </c>
      <c r="B1607" s="85">
        <v>39485</v>
      </c>
      <c r="C1607" s="47">
        <v>131.80000000000001</v>
      </c>
      <c r="D1607" s="47">
        <v>134.79</v>
      </c>
      <c r="E1607" s="47">
        <v>131.72999999999999</v>
      </c>
      <c r="F1607" s="47">
        <v>133.93</v>
      </c>
      <c r="G1607" s="48">
        <v>297368100</v>
      </c>
      <c r="H1607" s="47">
        <v>117.23</v>
      </c>
      <c r="I1607" s="51">
        <f t="shared" si="183"/>
        <v>0.87530799671470172</v>
      </c>
      <c r="J1607" s="51">
        <f t="shared" ca="1" si="184"/>
        <v>1</v>
      </c>
      <c r="K1607" s="47">
        <f t="shared" si="185"/>
        <v>115.37</v>
      </c>
      <c r="L1607" s="47">
        <f t="shared" si="186"/>
        <v>117.98</v>
      </c>
      <c r="M1607" s="47">
        <f t="shared" si="187"/>
        <v>115.3</v>
      </c>
      <c r="N1607" s="47">
        <f t="shared" si="188"/>
        <v>117.23</v>
      </c>
      <c r="O1607" s="48">
        <f t="shared" ca="1" si="189"/>
        <v>297368100</v>
      </c>
    </row>
    <row r="1608" spans="1:15" x14ac:dyDescent="0.25">
      <c r="A1608">
        <v>1593</v>
      </c>
      <c r="B1608" s="85">
        <v>39484</v>
      </c>
      <c r="C1608" s="47">
        <v>134.58000000000001</v>
      </c>
      <c r="D1608" s="47">
        <v>135.25</v>
      </c>
      <c r="E1608" s="47">
        <v>132.41</v>
      </c>
      <c r="F1608" s="47">
        <v>133.05000000000001</v>
      </c>
      <c r="G1608" s="48">
        <v>250792900</v>
      </c>
      <c r="H1608" s="47">
        <v>116.46</v>
      </c>
      <c r="I1608" s="51">
        <f t="shared" si="183"/>
        <v>0.87531003382187134</v>
      </c>
      <c r="J1608" s="51">
        <f t="shared" ca="1" si="184"/>
        <v>1</v>
      </c>
      <c r="K1608" s="47">
        <f t="shared" si="185"/>
        <v>117.8</v>
      </c>
      <c r="L1608" s="47">
        <f t="shared" si="186"/>
        <v>118.39</v>
      </c>
      <c r="M1608" s="47">
        <f t="shared" si="187"/>
        <v>115.9</v>
      </c>
      <c r="N1608" s="47">
        <f t="shared" si="188"/>
        <v>116.46</v>
      </c>
      <c r="O1608" s="48">
        <f t="shared" ca="1" si="189"/>
        <v>250792900</v>
      </c>
    </row>
    <row r="1609" spans="1:15" x14ac:dyDescent="0.25">
      <c r="A1609">
        <v>1594</v>
      </c>
      <c r="B1609" s="85">
        <v>39483</v>
      </c>
      <c r="C1609" s="47">
        <v>135.94</v>
      </c>
      <c r="D1609" s="47">
        <v>136.25</v>
      </c>
      <c r="E1609" s="47">
        <v>133.66999999999999</v>
      </c>
      <c r="F1609" s="47">
        <v>134.13</v>
      </c>
      <c r="G1609" s="48">
        <v>286882500</v>
      </c>
      <c r="H1609" s="47">
        <v>117.4</v>
      </c>
      <c r="I1609" s="51">
        <f t="shared" si="183"/>
        <v>0.87527026019533294</v>
      </c>
      <c r="J1609" s="51">
        <f t="shared" ca="1" si="184"/>
        <v>1</v>
      </c>
      <c r="K1609" s="47">
        <f t="shared" si="185"/>
        <v>118.98</v>
      </c>
      <c r="L1609" s="47">
        <f t="shared" si="186"/>
        <v>119.26</v>
      </c>
      <c r="M1609" s="47">
        <f t="shared" si="187"/>
        <v>117</v>
      </c>
      <c r="N1609" s="47">
        <f t="shared" si="188"/>
        <v>117.4</v>
      </c>
      <c r="O1609" s="48">
        <f t="shared" ca="1" si="189"/>
        <v>286882500</v>
      </c>
    </row>
    <row r="1610" spans="1:15" x14ac:dyDescent="0.25">
      <c r="A1610">
        <v>1595</v>
      </c>
      <c r="B1610" s="85">
        <v>39482</v>
      </c>
      <c r="C1610" s="47">
        <v>139.21</v>
      </c>
      <c r="D1610" s="47">
        <v>139.30000000000001</v>
      </c>
      <c r="E1610" s="47">
        <v>137.63999999999999</v>
      </c>
      <c r="F1610" s="47">
        <v>137.82</v>
      </c>
      <c r="G1610" s="48">
        <v>124694300</v>
      </c>
      <c r="H1610" s="47">
        <v>120.63</v>
      </c>
      <c r="I1610" s="51">
        <f t="shared" si="183"/>
        <v>0.87527209403569872</v>
      </c>
      <c r="J1610" s="51">
        <f t="shared" ca="1" si="184"/>
        <v>1</v>
      </c>
      <c r="K1610" s="47">
        <f t="shared" si="185"/>
        <v>121.85</v>
      </c>
      <c r="L1610" s="47">
        <f t="shared" si="186"/>
        <v>121.93</v>
      </c>
      <c r="M1610" s="47">
        <f t="shared" si="187"/>
        <v>120.47</v>
      </c>
      <c r="N1610" s="47">
        <f t="shared" si="188"/>
        <v>120.63</v>
      </c>
      <c r="O1610" s="48">
        <f t="shared" ca="1" si="189"/>
        <v>124694300</v>
      </c>
    </row>
    <row r="1611" spans="1:15" x14ac:dyDescent="0.25">
      <c r="A1611">
        <v>1596</v>
      </c>
      <c r="B1611" s="85">
        <v>39479</v>
      </c>
      <c r="C1611" s="47">
        <v>137.94</v>
      </c>
      <c r="D1611" s="47">
        <v>139.61000000000001</v>
      </c>
      <c r="E1611" s="47">
        <v>137.52000000000001</v>
      </c>
      <c r="F1611" s="47">
        <v>139.58000000000001</v>
      </c>
      <c r="G1611" s="48">
        <v>206843600</v>
      </c>
      <c r="H1611" s="47">
        <v>122.17</v>
      </c>
      <c r="I1611" s="51">
        <f t="shared" si="183"/>
        <v>0.87526866313225382</v>
      </c>
      <c r="J1611" s="51">
        <f t="shared" ca="1" si="184"/>
        <v>1</v>
      </c>
      <c r="K1611" s="47">
        <f t="shared" si="185"/>
        <v>120.73</v>
      </c>
      <c r="L1611" s="47">
        <f t="shared" si="186"/>
        <v>122.2</v>
      </c>
      <c r="M1611" s="47">
        <f t="shared" si="187"/>
        <v>120.37</v>
      </c>
      <c r="N1611" s="47">
        <f t="shared" si="188"/>
        <v>122.17</v>
      </c>
      <c r="O1611" s="48">
        <f t="shared" ca="1" si="189"/>
        <v>206843600</v>
      </c>
    </row>
    <row r="1612" spans="1:15" x14ac:dyDescent="0.25">
      <c r="A1612">
        <v>1597</v>
      </c>
      <c r="B1612" s="85">
        <v>39478</v>
      </c>
      <c r="C1612" s="47">
        <v>133.4</v>
      </c>
      <c r="D1612" s="47">
        <v>138.54</v>
      </c>
      <c r="E1612" s="47">
        <v>133.19999999999999</v>
      </c>
      <c r="F1612" s="47">
        <v>137.37</v>
      </c>
      <c r="G1612" s="48">
        <v>343680800</v>
      </c>
      <c r="H1612" s="47">
        <v>120.24</v>
      </c>
      <c r="I1612" s="51">
        <f t="shared" si="183"/>
        <v>0.87530028390478265</v>
      </c>
      <c r="J1612" s="51">
        <f t="shared" ca="1" si="184"/>
        <v>1</v>
      </c>
      <c r="K1612" s="47">
        <f t="shared" si="185"/>
        <v>116.77</v>
      </c>
      <c r="L1612" s="47">
        <f t="shared" si="186"/>
        <v>121.26</v>
      </c>
      <c r="M1612" s="47">
        <f t="shared" si="187"/>
        <v>116.59</v>
      </c>
      <c r="N1612" s="47">
        <f t="shared" si="188"/>
        <v>120.24</v>
      </c>
      <c r="O1612" s="48">
        <f t="shared" ca="1" si="189"/>
        <v>343680800</v>
      </c>
    </row>
    <row r="1613" spans="1:15" x14ac:dyDescent="0.25">
      <c r="A1613">
        <v>1598</v>
      </c>
      <c r="B1613" s="85">
        <v>39477</v>
      </c>
      <c r="C1613" s="47">
        <v>135.58000000000001</v>
      </c>
      <c r="D1613" s="47">
        <v>138.54</v>
      </c>
      <c r="E1613" s="47">
        <v>134.6</v>
      </c>
      <c r="F1613" s="47">
        <v>134.91</v>
      </c>
      <c r="G1613" s="48">
        <v>334939200</v>
      </c>
      <c r="H1613" s="47">
        <v>118.09</v>
      </c>
      <c r="I1613" s="51">
        <f t="shared" si="183"/>
        <v>0.87532429026758585</v>
      </c>
      <c r="J1613" s="51">
        <f t="shared" ca="1" si="184"/>
        <v>1</v>
      </c>
      <c r="K1613" s="47">
        <f t="shared" si="185"/>
        <v>118.68</v>
      </c>
      <c r="L1613" s="47">
        <f t="shared" si="186"/>
        <v>121.27</v>
      </c>
      <c r="M1613" s="47">
        <f t="shared" si="187"/>
        <v>117.82</v>
      </c>
      <c r="N1613" s="47">
        <f t="shared" si="188"/>
        <v>118.09</v>
      </c>
      <c r="O1613" s="48">
        <f t="shared" ca="1" si="189"/>
        <v>334939200</v>
      </c>
    </row>
    <row r="1614" spans="1:15" x14ac:dyDescent="0.25">
      <c r="A1614">
        <v>1599</v>
      </c>
      <c r="B1614" s="85">
        <v>39476</v>
      </c>
      <c r="C1614" s="47">
        <v>136.1</v>
      </c>
      <c r="D1614" s="47">
        <v>136.44999999999999</v>
      </c>
      <c r="E1614" s="47">
        <v>134.88</v>
      </c>
      <c r="F1614" s="47">
        <v>135.91</v>
      </c>
      <c r="G1614" s="48">
        <v>168968300</v>
      </c>
      <c r="H1614" s="47">
        <v>118.96</v>
      </c>
      <c r="I1614" s="51">
        <f t="shared" si="183"/>
        <v>0.8752851151497314</v>
      </c>
      <c r="J1614" s="51">
        <f t="shared" ca="1" si="184"/>
        <v>1</v>
      </c>
      <c r="K1614" s="47">
        <f t="shared" si="185"/>
        <v>119.13</v>
      </c>
      <c r="L1614" s="47">
        <f t="shared" si="186"/>
        <v>119.43</v>
      </c>
      <c r="M1614" s="47">
        <f t="shared" si="187"/>
        <v>118.06</v>
      </c>
      <c r="N1614" s="47">
        <f t="shared" si="188"/>
        <v>118.96</v>
      </c>
      <c r="O1614" s="48">
        <f t="shared" ca="1" si="189"/>
        <v>168968300</v>
      </c>
    </row>
    <row r="1615" spans="1:15" x14ac:dyDescent="0.25">
      <c r="A1615">
        <v>1600</v>
      </c>
      <c r="B1615" s="85">
        <v>39475</v>
      </c>
      <c r="C1615" s="47">
        <v>133.26</v>
      </c>
      <c r="D1615" s="47">
        <v>135.52000000000001</v>
      </c>
      <c r="E1615" s="47">
        <v>132.06</v>
      </c>
      <c r="F1615" s="47">
        <v>135.24</v>
      </c>
      <c r="G1615" s="48">
        <v>217934600</v>
      </c>
      <c r="H1615" s="47">
        <v>118.37</v>
      </c>
      <c r="I1615" s="51">
        <f t="shared" si="183"/>
        <v>0.87525879917184257</v>
      </c>
      <c r="J1615" s="51">
        <f t="shared" ca="1" si="184"/>
        <v>1</v>
      </c>
      <c r="K1615" s="47">
        <f t="shared" si="185"/>
        <v>116.64</v>
      </c>
      <c r="L1615" s="47">
        <f t="shared" si="186"/>
        <v>118.62</v>
      </c>
      <c r="M1615" s="47">
        <f t="shared" si="187"/>
        <v>115.59</v>
      </c>
      <c r="N1615" s="47">
        <f t="shared" si="188"/>
        <v>118.37</v>
      </c>
      <c r="O1615" s="48">
        <f t="shared" ca="1" si="189"/>
        <v>217934600</v>
      </c>
    </row>
    <row r="1616" spans="1:15" x14ac:dyDescent="0.25">
      <c r="A1616">
        <v>1601</v>
      </c>
      <c r="B1616" s="85">
        <v>39472</v>
      </c>
      <c r="C1616" s="47">
        <v>136.51</v>
      </c>
      <c r="D1616" s="47">
        <v>136.76</v>
      </c>
      <c r="E1616" s="47">
        <v>132.6</v>
      </c>
      <c r="F1616" s="47">
        <v>133.04</v>
      </c>
      <c r="G1616" s="48">
        <v>269603900</v>
      </c>
      <c r="H1616" s="47">
        <v>116.45</v>
      </c>
      <c r="I1616" s="51">
        <f t="shared" si="183"/>
        <v>0.87530066145520147</v>
      </c>
      <c r="J1616" s="51">
        <f t="shared" ca="1" si="184"/>
        <v>1</v>
      </c>
      <c r="K1616" s="47">
        <f t="shared" si="185"/>
        <v>119.49</v>
      </c>
      <c r="L1616" s="47">
        <f t="shared" si="186"/>
        <v>119.71</v>
      </c>
      <c r="M1616" s="47">
        <f t="shared" si="187"/>
        <v>116.06</v>
      </c>
      <c r="N1616" s="47">
        <f t="shared" si="188"/>
        <v>116.45</v>
      </c>
      <c r="O1616" s="48">
        <f t="shared" ca="1" si="189"/>
        <v>269603900</v>
      </c>
    </row>
    <row r="1617" spans="1:15" x14ac:dyDescent="0.25">
      <c r="A1617">
        <v>1602</v>
      </c>
      <c r="B1617" s="85">
        <v>39471</v>
      </c>
      <c r="C1617" s="47">
        <v>134.47999999999999</v>
      </c>
      <c r="D1617" s="47">
        <v>135.46</v>
      </c>
      <c r="E1617" s="47">
        <v>133.31</v>
      </c>
      <c r="F1617" s="47">
        <v>134.99</v>
      </c>
      <c r="G1617" s="48">
        <v>259949300</v>
      </c>
      <c r="H1617" s="47">
        <v>118.16</v>
      </c>
      <c r="I1617" s="51">
        <f t="shared" ref="I1617:I1680" si="190">H1617/F1617</f>
        <v>0.87532409808133926</v>
      </c>
      <c r="J1617" s="51">
        <f t="shared" ref="J1617:J1680" ca="1" si="191">INDEX(OFFSET($T$15,0,0,$S$13+1,1),MATCH(B1617,OFFSET($Q$15,0,0,$S$13+1,1),-1))</f>
        <v>1</v>
      </c>
      <c r="K1617" s="47">
        <f t="shared" ref="K1617:K1680" si="192">ROUND($I1617*C1617,2)</f>
        <v>117.71</v>
      </c>
      <c r="L1617" s="47">
        <f t="shared" ref="L1617:L1680" si="193">ROUND($I1617*D1617,2)</f>
        <v>118.57</v>
      </c>
      <c r="M1617" s="47">
        <f t="shared" ref="M1617:M1680" si="194">ROUND($I1617*E1617,2)</f>
        <v>116.69</v>
      </c>
      <c r="N1617" s="47">
        <f t="shared" ref="N1617:N1680" si="195">ROUND($I1617*F1617,2)</f>
        <v>118.16</v>
      </c>
      <c r="O1617" s="48">
        <f t="shared" ref="O1617:O1680" ca="1" si="196">G1617*J1617</f>
        <v>259949300</v>
      </c>
    </row>
    <row r="1618" spans="1:15" x14ac:dyDescent="0.25">
      <c r="A1618">
        <v>1603</v>
      </c>
      <c r="B1618" s="85">
        <v>39470</v>
      </c>
      <c r="C1618" s="47">
        <v>127.09</v>
      </c>
      <c r="D1618" s="47">
        <v>134.19</v>
      </c>
      <c r="E1618" s="47">
        <v>126.84</v>
      </c>
      <c r="F1618" s="47">
        <v>133.86000000000001</v>
      </c>
      <c r="G1618" s="48">
        <v>511913000</v>
      </c>
      <c r="H1618" s="47">
        <v>117.17</v>
      </c>
      <c r="I1618" s="51">
        <f t="shared" si="190"/>
        <v>0.87531749589122954</v>
      </c>
      <c r="J1618" s="51">
        <f t="shared" ca="1" si="191"/>
        <v>1</v>
      </c>
      <c r="K1618" s="47">
        <f t="shared" si="192"/>
        <v>111.24</v>
      </c>
      <c r="L1618" s="47">
        <f t="shared" si="193"/>
        <v>117.46</v>
      </c>
      <c r="M1618" s="47">
        <f t="shared" si="194"/>
        <v>111.03</v>
      </c>
      <c r="N1618" s="47">
        <f t="shared" si="195"/>
        <v>117.17</v>
      </c>
      <c r="O1618" s="48">
        <f t="shared" ca="1" si="196"/>
        <v>511913000</v>
      </c>
    </row>
    <row r="1619" spans="1:15" x14ac:dyDescent="0.25">
      <c r="A1619">
        <v>1604</v>
      </c>
      <c r="B1619" s="85">
        <v>39469</v>
      </c>
      <c r="C1619" s="47">
        <v>127.21</v>
      </c>
      <c r="D1619" s="47">
        <v>132.43</v>
      </c>
      <c r="E1619" s="47">
        <v>126</v>
      </c>
      <c r="F1619" s="47">
        <v>130.72</v>
      </c>
      <c r="G1619" s="48">
        <v>435923700</v>
      </c>
      <c r="H1619" s="47">
        <v>114.42</v>
      </c>
      <c r="I1619" s="51">
        <f t="shared" si="190"/>
        <v>0.87530599755201965</v>
      </c>
      <c r="J1619" s="51">
        <f t="shared" ca="1" si="191"/>
        <v>1</v>
      </c>
      <c r="K1619" s="47">
        <f t="shared" si="192"/>
        <v>111.35</v>
      </c>
      <c r="L1619" s="47">
        <f t="shared" si="193"/>
        <v>115.92</v>
      </c>
      <c r="M1619" s="47">
        <f t="shared" si="194"/>
        <v>110.29</v>
      </c>
      <c r="N1619" s="47">
        <f t="shared" si="195"/>
        <v>114.42</v>
      </c>
      <c r="O1619" s="48">
        <f t="shared" ca="1" si="196"/>
        <v>435923700</v>
      </c>
    </row>
    <row r="1620" spans="1:15" x14ac:dyDescent="0.25">
      <c r="A1620">
        <v>1605</v>
      </c>
      <c r="B1620" s="85">
        <v>39465</v>
      </c>
      <c r="C1620" s="47">
        <v>134.74</v>
      </c>
      <c r="D1620" s="47">
        <v>135.02000000000001</v>
      </c>
      <c r="E1620" s="47">
        <v>131.1</v>
      </c>
      <c r="F1620" s="47">
        <v>132.06</v>
      </c>
      <c r="G1620" s="48">
        <v>348561500</v>
      </c>
      <c r="H1620" s="47">
        <v>115.59</v>
      </c>
      <c r="I1620" s="51">
        <f t="shared" si="190"/>
        <v>0.87528396183552937</v>
      </c>
      <c r="J1620" s="51">
        <f t="shared" ca="1" si="191"/>
        <v>1</v>
      </c>
      <c r="K1620" s="47">
        <f t="shared" si="192"/>
        <v>117.94</v>
      </c>
      <c r="L1620" s="47">
        <f t="shared" si="193"/>
        <v>118.18</v>
      </c>
      <c r="M1620" s="47">
        <f t="shared" si="194"/>
        <v>114.75</v>
      </c>
      <c r="N1620" s="47">
        <f t="shared" si="195"/>
        <v>115.59</v>
      </c>
      <c r="O1620" s="48">
        <f t="shared" ca="1" si="196"/>
        <v>348561500</v>
      </c>
    </row>
    <row r="1621" spans="1:15" x14ac:dyDescent="0.25">
      <c r="A1621">
        <v>1606</v>
      </c>
      <c r="B1621" s="85">
        <v>39464</v>
      </c>
      <c r="C1621" s="47">
        <v>137.81</v>
      </c>
      <c r="D1621" s="47">
        <v>137.88</v>
      </c>
      <c r="E1621" s="47">
        <v>132.93</v>
      </c>
      <c r="F1621" s="47">
        <v>133.43</v>
      </c>
      <c r="G1621" s="48">
        <v>397892600</v>
      </c>
      <c r="H1621" s="47">
        <v>116.79</v>
      </c>
      <c r="I1621" s="51">
        <f t="shared" si="190"/>
        <v>0.87529041444952405</v>
      </c>
      <c r="J1621" s="51">
        <f t="shared" ca="1" si="191"/>
        <v>1</v>
      </c>
      <c r="K1621" s="47">
        <f t="shared" si="192"/>
        <v>120.62</v>
      </c>
      <c r="L1621" s="47">
        <f t="shared" si="193"/>
        <v>120.69</v>
      </c>
      <c r="M1621" s="47">
        <f t="shared" si="194"/>
        <v>116.35</v>
      </c>
      <c r="N1621" s="47">
        <f t="shared" si="195"/>
        <v>116.79</v>
      </c>
      <c r="O1621" s="48">
        <f t="shared" ca="1" si="196"/>
        <v>397892600</v>
      </c>
    </row>
    <row r="1622" spans="1:15" x14ac:dyDescent="0.25">
      <c r="A1622">
        <v>1607</v>
      </c>
      <c r="B1622" s="85">
        <v>39463</v>
      </c>
      <c r="C1622" s="47">
        <v>137.36000000000001</v>
      </c>
      <c r="D1622" s="47">
        <v>139.12</v>
      </c>
      <c r="E1622" s="47">
        <v>136.28</v>
      </c>
      <c r="F1622" s="47">
        <v>136.97999999999999</v>
      </c>
      <c r="G1622" s="48">
        <v>378802600</v>
      </c>
      <c r="H1622" s="47">
        <v>119.9</v>
      </c>
      <c r="I1622" s="51">
        <f t="shared" si="190"/>
        <v>0.87531026427215664</v>
      </c>
      <c r="J1622" s="51">
        <f t="shared" ca="1" si="191"/>
        <v>1</v>
      </c>
      <c r="K1622" s="47">
        <f t="shared" si="192"/>
        <v>120.23</v>
      </c>
      <c r="L1622" s="47">
        <f t="shared" si="193"/>
        <v>121.77</v>
      </c>
      <c r="M1622" s="47">
        <f t="shared" si="194"/>
        <v>119.29</v>
      </c>
      <c r="N1622" s="47">
        <f t="shared" si="195"/>
        <v>119.9</v>
      </c>
      <c r="O1622" s="48">
        <f t="shared" ca="1" si="196"/>
        <v>378802600</v>
      </c>
    </row>
    <row r="1623" spans="1:15" x14ac:dyDescent="0.25">
      <c r="A1623">
        <v>1608</v>
      </c>
      <c r="B1623" s="85">
        <v>39462</v>
      </c>
      <c r="C1623" s="47">
        <v>139.79</v>
      </c>
      <c r="D1623" s="47">
        <v>141.49</v>
      </c>
      <c r="E1623" s="47">
        <v>137.9</v>
      </c>
      <c r="F1623" s="47">
        <v>138.16999999999999</v>
      </c>
      <c r="G1623" s="48">
        <v>239940100</v>
      </c>
      <c r="H1623" s="47">
        <v>120.94</v>
      </c>
      <c r="I1623" s="51">
        <f t="shared" si="190"/>
        <v>0.87529854527031925</v>
      </c>
      <c r="J1623" s="51">
        <f t="shared" ca="1" si="191"/>
        <v>1</v>
      </c>
      <c r="K1623" s="47">
        <f t="shared" si="192"/>
        <v>122.36</v>
      </c>
      <c r="L1623" s="47">
        <f t="shared" si="193"/>
        <v>123.85</v>
      </c>
      <c r="M1623" s="47">
        <f t="shared" si="194"/>
        <v>120.7</v>
      </c>
      <c r="N1623" s="47">
        <f t="shared" si="195"/>
        <v>120.94</v>
      </c>
      <c r="O1623" s="48">
        <f t="shared" ca="1" si="196"/>
        <v>239940100</v>
      </c>
    </row>
    <row r="1624" spans="1:15" x14ac:dyDescent="0.25">
      <c r="A1624">
        <v>1609</v>
      </c>
      <c r="B1624" s="85">
        <v>39461</v>
      </c>
      <c r="C1624" s="47">
        <v>141.16</v>
      </c>
      <c r="D1624" s="47">
        <v>141.86000000000001</v>
      </c>
      <c r="E1624" s="47">
        <v>140.4</v>
      </c>
      <c r="F1624" s="47">
        <v>141.28</v>
      </c>
      <c r="G1624" s="48">
        <v>170365500</v>
      </c>
      <c r="H1624" s="47">
        <v>123.66</v>
      </c>
      <c r="I1624" s="51">
        <f t="shared" si="190"/>
        <v>0.87528312570781419</v>
      </c>
      <c r="J1624" s="51">
        <f t="shared" ca="1" si="191"/>
        <v>1</v>
      </c>
      <c r="K1624" s="47">
        <f t="shared" si="192"/>
        <v>123.55</v>
      </c>
      <c r="L1624" s="47">
        <f t="shared" si="193"/>
        <v>124.17</v>
      </c>
      <c r="M1624" s="47">
        <f t="shared" si="194"/>
        <v>122.89</v>
      </c>
      <c r="N1624" s="47">
        <f t="shared" si="195"/>
        <v>123.66</v>
      </c>
      <c r="O1624" s="48">
        <f t="shared" ca="1" si="196"/>
        <v>170365500</v>
      </c>
    </row>
    <row r="1625" spans="1:15" x14ac:dyDescent="0.25">
      <c r="A1625">
        <v>1610</v>
      </c>
      <c r="B1625" s="85">
        <v>39458</v>
      </c>
      <c r="C1625" s="47">
        <v>140.78</v>
      </c>
      <c r="D1625" s="47">
        <v>141.9</v>
      </c>
      <c r="E1625" s="47">
        <v>139</v>
      </c>
      <c r="F1625" s="47">
        <v>140.15</v>
      </c>
      <c r="G1625" s="48">
        <v>267076600</v>
      </c>
      <c r="H1625" s="47">
        <v>122.67</v>
      </c>
      <c r="I1625" s="51">
        <f t="shared" si="190"/>
        <v>0.87527648947556191</v>
      </c>
      <c r="J1625" s="51">
        <f t="shared" ca="1" si="191"/>
        <v>1</v>
      </c>
      <c r="K1625" s="47">
        <f t="shared" si="192"/>
        <v>123.22</v>
      </c>
      <c r="L1625" s="47">
        <f t="shared" si="193"/>
        <v>124.2</v>
      </c>
      <c r="M1625" s="47">
        <f t="shared" si="194"/>
        <v>121.66</v>
      </c>
      <c r="N1625" s="47">
        <f t="shared" si="195"/>
        <v>122.67</v>
      </c>
      <c r="O1625" s="48">
        <f t="shared" ca="1" si="196"/>
        <v>267076600</v>
      </c>
    </row>
    <row r="1626" spans="1:15" x14ac:dyDescent="0.25">
      <c r="A1626">
        <v>1611</v>
      </c>
      <c r="B1626" s="85">
        <v>39457</v>
      </c>
      <c r="C1626" s="47">
        <v>139.68</v>
      </c>
      <c r="D1626" s="47">
        <v>142.80000000000001</v>
      </c>
      <c r="E1626" s="47">
        <v>139.37</v>
      </c>
      <c r="F1626" s="47">
        <v>141.29</v>
      </c>
      <c r="G1626" s="48">
        <v>335701200</v>
      </c>
      <c r="H1626" s="47">
        <v>123.67</v>
      </c>
      <c r="I1626" s="51">
        <f t="shared" si="190"/>
        <v>0.87529195272135329</v>
      </c>
      <c r="J1626" s="51">
        <f t="shared" ca="1" si="191"/>
        <v>1</v>
      </c>
      <c r="K1626" s="47">
        <f t="shared" si="192"/>
        <v>122.26</v>
      </c>
      <c r="L1626" s="47">
        <f t="shared" si="193"/>
        <v>124.99</v>
      </c>
      <c r="M1626" s="47">
        <f t="shared" si="194"/>
        <v>121.99</v>
      </c>
      <c r="N1626" s="47">
        <f t="shared" si="195"/>
        <v>123.67</v>
      </c>
      <c r="O1626" s="48">
        <f t="shared" ca="1" si="196"/>
        <v>335701200</v>
      </c>
    </row>
    <row r="1627" spans="1:15" x14ac:dyDescent="0.25">
      <c r="A1627">
        <v>1612</v>
      </c>
      <c r="B1627" s="85">
        <v>39456</v>
      </c>
      <c r="C1627" s="47">
        <v>139.09</v>
      </c>
      <c r="D1627" s="47">
        <v>140.79</v>
      </c>
      <c r="E1627" s="47">
        <v>137.69999999999999</v>
      </c>
      <c r="F1627" s="47">
        <v>140.37</v>
      </c>
      <c r="G1627" s="48">
        <v>301824900</v>
      </c>
      <c r="H1627" s="47">
        <v>122.86</v>
      </c>
      <c r="I1627" s="51">
        <f t="shared" si="190"/>
        <v>0.87525824606397373</v>
      </c>
      <c r="J1627" s="51">
        <f t="shared" ca="1" si="191"/>
        <v>1</v>
      </c>
      <c r="K1627" s="47">
        <f t="shared" si="192"/>
        <v>121.74</v>
      </c>
      <c r="L1627" s="47">
        <f t="shared" si="193"/>
        <v>123.23</v>
      </c>
      <c r="M1627" s="47">
        <f t="shared" si="194"/>
        <v>120.52</v>
      </c>
      <c r="N1627" s="47">
        <f t="shared" si="195"/>
        <v>122.86</v>
      </c>
      <c r="O1627" s="48">
        <f t="shared" ca="1" si="196"/>
        <v>301824900</v>
      </c>
    </row>
    <row r="1628" spans="1:15" x14ac:dyDescent="0.25">
      <c r="A1628">
        <v>1613</v>
      </c>
      <c r="B1628" s="85">
        <v>39455</v>
      </c>
      <c r="C1628" s="47">
        <v>142.08000000000001</v>
      </c>
      <c r="D1628" s="47">
        <v>142.9</v>
      </c>
      <c r="E1628" s="47">
        <v>138.44</v>
      </c>
      <c r="F1628" s="47">
        <v>138.91</v>
      </c>
      <c r="G1628" s="48">
        <v>326365700</v>
      </c>
      <c r="H1628" s="47">
        <v>121.59</v>
      </c>
      <c r="I1628" s="51">
        <f t="shared" si="190"/>
        <v>0.87531495212727672</v>
      </c>
      <c r="J1628" s="51">
        <f t="shared" ca="1" si="191"/>
        <v>1</v>
      </c>
      <c r="K1628" s="47">
        <f t="shared" si="192"/>
        <v>124.36</v>
      </c>
      <c r="L1628" s="47">
        <f t="shared" si="193"/>
        <v>125.08</v>
      </c>
      <c r="M1628" s="47">
        <f t="shared" si="194"/>
        <v>121.18</v>
      </c>
      <c r="N1628" s="47">
        <f t="shared" si="195"/>
        <v>121.59</v>
      </c>
      <c r="O1628" s="48">
        <f t="shared" ca="1" si="196"/>
        <v>326365700</v>
      </c>
    </row>
    <row r="1629" spans="1:15" x14ac:dyDescent="0.25">
      <c r="A1629">
        <v>1614</v>
      </c>
      <c r="B1629" s="85">
        <v>39454</v>
      </c>
      <c r="C1629" s="47">
        <v>141.81</v>
      </c>
      <c r="D1629" s="47">
        <v>142.22999999999999</v>
      </c>
      <c r="E1629" s="47">
        <v>140.1</v>
      </c>
      <c r="F1629" s="47">
        <v>141.19</v>
      </c>
      <c r="G1629" s="48">
        <v>234991000</v>
      </c>
      <c r="H1629" s="47">
        <v>123.58</v>
      </c>
      <c r="I1629" s="51">
        <f t="shared" si="190"/>
        <v>0.87527445286493377</v>
      </c>
      <c r="J1629" s="51">
        <f t="shared" ca="1" si="191"/>
        <v>1</v>
      </c>
      <c r="K1629" s="47">
        <f t="shared" si="192"/>
        <v>124.12</v>
      </c>
      <c r="L1629" s="47">
        <f t="shared" si="193"/>
        <v>124.49</v>
      </c>
      <c r="M1629" s="47">
        <f t="shared" si="194"/>
        <v>122.63</v>
      </c>
      <c r="N1629" s="47">
        <f t="shared" si="195"/>
        <v>123.58</v>
      </c>
      <c r="O1629" s="48">
        <f t="shared" ca="1" si="196"/>
        <v>234991000</v>
      </c>
    </row>
    <row r="1630" spans="1:15" x14ac:dyDescent="0.25">
      <c r="A1630">
        <v>1615</v>
      </c>
      <c r="B1630" s="85">
        <v>39451</v>
      </c>
      <c r="C1630" s="47">
        <v>143.34</v>
      </c>
      <c r="D1630" s="47">
        <v>143.44</v>
      </c>
      <c r="E1630" s="47">
        <v>140.91</v>
      </c>
      <c r="F1630" s="47">
        <v>141.31</v>
      </c>
      <c r="G1630" s="48">
        <v>232330900</v>
      </c>
      <c r="H1630" s="47">
        <v>123.69</v>
      </c>
      <c r="I1630" s="51">
        <f t="shared" si="190"/>
        <v>0.87530960300049532</v>
      </c>
      <c r="J1630" s="51">
        <f t="shared" ca="1" si="191"/>
        <v>1</v>
      </c>
      <c r="K1630" s="47">
        <f t="shared" si="192"/>
        <v>125.47</v>
      </c>
      <c r="L1630" s="47">
        <f t="shared" si="193"/>
        <v>125.55</v>
      </c>
      <c r="M1630" s="47">
        <f t="shared" si="194"/>
        <v>123.34</v>
      </c>
      <c r="N1630" s="47">
        <f t="shared" si="195"/>
        <v>123.69</v>
      </c>
      <c r="O1630" s="48">
        <f t="shared" ca="1" si="196"/>
        <v>232330900</v>
      </c>
    </row>
    <row r="1631" spans="1:15" x14ac:dyDescent="0.25">
      <c r="A1631">
        <v>1616</v>
      </c>
      <c r="B1631" s="85">
        <v>39450</v>
      </c>
      <c r="C1631" s="47">
        <v>144.91</v>
      </c>
      <c r="D1631" s="47">
        <v>145.49</v>
      </c>
      <c r="E1631" s="47">
        <v>144.07</v>
      </c>
      <c r="F1631" s="47">
        <v>144.86000000000001</v>
      </c>
      <c r="G1631" s="48">
        <v>125133300</v>
      </c>
      <c r="H1631" s="47">
        <v>126.79</v>
      </c>
      <c r="I1631" s="51">
        <f t="shared" si="190"/>
        <v>0.87525887063371532</v>
      </c>
      <c r="J1631" s="51">
        <f t="shared" ca="1" si="191"/>
        <v>1</v>
      </c>
      <c r="K1631" s="47">
        <f t="shared" si="192"/>
        <v>126.83</v>
      </c>
      <c r="L1631" s="47">
        <f t="shared" si="193"/>
        <v>127.34</v>
      </c>
      <c r="M1631" s="47">
        <f t="shared" si="194"/>
        <v>126.1</v>
      </c>
      <c r="N1631" s="47">
        <f t="shared" si="195"/>
        <v>126.79</v>
      </c>
      <c r="O1631" s="48">
        <f t="shared" ca="1" si="196"/>
        <v>125133300</v>
      </c>
    </row>
    <row r="1632" spans="1:15" x14ac:dyDescent="0.25">
      <c r="A1632">
        <v>1617</v>
      </c>
      <c r="B1632" s="85">
        <v>39449</v>
      </c>
      <c r="C1632" s="47">
        <v>146.53</v>
      </c>
      <c r="D1632" s="47">
        <v>146.99</v>
      </c>
      <c r="E1632" s="47">
        <v>143.88</v>
      </c>
      <c r="F1632" s="47">
        <v>144.93</v>
      </c>
      <c r="G1632" s="48">
        <v>204935600</v>
      </c>
      <c r="H1632" s="47">
        <v>126.86</v>
      </c>
      <c r="I1632" s="51">
        <f t="shared" si="190"/>
        <v>0.87531911957496722</v>
      </c>
      <c r="J1632" s="51">
        <f t="shared" ca="1" si="191"/>
        <v>1</v>
      </c>
      <c r="K1632" s="47">
        <f t="shared" si="192"/>
        <v>128.26</v>
      </c>
      <c r="L1632" s="47">
        <f t="shared" si="193"/>
        <v>128.66</v>
      </c>
      <c r="M1632" s="47">
        <f t="shared" si="194"/>
        <v>125.94</v>
      </c>
      <c r="N1632" s="47">
        <f t="shared" si="195"/>
        <v>126.86</v>
      </c>
      <c r="O1632" s="48">
        <f t="shared" ca="1" si="196"/>
        <v>204935600</v>
      </c>
    </row>
    <row r="1633" spans="1:15" x14ac:dyDescent="0.25">
      <c r="A1633">
        <v>1618</v>
      </c>
      <c r="B1633" s="85">
        <v>39447</v>
      </c>
      <c r="C1633" s="47">
        <v>147.1</v>
      </c>
      <c r="D1633" s="47">
        <v>147.61000000000001</v>
      </c>
      <c r="E1633" s="47">
        <v>146.06</v>
      </c>
      <c r="F1633" s="47">
        <v>146.21</v>
      </c>
      <c r="G1633" s="48">
        <v>108126800</v>
      </c>
      <c r="H1633" s="47">
        <v>127.98</v>
      </c>
      <c r="I1633" s="51">
        <f t="shared" si="190"/>
        <v>0.87531632583270635</v>
      </c>
      <c r="J1633" s="51">
        <f t="shared" ca="1" si="191"/>
        <v>1</v>
      </c>
      <c r="K1633" s="47">
        <f t="shared" si="192"/>
        <v>128.76</v>
      </c>
      <c r="L1633" s="47">
        <f t="shared" si="193"/>
        <v>129.21</v>
      </c>
      <c r="M1633" s="47">
        <f t="shared" si="194"/>
        <v>127.85</v>
      </c>
      <c r="N1633" s="47">
        <f t="shared" si="195"/>
        <v>127.98</v>
      </c>
      <c r="O1633" s="48">
        <f t="shared" ca="1" si="196"/>
        <v>108126800</v>
      </c>
    </row>
    <row r="1634" spans="1:15" x14ac:dyDescent="0.25">
      <c r="A1634">
        <v>1619</v>
      </c>
      <c r="B1634" s="85">
        <v>39444</v>
      </c>
      <c r="C1634" s="47">
        <v>148.54</v>
      </c>
      <c r="D1634" s="47">
        <v>148.61000000000001</v>
      </c>
      <c r="E1634" s="47">
        <v>146.9</v>
      </c>
      <c r="F1634" s="47">
        <v>147.30000000000001</v>
      </c>
      <c r="G1634" s="48">
        <v>116398100</v>
      </c>
      <c r="H1634" s="47">
        <v>128.93</v>
      </c>
      <c r="I1634" s="51">
        <f t="shared" si="190"/>
        <v>0.87528852681602165</v>
      </c>
      <c r="J1634" s="51">
        <f t="shared" ca="1" si="191"/>
        <v>1</v>
      </c>
      <c r="K1634" s="47">
        <f t="shared" si="192"/>
        <v>130.02000000000001</v>
      </c>
      <c r="L1634" s="47">
        <f t="shared" si="193"/>
        <v>130.08000000000001</v>
      </c>
      <c r="M1634" s="47">
        <f t="shared" si="194"/>
        <v>128.58000000000001</v>
      </c>
      <c r="N1634" s="47">
        <f t="shared" si="195"/>
        <v>128.93</v>
      </c>
      <c r="O1634" s="48">
        <f t="shared" ca="1" si="196"/>
        <v>116398100</v>
      </c>
    </row>
    <row r="1635" spans="1:15" x14ac:dyDescent="0.25">
      <c r="A1635">
        <v>1620</v>
      </c>
      <c r="B1635" s="85">
        <v>39443</v>
      </c>
      <c r="C1635" s="47">
        <v>149.02000000000001</v>
      </c>
      <c r="D1635" s="47">
        <v>149.03</v>
      </c>
      <c r="E1635" s="47">
        <v>147.32</v>
      </c>
      <c r="F1635" s="47">
        <v>147.66999999999999</v>
      </c>
      <c r="G1635" s="48">
        <v>122981700</v>
      </c>
      <c r="H1635" s="47">
        <v>129.25</v>
      </c>
      <c r="I1635" s="51">
        <f t="shared" si="190"/>
        <v>0.87526240942642386</v>
      </c>
      <c r="J1635" s="51">
        <f t="shared" ca="1" si="191"/>
        <v>1</v>
      </c>
      <c r="K1635" s="47">
        <f t="shared" si="192"/>
        <v>130.43</v>
      </c>
      <c r="L1635" s="47">
        <f t="shared" si="193"/>
        <v>130.44</v>
      </c>
      <c r="M1635" s="47">
        <f t="shared" si="194"/>
        <v>128.94</v>
      </c>
      <c r="N1635" s="47">
        <f t="shared" si="195"/>
        <v>129.25</v>
      </c>
      <c r="O1635" s="48">
        <f t="shared" ca="1" si="196"/>
        <v>122981700</v>
      </c>
    </row>
    <row r="1636" spans="1:15" x14ac:dyDescent="0.25">
      <c r="A1636">
        <v>1621</v>
      </c>
      <c r="B1636" s="85">
        <v>39442</v>
      </c>
      <c r="C1636" s="47">
        <v>148.65</v>
      </c>
      <c r="D1636" s="47">
        <v>149.68</v>
      </c>
      <c r="E1636" s="47">
        <v>148.5</v>
      </c>
      <c r="F1636" s="47">
        <v>149.55000000000001</v>
      </c>
      <c r="G1636" s="48">
        <v>67093100</v>
      </c>
      <c r="H1636" s="47">
        <v>130.9</v>
      </c>
      <c r="I1636" s="51">
        <f t="shared" si="190"/>
        <v>0.87529254429956538</v>
      </c>
      <c r="J1636" s="51">
        <f t="shared" ca="1" si="191"/>
        <v>1</v>
      </c>
      <c r="K1636" s="47">
        <f t="shared" si="192"/>
        <v>130.11000000000001</v>
      </c>
      <c r="L1636" s="47">
        <f t="shared" si="193"/>
        <v>131.01</v>
      </c>
      <c r="M1636" s="47">
        <f t="shared" si="194"/>
        <v>129.97999999999999</v>
      </c>
      <c r="N1636" s="47">
        <f t="shared" si="195"/>
        <v>130.9</v>
      </c>
      <c r="O1636" s="48">
        <f t="shared" ca="1" si="196"/>
        <v>67093100</v>
      </c>
    </row>
    <row r="1637" spans="1:15" x14ac:dyDescent="0.25">
      <c r="A1637">
        <v>1622</v>
      </c>
      <c r="B1637" s="85">
        <v>39440</v>
      </c>
      <c r="C1637" s="47">
        <v>148.82</v>
      </c>
      <c r="D1637" s="47">
        <v>149.47999999999999</v>
      </c>
      <c r="E1637" s="47">
        <v>148.47999999999999</v>
      </c>
      <c r="F1637" s="47">
        <v>149.22999999999999</v>
      </c>
      <c r="G1637" s="48">
        <v>45601400</v>
      </c>
      <c r="H1637" s="47">
        <v>130.62</v>
      </c>
      <c r="I1637" s="51">
        <f t="shared" si="190"/>
        <v>0.87529317161428677</v>
      </c>
      <c r="J1637" s="51">
        <f t="shared" ca="1" si="191"/>
        <v>1</v>
      </c>
      <c r="K1637" s="47">
        <f t="shared" si="192"/>
        <v>130.26</v>
      </c>
      <c r="L1637" s="47">
        <f t="shared" si="193"/>
        <v>130.84</v>
      </c>
      <c r="M1637" s="47">
        <f t="shared" si="194"/>
        <v>129.96</v>
      </c>
      <c r="N1637" s="47">
        <f t="shared" si="195"/>
        <v>130.62</v>
      </c>
      <c r="O1637" s="48">
        <f t="shared" ca="1" si="196"/>
        <v>45601400</v>
      </c>
    </row>
    <row r="1638" spans="1:15" x14ac:dyDescent="0.25">
      <c r="A1638">
        <v>1623</v>
      </c>
      <c r="B1638" s="85">
        <v>39437</v>
      </c>
      <c r="C1638" s="47">
        <v>147.37</v>
      </c>
      <c r="D1638" s="47">
        <v>148.41999999999999</v>
      </c>
      <c r="E1638" s="47">
        <v>147.09</v>
      </c>
      <c r="F1638" s="47">
        <v>148.13</v>
      </c>
      <c r="G1638" s="48">
        <v>146084400</v>
      </c>
      <c r="H1638" s="47">
        <v>129.66</v>
      </c>
      <c r="I1638" s="51">
        <f t="shared" si="190"/>
        <v>0.8753122257476541</v>
      </c>
      <c r="J1638" s="51">
        <f t="shared" ca="1" si="191"/>
        <v>1</v>
      </c>
      <c r="K1638" s="47">
        <f t="shared" si="192"/>
        <v>128.99</v>
      </c>
      <c r="L1638" s="47">
        <f t="shared" si="193"/>
        <v>129.91</v>
      </c>
      <c r="M1638" s="47">
        <f t="shared" si="194"/>
        <v>128.75</v>
      </c>
      <c r="N1638" s="47">
        <f t="shared" si="195"/>
        <v>129.66</v>
      </c>
      <c r="O1638" s="48">
        <f t="shared" ca="1" si="196"/>
        <v>146084400</v>
      </c>
    </row>
    <row r="1639" spans="1:15" x14ac:dyDescent="0.25">
      <c r="A1639">
        <v>1624</v>
      </c>
      <c r="B1639" s="85">
        <v>39436</v>
      </c>
      <c r="C1639" s="47">
        <v>146.84</v>
      </c>
      <c r="D1639" s="47">
        <v>146.86000000000001</v>
      </c>
      <c r="E1639" s="47">
        <v>145.18</v>
      </c>
      <c r="F1639" s="47">
        <v>146.80000000000001</v>
      </c>
      <c r="G1639" s="48">
        <v>214813800</v>
      </c>
      <c r="H1639" s="47">
        <v>127.81</v>
      </c>
      <c r="I1639" s="51">
        <f t="shared" si="190"/>
        <v>0.87064032697547677</v>
      </c>
      <c r="J1639" s="51">
        <f t="shared" ca="1" si="191"/>
        <v>1</v>
      </c>
      <c r="K1639" s="47">
        <f t="shared" si="192"/>
        <v>127.84</v>
      </c>
      <c r="L1639" s="47">
        <f t="shared" si="193"/>
        <v>127.86</v>
      </c>
      <c r="M1639" s="47">
        <f t="shared" si="194"/>
        <v>126.4</v>
      </c>
      <c r="N1639" s="47">
        <f t="shared" si="195"/>
        <v>127.81</v>
      </c>
      <c r="O1639" s="48">
        <f t="shared" ca="1" si="196"/>
        <v>214813800</v>
      </c>
    </row>
    <row r="1640" spans="1:15" x14ac:dyDescent="0.25">
      <c r="A1640">
        <v>1625</v>
      </c>
      <c r="B1640" s="85">
        <v>39435</v>
      </c>
      <c r="C1640" s="47">
        <v>145.94</v>
      </c>
      <c r="D1640" s="47">
        <v>146.88999999999999</v>
      </c>
      <c r="E1640" s="47">
        <v>144.94</v>
      </c>
      <c r="F1640" s="47">
        <v>145.88</v>
      </c>
      <c r="G1640" s="48">
        <v>198917200</v>
      </c>
      <c r="H1640" s="47">
        <v>127.01</v>
      </c>
      <c r="I1640" s="51">
        <f t="shared" si="190"/>
        <v>0.8706471072114067</v>
      </c>
      <c r="J1640" s="51">
        <f t="shared" ca="1" si="191"/>
        <v>1</v>
      </c>
      <c r="K1640" s="47">
        <f t="shared" si="192"/>
        <v>127.06</v>
      </c>
      <c r="L1640" s="47">
        <f t="shared" si="193"/>
        <v>127.89</v>
      </c>
      <c r="M1640" s="47">
        <f t="shared" si="194"/>
        <v>126.19</v>
      </c>
      <c r="N1640" s="47">
        <f t="shared" si="195"/>
        <v>127.01</v>
      </c>
      <c r="O1640" s="48">
        <f t="shared" ca="1" si="196"/>
        <v>198917200</v>
      </c>
    </row>
    <row r="1641" spans="1:15" x14ac:dyDescent="0.25">
      <c r="A1641">
        <v>1626</v>
      </c>
      <c r="B1641" s="85">
        <v>39434</v>
      </c>
      <c r="C1641" s="47">
        <v>146.1</v>
      </c>
      <c r="D1641" s="47">
        <v>146.47999999999999</v>
      </c>
      <c r="E1641" s="47">
        <v>143.96</v>
      </c>
      <c r="F1641" s="47">
        <v>145.88</v>
      </c>
      <c r="G1641" s="48">
        <v>245569300</v>
      </c>
      <c r="H1641" s="47">
        <v>127.01</v>
      </c>
      <c r="I1641" s="51">
        <f t="shared" si="190"/>
        <v>0.8706471072114067</v>
      </c>
      <c r="J1641" s="51">
        <f t="shared" ca="1" si="191"/>
        <v>1</v>
      </c>
      <c r="K1641" s="47">
        <f t="shared" si="192"/>
        <v>127.2</v>
      </c>
      <c r="L1641" s="47">
        <f t="shared" si="193"/>
        <v>127.53</v>
      </c>
      <c r="M1641" s="47">
        <f t="shared" si="194"/>
        <v>125.34</v>
      </c>
      <c r="N1641" s="47">
        <f t="shared" si="195"/>
        <v>127.01</v>
      </c>
      <c r="O1641" s="48">
        <f t="shared" ca="1" si="196"/>
        <v>245569300</v>
      </c>
    </row>
    <row r="1642" spans="1:15" x14ac:dyDescent="0.25">
      <c r="A1642">
        <v>1627</v>
      </c>
      <c r="B1642" s="85">
        <v>39433</v>
      </c>
      <c r="C1642" s="47">
        <v>146.61000000000001</v>
      </c>
      <c r="D1642" s="47">
        <v>146.87</v>
      </c>
      <c r="E1642" s="47">
        <v>144.86000000000001</v>
      </c>
      <c r="F1642" s="47">
        <v>145.07</v>
      </c>
      <c r="G1642" s="48">
        <v>177269400</v>
      </c>
      <c r="H1642" s="47">
        <v>126.31</v>
      </c>
      <c r="I1642" s="51">
        <f t="shared" si="190"/>
        <v>0.87068311849451996</v>
      </c>
      <c r="J1642" s="51">
        <f t="shared" ca="1" si="191"/>
        <v>1</v>
      </c>
      <c r="K1642" s="47">
        <f t="shared" si="192"/>
        <v>127.65</v>
      </c>
      <c r="L1642" s="47">
        <f t="shared" si="193"/>
        <v>127.88</v>
      </c>
      <c r="M1642" s="47">
        <f t="shared" si="194"/>
        <v>126.13</v>
      </c>
      <c r="N1642" s="47">
        <f t="shared" si="195"/>
        <v>126.31</v>
      </c>
      <c r="O1642" s="48">
        <f t="shared" ca="1" si="196"/>
        <v>177269400</v>
      </c>
    </row>
    <row r="1643" spans="1:15" x14ac:dyDescent="0.25">
      <c r="A1643">
        <v>1628</v>
      </c>
      <c r="B1643" s="85">
        <v>39430</v>
      </c>
      <c r="C1643" s="47">
        <v>147.93</v>
      </c>
      <c r="D1643" s="47">
        <v>149.1</v>
      </c>
      <c r="E1643" s="47">
        <v>147.1</v>
      </c>
      <c r="F1643" s="47">
        <v>147.16999999999999</v>
      </c>
      <c r="G1643" s="48">
        <v>159152900</v>
      </c>
      <c r="H1643" s="47">
        <v>128.13999999999999</v>
      </c>
      <c r="I1643" s="51">
        <f t="shared" si="190"/>
        <v>0.87069375552082628</v>
      </c>
      <c r="J1643" s="51">
        <f t="shared" ca="1" si="191"/>
        <v>1</v>
      </c>
      <c r="K1643" s="47">
        <f t="shared" si="192"/>
        <v>128.80000000000001</v>
      </c>
      <c r="L1643" s="47">
        <f t="shared" si="193"/>
        <v>129.82</v>
      </c>
      <c r="M1643" s="47">
        <f t="shared" si="194"/>
        <v>128.08000000000001</v>
      </c>
      <c r="N1643" s="47">
        <f t="shared" si="195"/>
        <v>128.13999999999999</v>
      </c>
      <c r="O1643" s="48">
        <f t="shared" ca="1" si="196"/>
        <v>159152900</v>
      </c>
    </row>
    <row r="1644" spans="1:15" x14ac:dyDescent="0.25">
      <c r="A1644">
        <v>1629</v>
      </c>
      <c r="B1644" s="85">
        <v>39429</v>
      </c>
      <c r="C1644" s="47">
        <v>148.32</v>
      </c>
      <c r="D1644" s="47">
        <v>149.38999999999999</v>
      </c>
      <c r="E1644" s="47">
        <v>147.30000000000001</v>
      </c>
      <c r="F1644" s="47">
        <v>149.06</v>
      </c>
      <c r="G1644" s="48">
        <v>237551300</v>
      </c>
      <c r="H1644" s="47">
        <v>129.78</v>
      </c>
      <c r="I1644" s="51">
        <f t="shared" si="190"/>
        <v>0.87065611163289947</v>
      </c>
      <c r="J1644" s="51">
        <f t="shared" ca="1" si="191"/>
        <v>1</v>
      </c>
      <c r="K1644" s="47">
        <f t="shared" si="192"/>
        <v>129.13999999999999</v>
      </c>
      <c r="L1644" s="47">
        <f t="shared" si="193"/>
        <v>130.07</v>
      </c>
      <c r="M1644" s="47">
        <f t="shared" si="194"/>
        <v>128.25</v>
      </c>
      <c r="N1644" s="47">
        <f t="shared" si="195"/>
        <v>129.78</v>
      </c>
      <c r="O1644" s="48">
        <f t="shared" ca="1" si="196"/>
        <v>237551300</v>
      </c>
    </row>
    <row r="1645" spans="1:15" x14ac:dyDescent="0.25">
      <c r="A1645">
        <v>1630</v>
      </c>
      <c r="B1645" s="85">
        <v>39428</v>
      </c>
      <c r="C1645" s="47">
        <v>151.06</v>
      </c>
      <c r="D1645" s="47">
        <v>151.77000000000001</v>
      </c>
      <c r="E1645" s="47">
        <v>147.19999999999999</v>
      </c>
      <c r="F1645" s="47">
        <v>149.37</v>
      </c>
      <c r="G1645" s="48">
        <v>322435600</v>
      </c>
      <c r="H1645" s="47">
        <v>130.05000000000001</v>
      </c>
      <c r="I1645" s="51">
        <f t="shared" si="190"/>
        <v>0.87065675838521794</v>
      </c>
      <c r="J1645" s="51">
        <f t="shared" ca="1" si="191"/>
        <v>1</v>
      </c>
      <c r="K1645" s="47">
        <f t="shared" si="192"/>
        <v>131.52000000000001</v>
      </c>
      <c r="L1645" s="47">
        <f t="shared" si="193"/>
        <v>132.13999999999999</v>
      </c>
      <c r="M1645" s="47">
        <f t="shared" si="194"/>
        <v>128.16</v>
      </c>
      <c r="N1645" s="47">
        <f t="shared" si="195"/>
        <v>130.05000000000001</v>
      </c>
      <c r="O1645" s="48">
        <f t="shared" ca="1" si="196"/>
        <v>322435600</v>
      </c>
    </row>
    <row r="1646" spans="1:15" x14ac:dyDescent="0.25">
      <c r="A1646">
        <v>1631</v>
      </c>
      <c r="B1646" s="85">
        <v>39427</v>
      </c>
      <c r="C1646" s="47">
        <v>152.13999999999999</v>
      </c>
      <c r="D1646" s="47">
        <v>152.88999999999999</v>
      </c>
      <c r="E1646" s="47">
        <v>147.83000000000001</v>
      </c>
      <c r="F1646" s="47">
        <v>147.91</v>
      </c>
      <c r="G1646" s="48">
        <v>250346400</v>
      </c>
      <c r="H1646" s="47">
        <v>128.78</v>
      </c>
      <c r="I1646" s="51">
        <f t="shared" si="190"/>
        <v>0.8706645933337841</v>
      </c>
      <c r="J1646" s="51">
        <f t="shared" ca="1" si="191"/>
        <v>1</v>
      </c>
      <c r="K1646" s="47">
        <f t="shared" si="192"/>
        <v>132.46</v>
      </c>
      <c r="L1646" s="47">
        <f t="shared" si="193"/>
        <v>133.12</v>
      </c>
      <c r="M1646" s="47">
        <f t="shared" si="194"/>
        <v>128.71</v>
      </c>
      <c r="N1646" s="47">
        <f t="shared" si="195"/>
        <v>128.78</v>
      </c>
      <c r="O1646" s="48">
        <f t="shared" ca="1" si="196"/>
        <v>250346400</v>
      </c>
    </row>
    <row r="1647" spans="1:15" x14ac:dyDescent="0.25">
      <c r="A1647">
        <v>1632</v>
      </c>
      <c r="B1647" s="85">
        <v>39426</v>
      </c>
      <c r="C1647" s="47">
        <v>151.28</v>
      </c>
      <c r="D1647" s="47">
        <v>152.25</v>
      </c>
      <c r="E1647" s="47">
        <v>150.86000000000001</v>
      </c>
      <c r="F1647" s="47">
        <v>152.08000000000001</v>
      </c>
      <c r="G1647" s="48">
        <v>123914300</v>
      </c>
      <c r="H1647" s="47">
        <v>132.41</v>
      </c>
      <c r="I1647" s="51">
        <f t="shared" si="190"/>
        <v>0.8706601788532351</v>
      </c>
      <c r="J1647" s="51">
        <f t="shared" ca="1" si="191"/>
        <v>1</v>
      </c>
      <c r="K1647" s="47">
        <f t="shared" si="192"/>
        <v>131.71</v>
      </c>
      <c r="L1647" s="47">
        <f t="shared" si="193"/>
        <v>132.56</v>
      </c>
      <c r="M1647" s="47">
        <f t="shared" si="194"/>
        <v>131.35</v>
      </c>
      <c r="N1647" s="47">
        <f t="shared" si="195"/>
        <v>132.41</v>
      </c>
      <c r="O1647" s="48">
        <f t="shared" ca="1" si="196"/>
        <v>123914300</v>
      </c>
    </row>
    <row r="1648" spans="1:15" x14ac:dyDescent="0.25">
      <c r="A1648">
        <v>1633</v>
      </c>
      <c r="B1648" s="85">
        <v>39423</v>
      </c>
      <c r="C1648" s="47">
        <v>151.41999999999999</v>
      </c>
      <c r="D1648" s="47">
        <v>151.5</v>
      </c>
      <c r="E1648" s="47">
        <v>150.55000000000001</v>
      </c>
      <c r="F1648" s="47">
        <v>150.91</v>
      </c>
      <c r="G1648" s="48">
        <v>148980100</v>
      </c>
      <c r="H1648" s="47">
        <v>131.38999999999999</v>
      </c>
      <c r="I1648" s="51">
        <f t="shared" si="190"/>
        <v>0.87065138161818301</v>
      </c>
      <c r="J1648" s="51">
        <f t="shared" ca="1" si="191"/>
        <v>1</v>
      </c>
      <c r="K1648" s="47">
        <f t="shared" si="192"/>
        <v>131.83000000000001</v>
      </c>
      <c r="L1648" s="47">
        <f t="shared" si="193"/>
        <v>131.9</v>
      </c>
      <c r="M1648" s="47">
        <f t="shared" si="194"/>
        <v>131.08000000000001</v>
      </c>
      <c r="N1648" s="47">
        <f t="shared" si="195"/>
        <v>131.38999999999999</v>
      </c>
      <c r="O1648" s="48">
        <f t="shared" ca="1" si="196"/>
        <v>148980100</v>
      </c>
    </row>
    <row r="1649" spans="1:15" x14ac:dyDescent="0.25">
      <c r="A1649">
        <v>1634</v>
      </c>
      <c r="B1649" s="85">
        <v>39422</v>
      </c>
      <c r="C1649" s="47">
        <v>148.63</v>
      </c>
      <c r="D1649" s="47">
        <v>151.21</v>
      </c>
      <c r="E1649" s="47">
        <v>148.57</v>
      </c>
      <c r="F1649" s="47">
        <v>150.94</v>
      </c>
      <c r="G1649" s="48">
        <v>154457400</v>
      </c>
      <c r="H1649" s="47">
        <v>131.41999999999999</v>
      </c>
      <c r="I1649" s="51">
        <f t="shared" si="190"/>
        <v>0.87067709023453022</v>
      </c>
      <c r="J1649" s="51">
        <f t="shared" ca="1" si="191"/>
        <v>1</v>
      </c>
      <c r="K1649" s="47">
        <f t="shared" si="192"/>
        <v>129.41</v>
      </c>
      <c r="L1649" s="47">
        <f t="shared" si="193"/>
        <v>131.66</v>
      </c>
      <c r="M1649" s="47">
        <f t="shared" si="194"/>
        <v>129.36000000000001</v>
      </c>
      <c r="N1649" s="47">
        <f t="shared" si="195"/>
        <v>131.41999999999999</v>
      </c>
      <c r="O1649" s="48">
        <f t="shared" ca="1" si="196"/>
        <v>154457400</v>
      </c>
    </row>
    <row r="1650" spans="1:15" x14ac:dyDescent="0.25">
      <c r="A1650">
        <v>1635</v>
      </c>
      <c r="B1650" s="85">
        <v>39421</v>
      </c>
      <c r="C1650" s="47">
        <v>147.93</v>
      </c>
      <c r="D1650" s="47">
        <v>149.19999999999999</v>
      </c>
      <c r="E1650" s="47">
        <v>147.83000000000001</v>
      </c>
      <c r="F1650" s="47">
        <v>148.81</v>
      </c>
      <c r="G1650" s="48">
        <v>171130000</v>
      </c>
      <c r="H1650" s="47">
        <v>129.56</v>
      </c>
      <c r="I1650" s="51">
        <f t="shared" si="190"/>
        <v>0.87064041395067537</v>
      </c>
      <c r="J1650" s="51">
        <f t="shared" ca="1" si="191"/>
        <v>1</v>
      </c>
      <c r="K1650" s="47">
        <f t="shared" si="192"/>
        <v>128.79</v>
      </c>
      <c r="L1650" s="47">
        <f t="shared" si="193"/>
        <v>129.9</v>
      </c>
      <c r="M1650" s="47">
        <f t="shared" si="194"/>
        <v>128.71</v>
      </c>
      <c r="N1650" s="47">
        <f t="shared" si="195"/>
        <v>129.56</v>
      </c>
      <c r="O1650" s="48">
        <f t="shared" ca="1" si="196"/>
        <v>171130000</v>
      </c>
    </row>
    <row r="1651" spans="1:15" x14ac:dyDescent="0.25">
      <c r="A1651">
        <v>1636</v>
      </c>
      <c r="B1651" s="85">
        <v>39420</v>
      </c>
      <c r="C1651" s="47">
        <v>146.66</v>
      </c>
      <c r="D1651" s="47">
        <v>147.54</v>
      </c>
      <c r="E1651" s="47">
        <v>146.31</v>
      </c>
      <c r="F1651" s="47">
        <v>146.36000000000001</v>
      </c>
      <c r="G1651" s="48">
        <v>136533900</v>
      </c>
      <c r="H1651" s="47">
        <v>127.43</v>
      </c>
      <c r="I1651" s="51">
        <f t="shared" si="190"/>
        <v>0.87066138289150041</v>
      </c>
      <c r="J1651" s="51">
        <f t="shared" ca="1" si="191"/>
        <v>1</v>
      </c>
      <c r="K1651" s="47">
        <f t="shared" si="192"/>
        <v>127.69</v>
      </c>
      <c r="L1651" s="47">
        <f t="shared" si="193"/>
        <v>128.46</v>
      </c>
      <c r="M1651" s="47">
        <f t="shared" si="194"/>
        <v>127.39</v>
      </c>
      <c r="N1651" s="47">
        <f t="shared" si="195"/>
        <v>127.43</v>
      </c>
      <c r="O1651" s="48">
        <f t="shared" ca="1" si="196"/>
        <v>136533900</v>
      </c>
    </row>
    <row r="1652" spans="1:15" x14ac:dyDescent="0.25">
      <c r="A1652">
        <v>1637</v>
      </c>
      <c r="B1652" s="85">
        <v>39419</v>
      </c>
      <c r="C1652" s="47">
        <v>148.19</v>
      </c>
      <c r="D1652" s="47">
        <v>148.44999999999999</v>
      </c>
      <c r="E1652" s="47">
        <v>147.29</v>
      </c>
      <c r="F1652" s="47">
        <v>147.68</v>
      </c>
      <c r="G1652" s="48">
        <v>146430400</v>
      </c>
      <c r="H1652" s="47">
        <v>128.58000000000001</v>
      </c>
      <c r="I1652" s="51">
        <f t="shared" si="190"/>
        <v>0.87066630552546054</v>
      </c>
      <c r="J1652" s="51">
        <f t="shared" ca="1" si="191"/>
        <v>1</v>
      </c>
      <c r="K1652" s="47">
        <f t="shared" si="192"/>
        <v>129.02000000000001</v>
      </c>
      <c r="L1652" s="47">
        <f t="shared" si="193"/>
        <v>129.25</v>
      </c>
      <c r="M1652" s="47">
        <f t="shared" si="194"/>
        <v>128.24</v>
      </c>
      <c r="N1652" s="47">
        <f t="shared" si="195"/>
        <v>128.58000000000001</v>
      </c>
      <c r="O1652" s="48">
        <f t="shared" ca="1" si="196"/>
        <v>146430400</v>
      </c>
    </row>
    <row r="1653" spans="1:15" x14ac:dyDescent="0.25">
      <c r="A1653">
        <v>1638</v>
      </c>
      <c r="B1653" s="85">
        <v>39416</v>
      </c>
      <c r="C1653" s="47">
        <v>149.04</v>
      </c>
      <c r="D1653" s="47">
        <v>149.87</v>
      </c>
      <c r="E1653" s="47">
        <v>147.33000000000001</v>
      </c>
      <c r="F1653" s="47">
        <v>148.66</v>
      </c>
      <c r="G1653" s="48">
        <v>222908000</v>
      </c>
      <c r="H1653" s="47">
        <v>129.43</v>
      </c>
      <c r="I1653" s="51">
        <f t="shared" si="190"/>
        <v>0.87064442351674964</v>
      </c>
      <c r="J1653" s="51">
        <f t="shared" ca="1" si="191"/>
        <v>1</v>
      </c>
      <c r="K1653" s="47">
        <f t="shared" si="192"/>
        <v>129.76</v>
      </c>
      <c r="L1653" s="47">
        <f t="shared" si="193"/>
        <v>130.47999999999999</v>
      </c>
      <c r="M1653" s="47">
        <f t="shared" si="194"/>
        <v>128.27000000000001</v>
      </c>
      <c r="N1653" s="47">
        <f t="shared" si="195"/>
        <v>129.43</v>
      </c>
      <c r="O1653" s="48">
        <f t="shared" ca="1" si="196"/>
        <v>222908000</v>
      </c>
    </row>
    <row r="1654" spans="1:15" x14ac:dyDescent="0.25">
      <c r="A1654">
        <v>1639</v>
      </c>
      <c r="B1654" s="85">
        <v>39415</v>
      </c>
      <c r="C1654" s="47">
        <v>146.62</v>
      </c>
      <c r="D1654" s="47">
        <v>147.72</v>
      </c>
      <c r="E1654" s="47">
        <v>146.1</v>
      </c>
      <c r="F1654" s="47">
        <v>147.18</v>
      </c>
      <c r="G1654" s="48">
        <v>199409900</v>
      </c>
      <c r="H1654" s="47">
        <v>128.13999999999999</v>
      </c>
      <c r="I1654" s="51">
        <f t="shared" si="190"/>
        <v>0.87063459709199609</v>
      </c>
      <c r="J1654" s="51">
        <f t="shared" ca="1" si="191"/>
        <v>1</v>
      </c>
      <c r="K1654" s="47">
        <f t="shared" si="192"/>
        <v>127.65</v>
      </c>
      <c r="L1654" s="47">
        <f t="shared" si="193"/>
        <v>128.61000000000001</v>
      </c>
      <c r="M1654" s="47">
        <f t="shared" si="194"/>
        <v>127.2</v>
      </c>
      <c r="N1654" s="47">
        <f t="shared" si="195"/>
        <v>128.13999999999999</v>
      </c>
      <c r="O1654" s="48">
        <f t="shared" ca="1" si="196"/>
        <v>199409900</v>
      </c>
    </row>
    <row r="1655" spans="1:15" x14ac:dyDescent="0.25">
      <c r="A1655">
        <v>1640</v>
      </c>
      <c r="B1655" s="85">
        <v>39414</v>
      </c>
      <c r="C1655" s="47">
        <v>144.19</v>
      </c>
      <c r="D1655" s="47">
        <v>147.47</v>
      </c>
      <c r="E1655" s="47">
        <v>144.13999999999999</v>
      </c>
      <c r="F1655" s="47">
        <v>147.13</v>
      </c>
      <c r="G1655" s="48">
        <v>258596900</v>
      </c>
      <c r="H1655" s="47">
        <v>128.1</v>
      </c>
      <c r="I1655" s="51">
        <f t="shared" si="190"/>
        <v>0.87065860123700123</v>
      </c>
      <c r="J1655" s="51">
        <f t="shared" ca="1" si="191"/>
        <v>1</v>
      </c>
      <c r="K1655" s="47">
        <f t="shared" si="192"/>
        <v>125.54</v>
      </c>
      <c r="L1655" s="47">
        <f t="shared" si="193"/>
        <v>128.4</v>
      </c>
      <c r="M1655" s="47">
        <f t="shared" si="194"/>
        <v>125.5</v>
      </c>
      <c r="N1655" s="47">
        <f t="shared" si="195"/>
        <v>128.1</v>
      </c>
      <c r="O1655" s="48">
        <f t="shared" ca="1" si="196"/>
        <v>258596900</v>
      </c>
    </row>
    <row r="1656" spans="1:15" x14ac:dyDescent="0.25">
      <c r="A1656">
        <v>1641</v>
      </c>
      <c r="B1656" s="85">
        <v>39413</v>
      </c>
      <c r="C1656" s="47">
        <v>141.74</v>
      </c>
      <c r="D1656" s="47">
        <v>143.22999999999999</v>
      </c>
      <c r="E1656" s="47">
        <v>140.94999999999999</v>
      </c>
      <c r="F1656" s="47">
        <v>142.57</v>
      </c>
      <c r="G1656" s="48">
        <v>293897900</v>
      </c>
      <c r="H1656" s="47">
        <v>124.13</v>
      </c>
      <c r="I1656" s="51">
        <f t="shared" si="190"/>
        <v>0.87066002665357367</v>
      </c>
      <c r="J1656" s="51">
        <f t="shared" ca="1" si="191"/>
        <v>1</v>
      </c>
      <c r="K1656" s="47">
        <f t="shared" si="192"/>
        <v>123.41</v>
      </c>
      <c r="L1656" s="47">
        <f t="shared" si="193"/>
        <v>124.7</v>
      </c>
      <c r="M1656" s="47">
        <f t="shared" si="194"/>
        <v>122.72</v>
      </c>
      <c r="N1656" s="47">
        <f t="shared" si="195"/>
        <v>124.13</v>
      </c>
      <c r="O1656" s="48">
        <f t="shared" ca="1" si="196"/>
        <v>293897900</v>
      </c>
    </row>
    <row r="1657" spans="1:15" x14ac:dyDescent="0.25">
      <c r="A1657">
        <v>1642</v>
      </c>
      <c r="B1657" s="85">
        <v>39412</v>
      </c>
      <c r="C1657" s="47">
        <v>144.43</v>
      </c>
      <c r="D1657" s="47">
        <v>144.88</v>
      </c>
      <c r="E1657" s="47">
        <v>140.66</v>
      </c>
      <c r="F1657" s="47">
        <v>140.94999999999999</v>
      </c>
      <c r="G1657" s="48">
        <v>214232000</v>
      </c>
      <c r="H1657" s="47">
        <v>122.72</v>
      </c>
      <c r="I1657" s="51">
        <f t="shared" si="190"/>
        <v>0.87066335579992915</v>
      </c>
      <c r="J1657" s="51">
        <f t="shared" ca="1" si="191"/>
        <v>1</v>
      </c>
      <c r="K1657" s="47">
        <f t="shared" si="192"/>
        <v>125.75</v>
      </c>
      <c r="L1657" s="47">
        <f t="shared" si="193"/>
        <v>126.14</v>
      </c>
      <c r="M1657" s="47">
        <f t="shared" si="194"/>
        <v>122.47</v>
      </c>
      <c r="N1657" s="47">
        <f t="shared" si="195"/>
        <v>122.72</v>
      </c>
      <c r="O1657" s="48">
        <f t="shared" ca="1" si="196"/>
        <v>214232000</v>
      </c>
    </row>
    <row r="1658" spans="1:15" x14ac:dyDescent="0.25">
      <c r="A1658">
        <v>1643</v>
      </c>
      <c r="B1658" s="85">
        <v>39409</v>
      </c>
      <c r="C1658" s="47">
        <v>143.07</v>
      </c>
      <c r="D1658" s="47">
        <v>144.34</v>
      </c>
      <c r="E1658" s="47">
        <v>142.69999999999999</v>
      </c>
      <c r="F1658" s="47">
        <v>144.13</v>
      </c>
      <c r="G1658" s="48">
        <v>77688400</v>
      </c>
      <c r="H1658" s="47">
        <v>125.49</v>
      </c>
      <c r="I1658" s="51">
        <f t="shared" si="190"/>
        <v>0.87067230972039134</v>
      </c>
      <c r="J1658" s="51">
        <f t="shared" ca="1" si="191"/>
        <v>1</v>
      </c>
      <c r="K1658" s="47">
        <f t="shared" si="192"/>
        <v>124.57</v>
      </c>
      <c r="L1658" s="47">
        <f t="shared" si="193"/>
        <v>125.67</v>
      </c>
      <c r="M1658" s="47">
        <f t="shared" si="194"/>
        <v>124.24</v>
      </c>
      <c r="N1658" s="47">
        <f t="shared" si="195"/>
        <v>125.49</v>
      </c>
      <c r="O1658" s="48">
        <f t="shared" ca="1" si="196"/>
        <v>77688400</v>
      </c>
    </row>
    <row r="1659" spans="1:15" x14ac:dyDescent="0.25">
      <c r="A1659">
        <v>1644</v>
      </c>
      <c r="B1659" s="85">
        <v>39407</v>
      </c>
      <c r="C1659" s="47">
        <v>143.08000000000001</v>
      </c>
      <c r="D1659" s="47">
        <v>143.91</v>
      </c>
      <c r="E1659" s="47">
        <v>141.66999999999999</v>
      </c>
      <c r="F1659" s="47">
        <v>141.68</v>
      </c>
      <c r="G1659" s="48">
        <v>259012400</v>
      </c>
      <c r="H1659" s="47">
        <v>123.36</v>
      </c>
      <c r="I1659" s="51">
        <f t="shared" si="190"/>
        <v>0.87069452286843585</v>
      </c>
      <c r="J1659" s="51">
        <f t="shared" ca="1" si="191"/>
        <v>1</v>
      </c>
      <c r="K1659" s="47">
        <f t="shared" si="192"/>
        <v>124.58</v>
      </c>
      <c r="L1659" s="47">
        <f t="shared" si="193"/>
        <v>125.3</v>
      </c>
      <c r="M1659" s="47">
        <f t="shared" si="194"/>
        <v>123.35</v>
      </c>
      <c r="N1659" s="47">
        <f t="shared" si="195"/>
        <v>123.36</v>
      </c>
      <c r="O1659" s="48">
        <f t="shared" ca="1" si="196"/>
        <v>259012400</v>
      </c>
    </row>
    <row r="1660" spans="1:15" x14ac:dyDescent="0.25">
      <c r="A1660">
        <v>1645</v>
      </c>
      <c r="B1660" s="85">
        <v>39406</v>
      </c>
      <c r="C1660" s="47">
        <v>144.02000000000001</v>
      </c>
      <c r="D1660" s="47">
        <v>145.53</v>
      </c>
      <c r="E1660" s="47">
        <v>142.11000000000001</v>
      </c>
      <c r="F1660" s="47">
        <v>144.63999999999999</v>
      </c>
      <c r="G1660" s="48">
        <v>414767500</v>
      </c>
      <c r="H1660" s="47">
        <v>125.93</v>
      </c>
      <c r="I1660" s="51">
        <f t="shared" si="190"/>
        <v>0.87064435840707977</v>
      </c>
      <c r="J1660" s="51">
        <f t="shared" ca="1" si="191"/>
        <v>1</v>
      </c>
      <c r="K1660" s="47">
        <f t="shared" si="192"/>
        <v>125.39</v>
      </c>
      <c r="L1660" s="47">
        <f t="shared" si="193"/>
        <v>126.7</v>
      </c>
      <c r="M1660" s="47">
        <f t="shared" si="194"/>
        <v>123.73</v>
      </c>
      <c r="N1660" s="47">
        <f t="shared" si="195"/>
        <v>125.93</v>
      </c>
      <c r="O1660" s="48">
        <f t="shared" ca="1" si="196"/>
        <v>414767500</v>
      </c>
    </row>
    <row r="1661" spans="1:15" x14ac:dyDescent="0.25">
      <c r="A1661">
        <v>1646</v>
      </c>
      <c r="B1661" s="85">
        <v>39405</v>
      </c>
      <c r="C1661" s="47">
        <v>145.28</v>
      </c>
      <c r="D1661" s="47">
        <v>145.36000000000001</v>
      </c>
      <c r="E1661" s="47">
        <v>143.19</v>
      </c>
      <c r="F1661" s="47">
        <v>143.76</v>
      </c>
      <c r="G1661" s="48">
        <v>267746000</v>
      </c>
      <c r="H1661" s="47">
        <v>125.17</v>
      </c>
      <c r="I1661" s="51">
        <f t="shared" si="190"/>
        <v>0.87068725653867562</v>
      </c>
      <c r="J1661" s="51">
        <f t="shared" ca="1" si="191"/>
        <v>1</v>
      </c>
      <c r="K1661" s="47">
        <f t="shared" si="192"/>
        <v>126.49</v>
      </c>
      <c r="L1661" s="47">
        <f t="shared" si="193"/>
        <v>126.56</v>
      </c>
      <c r="M1661" s="47">
        <f t="shared" si="194"/>
        <v>124.67</v>
      </c>
      <c r="N1661" s="47">
        <f t="shared" si="195"/>
        <v>125.17</v>
      </c>
      <c r="O1661" s="48">
        <f t="shared" ca="1" si="196"/>
        <v>267746000</v>
      </c>
    </row>
    <row r="1662" spans="1:15" x14ac:dyDescent="0.25">
      <c r="A1662">
        <v>1647</v>
      </c>
      <c r="B1662" s="85">
        <v>39402</v>
      </c>
      <c r="C1662" s="47">
        <v>146.31</v>
      </c>
      <c r="D1662" s="47">
        <v>146.47</v>
      </c>
      <c r="E1662" s="47">
        <v>144.57</v>
      </c>
      <c r="F1662" s="47">
        <v>145.79</v>
      </c>
      <c r="G1662" s="48">
        <v>308770600</v>
      </c>
      <c r="H1662" s="47">
        <v>126.93</v>
      </c>
      <c r="I1662" s="51">
        <f t="shared" si="190"/>
        <v>0.87063584607997813</v>
      </c>
      <c r="J1662" s="51">
        <f t="shared" ca="1" si="191"/>
        <v>1</v>
      </c>
      <c r="K1662" s="47">
        <f t="shared" si="192"/>
        <v>127.38</v>
      </c>
      <c r="L1662" s="47">
        <f t="shared" si="193"/>
        <v>127.52</v>
      </c>
      <c r="M1662" s="47">
        <f t="shared" si="194"/>
        <v>125.87</v>
      </c>
      <c r="N1662" s="47">
        <f t="shared" si="195"/>
        <v>126.93</v>
      </c>
      <c r="O1662" s="48">
        <f t="shared" ca="1" si="196"/>
        <v>308770600</v>
      </c>
    </row>
    <row r="1663" spans="1:15" x14ac:dyDescent="0.25">
      <c r="A1663">
        <v>1648</v>
      </c>
      <c r="B1663" s="85">
        <v>39401</v>
      </c>
      <c r="C1663" s="47">
        <v>146.57</v>
      </c>
      <c r="D1663" s="47">
        <v>147.49</v>
      </c>
      <c r="E1663" s="47">
        <v>144.52000000000001</v>
      </c>
      <c r="F1663" s="47">
        <v>145.54</v>
      </c>
      <c r="G1663" s="48">
        <v>263111100</v>
      </c>
      <c r="H1663" s="47">
        <v>126.72</v>
      </c>
      <c r="I1663" s="51">
        <f t="shared" si="190"/>
        <v>0.87068847052356746</v>
      </c>
      <c r="J1663" s="51">
        <f t="shared" ca="1" si="191"/>
        <v>1</v>
      </c>
      <c r="K1663" s="47">
        <f t="shared" si="192"/>
        <v>127.62</v>
      </c>
      <c r="L1663" s="47">
        <f t="shared" si="193"/>
        <v>128.41999999999999</v>
      </c>
      <c r="M1663" s="47">
        <f t="shared" si="194"/>
        <v>125.83</v>
      </c>
      <c r="N1663" s="47">
        <f t="shared" si="195"/>
        <v>126.72</v>
      </c>
      <c r="O1663" s="48">
        <f t="shared" ca="1" si="196"/>
        <v>263111100</v>
      </c>
    </row>
    <row r="1664" spans="1:15" x14ac:dyDescent="0.25">
      <c r="A1664">
        <v>1649</v>
      </c>
      <c r="B1664" s="85">
        <v>39400</v>
      </c>
      <c r="C1664" s="47">
        <v>149.22</v>
      </c>
      <c r="D1664" s="47">
        <v>149.4</v>
      </c>
      <c r="E1664" s="47">
        <v>146.78</v>
      </c>
      <c r="F1664" s="47">
        <v>147.66999999999999</v>
      </c>
      <c r="G1664" s="48">
        <v>230558800</v>
      </c>
      <c r="H1664" s="47">
        <v>128.57</v>
      </c>
      <c r="I1664" s="51">
        <f t="shared" si="190"/>
        <v>0.87065754723369682</v>
      </c>
      <c r="J1664" s="51">
        <f t="shared" ca="1" si="191"/>
        <v>1</v>
      </c>
      <c r="K1664" s="47">
        <f t="shared" si="192"/>
        <v>129.91999999999999</v>
      </c>
      <c r="L1664" s="47">
        <f t="shared" si="193"/>
        <v>130.08000000000001</v>
      </c>
      <c r="M1664" s="47">
        <f t="shared" si="194"/>
        <v>127.8</v>
      </c>
      <c r="N1664" s="47">
        <f t="shared" si="195"/>
        <v>128.57</v>
      </c>
      <c r="O1664" s="48">
        <f t="shared" ca="1" si="196"/>
        <v>230558800</v>
      </c>
    </row>
    <row r="1665" spans="1:15" x14ac:dyDescent="0.25">
      <c r="A1665">
        <v>1650</v>
      </c>
      <c r="B1665" s="85">
        <v>39399</v>
      </c>
      <c r="C1665" s="47">
        <v>145.37</v>
      </c>
      <c r="D1665" s="47">
        <v>148.31</v>
      </c>
      <c r="E1665" s="47">
        <v>145.22</v>
      </c>
      <c r="F1665" s="47">
        <v>148.08000000000001</v>
      </c>
      <c r="G1665" s="48">
        <v>191117400</v>
      </c>
      <c r="H1665" s="47">
        <v>128.93</v>
      </c>
      <c r="I1665" s="51">
        <f t="shared" si="190"/>
        <v>0.87067801188546734</v>
      </c>
      <c r="J1665" s="51">
        <f t="shared" ca="1" si="191"/>
        <v>1</v>
      </c>
      <c r="K1665" s="47">
        <f t="shared" si="192"/>
        <v>126.57</v>
      </c>
      <c r="L1665" s="47">
        <f t="shared" si="193"/>
        <v>129.13</v>
      </c>
      <c r="M1665" s="47">
        <f t="shared" si="194"/>
        <v>126.44</v>
      </c>
      <c r="N1665" s="47">
        <f t="shared" si="195"/>
        <v>128.93</v>
      </c>
      <c r="O1665" s="48">
        <f t="shared" ca="1" si="196"/>
        <v>191117400</v>
      </c>
    </row>
    <row r="1666" spans="1:15" x14ac:dyDescent="0.25">
      <c r="A1666">
        <v>1651</v>
      </c>
      <c r="B1666" s="85">
        <v>39398</v>
      </c>
      <c r="C1666" s="47">
        <v>145.21</v>
      </c>
      <c r="D1666" s="47">
        <v>146.61000000000001</v>
      </c>
      <c r="E1666" s="47">
        <v>143.69999999999999</v>
      </c>
      <c r="F1666" s="47">
        <v>143.69999999999999</v>
      </c>
      <c r="G1666" s="48">
        <v>243087800</v>
      </c>
      <c r="H1666" s="47">
        <v>125.11</v>
      </c>
      <c r="I1666" s="51">
        <f t="shared" si="190"/>
        <v>0.87063326374391103</v>
      </c>
      <c r="J1666" s="51">
        <f t="shared" ca="1" si="191"/>
        <v>1</v>
      </c>
      <c r="K1666" s="47">
        <f t="shared" si="192"/>
        <v>126.42</v>
      </c>
      <c r="L1666" s="47">
        <f t="shared" si="193"/>
        <v>127.64</v>
      </c>
      <c r="M1666" s="47">
        <f t="shared" si="194"/>
        <v>125.11</v>
      </c>
      <c r="N1666" s="47">
        <f t="shared" si="195"/>
        <v>125.11</v>
      </c>
      <c r="O1666" s="48">
        <f t="shared" ca="1" si="196"/>
        <v>243087800</v>
      </c>
    </row>
    <row r="1667" spans="1:15" x14ac:dyDescent="0.25">
      <c r="A1667">
        <v>1652</v>
      </c>
      <c r="B1667" s="85">
        <v>39395</v>
      </c>
      <c r="C1667" s="47">
        <v>145.69</v>
      </c>
      <c r="D1667" s="47">
        <v>147.54</v>
      </c>
      <c r="E1667" s="47">
        <v>144.88999999999999</v>
      </c>
      <c r="F1667" s="47">
        <v>145.13999999999999</v>
      </c>
      <c r="G1667" s="48">
        <v>277745100</v>
      </c>
      <c r="H1667" s="47">
        <v>126.37</v>
      </c>
      <c r="I1667" s="51">
        <f t="shared" si="190"/>
        <v>0.87067658812181359</v>
      </c>
      <c r="J1667" s="51">
        <f t="shared" ca="1" si="191"/>
        <v>1</v>
      </c>
      <c r="K1667" s="47">
        <f t="shared" si="192"/>
        <v>126.85</v>
      </c>
      <c r="L1667" s="47">
        <f t="shared" si="193"/>
        <v>128.46</v>
      </c>
      <c r="M1667" s="47">
        <f t="shared" si="194"/>
        <v>126.15</v>
      </c>
      <c r="N1667" s="47">
        <f t="shared" si="195"/>
        <v>126.37</v>
      </c>
      <c r="O1667" s="48">
        <f t="shared" ca="1" si="196"/>
        <v>277745100</v>
      </c>
    </row>
    <row r="1668" spans="1:15" x14ac:dyDescent="0.25">
      <c r="A1668">
        <v>1653</v>
      </c>
      <c r="B1668" s="85">
        <v>39394</v>
      </c>
      <c r="C1668" s="47">
        <v>147.99</v>
      </c>
      <c r="D1668" s="47">
        <v>148.4</v>
      </c>
      <c r="E1668" s="47">
        <v>145.07</v>
      </c>
      <c r="F1668" s="47">
        <v>147.16</v>
      </c>
      <c r="G1668" s="48">
        <v>374509900</v>
      </c>
      <c r="H1668" s="47">
        <v>128.13</v>
      </c>
      <c r="I1668" s="51">
        <f t="shared" si="190"/>
        <v>0.8706849687415058</v>
      </c>
      <c r="J1668" s="51">
        <f t="shared" ca="1" si="191"/>
        <v>1</v>
      </c>
      <c r="K1668" s="47">
        <f t="shared" si="192"/>
        <v>128.85</v>
      </c>
      <c r="L1668" s="47">
        <f t="shared" si="193"/>
        <v>129.21</v>
      </c>
      <c r="M1668" s="47">
        <f t="shared" si="194"/>
        <v>126.31</v>
      </c>
      <c r="N1668" s="47">
        <f t="shared" si="195"/>
        <v>128.13</v>
      </c>
      <c r="O1668" s="48">
        <f t="shared" ca="1" si="196"/>
        <v>374509900</v>
      </c>
    </row>
    <row r="1669" spans="1:15" x14ac:dyDescent="0.25">
      <c r="A1669">
        <v>1654</v>
      </c>
      <c r="B1669" s="85">
        <v>39393</v>
      </c>
      <c r="C1669" s="47">
        <v>150.44</v>
      </c>
      <c r="D1669" s="47">
        <v>151.13</v>
      </c>
      <c r="E1669" s="47">
        <v>147.55000000000001</v>
      </c>
      <c r="F1669" s="47">
        <v>147.91</v>
      </c>
      <c r="G1669" s="48">
        <v>306639700</v>
      </c>
      <c r="H1669" s="47">
        <v>128.78</v>
      </c>
      <c r="I1669" s="51">
        <f t="shared" si="190"/>
        <v>0.8706645933337841</v>
      </c>
      <c r="J1669" s="51">
        <f t="shared" ca="1" si="191"/>
        <v>1</v>
      </c>
      <c r="K1669" s="47">
        <f t="shared" si="192"/>
        <v>130.97999999999999</v>
      </c>
      <c r="L1669" s="47">
        <f t="shared" si="193"/>
        <v>131.58000000000001</v>
      </c>
      <c r="M1669" s="47">
        <f t="shared" si="194"/>
        <v>128.47</v>
      </c>
      <c r="N1669" s="47">
        <f t="shared" si="195"/>
        <v>128.78</v>
      </c>
      <c r="O1669" s="48">
        <f t="shared" ca="1" si="196"/>
        <v>306639700</v>
      </c>
    </row>
    <row r="1670" spans="1:15" x14ac:dyDescent="0.25">
      <c r="A1670">
        <v>1655</v>
      </c>
      <c r="B1670" s="85">
        <v>39392</v>
      </c>
      <c r="C1670" s="47">
        <v>150.86000000000001</v>
      </c>
      <c r="D1670" s="47">
        <v>152.11000000000001</v>
      </c>
      <c r="E1670" s="47">
        <v>149.9</v>
      </c>
      <c r="F1670" s="47">
        <v>152.07</v>
      </c>
      <c r="G1670" s="48">
        <v>177800500</v>
      </c>
      <c r="H1670" s="47">
        <v>132.4</v>
      </c>
      <c r="I1670" s="51">
        <f t="shared" si="190"/>
        <v>0.87065167357138162</v>
      </c>
      <c r="J1670" s="51">
        <f t="shared" ca="1" si="191"/>
        <v>1</v>
      </c>
      <c r="K1670" s="47">
        <f t="shared" si="192"/>
        <v>131.35</v>
      </c>
      <c r="L1670" s="47">
        <f t="shared" si="193"/>
        <v>132.43</v>
      </c>
      <c r="M1670" s="47">
        <f t="shared" si="194"/>
        <v>130.51</v>
      </c>
      <c r="N1670" s="47">
        <f t="shared" si="195"/>
        <v>132.4</v>
      </c>
      <c r="O1670" s="48">
        <f t="shared" ca="1" si="196"/>
        <v>177800500</v>
      </c>
    </row>
    <row r="1671" spans="1:15" x14ac:dyDescent="0.25">
      <c r="A1671">
        <v>1656</v>
      </c>
      <c r="B1671" s="85">
        <v>39391</v>
      </c>
      <c r="C1671" s="47">
        <v>149.63999999999999</v>
      </c>
      <c r="D1671" s="47">
        <v>151.16</v>
      </c>
      <c r="E1671" s="47">
        <v>148.97</v>
      </c>
      <c r="F1671" s="47">
        <v>150.05000000000001</v>
      </c>
      <c r="G1671" s="48">
        <v>226841000</v>
      </c>
      <c r="H1671" s="47">
        <v>130.63999999999999</v>
      </c>
      <c r="I1671" s="51">
        <f t="shared" si="190"/>
        <v>0.87064311896034641</v>
      </c>
      <c r="J1671" s="51">
        <f t="shared" ca="1" si="191"/>
        <v>1</v>
      </c>
      <c r="K1671" s="47">
        <f t="shared" si="192"/>
        <v>130.28</v>
      </c>
      <c r="L1671" s="47">
        <f t="shared" si="193"/>
        <v>131.61000000000001</v>
      </c>
      <c r="M1671" s="47">
        <f t="shared" si="194"/>
        <v>129.69999999999999</v>
      </c>
      <c r="N1671" s="47">
        <f t="shared" si="195"/>
        <v>130.63999999999999</v>
      </c>
      <c r="O1671" s="48">
        <f t="shared" ca="1" si="196"/>
        <v>226841000</v>
      </c>
    </row>
    <row r="1672" spans="1:15" x14ac:dyDescent="0.25">
      <c r="A1672">
        <v>1657</v>
      </c>
      <c r="B1672" s="85">
        <v>39388</v>
      </c>
      <c r="C1672" s="47">
        <v>151.53</v>
      </c>
      <c r="D1672" s="47">
        <v>152</v>
      </c>
      <c r="E1672" s="47">
        <v>149.21</v>
      </c>
      <c r="F1672" s="47">
        <v>151.19999999999999</v>
      </c>
      <c r="G1672" s="48">
        <v>331228200</v>
      </c>
      <c r="H1672" s="47">
        <v>131.63999999999999</v>
      </c>
      <c r="I1672" s="51">
        <f t="shared" si="190"/>
        <v>0.87063492063492065</v>
      </c>
      <c r="J1672" s="51">
        <f t="shared" ca="1" si="191"/>
        <v>1</v>
      </c>
      <c r="K1672" s="47">
        <f t="shared" si="192"/>
        <v>131.93</v>
      </c>
      <c r="L1672" s="47">
        <f t="shared" si="193"/>
        <v>132.34</v>
      </c>
      <c r="M1672" s="47">
        <f t="shared" si="194"/>
        <v>129.91</v>
      </c>
      <c r="N1672" s="47">
        <f t="shared" si="195"/>
        <v>131.63999999999999</v>
      </c>
      <c r="O1672" s="48">
        <f t="shared" ca="1" si="196"/>
        <v>331228200</v>
      </c>
    </row>
    <row r="1673" spans="1:15" x14ac:dyDescent="0.25">
      <c r="A1673">
        <v>1658</v>
      </c>
      <c r="B1673" s="85">
        <v>39387</v>
      </c>
      <c r="C1673" s="47">
        <v>153.29</v>
      </c>
      <c r="D1673" s="47">
        <v>153.41</v>
      </c>
      <c r="E1673" s="47">
        <v>150.59</v>
      </c>
      <c r="F1673" s="47">
        <v>151.03</v>
      </c>
      <c r="G1673" s="48">
        <v>333040800</v>
      </c>
      <c r="H1673" s="47">
        <v>131.5</v>
      </c>
      <c r="I1673" s="51">
        <f t="shared" si="190"/>
        <v>0.87068794279282258</v>
      </c>
      <c r="J1673" s="51">
        <f t="shared" ca="1" si="191"/>
        <v>1</v>
      </c>
      <c r="K1673" s="47">
        <f t="shared" si="192"/>
        <v>133.47</v>
      </c>
      <c r="L1673" s="47">
        <f t="shared" si="193"/>
        <v>133.57</v>
      </c>
      <c r="M1673" s="47">
        <f t="shared" si="194"/>
        <v>131.12</v>
      </c>
      <c r="N1673" s="47">
        <f t="shared" si="195"/>
        <v>131.5</v>
      </c>
      <c r="O1673" s="48">
        <f t="shared" ca="1" si="196"/>
        <v>333040800</v>
      </c>
    </row>
    <row r="1674" spans="1:15" x14ac:dyDescent="0.25">
      <c r="A1674">
        <v>1659</v>
      </c>
      <c r="B1674" s="85">
        <v>39386</v>
      </c>
      <c r="C1674" s="47">
        <v>153.97999999999999</v>
      </c>
      <c r="D1674" s="47">
        <v>155.27000000000001</v>
      </c>
      <c r="E1674" s="47">
        <v>152.84</v>
      </c>
      <c r="F1674" s="47">
        <v>154.65</v>
      </c>
      <c r="G1674" s="48">
        <v>220954400</v>
      </c>
      <c r="H1674" s="47">
        <v>134.65</v>
      </c>
      <c r="I1674" s="51">
        <f t="shared" si="190"/>
        <v>0.87067571936631105</v>
      </c>
      <c r="J1674" s="51">
        <f t="shared" ca="1" si="191"/>
        <v>1</v>
      </c>
      <c r="K1674" s="47">
        <f t="shared" si="192"/>
        <v>134.07</v>
      </c>
      <c r="L1674" s="47">
        <f t="shared" si="193"/>
        <v>135.19</v>
      </c>
      <c r="M1674" s="47">
        <f t="shared" si="194"/>
        <v>133.07</v>
      </c>
      <c r="N1674" s="47">
        <f t="shared" si="195"/>
        <v>134.65</v>
      </c>
      <c r="O1674" s="48">
        <f t="shared" ca="1" si="196"/>
        <v>220954400</v>
      </c>
    </row>
    <row r="1675" spans="1:15" x14ac:dyDescent="0.25">
      <c r="A1675">
        <v>1660</v>
      </c>
      <c r="B1675" s="85">
        <v>39385</v>
      </c>
      <c r="C1675" s="47">
        <v>153.44999999999999</v>
      </c>
      <c r="D1675" s="47">
        <v>153.75</v>
      </c>
      <c r="E1675" s="47">
        <v>152.87</v>
      </c>
      <c r="F1675" s="47">
        <v>153.06</v>
      </c>
      <c r="G1675" s="48">
        <v>132981600</v>
      </c>
      <c r="H1675" s="47">
        <v>133.26</v>
      </c>
      <c r="I1675" s="51">
        <f t="shared" si="190"/>
        <v>0.87063896511172079</v>
      </c>
      <c r="J1675" s="51">
        <f t="shared" ca="1" si="191"/>
        <v>1</v>
      </c>
      <c r="K1675" s="47">
        <f t="shared" si="192"/>
        <v>133.6</v>
      </c>
      <c r="L1675" s="47">
        <f t="shared" si="193"/>
        <v>133.86000000000001</v>
      </c>
      <c r="M1675" s="47">
        <f t="shared" si="194"/>
        <v>133.09</v>
      </c>
      <c r="N1675" s="47">
        <f t="shared" si="195"/>
        <v>133.26</v>
      </c>
      <c r="O1675" s="48">
        <f t="shared" ca="1" si="196"/>
        <v>132981600</v>
      </c>
    </row>
    <row r="1676" spans="1:15" x14ac:dyDescent="0.25">
      <c r="A1676">
        <v>1661</v>
      </c>
      <c r="B1676" s="85">
        <v>39384</v>
      </c>
      <c r="C1676" s="47">
        <v>153.93</v>
      </c>
      <c r="D1676" s="47">
        <v>154.44</v>
      </c>
      <c r="E1676" s="47">
        <v>153.55000000000001</v>
      </c>
      <c r="F1676" s="47">
        <v>154.13</v>
      </c>
      <c r="G1676" s="48">
        <v>106841000</v>
      </c>
      <c r="H1676" s="47">
        <v>134.19999999999999</v>
      </c>
      <c r="I1676" s="51">
        <f t="shared" si="190"/>
        <v>0.8706935703626808</v>
      </c>
      <c r="J1676" s="51">
        <f t="shared" ca="1" si="191"/>
        <v>1</v>
      </c>
      <c r="K1676" s="47">
        <f t="shared" si="192"/>
        <v>134.03</v>
      </c>
      <c r="L1676" s="47">
        <f t="shared" si="193"/>
        <v>134.47</v>
      </c>
      <c r="M1676" s="47">
        <f t="shared" si="194"/>
        <v>133.69</v>
      </c>
      <c r="N1676" s="47">
        <f t="shared" si="195"/>
        <v>134.19999999999999</v>
      </c>
      <c r="O1676" s="48">
        <f t="shared" ca="1" si="196"/>
        <v>106841000</v>
      </c>
    </row>
    <row r="1677" spans="1:15" x14ac:dyDescent="0.25">
      <c r="A1677">
        <v>1662</v>
      </c>
      <c r="B1677" s="85">
        <v>39381</v>
      </c>
      <c r="C1677" s="47">
        <v>153.06</v>
      </c>
      <c r="D1677" s="47">
        <v>153.62</v>
      </c>
      <c r="E1677" s="47">
        <v>151.9</v>
      </c>
      <c r="F1677" s="47">
        <v>153.62</v>
      </c>
      <c r="G1677" s="48">
        <v>176484000</v>
      </c>
      <c r="H1677" s="47">
        <v>133.75</v>
      </c>
      <c r="I1677" s="51">
        <f t="shared" si="190"/>
        <v>0.87065486264809266</v>
      </c>
      <c r="J1677" s="51">
        <f t="shared" ca="1" si="191"/>
        <v>1</v>
      </c>
      <c r="K1677" s="47">
        <f t="shared" si="192"/>
        <v>133.26</v>
      </c>
      <c r="L1677" s="47">
        <f t="shared" si="193"/>
        <v>133.75</v>
      </c>
      <c r="M1677" s="47">
        <f t="shared" si="194"/>
        <v>132.25</v>
      </c>
      <c r="N1677" s="47">
        <f t="shared" si="195"/>
        <v>133.75</v>
      </c>
      <c r="O1677" s="48">
        <f t="shared" ca="1" si="196"/>
        <v>176484000</v>
      </c>
    </row>
    <row r="1678" spans="1:15" x14ac:dyDescent="0.25">
      <c r="A1678">
        <v>1663</v>
      </c>
      <c r="B1678" s="85">
        <v>39380</v>
      </c>
      <c r="C1678" s="47">
        <v>151.65</v>
      </c>
      <c r="D1678" s="47">
        <v>152.29</v>
      </c>
      <c r="E1678" s="47">
        <v>149.88</v>
      </c>
      <c r="F1678" s="47">
        <v>151.84</v>
      </c>
      <c r="G1678" s="48">
        <v>237374500</v>
      </c>
      <c r="H1678" s="47">
        <v>132.19999999999999</v>
      </c>
      <c r="I1678" s="51">
        <f t="shared" si="190"/>
        <v>0.87065331928345613</v>
      </c>
      <c r="J1678" s="51">
        <f t="shared" ca="1" si="191"/>
        <v>1</v>
      </c>
      <c r="K1678" s="47">
        <f t="shared" si="192"/>
        <v>132.03</v>
      </c>
      <c r="L1678" s="47">
        <f t="shared" si="193"/>
        <v>132.59</v>
      </c>
      <c r="M1678" s="47">
        <f t="shared" si="194"/>
        <v>130.49</v>
      </c>
      <c r="N1678" s="47">
        <f t="shared" si="195"/>
        <v>132.19999999999999</v>
      </c>
      <c r="O1678" s="48">
        <f t="shared" ca="1" si="196"/>
        <v>237374500</v>
      </c>
    </row>
    <row r="1679" spans="1:15" x14ac:dyDescent="0.25">
      <c r="A1679">
        <v>1664</v>
      </c>
      <c r="B1679" s="85">
        <v>39379</v>
      </c>
      <c r="C1679" s="47">
        <v>151.21</v>
      </c>
      <c r="D1679" s="47">
        <v>151.74</v>
      </c>
      <c r="E1679" s="47">
        <v>148.84</v>
      </c>
      <c r="F1679" s="47">
        <v>151.47999999999999</v>
      </c>
      <c r="G1679" s="48">
        <v>326694200</v>
      </c>
      <c r="H1679" s="47">
        <v>131.88999999999999</v>
      </c>
      <c r="I1679" s="51">
        <f t="shared" si="190"/>
        <v>0.87067599683126484</v>
      </c>
      <c r="J1679" s="51">
        <f t="shared" ca="1" si="191"/>
        <v>1</v>
      </c>
      <c r="K1679" s="47">
        <f t="shared" si="192"/>
        <v>131.65</v>
      </c>
      <c r="L1679" s="47">
        <f t="shared" si="193"/>
        <v>132.12</v>
      </c>
      <c r="M1679" s="47">
        <f t="shared" si="194"/>
        <v>129.59</v>
      </c>
      <c r="N1679" s="47">
        <f t="shared" si="195"/>
        <v>131.88999999999999</v>
      </c>
      <c r="O1679" s="48">
        <f t="shared" ca="1" si="196"/>
        <v>326694200</v>
      </c>
    </row>
    <row r="1680" spans="1:15" x14ac:dyDescent="0.25">
      <c r="A1680">
        <v>1665</v>
      </c>
      <c r="B1680" s="85">
        <v>39378</v>
      </c>
      <c r="C1680" s="47">
        <v>151.46</v>
      </c>
      <c r="D1680" s="47">
        <v>151.94999999999999</v>
      </c>
      <c r="E1680" s="47">
        <v>150.25</v>
      </c>
      <c r="F1680" s="47">
        <v>151.76</v>
      </c>
      <c r="G1680" s="48">
        <v>180085100</v>
      </c>
      <c r="H1680" s="47">
        <v>132.13</v>
      </c>
      <c r="I1680" s="51">
        <f t="shared" si="190"/>
        <v>0.87065102793885085</v>
      </c>
      <c r="J1680" s="51">
        <f t="shared" ca="1" si="191"/>
        <v>1</v>
      </c>
      <c r="K1680" s="47">
        <f t="shared" si="192"/>
        <v>131.87</v>
      </c>
      <c r="L1680" s="47">
        <f t="shared" si="193"/>
        <v>132.30000000000001</v>
      </c>
      <c r="M1680" s="47">
        <f t="shared" si="194"/>
        <v>130.82</v>
      </c>
      <c r="N1680" s="47">
        <f t="shared" si="195"/>
        <v>132.13</v>
      </c>
      <c r="O1680" s="48">
        <f t="shared" ca="1" si="196"/>
        <v>180085100</v>
      </c>
    </row>
    <row r="1681" spans="1:15" x14ac:dyDescent="0.25">
      <c r="A1681">
        <v>1666</v>
      </c>
      <c r="B1681" s="85">
        <v>39377</v>
      </c>
      <c r="C1681" s="47">
        <v>148.86000000000001</v>
      </c>
      <c r="D1681" s="47">
        <v>150.76</v>
      </c>
      <c r="E1681" s="47">
        <v>148.66</v>
      </c>
      <c r="F1681" s="47">
        <v>150.54</v>
      </c>
      <c r="G1681" s="48">
        <v>261989800</v>
      </c>
      <c r="H1681" s="47">
        <v>131.07</v>
      </c>
      <c r="I1681" s="51">
        <f t="shared" ref="I1681:I1744" si="197">H1681/F1681</f>
        <v>0.8706656038262256</v>
      </c>
      <c r="J1681" s="51">
        <f t="shared" ref="J1681:J1744" ca="1" si="198">INDEX(OFFSET($T$15,0,0,$S$13+1,1),MATCH(B1681,OFFSET($Q$15,0,0,$S$13+1,1),-1))</f>
        <v>1</v>
      </c>
      <c r="K1681" s="47">
        <f t="shared" ref="K1681:K1744" si="199">ROUND($I1681*C1681,2)</f>
        <v>129.61000000000001</v>
      </c>
      <c r="L1681" s="47">
        <f t="shared" ref="L1681:L1744" si="200">ROUND($I1681*D1681,2)</f>
        <v>131.26</v>
      </c>
      <c r="M1681" s="47">
        <f t="shared" ref="M1681:M1744" si="201">ROUND($I1681*E1681,2)</f>
        <v>129.43</v>
      </c>
      <c r="N1681" s="47">
        <f t="shared" ref="N1681:N1744" si="202">ROUND($I1681*F1681,2)</f>
        <v>131.07</v>
      </c>
      <c r="O1681" s="48">
        <f t="shared" ref="O1681:O1744" ca="1" si="203">G1681*J1681</f>
        <v>261989800</v>
      </c>
    </row>
    <row r="1682" spans="1:15" x14ac:dyDescent="0.25">
      <c r="A1682">
        <v>1667</v>
      </c>
      <c r="B1682" s="85">
        <v>39374</v>
      </c>
      <c r="C1682" s="47">
        <v>153.09</v>
      </c>
      <c r="D1682" s="47">
        <v>156.47999999999999</v>
      </c>
      <c r="E1682" s="47">
        <v>149.66</v>
      </c>
      <c r="F1682" s="47">
        <v>149.66999999999999</v>
      </c>
      <c r="G1682" s="48">
        <v>297169900</v>
      </c>
      <c r="H1682" s="47">
        <v>130.31</v>
      </c>
      <c r="I1682" s="51">
        <f t="shared" si="197"/>
        <v>0.87064876060666807</v>
      </c>
      <c r="J1682" s="51">
        <f t="shared" ca="1" si="198"/>
        <v>1</v>
      </c>
      <c r="K1682" s="47">
        <f t="shared" si="199"/>
        <v>133.29</v>
      </c>
      <c r="L1682" s="47">
        <f t="shared" si="200"/>
        <v>136.24</v>
      </c>
      <c r="M1682" s="47">
        <f t="shared" si="201"/>
        <v>130.30000000000001</v>
      </c>
      <c r="N1682" s="47">
        <f t="shared" si="202"/>
        <v>130.31</v>
      </c>
      <c r="O1682" s="48">
        <f t="shared" ca="1" si="203"/>
        <v>297169900</v>
      </c>
    </row>
    <row r="1683" spans="1:15" x14ac:dyDescent="0.25">
      <c r="A1683">
        <v>1668</v>
      </c>
      <c r="B1683" s="85">
        <v>39373</v>
      </c>
      <c r="C1683" s="47">
        <v>153.44999999999999</v>
      </c>
      <c r="D1683" s="47">
        <v>154.19</v>
      </c>
      <c r="E1683" s="47">
        <v>153.08000000000001</v>
      </c>
      <c r="F1683" s="47">
        <v>153.69</v>
      </c>
      <c r="G1683" s="48">
        <v>148367500</v>
      </c>
      <c r="H1683" s="47">
        <v>133.81</v>
      </c>
      <c r="I1683" s="51">
        <f t="shared" si="197"/>
        <v>0.87064870843906572</v>
      </c>
      <c r="J1683" s="51">
        <f t="shared" ca="1" si="198"/>
        <v>1</v>
      </c>
      <c r="K1683" s="47">
        <f t="shared" si="199"/>
        <v>133.6</v>
      </c>
      <c r="L1683" s="47">
        <f t="shared" si="200"/>
        <v>134.25</v>
      </c>
      <c r="M1683" s="47">
        <f t="shared" si="201"/>
        <v>133.28</v>
      </c>
      <c r="N1683" s="47">
        <f t="shared" si="202"/>
        <v>133.81</v>
      </c>
      <c r="O1683" s="48">
        <f t="shared" ca="1" si="203"/>
        <v>148367500</v>
      </c>
    </row>
    <row r="1684" spans="1:15" x14ac:dyDescent="0.25">
      <c r="A1684">
        <v>1669</v>
      </c>
      <c r="B1684" s="85">
        <v>39372</v>
      </c>
      <c r="C1684" s="47">
        <v>154.97999999999999</v>
      </c>
      <c r="D1684" s="47">
        <v>155.09</v>
      </c>
      <c r="E1684" s="47">
        <v>152.47</v>
      </c>
      <c r="F1684" s="47">
        <v>154.25</v>
      </c>
      <c r="G1684" s="48">
        <v>216687300</v>
      </c>
      <c r="H1684" s="47">
        <v>134.30000000000001</v>
      </c>
      <c r="I1684" s="51">
        <f t="shared" si="197"/>
        <v>0.87066450567260945</v>
      </c>
      <c r="J1684" s="51">
        <f t="shared" ca="1" si="198"/>
        <v>1</v>
      </c>
      <c r="K1684" s="47">
        <f t="shared" si="199"/>
        <v>134.94</v>
      </c>
      <c r="L1684" s="47">
        <f t="shared" si="200"/>
        <v>135.03</v>
      </c>
      <c r="M1684" s="47">
        <f t="shared" si="201"/>
        <v>132.75</v>
      </c>
      <c r="N1684" s="47">
        <f t="shared" si="202"/>
        <v>134.30000000000001</v>
      </c>
      <c r="O1684" s="48">
        <f t="shared" ca="1" si="203"/>
        <v>216687300</v>
      </c>
    </row>
    <row r="1685" spans="1:15" x14ac:dyDescent="0.25">
      <c r="A1685">
        <v>1670</v>
      </c>
      <c r="B1685" s="85">
        <v>39371</v>
      </c>
      <c r="C1685" s="47">
        <v>154.41</v>
      </c>
      <c r="D1685" s="47">
        <v>154.52000000000001</v>
      </c>
      <c r="E1685" s="47">
        <v>153.47</v>
      </c>
      <c r="F1685" s="47">
        <v>153.78</v>
      </c>
      <c r="G1685" s="48">
        <v>166525700</v>
      </c>
      <c r="H1685" s="47">
        <v>133.88999999999999</v>
      </c>
      <c r="I1685" s="51">
        <f t="shared" si="197"/>
        <v>0.8706593835349199</v>
      </c>
      <c r="J1685" s="51">
        <f t="shared" ca="1" si="198"/>
        <v>1</v>
      </c>
      <c r="K1685" s="47">
        <f t="shared" si="199"/>
        <v>134.44</v>
      </c>
      <c r="L1685" s="47">
        <f t="shared" si="200"/>
        <v>134.53</v>
      </c>
      <c r="M1685" s="47">
        <f t="shared" si="201"/>
        <v>133.62</v>
      </c>
      <c r="N1685" s="47">
        <f t="shared" si="202"/>
        <v>133.88999999999999</v>
      </c>
      <c r="O1685" s="48">
        <f t="shared" ca="1" si="203"/>
        <v>166525700</v>
      </c>
    </row>
    <row r="1686" spans="1:15" x14ac:dyDescent="0.25">
      <c r="A1686">
        <v>1671</v>
      </c>
      <c r="B1686" s="85">
        <v>39370</v>
      </c>
      <c r="C1686" s="47">
        <v>156.27000000000001</v>
      </c>
      <c r="D1686" s="47">
        <v>156.36000000000001</v>
      </c>
      <c r="E1686" s="47">
        <v>153.94</v>
      </c>
      <c r="F1686" s="47">
        <v>155.01</v>
      </c>
      <c r="G1686" s="48">
        <v>161151900</v>
      </c>
      <c r="H1686" s="47">
        <v>134.96</v>
      </c>
      <c r="I1686" s="51">
        <f t="shared" si="197"/>
        <v>0.87065350622540494</v>
      </c>
      <c r="J1686" s="51">
        <f t="shared" ca="1" si="198"/>
        <v>1</v>
      </c>
      <c r="K1686" s="47">
        <f t="shared" si="199"/>
        <v>136.06</v>
      </c>
      <c r="L1686" s="47">
        <f t="shared" si="200"/>
        <v>136.13999999999999</v>
      </c>
      <c r="M1686" s="47">
        <f t="shared" si="201"/>
        <v>134.03</v>
      </c>
      <c r="N1686" s="47">
        <f t="shared" si="202"/>
        <v>134.96</v>
      </c>
      <c r="O1686" s="48">
        <f t="shared" ca="1" si="203"/>
        <v>161151900</v>
      </c>
    </row>
    <row r="1687" spans="1:15" x14ac:dyDescent="0.25">
      <c r="A1687">
        <v>1672</v>
      </c>
      <c r="B1687" s="85">
        <v>39367</v>
      </c>
      <c r="C1687" s="47">
        <v>155.46</v>
      </c>
      <c r="D1687" s="47">
        <v>156.35</v>
      </c>
      <c r="E1687" s="47">
        <v>155.27000000000001</v>
      </c>
      <c r="F1687" s="47">
        <v>156.33000000000001</v>
      </c>
      <c r="G1687" s="48">
        <v>124546700</v>
      </c>
      <c r="H1687" s="47">
        <v>136.11000000000001</v>
      </c>
      <c r="I1687" s="51">
        <f t="shared" si="197"/>
        <v>0.8706582229898292</v>
      </c>
      <c r="J1687" s="51">
        <f t="shared" ca="1" si="198"/>
        <v>1</v>
      </c>
      <c r="K1687" s="47">
        <f t="shared" si="199"/>
        <v>135.35</v>
      </c>
      <c r="L1687" s="47">
        <f t="shared" si="200"/>
        <v>136.13</v>
      </c>
      <c r="M1687" s="47">
        <f t="shared" si="201"/>
        <v>135.19</v>
      </c>
      <c r="N1687" s="47">
        <f t="shared" si="202"/>
        <v>136.11000000000001</v>
      </c>
      <c r="O1687" s="48">
        <f t="shared" ca="1" si="203"/>
        <v>124546700</v>
      </c>
    </row>
    <row r="1688" spans="1:15" x14ac:dyDescent="0.25">
      <c r="A1688">
        <v>1673</v>
      </c>
      <c r="B1688" s="85">
        <v>39366</v>
      </c>
      <c r="C1688" s="47">
        <v>156.93</v>
      </c>
      <c r="D1688" s="47">
        <v>157.52000000000001</v>
      </c>
      <c r="E1688" s="47">
        <v>154.54</v>
      </c>
      <c r="F1688" s="47">
        <v>155.47</v>
      </c>
      <c r="G1688" s="48">
        <v>233529100</v>
      </c>
      <c r="H1688" s="47">
        <v>135.36000000000001</v>
      </c>
      <c r="I1688" s="51">
        <f t="shared" si="197"/>
        <v>0.87065028622885454</v>
      </c>
      <c r="J1688" s="51">
        <f t="shared" ca="1" si="198"/>
        <v>1</v>
      </c>
      <c r="K1688" s="47">
        <f t="shared" si="199"/>
        <v>136.63</v>
      </c>
      <c r="L1688" s="47">
        <f t="shared" si="200"/>
        <v>137.13999999999999</v>
      </c>
      <c r="M1688" s="47">
        <f t="shared" si="201"/>
        <v>134.55000000000001</v>
      </c>
      <c r="N1688" s="47">
        <f t="shared" si="202"/>
        <v>135.36000000000001</v>
      </c>
      <c r="O1688" s="48">
        <f t="shared" ca="1" si="203"/>
        <v>233529100</v>
      </c>
    </row>
    <row r="1689" spans="1:15" x14ac:dyDescent="0.25">
      <c r="A1689">
        <v>1674</v>
      </c>
      <c r="B1689" s="85">
        <v>39365</v>
      </c>
      <c r="C1689" s="47">
        <v>156.04</v>
      </c>
      <c r="D1689" s="47">
        <v>156.44</v>
      </c>
      <c r="E1689" s="47">
        <v>155.41</v>
      </c>
      <c r="F1689" s="47">
        <v>156.22</v>
      </c>
      <c r="G1689" s="48">
        <v>101711100</v>
      </c>
      <c r="H1689" s="47">
        <v>136.02000000000001</v>
      </c>
      <c r="I1689" s="51">
        <f t="shared" si="197"/>
        <v>0.87069517347330694</v>
      </c>
      <c r="J1689" s="51">
        <f t="shared" ca="1" si="198"/>
        <v>1</v>
      </c>
      <c r="K1689" s="47">
        <f t="shared" si="199"/>
        <v>135.86000000000001</v>
      </c>
      <c r="L1689" s="47">
        <f t="shared" si="200"/>
        <v>136.21</v>
      </c>
      <c r="M1689" s="47">
        <f t="shared" si="201"/>
        <v>135.31</v>
      </c>
      <c r="N1689" s="47">
        <f t="shared" si="202"/>
        <v>136.02000000000001</v>
      </c>
      <c r="O1689" s="48">
        <f t="shared" ca="1" si="203"/>
        <v>101711100</v>
      </c>
    </row>
    <row r="1690" spans="1:15" x14ac:dyDescent="0.25">
      <c r="A1690">
        <v>1675</v>
      </c>
      <c r="B1690" s="85">
        <v>39364</v>
      </c>
      <c r="C1690" s="47">
        <v>155.6</v>
      </c>
      <c r="D1690" s="47">
        <v>156.5</v>
      </c>
      <c r="E1690" s="47">
        <v>155.03</v>
      </c>
      <c r="F1690" s="47">
        <v>156.47999999999999</v>
      </c>
      <c r="G1690" s="48">
        <v>94054300</v>
      </c>
      <c r="H1690" s="47">
        <v>136.24</v>
      </c>
      <c r="I1690" s="51">
        <f t="shared" si="197"/>
        <v>0.87065439672801648</v>
      </c>
      <c r="J1690" s="51">
        <f t="shared" ca="1" si="198"/>
        <v>1</v>
      </c>
      <c r="K1690" s="47">
        <f t="shared" si="199"/>
        <v>135.47</v>
      </c>
      <c r="L1690" s="47">
        <f t="shared" si="200"/>
        <v>136.26</v>
      </c>
      <c r="M1690" s="47">
        <f t="shared" si="201"/>
        <v>134.97999999999999</v>
      </c>
      <c r="N1690" s="47">
        <f t="shared" si="202"/>
        <v>136.24</v>
      </c>
      <c r="O1690" s="48">
        <f t="shared" ca="1" si="203"/>
        <v>94054300</v>
      </c>
    </row>
    <row r="1691" spans="1:15" x14ac:dyDescent="0.25">
      <c r="A1691">
        <v>1676</v>
      </c>
      <c r="B1691" s="85">
        <v>39363</v>
      </c>
      <c r="C1691" s="47">
        <v>155.38999999999999</v>
      </c>
      <c r="D1691" s="47">
        <v>155.49</v>
      </c>
      <c r="E1691" s="47">
        <v>154.77000000000001</v>
      </c>
      <c r="F1691" s="47">
        <v>155.02000000000001</v>
      </c>
      <c r="G1691" s="48">
        <v>71280400</v>
      </c>
      <c r="H1691" s="47">
        <v>134.97</v>
      </c>
      <c r="I1691" s="51">
        <f t="shared" si="197"/>
        <v>0.8706618500838601</v>
      </c>
      <c r="J1691" s="51">
        <f t="shared" ca="1" si="198"/>
        <v>1</v>
      </c>
      <c r="K1691" s="47">
        <f t="shared" si="199"/>
        <v>135.29</v>
      </c>
      <c r="L1691" s="47">
        <f t="shared" si="200"/>
        <v>135.38</v>
      </c>
      <c r="M1691" s="47">
        <f t="shared" si="201"/>
        <v>134.75</v>
      </c>
      <c r="N1691" s="47">
        <f t="shared" si="202"/>
        <v>134.97</v>
      </c>
      <c r="O1691" s="48">
        <f t="shared" ca="1" si="203"/>
        <v>71280400</v>
      </c>
    </row>
    <row r="1692" spans="1:15" x14ac:dyDescent="0.25">
      <c r="A1692">
        <v>1677</v>
      </c>
      <c r="B1692" s="85">
        <v>39360</v>
      </c>
      <c r="C1692" s="47">
        <v>155.03</v>
      </c>
      <c r="D1692" s="47">
        <v>156.1</v>
      </c>
      <c r="E1692" s="47">
        <v>154.63</v>
      </c>
      <c r="F1692" s="47">
        <v>155.85</v>
      </c>
      <c r="G1692" s="48">
        <v>134579700</v>
      </c>
      <c r="H1692" s="47">
        <v>135.69</v>
      </c>
      <c r="I1692" s="51">
        <f t="shared" si="197"/>
        <v>0.87064485081809428</v>
      </c>
      <c r="J1692" s="51">
        <f t="shared" ca="1" si="198"/>
        <v>1</v>
      </c>
      <c r="K1692" s="47">
        <f t="shared" si="199"/>
        <v>134.97999999999999</v>
      </c>
      <c r="L1692" s="47">
        <f t="shared" si="200"/>
        <v>135.91</v>
      </c>
      <c r="M1692" s="47">
        <f t="shared" si="201"/>
        <v>134.63</v>
      </c>
      <c r="N1692" s="47">
        <f t="shared" si="202"/>
        <v>135.69</v>
      </c>
      <c r="O1692" s="48">
        <f t="shared" ca="1" si="203"/>
        <v>134579700</v>
      </c>
    </row>
    <row r="1693" spans="1:15" x14ac:dyDescent="0.25">
      <c r="A1693">
        <v>1678</v>
      </c>
      <c r="B1693" s="85">
        <v>39359</v>
      </c>
      <c r="C1693" s="47">
        <v>154.11000000000001</v>
      </c>
      <c r="D1693" s="47">
        <v>154.26</v>
      </c>
      <c r="E1693" s="47">
        <v>153.59</v>
      </c>
      <c r="F1693" s="47">
        <v>154.02000000000001</v>
      </c>
      <c r="G1693" s="48">
        <v>76864400</v>
      </c>
      <c r="H1693" s="47">
        <v>134.1</v>
      </c>
      <c r="I1693" s="51">
        <f t="shared" si="197"/>
        <v>0.87066614725360336</v>
      </c>
      <c r="J1693" s="51">
        <f t="shared" ca="1" si="198"/>
        <v>1</v>
      </c>
      <c r="K1693" s="47">
        <f t="shared" si="199"/>
        <v>134.18</v>
      </c>
      <c r="L1693" s="47">
        <f t="shared" si="200"/>
        <v>134.31</v>
      </c>
      <c r="M1693" s="47">
        <f t="shared" si="201"/>
        <v>133.72999999999999</v>
      </c>
      <c r="N1693" s="47">
        <f t="shared" si="202"/>
        <v>134.1</v>
      </c>
      <c r="O1693" s="48">
        <f t="shared" ca="1" si="203"/>
        <v>76864400</v>
      </c>
    </row>
    <row r="1694" spans="1:15" x14ac:dyDescent="0.25">
      <c r="A1694">
        <v>1679</v>
      </c>
      <c r="B1694" s="85">
        <v>39358</v>
      </c>
      <c r="C1694" s="47">
        <v>153.81</v>
      </c>
      <c r="D1694" s="47">
        <v>154.41</v>
      </c>
      <c r="E1694" s="47">
        <v>153.01</v>
      </c>
      <c r="F1694" s="47">
        <v>153.78</v>
      </c>
      <c r="G1694" s="48">
        <v>119055900</v>
      </c>
      <c r="H1694" s="47">
        <v>133.88999999999999</v>
      </c>
      <c r="I1694" s="51">
        <f t="shared" si="197"/>
        <v>0.8706593835349199</v>
      </c>
      <c r="J1694" s="51">
        <f t="shared" ca="1" si="198"/>
        <v>1</v>
      </c>
      <c r="K1694" s="47">
        <f t="shared" si="199"/>
        <v>133.91999999999999</v>
      </c>
      <c r="L1694" s="47">
        <f t="shared" si="200"/>
        <v>134.44</v>
      </c>
      <c r="M1694" s="47">
        <f t="shared" si="201"/>
        <v>133.22</v>
      </c>
      <c r="N1694" s="47">
        <f t="shared" si="202"/>
        <v>133.88999999999999</v>
      </c>
      <c r="O1694" s="48">
        <f t="shared" ca="1" si="203"/>
        <v>119055900</v>
      </c>
    </row>
    <row r="1695" spans="1:15" x14ac:dyDescent="0.25">
      <c r="A1695">
        <v>1680</v>
      </c>
      <c r="B1695" s="85">
        <v>39357</v>
      </c>
      <c r="C1695" s="47">
        <v>154.61000000000001</v>
      </c>
      <c r="D1695" s="47">
        <v>154.65</v>
      </c>
      <c r="E1695" s="47">
        <v>153.81</v>
      </c>
      <c r="F1695" s="47">
        <v>154.09</v>
      </c>
      <c r="G1695" s="48">
        <v>112978800</v>
      </c>
      <c r="H1695" s="47">
        <v>134.16</v>
      </c>
      <c r="I1695" s="51">
        <f t="shared" si="197"/>
        <v>0.87066000389382825</v>
      </c>
      <c r="J1695" s="51">
        <f t="shared" ca="1" si="198"/>
        <v>1</v>
      </c>
      <c r="K1695" s="47">
        <f t="shared" si="199"/>
        <v>134.61000000000001</v>
      </c>
      <c r="L1695" s="47">
        <f t="shared" si="200"/>
        <v>134.65</v>
      </c>
      <c r="M1695" s="47">
        <f t="shared" si="201"/>
        <v>133.91999999999999</v>
      </c>
      <c r="N1695" s="47">
        <f t="shared" si="202"/>
        <v>134.16</v>
      </c>
      <c r="O1695" s="48">
        <f t="shared" ca="1" si="203"/>
        <v>112978800</v>
      </c>
    </row>
    <row r="1696" spans="1:15" x14ac:dyDescent="0.25">
      <c r="A1696">
        <v>1681</v>
      </c>
      <c r="B1696" s="85">
        <v>39356</v>
      </c>
      <c r="C1696" s="47">
        <v>152.6</v>
      </c>
      <c r="D1696" s="47">
        <v>154.75</v>
      </c>
      <c r="E1696" s="47">
        <v>152.5</v>
      </c>
      <c r="F1696" s="47">
        <v>154.30000000000001</v>
      </c>
      <c r="G1696" s="48">
        <v>148162300</v>
      </c>
      <c r="H1696" s="47">
        <v>134.34</v>
      </c>
      <c r="I1696" s="51">
        <f t="shared" si="197"/>
        <v>0.87064160725858708</v>
      </c>
      <c r="J1696" s="51">
        <f t="shared" ca="1" si="198"/>
        <v>1</v>
      </c>
      <c r="K1696" s="47">
        <f t="shared" si="199"/>
        <v>132.86000000000001</v>
      </c>
      <c r="L1696" s="47">
        <f t="shared" si="200"/>
        <v>134.72999999999999</v>
      </c>
      <c r="M1696" s="47">
        <f t="shared" si="201"/>
        <v>132.77000000000001</v>
      </c>
      <c r="N1696" s="47">
        <f t="shared" si="202"/>
        <v>134.34</v>
      </c>
      <c r="O1696" s="48">
        <f t="shared" ca="1" si="203"/>
        <v>148162300</v>
      </c>
    </row>
    <row r="1697" spans="1:15" x14ac:dyDescent="0.25">
      <c r="A1697">
        <v>1682</v>
      </c>
      <c r="B1697" s="85">
        <v>39353</v>
      </c>
      <c r="C1697" s="47">
        <v>152.85</v>
      </c>
      <c r="D1697" s="47">
        <v>153.19</v>
      </c>
      <c r="E1697" s="47">
        <v>151.97999999999999</v>
      </c>
      <c r="F1697" s="47">
        <v>152.58000000000001</v>
      </c>
      <c r="G1697" s="48">
        <v>133372100</v>
      </c>
      <c r="H1697" s="47">
        <v>132.85</v>
      </c>
      <c r="I1697" s="51">
        <f t="shared" si="197"/>
        <v>0.87069078516188214</v>
      </c>
      <c r="J1697" s="51">
        <f t="shared" ca="1" si="198"/>
        <v>1</v>
      </c>
      <c r="K1697" s="47">
        <f t="shared" si="199"/>
        <v>133.09</v>
      </c>
      <c r="L1697" s="47">
        <f t="shared" si="200"/>
        <v>133.38</v>
      </c>
      <c r="M1697" s="47">
        <f t="shared" si="201"/>
        <v>132.33000000000001</v>
      </c>
      <c r="N1697" s="47">
        <f t="shared" si="202"/>
        <v>132.85</v>
      </c>
      <c r="O1697" s="48">
        <f t="shared" ca="1" si="203"/>
        <v>133372100</v>
      </c>
    </row>
    <row r="1698" spans="1:15" x14ac:dyDescent="0.25">
      <c r="A1698">
        <v>1683</v>
      </c>
      <c r="B1698" s="85">
        <v>39352</v>
      </c>
      <c r="C1698" s="47">
        <v>152.91</v>
      </c>
      <c r="D1698" s="47">
        <v>153.1</v>
      </c>
      <c r="E1698" s="47">
        <v>152.19</v>
      </c>
      <c r="F1698" s="47">
        <v>153.09</v>
      </c>
      <c r="G1698" s="48">
        <v>102713300</v>
      </c>
      <c r="H1698" s="47">
        <v>133.29</v>
      </c>
      <c r="I1698" s="51">
        <f t="shared" si="197"/>
        <v>0.87066431510875952</v>
      </c>
      <c r="J1698" s="51">
        <f t="shared" ca="1" si="198"/>
        <v>1</v>
      </c>
      <c r="K1698" s="47">
        <f t="shared" si="199"/>
        <v>133.13</v>
      </c>
      <c r="L1698" s="47">
        <f t="shared" si="200"/>
        <v>133.30000000000001</v>
      </c>
      <c r="M1698" s="47">
        <f t="shared" si="201"/>
        <v>132.51</v>
      </c>
      <c r="N1698" s="47">
        <f t="shared" si="202"/>
        <v>133.29</v>
      </c>
      <c r="O1698" s="48">
        <f t="shared" ca="1" si="203"/>
        <v>102713300</v>
      </c>
    </row>
    <row r="1699" spans="1:15" x14ac:dyDescent="0.25">
      <c r="A1699">
        <v>1684</v>
      </c>
      <c r="B1699" s="85">
        <v>39351</v>
      </c>
      <c r="C1699" s="47">
        <v>152.25</v>
      </c>
      <c r="D1699" s="47">
        <v>152.77000000000001</v>
      </c>
      <c r="E1699" s="47">
        <v>151.38999999999999</v>
      </c>
      <c r="F1699" s="47">
        <v>152.19</v>
      </c>
      <c r="G1699" s="48">
        <v>135547000</v>
      </c>
      <c r="H1699" s="47">
        <v>132.51</v>
      </c>
      <c r="I1699" s="51">
        <f t="shared" si="197"/>
        <v>0.87068795584466785</v>
      </c>
      <c r="J1699" s="51">
        <f t="shared" ca="1" si="198"/>
        <v>1</v>
      </c>
      <c r="K1699" s="47">
        <f t="shared" si="199"/>
        <v>132.56</v>
      </c>
      <c r="L1699" s="47">
        <f t="shared" si="200"/>
        <v>133.01</v>
      </c>
      <c r="M1699" s="47">
        <f t="shared" si="201"/>
        <v>131.81</v>
      </c>
      <c r="N1699" s="47">
        <f t="shared" si="202"/>
        <v>132.51</v>
      </c>
      <c r="O1699" s="48">
        <f t="shared" ca="1" si="203"/>
        <v>135547000</v>
      </c>
    </row>
    <row r="1700" spans="1:15" x14ac:dyDescent="0.25">
      <c r="A1700">
        <v>1685</v>
      </c>
      <c r="B1700" s="85">
        <v>39350</v>
      </c>
      <c r="C1700" s="47">
        <v>150.81</v>
      </c>
      <c r="D1700" s="47">
        <v>151.66</v>
      </c>
      <c r="E1700" s="47">
        <v>150.47</v>
      </c>
      <c r="F1700" s="47">
        <v>151.38999999999999</v>
      </c>
      <c r="G1700" s="48">
        <v>142289900</v>
      </c>
      <c r="H1700" s="47">
        <v>131.81</v>
      </c>
      <c r="I1700" s="51">
        <f t="shared" si="197"/>
        <v>0.8706651694299492</v>
      </c>
      <c r="J1700" s="51">
        <f t="shared" ca="1" si="198"/>
        <v>1</v>
      </c>
      <c r="K1700" s="47">
        <f t="shared" si="199"/>
        <v>131.31</v>
      </c>
      <c r="L1700" s="47">
        <f t="shared" si="200"/>
        <v>132.05000000000001</v>
      </c>
      <c r="M1700" s="47">
        <f t="shared" si="201"/>
        <v>131.01</v>
      </c>
      <c r="N1700" s="47">
        <f t="shared" si="202"/>
        <v>131.81</v>
      </c>
      <c r="O1700" s="48">
        <f t="shared" ca="1" si="203"/>
        <v>142289900</v>
      </c>
    </row>
    <row r="1701" spans="1:15" x14ac:dyDescent="0.25">
      <c r="A1701">
        <v>1686</v>
      </c>
      <c r="B1701" s="85">
        <v>39349</v>
      </c>
      <c r="C1701" s="47">
        <v>152.41999999999999</v>
      </c>
      <c r="D1701" s="47">
        <v>152.82</v>
      </c>
      <c r="E1701" s="47">
        <v>151.36000000000001</v>
      </c>
      <c r="F1701" s="47">
        <v>151.69</v>
      </c>
      <c r="G1701" s="48">
        <v>139450200</v>
      </c>
      <c r="H1701" s="47">
        <v>132.07</v>
      </c>
      <c r="I1701" s="51">
        <f t="shared" si="197"/>
        <v>0.87065726152020562</v>
      </c>
      <c r="J1701" s="51">
        <f t="shared" ca="1" si="198"/>
        <v>1</v>
      </c>
      <c r="K1701" s="47">
        <f t="shared" si="199"/>
        <v>132.71</v>
      </c>
      <c r="L1701" s="47">
        <f t="shared" si="200"/>
        <v>133.05000000000001</v>
      </c>
      <c r="M1701" s="47">
        <f t="shared" si="201"/>
        <v>131.78</v>
      </c>
      <c r="N1701" s="47">
        <f t="shared" si="202"/>
        <v>132.07</v>
      </c>
      <c r="O1701" s="48">
        <f t="shared" ca="1" si="203"/>
        <v>139450200</v>
      </c>
    </row>
    <row r="1702" spans="1:15" x14ac:dyDescent="0.25">
      <c r="A1702">
        <v>1687</v>
      </c>
      <c r="B1702" s="85">
        <v>39346</v>
      </c>
      <c r="C1702" s="47">
        <v>152.71</v>
      </c>
      <c r="D1702" s="47">
        <v>153.12</v>
      </c>
      <c r="E1702" s="47">
        <v>151.74</v>
      </c>
      <c r="F1702" s="47">
        <v>151.97</v>
      </c>
      <c r="G1702" s="48">
        <v>141457500</v>
      </c>
      <c r="H1702" s="47">
        <v>132.32</v>
      </c>
      <c r="I1702" s="51">
        <f t="shared" si="197"/>
        <v>0.87069816411133771</v>
      </c>
      <c r="J1702" s="51">
        <f t="shared" ca="1" si="198"/>
        <v>1</v>
      </c>
      <c r="K1702" s="47">
        <f t="shared" si="199"/>
        <v>132.96</v>
      </c>
      <c r="L1702" s="47">
        <f t="shared" si="200"/>
        <v>133.32</v>
      </c>
      <c r="M1702" s="47">
        <f t="shared" si="201"/>
        <v>132.12</v>
      </c>
      <c r="N1702" s="47">
        <f t="shared" si="202"/>
        <v>132.32</v>
      </c>
      <c r="O1702" s="48">
        <f t="shared" ca="1" si="203"/>
        <v>141457500</v>
      </c>
    </row>
    <row r="1703" spans="1:15" x14ac:dyDescent="0.25">
      <c r="A1703">
        <v>1688</v>
      </c>
      <c r="B1703" s="85">
        <v>39345</v>
      </c>
      <c r="C1703" s="47">
        <v>153.34</v>
      </c>
      <c r="D1703" s="47">
        <v>153.43</v>
      </c>
      <c r="E1703" s="47">
        <v>152.11000000000001</v>
      </c>
      <c r="F1703" s="47">
        <v>152.28</v>
      </c>
      <c r="G1703" s="48">
        <v>175186800</v>
      </c>
      <c r="H1703" s="47">
        <v>131.96</v>
      </c>
      <c r="I1703" s="51">
        <f t="shared" si="197"/>
        <v>0.86656159705805103</v>
      </c>
      <c r="J1703" s="51">
        <f t="shared" ca="1" si="198"/>
        <v>1</v>
      </c>
      <c r="K1703" s="47">
        <f t="shared" si="199"/>
        <v>132.88</v>
      </c>
      <c r="L1703" s="47">
        <f t="shared" si="200"/>
        <v>132.96</v>
      </c>
      <c r="M1703" s="47">
        <f t="shared" si="201"/>
        <v>131.81</v>
      </c>
      <c r="N1703" s="47">
        <f t="shared" si="202"/>
        <v>131.96</v>
      </c>
      <c r="O1703" s="48">
        <f t="shared" ca="1" si="203"/>
        <v>175186800</v>
      </c>
    </row>
    <row r="1704" spans="1:15" x14ac:dyDescent="0.25">
      <c r="A1704">
        <v>1689</v>
      </c>
      <c r="B1704" s="85">
        <v>39344</v>
      </c>
      <c r="C1704" s="47">
        <v>153.41</v>
      </c>
      <c r="D1704" s="47">
        <v>154.38999999999999</v>
      </c>
      <c r="E1704" s="47">
        <v>152.71</v>
      </c>
      <c r="F1704" s="47">
        <v>153.36000000000001</v>
      </c>
      <c r="G1704" s="48">
        <v>193779900</v>
      </c>
      <c r="H1704" s="47">
        <v>132.9</v>
      </c>
      <c r="I1704" s="51">
        <f t="shared" si="197"/>
        <v>0.86658841940532072</v>
      </c>
      <c r="J1704" s="51">
        <f t="shared" ca="1" si="198"/>
        <v>1</v>
      </c>
      <c r="K1704" s="47">
        <f t="shared" si="199"/>
        <v>132.94</v>
      </c>
      <c r="L1704" s="47">
        <f t="shared" si="200"/>
        <v>133.79</v>
      </c>
      <c r="M1704" s="47">
        <f t="shared" si="201"/>
        <v>132.34</v>
      </c>
      <c r="N1704" s="47">
        <f t="shared" si="202"/>
        <v>132.9</v>
      </c>
      <c r="O1704" s="48">
        <f t="shared" ca="1" si="203"/>
        <v>193779900</v>
      </c>
    </row>
    <row r="1705" spans="1:15" x14ac:dyDescent="0.25">
      <c r="A1705">
        <v>1690</v>
      </c>
      <c r="B1705" s="85">
        <v>39343</v>
      </c>
      <c r="C1705" s="47">
        <v>148.83000000000001</v>
      </c>
      <c r="D1705" s="47">
        <v>152.5</v>
      </c>
      <c r="E1705" s="47">
        <v>148.13</v>
      </c>
      <c r="F1705" s="47">
        <v>152.46</v>
      </c>
      <c r="G1705" s="48">
        <v>263759500</v>
      </c>
      <c r="H1705" s="47">
        <v>132.12</v>
      </c>
      <c r="I1705" s="51">
        <f t="shared" si="197"/>
        <v>0.86658795749704842</v>
      </c>
      <c r="J1705" s="51">
        <f t="shared" ca="1" si="198"/>
        <v>1</v>
      </c>
      <c r="K1705" s="47">
        <f t="shared" si="199"/>
        <v>128.97</v>
      </c>
      <c r="L1705" s="47">
        <f t="shared" si="200"/>
        <v>132.15</v>
      </c>
      <c r="M1705" s="47">
        <f t="shared" si="201"/>
        <v>128.37</v>
      </c>
      <c r="N1705" s="47">
        <f t="shared" si="202"/>
        <v>132.12</v>
      </c>
      <c r="O1705" s="48">
        <f t="shared" ca="1" si="203"/>
        <v>263759500</v>
      </c>
    </row>
    <row r="1706" spans="1:15" x14ac:dyDescent="0.25">
      <c r="A1706">
        <v>1691</v>
      </c>
      <c r="B1706" s="85">
        <v>39342</v>
      </c>
      <c r="C1706" s="47">
        <v>148.31</v>
      </c>
      <c r="D1706" s="47">
        <v>148.65</v>
      </c>
      <c r="E1706" s="47">
        <v>147.63</v>
      </c>
      <c r="F1706" s="47">
        <v>148.1</v>
      </c>
      <c r="G1706" s="48">
        <v>109870800</v>
      </c>
      <c r="H1706" s="47">
        <v>128.34</v>
      </c>
      <c r="I1706" s="51">
        <f t="shared" si="197"/>
        <v>0.8665766374071574</v>
      </c>
      <c r="J1706" s="51">
        <f t="shared" ca="1" si="198"/>
        <v>1</v>
      </c>
      <c r="K1706" s="47">
        <f t="shared" si="199"/>
        <v>128.52000000000001</v>
      </c>
      <c r="L1706" s="47">
        <f t="shared" si="200"/>
        <v>128.82</v>
      </c>
      <c r="M1706" s="47">
        <f t="shared" si="201"/>
        <v>127.93</v>
      </c>
      <c r="N1706" s="47">
        <f t="shared" si="202"/>
        <v>128.34</v>
      </c>
      <c r="O1706" s="48">
        <f t="shared" ca="1" si="203"/>
        <v>109870800</v>
      </c>
    </row>
    <row r="1707" spans="1:15" x14ac:dyDescent="0.25">
      <c r="A1707">
        <v>1692</v>
      </c>
      <c r="B1707" s="85">
        <v>39339</v>
      </c>
      <c r="C1707" s="47">
        <v>147.96</v>
      </c>
      <c r="D1707" s="47">
        <v>149.09</v>
      </c>
      <c r="E1707" s="47">
        <v>147.74</v>
      </c>
      <c r="F1707" s="47">
        <v>148.9</v>
      </c>
      <c r="G1707" s="48">
        <v>121911000</v>
      </c>
      <c r="H1707" s="47">
        <v>129.03</v>
      </c>
      <c r="I1707" s="51">
        <f t="shared" si="197"/>
        <v>0.86655473472128941</v>
      </c>
      <c r="J1707" s="51">
        <f t="shared" ca="1" si="198"/>
        <v>1</v>
      </c>
      <c r="K1707" s="47">
        <f t="shared" si="199"/>
        <v>128.22</v>
      </c>
      <c r="L1707" s="47">
        <f t="shared" si="200"/>
        <v>129.19</v>
      </c>
      <c r="M1707" s="47">
        <f t="shared" si="201"/>
        <v>128.02000000000001</v>
      </c>
      <c r="N1707" s="47">
        <f t="shared" si="202"/>
        <v>129.03</v>
      </c>
      <c r="O1707" s="48">
        <f t="shared" ca="1" si="203"/>
        <v>121911000</v>
      </c>
    </row>
    <row r="1708" spans="1:15" x14ac:dyDescent="0.25">
      <c r="A1708">
        <v>1693</v>
      </c>
      <c r="B1708" s="85">
        <v>39338</v>
      </c>
      <c r="C1708" s="47">
        <v>148.55000000000001</v>
      </c>
      <c r="D1708" s="47">
        <v>149.44999999999999</v>
      </c>
      <c r="E1708" s="47">
        <v>148.19999999999999</v>
      </c>
      <c r="F1708" s="47">
        <v>148.91</v>
      </c>
      <c r="G1708" s="48">
        <v>154079000</v>
      </c>
      <c r="H1708" s="47">
        <v>129.04</v>
      </c>
      <c r="I1708" s="51">
        <f t="shared" si="197"/>
        <v>0.86656369619233087</v>
      </c>
      <c r="J1708" s="51">
        <f t="shared" ca="1" si="198"/>
        <v>1</v>
      </c>
      <c r="K1708" s="47">
        <f t="shared" si="199"/>
        <v>128.72999999999999</v>
      </c>
      <c r="L1708" s="47">
        <f t="shared" si="200"/>
        <v>129.51</v>
      </c>
      <c r="M1708" s="47">
        <f t="shared" si="201"/>
        <v>128.41999999999999</v>
      </c>
      <c r="N1708" s="47">
        <f t="shared" si="202"/>
        <v>129.04</v>
      </c>
      <c r="O1708" s="48">
        <f t="shared" ca="1" si="203"/>
        <v>154079000</v>
      </c>
    </row>
    <row r="1709" spans="1:15" x14ac:dyDescent="0.25">
      <c r="A1709">
        <v>1694</v>
      </c>
      <c r="B1709" s="85">
        <v>39337</v>
      </c>
      <c r="C1709" s="47">
        <v>147.29</v>
      </c>
      <c r="D1709" s="47">
        <v>148.44</v>
      </c>
      <c r="E1709" s="47">
        <v>146.97999999999999</v>
      </c>
      <c r="F1709" s="47">
        <v>147.87</v>
      </c>
      <c r="G1709" s="48">
        <v>149554600</v>
      </c>
      <c r="H1709" s="47">
        <v>128.13999999999999</v>
      </c>
      <c r="I1709" s="51">
        <f t="shared" si="197"/>
        <v>0.86657198890917686</v>
      </c>
      <c r="J1709" s="51">
        <f t="shared" ca="1" si="198"/>
        <v>1</v>
      </c>
      <c r="K1709" s="47">
        <f t="shared" si="199"/>
        <v>127.64</v>
      </c>
      <c r="L1709" s="47">
        <f t="shared" si="200"/>
        <v>128.63</v>
      </c>
      <c r="M1709" s="47">
        <f t="shared" si="201"/>
        <v>127.37</v>
      </c>
      <c r="N1709" s="47">
        <f t="shared" si="202"/>
        <v>128.13999999999999</v>
      </c>
      <c r="O1709" s="48">
        <f t="shared" ca="1" si="203"/>
        <v>149554600</v>
      </c>
    </row>
    <row r="1710" spans="1:15" x14ac:dyDescent="0.25">
      <c r="A1710">
        <v>1695</v>
      </c>
      <c r="B1710" s="85">
        <v>39336</v>
      </c>
      <c r="C1710" s="47">
        <v>146.24</v>
      </c>
      <c r="D1710" s="47">
        <v>147.69999999999999</v>
      </c>
      <c r="E1710" s="47">
        <v>146.13</v>
      </c>
      <c r="F1710" s="47">
        <v>147.49</v>
      </c>
      <c r="G1710" s="48">
        <v>162081900</v>
      </c>
      <c r="H1710" s="47">
        <v>127.81</v>
      </c>
      <c r="I1710" s="51">
        <f t="shared" si="197"/>
        <v>0.86656722489660309</v>
      </c>
      <c r="J1710" s="51">
        <f t="shared" ca="1" si="198"/>
        <v>1</v>
      </c>
      <c r="K1710" s="47">
        <f t="shared" si="199"/>
        <v>126.73</v>
      </c>
      <c r="L1710" s="47">
        <f t="shared" si="200"/>
        <v>127.99</v>
      </c>
      <c r="M1710" s="47">
        <f t="shared" si="201"/>
        <v>126.63</v>
      </c>
      <c r="N1710" s="47">
        <f t="shared" si="202"/>
        <v>127.81</v>
      </c>
      <c r="O1710" s="48">
        <f t="shared" ca="1" si="203"/>
        <v>162081900</v>
      </c>
    </row>
    <row r="1711" spans="1:15" x14ac:dyDescent="0.25">
      <c r="A1711">
        <v>1696</v>
      </c>
      <c r="B1711" s="85">
        <v>39335</v>
      </c>
      <c r="C1711" s="47">
        <v>146.52000000000001</v>
      </c>
      <c r="D1711" s="47">
        <v>146.72</v>
      </c>
      <c r="E1711" s="47">
        <v>144.33000000000001</v>
      </c>
      <c r="F1711" s="47">
        <v>145.79</v>
      </c>
      <c r="G1711" s="48">
        <v>192305900</v>
      </c>
      <c r="H1711" s="47">
        <v>126.34</v>
      </c>
      <c r="I1711" s="51">
        <f t="shared" si="197"/>
        <v>0.86658892928184383</v>
      </c>
      <c r="J1711" s="51">
        <f t="shared" ca="1" si="198"/>
        <v>1</v>
      </c>
      <c r="K1711" s="47">
        <f t="shared" si="199"/>
        <v>126.97</v>
      </c>
      <c r="L1711" s="47">
        <f t="shared" si="200"/>
        <v>127.15</v>
      </c>
      <c r="M1711" s="47">
        <f t="shared" si="201"/>
        <v>125.07</v>
      </c>
      <c r="N1711" s="47">
        <f t="shared" si="202"/>
        <v>126.34</v>
      </c>
      <c r="O1711" s="48">
        <f t="shared" ca="1" si="203"/>
        <v>192305900</v>
      </c>
    </row>
    <row r="1712" spans="1:15" x14ac:dyDescent="0.25">
      <c r="A1712">
        <v>1697</v>
      </c>
      <c r="B1712" s="85">
        <v>39332</v>
      </c>
      <c r="C1712" s="47">
        <v>146.47999999999999</v>
      </c>
      <c r="D1712" s="47">
        <v>146.88999999999999</v>
      </c>
      <c r="E1712" s="47">
        <v>145.26</v>
      </c>
      <c r="F1712" s="47">
        <v>146.07</v>
      </c>
      <c r="G1712" s="48">
        <v>235447600</v>
      </c>
      <c r="H1712" s="47">
        <v>126.58</v>
      </c>
      <c r="I1712" s="51">
        <f t="shared" si="197"/>
        <v>0.86657082220853021</v>
      </c>
      <c r="J1712" s="51">
        <f t="shared" ca="1" si="198"/>
        <v>1</v>
      </c>
      <c r="K1712" s="47">
        <f t="shared" si="199"/>
        <v>126.94</v>
      </c>
      <c r="L1712" s="47">
        <f t="shared" si="200"/>
        <v>127.29</v>
      </c>
      <c r="M1712" s="47">
        <f t="shared" si="201"/>
        <v>125.88</v>
      </c>
      <c r="N1712" s="47">
        <f t="shared" si="202"/>
        <v>126.58</v>
      </c>
      <c r="O1712" s="48">
        <f t="shared" ca="1" si="203"/>
        <v>235447600</v>
      </c>
    </row>
    <row r="1713" spans="1:15" x14ac:dyDescent="0.25">
      <c r="A1713">
        <v>1698</v>
      </c>
      <c r="B1713" s="85">
        <v>39331</v>
      </c>
      <c r="C1713" s="47">
        <v>147.94999999999999</v>
      </c>
      <c r="D1713" s="47">
        <v>148.61000000000001</v>
      </c>
      <c r="E1713" s="47">
        <v>147.12</v>
      </c>
      <c r="F1713" s="47">
        <v>148.13</v>
      </c>
      <c r="G1713" s="48">
        <v>127878400</v>
      </c>
      <c r="H1713" s="47">
        <v>128.36000000000001</v>
      </c>
      <c r="I1713" s="51">
        <f t="shared" si="197"/>
        <v>0.86653615067845824</v>
      </c>
      <c r="J1713" s="51">
        <f t="shared" ca="1" si="198"/>
        <v>1</v>
      </c>
      <c r="K1713" s="47">
        <f t="shared" si="199"/>
        <v>128.19999999999999</v>
      </c>
      <c r="L1713" s="47">
        <f t="shared" si="200"/>
        <v>128.78</v>
      </c>
      <c r="M1713" s="47">
        <f t="shared" si="201"/>
        <v>127.48</v>
      </c>
      <c r="N1713" s="47">
        <f t="shared" si="202"/>
        <v>128.36000000000001</v>
      </c>
      <c r="O1713" s="48">
        <f t="shared" ca="1" si="203"/>
        <v>127878400</v>
      </c>
    </row>
    <row r="1714" spans="1:15" x14ac:dyDescent="0.25">
      <c r="A1714">
        <v>1699</v>
      </c>
      <c r="B1714" s="85">
        <v>39330</v>
      </c>
      <c r="C1714" s="47">
        <v>148.19999999999999</v>
      </c>
      <c r="D1714" s="47">
        <v>148.36000000000001</v>
      </c>
      <c r="E1714" s="47">
        <v>147</v>
      </c>
      <c r="F1714" s="47">
        <v>147.79</v>
      </c>
      <c r="G1714" s="48">
        <v>166261800</v>
      </c>
      <c r="H1714" s="47">
        <v>128.07</v>
      </c>
      <c r="I1714" s="51">
        <f t="shared" si="197"/>
        <v>0.86656742675417819</v>
      </c>
      <c r="J1714" s="51">
        <f t="shared" ca="1" si="198"/>
        <v>1</v>
      </c>
      <c r="K1714" s="47">
        <f t="shared" si="199"/>
        <v>128.43</v>
      </c>
      <c r="L1714" s="47">
        <f t="shared" si="200"/>
        <v>128.56</v>
      </c>
      <c r="M1714" s="47">
        <f t="shared" si="201"/>
        <v>127.39</v>
      </c>
      <c r="N1714" s="47">
        <f t="shared" si="202"/>
        <v>128.07</v>
      </c>
      <c r="O1714" s="48">
        <f t="shared" ca="1" si="203"/>
        <v>166261800</v>
      </c>
    </row>
    <row r="1715" spans="1:15" x14ac:dyDescent="0.25">
      <c r="A1715">
        <v>1700</v>
      </c>
      <c r="B1715" s="85">
        <v>39329</v>
      </c>
      <c r="C1715" s="47">
        <v>147.44999999999999</v>
      </c>
      <c r="D1715" s="47">
        <v>149.97999999999999</v>
      </c>
      <c r="E1715" s="47">
        <v>147.4</v>
      </c>
      <c r="F1715" s="47">
        <v>149.08000000000001</v>
      </c>
      <c r="G1715" s="48">
        <v>120062000</v>
      </c>
      <c r="H1715" s="47">
        <v>129.19</v>
      </c>
      <c r="I1715" s="51">
        <f t="shared" si="197"/>
        <v>0.86658170110008037</v>
      </c>
      <c r="J1715" s="51">
        <f t="shared" ca="1" si="198"/>
        <v>1</v>
      </c>
      <c r="K1715" s="47">
        <f t="shared" si="199"/>
        <v>127.78</v>
      </c>
      <c r="L1715" s="47">
        <f t="shared" si="200"/>
        <v>129.97</v>
      </c>
      <c r="M1715" s="47">
        <f t="shared" si="201"/>
        <v>127.73</v>
      </c>
      <c r="N1715" s="47">
        <f t="shared" si="202"/>
        <v>129.19</v>
      </c>
      <c r="O1715" s="48">
        <f t="shared" ca="1" si="203"/>
        <v>120062000</v>
      </c>
    </row>
    <row r="1716" spans="1:15" x14ac:dyDescent="0.25">
      <c r="A1716">
        <v>1701</v>
      </c>
      <c r="B1716" s="85">
        <v>39325</v>
      </c>
      <c r="C1716" s="47">
        <v>147.65</v>
      </c>
      <c r="D1716" s="47">
        <v>148.5</v>
      </c>
      <c r="E1716" s="47">
        <v>146.83000000000001</v>
      </c>
      <c r="F1716" s="47">
        <v>147.59</v>
      </c>
      <c r="G1716" s="48">
        <v>185477500</v>
      </c>
      <c r="H1716" s="47">
        <v>127.9</v>
      </c>
      <c r="I1716" s="51">
        <f t="shared" si="197"/>
        <v>0.866589877362965</v>
      </c>
      <c r="J1716" s="51">
        <f t="shared" ca="1" si="198"/>
        <v>1</v>
      </c>
      <c r="K1716" s="47">
        <f t="shared" si="199"/>
        <v>127.95</v>
      </c>
      <c r="L1716" s="47">
        <f t="shared" si="200"/>
        <v>128.69</v>
      </c>
      <c r="M1716" s="47">
        <f t="shared" si="201"/>
        <v>127.24</v>
      </c>
      <c r="N1716" s="47">
        <f t="shared" si="202"/>
        <v>127.9</v>
      </c>
      <c r="O1716" s="48">
        <f t="shared" ca="1" si="203"/>
        <v>185477500</v>
      </c>
    </row>
    <row r="1717" spans="1:15" x14ac:dyDescent="0.25">
      <c r="A1717">
        <v>1702</v>
      </c>
      <c r="B1717" s="85">
        <v>39324</v>
      </c>
      <c r="C1717" s="47">
        <v>145.44999999999999</v>
      </c>
      <c r="D1717" s="47">
        <v>147.19</v>
      </c>
      <c r="E1717" s="47">
        <v>145.31</v>
      </c>
      <c r="F1717" s="47">
        <v>146.15</v>
      </c>
      <c r="G1717" s="48">
        <v>191817300</v>
      </c>
      <c r="H1717" s="47">
        <v>126.65</v>
      </c>
      <c r="I1717" s="51">
        <f t="shared" si="197"/>
        <v>0.86657543619568933</v>
      </c>
      <c r="J1717" s="51">
        <f t="shared" ca="1" si="198"/>
        <v>1</v>
      </c>
      <c r="K1717" s="47">
        <f t="shared" si="199"/>
        <v>126.04</v>
      </c>
      <c r="L1717" s="47">
        <f t="shared" si="200"/>
        <v>127.55</v>
      </c>
      <c r="M1717" s="47">
        <f t="shared" si="201"/>
        <v>125.92</v>
      </c>
      <c r="N1717" s="47">
        <f t="shared" si="202"/>
        <v>126.65</v>
      </c>
      <c r="O1717" s="48">
        <f t="shared" ca="1" si="203"/>
        <v>191817300</v>
      </c>
    </row>
    <row r="1718" spans="1:15" x14ac:dyDescent="0.25">
      <c r="A1718">
        <v>1703</v>
      </c>
      <c r="B1718" s="85">
        <v>39323</v>
      </c>
      <c r="C1718" s="47">
        <v>144.37</v>
      </c>
      <c r="D1718" s="47">
        <v>146.74</v>
      </c>
      <c r="E1718" s="47">
        <v>143.96</v>
      </c>
      <c r="F1718" s="47">
        <v>146.54</v>
      </c>
      <c r="G1718" s="48">
        <v>207654200</v>
      </c>
      <c r="H1718" s="47">
        <v>126.99</v>
      </c>
      <c r="I1718" s="51">
        <f t="shared" si="197"/>
        <v>0.86658932714617165</v>
      </c>
      <c r="J1718" s="51">
        <f t="shared" ca="1" si="198"/>
        <v>1</v>
      </c>
      <c r="K1718" s="47">
        <f t="shared" si="199"/>
        <v>125.11</v>
      </c>
      <c r="L1718" s="47">
        <f t="shared" si="200"/>
        <v>127.16</v>
      </c>
      <c r="M1718" s="47">
        <f t="shared" si="201"/>
        <v>124.75</v>
      </c>
      <c r="N1718" s="47">
        <f t="shared" si="202"/>
        <v>126.99</v>
      </c>
      <c r="O1718" s="48">
        <f t="shared" ca="1" si="203"/>
        <v>207654200</v>
      </c>
    </row>
    <row r="1719" spans="1:15" x14ac:dyDescent="0.25">
      <c r="A1719">
        <v>1704</v>
      </c>
      <c r="B1719" s="85">
        <v>39322</v>
      </c>
      <c r="C1719" s="47">
        <v>146.16</v>
      </c>
      <c r="D1719" s="47">
        <v>146.25</v>
      </c>
      <c r="E1719" s="47">
        <v>143.46</v>
      </c>
      <c r="F1719" s="47">
        <v>143.72</v>
      </c>
      <c r="G1719" s="48">
        <v>219790700</v>
      </c>
      <c r="H1719" s="47">
        <v>124.54</v>
      </c>
      <c r="I1719" s="51">
        <f t="shared" si="197"/>
        <v>0.86654606178680771</v>
      </c>
      <c r="J1719" s="51">
        <f t="shared" ca="1" si="198"/>
        <v>1</v>
      </c>
      <c r="K1719" s="47">
        <f t="shared" si="199"/>
        <v>126.65</v>
      </c>
      <c r="L1719" s="47">
        <f t="shared" si="200"/>
        <v>126.73</v>
      </c>
      <c r="M1719" s="47">
        <f t="shared" si="201"/>
        <v>124.31</v>
      </c>
      <c r="N1719" s="47">
        <f t="shared" si="202"/>
        <v>124.54</v>
      </c>
      <c r="O1719" s="48">
        <f t="shared" ca="1" si="203"/>
        <v>219790700</v>
      </c>
    </row>
    <row r="1720" spans="1:15" x14ac:dyDescent="0.25">
      <c r="A1720">
        <v>1705</v>
      </c>
      <c r="B1720" s="85">
        <v>39321</v>
      </c>
      <c r="C1720" s="47">
        <v>147.85</v>
      </c>
      <c r="D1720" s="47">
        <v>148.33000000000001</v>
      </c>
      <c r="E1720" s="47">
        <v>146.72999999999999</v>
      </c>
      <c r="F1720" s="47">
        <v>146.94999999999999</v>
      </c>
      <c r="G1720" s="48">
        <v>113024300</v>
      </c>
      <c r="H1720" s="47">
        <v>127.34</v>
      </c>
      <c r="I1720" s="51">
        <f t="shared" si="197"/>
        <v>0.86655324940455947</v>
      </c>
      <c r="J1720" s="51">
        <f t="shared" ca="1" si="198"/>
        <v>1</v>
      </c>
      <c r="K1720" s="47">
        <f t="shared" si="199"/>
        <v>128.12</v>
      </c>
      <c r="L1720" s="47">
        <f t="shared" si="200"/>
        <v>128.54</v>
      </c>
      <c r="M1720" s="47">
        <f t="shared" si="201"/>
        <v>127.15</v>
      </c>
      <c r="N1720" s="47">
        <f t="shared" si="202"/>
        <v>127.34</v>
      </c>
      <c r="O1720" s="48">
        <f t="shared" ca="1" si="203"/>
        <v>113024300</v>
      </c>
    </row>
    <row r="1721" spans="1:15" x14ac:dyDescent="0.25">
      <c r="A1721">
        <v>1706</v>
      </c>
      <c r="B1721" s="85">
        <v>39318</v>
      </c>
      <c r="C1721" s="47">
        <v>146.47999999999999</v>
      </c>
      <c r="D1721" s="47">
        <v>148.33000000000001</v>
      </c>
      <c r="E1721" s="47">
        <v>146.28</v>
      </c>
      <c r="F1721" s="47">
        <v>148.33000000000001</v>
      </c>
      <c r="G1721" s="48">
        <v>128901900</v>
      </c>
      <c r="H1721" s="47">
        <v>128.54</v>
      </c>
      <c r="I1721" s="51">
        <f t="shared" si="197"/>
        <v>0.8665812714892468</v>
      </c>
      <c r="J1721" s="51">
        <f t="shared" ca="1" si="198"/>
        <v>1</v>
      </c>
      <c r="K1721" s="47">
        <f t="shared" si="199"/>
        <v>126.94</v>
      </c>
      <c r="L1721" s="47">
        <f t="shared" si="200"/>
        <v>128.54</v>
      </c>
      <c r="M1721" s="47">
        <f t="shared" si="201"/>
        <v>126.76</v>
      </c>
      <c r="N1721" s="47">
        <f t="shared" si="202"/>
        <v>128.54</v>
      </c>
      <c r="O1721" s="48">
        <f t="shared" ca="1" si="203"/>
        <v>128901900</v>
      </c>
    </row>
    <row r="1722" spans="1:15" x14ac:dyDescent="0.25">
      <c r="A1722">
        <v>1707</v>
      </c>
      <c r="B1722" s="85">
        <v>39317</v>
      </c>
      <c r="C1722" s="47">
        <v>147.34</v>
      </c>
      <c r="D1722" s="47">
        <v>147.65</v>
      </c>
      <c r="E1722" s="47">
        <v>145.61000000000001</v>
      </c>
      <c r="F1722" s="47">
        <v>146.52000000000001</v>
      </c>
      <c r="G1722" s="48">
        <v>203915300</v>
      </c>
      <c r="H1722" s="47">
        <v>126.97</v>
      </c>
      <c r="I1722" s="51">
        <f t="shared" si="197"/>
        <v>0.86657111657111652</v>
      </c>
      <c r="J1722" s="51">
        <f t="shared" ca="1" si="198"/>
        <v>1</v>
      </c>
      <c r="K1722" s="47">
        <f t="shared" si="199"/>
        <v>127.68</v>
      </c>
      <c r="L1722" s="47">
        <f t="shared" si="200"/>
        <v>127.95</v>
      </c>
      <c r="M1722" s="47">
        <f t="shared" si="201"/>
        <v>126.18</v>
      </c>
      <c r="N1722" s="47">
        <f t="shared" si="202"/>
        <v>126.97</v>
      </c>
      <c r="O1722" s="48">
        <f t="shared" ca="1" si="203"/>
        <v>203915300</v>
      </c>
    </row>
    <row r="1723" spans="1:15" x14ac:dyDescent="0.25">
      <c r="A1723">
        <v>1708</v>
      </c>
      <c r="B1723" s="85">
        <v>39316</v>
      </c>
      <c r="C1723" s="47">
        <v>146.01</v>
      </c>
      <c r="D1723" s="47">
        <v>146.80000000000001</v>
      </c>
      <c r="E1723" s="47">
        <v>145.33000000000001</v>
      </c>
      <c r="F1723" s="47">
        <v>146.65</v>
      </c>
      <c r="G1723" s="48">
        <v>173156700</v>
      </c>
      <c r="H1723" s="47">
        <v>127.08</v>
      </c>
      <c r="I1723" s="51">
        <f t="shared" si="197"/>
        <v>0.86655301738833956</v>
      </c>
      <c r="J1723" s="51">
        <f t="shared" ca="1" si="198"/>
        <v>1</v>
      </c>
      <c r="K1723" s="47">
        <f t="shared" si="199"/>
        <v>126.53</v>
      </c>
      <c r="L1723" s="47">
        <f t="shared" si="200"/>
        <v>127.21</v>
      </c>
      <c r="M1723" s="47">
        <f t="shared" si="201"/>
        <v>125.94</v>
      </c>
      <c r="N1723" s="47">
        <f t="shared" si="202"/>
        <v>127.08</v>
      </c>
      <c r="O1723" s="48">
        <f t="shared" ca="1" si="203"/>
        <v>173156700</v>
      </c>
    </row>
    <row r="1724" spans="1:15" x14ac:dyDescent="0.25">
      <c r="A1724">
        <v>1709</v>
      </c>
      <c r="B1724" s="85">
        <v>39315</v>
      </c>
      <c r="C1724" s="47">
        <v>144.6</v>
      </c>
      <c r="D1724" s="47">
        <v>145.97</v>
      </c>
      <c r="E1724" s="47">
        <v>144.13999999999999</v>
      </c>
      <c r="F1724" s="47">
        <v>144.93</v>
      </c>
      <c r="G1724" s="48">
        <v>157066400</v>
      </c>
      <c r="H1724" s="47">
        <v>125.59</v>
      </c>
      <c r="I1724" s="51">
        <f t="shared" si="197"/>
        <v>0.8665562685434347</v>
      </c>
      <c r="J1724" s="51">
        <f t="shared" ca="1" si="198"/>
        <v>1</v>
      </c>
      <c r="K1724" s="47">
        <f t="shared" si="199"/>
        <v>125.3</v>
      </c>
      <c r="L1724" s="47">
        <f t="shared" si="200"/>
        <v>126.49</v>
      </c>
      <c r="M1724" s="47">
        <f t="shared" si="201"/>
        <v>124.91</v>
      </c>
      <c r="N1724" s="47">
        <f t="shared" si="202"/>
        <v>125.59</v>
      </c>
      <c r="O1724" s="48">
        <f t="shared" ca="1" si="203"/>
        <v>157066400</v>
      </c>
    </row>
    <row r="1725" spans="1:15" x14ac:dyDescent="0.25">
      <c r="A1725">
        <v>1710</v>
      </c>
      <c r="B1725" s="85">
        <v>39314</v>
      </c>
      <c r="C1725" s="47">
        <v>145.16999999999999</v>
      </c>
      <c r="D1725" s="47">
        <v>145.47</v>
      </c>
      <c r="E1725" s="47">
        <v>143.29</v>
      </c>
      <c r="F1725" s="47">
        <v>144.63999999999999</v>
      </c>
      <c r="G1725" s="48">
        <v>187320400</v>
      </c>
      <c r="H1725" s="47">
        <v>125.34</v>
      </c>
      <c r="I1725" s="51">
        <f t="shared" si="197"/>
        <v>0.86656526548672574</v>
      </c>
      <c r="J1725" s="51">
        <f t="shared" ca="1" si="198"/>
        <v>1</v>
      </c>
      <c r="K1725" s="47">
        <f t="shared" si="199"/>
        <v>125.8</v>
      </c>
      <c r="L1725" s="47">
        <f t="shared" si="200"/>
        <v>126.06</v>
      </c>
      <c r="M1725" s="47">
        <f t="shared" si="201"/>
        <v>124.17</v>
      </c>
      <c r="N1725" s="47">
        <f t="shared" si="202"/>
        <v>125.34</v>
      </c>
      <c r="O1725" s="48">
        <f t="shared" ca="1" si="203"/>
        <v>187320400</v>
      </c>
    </row>
    <row r="1726" spans="1:15" x14ac:dyDescent="0.25">
      <c r="A1726">
        <v>1711</v>
      </c>
      <c r="B1726" s="85">
        <v>39311</v>
      </c>
      <c r="C1726" s="47">
        <v>145.5</v>
      </c>
      <c r="D1726" s="47">
        <v>145.81</v>
      </c>
      <c r="E1726" s="47">
        <v>141.38999999999999</v>
      </c>
      <c r="F1726" s="47">
        <v>144.71</v>
      </c>
      <c r="G1726" s="48">
        <v>388218100</v>
      </c>
      <c r="H1726" s="47">
        <v>125.4</v>
      </c>
      <c r="I1726" s="51">
        <f t="shared" si="197"/>
        <v>0.86656070762214088</v>
      </c>
      <c r="J1726" s="51">
        <f t="shared" ca="1" si="198"/>
        <v>1</v>
      </c>
      <c r="K1726" s="47">
        <f t="shared" si="199"/>
        <v>126.08</v>
      </c>
      <c r="L1726" s="47">
        <f t="shared" si="200"/>
        <v>126.35</v>
      </c>
      <c r="M1726" s="47">
        <f t="shared" si="201"/>
        <v>122.52</v>
      </c>
      <c r="N1726" s="47">
        <f t="shared" si="202"/>
        <v>125.4</v>
      </c>
      <c r="O1726" s="48">
        <f t="shared" ca="1" si="203"/>
        <v>388218100</v>
      </c>
    </row>
    <row r="1727" spans="1:15" x14ac:dyDescent="0.25">
      <c r="A1727">
        <v>1712</v>
      </c>
      <c r="B1727" s="85">
        <v>39310</v>
      </c>
      <c r="C1727" s="47">
        <v>139.79</v>
      </c>
      <c r="D1727" s="47">
        <v>142.94</v>
      </c>
      <c r="E1727" s="47">
        <v>137</v>
      </c>
      <c r="F1727" s="47">
        <v>142.1</v>
      </c>
      <c r="G1727" s="48">
        <v>546743700</v>
      </c>
      <c r="H1727" s="47">
        <v>123.14</v>
      </c>
      <c r="I1727" s="51">
        <f t="shared" si="197"/>
        <v>0.86657283603096413</v>
      </c>
      <c r="J1727" s="51">
        <f t="shared" ca="1" si="198"/>
        <v>1</v>
      </c>
      <c r="K1727" s="47">
        <f t="shared" si="199"/>
        <v>121.14</v>
      </c>
      <c r="L1727" s="47">
        <f t="shared" si="200"/>
        <v>123.87</v>
      </c>
      <c r="M1727" s="47">
        <f t="shared" si="201"/>
        <v>118.72</v>
      </c>
      <c r="N1727" s="47">
        <f t="shared" si="202"/>
        <v>123.14</v>
      </c>
      <c r="O1727" s="48">
        <f t="shared" ca="1" si="203"/>
        <v>546743700</v>
      </c>
    </row>
    <row r="1728" spans="1:15" x14ac:dyDescent="0.25">
      <c r="A1728">
        <v>1713</v>
      </c>
      <c r="B1728" s="85">
        <v>39309</v>
      </c>
      <c r="C1728" s="47">
        <v>142.72</v>
      </c>
      <c r="D1728" s="47">
        <v>144.46</v>
      </c>
      <c r="E1728" s="47">
        <v>140.62</v>
      </c>
      <c r="F1728" s="47">
        <v>141.04</v>
      </c>
      <c r="G1728" s="48">
        <v>323834000</v>
      </c>
      <c r="H1728" s="47">
        <v>122.22</v>
      </c>
      <c r="I1728" s="51">
        <f t="shared" si="197"/>
        <v>0.86656267725467961</v>
      </c>
      <c r="J1728" s="51">
        <f t="shared" ca="1" si="198"/>
        <v>1</v>
      </c>
      <c r="K1728" s="47">
        <f t="shared" si="199"/>
        <v>123.68</v>
      </c>
      <c r="L1728" s="47">
        <f t="shared" si="200"/>
        <v>125.18</v>
      </c>
      <c r="M1728" s="47">
        <f t="shared" si="201"/>
        <v>121.86</v>
      </c>
      <c r="N1728" s="47">
        <f t="shared" si="202"/>
        <v>122.22</v>
      </c>
      <c r="O1728" s="48">
        <f t="shared" ca="1" si="203"/>
        <v>323834000</v>
      </c>
    </row>
    <row r="1729" spans="1:15" x14ac:dyDescent="0.25">
      <c r="A1729">
        <v>1714</v>
      </c>
      <c r="B1729" s="85">
        <v>39308</v>
      </c>
      <c r="C1729" s="47">
        <v>145.69999999999999</v>
      </c>
      <c r="D1729" s="47">
        <v>146.06</v>
      </c>
      <c r="E1729" s="47">
        <v>142.72</v>
      </c>
      <c r="F1729" s="47">
        <v>143.01</v>
      </c>
      <c r="G1729" s="48">
        <v>264134500</v>
      </c>
      <c r="H1729" s="47">
        <v>123.93</v>
      </c>
      <c r="I1729" s="51">
        <f t="shared" si="197"/>
        <v>0.86658275645059801</v>
      </c>
      <c r="J1729" s="51">
        <f t="shared" ca="1" si="198"/>
        <v>1</v>
      </c>
      <c r="K1729" s="47">
        <f t="shared" si="199"/>
        <v>126.26</v>
      </c>
      <c r="L1729" s="47">
        <f t="shared" si="200"/>
        <v>126.57</v>
      </c>
      <c r="M1729" s="47">
        <f t="shared" si="201"/>
        <v>123.68</v>
      </c>
      <c r="N1729" s="47">
        <f t="shared" si="202"/>
        <v>123.93</v>
      </c>
      <c r="O1729" s="48">
        <f t="shared" ca="1" si="203"/>
        <v>264134500</v>
      </c>
    </row>
    <row r="1730" spans="1:15" x14ac:dyDescent="0.25">
      <c r="A1730">
        <v>1715</v>
      </c>
      <c r="B1730" s="85">
        <v>39307</v>
      </c>
      <c r="C1730" s="47">
        <v>146.5</v>
      </c>
      <c r="D1730" s="47">
        <v>146.88999999999999</v>
      </c>
      <c r="E1730" s="47">
        <v>145.02000000000001</v>
      </c>
      <c r="F1730" s="47">
        <v>145.22999999999999</v>
      </c>
      <c r="G1730" s="48">
        <v>181917200</v>
      </c>
      <c r="H1730" s="47">
        <v>125.85</v>
      </c>
      <c r="I1730" s="51">
        <f t="shared" si="197"/>
        <v>0.86655649659161338</v>
      </c>
      <c r="J1730" s="51">
        <f t="shared" ca="1" si="198"/>
        <v>1</v>
      </c>
      <c r="K1730" s="47">
        <f t="shared" si="199"/>
        <v>126.95</v>
      </c>
      <c r="L1730" s="47">
        <f t="shared" si="200"/>
        <v>127.29</v>
      </c>
      <c r="M1730" s="47">
        <f t="shared" si="201"/>
        <v>125.67</v>
      </c>
      <c r="N1730" s="47">
        <f t="shared" si="202"/>
        <v>125.85</v>
      </c>
      <c r="O1730" s="48">
        <f t="shared" ca="1" si="203"/>
        <v>181917200</v>
      </c>
    </row>
    <row r="1731" spans="1:15" x14ac:dyDescent="0.25">
      <c r="A1731">
        <v>1716</v>
      </c>
      <c r="B1731" s="85">
        <v>39304</v>
      </c>
      <c r="C1731" s="47">
        <v>144.38999999999999</v>
      </c>
      <c r="D1731" s="47">
        <v>146.5</v>
      </c>
      <c r="E1731" s="47">
        <v>143.12</v>
      </c>
      <c r="F1731" s="47">
        <v>144.71</v>
      </c>
      <c r="G1731" s="48">
        <v>411018400</v>
      </c>
      <c r="H1731" s="47">
        <v>125.4</v>
      </c>
      <c r="I1731" s="51">
        <f t="shared" si="197"/>
        <v>0.86656070762214088</v>
      </c>
      <c r="J1731" s="51">
        <f t="shared" ca="1" si="198"/>
        <v>1</v>
      </c>
      <c r="K1731" s="47">
        <f t="shared" si="199"/>
        <v>125.12</v>
      </c>
      <c r="L1731" s="47">
        <f t="shared" si="200"/>
        <v>126.95</v>
      </c>
      <c r="M1731" s="47">
        <f t="shared" si="201"/>
        <v>124.02</v>
      </c>
      <c r="N1731" s="47">
        <f t="shared" si="202"/>
        <v>125.4</v>
      </c>
      <c r="O1731" s="48">
        <f t="shared" ca="1" si="203"/>
        <v>411018400</v>
      </c>
    </row>
    <row r="1732" spans="1:15" x14ac:dyDescent="0.25">
      <c r="A1732">
        <v>1717</v>
      </c>
      <c r="B1732" s="85">
        <v>39303</v>
      </c>
      <c r="C1732" s="47">
        <v>147.43</v>
      </c>
      <c r="D1732" s="47">
        <v>148.94999999999999</v>
      </c>
      <c r="E1732" s="47">
        <v>145.29</v>
      </c>
      <c r="F1732" s="47">
        <v>145.38999999999999</v>
      </c>
      <c r="G1732" s="48">
        <v>357622100</v>
      </c>
      <c r="H1732" s="47">
        <v>125.99</v>
      </c>
      <c r="I1732" s="51">
        <f t="shared" si="197"/>
        <v>0.86656578856867739</v>
      </c>
      <c r="J1732" s="51">
        <f t="shared" ca="1" si="198"/>
        <v>1</v>
      </c>
      <c r="K1732" s="47">
        <f t="shared" si="199"/>
        <v>127.76</v>
      </c>
      <c r="L1732" s="47">
        <f t="shared" si="200"/>
        <v>129.07</v>
      </c>
      <c r="M1732" s="47">
        <f t="shared" si="201"/>
        <v>125.9</v>
      </c>
      <c r="N1732" s="47">
        <f t="shared" si="202"/>
        <v>125.99</v>
      </c>
      <c r="O1732" s="48">
        <f t="shared" ca="1" si="203"/>
        <v>357622100</v>
      </c>
    </row>
    <row r="1733" spans="1:15" x14ac:dyDescent="0.25">
      <c r="A1733">
        <v>1718</v>
      </c>
      <c r="B1733" s="85">
        <v>39302</v>
      </c>
      <c r="C1733" s="47">
        <v>148.41</v>
      </c>
      <c r="D1733" s="47">
        <v>150.59</v>
      </c>
      <c r="E1733" s="47">
        <v>147.34</v>
      </c>
      <c r="F1733" s="47">
        <v>149.83000000000001</v>
      </c>
      <c r="G1733" s="48">
        <v>274930600</v>
      </c>
      <c r="H1733" s="47">
        <v>129.84</v>
      </c>
      <c r="I1733" s="51">
        <f t="shared" si="197"/>
        <v>0.86658212640993115</v>
      </c>
      <c r="J1733" s="51">
        <f t="shared" ca="1" si="198"/>
        <v>1</v>
      </c>
      <c r="K1733" s="47">
        <f t="shared" si="199"/>
        <v>128.61000000000001</v>
      </c>
      <c r="L1733" s="47">
        <f t="shared" si="200"/>
        <v>130.5</v>
      </c>
      <c r="M1733" s="47">
        <f t="shared" si="201"/>
        <v>127.68</v>
      </c>
      <c r="N1733" s="47">
        <f t="shared" si="202"/>
        <v>129.84</v>
      </c>
      <c r="O1733" s="48">
        <f t="shared" ca="1" si="203"/>
        <v>274930600</v>
      </c>
    </row>
    <row r="1734" spans="1:15" x14ac:dyDescent="0.25">
      <c r="A1734">
        <v>1719</v>
      </c>
      <c r="B1734" s="85">
        <v>39301</v>
      </c>
      <c r="C1734" s="47">
        <v>145.94</v>
      </c>
      <c r="D1734" s="47">
        <v>149</v>
      </c>
      <c r="E1734" s="47">
        <v>145.22999999999999</v>
      </c>
      <c r="F1734" s="47">
        <v>147.77000000000001</v>
      </c>
      <c r="G1734" s="48">
        <v>232568700</v>
      </c>
      <c r="H1734" s="47">
        <v>128.05000000000001</v>
      </c>
      <c r="I1734" s="51">
        <f t="shared" si="197"/>
        <v>0.86654936725993104</v>
      </c>
      <c r="J1734" s="51">
        <f t="shared" ca="1" si="198"/>
        <v>1</v>
      </c>
      <c r="K1734" s="47">
        <f t="shared" si="199"/>
        <v>126.46</v>
      </c>
      <c r="L1734" s="47">
        <f t="shared" si="200"/>
        <v>129.12</v>
      </c>
      <c r="M1734" s="47">
        <f t="shared" si="201"/>
        <v>125.85</v>
      </c>
      <c r="N1734" s="47">
        <f t="shared" si="202"/>
        <v>128.05000000000001</v>
      </c>
      <c r="O1734" s="48">
        <f t="shared" ca="1" si="203"/>
        <v>232568700</v>
      </c>
    </row>
    <row r="1735" spans="1:15" x14ac:dyDescent="0.25">
      <c r="A1735">
        <v>1720</v>
      </c>
      <c r="B1735" s="85">
        <v>39300</v>
      </c>
      <c r="C1735" s="47">
        <v>144.21</v>
      </c>
      <c r="D1735" s="47">
        <v>146.83000000000001</v>
      </c>
      <c r="E1735" s="47">
        <v>142.53</v>
      </c>
      <c r="F1735" s="47">
        <v>146.21</v>
      </c>
      <c r="G1735" s="48">
        <v>324980000</v>
      </c>
      <c r="H1735" s="47">
        <v>126.7</v>
      </c>
      <c r="I1735" s="51">
        <f t="shared" si="197"/>
        <v>0.8665617946788865</v>
      </c>
      <c r="J1735" s="51">
        <f t="shared" ca="1" si="198"/>
        <v>1</v>
      </c>
      <c r="K1735" s="47">
        <f t="shared" si="199"/>
        <v>124.97</v>
      </c>
      <c r="L1735" s="47">
        <f t="shared" si="200"/>
        <v>127.24</v>
      </c>
      <c r="M1735" s="47">
        <f t="shared" si="201"/>
        <v>123.51</v>
      </c>
      <c r="N1735" s="47">
        <f t="shared" si="202"/>
        <v>126.7</v>
      </c>
      <c r="O1735" s="48">
        <f t="shared" ca="1" si="203"/>
        <v>324980000</v>
      </c>
    </row>
    <row r="1736" spans="1:15" x14ac:dyDescent="0.25">
      <c r="A1736">
        <v>1721</v>
      </c>
      <c r="B1736" s="85">
        <v>39297</v>
      </c>
      <c r="C1736" s="47">
        <v>147.28</v>
      </c>
      <c r="D1736" s="47">
        <v>147.58000000000001</v>
      </c>
      <c r="E1736" s="47">
        <v>143.19999999999999</v>
      </c>
      <c r="F1736" s="47">
        <v>143.80000000000001</v>
      </c>
      <c r="G1736" s="48">
        <v>359398200</v>
      </c>
      <c r="H1736" s="47">
        <v>124.61</v>
      </c>
      <c r="I1736" s="51">
        <f t="shared" si="197"/>
        <v>0.86655076495132122</v>
      </c>
      <c r="J1736" s="51">
        <f t="shared" ca="1" si="198"/>
        <v>1</v>
      </c>
      <c r="K1736" s="47">
        <f t="shared" si="199"/>
        <v>127.63</v>
      </c>
      <c r="L1736" s="47">
        <f t="shared" si="200"/>
        <v>127.89</v>
      </c>
      <c r="M1736" s="47">
        <f t="shared" si="201"/>
        <v>124.09</v>
      </c>
      <c r="N1736" s="47">
        <f t="shared" si="202"/>
        <v>124.61</v>
      </c>
      <c r="O1736" s="48">
        <f t="shared" ca="1" si="203"/>
        <v>359398200</v>
      </c>
    </row>
    <row r="1737" spans="1:15" x14ac:dyDescent="0.25">
      <c r="A1737">
        <v>1722</v>
      </c>
      <c r="B1737" s="85">
        <v>39296</v>
      </c>
      <c r="C1737" s="47">
        <v>146.76</v>
      </c>
      <c r="D1737" s="47">
        <v>147.76</v>
      </c>
      <c r="E1737" s="47">
        <v>145.26</v>
      </c>
      <c r="F1737" s="47">
        <v>147.6</v>
      </c>
      <c r="G1737" s="48">
        <v>294758400</v>
      </c>
      <c r="H1737" s="47">
        <v>127.9</v>
      </c>
      <c r="I1737" s="51">
        <f t="shared" si="197"/>
        <v>0.8665311653116532</v>
      </c>
      <c r="J1737" s="51">
        <f t="shared" ca="1" si="198"/>
        <v>1</v>
      </c>
      <c r="K1737" s="47">
        <f t="shared" si="199"/>
        <v>127.17</v>
      </c>
      <c r="L1737" s="47">
        <f t="shared" si="200"/>
        <v>128.04</v>
      </c>
      <c r="M1737" s="47">
        <f t="shared" si="201"/>
        <v>125.87</v>
      </c>
      <c r="N1737" s="47">
        <f t="shared" si="202"/>
        <v>127.9</v>
      </c>
      <c r="O1737" s="48">
        <f t="shared" ca="1" si="203"/>
        <v>294758400</v>
      </c>
    </row>
    <row r="1738" spans="1:15" x14ac:dyDescent="0.25">
      <c r="A1738">
        <v>1723</v>
      </c>
      <c r="B1738" s="85">
        <v>39295</v>
      </c>
      <c r="C1738" s="47">
        <v>145.18</v>
      </c>
      <c r="D1738" s="47">
        <v>147.01</v>
      </c>
      <c r="E1738" s="47">
        <v>143.94999999999999</v>
      </c>
      <c r="F1738" s="47">
        <v>146.43</v>
      </c>
      <c r="G1738" s="48">
        <v>467670000</v>
      </c>
      <c r="H1738" s="47">
        <v>126.89</v>
      </c>
      <c r="I1738" s="51">
        <f t="shared" si="197"/>
        <v>0.86655739944000543</v>
      </c>
      <c r="J1738" s="51">
        <f t="shared" ca="1" si="198"/>
        <v>1</v>
      </c>
      <c r="K1738" s="47">
        <f t="shared" si="199"/>
        <v>125.81</v>
      </c>
      <c r="L1738" s="47">
        <f t="shared" si="200"/>
        <v>127.39</v>
      </c>
      <c r="M1738" s="47">
        <f t="shared" si="201"/>
        <v>124.74</v>
      </c>
      <c r="N1738" s="47">
        <f t="shared" si="202"/>
        <v>126.89</v>
      </c>
      <c r="O1738" s="48">
        <f t="shared" ca="1" si="203"/>
        <v>467670000</v>
      </c>
    </row>
    <row r="1739" spans="1:15" x14ac:dyDescent="0.25">
      <c r="A1739">
        <v>1724</v>
      </c>
      <c r="B1739" s="85">
        <v>39294</v>
      </c>
      <c r="C1739" s="47">
        <v>148.33000000000001</v>
      </c>
      <c r="D1739" s="47">
        <v>149.46</v>
      </c>
      <c r="E1739" s="47">
        <v>145.04</v>
      </c>
      <c r="F1739" s="47">
        <v>145.72</v>
      </c>
      <c r="G1739" s="48">
        <v>316976700</v>
      </c>
      <c r="H1739" s="47">
        <v>126.27</v>
      </c>
      <c r="I1739" s="51">
        <f t="shared" si="197"/>
        <v>0.86652484216305237</v>
      </c>
      <c r="J1739" s="51">
        <f t="shared" ca="1" si="198"/>
        <v>1</v>
      </c>
      <c r="K1739" s="47">
        <f t="shared" si="199"/>
        <v>128.53</v>
      </c>
      <c r="L1739" s="47">
        <f t="shared" si="200"/>
        <v>129.51</v>
      </c>
      <c r="M1739" s="47">
        <f t="shared" si="201"/>
        <v>125.68</v>
      </c>
      <c r="N1739" s="47">
        <f t="shared" si="202"/>
        <v>126.27</v>
      </c>
      <c r="O1739" s="48">
        <f t="shared" ca="1" si="203"/>
        <v>316976700</v>
      </c>
    </row>
    <row r="1740" spans="1:15" x14ac:dyDescent="0.25">
      <c r="A1740">
        <v>1725</v>
      </c>
      <c r="B1740" s="85">
        <v>39293</v>
      </c>
      <c r="C1740" s="47">
        <v>145.93</v>
      </c>
      <c r="D1740" s="47">
        <v>147.81</v>
      </c>
      <c r="E1740" s="47">
        <v>145.29</v>
      </c>
      <c r="F1740" s="47">
        <v>147.38</v>
      </c>
      <c r="G1740" s="48">
        <v>283017500</v>
      </c>
      <c r="H1740" s="47">
        <v>127.71</v>
      </c>
      <c r="I1740" s="51">
        <f t="shared" si="197"/>
        <v>0.86653548649748946</v>
      </c>
      <c r="J1740" s="51">
        <f t="shared" ca="1" si="198"/>
        <v>1</v>
      </c>
      <c r="K1740" s="47">
        <f t="shared" si="199"/>
        <v>126.45</v>
      </c>
      <c r="L1740" s="47">
        <f t="shared" si="200"/>
        <v>128.08000000000001</v>
      </c>
      <c r="M1740" s="47">
        <f t="shared" si="201"/>
        <v>125.9</v>
      </c>
      <c r="N1740" s="47">
        <f t="shared" si="202"/>
        <v>127.71</v>
      </c>
      <c r="O1740" s="48">
        <f t="shared" ca="1" si="203"/>
        <v>283017500</v>
      </c>
    </row>
    <row r="1741" spans="1:15" x14ac:dyDescent="0.25">
      <c r="A1741">
        <v>1726</v>
      </c>
      <c r="B1741" s="85">
        <v>39290</v>
      </c>
      <c r="C1741" s="47">
        <v>148.21</v>
      </c>
      <c r="D1741" s="47">
        <v>148.87</v>
      </c>
      <c r="E1741" s="47">
        <v>145.05000000000001</v>
      </c>
      <c r="F1741" s="47">
        <v>145.11000000000001</v>
      </c>
      <c r="G1741" s="48">
        <v>422987600</v>
      </c>
      <c r="H1741" s="47">
        <v>125.75</v>
      </c>
      <c r="I1741" s="51">
        <f t="shared" si="197"/>
        <v>0.86658397078078686</v>
      </c>
      <c r="J1741" s="51">
        <f t="shared" ca="1" si="198"/>
        <v>1</v>
      </c>
      <c r="K1741" s="47">
        <f t="shared" si="199"/>
        <v>128.44</v>
      </c>
      <c r="L1741" s="47">
        <f t="shared" si="200"/>
        <v>129.01</v>
      </c>
      <c r="M1741" s="47">
        <f t="shared" si="201"/>
        <v>125.7</v>
      </c>
      <c r="N1741" s="47">
        <f t="shared" si="202"/>
        <v>125.75</v>
      </c>
      <c r="O1741" s="48">
        <f t="shared" ca="1" si="203"/>
        <v>422987600</v>
      </c>
    </row>
    <row r="1742" spans="1:15" x14ac:dyDescent="0.25">
      <c r="A1742">
        <v>1727</v>
      </c>
      <c r="B1742" s="85">
        <v>39289</v>
      </c>
      <c r="C1742" s="47">
        <v>150.19</v>
      </c>
      <c r="D1742" s="47">
        <v>150.80000000000001</v>
      </c>
      <c r="E1742" s="47">
        <v>146.38999999999999</v>
      </c>
      <c r="F1742" s="47">
        <v>148.02000000000001</v>
      </c>
      <c r="G1742" s="48">
        <v>467592500</v>
      </c>
      <c r="H1742" s="47">
        <v>128.27000000000001</v>
      </c>
      <c r="I1742" s="51">
        <f t="shared" si="197"/>
        <v>0.86657208485339821</v>
      </c>
      <c r="J1742" s="51">
        <f t="shared" ca="1" si="198"/>
        <v>1</v>
      </c>
      <c r="K1742" s="47">
        <f t="shared" si="199"/>
        <v>130.15</v>
      </c>
      <c r="L1742" s="47">
        <f t="shared" si="200"/>
        <v>130.68</v>
      </c>
      <c r="M1742" s="47">
        <f t="shared" si="201"/>
        <v>126.86</v>
      </c>
      <c r="N1742" s="47">
        <f t="shared" si="202"/>
        <v>128.27000000000001</v>
      </c>
      <c r="O1742" s="48">
        <f t="shared" ca="1" si="203"/>
        <v>467592500</v>
      </c>
    </row>
    <row r="1743" spans="1:15" x14ac:dyDescent="0.25">
      <c r="A1743">
        <v>1728</v>
      </c>
      <c r="B1743" s="85">
        <v>39288</v>
      </c>
      <c r="C1743" s="47">
        <v>152.02000000000001</v>
      </c>
      <c r="D1743" s="47">
        <v>152.38999999999999</v>
      </c>
      <c r="E1743" s="47">
        <v>150.25</v>
      </c>
      <c r="F1743" s="47">
        <v>151.61000000000001</v>
      </c>
      <c r="G1743" s="48">
        <v>265214500</v>
      </c>
      <c r="H1743" s="47">
        <v>131.38</v>
      </c>
      <c r="I1743" s="51">
        <f t="shared" si="197"/>
        <v>0.86656552997823355</v>
      </c>
      <c r="J1743" s="51">
        <f t="shared" ca="1" si="198"/>
        <v>1</v>
      </c>
      <c r="K1743" s="47">
        <f t="shared" si="199"/>
        <v>131.74</v>
      </c>
      <c r="L1743" s="47">
        <f t="shared" si="200"/>
        <v>132.06</v>
      </c>
      <c r="M1743" s="47">
        <f t="shared" si="201"/>
        <v>130.19999999999999</v>
      </c>
      <c r="N1743" s="47">
        <f t="shared" si="202"/>
        <v>131.38</v>
      </c>
      <c r="O1743" s="48">
        <f t="shared" ca="1" si="203"/>
        <v>265214500</v>
      </c>
    </row>
    <row r="1744" spans="1:15" x14ac:dyDescent="0.25">
      <c r="A1744">
        <v>1729</v>
      </c>
      <c r="B1744" s="85">
        <v>39287</v>
      </c>
      <c r="C1744" s="47">
        <v>153.12</v>
      </c>
      <c r="D1744" s="47">
        <v>154.28</v>
      </c>
      <c r="E1744" s="47">
        <v>150.76</v>
      </c>
      <c r="F1744" s="47">
        <v>151.30000000000001</v>
      </c>
      <c r="G1744" s="48">
        <v>256732400</v>
      </c>
      <c r="H1744" s="47">
        <v>131.11000000000001</v>
      </c>
      <c r="I1744" s="51">
        <f t="shared" si="197"/>
        <v>0.86655651024454727</v>
      </c>
      <c r="J1744" s="51">
        <f t="shared" ca="1" si="198"/>
        <v>1</v>
      </c>
      <c r="K1744" s="47">
        <f t="shared" si="199"/>
        <v>132.69</v>
      </c>
      <c r="L1744" s="47">
        <f t="shared" si="200"/>
        <v>133.69</v>
      </c>
      <c r="M1744" s="47">
        <f t="shared" si="201"/>
        <v>130.63999999999999</v>
      </c>
      <c r="N1744" s="47">
        <f t="shared" si="202"/>
        <v>131.11000000000001</v>
      </c>
      <c r="O1744" s="48">
        <f t="shared" ca="1" si="203"/>
        <v>256732400</v>
      </c>
    </row>
    <row r="1745" spans="1:15" x14ac:dyDescent="0.25">
      <c r="A1745">
        <v>1730</v>
      </c>
      <c r="B1745" s="85">
        <v>39286</v>
      </c>
      <c r="C1745" s="47">
        <v>154.18</v>
      </c>
      <c r="D1745" s="47">
        <v>154.72</v>
      </c>
      <c r="E1745" s="47">
        <v>153.30000000000001</v>
      </c>
      <c r="F1745" s="47">
        <v>153.97</v>
      </c>
      <c r="G1745" s="48">
        <v>121183900</v>
      </c>
      <c r="H1745" s="47">
        <v>133.41999999999999</v>
      </c>
      <c r="I1745" s="51">
        <f t="shared" ref="I1745:I1808" si="204">H1745/F1745</f>
        <v>0.86653244138468521</v>
      </c>
      <c r="J1745" s="51">
        <f t="shared" ref="J1745:J1808" ca="1" si="205">INDEX(OFFSET($T$15,0,0,$S$13+1,1),MATCH(B1745,OFFSET($Q$15,0,0,$S$13+1,1),-1))</f>
        <v>1</v>
      </c>
      <c r="K1745" s="47">
        <f t="shared" ref="K1745:K1808" si="206">ROUND($I1745*C1745,2)</f>
        <v>133.6</v>
      </c>
      <c r="L1745" s="47">
        <f t="shared" ref="L1745:L1808" si="207">ROUND($I1745*D1745,2)</f>
        <v>134.07</v>
      </c>
      <c r="M1745" s="47">
        <f t="shared" ref="M1745:M1808" si="208">ROUND($I1745*E1745,2)</f>
        <v>132.84</v>
      </c>
      <c r="N1745" s="47">
        <f t="shared" ref="N1745:N1808" si="209">ROUND($I1745*F1745,2)</f>
        <v>133.41999999999999</v>
      </c>
      <c r="O1745" s="48">
        <f t="shared" ref="O1745:O1808" ca="1" si="210">G1745*J1745</f>
        <v>121183900</v>
      </c>
    </row>
    <row r="1746" spans="1:15" x14ac:dyDescent="0.25">
      <c r="A1746">
        <v>1731</v>
      </c>
      <c r="B1746" s="85">
        <v>39283</v>
      </c>
      <c r="C1746" s="47">
        <v>154.88999999999999</v>
      </c>
      <c r="D1746" s="47">
        <v>154.99</v>
      </c>
      <c r="E1746" s="47">
        <v>152.83000000000001</v>
      </c>
      <c r="F1746" s="47">
        <v>153.5</v>
      </c>
      <c r="G1746" s="48">
        <v>245502500</v>
      </c>
      <c r="H1746" s="47">
        <v>133.02000000000001</v>
      </c>
      <c r="I1746" s="51">
        <f t="shared" si="204"/>
        <v>0.86657980456026062</v>
      </c>
      <c r="J1746" s="51">
        <f t="shared" ca="1" si="205"/>
        <v>1</v>
      </c>
      <c r="K1746" s="47">
        <f t="shared" si="206"/>
        <v>134.22</v>
      </c>
      <c r="L1746" s="47">
        <f t="shared" si="207"/>
        <v>134.31</v>
      </c>
      <c r="M1746" s="47">
        <f t="shared" si="208"/>
        <v>132.44</v>
      </c>
      <c r="N1746" s="47">
        <f t="shared" si="209"/>
        <v>133.02000000000001</v>
      </c>
      <c r="O1746" s="48">
        <f t="shared" ca="1" si="210"/>
        <v>245502500</v>
      </c>
    </row>
    <row r="1747" spans="1:15" x14ac:dyDescent="0.25">
      <c r="A1747">
        <v>1732</v>
      </c>
      <c r="B1747" s="85">
        <v>39282</v>
      </c>
      <c r="C1747" s="47">
        <v>155.19999999999999</v>
      </c>
      <c r="D1747" s="47">
        <v>155.53</v>
      </c>
      <c r="E1747" s="47">
        <v>154.75</v>
      </c>
      <c r="F1747" s="47">
        <v>155.07</v>
      </c>
      <c r="G1747" s="48">
        <v>145212700</v>
      </c>
      <c r="H1747" s="47">
        <v>134.38</v>
      </c>
      <c r="I1747" s="51">
        <f t="shared" si="204"/>
        <v>0.86657638485845101</v>
      </c>
      <c r="J1747" s="51">
        <f t="shared" ca="1" si="205"/>
        <v>1</v>
      </c>
      <c r="K1747" s="47">
        <f t="shared" si="206"/>
        <v>134.49</v>
      </c>
      <c r="L1747" s="47">
        <f t="shared" si="207"/>
        <v>134.78</v>
      </c>
      <c r="M1747" s="47">
        <f t="shared" si="208"/>
        <v>134.1</v>
      </c>
      <c r="N1747" s="47">
        <f t="shared" si="209"/>
        <v>134.38</v>
      </c>
      <c r="O1747" s="48">
        <f t="shared" ca="1" si="210"/>
        <v>145212700</v>
      </c>
    </row>
    <row r="1748" spans="1:15" x14ac:dyDescent="0.25">
      <c r="A1748">
        <v>1733</v>
      </c>
      <c r="B1748" s="85">
        <v>39281</v>
      </c>
      <c r="C1748" s="47">
        <v>154.22999999999999</v>
      </c>
      <c r="D1748" s="47">
        <v>154.80000000000001</v>
      </c>
      <c r="E1748" s="47">
        <v>153.30000000000001</v>
      </c>
      <c r="F1748" s="47">
        <v>154.47</v>
      </c>
      <c r="G1748" s="48">
        <v>237887400</v>
      </c>
      <c r="H1748" s="47">
        <v>133.86000000000001</v>
      </c>
      <c r="I1748" s="51">
        <f t="shared" si="204"/>
        <v>0.86657603418139451</v>
      </c>
      <c r="J1748" s="51">
        <f t="shared" ca="1" si="205"/>
        <v>1</v>
      </c>
      <c r="K1748" s="47">
        <f t="shared" si="206"/>
        <v>133.65</v>
      </c>
      <c r="L1748" s="47">
        <f t="shared" si="207"/>
        <v>134.15</v>
      </c>
      <c r="M1748" s="47">
        <f t="shared" si="208"/>
        <v>132.85</v>
      </c>
      <c r="N1748" s="47">
        <f t="shared" si="209"/>
        <v>133.86000000000001</v>
      </c>
      <c r="O1748" s="48">
        <f t="shared" ca="1" si="210"/>
        <v>237887400</v>
      </c>
    </row>
    <row r="1749" spans="1:15" x14ac:dyDescent="0.25">
      <c r="A1749">
        <v>1734</v>
      </c>
      <c r="B1749" s="85">
        <v>39280</v>
      </c>
      <c r="C1749" s="47">
        <v>154.93</v>
      </c>
      <c r="D1749" s="47">
        <v>155.47999999999999</v>
      </c>
      <c r="E1749" s="47">
        <v>154.68</v>
      </c>
      <c r="F1749" s="47">
        <v>154.75</v>
      </c>
      <c r="G1749" s="48">
        <v>126201300</v>
      </c>
      <c r="H1749" s="47">
        <v>134.1</v>
      </c>
      <c r="I1749" s="51">
        <f t="shared" si="204"/>
        <v>0.86655896607431337</v>
      </c>
      <c r="J1749" s="51">
        <f t="shared" ca="1" si="205"/>
        <v>1</v>
      </c>
      <c r="K1749" s="47">
        <f t="shared" si="206"/>
        <v>134.26</v>
      </c>
      <c r="L1749" s="47">
        <f t="shared" si="207"/>
        <v>134.72999999999999</v>
      </c>
      <c r="M1749" s="47">
        <f t="shared" si="208"/>
        <v>134.04</v>
      </c>
      <c r="N1749" s="47">
        <f t="shared" si="209"/>
        <v>134.1</v>
      </c>
      <c r="O1749" s="48">
        <f t="shared" ca="1" si="210"/>
        <v>126201300</v>
      </c>
    </row>
    <row r="1750" spans="1:15" x14ac:dyDescent="0.25">
      <c r="A1750">
        <v>1735</v>
      </c>
      <c r="B1750" s="85">
        <v>39279</v>
      </c>
      <c r="C1750" s="47">
        <v>154.99</v>
      </c>
      <c r="D1750" s="47">
        <v>155.53</v>
      </c>
      <c r="E1750" s="47">
        <v>154.58000000000001</v>
      </c>
      <c r="F1750" s="47">
        <v>154.83000000000001</v>
      </c>
      <c r="G1750" s="48">
        <v>98378700</v>
      </c>
      <c r="H1750" s="47">
        <v>134.16999999999999</v>
      </c>
      <c r="I1750" s="51">
        <f t="shared" si="204"/>
        <v>0.86656332752050624</v>
      </c>
      <c r="J1750" s="51">
        <f t="shared" ca="1" si="205"/>
        <v>1</v>
      </c>
      <c r="K1750" s="47">
        <f t="shared" si="206"/>
        <v>134.31</v>
      </c>
      <c r="L1750" s="47">
        <f t="shared" si="207"/>
        <v>134.78</v>
      </c>
      <c r="M1750" s="47">
        <f t="shared" si="208"/>
        <v>133.94999999999999</v>
      </c>
      <c r="N1750" s="47">
        <f t="shared" si="209"/>
        <v>134.16999999999999</v>
      </c>
      <c r="O1750" s="48">
        <f t="shared" ca="1" si="210"/>
        <v>98378700</v>
      </c>
    </row>
    <row r="1751" spans="1:15" x14ac:dyDescent="0.25">
      <c r="A1751">
        <v>1736</v>
      </c>
      <c r="B1751" s="85">
        <v>39276</v>
      </c>
      <c r="C1751" s="47">
        <v>154.57</v>
      </c>
      <c r="D1751" s="47">
        <v>155.46</v>
      </c>
      <c r="E1751" s="47">
        <v>154.38999999999999</v>
      </c>
      <c r="F1751" s="47">
        <v>154.85</v>
      </c>
      <c r="G1751" s="48">
        <v>111794300</v>
      </c>
      <c r="H1751" s="47">
        <v>134.19</v>
      </c>
      <c r="I1751" s="51">
        <f t="shared" si="204"/>
        <v>0.86658056183403298</v>
      </c>
      <c r="J1751" s="51">
        <f t="shared" ca="1" si="205"/>
        <v>1</v>
      </c>
      <c r="K1751" s="47">
        <f t="shared" si="206"/>
        <v>133.94999999999999</v>
      </c>
      <c r="L1751" s="47">
        <f t="shared" si="207"/>
        <v>134.72</v>
      </c>
      <c r="M1751" s="47">
        <f t="shared" si="208"/>
        <v>133.79</v>
      </c>
      <c r="N1751" s="47">
        <f t="shared" si="209"/>
        <v>134.19</v>
      </c>
      <c r="O1751" s="48">
        <f t="shared" ca="1" si="210"/>
        <v>111794300</v>
      </c>
    </row>
    <row r="1752" spans="1:15" x14ac:dyDescent="0.25">
      <c r="A1752">
        <v>1737</v>
      </c>
      <c r="B1752" s="85">
        <v>39275</v>
      </c>
      <c r="C1752" s="47">
        <v>152.37</v>
      </c>
      <c r="D1752" s="47">
        <v>154.75</v>
      </c>
      <c r="E1752" s="47">
        <v>152.34</v>
      </c>
      <c r="F1752" s="47">
        <v>154.38999999999999</v>
      </c>
      <c r="G1752" s="48">
        <v>133882500</v>
      </c>
      <c r="H1752" s="47">
        <v>133.79</v>
      </c>
      <c r="I1752" s="51">
        <f t="shared" si="204"/>
        <v>0.8665716691495563</v>
      </c>
      <c r="J1752" s="51">
        <f t="shared" ca="1" si="205"/>
        <v>1</v>
      </c>
      <c r="K1752" s="47">
        <f t="shared" si="206"/>
        <v>132.04</v>
      </c>
      <c r="L1752" s="47">
        <f t="shared" si="207"/>
        <v>134.1</v>
      </c>
      <c r="M1752" s="47">
        <f t="shared" si="208"/>
        <v>132.01</v>
      </c>
      <c r="N1752" s="47">
        <f t="shared" si="209"/>
        <v>133.79</v>
      </c>
      <c r="O1752" s="48">
        <f t="shared" ca="1" si="210"/>
        <v>133882500</v>
      </c>
    </row>
    <row r="1753" spans="1:15" x14ac:dyDescent="0.25">
      <c r="A1753">
        <v>1738</v>
      </c>
      <c r="B1753" s="85">
        <v>39274</v>
      </c>
      <c r="C1753" s="47">
        <v>150.75</v>
      </c>
      <c r="D1753" s="47">
        <v>152.05000000000001</v>
      </c>
      <c r="E1753" s="47">
        <v>150.52000000000001</v>
      </c>
      <c r="F1753" s="47">
        <v>151.99</v>
      </c>
      <c r="G1753" s="48">
        <v>175607600</v>
      </c>
      <c r="H1753" s="47">
        <v>131.71</v>
      </c>
      <c r="I1753" s="51">
        <f t="shared" si="204"/>
        <v>0.86657016909007167</v>
      </c>
      <c r="J1753" s="51">
        <f t="shared" ca="1" si="205"/>
        <v>1</v>
      </c>
      <c r="K1753" s="47">
        <f t="shared" si="206"/>
        <v>130.63999999999999</v>
      </c>
      <c r="L1753" s="47">
        <f t="shared" si="207"/>
        <v>131.76</v>
      </c>
      <c r="M1753" s="47">
        <f t="shared" si="208"/>
        <v>130.44</v>
      </c>
      <c r="N1753" s="47">
        <f t="shared" si="209"/>
        <v>131.71</v>
      </c>
      <c r="O1753" s="48">
        <f t="shared" ca="1" si="210"/>
        <v>175607600</v>
      </c>
    </row>
    <row r="1754" spans="1:15" x14ac:dyDescent="0.25">
      <c r="A1754">
        <v>1739</v>
      </c>
      <c r="B1754" s="85">
        <v>39273</v>
      </c>
      <c r="C1754" s="47">
        <v>152.29</v>
      </c>
      <c r="D1754" s="47">
        <v>152.61000000000001</v>
      </c>
      <c r="E1754" s="47">
        <v>150.77000000000001</v>
      </c>
      <c r="F1754" s="47">
        <v>150.91999999999999</v>
      </c>
      <c r="G1754" s="48">
        <v>180362600</v>
      </c>
      <c r="H1754" s="47">
        <v>130.78</v>
      </c>
      <c r="I1754" s="51">
        <f t="shared" si="204"/>
        <v>0.86655181553140748</v>
      </c>
      <c r="J1754" s="51">
        <f t="shared" ca="1" si="205"/>
        <v>1</v>
      </c>
      <c r="K1754" s="47">
        <f t="shared" si="206"/>
        <v>131.97</v>
      </c>
      <c r="L1754" s="47">
        <f t="shared" si="207"/>
        <v>132.24</v>
      </c>
      <c r="M1754" s="47">
        <f t="shared" si="208"/>
        <v>130.65</v>
      </c>
      <c r="N1754" s="47">
        <f t="shared" si="209"/>
        <v>130.78</v>
      </c>
      <c r="O1754" s="48">
        <f t="shared" ca="1" si="210"/>
        <v>180362600</v>
      </c>
    </row>
    <row r="1755" spans="1:15" x14ac:dyDescent="0.25">
      <c r="A1755">
        <v>1740</v>
      </c>
      <c r="B1755" s="85">
        <v>39272</v>
      </c>
      <c r="C1755" s="47">
        <v>153.16</v>
      </c>
      <c r="D1755" s="47">
        <v>153.36000000000001</v>
      </c>
      <c r="E1755" s="47">
        <v>152.62</v>
      </c>
      <c r="F1755" s="47">
        <v>153.1</v>
      </c>
      <c r="G1755" s="48">
        <v>72348100</v>
      </c>
      <c r="H1755" s="47">
        <v>132.66999999999999</v>
      </c>
      <c r="I1755" s="51">
        <f t="shared" si="204"/>
        <v>0.86655780535597648</v>
      </c>
      <c r="J1755" s="51">
        <f t="shared" ca="1" si="205"/>
        <v>1</v>
      </c>
      <c r="K1755" s="47">
        <f t="shared" si="206"/>
        <v>132.72</v>
      </c>
      <c r="L1755" s="47">
        <f t="shared" si="207"/>
        <v>132.9</v>
      </c>
      <c r="M1755" s="47">
        <f t="shared" si="208"/>
        <v>132.25</v>
      </c>
      <c r="N1755" s="47">
        <f t="shared" si="209"/>
        <v>132.66999999999999</v>
      </c>
      <c r="O1755" s="48">
        <f t="shared" ca="1" si="210"/>
        <v>72348100</v>
      </c>
    </row>
    <row r="1756" spans="1:15" x14ac:dyDescent="0.25">
      <c r="A1756">
        <v>1741</v>
      </c>
      <c r="B1756" s="85">
        <v>39269</v>
      </c>
      <c r="C1756" s="47">
        <v>152.38</v>
      </c>
      <c r="D1756" s="47">
        <v>153.16999999999999</v>
      </c>
      <c r="E1756" s="47">
        <v>151.93</v>
      </c>
      <c r="F1756" s="47">
        <v>152.97999999999999</v>
      </c>
      <c r="G1756" s="48">
        <v>81109000</v>
      </c>
      <c r="H1756" s="47">
        <v>132.57</v>
      </c>
      <c r="I1756" s="51">
        <f t="shared" si="204"/>
        <v>0.86658386717217939</v>
      </c>
      <c r="J1756" s="51">
        <f t="shared" ca="1" si="205"/>
        <v>1</v>
      </c>
      <c r="K1756" s="47">
        <f t="shared" si="206"/>
        <v>132.05000000000001</v>
      </c>
      <c r="L1756" s="47">
        <f t="shared" si="207"/>
        <v>132.72999999999999</v>
      </c>
      <c r="M1756" s="47">
        <f t="shared" si="208"/>
        <v>131.66</v>
      </c>
      <c r="N1756" s="47">
        <f t="shared" si="209"/>
        <v>132.57</v>
      </c>
      <c r="O1756" s="48">
        <f t="shared" ca="1" si="210"/>
        <v>81109000</v>
      </c>
    </row>
    <row r="1757" spans="1:15" x14ac:dyDescent="0.25">
      <c r="A1757">
        <v>1742</v>
      </c>
      <c r="B1757" s="85">
        <v>39268</v>
      </c>
      <c r="C1757" s="47">
        <v>152.4</v>
      </c>
      <c r="D1757" s="47">
        <v>152.56</v>
      </c>
      <c r="E1757" s="47">
        <v>151.63</v>
      </c>
      <c r="F1757" s="47">
        <v>152.18</v>
      </c>
      <c r="G1757" s="48">
        <v>89279000</v>
      </c>
      <c r="H1757" s="47">
        <v>131.87</v>
      </c>
      <c r="I1757" s="51">
        <f t="shared" si="204"/>
        <v>0.86653962412932051</v>
      </c>
      <c r="J1757" s="51">
        <f t="shared" ca="1" si="205"/>
        <v>1</v>
      </c>
      <c r="K1757" s="47">
        <f t="shared" si="206"/>
        <v>132.06</v>
      </c>
      <c r="L1757" s="47">
        <f t="shared" si="207"/>
        <v>132.19999999999999</v>
      </c>
      <c r="M1757" s="47">
        <f t="shared" si="208"/>
        <v>131.38999999999999</v>
      </c>
      <c r="N1757" s="47">
        <f t="shared" si="209"/>
        <v>131.87</v>
      </c>
      <c r="O1757" s="48">
        <f t="shared" ca="1" si="210"/>
        <v>89279000</v>
      </c>
    </row>
    <row r="1758" spans="1:15" x14ac:dyDescent="0.25">
      <c r="A1758">
        <v>1743</v>
      </c>
      <c r="B1758" s="85">
        <v>39266</v>
      </c>
      <c r="C1758" s="47">
        <v>152.18</v>
      </c>
      <c r="D1758" s="47">
        <v>152.5</v>
      </c>
      <c r="E1758" s="47">
        <v>151.99</v>
      </c>
      <c r="F1758" s="47">
        <v>152.34</v>
      </c>
      <c r="G1758" s="48">
        <v>54048400</v>
      </c>
      <c r="H1758" s="47">
        <v>132.01</v>
      </c>
      <c r="I1758" s="51">
        <f t="shared" si="204"/>
        <v>0.8665485099120388</v>
      </c>
      <c r="J1758" s="51">
        <f t="shared" ca="1" si="205"/>
        <v>1</v>
      </c>
      <c r="K1758" s="47">
        <f t="shared" si="206"/>
        <v>131.87</v>
      </c>
      <c r="L1758" s="47">
        <f t="shared" si="207"/>
        <v>132.15</v>
      </c>
      <c r="M1758" s="47">
        <f t="shared" si="208"/>
        <v>131.71</v>
      </c>
      <c r="N1758" s="47">
        <f t="shared" si="209"/>
        <v>132.01</v>
      </c>
      <c r="O1758" s="48">
        <f t="shared" ca="1" si="210"/>
        <v>54048400</v>
      </c>
    </row>
    <row r="1759" spans="1:15" x14ac:dyDescent="0.25">
      <c r="A1759">
        <v>1744</v>
      </c>
      <c r="B1759" s="85">
        <v>39265</v>
      </c>
      <c r="C1759" s="47">
        <v>150.87</v>
      </c>
      <c r="D1759" s="47">
        <v>151.91999999999999</v>
      </c>
      <c r="E1759" s="47">
        <v>150.77000000000001</v>
      </c>
      <c r="F1759" s="47">
        <v>151.79</v>
      </c>
      <c r="G1759" s="48">
        <v>103357000</v>
      </c>
      <c r="H1759" s="47">
        <v>131.53</v>
      </c>
      <c r="I1759" s="51">
        <f t="shared" si="204"/>
        <v>0.86652612161538978</v>
      </c>
      <c r="J1759" s="51">
        <f t="shared" ca="1" si="205"/>
        <v>1</v>
      </c>
      <c r="K1759" s="47">
        <f t="shared" si="206"/>
        <v>130.72999999999999</v>
      </c>
      <c r="L1759" s="47">
        <f t="shared" si="207"/>
        <v>131.63999999999999</v>
      </c>
      <c r="M1759" s="47">
        <f t="shared" si="208"/>
        <v>130.65</v>
      </c>
      <c r="N1759" s="47">
        <f t="shared" si="209"/>
        <v>131.53</v>
      </c>
      <c r="O1759" s="48">
        <f t="shared" ca="1" si="210"/>
        <v>103357000</v>
      </c>
    </row>
    <row r="1760" spans="1:15" x14ac:dyDescent="0.25">
      <c r="A1760">
        <v>1745</v>
      </c>
      <c r="B1760" s="85">
        <v>39262</v>
      </c>
      <c r="C1760" s="47">
        <v>150.9</v>
      </c>
      <c r="D1760" s="47">
        <v>151.65</v>
      </c>
      <c r="E1760" s="47">
        <v>149.15</v>
      </c>
      <c r="F1760" s="47">
        <v>150.43</v>
      </c>
      <c r="G1760" s="48">
        <v>199701800</v>
      </c>
      <c r="H1760" s="47">
        <v>130.36000000000001</v>
      </c>
      <c r="I1760" s="51">
        <f t="shared" si="204"/>
        <v>0.86658246360433433</v>
      </c>
      <c r="J1760" s="51">
        <f t="shared" ca="1" si="205"/>
        <v>1</v>
      </c>
      <c r="K1760" s="47">
        <f t="shared" si="206"/>
        <v>130.77000000000001</v>
      </c>
      <c r="L1760" s="47">
        <f t="shared" si="207"/>
        <v>131.41999999999999</v>
      </c>
      <c r="M1760" s="47">
        <f t="shared" si="208"/>
        <v>129.25</v>
      </c>
      <c r="N1760" s="47">
        <f t="shared" si="209"/>
        <v>130.36000000000001</v>
      </c>
      <c r="O1760" s="48">
        <f t="shared" ca="1" si="210"/>
        <v>199701800</v>
      </c>
    </row>
    <row r="1761" spans="1:15" x14ac:dyDescent="0.25">
      <c r="A1761">
        <v>1746</v>
      </c>
      <c r="B1761" s="85">
        <v>39261</v>
      </c>
      <c r="C1761" s="47">
        <v>150.38</v>
      </c>
      <c r="D1761" s="47">
        <v>151.41</v>
      </c>
      <c r="E1761" s="47">
        <v>149.66999999999999</v>
      </c>
      <c r="F1761" s="47">
        <v>150.38</v>
      </c>
      <c r="G1761" s="48">
        <v>157705000</v>
      </c>
      <c r="H1761" s="47">
        <v>130.31</v>
      </c>
      <c r="I1761" s="51">
        <f t="shared" si="204"/>
        <v>0.8665381034712063</v>
      </c>
      <c r="J1761" s="51">
        <f t="shared" ca="1" si="205"/>
        <v>1</v>
      </c>
      <c r="K1761" s="47">
        <f t="shared" si="206"/>
        <v>130.31</v>
      </c>
      <c r="L1761" s="47">
        <f t="shared" si="207"/>
        <v>131.19999999999999</v>
      </c>
      <c r="M1761" s="47">
        <f t="shared" si="208"/>
        <v>129.69</v>
      </c>
      <c r="N1761" s="47">
        <f t="shared" si="209"/>
        <v>130.31</v>
      </c>
      <c r="O1761" s="48">
        <f t="shared" ca="1" si="210"/>
        <v>157705000</v>
      </c>
    </row>
    <row r="1762" spans="1:15" x14ac:dyDescent="0.25">
      <c r="A1762">
        <v>1747</v>
      </c>
      <c r="B1762" s="85">
        <v>39260</v>
      </c>
      <c r="C1762" s="47">
        <v>148.13</v>
      </c>
      <c r="D1762" s="47">
        <v>150.57</v>
      </c>
      <c r="E1762" s="47">
        <v>148.06</v>
      </c>
      <c r="F1762" s="47">
        <v>150.4</v>
      </c>
      <c r="G1762" s="48">
        <v>213638000</v>
      </c>
      <c r="H1762" s="47">
        <v>130.33000000000001</v>
      </c>
      <c r="I1762" s="51">
        <f t="shared" si="204"/>
        <v>0.86655585106382982</v>
      </c>
      <c r="J1762" s="51">
        <f t="shared" ca="1" si="205"/>
        <v>1</v>
      </c>
      <c r="K1762" s="47">
        <f t="shared" si="206"/>
        <v>128.36000000000001</v>
      </c>
      <c r="L1762" s="47">
        <f t="shared" si="207"/>
        <v>130.47999999999999</v>
      </c>
      <c r="M1762" s="47">
        <f t="shared" si="208"/>
        <v>128.30000000000001</v>
      </c>
      <c r="N1762" s="47">
        <f t="shared" si="209"/>
        <v>130.33000000000001</v>
      </c>
      <c r="O1762" s="48">
        <f t="shared" ca="1" si="210"/>
        <v>213638000</v>
      </c>
    </row>
    <row r="1763" spans="1:15" x14ac:dyDescent="0.25">
      <c r="A1763">
        <v>1748</v>
      </c>
      <c r="B1763" s="85">
        <v>39259</v>
      </c>
      <c r="C1763" s="47">
        <v>150.21</v>
      </c>
      <c r="D1763" s="47">
        <v>150.46</v>
      </c>
      <c r="E1763" s="47">
        <v>148.28</v>
      </c>
      <c r="F1763" s="47">
        <v>148.29</v>
      </c>
      <c r="G1763" s="48">
        <v>198445700</v>
      </c>
      <c r="H1763" s="47">
        <v>128.5</v>
      </c>
      <c r="I1763" s="51">
        <f t="shared" si="204"/>
        <v>0.86654528289163135</v>
      </c>
      <c r="J1763" s="51">
        <f t="shared" ca="1" si="205"/>
        <v>1</v>
      </c>
      <c r="K1763" s="47">
        <f t="shared" si="206"/>
        <v>130.16</v>
      </c>
      <c r="L1763" s="47">
        <f t="shared" si="207"/>
        <v>130.38</v>
      </c>
      <c r="M1763" s="47">
        <f t="shared" si="208"/>
        <v>128.49</v>
      </c>
      <c r="N1763" s="47">
        <f t="shared" si="209"/>
        <v>128.5</v>
      </c>
      <c r="O1763" s="48">
        <f t="shared" ca="1" si="210"/>
        <v>198445700</v>
      </c>
    </row>
    <row r="1764" spans="1:15" x14ac:dyDescent="0.25">
      <c r="A1764">
        <v>1749</v>
      </c>
      <c r="B1764" s="85">
        <v>39258</v>
      </c>
      <c r="C1764" s="47">
        <v>150.24</v>
      </c>
      <c r="D1764" s="47">
        <v>151.25</v>
      </c>
      <c r="E1764" s="47">
        <v>149.02000000000001</v>
      </c>
      <c r="F1764" s="47">
        <v>149.83000000000001</v>
      </c>
      <c r="G1764" s="48">
        <v>232014400</v>
      </c>
      <c r="H1764" s="47">
        <v>129.84</v>
      </c>
      <c r="I1764" s="51">
        <f t="shared" si="204"/>
        <v>0.86658212640993115</v>
      </c>
      <c r="J1764" s="51">
        <f t="shared" ca="1" si="205"/>
        <v>1</v>
      </c>
      <c r="K1764" s="47">
        <f t="shared" si="206"/>
        <v>130.19999999999999</v>
      </c>
      <c r="L1764" s="47">
        <f t="shared" si="207"/>
        <v>131.07</v>
      </c>
      <c r="M1764" s="47">
        <f t="shared" si="208"/>
        <v>129.13999999999999</v>
      </c>
      <c r="N1764" s="47">
        <f t="shared" si="209"/>
        <v>129.84</v>
      </c>
      <c r="O1764" s="48">
        <f t="shared" ca="1" si="210"/>
        <v>232014400</v>
      </c>
    </row>
    <row r="1765" spans="1:15" x14ac:dyDescent="0.25">
      <c r="A1765">
        <v>1750</v>
      </c>
      <c r="B1765" s="85">
        <v>39255</v>
      </c>
      <c r="C1765" s="47">
        <v>151.52000000000001</v>
      </c>
      <c r="D1765" s="47">
        <v>151.77000000000001</v>
      </c>
      <c r="E1765" s="47">
        <v>149.85</v>
      </c>
      <c r="F1765" s="47">
        <v>150.55000000000001</v>
      </c>
      <c r="G1765" s="48">
        <v>204964700</v>
      </c>
      <c r="H1765" s="47">
        <v>130.46</v>
      </c>
      <c r="I1765" s="51">
        <f t="shared" si="204"/>
        <v>0.86655596147459313</v>
      </c>
      <c r="J1765" s="51">
        <f t="shared" ca="1" si="205"/>
        <v>1</v>
      </c>
      <c r="K1765" s="47">
        <f t="shared" si="206"/>
        <v>131.30000000000001</v>
      </c>
      <c r="L1765" s="47">
        <f t="shared" si="207"/>
        <v>131.52000000000001</v>
      </c>
      <c r="M1765" s="47">
        <f t="shared" si="208"/>
        <v>129.85</v>
      </c>
      <c r="N1765" s="47">
        <f t="shared" si="209"/>
        <v>130.46</v>
      </c>
      <c r="O1765" s="48">
        <f t="shared" ca="1" si="210"/>
        <v>204964700</v>
      </c>
    </row>
    <row r="1766" spans="1:15" x14ac:dyDescent="0.25">
      <c r="A1766">
        <v>1751</v>
      </c>
      <c r="B1766" s="85">
        <v>39254</v>
      </c>
      <c r="C1766" s="47">
        <v>151.08000000000001</v>
      </c>
      <c r="D1766" s="47">
        <v>152.11000000000001</v>
      </c>
      <c r="E1766" s="47">
        <v>150.25</v>
      </c>
      <c r="F1766" s="47">
        <v>151.97999999999999</v>
      </c>
      <c r="G1766" s="48">
        <v>205262000</v>
      </c>
      <c r="H1766" s="47">
        <v>131.69999999999999</v>
      </c>
      <c r="I1766" s="51">
        <f t="shared" si="204"/>
        <v>0.86656138965653373</v>
      </c>
      <c r="J1766" s="51">
        <f t="shared" ca="1" si="205"/>
        <v>1</v>
      </c>
      <c r="K1766" s="47">
        <f t="shared" si="206"/>
        <v>130.91999999999999</v>
      </c>
      <c r="L1766" s="47">
        <f t="shared" si="207"/>
        <v>131.81</v>
      </c>
      <c r="M1766" s="47">
        <f t="shared" si="208"/>
        <v>130.19999999999999</v>
      </c>
      <c r="N1766" s="47">
        <f t="shared" si="209"/>
        <v>131.69999999999999</v>
      </c>
      <c r="O1766" s="48">
        <f t="shared" ca="1" si="210"/>
        <v>205262000</v>
      </c>
    </row>
    <row r="1767" spans="1:15" x14ac:dyDescent="0.25">
      <c r="A1767">
        <v>1752</v>
      </c>
      <c r="B1767" s="85">
        <v>39253</v>
      </c>
      <c r="C1767" s="47">
        <v>153.58000000000001</v>
      </c>
      <c r="D1767" s="47">
        <v>153.58000000000001</v>
      </c>
      <c r="E1767" s="47">
        <v>150.96</v>
      </c>
      <c r="F1767" s="47">
        <v>151.13999999999999</v>
      </c>
      <c r="G1767" s="48">
        <v>177119700</v>
      </c>
      <c r="H1767" s="47">
        <v>130.97</v>
      </c>
      <c r="I1767" s="51">
        <f t="shared" si="204"/>
        <v>0.86654757178774655</v>
      </c>
      <c r="J1767" s="51">
        <f t="shared" ca="1" si="205"/>
        <v>1</v>
      </c>
      <c r="K1767" s="47">
        <f t="shared" si="206"/>
        <v>133.08000000000001</v>
      </c>
      <c r="L1767" s="47">
        <f t="shared" si="207"/>
        <v>133.08000000000001</v>
      </c>
      <c r="M1767" s="47">
        <f t="shared" si="208"/>
        <v>130.81</v>
      </c>
      <c r="N1767" s="47">
        <f t="shared" si="209"/>
        <v>130.97</v>
      </c>
      <c r="O1767" s="48">
        <f t="shared" ca="1" si="210"/>
        <v>177119700</v>
      </c>
    </row>
    <row r="1768" spans="1:15" x14ac:dyDescent="0.25">
      <c r="A1768">
        <v>1753</v>
      </c>
      <c r="B1768" s="85">
        <v>39252</v>
      </c>
      <c r="C1768" s="47">
        <v>152.55000000000001</v>
      </c>
      <c r="D1768" s="47">
        <v>153.38</v>
      </c>
      <c r="E1768" s="47">
        <v>152.36000000000001</v>
      </c>
      <c r="F1768" s="47">
        <v>153.27000000000001</v>
      </c>
      <c r="G1768" s="48">
        <v>110851700</v>
      </c>
      <c r="H1768" s="47">
        <v>132.82</v>
      </c>
      <c r="I1768" s="51">
        <f t="shared" si="204"/>
        <v>0.86657532459059161</v>
      </c>
      <c r="J1768" s="51">
        <f t="shared" ca="1" si="205"/>
        <v>1</v>
      </c>
      <c r="K1768" s="47">
        <f t="shared" si="206"/>
        <v>132.19999999999999</v>
      </c>
      <c r="L1768" s="47">
        <f t="shared" si="207"/>
        <v>132.91999999999999</v>
      </c>
      <c r="M1768" s="47">
        <f t="shared" si="208"/>
        <v>132.03</v>
      </c>
      <c r="N1768" s="47">
        <f t="shared" si="209"/>
        <v>132.82</v>
      </c>
      <c r="O1768" s="48">
        <f t="shared" ca="1" si="210"/>
        <v>110851700</v>
      </c>
    </row>
    <row r="1769" spans="1:15" x14ac:dyDescent="0.25">
      <c r="A1769">
        <v>1754</v>
      </c>
      <c r="B1769" s="85">
        <v>39251</v>
      </c>
      <c r="C1769" s="47">
        <v>153.38</v>
      </c>
      <c r="D1769" s="47">
        <v>153.38999999999999</v>
      </c>
      <c r="E1769" s="47">
        <v>152.66</v>
      </c>
      <c r="F1769" s="47">
        <v>152.88999999999999</v>
      </c>
      <c r="G1769" s="48">
        <v>88537500</v>
      </c>
      <c r="H1769" s="47">
        <v>132.49</v>
      </c>
      <c r="I1769" s="51">
        <f t="shared" si="204"/>
        <v>0.86657073713127097</v>
      </c>
      <c r="J1769" s="51">
        <f t="shared" ca="1" si="205"/>
        <v>1</v>
      </c>
      <c r="K1769" s="47">
        <f t="shared" si="206"/>
        <v>132.91</v>
      </c>
      <c r="L1769" s="47">
        <f t="shared" si="207"/>
        <v>132.91999999999999</v>
      </c>
      <c r="M1769" s="47">
        <f t="shared" si="208"/>
        <v>132.29</v>
      </c>
      <c r="N1769" s="47">
        <f t="shared" si="209"/>
        <v>132.49</v>
      </c>
      <c r="O1769" s="48">
        <f t="shared" ca="1" si="210"/>
        <v>88537500</v>
      </c>
    </row>
    <row r="1770" spans="1:15" x14ac:dyDescent="0.25">
      <c r="A1770">
        <v>1755</v>
      </c>
      <c r="B1770" s="85">
        <v>39248</v>
      </c>
      <c r="C1770" s="47">
        <v>153.13999999999999</v>
      </c>
      <c r="D1770" s="47">
        <v>153.66</v>
      </c>
      <c r="E1770" s="47">
        <v>152.93</v>
      </c>
      <c r="F1770" s="47">
        <v>153.07</v>
      </c>
      <c r="G1770" s="48">
        <v>154030800</v>
      </c>
      <c r="H1770" s="47">
        <v>132.63999999999999</v>
      </c>
      <c r="I1770" s="51">
        <f t="shared" si="204"/>
        <v>0.86653165218527461</v>
      </c>
      <c r="J1770" s="51">
        <f t="shared" ca="1" si="205"/>
        <v>1</v>
      </c>
      <c r="K1770" s="47">
        <f t="shared" si="206"/>
        <v>132.69999999999999</v>
      </c>
      <c r="L1770" s="47">
        <f t="shared" si="207"/>
        <v>133.15</v>
      </c>
      <c r="M1770" s="47">
        <f t="shared" si="208"/>
        <v>132.52000000000001</v>
      </c>
      <c r="N1770" s="47">
        <f t="shared" si="209"/>
        <v>132.63999999999999</v>
      </c>
      <c r="O1770" s="48">
        <f t="shared" ca="1" si="210"/>
        <v>154030800</v>
      </c>
    </row>
    <row r="1771" spans="1:15" x14ac:dyDescent="0.25">
      <c r="A1771">
        <v>1756</v>
      </c>
      <c r="B1771" s="85">
        <v>39247</v>
      </c>
      <c r="C1771" s="47">
        <v>152.06</v>
      </c>
      <c r="D1771" s="47">
        <v>153.12</v>
      </c>
      <c r="E1771" s="47">
        <v>152.03</v>
      </c>
      <c r="F1771" s="47">
        <v>152.86000000000001</v>
      </c>
      <c r="G1771" s="48">
        <v>146396500</v>
      </c>
      <c r="H1771" s="47">
        <v>131.88999999999999</v>
      </c>
      <c r="I1771" s="51">
        <f t="shared" si="204"/>
        <v>0.86281564830563895</v>
      </c>
      <c r="J1771" s="51">
        <f t="shared" ca="1" si="205"/>
        <v>1</v>
      </c>
      <c r="K1771" s="47">
        <f t="shared" si="206"/>
        <v>131.19999999999999</v>
      </c>
      <c r="L1771" s="47">
        <f t="shared" si="207"/>
        <v>132.11000000000001</v>
      </c>
      <c r="M1771" s="47">
        <f t="shared" si="208"/>
        <v>131.16999999999999</v>
      </c>
      <c r="N1771" s="47">
        <f t="shared" si="209"/>
        <v>131.88999999999999</v>
      </c>
      <c r="O1771" s="48">
        <f t="shared" ca="1" si="210"/>
        <v>146396500</v>
      </c>
    </row>
    <row r="1772" spans="1:15" x14ac:dyDescent="0.25">
      <c r="A1772">
        <v>1757</v>
      </c>
      <c r="B1772" s="85">
        <v>39246</v>
      </c>
      <c r="C1772" s="47">
        <v>150.5</v>
      </c>
      <c r="D1772" s="47">
        <v>152.07</v>
      </c>
      <c r="E1772" s="47">
        <v>149.72</v>
      </c>
      <c r="F1772" s="47">
        <v>151.88999999999999</v>
      </c>
      <c r="G1772" s="48">
        <v>193208200</v>
      </c>
      <c r="H1772" s="47">
        <v>131.06</v>
      </c>
      <c r="I1772" s="51">
        <f t="shared" si="204"/>
        <v>0.86286128119033523</v>
      </c>
      <c r="J1772" s="51">
        <f t="shared" ca="1" si="205"/>
        <v>1</v>
      </c>
      <c r="K1772" s="47">
        <f t="shared" si="206"/>
        <v>129.86000000000001</v>
      </c>
      <c r="L1772" s="47">
        <f t="shared" si="207"/>
        <v>131.22</v>
      </c>
      <c r="M1772" s="47">
        <f t="shared" si="208"/>
        <v>129.19</v>
      </c>
      <c r="N1772" s="47">
        <f t="shared" si="209"/>
        <v>131.06</v>
      </c>
      <c r="O1772" s="48">
        <f t="shared" ca="1" si="210"/>
        <v>193208200</v>
      </c>
    </row>
    <row r="1773" spans="1:15" x14ac:dyDescent="0.25">
      <c r="A1773">
        <v>1758</v>
      </c>
      <c r="B1773" s="85">
        <v>39245</v>
      </c>
      <c r="C1773" s="47">
        <v>150.66999999999999</v>
      </c>
      <c r="D1773" s="47">
        <v>151.54</v>
      </c>
      <c r="E1773" s="47">
        <v>149.55000000000001</v>
      </c>
      <c r="F1773" s="47">
        <v>149.65</v>
      </c>
      <c r="G1773" s="48">
        <v>233898000</v>
      </c>
      <c r="H1773" s="47">
        <v>129.12</v>
      </c>
      <c r="I1773" s="51">
        <f t="shared" si="204"/>
        <v>0.86281323087203476</v>
      </c>
      <c r="J1773" s="51">
        <f t="shared" ca="1" si="205"/>
        <v>1</v>
      </c>
      <c r="K1773" s="47">
        <f t="shared" si="206"/>
        <v>130</v>
      </c>
      <c r="L1773" s="47">
        <f t="shared" si="207"/>
        <v>130.75</v>
      </c>
      <c r="M1773" s="47">
        <f t="shared" si="208"/>
        <v>129.03</v>
      </c>
      <c r="N1773" s="47">
        <f t="shared" si="209"/>
        <v>129.12</v>
      </c>
      <c r="O1773" s="48">
        <f t="shared" ca="1" si="210"/>
        <v>233898000</v>
      </c>
    </row>
    <row r="1774" spans="1:15" x14ac:dyDescent="0.25">
      <c r="A1774">
        <v>1759</v>
      </c>
      <c r="B1774" s="85">
        <v>39244</v>
      </c>
      <c r="C1774" s="47">
        <v>150.93</v>
      </c>
      <c r="D1774" s="47">
        <v>151.94999999999999</v>
      </c>
      <c r="E1774" s="47">
        <v>150.69999999999999</v>
      </c>
      <c r="F1774" s="47">
        <v>151.30000000000001</v>
      </c>
      <c r="G1774" s="48">
        <v>102015600</v>
      </c>
      <c r="H1774" s="47">
        <v>130.55000000000001</v>
      </c>
      <c r="I1774" s="51">
        <f t="shared" si="204"/>
        <v>0.86285525446133515</v>
      </c>
      <c r="J1774" s="51">
        <f t="shared" ca="1" si="205"/>
        <v>1</v>
      </c>
      <c r="K1774" s="47">
        <f t="shared" si="206"/>
        <v>130.22999999999999</v>
      </c>
      <c r="L1774" s="47">
        <f t="shared" si="207"/>
        <v>131.11000000000001</v>
      </c>
      <c r="M1774" s="47">
        <f t="shared" si="208"/>
        <v>130.03</v>
      </c>
      <c r="N1774" s="47">
        <f t="shared" si="209"/>
        <v>130.55000000000001</v>
      </c>
      <c r="O1774" s="48">
        <f t="shared" ca="1" si="210"/>
        <v>102015600</v>
      </c>
    </row>
    <row r="1775" spans="1:15" x14ac:dyDescent="0.25">
      <c r="A1775">
        <v>1760</v>
      </c>
      <c r="B1775" s="85">
        <v>39241</v>
      </c>
      <c r="C1775" s="47">
        <v>149.58000000000001</v>
      </c>
      <c r="D1775" s="47">
        <v>151.19</v>
      </c>
      <c r="E1775" s="47">
        <v>149.09</v>
      </c>
      <c r="F1775" s="47">
        <v>151.04</v>
      </c>
      <c r="G1775" s="48">
        <v>175886000</v>
      </c>
      <c r="H1775" s="47">
        <v>130.32</v>
      </c>
      <c r="I1775" s="51">
        <f t="shared" si="204"/>
        <v>0.86281779661016944</v>
      </c>
      <c r="J1775" s="51">
        <f t="shared" ca="1" si="205"/>
        <v>1</v>
      </c>
      <c r="K1775" s="47">
        <f t="shared" si="206"/>
        <v>129.06</v>
      </c>
      <c r="L1775" s="47">
        <f t="shared" si="207"/>
        <v>130.44999999999999</v>
      </c>
      <c r="M1775" s="47">
        <f t="shared" si="208"/>
        <v>128.63999999999999</v>
      </c>
      <c r="N1775" s="47">
        <f t="shared" si="209"/>
        <v>130.32</v>
      </c>
      <c r="O1775" s="48">
        <f t="shared" ca="1" si="210"/>
        <v>175886000</v>
      </c>
    </row>
    <row r="1776" spans="1:15" x14ac:dyDescent="0.25">
      <c r="A1776">
        <v>1761</v>
      </c>
      <c r="B1776" s="85">
        <v>39240</v>
      </c>
      <c r="C1776" s="47">
        <v>151.56</v>
      </c>
      <c r="D1776" s="47">
        <v>152.5</v>
      </c>
      <c r="E1776" s="47">
        <v>149.06</v>
      </c>
      <c r="F1776" s="47">
        <v>149.1</v>
      </c>
      <c r="G1776" s="48">
        <v>232414600</v>
      </c>
      <c r="H1776" s="47">
        <v>128.65</v>
      </c>
      <c r="I1776" s="51">
        <f t="shared" si="204"/>
        <v>0.86284372904091222</v>
      </c>
      <c r="J1776" s="51">
        <f t="shared" ca="1" si="205"/>
        <v>1</v>
      </c>
      <c r="K1776" s="47">
        <f t="shared" si="206"/>
        <v>130.77000000000001</v>
      </c>
      <c r="L1776" s="47">
        <f t="shared" si="207"/>
        <v>131.58000000000001</v>
      </c>
      <c r="M1776" s="47">
        <f t="shared" si="208"/>
        <v>128.62</v>
      </c>
      <c r="N1776" s="47">
        <f t="shared" si="209"/>
        <v>128.65</v>
      </c>
      <c r="O1776" s="48">
        <f t="shared" ca="1" si="210"/>
        <v>232414600</v>
      </c>
    </row>
    <row r="1777" spans="1:15" x14ac:dyDescent="0.25">
      <c r="A1777">
        <v>1762</v>
      </c>
      <c r="B1777" s="85">
        <v>39239</v>
      </c>
      <c r="C1777" s="47">
        <v>152.86000000000001</v>
      </c>
      <c r="D1777" s="47">
        <v>152.94999999999999</v>
      </c>
      <c r="E1777" s="47">
        <v>151.75</v>
      </c>
      <c r="F1777" s="47">
        <v>151.84</v>
      </c>
      <c r="G1777" s="48">
        <v>164096800</v>
      </c>
      <c r="H1777" s="47">
        <v>131.01</v>
      </c>
      <c r="I1777" s="51">
        <f t="shared" si="204"/>
        <v>0.86281612223393034</v>
      </c>
      <c r="J1777" s="51">
        <f t="shared" ca="1" si="205"/>
        <v>1</v>
      </c>
      <c r="K1777" s="47">
        <f t="shared" si="206"/>
        <v>131.88999999999999</v>
      </c>
      <c r="L1777" s="47">
        <f t="shared" si="207"/>
        <v>131.97</v>
      </c>
      <c r="M1777" s="47">
        <f t="shared" si="208"/>
        <v>130.93</v>
      </c>
      <c r="N1777" s="47">
        <f t="shared" si="209"/>
        <v>131.01</v>
      </c>
      <c r="O1777" s="48">
        <f t="shared" ca="1" si="210"/>
        <v>164096800</v>
      </c>
    </row>
    <row r="1778" spans="1:15" x14ac:dyDescent="0.25">
      <c r="A1778">
        <v>1763</v>
      </c>
      <c r="B1778" s="85">
        <v>39238</v>
      </c>
      <c r="C1778" s="47">
        <v>153.74</v>
      </c>
      <c r="D1778" s="47">
        <v>153.9</v>
      </c>
      <c r="E1778" s="47">
        <v>152.86000000000001</v>
      </c>
      <c r="F1778" s="47">
        <v>153.49</v>
      </c>
      <c r="G1778" s="48">
        <v>126917900</v>
      </c>
      <c r="H1778" s="47">
        <v>132.44</v>
      </c>
      <c r="I1778" s="51">
        <f t="shared" si="204"/>
        <v>0.86285751514756659</v>
      </c>
      <c r="J1778" s="51">
        <f t="shared" ca="1" si="205"/>
        <v>1</v>
      </c>
      <c r="K1778" s="47">
        <f t="shared" si="206"/>
        <v>132.66</v>
      </c>
      <c r="L1778" s="47">
        <f t="shared" si="207"/>
        <v>132.79</v>
      </c>
      <c r="M1778" s="47">
        <f t="shared" si="208"/>
        <v>131.9</v>
      </c>
      <c r="N1778" s="47">
        <f t="shared" si="209"/>
        <v>132.44</v>
      </c>
      <c r="O1778" s="48">
        <f t="shared" ca="1" si="210"/>
        <v>126917900</v>
      </c>
    </row>
    <row r="1779" spans="1:15" x14ac:dyDescent="0.25">
      <c r="A1779">
        <v>1764</v>
      </c>
      <c r="B1779" s="85">
        <v>39237</v>
      </c>
      <c r="C1779" s="47">
        <v>153.54</v>
      </c>
      <c r="D1779" s="47">
        <v>154.38999999999999</v>
      </c>
      <c r="E1779" s="47">
        <v>153.47999999999999</v>
      </c>
      <c r="F1779" s="47">
        <v>154.1</v>
      </c>
      <c r="G1779" s="48">
        <v>78008800</v>
      </c>
      <c r="H1779" s="47">
        <v>132.96</v>
      </c>
      <c r="I1779" s="51">
        <f t="shared" si="204"/>
        <v>0.86281635301752113</v>
      </c>
      <c r="J1779" s="51">
        <f t="shared" ca="1" si="205"/>
        <v>1</v>
      </c>
      <c r="K1779" s="47">
        <f t="shared" si="206"/>
        <v>132.47999999999999</v>
      </c>
      <c r="L1779" s="47">
        <f t="shared" si="207"/>
        <v>133.21</v>
      </c>
      <c r="M1779" s="47">
        <f t="shared" si="208"/>
        <v>132.43</v>
      </c>
      <c r="N1779" s="47">
        <f t="shared" si="209"/>
        <v>132.96</v>
      </c>
      <c r="O1779" s="48">
        <f t="shared" ca="1" si="210"/>
        <v>78008800</v>
      </c>
    </row>
    <row r="1780" spans="1:15" x14ac:dyDescent="0.25">
      <c r="A1780">
        <v>1765</v>
      </c>
      <c r="B1780" s="85">
        <v>39234</v>
      </c>
      <c r="C1780" s="47">
        <v>153.88</v>
      </c>
      <c r="D1780" s="47">
        <v>154.4</v>
      </c>
      <c r="E1780" s="47">
        <v>153.51</v>
      </c>
      <c r="F1780" s="47">
        <v>154.08000000000001</v>
      </c>
      <c r="G1780" s="48">
        <v>107771700</v>
      </c>
      <c r="H1780" s="47">
        <v>132.94999999999999</v>
      </c>
      <c r="I1780" s="51">
        <f t="shared" si="204"/>
        <v>0.86286344755970912</v>
      </c>
      <c r="J1780" s="51">
        <f t="shared" ca="1" si="205"/>
        <v>1</v>
      </c>
      <c r="K1780" s="47">
        <f t="shared" si="206"/>
        <v>132.78</v>
      </c>
      <c r="L1780" s="47">
        <f t="shared" si="207"/>
        <v>133.22999999999999</v>
      </c>
      <c r="M1780" s="47">
        <f t="shared" si="208"/>
        <v>132.46</v>
      </c>
      <c r="N1780" s="47">
        <f t="shared" si="209"/>
        <v>132.94999999999999</v>
      </c>
      <c r="O1780" s="48">
        <f t="shared" ca="1" si="210"/>
        <v>107771700</v>
      </c>
    </row>
    <row r="1781" spans="1:15" x14ac:dyDescent="0.25">
      <c r="A1781">
        <v>1766</v>
      </c>
      <c r="B1781" s="85">
        <v>39233</v>
      </c>
      <c r="C1781" s="47">
        <v>153.66999999999999</v>
      </c>
      <c r="D1781" s="47">
        <v>153.88999999999999</v>
      </c>
      <c r="E1781" s="47">
        <v>153.12</v>
      </c>
      <c r="F1781" s="47">
        <v>153.32</v>
      </c>
      <c r="G1781" s="48">
        <v>114866700</v>
      </c>
      <c r="H1781" s="47">
        <v>132.29</v>
      </c>
      <c r="I1781" s="51">
        <f t="shared" si="204"/>
        <v>0.8628358987738064</v>
      </c>
      <c r="J1781" s="51">
        <f t="shared" ca="1" si="205"/>
        <v>1</v>
      </c>
      <c r="K1781" s="47">
        <f t="shared" si="206"/>
        <v>132.59</v>
      </c>
      <c r="L1781" s="47">
        <f t="shared" si="207"/>
        <v>132.78</v>
      </c>
      <c r="M1781" s="47">
        <f t="shared" si="208"/>
        <v>132.12</v>
      </c>
      <c r="N1781" s="47">
        <f t="shared" si="209"/>
        <v>132.29</v>
      </c>
      <c r="O1781" s="48">
        <f t="shared" ca="1" si="210"/>
        <v>114866700</v>
      </c>
    </row>
    <row r="1782" spans="1:15" x14ac:dyDescent="0.25">
      <c r="A1782">
        <v>1767</v>
      </c>
      <c r="B1782" s="85">
        <v>39232</v>
      </c>
      <c r="C1782" s="47">
        <v>151.46</v>
      </c>
      <c r="D1782" s="47">
        <v>153.54</v>
      </c>
      <c r="E1782" s="47">
        <v>151.34</v>
      </c>
      <c r="F1782" s="47">
        <v>153.47999999999999</v>
      </c>
      <c r="G1782" s="48">
        <v>129013600</v>
      </c>
      <c r="H1782" s="47">
        <v>132.43</v>
      </c>
      <c r="I1782" s="51">
        <f t="shared" si="204"/>
        <v>0.86284857961949446</v>
      </c>
      <c r="J1782" s="51">
        <f t="shared" ca="1" si="205"/>
        <v>1</v>
      </c>
      <c r="K1782" s="47">
        <f t="shared" si="206"/>
        <v>130.69</v>
      </c>
      <c r="L1782" s="47">
        <f t="shared" si="207"/>
        <v>132.47999999999999</v>
      </c>
      <c r="M1782" s="47">
        <f t="shared" si="208"/>
        <v>130.58000000000001</v>
      </c>
      <c r="N1782" s="47">
        <f t="shared" si="209"/>
        <v>132.43</v>
      </c>
      <c r="O1782" s="48">
        <f t="shared" ca="1" si="210"/>
        <v>129013600</v>
      </c>
    </row>
    <row r="1783" spans="1:15" x14ac:dyDescent="0.25">
      <c r="A1783">
        <v>1768</v>
      </c>
      <c r="B1783" s="85">
        <v>39231</v>
      </c>
      <c r="C1783" s="47">
        <v>151.94</v>
      </c>
      <c r="D1783" s="47">
        <v>152.5</v>
      </c>
      <c r="E1783" s="47">
        <v>151.44999999999999</v>
      </c>
      <c r="F1783" s="47">
        <v>152.24</v>
      </c>
      <c r="G1783" s="48">
        <v>82020000</v>
      </c>
      <c r="H1783" s="47">
        <v>131.36000000000001</v>
      </c>
      <c r="I1783" s="51">
        <f t="shared" si="204"/>
        <v>0.8628481345244351</v>
      </c>
      <c r="J1783" s="51">
        <f t="shared" ca="1" si="205"/>
        <v>1</v>
      </c>
      <c r="K1783" s="47">
        <f t="shared" si="206"/>
        <v>131.1</v>
      </c>
      <c r="L1783" s="47">
        <f t="shared" si="207"/>
        <v>131.58000000000001</v>
      </c>
      <c r="M1783" s="47">
        <f t="shared" si="208"/>
        <v>130.68</v>
      </c>
      <c r="N1783" s="47">
        <f t="shared" si="209"/>
        <v>131.36000000000001</v>
      </c>
      <c r="O1783" s="48">
        <f t="shared" ca="1" si="210"/>
        <v>82020000</v>
      </c>
    </row>
    <row r="1784" spans="1:15" x14ac:dyDescent="0.25">
      <c r="A1784">
        <v>1769</v>
      </c>
      <c r="B1784" s="85">
        <v>39227</v>
      </c>
      <c r="C1784" s="47">
        <v>151.5</v>
      </c>
      <c r="D1784" s="47">
        <v>152.02000000000001</v>
      </c>
      <c r="E1784" s="47">
        <v>151.18</v>
      </c>
      <c r="F1784" s="47">
        <v>151.69</v>
      </c>
      <c r="G1784" s="48">
        <v>83309200</v>
      </c>
      <c r="H1784" s="47">
        <v>130.88</v>
      </c>
      <c r="I1784" s="51">
        <f t="shared" si="204"/>
        <v>0.86281231458896435</v>
      </c>
      <c r="J1784" s="51">
        <f t="shared" ca="1" si="205"/>
        <v>1</v>
      </c>
      <c r="K1784" s="47">
        <f t="shared" si="206"/>
        <v>130.72</v>
      </c>
      <c r="L1784" s="47">
        <f t="shared" si="207"/>
        <v>131.16</v>
      </c>
      <c r="M1784" s="47">
        <f t="shared" si="208"/>
        <v>130.44</v>
      </c>
      <c r="N1784" s="47">
        <f t="shared" si="209"/>
        <v>130.88</v>
      </c>
      <c r="O1784" s="48">
        <f t="shared" ca="1" si="210"/>
        <v>83309200</v>
      </c>
    </row>
    <row r="1785" spans="1:15" x14ac:dyDescent="0.25">
      <c r="A1785">
        <v>1770</v>
      </c>
      <c r="B1785" s="85">
        <v>39226</v>
      </c>
      <c r="C1785" s="47">
        <v>152.53</v>
      </c>
      <c r="D1785" s="47">
        <v>153.21</v>
      </c>
      <c r="E1785" s="47">
        <v>150.74</v>
      </c>
      <c r="F1785" s="47">
        <v>151.06</v>
      </c>
      <c r="G1785" s="48">
        <v>187593000</v>
      </c>
      <c r="H1785" s="47">
        <v>130.34</v>
      </c>
      <c r="I1785" s="51">
        <f t="shared" si="204"/>
        <v>0.86283595922150136</v>
      </c>
      <c r="J1785" s="51">
        <f t="shared" ca="1" si="205"/>
        <v>1</v>
      </c>
      <c r="K1785" s="47">
        <f t="shared" si="206"/>
        <v>131.61000000000001</v>
      </c>
      <c r="L1785" s="47">
        <f t="shared" si="207"/>
        <v>132.19999999999999</v>
      </c>
      <c r="M1785" s="47">
        <f t="shared" si="208"/>
        <v>130.06</v>
      </c>
      <c r="N1785" s="47">
        <f t="shared" si="209"/>
        <v>130.34</v>
      </c>
      <c r="O1785" s="48">
        <f t="shared" ca="1" si="210"/>
        <v>187593000</v>
      </c>
    </row>
    <row r="1786" spans="1:15" x14ac:dyDescent="0.25">
      <c r="A1786">
        <v>1771</v>
      </c>
      <c r="B1786" s="85">
        <v>39225</v>
      </c>
      <c r="C1786" s="47">
        <v>152.94999999999999</v>
      </c>
      <c r="D1786" s="47">
        <v>153.5</v>
      </c>
      <c r="E1786" s="47">
        <v>152.36000000000001</v>
      </c>
      <c r="F1786" s="47">
        <v>152.44</v>
      </c>
      <c r="G1786" s="48">
        <v>133786600</v>
      </c>
      <c r="H1786" s="47">
        <v>131.53</v>
      </c>
      <c r="I1786" s="51">
        <f t="shared" si="204"/>
        <v>0.86283127787982161</v>
      </c>
      <c r="J1786" s="51">
        <f t="shared" ca="1" si="205"/>
        <v>1</v>
      </c>
      <c r="K1786" s="47">
        <f t="shared" si="206"/>
        <v>131.97</v>
      </c>
      <c r="L1786" s="47">
        <f t="shared" si="207"/>
        <v>132.44</v>
      </c>
      <c r="M1786" s="47">
        <f t="shared" si="208"/>
        <v>131.46</v>
      </c>
      <c r="N1786" s="47">
        <f t="shared" si="209"/>
        <v>131.53</v>
      </c>
      <c r="O1786" s="48">
        <f t="shared" ca="1" si="210"/>
        <v>133786600</v>
      </c>
    </row>
    <row r="1787" spans="1:15" x14ac:dyDescent="0.25">
      <c r="A1787">
        <v>1772</v>
      </c>
      <c r="B1787" s="85">
        <v>39224</v>
      </c>
      <c r="C1787" s="47">
        <v>152.69999999999999</v>
      </c>
      <c r="D1787" s="47">
        <v>153.16</v>
      </c>
      <c r="E1787" s="47">
        <v>152.38</v>
      </c>
      <c r="F1787" s="47">
        <v>152.41999999999999</v>
      </c>
      <c r="G1787" s="48">
        <v>82148800</v>
      </c>
      <c r="H1787" s="47">
        <v>131.51</v>
      </c>
      <c r="I1787" s="51">
        <f t="shared" si="204"/>
        <v>0.86281327909723138</v>
      </c>
      <c r="J1787" s="51">
        <f t="shared" ca="1" si="205"/>
        <v>1</v>
      </c>
      <c r="K1787" s="47">
        <f t="shared" si="206"/>
        <v>131.75</v>
      </c>
      <c r="L1787" s="47">
        <f t="shared" si="207"/>
        <v>132.15</v>
      </c>
      <c r="M1787" s="47">
        <f t="shared" si="208"/>
        <v>131.47999999999999</v>
      </c>
      <c r="N1787" s="47">
        <f t="shared" si="209"/>
        <v>131.51</v>
      </c>
      <c r="O1787" s="48">
        <f t="shared" ca="1" si="210"/>
        <v>82148800</v>
      </c>
    </row>
    <row r="1788" spans="1:15" x14ac:dyDescent="0.25">
      <c r="A1788">
        <v>1773</v>
      </c>
      <c r="B1788" s="85">
        <v>39223</v>
      </c>
      <c r="C1788" s="47">
        <v>152.58000000000001</v>
      </c>
      <c r="D1788" s="47">
        <v>153.22999999999999</v>
      </c>
      <c r="E1788" s="47">
        <v>152.5</v>
      </c>
      <c r="F1788" s="47">
        <v>152.54</v>
      </c>
      <c r="G1788" s="48">
        <v>174664600</v>
      </c>
      <c r="H1788" s="47">
        <v>131.62</v>
      </c>
      <c r="I1788" s="51">
        <f t="shared" si="204"/>
        <v>0.86285564442113549</v>
      </c>
      <c r="J1788" s="51">
        <f t="shared" ca="1" si="205"/>
        <v>1</v>
      </c>
      <c r="K1788" s="47">
        <f t="shared" si="206"/>
        <v>131.65</v>
      </c>
      <c r="L1788" s="47">
        <f t="shared" si="207"/>
        <v>132.22</v>
      </c>
      <c r="M1788" s="47">
        <f t="shared" si="208"/>
        <v>131.59</v>
      </c>
      <c r="N1788" s="47">
        <f t="shared" si="209"/>
        <v>131.62</v>
      </c>
      <c r="O1788" s="48">
        <f t="shared" ca="1" si="210"/>
        <v>174664600</v>
      </c>
    </row>
    <row r="1789" spans="1:15" x14ac:dyDescent="0.25">
      <c r="A1789">
        <v>1774</v>
      </c>
      <c r="B1789" s="85">
        <v>39220</v>
      </c>
      <c r="C1789" s="47">
        <v>152.01</v>
      </c>
      <c r="D1789" s="47">
        <v>152.62</v>
      </c>
      <c r="E1789" s="47">
        <v>151.81</v>
      </c>
      <c r="F1789" s="47">
        <v>152.62</v>
      </c>
      <c r="G1789" s="48">
        <v>99182000</v>
      </c>
      <c r="H1789" s="47">
        <v>131.69</v>
      </c>
      <c r="I1789" s="51">
        <f t="shared" si="204"/>
        <v>0.86286201022146503</v>
      </c>
      <c r="J1789" s="51">
        <f t="shared" ca="1" si="205"/>
        <v>1</v>
      </c>
      <c r="K1789" s="47">
        <f t="shared" si="206"/>
        <v>131.16</v>
      </c>
      <c r="L1789" s="47">
        <f t="shared" si="207"/>
        <v>131.69</v>
      </c>
      <c r="M1789" s="47">
        <f t="shared" si="208"/>
        <v>130.99</v>
      </c>
      <c r="N1789" s="47">
        <f t="shared" si="209"/>
        <v>131.69</v>
      </c>
      <c r="O1789" s="48">
        <f t="shared" ca="1" si="210"/>
        <v>99182000</v>
      </c>
    </row>
    <row r="1790" spans="1:15" x14ac:dyDescent="0.25">
      <c r="A1790">
        <v>1775</v>
      </c>
      <c r="B1790" s="85">
        <v>39219</v>
      </c>
      <c r="C1790" s="47">
        <v>151.38</v>
      </c>
      <c r="D1790" s="47">
        <v>151.96</v>
      </c>
      <c r="E1790" s="47">
        <v>151.11000000000001</v>
      </c>
      <c r="F1790" s="47">
        <v>151.30000000000001</v>
      </c>
      <c r="G1790" s="48">
        <v>101132800</v>
      </c>
      <c r="H1790" s="47">
        <v>130.55000000000001</v>
      </c>
      <c r="I1790" s="51">
        <f t="shared" si="204"/>
        <v>0.86285525446133515</v>
      </c>
      <c r="J1790" s="51">
        <f t="shared" ca="1" si="205"/>
        <v>1</v>
      </c>
      <c r="K1790" s="47">
        <f t="shared" si="206"/>
        <v>130.62</v>
      </c>
      <c r="L1790" s="47">
        <f t="shared" si="207"/>
        <v>131.12</v>
      </c>
      <c r="M1790" s="47">
        <f t="shared" si="208"/>
        <v>130.38999999999999</v>
      </c>
      <c r="N1790" s="47">
        <f t="shared" si="209"/>
        <v>130.55000000000001</v>
      </c>
      <c r="O1790" s="48">
        <f t="shared" ca="1" si="210"/>
        <v>101132800</v>
      </c>
    </row>
    <row r="1791" spans="1:15" x14ac:dyDescent="0.25">
      <c r="A1791">
        <v>1776</v>
      </c>
      <c r="B1791" s="85">
        <v>39218</v>
      </c>
      <c r="C1791" s="47">
        <v>150.80000000000001</v>
      </c>
      <c r="D1791" s="47">
        <v>151.63</v>
      </c>
      <c r="E1791" s="47">
        <v>150.38</v>
      </c>
      <c r="F1791" s="47">
        <v>151.6</v>
      </c>
      <c r="G1791" s="48">
        <v>114166500</v>
      </c>
      <c r="H1791" s="47">
        <v>130.81</v>
      </c>
      <c r="I1791" s="51">
        <f t="shared" si="204"/>
        <v>0.86286279683377309</v>
      </c>
      <c r="J1791" s="51">
        <f t="shared" ca="1" si="205"/>
        <v>1</v>
      </c>
      <c r="K1791" s="47">
        <f t="shared" si="206"/>
        <v>130.12</v>
      </c>
      <c r="L1791" s="47">
        <f t="shared" si="207"/>
        <v>130.84</v>
      </c>
      <c r="M1791" s="47">
        <f t="shared" si="208"/>
        <v>129.76</v>
      </c>
      <c r="N1791" s="47">
        <f t="shared" si="209"/>
        <v>130.81</v>
      </c>
      <c r="O1791" s="48">
        <f t="shared" ca="1" si="210"/>
        <v>114166500</v>
      </c>
    </row>
    <row r="1792" spans="1:15" x14ac:dyDescent="0.25">
      <c r="A1792">
        <v>1777</v>
      </c>
      <c r="B1792" s="85">
        <v>39217</v>
      </c>
      <c r="C1792" s="47">
        <v>150.69999999999999</v>
      </c>
      <c r="D1792" s="47">
        <v>151.66</v>
      </c>
      <c r="E1792" s="47">
        <v>150.19</v>
      </c>
      <c r="F1792" s="47">
        <v>150.57</v>
      </c>
      <c r="G1792" s="48">
        <v>180673300</v>
      </c>
      <c r="H1792" s="47">
        <v>129.91999999999999</v>
      </c>
      <c r="I1792" s="51">
        <f t="shared" si="204"/>
        <v>0.86285448628544859</v>
      </c>
      <c r="J1792" s="51">
        <f t="shared" ca="1" si="205"/>
        <v>1</v>
      </c>
      <c r="K1792" s="47">
        <f t="shared" si="206"/>
        <v>130.03</v>
      </c>
      <c r="L1792" s="47">
        <f t="shared" si="207"/>
        <v>130.86000000000001</v>
      </c>
      <c r="M1792" s="47">
        <f t="shared" si="208"/>
        <v>129.59</v>
      </c>
      <c r="N1792" s="47">
        <f t="shared" si="209"/>
        <v>129.91999999999999</v>
      </c>
      <c r="O1792" s="48">
        <f t="shared" ca="1" si="210"/>
        <v>180673300</v>
      </c>
    </row>
    <row r="1793" spans="1:15" x14ac:dyDescent="0.25">
      <c r="A1793">
        <v>1778</v>
      </c>
      <c r="B1793" s="85">
        <v>39216</v>
      </c>
      <c r="C1793" s="47">
        <v>150.86000000000001</v>
      </c>
      <c r="D1793" s="47">
        <v>151.30000000000001</v>
      </c>
      <c r="E1793" s="47">
        <v>149.79</v>
      </c>
      <c r="F1793" s="47">
        <v>150.53</v>
      </c>
      <c r="G1793" s="48">
        <v>108027500</v>
      </c>
      <c r="H1793" s="47">
        <v>129.88</v>
      </c>
      <c r="I1793" s="51">
        <f t="shared" si="204"/>
        <v>0.8628180429150335</v>
      </c>
      <c r="J1793" s="51">
        <f t="shared" ca="1" si="205"/>
        <v>1</v>
      </c>
      <c r="K1793" s="47">
        <f t="shared" si="206"/>
        <v>130.16</v>
      </c>
      <c r="L1793" s="47">
        <f t="shared" si="207"/>
        <v>130.54</v>
      </c>
      <c r="M1793" s="47">
        <f t="shared" si="208"/>
        <v>129.24</v>
      </c>
      <c r="N1793" s="47">
        <f t="shared" si="209"/>
        <v>129.88</v>
      </c>
      <c r="O1793" s="48">
        <f t="shared" ca="1" si="210"/>
        <v>108027500</v>
      </c>
    </row>
    <row r="1794" spans="1:15" x14ac:dyDescent="0.25">
      <c r="A1794">
        <v>1779</v>
      </c>
      <c r="B1794" s="85">
        <v>39213</v>
      </c>
      <c r="C1794" s="47">
        <v>149.75</v>
      </c>
      <c r="D1794" s="47">
        <v>150.93</v>
      </c>
      <c r="E1794" s="47">
        <v>149.72</v>
      </c>
      <c r="F1794" s="47">
        <v>150.86000000000001</v>
      </c>
      <c r="G1794" s="48">
        <v>113408900</v>
      </c>
      <c r="H1794" s="47">
        <v>130.16999999999999</v>
      </c>
      <c r="I1794" s="51">
        <f t="shared" si="204"/>
        <v>0.86285297626938873</v>
      </c>
      <c r="J1794" s="51">
        <f t="shared" ca="1" si="205"/>
        <v>1</v>
      </c>
      <c r="K1794" s="47">
        <f t="shared" si="206"/>
        <v>129.21</v>
      </c>
      <c r="L1794" s="47">
        <f t="shared" si="207"/>
        <v>130.22999999999999</v>
      </c>
      <c r="M1794" s="47">
        <f t="shared" si="208"/>
        <v>129.19</v>
      </c>
      <c r="N1794" s="47">
        <f t="shared" si="209"/>
        <v>130.16999999999999</v>
      </c>
      <c r="O1794" s="48">
        <f t="shared" ca="1" si="210"/>
        <v>113408900</v>
      </c>
    </row>
    <row r="1795" spans="1:15" x14ac:dyDescent="0.25">
      <c r="A1795">
        <v>1780</v>
      </c>
      <c r="B1795" s="85">
        <v>39212</v>
      </c>
      <c r="C1795" s="47">
        <v>150.72999999999999</v>
      </c>
      <c r="D1795" s="47">
        <v>151.02000000000001</v>
      </c>
      <c r="E1795" s="47">
        <v>149.27000000000001</v>
      </c>
      <c r="F1795" s="47">
        <v>149.58000000000001</v>
      </c>
      <c r="G1795" s="48">
        <v>153617800</v>
      </c>
      <c r="H1795" s="47">
        <v>129.06</v>
      </c>
      <c r="I1795" s="51">
        <f t="shared" si="204"/>
        <v>0.86281588447653423</v>
      </c>
      <c r="J1795" s="51">
        <f t="shared" ca="1" si="205"/>
        <v>1</v>
      </c>
      <c r="K1795" s="47">
        <f t="shared" si="206"/>
        <v>130.05000000000001</v>
      </c>
      <c r="L1795" s="47">
        <f t="shared" si="207"/>
        <v>130.30000000000001</v>
      </c>
      <c r="M1795" s="47">
        <f t="shared" si="208"/>
        <v>128.79</v>
      </c>
      <c r="N1795" s="47">
        <f t="shared" si="209"/>
        <v>129.06</v>
      </c>
      <c r="O1795" s="48">
        <f t="shared" ca="1" si="210"/>
        <v>153617800</v>
      </c>
    </row>
    <row r="1796" spans="1:15" x14ac:dyDescent="0.25">
      <c r="A1796">
        <v>1781</v>
      </c>
      <c r="B1796" s="85">
        <v>39211</v>
      </c>
      <c r="C1796" s="47">
        <v>150.63999999999999</v>
      </c>
      <c r="D1796" s="47">
        <v>152.82</v>
      </c>
      <c r="E1796" s="47">
        <v>150.37</v>
      </c>
      <c r="F1796" s="47">
        <v>151.16</v>
      </c>
      <c r="G1796" s="48">
        <v>102070100</v>
      </c>
      <c r="H1796" s="47">
        <v>130.43</v>
      </c>
      <c r="I1796" s="51">
        <f t="shared" si="204"/>
        <v>0.86286054511775612</v>
      </c>
      <c r="J1796" s="51">
        <f t="shared" ca="1" si="205"/>
        <v>1</v>
      </c>
      <c r="K1796" s="47">
        <f t="shared" si="206"/>
        <v>129.97999999999999</v>
      </c>
      <c r="L1796" s="47">
        <f t="shared" si="207"/>
        <v>131.86000000000001</v>
      </c>
      <c r="M1796" s="47">
        <f t="shared" si="208"/>
        <v>129.75</v>
      </c>
      <c r="N1796" s="47">
        <f t="shared" si="209"/>
        <v>130.43</v>
      </c>
      <c r="O1796" s="48">
        <f t="shared" ca="1" si="210"/>
        <v>102070100</v>
      </c>
    </row>
    <row r="1797" spans="1:15" x14ac:dyDescent="0.25">
      <c r="A1797">
        <v>1782</v>
      </c>
      <c r="B1797" s="85">
        <v>39210</v>
      </c>
      <c r="C1797" s="47">
        <v>150.58000000000001</v>
      </c>
      <c r="D1797" s="47">
        <v>150.91999999999999</v>
      </c>
      <c r="E1797" s="47">
        <v>150.13</v>
      </c>
      <c r="F1797" s="47">
        <v>150.75</v>
      </c>
      <c r="G1797" s="48">
        <v>80584000</v>
      </c>
      <c r="H1797" s="47">
        <v>130.07</v>
      </c>
      <c r="I1797" s="51">
        <f t="shared" si="204"/>
        <v>0.86281923714759534</v>
      </c>
      <c r="J1797" s="51">
        <f t="shared" ca="1" si="205"/>
        <v>1</v>
      </c>
      <c r="K1797" s="47">
        <f t="shared" si="206"/>
        <v>129.91999999999999</v>
      </c>
      <c r="L1797" s="47">
        <f t="shared" si="207"/>
        <v>130.22</v>
      </c>
      <c r="M1797" s="47">
        <f t="shared" si="208"/>
        <v>129.54</v>
      </c>
      <c r="N1797" s="47">
        <f t="shared" si="209"/>
        <v>130.07</v>
      </c>
      <c r="O1797" s="48">
        <f t="shared" ca="1" si="210"/>
        <v>80584000</v>
      </c>
    </row>
    <row r="1798" spans="1:15" x14ac:dyDescent="0.25">
      <c r="A1798">
        <v>1783</v>
      </c>
      <c r="B1798" s="85">
        <v>39209</v>
      </c>
      <c r="C1798" s="47">
        <v>150.88</v>
      </c>
      <c r="D1798" s="47">
        <v>151.19999999999999</v>
      </c>
      <c r="E1798" s="47">
        <v>150.81</v>
      </c>
      <c r="F1798" s="47">
        <v>150.94999999999999</v>
      </c>
      <c r="G1798" s="48">
        <v>63461400</v>
      </c>
      <c r="H1798" s="47">
        <v>130.25</v>
      </c>
      <c r="I1798" s="51">
        <f t="shared" si="204"/>
        <v>0.86286849950314681</v>
      </c>
      <c r="J1798" s="51">
        <f t="shared" ca="1" si="205"/>
        <v>1</v>
      </c>
      <c r="K1798" s="47">
        <f t="shared" si="206"/>
        <v>130.19</v>
      </c>
      <c r="L1798" s="47">
        <f t="shared" si="207"/>
        <v>130.47</v>
      </c>
      <c r="M1798" s="47">
        <f t="shared" si="208"/>
        <v>130.13</v>
      </c>
      <c r="N1798" s="47">
        <f t="shared" si="209"/>
        <v>130.25</v>
      </c>
      <c r="O1798" s="48">
        <f t="shared" ca="1" si="210"/>
        <v>63461400</v>
      </c>
    </row>
    <row r="1799" spans="1:15" x14ac:dyDescent="0.25">
      <c r="A1799">
        <v>1784</v>
      </c>
      <c r="B1799" s="85">
        <v>39206</v>
      </c>
      <c r="C1799" s="47">
        <v>150.75</v>
      </c>
      <c r="D1799" s="47">
        <v>151.12</v>
      </c>
      <c r="E1799" s="47">
        <v>150.22</v>
      </c>
      <c r="F1799" s="47">
        <v>150.91999999999999</v>
      </c>
      <c r="G1799" s="48">
        <v>96409000</v>
      </c>
      <c r="H1799" s="47">
        <v>130.22</v>
      </c>
      <c r="I1799" s="51">
        <f t="shared" si="204"/>
        <v>0.86284124039226084</v>
      </c>
      <c r="J1799" s="51">
        <f t="shared" ca="1" si="205"/>
        <v>1</v>
      </c>
      <c r="K1799" s="47">
        <f t="shared" si="206"/>
        <v>130.07</v>
      </c>
      <c r="L1799" s="47">
        <f t="shared" si="207"/>
        <v>130.38999999999999</v>
      </c>
      <c r="M1799" s="47">
        <f t="shared" si="208"/>
        <v>129.62</v>
      </c>
      <c r="N1799" s="47">
        <f t="shared" si="209"/>
        <v>130.22</v>
      </c>
      <c r="O1799" s="48">
        <f t="shared" ca="1" si="210"/>
        <v>96409000</v>
      </c>
    </row>
    <row r="1800" spans="1:15" x14ac:dyDescent="0.25">
      <c r="A1800">
        <v>1785</v>
      </c>
      <c r="B1800" s="85">
        <v>39205</v>
      </c>
      <c r="C1800" s="47">
        <v>149.97</v>
      </c>
      <c r="D1800" s="47">
        <v>150.4</v>
      </c>
      <c r="E1800" s="47">
        <v>149.72999999999999</v>
      </c>
      <c r="F1800" s="47">
        <v>150.35</v>
      </c>
      <c r="G1800" s="48">
        <v>86569700</v>
      </c>
      <c r="H1800" s="47">
        <v>129.72999999999999</v>
      </c>
      <c r="I1800" s="51">
        <f t="shared" si="204"/>
        <v>0.86285334220152976</v>
      </c>
      <c r="J1800" s="51">
        <f t="shared" ca="1" si="205"/>
        <v>1</v>
      </c>
      <c r="K1800" s="47">
        <f t="shared" si="206"/>
        <v>129.4</v>
      </c>
      <c r="L1800" s="47">
        <f t="shared" si="207"/>
        <v>129.77000000000001</v>
      </c>
      <c r="M1800" s="47">
        <f t="shared" si="208"/>
        <v>129.19999999999999</v>
      </c>
      <c r="N1800" s="47">
        <f t="shared" si="209"/>
        <v>129.72999999999999</v>
      </c>
      <c r="O1800" s="48">
        <f t="shared" ca="1" si="210"/>
        <v>86569700</v>
      </c>
    </row>
    <row r="1801" spans="1:15" x14ac:dyDescent="0.25">
      <c r="A1801">
        <v>1786</v>
      </c>
      <c r="B1801" s="85">
        <v>39204</v>
      </c>
      <c r="C1801" s="47">
        <v>148.9</v>
      </c>
      <c r="D1801" s="47">
        <v>149.94999999999999</v>
      </c>
      <c r="E1801" s="47">
        <v>148.75</v>
      </c>
      <c r="F1801" s="47">
        <v>149.54</v>
      </c>
      <c r="G1801" s="48">
        <v>87129800</v>
      </c>
      <c r="H1801" s="47">
        <v>129.03</v>
      </c>
      <c r="I1801" s="51">
        <f t="shared" si="204"/>
        <v>0.86284606125451391</v>
      </c>
      <c r="J1801" s="51">
        <f t="shared" ca="1" si="205"/>
        <v>1</v>
      </c>
      <c r="K1801" s="47">
        <f t="shared" si="206"/>
        <v>128.47999999999999</v>
      </c>
      <c r="L1801" s="47">
        <f t="shared" si="207"/>
        <v>129.38</v>
      </c>
      <c r="M1801" s="47">
        <f t="shared" si="208"/>
        <v>128.35</v>
      </c>
      <c r="N1801" s="47">
        <f t="shared" si="209"/>
        <v>129.03</v>
      </c>
      <c r="O1801" s="48">
        <f t="shared" ca="1" si="210"/>
        <v>87129800</v>
      </c>
    </row>
    <row r="1802" spans="1:15" x14ac:dyDescent="0.25">
      <c r="A1802">
        <v>1787</v>
      </c>
      <c r="B1802" s="85">
        <v>39203</v>
      </c>
      <c r="C1802" s="47">
        <v>148.41999999999999</v>
      </c>
      <c r="D1802" s="47">
        <v>149.47</v>
      </c>
      <c r="E1802" s="47">
        <v>147.66999999999999</v>
      </c>
      <c r="F1802" s="47">
        <v>148.66999999999999</v>
      </c>
      <c r="G1802" s="48">
        <v>134342700</v>
      </c>
      <c r="H1802" s="47">
        <v>128.28</v>
      </c>
      <c r="I1802" s="51">
        <f t="shared" si="204"/>
        <v>0.86285060873074604</v>
      </c>
      <c r="J1802" s="51">
        <f t="shared" ca="1" si="205"/>
        <v>1</v>
      </c>
      <c r="K1802" s="47">
        <f t="shared" si="206"/>
        <v>128.06</v>
      </c>
      <c r="L1802" s="47">
        <f t="shared" si="207"/>
        <v>128.97</v>
      </c>
      <c r="M1802" s="47">
        <f t="shared" si="208"/>
        <v>127.42</v>
      </c>
      <c r="N1802" s="47">
        <f t="shared" si="209"/>
        <v>128.28</v>
      </c>
      <c r="O1802" s="48">
        <f t="shared" ca="1" si="210"/>
        <v>134342700</v>
      </c>
    </row>
    <row r="1803" spans="1:15" x14ac:dyDescent="0.25">
      <c r="A1803">
        <v>1788</v>
      </c>
      <c r="B1803" s="85">
        <v>39202</v>
      </c>
      <c r="C1803" s="47">
        <v>149.63999999999999</v>
      </c>
      <c r="D1803" s="47">
        <v>149.74</v>
      </c>
      <c r="E1803" s="47">
        <v>148.21</v>
      </c>
      <c r="F1803" s="47">
        <v>148.29</v>
      </c>
      <c r="G1803" s="48">
        <v>100874100</v>
      </c>
      <c r="H1803" s="47">
        <v>127.95</v>
      </c>
      <c r="I1803" s="51">
        <f t="shared" si="204"/>
        <v>0.86283633420999395</v>
      </c>
      <c r="J1803" s="51">
        <f t="shared" ca="1" si="205"/>
        <v>1</v>
      </c>
      <c r="K1803" s="47">
        <f t="shared" si="206"/>
        <v>129.11000000000001</v>
      </c>
      <c r="L1803" s="47">
        <f t="shared" si="207"/>
        <v>129.19999999999999</v>
      </c>
      <c r="M1803" s="47">
        <f t="shared" si="208"/>
        <v>127.88</v>
      </c>
      <c r="N1803" s="47">
        <f t="shared" si="209"/>
        <v>127.95</v>
      </c>
      <c r="O1803" s="48">
        <f t="shared" ca="1" si="210"/>
        <v>100874100</v>
      </c>
    </row>
    <row r="1804" spans="1:15" x14ac:dyDescent="0.25">
      <c r="A1804">
        <v>1789</v>
      </c>
      <c r="B1804" s="85">
        <v>39199</v>
      </c>
      <c r="C1804" s="47">
        <v>149.09</v>
      </c>
      <c r="D1804" s="47">
        <v>149.74</v>
      </c>
      <c r="E1804" s="47">
        <v>148.84</v>
      </c>
      <c r="F1804" s="47">
        <v>149.53</v>
      </c>
      <c r="G1804" s="48">
        <v>108191100</v>
      </c>
      <c r="H1804" s="47">
        <v>129.02000000000001</v>
      </c>
      <c r="I1804" s="51">
        <f t="shared" si="204"/>
        <v>0.86283688891861177</v>
      </c>
      <c r="J1804" s="51">
        <f t="shared" ca="1" si="205"/>
        <v>1</v>
      </c>
      <c r="K1804" s="47">
        <f t="shared" si="206"/>
        <v>128.63999999999999</v>
      </c>
      <c r="L1804" s="47">
        <f t="shared" si="207"/>
        <v>129.19999999999999</v>
      </c>
      <c r="M1804" s="47">
        <f t="shared" si="208"/>
        <v>128.41999999999999</v>
      </c>
      <c r="N1804" s="47">
        <f t="shared" si="209"/>
        <v>129.02000000000001</v>
      </c>
      <c r="O1804" s="48">
        <f t="shared" ca="1" si="210"/>
        <v>108191100</v>
      </c>
    </row>
    <row r="1805" spans="1:15" x14ac:dyDescent="0.25">
      <c r="A1805">
        <v>1790</v>
      </c>
      <c r="B1805" s="85">
        <v>39198</v>
      </c>
      <c r="C1805" s="47">
        <v>149.49</v>
      </c>
      <c r="D1805" s="47">
        <v>149.80000000000001</v>
      </c>
      <c r="E1805" s="47">
        <v>149.1</v>
      </c>
      <c r="F1805" s="47">
        <v>149.65</v>
      </c>
      <c r="G1805" s="48">
        <v>88741600</v>
      </c>
      <c r="H1805" s="47">
        <v>129.12</v>
      </c>
      <c r="I1805" s="51">
        <f t="shared" si="204"/>
        <v>0.86281323087203476</v>
      </c>
      <c r="J1805" s="51">
        <f t="shared" ca="1" si="205"/>
        <v>1</v>
      </c>
      <c r="K1805" s="47">
        <f t="shared" si="206"/>
        <v>128.97999999999999</v>
      </c>
      <c r="L1805" s="47">
        <f t="shared" si="207"/>
        <v>129.25</v>
      </c>
      <c r="M1805" s="47">
        <f t="shared" si="208"/>
        <v>128.65</v>
      </c>
      <c r="N1805" s="47">
        <f t="shared" si="209"/>
        <v>129.12</v>
      </c>
      <c r="O1805" s="48">
        <f t="shared" ca="1" si="210"/>
        <v>88741600</v>
      </c>
    </row>
    <row r="1806" spans="1:15" x14ac:dyDescent="0.25">
      <c r="A1806">
        <v>1791</v>
      </c>
      <c r="B1806" s="85">
        <v>39197</v>
      </c>
      <c r="C1806" s="47">
        <v>148.72999999999999</v>
      </c>
      <c r="D1806" s="47">
        <v>149.66</v>
      </c>
      <c r="E1806" s="47">
        <v>148.02000000000001</v>
      </c>
      <c r="F1806" s="47">
        <v>149.47999999999999</v>
      </c>
      <c r="G1806" s="48">
        <v>108418800</v>
      </c>
      <c r="H1806" s="47">
        <v>128.97999999999999</v>
      </c>
      <c r="I1806" s="51">
        <f t="shared" si="204"/>
        <v>0.8628579074123629</v>
      </c>
      <c r="J1806" s="51">
        <f t="shared" ca="1" si="205"/>
        <v>1</v>
      </c>
      <c r="K1806" s="47">
        <f t="shared" si="206"/>
        <v>128.33000000000001</v>
      </c>
      <c r="L1806" s="47">
        <f t="shared" si="207"/>
        <v>129.13999999999999</v>
      </c>
      <c r="M1806" s="47">
        <f t="shared" si="208"/>
        <v>127.72</v>
      </c>
      <c r="N1806" s="47">
        <f t="shared" si="209"/>
        <v>128.97999999999999</v>
      </c>
      <c r="O1806" s="48">
        <f t="shared" ca="1" si="210"/>
        <v>108418800</v>
      </c>
    </row>
    <row r="1807" spans="1:15" x14ac:dyDescent="0.25">
      <c r="A1807">
        <v>1792</v>
      </c>
      <c r="B1807" s="85">
        <v>39196</v>
      </c>
      <c r="C1807" s="47">
        <v>148.22999999999999</v>
      </c>
      <c r="D1807" s="47">
        <v>148.4</v>
      </c>
      <c r="E1807" s="47">
        <v>147.32</v>
      </c>
      <c r="F1807" s="47">
        <v>148.12</v>
      </c>
      <c r="G1807" s="48">
        <v>114471000</v>
      </c>
      <c r="H1807" s="47">
        <v>127.8</v>
      </c>
      <c r="I1807" s="51">
        <f t="shared" si="204"/>
        <v>0.86281393464758305</v>
      </c>
      <c r="J1807" s="51">
        <f t="shared" ca="1" si="205"/>
        <v>1</v>
      </c>
      <c r="K1807" s="47">
        <f t="shared" si="206"/>
        <v>127.89</v>
      </c>
      <c r="L1807" s="47">
        <f t="shared" si="207"/>
        <v>128.04</v>
      </c>
      <c r="M1807" s="47">
        <f t="shared" si="208"/>
        <v>127.11</v>
      </c>
      <c r="N1807" s="47">
        <f t="shared" si="209"/>
        <v>127.8</v>
      </c>
      <c r="O1807" s="48">
        <f t="shared" ca="1" si="210"/>
        <v>114471000</v>
      </c>
    </row>
    <row r="1808" spans="1:15" x14ac:dyDescent="0.25">
      <c r="A1808">
        <v>1793</v>
      </c>
      <c r="B1808" s="85">
        <v>39195</v>
      </c>
      <c r="C1808" s="47">
        <v>148.37</v>
      </c>
      <c r="D1808" s="47">
        <v>148.72999999999999</v>
      </c>
      <c r="E1808" s="47">
        <v>147.97</v>
      </c>
      <c r="F1808" s="47">
        <v>148.06</v>
      </c>
      <c r="G1808" s="48">
        <v>77270800</v>
      </c>
      <c r="H1808" s="47">
        <v>127.75</v>
      </c>
      <c r="I1808" s="51">
        <f t="shared" si="204"/>
        <v>0.86282588139943261</v>
      </c>
      <c r="J1808" s="51">
        <f t="shared" ca="1" si="205"/>
        <v>1</v>
      </c>
      <c r="K1808" s="47">
        <f t="shared" si="206"/>
        <v>128.02000000000001</v>
      </c>
      <c r="L1808" s="47">
        <f t="shared" si="207"/>
        <v>128.33000000000001</v>
      </c>
      <c r="M1808" s="47">
        <f t="shared" si="208"/>
        <v>127.67</v>
      </c>
      <c r="N1808" s="47">
        <f t="shared" si="209"/>
        <v>127.75</v>
      </c>
      <c r="O1808" s="48">
        <f t="shared" ca="1" si="210"/>
        <v>77270800</v>
      </c>
    </row>
    <row r="1809" spans="1:15" x14ac:dyDescent="0.25">
      <c r="A1809">
        <v>1794</v>
      </c>
      <c r="B1809" s="85">
        <v>39192</v>
      </c>
      <c r="C1809" s="47">
        <v>148.22</v>
      </c>
      <c r="D1809" s="47">
        <v>148.62</v>
      </c>
      <c r="E1809" s="47">
        <v>147.04</v>
      </c>
      <c r="F1809" s="47">
        <v>148.62</v>
      </c>
      <c r="G1809" s="48">
        <v>124114100</v>
      </c>
      <c r="H1809" s="47">
        <v>128.22999999999999</v>
      </c>
      <c r="I1809" s="51">
        <f t="shared" ref="I1809:I1872" si="211">H1809/F1809</f>
        <v>0.86280446777015196</v>
      </c>
      <c r="J1809" s="51">
        <f t="shared" ref="J1809:J1872" ca="1" si="212">INDEX(OFFSET($T$15,0,0,$S$13+1,1),MATCH(B1809,OFFSET($Q$15,0,0,$S$13+1,1),-1))</f>
        <v>1</v>
      </c>
      <c r="K1809" s="47">
        <f t="shared" ref="K1809:K1872" si="213">ROUND($I1809*C1809,2)</f>
        <v>127.88</v>
      </c>
      <c r="L1809" s="47">
        <f t="shared" ref="L1809:L1872" si="214">ROUND($I1809*D1809,2)</f>
        <v>128.22999999999999</v>
      </c>
      <c r="M1809" s="47">
        <f t="shared" ref="M1809:M1872" si="215">ROUND($I1809*E1809,2)</f>
        <v>126.87</v>
      </c>
      <c r="N1809" s="47">
        <f t="shared" ref="N1809:N1872" si="216">ROUND($I1809*F1809,2)</f>
        <v>128.22999999999999</v>
      </c>
      <c r="O1809" s="48">
        <f t="shared" ref="O1809:O1872" ca="1" si="217">G1809*J1809</f>
        <v>124114100</v>
      </c>
    </row>
    <row r="1810" spans="1:15" x14ac:dyDescent="0.25">
      <c r="A1810">
        <v>1795</v>
      </c>
      <c r="B1810" s="85">
        <v>39191</v>
      </c>
      <c r="C1810" s="47">
        <v>146.55000000000001</v>
      </c>
      <c r="D1810" s="47">
        <v>147.4</v>
      </c>
      <c r="E1810" s="47">
        <v>146.36000000000001</v>
      </c>
      <c r="F1810" s="47">
        <v>147.22999999999999</v>
      </c>
      <c r="G1810" s="48">
        <v>102947700</v>
      </c>
      <c r="H1810" s="47">
        <v>127.04</v>
      </c>
      <c r="I1810" s="51">
        <f t="shared" si="211"/>
        <v>0.86286762208788981</v>
      </c>
      <c r="J1810" s="51">
        <f t="shared" ca="1" si="212"/>
        <v>1</v>
      </c>
      <c r="K1810" s="47">
        <f t="shared" si="213"/>
        <v>126.45</v>
      </c>
      <c r="L1810" s="47">
        <f t="shared" si="214"/>
        <v>127.19</v>
      </c>
      <c r="M1810" s="47">
        <f t="shared" si="215"/>
        <v>126.29</v>
      </c>
      <c r="N1810" s="47">
        <f t="shared" si="216"/>
        <v>127.04</v>
      </c>
      <c r="O1810" s="48">
        <f t="shared" ca="1" si="217"/>
        <v>102947700</v>
      </c>
    </row>
    <row r="1811" spans="1:15" x14ac:dyDescent="0.25">
      <c r="A1811">
        <v>1796</v>
      </c>
      <c r="B1811" s="85">
        <v>39190</v>
      </c>
      <c r="C1811" s="47">
        <v>146.6</v>
      </c>
      <c r="D1811" s="47">
        <v>147.69999999999999</v>
      </c>
      <c r="E1811" s="47">
        <v>146.57</v>
      </c>
      <c r="F1811" s="47">
        <v>147.27000000000001</v>
      </c>
      <c r="G1811" s="48">
        <v>88345300</v>
      </c>
      <c r="H1811" s="47">
        <v>127.07</v>
      </c>
      <c r="I1811" s="51">
        <f t="shared" si="211"/>
        <v>0.86283696611665639</v>
      </c>
      <c r="J1811" s="51">
        <f t="shared" ca="1" si="212"/>
        <v>1</v>
      </c>
      <c r="K1811" s="47">
        <f t="shared" si="213"/>
        <v>126.49</v>
      </c>
      <c r="L1811" s="47">
        <f t="shared" si="214"/>
        <v>127.44</v>
      </c>
      <c r="M1811" s="47">
        <f t="shared" si="215"/>
        <v>126.47</v>
      </c>
      <c r="N1811" s="47">
        <f t="shared" si="216"/>
        <v>127.07</v>
      </c>
      <c r="O1811" s="48">
        <f t="shared" ca="1" si="217"/>
        <v>88345300</v>
      </c>
    </row>
    <row r="1812" spans="1:15" x14ac:dyDescent="0.25">
      <c r="A1812">
        <v>1797</v>
      </c>
      <c r="B1812" s="85">
        <v>39189</v>
      </c>
      <c r="C1812" s="47">
        <v>146.97</v>
      </c>
      <c r="D1812" s="47">
        <v>147.4</v>
      </c>
      <c r="E1812" s="47">
        <v>146.65</v>
      </c>
      <c r="F1812" s="47">
        <v>147.09</v>
      </c>
      <c r="G1812" s="48">
        <v>108424100</v>
      </c>
      <c r="H1812" s="47">
        <v>126.91</v>
      </c>
      <c r="I1812" s="51">
        <f t="shared" si="211"/>
        <v>0.86280508532191169</v>
      </c>
      <c r="J1812" s="51">
        <f t="shared" ca="1" si="212"/>
        <v>1</v>
      </c>
      <c r="K1812" s="47">
        <f t="shared" si="213"/>
        <v>126.81</v>
      </c>
      <c r="L1812" s="47">
        <f t="shared" si="214"/>
        <v>127.18</v>
      </c>
      <c r="M1812" s="47">
        <f t="shared" si="215"/>
        <v>126.53</v>
      </c>
      <c r="N1812" s="47">
        <f t="shared" si="216"/>
        <v>126.91</v>
      </c>
      <c r="O1812" s="48">
        <f t="shared" ca="1" si="217"/>
        <v>108424100</v>
      </c>
    </row>
    <row r="1813" spans="1:15" x14ac:dyDescent="0.25">
      <c r="A1813">
        <v>1798</v>
      </c>
      <c r="B1813" s="85">
        <v>39188</v>
      </c>
      <c r="C1813" s="47">
        <v>145.83000000000001</v>
      </c>
      <c r="D1813" s="47">
        <v>146.86000000000001</v>
      </c>
      <c r="E1813" s="47">
        <v>145.82</v>
      </c>
      <c r="F1813" s="47">
        <v>146.69999999999999</v>
      </c>
      <c r="G1813" s="48">
        <v>83064600</v>
      </c>
      <c r="H1813" s="47">
        <v>126.58</v>
      </c>
      <c r="I1813" s="51">
        <f t="shared" si="211"/>
        <v>0.86284935241990457</v>
      </c>
      <c r="J1813" s="51">
        <f t="shared" ca="1" si="212"/>
        <v>1</v>
      </c>
      <c r="K1813" s="47">
        <f t="shared" si="213"/>
        <v>125.83</v>
      </c>
      <c r="L1813" s="47">
        <f t="shared" si="214"/>
        <v>126.72</v>
      </c>
      <c r="M1813" s="47">
        <f t="shared" si="215"/>
        <v>125.82</v>
      </c>
      <c r="N1813" s="47">
        <f t="shared" si="216"/>
        <v>126.58</v>
      </c>
      <c r="O1813" s="48">
        <f t="shared" ca="1" si="217"/>
        <v>83064600</v>
      </c>
    </row>
    <row r="1814" spans="1:15" x14ac:dyDescent="0.25">
      <c r="A1814">
        <v>1799</v>
      </c>
      <c r="B1814" s="85">
        <v>39185</v>
      </c>
      <c r="C1814" s="47">
        <v>144.9</v>
      </c>
      <c r="D1814" s="47">
        <v>145.32</v>
      </c>
      <c r="E1814" s="47">
        <v>144.36000000000001</v>
      </c>
      <c r="F1814" s="47">
        <v>145.32</v>
      </c>
      <c r="G1814" s="48">
        <v>84287000</v>
      </c>
      <c r="H1814" s="47">
        <v>125.39</v>
      </c>
      <c r="I1814" s="51">
        <f t="shared" si="211"/>
        <v>0.86285439031103772</v>
      </c>
      <c r="J1814" s="51">
        <f t="shared" ca="1" si="212"/>
        <v>1</v>
      </c>
      <c r="K1814" s="47">
        <f t="shared" si="213"/>
        <v>125.03</v>
      </c>
      <c r="L1814" s="47">
        <f t="shared" si="214"/>
        <v>125.39</v>
      </c>
      <c r="M1814" s="47">
        <f t="shared" si="215"/>
        <v>124.56</v>
      </c>
      <c r="N1814" s="47">
        <f t="shared" si="216"/>
        <v>125.39</v>
      </c>
      <c r="O1814" s="48">
        <f t="shared" ca="1" si="217"/>
        <v>84287000</v>
      </c>
    </row>
    <row r="1815" spans="1:15" x14ac:dyDescent="0.25">
      <c r="A1815">
        <v>1800</v>
      </c>
      <c r="B1815" s="85">
        <v>39184</v>
      </c>
      <c r="C1815" s="47">
        <v>143.74</v>
      </c>
      <c r="D1815" s="47">
        <v>144.91999999999999</v>
      </c>
      <c r="E1815" s="47">
        <v>143.34</v>
      </c>
      <c r="F1815" s="47">
        <v>144.66</v>
      </c>
      <c r="G1815" s="48">
        <v>115534400</v>
      </c>
      <c r="H1815" s="47">
        <v>124.82</v>
      </c>
      <c r="I1815" s="51">
        <f t="shared" si="211"/>
        <v>0.86285082261855384</v>
      </c>
      <c r="J1815" s="51">
        <f t="shared" ca="1" si="212"/>
        <v>1</v>
      </c>
      <c r="K1815" s="47">
        <f t="shared" si="213"/>
        <v>124.03</v>
      </c>
      <c r="L1815" s="47">
        <f t="shared" si="214"/>
        <v>125.04</v>
      </c>
      <c r="M1815" s="47">
        <f t="shared" si="215"/>
        <v>123.68</v>
      </c>
      <c r="N1815" s="47">
        <f t="shared" si="216"/>
        <v>124.82</v>
      </c>
      <c r="O1815" s="48">
        <f t="shared" ca="1" si="217"/>
        <v>115534400</v>
      </c>
    </row>
    <row r="1816" spans="1:15" x14ac:dyDescent="0.25">
      <c r="A1816">
        <v>1801</v>
      </c>
      <c r="B1816" s="85">
        <v>39183</v>
      </c>
      <c r="C1816" s="47">
        <v>144.82</v>
      </c>
      <c r="D1816" s="47">
        <v>144.86000000000001</v>
      </c>
      <c r="E1816" s="47">
        <v>143.54</v>
      </c>
      <c r="F1816" s="47">
        <v>144.02000000000001</v>
      </c>
      <c r="G1816" s="48">
        <v>106365700</v>
      </c>
      <c r="H1816" s="47">
        <v>124.27</v>
      </c>
      <c r="I1816" s="51">
        <f t="shared" si="211"/>
        <v>0.8628662685738091</v>
      </c>
      <c r="J1816" s="51">
        <f t="shared" ca="1" si="212"/>
        <v>1</v>
      </c>
      <c r="K1816" s="47">
        <f t="shared" si="213"/>
        <v>124.96</v>
      </c>
      <c r="L1816" s="47">
        <f t="shared" si="214"/>
        <v>124.99</v>
      </c>
      <c r="M1816" s="47">
        <f t="shared" si="215"/>
        <v>123.86</v>
      </c>
      <c r="N1816" s="47">
        <f t="shared" si="216"/>
        <v>124.27</v>
      </c>
      <c r="O1816" s="48">
        <f t="shared" ca="1" si="217"/>
        <v>106365700</v>
      </c>
    </row>
    <row r="1817" spans="1:15" x14ac:dyDescent="0.25">
      <c r="A1817">
        <v>1802</v>
      </c>
      <c r="B1817" s="85">
        <v>39182</v>
      </c>
      <c r="C1817" s="47">
        <v>144.33000000000001</v>
      </c>
      <c r="D1817" s="47">
        <v>144.85</v>
      </c>
      <c r="E1817" s="47">
        <v>144.27000000000001</v>
      </c>
      <c r="F1817" s="47">
        <v>144.61000000000001</v>
      </c>
      <c r="G1817" s="48">
        <v>56620000</v>
      </c>
      <c r="H1817" s="47">
        <v>124.77</v>
      </c>
      <c r="I1817" s="51">
        <f t="shared" si="211"/>
        <v>0.86280340225433916</v>
      </c>
      <c r="J1817" s="51">
        <f t="shared" ca="1" si="212"/>
        <v>1</v>
      </c>
      <c r="K1817" s="47">
        <f t="shared" si="213"/>
        <v>124.53</v>
      </c>
      <c r="L1817" s="47">
        <f t="shared" si="214"/>
        <v>124.98</v>
      </c>
      <c r="M1817" s="47">
        <f t="shared" si="215"/>
        <v>124.48</v>
      </c>
      <c r="N1817" s="47">
        <f t="shared" si="216"/>
        <v>124.77</v>
      </c>
      <c r="O1817" s="48">
        <f t="shared" ca="1" si="217"/>
        <v>56620000</v>
      </c>
    </row>
    <row r="1818" spans="1:15" x14ac:dyDescent="0.25">
      <c r="A1818">
        <v>1803</v>
      </c>
      <c r="B1818" s="85">
        <v>39181</v>
      </c>
      <c r="C1818" s="47">
        <v>144.65</v>
      </c>
      <c r="D1818" s="47">
        <v>144.80000000000001</v>
      </c>
      <c r="E1818" s="47">
        <v>144.15</v>
      </c>
      <c r="F1818" s="47">
        <v>144.44</v>
      </c>
      <c r="G1818" s="48">
        <v>50967400</v>
      </c>
      <c r="H1818" s="47">
        <v>124.63</v>
      </c>
      <c r="I1818" s="51">
        <f t="shared" si="211"/>
        <v>0.86284962614234284</v>
      </c>
      <c r="J1818" s="51">
        <f t="shared" ca="1" si="212"/>
        <v>1</v>
      </c>
      <c r="K1818" s="47">
        <f t="shared" si="213"/>
        <v>124.81</v>
      </c>
      <c r="L1818" s="47">
        <f t="shared" si="214"/>
        <v>124.94</v>
      </c>
      <c r="M1818" s="47">
        <f t="shared" si="215"/>
        <v>124.38</v>
      </c>
      <c r="N1818" s="47">
        <f t="shared" si="216"/>
        <v>124.63</v>
      </c>
      <c r="O1818" s="48">
        <f t="shared" ca="1" si="217"/>
        <v>50967400</v>
      </c>
    </row>
    <row r="1819" spans="1:15" x14ac:dyDescent="0.25">
      <c r="A1819">
        <v>1804</v>
      </c>
      <c r="B1819" s="85">
        <v>39177</v>
      </c>
      <c r="C1819" s="47">
        <v>143.66999999999999</v>
      </c>
      <c r="D1819" s="47">
        <v>144.44</v>
      </c>
      <c r="E1819" s="47">
        <v>143.61000000000001</v>
      </c>
      <c r="F1819" s="47">
        <v>144.24</v>
      </c>
      <c r="G1819" s="48">
        <v>46822800</v>
      </c>
      <c r="H1819" s="47">
        <v>124.46</v>
      </c>
      <c r="I1819" s="51">
        <f t="shared" si="211"/>
        <v>0.86286744315030495</v>
      </c>
      <c r="J1819" s="51">
        <f t="shared" ca="1" si="212"/>
        <v>1</v>
      </c>
      <c r="K1819" s="47">
        <f t="shared" si="213"/>
        <v>123.97</v>
      </c>
      <c r="L1819" s="47">
        <f t="shared" si="214"/>
        <v>124.63</v>
      </c>
      <c r="M1819" s="47">
        <f t="shared" si="215"/>
        <v>123.92</v>
      </c>
      <c r="N1819" s="47">
        <f t="shared" si="216"/>
        <v>124.46</v>
      </c>
      <c r="O1819" s="48">
        <f t="shared" ca="1" si="217"/>
        <v>46822800</v>
      </c>
    </row>
    <row r="1820" spans="1:15" x14ac:dyDescent="0.25">
      <c r="A1820">
        <v>1805</v>
      </c>
      <c r="B1820" s="85">
        <v>39176</v>
      </c>
      <c r="C1820" s="47">
        <v>143.69</v>
      </c>
      <c r="D1820" s="47">
        <v>143.94999999999999</v>
      </c>
      <c r="E1820" s="47">
        <v>143.16</v>
      </c>
      <c r="F1820" s="47">
        <v>143.85</v>
      </c>
      <c r="G1820" s="48">
        <v>63995200</v>
      </c>
      <c r="H1820" s="47">
        <v>124.12</v>
      </c>
      <c r="I1820" s="51">
        <f t="shared" si="211"/>
        <v>0.86284323948557529</v>
      </c>
      <c r="J1820" s="51">
        <f t="shared" ca="1" si="212"/>
        <v>1</v>
      </c>
      <c r="K1820" s="47">
        <f t="shared" si="213"/>
        <v>123.98</v>
      </c>
      <c r="L1820" s="47">
        <f t="shared" si="214"/>
        <v>124.21</v>
      </c>
      <c r="M1820" s="47">
        <f t="shared" si="215"/>
        <v>123.52</v>
      </c>
      <c r="N1820" s="47">
        <f t="shared" si="216"/>
        <v>124.12</v>
      </c>
      <c r="O1820" s="48">
        <f t="shared" ca="1" si="217"/>
        <v>63995200</v>
      </c>
    </row>
    <row r="1821" spans="1:15" x14ac:dyDescent="0.25">
      <c r="A1821">
        <v>1806</v>
      </c>
      <c r="B1821" s="85">
        <v>39175</v>
      </c>
      <c r="C1821" s="47">
        <v>142.97</v>
      </c>
      <c r="D1821" s="47">
        <v>143.97999999999999</v>
      </c>
      <c r="E1821" s="47">
        <v>142.91</v>
      </c>
      <c r="F1821" s="47">
        <v>143.69</v>
      </c>
      <c r="G1821" s="48">
        <v>82417800</v>
      </c>
      <c r="H1821" s="47">
        <v>123.98</v>
      </c>
      <c r="I1821" s="51">
        <f t="shared" si="211"/>
        <v>0.86282970283248661</v>
      </c>
      <c r="J1821" s="51">
        <f t="shared" ca="1" si="212"/>
        <v>1</v>
      </c>
      <c r="K1821" s="47">
        <f t="shared" si="213"/>
        <v>123.36</v>
      </c>
      <c r="L1821" s="47">
        <f t="shared" si="214"/>
        <v>124.23</v>
      </c>
      <c r="M1821" s="47">
        <f t="shared" si="215"/>
        <v>123.31</v>
      </c>
      <c r="N1821" s="47">
        <f t="shared" si="216"/>
        <v>123.98</v>
      </c>
      <c r="O1821" s="48">
        <f t="shared" ca="1" si="217"/>
        <v>82417800</v>
      </c>
    </row>
    <row r="1822" spans="1:15" x14ac:dyDescent="0.25">
      <c r="A1822">
        <v>1807</v>
      </c>
      <c r="B1822" s="85">
        <v>39174</v>
      </c>
      <c r="C1822" s="47">
        <v>142.16</v>
      </c>
      <c r="D1822" s="47">
        <v>142.46</v>
      </c>
      <c r="E1822" s="47">
        <v>141.47999999999999</v>
      </c>
      <c r="F1822" s="47">
        <v>142.16</v>
      </c>
      <c r="G1822" s="48">
        <v>79416400</v>
      </c>
      <c r="H1822" s="47">
        <v>122.66</v>
      </c>
      <c r="I1822" s="51">
        <f t="shared" si="211"/>
        <v>0.86283061339335965</v>
      </c>
      <c r="J1822" s="51">
        <f t="shared" ca="1" si="212"/>
        <v>1</v>
      </c>
      <c r="K1822" s="47">
        <f t="shared" si="213"/>
        <v>122.66</v>
      </c>
      <c r="L1822" s="47">
        <f t="shared" si="214"/>
        <v>122.92</v>
      </c>
      <c r="M1822" s="47">
        <f t="shared" si="215"/>
        <v>122.07</v>
      </c>
      <c r="N1822" s="47">
        <f t="shared" si="216"/>
        <v>122.66</v>
      </c>
      <c r="O1822" s="48">
        <f t="shared" ca="1" si="217"/>
        <v>79416400</v>
      </c>
    </row>
    <row r="1823" spans="1:15" x14ac:dyDescent="0.25">
      <c r="A1823">
        <v>1808</v>
      </c>
      <c r="B1823" s="85">
        <v>39171</v>
      </c>
      <c r="C1823" s="47">
        <v>142.24</v>
      </c>
      <c r="D1823" s="47">
        <v>142.84</v>
      </c>
      <c r="E1823" s="47">
        <v>140.56</v>
      </c>
      <c r="F1823" s="47">
        <v>142</v>
      </c>
      <c r="G1823" s="48">
        <v>128194100</v>
      </c>
      <c r="H1823" s="47">
        <v>122.52</v>
      </c>
      <c r="I1823" s="51">
        <f t="shared" si="211"/>
        <v>0.86281690140845069</v>
      </c>
      <c r="J1823" s="51">
        <f t="shared" ca="1" si="212"/>
        <v>1</v>
      </c>
      <c r="K1823" s="47">
        <f t="shared" si="213"/>
        <v>122.73</v>
      </c>
      <c r="L1823" s="47">
        <f t="shared" si="214"/>
        <v>123.24</v>
      </c>
      <c r="M1823" s="47">
        <f t="shared" si="215"/>
        <v>121.28</v>
      </c>
      <c r="N1823" s="47">
        <f t="shared" si="216"/>
        <v>122.52</v>
      </c>
      <c r="O1823" s="48">
        <f t="shared" ca="1" si="217"/>
        <v>128194100</v>
      </c>
    </row>
    <row r="1824" spans="1:15" x14ac:dyDescent="0.25">
      <c r="A1824">
        <v>1809</v>
      </c>
      <c r="B1824" s="85">
        <v>39170</v>
      </c>
      <c r="C1824" s="47">
        <v>142.54</v>
      </c>
      <c r="D1824" s="47">
        <v>142.61000000000001</v>
      </c>
      <c r="E1824" s="47">
        <v>141.19</v>
      </c>
      <c r="F1824" s="47">
        <v>141.97</v>
      </c>
      <c r="G1824" s="48">
        <v>139432700</v>
      </c>
      <c r="H1824" s="47">
        <v>122.5</v>
      </c>
      <c r="I1824" s="51">
        <f t="shared" si="211"/>
        <v>0.86285835035570901</v>
      </c>
      <c r="J1824" s="51">
        <f t="shared" ca="1" si="212"/>
        <v>1</v>
      </c>
      <c r="K1824" s="47">
        <f t="shared" si="213"/>
        <v>122.99</v>
      </c>
      <c r="L1824" s="47">
        <f t="shared" si="214"/>
        <v>123.05</v>
      </c>
      <c r="M1824" s="47">
        <f t="shared" si="215"/>
        <v>121.83</v>
      </c>
      <c r="N1824" s="47">
        <f t="shared" si="216"/>
        <v>122.5</v>
      </c>
      <c r="O1824" s="48">
        <f t="shared" ca="1" si="217"/>
        <v>139432700</v>
      </c>
    </row>
    <row r="1825" spans="1:15" x14ac:dyDescent="0.25">
      <c r="A1825">
        <v>1810</v>
      </c>
      <c r="B1825" s="85">
        <v>39169</v>
      </c>
      <c r="C1825" s="47">
        <v>142.13999999999999</v>
      </c>
      <c r="D1825" s="47">
        <v>142.47</v>
      </c>
      <c r="E1825" s="47">
        <v>141.26</v>
      </c>
      <c r="F1825" s="47">
        <v>141.82</v>
      </c>
      <c r="G1825" s="48">
        <v>152907900</v>
      </c>
      <c r="H1825" s="47">
        <v>122.37</v>
      </c>
      <c r="I1825" s="51">
        <f t="shared" si="211"/>
        <v>0.86285432238048243</v>
      </c>
      <c r="J1825" s="51">
        <f t="shared" ca="1" si="212"/>
        <v>1</v>
      </c>
      <c r="K1825" s="47">
        <f t="shared" si="213"/>
        <v>122.65</v>
      </c>
      <c r="L1825" s="47">
        <f t="shared" si="214"/>
        <v>122.93</v>
      </c>
      <c r="M1825" s="47">
        <f t="shared" si="215"/>
        <v>121.89</v>
      </c>
      <c r="N1825" s="47">
        <f t="shared" si="216"/>
        <v>122.37</v>
      </c>
      <c r="O1825" s="48">
        <f t="shared" ca="1" si="217"/>
        <v>152907900</v>
      </c>
    </row>
    <row r="1826" spans="1:15" x14ac:dyDescent="0.25">
      <c r="A1826">
        <v>1811</v>
      </c>
      <c r="B1826" s="85">
        <v>39168</v>
      </c>
      <c r="C1826" s="47">
        <v>143.12</v>
      </c>
      <c r="D1826" s="47">
        <v>143.16</v>
      </c>
      <c r="E1826" s="47">
        <v>142.38999999999999</v>
      </c>
      <c r="F1826" s="47">
        <v>142.86000000000001</v>
      </c>
      <c r="G1826" s="48">
        <v>99864600</v>
      </c>
      <c r="H1826" s="47">
        <v>123.27</v>
      </c>
      <c r="I1826" s="51">
        <f t="shared" si="211"/>
        <v>0.86287274254514901</v>
      </c>
      <c r="J1826" s="51">
        <f t="shared" ca="1" si="212"/>
        <v>1</v>
      </c>
      <c r="K1826" s="47">
        <f t="shared" si="213"/>
        <v>123.49</v>
      </c>
      <c r="L1826" s="47">
        <f t="shared" si="214"/>
        <v>123.53</v>
      </c>
      <c r="M1826" s="47">
        <f t="shared" si="215"/>
        <v>122.86</v>
      </c>
      <c r="N1826" s="47">
        <f t="shared" si="216"/>
        <v>123.27</v>
      </c>
      <c r="O1826" s="48">
        <f t="shared" ca="1" si="217"/>
        <v>99864600</v>
      </c>
    </row>
    <row r="1827" spans="1:15" x14ac:dyDescent="0.25">
      <c r="A1827">
        <v>1812</v>
      </c>
      <c r="B1827" s="85">
        <v>39167</v>
      </c>
      <c r="C1827" s="47">
        <v>143.5</v>
      </c>
      <c r="D1827" s="47">
        <v>143.65</v>
      </c>
      <c r="E1827" s="47">
        <v>142.09</v>
      </c>
      <c r="F1827" s="47">
        <v>143.19999999999999</v>
      </c>
      <c r="G1827" s="48">
        <v>113787500</v>
      </c>
      <c r="H1827" s="47">
        <v>123.56</v>
      </c>
      <c r="I1827" s="51">
        <f t="shared" si="211"/>
        <v>0.86284916201117323</v>
      </c>
      <c r="J1827" s="51">
        <f t="shared" ca="1" si="212"/>
        <v>1</v>
      </c>
      <c r="K1827" s="47">
        <f t="shared" si="213"/>
        <v>123.82</v>
      </c>
      <c r="L1827" s="47">
        <f t="shared" si="214"/>
        <v>123.95</v>
      </c>
      <c r="M1827" s="47">
        <f t="shared" si="215"/>
        <v>122.6</v>
      </c>
      <c r="N1827" s="47">
        <f t="shared" si="216"/>
        <v>123.56</v>
      </c>
      <c r="O1827" s="48">
        <f t="shared" ca="1" si="217"/>
        <v>113787500</v>
      </c>
    </row>
    <row r="1828" spans="1:15" x14ac:dyDescent="0.25">
      <c r="A1828">
        <v>1813</v>
      </c>
      <c r="B1828" s="85">
        <v>39164</v>
      </c>
      <c r="C1828" s="47">
        <v>143.28</v>
      </c>
      <c r="D1828" s="47">
        <v>143.81</v>
      </c>
      <c r="E1828" s="47">
        <v>143.15</v>
      </c>
      <c r="F1828" s="47">
        <v>143.38999999999999</v>
      </c>
      <c r="G1828" s="48">
        <v>74416800</v>
      </c>
      <c r="H1828" s="47">
        <v>123.72</v>
      </c>
      <c r="I1828" s="51">
        <f t="shared" si="211"/>
        <v>0.86282167515168429</v>
      </c>
      <c r="J1828" s="51">
        <f t="shared" ca="1" si="212"/>
        <v>1</v>
      </c>
      <c r="K1828" s="47">
        <f t="shared" si="213"/>
        <v>123.63</v>
      </c>
      <c r="L1828" s="47">
        <f t="shared" si="214"/>
        <v>124.08</v>
      </c>
      <c r="M1828" s="47">
        <f t="shared" si="215"/>
        <v>123.51</v>
      </c>
      <c r="N1828" s="47">
        <f t="shared" si="216"/>
        <v>123.72</v>
      </c>
      <c r="O1828" s="48">
        <f t="shared" ca="1" si="217"/>
        <v>74416800</v>
      </c>
    </row>
    <row r="1829" spans="1:15" x14ac:dyDescent="0.25">
      <c r="A1829">
        <v>1814</v>
      </c>
      <c r="B1829" s="85">
        <v>39163</v>
      </c>
      <c r="C1829" s="47">
        <v>143.47999999999999</v>
      </c>
      <c r="D1829" s="47">
        <v>143.68</v>
      </c>
      <c r="E1829" s="47">
        <v>142.79</v>
      </c>
      <c r="F1829" s="47">
        <v>143.18</v>
      </c>
      <c r="G1829" s="48">
        <v>118942200</v>
      </c>
      <c r="H1829" s="47">
        <v>123.54</v>
      </c>
      <c r="I1829" s="51">
        <f t="shared" si="211"/>
        <v>0.86283000419052935</v>
      </c>
      <c r="J1829" s="51">
        <f t="shared" ca="1" si="212"/>
        <v>1</v>
      </c>
      <c r="K1829" s="47">
        <f t="shared" si="213"/>
        <v>123.8</v>
      </c>
      <c r="L1829" s="47">
        <f t="shared" si="214"/>
        <v>123.97</v>
      </c>
      <c r="M1829" s="47">
        <f t="shared" si="215"/>
        <v>123.2</v>
      </c>
      <c r="N1829" s="47">
        <f t="shared" si="216"/>
        <v>123.54</v>
      </c>
      <c r="O1829" s="48">
        <f t="shared" ca="1" si="217"/>
        <v>118942200</v>
      </c>
    </row>
    <row r="1830" spans="1:15" x14ac:dyDescent="0.25">
      <c r="A1830">
        <v>1815</v>
      </c>
      <c r="B1830" s="85">
        <v>39162</v>
      </c>
      <c r="C1830" s="47">
        <v>141.1</v>
      </c>
      <c r="D1830" s="47">
        <v>143.65</v>
      </c>
      <c r="E1830" s="47">
        <v>140.82</v>
      </c>
      <c r="F1830" s="47">
        <v>143.29</v>
      </c>
      <c r="G1830" s="48">
        <v>152368700</v>
      </c>
      <c r="H1830" s="47">
        <v>123.64</v>
      </c>
      <c r="I1830" s="51">
        <f t="shared" si="211"/>
        <v>0.86286551748202955</v>
      </c>
      <c r="J1830" s="51">
        <f t="shared" ca="1" si="212"/>
        <v>1</v>
      </c>
      <c r="K1830" s="47">
        <f t="shared" si="213"/>
        <v>121.75</v>
      </c>
      <c r="L1830" s="47">
        <f t="shared" si="214"/>
        <v>123.95</v>
      </c>
      <c r="M1830" s="47">
        <f t="shared" si="215"/>
        <v>121.51</v>
      </c>
      <c r="N1830" s="47">
        <f t="shared" si="216"/>
        <v>123.64</v>
      </c>
      <c r="O1830" s="48">
        <f t="shared" ca="1" si="217"/>
        <v>152368700</v>
      </c>
    </row>
    <row r="1831" spans="1:15" x14ac:dyDescent="0.25">
      <c r="A1831">
        <v>1816</v>
      </c>
      <c r="B1831" s="85">
        <v>39161</v>
      </c>
      <c r="C1831" s="47">
        <v>140.08000000000001</v>
      </c>
      <c r="D1831" s="47">
        <v>141.05000000000001</v>
      </c>
      <c r="E1831" s="47">
        <v>139.96</v>
      </c>
      <c r="F1831" s="47">
        <v>140.97</v>
      </c>
      <c r="G1831" s="48">
        <v>82147400</v>
      </c>
      <c r="H1831" s="47">
        <v>121.63</v>
      </c>
      <c r="I1831" s="51">
        <f t="shared" si="211"/>
        <v>0.86280768957934306</v>
      </c>
      <c r="J1831" s="51">
        <f t="shared" ca="1" si="212"/>
        <v>1</v>
      </c>
      <c r="K1831" s="47">
        <f t="shared" si="213"/>
        <v>120.86</v>
      </c>
      <c r="L1831" s="47">
        <f t="shared" si="214"/>
        <v>121.7</v>
      </c>
      <c r="M1831" s="47">
        <f t="shared" si="215"/>
        <v>120.76</v>
      </c>
      <c r="N1831" s="47">
        <f t="shared" si="216"/>
        <v>121.63</v>
      </c>
      <c r="O1831" s="48">
        <f t="shared" ca="1" si="217"/>
        <v>82147400</v>
      </c>
    </row>
    <row r="1832" spans="1:15" x14ac:dyDescent="0.25">
      <c r="A1832">
        <v>1817</v>
      </c>
      <c r="B1832" s="85">
        <v>39160</v>
      </c>
      <c r="C1832" s="47">
        <v>139.26</v>
      </c>
      <c r="D1832" s="47">
        <v>140.33000000000001</v>
      </c>
      <c r="E1832" s="47">
        <v>139.15</v>
      </c>
      <c r="F1832" s="47">
        <v>140.19999999999999</v>
      </c>
      <c r="G1832" s="48">
        <v>96161200</v>
      </c>
      <c r="H1832" s="47">
        <v>120.97</v>
      </c>
      <c r="I1832" s="51">
        <f t="shared" si="211"/>
        <v>0.86283880171184024</v>
      </c>
      <c r="J1832" s="51">
        <f t="shared" ca="1" si="212"/>
        <v>1</v>
      </c>
      <c r="K1832" s="47">
        <f t="shared" si="213"/>
        <v>120.16</v>
      </c>
      <c r="L1832" s="47">
        <f t="shared" si="214"/>
        <v>121.08</v>
      </c>
      <c r="M1832" s="47">
        <f t="shared" si="215"/>
        <v>120.06</v>
      </c>
      <c r="N1832" s="47">
        <f t="shared" si="216"/>
        <v>120.97</v>
      </c>
      <c r="O1832" s="48">
        <f t="shared" ca="1" si="217"/>
        <v>96161200</v>
      </c>
    </row>
    <row r="1833" spans="1:15" x14ac:dyDescent="0.25">
      <c r="A1833">
        <v>1818</v>
      </c>
      <c r="B1833" s="85">
        <v>39157</v>
      </c>
      <c r="C1833" s="47">
        <v>139.31</v>
      </c>
      <c r="D1833" s="47">
        <v>139.63</v>
      </c>
      <c r="E1833" s="47">
        <v>138.12</v>
      </c>
      <c r="F1833" s="47">
        <v>138.53</v>
      </c>
      <c r="G1833" s="48">
        <v>121531600</v>
      </c>
      <c r="H1833" s="47">
        <v>119.53</v>
      </c>
      <c r="I1833" s="51">
        <f t="shared" si="211"/>
        <v>0.86284559301234387</v>
      </c>
      <c r="J1833" s="51">
        <f t="shared" ca="1" si="212"/>
        <v>1</v>
      </c>
      <c r="K1833" s="47">
        <f t="shared" si="213"/>
        <v>120.2</v>
      </c>
      <c r="L1833" s="47">
        <f t="shared" si="214"/>
        <v>120.48</v>
      </c>
      <c r="M1833" s="47">
        <f t="shared" si="215"/>
        <v>119.18</v>
      </c>
      <c r="N1833" s="47">
        <f t="shared" si="216"/>
        <v>119.53</v>
      </c>
      <c r="O1833" s="48">
        <f t="shared" ca="1" si="217"/>
        <v>121531600</v>
      </c>
    </row>
    <row r="1834" spans="1:15" x14ac:dyDescent="0.25">
      <c r="A1834">
        <v>1819</v>
      </c>
      <c r="B1834" s="85">
        <v>39156</v>
      </c>
      <c r="C1834" s="47">
        <v>138.97</v>
      </c>
      <c r="D1834" s="47">
        <v>139.99</v>
      </c>
      <c r="E1834" s="47">
        <v>138.80000000000001</v>
      </c>
      <c r="F1834" s="47">
        <v>139.47</v>
      </c>
      <c r="G1834" s="48">
        <v>132435900</v>
      </c>
      <c r="H1834" s="47">
        <v>119.86</v>
      </c>
      <c r="I1834" s="51">
        <f t="shared" si="211"/>
        <v>0.85939628593962858</v>
      </c>
      <c r="J1834" s="51">
        <f t="shared" ca="1" si="212"/>
        <v>1</v>
      </c>
      <c r="K1834" s="47">
        <f t="shared" si="213"/>
        <v>119.43</v>
      </c>
      <c r="L1834" s="47">
        <f t="shared" si="214"/>
        <v>120.31</v>
      </c>
      <c r="M1834" s="47">
        <f t="shared" si="215"/>
        <v>119.28</v>
      </c>
      <c r="N1834" s="47">
        <f t="shared" si="216"/>
        <v>119.86</v>
      </c>
      <c r="O1834" s="48">
        <f t="shared" ca="1" si="217"/>
        <v>132435900</v>
      </c>
    </row>
    <row r="1835" spans="1:15" x14ac:dyDescent="0.25">
      <c r="A1835">
        <v>1820</v>
      </c>
      <c r="B1835" s="85">
        <v>39155</v>
      </c>
      <c r="C1835" s="47">
        <v>138.43</v>
      </c>
      <c r="D1835" s="47">
        <v>139.36000000000001</v>
      </c>
      <c r="E1835" s="47">
        <v>136.75</v>
      </c>
      <c r="F1835" s="47">
        <v>139.28</v>
      </c>
      <c r="G1835" s="48">
        <v>231853800</v>
      </c>
      <c r="H1835" s="47">
        <v>119.7</v>
      </c>
      <c r="I1835" s="51">
        <f t="shared" si="211"/>
        <v>0.85941987363584149</v>
      </c>
      <c r="J1835" s="51">
        <f t="shared" ca="1" si="212"/>
        <v>1</v>
      </c>
      <c r="K1835" s="47">
        <f t="shared" si="213"/>
        <v>118.97</v>
      </c>
      <c r="L1835" s="47">
        <f t="shared" si="214"/>
        <v>119.77</v>
      </c>
      <c r="M1835" s="47">
        <f t="shared" si="215"/>
        <v>117.53</v>
      </c>
      <c r="N1835" s="47">
        <f t="shared" si="216"/>
        <v>119.7</v>
      </c>
      <c r="O1835" s="48">
        <f t="shared" ca="1" si="217"/>
        <v>231853800</v>
      </c>
    </row>
    <row r="1836" spans="1:15" x14ac:dyDescent="0.25">
      <c r="A1836">
        <v>1821</v>
      </c>
      <c r="B1836" s="85">
        <v>39154</v>
      </c>
      <c r="C1836" s="47">
        <v>140.18</v>
      </c>
      <c r="D1836" s="47">
        <v>140.77000000000001</v>
      </c>
      <c r="E1836" s="47">
        <v>138.04</v>
      </c>
      <c r="F1836" s="47">
        <v>138.25</v>
      </c>
      <c r="G1836" s="48">
        <v>190605200</v>
      </c>
      <c r="H1836" s="47">
        <v>118.82</v>
      </c>
      <c r="I1836" s="51">
        <f t="shared" si="211"/>
        <v>0.85945750452079561</v>
      </c>
      <c r="J1836" s="51">
        <f t="shared" ca="1" si="212"/>
        <v>1</v>
      </c>
      <c r="K1836" s="47">
        <f t="shared" si="213"/>
        <v>120.48</v>
      </c>
      <c r="L1836" s="47">
        <f t="shared" si="214"/>
        <v>120.99</v>
      </c>
      <c r="M1836" s="47">
        <f t="shared" si="215"/>
        <v>118.64</v>
      </c>
      <c r="N1836" s="47">
        <f t="shared" si="216"/>
        <v>118.82</v>
      </c>
      <c r="O1836" s="48">
        <f t="shared" ca="1" si="217"/>
        <v>190605200</v>
      </c>
    </row>
    <row r="1837" spans="1:15" x14ac:dyDescent="0.25">
      <c r="A1837">
        <v>1822</v>
      </c>
      <c r="B1837" s="85">
        <v>39153</v>
      </c>
      <c r="C1837" s="47">
        <v>140.41999999999999</v>
      </c>
      <c r="D1837" s="47">
        <v>141.34</v>
      </c>
      <c r="E1837" s="47">
        <v>140.16</v>
      </c>
      <c r="F1837" s="47">
        <v>140.99</v>
      </c>
      <c r="G1837" s="48">
        <v>80366900</v>
      </c>
      <c r="H1837" s="47">
        <v>121.17</v>
      </c>
      <c r="I1837" s="51">
        <f t="shared" si="211"/>
        <v>0.85942265408894247</v>
      </c>
      <c r="J1837" s="51">
        <f t="shared" ca="1" si="212"/>
        <v>1</v>
      </c>
      <c r="K1837" s="47">
        <f t="shared" si="213"/>
        <v>120.68</v>
      </c>
      <c r="L1837" s="47">
        <f t="shared" si="214"/>
        <v>121.47</v>
      </c>
      <c r="M1837" s="47">
        <f t="shared" si="215"/>
        <v>120.46</v>
      </c>
      <c r="N1837" s="47">
        <f t="shared" si="216"/>
        <v>121.17</v>
      </c>
      <c r="O1837" s="48">
        <f t="shared" ca="1" si="217"/>
        <v>80366900</v>
      </c>
    </row>
    <row r="1838" spans="1:15" x14ac:dyDescent="0.25">
      <c r="A1838">
        <v>1823</v>
      </c>
      <c r="B1838" s="85">
        <v>39150</v>
      </c>
      <c r="C1838" s="47">
        <v>141.31</v>
      </c>
      <c r="D1838" s="47">
        <v>141.41999999999999</v>
      </c>
      <c r="E1838" s="47">
        <v>140.08000000000001</v>
      </c>
      <c r="F1838" s="47">
        <v>140.78</v>
      </c>
      <c r="G1838" s="48">
        <v>107765100</v>
      </c>
      <c r="H1838" s="47">
        <v>120.99</v>
      </c>
      <c r="I1838" s="51">
        <f t="shared" si="211"/>
        <v>0.85942605483733481</v>
      </c>
      <c r="J1838" s="51">
        <f t="shared" ca="1" si="212"/>
        <v>1</v>
      </c>
      <c r="K1838" s="47">
        <f t="shared" si="213"/>
        <v>121.45</v>
      </c>
      <c r="L1838" s="47">
        <f t="shared" si="214"/>
        <v>121.54</v>
      </c>
      <c r="M1838" s="47">
        <f t="shared" si="215"/>
        <v>120.39</v>
      </c>
      <c r="N1838" s="47">
        <f t="shared" si="216"/>
        <v>120.99</v>
      </c>
      <c r="O1838" s="48">
        <f t="shared" ca="1" si="217"/>
        <v>107765100</v>
      </c>
    </row>
    <row r="1839" spans="1:15" x14ac:dyDescent="0.25">
      <c r="A1839">
        <v>1824</v>
      </c>
      <c r="B1839" s="85">
        <v>39149</v>
      </c>
      <c r="C1839" s="47">
        <v>140.54</v>
      </c>
      <c r="D1839" s="47">
        <v>141.16</v>
      </c>
      <c r="E1839" s="47">
        <v>140.07</v>
      </c>
      <c r="F1839" s="47">
        <v>140.74</v>
      </c>
      <c r="G1839" s="48">
        <v>117891600</v>
      </c>
      <c r="H1839" s="47">
        <v>120.96</v>
      </c>
      <c r="I1839" s="51">
        <f t="shared" si="211"/>
        <v>0.85945715503765796</v>
      </c>
      <c r="J1839" s="51">
        <f t="shared" ca="1" si="212"/>
        <v>1</v>
      </c>
      <c r="K1839" s="47">
        <f t="shared" si="213"/>
        <v>120.79</v>
      </c>
      <c r="L1839" s="47">
        <f t="shared" si="214"/>
        <v>121.32</v>
      </c>
      <c r="M1839" s="47">
        <f t="shared" si="215"/>
        <v>120.38</v>
      </c>
      <c r="N1839" s="47">
        <f t="shared" si="216"/>
        <v>120.96</v>
      </c>
      <c r="O1839" s="48">
        <f t="shared" ca="1" si="217"/>
        <v>117891600</v>
      </c>
    </row>
    <row r="1840" spans="1:15" x14ac:dyDescent="0.25">
      <c r="A1840">
        <v>1825</v>
      </c>
      <c r="B1840" s="85">
        <v>39148</v>
      </c>
      <c r="C1840" s="47">
        <v>139.59</v>
      </c>
      <c r="D1840" s="47">
        <v>140.46</v>
      </c>
      <c r="E1840" s="47">
        <v>139.4</v>
      </c>
      <c r="F1840" s="47">
        <v>139.56</v>
      </c>
      <c r="G1840" s="48">
        <v>115144900</v>
      </c>
      <c r="H1840" s="47">
        <v>119.94</v>
      </c>
      <c r="I1840" s="51">
        <f t="shared" si="211"/>
        <v>0.85941530524505583</v>
      </c>
      <c r="J1840" s="51">
        <f t="shared" ca="1" si="212"/>
        <v>1</v>
      </c>
      <c r="K1840" s="47">
        <f t="shared" si="213"/>
        <v>119.97</v>
      </c>
      <c r="L1840" s="47">
        <f t="shared" si="214"/>
        <v>120.71</v>
      </c>
      <c r="M1840" s="47">
        <f t="shared" si="215"/>
        <v>119.8</v>
      </c>
      <c r="N1840" s="47">
        <f t="shared" si="216"/>
        <v>119.94</v>
      </c>
      <c r="O1840" s="48">
        <f t="shared" ca="1" si="217"/>
        <v>115144900</v>
      </c>
    </row>
    <row r="1841" spans="1:15" x14ac:dyDescent="0.25">
      <c r="A1841">
        <v>1826</v>
      </c>
      <c r="B1841" s="85">
        <v>39147</v>
      </c>
      <c r="C1841" s="47">
        <v>138.78</v>
      </c>
      <c r="D1841" s="47">
        <v>140.12</v>
      </c>
      <c r="E1841" s="47">
        <v>137.72</v>
      </c>
      <c r="F1841" s="47">
        <v>139.69999999999999</v>
      </c>
      <c r="G1841" s="48">
        <v>143333300</v>
      </c>
      <c r="H1841" s="47">
        <v>120.06</v>
      </c>
      <c r="I1841" s="51">
        <f t="shared" si="211"/>
        <v>0.85941302791696506</v>
      </c>
      <c r="J1841" s="51">
        <f t="shared" ca="1" si="212"/>
        <v>1</v>
      </c>
      <c r="K1841" s="47">
        <f t="shared" si="213"/>
        <v>119.27</v>
      </c>
      <c r="L1841" s="47">
        <f t="shared" si="214"/>
        <v>120.42</v>
      </c>
      <c r="M1841" s="47">
        <f t="shared" si="215"/>
        <v>118.36</v>
      </c>
      <c r="N1841" s="47">
        <f t="shared" si="216"/>
        <v>120.06</v>
      </c>
      <c r="O1841" s="48">
        <f t="shared" ca="1" si="217"/>
        <v>143333300</v>
      </c>
    </row>
    <row r="1842" spans="1:15" x14ac:dyDescent="0.25">
      <c r="A1842">
        <v>1827</v>
      </c>
      <c r="B1842" s="85">
        <v>39146</v>
      </c>
      <c r="C1842" s="47">
        <v>137.93</v>
      </c>
      <c r="D1842" s="47">
        <v>139.58000000000001</v>
      </c>
      <c r="E1842" s="47">
        <v>137.33000000000001</v>
      </c>
      <c r="F1842" s="47">
        <v>137.35</v>
      </c>
      <c r="G1842" s="48">
        <v>143750400</v>
      </c>
      <c r="H1842" s="47">
        <v>118.04</v>
      </c>
      <c r="I1842" s="51">
        <f t="shared" si="211"/>
        <v>0.85941026574444856</v>
      </c>
      <c r="J1842" s="51">
        <f t="shared" ca="1" si="212"/>
        <v>1</v>
      </c>
      <c r="K1842" s="47">
        <f t="shared" si="213"/>
        <v>118.54</v>
      </c>
      <c r="L1842" s="47">
        <f t="shared" si="214"/>
        <v>119.96</v>
      </c>
      <c r="M1842" s="47">
        <f t="shared" si="215"/>
        <v>118.02</v>
      </c>
      <c r="N1842" s="47">
        <f t="shared" si="216"/>
        <v>118.04</v>
      </c>
      <c r="O1842" s="48">
        <f t="shared" ca="1" si="217"/>
        <v>143750400</v>
      </c>
    </row>
    <row r="1843" spans="1:15" x14ac:dyDescent="0.25">
      <c r="A1843">
        <v>1828</v>
      </c>
      <c r="B1843" s="85">
        <v>39143</v>
      </c>
      <c r="C1843" s="47">
        <v>140.05000000000001</v>
      </c>
      <c r="D1843" s="47">
        <v>140.66</v>
      </c>
      <c r="E1843" s="47">
        <v>138.66</v>
      </c>
      <c r="F1843" s="47">
        <v>138.66999999999999</v>
      </c>
      <c r="G1843" s="48">
        <v>162574000</v>
      </c>
      <c r="H1843" s="47">
        <v>119.18</v>
      </c>
      <c r="I1843" s="51">
        <f t="shared" si="211"/>
        <v>0.85945049397851025</v>
      </c>
      <c r="J1843" s="51">
        <f t="shared" ca="1" si="212"/>
        <v>1</v>
      </c>
      <c r="K1843" s="47">
        <f t="shared" si="213"/>
        <v>120.37</v>
      </c>
      <c r="L1843" s="47">
        <f t="shared" si="214"/>
        <v>120.89</v>
      </c>
      <c r="M1843" s="47">
        <f t="shared" si="215"/>
        <v>119.17</v>
      </c>
      <c r="N1843" s="47">
        <f t="shared" si="216"/>
        <v>119.18</v>
      </c>
      <c r="O1843" s="48">
        <f t="shared" ca="1" si="217"/>
        <v>162574000</v>
      </c>
    </row>
    <row r="1844" spans="1:15" x14ac:dyDescent="0.25">
      <c r="A1844">
        <v>1829</v>
      </c>
      <c r="B1844" s="85">
        <v>39142</v>
      </c>
      <c r="C1844" s="47">
        <v>139.34</v>
      </c>
      <c r="D1844" s="47">
        <v>141.25</v>
      </c>
      <c r="E1844" s="47">
        <v>138.05000000000001</v>
      </c>
      <c r="F1844" s="47">
        <v>140.51</v>
      </c>
      <c r="G1844" s="48">
        <v>212828600</v>
      </c>
      <c r="H1844" s="47">
        <v>120.76</v>
      </c>
      <c r="I1844" s="51">
        <f t="shared" si="211"/>
        <v>0.85944060920930909</v>
      </c>
      <c r="J1844" s="51">
        <f t="shared" ca="1" si="212"/>
        <v>1</v>
      </c>
      <c r="K1844" s="47">
        <f t="shared" si="213"/>
        <v>119.75</v>
      </c>
      <c r="L1844" s="47">
        <f t="shared" si="214"/>
        <v>121.4</v>
      </c>
      <c r="M1844" s="47">
        <f t="shared" si="215"/>
        <v>118.65</v>
      </c>
      <c r="N1844" s="47">
        <f t="shared" si="216"/>
        <v>120.76</v>
      </c>
      <c r="O1844" s="48">
        <f t="shared" ca="1" si="217"/>
        <v>212828600</v>
      </c>
    </row>
    <row r="1845" spans="1:15" x14ac:dyDescent="0.25">
      <c r="A1845">
        <v>1830</v>
      </c>
      <c r="B1845" s="85">
        <v>39141</v>
      </c>
      <c r="C1845" s="47">
        <v>140.38999999999999</v>
      </c>
      <c r="D1845" s="47">
        <v>141.97999999999999</v>
      </c>
      <c r="E1845" s="47">
        <v>139.80000000000001</v>
      </c>
      <c r="F1845" s="47">
        <v>140.93</v>
      </c>
      <c r="G1845" s="48">
        <v>177536300</v>
      </c>
      <c r="H1845" s="47">
        <v>121.12</v>
      </c>
      <c r="I1845" s="51">
        <f t="shared" si="211"/>
        <v>0.85943376144185057</v>
      </c>
      <c r="J1845" s="51">
        <f t="shared" ca="1" si="212"/>
        <v>1</v>
      </c>
      <c r="K1845" s="47">
        <f t="shared" si="213"/>
        <v>120.66</v>
      </c>
      <c r="L1845" s="47">
        <f t="shared" si="214"/>
        <v>122.02</v>
      </c>
      <c r="M1845" s="47">
        <f t="shared" si="215"/>
        <v>120.15</v>
      </c>
      <c r="N1845" s="47">
        <f t="shared" si="216"/>
        <v>121.12</v>
      </c>
      <c r="O1845" s="48">
        <f t="shared" ca="1" si="217"/>
        <v>177536300</v>
      </c>
    </row>
    <row r="1846" spans="1:15" x14ac:dyDescent="0.25">
      <c r="A1846">
        <v>1831</v>
      </c>
      <c r="B1846" s="85">
        <v>39140</v>
      </c>
      <c r="C1846" s="47">
        <v>143.88</v>
      </c>
      <c r="D1846" s="47">
        <v>144.19999999999999</v>
      </c>
      <c r="E1846" s="47">
        <v>139</v>
      </c>
      <c r="F1846" s="47">
        <v>139.5</v>
      </c>
      <c r="G1846" s="48">
        <v>274466500</v>
      </c>
      <c r="H1846" s="47">
        <v>119.89</v>
      </c>
      <c r="I1846" s="51">
        <f t="shared" si="211"/>
        <v>0.85942652329749103</v>
      </c>
      <c r="J1846" s="51">
        <f t="shared" ca="1" si="212"/>
        <v>1</v>
      </c>
      <c r="K1846" s="47">
        <f t="shared" si="213"/>
        <v>123.65</v>
      </c>
      <c r="L1846" s="47">
        <f t="shared" si="214"/>
        <v>123.93</v>
      </c>
      <c r="M1846" s="47">
        <f t="shared" si="215"/>
        <v>119.46</v>
      </c>
      <c r="N1846" s="47">
        <f t="shared" si="216"/>
        <v>119.89</v>
      </c>
      <c r="O1846" s="48">
        <f t="shared" ca="1" si="217"/>
        <v>274466500</v>
      </c>
    </row>
    <row r="1847" spans="1:15" x14ac:dyDescent="0.25">
      <c r="A1847">
        <v>1832</v>
      </c>
      <c r="B1847" s="85">
        <v>39139</v>
      </c>
      <c r="C1847" s="47">
        <v>145.83000000000001</v>
      </c>
      <c r="D1847" s="47">
        <v>145.94999999999999</v>
      </c>
      <c r="E1847" s="47">
        <v>144.75</v>
      </c>
      <c r="F1847" s="47">
        <v>145.16999999999999</v>
      </c>
      <c r="G1847" s="48">
        <v>69192800</v>
      </c>
      <c r="H1847" s="47">
        <v>124.76</v>
      </c>
      <c r="I1847" s="51">
        <f t="shared" si="211"/>
        <v>0.85940621340497358</v>
      </c>
      <c r="J1847" s="51">
        <f t="shared" ca="1" si="212"/>
        <v>1</v>
      </c>
      <c r="K1847" s="47">
        <f t="shared" si="213"/>
        <v>125.33</v>
      </c>
      <c r="L1847" s="47">
        <f t="shared" si="214"/>
        <v>125.43</v>
      </c>
      <c r="M1847" s="47">
        <f t="shared" si="215"/>
        <v>124.4</v>
      </c>
      <c r="N1847" s="47">
        <f t="shared" si="216"/>
        <v>124.76</v>
      </c>
      <c r="O1847" s="48">
        <f t="shared" ca="1" si="217"/>
        <v>69192800</v>
      </c>
    </row>
    <row r="1848" spans="1:15" x14ac:dyDescent="0.25">
      <c r="A1848">
        <v>1833</v>
      </c>
      <c r="B1848" s="85">
        <v>39136</v>
      </c>
      <c r="C1848" s="47">
        <v>145.74</v>
      </c>
      <c r="D1848" s="47">
        <v>145.79</v>
      </c>
      <c r="E1848" s="47">
        <v>145.03</v>
      </c>
      <c r="F1848" s="47">
        <v>145.30000000000001</v>
      </c>
      <c r="G1848" s="48">
        <v>71966200</v>
      </c>
      <c r="H1848" s="47">
        <v>124.88</v>
      </c>
      <c r="I1848" s="51">
        <f t="shared" si="211"/>
        <v>0.85946317962835506</v>
      </c>
      <c r="J1848" s="51">
        <f t="shared" ca="1" si="212"/>
        <v>1</v>
      </c>
      <c r="K1848" s="47">
        <f t="shared" si="213"/>
        <v>125.26</v>
      </c>
      <c r="L1848" s="47">
        <f t="shared" si="214"/>
        <v>125.3</v>
      </c>
      <c r="M1848" s="47">
        <f t="shared" si="215"/>
        <v>124.65</v>
      </c>
      <c r="N1848" s="47">
        <f t="shared" si="216"/>
        <v>124.88</v>
      </c>
      <c r="O1848" s="48">
        <f t="shared" ca="1" si="217"/>
        <v>71966200</v>
      </c>
    </row>
    <row r="1849" spans="1:15" x14ac:dyDescent="0.25">
      <c r="A1849">
        <v>1834</v>
      </c>
      <c r="B1849" s="85">
        <v>39135</v>
      </c>
      <c r="C1849" s="47">
        <v>146.05000000000001</v>
      </c>
      <c r="D1849" s="47">
        <v>146.41999999999999</v>
      </c>
      <c r="E1849" s="47">
        <v>145.16999999999999</v>
      </c>
      <c r="F1849" s="47">
        <v>145.87</v>
      </c>
      <c r="G1849" s="48">
        <v>79067400</v>
      </c>
      <c r="H1849" s="47">
        <v>125.36</v>
      </c>
      <c r="I1849" s="51">
        <f t="shared" si="211"/>
        <v>0.85939535202577633</v>
      </c>
      <c r="J1849" s="51">
        <f t="shared" ca="1" si="212"/>
        <v>1</v>
      </c>
      <c r="K1849" s="47">
        <f t="shared" si="213"/>
        <v>125.51</v>
      </c>
      <c r="L1849" s="47">
        <f t="shared" si="214"/>
        <v>125.83</v>
      </c>
      <c r="M1849" s="47">
        <f t="shared" si="215"/>
        <v>124.76</v>
      </c>
      <c r="N1849" s="47">
        <f t="shared" si="216"/>
        <v>125.36</v>
      </c>
      <c r="O1849" s="48">
        <f t="shared" ca="1" si="217"/>
        <v>79067400</v>
      </c>
    </row>
    <row r="1850" spans="1:15" x14ac:dyDescent="0.25">
      <c r="A1850">
        <v>1835</v>
      </c>
      <c r="B1850" s="85">
        <v>39134</v>
      </c>
      <c r="C1850" s="47">
        <v>145.61000000000001</v>
      </c>
      <c r="D1850" s="47">
        <v>146.07</v>
      </c>
      <c r="E1850" s="47">
        <v>145.35</v>
      </c>
      <c r="F1850" s="47">
        <v>145.97999999999999</v>
      </c>
      <c r="G1850" s="48">
        <v>63971600</v>
      </c>
      <c r="H1850" s="47">
        <v>125.46</v>
      </c>
      <c r="I1850" s="51">
        <f t="shared" si="211"/>
        <v>0.85943279901356351</v>
      </c>
      <c r="J1850" s="51">
        <f t="shared" ca="1" si="212"/>
        <v>1</v>
      </c>
      <c r="K1850" s="47">
        <f t="shared" si="213"/>
        <v>125.14</v>
      </c>
      <c r="L1850" s="47">
        <f t="shared" si="214"/>
        <v>125.54</v>
      </c>
      <c r="M1850" s="47">
        <f t="shared" si="215"/>
        <v>124.92</v>
      </c>
      <c r="N1850" s="47">
        <f t="shared" si="216"/>
        <v>125.46</v>
      </c>
      <c r="O1850" s="48">
        <f t="shared" ca="1" si="217"/>
        <v>63971600</v>
      </c>
    </row>
    <row r="1851" spans="1:15" x14ac:dyDescent="0.25">
      <c r="A1851">
        <v>1836</v>
      </c>
      <c r="B1851" s="85">
        <v>39133</v>
      </c>
      <c r="C1851" s="47">
        <v>145.56</v>
      </c>
      <c r="D1851" s="47">
        <v>146.19999999999999</v>
      </c>
      <c r="E1851" s="47">
        <v>145</v>
      </c>
      <c r="F1851" s="47">
        <v>146.04</v>
      </c>
      <c r="G1851" s="48">
        <v>56911800</v>
      </c>
      <c r="H1851" s="47">
        <v>125.51</v>
      </c>
      <c r="I1851" s="51">
        <f t="shared" si="211"/>
        <v>0.8594220761435224</v>
      </c>
      <c r="J1851" s="51">
        <f t="shared" ca="1" si="212"/>
        <v>1</v>
      </c>
      <c r="K1851" s="47">
        <f t="shared" si="213"/>
        <v>125.1</v>
      </c>
      <c r="L1851" s="47">
        <f t="shared" si="214"/>
        <v>125.65</v>
      </c>
      <c r="M1851" s="47">
        <f t="shared" si="215"/>
        <v>124.62</v>
      </c>
      <c r="N1851" s="47">
        <f t="shared" si="216"/>
        <v>125.51</v>
      </c>
      <c r="O1851" s="48">
        <f t="shared" ca="1" si="217"/>
        <v>56911800</v>
      </c>
    </row>
    <row r="1852" spans="1:15" x14ac:dyDescent="0.25">
      <c r="A1852">
        <v>1837</v>
      </c>
      <c r="B1852" s="85">
        <v>39129</v>
      </c>
      <c r="C1852" s="47">
        <v>145.44</v>
      </c>
      <c r="D1852" s="47">
        <v>145.76</v>
      </c>
      <c r="E1852" s="47">
        <v>145.22999999999999</v>
      </c>
      <c r="F1852" s="47">
        <v>145.72999999999999</v>
      </c>
      <c r="G1852" s="48">
        <v>39841800</v>
      </c>
      <c r="H1852" s="47">
        <v>125.24</v>
      </c>
      <c r="I1852" s="51">
        <f t="shared" si="211"/>
        <v>0.85939751595416181</v>
      </c>
      <c r="J1852" s="51">
        <f t="shared" ca="1" si="212"/>
        <v>1</v>
      </c>
      <c r="K1852" s="47">
        <f t="shared" si="213"/>
        <v>124.99</v>
      </c>
      <c r="L1852" s="47">
        <f t="shared" si="214"/>
        <v>125.27</v>
      </c>
      <c r="M1852" s="47">
        <f t="shared" si="215"/>
        <v>124.81</v>
      </c>
      <c r="N1852" s="47">
        <f t="shared" si="216"/>
        <v>125.24</v>
      </c>
      <c r="O1852" s="48">
        <f t="shared" ca="1" si="217"/>
        <v>39841800</v>
      </c>
    </row>
    <row r="1853" spans="1:15" x14ac:dyDescent="0.25">
      <c r="A1853">
        <v>1838</v>
      </c>
      <c r="B1853" s="85">
        <v>39128</v>
      </c>
      <c r="C1853" s="47">
        <v>145.66999999999999</v>
      </c>
      <c r="D1853" s="47">
        <v>145.94999999999999</v>
      </c>
      <c r="E1853" s="47">
        <v>145.43</v>
      </c>
      <c r="F1853" s="47">
        <v>145.80000000000001</v>
      </c>
      <c r="G1853" s="48">
        <v>38715200</v>
      </c>
      <c r="H1853" s="47">
        <v>125.3</v>
      </c>
      <c r="I1853" s="51">
        <f t="shared" si="211"/>
        <v>0.85939643347050743</v>
      </c>
      <c r="J1853" s="51">
        <f t="shared" ca="1" si="212"/>
        <v>1</v>
      </c>
      <c r="K1853" s="47">
        <f t="shared" si="213"/>
        <v>125.19</v>
      </c>
      <c r="L1853" s="47">
        <f t="shared" si="214"/>
        <v>125.43</v>
      </c>
      <c r="M1853" s="47">
        <f t="shared" si="215"/>
        <v>124.98</v>
      </c>
      <c r="N1853" s="47">
        <f t="shared" si="216"/>
        <v>125.3</v>
      </c>
      <c r="O1853" s="48">
        <f t="shared" ca="1" si="217"/>
        <v>38715200</v>
      </c>
    </row>
    <row r="1854" spans="1:15" x14ac:dyDescent="0.25">
      <c r="A1854">
        <v>1839</v>
      </c>
      <c r="B1854" s="85">
        <v>39127</v>
      </c>
      <c r="C1854" s="47">
        <v>144.80000000000001</v>
      </c>
      <c r="D1854" s="47">
        <v>145.9</v>
      </c>
      <c r="E1854" s="47">
        <v>144.78</v>
      </c>
      <c r="F1854" s="47">
        <v>145.61000000000001</v>
      </c>
      <c r="G1854" s="48">
        <v>66039400</v>
      </c>
      <c r="H1854" s="47">
        <v>125.14</v>
      </c>
      <c r="I1854" s="51">
        <f t="shared" si="211"/>
        <v>0.85941899594808047</v>
      </c>
      <c r="J1854" s="51">
        <f t="shared" ca="1" si="212"/>
        <v>1</v>
      </c>
      <c r="K1854" s="47">
        <f t="shared" si="213"/>
        <v>124.44</v>
      </c>
      <c r="L1854" s="47">
        <f t="shared" si="214"/>
        <v>125.39</v>
      </c>
      <c r="M1854" s="47">
        <f t="shared" si="215"/>
        <v>124.43</v>
      </c>
      <c r="N1854" s="47">
        <f t="shared" si="216"/>
        <v>125.14</v>
      </c>
      <c r="O1854" s="48">
        <f t="shared" ca="1" si="217"/>
        <v>66039400</v>
      </c>
    </row>
    <row r="1855" spans="1:15" x14ac:dyDescent="0.25">
      <c r="A1855">
        <v>1840</v>
      </c>
      <c r="B1855" s="85">
        <v>39126</v>
      </c>
      <c r="C1855" s="47">
        <v>143.77000000000001</v>
      </c>
      <c r="D1855" s="47">
        <v>144.9</v>
      </c>
      <c r="E1855" s="47">
        <v>143.76</v>
      </c>
      <c r="F1855" s="47">
        <v>144.66</v>
      </c>
      <c r="G1855" s="48">
        <v>64081800</v>
      </c>
      <c r="H1855" s="47">
        <v>124.33</v>
      </c>
      <c r="I1855" s="51">
        <f t="shared" si="211"/>
        <v>0.85946356974975802</v>
      </c>
      <c r="J1855" s="51">
        <f t="shared" ca="1" si="212"/>
        <v>1</v>
      </c>
      <c r="K1855" s="47">
        <f t="shared" si="213"/>
        <v>123.57</v>
      </c>
      <c r="L1855" s="47">
        <f t="shared" si="214"/>
        <v>124.54</v>
      </c>
      <c r="M1855" s="47">
        <f t="shared" si="215"/>
        <v>123.56</v>
      </c>
      <c r="N1855" s="47">
        <f t="shared" si="216"/>
        <v>124.33</v>
      </c>
      <c r="O1855" s="48">
        <f t="shared" ca="1" si="217"/>
        <v>64081800</v>
      </c>
    </row>
    <row r="1856" spans="1:15" x14ac:dyDescent="0.25">
      <c r="A1856">
        <v>1841</v>
      </c>
      <c r="B1856" s="85">
        <v>39125</v>
      </c>
      <c r="C1856" s="47">
        <v>143.94</v>
      </c>
      <c r="D1856" s="47">
        <v>144.04</v>
      </c>
      <c r="E1856" s="47">
        <v>143.19</v>
      </c>
      <c r="F1856" s="47">
        <v>143.44999999999999</v>
      </c>
      <c r="G1856" s="48">
        <v>65657000</v>
      </c>
      <c r="H1856" s="47">
        <v>123.29</v>
      </c>
      <c r="I1856" s="51">
        <f t="shared" si="211"/>
        <v>0.85946322760543759</v>
      </c>
      <c r="J1856" s="51">
        <f t="shared" ca="1" si="212"/>
        <v>1</v>
      </c>
      <c r="K1856" s="47">
        <f t="shared" si="213"/>
        <v>123.71</v>
      </c>
      <c r="L1856" s="47">
        <f t="shared" si="214"/>
        <v>123.8</v>
      </c>
      <c r="M1856" s="47">
        <f t="shared" si="215"/>
        <v>123.07</v>
      </c>
      <c r="N1856" s="47">
        <f t="shared" si="216"/>
        <v>123.29</v>
      </c>
      <c r="O1856" s="48">
        <f t="shared" ca="1" si="217"/>
        <v>65657000</v>
      </c>
    </row>
    <row r="1857" spans="1:15" x14ac:dyDescent="0.25">
      <c r="A1857">
        <v>1842</v>
      </c>
      <c r="B1857" s="85">
        <v>39122</v>
      </c>
      <c r="C1857" s="47">
        <v>145.06</v>
      </c>
      <c r="D1857" s="47">
        <v>145.33000000000001</v>
      </c>
      <c r="E1857" s="47">
        <v>143.38999999999999</v>
      </c>
      <c r="F1857" s="47">
        <v>143.94</v>
      </c>
      <c r="G1857" s="48">
        <v>79084400</v>
      </c>
      <c r="H1857" s="47">
        <v>123.71</v>
      </c>
      <c r="I1857" s="51">
        <f t="shared" si="211"/>
        <v>0.85945532860914264</v>
      </c>
      <c r="J1857" s="51">
        <f t="shared" ca="1" si="212"/>
        <v>1</v>
      </c>
      <c r="K1857" s="47">
        <f t="shared" si="213"/>
        <v>124.67</v>
      </c>
      <c r="L1857" s="47">
        <f t="shared" si="214"/>
        <v>124.9</v>
      </c>
      <c r="M1857" s="47">
        <f t="shared" si="215"/>
        <v>123.24</v>
      </c>
      <c r="N1857" s="47">
        <f t="shared" si="216"/>
        <v>123.71</v>
      </c>
      <c r="O1857" s="48">
        <f t="shared" ca="1" si="217"/>
        <v>79084400</v>
      </c>
    </row>
    <row r="1858" spans="1:15" x14ac:dyDescent="0.25">
      <c r="A1858">
        <v>1843</v>
      </c>
      <c r="B1858" s="85">
        <v>39121</v>
      </c>
      <c r="C1858" s="47">
        <v>144.78</v>
      </c>
      <c r="D1858" s="47">
        <v>145.12</v>
      </c>
      <c r="E1858" s="47">
        <v>144.27000000000001</v>
      </c>
      <c r="F1858" s="47">
        <v>145.02000000000001</v>
      </c>
      <c r="G1858" s="48">
        <v>70641000</v>
      </c>
      <c r="H1858" s="47">
        <v>124.63</v>
      </c>
      <c r="I1858" s="51">
        <f t="shared" si="211"/>
        <v>0.85939870362708581</v>
      </c>
      <c r="J1858" s="51">
        <f t="shared" ca="1" si="212"/>
        <v>1</v>
      </c>
      <c r="K1858" s="47">
        <f t="shared" si="213"/>
        <v>124.42</v>
      </c>
      <c r="L1858" s="47">
        <f t="shared" si="214"/>
        <v>124.72</v>
      </c>
      <c r="M1858" s="47">
        <f t="shared" si="215"/>
        <v>123.99</v>
      </c>
      <c r="N1858" s="47">
        <f t="shared" si="216"/>
        <v>124.63</v>
      </c>
      <c r="O1858" s="48">
        <f t="shared" ca="1" si="217"/>
        <v>70641000</v>
      </c>
    </row>
    <row r="1859" spans="1:15" x14ac:dyDescent="0.25">
      <c r="A1859">
        <v>1844</v>
      </c>
      <c r="B1859" s="85">
        <v>39120</v>
      </c>
      <c r="C1859" s="47">
        <v>145.12</v>
      </c>
      <c r="D1859" s="47">
        <v>145.36000000000001</v>
      </c>
      <c r="E1859" s="47">
        <v>144.57</v>
      </c>
      <c r="F1859" s="47">
        <v>145.21</v>
      </c>
      <c r="G1859" s="48">
        <v>55669700</v>
      </c>
      <c r="H1859" s="47">
        <v>124.8</v>
      </c>
      <c r="I1859" s="51">
        <f t="shared" si="211"/>
        <v>0.85944494180841535</v>
      </c>
      <c r="J1859" s="51">
        <f t="shared" ca="1" si="212"/>
        <v>1</v>
      </c>
      <c r="K1859" s="47">
        <f t="shared" si="213"/>
        <v>124.72</v>
      </c>
      <c r="L1859" s="47">
        <f t="shared" si="214"/>
        <v>124.93</v>
      </c>
      <c r="M1859" s="47">
        <f t="shared" si="215"/>
        <v>124.25</v>
      </c>
      <c r="N1859" s="47">
        <f t="shared" si="216"/>
        <v>124.8</v>
      </c>
      <c r="O1859" s="48">
        <f t="shared" ca="1" si="217"/>
        <v>55669700</v>
      </c>
    </row>
    <row r="1860" spans="1:15" x14ac:dyDescent="0.25">
      <c r="A1860">
        <v>1845</v>
      </c>
      <c r="B1860" s="85">
        <v>39119</v>
      </c>
      <c r="C1860" s="47">
        <v>144.97</v>
      </c>
      <c r="D1860" s="47">
        <v>145.03</v>
      </c>
      <c r="E1860" s="47">
        <v>144.33000000000001</v>
      </c>
      <c r="F1860" s="47">
        <v>144.88999999999999</v>
      </c>
      <c r="G1860" s="48">
        <v>57081300</v>
      </c>
      <c r="H1860" s="47">
        <v>124.52</v>
      </c>
      <c r="I1860" s="51">
        <f t="shared" si="211"/>
        <v>0.85941058734212161</v>
      </c>
      <c r="J1860" s="51">
        <f t="shared" ca="1" si="212"/>
        <v>1</v>
      </c>
      <c r="K1860" s="47">
        <f t="shared" si="213"/>
        <v>124.59</v>
      </c>
      <c r="L1860" s="47">
        <f t="shared" si="214"/>
        <v>124.64</v>
      </c>
      <c r="M1860" s="47">
        <f t="shared" si="215"/>
        <v>124.04</v>
      </c>
      <c r="N1860" s="47">
        <f t="shared" si="216"/>
        <v>124.52</v>
      </c>
      <c r="O1860" s="48">
        <f t="shared" ca="1" si="217"/>
        <v>57081300</v>
      </c>
    </row>
    <row r="1861" spans="1:15" x14ac:dyDescent="0.25">
      <c r="A1861">
        <v>1846</v>
      </c>
      <c r="B1861" s="85">
        <v>39118</v>
      </c>
      <c r="C1861" s="47">
        <v>144.69999999999999</v>
      </c>
      <c r="D1861" s="47">
        <v>144.94</v>
      </c>
      <c r="E1861" s="47">
        <v>144.34</v>
      </c>
      <c r="F1861" s="47">
        <v>144.85</v>
      </c>
      <c r="G1861" s="48">
        <v>45705300</v>
      </c>
      <c r="H1861" s="47">
        <v>124.49</v>
      </c>
      <c r="I1861" s="51">
        <f t="shared" si="211"/>
        <v>0.85944080082844321</v>
      </c>
      <c r="J1861" s="51">
        <f t="shared" ca="1" si="212"/>
        <v>1</v>
      </c>
      <c r="K1861" s="47">
        <f t="shared" si="213"/>
        <v>124.36</v>
      </c>
      <c r="L1861" s="47">
        <f t="shared" si="214"/>
        <v>124.57</v>
      </c>
      <c r="M1861" s="47">
        <f t="shared" si="215"/>
        <v>124.05</v>
      </c>
      <c r="N1861" s="47">
        <f t="shared" si="216"/>
        <v>124.49</v>
      </c>
      <c r="O1861" s="48">
        <f t="shared" ca="1" si="217"/>
        <v>45705300</v>
      </c>
    </row>
    <row r="1862" spans="1:15" x14ac:dyDescent="0.25">
      <c r="A1862">
        <v>1847</v>
      </c>
      <c r="B1862" s="85">
        <v>39115</v>
      </c>
      <c r="C1862" s="47">
        <v>144.72999999999999</v>
      </c>
      <c r="D1862" s="47">
        <v>144.94999999999999</v>
      </c>
      <c r="E1862" s="47">
        <v>144.38</v>
      </c>
      <c r="F1862" s="47">
        <v>144.81</v>
      </c>
      <c r="G1862" s="48">
        <v>49607000</v>
      </c>
      <c r="H1862" s="47">
        <v>124.45</v>
      </c>
      <c r="I1862" s="51">
        <f t="shared" si="211"/>
        <v>0.85940197500172644</v>
      </c>
      <c r="J1862" s="51">
        <f t="shared" ca="1" si="212"/>
        <v>1</v>
      </c>
      <c r="K1862" s="47">
        <f t="shared" si="213"/>
        <v>124.38</v>
      </c>
      <c r="L1862" s="47">
        <f t="shared" si="214"/>
        <v>124.57</v>
      </c>
      <c r="M1862" s="47">
        <f t="shared" si="215"/>
        <v>124.08</v>
      </c>
      <c r="N1862" s="47">
        <f t="shared" si="216"/>
        <v>124.45</v>
      </c>
      <c r="O1862" s="48">
        <f t="shared" ca="1" si="217"/>
        <v>49607000</v>
      </c>
    </row>
    <row r="1863" spans="1:15" x14ac:dyDescent="0.25">
      <c r="A1863">
        <v>1848</v>
      </c>
      <c r="B1863" s="85">
        <v>39114</v>
      </c>
      <c r="C1863" s="47">
        <v>144.15</v>
      </c>
      <c r="D1863" s="47">
        <v>144.66</v>
      </c>
      <c r="E1863" s="47">
        <v>143.91</v>
      </c>
      <c r="F1863" s="47">
        <v>144.61000000000001</v>
      </c>
      <c r="G1863" s="48">
        <v>69312400</v>
      </c>
      <c r="H1863" s="47">
        <v>124.28</v>
      </c>
      <c r="I1863" s="51">
        <f t="shared" si="211"/>
        <v>0.85941497821727397</v>
      </c>
      <c r="J1863" s="51">
        <f t="shared" ca="1" si="212"/>
        <v>1</v>
      </c>
      <c r="K1863" s="47">
        <f t="shared" si="213"/>
        <v>123.88</v>
      </c>
      <c r="L1863" s="47">
        <f t="shared" si="214"/>
        <v>124.32</v>
      </c>
      <c r="M1863" s="47">
        <f t="shared" si="215"/>
        <v>123.68</v>
      </c>
      <c r="N1863" s="47">
        <f t="shared" si="216"/>
        <v>124.28</v>
      </c>
      <c r="O1863" s="48">
        <f t="shared" ca="1" si="217"/>
        <v>69312400</v>
      </c>
    </row>
    <row r="1864" spans="1:15" x14ac:dyDescent="0.25">
      <c r="A1864">
        <v>1849</v>
      </c>
      <c r="B1864" s="85">
        <v>39113</v>
      </c>
      <c r="C1864" s="47">
        <v>142.63</v>
      </c>
      <c r="D1864" s="47">
        <v>144.13</v>
      </c>
      <c r="E1864" s="47">
        <v>142.4</v>
      </c>
      <c r="F1864" s="47">
        <v>143.75</v>
      </c>
      <c r="G1864" s="48">
        <v>91868600</v>
      </c>
      <c r="H1864" s="47">
        <v>123.54</v>
      </c>
      <c r="I1864" s="51">
        <f t="shared" si="211"/>
        <v>0.85940869565217393</v>
      </c>
      <c r="J1864" s="51">
        <f t="shared" ca="1" si="212"/>
        <v>1</v>
      </c>
      <c r="K1864" s="47">
        <f t="shared" si="213"/>
        <v>122.58</v>
      </c>
      <c r="L1864" s="47">
        <f t="shared" si="214"/>
        <v>123.87</v>
      </c>
      <c r="M1864" s="47">
        <f t="shared" si="215"/>
        <v>122.38</v>
      </c>
      <c r="N1864" s="47">
        <f t="shared" si="216"/>
        <v>123.54</v>
      </c>
      <c r="O1864" s="48">
        <f t="shared" ca="1" si="217"/>
        <v>91868600</v>
      </c>
    </row>
    <row r="1865" spans="1:15" x14ac:dyDescent="0.25">
      <c r="A1865">
        <v>1850</v>
      </c>
      <c r="B1865" s="85">
        <v>39112</v>
      </c>
      <c r="C1865" s="47">
        <v>142.35</v>
      </c>
      <c r="D1865" s="47">
        <v>142.86000000000001</v>
      </c>
      <c r="E1865" s="47">
        <v>142.06</v>
      </c>
      <c r="F1865" s="47">
        <v>142.79</v>
      </c>
      <c r="G1865" s="48">
        <v>70407600</v>
      </c>
      <c r="H1865" s="47">
        <v>122.72</v>
      </c>
      <c r="I1865" s="51">
        <f t="shared" si="211"/>
        <v>0.85944393865116608</v>
      </c>
      <c r="J1865" s="51">
        <f t="shared" ca="1" si="212"/>
        <v>1</v>
      </c>
      <c r="K1865" s="47">
        <f t="shared" si="213"/>
        <v>122.34</v>
      </c>
      <c r="L1865" s="47">
        <f t="shared" si="214"/>
        <v>122.78</v>
      </c>
      <c r="M1865" s="47">
        <f t="shared" si="215"/>
        <v>122.09</v>
      </c>
      <c r="N1865" s="47">
        <f t="shared" si="216"/>
        <v>122.72</v>
      </c>
      <c r="O1865" s="48">
        <f t="shared" ca="1" si="217"/>
        <v>70407600</v>
      </c>
    </row>
    <row r="1866" spans="1:15" x14ac:dyDescent="0.25">
      <c r="A1866">
        <v>1851</v>
      </c>
      <c r="B1866" s="85">
        <v>39111</v>
      </c>
      <c r="C1866" s="47">
        <v>142.19</v>
      </c>
      <c r="D1866" s="47">
        <v>142.80000000000001</v>
      </c>
      <c r="E1866" s="47">
        <v>141.74</v>
      </c>
      <c r="F1866" s="47">
        <v>142.05000000000001</v>
      </c>
      <c r="G1866" s="48">
        <v>66114600</v>
      </c>
      <c r="H1866" s="47">
        <v>122.08</v>
      </c>
      <c r="I1866" s="51">
        <f t="shared" si="211"/>
        <v>0.85941569869764156</v>
      </c>
      <c r="J1866" s="51">
        <f t="shared" ca="1" si="212"/>
        <v>1</v>
      </c>
      <c r="K1866" s="47">
        <f t="shared" si="213"/>
        <v>122.2</v>
      </c>
      <c r="L1866" s="47">
        <f t="shared" si="214"/>
        <v>122.72</v>
      </c>
      <c r="M1866" s="47">
        <f t="shared" si="215"/>
        <v>121.81</v>
      </c>
      <c r="N1866" s="47">
        <f t="shared" si="216"/>
        <v>122.08</v>
      </c>
      <c r="O1866" s="48">
        <f t="shared" ca="1" si="217"/>
        <v>66114600</v>
      </c>
    </row>
    <row r="1867" spans="1:15" x14ac:dyDescent="0.25">
      <c r="A1867">
        <v>1852</v>
      </c>
      <c r="B1867" s="85">
        <v>39108</v>
      </c>
      <c r="C1867" s="47">
        <v>142.57</v>
      </c>
      <c r="D1867" s="47">
        <v>142.65</v>
      </c>
      <c r="E1867" s="47">
        <v>141.58000000000001</v>
      </c>
      <c r="F1867" s="47">
        <v>142.13</v>
      </c>
      <c r="G1867" s="48">
        <v>67255600</v>
      </c>
      <c r="H1867" s="47">
        <v>122.15</v>
      </c>
      <c r="I1867" s="51">
        <f t="shared" si="211"/>
        <v>0.85942447055512561</v>
      </c>
      <c r="J1867" s="51">
        <f t="shared" ca="1" si="212"/>
        <v>1</v>
      </c>
      <c r="K1867" s="47">
        <f t="shared" si="213"/>
        <v>122.53</v>
      </c>
      <c r="L1867" s="47">
        <f t="shared" si="214"/>
        <v>122.6</v>
      </c>
      <c r="M1867" s="47">
        <f t="shared" si="215"/>
        <v>121.68</v>
      </c>
      <c r="N1867" s="47">
        <f t="shared" si="216"/>
        <v>122.15</v>
      </c>
      <c r="O1867" s="48">
        <f t="shared" ca="1" si="217"/>
        <v>67255600</v>
      </c>
    </row>
    <row r="1868" spans="1:15" x14ac:dyDescent="0.25">
      <c r="A1868">
        <v>1853</v>
      </c>
      <c r="B1868" s="85">
        <v>39107</v>
      </c>
      <c r="C1868" s="47">
        <v>143.86000000000001</v>
      </c>
      <c r="D1868" s="47">
        <v>143.91999999999999</v>
      </c>
      <c r="E1868" s="47">
        <v>142.01</v>
      </c>
      <c r="F1868" s="47">
        <v>142.26</v>
      </c>
      <c r="G1868" s="48">
        <v>73583800</v>
      </c>
      <c r="H1868" s="47">
        <v>122.26</v>
      </c>
      <c r="I1868" s="51">
        <f t="shared" si="211"/>
        <v>0.85941234359623231</v>
      </c>
      <c r="J1868" s="51">
        <f t="shared" ca="1" si="212"/>
        <v>1</v>
      </c>
      <c r="K1868" s="47">
        <f t="shared" si="213"/>
        <v>123.64</v>
      </c>
      <c r="L1868" s="47">
        <f t="shared" si="214"/>
        <v>123.69</v>
      </c>
      <c r="M1868" s="47">
        <f t="shared" si="215"/>
        <v>122.05</v>
      </c>
      <c r="N1868" s="47">
        <f t="shared" si="216"/>
        <v>122.26</v>
      </c>
      <c r="O1868" s="48">
        <f t="shared" ca="1" si="217"/>
        <v>73583800</v>
      </c>
    </row>
    <row r="1869" spans="1:15" x14ac:dyDescent="0.25">
      <c r="A1869">
        <v>1854</v>
      </c>
      <c r="B1869" s="85">
        <v>39106</v>
      </c>
      <c r="C1869" s="47">
        <v>142.97</v>
      </c>
      <c r="D1869" s="47">
        <v>143.97999999999999</v>
      </c>
      <c r="E1869" s="47">
        <v>142.91</v>
      </c>
      <c r="F1869" s="47">
        <v>143.94999999999999</v>
      </c>
      <c r="G1869" s="48">
        <v>55834700</v>
      </c>
      <c r="H1869" s="47">
        <v>123.71</v>
      </c>
      <c r="I1869" s="51">
        <f t="shared" si="211"/>
        <v>0.85939562348037513</v>
      </c>
      <c r="J1869" s="51">
        <f t="shared" ca="1" si="212"/>
        <v>1</v>
      </c>
      <c r="K1869" s="47">
        <f t="shared" si="213"/>
        <v>122.87</v>
      </c>
      <c r="L1869" s="47">
        <f t="shared" si="214"/>
        <v>123.74</v>
      </c>
      <c r="M1869" s="47">
        <f t="shared" si="215"/>
        <v>122.82</v>
      </c>
      <c r="N1869" s="47">
        <f t="shared" si="216"/>
        <v>123.71</v>
      </c>
      <c r="O1869" s="48">
        <f t="shared" ca="1" si="217"/>
        <v>55834700</v>
      </c>
    </row>
    <row r="1870" spans="1:15" x14ac:dyDescent="0.25">
      <c r="A1870">
        <v>1855</v>
      </c>
      <c r="B1870" s="85">
        <v>39105</v>
      </c>
      <c r="C1870" s="47">
        <v>142.26</v>
      </c>
      <c r="D1870" s="47">
        <v>143.08000000000001</v>
      </c>
      <c r="E1870" s="47">
        <v>142.06</v>
      </c>
      <c r="F1870" s="47">
        <v>142.80000000000001</v>
      </c>
      <c r="G1870" s="48">
        <v>54064400</v>
      </c>
      <c r="H1870" s="47">
        <v>122.73</v>
      </c>
      <c r="I1870" s="51">
        <f t="shared" si="211"/>
        <v>0.85945378151260499</v>
      </c>
      <c r="J1870" s="51">
        <f t="shared" ca="1" si="212"/>
        <v>1</v>
      </c>
      <c r="K1870" s="47">
        <f t="shared" si="213"/>
        <v>122.27</v>
      </c>
      <c r="L1870" s="47">
        <f t="shared" si="214"/>
        <v>122.97</v>
      </c>
      <c r="M1870" s="47">
        <f t="shared" si="215"/>
        <v>122.09</v>
      </c>
      <c r="N1870" s="47">
        <f t="shared" si="216"/>
        <v>122.73</v>
      </c>
      <c r="O1870" s="48">
        <f t="shared" ca="1" si="217"/>
        <v>54064400</v>
      </c>
    </row>
    <row r="1871" spans="1:15" x14ac:dyDescent="0.25">
      <c r="A1871">
        <v>1856</v>
      </c>
      <c r="B1871" s="85">
        <v>39104</v>
      </c>
      <c r="C1871" s="47">
        <v>143.07</v>
      </c>
      <c r="D1871" s="47">
        <v>143.1</v>
      </c>
      <c r="E1871" s="47">
        <v>141.93</v>
      </c>
      <c r="F1871" s="47">
        <v>142.38</v>
      </c>
      <c r="G1871" s="48">
        <v>60253600</v>
      </c>
      <c r="H1871" s="47">
        <v>122.37</v>
      </c>
      <c r="I1871" s="51">
        <f t="shared" si="211"/>
        <v>0.85946059839865152</v>
      </c>
      <c r="J1871" s="51">
        <f t="shared" ca="1" si="212"/>
        <v>1</v>
      </c>
      <c r="K1871" s="47">
        <f t="shared" si="213"/>
        <v>122.96</v>
      </c>
      <c r="L1871" s="47">
        <f t="shared" si="214"/>
        <v>122.99</v>
      </c>
      <c r="M1871" s="47">
        <f t="shared" si="215"/>
        <v>121.98</v>
      </c>
      <c r="N1871" s="47">
        <f t="shared" si="216"/>
        <v>122.37</v>
      </c>
      <c r="O1871" s="48">
        <f t="shared" ca="1" si="217"/>
        <v>60253600</v>
      </c>
    </row>
    <row r="1872" spans="1:15" x14ac:dyDescent="0.25">
      <c r="A1872">
        <v>1857</v>
      </c>
      <c r="B1872" s="85">
        <v>39101</v>
      </c>
      <c r="C1872" s="47">
        <v>142.54</v>
      </c>
      <c r="D1872" s="47">
        <v>143.1</v>
      </c>
      <c r="E1872" s="47">
        <v>142.46</v>
      </c>
      <c r="F1872" s="47">
        <v>142.82</v>
      </c>
      <c r="G1872" s="48">
        <v>56973000</v>
      </c>
      <c r="H1872" s="47">
        <v>122.74</v>
      </c>
      <c r="I1872" s="51">
        <f t="shared" si="211"/>
        <v>0.85940344489567289</v>
      </c>
      <c r="J1872" s="51">
        <f t="shared" ca="1" si="212"/>
        <v>1</v>
      </c>
      <c r="K1872" s="47">
        <f t="shared" si="213"/>
        <v>122.5</v>
      </c>
      <c r="L1872" s="47">
        <f t="shared" si="214"/>
        <v>122.98</v>
      </c>
      <c r="M1872" s="47">
        <f t="shared" si="215"/>
        <v>122.43</v>
      </c>
      <c r="N1872" s="47">
        <f t="shared" si="216"/>
        <v>122.74</v>
      </c>
      <c r="O1872" s="48">
        <f t="shared" ca="1" si="217"/>
        <v>56973000</v>
      </c>
    </row>
    <row r="1873" spans="1:15" x14ac:dyDescent="0.25">
      <c r="A1873">
        <v>1858</v>
      </c>
      <c r="B1873" s="85">
        <v>39100</v>
      </c>
      <c r="C1873" s="47">
        <v>143.16999999999999</v>
      </c>
      <c r="D1873" s="47">
        <v>143.26</v>
      </c>
      <c r="E1873" s="47">
        <v>142.31</v>
      </c>
      <c r="F1873" s="47">
        <v>142.54</v>
      </c>
      <c r="G1873" s="48">
        <v>68177300</v>
      </c>
      <c r="H1873" s="47">
        <v>122.5</v>
      </c>
      <c r="I1873" s="51">
        <f t="shared" ref="I1873:I1936" si="218">H1873/F1873</f>
        <v>0.85940788550582292</v>
      </c>
      <c r="J1873" s="51">
        <f t="shared" ref="J1873:J1936" ca="1" si="219">INDEX(OFFSET($T$15,0,0,$S$13+1,1),MATCH(B1873,OFFSET($Q$15,0,0,$S$13+1,1),-1))</f>
        <v>1</v>
      </c>
      <c r="K1873" s="47">
        <f t="shared" ref="K1873:K1936" si="220">ROUND($I1873*C1873,2)</f>
        <v>123.04</v>
      </c>
      <c r="L1873" s="47">
        <f t="shared" ref="L1873:L1936" si="221">ROUND($I1873*D1873,2)</f>
        <v>123.12</v>
      </c>
      <c r="M1873" s="47">
        <f t="shared" ref="M1873:M1936" si="222">ROUND($I1873*E1873,2)</f>
        <v>122.3</v>
      </c>
      <c r="N1873" s="47">
        <f t="shared" ref="N1873:N1936" si="223">ROUND($I1873*F1873,2)</f>
        <v>122.5</v>
      </c>
      <c r="O1873" s="48">
        <f t="shared" ref="O1873:O1936" ca="1" si="224">G1873*J1873</f>
        <v>68177300</v>
      </c>
    </row>
    <row r="1874" spans="1:15" x14ac:dyDescent="0.25">
      <c r="A1874">
        <v>1859</v>
      </c>
      <c r="B1874" s="85">
        <v>39099</v>
      </c>
      <c r="C1874" s="47">
        <v>142.85</v>
      </c>
      <c r="D1874" s="47">
        <v>143.46</v>
      </c>
      <c r="E1874" s="47">
        <v>142.72999999999999</v>
      </c>
      <c r="F1874" s="47">
        <v>143.02000000000001</v>
      </c>
      <c r="G1874" s="48">
        <v>50241400</v>
      </c>
      <c r="H1874" s="47">
        <v>122.92</v>
      </c>
      <c r="I1874" s="51">
        <f t="shared" si="218"/>
        <v>0.85946021535449579</v>
      </c>
      <c r="J1874" s="51">
        <f t="shared" ca="1" si="219"/>
        <v>1</v>
      </c>
      <c r="K1874" s="47">
        <f t="shared" si="220"/>
        <v>122.77</v>
      </c>
      <c r="L1874" s="47">
        <f t="shared" si="221"/>
        <v>123.3</v>
      </c>
      <c r="M1874" s="47">
        <f t="shared" si="222"/>
        <v>122.67</v>
      </c>
      <c r="N1874" s="47">
        <f t="shared" si="223"/>
        <v>122.92</v>
      </c>
      <c r="O1874" s="48">
        <f t="shared" ca="1" si="224"/>
        <v>50241400</v>
      </c>
    </row>
    <row r="1875" spans="1:15" x14ac:dyDescent="0.25">
      <c r="A1875">
        <v>1860</v>
      </c>
      <c r="B1875" s="85">
        <v>39098</v>
      </c>
      <c r="C1875" s="47">
        <v>143.07</v>
      </c>
      <c r="D1875" s="47">
        <v>143.44</v>
      </c>
      <c r="E1875" s="47">
        <v>142.72999999999999</v>
      </c>
      <c r="F1875" s="47">
        <v>142.96</v>
      </c>
      <c r="G1875" s="48">
        <v>44871300</v>
      </c>
      <c r="H1875" s="47">
        <v>122.86</v>
      </c>
      <c r="I1875" s="51">
        <f t="shared" si="218"/>
        <v>0.85940123111359812</v>
      </c>
      <c r="J1875" s="51">
        <f t="shared" ca="1" si="219"/>
        <v>1</v>
      </c>
      <c r="K1875" s="47">
        <f t="shared" si="220"/>
        <v>122.95</v>
      </c>
      <c r="L1875" s="47">
        <f t="shared" si="221"/>
        <v>123.27</v>
      </c>
      <c r="M1875" s="47">
        <f t="shared" si="222"/>
        <v>122.66</v>
      </c>
      <c r="N1875" s="47">
        <f t="shared" si="223"/>
        <v>122.86</v>
      </c>
      <c r="O1875" s="48">
        <f t="shared" ca="1" si="224"/>
        <v>44871300</v>
      </c>
    </row>
    <row r="1876" spans="1:15" x14ac:dyDescent="0.25">
      <c r="A1876">
        <v>1861</v>
      </c>
      <c r="B1876" s="85">
        <v>39094</v>
      </c>
      <c r="C1876" s="47">
        <v>142.15</v>
      </c>
      <c r="D1876" s="47">
        <v>143.24</v>
      </c>
      <c r="E1876" s="47">
        <v>142.11000000000001</v>
      </c>
      <c r="F1876" s="47">
        <v>143.24</v>
      </c>
      <c r="G1876" s="48">
        <v>55370600</v>
      </c>
      <c r="H1876" s="47">
        <v>123.1</v>
      </c>
      <c r="I1876" s="51">
        <f t="shared" si="218"/>
        <v>0.85939681653169497</v>
      </c>
      <c r="J1876" s="51">
        <f t="shared" ca="1" si="219"/>
        <v>1</v>
      </c>
      <c r="K1876" s="47">
        <f t="shared" si="220"/>
        <v>122.16</v>
      </c>
      <c r="L1876" s="47">
        <f t="shared" si="221"/>
        <v>123.1</v>
      </c>
      <c r="M1876" s="47">
        <f t="shared" si="222"/>
        <v>122.13</v>
      </c>
      <c r="N1876" s="47">
        <f t="shared" si="223"/>
        <v>123.1</v>
      </c>
      <c r="O1876" s="48">
        <f t="shared" ca="1" si="224"/>
        <v>55370600</v>
      </c>
    </row>
    <row r="1877" spans="1:15" x14ac:dyDescent="0.25">
      <c r="A1877">
        <v>1862</v>
      </c>
      <c r="B1877" s="85">
        <v>39093</v>
      </c>
      <c r="C1877" s="47">
        <v>141.58000000000001</v>
      </c>
      <c r="D1877" s="47">
        <v>142.62</v>
      </c>
      <c r="E1877" s="47">
        <v>141.5</v>
      </c>
      <c r="F1877" s="47">
        <v>142.16</v>
      </c>
      <c r="G1877" s="48">
        <v>54476800</v>
      </c>
      <c r="H1877" s="47">
        <v>122.18</v>
      </c>
      <c r="I1877" s="51">
        <f t="shared" si="218"/>
        <v>0.85945413618458077</v>
      </c>
      <c r="J1877" s="51">
        <f t="shared" ca="1" si="219"/>
        <v>1</v>
      </c>
      <c r="K1877" s="47">
        <f t="shared" si="220"/>
        <v>121.68</v>
      </c>
      <c r="L1877" s="47">
        <f t="shared" si="221"/>
        <v>122.58</v>
      </c>
      <c r="M1877" s="47">
        <f t="shared" si="222"/>
        <v>121.61</v>
      </c>
      <c r="N1877" s="47">
        <f t="shared" si="223"/>
        <v>122.18</v>
      </c>
      <c r="O1877" s="48">
        <f t="shared" ca="1" si="224"/>
        <v>54476800</v>
      </c>
    </row>
    <row r="1878" spans="1:15" x14ac:dyDescent="0.25">
      <c r="A1878">
        <v>1863</v>
      </c>
      <c r="B1878" s="85">
        <v>39092</v>
      </c>
      <c r="C1878" s="47">
        <v>140.58000000000001</v>
      </c>
      <c r="D1878" s="47">
        <v>141.57</v>
      </c>
      <c r="E1878" s="47">
        <v>140.30000000000001</v>
      </c>
      <c r="F1878" s="47">
        <v>141.54</v>
      </c>
      <c r="G1878" s="48">
        <v>72428000</v>
      </c>
      <c r="H1878" s="47">
        <v>121.64</v>
      </c>
      <c r="I1878" s="51">
        <f t="shared" si="218"/>
        <v>0.85940370213367256</v>
      </c>
      <c r="J1878" s="51">
        <f t="shared" ca="1" si="219"/>
        <v>1</v>
      </c>
      <c r="K1878" s="47">
        <f t="shared" si="220"/>
        <v>120.81</v>
      </c>
      <c r="L1878" s="47">
        <f t="shared" si="221"/>
        <v>121.67</v>
      </c>
      <c r="M1878" s="47">
        <f t="shared" si="222"/>
        <v>120.57</v>
      </c>
      <c r="N1878" s="47">
        <f t="shared" si="223"/>
        <v>121.64</v>
      </c>
      <c r="O1878" s="48">
        <f t="shared" ca="1" si="224"/>
        <v>72428000</v>
      </c>
    </row>
    <row r="1879" spans="1:15" x14ac:dyDescent="0.25">
      <c r="A1879">
        <v>1864</v>
      </c>
      <c r="B1879" s="85">
        <v>39091</v>
      </c>
      <c r="C1879" s="47">
        <v>141.31</v>
      </c>
      <c r="D1879" s="47">
        <v>141.6</v>
      </c>
      <c r="E1879" s="47">
        <v>140.4</v>
      </c>
      <c r="F1879" s="47">
        <v>141.07</v>
      </c>
      <c r="G1879" s="48">
        <v>75680100</v>
      </c>
      <c r="H1879" s="47">
        <v>121.24</v>
      </c>
      <c r="I1879" s="51">
        <f t="shared" si="218"/>
        <v>0.85943148791380164</v>
      </c>
      <c r="J1879" s="51">
        <f t="shared" ca="1" si="219"/>
        <v>1</v>
      </c>
      <c r="K1879" s="47">
        <f t="shared" si="220"/>
        <v>121.45</v>
      </c>
      <c r="L1879" s="47">
        <f t="shared" si="221"/>
        <v>121.7</v>
      </c>
      <c r="M1879" s="47">
        <f t="shared" si="222"/>
        <v>120.66</v>
      </c>
      <c r="N1879" s="47">
        <f t="shared" si="223"/>
        <v>121.24</v>
      </c>
      <c r="O1879" s="48">
        <f t="shared" ca="1" si="224"/>
        <v>75680100</v>
      </c>
    </row>
    <row r="1880" spans="1:15" x14ac:dyDescent="0.25">
      <c r="A1880">
        <v>1865</v>
      </c>
      <c r="B1880" s="85">
        <v>39090</v>
      </c>
      <c r="C1880" s="47">
        <v>140.82</v>
      </c>
      <c r="D1880" s="47">
        <v>141.41</v>
      </c>
      <c r="E1880" s="47">
        <v>140.25</v>
      </c>
      <c r="F1880" s="47">
        <v>141.19</v>
      </c>
      <c r="G1880" s="48">
        <v>71655000</v>
      </c>
      <c r="H1880" s="47">
        <v>121.34</v>
      </c>
      <c r="I1880" s="51">
        <f t="shared" si="218"/>
        <v>0.85940930660811676</v>
      </c>
      <c r="J1880" s="51">
        <f t="shared" ca="1" si="219"/>
        <v>1</v>
      </c>
      <c r="K1880" s="47">
        <f t="shared" si="220"/>
        <v>121.02</v>
      </c>
      <c r="L1880" s="47">
        <f t="shared" si="221"/>
        <v>121.53</v>
      </c>
      <c r="M1880" s="47">
        <f t="shared" si="222"/>
        <v>120.53</v>
      </c>
      <c r="N1880" s="47">
        <f t="shared" si="223"/>
        <v>121.34</v>
      </c>
      <c r="O1880" s="48">
        <f t="shared" ca="1" si="224"/>
        <v>71655000</v>
      </c>
    </row>
    <row r="1881" spans="1:15" x14ac:dyDescent="0.25">
      <c r="A1881">
        <v>1866</v>
      </c>
      <c r="B1881" s="85">
        <v>39087</v>
      </c>
      <c r="C1881" s="47">
        <v>141.33000000000001</v>
      </c>
      <c r="D1881" s="47">
        <v>141.4</v>
      </c>
      <c r="E1881" s="47">
        <v>140.38</v>
      </c>
      <c r="F1881" s="47">
        <v>140.54</v>
      </c>
      <c r="G1881" s="48">
        <v>76645300</v>
      </c>
      <c r="H1881" s="47">
        <v>120.78</v>
      </c>
      <c r="I1881" s="51">
        <f t="shared" si="218"/>
        <v>0.85939945922868943</v>
      </c>
      <c r="J1881" s="51">
        <f t="shared" ca="1" si="219"/>
        <v>1</v>
      </c>
      <c r="K1881" s="47">
        <f t="shared" si="220"/>
        <v>121.46</v>
      </c>
      <c r="L1881" s="47">
        <f t="shared" si="221"/>
        <v>121.52</v>
      </c>
      <c r="M1881" s="47">
        <f t="shared" si="222"/>
        <v>120.64</v>
      </c>
      <c r="N1881" s="47">
        <f t="shared" si="223"/>
        <v>120.78</v>
      </c>
      <c r="O1881" s="48">
        <f t="shared" ca="1" si="224"/>
        <v>76645300</v>
      </c>
    </row>
    <row r="1882" spans="1:15" x14ac:dyDescent="0.25">
      <c r="A1882">
        <v>1867</v>
      </c>
      <c r="B1882" s="85">
        <v>39086</v>
      </c>
      <c r="C1882" s="47">
        <v>141.22999999999999</v>
      </c>
      <c r="D1882" s="47">
        <v>142.05000000000001</v>
      </c>
      <c r="E1882" s="47">
        <v>140.61000000000001</v>
      </c>
      <c r="F1882" s="47">
        <v>141.66999999999999</v>
      </c>
      <c r="G1882" s="48">
        <v>69620600</v>
      </c>
      <c r="H1882" s="47">
        <v>121.76</v>
      </c>
      <c r="I1882" s="51">
        <f t="shared" si="218"/>
        <v>0.85946213030281648</v>
      </c>
      <c r="J1882" s="51">
        <f t="shared" ca="1" si="219"/>
        <v>1</v>
      </c>
      <c r="K1882" s="47">
        <f t="shared" si="220"/>
        <v>121.38</v>
      </c>
      <c r="L1882" s="47">
        <f t="shared" si="221"/>
        <v>122.09</v>
      </c>
      <c r="M1882" s="47">
        <f t="shared" si="222"/>
        <v>120.85</v>
      </c>
      <c r="N1882" s="47">
        <f t="shared" si="223"/>
        <v>121.76</v>
      </c>
      <c r="O1882" s="48">
        <f t="shared" ca="1" si="224"/>
        <v>69620600</v>
      </c>
    </row>
    <row r="1883" spans="1:15" x14ac:dyDescent="0.25">
      <c r="A1883">
        <v>1868</v>
      </c>
      <c r="B1883" s="85">
        <v>39085</v>
      </c>
      <c r="C1883" s="47">
        <v>142.25</v>
      </c>
      <c r="D1883" s="47">
        <v>142.86000000000001</v>
      </c>
      <c r="E1883" s="47">
        <v>140.57</v>
      </c>
      <c r="F1883" s="47">
        <v>141.37</v>
      </c>
      <c r="G1883" s="48">
        <v>94807600</v>
      </c>
      <c r="H1883" s="47">
        <v>121.5</v>
      </c>
      <c r="I1883" s="51">
        <f t="shared" si="218"/>
        <v>0.85944684162127749</v>
      </c>
      <c r="J1883" s="51">
        <f t="shared" ca="1" si="219"/>
        <v>1</v>
      </c>
      <c r="K1883" s="47">
        <f t="shared" si="220"/>
        <v>122.26</v>
      </c>
      <c r="L1883" s="47">
        <f t="shared" si="221"/>
        <v>122.78</v>
      </c>
      <c r="M1883" s="47">
        <f t="shared" si="222"/>
        <v>120.81</v>
      </c>
      <c r="N1883" s="47">
        <f t="shared" si="223"/>
        <v>121.5</v>
      </c>
      <c r="O1883" s="48">
        <f t="shared" ca="1" si="224"/>
        <v>94807600</v>
      </c>
    </row>
    <row r="1884" spans="1:15" x14ac:dyDescent="0.25">
      <c r="A1884">
        <v>1869</v>
      </c>
      <c r="B1884" s="85">
        <v>39080</v>
      </c>
      <c r="C1884" s="47">
        <v>142.06</v>
      </c>
      <c r="D1884" s="47">
        <v>142.54</v>
      </c>
      <c r="E1884" s="47">
        <v>141.43</v>
      </c>
      <c r="F1884" s="47">
        <v>141.62</v>
      </c>
      <c r="G1884" s="48">
        <v>45461200</v>
      </c>
      <c r="H1884" s="47">
        <v>121.71</v>
      </c>
      <c r="I1884" s="51">
        <f t="shared" si="218"/>
        <v>0.85941251235701166</v>
      </c>
      <c r="J1884" s="51">
        <f t="shared" ca="1" si="219"/>
        <v>1</v>
      </c>
      <c r="K1884" s="47">
        <f t="shared" si="220"/>
        <v>122.09</v>
      </c>
      <c r="L1884" s="47">
        <f t="shared" si="221"/>
        <v>122.5</v>
      </c>
      <c r="M1884" s="47">
        <f t="shared" si="222"/>
        <v>121.55</v>
      </c>
      <c r="N1884" s="47">
        <f t="shared" si="223"/>
        <v>121.71</v>
      </c>
      <c r="O1884" s="48">
        <f t="shared" ca="1" si="224"/>
        <v>45461200</v>
      </c>
    </row>
    <row r="1885" spans="1:15" x14ac:dyDescent="0.25">
      <c r="A1885">
        <v>1870</v>
      </c>
      <c r="B1885" s="85">
        <v>39079</v>
      </c>
      <c r="C1885" s="47">
        <v>142.41</v>
      </c>
      <c r="D1885" s="47">
        <v>142.69999999999999</v>
      </c>
      <c r="E1885" s="47">
        <v>141.99</v>
      </c>
      <c r="F1885" s="47">
        <v>142.21</v>
      </c>
      <c r="G1885" s="48">
        <v>37288800</v>
      </c>
      <c r="H1885" s="47">
        <v>122.22</v>
      </c>
      <c r="I1885" s="51">
        <f t="shared" si="218"/>
        <v>0.85943323254342163</v>
      </c>
      <c r="J1885" s="51">
        <f t="shared" ca="1" si="219"/>
        <v>1</v>
      </c>
      <c r="K1885" s="47">
        <f t="shared" si="220"/>
        <v>122.39</v>
      </c>
      <c r="L1885" s="47">
        <f t="shared" si="221"/>
        <v>122.64</v>
      </c>
      <c r="M1885" s="47">
        <f t="shared" si="222"/>
        <v>122.03</v>
      </c>
      <c r="N1885" s="47">
        <f t="shared" si="223"/>
        <v>122.22</v>
      </c>
      <c r="O1885" s="48">
        <f t="shared" ca="1" si="224"/>
        <v>37288800</v>
      </c>
    </row>
    <row r="1886" spans="1:15" x14ac:dyDescent="0.25">
      <c r="A1886">
        <v>1871</v>
      </c>
      <c r="B1886" s="85">
        <v>39078</v>
      </c>
      <c r="C1886" s="47">
        <v>141.87</v>
      </c>
      <c r="D1886" s="47">
        <v>142.6</v>
      </c>
      <c r="E1886" s="47">
        <v>141.83000000000001</v>
      </c>
      <c r="F1886" s="47">
        <v>142.51</v>
      </c>
      <c r="G1886" s="48">
        <v>39727100</v>
      </c>
      <c r="H1886" s="47">
        <v>122.48</v>
      </c>
      <c r="I1886" s="51">
        <f t="shared" si="218"/>
        <v>0.85944845975721007</v>
      </c>
      <c r="J1886" s="51">
        <f t="shared" ca="1" si="219"/>
        <v>1</v>
      </c>
      <c r="K1886" s="47">
        <f t="shared" si="220"/>
        <v>121.93</v>
      </c>
      <c r="L1886" s="47">
        <f t="shared" si="221"/>
        <v>122.56</v>
      </c>
      <c r="M1886" s="47">
        <f t="shared" si="222"/>
        <v>121.9</v>
      </c>
      <c r="N1886" s="47">
        <f t="shared" si="223"/>
        <v>122.48</v>
      </c>
      <c r="O1886" s="48">
        <f t="shared" ca="1" si="224"/>
        <v>39727100</v>
      </c>
    </row>
    <row r="1887" spans="1:15" x14ac:dyDescent="0.25">
      <c r="A1887">
        <v>1872</v>
      </c>
      <c r="B1887" s="85">
        <v>39077</v>
      </c>
      <c r="C1887" s="47">
        <v>140.81</v>
      </c>
      <c r="D1887" s="47">
        <v>141.61000000000001</v>
      </c>
      <c r="E1887" s="47">
        <v>140.78</v>
      </c>
      <c r="F1887" s="47">
        <v>141.58000000000001</v>
      </c>
      <c r="G1887" s="48">
        <v>32696900</v>
      </c>
      <c r="H1887" s="47">
        <v>121.68</v>
      </c>
      <c r="I1887" s="51">
        <f t="shared" si="218"/>
        <v>0.85944342421245934</v>
      </c>
      <c r="J1887" s="51">
        <f t="shared" ca="1" si="219"/>
        <v>1</v>
      </c>
      <c r="K1887" s="47">
        <f t="shared" si="220"/>
        <v>121.02</v>
      </c>
      <c r="L1887" s="47">
        <f t="shared" si="221"/>
        <v>121.71</v>
      </c>
      <c r="M1887" s="47">
        <f t="shared" si="222"/>
        <v>120.99</v>
      </c>
      <c r="N1887" s="47">
        <f t="shared" si="223"/>
        <v>121.68</v>
      </c>
      <c r="O1887" s="48">
        <f t="shared" ca="1" si="224"/>
        <v>32696900</v>
      </c>
    </row>
    <row r="1888" spans="1:15" x14ac:dyDescent="0.25">
      <c r="A1888">
        <v>1873</v>
      </c>
      <c r="B1888" s="85">
        <v>39073</v>
      </c>
      <c r="C1888" s="47">
        <v>141.63999999999999</v>
      </c>
      <c r="D1888" s="47">
        <v>141.65</v>
      </c>
      <c r="E1888" s="47">
        <v>140.66999999999999</v>
      </c>
      <c r="F1888" s="47">
        <v>140.75</v>
      </c>
      <c r="G1888" s="48">
        <v>62069100</v>
      </c>
      <c r="H1888" s="47">
        <v>120.96</v>
      </c>
      <c r="I1888" s="51">
        <f t="shared" si="218"/>
        <v>0.85939609236234449</v>
      </c>
      <c r="J1888" s="51">
        <f t="shared" ca="1" si="219"/>
        <v>1</v>
      </c>
      <c r="K1888" s="47">
        <f t="shared" si="220"/>
        <v>121.72</v>
      </c>
      <c r="L1888" s="47">
        <f t="shared" si="221"/>
        <v>121.73</v>
      </c>
      <c r="M1888" s="47">
        <f t="shared" si="222"/>
        <v>120.89</v>
      </c>
      <c r="N1888" s="47">
        <f t="shared" si="223"/>
        <v>120.96</v>
      </c>
      <c r="O1888" s="48">
        <f t="shared" ca="1" si="224"/>
        <v>62069100</v>
      </c>
    </row>
    <row r="1889" spans="1:15" x14ac:dyDescent="0.25">
      <c r="A1889">
        <v>1874</v>
      </c>
      <c r="B1889" s="85">
        <v>39072</v>
      </c>
      <c r="C1889" s="47">
        <v>142.27000000000001</v>
      </c>
      <c r="D1889" s="47">
        <v>142.43</v>
      </c>
      <c r="E1889" s="47">
        <v>141.32</v>
      </c>
      <c r="F1889" s="47">
        <v>141.62</v>
      </c>
      <c r="G1889" s="48">
        <v>48698400</v>
      </c>
      <c r="H1889" s="47">
        <v>121.71</v>
      </c>
      <c r="I1889" s="51">
        <f t="shared" si="218"/>
        <v>0.85941251235701166</v>
      </c>
      <c r="J1889" s="51">
        <f t="shared" ca="1" si="219"/>
        <v>1</v>
      </c>
      <c r="K1889" s="47">
        <f t="shared" si="220"/>
        <v>122.27</v>
      </c>
      <c r="L1889" s="47">
        <f t="shared" si="221"/>
        <v>122.41</v>
      </c>
      <c r="M1889" s="47">
        <f t="shared" si="222"/>
        <v>121.45</v>
      </c>
      <c r="N1889" s="47">
        <f t="shared" si="223"/>
        <v>121.71</v>
      </c>
      <c r="O1889" s="48">
        <f t="shared" ca="1" si="224"/>
        <v>48698400</v>
      </c>
    </row>
    <row r="1890" spans="1:15" x14ac:dyDescent="0.25">
      <c r="A1890">
        <v>1875</v>
      </c>
      <c r="B1890" s="85">
        <v>39071</v>
      </c>
      <c r="C1890" s="47">
        <v>142.28</v>
      </c>
      <c r="D1890" s="47">
        <v>142.66</v>
      </c>
      <c r="E1890" s="47">
        <v>142.01</v>
      </c>
      <c r="F1890" s="47">
        <v>142.13999999999999</v>
      </c>
      <c r="G1890" s="48">
        <v>41469600</v>
      </c>
      <c r="H1890" s="47">
        <v>122.16</v>
      </c>
      <c r="I1890" s="51">
        <f t="shared" si="218"/>
        <v>0.85943436048965816</v>
      </c>
      <c r="J1890" s="51">
        <f t="shared" ca="1" si="219"/>
        <v>1</v>
      </c>
      <c r="K1890" s="47">
        <f t="shared" si="220"/>
        <v>122.28</v>
      </c>
      <c r="L1890" s="47">
        <f t="shared" si="221"/>
        <v>122.61</v>
      </c>
      <c r="M1890" s="47">
        <f t="shared" si="222"/>
        <v>122.05</v>
      </c>
      <c r="N1890" s="47">
        <f t="shared" si="223"/>
        <v>122.16</v>
      </c>
      <c r="O1890" s="48">
        <f t="shared" ca="1" si="224"/>
        <v>41469600</v>
      </c>
    </row>
    <row r="1891" spans="1:15" x14ac:dyDescent="0.25">
      <c r="A1891">
        <v>1876</v>
      </c>
      <c r="B1891" s="85">
        <v>39070</v>
      </c>
      <c r="C1891" s="47">
        <v>141.55000000000001</v>
      </c>
      <c r="D1891" s="47">
        <v>142.56</v>
      </c>
      <c r="E1891" s="47">
        <v>141.19</v>
      </c>
      <c r="F1891" s="47">
        <v>142.22</v>
      </c>
      <c r="G1891" s="48">
        <v>65023600</v>
      </c>
      <c r="H1891" s="47">
        <v>122.23</v>
      </c>
      <c r="I1891" s="51">
        <f t="shared" si="218"/>
        <v>0.85944311629869219</v>
      </c>
      <c r="J1891" s="51">
        <f t="shared" ca="1" si="219"/>
        <v>1</v>
      </c>
      <c r="K1891" s="47">
        <f t="shared" si="220"/>
        <v>121.65</v>
      </c>
      <c r="L1891" s="47">
        <f t="shared" si="221"/>
        <v>122.52</v>
      </c>
      <c r="M1891" s="47">
        <f t="shared" si="222"/>
        <v>121.34</v>
      </c>
      <c r="N1891" s="47">
        <f t="shared" si="223"/>
        <v>122.23</v>
      </c>
      <c r="O1891" s="48">
        <f t="shared" ca="1" si="224"/>
        <v>65023600</v>
      </c>
    </row>
    <row r="1892" spans="1:15" x14ac:dyDescent="0.25">
      <c r="A1892">
        <v>1877</v>
      </c>
      <c r="B1892" s="85">
        <v>39069</v>
      </c>
      <c r="C1892" s="47">
        <v>142.54</v>
      </c>
      <c r="D1892" s="47">
        <v>142.88</v>
      </c>
      <c r="E1892" s="47">
        <v>141.75</v>
      </c>
      <c r="F1892" s="47">
        <v>141.94999999999999</v>
      </c>
      <c r="G1892" s="48">
        <v>48954600</v>
      </c>
      <c r="H1892" s="47">
        <v>122</v>
      </c>
      <c r="I1892" s="51">
        <f t="shared" si="218"/>
        <v>0.85945755547728075</v>
      </c>
      <c r="J1892" s="51">
        <f t="shared" ca="1" si="219"/>
        <v>1</v>
      </c>
      <c r="K1892" s="47">
        <f t="shared" si="220"/>
        <v>122.51</v>
      </c>
      <c r="L1892" s="47">
        <f t="shared" si="221"/>
        <v>122.8</v>
      </c>
      <c r="M1892" s="47">
        <f t="shared" si="222"/>
        <v>121.83</v>
      </c>
      <c r="N1892" s="47">
        <f t="shared" si="223"/>
        <v>122</v>
      </c>
      <c r="O1892" s="48">
        <f t="shared" ca="1" si="224"/>
        <v>48954600</v>
      </c>
    </row>
    <row r="1893" spans="1:15" x14ac:dyDescent="0.25">
      <c r="A1893">
        <v>1878</v>
      </c>
      <c r="B1893" s="85">
        <v>39066</v>
      </c>
      <c r="C1893" s="47">
        <v>142.63999999999999</v>
      </c>
      <c r="D1893" s="47">
        <v>142.88999999999999</v>
      </c>
      <c r="E1893" s="47">
        <v>142.24</v>
      </c>
      <c r="F1893" s="47">
        <v>142.34</v>
      </c>
      <c r="G1893" s="48">
        <v>70857400</v>
      </c>
      <c r="H1893" s="47">
        <v>122.33</v>
      </c>
      <c r="I1893" s="51">
        <f t="shared" si="218"/>
        <v>0.85942110439792041</v>
      </c>
      <c r="J1893" s="51">
        <f t="shared" ca="1" si="219"/>
        <v>1</v>
      </c>
      <c r="K1893" s="47">
        <f t="shared" si="220"/>
        <v>122.59</v>
      </c>
      <c r="L1893" s="47">
        <f t="shared" si="221"/>
        <v>122.8</v>
      </c>
      <c r="M1893" s="47">
        <f t="shared" si="222"/>
        <v>122.24</v>
      </c>
      <c r="N1893" s="47">
        <f t="shared" si="223"/>
        <v>122.33</v>
      </c>
      <c r="O1893" s="48">
        <f t="shared" ca="1" si="224"/>
        <v>70857400</v>
      </c>
    </row>
    <row r="1894" spans="1:15" x14ac:dyDescent="0.25">
      <c r="A1894">
        <v>1879</v>
      </c>
      <c r="B1894" s="85">
        <v>39065</v>
      </c>
      <c r="C1894" s="47">
        <v>141.86000000000001</v>
      </c>
      <c r="D1894" s="47">
        <v>143.24</v>
      </c>
      <c r="E1894" s="47">
        <v>141.84</v>
      </c>
      <c r="F1894" s="47">
        <v>143.12</v>
      </c>
      <c r="G1894" s="48">
        <v>64755200</v>
      </c>
      <c r="H1894" s="47">
        <v>122.32</v>
      </c>
      <c r="I1894" s="51">
        <f t="shared" si="218"/>
        <v>0.85466741196198981</v>
      </c>
      <c r="J1894" s="51">
        <f t="shared" ca="1" si="219"/>
        <v>1</v>
      </c>
      <c r="K1894" s="47">
        <f t="shared" si="220"/>
        <v>121.24</v>
      </c>
      <c r="L1894" s="47">
        <f t="shared" si="221"/>
        <v>122.42</v>
      </c>
      <c r="M1894" s="47">
        <f t="shared" si="222"/>
        <v>121.23</v>
      </c>
      <c r="N1894" s="47">
        <f t="shared" si="223"/>
        <v>122.32</v>
      </c>
      <c r="O1894" s="48">
        <f t="shared" ca="1" si="224"/>
        <v>64755200</v>
      </c>
    </row>
    <row r="1895" spans="1:15" x14ac:dyDescent="0.25">
      <c r="A1895">
        <v>1880</v>
      </c>
      <c r="B1895" s="85">
        <v>39064</v>
      </c>
      <c r="C1895" s="47">
        <v>142.22999999999999</v>
      </c>
      <c r="D1895" s="47">
        <v>142.34</v>
      </c>
      <c r="E1895" s="47">
        <v>141.56</v>
      </c>
      <c r="F1895" s="47">
        <v>141.87</v>
      </c>
      <c r="G1895" s="48">
        <v>55520200</v>
      </c>
      <c r="H1895" s="47">
        <v>121.25</v>
      </c>
      <c r="I1895" s="51">
        <f t="shared" si="218"/>
        <v>0.85465567068442938</v>
      </c>
      <c r="J1895" s="51">
        <f t="shared" ca="1" si="219"/>
        <v>1</v>
      </c>
      <c r="K1895" s="47">
        <f t="shared" si="220"/>
        <v>121.56</v>
      </c>
      <c r="L1895" s="47">
        <f t="shared" si="221"/>
        <v>121.65</v>
      </c>
      <c r="M1895" s="47">
        <f t="shared" si="222"/>
        <v>120.99</v>
      </c>
      <c r="N1895" s="47">
        <f t="shared" si="223"/>
        <v>121.25</v>
      </c>
      <c r="O1895" s="48">
        <f t="shared" ca="1" si="224"/>
        <v>55520200</v>
      </c>
    </row>
    <row r="1896" spans="1:15" x14ac:dyDescent="0.25">
      <c r="A1896">
        <v>1881</v>
      </c>
      <c r="B1896" s="85">
        <v>39063</v>
      </c>
      <c r="C1896" s="47">
        <v>141.69</v>
      </c>
      <c r="D1896" s="47">
        <v>141.87</v>
      </c>
      <c r="E1896" s="47">
        <v>140.88999999999999</v>
      </c>
      <c r="F1896" s="47">
        <v>141.72</v>
      </c>
      <c r="G1896" s="48">
        <v>77451600</v>
      </c>
      <c r="H1896" s="47">
        <v>121.12</v>
      </c>
      <c r="I1896" s="51">
        <f t="shared" si="218"/>
        <v>0.85464295794524414</v>
      </c>
      <c r="J1896" s="51">
        <f t="shared" ca="1" si="219"/>
        <v>1</v>
      </c>
      <c r="K1896" s="47">
        <f t="shared" si="220"/>
        <v>121.09</v>
      </c>
      <c r="L1896" s="47">
        <f t="shared" si="221"/>
        <v>121.25</v>
      </c>
      <c r="M1896" s="47">
        <f t="shared" si="222"/>
        <v>120.41</v>
      </c>
      <c r="N1896" s="47">
        <f t="shared" si="223"/>
        <v>121.12</v>
      </c>
      <c r="O1896" s="48">
        <f t="shared" ca="1" si="224"/>
        <v>77451600</v>
      </c>
    </row>
    <row r="1897" spans="1:15" x14ac:dyDescent="0.25">
      <c r="A1897">
        <v>1882</v>
      </c>
      <c r="B1897" s="85">
        <v>39062</v>
      </c>
      <c r="C1897" s="47">
        <v>141.41999999999999</v>
      </c>
      <c r="D1897" s="47">
        <v>142.09</v>
      </c>
      <c r="E1897" s="47">
        <v>141.34</v>
      </c>
      <c r="F1897" s="47">
        <v>141.83000000000001</v>
      </c>
      <c r="G1897" s="48">
        <v>39779400</v>
      </c>
      <c r="H1897" s="47">
        <v>121.22</v>
      </c>
      <c r="I1897" s="51">
        <f t="shared" si="218"/>
        <v>0.85468518649086922</v>
      </c>
      <c r="J1897" s="51">
        <f t="shared" ca="1" si="219"/>
        <v>1</v>
      </c>
      <c r="K1897" s="47">
        <f t="shared" si="220"/>
        <v>120.87</v>
      </c>
      <c r="L1897" s="47">
        <f t="shared" si="221"/>
        <v>121.44</v>
      </c>
      <c r="M1897" s="47">
        <f t="shared" si="222"/>
        <v>120.8</v>
      </c>
      <c r="N1897" s="47">
        <f t="shared" si="223"/>
        <v>121.22</v>
      </c>
      <c r="O1897" s="48">
        <f t="shared" ca="1" si="224"/>
        <v>39779400</v>
      </c>
    </row>
    <row r="1898" spans="1:15" x14ac:dyDescent="0.25">
      <c r="A1898">
        <v>1883</v>
      </c>
      <c r="B1898" s="85">
        <v>39059</v>
      </c>
      <c r="C1898" s="47">
        <v>141.13</v>
      </c>
      <c r="D1898" s="47">
        <v>141.9</v>
      </c>
      <c r="E1898" s="47">
        <v>140.78</v>
      </c>
      <c r="F1898" s="47">
        <v>141.41999999999999</v>
      </c>
      <c r="G1898" s="48">
        <v>79625500</v>
      </c>
      <c r="H1898" s="47">
        <v>120.87</v>
      </c>
      <c r="I1898" s="51">
        <f t="shared" si="218"/>
        <v>0.85468816291896488</v>
      </c>
      <c r="J1898" s="51">
        <f t="shared" ca="1" si="219"/>
        <v>1</v>
      </c>
      <c r="K1898" s="47">
        <f t="shared" si="220"/>
        <v>120.62</v>
      </c>
      <c r="L1898" s="47">
        <f t="shared" si="221"/>
        <v>121.28</v>
      </c>
      <c r="M1898" s="47">
        <f t="shared" si="222"/>
        <v>120.32</v>
      </c>
      <c r="N1898" s="47">
        <f t="shared" si="223"/>
        <v>120.87</v>
      </c>
      <c r="O1898" s="48">
        <f t="shared" ca="1" si="224"/>
        <v>79625500</v>
      </c>
    </row>
    <row r="1899" spans="1:15" x14ac:dyDescent="0.25">
      <c r="A1899">
        <v>1884</v>
      </c>
      <c r="B1899" s="85">
        <v>39058</v>
      </c>
      <c r="C1899" s="47">
        <v>142.03</v>
      </c>
      <c r="D1899" s="47">
        <v>142.30000000000001</v>
      </c>
      <c r="E1899" s="47">
        <v>141.11000000000001</v>
      </c>
      <c r="F1899" s="47">
        <v>141.16</v>
      </c>
      <c r="G1899" s="48">
        <v>62857400</v>
      </c>
      <c r="H1899" s="47">
        <v>120.64</v>
      </c>
      <c r="I1899" s="51">
        <f t="shared" si="218"/>
        <v>0.85463304052139422</v>
      </c>
      <c r="J1899" s="51">
        <f t="shared" ca="1" si="219"/>
        <v>1</v>
      </c>
      <c r="K1899" s="47">
        <f t="shared" si="220"/>
        <v>121.38</v>
      </c>
      <c r="L1899" s="47">
        <f t="shared" si="221"/>
        <v>121.61</v>
      </c>
      <c r="M1899" s="47">
        <f t="shared" si="222"/>
        <v>120.6</v>
      </c>
      <c r="N1899" s="47">
        <f t="shared" si="223"/>
        <v>120.64</v>
      </c>
      <c r="O1899" s="48">
        <f t="shared" ca="1" si="224"/>
        <v>62857400</v>
      </c>
    </row>
    <row r="1900" spans="1:15" x14ac:dyDescent="0.25">
      <c r="A1900">
        <v>1885</v>
      </c>
      <c r="B1900" s="85">
        <v>39057</v>
      </c>
      <c r="C1900" s="47">
        <v>141.87</v>
      </c>
      <c r="D1900" s="47">
        <v>142.07</v>
      </c>
      <c r="E1900" s="47">
        <v>141.5</v>
      </c>
      <c r="F1900" s="47">
        <v>141.78</v>
      </c>
      <c r="G1900" s="48">
        <v>53253200</v>
      </c>
      <c r="H1900" s="47">
        <v>121.17</v>
      </c>
      <c r="I1900" s="51">
        <f t="shared" si="218"/>
        <v>0.85463393990689807</v>
      </c>
      <c r="J1900" s="51">
        <f t="shared" ca="1" si="219"/>
        <v>1</v>
      </c>
      <c r="K1900" s="47">
        <f t="shared" si="220"/>
        <v>121.25</v>
      </c>
      <c r="L1900" s="47">
        <f t="shared" si="221"/>
        <v>121.42</v>
      </c>
      <c r="M1900" s="47">
        <f t="shared" si="222"/>
        <v>120.93</v>
      </c>
      <c r="N1900" s="47">
        <f t="shared" si="223"/>
        <v>121.17</v>
      </c>
      <c r="O1900" s="48">
        <f t="shared" ca="1" si="224"/>
        <v>53253200</v>
      </c>
    </row>
    <row r="1901" spans="1:15" x14ac:dyDescent="0.25">
      <c r="A1901">
        <v>1886</v>
      </c>
      <c r="B1901" s="85">
        <v>39056</v>
      </c>
      <c r="C1901" s="47">
        <v>141.56</v>
      </c>
      <c r="D1901" s="47">
        <v>141.96</v>
      </c>
      <c r="E1901" s="47">
        <v>141.26</v>
      </c>
      <c r="F1901" s="47">
        <v>141.9</v>
      </c>
      <c r="G1901" s="48">
        <v>73374400</v>
      </c>
      <c r="H1901" s="47">
        <v>121.28</v>
      </c>
      <c r="I1901" s="51">
        <f t="shared" si="218"/>
        <v>0.85468639887244535</v>
      </c>
      <c r="J1901" s="51">
        <f t="shared" ca="1" si="219"/>
        <v>1</v>
      </c>
      <c r="K1901" s="47">
        <f t="shared" si="220"/>
        <v>120.99</v>
      </c>
      <c r="L1901" s="47">
        <f t="shared" si="221"/>
        <v>121.33</v>
      </c>
      <c r="M1901" s="47">
        <f t="shared" si="222"/>
        <v>120.73</v>
      </c>
      <c r="N1901" s="47">
        <f t="shared" si="223"/>
        <v>121.28</v>
      </c>
      <c r="O1901" s="48">
        <f t="shared" ca="1" si="224"/>
        <v>73374400</v>
      </c>
    </row>
    <row r="1902" spans="1:15" x14ac:dyDescent="0.25">
      <c r="A1902">
        <v>1887</v>
      </c>
      <c r="B1902" s="85">
        <v>39055</v>
      </c>
      <c r="C1902" s="47">
        <v>140.25</v>
      </c>
      <c r="D1902" s="47">
        <v>141.55000000000001</v>
      </c>
      <c r="E1902" s="47">
        <v>140.22999999999999</v>
      </c>
      <c r="F1902" s="47">
        <v>141.29</v>
      </c>
      <c r="G1902" s="48">
        <v>87813200</v>
      </c>
      <c r="H1902" s="47">
        <v>120.76</v>
      </c>
      <c r="I1902" s="51">
        <f t="shared" si="218"/>
        <v>0.85469601528770622</v>
      </c>
      <c r="J1902" s="51">
        <f t="shared" ca="1" si="219"/>
        <v>1</v>
      </c>
      <c r="K1902" s="47">
        <f t="shared" si="220"/>
        <v>119.87</v>
      </c>
      <c r="L1902" s="47">
        <f t="shared" si="221"/>
        <v>120.98</v>
      </c>
      <c r="M1902" s="47">
        <f t="shared" si="222"/>
        <v>119.85</v>
      </c>
      <c r="N1902" s="47">
        <f t="shared" si="223"/>
        <v>120.76</v>
      </c>
      <c r="O1902" s="48">
        <f t="shared" ca="1" si="224"/>
        <v>87813200</v>
      </c>
    </row>
    <row r="1903" spans="1:15" x14ac:dyDescent="0.25">
      <c r="A1903">
        <v>1888</v>
      </c>
      <c r="B1903" s="85">
        <v>39052</v>
      </c>
      <c r="C1903" s="47">
        <v>140.53</v>
      </c>
      <c r="D1903" s="47">
        <v>140.66</v>
      </c>
      <c r="E1903" s="47">
        <v>138.97</v>
      </c>
      <c r="F1903" s="47">
        <v>140.22</v>
      </c>
      <c r="G1903" s="48">
        <v>126080000</v>
      </c>
      <c r="H1903" s="47">
        <v>119.84</v>
      </c>
      <c r="I1903" s="51">
        <f t="shared" si="218"/>
        <v>0.85465696762230781</v>
      </c>
      <c r="J1903" s="51">
        <f t="shared" ca="1" si="219"/>
        <v>1</v>
      </c>
      <c r="K1903" s="47">
        <f t="shared" si="220"/>
        <v>120.1</v>
      </c>
      <c r="L1903" s="47">
        <f t="shared" si="221"/>
        <v>120.22</v>
      </c>
      <c r="M1903" s="47">
        <f t="shared" si="222"/>
        <v>118.77</v>
      </c>
      <c r="N1903" s="47">
        <f t="shared" si="223"/>
        <v>119.84</v>
      </c>
      <c r="O1903" s="48">
        <f t="shared" ca="1" si="224"/>
        <v>126080000</v>
      </c>
    </row>
    <row r="1904" spans="1:15" x14ac:dyDescent="0.25">
      <c r="A1904">
        <v>1889</v>
      </c>
      <c r="B1904" s="85">
        <v>39051</v>
      </c>
      <c r="C1904" s="47">
        <v>140.44</v>
      </c>
      <c r="D1904" s="47">
        <v>141.05000000000001</v>
      </c>
      <c r="E1904" s="47">
        <v>139.76</v>
      </c>
      <c r="F1904" s="47">
        <v>140.53</v>
      </c>
      <c r="G1904" s="48">
        <v>83994300</v>
      </c>
      <c r="H1904" s="47">
        <v>120.11</v>
      </c>
      <c r="I1904" s="51">
        <f t="shared" si="218"/>
        <v>0.85469294812495555</v>
      </c>
      <c r="J1904" s="51">
        <f t="shared" ca="1" si="219"/>
        <v>1</v>
      </c>
      <c r="K1904" s="47">
        <f t="shared" si="220"/>
        <v>120.03</v>
      </c>
      <c r="L1904" s="47">
        <f t="shared" si="221"/>
        <v>120.55</v>
      </c>
      <c r="M1904" s="47">
        <f t="shared" si="222"/>
        <v>119.45</v>
      </c>
      <c r="N1904" s="47">
        <f t="shared" si="223"/>
        <v>120.11</v>
      </c>
      <c r="O1904" s="48">
        <f t="shared" ca="1" si="224"/>
        <v>83994300</v>
      </c>
    </row>
    <row r="1905" spans="1:15" x14ac:dyDescent="0.25">
      <c r="A1905">
        <v>1890</v>
      </c>
      <c r="B1905" s="85">
        <v>39050</v>
      </c>
      <c r="C1905" s="47">
        <v>139.47</v>
      </c>
      <c r="D1905" s="47">
        <v>140.53</v>
      </c>
      <c r="E1905" s="47">
        <v>139.08000000000001</v>
      </c>
      <c r="F1905" s="47">
        <v>140.47</v>
      </c>
      <c r="G1905" s="48">
        <v>90034900</v>
      </c>
      <c r="H1905" s="47">
        <v>120.06</v>
      </c>
      <c r="I1905" s="51">
        <f t="shared" si="218"/>
        <v>0.8547020716167153</v>
      </c>
      <c r="J1905" s="51">
        <f t="shared" ca="1" si="219"/>
        <v>1</v>
      </c>
      <c r="K1905" s="47">
        <f t="shared" si="220"/>
        <v>119.21</v>
      </c>
      <c r="L1905" s="47">
        <f t="shared" si="221"/>
        <v>120.11</v>
      </c>
      <c r="M1905" s="47">
        <f t="shared" si="222"/>
        <v>118.87</v>
      </c>
      <c r="N1905" s="47">
        <f t="shared" si="223"/>
        <v>120.06</v>
      </c>
      <c r="O1905" s="48">
        <f t="shared" ca="1" si="224"/>
        <v>90034900</v>
      </c>
    </row>
    <row r="1906" spans="1:15" x14ac:dyDescent="0.25">
      <c r="A1906">
        <v>1891</v>
      </c>
      <c r="B1906" s="85">
        <v>39049</v>
      </c>
      <c r="C1906" s="47">
        <v>138.24</v>
      </c>
      <c r="D1906" s="47">
        <v>139.16</v>
      </c>
      <c r="E1906" s="47">
        <v>138.11000000000001</v>
      </c>
      <c r="F1906" s="47">
        <v>139.02000000000001</v>
      </c>
      <c r="G1906" s="48">
        <v>106652900</v>
      </c>
      <c r="H1906" s="47">
        <v>118.82</v>
      </c>
      <c r="I1906" s="51">
        <f t="shared" si="218"/>
        <v>0.85469716587541344</v>
      </c>
      <c r="J1906" s="51">
        <f t="shared" ca="1" si="219"/>
        <v>1</v>
      </c>
      <c r="K1906" s="47">
        <f t="shared" si="220"/>
        <v>118.15</v>
      </c>
      <c r="L1906" s="47">
        <f t="shared" si="221"/>
        <v>118.94</v>
      </c>
      <c r="M1906" s="47">
        <f t="shared" si="222"/>
        <v>118.04</v>
      </c>
      <c r="N1906" s="47">
        <f t="shared" si="223"/>
        <v>118.82</v>
      </c>
      <c r="O1906" s="48">
        <f t="shared" ca="1" si="224"/>
        <v>106652900</v>
      </c>
    </row>
    <row r="1907" spans="1:15" x14ac:dyDescent="0.25">
      <c r="A1907">
        <v>1892</v>
      </c>
      <c r="B1907" s="85">
        <v>39048</v>
      </c>
      <c r="C1907" s="47">
        <v>140.28</v>
      </c>
      <c r="D1907" s="47">
        <v>140.35</v>
      </c>
      <c r="E1907" s="47">
        <v>138.38</v>
      </c>
      <c r="F1907" s="47">
        <v>138.41999999999999</v>
      </c>
      <c r="G1907" s="48">
        <v>84545100</v>
      </c>
      <c r="H1907" s="47">
        <v>118.3</v>
      </c>
      <c r="I1907" s="51">
        <f t="shared" si="218"/>
        <v>0.85464528247363103</v>
      </c>
      <c r="J1907" s="51">
        <f t="shared" ca="1" si="219"/>
        <v>1</v>
      </c>
      <c r="K1907" s="47">
        <f t="shared" si="220"/>
        <v>119.89</v>
      </c>
      <c r="L1907" s="47">
        <f t="shared" si="221"/>
        <v>119.95</v>
      </c>
      <c r="M1907" s="47">
        <f t="shared" si="222"/>
        <v>118.27</v>
      </c>
      <c r="N1907" s="47">
        <f t="shared" si="223"/>
        <v>118.3</v>
      </c>
      <c r="O1907" s="48">
        <f t="shared" ca="1" si="224"/>
        <v>84545100</v>
      </c>
    </row>
    <row r="1908" spans="1:15" x14ac:dyDescent="0.25">
      <c r="A1908">
        <v>1893</v>
      </c>
      <c r="B1908" s="85">
        <v>39045</v>
      </c>
      <c r="C1908" s="47">
        <v>140.24</v>
      </c>
      <c r="D1908" s="47">
        <v>140.84</v>
      </c>
      <c r="E1908" s="47">
        <v>140.19999999999999</v>
      </c>
      <c r="F1908" s="47">
        <v>140.35</v>
      </c>
      <c r="G1908" s="48">
        <v>30998000</v>
      </c>
      <c r="H1908" s="47">
        <v>119.95</v>
      </c>
      <c r="I1908" s="51">
        <f t="shared" si="218"/>
        <v>0.85464909155682234</v>
      </c>
      <c r="J1908" s="51">
        <f t="shared" ca="1" si="219"/>
        <v>1</v>
      </c>
      <c r="K1908" s="47">
        <f t="shared" si="220"/>
        <v>119.86</v>
      </c>
      <c r="L1908" s="47">
        <f t="shared" si="221"/>
        <v>120.37</v>
      </c>
      <c r="M1908" s="47">
        <f t="shared" si="222"/>
        <v>119.82</v>
      </c>
      <c r="N1908" s="47">
        <f t="shared" si="223"/>
        <v>119.95</v>
      </c>
      <c r="O1908" s="48">
        <f t="shared" ca="1" si="224"/>
        <v>30998000</v>
      </c>
    </row>
    <row r="1909" spans="1:15" x14ac:dyDescent="0.25">
      <c r="A1909">
        <v>1894</v>
      </c>
      <c r="B1909" s="85">
        <v>39043</v>
      </c>
      <c r="C1909" s="47">
        <v>140.75</v>
      </c>
      <c r="D1909" s="47">
        <v>141.16</v>
      </c>
      <c r="E1909" s="47">
        <v>140.5</v>
      </c>
      <c r="F1909" s="47">
        <v>140.91999999999999</v>
      </c>
      <c r="G1909" s="48">
        <v>45505300</v>
      </c>
      <c r="H1909" s="47">
        <v>120.44</v>
      </c>
      <c r="I1909" s="51">
        <f t="shared" si="218"/>
        <v>0.85466931592392847</v>
      </c>
      <c r="J1909" s="51">
        <f t="shared" ca="1" si="219"/>
        <v>1</v>
      </c>
      <c r="K1909" s="47">
        <f t="shared" si="220"/>
        <v>120.29</v>
      </c>
      <c r="L1909" s="47">
        <f t="shared" si="221"/>
        <v>120.65</v>
      </c>
      <c r="M1909" s="47">
        <f t="shared" si="222"/>
        <v>120.08</v>
      </c>
      <c r="N1909" s="47">
        <f t="shared" si="223"/>
        <v>120.44</v>
      </c>
      <c r="O1909" s="48">
        <f t="shared" ca="1" si="224"/>
        <v>45505300</v>
      </c>
    </row>
    <row r="1910" spans="1:15" x14ac:dyDescent="0.25">
      <c r="A1910">
        <v>1895</v>
      </c>
      <c r="B1910" s="85">
        <v>39042</v>
      </c>
      <c r="C1910" s="47">
        <v>140.49</v>
      </c>
      <c r="D1910" s="47">
        <v>140.66999999999999</v>
      </c>
      <c r="E1910" s="47">
        <v>140.29</v>
      </c>
      <c r="F1910" s="47">
        <v>140.63999999999999</v>
      </c>
      <c r="G1910" s="48">
        <v>51367900</v>
      </c>
      <c r="H1910" s="47">
        <v>120.2</v>
      </c>
      <c r="I1910" s="51">
        <f t="shared" si="218"/>
        <v>0.85466439135381123</v>
      </c>
      <c r="J1910" s="51">
        <f t="shared" ca="1" si="219"/>
        <v>1</v>
      </c>
      <c r="K1910" s="47">
        <f t="shared" si="220"/>
        <v>120.07</v>
      </c>
      <c r="L1910" s="47">
        <f t="shared" si="221"/>
        <v>120.23</v>
      </c>
      <c r="M1910" s="47">
        <f t="shared" si="222"/>
        <v>119.9</v>
      </c>
      <c r="N1910" s="47">
        <f t="shared" si="223"/>
        <v>120.2</v>
      </c>
      <c r="O1910" s="48">
        <f t="shared" ca="1" si="224"/>
        <v>51367900</v>
      </c>
    </row>
    <row r="1911" spans="1:15" x14ac:dyDescent="0.25">
      <c r="A1911">
        <v>1896</v>
      </c>
      <c r="B1911" s="85">
        <v>39041</v>
      </c>
      <c r="C1911" s="47">
        <v>140.30000000000001</v>
      </c>
      <c r="D1911" s="47">
        <v>140.74</v>
      </c>
      <c r="E1911" s="47">
        <v>139.94</v>
      </c>
      <c r="F1911" s="47">
        <v>140.5</v>
      </c>
      <c r="G1911" s="48">
        <v>69174200</v>
      </c>
      <c r="H1911" s="47">
        <v>120.08</v>
      </c>
      <c r="I1911" s="51">
        <f t="shared" si="218"/>
        <v>0.854661921708185</v>
      </c>
      <c r="J1911" s="51">
        <f t="shared" ca="1" si="219"/>
        <v>1</v>
      </c>
      <c r="K1911" s="47">
        <f t="shared" si="220"/>
        <v>119.91</v>
      </c>
      <c r="L1911" s="47">
        <f t="shared" si="221"/>
        <v>120.29</v>
      </c>
      <c r="M1911" s="47">
        <f t="shared" si="222"/>
        <v>119.6</v>
      </c>
      <c r="N1911" s="47">
        <f t="shared" si="223"/>
        <v>120.08</v>
      </c>
      <c r="O1911" s="48">
        <f t="shared" ca="1" si="224"/>
        <v>69174200</v>
      </c>
    </row>
    <row r="1912" spans="1:15" x14ac:dyDescent="0.25">
      <c r="A1912">
        <v>1897</v>
      </c>
      <c r="B1912" s="85">
        <v>39038</v>
      </c>
      <c r="C1912" s="47">
        <v>139.93</v>
      </c>
      <c r="D1912" s="47">
        <v>140.43</v>
      </c>
      <c r="E1912" s="47">
        <v>139.72999999999999</v>
      </c>
      <c r="F1912" s="47">
        <v>140.41999999999999</v>
      </c>
      <c r="G1912" s="48">
        <v>56353800</v>
      </c>
      <c r="H1912" s="47">
        <v>120.01</v>
      </c>
      <c r="I1912" s="51">
        <f t="shared" si="218"/>
        <v>0.85465033471015539</v>
      </c>
      <c r="J1912" s="51">
        <f t="shared" ca="1" si="219"/>
        <v>1</v>
      </c>
      <c r="K1912" s="47">
        <f t="shared" si="220"/>
        <v>119.59</v>
      </c>
      <c r="L1912" s="47">
        <f t="shared" si="221"/>
        <v>120.02</v>
      </c>
      <c r="M1912" s="47">
        <f t="shared" si="222"/>
        <v>119.42</v>
      </c>
      <c r="N1912" s="47">
        <f t="shared" si="223"/>
        <v>120.01</v>
      </c>
      <c r="O1912" s="48">
        <f t="shared" ca="1" si="224"/>
        <v>56353800</v>
      </c>
    </row>
    <row r="1913" spans="1:15" x14ac:dyDescent="0.25">
      <c r="A1913">
        <v>1898</v>
      </c>
      <c r="B1913" s="85">
        <v>39037</v>
      </c>
      <c r="C1913" s="47">
        <v>140.44</v>
      </c>
      <c r="D1913" s="47">
        <v>140.68</v>
      </c>
      <c r="E1913" s="47">
        <v>139.49</v>
      </c>
      <c r="F1913" s="47">
        <v>140.38</v>
      </c>
      <c r="G1913" s="48">
        <v>76728800</v>
      </c>
      <c r="H1913" s="47">
        <v>119.98</v>
      </c>
      <c r="I1913" s="51">
        <f t="shared" si="218"/>
        <v>0.85468015386807239</v>
      </c>
      <c r="J1913" s="51">
        <f t="shared" ca="1" si="219"/>
        <v>1</v>
      </c>
      <c r="K1913" s="47">
        <f t="shared" si="220"/>
        <v>120.03</v>
      </c>
      <c r="L1913" s="47">
        <f t="shared" si="221"/>
        <v>120.24</v>
      </c>
      <c r="M1913" s="47">
        <f t="shared" si="222"/>
        <v>119.22</v>
      </c>
      <c r="N1913" s="47">
        <f t="shared" si="223"/>
        <v>119.98</v>
      </c>
      <c r="O1913" s="48">
        <f t="shared" ca="1" si="224"/>
        <v>76728800</v>
      </c>
    </row>
    <row r="1914" spans="1:15" x14ac:dyDescent="0.25">
      <c r="A1914">
        <v>1899</v>
      </c>
      <c r="B1914" s="85">
        <v>39036</v>
      </c>
      <c r="C1914" s="47">
        <v>139.57</v>
      </c>
      <c r="D1914" s="47">
        <v>140.44999999999999</v>
      </c>
      <c r="E1914" s="47">
        <v>139.53</v>
      </c>
      <c r="F1914" s="47">
        <v>140.02000000000001</v>
      </c>
      <c r="G1914" s="48">
        <v>76509600</v>
      </c>
      <c r="H1914" s="47">
        <v>119.67</v>
      </c>
      <c r="I1914" s="51">
        <f t="shared" si="218"/>
        <v>0.85466361948293101</v>
      </c>
      <c r="J1914" s="51">
        <f t="shared" ca="1" si="219"/>
        <v>1</v>
      </c>
      <c r="K1914" s="47">
        <f t="shared" si="220"/>
        <v>119.29</v>
      </c>
      <c r="L1914" s="47">
        <f t="shared" si="221"/>
        <v>120.04</v>
      </c>
      <c r="M1914" s="47">
        <f t="shared" si="222"/>
        <v>119.25</v>
      </c>
      <c r="N1914" s="47">
        <f t="shared" si="223"/>
        <v>119.67</v>
      </c>
      <c r="O1914" s="48">
        <f t="shared" ca="1" si="224"/>
        <v>76509600</v>
      </c>
    </row>
    <row r="1915" spans="1:15" x14ac:dyDescent="0.25">
      <c r="A1915">
        <v>1900</v>
      </c>
      <c r="B1915" s="85">
        <v>39035</v>
      </c>
      <c r="C1915" s="47">
        <v>138.97</v>
      </c>
      <c r="D1915" s="47">
        <v>139.74</v>
      </c>
      <c r="E1915" s="47">
        <v>138.12</v>
      </c>
      <c r="F1915" s="47">
        <v>139.62</v>
      </c>
      <c r="G1915" s="48">
        <v>96704000</v>
      </c>
      <c r="H1915" s="47">
        <v>119.33</v>
      </c>
      <c r="I1915" s="51">
        <f t="shared" si="218"/>
        <v>0.85467698037530437</v>
      </c>
      <c r="J1915" s="51">
        <f t="shared" ca="1" si="219"/>
        <v>1</v>
      </c>
      <c r="K1915" s="47">
        <f t="shared" si="220"/>
        <v>118.77</v>
      </c>
      <c r="L1915" s="47">
        <f t="shared" si="221"/>
        <v>119.43</v>
      </c>
      <c r="M1915" s="47">
        <f t="shared" si="222"/>
        <v>118.05</v>
      </c>
      <c r="N1915" s="47">
        <f t="shared" si="223"/>
        <v>119.33</v>
      </c>
      <c r="O1915" s="48">
        <f t="shared" ca="1" si="224"/>
        <v>96704000</v>
      </c>
    </row>
    <row r="1916" spans="1:15" x14ac:dyDescent="0.25">
      <c r="A1916">
        <v>1901</v>
      </c>
      <c r="B1916" s="85">
        <v>39034</v>
      </c>
      <c r="C1916" s="47">
        <v>138.18</v>
      </c>
      <c r="D1916" s="47">
        <v>139.04</v>
      </c>
      <c r="E1916" s="47">
        <v>138.07</v>
      </c>
      <c r="F1916" s="47">
        <v>138.58000000000001</v>
      </c>
      <c r="G1916" s="48">
        <v>59398200</v>
      </c>
      <c r="H1916" s="47">
        <v>118.44</v>
      </c>
      <c r="I1916" s="51">
        <f t="shared" si="218"/>
        <v>0.85466878337422414</v>
      </c>
      <c r="J1916" s="51">
        <f t="shared" ca="1" si="219"/>
        <v>1</v>
      </c>
      <c r="K1916" s="47">
        <f t="shared" si="220"/>
        <v>118.1</v>
      </c>
      <c r="L1916" s="47">
        <f t="shared" si="221"/>
        <v>118.83</v>
      </c>
      <c r="M1916" s="47">
        <f t="shared" si="222"/>
        <v>118</v>
      </c>
      <c r="N1916" s="47">
        <f t="shared" si="223"/>
        <v>118.44</v>
      </c>
      <c r="O1916" s="48">
        <f t="shared" ca="1" si="224"/>
        <v>59398200</v>
      </c>
    </row>
    <row r="1917" spans="1:15" x14ac:dyDescent="0.25">
      <c r="A1917">
        <v>1902</v>
      </c>
      <c r="B1917" s="85">
        <v>39031</v>
      </c>
      <c r="C1917" s="47">
        <v>138.13999999999999</v>
      </c>
      <c r="D1917" s="47">
        <v>138.34</v>
      </c>
      <c r="E1917" s="47">
        <v>137.72</v>
      </c>
      <c r="F1917" s="47">
        <v>138.24</v>
      </c>
      <c r="G1917" s="48">
        <v>48991500</v>
      </c>
      <c r="H1917" s="47">
        <v>118.15</v>
      </c>
      <c r="I1917" s="51">
        <f t="shared" si="218"/>
        <v>0.85467303240740744</v>
      </c>
      <c r="J1917" s="51">
        <f t="shared" ca="1" si="219"/>
        <v>1</v>
      </c>
      <c r="K1917" s="47">
        <f t="shared" si="220"/>
        <v>118.06</v>
      </c>
      <c r="L1917" s="47">
        <f t="shared" si="221"/>
        <v>118.24</v>
      </c>
      <c r="M1917" s="47">
        <f t="shared" si="222"/>
        <v>117.71</v>
      </c>
      <c r="N1917" s="47">
        <f t="shared" si="223"/>
        <v>118.15</v>
      </c>
      <c r="O1917" s="48">
        <f t="shared" ca="1" si="224"/>
        <v>48991500</v>
      </c>
    </row>
    <row r="1918" spans="1:15" x14ac:dyDescent="0.25">
      <c r="A1918">
        <v>1903</v>
      </c>
      <c r="B1918" s="85">
        <v>39030</v>
      </c>
      <c r="C1918" s="47">
        <v>139.01</v>
      </c>
      <c r="D1918" s="47">
        <v>139.13999999999999</v>
      </c>
      <c r="E1918" s="47">
        <v>137.9</v>
      </c>
      <c r="F1918" s="47">
        <v>138.18</v>
      </c>
      <c r="G1918" s="48">
        <v>95916300</v>
      </c>
      <c r="H1918" s="47">
        <v>118.1</v>
      </c>
      <c r="I1918" s="51">
        <f t="shared" si="218"/>
        <v>0.85468229845129529</v>
      </c>
      <c r="J1918" s="51">
        <f t="shared" ca="1" si="219"/>
        <v>1</v>
      </c>
      <c r="K1918" s="47">
        <f t="shared" si="220"/>
        <v>118.81</v>
      </c>
      <c r="L1918" s="47">
        <f t="shared" si="221"/>
        <v>118.92</v>
      </c>
      <c r="M1918" s="47">
        <f t="shared" si="222"/>
        <v>117.86</v>
      </c>
      <c r="N1918" s="47">
        <f t="shared" si="223"/>
        <v>118.1</v>
      </c>
      <c r="O1918" s="48">
        <f t="shared" ca="1" si="224"/>
        <v>95916300</v>
      </c>
    </row>
    <row r="1919" spans="1:15" x14ac:dyDescent="0.25">
      <c r="A1919">
        <v>1904</v>
      </c>
      <c r="B1919" s="85">
        <v>39029</v>
      </c>
      <c r="C1919" s="47">
        <v>138</v>
      </c>
      <c r="D1919" s="47">
        <v>139.05000000000001</v>
      </c>
      <c r="E1919" s="47">
        <v>136.86000000000001</v>
      </c>
      <c r="F1919" s="47">
        <v>138.91</v>
      </c>
      <c r="G1919" s="48">
        <v>87517800</v>
      </c>
      <c r="H1919" s="47">
        <v>118.72</v>
      </c>
      <c r="I1919" s="51">
        <f t="shared" si="218"/>
        <v>0.85465409257792813</v>
      </c>
      <c r="J1919" s="51">
        <f t="shared" ca="1" si="219"/>
        <v>1</v>
      </c>
      <c r="K1919" s="47">
        <f t="shared" si="220"/>
        <v>117.94</v>
      </c>
      <c r="L1919" s="47">
        <f t="shared" si="221"/>
        <v>118.84</v>
      </c>
      <c r="M1919" s="47">
        <f t="shared" si="222"/>
        <v>116.97</v>
      </c>
      <c r="N1919" s="47">
        <f t="shared" si="223"/>
        <v>118.72</v>
      </c>
      <c r="O1919" s="48">
        <f t="shared" ca="1" si="224"/>
        <v>87517800</v>
      </c>
    </row>
    <row r="1920" spans="1:15" x14ac:dyDescent="0.25">
      <c r="A1920">
        <v>1905</v>
      </c>
      <c r="B1920" s="85">
        <v>39028</v>
      </c>
      <c r="C1920" s="47">
        <v>138.19999999999999</v>
      </c>
      <c r="D1920" s="47">
        <v>138.97999999999999</v>
      </c>
      <c r="E1920" s="47">
        <v>138</v>
      </c>
      <c r="F1920" s="47">
        <v>138.61000000000001</v>
      </c>
      <c r="G1920" s="48">
        <v>63318900</v>
      </c>
      <c r="H1920" s="47">
        <v>118.47</v>
      </c>
      <c r="I1920" s="51">
        <f t="shared" si="218"/>
        <v>0.85470023807806061</v>
      </c>
      <c r="J1920" s="51">
        <f t="shared" ca="1" si="219"/>
        <v>1</v>
      </c>
      <c r="K1920" s="47">
        <f t="shared" si="220"/>
        <v>118.12</v>
      </c>
      <c r="L1920" s="47">
        <f t="shared" si="221"/>
        <v>118.79</v>
      </c>
      <c r="M1920" s="47">
        <f t="shared" si="222"/>
        <v>117.95</v>
      </c>
      <c r="N1920" s="47">
        <f t="shared" si="223"/>
        <v>118.47</v>
      </c>
      <c r="O1920" s="48">
        <f t="shared" ca="1" si="224"/>
        <v>63318900</v>
      </c>
    </row>
    <row r="1921" spans="1:15" x14ac:dyDescent="0.25">
      <c r="A1921">
        <v>1906</v>
      </c>
      <c r="B1921" s="85">
        <v>39027</v>
      </c>
      <c r="C1921" s="47">
        <v>136.96</v>
      </c>
      <c r="D1921" s="47">
        <v>138.28</v>
      </c>
      <c r="E1921" s="47">
        <v>136.94999999999999</v>
      </c>
      <c r="F1921" s="47">
        <v>138.08000000000001</v>
      </c>
      <c r="G1921" s="48">
        <v>63303300</v>
      </c>
      <c r="H1921" s="47">
        <v>118.01</v>
      </c>
      <c r="I1921" s="51">
        <f t="shared" si="218"/>
        <v>0.85464947856315177</v>
      </c>
      <c r="J1921" s="51">
        <f t="shared" ca="1" si="219"/>
        <v>1</v>
      </c>
      <c r="K1921" s="47">
        <f t="shared" si="220"/>
        <v>117.05</v>
      </c>
      <c r="L1921" s="47">
        <f t="shared" si="221"/>
        <v>118.18</v>
      </c>
      <c r="M1921" s="47">
        <f t="shared" si="222"/>
        <v>117.04</v>
      </c>
      <c r="N1921" s="47">
        <f t="shared" si="223"/>
        <v>118.01</v>
      </c>
      <c r="O1921" s="48">
        <f t="shared" ca="1" si="224"/>
        <v>63303300</v>
      </c>
    </row>
    <row r="1922" spans="1:15" x14ac:dyDescent="0.25">
      <c r="A1922">
        <v>1907</v>
      </c>
      <c r="B1922" s="85">
        <v>39024</v>
      </c>
      <c r="C1922" s="47">
        <v>137.27000000000001</v>
      </c>
      <c r="D1922" s="47">
        <v>137.38999999999999</v>
      </c>
      <c r="E1922" s="47">
        <v>135.62</v>
      </c>
      <c r="F1922" s="47">
        <v>136.54</v>
      </c>
      <c r="G1922" s="48">
        <v>71346400</v>
      </c>
      <c r="H1922" s="47">
        <v>116.7</v>
      </c>
      <c r="I1922" s="51">
        <f t="shared" si="218"/>
        <v>0.85469459499047906</v>
      </c>
      <c r="J1922" s="51">
        <f t="shared" ca="1" si="219"/>
        <v>1</v>
      </c>
      <c r="K1922" s="47">
        <f t="shared" si="220"/>
        <v>117.32</v>
      </c>
      <c r="L1922" s="47">
        <f t="shared" si="221"/>
        <v>117.43</v>
      </c>
      <c r="M1922" s="47">
        <f t="shared" si="222"/>
        <v>115.91</v>
      </c>
      <c r="N1922" s="47">
        <f t="shared" si="223"/>
        <v>116.7</v>
      </c>
      <c r="O1922" s="48">
        <f t="shared" ca="1" si="224"/>
        <v>71346400</v>
      </c>
    </row>
    <row r="1923" spans="1:15" x14ac:dyDescent="0.25">
      <c r="A1923">
        <v>1908</v>
      </c>
      <c r="B1923" s="85">
        <v>39023</v>
      </c>
      <c r="C1923" s="47">
        <v>136.51</v>
      </c>
      <c r="D1923" s="47">
        <v>137.01</v>
      </c>
      <c r="E1923" s="47">
        <v>136.36000000000001</v>
      </c>
      <c r="F1923" s="47">
        <v>136.78</v>
      </c>
      <c r="G1923" s="48">
        <v>60693100</v>
      </c>
      <c r="H1923" s="47">
        <v>116.9</v>
      </c>
      <c r="I1923" s="51">
        <f t="shared" si="218"/>
        <v>0.85465711361310137</v>
      </c>
      <c r="J1923" s="51">
        <f t="shared" ca="1" si="219"/>
        <v>1</v>
      </c>
      <c r="K1923" s="47">
        <f t="shared" si="220"/>
        <v>116.67</v>
      </c>
      <c r="L1923" s="47">
        <f t="shared" si="221"/>
        <v>117.1</v>
      </c>
      <c r="M1923" s="47">
        <f t="shared" si="222"/>
        <v>116.54</v>
      </c>
      <c r="N1923" s="47">
        <f t="shared" si="223"/>
        <v>116.9</v>
      </c>
      <c r="O1923" s="48">
        <f t="shared" ca="1" si="224"/>
        <v>60693100</v>
      </c>
    </row>
    <row r="1924" spans="1:15" x14ac:dyDescent="0.25">
      <c r="A1924">
        <v>1909</v>
      </c>
      <c r="B1924" s="85">
        <v>39022</v>
      </c>
      <c r="C1924" s="47">
        <v>138.22</v>
      </c>
      <c r="D1924" s="47">
        <v>138.31</v>
      </c>
      <c r="E1924" s="47">
        <v>136.72</v>
      </c>
      <c r="F1924" s="47">
        <v>136.86000000000001</v>
      </c>
      <c r="G1924" s="48">
        <v>83005600</v>
      </c>
      <c r="H1924" s="47">
        <v>116.97</v>
      </c>
      <c r="I1924" s="51">
        <f t="shared" si="218"/>
        <v>0.85466900482244623</v>
      </c>
      <c r="J1924" s="51">
        <f t="shared" ca="1" si="219"/>
        <v>1</v>
      </c>
      <c r="K1924" s="47">
        <f t="shared" si="220"/>
        <v>118.13</v>
      </c>
      <c r="L1924" s="47">
        <f t="shared" si="221"/>
        <v>118.21</v>
      </c>
      <c r="M1924" s="47">
        <f t="shared" si="222"/>
        <v>116.85</v>
      </c>
      <c r="N1924" s="47">
        <f t="shared" si="223"/>
        <v>116.97</v>
      </c>
      <c r="O1924" s="48">
        <f t="shared" ca="1" si="224"/>
        <v>83005600</v>
      </c>
    </row>
    <row r="1925" spans="1:15" x14ac:dyDescent="0.25">
      <c r="A1925">
        <v>1910</v>
      </c>
      <c r="B1925" s="85">
        <v>39021</v>
      </c>
      <c r="C1925" s="47">
        <v>138.07</v>
      </c>
      <c r="D1925" s="47">
        <v>138.26</v>
      </c>
      <c r="E1925" s="47">
        <v>137.25</v>
      </c>
      <c r="F1925" s="47">
        <v>137.79</v>
      </c>
      <c r="G1925" s="48">
        <v>71274100</v>
      </c>
      <c r="H1925" s="47">
        <v>117.76</v>
      </c>
      <c r="I1925" s="51">
        <f t="shared" si="218"/>
        <v>0.85463386312504541</v>
      </c>
      <c r="J1925" s="51">
        <f t="shared" ca="1" si="219"/>
        <v>1</v>
      </c>
      <c r="K1925" s="47">
        <f t="shared" si="220"/>
        <v>118</v>
      </c>
      <c r="L1925" s="47">
        <f t="shared" si="221"/>
        <v>118.16</v>
      </c>
      <c r="M1925" s="47">
        <f t="shared" si="222"/>
        <v>117.3</v>
      </c>
      <c r="N1925" s="47">
        <f t="shared" si="223"/>
        <v>117.76</v>
      </c>
      <c r="O1925" s="48">
        <f t="shared" ca="1" si="224"/>
        <v>71274100</v>
      </c>
    </row>
    <row r="1926" spans="1:15" x14ac:dyDescent="0.25">
      <c r="A1926">
        <v>1911</v>
      </c>
      <c r="B1926" s="85">
        <v>39020</v>
      </c>
      <c r="C1926" s="47">
        <v>137.66</v>
      </c>
      <c r="D1926" s="47">
        <v>138.19999999999999</v>
      </c>
      <c r="E1926" s="47">
        <v>137.4</v>
      </c>
      <c r="F1926" s="47">
        <v>137.81</v>
      </c>
      <c r="G1926" s="48">
        <v>49717800</v>
      </c>
      <c r="H1926" s="47">
        <v>117.78</v>
      </c>
      <c r="I1926" s="51">
        <f t="shared" si="218"/>
        <v>0.85465495972716055</v>
      </c>
      <c r="J1926" s="51">
        <f t="shared" ca="1" si="219"/>
        <v>1</v>
      </c>
      <c r="K1926" s="47">
        <f t="shared" si="220"/>
        <v>117.65</v>
      </c>
      <c r="L1926" s="47">
        <f t="shared" si="221"/>
        <v>118.11</v>
      </c>
      <c r="M1926" s="47">
        <f t="shared" si="222"/>
        <v>117.43</v>
      </c>
      <c r="N1926" s="47">
        <f t="shared" si="223"/>
        <v>117.78</v>
      </c>
      <c r="O1926" s="48">
        <f t="shared" ca="1" si="224"/>
        <v>49717800</v>
      </c>
    </row>
    <row r="1927" spans="1:15" x14ac:dyDescent="0.25">
      <c r="A1927">
        <v>1912</v>
      </c>
      <c r="B1927" s="85">
        <v>39017</v>
      </c>
      <c r="C1927" s="47">
        <v>138.61000000000001</v>
      </c>
      <c r="D1927" s="47">
        <v>138.75</v>
      </c>
      <c r="E1927" s="47">
        <v>137.63</v>
      </c>
      <c r="F1927" s="47">
        <v>137.91</v>
      </c>
      <c r="G1927" s="48">
        <v>80238000</v>
      </c>
      <c r="H1927" s="47">
        <v>117.87</v>
      </c>
      <c r="I1927" s="51">
        <f t="shared" si="218"/>
        <v>0.85468783989558417</v>
      </c>
      <c r="J1927" s="51">
        <f t="shared" ca="1" si="219"/>
        <v>1</v>
      </c>
      <c r="K1927" s="47">
        <f t="shared" si="220"/>
        <v>118.47</v>
      </c>
      <c r="L1927" s="47">
        <f t="shared" si="221"/>
        <v>118.59</v>
      </c>
      <c r="M1927" s="47">
        <f t="shared" si="222"/>
        <v>117.63</v>
      </c>
      <c r="N1927" s="47">
        <f t="shared" si="223"/>
        <v>117.87</v>
      </c>
      <c r="O1927" s="48">
        <f t="shared" ca="1" si="224"/>
        <v>80238000</v>
      </c>
    </row>
    <row r="1928" spans="1:15" x14ac:dyDescent="0.25">
      <c r="A1928">
        <v>1913</v>
      </c>
      <c r="B1928" s="85">
        <v>39016</v>
      </c>
      <c r="C1928" s="47">
        <v>138.66</v>
      </c>
      <c r="D1928" s="47">
        <v>139</v>
      </c>
      <c r="E1928" s="47">
        <v>137.97999999999999</v>
      </c>
      <c r="F1928" s="47">
        <v>138.78</v>
      </c>
      <c r="G1928" s="48">
        <v>66843700</v>
      </c>
      <c r="H1928" s="47">
        <v>118.61</v>
      </c>
      <c r="I1928" s="51">
        <f t="shared" si="218"/>
        <v>0.85466205505116011</v>
      </c>
      <c r="J1928" s="51">
        <f t="shared" ca="1" si="219"/>
        <v>1</v>
      </c>
      <c r="K1928" s="47">
        <f t="shared" si="220"/>
        <v>118.51</v>
      </c>
      <c r="L1928" s="47">
        <f t="shared" si="221"/>
        <v>118.8</v>
      </c>
      <c r="M1928" s="47">
        <f t="shared" si="222"/>
        <v>117.93</v>
      </c>
      <c r="N1928" s="47">
        <f t="shared" si="223"/>
        <v>118.61</v>
      </c>
      <c r="O1928" s="48">
        <f t="shared" ca="1" si="224"/>
        <v>66843700</v>
      </c>
    </row>
    <row r="1929" spans="1:15" x14ac:dyDescent="0.25">
      <c r="A1929">
        <v>1914</v>
      </c>
      <c r="B1929" s="85">
        <v>39015</v>
      </c>
      <c r="C1929" s="47">
        <v>137.74</v>
      </c>
      <c r="D1929" s="47">
        <v>138.41</v>
      </c>
      <c r="E1929" s="47">
        <v>137.51</v>
      </c>
      <c r="F1929" s="47">
        <v>138.35</v>
      </c>
      <c r="G1929" s="48">
        <v>78105400</v>
      </c>
      <c r="H1929" s="47">
        <v>118.24</v>
      </c>
      <c r="I1929" s="51">
        <f t="shared" si="218"/>
        <v>0.85464401879291652</v>
      </c>
      <c r="J1929" s="51">
        <f t="shared" ca="1" si="219"/>
        <v>1</v>
      </c>
      <c r="K1929" s="47">
        <f t="shared" si="220"/>
        <v>117.72</v>
      </c>
      <c r="L1929" s="47">
        <f t="shared" si="221"/>
        <v>118.29</v>
      </c>
      <c r="M1929" s="47">
        <f t="shared" si="222"/>
        <v>117.52</v>
      </c>
      <c r="N1929" s="47">
        <f t="shared" si="223"/>
        <v>118.24</v>
      </c>
      <c r="O1929" s="48">
        <f t="shared" ca="1" si="224"/>
        <v>78105400</v>
      </c>
    </row>
    <row r="1930" spans="1:15" x14ac:dyDescent="0.25">
      <c r="A1930">
        <v>1915</v>
      </c>
      <c r="B1930" s="85">
        <v>39014</v>
      </c>
      <c r="C1930" s="47">
        <v>137.28</v>
      </c>
      <c r="D1930" s="47">
        <v>137.93</v>
      </c>
      <c r="E1930" s="47">
        <v>137.22</v>
      </c>
      <c r="F1930" s="47">
        <v>137.88</v>
      </c>
      <c r="G1930" s="48">
        <v>53234900</v>
      </c>
      <c r="H1930" s="47">
        <v>117.84</v>
      </c>
      <c r="I1930" s="51">
        <f t="shared" si="218"/>
        <v>0.85465622280243692</v>
      </c>
      <c r="J1930" s="51">
        <f t="shared" ca="1" si="219"/>
        <v>1</v>
      </c>
      <c r="K1930" s="47">
        <f t="shared" si="220"/>
        <v>117.33</v>
      </c>
      <c r="L1930" s="47">
        <f t="shared" si="221"/>
        <v>117.88</v>
      </c>
      <c r="M1930" s="47">
        <f t="shared" si="222"/>
        <v>117.28</v>
      </c>
      <c r="N1930" s="47">
        <f t="shared" si="223"/>
        <v>117.84</v>
      </c>
      <c r="O1930" s="48">
        <f t="shared" ca="1" si="224"/>
        <v>53234900</v>
      </c>
    </row>
    <row r="1931" spans="1:15" x14ac:dyDescent="0.25">
      <c r="A1931">
        <v>1916</v>
      </c>
      <c r="B1931" s="85">
        <v>39013</v>
      </c>
      <c r="C1931" s="47">
        <v>136.56</v>
      </c>
      <c r="D1931" s="47">
        <v>137.80000000000001</v>
      </c>
      <c r="E1931" s="47">
        <v>136.38999999999999</v>
      </c>
      <c r="F1931" s="47">
        <v>137.47</v>
      </c>
      <c r="G1931" s="48">
        <v>66219900</v>
      </c>
      <c r="H1931" s="47">
        <v>117.49</v>
      </c>
      <c r="I1931" s="51">
        <f t="shared" si="218"/>
        <v>0.8546591983705536</v>
      </c>
      <c r="J1931" s="51">
        <f t="shared" ca="1" si="219"/>
        <v>1</v>
      </c>
      <c r="K1931" s="47">
        <f t="shared" si="220"/>
        <v>116.71</v>
      </c>
      <c r="L1931" s="47">
        <f t="shared" si="221"/>
        <v>117.77</v>
      </c>
      <c r="M1931" s="47">
        <f t="shared" si="222"/>
        <v>116.57</v>
      </c>
      <c r="N1931" s="47">
        <f t="shared" si="223"/>
        <v>117.49</v>
      </c>
      <c r="O1931" s="48">
        <f t="shared" ca="1" si="224"/>
        <v>66219900</v>
      </c>
    </row>
    <row r="1932" spans="1:15" x14ac:dyDescent="0.25">
      <c r="A1932">
        <v>1917</v>
      </c>
      <c r="B1932" s="85">
        <v>39010</v>
      </c>
      <c r="C1932" s="47">
        <v>136.84</v>
      </c>
      <c r="D1932" s="47">
        <v>136.94999999999999</v>
      </c>
      <c r="E1932" s="47">
        <v>136.33000000000001</v>
      </c>
      <c r="F1932" s="47">
        <v>136.84</v>
      </c>
      <c r="G1932" s="48">
        <v>48094500</v>
      </c>
      <c r="H1932" s="47">
        <v>116.95</v>
      </c>
      <c r="I1932" s="51">
        <f t="shared" si="218"/>
        <v>0.854647763811751</v>
      </c>
      <c r="J1932" s="51">
        <f t="shared" ca="1" si="219"/>
        <v>1</v>
      </c>
      <c r="K1932" s="47">
        <f t="shared" si="220"/>
        <v>116.95</v>
      </c>
      <c r="L1932" s="47">
        <f t="shared" si="221"/>
        <v>117.04</v>
      </c>
      <c r="M1932" s="47">
        <f t="shared" si="222"/>
        <v>116.51</v>
      </c>
      <c r="N1932" s="47">
        <f t="shared" si="223"/>
        <v>116.95</v>
      </c>
      <c r="O1932" s="48">
        <f t="shared" ca="1" si="224"/>
        <v>48094500</v>
      </c>
    </row>
    <row r="1933" spans="1:15" x14ac:dyDescent="0.25">
      <c r="A1933">
        <v>1918</v>
      </c>
      <c r="B1933" s="85">
        <v>39009</v>
      </c>
      <c r="C1933" s="47">
        <v>136.38999999999999</v>
      </c>
      <c r="D1933" s="47">
        <v>136.88</v>
      </c>
      <c r="E1933" s="47">
        <v>136.22999999999999</v>
      </c>
      <c r="F1933" s="47">
        <v>136.81</v>
      </c>
      <c r="G1933" s="48">
        <v>64063200</v>
      </c>
      <c r="H1933" s="47">
        <v>116.93</v>
      </c>
      <c r="I1933" s="51">
        <f t="shared" si="218"/>
        <v>0.85468898472333898</v>
      </c>
      <c r="J1933" s="51">
        <f t="shared" ca="1" si="219"/>
        <v>1</v>
      </c>
      <c r="K1933" s="47">
        <f t="shared" si="220"/>
        <v>116.57</v>
      </c>
      <c r="L1933" s="47">
        <f t="shared" si="221"/>
        <v>116.99</v>
      </c>
      <c r="M1933" s="47">
        <f t="shared" si="222"/>
        <v>116.43</v>
      </c>
      <c r="N1933" s="47">
        <f t="shared" si="223"/>
        <v>116.93</v>
      </c>
      <c r="O1933" s="48">
        <f t="shared" ca="1" si="224"/>
        <v>64063200</v>
      </c>
    </row>
    <row r="1934" spans="1:15" x14ac:dyDescent="0.25">
      <c r="A1934">
        <v>1919</v>
      </c>
      <c r="B1934" s="85">
        <v>39008</v>
      </c>
      <c r="C1934" s="47">
        <v>137.04</v>
      </c>
      <c r="D1934" s="47">
        <v>137.37</v>
      </c>
      <c r="E1934" s="47">
        <v>136.1</v>
      </c>
      <c r="F1934" s="47">
        <v>136.59</v>
      </c>
      <c r="G1934" s="48">
        <v>86848600</v>
      </c>
      <c r="H1934" s="47">
        <v>116.74</v>
      </c>
      <c r="I1934" s="51">
        <f t="shared" si="218"/>
        <v>0.85467457354125476</v>
      </c>
      <c r="J1934" s="51">
        <f t="shared" ca="1" si="219"/>
        <v>1</v>
      </c>
      <c r="K1934" s="47">
        <f t="shared" si="220"/>
        <v>117.12</v>
      </c>
      <c r="L1934" s="47">
        <f t="shared" si="221"/>
        <v>117.41</v>
      </c>
      <c r="M1934" s="47">
        <f t="shared" si="222"/>
        <v>116.32</v>
      </c>
      <c r="N1934" s="47">
        <f t="shared" si="223"/>
        <v>116.74</v>
      </c>
      <c r="O1934" s="48">
        <f t="shared" ca="1" si="224"/>
        <v>86848600</v>
      </c>
    </row>
    <row r="1935" spans="1:15" x14ac:dyDescent="0.25">
      <c r="A1935">
        <v>1920</v>
      </c>
      <c r="B1935" s="85">
        <v>39007</v>
      </c>
      <c r="C1935" s="47">
        <v>136.47</v>
      </c>
      <c r="D1935" s="47">
        <v>136.69999999999999</v>
      </c>
      <c r="E1935" s="47">
        <v>135.66999999999999</v>
      </c>
      <c r="F1935" s="47">
        <v>136.41</v>
      </c>
      <c r="G1935" s="48">
        <v>90500600</v>
      </c>
      <c r="H1935" s="47">
        <v>116.59</v>
      </c>
      <c r="I1935" s="51">
        <f t="shared" si="218"/>
        <v>0.85470273440363609</v>
      </c>
      <c r="J1935" s="51">
        <f t="shared" ca="1" si="219"/>
        <v>1</v>
      </c>
      <c r="K1935" s="47">
        <f t="shared" si="220"/>
        <v>116.64</v>
      </c>
      <c r="L1935" s="47">
        <f t="shared" si="221"/>
        <v>116.84</v>
      </c>
      <c r="M1935" s="47">
        <f t="shared" si="222"/>
        <v>115.96</v>
      </c>
      <c r="N1935" s="47">
        <f t="shared" si="223"/>
        <v>116.59</v>
      </c>
      <c r="O1935" s="48">
        <f t="shared" ca="1" si="224"/>
        <v>90500600</v>
      </c>
    </row>
    <row r="1936" spans="1:15" x14ac:dyDescent="0.25">
      <c r="A1936">
        <v>1921</v>
      </c>
      <c r="B1936" s="85">
        <v>39006</v>
      </c>
      <c r="C1936" s="47">
        <v>136.52000000000001</v>
      </c>
      <c r="D1936" s="47">
        <v>137.05000000000001</v>
      </c>
      <c r="E1936" s="47">
        <v>136.41999999999999</v>
      </c>
      <c r="F1936" s="47">
        <v>136.84</v>
      </c>
      <c r="G1936" s="48">
        <v>42273000</v>
      </c>
      <c r="H1936" s="47">
        <v>116.95</v>
      </c>
      <c r="I1936" s="51">
        <f t="shared" si="218"/>
        <v>0.854647763811751</v>
      </c>
      <c r="J1936" s="51">
        <f t="shared" ca="1" si="219"/>
        <v>1</v>
      </c>
      <c r="K1936" s="47">
        <f t="shared" si="220"/>
        <v>116.68</v>
      </c>
      <c r="L1936" s="47">
        <f t="shared" si="221"/>
        <v>117.13</v>
      </c>
      <c r="M1936" s="47">
        <f t="shared" si="222"/>
        <v>116.59</v>
      </c>
      <c r="N1936" s="47">
        <f t="shared" si="223"/>
        <v>116.95</v>
      </c>
      <c r="O1936" s="48">
        <f t="shared" ca="1" si="224"/>
        <v>42273000</v>
      </c>
    </row>
    <row r="1937" spans="1:15" x14ac:dyDescent="0.25">
      <c r="A1937">
        <v>1922</v>
      </c>
      <c r="B1937" s="85">
        <v>39003</v>
      </c>
      <c r="C1937" s="47">
        <v>136.16</v>
      </c>
      <c r="D1937" s="47">
        <v>136.71</v>
      </c>
      <c r="E1937" s="47">
        <v>136.04</v>
      </c>
      <c r="F1937" s="47">
        <v>136.63</v>
      </c>
      <c r="G1937" s="48">
        <v>53944000</v>
      </c>
      <c r="H1937" s="47">
        <v>116.77</v>
      </c>
      <c r="I1937" s="51">
        <f t="shared" ref="I1937:I2000" si="225">H1937/F1937</f>
        <v>0.85464392885896212</v>
      </c>
      <c r="J1937" s="51">
        <f t="shared" ref="J1937:J2000" ca="1" si="226">INDEX(OFFSET($T$15,0,0,$S$13+1,1),MATCH(B1937,OFFSET($Q$15,0,0,$S$13+1,1),-1))</f>
        <v>1</v>
      </c>
      <c r="K1937" s="47">
        <f t="shared" ref="K1937:K2000" si="227">ROUND($I1937*C1937,2)</f>
        <v>116.37</v>
      </c>
      <c r="L1937" s="47">
        <f t="shared" ref="L1937:L2000" si="228">ROUND($I1937*D1937,2)</f>
        <v>116.84</v>
      </c>
      <c r="M1937" s="47">
        <f t="shared" ref="M1937:M2000" si="229">ROUND($I1937*E1937,2)</f>
        <v>116.27</v>
      </c>
      <c r="N1937" s="47">
        <f t="shared" ref="N1937:N2000" si="230">ROUND($I1937*F1937,2)</f>
        <v>116.77</v>
      </c>
      <c r="O1937" s="48">
        <f t="shared" ref="O1937:O2000" ca="1" si="231">G1937*J1937</f>
        <v>53944000</v>
      </c>
    </row>
    <row r="1938" spans="1:15" x14ac:dyDescent="0.25">
      <c r="A1938">
        <v>1923</v>
      </c>
      <c r="B1938" s="85">
        <v>39002</v>
      </c>
      <c r="C1938" s="47">
        <v>135.44999999999999</v>
      </c>
      <c r="D1938" s="47">
        <v>136.38999999999999</v>
      </c>
      <c r="E1938" s="47">
        <v>135.4</v>
      </c>
      <c r="F1938" s="47">
        <v>136.28</v>
      </c>
      <c r="G1938" s="48">
        <v>59158600</v>
      </c>
      <c r="H1938" s="47">
        <v>116.47</v>
      </c>
      <c r="I1938" s="51">
        <f t="shared" si="225"/>
        <v>0.85463751100675078</v>
      </c>
      <c r="J1938" s="51">
        <f t="shared" ca="1" si="226"/>
        <v>1</v>
      </c>
      <c r="K1938" s="47">
        <f t="shared" si="227"/>
        <v>115.76</v>
      </c>
      <c r="L1938" s="47">
        <f t="shared" si="228"/>
        <v>116.56</v>
      </c>
      <c r="M1938" s="47">
        <f t="shared" si="229"/>
        <v>115.72</v>
      </c>
      <c r="N1938" s="47">
        <f t="shared" si="230"/>
        <v>116.47</v>
      </c>
      <c r="O1938" s="48">
        <f t="shared" ca="1" si="231"/>
        <v>59158600</v>
      </c>
    </row>
    <row r="1939" spans="1:15" x14ac:dyDescent="0.25">
      <c r="A1939">
        <v>1924</v>
      </c>
      <c r="B1939" s="85">
        <v>39001</v>
      </c>
      <c r="C1939" s="47">
        <v>134.84</v>
      </c>
      <c r="D1939" s="47">
        <v>135.43</v>
      </c>
      <c r="E1939" s="47">
        <v>134.30000000000001</v>
      </c>
      <c r="F1939" s="47">
        <v>135.11000000000001</v>
      </c>
      <c r="G1939" s="48">
        <v>104071800</v>
      </c>
      <c r="H1939" s="47">
        <v>115.47</v>
      </c>
      <c r="I1939" s="51">
        <f t="shared" si="225"/>
        <v>0.8546369624750203</v>
      </c>
      <c r="J1939" s="51">
        <f t="shared" ca="1" si="226"/>
        <v>1</v>
      </c>
      <c r="K1939" s="47">
        <f t="shared" si="227"/>
        <v>115.24</v>
      </c>
      <c r="L1939" s="47">
        <f t="shared" si="228"/>
        <v>115.74</v>
      </c>
      <c r="M1939" s="47">
        <f t="shared" si="229"/>
        <v>114.78</v>
      </c>
      <c r="N1939" s="47">
        <f t="shared" si="230"/>
        <v>115.47</v>
      </c>
      <c r="O1939" s="48">
        <f t="shared" ca="1" si="231"/>
        <v>104071800</v>
      </c>
    </row>
    <row r="1940" spans="1:15" x14ac:dyDescent="0.25">
      <c r="A1940">
        <v>1925</v>
      </c>
      <c r="B1940" s="85">
        <v>39000</v>
      </c>
      <c r="C1940" s="47">
        <v>135.1</v>
      </c>
      <c r="D1940" s="47">
        <v>135.44999999999999</v>
      </c>
      <c r="E1940" s="47">
        <v>134.84</v>
      </c>
      <c r="F1940" s="47">
        <v>135.27000000000001</v>
      </c>
      <c r="G1940" s="48">
        <v>56403700</v>
      </c>
      <c r="H1940" s="47">
        <v>115.61</v>
      </c>
      <c r="I1940" s="51">
        <f t="shared" si="225"/>
        <v>0.85466104827382261</v>
      </c>
      <c r="J1940" s="51">
        <f t="shared" ca="1" si="226"/>
        <v>1</v>
      </c>
      <c r="K1940" s="47">
        <f t="shared" si="227"/>
        <v>115.46</v>
      </c>
      <c r="L1940" s="47">
        <f t="shared" si="228"/>
        <v>115.76</v>
      </c>
      <c r="M1940" s="47">
        <f t="shared" si="229"/>
        <v>115.24</v>
      </c>
      <c r="N1940" s="47">
        <f t="shared" si="230"/>
        <v>115.61</v>
      </c>
      <c r="O1940" s="48">
        <f t="shared" ca="1" si="231"/>
        <v>56403700</v>
      </c>
    </row>
    <row r="1941" spans="1:15" x14ac:dyDescent="0.25">
      <c r="A1941">
        <v>1926</v>
      </c>
      <c r="B1941" s="85">
        <v>38999</v>
      </c>
      <c r="C1941" s="47">
        <v>134.85</v>
      </c>
      <c r="D1941" s="47">
        <v>135.30000000000001</v>
      </c>
      <c r="E1941" s="47">
        <v>134.63999999999999</v>
      </c>
      <c r="F1941" s="47">
        <v>135.09</v>
      </c>
      <c r="G1941" s="48">
        <v>41176800</v>
      </c>
      <c r="H1941" s="47">
        <v>115.46</v>
      </c>
      <c r="I1941" s="51">
        <f t="shared" si="225"/>
        <v>0.85468946628173803</v>
      </c>
      <c r="J1941" s="51">
        <f t="shared" ca="1" si="226"/>
        <v>1</v>
      </c>
      <c r="K1941" s="47">
        <f t="shared" si="227"/>
        <v>115.25</v>
      </c>
      <c r="L1941" s="47">
        <f t="shared" si="228"/>
        <v>115.64</v>
      </c>
      <c r="M1941" s="47">
        <f t="shared" si="229"/>
        <v>115.08</v>
      </c>
      <c r="N1941" s="47">
        <f t="shared" si="230"/>
        <v>115.46</v>
      </c>
      <c r="O1941" s="48">
        <f t="shared" ca="1" si="231"/>
        <v>41176800</v>
      </c>
    </row>
    <row r="1942" spans="1:15" x14ac:dyDescent="0.25">
      <c r="A1942">
        <v>1927</v>
      </c>
      <c r="B1942" s="85">
        <v>38996</v>
      </c>
      <c r="C1942" s="47">
        <v>134.94999999999999</v>
      </c>
      <c r="D1942" s="47">
        <v>135.1</v>
      </c>
      <c r="E1942" s="47">
        <v>134.4</v>
      </c>
      <c r="F1942" s="47">
        <v>135.01</v>
      </c>
      <c r="G1942" s="48">
        <v>64983600</v>
      </c>
      <c r="H1942" s="47">
        <v>115.39</v>
      </c>
      <c r="I1942" s="51">
        <f t="shared" si="225"/>
        <v>0.85467743130138518</v>
      </c>
      <c r="J1942" s="51">
        <f t="shared" ca="1" si="226"/>
        <v>1</v>
      </c>
      <c r="K1942" s="47">
        <f t="shared" si="227"/>
        <v>115.34</v>
      </c>
      <c r="L1942" s="47">
        <f t="shared" si="228"/>
        <v>115.47</v>
      </c>
      <c r="M1942" s="47">
        <f t="shared" si="229"/>
        <v>114.87</v>
      </c>
      <c r="N1942" s="47">
        <f t="shared" si="230"/>
        <v>115.39</v>
      </c>
      <c r="O1942" s="48">
        <f t="shared" ca="1" si="231"/>
        <v>64983600</v>
      </c>
    </row>
    <row r="1943" spans="1:15" x14ac:dyDescent="0.25">
      <c r="A1943">
        <v>1928</v>
      </c>
      <c r="B1943" s="85">
        <v>38995</v>
      </c>
      <c r="C1943" s="47">
        <v>134.91999999999999</v>
      </c>
      <c r="D1943" s="47">
        <v>135.41</v>
      </c>
      <c r="E1943" s="47">
        <v>134.75</v>
      </c>
      <c r="F1943" s="47">
        <v>135.18</v>
      </c>
      <c r="G1943" s="48">
        <v>60505900</v>
      </c>
      <c r="H1943" s="47">
        <v>115.53</v>
      </c>
      <c r="I1943" s="51">
        <f t="shared" si="225"/>
        <v>0.85463826009764754</v>
      </c>
      <c r="J1943" s="51">
        <f t="shared" ca="1" si="226"/>
        <v>1</v>
      </c>
      <c r="K1943" s="47">
        <f t="shared" si="227"/>
        <v>115.31</v>
      </c>
      <c r="L1943" s="47">
        <f t="shared" si="228"/>
        <v>115.73</v>
      </c>
      <c r="M1943" s="47">
        <f t="shared" si="229"/>
        <v>115.16</v>
      </c>
      <c r="N1943" s="47">
        <f t="shared" si="230"/>
        <v>115.53</v>
      </c>
      <c r="O1943" s="48">
        <f t="shared" ca="1" si="231"/>
        <v>60505900</v>
      </c>
    </row>
    <row r="1944" spans="1:15" x14ac:dyDescent="0.25">
      <c r="A1944">
        <v>1929</v>
      </c>
      <c r="B1944" s="85">
        <v>38994</v>
      </c>
      <c r="C1944" s="47">
        <v>133.22999999999999</v>
      </c>
      <c r="D1944" s="47">
        <v>135</v>
      </c>
      <c r="E1944" s="47">
        <v>133.08000000000001</v>
      </c>
      <c r="F1944" s="47">
        <v>134.91999999999999</v>
      </c>
      <c r="G1944" s="48">
        <v>80890500</v>
      </c>
      <c r="H1944" s="47">
        <v>115.31</v>
      </c>
      <c r="I1944" s="51">
        <f t="shared" si="225"/>
        <v>0.85465461013934196</v>
      </c>
      <c r="J1944" s="51">
        <f t="shared" ca="1" si="226"/>
        <v>1</v>
      </c>
      <c r="K1944" s="47">
        <f t="shared" si="227"/>
        <v>113.87</v>
      </c>
      <c r="L1944" s="47">
        <f t="shared" si="228"/>
        <v>115.38</v>
      </c>
      <c r="M1944" s="47">
        <f t="shared" si="229"/>
        <v>113.74</v>
      </c>
      <c r="N1944" s="47">
        <f t="shared" si="230"/>
        <v>115.31</v>
      </c>
      <c r="O1944" s="48">
        <f t="shared" ca="1" si="231"/>
        <v>80890500</v>
      </c>
    </row>
    <row r="1945" spans="1:15" x14ac:dyDescent="0.25">
      <c r="A1945">
        <v>1930</v>
      </c>
      <c r="B1945" s="85">
        <v>38993</v>
      </c>
      <c r="C1945" s="47">
        <v>132.88999999999999</v>
      </c>
      <c r="D1945" s="47">
        <v>133.87</v>
      </c>
      <c r="E1945" s="47">
        <v>132.65</v>
      </c>
      <c r="F1945" s="47">
        <v>133.36000000000001</v>
      </c>
      <c r="G1945" s="48">
        <v>73108100</v>
      </c>
      <c r="H1945" s="47">
        <v>113.98</v>
      </c>
      <c r="I1945" s="51">
        <f t="shared" si="225"/>
        <v>0.85467906418716255</v>
      </c>
      <c r="J1945" s="51">
        <f t="shared" ca="1" si="226"/>
        <v>1</v>
      </c>
      <c r="K1945" s="47">
        <f t="shared" si="227"/>
        <v>113.58</v>
      </c>
      <c r="L1945" s="47">
        <f t="shared" si="228"/>
        <v>114.42</v>
      </c>
      <c r="M1945" s="47">
        <f t="shared" si="229"/>
        <v>113.37</v>
      </c>
      <c r="N1945" s="47">
        <f t="shared" si="230"/>
        <v>113.98</v>
      </c>
      <c r="O1945" s="48">
        <f t="shared" ca="1" si="231"/>
        <v>73108100</v>
      </c>
    </row>
    <row r="1946" spans="1:15" x14ac:dyDescent="0.25">
      <c r="A1946">
        <v>1931</v>
      </c>
      <c r="B1946" s="85">
        <v>38992</v>
      </c>
      <c r="C1946" s="47">
        <v>133.54</v>
      </c>
      <c r="D1946" s="47">
        <v>133.83000000000001</v>
      </c>
      <c r="E1946" s="47">
        <v>132.94999999999999</v>
      </c>
      <c r="F1946" s="47">
        <v>133.08000000000001</v>
      </c>
      <c r="G1946" s="48">
        <v>51687400</v>
      </c>
      <c r="H1946" s="47">
        <v>113.74</v>
      </c>
      <c r="I1946" s="51">
        <f t="shared" si="225"/>
        <v>0.85467388037270797</v>
      </c>
      <c r="J1946" s="51">
        <f t="shared" ca="1" si="226"/>
        <v>1</v>
      </c>
      <c r="K1946" s="47">
        <f t="shared" si="227"/>
        <v>114.13</v>
      </c>
      <c r="L1946" s="47">
        <f t="shared" si="228"/>
        <v>114.38</v>
      </c>
      <c r="M1946" s="47">
        <f t="shared" si="229"/>
        <v>113.63</v>
      </c>
      <c r="N1946" s="47">
        <f t="shared" si="230"/>
        <v>113.74</v>
      </c>
      <c r="O1946" s="48">
        <f t="shared" ca="1" si="231"/>
        <v>51687400</v>
      </c>
    </row>
    <row r="1947" spans="1:15" x14ac:dyDescent="0.25">
      <c r="A1947">
        <v>1932</v>
      </c>
      <c r="B1947" s="85">
        <v>38989</v>
      </c>
      <c r="C1947" s="47">
        <v>133.80000000000001</v>
      </c>
      <c r="D1947" s="47">
        <v>133.94</v>
      </c>
      <c r="E1947" s="47">
        <v>133.47999999999999</v>
      </c>
      <c r="F1947" s="47">
        <v>133.58000000000001</v>
      </c>
      <c r="G1947" s="48">
        <v>47966600</v>
      </c>
      <c r="H1947" s="47">
        <v>114.17</v>
      </c>
      <c r="I1947" s="51">
        <f t="shared" si="225"/>
        <v>0.85469381643958675</v>
      </c>
      <c r="J1947" s="51">
        <f t="shared" ca="1" si="226"/>
        <v>1</v>
      </c>
      <c r="K1947" s="47">
        <f t="shared" si="227"/>
        <v>114.36</v>
      </c>
      <c r="L1947" s="47">
        <f t="shared" si="228"/>
        <v>114.48</v>
      </c>
      <c r="M1947" s="47">
        <f t="shared" si="229"/>
        <v>114.08</v>
      </c>
      <c r="N1947" s="47">
        <f t="shared" si="230"/>
        <v>114.17</v>
      </c>
      <c r="O1947" s="48">
        <f t="shared" ca="1" si="231"/>
        <v>47966600</v>
      </c>
    </row>
    <row r="1948" spans="1:15" x14ac:dyDescent="0.25">
      <c r="A1948">
        <v>1933</v>
      </c>
      <c r="B1948" s="85">
        <v>38988</v>
      </c>
      <c r="C1948" s="47">
        <v>133.74</v>
      </c>
      <c r="D1948" s="47">
        <v>133.99</v>
      </c>
      <c r="E1948" s="47">
        <v>133.28</v>
      </c>
      <c r="F1948" s="47">
        <v>133.69</v>
      </c>
      <c r="G1948" s="48">
        <v>58597500</v>
      </c>
      <c r="H1948" s="47">
        <v>114.26</v>
      </c>
      <c r="I1948" s="51">
        <f t="shared" si="225"/>
        <v>0.85466377440347074</v>
      </c>
      <c r="J1948" s="51">
        <f t="shared" ca="1" si="226"/>
        <v>1</v>
      </c>
      <c r="K1948" s="47">
        <f t="shared" si="227"/>
        <v>114.3</v>
      </c>
      <c r="L1948" s="47">
        <f t="shared" si="228"/>
        <v>114.52</v>
      </c>
      <c r="M1948" s="47">
        <f t="shared" si="229"/>
        <v>113.91</v>
      </c>
      <c r="N1948" s="47">
        <f t="shared" si="230"/>
        <v>114.26</v>
      </c>
      <c r="O1948" s="48">
        <f t="shared" ca="1" si="231"/>
        <v>58597500</v>
      </c>
    </row>
    <row r="1949" spans="1:15" x14ac:dyDescent="0.25">
      <c r="A1949">
        <v>1934</v>
      </c>
      <c r="B1949" s="85">
        <v>38987</v>
      </c>
      <c r="C1949" s="47">
        <v>133.49</v>
      </c>
      <c r="D1949" s="47">
        <v>133.97</v>
      </c>
      <c r="E1949" s="47">
        <v>133.27000000000001</v>
      </c>
      <c r="F1949" s="47">
        <v>133.74</v>
      </c>
      <c r="G1949" s="48">
        <v>82432200</v>
      </c>
      <c r="H1949" s="47">
        <v>114.3</v>
      </c>
      <c r="I1949" s="51">
        <f t="shared" si="225"/>
        <v>0.85464333781964996</v>
      </c>
      <c r="J1949" s="51">
        <f t="shared" ca="1" si="226"/>
        <v>1</v>
      </c>
      <c r="K1949" s="47">
        <f t="shared" si="227"/>
        <v>114.09</v>
      </c>
      <c r="L1949" s="47">
        <f t="shared" si="228"/>
        <v>114.5</v>
      </c>
      <c r="M1949" s="47">
        <f t="shared" si="229"/>
        <v>113.9</v>
      </c>
      <c r="N1949" s="47">
        <f t="shared" si="230"/>
        <v>114.3</v>
      </c>
      <c r="O1949" s="48">
        <f t="shared" ca="1" si="231"/>
        <v>82432200</v>
      </c>
    </row>
    <row r="1950" spans="1:15" x14ac:dyDescent="0.25">
      <c r="A1950">
        <v>1935</v>
      </c>
      <c r="B1950" s="85">
        <v>38986</v>
      </c>
      <c r="C1950" s="47">
        <v>132.5</v>
      </c>
      <c r="D1950" s="47">
        <v>133.6</v>
      </c>
      <c r="E1950" s="47">
        <v>132.4</v>
      </c>
      <c r="F1950" s="47">
        <v>133.58000000000001</v>
      </c>
      <c r="G1950" s="48">
        <v>73962700</v>
      </c>
      <c r="H1950" s="47">
        <v>114.17</v>
      </c>
      <c r="I1950" s="51">
        <f t="shared" si="225"/>
        <v>0.85469381643958675</v>
      </c>
      <c r="J1950" s="51">
        <f t="shared" ca="1" si="226"/>
        <v>1</v>
      </c>
      <c r="K1950" s="47">
        <f t="shared" si="227"/>
        <v>113.25</v>
      </c>
      <c r="L1950" s="47">
        <f t="shared" si="228"/>
        <v>114.19</v>
      </c>
      <c r="M1950" s="47">
        <f t="shared" si="229"/>
        <v>113.16</v>
      </c>
      <c r="N1950" s="47">
        <f t="shared" si="230"/>
        <v>114.17</v>
      </c>
      <c r="O1950" s="48">
        <f t="shared" ca="1" si="231"/>
        <v>73962700</v>
      </c>
    </row>
    <row r="1951" spans="1:15" x14ac:dyDescent="0.25">
      <c r="A1951">
        <v>1936</v>
      </c>
      <c r="B1951" s="85">
        <v>38985</v>
      </c>
      <c r="C1951" s="47">
        <v>131.72999999999999</v>
      </c>
      <c r="D1951" s="47">
        <v>132.85</v>
      </c>
      <c r="E1951" s="47">
        <v>131.05000000000001</v>
      </c>
      <c r="F1951" s="47">
        <v>132.47999999999999</v>
      </c>
      <c r="G1951" s="48">
        <v>92299100</v>
      </c>
      <c r="H1951" s="47">
        <v>113.23</v>
      </c>
      <c r="I1951" s="51">
        <f t="shared" si="225"/>
        <v>0.85469504830917886</v>
      </c>
      <c r="J1951" s="51">
        <f t="shared" ca="1" si="226"/>
        <v>1</v>
      </c>
      <c r="K1951" s="47">
        <f t="shared" si="227"/>
        <v>112.59</v>
      </c>
      <c r="L1951" s="47">
        <f t="shared" si="228"/>
        <v>113.55</v>
      </c>
      <c r="M1951" s="47">
        <f t="shared" si="229"/>
        <v>112.01</v>
      </c>
      <c r="N1951" s="47">
        <f t="shared" si="230"/>
        <v>113.23</v>
      </c>
      <c r="O1951" s="48">
        <f t="shared" ca="1" si="231"/>
        <v>92299100</v>
      </c>
    </row>
    <row r="1952" spans="1:15" x14ac:dyDescent="0.25">
      <c r="A1952">
        <v>1937</v>
      </c>
      <c r="B1952" s="85">
        <v>38982</v>
      </c>
      <c r="C1952" s="47">
        <v>131.66999999999999</v>
      </c>
      <c r="D1952" s="47">
        <v>131.68</v>
      </c>
      <c r="E1952" s="47">
        <v>131</v>
      </c>
      <c r="F1952" s="47">
        <v>131.47</v>
      </c>
      <c r="G1952" s="48">
        <v>65966800</v>
      </c>
      <c r="H1952" s="47">
        <v>112.36</v>
      </c>
      <c r="I1952" s="51">
        <f t="shared" si="225"/>
        <v>0.85464364493800871</v>
      </c>
      <c r="J1952" s="51">
        <f t="shared" ca="1" si="226"/>
        <v>1</v>
      </c>
      <c r="K1952" s="47">
        <f t="shared" si="227"/>
        <v>112.53</v>
      </c>
      <c r="L1952" s="47">
        <f t="shared" si="228"/>
        <v>112.54</v>
      </c>
      <c r="M1952" s="47">
        <f t="shared" si="229"/>
        <v>111.96</v>
      </c>
      <c r="N1952" s="47">
        <f t="shared" si="230"/>
        <v>112.36</v>
      </c>
      <c r="O1952" s="48">
        <f t="shared" ca="1" si="231"/>
        <v>65966800</v>
      </c>
    </row>
    <row r="1953" spans="1:15" x14ac:dyDescent="0.25">
      <c r="A1953">
        <v>1938</v>
      </c>
      <c r="B1953" s="85">
        <v>38981</v>
      </c>
      <c r="C1953" s="47">
        <v>132.61000000000001</v>
      </c>
      <c r="D1953" s="47">
        <v>132.75</v>
      </c>
      <c r="E1953" s="47">
        <v>131.41999999999999</v>
      </c>
      <c r="F1953" s="47">
        <v>131.87</v>
      </c>
      <c r="G1953" s="48">
        <v>88932500</v>
      </c>
      <c r="H1953" s="47">
        <v>112.7</v>
      </c>
      <c r="I1953" s="51">
        <f t="shared" si="225"/>
        <v>0.85462955941457497</v>
      </c>
      <c r="J1953" s="51">
        <f t="shared" ca="1" si="226"/>
        <v>1</v>
      </c>
      <c r="K1953" s="47">
        <f t="shared" si="227"/>
        <v>113.33</v>
      </c>
      <c r="L1953" s="47">
        <f t="shared" si="228"/>
        <v>113.45</v>
      </c>
      <c r="M1953" s="47">
        <f t="shared" si="229"/>
        <v>112.32</v>
      </c>
      <c r="N1953" s="47">
        <f t="shared" si="230"/>
        <v>112.7</v>
      </c>
      <c r="O1953" s="48">
        <f t="shared" ca="1" si="231"/>
        <v>88932500</v>
      </c>
    </row>
    <row r="1954" spans="1:15" x14ac:dyDescent="0.25">
      <c r="A1954">
        <v>1939</v>
      </c>
      <c r="B1954" s="85">
        <v>38980</v>
      </c>
      <c r="C1954" s="47">
        <v>132.25</v>
      </c>
      <c r="D1954" s="47">
        <v>132.77000000000001</v>
      </c>
      <c r="E1954" s="47">
        <v>132.06</v>
      </c>
      <c r="F1954" s="47">
        <v>132.51</v>
      </c>
      <c r="G1954" s="48">
        <v>75204100</v>
      </c>
      <c r="H1954" s="47">
        <v>113.25</v>
      </c>
      <c r="I1954" s="51">
        <f t="shared" si="225"/>
        <v>0.85465247905818431</v>
      </c>
      <c r="J1954" s="51">
        <f t="shared" ca="1" si="226"/>
        <v>1</v>
      </c>
      <c r="K1954" s="47">
        <f t="shared" si="227"/>
        <v>113.03</v>
      </c>
      <c r="L1954" s="47">
        <f t="shared" si="228"/>
        <v>113.47</v>
      </c>
      <c r="M1954" s="47">
        <f t="shared" si="229"/>
        <v>112.87</v>
      </c>
      <c r="N1954" s="47">
        <f t="shared" si="230"/>
        <v>113.25</v>
      </c>
      <c r="O1954" s="48">
        <f t="shared" ca="1" si="231"/>
        <v>75204100</v>
      </c>
    </row>
    <row r="1955" spans="1:15" x14ac:dyDescent="0.25">
      <c r="A1955">
        <v>1940</v>
      </c>
      <c r="B1955" s="85">
        <v>38979</v>
      </c>
      <c r="C1955" s="47">
        <v>132.12</v>
      </c>
      <c r="D1955" s="47">
        <v>132.13</v>
      </c>
      <c r="E1955" s="47">
        <v>131.07</v>
      </c>
      <c r="F1955" s="47">
        <v>131.81</v>
      </c>
      <c r="G1955" s="48">
        <v>92089100</v>
      </c>
      <c r="H1955" s="47">
        <v>112.65</v>
      </c>
      <c r="I1955" s="51">
        <f t="shared" si="225"/>
        <v>0.85463925347090508</v>
      </c>
      <c r="J1955" s="51">
        <f t="shared" ca="1" si="226"/>
        <v>1</v>
      </c>
      <c r="K1955" s="47">
        <f t="shared" si="227"/>
        <v>112.91</v>
      </c>
      <c r="L1955" s="47">
        <f t="shared" si="228"/>
        <v>112.92</v>
      </c>
      <c r="M1955" s="47">
        <f t="shared" si="229"/>
        <v>112.02</v>
      </c>
      <c r="N1955" s="47">
        <f t="shared" si="230"/>
        <v>112.65</v>
      </c>
      <c r="O1955" s="48">
        <f t="shared" ca="1" si="231"/>
        <v>92089100</v>
      </c>
    </row>
    <row r="1956" spans="1:15" x14ac:dyDescent="0.25">
      <c r="A1956">
        <v>1941</v>
      </c>
      <c r="B1956" s="85">
        <v>38978</v>
      </c>
      <c r="C1956" s="47">
        <v>131.79</v>
      </c>
      <c r="D1956" s="47">
        <v>132.38999999999999</v>
      </c>
      <c r="E1956" s="47">
        <v>131.65</v>
      </c>
      <c r="F1956" s="47">
        <v>132.13999999999999</v>
      </c>
      <c r="G1956" s="48">
        <v>64154100</v>
      </c>
      <c r="H1956" s="47">
        <v>112.94</v>
      </c>
      <c r="I1956" s="51">
        <f t="shared" si="225"/>
        <v>0.85469956107159084</v>
      </c>
      <c r="J1956" s="51">
        <f t="shared" ca="1" si="226"/>
        <v>1</v>
      </c>
      <c r="K1956" s="47">
        <f t="shared" si="227"/>
        <v>112.64</v>
      </c>
      <c r="L1956" s="47">
        <f t="shared" si="228"/>
        <v>113.15</v>
      </c>
      <c r="M1956" s="47">
        <f t="shared" si="229"/>
        <v>112.52</v>
      </c>
      <c r="N1956" s="47">
        <f t="shared" si="230"/>
        <v>112.94</v>
      </c>
      <c r="O1956" s="48">
        <f t="shared" ca="1" si="231"/>
        <v>64154100</v>
      </c>
    </row>
    <row r="1957" spans="1:15" x14ac:dyDescent="0.25">
      <c r="A1957">
        <v>1942</v>
      </c>
      <c r="B1957" s="85">
        <v>38975</v>
      </c>
      <c r="C1957" s="47">
        <v>132.31</v>
      </c>
      <c r="D1957" s="47">
        <v>132.38999999999999</v>
      </c>
      <c r="E1957" s="47">
        <v>131.68</v>
      </c>
      <c r="F1957" s="47">
        <v>131.96</v>
      </c>
      <c r="G1957" s="48">
        <v>76703100</v>
      </c>
      <c r="H1957" s="47">
        <v>112.78</v>
      </c>
      <c r="I1957" s="51">
        <f t="shared" si="225"/>
        <v>0.85465292512882685</v>
      </c>
      <c r="J1957" s="51">
        <f t="shared" ca="1" si="226"/>
        <v>1</v>
      </c>
      <c r="K1957" s="47">
        <f t="shared" si="227"/>
        <v>113.08</v>
      </c>
      <c r="L1957" s="47">
        <f t="shared" si="228"/>
        <v>113.15</v>
      </c>
      <c r="M1957" s="47">
        <f t="shared" si="229"/>
        <v>112.54</v>
      </c>
      <c r="N1957" s="47">
        <f t="shared" si="230"/>
        <v>112.78</v>
      </c>
      <c r="O1957" s="48">
        <f t="shared" ca="1" si="231"/>
        <v>76703100</v>
      </c>
    </row>
    <row r="1958" spans="1:15" x14ac:dyDescent="0.25">
      <c r="A1958">
        <v>1943</v>
      </c>
      <c r="B1958" s="85">
        <v>38974</v>
      </c>
      <c r="C1958" s="47">
        <v>131.96</v>
      </c>
      <c r="D1958" s="47">
        <v>132.24</v>
      </c>
      <c r="E1958" s="47">
        <v>131.75</v>
      </c>
      <c r="F1958" s="47">
        <v>132.22999999999999</v>
      </c>
      <c r="G1958" s="48">
        <v>57805400</v>
      </c>
      <c r="H1958" s="47">
        <v>112.52</v>
      </c>
      <c r="I1958" s="51">
        <f t="shared" si="225"/>
        <v>0.85094154125387589</v>
      </c>
      <c r="J1958" s="51">
        <f t="shared" ca="1" si="226"/>
        <v>1</v>
      </c>
      <c r="K1958" s="47">
        <f t="shared" si="227"/>
        <v>112.29</v>
      </c>
      <c r="L1958" s="47">
        <f t="shared" si="228"/>
        <v>112.53</v>
      </c>
      <c r="M1958" s="47">
        <f t="shared" si="229"/>
        <v>112.11</v>
      </c>
      <c r="N1958" s="47">
        <f t="shared" si="230"/>
        <v>112.52</v>
      </c>
      <c r="O1958" s="48">
        <f t="shared" ca="1" si="231"/>
        <v>57805400</v>
      </c>
    </row>
    <row r="1959" spans="1:15" x14ac:dyDescent="0.25">
      <c r="A1959">
        <v>1944</v>
      </c>
      <c r="B1959" s="85">
        <v>38973</v>
      </c>
      <c r="C1959" s="47">
        <v>131.63999999999999</v>
      </c>
      <c r="D1959" s="47">
        <v>132.44999999999999</v>
      </c>
      <c r="E1959" s="47">
        <v>131.52000000000001</v>
      </c>
      <c r="F1959" s="47">
        <v>132.22</v>
      </c>
      <c r="G1959" s="48">
        <v>62898400</v>
      </c>
      <c r="H1959" s="47">
        <v>112.51</v>
      </c>
      <c r="I1959" s="51">
        <f t="shared" si="225"/>
        <v>0.85093026773559222</v>
      </c>
      <c r="J1959" s="51">
        <f t="shared" ca="1" si="226"/>
        <v>1</v>
      </c>
      <c r="K1959" s="47">
        <f t="shared" si="227"/>
        <v>112.02</v>
      </c>
      <c r="L1959" s="47">
        <f t="shared" si="228"/>
        <v>112.71</v>
      </c>
      <c r="M1959" s="47">
        <f t="shared" si="229"/>
        <v>111.91</v>
      </c>
      <c r="N1959" s="47">
        <f t="shared" si="230"/>
        <v>112.51</v>
      </c>
      <c r="O1959" s="48">
        <f t="shared" ca="1" si="231"/>
        <v>62898400</v>
      </c>
    </row>
    <row r="1960" spans="1:15" x14ac:dyDescent="0.25">
      <c r="A1960">
        <v>1945</v>
      </c>
      <c r="B1960" s="85">
        <v>38972</v>
      </c>
      <c r="C1960" s="47">
        <v>130.56</v>
      </c>
      <c r="D1960" s="47">
        <v>131.84</v>
      </c>
      <c r="E1960" s="47">
        <v>130.37</v>
      </c>
      <c r="F1960" s="47">
        <v>131.69</v>
      </c>
      <c r="G1960" s="48">
        <v>69875600</v>
      </c>
      <c r="H1960" s="47">
        <v>112.06</v>
      </c>
      <c r="I1960" s="51">
        <f t="shared" si="225"/>
        <v>0.85093780848963474</v>
      </c>
      <c r="J1960" s="51">
        <f t="shared" ca="1" si="226"/>
        <v>1</v>
      </c>
      <c r="K1960" s="47">
        <f t="shared" si="227"/>
        <v>111.1</v>
      </c>
      <c r="L1960" s="47">
        <f t="shared" si="228"/>
        <v>112.19</v>
      </c>
      <c r="M1960" s="47">
        <f t="shared" si="229"/>
        <v>110.94</v>
      </c>
      <c r="N1960" s="47">
        <f t="shared" si="230"/>
        <v>112.06</v>
      </c>
      <c r="O1960" s="48">
        <f t="shared" ca="1" si="231"/>
        <v>69875600</v>
      </c>
    </row>
    <row r="1961" spans="1:15" x14ac:dyDescent="0.25">
      <c r="A1961">
        <v>1946</v>
      </c>
      <c r="B1961" s="85">
        <v>38971</v>
      </c>
      <c r="C1961" s="47">
        <v>129.86000000000001</v>
      </c>
      <c r="D1961" s="47">
        <v>130.69</v>
      </c>
      <c r="E1961" s="47">
        <v>129.47999999999999</v>
      </c>
      <c r="F1961" s="47">
        <v>130.41</v>
      </c>
      <c r="G1961" s="48">
        <v>68496600</v>
      </c>
      <c r="H1961" s="47">
        <v>110.97</v>
      </c>
      <c r="I1961" s="51">
        <f t="shared" si="225"/>
        <v>0.85093167701863359</v>
      </c>
      <c r="J1961" s="51">
        <f t="shared" ca="1" si="226"/>
        <v>1</v>
      </c>
      <c r="K1961" s="47">
        <f t="shared" si="227"/>
        <v>110.5</v>
      </c>
      <c r="L1961" s="47">
        <f t="shared" si="228"/>
        <v>111.21</v>
      </c>
      <c r="M1961" s="47">
        <f t="shared" si="229"/>
        <v>110.18</v>
      </c>
      <c r="N1961" s="47">
        <f t="shared" si="230"/>
        <v>110.97</v>
      </c>
      <c r="O1961" s="48">
        <f t="shared" ca="1" si="231"/>
        <v>68496600</v>
      </c>
    </row>
    <row r="1962" spans="1:15" x14ac:dyDescent="0.25">
      <c r="A1962">
        <v>1947</v>
      </c>
      <c r="B1962" s="85">
        <v>38968</v>
      </c>
      <c r="C1962" s="47">
        <v>130.08000000000001</v>
      </c>
      <c r="D1962" s="47">
        <v>130.46</v>
      </c>
      <c r="E1962" s="47">
        <v>129.83000000000001</v>
      </c>
      <c r="F1962" s="47">
        <v>130.28</v>
      </c>
      <c r="G1962" s="48">
        <v>45096300</v>
      </c>
      <c r="H1962" s="47">
        <v>110.86</v>
      </c>
      <c r="I1962" s="51">
        <f t="shared" si="225"/>
        <v>0.85093644458090267</v>
      </c>
      <c r="J1962" s="51">
        <f t="shared" ca="1" si="226"/>
        <v>1</v>
      </c>
      <c r="K1962" s="47">
        <f t="shared" si="227"/>
        <v>110.69</v>
      </c>
      <c r="L1962" s="47">
        <f t="shared" si="228"/>
        <v>111.01</v>
      </c>
      <c r="M1962" s="47">
        <f t="shared" si="229"/>
        <v>110.48</v>
      </c>
      <c r="N1962" s="47">
        <f t="shared" si="230"/>
        <v>110.86</v>
      </c>
      <c r="O1962" s="48">
        <f t="shared" ca="1" si="231"/>
        <v>45096300</v>
      </c>
    </row>
    <row r="1963" spans="1:15" x14ac:dyDescent="0.25">
      <c r="A1963">
        <v>1948</v>
      </c>
      <c r="B1963" s="85">
        <v>38967</v>
      </c>
      <c r="C1963" s="47">
        <v>130.06</v>
      </c>
      <c r="D1963" s="47">
        <v>130.57</v>
      </c>
      <c r="E1963" s="47">
        <v>129.35</v>
      </c>
      <c r="F1963" s="47">
        <v>129.91</v>
      </c>
      <c r="G1963" s="48">
        <v>86269400</v>
      </c>
      <c r="H1963" s="47">
        <v>110.54</v>
      </c>
      <c r="I1963" s="51">
        <f t="shared" si="225"/>
        <v>0.85089677469017022</v>
      </c>
      <c r="J1963" s="51">
        <f t="shared" ca="1" si="226"/>
        <v>1</v>
      </c>
      <c r="K1963" s="47">
        <f t="shared" si="227"/>
        <v>110.67</v>
      </c>
      <c r="L1963" s="47">
        <f t="shared" si="228"/>
        <v>111.1</v>
      </c>
      <c r="M1963" s="47">
        <f t="shared" si="229"/>
        <v>110.06</v>
      </c>
      <c r="N1963" s="47">
        <f t="shared" si="230"/>
        <v>110.54</v>
      </c>
      <c r="O1963" s="48">
        <f t="shared" ca="1" si="231"/>
        <v>86269400</v>
      </c>
    </row>
    <row r="1964" spans="1:15" x14ac:dyDescent="0.25">
      <c r="A1964">
        <v>1949</v>
      </c>
      <c r="B1964" s="85">
        <v>38966</v>
      </c>
      <c r="C1964" s="47">
        <v>131.11000000000001</v>
      </c>
      <c r="D1964" s="47">
        <v>131.16</v>
      </c>
      <c r="E1964" s="47">
        <v>130.33000000000001</v>
      </c>
      <c r="F1964" s="47">
        <v>130.51</v>
      </c>
      <c r="G1964" s="48">
        <v>53795600</v>
      </c>
      <c r="H1964" s="47">
        <v>111.05</v>
      </c>
      <c r="I1964" s="51">
        <f t="shared" si="225"/>
        <v>0.85089265190406871</v>
      </c>
      <c r="J1964" s="51">
        <f t="shared" ca="1" si="226"/>
        <v>1</v>
      </c>
      <c r="K1964" s="47">
        <f t="shared" si="227"/>
        <v>111.56</v>
      </c>
      <c r="L1964" s="47">
        <f t="shared" si="228"/>
        <v>111.6</v>
      </c>
      <c r="M1964" s="47">
        <f t="shared" si="229"/>
        <v>110.9</v>
      </c>
      <c r="N1964" s="47">
        <f t="shared" si="230"/>
        <v>111.05</v>
      </c>
      <c r="O1964" s="48">
        <f t="shared" ca="1" si="231"/>
        <v>53795600</v>
      </c>
    </row>
    <row r="1965" spans="1:15" x14ac:dyDescent="0.25">
      <c r="A1965">
        <v>1950</v>
      </c>
      <c r="B1965" s="85">
        <v>38965</v>
      </c>
      <c r="C1965" s="47">
        <v>131.51</v>
      </c>
      <c r="D1965" s="47">
        <v>131.85</v>
      </c>
      <c r="E1965" s="47">
        <v>131.19999999999999</v>
      </c>
      <c r="F1965" s="47">
        <v>131.66999999999999</v>
      </c>
      <c r="G1965" s="48">
        <v>52348300</v>
      </c>
      <c r="H1965" s="47">
        <v>112.04</v>
      </c>
      <c r="I1965" s="51">
        <f t="shared" si="225"/>
        <v>0.85091516670464051</v>
      </c>
      <c r="J1965" s="51">
        <f t="shared" ca="1" si="226"/>
        <v>1</v>
      </c>
      <c r="K1965" s="47">
        <f t="shared" si="227"/>
        <v>111.9</v>
      </c>
      <c r="L1965" s="47">
        <f t="shared" si="228"/>
        <v>112.19</v>
      </c>
      <c r="M1965" s="47">
        <f t="shared" si="229"/>
        <v>111.64</v>
      </c>
      <c r="N1965" s="47">
        <f t="shared" si="230"/>
        <v>112.04</v>
      </c>
      <c r="O1965" s="48">
        <f t="shared" ca="1" si="231"/>
        <v>52348300</v>
      </c>
    </row>
    <row r="1966" spans="1:15" x14ac:dyDescent="0.25">
      <c r="A1966">
        <v>1951</v>
      </c>
      <c r="B1966" s="85">
        <v>38961</v>
      </c>
      <c r="C1966" s="47">
        <v>131.13999999999999</v>
      </c>
      <c r="D1966" s="47">
        <v>131.58000000000001</v>
      </c>
      <c r="E1966" s="47">
        <v>130.84</v>
      </c>
      <c r="F1966" s="47">
        <v>131.41999999999999</v>
      </c>
      <c r="G1966" s="48">
        <v>48794500</v>
      </c>
      <c r="H1966" s="47">
        <v>111.83</v>
      </c>
      <c r="I1966" s="51">
        <f t="shared" si="225"/>
        <v>0.85093593060416994</v>
      </c>
      <c r="J1966" s="51">
        <f t="shared" ca="1" si="226"/>
        <v>1</v>
      </c>
      <c r="K1966" s="47">
        <f t="shared" si="227"/>
        <v>111.59</v>
      </c>
      <c r="L1966" s="47">
        <f t="shared" si="228"/>
        <v>111.97</v>
      </c>
      <c r="M1966" s="47">
        <f t="shared" si="229"/>
        <v>111.34</v>
      </c>
      <c r="N1966" s="47">
        <f t="shared" si="230"/>
        <v>111.83</v>
      </c>
      <c r="O1966" s="48">
        <f t="shared" ca="1" si="231"/>
        <v>48794500</v>
      </c>
    </row>
    <row r="1967" spans="1:15" x14ac:dyDescent="0.25">
      <c r="A1967">
        <v>1952</v>
      </c>
      <c r="B1967" s="85">
        <v>38960</v>
      </c>
      <c r="C1967" s="47">
        <v>130.85</v>
      </c>
      <c r="D1967" s="47">
        <v>130.99</v>
      </c>
      <c r="E1967" s="47">
        <v>130.58000000000001</v>
      </c>
      <c r="F1967" s="47">
        <v>130.63999999999999</v>
      </c>
      <c r="G1967" s="48">
        <v>37510300</v>
      </c>
      <c r="H1967" s="47">
        <v>111.16</v>
      </c>
      <c r="I1967" s="51">
        <f t="shared" si="225"/>
        <v>0.85088793631353343</v>
      </c>
      <c r="J1967" s="51">
        <f t="shared" ca="1" si="226"/>
        <v>1</v>
      </c>
      <c r="K1967" s="47">
        <f t="shared" si="227"/>
        <v>111.34</v>
      </c>
      <c r="L1967" s="47">
        <f t="shared" si="228"/>
        <v>111.46</v>
      </c>
      <c r="M1967" s="47">
        <f t="shared" si="229"/>
        <v>111.11</v>
      </c>
      <c r="N1967" s="47">
        <f t="shared" si="230"/>
        <v>111.16</v>
      </c>
      <c r="O1967" s="48">
        <f t="shared" ca="1" si="231"/>
        <v>37510300</v>
      </c>
    </row>
    <row r="1968" spans="1:15" x14ac:dyDescent="0.25">
      <c r="A1968">
        <v>1953</v>
      </c>
      <c r="B1968" s="85">
        <v>38959</v>
      </c>
      <c r="C1968" s="47">
        <v>130.87</v>
      </c>
      <c r="D1968" s="47">
        <v>131.04</v>
      </c>
      <c r="E1968" s="47">
        <v>130.55000000000001</v>
      </c>
      <c r="F1968" s="47">
        <v>130.66</v>
      </c>
      <c r="G1968" s="48">
        <v>50052200</v>
      </c>
      <c r="H1968" s="47">
        <v>111.18</v>
      </c>
      <c r="I1968" s="51">
        <f t="shared" si="225"/>
        <v>0.85091076075309968</v>
      </c>
      <c r="J1968" s="51">
        <f t="shared" ca="1" si="226"/>
        <v>1</v>
      </c>
      <c r="K1968" s="47">
        <f t="shared" si="227"/>
        <v>111.36</v>
      </c>
      <c r="L1968" s="47">
        <f t="shared" si="228"/>
        <v>111.5</v>
      </c>
      <c r="M1968" s="47">
        <f t="shared" si="229"/>
        <v>111.09</v>
      </c>
      <c r="N1968" s="47">
        <f t="shared" si="230"/>
        <v>111.18</v>
      </c>
      <c r="O1968" s="48">
        <f t="shared" ca="1" si="231"/>
        <v>50052200</v>
      </c>
    </row>
    <row r="1969" spans="1:15" x14ac:dyDescent="0.25">
      <c r="A1969">
        <v>1954</v>
      </c>
      <c r="B1969" s="85">
        <v>38958</v>
      </c>
      <c r="C1969" s="47">
        <v>130.49</v>
      </c>
      <c r="D1969" s="47">
        <v>130.83000000000001</v>
      </c>
      <c r="E1969" s="47">
        <v>129.81</v>
      </c>
      <c r="F1969" s="47">
        <v>130.58000000000001</v>
      </c>
      <c r="G1969" s="48">
        <v>61817800</v>
      </c>
      <c r="H1969" s="47">
        <v>111.11</v>
      </c>
      <c r="I1969" s="51">
        <f t="shared" si="225"/>
        <v>0.85089600245060493</v>
      </c>
      <c r="J1969" s="51">
        <f t="shared" ca="1" si="226"/>
        <v>1</v>
      </c>
      <c r="K1969" s="47">
        <f t="shared" si="227"/>
        <v>111.03</v>
      </c>
      <c r="L1969" s="47">
        <f t="shared" si="228"/>
        <v>111.32</v>
      </c>
      <c r="M1969" s="47">
        <f t="shared" si="229"/>
        <v>110.45</v>
      </c>
      <c r="N1969" s="47">
        <f t="shared" si="230"/>
        <v>111.11</v>
      </c>
      <c r="O1969" s="48">
        <f t="shared" ca="1" si="231"/>
        <v>61817800</v>
      </c>
    </row>
    <row r="1970" spans="1:15" x14ac:dyDescent="0.25">
      <c r="A1970">
        <v>1955</v>
      </c>
      <c r="B1970" s="85">
        <v>38957</v>
      </c>
      <c r="C1970" s="47">
        <v>129.65</v>
      </c>
      <c r="D1970" s="47">
        <v>130.82</v>
      </c>
      <c r="E1970" s="47">
        <v>129.63999999999999</v>
      </c>
      <c r="F1970" s="47">
        <v>130.43</v>
      </c>
      <c r="G1970" s="48">
        <v>52681500</v>
      </c>
      <c r="H1970" s="47">
        <v>110.99</v>
      </c>
      <c r="I1970" s="51">
        <f t="shared" si="225"/>
        <v>0.8509545349996166</v>
      </c>
      <c r="J1970" s="51">
        <f t="shared" ca="1" si="226"/>
        <v>1</v>
      </c>
      <c r="K1970" s="47">
        <f t="shared" si="227"/>
        <v>110.33</v>
      </c>
      <c r="L1970" s="47">
        <f t="shared" si="228"/>
        <v>111.32</v>
      </c>
      <c r="M1970" s="47">
        <f t="shared" si="229"/>
        <v>110.32</v>
      </c>
      <c r="N1970" s="47">
        <f t="shared" si="230"/>
        <v>110.99</v>
      </c>
      <c r="O1970" s="48">
        <f t="shared" ca="1" si="231"/>
        <v>52681500</v>
      </c>
    </row>
    <row r="1971" spans="1:15" x14ac:dyDescent="0.25">
      <c r="A1971">
        <v>1956</v>
      </c>
      <c r="B1971" s="85">
        <v>38954</v>
      </c>
      <c r="C1971" s="47">
        <v>129.63999999999999</v>
      </c>
      <c r="D1971" s="47">
        <v>130.25</v>
      </c>
      <c r="E1971" s="47">
        <v>129.55000000000001</v>
      </c>
      <c r="F1971" s="47">
        <v>129.81</v>
      </c>
      <c r="G1971" s="48">
        <v>41756000</v>
      </c>
      <c r="H1971" s="47">
        <v>110.46</v>
      </c>
      <c r="I1971" s="51">
        <f t="shared" si="225"/>
        <v>0.85093598336029574</v>
      </c>
      <c r="J1971" s="51">
        <f t="shared" ca="1" si="226"/>
        <v>1</v>
      </c>
      <c r="K1971" s="47">
        <f t="shared" si="227"/>
        <v>110.32</v>
      </c>
      <c r="L1971" s="47">
        <f t="shared" si="228"/>
        <v>110.83</v>
      </c>
      <c r="M1971" s="47">
        <f t="shared" si="229"/>
        <v>110.24</v>
      </c>
      <c r="N1971" s="47">
        <f t="shared" si="230"/>
        <v>110.46</v>
      </c>
      <c r="O1971" s="48">
        <f t="shared" ca="1" si="231"/>
        <v>41756000</v>
      </c>
    </row>
    <row r="1972" spans="1:15" x14ac:dyDescent="0.25">
      <c r="A1972">
        <v>1957</v>
      </c>
      <c r="B1972" s="85">
        <v>38953</v>
      </c>
      <c r="C1972" s="47">
        <v>129.99</v>
      </c>
      <c r="D1972" s="47">
        <v>130.1</v>
      </c>
      <c r="E1972" s="47">
        <v>129.4</v>
      </c>
      <c r="F1972" s="47">
        <v>129.65</v>
      </c>
      <c r="G1972" s="48">
        <v>57983000</v>
      </c>
      <c r="H1972" s="47">
        <v>110.32</v>
      </c>
      <c r="I1972" s="51">
        <f t="shared" si="225"/>
        <v>0.85090628615503272</v>
      </c>
      <c r="J1972" s="51">
        <f t="shared" ca="1" si="226"/>
        <v>1</v>
      </c>
      <c r="K1972" s="47">
        <f t="shared" si="227"/>
        <v>110.61</v>
      </c>
      <c r="L1972" s="47">
        <f t="shared" si="228"/>
        <v>110.7</v>
      </c>
      <c r="M1972" s="47">
        <f t="shared" si="229"/>
        <v>110.11</v>
      </c>
      <c r="N1972" s="47">
        <f t="shared" si="230"/>
        <v>110.32</v>
      </c>
      <c r="O1972" s="48">
        <f t="shared" ca="1" si="231"/>
        <v>57983000</v>
      </c>
    </row>
    <row r="1973" spans="1:15" x14ac:dyDescent="0.25">
      <c r="A1973">
        <v>1958</v>
      </c>
      <c r="B1973" s="85">
        <v>38952</v>
      </c>
      <c r="C1973" s="47">
        <v>130.18</v>
      </c>
      <c r="D1973" s="47">
        <v>130.44</v>
      </c>
      <c r="E1973" s="47">
        <v>129.19</v>
      </c>
      <c r="F1973" s="47">
        <v>129.76</v>
      </c>
      <c r="G1973" s="48">
        <v>66592100</v>
      </c>
      <c r="H1973" s="47">
        <v>110.42</v>
      </c>
      <c r="I1973" s="51">
        <f t="shared" si="225"/>
        <v>0.85095561035758327</v>
      </c>
      <c r="J1973" s="51">
        <f t="shared" ca="1" si="226"/>
        <v>1</v>
      </c>
      <c r="K1973" s="47">
        <f t="shared" si="227"/>
        <v>110.78</v>
      </c>
      <c r="L1973" s="47">
        <f t="shared" si="228"/>
        <v>111</v>
      </c>
      <c r="M1973" s="47">
        <f t="shared" si="229"/>
        <v>109.93</v>
      </c>
      <c r="N1973" s="47">
        <f t="shared" si="230"/>
        <v>110.42</v>
      </c>
      <c r="O1973" s="48">
        <f t="shared" ca="1" si="231"/>
        <v>66592100</v>
      </c>
    </row>
    <row r="1974" spans="1:15" x14ac:dyDescent="0.25">
      <c r="A1974">
        <v>1959</v>
      </c>
      <c r="B1974" s="85">
        <v>38951</v>
      </c>
      <c r="C1974" s="47">
        <v>129.99</v>
      </c>
      <c r="D1974" s="47">
        <v>130.52000000000001</v>
      </c>
      <c r="E1974" s="47">
        <v>129.68</v>
      </c>
      <c r="F1974" s="47">
        <v>130.12</v>
      </c>
      <c r="G1974" s="48">
        <v>60839900</v>
      </c>
      <c r="H1974" s="47">
        <v>110.72</v>
      </c>
      <c r="I1974" s="51">
        <f t="shared" si="225"/>
        <v>0.85090685521057485</v>
      </c>
      <c r="J1974" s="51">
        <f t="shared" ca="1" si="226"/>
        <v>1</v>
      </c>
      <c r="K1974" s="47">
        <f t="shared" si="227"/>
        <v>110.61</v>
      </c>
      <c r="L1974" s="47">
        <f t="shared" si="228"/>
        <v>111.06</v>
      </c>
      <c r="M1974" s="47">
        <f t="shared" si="229"/>
        <v>110.35</v>
      </c>
      <c r="N1974" s="47">
        <f t="shared" si="230"/>
        <v>110.72</v>
      </c>
      <c r="O1974" s="48">
        <f t="shared" ca="1" si="231"/>
        <v>60839900</v>
      </c>
    </row>
    <row r="1975" spans="1:15" x14ac:dyDescent="0.25">
      <c r="A1975">
        <v>1960</v>
      </c>
      <c r="B1975" s="85">
        <v>38950</v>
      </c>
      <c r="C1975" s="47">
        <v>130.18</v>
      </c>
      <c r="D1975" s="47">
        <v>130.28</v>
      </c>
      <c r="E1975" s="47">
        <v>129.80000000000001</v>
      </c>
      <c r="F1975" s="47">
        <v>130.13</v>
      </c>
      <c r="G1975" s="48">
        <v>42133600</v>
      </c>
      <c r="H1975" s="47">
        <v>110.73</v>
      </c>
      <c r="I1975" s="51">
        <f t="shared" si="225"/>
        <v>0.85091831245677407</v>
      </c>
      <c r="J1975" s="51">
        <f t="shared" ca="1" si="226"/>
        <v>1</v>
      </c>
      <c r="K1975" s="47">
        <f t="shared" si="227"/>
        <v>110.77</v>
      </c>
      <c r="L1975" s="47">
        <f t="shared" si="228"/>
        <v>110.86</v>
      </c>
      <c r="M1975" s="47">
        <f t="shared" si="229"/>
        <v>110.45</v>
      </c>
      <c r="N1975" s="47">
        <f t="shared" si="230"/>
        <v>110.73</v>
      </c>
      <c r="O1975" s="48">
        <f t="shared" ca="1" si="231"/>
        <v>42133600</v>
      </c>
    </row>
    <row r="1976" spans="1:15" x14ac:dyDescent="0.25">
      <c r="A1976">
        <v>1961</v>
      </c>
      <c r="B1976" s="85">
        <v>38947</v>
      </c>
      <c r="C1976" s="47">
        <v>130.19</v>
      </c>
      <c r="D1976" s="47">
        <v>130.69</v>
      </c>
      <c r="E1976" s="47">
        <v>129.59</v>
      </c>
      <c r="F1976" s="47">
        <v>130.69</v>
      </c>
      <c r="G1976" s="48">
        <v>58288400</v>
      </c>
      <c r="H1976" s="47">
        <v>111.21</v>
      </c>
      <c r="I1976" s="51">
        <f t="shared" si="225"/>
        <v>0.85094498431402554</v>
      </c>
      <c r="J1976" s="51">
        <f t="shared" ca="1" si="226"/>
        <v>1</v>
      </c>
      <c r="K1976" s="47">
        <f t="shared" si="227"/>
        <v>110.78</v>
      </c>
      <c r="L1976" s="47">
        <f t="shared" si="228"/>
        <v>111.21</v>
      </c>
      <c r="M1976" s="47">
        <f t="shared" si="229"/>
        <v>110.27</v>
      </c>
      <c r="N1976" s="47">
        <f t="shared" si="230"/>
        <v>111.21</v>
      </c>
      <c r="O1976" s="48">
        <f t="shared" ca="1" si="231"/>
        <v>58288400</v>
      </c>
    </row>
    <row r="1977" spans="1:15" x14ac:dyDescent="0.25">
      <c r="A1977">
        <v>1962</v>
      </c>
      <c r="B1977" s="85">
        <v>38946</v>
      </c>
      <c r="C1977" s="47">
        <v>129.58000000000001</v>
      </c>
      <c r="D1977" s="47">
        <v>130.37</v>
      </c>
      <c r="E1977" s="47">
        <v>129.49</v>
      </c>
      <c r="F1977" s="47">
        <v>130.03</v>
      </c>
      <c r="G1977" s="48">
        <v>70992800</v>
      </c>
      <c r="H1977" s="47">
        <v>110.65</v>
      </c>
      <c r="I1977" s="51">
        <f t="shared" si="225"/>
        <v>0.85095747135276478</v>
      </c>
      <c r="J1977" s="51">
        <f t="shared" ca="1" si="226"/>
        <v>1</v>
      </c>
      <c r="K1977" s="47">
        <f t="shared" si="227"/>
        <v>110.27</v>
      </c>
      <c r="L1977" s="47">
        <f t="shared" si="228"/>
        <v>110.94</v>
      </c>
      <c r="M1977" s="47">
        <f t="shared" si="229"/>
        <v>110.19</v>
      </c>
      <c r="N1977" s="47">
        <f t="shared" si="230"/>
        <v>110.65</v>
      </c>
      <c r="O1977" s="48">
        <f t="shared" ca="1" si="231"/>
        <v>70992800</v>
      </c>
    </row>
    <row r="1978" spans="1:15" x14ac:dyDescent="0.25">
      <c r="A1978">
        <v>1963</v>
      </c>
      <c r="B1978" s="85">
        <v>38945</v>
      </c>
      <c r="C1978" s="47">
        <v>129.32</v>
      </c>
      <c r="D1978" s="47">
        <v>129.88999999999999</v>
      </c>
      <c r="E1978" s="47">
        <v>129.04</v>
      </c>
      <c r="F1978" s="47">
        <v>129.69999999999999</v>
      </c>
      <c r="G1978" s="48">
        <v>71737600</v>
      </c>
      <c r="H1978" s="47">
        <v>110.36</v>
      </c>
      <c r="I1978" s="51">
        <f t="shared" si="225"/>
        <v>0.85088666152659986</v>
      </c>
      <c r="J1978" s="51">
        <f t="shared" ca="1" si="226"/>
        <v>1</v>
      </c>
      <c r="K1978" s="47">
        <f t="shared" si="227"/>
        <v>110.04</v>
      </c>
      <c r="L1978" s="47">
        <f t="shared" si="228"/>
        <v>110.52</v>
      </c>
      <c r="M1978" s="47">
        <f t="shared" si="229"/>
        <v>109.8</v>
      </c>
      <c r="N1978" s="47">
        <f t="shared" si="230"/>
        <v>110.36</v>
      </c>
      <c r="O1978" s="48">
        <f t="shared" ca="1" si="231"/>
        <v>71737600</v>
      </c>
    </row>
    <row r="1979" spans="1:15" x14ac:dyDescent="0.25">
      <c r="A1979">
        <v>1964</v>
      </c>
      <c r="B1979" s="85">
        <v>38944</v>
      </c>
      <c r="C1979" s="47">
        <v>128.25</v>
      </c>
      <c r="D1979" s="47">
        <v>128.87</v>
      </c>
      <c r="E1979" s="47">
        <v>127.9</v>
      </c>
      <c r="F1979" s="47">
        <v>128.63</v>
      </c>
      <c r="G1979" s="48">
        <v>68143000</v>
      </c>
      <c r="H1979" s="47">
        <v>109.45</v>
      </c>
      <c r="I1979" s="51">
        <f t="shared" si="225"/>
        <v>0.85089015004275836</v>
      </c>
      <c r="J1979" s="51">
        <f t="shared" ca="1" si="226"/>
        <v>1</v>
      </c>
      <c r="K1979" s="47">
        <f t="shared" si="227"/>
        <v>109.13</v>
      </c>
      <c r="L1979" s="47">
        <f t="shared" si="228"/>
        <v>109.65</v>
      </c>
      <c r="M1979" s="47">
        <f t="shared" si="229"/>
        <v>108.83</v>
      </c>
      <c r="N1979" s="47">
        <f t="shared" si="230"/>
        <v>109.45</v>
      </c>
      <c r="O1979" s="48">
        <f t="shared" ca="1" si="231"/>
        <v>68143000</v>
      </c>
    </row>
    <row r="1980" spans="1:15" x14ac:dyDescent="0.25">
      <c r="A1980">
        <v>1965</v>
      </c>
      <c r="B1980" s="85">
        <v>38943</v>
      </c>
      <c r="C1980" s="47">
        <v>127.63</v>
      </c>
      <c r="D1980" s="47">
        <v>128.16</v>
      </c>
      <c r="E1980" s="47">
        <v>126.92</v>
      </c>
      <c r="F1980" s="47">
        <v>127.11</v>
      </c>
      <c r="G1980" s="48">
        <v>57839000</v>
      </c>
      <c r="H1980" s="47">
        <v>108.16</v>
      </c>
      <c r="I1980" s="51">
        <f t="shared" si="225"/>
        <v>0.85091652899063797</v>
      </c>
      <c r="J1980" s="51">
        <f t="shared" ca="1" si="226"/>
        <v>1</v>
      </c>
      <c r="K1980" s="47">
        <f t="shared" si="227"/>
        <v>108.6</v>
      </c>
      <c r="L1980" s="47">
        <f t="shared" si="228"/>
        <v>109.05</v>
      </c>
      <c r="M1980" s="47">
        <f t="shared" si="229"/>
        <v>108</v>
      </c>
      <c r="N1980" s="47">
        <f t="shared" si="230"/>
        <v>108.16</v>
      </c>
      <c r="O1980" s="48">
        <f t="shared" ca="1" si="231"/>
        <v>57839000</v>
      </c>
    </row>
    <row r="1981" spans="1:15" x14ac:dyDescent="0.25">
      <c r="A1981">
        <v>1966</v>
      </c>
      <c r="B1981" s="85">
        <v>38940</v>
      </c>
      <c r="C1981" s="47">
        <v>127.17</v>
      </c>
      <c r="D1981" s="47">
        <v>127.2</v>
      </c>
      <c r="E1981" s="47">
        <v>126.39</v>
      </c>
      <c r="F1981" s="47">
        <v>127.01</v>
      </c>
      <c r="G1981" s="48">
        <v>47482200</v>
      </c>
      <c r="H1981" s="47">
        <v>108.08</v>
      </c>
      <c r="I1981" s="51">
        <f t="shared" si="225"/>
        <v>0.85095661758916619</v>
      </c>
      <c r="J1981" s="51">
        <f t="shared" ca="1" si="226"/>
        <v>1</v>
      </c>
      <c r="K1981" s="47">
        <f t="shared" si="227"/>
        <v>108.22</v>
      </c>
      <c r="L1981" s="47">
        <f t="shared" si="228"/>
        <v>108.24</v>
      </c>
      <c r="M1981" s="47">
        <f t="shared" si="229"/>
        <v>107.55</v>
      </c>
      <c r="N1981" s="47">
        <f t="shared" si="230"/>
        <v>108.08</v>
      </c>
      <c r="O1981" s="48">
        <f t="shared" ca="1" si="231"/>
        <v>47482200</v>
      </c>
    </row>
    <row r="1982" spans="1:15" x14ac:dyDescent="0.25">
      <c r="A1982">
        <v>1967</v>
      </c>
      <c r="B1982" s="85">
        <v>38939</v>
      </c>
      <c r="C1982" s="47">
        <v>126.58</v>
      </c>
      <c r="D1982" s="47">
        <v>127.5</v>
      </c>
      <c r="E1982" s="47">
        <v>126.28</v>
      </c>
      <c r="F1982" s="47">
        <v>127.37</v>
      </c>
      <c r="G1982" s="48">
        <v>69322300</v>
      </c>
      <c r="H1982" s="47">
        <v>108.38</v>
      </c>
      <c r="I1982" s="51">
        <f t="shared" si="225"/>
        <v>0.85090680694040977</v>
      </c>
      <c r="J1982" s="51">
        <f t="shared" ca="1" si="226"/>
        <v>1</v>
      </c>
      <c r="K1982" s="47">
        <f t="shared" si="227"/>
        <v>107.71</v>
      </c>
      <c r="L1982" s="47">
        <f t="shared" si="228"/>
        <v>108.49</v>
      </c>
      <c r="M1982" s="47">
        <f t="shared" si="229"/>
        <v>107.45</v>
      </c>
      <c r="N1982" s="47">
        <f t="shared" si="230"/>
        <v>108.38</v>
      </c>
      <c r="O1982" s="48">
        <f t="shared" ca="1" si="231"/>
        <v>69322300</v>
      </c>
    </row>
    <row r="1983" spans="1:15" x14ac:dyDescent="0.25">
      <c r="A1983">
        <v>1968</v>
      </c>
      <c r="B1983" s="85">
        <v>38938</v>
      </c>
      <c r="C1983" s="47">
        <v>128.18</v>
      </c>
      <c r="D1983" s="47">
        <v>128.6</v>
      </c>
      <c r="E1983" s="47">
        <v>126.61</v>
      </c>
      <c r="F1983" s="47">
        <v>126.98</v>
      </c>
      <c r="G1983" s="48">
        <v>78910600</v>
      </c>
      <c r="H1983" s="47">
        <v>108.05</v>
      </c>
      <c r="I1983" s="51">
        <f t="shared" si="225"/>
        <v>0.85092140494566071</v>
      </c>
      <c r="J1983" s="51">
        <f t="shared" ca="1" si="226"/>
        <v>1</v>
      </c>
      <c r="K1983" s="47">
        <f t="shared" si="227"/>
        <v>109.07</v>
      </c>
      <c r="L1983" s="47">
        <f t="shared" si="228"/>
        <v>109.43</v>
      </c>
      <c r="M1983" s="47">
        <f t="shared" si="229"/>
        <v>107.74</v>
      </c>
      <c r="N1983" s="47">
        <f t="shared" si="230"/>
        <v>108.05</v>
      </c>
      <c r="O1983" s="48">
        <f t="shared" ca="1" si="231"/>
        <v>78910600</v>
      </c>
    </row>
    <row r="1984" spans="1:15" x14ac:dyDescent="0.25">
      <c r="A1984">
        <v>1969</v>
      </c>
      <c r="B1984" s="85">
        <v>38937</v>
      </c>
      <c r="C1984" s="47">
        <v>128.09</v>
      </c>
      <c r="D1984" s="47">
        <v>128.46</v>
      </c>
      <c r="E1984" s="47">
        <v>126.95</v>
      </c>
      <c r="F1984" s="47">
        <v>127.41</v>
      </c>
      <c r="G1984" s="48">
        <v>90901300</v>
      </c>
      <c r="H1984" s="47">
        <v>108.42</v>
      </c>
      <c r="I1984" s="51">
        <f t="shared" si="225"/>
        <v>0.85095361431598782</v>
      </c>
      <c r="J1984" s="51">
        <f t="shared" ca="1" si="226"/>
        <v>1</v>
      </c>
      <c r="K1984" s="47">
        <f t="shared" si="227"/>
        <v>109</v>
      </c>
      <c r="L1984" s="47">
        <f t="shared" si="228"/>
        <v>109.31</v>
      </c>
      <c r="M1984" s="47">
        <f t="shared" si="229"/>
        <v>108.03</v>
      </c>
      <c r="N1984" s="47">
        <f t="shared" si="230"/>
        <v>108.42</v>
      </c>
      <c r="O1984" s="48">
        <f t="shared" ca="1" si="231"/>
        <v>90901300</v>
      </c>
    </row>
    <row r="1985" spans="1:15" x14ac:dyDescent="0.25">
      <c r="A1985">
        <v>1970</v>
      </c>
      <c r="B1985" s="85">
        <v>38936</v>
      </c>
      <c r="C1985" s="47">
        <v>127.9</v>
      </c>
      <c r="D1985" s="47">
        <v>128.08000000000001</v>
      </c>
      <c r="E1985" s="47">
        <v>127.4</v>
      </c>
      <c r="F1985" s="47">
        <v>127.9</v>
      </c>
      <c r="G1985" s="48">
        <v>45377300</v>
      </c>
      <c r="H1985" s="47">
        <v>108.83</v>
      </c>
      <c r="I1985" s="51">
        <f t="shared" si="225"/>
        <v>0.8508991399530883</v>
      </c>
      <c r="J1985" s="51">
        <f t="shared" ca="1" si="226"/>
        <v>1</v>
      </c>
      <c r="K1985" s="47">
        <f t="shared" si="227"/>
        <v>108.83</v>
      </c>
      <c r="L1985" s="47">
        <f t="shared" si="228"/>
        <v>108.98</v>
      </c>
      <c r="M1985" s="47">
        <f t="shared" si="229"/>
        <v>108.4</v>
      </c>
      <c r="N1985" s="47">
        <f t="shared" si="230"/>
        <v>108.83</v>
      </c>
      <c r="O1985" s="48">
        <f t="shared" ca="1" si="231"/>
        <v>45377300</v>
      </c>
    </row>
    <row r="1986" spans="1:15" x14ac:dyDescent="0.25">
      <c r="A1986">
        <v>1971</v>
      </c>
      <c r="B1986" s="85">
        <v>38933</v>
      </c>
      <c r="C1986" s="47">
        <v>129.08000000000001</v>
      </c>
      <c r="D1986" s="47">
        <v>129.43</v>
      </c>
      <c r="E1986" s="47">
        <v>127.48</v>
      </c>
      <c r="F1986" s="47">
        <v>128.19999999999999</v>
      </c>
      <c r="G1986" s="48">
        <v>96294200</v>
      </c>
      <c r="H1986" s="47">
        <v>109.09</v>
      </c>
      <c r="I1986" s="51">
        <f t="shared" si="225"/>
        <v>0.85093603744149782</v>
      </c>
      <c r="J1986" s="51">
        <f t="shared" ca="1" si="226"/>
        <v>1</v>
      </c>
      <c r="K1986" s="47">
        <f t="shared" si="227"/>
        <v>109.84</v>
      </c>
      <c r="L1986" s="47">
        <f t="shared" si="228"/>
        <v>110.14</v>
      </c>
      <c r="M1986" s="47">
        <f t="shared" si="229"/>
        <v>108.48</v>
      </c>
      <c r="N1986" s="47">
        <f t="shared" si="230"/>
        <v>109.09</v>
      </c>
      <c r="O1986" s="48">
        <f t="shared" ca="1" si="231"/>
        <v>96294200</v>
      </c>
    </row>
    <row r="1987" spans="1:15" x14ac:dyDescent="0.25">
      <c r="A1987">
        <v>1972</v>
      </c>
      <c r="B1987" s="85">
        <v>38932</v>
      </c>
      <c r="C1987" s="47">
        <v>127.34</v>
      </c>
      <c r="D1987" s="47">
        <v>128.55000000000001</v>
      </c>
      <c r="E1987" s="47">
        <v>127.15</v>
      </c>
      <c r="F1987" s="47">
        <v>128.41999999999999</v>
      </c>
      <c r="G1987" s="48">
        <v>63693800</v>
      </c>
      <c r="H1987" s="47">
        <v>109.28</v>
      </c>
      <c r="I1987" s="51">
        <f t="shared" si="225"/>
        <v>0.85095779473602251</v>
      </c>
      <c r="J1987" s="51">
        <f t="shared" ca="1" si="226"/>
        <v>1</v>
      </c>
      <c r="K1987" s="47">
        <f t="shared" si="227"/>
        <v>108.36</v>
      </c>
      <c r="L1987" s="47">
        <f t="shared" si="228"/>
        <v>109.39</v>
      </c>
      <c r="M1987" s="47">
        <f t="shared" si="229"/>
        <v>108.2</v>
      </c>
      <c r="N1987" s="47">
        <f t="shared" si="230"/>
        <v>109.28</v>
      </c>
      <c r="O1987" s="48">
        <f t="shared" ca="1" si="231"/>
        <v>63693800</v>
      </c>
    </row>
    <row r="1988" spans="1:15" x14ac:dyDescent="0.25">
      <c r="A1988">
        <v>1973</v>
      </c>
      <c r="B1988" s="85">
        <v>38931</v>
      </c>
      <c r="C1988" s="47">
        <v>127.58</v>
      </c>
      <c r="D1988" s="47">
        <v>128.46</v>
      </c>
      <c r="E1988" s="47">
        <v>127.55</v>
      </c>
      <c r="F1988" s="47">
        <v>128.08000000000001</v>
      </c>
      <c r="G1988" s="48">
        <v>64770900</v>
      </c>
      <c r="H1988" s="47">
        <v>108.99</v>
      </c>
      <c r="I1988" s="51">
        <f t="shared" si="225"/>
        <v>0.85095252966895674</v>
      </c>
      <c r="J1988" s="51">
        <f t="shared" ca="1" si="226"/>
        <v>1</v>
      </c>
      <c r="K1988" s="47">
        <f t="shared" si="227"/>
        <v>108.56</v>
      </c>
      <c r="L1988" s="47">
        <f t="shared" si="228"/>
        <v>109.31</v>
      </c>
      <c r="M1988" s="47">
        <f t="shared" si="229"/>
        <v>108.54</v>
      </c>
      <c r="N1988" s="47">
        <f t="shared" si="230"/>
        <v>108.99</v>
      </c>
      <c r="O1988" s="48">
        <f t="shared" ca="1" si="231"/>
        <v>64770900</v>
      </c>
    </row>
    <row r="1989" spans="1:15" x14ac:dyDescent="0.25">
      <c r="A1989">
        <v>1974</v>
      </c>
      <c r="B1989" s="85">
        <v>38930</v>
      </c>
      <c r="C1989" s="47">
        <v>127.34</v>
      </c>
      <c r="D1989" s="47">
        <v>127.38</v>
      </c>
      <c r="E1989" s="47">
        <v>126.6</v>
      </c>
      <c r="F1989" s="47">
        <v>127.22</v>
      </c>
      <c r="G1989" s="48">
        <v>65225600</v>
      </c>
      <c r="H1989" s="47">
        <v>108.25</v>
      </c>
      <c r="I1989" s="51">
        <f t="shared" si="225"/>
        <v>0.85088822512183615</v>
      </c>
      <c r="J1989" s="51">
        <f t="shared" ca="1" si="226"/>
        <v>1</v>
      </c>
      <c r="K1989" s="47">
        <f t="shared" si="227"/>
        <v>108.35</v>
      </c>
      <c r="L1989" s="47">
        <f t="shared" si="228"/>
        <v>108.39</v>
      </c>
      <c r="M1989" s="47">
        <f t="shared" si="229"/>
        <v>107.72</v>
      </c>
      <c r="N1989" s="47">
        <f t="shared" si="230"/>
        <v>108.25</v>
      </c>
      <c r="O1989" s="48">
        <f t="shared" ca="1" si="231"/>
        <v>65225600</v>
      </c>
    </row>
    <row r="1990" spans="1:15" x14ac:dyDescent="0.25">
      <c r="A1990">
        <v>1975</v>
      </c>
      <c r="B1990" s="85">
        <v>38929</v>
      </c>
      <c r="C1990" s="47">
        <v>127.66</v>
      </c>
      <c r="D1990" s="47">
        <v>127.96</v>
      </c>
      <c r="E1990" s="47">
        <v>127.45</v>
      </c>
      <c r="F1990" s="47">
        <v>127.85</v>
      </c>
      <c r="G1990" s="48">
        <v>49593100</v>
      </c>
      <c r="H1990" s="47">
        <v>108.79</v>
      </c>
      <c r="I1990" s="51">
        <f t="shared" si="225"/>
        <v>0.85091904575674626</v>
      </c>
      <c r="J1990" s="51">
        <f t="shared" ca="1" si="226"/>
        <v>1</v>
      </c>
      <c r="K1990" s="47">
        <f t="shared" si="227"/>
        <v>108.63</v>
      </c>
      <c r="L1990" s="47">
        <f t="shared" si="228"/>
        <v>108.88</v>
      </c>
      <c r="M1990" s="47">
        <f t="shared" si="229"/>
        <v>108.45</v>
      </c>
      <c r="N1990" s="47">
        <f t="shared" si="230"/>
        <v>108.79</v>
      </c>
      <c r="O1990" s="48">
        <f t="shared" ca="1" si="231"/>
        <v>49593100</v>
      </c>
    </row>
    <row r="1991" spans="1:15" x14ac:dyDescent="0.25">
      <c r="A1991">
        <v>1976</v>
      </c>
      <c r="B1991" s="85">
        <v>38926</v>
      </c>
      <c r="C1991" s="47">
        <v>127.04</v>
      </c>
      <c r="D1991" s="47">
        <v>128.13999999999999</v>
      </c>
      <c r="E1991" s="47">
        <v>126.86</v>
      </c>
      <c r="F1991" s="47">
        <v>127.98</v>
      </c>
      <c r="G1991" s="48">
        <v>82137000</v>
      </c>
      <c r="H1991" s="47">
        <v>108.9</v>
      </c>
      <c r="I1991" s="51">
        <f t="shared" si="225"/>
        <v>0.85091420534458506</v>
      </c>
      <c r="J1991" s="51">
        <f t="shared" ca="1" si="226"/>
        <v>1</v>
      </c>
      <c r="K1991" s="47">
        <f t="shared" si="227"/>
        <v>108.1</v>
      </c>
      <c r="L1991" s="47">
        <f t="shared" si="228"/>
        <v>109.04</v>
      </c>
      <c r="M1991" s="47">
        <f t="shared" si="229"/>
        <v>107.95</v>
      </c>
      <c r="N1991" s="47">
        <f t="shared" si="230"/>
        <v>108.9</v>
      </c>
      <c r="O1991" s="48">
        <f t="shared" ca="1" si="231"/>
        <v>82137000</v>
      </c>
    </row>
    <row r="1992" spans="1:15" x14ac:dyDescent="0.25">
      <c r="A1992">
        <v>1977</v>
      </c>
      <c r="B1992" s="85">
        <v>38925</v>
      </c>
      <c r="C1992" s="47">
        <v>127.38</v>
      </c>
      <c r="D1992" s="47">
        <v>127.69</v>
      </c>
      <c r="E1992" s="47">
        <v>126.2</v>
      </c>
      <c r="F1992" s="47">
        <v>126.71</v>
      </c>
      <c r="G1992" s="48">
        <v>87257100</v>
      </c>
      <c r="H1992" s="47">
        <v>107.82</v>
      </c>
      <c r="I1992" s="51">
        <f t="shared" si="225"/>
        <v>0.85091942230289641</v>
      </c>
      <c r="J1992" s="51">
        <f t="shared" ca="1" si="226"/>
        <v>1</v>
      </c>
      <c r="K1992" s="47">
        <f t="shared" si="227"/>
        <v>108.39</v>
      </c>
      <c r="L1992" s="47">
        <f t="shared" si="228"/>
        <v>108.65</v>
      </c>
      <c r="M1992" s="47">
        <f t="shared" si="229"/>
        <v>107.39</v>
      </c>
      <c r="N1992" s="47">
        <f t="shared" si="230"/>
        <v>107.82</v>
      </c>
      <c r="O1992" s="48">
        <f t="shared" ca="1" si="231"/>
        <v>87257100</v>
      </c>
    </row>
    <row r="1993" spans="1:15" x14ac:dyDescent="0.25">
      <c r="A1993">
        <v>1978</v>
      </c>
      <c r="B1993" s="85">
        <v>38924</v>
      </c>
      <c r="C1993" s="47">
        <v>126.59</v>
      </c>
      <c r="D1993" s="47">
        <v>127.45</v>
      </c>
      <c r="E1993" s="47">
        <v>126.18</v>
      </c>
      <c r="F1993" s="47">
        <v>126.83</v>
      </c>
      <c r="G1993" s="48">
        <v>84525800</v>
      </c>
      <c r="H1993" s="47">
        <v>107.92</v>
      </c>
      <c r="I1993" s="51">
        <f t="shared" si="225"/>
        <v>0.85090278325317359</v>
      </c>
      <c r="J1993" s="51">
        <f t="shared" ca="1" si="226"/>
        <v>1</v>
      </c>
      <c r="K1993" s="47">
        <f t="shared" si="227"/>
        <v>107.72</v>
      </c>
      <c r="L1993" s="47">
        <f t="shared" si="228"/>
        <v>108.45</v>
      </c>
      <c r="M1993" s="47">
        <f t="shared" si="229"/>
        <v>107.37</v>
      </c>
      <c r="N1993" s="47">
        <f t="shared" si="230"/>
        <v>107.92</v>
      </c>
      <c r="O1993" s="48">
        <f t="shared" ca="1" si="231"/>
        <v>84525800</v>
      </c>
    </row>
    <row r="1994" spans="1:15" x14ac:dyDescent="0.25">
      <c r="A1994">
        <v>1979</v>
      </c>
      <c r="B1994" s="85">
        <v>38923</v>
      </c>
      <c r="C1994" s="47">
        <v>125.98</v>
      </c>
      <c r="D1994" s="47">
        <v>127.3</v>
      </c>
      <c r="E1994" s="47">
        <v>125.72</v>
      </c>
      <c r="F1994" s="47">
        <v>126.66</v>
      </c>
      <c r="G1994" s="48">
        <v>95480700</v>
      </c>
      <c r="H1994" s="47">
        <v>107.78</v>
      </c>
      <c r="I1994" s="51">
        <f t="shared" si="225"/>
        <v>0.85093952313279653</v>
      </c>
      <c r="J1994" s="51">
        <f t="shared" ca="1" si="226"/>
        <v>1</v>
      </c>
      <c r="K1994" s="47">
        <f t="shared" si="227"/>
        <v>107.2</v>
      </c>
      <c r="L1994" s="47">
        <f t="shared" si="228"/>
        <v>108.32</v>
      </c>
      <c r="M1994" s="47">
        <f t="shared" si="229"/>
        <v>106.98</v>
      </c>
      <c r="N1994" s="47">
        <f t="shared" si="230"/>
        <v>107.78</v>
      </c>
      <c r="O1994" s="48">
        <f t="shared" ca="1" si="231"/>
        <v>95480700</v>
      </c>
    </row>
    <row r="1995" spans="1:15" x14ac:dyDescent="0.25">
      <c r="A1995">
        <v>1980</v>
      </c>
      <c r="B1995" s="85">
        <v>38922</v>
      </c>
      <c r="C1995" s="47">
        <v>124.44</v>
      </c>
      <c r="D1995" s="47">
        <v>126.32</v>
      </c>
      <c r="E1995" s="47">
        <v>124.44</v>
      </c>
      <c r="F1995" s="47">
        <v>126.21</v>
      </c>
      <c r="G1995" s="48">
        <v>92884000</v>
      </c>
      <c r="H1995" s="47">
        <v>107.4</v>
      </c>
      <c r="I1995" s="51">
        <f t="shared" si="225"/>
        <v>0.8509626812455432</v>
      </c>
      <c r="J1995" s="51">
        <f t="shared" ca="1" si="226"/>
        <v>1</v>
      </c>
      <c r="K1995" s="47">
        <f t="shared" si="227"/>
        <v>105.89</v>
      </c>
      <c r="L1995" s="47">
        <f t="shared" si="228"/>
        <v>107.49</v>
      </c>
      <c r="M1995" s="47">
        <f t="shared" si="229"/>
        <v>105.89</v>
      </c>
      <c r="N1995" s="47">
        <f t="shared" si="230"/>
        <v>107.4</v>
      </c>
      <c r="O1995" s="48">
        <f t="shared" ca="1" si="231"/>
        <v>92884000</v>
      </c>
    </row>
    <row r="1996" spans="1:15" x14ac:dyDescent="0.25">
      <c r="A1996">
        <v>1981</v>
      </c>
      <c r="B1996" s="85">
        <v>38919</v>
      </c>
      <c r="C1996" s="47">
        <v>125.15</v>
      </c>
      <c r="D1996" s="47">
        <v>125.19</v>
      </c>
      <c r="E1996" s="47">
        <v>123.82</v>
      </c>
      <c r="F1996" s="47">
        <v>123.95</v>
      </c>
      <c r="G1996" s="48">
        <v>101560000</v>
      </c>
      <c r="H1996" s="47">
        <v>105.47</v>
      </c>
      <c r="I1996" s="51">
        <f t="shared" si="225"/>
        <v>0.85090762404195242</v>
      </c>
      <c r="J1996" s="51">
        <f t="shared" ca="1" si="226"/>
        <v>1</v>
      </c>
      <c r="K1996" s="47">
        <f t="shared" si="227"/>
        <v>106.49</v>
      </c>
      <c r="L1996" s="47">
        <f t="shared" si="228"/>
        <v>106.53</v>
      </c>
      <c r="M1996" s="47">
        <f t="shared" si="229"/>
        <v>105.36</v>
      </c>
      <c r="N1996" s="47">
        <f t="shared" si="230"/>
        <v>105.47</v>
      </c>
      <c r="O1996" s="48">
        <f t="shared" ca="1" si="231"/>
        <v>101560000</v>
      </c>
    </row>
    <row r="1997" spans="1:15" x14ac:dyDescent="0.25">
      <c r="A1997">
        <v>1982</v>
      </c>
      <c r="B1997" s="85">
        <v>38918</v>
      </c>
      <c r="C1997" s="47">
        <v>126.12</v>
      </c>
      <c r="D1997" s="47">
        <v>126.3</v>
      </c>
      <c r="E1997" s="47">
        <v>124.66</v>
      </c>
      <c r="F1997" s="47">
        <v>124.83</v>
      </c>
      <c r="G1997" s="48">
        <v>112259800</v>
      </c>
      <c r="H1997" s="47">
        <v>106.22</v>
      </c>
      <c r="I1997" s="51">
        <f t="shared" si="225"/>
        <v>0.85091724745654085</v>
      </c>
      <c r="J1997" s="51">
        <f t="shared" ca="1" si="226"/>
        <v>1</v>
      </c>
      <c r="K1997" s="47">
        <f t="shared" si="227"/>
        <v>107.32</v>
      </c>
      <c r="L1997" s="47">
        <f t="shared" si="228"/>
        <v>107.47</v>
      </c>
      <c r="M1997" s="47">
        <f t="shared" si="229"/>
        <v>106.08</v>
      </c>
      <c r="N1997" s="47">
        <f t="shared" si="230"/>
        <v>106.22</v>
      </c>
      <c r="O1997" s="48">
        <f t="shared" ca="1" si="231"/>
        <v>112259800</v>
      </c>
    </row>
    <row r="1998" spans="1:15" x14ac:dyDescent="0.25">
      <c r="A1998">
        <v>1983</v>
      </c>
      <c r="B1998" s="85">
        <v>38917</v>
      </c>
      <c r="C1998" s="47">
        <v>124.18</v>
      </c>
      <c r="D1998" s="47">
        <v>126.26</v>
      </c>
      <c r="E1998" s="47">
        <v>123.72</v>
      </c>
      <c r="F1998" s="47">
        <v>125.69</v>
      </c>
      <c r="G1998" s="48">
        <v>133565300</v>
      </c>
      <c r="H1998" s="47">
        <v>106.95</v>
      </c>
      <c r="I1998" s="51">
        <f t="shared" si="225"/>
        <v>0.85090301535523916</v>
      </c>
      <c r="J1998" s="51">
        <f t="shared" ca="1" si="226"/>
        <v>1</v>
      </c>
      <c r="K1998" s="47">
        <f t="shared" si="227"/>
        <v>105.67</v>
      </c>
      <c r="L1998" s="47">
        <f t="shared" si="228"/>
        <v>107.44</v>
      </c>
      <c r="M1998" s="47">
        <f t="shared" si="229"/>
        <v>105.27</v>
      </c>
      <c r="N1998" s="47">
        <f t="shared" si="230"/>
        <v>106.95</v>
      </c>
      <c r="O1998" s="48">
        <f t="shared" ca="1" si="231"/>
        <v>133565300</v>
      </c>
    </row>
    <row r="1999" spans="1:15" x14ac:dyDescent="0.25">
      <c r="A1999">
        <v>1984</v>
      </c>
      <c r="B1999" s="85">
        <v>38916</v>
      </c>
      <c r="C1999" s="47">
        <v>123.71</v>
      </c>
      <c r="D1999" s="47">
        <v>124.05</v>
      </c>
      <c r="E1999" s="47">
        <v>122.39</v>
      </c>
      <c r="F1999" s="47">
        <v>123.97</v>
      </c>
      <c r="G1999" s="48">
        <v>122771000</v>
      </c>
      <c r="H1999" s="47">
        <v>105.49</v>
      </c>
      <c r="I1999" s="51">
        <f t="shared" si="225"/>
        <v>0.85093167701863348</v>
      </c>
      <c r="J1999" s="51">
        <f t="shared" ca="1" si="226"/>
        <v>1</v>
      </c>
      <c r="K1999" s="47">
        <f t="shared" si="227"/>
        <v>105.27</v>
      </c>
      <c r="L1999" s="47">
        <f t="shared" si="228"/>
        <v>105.56</v>
      </c>
      <c r="M1999" s="47">
        <f t="shared" si="229"/>
        <v>104.15</v>
      </c>
      <c r="N1999" s="47">
        <f t="shared" si="230"/>
        <v>105.49</v>
      </c>
      <c r="O1999" s="48">
        <f t="shared" ca="1" si="231"/>
        <v>122771000</v>
      </c>
    </row>
    <row r="2000" spans="1:15" x14ac:dyDescent="0.25">
      <c r="A2000">
        <v>1985</v>
      </c>
      <c r="B2000" s="85">
        <v>38915</v>
      </c>
      <c r="C2000" s="47">
        <v>123.52</v>
      </c>
      <c r="D2000" s="47">
        <v>124.1</v>
      </c>
      <c r="E2000" s="47">
        <v>123.15</v>
      </c>
      <c r="F2000" s="47">
        <v>123.34</v>
      </c>
      <c r="G2000" s="48">
        <v>81159000</v>
      </c>
      <c r="H2000" s="47">
        <v>104.95</v>
      </c>
      <c r="I2000" s="51">
        <f t="shared" si="225"/>
        <v>0.85089995135398089</v>
      </c>
      <c r="J2000" s="51">
        <f t="shared" ca="1" si="226"/>
        <v>1</v>
      </c>
      <c r="K2000" s="47">
        <f t="shared" si="227"/>
        <v>105.1</v>
      </c>
      <c r="L2000" s="47">
        <f t="shared" si="228"/>
        <v>105.6</v>
      </c>
      <c r="M2000" s="47">
        <f t="shared" si="229"/>
        <v>104.79</v>
      </c>
      <c r="N2000" s="47">
        <f t="shared" si="230"/>
        <v>104.95</v>
      </c>
      <c r="O2000" s="48">
        <f t="shared" ca="1" si="231"/>
        <v>81159000</v>
      </c>
    </row>
    <row r="2001" spans="1:15" x14ac:dyDescent="0.25">
      <c r="A2001">
        <v>1986</v>
      </c>
      <c r="B2001" s="85">
        <v>38912</v>
      </c>
      <c r="C2001" s="47">
        <v>124.13</v>
      </c>
      <c r="D2001" s="47">
        <v>124.26</v>
      </c>
      <c r="E2001" s="47">
        <v>122.83</v>
      </c>
      <c r="F2001" s="47">
        <v>123.52</v>
      </c>
      <c r="G2001" s="48">
        <v>103242500</v>
      </c>
      <c r="H2001" s="47">
        <v>105.11</v>
      </c>
      <c r="I2001" s="51">
        <f t="shared" ref="I2001:I2064" si="232">H2001/F2001</f>
        <v>0.85095531088082899</v>
      </c>
      <c r="J2001" s="51">
        <f t="shared" ref="J2001:J2064" ca="1" si="233">INDEX(OFFSET($T$15,0,0,$S$13+1,1),MATCH(B2001,OFFSET($Q$15,0,0,$S$13+1,1),-1))</f>
        <v>1</v>
      </c>
      <c r="K2001" s="47">
        <f t="shared" ref="K2001:K2064" si="234">ROUND($I2001*C2001,2)</f>
        <v>105.63</v>
      </c>
      <c r="L2001" s="47">
        <f t="shared" ref="L2001:L2064" si="235">ROUND($I2001*D2001,2)</f>
        <v>105.74</v>
      </c>
      <c r="M2001" s="47">
        <f t="shared" ref="M2001:M2064" si="236">ROUND($I2001*E2001,2)</f>
        <v>104.52</v>
      </c>
      <c r="N2001" s="47">
        <f t="shared" ref="N2001:N2064" si="237">ROUND($I2001*F2001,2)</f>
        <v>105.11</v>
      </c>
      <c r="O2001" s="48">
        <f t="shared" ref="O2001:O2064" ca="1" si="238">G2001*J2001</f>
        <v>103242500</v>
      </c>
    </row>
    <row r="2002" spans="1:15" x14ac:dyDescent="0.25">
      <c r="A2002">
        <v>1987</v>
      </c>
      <c r="B2002" s="85">
        <v>38911</v>
      </c>
      <c r="C2002" s="47">
        <v>125.45</v>
      </c>
      <c r="D2002" s="47">
        <v>125.68</v>
      </c>
      <c r="E2002" s="47">
        <v>124</v>
      </c>
      <c r="F2002" s="47">
        <v>124</v>
      </c>
      <c r="G2002" s="48">
        <v>102405700</v>
      </c>
      <c r="H2002" s="47">
        <v>105.51</v>
      </c>
      <c r="I2002" s="51">
        <f t="shared" si="232"/>
        <v>0.85088709677419361</v>
      </c>
      <c r="J2002" s="51">
        <f t="shared" ca="1" si="233"/>
        <v>1</v>
      </c>
      <c r="K2002" s="47">
        <f t="shared" si="234"/>
        <v>106.74</v>
      </c>
      <c r="L2002" s="47">
        <f t="shared" si="235"/>
        <v>106.94</v>
      </c>
      <c r="M2002" s="47">
        <f t="shared" si="236"/>
        <v>105.51</v>
      </c>
      <c r="N2002" s="47">
        <f t="shared" si="237"/>
        <v>105.51</v>
      </c>
      <c r="O2002" s="48">
        <f t="shared" ca="1" si="238"/>
        <v>102405700</v>
      </c>
    </row>
    <row r="2003" spans="1:15" x14ac:dyDescent="0.25">
      <c r="A2003">
        <v>1988</v>
      </c>
      <c r="B2003" s="85">
        <v>38910</v>
      </c>
      <c r="C2003" s="47">
        <v>127.15</v>
      </c>
      <c r="D2003" s="47">
        <v>127.4</v>
      </c>
      <c r="E2003" s="47">
        <v>125.72</v>
      </c>
      <c r="F2003" s="47">
        <v>126.05</v>
      </c>
      <c r="G2003" s="48">
        <v>82561300</v>
      </c>
      <c r="H2003" s="47">
        <v>107.26</v>
      </c>
      <c r="I2003" s="51">
        <f t="shared" si="232"/>
        <v>0.85093216977389929</v>
      </c>
      <c r="J2003" s="51">
        <f t="shared" ca="1" si="233"/>
        <v>1</v>
      </c>
      <c r="K2003" s="47">
        <f t="shared" si="234"/>
        <v>108.2</v>
      </c>
      <c r="L2003" s="47">
        <f t="shared" si="235"/>
        <v>108.41</v>
      </c>
      <c r="M2003" s="47">
        <f t="shared" si="236"/>
        <v>106.98</v>
      </c>
      <c r="N2003" s="47">
        <f t="shared" si="237"/>
        <v>107.26</v>
      </c>
      <c r="O2003" s="48">
        <f t="shared" ca="1" si="238"/>
        <v>82561300</v>
      </c>
    </row>
    <row r="2004" spans="1:15" x14ac:dyDescent="0.25">
      <c r="A2004">
        <v>1989</v>
      </c>
      <c r="B2004" s="85">
        <v>38909</v>
      </c>
      <c r="C2004" s="47">
        <v>126.61</v>
      </c>
      <c r="D2004" s="47">
        <v>127.41</v>
      </c>
      <c r="E2004" s="47">
        <v>125.94</v>
      </c>
      <c r="F2004" s="47">
        <v>127.41</v>
      </c>
      <c r="G2004" s="48">
        <v>73640800</v>
      </c>
      <c r="H2004" s="47">
        <v>108.42</v>
      </c>
      <c r="I2004" s="51">
        <f t="shared" si="232"/>
        <v>0.85095361431598782</v>
      </c>
      <c r="J2004" s="51">
        <f t="shared" ca="1" si="233"/>
        <v>1</v>
      </c>
      <c r="K2004" s="47">
        <f t="shared" si="234"/>
        <v>107.74</v>
      </c>
      <c r="L2004" s="47">
        <f t="shared" si="235"/>
        <v>108.42</v>
      </c>
      <c r="M2004" s="47">
        <f t="shared" si="236"/>
        <v>107.17</v>
      </c>
      <c r="N2004" s="47">
        <f t="shared" si="237"/>
        <v>108.42</v>
      </c>
      <c r="O2004" s="48">
        <f t="shared" ca="1" si="238"/>
        <v>73640800</v>
      </c>
    </row>
    <row r="2005" spans="1:15" x14ac:dyDescent="0.25">
      <c r="A2005">
        <v>1990</v>
      </c>
      <c r="B2005" s="85">
        <v>38908</v>
      </c>
      <c r="C2005" s="47">
        <v>126.94</v>
      </c>
      <c r="D2005" s="47">
        <v>127.43</v>
      </c>
      <c r="E2005" s="47">
        <v>126.41</v>
      </c>
      <c r="F2005" s="47">
        <v>126.85</v>
      </c>
      <c r="G2005" s="48">
        <v>60964100</v>
      </c>
      <c r="H2005" s="47">
        <v>107.94</v>
      </c>
      <c r="I2005" s="51">
        <f t="shared" si="232"/>
        <v>0.85092629089475758</v>
      </c>
      <c r="J2005" s="51">
        <f t="shared" ca="1" si="233"/>
        <v>1</v>
      </c>
      <c r="K2005" s="47">
        <f t="shared" si="234"/>
        <v>108.02</v>
      </c>
      <c r="L2005" s="47">
        <f t="shared" si="235"/>
        <v>108.43</v>
      </c>
      <c r="M2005" s="47">
        <f t="shared" si="236"/>
        <v>107.57</v>
      </c>
      <c r="N2005" s="47">
        <f t="shared" si="237"/>
        <v>107.94</v>
      </c>
      <c r="O2005" s="48">
        <f t="shared" ca="1" si="238"/>
        <v>60964100</v>
      </c>
    </row>
    <row r="2006" spans="1:15" x14ac:dyDescent="0.25">
      <c r="A2006">
        <v>1991</v>
      </c>
      <c r="B2006" s="85">
        <v>38905</v>
      </c>
      <c r="C2006" s="47">
        <v>127.19</v>
      </c>
      <c r="D2006" s="47">
        <v>127.56</v>
      </c>
      <c r="E2006" s="47">
        <v>126.29</v>
      </c>
      <c r="F2006" s="47">
        <v>126.61</v>
      </c>
      <c r="G2006" s="48">
        <v>81626500</v>
      </c>
      <c r="H2006" s="47">
        <v>107.74</v>
      </c>
      <c r="I2006" s="51">
        <f t="shared" si="232"/>
        <v>0.85095963983887524</v>
      </c>
      <c r="J2006" s="51">
        <f t="shared" ca="1" si="233"/>
        <v>1</v>
      </c>
      <c r="K2006" s="47">
        <f t="shared" si="234"/>
        <v>108.23</v>
      </c>
      <c r="L2006" s="47">
        <f t="shared" si="235"/>
        <v>108.55</v>
      </c>
      <c r="M2006" s="47">
        <f t="shared" si="236"/>
        <v>107.47</v>
      </c>
      <c r="N2006" s="47">
        <f t="shared" si="237"/>
        <v>107.74</v>
      </c>
      <c r="O2006" s="48">
        <f t="shared" ca="1" si="238"/>
        <v>81626500</v>
      </c>
    </row>
    <row r="2007" spans="1:15" x14ac:dyDescent="0.25">
      <c r="A2007">
        <v>1992</v>
      </c>
      <c r="B2007" s="85">
        <v>38904</v>
      </c>
      <c r="C2007" s="47">
        <v>127.2</v>
      </c>
      <c r="D2007" s="47">
        <v>127.85</v>
      </c>
      <c r="E2007" s="47">
        <v>127.08</v>
      </c>
      <c r="F2007" s="47">
        <v>127.44</v>
      </c>
      <c r="G2007" s="48">
        <v>50100300</v>
      </c>
      <c r="H2007" s="47">
        <v>108.44</v>
      </c>
      <c r="I2007" s="51">
        <f t="shared" si="232"/>
        <v>0.85091023226616447</v>
      </c>
      <c r="J2007" s="51">
        <f t="shared" ca="1" si="233"/>
        <v>1</v>
      </c>
      <c r="K2007" s="47">
        <f t="shared" si="234"/>
        <v>108.24</v>
      </c>
      <c r="L2007" s="47">
        <f t="shared" si="235"/>
        <v>108.79</v>
      </c>
      <c r="M2007" s="47">
        <f t="shared" si="236"/>
        <v>108.13</v>
      </c>
      <c r="N2007" s="47">
        <f t="shared" si="237"/>
        <v>108.44</v>
      </c>
      <c r="O2007" s="48">
        <f t="shared" ca="1" si="238"/>
        <v>50100300</v>
      </c>
    </row>
    <row r="2008" spans="1:15" x14ac:dyDescent="0.25">
      <c r="A2008">
        <v>1993</v>
      </c>
      <c r="B2008" s="85">
        <v>38903</v>
      </c>
      <c r="C2008" s="47">
        <v>127.29</v>
      </c>
      <c r="D2008" s="47">
        <v>127.45</v>
      </c>
      <c r="E2008" s="47">
        <v>126.52</v>
      </c>
      <c r="F2008" s="47">
        <v>127.07</v>
      </c>
      <c r="G2008" s="48">
        <v>69653400</v>
      </c>
      <c r="H2008" s="47">
        <v>108.13</v>
      </c>
      <c r="I2008" s="51">
        <f t="shared" si="232"/>
        <v>0.85094829621468482</v>
      </c>
      <c r="J2008" s="51">
        <f t="shared" ca="1" si="233"/>
        <v>1</v>
      </c>
      <c r="K2008" s="47">
        <f t="shared" si="234"/>
        <v>108.32</v>
      </c>
      <c r="L2008" s="47">
        <f t="shared" si="235"/>
        <v>108.45</v>
      </c>
      <c r="M2008" s="47">
        <f t="shared" si="236"/>
        <v>107.66</v>
      </c>
      <c r="N2008" s="47">
        <f t="shared" si="237"/>
        <v>108.13</v>
      </c>
      <c r="O2008" s="48">
        <f t="shared" ca="1" si="238"/>
        <v>69653400</v>
      </c>
    </row>
    <row r="2009" spans="1:15" x14ac:dyDescent="0.25">
      <c r="A2009">
        <v>1994</v>
      </c>
      <c r="B2009" s="85">
        <v>38901</v>
      </c>
      <c r="C2009" s="47">
        <v>127.43</v>
      </c>
      <c r="D2009" s="47">
        <v>128.01</v>
      </c>
      <c r="E2009" s="47">
        <v>127.31</v>
      </c>
      <c r="F2009" s="47">
        <v>127.8</v>
      </c>
      <c r="G2009" s="48">
        <v>23914000</v>
      </c>
      <c r="H2009" s="47">
        <v>108.75</v>
      </c>
      <c r="I2009" s="51">
        <f t="shared" si="232"/>
        <v>0.85093896713615025</v>
      </c>
      <c r="J2009" s="51">
        <f t="shared" ca="1" si="233"/>
        <v>1</v>
      </c>
      <c r="K2009" s="47">
        <f t="shared" si="234"/>
        <v>108.44</v>
      </c>
      <c r="L2009" s="47">
        <f t="shared" si="235"/>
        <v>108.93</v>
      </c>
      <c r="M2009" s="47">
        <f t="shared" si="236"/>
        <v>108.33</v>
      </c>
      <c r="N2009" s="47">
        <f t="shared" si="237"/>
        <v>108.75</v>
      </c>
      <c r="O2009" s="48">
        <f t="shared" ca="1" si="238"/>
        <v>23914000</v>
      </c>
    </row>
    <row r="2010" spans="1:15" x14ac:dyDescent="0.25">
      <c r="A2010">
        <v>1995</v>
      </c>
      <c r="B2010" s="85">
        <v>38898</v>
      </c>
      <c r="C2010" s="47">
        <v>127.54</v>
      </c>
      <c r="D2010" s="47">
        <v>127.66</v>
      </c>
      <c r="E2010" s="47">
        <v>126.96</v>
      </c>
      <c r="F2010" s="47">
        <v>127.28</v>
      </c>
      <c r="G2010" s="48">
        <v>54227800</v>
      </c>
      <c r="H2010" s="47">
        <v>108.31</v>
      </c>
      <c r="I2010" s="51">
        <f t="shared" si="232"/>
        <v>0.85095851665619104</v>
      </c>
      <c r="J2010" s="51">
        <f t="shared" ca="1" si="233"/>
        <v>1</v>
      </c>
      <c r="K2010" s="47">
        <f t="shared" si="234"/>
        <v>108.53</v>
      </c>
      <c r="L2010" s="47">
        <f t="shared" si="235"/>
        <v>108.63</v>
      </c>
      <c r="M2010" s="47">
        <f t="shared" si="236"/>
        <v>108.04</v>
      </c>
      <c r="N2010" s="47">
        <f t="shared" si="237"/>
        <v>108.31</v>
      </c>
      <c r="O2010" s="48">
        <f t="shared" ca="1" si="238"/>
        <v>54227800</v>
      </c>
    </row>
    <row r="2011" spans="1:15" x14ac:dyDescent="0.25">
      <c r="A2011">
        <v>1996</v>
      </c>
      <c r="B2011" s="85">
        <v>38897</v>
      </c>
      <c r="C2011" s="47">
        <v>125.2</v>
      </c>
      <c r="D2011" s="47">
        <v>127.35</v>
      </c>
      <c r="E2011" s="47">
        <v>125.17</v>
      </c>
      <c r="F2011" s="47">
        <v>127.27</v>
      </c>
      <c r="G2011" s="48">
        <v>110634800</v>
      </c>
      <c r="H2011" s="47">
        <v>108.3</v>
      </c>
      <c r="I2011" s="51">
        <f t="shared" si="232"/>
        <v>0.85094680600298578</v>
      </c>
      <c r="J2011" s="51">
        <f t="shared" ca="1" si="233"/>
        <v>1</v>
      </c>
      <c r="K2011" s="47">
        <f t="shared" si="234"/>
        <v>106.54</v>
      </c>
      <c r="L2011" s="47">
        <f t="shared" si="235"/>
        <v>108.37</v>
      </c>
      <c r="M2011" s="47">
        <f t="shared" si="236"/>
        <v>106.51</v>
      </c>
      <c r="N2011" s="47">
        <f t="shared" si="237"/>
        <v>108.3</v>
      </c>
      <c r="O2011" s="48">
        <f t="shared" ca="1" si="238"/>
        <v>110634800</v>
      </c>
    </row>
    <row r="2012" spans="1:15" x14ac:dyDescent="0.25">
      <c r="A2012">
        <v>1997</v>
      </c>
      <c r="B2012" s="85">
        <v>38896</v>
      </c>
      <c r="C2012" s="47">
        <v>124.19</v>
      </c>
      <c r="D2012" s="47">
        <v>124.77</v>
      </c>
      <c r="E2012" s="47">
        <v>123.65</v>
      </c>
      <c r="F2012" s="47">
        <v>124.75</v>
      </c>
      <c r="G2012" s="48">
        <v>62368100</v>
      </c>
      <c r="H2012" s="47">
        <v>106.15</v>
      </c>
      <c r="I2012" s="51">
        <f t="shared" si="232"/>
        <v>0.85090180360721446</v>
      </c>
      <c r="J2012" s="51">
        <f t="shared" ca="1" si="233"/>
        <v>1</v>
      </c>
      <c r="K2012" s="47">
        <f t="shared" si="234"/>
        <v>105.67</v>
      </c>
      <c r="L2012" s="47">
        <f t="shared" si="235"/>
        <v>106.17</v>
      </c>
      <c r="M2012" s="47">
        <f t="shared" si="236"/>
        <v>105.21</v>
      </c>
      <c r="N2012" s="47">
        <f t="shared" si="237"/>
        <v>106.15</v>
      </c>
      <c r="O2012" s="48">
        <f t="shared" ca="1" si="238"/>
        <v>62368100</v>
      </c>
    </row>
    <row r="2013" spans="1:15" x14ac:dyDescent="0.25">
      <c r="A2013">
        <v>1998</v>
      </c>
      <c r="B2013" s="85">
        <v>38895</v>
      </c>
      <c r="C2013" s="47">
        <v>125.01</v>
      </c>
      <c r="D2013" s="47">
        <v>125.29</v>
      </c>
      <c r="E2013" s="47">
        <v>123.77</v>
      </c>
      <c r="F2013" s="47">
        <v>123.91</v>
      </c>
      <c r="G2013" s="48">
        <v>69780200</v>
      </c>
      <c r="H2013" s="47">
        <v>105.44</v>
      </c>
      <c r="I2013" s="51">
        <f t="shared" si="232"/>
        <v>0.85094019853119196</v>
      </c>
      <c r="J2013" s="51">
        <f t="shared" ca="1" si="233"/>
        <v>1</v>
      </c>
      <c r="K2013" s="47">
        <f t="shared" si="234"/>
        <v>106.38</v>
      </c>
      <c r="L2013" s="47">
        <f t="shared" si="235"/>
        <v>106.61</v>
      </c>
      <c r="M2013" s="47">
        <f t="shared" si="236"/>
        <v>105.32</v>
      </c>
      <c r="N2013" s="47">
        <f t="shared" si="237"/>
        <v>105.44</v>
      </c>
      <c r="O2013" s="48">
        <f t="shared" ca="1" si="238"/>
        <v>69780200</v>
      </c>
    </row>
    <row r="2014" spans="1:15" x14ac:dyDescent="0.25">
      <c r="A2014">
        <v>1999</v>
      </c>
      <c r="B2014" s="85">
        <v>38894</v>
      </c>
      <c r="C2014" s="47">
        <v>124.54</v>
      </c>
      <c r="D2014" s="47">
        <v>125.06</v>
      </c>
      <c r="E2014" s="47">
        <v>124.25</v>
      </c>
      <c r="F2014" s="47">
        <v>124.99</v>
      </c>
      <c r="G2014" s="48">
        <v>37899600</v>
      </c>
      <c r="H2014" s="47">
        <v>106.36</v>
      </c>
      <c r="I2014" s="51">
        <f t="shared" si="232"/>
        <v>0.85094807584606769</v>
      </c>
      <c r="J2014" s="51">
        <f t="shared" ca="1" si="233"/>
        <v>1</v>
      </c>
      <c r="K2014" s="47">
        <f t="shared" si="234"/>
        <v>105.98</v>
      </c>
      <c r="L2014" s="47">
        <f t="shared" si="235"/>
        <v>106.42</v>
      </c>
      <c r="M2014" s="47">
        <f t="shared" si="236"/>
        <v>105.73</v>
      </c>
      <c r="N2014" s="47">
        <f t="shared" si="237"/>
        <v>106.36</v>
      </c>
      <c r="O2014" s="48">
        <f t="shared" ca="1" si="238"/>
        <v>37899600</v>
      </c>
    </row>
    <row r="2015" spans="1:15" x14ac:dyDescent="0.25">
      <c r="A2015">
        <v>2000</v>
      </c>
      <c r="B2015" s="85">
        <v>38891</v>
      </c>
      <c r="C2015" s="47">
        <v>124.33</v>
      </c>
      <c r="D2015" s="47">
        <v>125.3</v>
      </c>
      <c r="E2015" s="47">
        <v>124.03</v>
      </c>
      <c r="F2015" s="47">
        <v>124.44</v>
      </c>
      <c r="G2015" s="48">
        <v>54107000</v>
      </c>
      <c r="H2015" s="47">
        <v>105.89</v>
      </c>
      <c r="I2015" s="51">
        <f t="shared" si="232"/>
        <v>0.85093217614914818</v>
      </c>
      <c r="J2015" s="51">
        <f t="shared" ca="1" si="233"/>
        <v>1</v>
      </c>
      <c r="K2015" s="47">
        <f t="shared" si="234"/>
        <v>105.8</v>
      </c>
      <c r="L2015" s="47">
        <f t="shared" si="235"/>
        <v>106.62</v>
      </c>
      <c r="M2015" s="47">
        <f t="shared" si="236"/>
        <v>105.54</v>
      </c>
      <c r="N2015" s="47">
        <f t="shared" si="237"/>
        <v>105.89</v>
      </c>
      <c r="O2015" s="48">
        <f t="shared" ca="1" si="238"/>
        <v>54107000</v>
      </c>
    </row>
    <row r="2016" spans="1:15" x14ac:dyDescent="0.25">
      <c r="A2016">
        <v>2001</v>
      </c>
      <c r="B2016" s="85">
        <v>38890</v>
      </c>
      <c r="C2016" s="47">
        <v>124.95</v>
      </c>
      <c r="D2016" s="47">
        <v>125.06</v>
      </c>
      <c r="E2016" s="47">
        <v>124.04</v>
      </c>
      <c r="F2016" s="47">
        <v>124.46</v>
      </c>
      <c r="G2016" s="48">
        <v>74566100</v>
      </c>
      <c r="H2016" s="47">
        <v>105.91</v>
      </c>
      <c r="I2016" s="51">
        <f t="shared" si="232"/>
        <v>0.85095613048368957</v>
      </c>
      <c r="J2016" s="51">
        <f t="shared" ca="1" si="233"/>
        <v>1</v>
      </c>
      <c r="K2016" s="47">
        <f t="shared" si="234"/>
        <v>106.33</v>
      </c>
      <c r="L2016" s="47">
        <f t="shared" si="235"/>
        <v>106.42</v>
      </c>
      <c r="M2016" s="47">
        <f t="shared" si="236"/>
        <v>105.55</v>
      </c>
      <c r="N2016" s="47">
        <f t="shared" si="237"/>
        <v>105.91</v>
      </c>
      <c r="O2016" s="48">
        <f t="shared" ca="1" si="238"/>
        <v>74566100</v>
      </c>
    </row>
    <row r="2017" spans="1:15" x14ac:dyDescent="0.25">
      <c r="A2017">
        <v>2002</v>
      </c>
      <c r="B2017" s="85">
        <v>38889</v>
      </c>
      <c r="C2017" s="47">
        <v>124</v>
      </c>
      <c r="D2017" s="47">
        <v>125.7</v>
      </c>
      <c r="E2017" s="47">
        <v>123.96</v>
      </c>
      <c r="F2017" s="47">
        <v>125.01</v>
      </c>
      <c r="G2017" s="48">
        <v>75008200</v>
      </c>
      <c r="H2017" s="47">
        <v>106.37</v>
      </c>
      <c r="I2017" s="51">
        <f t="shared" si="232"/>
        <v>0.8508919286457084</v>
      </c>
      <c r="J2017" s="51">
        <f t="shared" ca="1" si="233"/>
        <v>1</v>
      </c>
      <c r="K2017" s="47">
        <f t="shared" si="234"/>
        <v>105.51</v>
      </c>
      <c r="L2017" s="47">
        <f t="shared" si="235"/>
        <v>106.96</v>
      </c>
      <c r="M2017" s="47">
        <f t="shared" si="236"/>
        <v>105.48</v>
      </c>
      <c r="N2017" s="47">
        <f t="shared" si="237"/>
        <v>106.37</v>
      </c>
      <c r="O2017" s="48">
        <f t="shared" ca="1" si="238"/>
        <v>75008200</v>
      </c>
    </row>
    <row r="2018" spans="1:15" x14ac:dyDescent="0.25">
      <c r="A2018">
        <v>2003</v>
      </c>
      <c r="B2018" s="85">
        <v>38888</v>
      </c>
      <c r="C2018" s="47">
        <v>124.01</v>
      </c>
      <c r="D2018" s="47">
        <v>124.81</v>
      </c>
      <c r="E2018" s="47">
        <v>123.72</v>
      </c>
      <c r="F2018" s="47">
        <v>124.09</v>
      </c>
      <c r="G2018" s="48">
        <v>65494700</v>
      </c>
      <c r="H2018" s="47">
        <v>105.59</v>
      </c>
      <c r="I2018" s="51">
        <f t="shared" si="232"/>
        <v>0.85091465871544847</v>
      </c>
      <c r="J2018" s="51">
        <f t="shared" ca="1" si="233"/>
        <v>1</v>
      </c>
      <c r="K2018" s="47">
        <f t="shared" si="234"/>
        <v>105.52</v>
      </c>
      <c r="L2018" s="47">
        <f t="shared" si="235"/>
        <v>106.2</v>
      </c>
      <c r="M2018" s="47">
        <f t="shared" si="236"/>
        <v>105.28</v>
      </c>
      <c r="N2018" s="47">
        <f t="shared" si="237"/>
        <v>105.59</v>
      </c>
      <c r="O2018" s="48">
        <f t="shared" ca="1" si="238"/>
        <v>65494700</v>
      </c>
    </row>
    <row r="2019" spans="1:15" x14ac:dyDescent="0.25">
      <c r="A2019">
        <v>2004</v>
      </c>
      <c r="B2019" s="85">
        <v>38887</v>
      </c>
      <c r="C2019" s="47">
        <v>125.4</v>
      </c>
      <c r="D2019" s="47">
        <v>125.48</v>
      </c>
      <c r="E2019" s="47">
        <v>123.55</v>
      </c>
      <c r="F2019" s="47">
        <v>123.67</v>
      </c>
      <c r="G2019" s="48">
        <v>95804400</v>
      </c>
      <c r="H2019" s="47">
        <v>105.23</v>
      </c>
      <c r="I2019" s="51">
        <f t="shared" si="232"/>
        <v>0.85089350691356025</v>
      </c>
      <c r="J2019" s="51">
        <f t="shared" ca="1" si="233"/>
        <v>1</v>
      </c>
      <c r="K2019" s="47">
        <f t="shared" si="234"/>
        <v>106.7</v>
      </c>
      <c r="L2019" s="47">
        <f t="shared" si="235"/>
        <v>106.77</v>
      </c>
      <c r="M2019" s="47">
        <f t="shared" si="236"/>
        <v>105.13</v>
      </c>
      <c r="N2019" s="47">
        <f t="shared" si="237"/>
        <v>105.23</v>
      </c>
      <c r="O2019" s="48">
        <f t="shared" ca="1" si="238"/>
        <v>95804400</v>
      </c>
    </row>
    <row r="2020" spans="1:15" x14ac:dyDescent="0.25">
      <c r="A2020">
        <v>2005</v>
      </c>
      <c r="B2020" s="85">
        <v>38884</v>
      </c>
      <c r="C2020" s="47">
        <v>125.29</v>
      </c>
      <c r="D2020" s="47">
        <v>125.56</v>
      </c>
      <c r="E2020" s="47">
        <v>124.46</v>
      </c>
      <c r="F2020" s="47">
        <v>124.65</v>
      </c>
      <c r="G2020" s="48">
        <v>94253500</v>
      </c>
      <c r="H2020" s="47">
        <v>106.07</v>
      </c>
      <c r="I2020" s="51">
        <f t="shared" si="232"/>
        <v>0.85094263939029269</v>
      </c>
      <c r="J2020" s="51">
        <f t="shared" ca="1" si="233"/>
        <v>1</v>
      </c>
      <c r="K2020" s="47">
        <f t="shared" si="234"/>
        <v>106.61</v>
      </c>
      <c r="L2020" s="47">
        <f t="shared" si="235"/>
        <v>106.84</v>
      </c>
      <c r="M2020" s="47">
        <f t="shared" si="236"/>
        <v>105.91</v>
      </c>
      <c r="N2020" s="47">
        <f t="shared" si="237"/>
        <v>106.07</v>
      </c>
      <c r="O2020" s="48">
        <f t="shared" ca="1" si="238"/>
        <v>94253500</v>
      </c>
    </row>
    <row r="2021" spans="1:15" x14ac:dyDescent="0.25">
      <c r="A2021">
        <v>2006</v>
      </c>
      <c r="B2021" s="85">
        <v>38883</v>
      </c>
      <c r="C2021" s="47">
        <v>123.95</v>
      </c>
      <c r="D2021" s="47">
        <v>126.36</v>
      </c>
      <c r="E2021" s="47">
        <v>123.86</v>
      </c>
      <c r="F2021" s="47">
        <v>126.12</v>
      </c>
      <c r="G2021" s="48">
        <v>134057000</v>
      </c>
      <c r="H2021" s="47">
        <v>106.85</v>
      </c>
      <c r="I2021" s="51">
        <f t="shared" si="232"/>
        <v>0.84720900729463999</v>
      </c>
      <c r="J2021" s="51">
        <f t="shared" ca="1" si="233"/>
        <v>1</v>
      </c>
      <c r="K2021" s="47">
        <f t="shared" si="234"/>
        <v>105.01</v>
      </c>
      <c r="L2021" s="47">
        <f t="shared" si="235"/>
        <v>107.05</v>
      </c>
      <c r="M2021" s="47">
        <f t="shared" si="236"/>
        <v>104.94</v>
      </c>
      <c r="N2021" s="47">
        <f t="shared" si="237"/>
        <v>106.85</v>
      </c>
      <c r="O2021" s="48">
        <f t="shared" ca="1" si="238"/>
        <v>134057000</v>
      </c>
    </row>
    <row r="2022" spans="1:15" x14ac:dyDescent="0.25">
      <c r="A2022">
        <v>2007</v>
      </c>
      <c r="B2022" s="85">
        <v>38882</v>
      </c>
      <c r="C2022" s="47">
        <v>122.84</v>
      </c>
      <c r="D2022" s="47">
        <v>123.63</v>
      </c>
      <c r="E2022" s="47">
        <v>122.34</v>
      </c>
      <c r="F2022" s="47">
        <v>123.5</v>
      </c>
      <c r="G2022" s="48">
        <v>163566400</v>
      </c>
      <c r="H2022" s="47">
        <v>104.63</v>
      </c>
      <c r="I2022" s="51">
        <f t="shared" si="232"/>
        <v>0.84720647773279345</v>
      </c>
      <c r="J2022" s="51">
        <f t="shared" ca="1" si="233"/>
        <v>1</v>
      </c>
      <c r="K2022" s="47">
        <f t="shared" si="234"/>
        <v>104.07</v>
      </c>
      <c r="L2022" s="47">
        <f t="shared" si="235"/>
        <v>104.74</v>
      </c>
      <c r="M2022" s="47">
        <f t="shared" si="236"/>
        <v>103.65</v>
      </c>
      <c r="N2022" s="47">
        <f t="shared" si="237"/>
        <v>104.63</v>
      </c>
      <c r="O2022" s="48">
        <f t="shared" ca="1" si="238"/>
        <v>163566400</v>
      </c>
    </row>
    <row r="2023" spans="1:15" x14ac:dyDescent="0.25">
      <c r="A2023">
        <v>2008</v>
      </c>
      <c r="B2023" s="85">
        <v>38881</v>
      </c>
      <c r="C2023" s="47">
        <v>123.74</v>
      </c>
      <c r="D2023" s="47">
        <v>124.84</v>
      </c>
      <c r="E2023" s="47">
        <v>122.55</v>
      </c>
      <c r="F2023" s="47">
        <v>122.55</v>
      </c>
      <c r="G2023" s="48">
        <v>185688800</v>
      </c>
      <c r="H2023" s="47">
        <v>103.82</v>
      </c>
      <c r="I2023" s="51">
        <f t="shared" si="232"/>
        <v>0.84716442268461845</v>
      </c>
      <c r="J2023" s="51">
        <f t="shared" ca="1" si="233"/>
        <v>1</v>
      </c>
      <c r="K2023" s="47">
        <f t="shared" si="234"/>
        <v>104.83</v>
      </c>
      <c r="L2023" s="47">
        <f t="shared" si="235"/>
        <v>105.76</v>
      </c>
      <c r="M2023" s="47">
        <f t="shared" si="236"/>
        <v>103.82</v>
      </c>
      <c r="N2023" s="47">
        <f t="shared" si="237"/>
        <v>103.82</v>
      </c>
      <c r="O2023" s="48">
        <f t="shared" ca="1" si="238"/>
        <v>185688800</v>
      </c>
    </row>
    <row r="2024" spans="1:15" x14ac:dyDescent="0.25">
      <c r="A2024">
        <v>2009</v>
      </c>
      <c r="B2024" s="85">
        <v>38880</v>
      </c>
      <c r="C2024" s="47">
        <v>125.88</v>
      </c>
      <c r="D2024" s="47">
        <v>125.93</v>
      </c>
      <c r="E2024" s="47">
        <v>123.82</v>
      </c>
      <c r="F2024" s="47">
        <v>123.99</v>
      </c>
      <c r="G2024" s="48">
        <v>95815900</v>
      </c>
      <c r="H2024" s="47">
        <v>105.04</v>
      </c>
      <c r="I2024" s="51">
        <f t="shared" si="232"/>
        <v>0.84716509395919037</v>
      </c>
      <c r="J2024" s="51">
        <f t="shared" ca="1" si="233"/>
        <v>1</v>
      </c>
      <c r="K2024" s="47">
        <f t="shared" si="234"/>
        <v>106.64</v>
      </c>
      <c r="L2024" s="47">
        <f t="shared" si="235"/>
        <v>106.68</v>
      </c>
      <c r="M2024" s="47">
        <f t="shared" si="236"/>
        <v>104.9</v>
      </c>
      <c r="N2024" s="47">
        <f t="shared" si="237"/>
        <v>105.04</v>
      </c>
      <c r="O2024" s="48">
        <f t="shared" ca="1" si="238"/>
        <v>95815900</v>
      </c>
    </row>
    <row r="2025" spans="1:15" x14ac:dyDescent="0.25">
      <c r="A2025">
        <v>2010</v>
      </c>
      <c r="B2025" s="85">
        <v>38877</v>
      </c>
      <c r="C2025" s="47">
        <v>126.36</v>
      </c>
      <c r="D2025" s="47">
        <v>126.96</v>
      </c>
      <c r="E2025" s="47">
        <v>125.29</v>
      </c>
      <c r="F2025" s="47">
        <v>125.35</v>
      </c>
      <c r="G2025" s="48">
        <v>94972200</v>
      </c>
      <c r="H2025" s="47">
        <v>106.19</v>
      </c>
      <c r="I2025" s="51">
        <f t="shared" si="232"/>
        <v>0.84714798564020743</v>
      </c>
      <c r="J2025" s="51">
        <f t="shared" ca="1" si="233"/>
        <v>1</v>
      </c>
      <c r="K2025" s="47">
        <f t="shared" si="234"/>
        <v>107.05</v>
      </c>
      <c r="L2025" s="47">
        <f t="shared" si="235"/>
        <v>107.55</v>
      </c>
      <c r="M2025" s="47">
        <f t="shared" si="236"/>
        <v>106.14</v>
      </c>
      <c r="N2025" s="47">
        <f t="shared" si="237"/>
        <v>106.19</v>
      </c>
      <c r="O2025" s="48">
        <f t="shared" ca="1" si="238"/>
        <v>94972200</v>
      </c>
    </row>
    <row r="2026" spans="1:15" x14ac:dyDescent="0.25">
      <c r="A2026">
        <v>2011</v>
      </c>
      <c r="B2026" s="85">
        <v>38876</v>
      </c>
      <c r="C2026" s="47">
        <v>125.58</v>
      </c>
      <c r="D2026" s="47">
        <v>126.5</v>
      </c>
      <c r="E2026" s="47">
        <v>123.87</v>
      </c>
      <c r="F2026" s="47">
        <v>125.75</v>
      </c>
      <c r="G2026" s="48">
        <v>204957200</v>
      </c>
      <c r="H2026" s="47">
        <v>106.53</v>
      </c>
      <c r="I2026" s="51">
        <f t="shared" si="232"/>
        <v>0.84715705765407556</v>
      </c>
      <c r="J2026" s="51">
        <f t="shared" ca="1" si="233"/>
        <v>1</v>
      </c>
      <c r="K2026" s="47">
        <f t="shared" si="234"/>
        <v>106.39</v>
      </c>
      <c r="L2026" s="47">
        <f t="shared" si="235"/>
        <v>107.17</v>
      </c>
      <c r="M2026" s="47">
        <f t="shared" si="236"/>
        <v>104.94</v>
      </c>
      <c r="N2026" s="47">
        <f t="shared" si="237"/>
        <v>106.53</v>
      </c>
      <c r="O2026" s="48">
        <f t="shared" ca="1" si="238"/>
        <v>204957200</v>
      </c>
    </row>
    <row r="2027" spans="1:15" x14ac:dyDescent="0.25">
      <c r="A2027">
        <v>2012</v>
      </c>
      <c r="B2027" s="85">
        <v>38875</v>
      </c>
      <c r="C2027" s="47">
        <v>126.91</v>
      </c>
      <c r="D2027" s="47">
        <v>127.65</v>
      </c>
      <c r="E2027" s="47">
        <v>125.79</v>
      </c>
      <c r="F2027" s="47">
        <v>125.86</v>
      </c>
      <c r="G2027" s="48">
        <v>108599400</v>
      </c>
      <c r="H2027" s="47">
        <v>106.63</v>
      </c>
      <c r="I2027" s="51">
        <f t="shared" si="232"/>
        <v>0.84721118703321152</v>
      </c>
      <c r="J2027" s="51">
        <f t="shared" ca="1" si="233"/>
        <v>1</v>
      </c>
      <c r="K2027" s="47">
        <f t="shared" si="234"/>
        <v>107.52</v>
      </c>
      <c r="L2027" s="47">
        <f t="shared" si="235"/>
        <v>108.15</v>
      </c>
      <c r="M2027" s="47">
        <f t="shared" si="236"/>
        <v>106.57</v>
      </c>
      <c r="N2027" s="47">
        <f t="shared" si="237"/>
        <v>106.63</v>
      </c>
      <c r="O2027" s="48">
        <f t="shared" ca="1" si="238"/>
        <v>108599400</v>
      </c>
    </row>
    <row r="2028" spans="1:15" x14ac:dyDescent="0.25">
      <c r="A2028">
        <v>2013</v>
      </c>
      <c r="B2028" s="85">
        <v>38874</v>
      </c>
      <c r="C2028" s="47">
        <v>127.21</v>
      </c>
      <c r="D2028" s="47">
        <v>127.38</v>
      </c>
      <c r="E2028" s="47">
        <v>125.76</v>
      </c>
      <c r="F2028" s="47">
        <v>126.81</v>
      </c>
      <c r="G2028" s="48">
        <v>130498600</v>
      </c>
      <c r="H2028" s="47">
        <v>107.43</v>
      </c>
      <c r="I2028" s="51">
        <f t="shared" si="232"/>
        <v>0.84717293588833698</v>
      </c>
      <c r="J2028" s="51">
        <f t="shared" ca="1" si="233"/>
        <v>1</v>
      </c>
      <c r="K2028" s="47">
        <f t="shared" si="234"/>
        <v>107.77</v>
      </c>
      <c r="L2028" s="47">
        <f t="shared" si="235"/>
        <v>107.91</v>
      </c>
      <c r="M2028" s="47">
        <f t="shared" si="236"/>
        <v>106.54</v>
      </c>
      <c r="N2028" s="47">
        <f t="shared" si="237"/>
        <v>107.43</v>
      </c>
      <c r="O2028" s="48">
        <f t="shared" ca="1" si="238"/>
        <v>130498600</v>
      </c>
    </row>
    <row r="2029" spans="1:15" x14ac:dyDescent="0.25">
      <c r="A2029">
        <v>2014</v>
      </c>
      <c r="B2029" s="85">
        <v>38873</v>
      </c>
      <c r="C2029" s="47">
        <v>128.85</v>
      </c>
      <c r="D2029" s="47">
        <v>128.86000000000001</v>
      </c>
      <c r="E2029" s="47">
        <v>126.77</v>
      </c>
      <c r="F2029" s="47">
        <v>127.12</v>
      </c>
      <c r="G2029" s="48">
        <v>86105100</v>
      </c>
      <c r="H2029" s="47">
        <v>107.69</v>
      </c>
      <c r="I2029" s="51">
        <f t="shared" si="232"/>
        <v>0.84715229704216488</v>
      </c>
      <c r="J2029" s="51">
        <f t="shared" ca="1" si="233"/>
        <v>1</v>
      </c>
      <c r="K2029" s="47">
        <f t="shared" si="234"/>
        <v>109.16</v>
      </c>
      <c r="L2029" s="47">
        <f t="shared" si="235"/>
        <v>109.16</v>
      </c>
      <c r="M2029" s="47">
        <f t="shared" si="236"/>
        <v>107.39</v>
      </c>
      <c r="N2029" s="47">
        <f t="shared" si="237"/>
        <v>107.69</v>
      </c>
      <c r="O2029" s="48">
        <f t="shared" ca="1" si="238"/>
        <v>86105100</v>
      </c>
    </row>
    <row r="2030" spans="1:15" x14ac:dyDescent="0.25">
      <c r="A2030">
        <v>2015</v>
      </c>
      <c r="B2030" s="85">
        <v>38870</v>
      </c>
      <c r="C2030" s="47">
        <v>129.25</v>
      </c>
      <c r="D2030" s="47">
        <v>129.43</v>
      </c>
      <c r="E2030" s="47">
        <v>128.32</v>
      </c>
      <c r="F2030" s="47">
        <v>129</v>
      </c>
      <c r="G2030" s="48">
        <v>91702600</v>
      </c>
      <c r="H2030" s="47">
        <v>109.29</v>
      </c>
      <c r="I2030" s="51">
        <f t="shared" si="232"/>
        <v>0.84720930232558145</v>
      </c>
      <c r="J2030" s="51">
        <f t="shared" ca="1" si="233"/>
        <v>1</v>
      </c>
      <c r="K2030" s="47">
        <f t="shared" si="234"/>
        <v>109.5</v>
      </c>
      <c r="L2030" s="47">
        <f t="shared" si="235"/>
        <v>109.65</v>
      </c>
      <c r="M2030" s="47">
        <f t="shared" si="236"/>
        <v>108.71</v>
      </c>
      <c r="N2030" s="47">
        <f t="shared" si="237"/>
        <v>109.29</v>
      </c>
      <c r="O2030" s="48">
        <f t="shared" ca="1" si="238"/>
        <v>91702600</v>
      </c>
    </row>
    <row r="2031" spans="1:15" x14ac:dyDescent="0.25">
      <c r="A2031">
        <v>2016</v>
      </c>
      <c r="B2031" s="85">
        <v>38869</v>
      </c>
      <c r="C2031" s="47">
        <v>127.38</v>
      </c>
      <c r="D2031" s="47">
        <v>128.94</v>
      </c>
      <c r="E2031" s="47">
        <v>127.27</v>
      </c>
      <c r="F2031" s="47">
        <v>128.72999999999999</v>
      </c>
      <c r="G2031" s="48">
        <v>73721700</v>
      </c>
      <c r="H2031" s="47">
        <v>109.06</v>
      </c>
      <c r="I2031" s="51">
        <f t="shared" si="232"/>
        <v>0.84719956498096805</v>
      </c>
      <c r="J2031" s="51">
        <f t="shared" ca="1" si="233"/>
        <v>1</v>
      </c>
      <c r="K2031" s="47">
        <f t="shared" si="234"/>
        <v>107.92</v>
      </c>
      <c r="L2031" s="47">
        <f t="shared" si="235"/>
        <v>109.24</v>
      </c>
      <c r="M2031" s="47">
        <f t="shared" si="236"/>
        <v>107.82</v>
      </c>
      <c r="N2031" s="47">
        <f t="shared" si="237"/>
        <v>109.06</v>
      </c>
      <c r="O2031" s="48">
        <f t="shared" ca="1" si="238"/>
        <v>73721700</v>
      </c>
    </row>
    <row r="2032" spans="1:15" x14ac:dyDescent="0.25">
      <c r="A2032">
        <v>2017</v>
      </c>
      <c r="B2032" s="85">
        <v>38868</v>
      </c>
      <c r="C2032" s="47">
        <v>126.62</v>
      </c>
      <c r="D2032" s="47">
        <v>127.51</v>
      </c>
      <c r="E2032" s="47">
        <v>126.2</v>
      </c>
      <c r="F2032" s="47">
        <v>127.51</v>
      </c>
      <c r="G2032" s="48">
        <v>86926200</v>
      </c>
      <c r="H2032" s="47">
        <v>108.02</v>
      </c>
      <c r="I2032" s="51">
        <f t="shared" si="232"/>
        <v>0.847149243196612</v>
      </c>
      <c r="J2032" s="51">
        <f t="shared" ca="1" si="233"/>
        <v>1</v>
      </c>
      <c r="K2032" s="47">
        <f t="shared" si="234"/>
        <v>107.27</v>
      </c>
      <c r="L2032" s="47">
        <f t="shared" si="235"/>
        <v>108.02</v>
      </c>
      <c r="M2032" s="47">
        <f t="shared" si="236"/>
        <v>106.91</v>
      </c>
      <c r="N2032" s="47">
        <f t="shared" si="237"/>
        <v>108.02</v>
      </c>
      <c r="O2032" s="48">
        <f t="shared" ca="1" si="238"/>
        <v>86926200</v>
      </c>
    </row>
    <row r="2033" spans="1:15" x14ac:dyDescent="0.25">
      <c r="A2033">
        <v>2018</v>
      </c>
      <c r="B2033" s="85">
        <v>38867</v>
      </c>
      <c r="C2033" s="47">
        <v>127.97</v>
      </c>
      <c r="D2033" s="47">
        <v>128</v>
      </c>
      <c r="E2033" s="47">
        <v>126.05</v>
      </c>
      <c r="F2033" s="47">
        <v>126.1</v>
      </c>
      <c r="G2033" s="48">
        <v>72419900</v>
      </c>
      <c r="H2033" s="47">
        <v>106.83</v>
      </c>
      <c r="I2033" s="51">
        <f t="shared" si="232"/>
        <v>0.84718477398889769</v>
      </c>
      <c r="J2033" s="51">
        <f t="shared" ca="1" si="233"/>
        <v>1</v>
      </c>
      <c r="K2033" s="47">
        <f t="shared" si="234"/>
        <v>108.41</v>
      </c>
      <c r="L2033" s="47">
        <f t="shared" si="235"/>
        <v>108.44</v>
      </c>
      <c r="M2033" s="47">
        <f t="shared" si="236"/>
        <v>106.79</v>
      </c>
      <c r="N2033" s="47">
        <f t="shared" si="237"/>
        <v>106.83</v>
      </c>
      <c r="O2033" s="48">
        <f t="shared" ca="1" si="238"/>
        <v>72419900</v>
      </c>
    </row>
    <row r="2034" spans="1:15" x14ac:dyDescent="0.25">
      <c r="A2034">
        <v>2019</v>
      </c>
      <c r="B2034" s="85">
        <v>38863</v>
      </c>
      <c r="C2034" s="47">
        <v>128.01</v>
      </c>
      <c r="D2034" s="47">
        <v>128.38</v>
      </c>
      <c r="E2034" s="47">
        <v>127.51</v>
      </c>
      <c r="F2034" s="47">
        <v>128.38</v>
      </c>
      <c r="G2034" s="48">
        <v>62989700</v>
      </c>
      <c r="H2034" s="47">
        <v>108.76</v>
      </c>
      <c r="I2034" s="51">
        <f t="shared" si="232"/>
        <v>0.84717245676896724</v>
      </c>
      <c r="J2034" s="51">
        <f t="shared" ca="1" si="233"/>
        <v>1</v>
      </c>
      <c r="K2034" s="47">
        <f t="shared" si="234"/>
        <v>108.45</v>
      </c>
      <c r="L2034" s="47">
        <f t="shared" si="235"/>
        <v>108.76</v>
      </c>
      <c r="M2034" s="47">
        <f t="shared" si="236"/>
        <v>108.02</v>
      </c>
      <c r="N2034" s="47">
        <f t="shared" si="237"/>
        <v>108.76</v>
      </c>
      <c r="O2034" s="48">
        <f t="shared" ca="1" si="238"/>
        <v>62989700</v>
      </c>
    </row>
    <row r="2035" spans="1:15" x14ac:dyDescent="0.25">
      <c r="A2035">
        <v>2020</v>
      </c>
      <c r="B2035" s="85">
        <v>38862</v>
      </c>
      <c r="C2035" s="47">
        <v>126.92</v>
      </c>
      <c r="D2035" s="47">
        <v>127.73</v>
      </c>
      <c r="E2035" s="47">
        <v>126.43</v>
      </c>
      <c r="F2035" s="47">
        <v>127.73</v>
      </c>
      <c r="G2035" s="48">
        <v>78977900</v>
      </c>
      <c r="H2035" s="47">
        <v>108.21</v>
      </c>
      <c r="I2035" s="51">
        <f t="shared" si="232"/>
        <v>0.84717764033508169</v>
      </c>
      <c r="J2035" s="51">
        <f t="shared" ca="1" si="233"/>
        <v>1</v>
      </c>
      <c r="K2035" s="47">
        <f t="shared" si="234"/>
        <v>107.52</v>
      </c>
      <c r="L2035" s="47">
        <f t="shared" si="235"/>
        <v>108.21</v>
      </c>
      <c r="M2035" s="47">
        <f t="shared" si="236"/>
        <v>107.11</v>
      </c>
      <c r="N2035" s="47">
        <f t="shared" si="237"/>
        <v>108.21</v>
      </c>
      <c r="O2035" s="48">
        <f t="shared" ca="1" si="238"/>
        <v>78977900</v>
      </c>
    </row>
    <row r="2036" spans="1:15" x14ac:dyDescent="0.25">
      <c r="A2036">
        <v>2021</v>
      </c>
      <c r="B2036" s="85">
        <v>38861</v>
      </c>
      <c r="C2036" s="47">
        <v>125.68</v>
      </c>
      <c r="D2036" s="47">
        <v>126.89</v>
      </c>
      <c r="E2036" s="47">
        <v>124.76</v>
      </c>
      <c r="F2036" s="47">
        <v>126.17</v>
      </c>
      <c r="G2036" s="48">
        <v>168405000</v>
      </c>
      <c r="H2036" s="47">
        <v>106.89</v>
      </c>
      <c r="I2036" s="51">
        <f t="shared" si="232"/>
        <v>0.84719029880320207</v>
      </c>
      <c r="J2036" s="51">
        <f t="shared" ca="1" si="233"/>
        <v>1</v>
      </c>
      <c r="K2036" s="47">
        <f t="shared" si="234"/>
        <v>106.47</v>
      </c>
      <c r="L2036" s="47">
        <f t="shared" si="235"/>
        <v>107.5</v>
      </c>
      <c r="M2036" s="47">
        <f t="shared" si="236"/>
        <v>105.7</v>
      </c>
      <c r="N2036" s="47">
        <f t="shared" si="237"/>
        <v>106.89</v>
      </c>
      <c r="O2036" s="48">
        <f t="shared" ca="1" si="238"/>
        <v>168405000</v>
      </c>
    </row>
    <row r="2037" spans="1:15" x14ac:dyDescent="0.25">
      <c r="A2037">
        <v>2022</v>
      </c>
      <c r="B2037" s="85">
        <v>38860</v>
      </c>
      <c r="C2037" s="47">
        <v>127.18</v>
      </c>
      <c r="D2037" s="47">
        <v>127.63</v>
      </c>
      <c r="E2037" s="47">
        <v>125.17</v>
      </c>
      <c r="F2037" s="47">
        <v>125.17</v>
      </c>
      <c r="G2037" s="48">
        <v>92006500</v>
      </c>
      <c r="H2037" s="47">
        <v>106.04</v>
      </c>
      <c r="I2037" s="51">
        <f t="shared" si="232"/>
        <v>0.84716785172165854</v>
      </c>
      <c r="J2037" s="51">
        <f t="shared" ca="1" si="233"/>
        <v>1</v>
      </c>
      <c r="K2037" s="47">
        <f t="shared" si="234"/>
        <v>107.74</v>
      </c>
      <c r="L2037" s="47">
        <f t="shared" si="235"/>
        <v>108.12</v>
      </c>
      <c r="M2037" s="47">
        <f t="shared" si="236"/>
        <v>106.04</v>
      </c>
      <c r="N2037" s="47">
        <f t="shared" si="237"/>
        <v>106.04</v>
      </c>
      <c r="O2037" s="48">
        <f t="shared" ca="1" si="238"/>
        <v>92006500</v>
      </c>
    </row>
    <row r="2038" spans="1:15" x14ac:dyDescent="0.25">
      <c r="A2038">
        <v>2023</v>
      </c>
      <c r="B2038" s="85">
        <v>38859</v>
      </c>
      <c r="C2038" s="47">
        <v>126.28</v>
      </c>
      <c r="D2038" s="47">
        <v>127.17</v>
      </c>
      <c r="E2038" s="47">
        <v>125.5</v>
      </c>
      <c r="F2038" s="47">
        <v>126.13</v>
      </c>
      <c r="G2038" s="48">
        <v>110852800</v>
      </c>
      <c r="H2038" s="47">
        <v>106.85</v>
      </c>
      <c r="I2038" s="51">
        <f t="shared" si="232"/>
        <v>0.84714183778641083</v>
      </c>
      <c r="J2038" s="51">
        <f t="shared" ca="1" si="233"/>
        <v>1</v>
      </c>
      <c r="K2038" s="47">
        <f t="shared" si="234"/>
        <v>106.98</v>
      </c>
      <c r="L2038" s="47">
        <f t="shared" si="235"/>
        <v>107.73</v>
      </c>
      <c r="M2038" s="47">
        <f t="shared" si="236"/>
        <v>106.32</v>
      </c>
      <c r="N2038" s="47">
        <f t="shared" si="237"/>
        <v>106.85</v>
      </c>
      <c r="O2038" s="48">
        <f t="shared" ca="1" si="238"/>
        <v>110852800</v>
      </c>
    </row>
    <row r="2039" spans="1:15" x14ac:dyDescent="0.25">
      <c r="A2039">
        <v>2024</v>
      </c>
      <c r="B2039" s="85">
        <v>38856</v>
      </c>
      <c r="C2039" s="47">
        <v>126.87</v>
      </c>
      <c r="D2039" s="47">
        <v>127.49</v>
      </c>
      <c r="E2039" s="47">
        <v>125.8</v>
      </c>
      <c r="F2039" s="47">
        <v>127.1</v>
      </c>
      <c r="G2039" s="48">
        <v>124309400</v>
      </c>
      <c r="H2039" s="47">
        <v>107.68</v>
      </c>
      <c r="I2039" s="51">
        <f t="shared" si="232"/>
        <v>0.84720692368214012</v>
      </c>
      <c r="J2039" s="51">
        <f t="shared" ca="1" si="233"/>
        <v>1</v>
      </c>
      <c r="K2039" s="47">
        <f t="shared" si="234"/>
        <v>107.49</v>
      </c>
      <c r="L2039" s="47">
        <f t="shared" si="235"/>
        <v>108.01</v>
      </c>
      <c r="M2039" s="47">
        <f t="shared" si="236"/>
        <v>106.58</v>
      </c>
      <c r="N2039" s="47">
        <f t="shared" si="237"/>
        <v>107.68</v>
      </c>
      <c r="O2039" s="48">
        <f t="shared" ca="1" si="238"/>
        <v>124309400</v>
      </c>
    </row>
    <row r="2040" spans="1:15" x14ac:dyDescent="0.25">
      <c r="A2040">
        <v>2025</v>
      </c>
      <c r="B2040" s="85">
        <v>38855</v>
      </c>
      <c r="C2040" s="47">
        <v>127.35</v>
      </c>
      <c r="D2040" s="47">
        <v>127.75</v>
      </c>
      <c r="E2040" s="47">
        <v>126.11</v>
      </c>
      <c r="F2040" s="47">
        <v>126.21</v>
      </c>
      <c r="G2040" s="48">
        <v>87906300</v>
      </c>
      <c r="H2040" s="47">
        <v>106.92</v>
      </c>
      <c r="I2040" s="51">
        <f t="shared" si="232"/>
        <v>0.84715949607796537</v>
      </c>
      <c r="J2040" s="51">
        <f t="shared" ca="1" si="233"/>
        <v>1</v>
      </c>
      <c r="K2040" s="47">
        <f t="shared" si="234"/>
        <v>107.89</v>
      </c>
      <c r="L2040" s="47">
        <f t="shared" si="235"/>
        <v>108.22</v>
      </c>
      <c r="M2040" s="47">
        <f t="shared" si="236"/>
        <v>106.84</v>
      </c>
      <c r="N2040" s="47">
        <f t="shared" si="237"/>
        <v>106.92</v>
      </c>
      <c r="O2040" s="48">
        <f t="shared" ca="1" si="238"/>
        <v>87906300</v>
      </c>
    </row>
    <row r="2041" spans="1:15" x14ac:dyDescent="0.25">
      <c r="A2041">
        <v>2026</v>
      </c>
      <c r="B2041" s="85">
        <v>38854</v>
      </c>
      <c r="C2041" s="47">
        <v>128.66999999999999</v>
      </c>
      <c r="D2041" s="47">
        <v>129.1</v>
      </c>
      <c r="E2041" s="47">
        <v>126.77</v>
      </c>
      <c r="F2041" s="47">
        <v>126.85</v>
      </c>
      <c r="G2041" s="48">
        <v>144789500</v>
      </c>
      <c r="H2041" s="47">
        <v>107.46</v>
      </c>
      <c r="I2041" s="51">
        <f t="shared" si="232"/>
        <v>0.84714229404808827</v>
      </c>
      <c r="J2041" s="51">
        <f t="shared" ca="1" si="233"/>
        <v>1</v>
      </c>
      <c r="K2041" s="47">
        <f t="shared" si="234"/>
        <v>109</v>
      </c>
      <c r="L2041" s="47">
        <f t="shared" si="235"/>
        <v>109.37</v>
      </c>
      <c r="M2041" s="47">
        <f t="shared" si="236"/>
        <v>107.39</v>
      </c>
      <c r="N2041" s="47">
        <f t="shared" si="237"/>
        <v>107.46</v>
      </c>
      <c r="O2041" s="48">
        <f t="shared" ca="1" si="238"/>
        <v>144789500</v>
      </c>
    </row>
    <row r="2042" spans="1:15" x14ac:dyDescent="0.25">
      <c r="A2042">
        <v>2027</v>
      </c>
      <c r="B2042" s="85">
        <v>38853</v>
      </c>
      <c r="C2042" s="47">
        <v>129.76</v>
      </c>
      <c r="D2042" s="47">
        <v>130</v>
      </c>
      <c r="E2042" s="47">
        <v>129.01</v>
      </c>
      <c r="F2042" s="47">
        <v>129.31</v>
      </c>
      <c r="G2042" s="48">
        <v>62137600</v>
      </c>
      <c r="H2042" s="47">
        <v>109.55</v>
      </c>
      <c r="I2042" s="51">
        <f t="shared" si="232"/>
        <v>0.84718892583713556</v>
      </c>
      <c r="J2042" s="51">
        <f t="shared" ca="1" si="233"/>
        <v>1</v>
      </c>
      <c r="K2042" s="47">
        <f t="shared" si="234"/>
        <v>109.93</v>
      </c>
      <c r="L2042" s="47">
        <f t="shared" si="235"/>
        <v>110.13</v>
      </c>
      <c r="M2042" s="47">
        <f t="shared" si="236"/>
        <v>109.3</v>
      </c>
      <c r="N2042" s="47">
        <f t="shared" si="237"/>
        <v>109.55</v>
      </c>
      <c r="O2042" s="48">
        <f t="shared" ca="1" si="238"/>
        <v>62137600</v>
      </c>
    </row>
    <row r="2043" spans="1:15" x14ac:dyDescent="0.25">
      <c r="A2043">
        <v>2028</v>
      </c>
      <c r="B2043" s="85">
        <v>38852</v>
      </c>
      <c r="C2043" s="47">
        <v>128.79</v>
      </c>
      <c r="D2043" s="47">
        <v>129.74</v>
      </c>
      <c r="E2043" s="47">
        <v>128.61000000000001</v>
      </c>
      <c r="F2043" s="47">
        <v>129.5</v>
      </c>
      <c r="G2043" s="48">
        <v>84029300</v>
      </c>
      <c r="H2043" s="47">
        <v>109.71</v>
      </c>
      <c r="I2043" s="51">
        <f t="shared" si="232"/>
        <v>0.84718146718146714</v>
      </c>
      <c r="J2043" s="51">
        <f t="shared" ca="1" si="233"/>
        <v>1</v>
      </c>
      <c r="K2043" s="47">
        <f t="shared" si="234"/>
        <v>109.11</v>
      </c>
      <c r="L2043" s="47">
        <f t="shared" si="235"/>
        <v>109.91</v>
      </c>
      <c r="M2043" s="47">
        <f t="shared" si="236"/>
        <v>108.96</v>
      </c>
      <c r="N2043" s="47">
        <f t="shared" si="237"/>
        <v>109.71</v>
      </c>
      <c r="O2043" s="48">
        <f t="shared" ca="1" si="238"/>
        <v>84029300</v>
      </c>
    </row>
    <row r="2044" spans="1:15" x14ac:dyDescent="0.25">
      <c r="A2044">
        <v>2029</v>
      </c>
      <c r="B2044" s="85">
        <v>38849</v>
      </c>
      <c r="C2044" s="47">
        <v>130.36000000000001</v>
      </c>
      <c r="D2044" s="47">
        <v>130.72</v>
      </c>
      <c r="E2044" s="47">
        <v>129.19</v>
      </c>
      <c r="F2044" s="47">
        <v>129.24</v>
      </c>
      <c r="G2044" s="48">
        <v>91726500</v>
      </c>
      <c r="H2044" s="47">
        <v>109.49</v>
      </c>
      <c r="I2044" s="51">
        <f t="shared" si="232"/>
        <v>0.84718353450943973</v>
      </c>
      <c r="J2044" s="51">
        <f t="shared" ca="1" si="233"/>
        <v>1</v>
      </c>
      <c r="K2044" s="47">
        <f t="shared" si="234"/>
        <v>110.44</v>
      </c>
      <c r="L2044" s="47">
        <f t="shared" si="235"/>
        <v>110.74</v>
      </c>
      <c r="M2044" s="47">
        <f t="shared" si="236"/>
        <v>109.45</v>
      </c>
      <c r="N2044" s="47">
        <f t="shared" si="237"/>
        <v>109.49</v>
      </c>
      <c r="O2044" s="48">
        <f t="shared" ca="1" si="238"/>
        <v>91726500</v>
      </c>
    </row>
    <row r="2045" spans="1:15" x14ac:dyDescent="0.25">
      <c r="A2045">
        <v>2030</v>
      </c>
      <c r="B2045" s="85">
        <v>38848</v>
      </c>
      <c r="C2045" s="47">
        <v>132.51</v>
      </c>
      <c r="D2045" s="47">
        <v>132.55000000000001</v>
      </c>
      <c r="E2045" s="47">
        <v>130.52000000000001</v>
      </c>
      <c r="F2045" s="47">
        <v>130.94999999999999</v>
      </c>
      <c r="G2045" s="48">
        <v>80626900</v>
      </c>
      <c r="H2045" s="47">
        <v>110.94</v>
      </c>
      <c r="I2045" s="51">
        <f t="shared" si="232"/>
        <v>0.84719358533791533</v>
      </c>
      <c r="J2045" s="51">
        <f t="shared" ca="1" si="233"/>
        <v>1</v>
      </c>
      <c r="K2045" s="47">
        <f t="shared" si="234"/>
        <v>112.26</v>
      </c>
      <c r="L2045" s="47">
        <f t="shared" si="235"/>
        <v>112.3</v>
      </c>
      <c r="M2045" s="47">
        <f t="shared" si="236"/>
        <v>110.58</v>
      </c>
      <c r="N2045" s="47">
        <f t="shared" si="237"/>
        <v>110.94</v>
      </c>
      <c r="O2045" s="48">
        <f t="shared" ca="1" si="238"/>
        <v>80626900</v>
      </c>
    </row>
    <row r="2046" spans="1:15" x14ac:dyDescent="0.25">
      <c r="A2046">
        <v>2031</v>
      </c>
      <c r="B2046" s="85">
        <v>38847</v>
      </c>
      <c r="C2046" s="47">
        <v>132.41</v>
      </c>
      <c r="D2046" s="47">
        <v>132.75</v>
      </c>
      <c r="E2046" s="47">
        <v>131.88999999999999</v>
      </c>
      <c r="F2046" s="47">
        <v>132.55000000000001</v>
      </c>
      <c r="G2046" s="48">
        <v>64378200</v>
      </c>
      <c r="H2046" s="47">
        <v>112.29</v>
      </c>
      <c r="I2046" s="51">
        <f t="shared" si="232"/>
        <v>0.84715201810637497</v>
      </c>
      <c r="J2046" s="51">
        <f t="shared" ca="1" si="233"/>
        <v>1</v>
      </c>
      <c r="K2046" s="47">
        <f t="shared" si="234"/>
        <v>112.17</v>
      </c>
      <c r="L2046" s="47">
        <f t="shared" si="235"/>
        <v>112.46</v>
      </c>
      <c r="M2046" s="47">
        <f t="shared" si="236"/>
        <v>111.73</v>
      </c>
      <c r="N2046" s="47">
        <f t="shared" si="237"/>
        <v>112.29</v>
      </c>
      <c r="O2046" s="48">
        <f t="shared" ca="1" si="238"/>
        <v>64378200</v>
      </c>
    </row>
    <row r="2047" spans="1:15" x14ac:dyDescent="0.25">
      <c r="A2047">
        <v>2032</v>
      </c>
      <c r="B2047" s="85">
        <v>38846</v>
      </c>
      <c r="C2047" s="47">
        <v>132.41999999999999</v>
      </c>
      <c r="D2047" s="47">
        <v>132.77000000000001</v>
      </c>
      <c r="E2047" s="47">
        <v>132.31</v>
      </c>
      <c r="F2047" s="47">
        <v>132.62</v>
      </c>
      <c r="G2047" s="48">
        <v>29864000</v>
      </c>
      <c r="H2047" s="47">
        <v>112.35</v>
      </c>
      <c r="I2047" s="51">
        <f t="shared" si="232"/>
        <v>0.84715729150957619</v>
      </c>
      <c r="J2047" s="51">
        <f t="shared" ca="1" si="233"/>
        <v>1</v>
      </c>
      <c r="K2047" s="47">
        <f t="shared" si="234"/>
        <v>112.18</v>
      </c>
      <c r="L2047" s="47">
        <f t="shared" si="235"/>
        <v>112.48</v>
      </c>
      <c r="M2047" s="47">
        <f t="shared" si="236"/>
        <v>112.09</v>
      </c>
      <c r="N2047" s="47">
        <f t="shared" si="237"/>
        <v>112.35</v>
      </c>
      <c r="O2047" s="48">
        <f t="shared" ca="1" si="238"/>
        <v>29864000</v>
      </c>
    </row>
    <row r="2048" spans="1:15" x14ac:dyDescent="0.25">
      <c r="A2048">
        <v>2033</v>
      </c>
      <c r="B2048" s="85">
        <v>38845</v>
      </c>
      <c r="C2048" s="47">
        <v>132.51</v>
      </c>
      <c r="D2048" s="47">
        <v>132.77000000000001</v>
      </c>
      <c r="E2048" s="47">
        <v>132.36000000000001</v>
      </c>
      <c r="F2048" s="47">
        <v>132.36000000000001</v>
      </c>
      <c r="G2048" s="48">
        <v>30016700</v>
      </c>
      <c r="H2048" s="47">
        <v>112.13</v>
      </c>
      <c r="I2048" s="51">
        <f t="shared" si="232"/>
        <v>0.84715926261710472</v>
      </c>
      <c r="J2048" s="51">
        <f t="shared" ca="1" si="233"/>
        <v>1</v>
      </c>
      <c r="K2048" s="47">
        <f t="shared" si="234"/>
        <v>112.26</v>
      </c>
      <c r="L2048" s="47">
        <f t="shared" si="235"/>
        <v>112.48</v>
      </c>
      <c r="M2048" s="47">
        <f t="shared" si="236"/>
        <v>112.13</v>
      </c>
      <c r="N2048" s="47">
        <f t="shared" si="237"/>
        <v>112.13</v>
      </c>
      <c r="O2048" s="48">
        <f t="shared" ca="1" si="238"/>
        <v>30016700</v>
      </c>
    </row>
    <row r="2049" spans="1:15" x14ac:dyDescent="0.25">
      <c r="A2049">
        <v>2034</v>
      </c>
      <c r="B2049" s="85">
        <v>38842</v>
      </c>
      <c r="C2049" s="47">
        <v>132.05000000000001</v>
      </c>
      <c r="D2049" s="47">
        <v>132.80000000000001</v>
      </c>
      <c r="E2049" s="47">
        <v>131.85</v>
      </c>
      <c r="F2049" s="47">
        <v>132.52000000000001</v>
      </c>
      <c r="G2049" s="48">
        <v>62588200</v>
      </c>
      <c r="H2049" s="47">
        <v>112.27</v>
      </c>
      <c r="I2049" s="51">
        <f t="shared" si="232"/>
        <v>0.8471928765469362</v>
      </c>
      <c r="J2049" s="51">
        <f t="shared" ca="1" si="233"/>
        <v>1</v>
      </c>
      <c r="K2049" s="47">
        <f t="shared" si="234"/>
        <v>111.87</v>
      </c>
      <c r="L2049" s="47">
        <f t="shared" si="235"/>
        <v>112.51</v>
      </c>
      <c r="M2049" s="47">
        <f t="shared" si="236"/>
        <v>111.7</v>
      </c>
      <c r="N2049" s="47">
        <f t="shared" si="237"/>
        <v>112.27</v>
      </c>
      <c r="O2049" s="48">
        <f t="shared" ca="1" si="238"/>
        <v>62588200</v>
      </c>
    </row>
    <row r="2050" spans="1:15" x14ac:dyDescent="0.25">
      <c r="A2050">
        <v>2035</v>
      </c>
      <c r="B2050" s="85">
        <v>38841</v>
      </c>
      <c r="C2050" s="47">
        <v>131.08000000000001</v>
      </c>
      <c r="D2050" s="47">
        <v>131.62</v>
      </c>
      <c r="E2050" s="47">
        <v>130.97</v>
      </c>
      <c r="F2050" s="47">
        <v>131.36000000000001</v>
      </c>
      <c r="G2050" s="48">
        <v>42921400</v>
      </c>
      <c r="H2050" s="47">
        <v>111.29</v>
      </c>
      <c r="I2050" s="51">
        <f t="shared" si="232"/>
        <v>0.84721376370280144</v>
      </c>
      <c r="J2050" s="51">
        <f t="shared" ca="1" si="233"/>
        <v>1</v>
      </c>
      <c r="K2050" s="47">
        <f t="shared" si="234"/>
        <v>111.05</v>
      </c>
      <c r="L2050" s="47">
        <f t="shared" si="235"/>
        <v>111.51</v>
      </c>
      <c r="M2050" s="47">
        <f t="shared" si="236"/>
        <v>110.96</v>
      </c>
      <c r="N2050" s="47">
        <f t="shared" si="237"/>
        <v>111.29</v>
      </c>
      <c r="O2050" s="48">
        <f t="shared" ca="1" si="238"/>
        <v>42921400</v>
      </c>
    </row>
    <row r="2051" spans="1:15" x14ac:dyDescent="0.25">
      <c r="A2051">
        <v>2036</v>
      </c>
      <c r="B2051" s="85">
        <v>38840</v>
      </c>
      <c r="C2051" s="47">
        <v>131.15</v>
      </c>
      <c r="D2051" s="47">
        <v>131.32</v>
      </c>
      <c r="E2051" s="47">
        <v>130.44999999999999</v>
      </c>
      <c r="F2051" s="47">
        <v>130.88999999999999</v>
      </c>
      <c r="G2051" s="48">
        <v>60821300</v>
      </c>
      <c r="H2051" s="47">
        <v>110.89</v>
      </c>
      <c r="I2051" s="51">
        <f t="shared" si="232"/>
        <v>0.84719993887997569</v>
      </c>
      <c r="J2051" s="51">
        <f t="shared" ca="1" si="233"/>
        <v>1</v>
      </c>
      <c r="K2051" s="47">
        <f t="shared" si="234"/>
        <v>111.11</v>
      </c>
      <c r="L2051" s="47">
        <f t="shared" si="235"/>
        <v>111.25</v>
      </c>
      <c r="M2051" s="47">
        <f t="shared" si="236"/>
        <v>110.52</v>
      </c>
      <c r="N2051" s="47">
        <f t="shared" si="237"/>
        <v>110.89</v>
      </c>
      <c r="O2051" s="48">
        <f t="shared" ca="1" si="238"/>
        <v>60821300</v>
      </c>
    </row>
    <row r="2052" spans="1:15" x14ac:dyDescent="0.25">
      <c r="A2052">
        <v>2037</v>
      </c>
      <c r="B2052" s="85">
        <v>38839</v>
      </c>
      <c r="C2052" s="47">
        <v>131.01</v>
      </c>
      <c r="D2052" s="47">
        <v>131.46</v>
      </c>
      <c r="E2052" s="47">
        <v>130.74</v>
      </c>
      <c r="F2052" s="47">
        <v>131.38</v>
      </c>
      <c r="G2052" s="48">
        <v>49063500</v>
      </c>
      <c r="H2052" s="47">
        <v>111.3</v>
      </c>
      <c r="I2052" s="51">
        <f t="shared" si="232"/>
        <v>0.84716090729182525</v>
      </c>
      <c r="J2052" s="51">
        <f t="shared" ca="1" si="233"/>
        <v>1</v>
      </c>
      <c r="K2052" s="47">
        <f t="shared" si="234"/>
        <v>110.99</v>
      </c>
      <c r="L2052" s="47">
        <f t="shared" si="235"/>
        <v>111.37</v>
      </c>
      <c r="M2052" s="47">
        <f t="shared" si="236"/>
        <v>110.76</v>
      </c>
      <c r="N2052" s="47">
        <f t="shared" si="237"/>
        <v>111.3</v>
      </c>
      <c r="O2052" s="48">
        <f t="shared" ca="1" si="238"/>
        <v>49063500</v>
      </c>
    </row>
    <row r="2053" spans="1:15" x14ac:dyDescent="0.25">
      <c r="A2053">
        <v>2038</v>
      </c>
      <c r="B2053" s="85">
        <v>38838</v>
      </c>
      <c r="C2053" s="47">
        <v>131.47</v>
      </c>
      <c r="D2053" s="47">
        <v>131.80000000000001</v>
      </c>
      <c r="E2053" s="47">
        <v>130.32</v>
      </c>
      <c r="F2053" s="47">
        <v>130.4</v>
      </c>
      <c r="G2053" s="48">
        <v>64990300</v>
      </c>
      <c r="H2053" s="47">
        <v>110.47</v>
      </c>
      <c r="I2053" s="51">
        <f t="shared" si="232"/>
        <v>0.84716257668711648</v>
      </c>
      <c r="J2053" s="51">
        <f t="shared" ca="1" si="233"/>
        <v>1</v>
      </c>
      <c r="K2053" s="47">
        <f t="shared" si="234"/>
        <v>111.38</v>
      </c>
      <c r="L2053" s="47">
        <f t="shared" si="235"/>
        <v>111.66</v>
      </c>
      <c r="M2053" s="47">
        <f t="shared" si="236"/>
        <v>110.4</v>
      </c>
      <c r="N2053" s="47">
        <f t="shared" si="237"/>
        <v>110.47</v>
      </c>
      <c r="O2053" s="48">
        <f t="shared" ca="1" si="238"/>
        <v>64990300</v>
      </c>
    </row>
    <row r="2054" spans="1:15" x14ac:dyDescent="0.25">
      <c r="A2054">
        <v>2039</v>
      </c>
      <c r="B2054" s="85">
        <v>38835</v>
      </c>
      <c r="C2054" s="47">
        <v>130.79</v>
      </c>
      <c r="D2054" s="47">
        <v>131.75</v>
      </c>
      <c r="E2054" s="47">
        <v>130.71</v>
      </c>
      <c r="F2054" s="47">
        <v>131.47</v>
      </c>
      <c r="G2054" s="48">
        <v>55854400</v>
      </c>
      <c r="H2054" s="47">
        <v>111.38</v>
      </c>
      <c r="I2054" s="51">
        <f t="shared" si="232"/>
        <v>0.84718947288354751</v>
      </c>
      <c r="J2054" s="51">
        <f t="shared" ca="1" si="233"/>
        <v>1</v>
      </c>
      <c r="K2054" s="47">
        <f t="shared" si="234"/>
        <v>110.8</v>
      </c>
      <c r="L2054" s="47">
        <f t="shared" si="235"/>
        <v>111.62</v>
      </c>
      <c r="M2054" s="47">
        <f t="shared" si="236"/>
        <v>110.74</v>
      </c>
      <c r="N2054" s="47">
        <f t="shared" si="237"/>
        <v>111.38</v>
      </c>
      <c r="O2054" s="48">
        <f t="shared" ca="1" si="238"/>
        <v>55854400</v>
      </c>
    </row>
    <row r="2055" spans="1:15" x14ac:dyDescent="0.25">
      <c r="A2055">
        <v>2040</v>
      </c>
      <c r="B2055" s="85">
        <v>38834</v>
      </c>
      <c r="C2055" s="47">
        <v>129.9</v>
      </c>
      <c r="D2055" s="47">
        <v>131.63</v>
      </c>
      <c r="E2055" s="47">
        <v>129.59</v>
      </c>
      <c r="F2055" s="47">
        <v>131.03</v>
      </c>
      <c r="G2055" s="48">
        <v>124478600</v>
      </c>
      <c r="H2055" s="47">
        <v>111.01</v>
      </c>
      <c r="I2055" s="51">
        <f t="shared" si="232"/>
        <v>0.84721056246661075</v>
      </c>
      <c r="J2055" s="51">
        <f t="shared" ca="1" si="233"/>
        <v>1</v>
      </c>
      <c r="K2055" s="47">
        <f t="shared" si="234"/>
        <v>110.05</v>
      </c>
      <c r="L2055" s="47">
        <f t="shared" si="235"/>
        <v>111.52</v>
      </c>
      <c r="M2055" s="47">
        <f t="shared" si="236"/>
        <v>109.79</v>
      </c>
      <c r="N2055" s="47">
        <f t="shared" si="237"/>
        <v>111.01</v>
      </c>
      <c r="O2055" s="48">
        <f t="shared" ca="1" si="238"/>
        <v>124478600</v>
      </c>
    </row>
    <row r="2056" spans="1:15" x14ac:dyDescent="0.25">
      <c r="A2056">
        <v>2041</v>
      </c>
      <c r="B2056" s="85">
        <v>38833</v>
      </c>
      <c r="C2056" s="47">
        <v>130.5</v>
      </c>
      <c r="D2056" s="47">
        <v>131.13999999999999</v>
      </c>
      <c r="E2056" s="47">
        <v>130.30000000000001</v>
      </c>
      <c r="F2056" s="47">
        <v>130.4</v>
      </c>
      <c r="G2056" s="48">
        <v>67262400</v>
      </c>
      <c r="H2056" s="47">
        <v>110.47</v>
      </c>
      <c r="I2056" s="51">
        <f t="shared" si="232"/>
        <v>0.84716257668711648</v>
      </c>
      <c r="J2056" s="51">
        <f t="shared" ca="1" si="233"/>
        <v>1</v>
      </c>
      <c r="K2056" s="47">
        <f t="shared" si="234"/>
        <v>110.55</v>
      </c>
      <c r="L2056" s="47">
        <f t="shared" si="235"/>
        <v>111.1</v>
      </c>
      <c r="M2056" s="47">
        <f t="shared" si="236"/>
        <v>110.39</v>
      </c>
      <c r="N2056" s="47">
        <f t="shared" si="237"/>
        <v>110.47</v>
      </c>
      <c r="O2056" s="48">
        <f t="shared" ca="1" si="238"/>
        <v>67262400</v>
      </c>
    </row>
    <row r="2057" spans="1:15" x14ac:dyDescent="0.25">
      <c r="A2057">
        <v>2042</v>
      </c>
      <c r="B2057" s="85">
        <v>38832</v>
      </c>
      <c r="C2057" s="47">
        <v>131.04</v>
      </c>
      <c r="D2057" s="47">
        <v>131.12</v>
      </c>
      <c r="E2057" s="47">
        <v>129.91999999999999</v>
      </c>
      <c r="F2057" s="47">
        <v>130.37</v>
      </c>
      <c r="G2057" s="48">
        <v>84359800</v>
      </c>
      <c r="H2057" s="47">
        <v>110.45</v>
      </c>
      <c r="I2057" s="51">
        <f t="shared" si="232"/>
        <v>0.84720411137531637</v>
      </c>
      <c r="J2057" s="51">
        <f t="shared" ca="1" si="233"/>
        <v>1</v>
      </c>
      <c r="K2057" s="47">
        <f t="shared" si="234"/>
        <v>111.02</v>
      </c>
      <c r="L2057" s="47">
        <f t="shared" si="235"/>
        <v>111.09</v>
      </c>
      <c r="M2057" s="47">
        <f t="shared" si="236"/>
        <v>110.07</v>
      </c>
      <c r="N2057" s="47">
        <f t="shared" si="237"/>
        <v>110.45</v>
      </c>
      <c r="O2057" s="48">
        <f t="shared" ca="1" si="238"/>
        <v>84359800</v>
      </c>
    </row>
    <row r="2058" spans="1:15" x14ac:dyDescent="0.25">
      <c r="A2058">
        <v>2043</v>
      </c>
      <c r="B2058" s="85">
        <v>38831</v>
      </c>
      <c r="C2058" s="47">
        <v>130.88999999999999</v>
      </c>
      <c r="D2058" s="47">
        <v>131.07</v>
      </c>
      <c r="E2058" s="47">
        <v>130.38</v>
      </c>
      <c r="F2058" s="47">
        <v>130.91</v>
      </c>
      <c r="G2058" s="48">
        <v>52546400</v>
      </c>
      <c r="H2058" s="47">
        <v>110.9</v>
      </c>
      <c r="I2058" s="51">
        <f t="shared" si="232"/>
        <v>0.84714689481323058</v>
      </c>
      <c r="J2058" s="51">
        <f t="shared" ca="1" si="233"/>
        <v>1</v>
      </c>
      <c r="K2058" s="47">
        <f t="shared" si="234"/>
        <v>110.88</v>
      </c>
      <c r="L2058" s="47">
        <f t="shared" si="235"/>
        <v>111.04</v>
      </c>
      <c r="M2058" s="47">
        <f t="shared" si="236"/>
        <v>110.45</v>
      </c>
      <c r="N2058" s="47">
        <f t="shared" si="237"/>
        <v>110.9</v>
      </c>
      <c r="O2058" s="48">
        <f t="shared" ca="1" si="238"/>
        <v>52546400</v>
      </c>
    </row>
    <row r="2059" spans="1:15" x14ac:dyDescent="0.25">
      <c r="A2059">
        <v>2044</v>
      </c>
      <c r="B2059" s="85">
        <v>38828</v>
      </c>
      <c r="C2059" s="47">
        <v>131.69</v>
      </c>
      <c r="D2059" s="47">
        <v>131.79</v>
      </c>
      <c r="E2059" s="47">
        <v>130.62</v>
      </c>
      <c r="F2059" s="47">
        <v>131.15</v>
      </c>
      <c r="G2059" s="48">
        <v>72342600</v>
      </c>
      <c r="H2059" s="47">
        <v>111.11</v>
      </c>
      <c r="I2059" s="51">
        <f t="shared" si="232"/>
        <v>0.84719786504003047</v>
      </c>
      <c r="J2059" s="51">
        <f t="shared" ca="1" si="233"/>
        <v>1</v>
      </c>
      <c r="K2059" s="47">
        <f t="shared" si="234"/>
        <v>111.57</v>
      </c>
      <c r="L2059" s="47">
        <f t="shared" si="235"/>
        <v>111.65</v>
      </c>
      <c r="M2059" s="47">
        <f t="shared" si="236"/>
        <v>110.66</v>
      </c>
      <c r="N2059" s="47">
        <f t="shared" si="237"/>
        <v>111.11</v>
      </c>
      <c r="O2059" s="48">
        <f t="shared" ca="1" si="238"/>
        <v>72342600</v>
      </c>
    </row>
    <row r="2060" spans="1:15" x14ac:dyDescent="0.25">
      <c r="A2060">
        <v>2045</v>
      </c>
      <c r="B2060" s="85">
        <v>38827</v>
      </c>
      <c r="C2060" s="47">
        <v>131</v>
      </c>
      <c r="D2060" s="47">
        <v>131.86000000000001</v>
      </c>
      <c r="E2060" s="47">
        <v>130.6</v>
      </c>
      <c r="F2060" s="47">
        <v>131.13</v>
      </c>
      <c r="G2060" s="48">
        <v>86005500</v>
      </c>
      <c r="H2060" s="47">
        <v>111.09</v>
      </c>
      <c r="I2060" s="51">
        <f t="shared" si="232"/>
        <v>0.84717455959734622</v>
      </c>
      <c r="J2060" s="51">
        <f t="shared" ca="1" si="233"/>
        <v>1</v>
      </c>
      <c r="K2060" s="47">
        <f t="shared" si="234"/>
        <v>110.98</v>
      </c>
      <c r="L2060" s="47">
        <f t="shared" si="235"/>
        <v>111.71</v>
      </c>
      <c r="M2060" s="47">
        <f t="shared" si="236"/>
        <v>110.64</v>
      </c>
      <c r="N2060" s="47">
        <f t="shared" si="237"/>
        <v>111.09</v>
      </c>
      <c r="O2060" s="48">
        <f t="shared" ca="1" si="238"/>
        <v>86005500</v>
      </c>
    </row>
    <row r="2061" spans="1:15" x14ac:dyDescent="0.25">
      <c r="A2061">
        <v>2046</v>
      </c>
      <c r="B2061" s="85">
        <v>38826</v>
      </c>
      <c r="C2061" s="47">
        <v>130.75</v>
      </c>
      <c r="D2061" s="47">
        <v>131.07</v>
      </c>
      <c r="E2061" s="47">
        <v>130.24</v>
      </c>
      <c r="F2061" s="47">
        <v>130.94999999999999</v>
      </c>
      <c r="G2061" s="48">
        <v>87269000</v>
      </c>
      <c r="H2061" s="47">
        <v>110.94</v>
      </c>
      <c r="I2061" s="51">
        <f t="shared" si="232"/>
        <v>0.84719358533791533</v>
      </c>
      <c r="J2061" s="51">
        <f t="shared" ca="1" si="233"/>
        <v>1</v>
      </c>
      <c r="K2061" s="47">
        <f t="shared" si="234"/>
        <v>110.77</v>
      </c>
      <c r="L2061" s="47">
        <f t="shared" si="235"/>
        <v>111.04</v>
      </c>
      <c r="M2061" s="47">
        <f t="shared" si="236"/>
        <v>110.34</v>
      </c>
      <c r="N2061" s="47">
        <f t="shared" si="237"/>
        <v>110.94</v>
      </c>
      <c r="O2061" s="48">
        <f t="shared" ca="1" si="238"/>
        <v>87269000</v>
      </c>
    </row>
    <row r="2062" spans="1:15" x14ac:dyDescent="0.25">
      <c r="A2062">
        <v>2047</v>
      </c>
      <c r="B2062" s="85">
        <v>38825</v>
      </c>
      <c r="C2062" s="47">
        <v>128.93</v>
      </c>
      <c r="D2062" s="47">
        <v>130.94</v>
      </c>
      <c r="E2062" s="47">
        <v>128.93</v>
      </c>
      <c r="F2062" s="47">
        <v>130.69999999999999</v>
      </c>
      <c r="G2062" s="48">
        <v>92531800</v>
      </c>
      <c r="H2062" s="47">
        <v>110.73</v>
      </c>
      <c r="I2062" s="51">
        <f t="shared" si="232"/>
        <v>0.84720734506503459</v>
      </c>
      <c r="J2062" s="51">
        <f t="shared" ca="1" si="233"/>
        <v>1</v>
      </c>
      <c r="K2062" s="47">
        <f t="shared" si="234"/>
        <v>109.23</v>
      </c>
      <c r="L2062" s="47">
        <f t="shared" si="235"/>
        <v>110.93</v>
      </c>
      <c r="M2062" s="47">
        <f t="shared" si="236"/>
        <v>109.23</v>
      </c>
      <c r="N2062" s="47">
        <f t="shared" si="237"/>
        <v>110.73</v>
      </c>
      <c r="O2062" s="48">
        <f t="shared" ca="1" si="238"/>
        <v>92531800</v>
      </c>
    </row>
    <row r="2063" spans="1:15" x14ac:dyDescent="0.25">
      <c r="A2063">
        <v>2048</v>
      </c>
      <c r="B2063" s="85">
        <v>38824</v>
      </c>
      <c r="C2063" s="47">
        <v>128.83000000000001</v>
      </c>
      <c r="D2063" s="47">
        <v>129.31</v>
      </c>
      <c r="E2063" s="47">
        <v>128.02000000000001</v>
      </c>
      <c r="F2063" s="47">
        <v>128.66</v>
      </c>
      <c r="G2063" s="48">
        <v>64167700</v>
      </c>
      <c r="H2063" s="47">
        <v>109</v>
      </c>
      <c r="I2063" s="51">
        <f t="shared" si="232"/>
        <v>0.8471941551375719</v>
      </c>
      <c r="J2063" s="51">
        <f t="shared" ca="1" si="233"/>
        <v>1</v>
      </c>
      <c r="K2063" s="47">
        <f t="shared" si="234"/>
        <v>109.14</v>
      </c>
      <c r="L2063" s="47">
        <f t="shared" si="235"/>
        <v>109.55</v>
      </c>
      <c r="M2063" s="47">
        <f t="shared" si="236"/>
        <v>108.46</v>
      </c>
      <c r="N2063" s="47">
        <f t="shared" si="237"/>
        <v>109</v>
      </c>
      <c r="O2063" s="48">
        <f t="shared" ca="1" si="238"/>
        <v>64167700</v>
      </c>
    </row>
    <row r="2064" spans="1:15" x14ac:dyDescent="0.25">
      <c r="A2064">
        <v>2049</v>
      </c>
      <c r="B2064" s="85">
        <v>38820</v>
      </c>
      <c r="C2064" s="47">
        <v>128.59</v>
      </c>
      <c r="D2064" s="47">
        <v>129.25</v>
      </c>
      <c r="E2064" s="47">
        <v>128.31</v>
      </c>
      <c r="F2064" s="47">
        <v>128.71</v>
      </c>
      <c r="G2064" s="48">
        <v>51051800</v>
      </c>
      <c r="H2064" s="47">
        <v>109.04</v>
      </c>
      <c r="I2064" s="51">
        <f t="shared" si="232"/>
        <v>0.84717582161448213</v>
      </c>
      <c r="J2064" s="51">
        <f t="shared" ca="1" si="233"/>
        <v>1</v>
      </c>
      <c r="K2064" s="47">
        <f t="shared" si="234"/>
        <v>108.94</v>
      </c>
      <c r="L2064" s="47">
        <f t="shared" si="235"/>
        <v>109.5</v>
      </c>
      <c r="M2064" s="47">
        <f t="shared" si="236"/>
        <v>108.7</v>
      </c>
      <c r="N2064" s="47">
        <f t="shared" si="237"/>
        <v>109.04</v>
      </c>
      <c r="O2064" s="48">
        <f t="shared" ca="1" si="238"/>
        <v>51051800</v>
      </c>
    </row>
    <row r="2065" spans="1:15" x14ac:dyDescent="0.25">
      <c r="A2065">
        <v>2050</v>
      </c>
      <c r="B2065" s="85">
        <v>38819</v>
      </c>
      <c r="C2065" s="47">
        <v>128.77000000000001</v>
      </c>
      <c r="D2065" s="47">
        <v>129.13</v>
      </c>
      <c r="E2065" s="47">
        <v>128.61000000000001</v>
      </c>
      <c r="F2065" s="47">
        <v>128.88</v>
      </c>
      <c r="G2065" s="48">
        <v>43033700</v>
      </c>
      <c r="H2065" s="47">
        <v>109.18</v>
      </c>
      <c r="I2065" s="51">
        <f t="shared" ref="I2065:I2128" si="239">H2065/F2065</f>
        <v>0.84714463066418377</v>
      </c>
      <c r="J2065" s="51">
        <f t="shared" ref="J2065:J2128" ca="1" si="240">INDEX(OFFSET($T$15,0,0,$S$13+1,1),MATCH(B2065,OFFSET($Q$15,0,0,$S$13+1,1),-1))</f>
        <v>1</v>
      </c>
      <c r="K2065" s="47">
        <f t="shared" ref="K2065:K2128" si="241">ROUND($I2065*C2065,2)</f>
        <v>109.09</v>
      </c>
      <c r="L2065" s="47">
        <f t="shared" ref="L2065:L2128" si="242">ROUND($I2065*D2065,2)</f>
        <v>109.39</v>
      </c>
      <c r="M2065" s="47">
        <f t="shared" ref="M2065:M2128" si="243">ROUND($I2065*E2065,2)</f>
        <v>108.95</v>
      </c>
      <c r="N2065" s="47">
        <f t="shared" ref="N2065:N2128" si="244">ROUND($I2065*F2065,2)</f>
        <v>109.18</v>
      </c>
      <c r="O2065" s="48">
        <f t="shared" ref="O2065:O2128" ca="1" si="245">G2065*J2065</f>
        <v>43033700</v>
      </c>
    </row>
    <row r="2066" spans="1:15" x14ac:dyDescent="0.25">
      <c r="A2066">
        <v>2051</v>
      </c>
      <c r="B2066" s="85">
        <v>38818</v>
      </c>
      <c r="C2066" s="47">
        <v>129.85</v>
      </c>
      <c r="D2066" s="47">
        <v>130.06</v>
      </c>
      <c r="E2066" s="47">
        <v>128.25</v>
      </c>
      <c r="F2066" s="47">
        <v>128.63999999999999</v>
      </c>
      <c r="G2066" s="48">
        <v>72799400</v>
      </c>
      <c r="H2066" s="47">
        <v>108.98</v>
      </c>
      <c r="I2066" s="51">
        <f t="shared" si="239"/>
        <v>0.84717039800995042</v>
      </c>
      <c r="J2066" s="51">
        <f t="shared" ca="1" si="240"/>
        <v>1</v>
      </c>
      <c r="K2066" s="47">
        <f t="shared" si="241"/>
        <v>110.01</v>
      </c>
      <c r="L2066" s="47">
        <f t="shared" si="242"/>
        <v>110.18</v>
      </c>
      <c r="M2066" s="47">
        <f t="shared" si="243"/>
        <v>108.65</v>
      </c>
      <c r="N2066" s="47">
        <f t="shared" si="244"/>
        <v>108.98</v>
      </c>
      <c r="O2066" s="48">
        <f t="shared" ca="1" si="245"/>
        <v>72799400</v>
      </c>
    </row>
    <row r="2067" spans="1:15" x14ac:dyDescent="0.25">
      <c r="A2067">
        <v>2052</v>
      </c>
      <c r="B2067" s="85">
        <v>38817</v>
      </c>
      <c r="C2067" s="47">
        <v>129.74</v>
      </c>
      <c r="D2067" s="47">
        <v>130.08000000000001</v>
      </c>
      <c r="E2067" s="47">
        <v>129.26</v>
      </c>
      <c r="F2067" s="47">
        <v>129.74</v>
      </c>
      <c r="G2067" s="48">
        <v>41496500</v>
      </c>
      <c r="H2067" s="47">
        <v>109.91</v>
      </c>
      <c r="I2067" s="51">
        <f t="shared" si="239"/>
        <v>0.84715585016186212</v>
      </c>
      <c r="J2067" s="51">
        <f t="shared" ca="1" si="240"/>
        <v>1</v>
      </c>
      <c r="K2067" s="47">
        <f t="shared" si="241"/>
        <v>109.91</v>
      </c>
      <c r="L2067" s="47">
        <f t="shared" si="242"/>
        <v>110.2</v>
      </c>
      <c r="M2067" s="47">
        <f t="shared" si="243"/>
        <v>109.5</v>
      </c>
      <c r="N2067" s="47">
        <f t="shared" si="244"/>
        <v>109.91</v>
      </c>
      <c r="O2067" s="48">
        <f t="shared" ca="1" si="245"/>
        <v>41496500</v>
      </c>
    </row>
    <row r="2068" spans="1:15" x14ac:dyDescent="0.25">
      <c r="A2068">
        <v>2053</v>
      </c>
      <c r="B2068" s="85">
        <v>38814</v>
      </c>
      <c r="C2068" s="47">
        <v>131.06</v>
      </c>
      <c r="D2068" s="47">
        <v>131.4</v>
      </c>
      <c r="E2068" s="47">
        <v>129.35</v>
      </c>
      <c r="F2068" s="47">
        <v>129.54</v>
      </c>
      <c r="G2068" s="48">
        <v>80180900</v>
      </c>
      <c r="H2068" s="47">
        <v>109.74</v>
      </c>
      <c r="I2068" s="51">
        <f t="shared" si="239"/>
        <v>0.8471514590088004</v>
      </c>
      <c r="J2068" s="51">
        <f t="shared" ca="1" si="240"/>
        <v>1</v>
      </c>
      <c r="K2068" s="47">
        <f t="shared" si="241"/>
        <v>111.03</v>
      </c>
      <c r="L2068" s="47">
        <f t="shared" si="242"/>
        <v>111.32</v>
      </c>
      <c r="M2068" s="47">
        <f t="shared" si="243"/>
        <v>109.58</v>
      </c>
      <c r="N2068" s="47">
        <f t="shared" si="244"/>
        <v>109.74</v>
      </c>
      <c r="O2068" s="48">
        <f t="shared" ca="1" si="245"/>
        <v>80180900</v>
      </c>
    </row>
    <row r="2069" spans="1:15" x14ac:dyDescent="0.25">
      <c r="A2069">
        <v>2054</v>
      </c>
      <c r="B2069" s="85">
        <v>38813</v>
      </c>
      <c r="C2069" s="47">
        <v>130.85</v>
      </c>
      <c r="D2069" s="47">
        <v>131.21</v>
      </c>
      <c r="E2069" s="47">
        <v>130.19</v>
      </c>
      <c r="F2069" s="47">
        <v>130.87</v>
      </c>
      <c r="G2069" s="48">
        <v>57906200</v>
      </c>
      <c r="H2069" s="47">
        <v>110.87</v>
      </c>
      <c r="I2069" s="51">
        <f t="shared" si="239"/>
        <v>0.84717658745319779</v>
      </c>
      <c r="J2069" s="51">
        <f t="shared" ca="1" si="240"/>
        <v>1</v>
      </c>
      <c r="K2069" s="47">
        <f t="shared" si="241"/>
        <v>110.85</v>
      </c>
      <c r="L2069" s="47">
        <f t="shared" si="242"/>
        <v>111.16</v>
      </c>
      <c r="M2069" s="47">
        <f t="shared" si="243"/>
        <v>110.29</v>
      </c>
      <c r="N2069" s="47">
        <f t="shared" si="244"/>
        <v>110.87</v>
      </c>
      <c r="O2069" s="48">
        <f t="shared" ca="1" si="245"/>
        <v>57906200</v>
      </c>
    </row>
    <row r="2070" spans="1:15" x14ac:dyDescent="0.25">
      <c r="A2070">
        <v>2055</v>
      </c>
      <c r="B2070" s="85">
        <v>38812</v>
      </c>
      <c r="C2070" s="47">
        <v>130.61000000000001</v>
      </c>
      <c r="D2070" s="47">
        <v>131.28</v>
      </c>
      <c r="E2070" s="47">
        <v>130.38</v>
      </c>
      <c r="F2070" s="47">
        <v>131.01</v>
      </c>
      <c r="G2070" s="48">
        <v>50607200</v>
      </c>
      <c r="H2070" s="47">
        <v>110.99</v>
      </c>
      <c r="I2070" s="51">
        <f t="shared" si="239"/>
        <v>0.84718723761544923</v>
      </c>
      <c r="J2070" s="51">
        <f t="shared" ca="1" si="240"/>
        <v>1</v>
      </c>
      <c r="K2070" s="47">
        <f t="shared" si="241"/>
        <v>110.65</v>
      </c>
      <c r="L2070" s="47">
        <f t="shared" si="242"/>
        <v>111.22</v>
      </c>
      <c r="M2070" s="47">
        <f t="shared" si="243"/>
        <v>110.46</v>
      </c>
      <c r="N2070" s="47">
        <f t="shared" si="244"/>
        <v>110.99</v>
      </c>
      <c r="O2070" s="48">
        <f t="shared" ca="1" si="245"/>
        <v>50607200</v>
      </c>
    </row>
    <row r="2071" spans="1:15" x14ac:dyDescent="0.25">
      <c r="A2071">
        <v>2056</v>
      </c>
      <c r="B2071" s="85">
        <v>38811</v>
      </c>
      <c r="C2071" s="47">
        <v>129.72999999999999</v>
      </c>
      <c r="D2071" s="47">
        <v>130.72999999999999</v>
      </c>
      <c r="E2071" s="47">
        <v>129.36000000000001</v>
      </c>
      <c r="F2071" s="47">
        <v>130.56</v>
      </c>
      <c r="G2071" s="48">
        <v>54809300</v>
      </c>
      <c r="H2071" s="47">
        <v>110.61</v>
      </c>
      <c r="I2071" s="51">
        <f t="shared" si="239"/>
        <v>0.84719669117647056</v>
      </c>
      <c r="J2071" s="51">
        <f t="shared" ca="1" si="240"/>
        <v>1</v>
      </c>
      <c r="K2071" s="47">
        <f t="shared" si="241"/>
        <v>109.91</v>
      </c>
      <c r="L2071" s="47">
        <f t="shared" si="242"/>
        <v>110.75</v>
      </c>
      <c r="M2071" s="47">
        <f t="shared" si="243"/>
        <v>109.59</v>
      </c>
      <c r="N2071" s="47">
        <f t="shared" si="244"/>
        <v>110.61</v>
      </c>
      <c r="O2071" s="48">
        <f t="shared" ca="1" si="245"/>
        <v>54809300</v>
      </c>
    </row>
    <row r="2072" spans="1:15" x14ac:dyDescent="0.25">
      <c r="A2072">
        <v>2057</v>
      </c>
      <c r="B2072" s="85">
        <v>38810</v>
      </c>
      <c r="C2072" s="47">
        <v>130.07</v>
      </c>
      <c r="D2072" s="47">
        <v>130.87</v>
      </c>
      <c r="E2072" s="47">
        <v>129.49</v>
      </c>
      <c r="F2072" s="47">
        <v>129.72999999999999</v>
      </c>
      <c r="G2072" s="48">
        <v>61624700</v>
      </c>
      <c r="H2072" s="47">
        <v>109.9</v>
      </c>
      <c r="I2072" s="51">
        <f t="shared" si="239"/>
        <v>0.84714406844985746</v>
      </c>
      <c r="J2072" s="51">
        <f t="shared" ca="1" si="240"/>
        <v>1</v>
      </c>
      <c r="K2072" s="47">
        <f t="shared" si="241"/>
        <v>110.19</v>
      </c>
      <c r="L2072" s="47">
        <f t="shared" si="242"/>
        <v>110.87</v>
      </c>
      <c r="M2072" s="47">
        <f t="shared" si="243"/>
        <v>109.7</v>
      </c>
      <c r="N2072" s="47">
        <f t="shared" si="244"/>
        <v>109.9</v>
      </c>
      <c r="O2072" s="48">
        <f t="shared" ca="1" si="245"/>
        <v>61624700</v>
      </c>
    </row>
    <row r="2073" spans="1:15" x14ac:dyDescent="0.25">
      <c r="A2073">
        <v>2058</v>
      </c>
      <c r="B2073" s="85">
        <v>38807</v>
      </c>
      <c r="C2073" s="47">
        <v>130.02000000000001</v>
      </c>
      <c r="D2073" s="47">
        <v>130.24</v>
      </c>
      <c r="E2073" s="47">
        <v>129.37</v>
      </c>
      <c r="F2073" s="47">
        <v>129.83000000000001</v>
      </c>
      <c r="G2073" s="48">
        <v>62925600</v>
      </c>
      <c r="H2073" s="47">
        <v>109.99</v>
      </c>
      <c r="I2073" s="51">
        <f t="shared" si="239"/>
        <v>0.84718478009704989</v>
      </c>
      <c r="J2073" s="51">
        <f t="shared" ca="1" si="240"/>
        <v>1</v>
      </c>
      <c r="K2073" s="47">
        <f t="shared" si="241"/>
        <v>110.15</v>
      </c>
      <c r="L2073" s="47">
        <f t="shared" si="242"/>
        <v>110.34</v>
      </c>
      <c r="M2073" s="47">
        <f t="shared" si="243"/>
        <v>109.6</v>
      </c>
      <c r="N2073" s="47">
        <f t="shared" si="244"/>
        <v>109.99</v>
      </c>
      <c r="O2073" s="48">
        <f t="shared" ca="1" si="245"/>
        <v>62925600</v>
      </c>
    </row>
    <row r="2074" spans="1:15" x14ac:dyDescent="0.25">
      <c r="A2074">
        <v>2059</v>
      </c>
      <c r="B2074" s="85">
        <v>38806</v>
      </c>
      <c r="C2074" s="47">
        <v>130.11000000000001</v>
      </c>
      <c r="D2074" s="47">
        <v>130.97999999999999</v>
      </c>
      <c r="E2074" s="47">
        <v>129.55000000000001</v>
      </c>
      <c r="F2074" s="47">
        <v>129.80000000000001</v>
      </c>
      <c r="G2074" s="48">
        <v>70571700</v>
      </c>
      <c r="H2074" s="47">
        <v>109.96</v>
      </c>
      <c r="I2074" s="51">
        <f t="shared" si="239"/>
        <v>0.84714946070878261</v>
      </c>
      <c r="J2074" s="51">
        <f t="shared" ca="1" si="240"/>
        <v>1</v>
      </c>
      <c r="K2074" s="47">
        <f t="shared" si="241"/>
        <v>110.22</v>
      </c>
      <c r="L2074" s="47">
        <f t="shared" si="242"/>
        <v>110.96</v>
      </c>
      <c r="M2074" s="47">
        <f t="shared" si="243"/>
        <v>109.75</v>
      </c>
      <c r="N2074" s="47">
        <f t="shared" si="244"/>
        <v>109.96</v>
      </c>
      <c r="O2074" s="48">
        <f t="shared" ca="1" si="245"/>
        <v>70571700</v>
      </c>
    </row>
    <row r="2075" spans="1:15" x14ac:dyDescent="0.25">
      <c r="A2075">
        <v>2060</v>
      </c>
      <c r="B2075" s="85">
        <v>38805</v>
      </c>
      <c r="C2075" s="47">
        <v>129.41</v>
      </c>
      <c r="D2075" s="47">
        <v>130.5</v>
      </c>
      <c r="E2075" s="47">
        <v>129.29</v>
      </c>
      <c r="F2075" s="47">
        <v>130.03</v>
      </c>
      <c r="G2075" s="48">
        <v>61505700</v>
      </c>
      <c r="H2075" s="47">
        <v>110.16</v>
      </c>
      <c r="I2075" s="51">
        <f t="shared" si="239"/>
        <v>0.84718911020533716</v>
      </c>
      <c r="J2075" s="51">
        <f t="shared" ca="1" si="240"/>
        <v>1</v>
      </c>
      <c r="K2075" s="47">
        <f t="shared" si="241"/>
        <v>109.63</v>
      </c>
      <c r="L2075" s="47">
        <f t="shared" si="242"/>
        <v>110.56</v>
      </c>
      <c r="M2075" s="47">
        <f t="shared" si="243"/>
        <v>109.53</v>
      </c>
      <c r="N2075" s="47">
        <f t="shared" si="244"/>
        <v>110.16</v>
      </c>
      <c r="O2075" s="48">
        <f t="shared" ca="1" si="245"/>
        <v>61505700</v>
      </c>
    </row>
    <row r="2076" spans="1:15" x14ac:dyDescent="0.25">
      <c r="A2076">
        <v>2061</v>
      </c>
      <c r="B2076" s="85">
        <v>38804</v>
      </c>
      <c r="C2076" s="47">
        <v>129.93</v>
      </c>
      <c r="D2076" s="47">
        <v>130.53</v>
      </c>
      <c r="E2076" s="47">
        <v>129.05000000000001</v>
      </c>
      <c r="F2076" s="47">
        <v>129.22</v>
      </c>
      <c r="G2076" s="48">
        <v>82079900</v>
      </c>
      <c r="H2076" s="47">
        <v>109.47</v>
      </c>
      <c r="I2076" s="51">
        <f t="shared" si="239"/>
        <v>0.84715988237115003</v>
      </c>
      <c r="J2076" s="51">
        <f t="shared" ca="1" si="240"/>
        <v>1</v>
      </c>
      <c r="K2076" s="47">
        <f t="shared" si="241"/>
        <v>110.07</v>
      </c>
      <c r="L2076" s="47">
        <f t="shared" si="242"/>
        <v>110.58</v>
      </c>
      <c r="M2076" s="47">
        <f t="shared" si="243"/>
        <v>109.33</v>
      </c>
      <c r="N2076" s="47">
        <f t="shared" si="244"/>
        <v>109.47</v>
      </c>
      <c r="O2076" s="48">
        <f t="shared" ca="1" si="245"/>
        <v>82079900</v>
      </c>
    </row>
    <row r="2077" spans="1:15" x14ac:dyDescent="0.25">
      <c r="A2077">
        <v>2062</v>
      </c>
      <c r="B2077" s="85">
        <v>38803</v>
      </c>
      <c r="C2077" s="47">
        <v>130.03</v>
      </c>
      <c r="D2077" s="47">
        <v>130.28</v>
      </c>
      <c r="E2077" s="47">
        <v>129.74</v>
      </c>
      <c r="F2077" s="47">
        <v>130.02000000000001</v>
      </c>
      <c r="G2077" s="48">
        <v>32523000</v>
      </c>
      <c r="H2077" s="47">
        <v>110.15</v>
      </c>
      <c r="I2077" s="51">
        <f t="shared" si="239"/>
        <v>0.84717735732964161</v>
      </c>
      <c r="J2077" s="51">
        <f t="shared" ca="1" si="240"/>
        <v>1</v>
      </c>
      <c r="K2077" s="47">
        <f t="shared" si="241"/>
        <v>110.16</v>
      </c>
      <c r="L2077" s="47">
        <f t="shared" si="242"/>
        <v>110.37</v>
      </c>
      <c r="M2077" s="47">
        <f t="shared" si="243"/>
        <v>109.91</v>
      </c>
      <c r="N2077" s="47">
        <f t="shared" si="244"/>
        <v>110.15</v>
      </c>
      <c r="O2077" s="48">
        <f t="shared" ca="1" si="245"/>
        <v>32523000</v>
      </c>
    </row>
    <row r="2078" spans="1:15" x14ac:dyDescent="0.25">
      <c r="A2078">
        <v>2063</v>
      </c>
      <c r="B2078" s="85">
        <v>38800</v>
      </c>
      <c r="C2078" s="47">
        <v>129.99</v>
      </c>
      <c r="D2078" s="47">
        <v>130.57</v>
      </c>
      <c r="E2078" s="47">
        <v>129.74</v>
      </c>
      <c r="F2078" s="47">
        <v>130.21</v>
      </c>
      <c r="G2078" s="48">
        <v>43209200</v>
      </c>
      <c r="H2078" s="47">
        <v>110.31</v>
      </c>
      <c r="I2078" s="51">
        <f t="shared" si="239"/>
        <v>0.84716995622456026</v>
      </c>
      <c r="J2078" s="51">
        <f t="shared" ca="1" si="240"/>
        <v>1</v>
      </c>
      <c r="K2078" s="47">
        <f t="shared" si="241"/>
        <v>110.12</v>
      </c>
      <c r="L2078" s="47">
        <f t="shared" si="242"/>
        <v>110.61</v>
      </c>
      <c r="M2078" s="47">
        <f t="shared" si="243"/>
        <v>109.91</v>
      </c>
      <c r="N2078" s="47">
        <f t="shared" si="244"/>
        <v>110.31</v>
      </c>
      <c r="O2078" s="48">
        <f t="shared" ca="1" si="245"/>
        <v>43209200</v>
      </c>
    </row>
    <row r="2079" spans="1:15" x14ac:dyDescent="0.25">
      <c r="A2079">
        <v>2064</v>
      </c>
      <c r="B2079" s="85">
        <v>38799</v>
      </c>
      <c r="C2079" s="47">
        <v>130.26</v>
      </c>
      <c r="D2079" s="47">
        <v>130.38999999999999</v>
      </c>
      <c r="E2079" s="47">
        <v>129.66</v>
      </c>
      <c r="F2079" s="47">
        <v>130.11000000000001</v>
      </c>
      <c r="G2079" s="48">
        <v>46704200</v>
      </c>
      <c r="H2079" s="47">
        <v>110.23</v>
      </c>
      <c r="I2079" s="51">
        <f t="shared" si="239"/>
        <v>0.84720621012989006</v>
      </c>
      <c r="J2079" s="51">
        <f t="shared" ca="1" si="240"/>
        <v>1</v>
      </c>
      <c r="K2079" s="47">
        <f t="shared" si="241"/>
        <v>110.36</v>
      </c>
      <c r="L2079" s="47">
        <f t="shared" si="242"/>
        <v>110.47</v>
      </c>
      <c r="M2079" s="47">
        <f t="shared" si="243"/>
        <v>109.85</v>
      </c>
      <c r="N2079" s="47">
        <f t="shared" si="244"/>
        <v>110.23</v>
      </c>
      <c r="O2079" s="48">
        <f t="shared" ca="1" si="245"/>
        <v>46704200</v>
      </c>
    </row>
    <row r="2080" spans="1:15" x14ac:dyDescent="0.25">
      <c r="A2080">
        <v>2065</v>
      </c>
      <c r="B2080" s="85">
        <v>38798</v>
      </c>
      <c r="C2080" s="47">
        <v>129.51</v>
      </c>
      <c r="D2080" s="47">
        <v>130.51</v>
      </c>
      <c r="E2080" s="47">
        <v>129.44999999999999</v>
      </c>
      <c r="F2080" s="47">
        <v>130.38</v>
      </c>
      <c r="G2080" s="48">
        <v>51605700</v>
      </c>
      <c r="H2080" s="47">
        <v>110.46</v>
      </c>
      <c r="I2080" s="51">
        <f t="shared" si="239"/>
        <v>0.84721583064887251</v>
      </c>
      <c r="J2080" s="51">
        <f t="shared" ca="1" si="240"/>
        <v>1</v>
      </c>
      <c r="K2080" s="47">
        <f t="shared" si="241"/>
        <v>109.72</v>
      </c>
      <c r="L2080" s="47">
        <f t="shared" si="242"/>
        <v>110.57</v>
      </c>
      <c r="M2080" s="47">
        <f t="shared" si="243"/>
        <v>109.67</v>
      </c>
      <c r="N2080" s="47">
        <f t="shared" si="244"/>
        <v>110.46</v>
      </c>
      <c r="O2080" s="48">
        <f t="shared" ca="1" si="245"/>
        <v>51605700</v>
      </c>
    </row>
    <row r="2081" spans="1:15" x14ac:dyDescent="0.25">
      <c r="A2081">
        <v>2066</v>
      </c>
      <c r="B2081" s="85">
        <v>38797</v>
      </c>
      <c r="C2081" s="47">
        <v>130.37</v>
      </c>
      <c r="D2081" s="47">
        <v>130.99</v>
      </c>
      <c r="E2081" s="47">
        <v>129.44999999999999</v>
      </c>
      <c r="F2081" s="47">
        <v>129.59</v>
      </c>
      <c r="G2081" s="48">
        <v>87102700</v>
      </c>
      <c r="H2081" s="47">
        <v>109.79</v>
      </c>
      <c r="I2081" s="51">
        <f t="shared" si="239"/>
        <v>0.84721043290377351</v>
      </c>
      <c r="J2081" s="51">
        <f t="shared" ca="1" si="240"/>
        <v>1</v>
      </c>
      <c r="K2081" s="47">
        <f t="shared" si="241"/>
        <v>110.45</v>
      </c>
      <c r="L2081" s="47">
        <f t="shared" si="242"/>
        <v>110.98</v>
      </c>
      <c r="M2081" s="47">
        <f t="shared" si="243"/>
        <v>109.67</v>
      </c>
      <c r="N2081" s="47">
        <f t="shared" si="244"/>
        <v>109.79</v>
      </c>
      <c r="O2081" s="48">
        <f t="shared" ca="1" si="245"/>
        <v>87102700</v>
      </c>
    </row>
    <row r="2082" spans="1:15" x14ac:dyDescent="0.25">
      <c r="A2082">
        <v>2067</v>
      </c>
      <c r="B2082" s="85">
        <v>38796</v>
      </c>
      <c r="C2082" s="47">
        <v>130.63999999999999</v>
      </c>
      <c r="D2082" s="47">
        <v>130.9</v>
      </c>
      <c r="E2082" s="47">
        <v>130.21</v>
      </c>
      <c r="F2082" s="47">
        <v>130.41</v>
      </c>
      <c r="G2082" s="48">
        <v>45538500</v>
      </c>
      <c r="H2082" s="47">
        <v>110.48</v>
      </c>
      <c r="I2082" s="51">
        <f t="shared" si="239"/>
        <v>0.8471742964496588</v>
      </c>
      <c r="J2082" s="51">
        <f t="shared" ca="1" si="240"/>
        <v>1</v>
      </c>
      <c r="K2082" s="47">
        <f t="shared" si="241"/>
        <v>110.67</v>
      </c>
      <c r="L2082" s="47">
        <f t="shared" si="242"/>
        <v>110.9</v>
      </c>
      <c r="M2082" s="47">
        <f t="shared" si="243"/>
        <v>110.31</v>
      </c>
      <c r="N2082" s="47">
        <f t="shared" si="244"/>
        <v>110.48</v>
      </c>
      <c r="O2082" s="48">
        <f t="shared" ca="1" si="245"/>
        <v>45538500</v>
      </c>
    </row>
    <row r="2083" spans="1:15" x14ac:dyDescent="0.25">
      <c r="A2083">
        <v>2068</v>
      </c>
      <c r="B2083" s="85">
        <v>38793</v>
      </c>
      <c r="C2083" s="47">
        <v>130.68</v>
      </c>
      <c r="D2083" s="47">
        <v>130.9</v>
      </c>
      <c r="E2083" s="47">
        <v>130.38</v>
      </c>
      <c r="F2083" s="47">
        <v>130.62</v>
      </c>
      <c r="G2083" s="48">
        <v>47286800</v>
      </c>
      <c r="H2083" s="47">
        <v>110.66</v>
      </c>
      <c r="I2083" s="51">
        <f t="shared" si="239"/>
        <v>0.84719032307456743</v>
      </c>
      <c r="J2083" s="51">
        <f t="shared" ca="1" si="240"/>
        <v>1</v>
      </c>
      <c r="K2083" s="47">
        <f t="shared" si="241"/>
        <v>110.71</v>
      </c>
      <c r="L2083" s="47">
        <f t="shared" si="242"/>
        <v>110.9</v>
      </c>
      <c r="M2083" s="47">
        <f t="shared" si="243"/>
        <v>110.46</v>
      </c>
      <c r="N2083" s="47">
        <f t="shared" si="244"/>
        <v>110.66</v>
      </c>
      <c r="O2083" s="48">
        <f t="shared" ca="1" si="245"/>
        <v>47286800</v>
      </c>
    </row>
    <row r="2084" spans="1:15" x14ac:dyDescent="0.25">
      <c r="A2084">
        <v>2069</v>
      </c>
      <c r="B2084" s="85">
        <v>38792</v>
      </c>
      <c r="C2084" s="47">
        <v>131.01</v>
      </c>
      <c r="D2084" s="47">
        <v>131.47</v>
      </c>
      <c r="E2084" s="47">
        <v>130.84</v>
      </c>
      <c r="F2084" s="47">
        <v>131.03</v>
      </c>
      <c r="G2084" s="48">
        <v>65526400</v>
      </c>
      <c r="H2084" s="47">
        <v>110.57</v>
      </c>
      <c r="I2084" s="51">
        <f t="shared" si="239"/>
        <v>0.84385255285049221</v>
      </c>
      <c r="J2084" s="51">
        <f t="shared" ca="1" si="240"/>
        <v>1</v>
      </c>
      <c r="K2084" s="47">
        <f t="shared" si="241"/>
        <v>110.55</v>
      </c>
      <c r="L2084" s="47">
        <f t="shared" si="242"/>
        <v>110.94</v>
      </c>
      <c r="M2084" s="47">
        <f t="shared" si="243"/>
        <v>110.41</v>
      </c>
      <c r="N2084" s="47">
        <f t="shared" si="244"/>
        <v>110.57</v>
      </c>
      <c r="O2084" s="48">
        <f t="shared" ca="1" si="245"/>
        <v>65526400</v>
      </c>
    </row>
    <row r="2085" spans="1:15" x14ac:dyDescent="0.25">
      <c r="A2085">
        <v>2070</v>
      </c>
      <c r="B2085" s="85">
        <v>38791</v>
      </c>
      <c r="C2085" s="47">
        <v>130.15</v>
      </c>
      <c r="D2085" s="47">
        <v>130.86000000000001</v>
      </c>
      <c r="E2085" s="47">
        <v>129.85</v>
      </c>
      <c r="F2085" s="47">
        <v>130.76</v>
      </c>
      <c r="G2085" s="48">
        <v>53398900</v>
      </c>
      <c r="H2085" s="47">
        <v>110.34</v>
      </c>
      <c r="I2085" s="51">
        <f t="shared" si="239"/>
        <v>0.84383603548485786</v>
      </c>
      <c r="J2085" s="51">
        <f t="shared" ca="1" si="240"/>
        <v>1</v>
      </c>
      <c r="K2085" s="47">
        <f t="shared" si="241"/>
        <v>109.83</v>
      </c>
      <c r="L2085" s="47">
        <f t="shared" si="242"/>
        <v>110.42</v>
      </c>
      <c r="M2085" s="47">
        <f t="shared" si="243"/>
        <v>109.57</v>
      </c>
      <c r="N2085" s="47">
        <f t="shared" si="244"/>
        <v>110.34</v>
      </c>
      <c r="O2085" s="48">
        <f t="shared" ca="1" si="245"/>
        <v>53398900</v>
      </c>
    </row>
    <row r="2086" spans="1:15" x14ac:dyDescent="0.25">
      <c r="A2086">
        <v>2071</v>
      </c>
      <c r="B2086" s="85">
        <v>38790</v>
      </c>
      <c r="C2086" s="47">
        <v>128.71</v>
      </c>
      <c r="D2086" s="47">
        <v>130.22999999999999</v>
      </c>
      <c r="E2086" s="47">
        <v>128.61000000000001</v>
      </c>
      <c r="F2086" s="47">
        <v>130.18</v>
      </c>
      <c r="G2086" s="48">
        <v>69877300</v>
      </c>
      <c r="H2086" s="47">
        <v>109.85</v>
      </c>
      <c r="I2086" s="51">
        <f t="shared" si="239"/>
        <v>0.84383161776002447</v>
      </c>
      <c r="J2086" s="51">
        <f t="shared" ca="1" si="240"/>
        <v>1</v>
      </c>
      <c r="K2086" s="47">
        <f t="shared" si="241"/>
        <v>108.61</v>
      </c>
      <c r="L2086" s="47">
        <f t="shared" si="242"/>
        <v>109.89</v>
      </c>
      <c r="M2086" s="47">
        <f t="shared" si="243"/>
        <v>108.53</v>
      </c>
      <c r="N2086" s="47">
        <f t="shared" si="244"/>
        <v>109.85</v>
      </c>
      <c r="O2086" s="48">
        <f t="shared" ca="1" si="245"/>
        <v>69877300</v>
      </c>
    </row>
    <row r="2087" spans="1:15" x14ac:dyDescent="0.25">
      <c r="A2087">
        <v>2072</v>
      </c>
      <c r="B2087" s="85">
        <v>38789</v>
      </c>
      <c r="C2087" s="47">
        <v>128.84</v>
      </c>
      <c r="D2087" s="47">
        <v>129.16</v>
      </c>
      <c r="E2087" s="47">
        <v>128.53</v>
      </c>
      <c r="F2087" s="47">
        <v>128.83000000000001</v>
      </c>
      <c r="G2087" s="48">
        <v>45479100</v>
      </c>
      <c r="H2087" s="47">
        <v>108.71</v>
      </c>
      <c r="I2087" s="51">
        <f t="shared" si="239"/>
        <v>0.84382519599472161</v>
      </c>
      <c r="J2087" s="51">
        <f t="shared" ca="1" si="240"/>
        <v>1</v>
      </c>
      <c r="K2087" s="47">
        <f t="shared" si="241"/>
        <v>108.72</v>
      </c>
      <c r="L2087" s="47">
        <f t="shared" si="242"/>
        <v>108.99</v>
      </c>
      <c r="M2087" s="47">
        <f t="shared" si="243"/>
        <v>108.46</v>
      </c>
      <c r="N2087" s="47">
        <f t="shared" si="244"/>
        <v>108.71</v>
      </c>
      <c r="O2087" s="48">
        <f t="shared" ca="1" si="245"/>
        <v>45479100</v>
      </c>
    </row>
    <row r="2088" spans="1:15" x14ac:dyDescent="0.25">
      <c r="A2088">
        <v>2073</v>
      </c>
      <c r="B2088" s="85">
        <v>38786</v>
      </c>
      <c r="C2088" s="47">
        <v>127.71</v>
      </c>
      <c r="D2088" s="47">
        <v>128.84</v>
      </c>
      <c r="E2088" s="47">
        <v>127.44</v>
      </c>
      <c r="F2088" s="47">
        <v>128.59</v>
      </c>
      <c r="G2088" s="48">
        <v>60490800</v>
      </c>
      <c r="H2088" s="47">
        <v>108.51</v>
      </c>
      <c r="I2088" s="51">
        <f t="shared" si="239"/>
        <v>0.84384477797651447</v>
      </c>
      <c r="J2088" s="51">
        <f t="shared" ca="1" si="240"/>
        <v>1</v>
      </c>
      <c r="K2088" s="47">
        <f t="shared" si="241"/>
        <v>107.77</v>
      </c>
      <c r="L2088" s="47">
        <f t="shared" si="242"/>
        <v>108.72</v>
      </c>
      <c r="M2088" s="47">
        <f t="shared" si="243"/>
        <v>107.54</v>
      </c>
      <c r="N2088" s="47">
        <f t="shared" si="244"/>
        <v>108.51</v>
      </c>
      <c r="O2088" s="48">
        <f t="shared" ca="1" si="245"/>
        <v>60490800</v>
      </c>
    </row>
    <row r="2089" spans="1:15" x14ac:dyDescent="0.25">
      <c r="A2089">
        <v>2074</v>
      </c>
      <c r="B2089" s="85">
        <v>38785</v>
      </c>
      <c r="C2089" s="47">
        <v>128.28</v>
      </c>
      <c r="D2089" s="47">
        <v>128.68</v>
      </c>
      <c r="E2089" s="47">
        <v>127.38</v>
      </c>
      <c r="F2089" s="47">
        <v>127.38</v>
      </c>
      <c r="G2089" s="48">
        <v>56313600</v>
      </c>
      <c r="H2089" s="47">
        <v>107.49</v>
      </c>
      <c r="I2089" s="51">
        <f t="shared" si="239"/>
        <v>0.84385303815355628</v>
      </c>
      <c r="J2089" s="51">
        <f t="shared" ca="1" si="240"/>
        <v>1</v>
      </c>
      <c r="K2089" s="47">
        <f t="shared" si="241"/>
        <v>108.25</v>
      </c>
      <c r="L2089" s="47">
        <f t="shared" si="242"/>
        <v>108.59</v>
      </c>
      <c r="M2089" s="47">
        <f t="shared" si="243"/>
        <v>107.49</v>
      </c>
      <c r="N2089" s="47">
        <f t="shared" si="244"/>
        <v>107.49</v>
      </c>
      <c r="O2089" s="48">
        <f t="shared" ca="1" si="245"/>
        <v>56313600</v>
      </c>
    </row>
    <row r="2090" spans="1:15" x14ac:dyDescent="0.25">
      <c r="A2090">
        <v>2075</v>
      </c>
      <c r="B2090" s="85">
        <v>38784</v>
      </c>
      <c r="C2090" s="47">
        <v>127.7</v>
      </c>
      <c r="D2090" s="47">
        <v>128.44</v>
      </c>
      <c r="E2090" s="47">
        <v>127.18</v>
      </c>
      <c r="F2090" s="47">
        <v>128.24</v>
      </c>
      <c r="G2090" s="48">
        <v>66692400</v>
      </c>
      <c r="H2090" s="47">
        <v>108.21</v>
      </c>
      <c r="I2090" s="51">
        <f t="shared" si="239"/>
        <v>0.84380848409232678</v>
      </c>
      <c r="J2090" s="51">
        <f t="shared" ca="1" si="240"/>
        <v>1</v>
      </c>
      <c r="K2090" s="47">
        <f t="shared" si="241"/>
        <v>107.75</v>
      </c>
      <c r="L2090" s="47">
        <f t="shared" si="242"/>
        <v>108.38</v>
      </c>
      <c r="M2090" s="47">
        <f t="shared" si="243"/>
        <v>107.32</v>
      </c>
      <c r="N2090" s="47">
        <f t="shared" si="244"/>
        <v>108.21</v>
      </c>
      <c r="O2090" s="48">
        <f t="shared" ca="1" si="245"/>
        <v>66692400</v>
      </c>
    </row>
    <row r="2091" spans="1:15" x14ac:dyDescent="0.25">
      <c r="A2091">
        <v>2076</v>
      </c>
      <c r="B2091" s="85">
        <v>38783</v>
      </c>
      <c r="C2091" s="47">
        <v>127.86</v>
      </c>
      <c r="D2091" s="47">
        <v>128.06</v>
      </c>
      <c r="E2091" s="47">
        <v>127.4</v>
      </c>
      <c r="F2091" s="47">
        <v>127.97</v>
      </c>
      <c r="G2091" s="48">
        <v>61780800</v>
      </c>
      <c r="H2091" s="47">
        <v>107.98</v>
      </c>
      <c r="I2091" s="51">
        <f t="shared" si="239"/>
        <v>0.84379151363600846</v>
      </c>
      <c r="J2091" s="51">
        <f t="shared" ca="1" si="240"/>
        <v>1</v>
      </c>
      <c r="K2091" s="47">
        <f t="shared" si="241"/>
        <v>107.89</v>
      </c>
      <c r="L2091" s="47">
        <f t="shared" si="242"/>
        <v>108.06</v>
      </c>
      <c r="M2091" s="47">
        <f t="shared" si="243"/>
        <v>107.5</v>
      </c>
      <c r="N2091" s="47">
        <f t="shared" si="244"/>
        <v>107.98</v>
      </c>
      <c r="O2091" s="48">
        <f t="shared" ca="1" si="245"/>
        <v>61780800</v>
      </c>
    </row>
    <row r="2092" spans="1:15" x14ac:dyDescent="0.25">
      <c r="A2092">
        <v>2077</v>
      </c>
      <c r="B2092" s="85">
        <v>38782</v>
      </c>
      <c r="C2092" s="47">
        <v>129.13999999999999</v>
      </c>
      <c r="D2092" s="47">
        <v>129.18</v>
      </c>
      <c r="E2092" s="47">
        <v>127.85</v>
      </c>
      <c r="F2092" s="47">
        <v>128.16999999999999</v>
      </c>
      <c r="G2092" s="48">
        <v>57478400</v>
      </c>
      <c r="H2092" s="47">
        <v>108.15</v>
      </c>
      <c r="I2092" s="51">
        <f t="shared" si="239"/>
        <v>0.84380120152921911</v>
      </c>
      <c r="J2092" s="51">
        <f t="shared" ca="1" si="240"/>
        <v>1</v>
      </c>
      <c r="K2092" s="47">
        <f t="shared" si="241"/>
        <v>108.97</v>
      </c>
      <c r="L2092" s="47">
        <f t="shared" si="242"/>
        <v>109</v>
      </c>
      <c r="M2092" s="47">
        <f t="shared" si="243"/>
        <v>107.88</v>
      </c>
      <c r="N2092" s="47">
        <f t="shared" si="244"/>
        <v>108.15</v>
      </c>
      <c r="O2092" s="48">
        <f t="shared" ca="1" si="245"/>
        <v>57478400</v>
      </c>
    </row>
    <row r="2093" spans="1:15" x14ac:dyDescent="0.25">
      <c r="A2093">
        <v>2078</v>
      </c>
      <c r="B2093" s="85">
        <v>38779</v>
      </c>
      <c r="C2093" s="47">
        <v>128.66999999999999</v>
      </c>
      <c r="D2093" s="47">
        <v>130.07</v>
      </c>
      <c r="E2093" s="47">
        <v>128.65</v>
      </c>
      <c r="F2093" s="47">
        <v>128.76</v>
      </c>
      <c r="G2093" s="48">
        <v>73402500</v>
      </c>
      <c r="H2093" s="47">
        <v>108.65</v>
      </c>
      <c r="I2093" s="51">
        <f t="shared" si="239"/>
        <v>0.84381795588692154</v>
      </c>
      <c r="J2093" s="51">
        <f t="shared" ca="1" si="240"/>
        <v>1</v>
      </c>
      <c r="K2093" s="47">
        <f t="shared" si="241"/>
        <v>108.57</v>
      </c>
      <c r="L2093" s="47">
        <f t="shared" si="242"/>
        <v>109.76</v>
      </c>
      <c r="M2093" s="47">
        <f t="shared" si="243"/>
        <v>108.56</v>
      </c>
      <c r="N2093" s="47">
        <f t="shared" si="244"/>
        <v>108.65</v>
      </c>
      <c r="O2093" s="48">
        <f t="shared" ca="1" si="245"/>
        <v>73402500</v>
      </c>
    </row>
    <row r="2094" spans="1:15" x14ac:dyDescent="0.25">
      <c r="A2094">
        <v>2079</v>
      </c>
      <c r="B2094" s="85">
        <v>38778</v>
      </c>
      <c r="C2094" s="47">
        <v>128.9</v>
      </c>
      <c r="D2094" s="47">
        <v>129.41999999999999</v>
      </c>
      <c r="E2094" s="47">
        <v>128.61000000000001</v>
      </c>
      <c r="F2094" s="47">
        <v>129.36000000000001</v>
      </c>
      <c r="G2094" s="48">
        <v>60642300</v>
      </c>
      <c r="H2094" s="47">
        <v>109.16</v>
      </c>
      <c r="I2094" s="51">
        <f t="shared" si="239"/>
        <v>0.84384662956091516</v>
      </c>
      <c r="J2094" s="51">
        <f t="shared" ca="1" si="240"/>
        <v>1</v>
      </c>
      <c r="K2094" s="47">
        <f t="shared" si="241"/>
        <v>108.77</v>
      </c>
      <c r="L2094" s="47">
        <f t="shared" si="242"/>
        <v>109.21</v>
      </c>
      <c r="M2094" s="47">
        <f t="shared" si="243"/>
        <v>108.53</v>
      </c>
      <c r="N2094" s="47">
        <f t="shared" si="244"/>
        <v>109.16</v>
      </c>
      <c r="O2094" s="48">
        <f t="shared" ca="1" si="245"/>
        <v>60642300</v>
      </c>
    </row>
    <row r="2095" spans="1:15" x14ac:dyDescent="0.25">
      <c r="A2095">
        <v>2080</v>
      </c>
      <c r="B2095" s="85">
        <v>38777</v>
      </c>
      <c r="C2095" s="47">
        <v>128.6</v>
      </c>
      <c r="D2095" s="47">
        <v>129.49</v>
      </c>
      <c r="E2095" s="47">
        <v>128.5</v>
      </c>
      <c r="F2095" s="47">
        <v>129.37</v>
      </c>
      <c r="G2095" s="48">
        <v>48641600</v>
      </c>
      <c r="H2095" s="47">
        <v>109.17</v>
      </c>
      <c r="I2095" s="51">
        <f t="shared" si="239"/>
        <v>0.84385869985313444</v>
      </c>
      <c r="J2095" s="51">
        <f t="shared" ca="1" si="240"/>
        <v>1</v>
      </c>
      <c r="K2095" s="47">
        <f t="shared" si="241"/>
        <v>108.52</v>
      </c>
      <c r="L2095" s="47">
        <f t="shared" si="242"/>
        <v>109.27</v>
      </c>
      <c r="M2095" s="47">
        <f t="shared" si="243"/>
        <v>108.44</v>
      </c>
      <c r="N2095" s="47">
        <f t="shared" si="244"/>
        <v>109.17</v>
      </c>
      <c r="O2095" s="48">
        <f t="shared" ca="1" si="245"/>
        <v>48641600</v>
      </c>
    </row>
    <row r="2096" spans="1:15" x14ac:dyDescent="0.25">
      <c r="A2096">
        <v>2081</v>
      </c>
      <c r="B2096" s="85">
        <v>38776</v>
      </c>
      <c r="C2096" s="47">
        <v>129.19999999999999</v>
      </c>
      <c r="D2096" s="47">
        <v>129.91</v>
      </c>
      <c r="E2096" s="47">
        <v>128.13</v>
      </c>
      <c r="F2096" s="47">
        <v>128.22999999999999</v>
      </c>
      <c r="G2096" s="48">
        <v>74394800</v>
      </c>
      <c r="H2096" s="47">
        <v>108.2</v>
      </c>
      <c r="I2096" s="51">
        <f t="shared" si="239"/>
        <v>0.84379630351711776</v>
      </c>
      <c r="J2096" s="51">
        <f t="shared" ca="1" si="240"/>
        <v>1</v>
      </c>
      <c r="K2096" s="47">
        <f t="shared" si="241"/>
        <v>109.02</v>
      </c>
      <c r="L2096" s="47">
        <f t="shared" si="242"/>
        <v>109.62</v>
      </c>
      <c r="M2096" s="47">
        <f t="shared" si="243"/>
        <v>108.12</v>
      </c>
      <c r="N2096" s="47">
        <f t="shared" si="244"/>
        <v>108.2</v>
      </c>
      <c r="O2096" s="48">
        <f t="shared" ca="1" si="245"/>
        <v>74394800</v>
      </c>
    </row>
    <row r="2097" spans="1:15" x14ac:dyDescent="0.25">
      <c r="A2097">
        <v>2082</v>
      </c>
      <c r="B2097" s="85">
        <v>38775</v>
      </c>
      <c r="C2097" s="47">
        <v>129.4</v>
      </c>
      <c r="D2097" s="47">
        <v>130.04</v>
      </c>
      <c r="E2097" s="47">
        <v>129.28</v>
      </c>
      <c r="F2097" s="47">
        <v>129.46</v>
      </c>
      <c r="G2097" s="48">
        <v>35858600</v>
      </c>
      <c r="H2097" s="47">
        <v>109.24</v>
      </c>
      <c r="I2097" s="51">
        <f t="shared" si="239"/>
        <v>0.84381276069828515</v>
      </c>
      <c r="J2097" s="51">
        <f t="shared" ca="1" si="240"/>
        <v>1</v>
      </c>
      <c r="K2097" s="47">
        <f t="shared" si="241"/>
        <v>109.19</v>
      </c>
      <c r="L2097" s="47">
        <f t="shared" si="242"/>
        <v>109.73</v>
      </c>
      <c r="M2097" s="47">
        <f t="shared" si="243"/>
        <v>109.09</v>
      </c>
      <c r="N2097" s="47">
        <f t="shared" si="244"/>
        <v>109.24</v>
      </c>
      <c r="O2097" s="48">
        <f t="shared" ca="1" si="245"/>
        <v>35858600</v>
      </c>
    </row>
    <row r="2098" spans="1:15" x14ac:dyDescent="0.25">
      <c r="A2098">
        <v>2083</v>
      </c>
      <c r="B2098" s="85">
        <v>38772</v>
      </c>
      <c r="C2098" s="47">
        <v>129.11000000000001</v>
      </c>
      <c r="D2098" s="47">
        <v>129.47999999999999</v>
      </c>
      <c r="E2098" s="47">
        <v>128.76</v>
      </c>
      <c r="F2098" s="47">
        <v>129.41</v>
      </c>
      <c r="G2098" s="48">
        <v>36777400</v>
      </c>
      <c r="H2098" s="47">
        <v>109.2</v>
      </c>
      <c r="I2098" s="51">
        <f t="shared" si="239"/>
        <v>0.84382968858666263</v>
      </c>
      <c r="J2098" s="51">
        <f t="shared" ca="1" si="240"/>
        <v>1</v>
      </c>
      <c r="K2098" s="47">
        <f t="shared" si="241"/>
        <v>108.95</v>
      </c>
      <c r="L2098" s="47">
        <f t="shared" si="242"/>
        <v>109.26</v>
      </c>
      <c r="M2098" s="47">
        <f t="shared" si="243"/>
        <v>108.65</v>
      </c>
      <c r="N2098" s="47">
        <f t="shared" si="244"/>
        <v>109.2</v>
      </c>
      <c r="O2098" s="48">
        <f t="shared" ca="1" si="245"/>
        <v>36777400</v>
      </c>
    </row>
    <row r="2099" spans="1:15" x14ac:dyDescent="0.25">
      <c r="A2099">
        <v>2084</v>
      </c>
      <c r="B2099" s="85">
        <v>38771</v>
      </c>
      <c r="C2099" s="47">
        <v>129.27000000000001</v>
      </c>
      <c r="D2099" s="47">
        <v>129.63999999999999</v>
      </c>
      <c r="E2099" s="47">
        <v>128.28</v>
      </c>
      <c r="F2099" s="47">
        <v>129.08000000000001</v>
      </c>
      <c r="G2099" s="48">
        <v>43423200</v>
      </c>
      <c r="H2099" s="47">
        <v>108.92</v>
      </c>
      <c r="I2099" s="51">
        <f t="shared" si="239"/>
        <v>0.84381778741865499</v>
      </c>
      <c r="J2099" s="51">
        <f t="shared" ca="1" si="240"/>
        <v>1</v>
      </c>
      <c r="K2099" s="47">
        <f t="shared" si="241"/>
        <v>109.08</v>
      </c>
      <c r="L2099" s="47">
        <f t="shared" si="242"/>
        <v>109.39</v>
      </c>
      <c r="M2099" s="47">
        <f t="shared" si="243"/>
        <v>108.24</v>
      </c>
      <c r="N2099" s="47">
        <f t="shared" si="244"/>
        <v>108.92</v>
      </c>
      <c r="O2099" s="48">
        <f t="shared" ca="1" si="245"/>
        <v>43423200</v>
      </c>
    </row>
    <row r="2100" spans="1:15" x14ac:dyDescent="0.25">
      <c r="A2100">
        <v>2085</v>
      </c>
      <c r="B2100" s="85">
        <v>38770</v>
      </c>
      <c r="C2100" s="47">
        <v>128.77000000000001</v>
      </c>
      <c r="D2100" s="47">
        <v>129.65</v>
      </c>
      <c r="E2100" s="47">
        <v>128.65</v>
      </c>
      <c r="F2100" s="47">
        <v>129.27000000000001</v>
      </c>
      <c r="G2100" s="48">
        <v>42326700</v>
      </c>
      <c r="H2100" s="47">
        <v>109.08</v>
      </c>
      <c r="I2100" s="51">
        <f t="shared" si="239"/>
        <v>0.84381527036435355</v>
      </c>
      <c r="J2100" s="51">
        <f t="shared" ca="1" si="240"/>
        <v>1</v>
      </c>
      <c r="K2100" s="47">
        <f t="shared" si="241"/>
        <v>108.66</v>
      </c>
      <c r="L2100" s="47">
        <f t="shared" si="242"/>
        <v>109.4</v>
      </c>
      <c r="M2100" s="47">
        <f t="shared" si="243"/>
        <v>108.56</v>
      </c>
      <c r="N2100" s="47">
        <f t="shared" si="244"/>
        <v>109.08</v>
      </c>
      <c r="O2100" s="48">
        <f t="shared" ca="1" si="245"/>
        <v>42326700</v>
      </c>
    </row>
    <row r="2101" spans="1:15" x14ac:dyDescent="0.25">
      <c r="A2101">
        <v>2086</v>
      </c>
      <c r="B2101" s="85">
        <v>38769</v>
      </c>
      <c r="C2101" s="47">
        <v>129.11000000000001</v>
      </c>
      <c r="D2101" s="47">
        <v>129.4</v>
      </c>
      <c r="E2101" s="47">
        <v>128.29</v>
      </c>
      <c r="F2101" s="47">
        <v>128.49</v>
      </c>
      <c r="G2101" s="48">
        <v>46456300</v>
      </c>
      <c r="H2101" s="47">
        <v>108.42</v>
      </c>
      <c r="I2101" s="51">
        <f t="shared" si="239"/>
        <v>0.84380107401354187</v>
      </c>
      <c r="J2101" s="51">
        <f t="shared" ca="1" si="240"/>
        <v>1</v>
      </c>
      <c r="K2101" s="47">
        <f t="shared" si="241"/>
        <v>108.94</v>
      </c>
      <c r="L2101" s="47">
        <f t="shared" si="242"/>
        <v>109.19</v>
      </c>
      <c r="M2101" s="47">
        <f t="shared" si="243"/>
        <v>108.25</v>
      </c>
      <c r="N2101" s="47">
        <f t="shared" si="244"/>
        <v>108.42</v>
      </c>
      <c r="O2101" s="48">
        <f t="shared" ca="1" si="245"/>
        <v>46456300</v>
      </c>
    </row>
    <row r="2102" spans="1:15" x14ac:dyDescent="0.25">
      <c r="A2102">
        <v>2087</v>
      </c>
      <c r="B2102" s="85">
        <v>38765</v>
      </c>
      <c r="C2102" s="47">
        <v>129.05000000000001</v>
      </c>
      <c r="D2102" s="47">
        <v>129.16</v>
      </c>
      <c r="E2102" s="47">
        <v>128.58000000000001</v>
      </c>
      <c r="F2102" s="47">
        <v>128.81</v>
      </c>
      <c r="G2102" s="48">
        <v>40342600</v>
      </c>
      <c r="H2102" s="47">
        <v>108.69</v>
      </c>
      <c r="I2102" s="51">
        <f t="shared" si="239"/>
        <v>0.84380094713143383</v>
      </c>
      <c r="J2102" s="51">
        <f t="shared" ca="1" si="240"/>
        <v>1</v>
      </c>
      <c r="K2102" s="47">
        <f t="shared" si="241"/>
        <v>108.89</v>
      </c>
      <c r="L2102" s="47">
        <f t="shared" si="242"/>
        <v>108.99</v>
      </c>
      <c r="M2102" s="47">
        <f t="shared" si="243"/>
        <v>108.5</v>
      </c>
      <c r="N2102" s="47">
        <f t="shared" si="244"/>
        <v>108.69</v>
      </c>
      <c r="O2102" s="48">
        <f t="shared" ca="1" si="245"/>
        <v>40342600</v>
      </c>
    </row>
    <row r="2103" spans="1:15" x14ac:dyDescent="0.25">
      <c r="A2103">
        <v>2088</v>
      </c>
      <c r="B2103" s="85">
        <v>38764</v>
      </c>
      <c r="C2103" s="47">
        <v>128.34</v>
      </c>
      <c r="D2103" s="47">
        <v>129.21</v>
      </c>
      <c r="E2103" s="47">
        <v>128.18</v>
      </c>
      <c r="F2103" s="47">
        <v>129.16</v>
      </c>
      <c r="G2103" s="48">
        <v>61017900</v>
      </c>
      <c r="H2103" s="47">
        <v>108.99</v>
      </c>
      <c r="I2103" s="51">
        <f t="shared" si="239"/>
        <v>0.84383710126974298</v>
      </c>
      <c r="J2103" s="51">
        <f t="shared" ca="1" si="240"/>
        <v>1</v>
      </c>
      <c r="K2103" s="47">
        <f t="shared" si="241"/>
        <v>108.3</v>
      </c>
      <c r="L2103" s="47">
        <f t="shared" si="242"/>
        <v>109.03</v>
      </c>
      <c r="M2103" s="47">
        <f t="shared" si="243"/>
        <v>108.16</v>
      </c>
      <c r="N2103" s="47">
        <f t="shared" si="244"/>
        <v>108.99</v>
      </c>
      <c r="O2103" s="48">
        <f t="shared" ca="1" si="245"/>
        <v>61017900</v>
      </c>
    </row>
    <row r="2104" spans="1:15" x14ac:dyDescent="0.25">
      <c r="A2104">
        <v>2089</v>
      </c>
      <c r="B2104" s="85">
        <v>38763</v>
      </c>
      <c r="C2104" s="47">
        <v>127.68</v>
      </c>
      <c r="D2104" s="47">
        <v>128.32</v>
      </c>
      <c r="E2104" s="47">
        <v>127.24</v>
      </c>
      <c r="F2104" s="47">
        <v>128.19999999999999</v>
      </c>
      <c r="G2104" s="48">
        <v>85471300</v>
      </c>
      <c r="H2104" s="47">
        <v>108.18</v>
      </c>
      <c r="I2104" s="51">
        <f t="shared" si="239"/>
        <v>0.84383775351014056</v>
      </c>
      <c r="J2104" s="51">
        <f t="shared" ca="1" si="240"/>
        <v>1</v>
      </c>
      <c r="K2104" s="47">
        <f t="shared" si="241"/>
        <v>107.74</v>
      </c>
      <c r="L2104" s="47">
        <f t="shared" si="242"/>
        <v>108.28</v>
      </c>
      <c r="M2104" s="47">
        <f t="shared" si="243"/>
        <v>107.37</v>
      </c>
      <c r="N2104" s="47">
        <f t="shared" si="244"/>
        <v>108.18</v>
      </c>
      <c r="O2104" s="48">
        <f t="shared" ca="1" si="245"/>
        <v>85471300</v>
      </c>
    </row>
    <row r="2105" spans="1:15" x14ac:dyDescent="0.25">
      <c r="A2105">
        <v>2090</v>
      </c>
      <c r="B2105" s="85">
        <v>38762</v>
      </c>
      <c r="C2105" s="47">
        <v>126.46</v>
      </c>
      <c r="D2105" s="47">
        <v>128.03</v>
      </c>
      <c r="E2105" s="47">
        <v>126.21</v>
      </c>
      <c r="F2105" s="47">
        <v>127.75</v>
      </c>
      <c r="G2105" s="48">
        <v>90964400</v>
      </c>
      <c r="H2105" s="47">
        <v>107.8</v>
      </c>
      <c r="I2105" s="51">
        <f t="shared" si="239"/>
        <v>0.84383561643835614</v>
      </c>
      <c r="J2105" s="51">
        <f t="shared" ca="1" si="240"/>
        <v>1</v>
      </c>
      <c r="K2105" s="47">
        <f t="shared" si="241"/>
        <v>106.71</v>
      </c>
      <c r="L2105" s="47">
        <f t="shared" si="242"/>
        <v>108.04</v>
      </c>
      <c r="M2105" s="47">
        <f t="shared" si="243"/>
        <v>106.5</v>
      </c>
      <c r="N2105" s="47">
        <f t="shared" si="244"/>
        <v>107.8</v>
      </c>
      <c r="O2105" s="48">
        <f t="shared" ca="1" si="245"/>
        <v>90964400</v>
      </c>
    </row>
    <row r="2106" spans="1:15" x14ac:dyDescent="0.25">
      <c r="A2106">
        <v>2091</v>
      </c>
      <c r="B2106" s="85">
        <v>38761</v>
      </c>
      <c r="C2106" s="47">
        <v>126.6</v>
      </c>
      <c r="D2106" s="47">
        <v>126.79</v>
      </c>
      <c r="E2106" s="47">
        <v>125.95</v>
      </c>
      <c r="F2106" s="47">
        <v>126.41</v>
      </c>
      <c r="G2106" s="48">
        <v>52308700</v>
      </c>
      <c r="H2106" s="47">
        <v>106.67</v>
      </c>
      <c r="I2106" s="51">
        <f t="shared" si="239"/>
        <v>0.84384146823827233</v>
      </c>
      <c r="J2106" s="51">
        <f t="shared" ca="1" si="240"/>
        <v>1</v>
      </c>
      <c r="K2106" s="47">
        <f t="shared" si="241"/>
        <v>106.83</v>
      </c>
      <c r="L2106" s="47">
        <f t="shared" si="242"/>
        <v>106.99</v>
      </c>
      <c r="M2106" s="47">
        <f t="shared" si="243"/>
        <v>106.28</v>
      </c>
      <c r="N2106" s="47">
        <f t="shared" si="244"/>
        <v>106.67</v>
      </c>
      <c r="O2106" s="48">
        <f t="shared" ca="1" si="245"/>
        <v>52308700</v>
      </c>
    </row>
    <row r="2107" spans="1:15" x14ac:dyDescent="0.25">
      <c r="A2107">
        <v>2092</v>
      </c>
      <c r="B2107" s="85">
        <v>38758</v>
      </c>
      <c r="C2107" s="47">
        <v>126.43</v>
      </c>
      <c r="D2107" s="47">
        <v>127.13</v>
      </c>
      <c r="E2107" s="47">
        <v>125.45</v>
      </c>
      <c r="F2107" s="47">
        <v>126.64</v>
      </c>
      <c r="G2107" s="48">
        <v>64508700</v>
      </c>
      <c r="H2107" s="47">
        <v>106.86</v>
      </c>
      <c r="I2107" s="51">
        <f t="shared" si="239"/>
        <v>0.8438092229943146</v>
      </c>
      <c r="J2107" s="51">
        <f t="shared" ca="1" si="240"/>
        <v>1</v>
      </c>
      <c r="K2107" s="47">
        <f t="shared" si="241"/>
        <v>106.68</v>
      </c>
      <c r="L2107" s="47">
        <f t="shared" si="242"/>
        <v>107.27</v>
      </c>
      <c r="M2107" s="47">
        <f t="shared" si="243"/>
        <v>105.86</v>
      </c>
      <c r="N2107" s="47">
        <f t="shared" si="244"/>
        <v>106.86</v>
      </c>
      <c r="O2107" s="48">
        <f t="shared" ca="1" si="245"/>
        <v>64508700</v>
      </c>
    </row>
    <row r="2108" spans="1:15" x14ac:dyDescent="0.25">
      <c r="A2108">
        <v>2093</v>
      </c>
      <c r="B2108" s="85">
        <v>38757</v>
      </c>
      <c r="C2108" s="47">
        <v>126.92</v>
      </c>
      <c r="D2108" s="47">
        <v>127.6</v>
      </c>
      <c r="E2108" s="47">
        <v>126.37</v>
      </c>
      <c r="F2108" s="47">
        <v>126.41</v>
      </c>
      <c r="G2108" s="48">
        <v>62023300</v>
      </c>
      <c r="H2108" s="47">
        <v>106.67</v>
      </c>
      <c r="I2108" s="51">
        <f t="shared" si="239"/>
        <v>0.84384146823827233</v>
      </c>
      <c r="J2108" s="51">
        <f t="shared" ca="1" si="240"/>
        <v>1</v>
      </c>
      <c r="K2108" s="47">
        <f t="shared" si="241"/>
        <v>107.1</v>
      </c>
      <c r="L2108" s="47">
        <f t="shared" si="242"/>
        <v>107.67</v>
      </c>
      <c r="M2108" s="47">
        <f t="shared" si="243"/>
        <v>106.64</v>
      </c>
      <c r="N2108" s="47">
        <f t="shared" si="244"/>
        <v>106.67</v>
      </c>
      <c r="O2108" s="48">
        <f t="shared" ca="1" si="245"/>
        <v>62023300</v>
      </c>
    </row>
    <row r="2109" spans="1:15" x14ac:dyDescent="0.25">
      <c r="A2109">
        <v>2094</v>
      </c>
      <c r="B2109" s="85">
        <v>38756</v>
      </c>
      <c r="C2109" s="47">
        <v>125.85</v>
      </c>
      <c r="D2109" s="47">
        <v>128.1</v>
      </c>
      <c r="E2109" s="47">
        <v>125.6</v>
      </c>
      <c r="F2109" s="47">
        <v>126.62</v>
      </c>
      <c r="G2109" s="48">
        <v>59422200</v>
      </c>
      <c r="H2109" s="47">
        <v>106.85</v>
      </c>
      <c r="I2109" s="51">
        <f t="shared" si="239"/>
        <v>0.84386352866845671</v>
      </c>
      <c r="J2109" s="51">
        <f t="shared" ca="1" si="240"/>
        <v>1</v>
      </c>
      <c r="K2109" s="47">
        <f t="shared" si="241"/>
        <v>106.2</v>
      </c>
      <c r="L2109" s="47">
        <f t="shared" si="242"/>
        <v>108.1</v>
      </c>
      <c r="M2109" s="47">
        <f t="shared" si="243"/>
        <v>105.99</v>
      </c>
      <c r="N2109" s="47">
        <f t="shared" si="244"/>
        <v>106.85</v>
      </c>
      <c r="O2109" s="48">
        <f t="shared" ca="1" si="245"/>
        <v>59422200</v>
      </c>
    </row>
    <row r="2110" spans="1:15" x14ac:dyDescent="0.25">
      <c r="A2110">
        <v>2095</v>
      </c>
      <c r="B2110" s="85">
        <v>38755</v>
      </c>
      <c r="C2110" s="47">
        <v>126.38</v>
      </c>
      <c r="D2110" s="47">
        <v>126.66</v>
      </c>
      <c r="E2110" s="47">
        <v>125.4</v>
      </c>
      <c r="F2110" s="47">
        <v>125.48</v>
      </c>
      <c r="G2110" s="48">
        <v>71208100</v>
      </c>
      <c r="H2110" s="47">
        <v>105.88</v>
      </c>
      <c r="I2110" s="51">
        <f t="shared" si="239"/>
        <v>0.84379980873445959</v>
      </c>
      <c r="J2110" s="51">
        <f t="shared" ca="1" si="240"/>
        <v>1</v>
      </c>
      <c r="K2110" s="47">
        <f t="shared" si="241"/>
        <v>106.64</v>
      </c>
      <c r="L2110" s="47">
        <f t="shared" si="242"/>
        <v>106.88</v>
      </c>
      <c r="M2110" s="47">
        <f t="shared" si="243"/>
        <v>105.81</v>
      </c>
      <c r="N2110" s="47">
        <f t="shared" si="244"/>
        <v>105.88</v>
      </c>
      <c r="O2110" s="48">
        <f t="shared" ca="1" si="245"/>
        <v>71208100</v>
      </c>
    </row>
    <row r="2111" spans="1:15" x14ac:dyDescent="0.25">
      <c r="A2111">
        <v>2096</v>
      </c>
      <c r="B2111" s="85">
        <v>38754</v>
      </c>
      <c r="C2111" s="47">
        <v>126.44</v>
      </c>
      <c r="D2111" s="47">
        <v>126.8</v>
      </c>
      <c r="E2111" s="47">
        <v>126.17</v>
      </c>
      <c r="F2111" s="47">
        <v>126.6</v>
      </c>
      <c r="G2111" s="48">
        <v>45511900</v>
      </c>
      <c r="H2111" s="47">
        <v>106.83</v>
      </c>
      <c r="I2111" s="51">
        <f t="shared" si="239"/>
        <v>0.84383886255924168</v>
      </c>
      <c r="J2111" s="51">
        <f t="shared" ca="1" si="240"/>
        <v>1</v>
      </c>
      <c r="K2111" s="47">
        <f t="shared" si="241"/>
        <v>106.69</v>
      </c>
      <c r="L2111" s="47">
        <f t="shared" si="242"/>
        <v>107</v>
      </c>
      <c r="M2111" s="47">
        <f t="shared" si="243"/>
        <v>106.47</v>
      </c>
      <c r="N2111" s="47">
        <f t="shared" si="244"/>
        <v>106.83</v>
      </c>
      <c r="O2111" s="48">
        <f t="shared" ca="1" si="245"/>
        <v>45511900</v>
      </c>
    </row>
    <row r="2112" spans="1:15" x14ac:dyDescent="0.25">
      <c r="A2112">
        <v>2097</v>
      </c>
      <c r="B2112" s="85">
        <v>38751</v>
      </c>
      <c r="C2112" s="47">
        <v>126.58</v>
      </c>
      <c r="D2112" s="47">
        <v>128.38999999999999</v>
      </c>
      <c r="E2112" s="47">
        <v>126.14</v>
      </c>
      <c r="F2112" s="47">
        <v>126.27</v>
      </c>
      <c r="G2112" s="48">
        <v>86040400</v>
      </c>
      <c r="H2112" s="47">
        <v>106.55</v>
      </c>
      <c r="I2112" s="51">
        <f t="shared" si="239"/>
        <v>0.84382672051952168</v>
      </c>
      <c r="J2112" s="51">
        <f t="shared" ca="1" si="240"/>
        <v>1</v>
      </c>
      <c r="K2112" s="47">
        <f t="shared" si="241"/>
        <v>106.81</v>
      </c>
      <c r="L2112" s="47">
        <f t="shared" si="242"/>
        <v>108.34</v>
      </c>
      <c r="M2112" s="47">
        <f t="shared" si="243"/>
        <v>106.44</v>
      </c>
      <c r="N2112" s="47">
        <f t="shared" si="244"/>
        <v>106.55</v>
      </c>
      <c r="O2112" s="48">
        <f t="shared" ca="1" si="245"/>
        <v>86040400</v>
      </c>
    </row>
    <row r="2113" spans="1:15" x14ac:dyDescent="0.25">
      <c r="A2113">
        <v>2098</v>
      </c>
      <c r="B2113" s="85">
        <v>38750</v>
      </c>
      <c r="C2113" s="47">
        <v>128.1</v>
      </c>
      <c r="D2113" s="47">
        <v>128.13999999999999</v>
      </c>
      <c r="E2113" s="47">
        <v>126.8</v>
      </c>
      <c r="F2113" s="47">
        <v>126.9</v>
      </c>
      <c r="G2113" s="48">
        <v>83626900</v>
      </c>
      <c r="H2113" s="47">
        <v>107.08</v>
      </c>
      <c r="I2113" s="51">
        <f t="shared" si="239"/>
        <v>0.84381402679275019</v>
      </c>
      <c r="J2113" s="51">
        <f t="shared" ca="1" si="240"/>
        <v>1</v>
      </c>
      <c r="K2113" s="47">
        <f t="shared" si="241"/>
        <v>108.09</v>
      </c>
      <c r="L2113" s="47">
        <f t="shared" si="242"/>
        <v>108.13</v>
      </c>
      <c r="M2113" s="47">
        <f t="shared" si="243"/>
        <v>107</v>
      </c>
      <c r="N2113" s="47">
        <f t="shared" si="244"/>
        <v>107.08</v>
      </c>
      <c r="O2113" s="48">
        <f t="shared" ca="1" si="245"/>
        <v>83626900</v>
      </c>
    </row>
    <row r="2114" spans="1:15" x14ac:dyDescent="0.25">
      <c r="A2114">
        <v>2099</v>
      </c>
      <c r="B2114" s="85">
        <v>38749</v>
      </c>
      <c r="C2114" s="47">
        <v>127.82</v>
      </c>
      <c r="D2114" s="47">
        <v>128.43</v>
      </c>
      <c r="E2114" s="47">
        <v>127.72</v>
      </c>
      <c r="F2114" s="47">
        <v>128.38999999999999</v>
      </c>
      <c r="G2114" s="48">
        <v>63561000</v>
      </c>
      <c r="H2114" s="47">
        <v>108.34</v>
      </c>
      <c r="I2114" s="51">
        <f t="shared" si="239"/>
        <v>0.84383518965651538</v>
      </c>
      <c r="J2114" s="51">
        <f t="shared" ca="1" si="240"/>
        <v>1</v>
      </c>
      <c r="K2114" s="47">
        <f t="shared" si="241"/>
        <v>107.86</v>
      </c>
      <c r="L2114" s="47">
        <f t="shared" si="242"/>
        <v>108.37</v>
      </c>
      <c r="M2114" s="47">
        <f t="shared" si="243"/>
        <v>107.77</v>
      </c>
      <c r="N2114" s="47">
        <f t="shared" si="244"/>
        <v>108.34</v>
      </c>
      <c r="O2114" s="48">
        <f t="shared" ca="1" si="245"/>
        <v>63561000</v>
      </c>
    </row>
    <row r="2115" spans="1:15" x14ac:dyDescent="0.25">
      <c r="A2115">
        <v>2100</v>
      </c>
      <c r="B2115" s="85">
        <v>38748</v>
      </c>
      <c r="C2115" s="47">
        <v>128.32</v>
      </c>
      <c r="D2115" s="47">
        <v>128.54</v>
      </c>
      <c r="E2115" s="47">
        <v>127.49</v>
      </c>
      <c r="F2115" s="47">
        <v>127.5</v>
      </c>
      <c r="G2115" s="48">
        <v>72937000</v>
      </c>
      <c r="H2115" s="47">
        <v>107.59</v>
      </c>
      <c r="I2115" s="51">
        <f t="shared" si="239"/>
        <v>0.84384313725490201</v>
      </c>
      <c r="J2115" s="51">
        <f t="shared" ca="1" si="240"/>
        <v>1</v>
      </c>
      <c r="K2115" s="47">
        <f t="shared" si="241"/>
        <v>108.28</v>
      </c>
      <c r="L2115" s="47">
        <f t="shared" si="242"/>
        <v>108.47</v>
      </c>
      <c r="M2115" s="47">
        <f t="shared" si="243"/>
        <v>107.58</v>
      </c>
      <c r="N2115" s="47">
        <f t="shared" si="244"/>
        <v>107.59</v>
      </c>
      <c r="O2115" s="48">
        <f t="shared" ca="1" si="245"/>
        <v>72937000</v>
      </c>
    </row>
    <row r="2116" spans="1:15" x14ac:dyDescent="0.25">
      <c r="A2116">
        <v>2101</v>
      </c>
      <c r="B2116" s="85">
        <v>38747</v>
      </c>
      <c r="C2116" s="47">
        <v>128.44</v>
      </c>
      <c r="D2116" s="47">
        <v>128.81</v>
      </c>
      <c r="E2116" s="47">
        <v>128.35</v>
      </c>
      <c r="F2116" s="47">
        <v>128.44</v>
      </c>
      <c r="G2116" s="48">
        <v>33709600</v>
      </c>
      <c r="H2116" s="47">
        <v>108.38</v>
      </c>
      <c r="I2116" s="51">
        <f t="shared" si="239"/>
        <v>0.84381812519464339</v>
      </c>
      <c r="J2116" s="51">
        <f t="shared" ca="1" si="240"/>
        <v>1</v>
      </c>
      <c r="K2116" s="47">
        <f t="shared" si="241"/>
        <v>108.38</v>
      </c>
      <c r="L2116" s="47">
        <f t="shared" si="242"/>
        <v>108.69</v>
      </c>
      <c r="M2116" s="47">
        <f t="shared" si="243"/>
        <v>108.3</v>
      </c>
      <c r="N2116" s="47">
        <f t="shared" si="244"/>
        <v>108.38</v>
      </c>
      <c r="O2116" s="48">
        <f t="shared" ca="1" si="245"/>
        <v>33709600</v>
      </c>
    </row>
    <row r="2117" spans="1:15" x14ac:dyDescent="0.25">
      <c r="A2117">
        <v>2102</v>
      </c>
      <c r="B2117" s="85">
        <v>38744</v>
      </c>
      <c r="C2117" s="47">
        <v>127.66</v>
      </c>
      <c r="D2117" s="47">
        <v>128.66</v>
      </c>
      <c r="E2117" s="47">
        <v>127.45</v>
      </c>
      <c r="F2117" s="47">
        <v>128.54</v>
      </c>
      <c r="G2117" s="48">
        <v>65771200</v>
      </c>
      <c r="H2117" s="47">
        <v>108.47</v>
      </c>
      <c r="I2117" s="51">
        <f t="shared" si="239"/>
        <v>0.84386183289248484</v>
      </c>
      <c r="J2117" s="51">
        <f t="shared" ca="1" si="240"/>
        <v>1</v>
      </c>
      <c r="K2117" s="47">
        <f t="shared" si="241"/>
        <v>107.73</v>
      </c>
      <c r="L2117" s="47">
        <f t="shared" si="242"/>
        <v>108.57</v>
      </c>
      <c r="M2117" s="47">
        <f t="shared" si="243"/>
        <v>107.55</v>
      </c>
      <c r="N2117" s="47">
        <f t="shared" si="244"/>
        <v>108.47</v>
      </c>
      <c r="O2117" s="48">
        <f t="shared" ca="1" si="245"/>
        <v>65771200</v>
      </c>
    </row>
    <row r="2118" spans="1:15" x14ac:dyDescent="0.25">
      <c r="A2118">
        <v>2103</v>
      </c>
      <c r="B2118" s="85">
        <v>38743</v>
      </c>
      <c r="C2118" s="47">
        <v>127.25</v>
      </c>
      <c r="D2118" s="47">
        <v>127.67</v>
      </c>
      <c r="E2118" s="47">
        <v>126.76</v>
      </c>
      <c r="F2118" s="47">
        <v>127.36</v>
      </c>
      <c r="G2118" s="48">
        <v>71294000</v>
      </c>
      <c r="H2118" s="47">
        <v>107.47</v>
      </c>
      <c r="I2118" s="51">
        <f t="shared" si="239"/>
        <v>0.84382851758793964</v>
      </c>
      <c r="J2118" s="51">
        <f t="shared" ca="1" si="240"/>
        <v>1</v>
      </c>
      <c r="K2118" s="47">
        <f t="shared" si="241"/>
        <v>107.38</v>
      </c>
      <c r="L2118" s="47">
        <f t="shared" si="242"/>
        <v>107.73</v>
      </c>
      <c r="M2118" s="47">
        <f t="shared" si="243"/>
        <v>106.96</v>
      </c>
      <c r="N2118" s="47">
        <f t="shared" si="244"/>
        <v>107.47</v>
      </c>
      <c r="O2118" s="48">
        <f t="shared" ca="1" si="245"/>
        <v>71294000</v>
      </c>
    </row>
    <row r="2119" spans="1:15" x14ac:dyDescent="0.25">
      <c r="A2119">
        <v>2104</v>
      </c>
      <c r="B2119" s="85">
        <v>38742</v>
      </c>
      <c r="C2119" s="47">
        <v>127.04</v>
      </c>
      <c r="D2119" s="47">
        <v>127.18</v>
      </c>
      <c r="E2119" s="47">
        <v>125.84</v>
      </c>
      <c r="F2119" s="47">
        <v>126.66</v>
      </c>
      <c r="G2119" s="48">
        <v>87747700</v>
      </c>
      <c r="H2119" s="47">
        <v>106.88</v>
      </c>
      <c r="I2119" s="51">
        <f t="shared" si="239"/>
        <v>0.84383388599399967</v>
      </c>
      <c r="J2119" s="51">
        <f t="shared" ca="1" si="240"/>
        <v>1</v>
      </c>
      <c r="K2119" s="47">
        <f t="shared" si="241"/>
        <v>107.2</v>
      </c>
      <c r="L2119" s="47">
        <f t="shared" si="242"/>
        <v>107.32</v>
      </c>
      <c r="M2119" s="47">
        <f t="shared" si="243"/>
        <v>106.19</v>
      </c>
      <c r="N2119" s="47">
        <f t="shared" si="244"/>
        <v>106.88</v>
      </c>
      <c r="O2119" s="48">
        <f t="shared" ca="1" si="245"/>
        <v>87747700</v>
      </c>
    </row>
    <row r="2120" spans="1:15" x14ac:dyDescent="0.25">
      <c r="A2120">
        <v>2105</v>
      </c>
      <c r="B2120" s="85">
        <v>38741</v>
      </c>
      <c r="C2120" s="47">
        <v>126.63</v>
      </c>
      <c r="D2120" s="47">
        <v>127.15</v>
      </c>
      <c r="E2120" s="47">
        <v>126.42</v>
      </c>
      <c r="F2120" s="47">
        <v>126.55</v>
      </c>
      <c r="G2120" s="48">
        <v>53008800</v>
      </c>
      <c r="H2120" s="47">
        <v>106.79</v>
      </c>
      <c r="I2120" s="51">
        <f t="shared" si="239"/>
        <v>0.84385618332674839</v>
      </c>
      <c r="J2120" s="51">
        <f t="shared" ca="1" si="240"/>
        <v>1</v>
      </c>
      <c r="K2120" s="47">
        <f t="shared" si="241"/>
        <v>106.86</v>
      </c>
      <c r="L2120" s="47">
        <f t="shared" si="242"/>
        <v>107.3</v>
      </c>
      <c r="M2120" s="47">
        <f t="shared" si="243"/>
        <v>106.68</v>
      </c>
      <c r="N2120" s="47">
        <f t="shared" si="244"/>
        <v>106.79</v>
      </c>
      <c r="O2120" s="48">
        <f t="shared" ca="1" si="245"/>
        <v>53008800</v>
      </c>
    </row>
    <row r="2121" spans="1:15" x14ac:dyDescent="0.25">
      <c r="A2121">
        <v>2106</v>
      </c>
      <c r="B2121" s="85">
        <v>38740</v>
      </c>
      <c r="C2121" s="47">
        <v>126.21</v>
      </c>
      <c r="D2121" s="47">
        <v>126.82</v>
      </c>
      <c r="E2121" s="47">
        <v>126.13</v>
      </c>
      <c r="F2121" s="47">
        <v>126.42</v>
      </c>
      <c r="G2121" s="48">
        <v>67017400</v>
      </c>
      <c r="H2121" s="47">
        <v>106.68</v>
      </c>
      <c r="I2121" s="51">
        <f t="shared" si="239"/>
        <v>0.84385382059800673</v>
      </c>
      <c r="J2121" s="51">
        <f t="shared" ca="1" si="240"/>
        <v>1</v>
      </c>
      <c r="K2121" s="47">
        <f t="shared" si="241"/>
        <v>106.5</v>
      </c>
      <c r="L2121" s="47">
        <f t="shared" si="242"/>
        <v>107.02</v>
      </c>
      <c r="M2121" s="47">
        <f t="shared" si="243"/>
        <v>106.44</v>
      </c>
      <c r="N2121" s="47">
        <f t="shared" si="244"/>
        <v>106.68</v>
      </c>
      <c r="O2121" s="48">
        <f t="shared" ca="1" si="245"/>
        <v>67017400</v>
      </c>
    </row>
    <row r="2122" spans="1:15" x14ac:dyDescent="0.25">
      <c r="A2122">
        <v>2107</v>
      </c>
      <c r="B2122" s="85">
        <v>38737</v>
      </c>
      <c r="C2122" s="47">
        <v>128.28</v>
      </c>
      <c r="D2122" s="47">
        <v>128.31</v>
      </c>
      <c r="E2122" s="47">
        <v>125.97</v>
      </c>
      <c r="F2122" s="47">
        <v>125.97</v>
      </c>
      <c r="G2122" s="48">
        <v>114957800</v>
      </c>
      <c r="H2122" s="47">
        <v>106.3</v>
      </c>
      <c r="I2122" s="51">
        <f t="shared" si="239"/>
        <v>0.84385171072477572</v>
      </c>
      <c r="J2122" s="51">
        <f t="shared" ca="1" si="240"/>
        <v>1</v>
      </c>
      <c r="K2122" s="47">
        <f t="shared" si="241"/>
        <v>108.25</v>
      </c>
      <c r="L2122" s="47">
        <f t="shared" si="242"/>
        <v>108.27</v>
      </c>
      <c r="M2122" s="47">
        <f t="shared" si="243"/>
        <v>106.3</v>
      </c>
      <c r="N2122" s="47">
        <f t="shared" si="244"/>
        <v>106.3</v>
      </c>
      <c r="O2122" s="48">
        <f t="shared" ca="1" si="245"/>
        <v>114957800</v>
      </c>
    </row>
    <row r="2123" spans="1:15" x14ac:dyDescent="0.25">
      <c r="A2123">
        <v>2108</v>
      </c>
      <c r="B2123" s="85">
        <v>38736</v>
      </c>
      <c r="C2123" s="47">
        <v>128.13</v>
      </c>
      <c r="D2123" s="47">
        <v>128.77000000000001</v>
      </c>
      <c r="E2123" s="47">
        <v>127.81</v>
      </c>
      <c r="F2123" s="47">
        <v>128.31</v>
      </c>
      <c r="G2123" s="48">
        <v>81530400</v>
      </c>
      <c r="H2123" s="47">
        <v>108.27</v>
      </c>
      <c r="I2123" s="51">
        <f t="shared" si="239"/>
        <v>0.84381575870937564</v>
      </c>
      <c r="J2123" s="51">
        <f t="shared" ca="1" si="240"/>
        <v>1</v>
      </c>
      <c r="K2123" s="47">
        <f t="shared" si="241"/>
        <v>108.12</v>
      </c>
      <c r="L2123" s="47">
        <f t="shared" si="242"/>
        <v>108.66</v>
      </c>
      <c r="M2123" s="47">
        <f t="shared" si="243"/>
        <v>107.85</v>
      </c>
      <c r="N2123" s="47">
        <f t="shared" si="244"/>
        <v>108.27</v>
      </c>
      <c r="O2123" s="48">
        <f t="shared" ca="1" si="245"/>
        <v>81530400</v>
      </c>
    </row>
    <row r="2124" spans="1:15" x14ac:dyDescent="0.25">
      <c r="A2124">
        <v>2109</v>
      </c>
      <c r="B2124" s="85">
        <v>38735</v>
      </c>
      <c r="C2124" s="47">
        <v>127.58</v>
      </c>
      <c r="D2124" s="47">
        <v>128.9</v>
      </c>
      <c r="E2124" s="47">
        <v>127.16</v>
      </c>
      <c r="F2124" s="47">
        <v>127.82</v>
      </c>
      <c r="G2124" s="48">
        <v>75067600</v>
      </c>
      <c r="H2124" s="47">
        <v>107.86</v>
      </c>
      <c r="I2124" s="51">
        <f t="shared" si="239"/>
        <v>0.84384290408386797</v>
      </c>
      <c r="J2124" s="51">
        <f t="shared" ca="1" si="240"/>
        <v>1</v>
      </c>
      <c r="K2124" s="47">
        <f t="shared" si="241"/>
        <v>107.66</v>
      </c>
      <c r="L2124" s="47">
        <f t="shared" si="242"/>
        <v>108.77</v>
      </c>
      <c r="M2124" s="47">
        <f t="shared" si="243"/>
        <v>107.3</v>
      </c>
      <c r="N2124" s="47">
        <f t="shared" si="244"/>
        <v>107.86</v>
      </c>
      <c r="O2124" s="48">
        <f t="shared" ca="1" si="245"/>
        <v>75067600</v>
      </c>
    </row>
    <row r="2125" spans="1:15" x14ac:dyDescent="0.25">
      <c r="A2125">
        <v>2110</v>
      </c>
      <c r="B2125" s="85">
        <v>38734</v>
      </c>
      <c r="C2125" s="47">
        <v>128.19999999999999</v>
      </c>
      <c r="D2125" s="47">
        <v>128.41999999999999</v>
      </c>
      <c r="E2125" s="47">
        <v>127.81</v>
      </c>
      <c r="F2125" s="47">
        <v>128.33000000000001</v>
      </c>
      <c r="G2125" s="48">
        <v>52066600</v>
      </c>
      <c r="H2125" s="47">
        <v>108.29</v>
      </c>
      <c r="I2125" s="51">
        <f t="shared" si="239"/>
        <v>0.84384009974285046</v>
      </c>
      <c r="J2125" s="51">
        <f t="shared" ca="1" si="240"/>
        <v>1</v>
      </c>
      <c r="K2125" s="47">
        <f t="shared" si="241"/>
        <v>108.18</v>
      </c>
      <c r="L2125" s="47">
        <f t="shared" si="242"/>
        <v>108.37</v>
      </c>
      <c r="M2125" s="47">
        <f t="shared" si="243"/>
        <v>107.85</v>
      </c>
      <c r="N2125" s="47">
        <f t="shared" si="244"/>
        <v>108.29</v>
      </c>
      <c r="O2125" s="48">
        <f t="shared" ca="1" si="245"/>
        <v>52066600</v>
      </c>
    </row>
    <row r="2126" spans="1:15" x14ac:dyDescent="0.25">
      <c r="A2126">
        <v>2111</v>
      </c>
      <c r="B2126" s="85">
        <v>38730</v>
      </c>
      <c r="C2126" s="47">
        <v>128.57</v>
      </c>
      <c r="D2126" s="47">
        <v>128.9</v>
      </c>
      <c r="E2126" s="47">
        <v>128.19999999999999</v>
      </c>
      <c r="F2126" s="47">
        <v>128.68</v>
      </c>
      <c r="G2126" s="48">
        <v>44856700</v>
      </c>
      <c r="H2126" s="47">
        <v>108.58</v>
      </c>
      <c r="I2126" s="51">
        <f t="shared" si="239"/>
        <v>0.84379857009636305</v>
      </c>
      <c r="J2126" s="51">
        <f t="shared" ca="1" si="240"/>
        <v>1</v>
      </c>
      <c r="K2126" s="47">
        <f t="shared" si="241"/>
        <v>108.49</v>
      </c>
      <c r="L2126" s="47">
        <f t="shared" si="242"/>
        <v>108.77</v>
      </c>
      <c r="M2126" s="47">
        <f t="shared" si="243"/>
        <v>108.17</v>
      </c>
      <c r="N2126" s="47">
        <f t="shared" si="244"/>
        <v>108.58</v>
      </c>
      <c r="O2126" s="48">
        <f t="shared" ca="1" si="245"/>
        <v>44856700</v>
      </c>
    </row>
    <row r="2127" spans="1:15" x14ac:dyDescent="0.25">
      <c r="A2127">
        <v>2112</v>
      </c>
      <c r="B2127" s="85">
        <v>38729</v>
      </c>
      <c r="C2127" s="47">
        <v>129.08000000000001</v>
      </c>
      <c r="D2127" s="47">
        <v>129.28</v>
      </c>
      <c r="E2127" s="47">
        <v>128.44</v>
      </c>
      <c r="F2127" s="47">
        <v>128.80000000000001</v>
      </c>
      <c r="G2127" s="48">
        <v>40509200</v>
      </c>
      <c r="H2127" s="47">
        <v>108.68</v>
      </c>
      <c r="I2127" s="51">
        <f t="shared" si="239"/>
        <v>0.84378881987577636</v>
      </c>
      <c r="J2127" s="51">
        <f t="shared" ca="1" si="240"/>
        <v>1</v>
      </c>
      <c r="K2127" s="47">
        <f t="shared" si="241"/>
        <v>108.92</v>
      </c>
      <c r="L2127" s="47">
        <f t="shared" si="242"/>
        <v>109.09</v>
      </c>
      <c r="M2127" s="47">
        <f t="shared" si="243"/>
        <v>108.38</v>
      </c>
      <c r="N2127" s="47">
        <f t="shared" si="244"/>
        <v>108.68</v>
      </c>
      <c r="O2127" s="48">
        <f t="shared" ca="1" si="245"/>
        <v>40509200</v>
      </c>
    </row>
    <row r="2128" spans="1:15" x14ac:dyDescent="0.25">
      <c r="A2128">
        <v>2113</v>
      </c>
      <c r="B2128" s="85">
        <v>38728</v>
      </c>
      <c r="C2128" s="47">
        <v>129.02000000000001</v>
      </c>
      <c r="D2128" s="47">
        <v>129.44</v>
      </c>
      <c r="E2128" s="47">
        <v>128.72999999999999</v>
      </c>
      <c r="F2128" s="47">
        <v>129.31</v>
      </c>
      <c r="G2128" s="48">
        <v>49598900</v>
      </c>
      <c r="H2128" s="47">
        <v>109.11</v>
      </c>
      <c r="I2128" s="51">
        <f t="shared" si="239"/>
        <v>0.84378625009666686</v>
      </c>
      <c r="J2128" s="51">
        <f t="shared" ca="1" si="240"/>
        <v>1</v>
      </c>
      <c r="K2128" s="47">
        <f t="shared" si="241"/>
        <v>108.87</v>
      </c>
      <c r="L2128" s="47">
        <f t="shared" si="242"/>
        <v>109.22</v>
      </c>
      <c r="M2128" s="47">
        <f t="shared" si="243"/>
        <v>108.62</v>
      </c>
      <c r="N2128" s="47">
        <f t="shared" si="244"/>
        <v>109.11</v>
      </c>
      <c r="O2128" s="48">
        <f t="shared" ca="1" si="245"/>
        <v>49598900</v>
      </c>
    </row>
    <row r="2129" spans="1:15" x14ac:dyDescent="0.25">
      <c r="A2129">
        <v>2114</v>
      </c>
      <c r="B2129" s="85">
        <v>38727</v>
      </c>
      <c r="C2129" s="47">
        <v>128.38999999999999</v>
      </c>
      <c r="D2129" s="47">
        <v>128.97999999999999</v>
      </c>
      <c r="E2129" s="47">
        <v>128.26</v>
      </c>
      <c r="F2129" s="47">
        <v>128.9</v>
      </c>
      <c r="G2129" s="48">
        <v>44960800</v>
      </c>
      <c r="H2129" s="47">
        <v>108.77</v>
      </c>
      <c r="I2129" s="51">
        <f t="shared" ref="I2129:I2192" si="246">H2129/F2129</f>
        <v>0.84383242823894489</v>
      </c>
      <c r="J2129" s="51">
        <f t="shared" ref="J2129:J2192" ca="1" si="247">INDEX(OFFSET($T$15,0,0,$S$13+1,1),MATCH(B2129,OFFSET($Q$15,0,0,$S$13+1,1),-1))</f>
        <v>1</v>
      </c>
      <c r="K2129" s="47">
        <f t="shared" ref="K2129:K2192" si="248">ROUND($I2129*C2129,2)</f>
        <v>108.34</v>
      </c>
      <c r="L2129" s="47">
        <f t="shared" ref="L2129:L2192" si="249">ROUND($I2129*D2129,2)</f>
        <v>108.84</v>
      </c>
      <c r="M2129" s="47">
        <f t="shared" ref="M2129:M2192" si="250">ROUND($I2129*E2129,2)</f>
        <v>108.23</v>
      </c>
      <c r="N2129" s="47">
        <f t="shared" ref="N2129:N2192" si="251">ROUND($I2129*F2129,2)</f>
        <v>108.77</v>
      </c>
      <c r="O2129" s="48">
        <f t="shared" ref="O2129:O2192" ca="1" si="252">G2129*J2129</f>
        <v>44960800</v>
      </c>
    </row>
    <row r="2130" spans="1:15" x14ac:dyDescent="0.25">
      <c r="A2130">
        <v>2115</v>
      </c>
      <c r="B2130" s="85">
        <v>38726</v>
      </c>
      <c r="C2130" s="47">
        <v>128.41999999999999</v>
      </c>
      <c r="D2130" s="47">
        <v>129.06</v>
      </c>
      <c r="E2130" s="47">
        <v>128.38</v>
      </c>
      <c r="F2130" s="47">
        <v>128.77000000000001</v>
      </c>
      <c r="G2130" s="48">
        <v>43527400</v>
      </c>
      <c r="H2130" s="47">
        <v>108.66</v>
      </c>
      <c r="I2130" s="51">
        <f t="shared" si="246"/>
        <v>0.84383008464704501</v>
      </c>
      <c r="J2130" s="51">
        <f t="shared" ca="1" si="247"/>
        <v>1</v>
      </c>
      <c r="K2130" s="47">
        <f t="shared" si="248"/>
        <v>108.36</v>
      </c>
      <c r="L2130" s="47">
        <f t="shared" si="249"/>
        <v>108.9</v>
      </c>
      <c r="M2130" s="47">
        <f t="shared" si="250"/>
        <v>108.33</v>
      </c>
      <c r="N2130" s="47">
        <f t="shared" si="251"/>
        <v>108.66</v>
      </c>
      <c r="O2130" s="48">
        <f t="shared" ca="1" si="252"/>
        <v>43527400</v>
      </c>
    </row>
    <row r="2131" spans="1:15" x14ac:dyDescent="0.25">
      <c r="A2131">
        <v>2116</v>
      </c>
      <c r="B2131" s="85">
        <v>38723</v>
      </c>
      <c r="C2131" s="47">
        <v>128.02000000000001</v>
      </c>
      <c r="D2131" s="47">
        <v>128.58000000000001</v>
      </c>
      <c r="E2131" s="47">
        <v>127.36</v>
      </c>
      <c r="F2131" s="47">
        <v>128.44</v>
      </c>
      <c r="G2131" s="48">
        <v>62885900</v>
      </c>
      <c r="H2131" s="47">
        <v>108.38</v>
      </c>
      <c r="I2131" s="51">
        <f t="shared" si="246"/>
        <v>0.84381812519464339</v>
      </c>
      <c r="J2131" s="51">
        <f t="shared" ca="1" si="247"/>
        <v>1</v>
      </c>
      <c r="K2131" s="47">
        <f t="shared" si="248"/>
        <v>108.03</v>
      </c>
      <c r="L2131" s="47">
        <f t="shared" si="249"/>
        <v>108.5</v>
      </c>
      <c r="M2131" s="47">
        <f t="shared" si="250"/>
        <v>107.47</v>
      </c>
      <c r="N2131" s="47">
        <f t="shared" si="251"/>
        <v>108.38</v>
      </c>
      <c r="O2131" s="48">
        <f t="shared" ca="1" si="252"/>
        <v>62885900</v>
      </c>
    </row>
    <row r="2132" spans="1:15" x14ac:dyDescent="0.25">
      <c r="A2132">
        <v>2117</v>
      </c>
      <c r="B2132" s="85">
        <v>38722</v>
      </c>
      <c r="C2132" s="47">
        <v>127.15</v>
      </c>
      <c r="D2132" s="47">
        <v>127.59</v>
      </c>
      <c r="E2132" s="47">
        <v>126.88</v>
      </c>
      <c r="F2132" s="47">
        <v>127.38</v>
      </c>
      <c r="G2132" s="48">
        <v>47307500</v>
      </c>
      <c r="H2132" s="47">
        <v>107.49</v>
      </c>
      <c r="I2132" s="51">
        <f t="shared" si="246"/>
        <v>0.84385303815355628</v>
      </c>
      <c r="J2132" s="51">
        <f t="shared" ca="1" si="247"/>
        <v>1</v>
      </c>
      <c r="K2132" s="47">
        <f t="shared" si="248"/>
        <v>107.3</v>
      </c>
      <c r="L2132" s="47">
        <f t="shared" si="249"/>
        <v>107.67</v>
      </c>
      <c r="M2132" s="47">
        <f t="shared" si="250"/>
        <v>107.07</v>
      </c>
      <c r="N2132" s="47">
        <f t="shared" si="251"/>
        <v>107.49</v>
      </c>
      <c r="O2132" s="48">
        <f t="shared" ca="1" si="252"/>
        <v>47307500</v>
      </c>
    </row>
    <row r="2133" spans="1:15" x14ac:dyDescent="0.25">
      <c r="A2133">
        <v>2118</v>
      </c>
      <c r="B2133" s="85">
        <v>38721</v>
      </c>
      <c r="C2133" s="47">
        <v>126.86</v>
      </c>
      <c r="D2133" s="47">
        <v>127.49</v>
      </c>
      <c r="E2133" s="47">
        <v>126.7</v>
      </c>
      <c r="F2133" s="47">
        <v>127.3</v>
      </c>
      <c r="G2133" s="48">
        <v>51899600</v>
      </c>
      <c r="H2133" s="47">
        <v>107.42</v>
      </c>
      <c r="I2133" s="51">
        <f t="shared" si="246"/>
        <v>0.84383346425765915</v>
      </c>
      <c r="J2133" s="51">
        <f t="shared" ca="1" si="247"/>
        <v>1</v>
      </c>
      <c r="K2133" s="47">
        <f t="shared" si="248"/>
        <v>107.05</v>
      </c>
      <c r="L2133" s="47">
        <f t="shared" si="249"/>
        <v>107.58</v>
      </c>
      <c r="M2133" s="47">
        <f t="shared" si="250"/>
        <v>106.91</v>
      </c>
      <c r="N2133" s="47">
        <f t="shared" si="251"/>
        <v>107.42</v>
      </c>
      <c r="O2133" s="48">
        <f t="shared" ca="1" si="252"/>
        <v>51899600</v>
      </c>
    </row>
    <row r="2134" spans="1:15" x14ac:dyDescent="0.25">
      <c r="A2134">
        <v>2119</v>
      </c>
      <c r="B2134" s="85">
        <v>38720</v>
      </c>
      <c r="C2134" s="47">
        <v>125.19</v>
      </c>
      <c r="D2134" s="47">
        <v>127</v>
      </c>
      <c r="E2134" s="47">
        <v>124.39</v>
      </c>
      <c r="F2134" s="47">
        <v>126.7</v>
      </c>
      <c r="G2134" s="48">
        <v>73256700</v>
      </c>
      <c r="H2134" s="47">
        <v>106.91</v>
      </c>
      <c r="I2134" s="51">
        <f t="shared" si="246"/>
        <v>0.84380426203630621</v>
      </c>
      <c r="J2134" s="51">
        <f t="shared" ca="1" si="247"/>
        <v>1</v>
      </c>
      <c r="K2134" s="47">
        <f t="shared" si="248"/>
        <v>105.64</v>
      </c>
      <c r="L2134" s="47">
        <f t="shared" si="249"/>
        <v>107.16</v>
      </c>
      <c r="M2134" s="47">
        <f t="shared" si="250"/>
        <v>104.96</v>
      </c>
      <c r="N2134" s="47">
        <f t="shared" si="251"/>
        <v>106.91</v>
      </c>
      <c r="O2134" s="48">
        <f t="shared" ca="1" si="252"/>
        <v>73256700</v>
      </c>
    </row>
    <row r="2135" spans="1:15" x14ac:dyDescent="0.25">
      <c r="A2135">
        <v>2120</v>
      </c>
      <c r="B2135" s="85">
        <v>38716</v>
      </c>
      <c r="C2135" s="47">
        <v>124.8</v>
      </c>
      <c r="D2135" s="47">
        <v>125.06</v>
      </c>
      <c r="E2135" s="47">
        <v>124.36</v>
      </c>
      <c r="F2135" s="47">
        <v>124.51</v>
      </c>
      <c r="G2135" s="48">
        <v>44645600</v>
      </c>
      <c r="H2135" s="47">
        <v>105.06</v>
      </c>
      <c r="I2135" s="51">
        <f t="shared" si="246"/>
        <v>0.84378764757850777</v>
      </c>
      <c r="J2135" s="51">
        <f t="shared" ca="1" si="247"/>
        <v>1</v>
      </c>
      <c r="K2135" s="47">
        <f t="shared" si="248"/>
        <v>105.3</v>
      </c>
      <c r="L2135" s="47">
        <f t="shared" si="249"/>
        <v>105.52</v>
      </c>
      <c r="M2135" s="47">
        <f t="shared" si="250"/>
        <v>104.93</v>
      </c>
      <c r="N2135" s="47">
        <f t="shared" si="251"/>
        <v>105.06</v>
      </c>
      <c r="O2135" s="48">
        <f t="shared" ca="1" si="252"/>
        <v>44645600</v>
      </c>
    </row>
    <row r="2136" spans="1:15" x14ac:dyDescent="0.25">
      <c r="A2136">
        <v>2121</v>
      </c>
      <c r="B2136" s="85">
        <v>38715</v>
      </c>
      <c r="C2136" s="47">
        <v>125.72</v>
      </c>
      <c r="D2136" s="47">
        <v>125.96</v>
      </c>
      <c r="E2136" s="47">
        <v>125.06</v>
      </c>
      <c r="F2136" s="47">
        <v>125.19</v>
      </c>
      <c r="G2136" s="48">
        <v>32788900</v>
      </c>
      <c r="H2136" s="47">
        <v>105.64</v>
      </c>
      <c r="I2136" s="51">
        <f t="shared" si="246"/>
        <v>0.84383736720185321</v>
      </c>
      <c r="J2136" s="51">
        <f t="shared" ca="1" si="247"/>
        <v>1</v>
      </c>
      <c r="K2136" s="47">
        <f t="shared" si="248"/>
        <v>106.09</v>
      </c>
      <c r="L2136" s="47">
        <f t="shared" si="249"/>
        <v>106.29</v>
      </c>
      <c r="M2136" s="47">
        <f t="shared" si="250"/>
        <v>105.53</v>
      </c>
      <c r="N2136" s="47">
        <f t="shared" si="251"/>
        <v>105.64</v>
      </c>
      <c r="O2136" s="48">
        <f t="shared" ca="1" si="252"/>
        <v>32788900</v>
      </c>
    </row>
    <row r="2137" spans="1:15" x14ac:dyDescent="0.25">
      <c r="A2137">
        <v>2122</v>
      </c>
      <c r="B2137" s="85">
        <v>38714</v>
      </c>
      <c r="C2137" s="47">
        <v>125.74</v>
      </c>
      <c r="D2137" s="47">
        <v>125.99</v>
      </c>
      <c r="E2137" s="47">
        <v>125.5</v>
      </c>
      <c r="F2137" s="47">
        <v>125.75</v>
      </c>
      <c r="G2137" s="48">
        <v>30764300</v>
      </c>
      <c r="H2137" s="47">
        <v>106.11</v>
      </c>
      <c r="I2137" s="51">
        <f t="shared" si="246"/>
        <v>0.84381709741550692</v>
      </c>
      <c r="J2137" s="51">
        <f t="shared" ca="1" si="247"/>
        <v>1</v>
      </c>
      <c r="K2137" s="47">
        <f t="shared" si="248"/>
        <v>106.1</v>
      </c>
      <c r="L2137" s="47">
        <f t="shared" si="249"/>
        <v>106.31</v>
      </c>
      <c r="M2137" s="47">
        <f t="shared" si="250"/>
        <v>105.9</v>
      </c>
      <c r="N2137" s="47">
        <f t="shared" si="251"/>
        <v>106.11</v>
      </c>
      <c r="O2137" s="48">
        <f t="shared" ca="1" si="252"/>
        <v>30764300</v>
      </c>
    </row>
    <row r="2138" spans="1:15" x14ac:dyDescent="0.25">
      <c r="A2138">
        <v>2123</v>
      </c>
      <c r="B2138" s="85">
        <v>38713</v>
      </c>
      <c r="C2138" s="47">
        <v>126.96</v>
      </c>
      <c r="D2138" s="47">
        <v>127.05</v>
      </c>
      <c r="E2138" s="47">
        <v>125.38</v>
      </c>
      <c r="F2138" s="47">
        <v>125.47</v>
      </c>
      <c r="G2138" s="48">
        <v>44499500</v>
      </c>
      <c r="H2138" s="47">
        <v>105.87</v>
      </c>
      <c r="I2138" s="51">
        <f t="shared" si="246"/>
        <v>0.84378735952817407</v>
      </c>
      <c r="J2138" s="51">
        <f t="shared" ca="1" si="247"/>
        <v>1</v>
      </c>
      <c r="K2138" s="47">
        <f t="shared" si="248"/>
        <v>107.13</v>
      </c>
      <c r="L2138" s="47">
        <f t="shared" si="249"/>
        <v>107.2</v>
      </c>
      <c r="M2138" s="47">
        <f t="shared" si="250"/>
        <v>105.79</v>
      </c>
      <c r="N2138" s="47">
        <f t="shared" si="251"/>
        <v>105.87</v>
      </c>
      <c r="O2138" s="48">
        <f t="shared" ca="1" si="252"/>
        <v>44499500</v>
      </c>
    </row>
    <row r="2139" spans="1:15" x14ac:dyDescent="0.25">
      <c r="A2139">
        <v>2124</v>
      </c>
      <c r="B2139" s="85">
        <v>38709</v>
      </c>
      <c r="C2139" s="47">
        <v>126.78</v>
      </c>
      <c r="D2139" s="47">
        <v>126.86</v>
      </c>
      <c r="E2139" s="47">
        <v>126.42</v>
      </c>
      <c r="F2139" s="47">
        <v>126.76</v>
      </c>
      <c r="G2139" s="48">
        <v>27977300</v>
      </c>
      <c r="H2139" s="47">
        <v>106.96</v>
      </c>
      <c r="I2139" s="51">
        <f t="shared" si="246"/>
        <v>0.8437993057746922</v>
      </c>
      <c r="J2139" s="51">
        <f t="shared" ca="1" si="247"/>
        <v>1</v>
      </c>
      <c r="K2139" s="47">
        <f t="shared" si="248"/>
        <v>106.98</v>
      </c>
      <c r="L2139" s="47">
        <f t="shared" si="249"/>
        <v>107.04</v>
      </c>
      <c r="M2139" s="47">
        <f t="shared" si="250"/>
        <v>106.67</v>
      </c>
      <c r="N2139" s="47">
        <f t="shared" si="251"/>
        <v>106.96</v>
      </c>
      <c r="O2139" s="48">
        <f t="shared" ca="1" si="252"/>
        <v>27977300</v>
      </c>
    </row>
    <row r="2140" spans="1:15" x14ac:dyDescent="0.25">
      <c r="A2140">
        <v>2125</v>
      </c>
      <c r="B2140" s="85">
        <v>38708</v>
      </c>
      <c r="C2140" s="47">
        <v>126.31</v>
      </c>
      <c r="D2140" s="47">
        <v>126.69</v>
      </c>
      <c r="E2140" s="47">
        <v>126.08</v>
      </c>
      <c r="F2140" s="47">
        <v>126.69</v>
      </c>
      <c r="G2140" s="48">
        <v>32247900</v>
      </c>
      <c r="H2140" s="47">
        <v>106.9</v>
      </c>
      <c r="I2140" s="51">
        <f t="shared" si="246"/>
        <v>0.84379193306496181</v>
      </c>
      <c r="J2140" s="51">
        <f t="shared" ca="1" si="247"/>
        <v>1</v>
      </c>
      <c r="K2140" s="47">
        <f t="shared" si="248"/>
        <v>106.58</v>
      </c>
      <c r="L2140" s="47">
        <f t="shared" si="249"/>
        <v>106.9</v>
      </c>
      <c r="M2140" s="47">
        <f t="shared" si="250"/>
        <v>106.39</v>
      </c>
      <c r="N2140" s="47">
        <f t="shared" si="251"/>
        <v>106.9</v>
      </c>
      <c r="O2140" s="48">
        <f t="shared" ca="1" si="252"/>
        <v>32247900</v>
      </c>
    </row>
    <row r="2141" spans="1:15" x14ac:dyDescent="0.25">
      <c r="A2141">
        <v>2126</v>
      </c>
      <c r="B2141" s="85">
        <v>38707</v>
      </c>
      <c r="C2141" s="47">
        <v>126.22</v>
      </c>
      <c r="D2141" s="47">
        <v>126.76</v>
      </c>
      <c r="E2141" s="47">
        <v>125.8</v>
      </c>
      <c r="F2141" s="47">
        <v>126.03</v>
      </c>
      <c r="G2141" s="48">
        <v>51806900</v>
      </c>
      <c r="H2141" s="47">
        <v>106.35</v>
      </c>
      <c r="I2141" s="51">
        <f t="shared" si="246"/>
        <v>0.84384670316591281</v>
      </c>
      <c r="J2141" s="51">
        <f t="shared" ca="1" si="247"/>
        <v>1</v>
      </c>
      <c r="K2141" s="47">
        <f t="shared" si="248"/>
        <v>106.51</v>
      </c>
      <c r="L2141" s="47">
        <f t="shared" si="249"/>
        <v>106.97</v>
      </c>
      <c r="M2141" s="47">
        <f t="shared" si="250"/>
        <v>106.16</v>
      </c>
      <c r="N2141" s="47">
        <f t="shared" si="251"/>
        <v>106.35</v>
      </c>
      <c r="O2141" s="48">
        <f t="shared" ca="1" si="252"/>
        <v>51806900</v>
      </c>
    </row>
    <row r="2142" spans="1:15" x14ac:dyDescent="0.25">
      <c r="A2142">
        <v>2127</v>
      </c>
      <c r="B2142" s="85">
        <v>38706</v>
      </c>
      <c r="C2142" s="47">
        <v>125.86</v>
      </c>
      <c r="D2142" s="47">
        <v>126.59</v>
      </c>
      <c r="E2142" s="47">
        <v>125.48</v>
      </c>
      <c r="F2142" s="47">
        <v>125.83</v>
      </c>
      <c r="G2142" s="48">
        <v>46603200</v>
      </c>
      <c r="H2142" s="47">
        <v>106.18</v>
      </c>
      <c r="I2142" s="51">
        <f t="shared" si="246"/>
        <v>0.84383692283239298</v>
      </c>
      <c r="J2142" s="51">
        <f t="shared" ca="1" si="247"/>
        <v>1</v>
      </c>
      <c r="K2142" s="47">
        <f t="shared" si="248"/>
        <v>106.21</v>
      </c>
      <c r="L2142" s="47">
        <f t="shared" si="249"/>
        <v>106.82</v>
      </c>
      <c r="M2142" s="47">
        <f t="shared" si="250"/>
        <v>105.88</v>
      </c>
      <c r="N2142" s="47">
        <f t="shared" si="251"/>
        <v>106.18</v>
      </c>
      <c r="O2142" s="48">
        <f t="shared" ca="1" si="252"/>
        <v>46603200</v>
      </c>
    </row>
    <row r="2143" spans="1:15" x14ac:dyDescent="0.25">
      <c r="A2143">
        <v>2128</v>
      </c>
      <c r="B2143" s="85">
        <v>38705</v>
      </c>
      <c r="C2143" s="47">
        <v>126.73</v>
      </c>
      <c r="D2143" s="47">
        <v>126.87</v>
      </c>
      <c r="E2143" s="47">
        <v>125.69</v>
      </c>
      <c r="F2143" s="47">
        <v>125.71</v>
      </c>
      <c r="G2143" s="48">
        <v>48733000</v>
      </c>
      <c r="H2143" s="47">
        <v>106.08</v>
      </c>
      <c r="I2143" s="51">
        <f t="shared" si="246"/>
        <v>0.84384694932781801</v>
      </c>
      <c r="J2143" s="51">
        <f t="shared" ca="1" si="247"/>
        <v>1</v>
      </c>
      <c r="K2143" s="47">
        <f t="shared" si="248"/>
        <v>106.94</v>
      </c>
      <c r="L2143" s="47">
        <f t="shared" si="249"/>
        <v>107.06</v>
      </c>
      <c r="M2143" s="47">
        <f t="shared" si="250"/>
        <v>106.06</v>
      </c>
      <c r="N2143" s="47">
        <f t="shared" si="251"/>
        <v>106.08</v>
      </c>
      <c r="O2143" s="48">
        <f t="shared" ca="1" si="252"/>
        <v>48733000</v>
      </c>
    </row>
    <row r="2144" spans="1:15" x14ac:dyDescent="0.25">
      <c r="A2144">
        <v>2129</v>
      </c>
      <c r="B2144" s="85">
        <v>38702</v>
      </c>
      <c r="C2144" s="47">
        <v>127.28</v>
      </c>
      <c r="D2144" s="47">
        <v>127.36</v>
      </c>
      <c r="E2144" s="47">
        <v>126.36</v>
      </c>
      <c r="F2144" s="47">
        <v>126.36</v>
      </c>
      <c r="G2144" s="48">
        <v>46238300</v>
      </c>
      <c r="H2144" s="47">
        <v>106.63</v>
      </c>
      <c r="I2144" s="51">
        <f t="shared" si="246"/>
        <v>0.8438588160810383</v>
      </c>
      <c r="J2144" s="51">
        <f t="shared" ca="1" si="247"/>
        <v>1</v>
      </c>
      <c r="K2144" s="47">
        <f t="shared" si="248"/>
        <v>107.41</v>
      </c>
      <c r="L2144" s="47">
        <f t="shared" si="249"/>
        <v>107.47</v>
      </c>
      <c r="M2144" s="47">
        <f t="shared" si="250"/>
        <v>106.63</v>
      </c>
      <c r="N2144" s="47">
        <f t="shared" si="251"/>
        <v>106.63</v>
      </c>
      <c r="O2144" s="48">
        <f t="shared" ca="1" si="252"/>
        <v>46238300</v>
      </c>
    </row>
    <row r="2145" spans="1:15" x14ac:dyDescent="0.25">
      <c r="A2145">
        <v>2130</v>
      </c>
      <c r="B2145" s="85">
        <v>38701</v>
      </c>
      <c r="C2145" s="47">
        <v>127.84</v>
      </c>
      <c r="D2145" s="47">
        <v>128</v>
      </c>
      <c r="E2145" s="47">
        <v>127.18</v>
      </c>
      <c r="F2145" s="47">
        <v>127.44</v>
      </c>
      <c r="G2145" s="48">
        <v>55900300</v>
      </c>
      <c r="H2145" s="47">
        <v>106.97</v>
      </c>
      <c r="I2145" s="51">
        <f t="shared" si="246"/>
        <v>0.83937539234149405</v>
      </c>
      <c r="J2145" s="51">
        <f t="shared" ca="1" si="247"/>
        <v>1</v>
      </c>
      <c r="K2145" s="47">
        <f t="shared" si="248"/>
        <v>107.31</v>
      </c>
      <c r="L2145" s="47">
        <f t="shared" si="249"/>
        <v>107.44</v>
      </c>
      <c r="M2145" s="47">
        <f t="shared" si="250"/>
        <v>106.75</v>
      </c>
      <c r="N2145" s="47">
        <f t="shared" si="251"/>
        <v>106.97</v>
      </c>
      <c r="O2145" s="48">
        <f t="shared" ca="1" si="252"/>
        <v>55900300</v>
      </c>
    </row>
    <row r="2146" spans="1:15" x14ac:dyDescent="0.25">
      <c r="A2146">
        <v>2131</v>
      </c>
      <c r="B2146" s="85">
        <v>38700</v>
      </c>
      <c r="C2146" s="47">
        <v>127.19</v>
      </c>
      <c r="D2146" s="47">
        <v>128.09</v>
      </c>
      <c r="E2146" s="47">
        <v>127.14</v>
      </c>
      <c r="F2146" s="47">
        <v>127.81</v>
      </c>
      <c r="G2146" s="48">
        <v>64375000</v>
      </c>
      <c r="H2146" s="47">
        <v>107.28</v>
      </c>
      <c r="I2146" s="51">
        <f t="shared" si="246"/>
        <v>0.8393709412409045</v>
      </c>
      <c r="J2146" s="51">
        <f t="shared" ca="1" si="247"/>
        <v>1</v>
      </c>
      <c r="K2146" s="47">
        <f t="shared" si="248"/>
        <v>106.76</v>
      </c>
      <c r="L2146" s="47">
        <f t="shared" si="249"/>
        <v>107.52</v>
      </c>
      <c r="M2146" s="47">
        <f t="shared" si="250"/>
        <v>106.72</v>
      </c>
      <c r="N2146" s="47">
        <f t="shared" si="251"/>
        <v>107.28</v>
      </c>
      <c r="O2146" s="48">
        <f t="shared" ca="1" si="252"/>
        <v>64375000</v>
      </c>
    </row>
    <row r="2147" spans="1:15" x14ac:dyDescent="0.25">
      <c r="A2147">
        <v>2132</v>
      </c>
      <c r="B2147" s="85">
        <v>38699</v>
      </c>
      <c r="C2147" s="47">
        <v>126.42</v>
      </c>
      <c r="D2147" s="47">
        <v>127.7</v>
      </c>
      <c r="E2147" s="47">
        <v>126.29</v>
      </c>
      <c r="F2147" s="47">
        <v>127.31</v>
      </c>
      <c r="G2147" s="48">
        <v>88630900</v>
      </c>
      <c r="H2147" s="47">
        <v>106.86</v>
      </c>
      <c r="I2147" s="51">
        <f t="shared" si="246"/>
        <v>0.83936847066216325</v>
      </c>
      <c r="J2147" s="51">
        <f t="shared" ca="1" si="247"/>
        <v>1</v>
      </c>
      <c r="K2147" s="47">
        <f t="shared" si="248"/>
        <v>106.11</v>
      </c>
      <c r="L2147" s="47">
        <f t="shared" si="249"/>
        <v>107.19</v>
      </c>
      <c r="M2147" s="47">
        <f t="shared" si="250"/>
        <v>106</v>
      </c>
      <c r="N2147" s="47">
        <f t="shared" si="251"/>
        <v>106.86</v>
      </c>
      <c r="O2147" s="48">
        <f t="shared" ca="1" si="252"/>
        <v>88630900</v>
      </c>
    </row>
    <row r="2148" spans="1:15" x14ac:dyDescent="0.25">
      <c r="A2148">
        <v>2133</v>
      </c>
      <c r="B2148" s="85">
        <v>38698</v>
      </c>
      <c r="C2148" s="47">
        <v>126.71</v>
      </c>
      <c r="D2148" s="47">
        <v>126.86</v>
      </c>
      <c r="E2148" s="47">
        <v>125.96</v>
      </c>
      <c r="F2148" s="47">
        <v>126.45</v>
      </c>
      <c r="G2148" s="48">
        <v>48389900</v>
      </c>
      <c r="H2148" s="47">
        <v>106.14</v>
      </c>
      <c r="I2148" s="51">
        <f t="shared" si="246"/>
        <v>0.83938315539739028</v>
      </c>
      <c r="J2148" s="51">
        <f t="shared" ca="1" si="247"/>
        <v>1</v>
      </c>
      <c r="K2148" s="47">
        <f t="shared" si="248"/>
        <v>106.36</v>
      </c>
      <c r="L2148" s="47">
        <f t="shared" si="249"/>
        <v>106.48</v>
      </c>
      <c r="M2148" s="47">
        <f t="shared" si="250"/>
        <v>105.73</v>
      </c>
      <c r="N2148" s="47">
        <f t="shared" si="251"/>
        <v>106.14</v>
      </c>
      <c r="O2148" s="48">
        <f t="shared" ca="1" si="252"/>
        <v>48389900</v>
      </c>
    </row>
    <row r="2149" spans="1:15" x14ac:dyDescent="0.25">
      <c r="A2149">
        <v>2134</v>
      </c>
      <c r="B2149" s="85">
        <v>38695</v>
      </c>
      <c r="C2149" s="47">
        <v>126.16</v>
      </c>
      <c r="D2149" s="47">
        <v>126.78</v>
      </c>
      <c r="E2149" s="47">
        <v>125.82</v>
      </c>
      <c r="F2149" s="47">
        <v>126.33</v>
      </c>
      <c r="G2149" s="48">
        <v>50744500</v>
      </c>
      <c r="H2149" s="47">
        <v>106.04</v>
      </c>
      <c r="I2149" s="51">
        <f t="shared" si="246"/>
        <v>0.83938890208184913</v>
      </c>
      <c r="J2149" s="51">
        <f t="shared" ca="1" si="247"/>
        <v>1</v>
      </c>
      <c r="K2149" s="47">
        <f t="shared" si="248"/>
        <v>105.9</v>
      </c>
      <c r="L2149" s="47">
        <f t="shared" si="249"/>
        <v>106.42</v>
      </c>
      <c r="M2149" s="47">
        <f t="shared" si="250"/>
        <v>105.61</v>
      </c>
      <c r="N2149" s="47">
        <f t="shared" si="251"/>
        <v>106.04</v>
      </c>
      <c r="O2149" s="48">
        <f t="shared" ca="1" si="252"/>
        <v>50744500</v>
      </c>
    </row>
    <row r="2150" spans="1:15" x14ac:dyDescent="0.25">
      <c r="A2150">
        <v>2135</v>
      </c>
      <c r="B2150" s="85">
        <v>38694</v>
      </c>
      <c r="C2150" s="47">
        <v>126.22</v>
      </c>
      <c r="D2150" s="47">
        <v>126.82</v>
      </c>
      <c r="E2150" s="47">
        <v>125.48</v>
      </c>
      <c r="F2150" s="47">
        <v>126</v>
      </c>
      <c r="G2150" s="48">
        <v>62608600</v>
      </c>
      <c r="H2150" s="47">
        <v>105.76</v>
      </c>
      <c r="I2150" s="51">
        <f t="shared" si="246"/>
        <v>0.83936507936507943</v>
      </c>
      <c r="J2150" s="51">
        <f t="shared" ca="1" si="247"/>
        <v>1</v>
      </c>
      <c r="K2150" s="47">
        <f t="shared" si="248"/>
        <v>105.94</v>
      </c>
      <c r="L2150" s="47">
        <f t="shared" si="249"/>
        <v>106.45</v>
      </c>
      <c r="M2150" s="47">
        <f t="shared" si="250"/>
        <v>105.32</v>
      </c>
      <c r="N2150" s="47">
        <f t="shared" si="251"/>
        <v>105.76</v>
      </c>
      <c r="O2150" s="48">
        <f t="shared" ca="1" si="252"/>
        <v>62608600</v>
      </c>
    </row>
    <row r="2151" spans="1:15" x14ac:dyDescent="0.25">
      <c r="A2151">
        <v>2136</v>
      </c>
      <c r="B2151" s="85">
        <v>38693</v>
      </c>
      <c r="C2151" s="47">
        <v>126.77</v>
      </c>
      <c r="D2151" s="47">
        <v>126.87</v>
      </c>
      <c r="E2151" s="47">
        <v>125.68</v>
      </c>
      <c r="F2151" s="47">
        <v>126.08</v>
      </c>
      <c r="G2151" s="48">
        <v>66816500</v>
      </c>
      <c r="H2151" s="47">
        <v>105.83</v>
      </c>
      <c r="I2151" s="51">
        <f t="shared" si="246"/>
        <v>0.8393876903553299</v>
      </c>
      <c r="J2151" s="51">
        <f t="shared" ca="1" si="247"/>
        <v>1</v>
      </c>
      <c r="K2151" s="47">
        <f t="shared" si="248"/>
        <v>106.41</v>
      </c>
      <c r="L2151" s="47">
        <f t="shared" si="249"/>
        <v>106.49</v>
      </c>
      <c r="M2151" s="47">
        <f t="shared" si="250"/>
        <v>105.49</v>
      </c>
      <c r="N2151" s="47">
        <f t="shared" si="251"/>
        <v>105.83</v>
      </c>
      <c r="O2151" s="48">
        <f t="shared" ca="1" si="252"/>
        <v>66816500</v>
      </c>
    </row>
    <row r="2152" spans="1:15" x14ac:dyDescent="0.25">
      <c r="A2152">
        <v>2137</v>
      </c>
      <c r="B2152" s="85">
        <v>38692</v>
      </c>
      <c r="C2152" s="47">
        <v>127.05</v>
      </c>
      <c r="D2152" s="47">
        <v>127.74</v>
      </c>
      <c r="E2152" s="47">
        <v>126.63</v>
      </c>
      <c r="F2152" s="47">
        <v>126.82</v>
      </c>
      <c r="G2152" s="48">
        <v>57935200</v>
      </c>
      <c r="H2152" s="47">
        <v>106.45</v>
      </c>
      <c r="I2152" s="51">
        <f t="shared" si="246"/>
        <v>0.83937864690111974</v>
      </c>
      <c r="J2152" s="51">
        <f t="shared" ca="1" si="247"/>
        <v>1</v>
      </c>
      <c r="K2152" s="47">
        <f t="shared" si="248"/>
        <v>106.64</v>
      </c>
      <c r="L2152" s="47">
        <f t="shared" si="249"/>
        <v>107.22</v>
      </c>
      <c r="M2152" s="47">
        <f t="shared" si="250"/>
        <v>106.29</v>
      </c>
      <c r="N2152" s="47">
        <f t="shared" si="251"/>
        <v>106.45</v>
      </c>
      <c r="O2152" s="48">
        <f t="shared" ca="1" si="252"/>
        <v>57935200</v>
      </c>
    </row>
    <row r="2153" spans="1:15" x14ac:dyDescent="0.25">
      <c r="A2153">
        <v>2138</v>
      </c>
      <c r="B2153" s="85">
        <v>38691</v>
      </c>
      <c r="C2153" s="47">
        <v>126.7</v>
      </c>
      <c r="D2153" s="47">
        <v>126.73</v>
      </c>
      <c r="E2153" s="47">
        <v>126.18</v>
      </c>
      <c r="F2153" s="47">
        <v>126.58</v>
      </c>
      <c r="G2153" s="48">
        <v>59273400</v>
      </c>
      <c r="H2153" s="47">
        <v>106.25</v>
      </c>
      <c r="I2153" s="51">
        <f t="shared" si="246"/>
        <v>0.83939010902196243</v>
      </c>
      <c r="J2153" s="51">
        <f t="shared" ca="1" si="247"/>
        <v>1</v>
      </c>
      <c r="K2153" s="47">
        <f t="shared" si="248"/>
        <v>106.35</v>
      </c>
      <c r="L2153" s="47">
        <f t="shared" si="249"/>
        <v>106.38</v>
      </c>
      <c r="M2153" s="47">
        <f t="shared" si="250"/>
        <v>105.91</v>
      </c>
      <c r="N2153" s="47">
        <f t="shared" si="251"/>
        <v>106.25</v>
      </c>
      <c r="O2153" s="48">
        <f t="shared" ca="1" si="252"/>
        <v>59273400</v>
      </c>
    </row>
    <row r="2154" spans="1:15" x14ac:dyDescent="0.25">
      <c r="A2154">
        <v>2139</v>
      </c>
      <c r="B2154" s="85">
        <v>38688</v>
      </c>
      <c r="C2154" s="47">
        <v>126.77</v>
      </c>
      <c r="D2154" s="47">
        <v>127.08</v>
      </c>
      <c r="E2154" s="47">
        <v>126.5</v>
      </c>
      <c r="F2154" s="47">
        <v>126.85</v>
      </c>
      <c r="G2154" s="48">
        <v>46699400</v>
      </c>
      <c r="H2154" s="47">
        <v>106.47</v>
      </c>
      <c r="I2154" s="51">
        <f t="shared" si="246"/>
        <v>0.83933780055183294</v>
      </c>
      <c r="J2154" s="51">
        <f t="shared" ca="1" si="247"/>
        <v>1</v>
      </c>
      <c r="K2154" s="47">
        <f t="shared" si="248"/>
        <v>106.4</v>
      </c>
      <c r="L2154" s="47">
        <f t="shared" si="249"/>
        <v>106.66</v>
      </c>
      <c r="M2154" s="47">
        <f t="shared" si="250"/>
        <v>106.18</v>
      </c>
      <c r="N2154" s="47">
        <f t="shared" si="251"/>
        <v>106.47</v>
      </c>
      <c r="O2154" s="48">
        <f t="shared" ca="1" si="252"/>
        <v>46699400</v>
      </c>
    </row>
    <row r="2155" spans="1:15" x14ac:dyDescent="0.25">
      <c r="A2155">
        <v>2140</v>
      </c>
      <c r="B2155" s="85">
        <v>38687</v>
      </c>
      <c r="C2155" s="47">
        <v>126.02</v>
      </c>
      <c r="D2155" s="47">
        <v>127.03</v>
      </c>
      <c r="E2155" s="47">
        <v>125.98</v>
      </c>
      <c r="F2155" s="47">
        <v>126.69</v>
      </c>
      <c r="G2155" s="48">
        <v>65468200</v>
      </c>
      <c r="H2155" s="47">
        <v>106.34</v>
      </c>
      <c r="I2155" s="51">
        <f t="shared" si="246"/>
        <v>0.83937169468782069</v>
      </c>
      <c r="J2155" s="51">
        <f t="shared" ca="1" si="247"/>
        <v>1</v>
      </c>
      <c r="K2155" s="47">
        <f t="shared" si="248"/>
        <v>105.78</v>
      </c>
      <c r="L2155" s="47">
        <f t="shared" si="249"/>
        <v>106.63</v>
      </c>
      <c r="M2155" s="47">
        <f t="shared" si="250"/>
        <v>105.74</v>
      </c>
      <c r="N2155" s="47">
        <f t="shared" si="251"/>
        <v>106.34</v>
      </c>
      <c r="O2155" s="48">
        <f t="shared" ca="1" si="252"/>
        <v>65468200</v>
      </c>
    </row>
    <row r="2156" spans="1:15" x14ac:dyDescent="0.25">
      <c r="A2156">
        <v>2141</v>
      </c>
      <c r="B2156" s="85">
        <v>38686</v>
      </c>
      <c r="C2156" s="47">
        <v>126.16</v>
      </c>
      <c r="D2156" s="47">
        <v>126.52</v>
      </c>
      <c r="E2156" s="47">
        <v>125.29</v>
      </c>
      <c r="F2156" s="47">
        <v>125.41</v>
      </c>
      <c r="G2156" s="48">
        <v>56007200</v>
      </c>
      <c r="H2156" s="47">
        <v>105.27</v>
      </c>
      <c r="I2156" s="51">
        <f t="shared" si="246"/>
        <v>0.83940674587353481</v>
      </c>
      <c r="J2156" s="51">
        <f t="shared" ca="1" si="247"/>
        <v>1</v>
      </c>
      <c r="K2156" s="47">
        <f t="shared" si="248"/>
        <v>105.9</v>
      </c>
      <c r="L2156" s="47">
        <f t="shared" si="249"/>
        <v>106.2</v>
      </c>
      <c r="M2156" s="47">
        <f t="shared" si="250"/>
        <v>105.17</v>
      </c>
      <c r="N2156" s="47">
        <f t="shared" si="251"/>
        <v>105.27</v>
      </c>
      <c r="O2156" s="48">
        <f t="shared" ca="1" si="252"/>
        <v>56007200</v>
      </c>
    </row>
    <row r="2157" spans="1:15" x14ac:dyDescent="0.25">
      <c r="A2157">
        <v>2142</v>
      </c>
      <c r="B2157" s="85">
        <v>38685</v>
      </c>
      <c r="C2157" s="47">
        <v>126.65</v>
      </c>
      <c r="D2157" s="47">
        <v>126.98</v>
      </c>
      <c r="E2157" s="47">
        <v>126.09</v>
      </c>
      <c r="F2157" s="47">
        <v>126.09</v>
      </c>
      <c r="G2157" s="48">
        <v>51738900</v>
      </c>
      <c r="H2157" s="47">
        <v>105.84</v>
      </c>
      <c r="I2157" s="51">
        <f t="shared" si="246"/>
        <v>0.83940042826552463</v>
      </c>
      <c r="J2157" s="51">
        <f t="shared" ca="1" si="247"/>
        <v>1</v>
      </c>
      <c r="K2157" s="47">
        <f t="shared" si="248"/>
        <v>106.31</v>
      </c>
      <c r="L2157" s="47">
        <f t="shared" si="249"/>
        <v>106.59</v>
      </c>
      <c r="M2157" s="47">
        <f t="shared" si="250"/>
        <v>105.84</v>
      </c>
      <c r="N2157" s="47">
        <f t="shared" si="251"/>
        <v>105.84</v>
      </c>
      <c r="O2157" s="48">
        <f t="shared" ca="1" si="252"/>
        <v>51738900</v>
      </c>
    </row>
    <row r="2158" spans="1:15" x14ac:dyDescent="0.25">
      <c r="A2158">
        <v>2143</v>
      </c>
      <c r="B2158" s="85">
        <v>38684</v>
      </c>
      <c r="C2158" s="47">
        <v>127.25</v>
      </c>
      <c r="D2158" s="47">
        <v>127.27</v>
      </c>
      <c r="E2158" s="47">
        <v>126.04</v>
      </c>
      <c r="F2158" s="47">
        <v>126.23</v>
      </c>
      <c r="G2158" s="48">
        <v>54498500</v>
      </c>
      <c r="H2158" s="47">
        <v>105.95</v>
      </c>
      <c r="I2158" s="51">
        <f t="shared" si="246"/>
        <v>0.83934088568486098</v>
      </c>
      <c r="J2158" s="51">
        <f t="shared" ca="1" si="247"/>
        <v>1</v>
      </c>
      <c r="K2158" s="47">
        <f t="shared" si="248"/>
        <v>106.81</v>
      </c>
      <c r="L2158" s="47">
        <f t="shared" si="249"/>
        <v>106.82</v>
      </c>
      <c r="M2158" s="47">
        <f t="shared" si="250"/>
        <v>105.79</v>
      </c>
      <c r="N2158" s="47">
        <f t="shared" si="251"/>
        <v>105.95</v>
      </c>
      <c r="O2158" s="48">
        <f t="shared" ca="1" si="252"/>
        <v>54498500</v>
      </c>
    </row>
    <row r="2159" spans="1:15" x14ac:dyDescent="0.25">
      <c r="A2159">
        <v>2144</v>
      </c>
      <c r="B2159" s="85">
        <v>38681</v>
      </c>
      <c r="C2159" s="47">
        <v>126.98</v>
      </c>
      <c r="D2159" s="47">
        <v>127.22</v>
      </c>
      <c r="E2159" s="47">
        <v>126.81</v>
      </c>
      <c r="F2159" s="47">
        <v>127.13</v>
      </c>
      <c r="G2159" s="48">
        <v>15270000</v>
      </c>
      <c r="H2159" s="47">
        <v>106.71</v>
      </c>
      <c r="I2159" s="51">
        <f t="shared" si="246"/>
        <v>0.83937701565326828</v>
      </c>
      <c r="J2159" s="51">
        <f t="shared" ca="1" si="247"/>
        <v>1</v>
      </c>
      <c r="K2159" s="47">
        <f t="shared" si="248"/>
        <v>106.58</v>
      </c>
      <c r="L2159" s="47">
        <f t="shared" si="249"/>
        <v>106.79</v>
      </c>
      <c r="M2159" s="47">
        <f t="shared" si="250"/>
        <v>106.44</v>
      </c>
      <c r="N2159" s="47">
        <f t="shared" si="251"/>
        <v>106.71</v>
      </c>
      <c r="O2159" s="48">
        <f t="shared" ca="1" si="252"/>
        <v>15270000</v>
      </c>
    </row>
    <row r="2160" spans="1:15" x14ac:dyDescent="0.25">
      <c r="A2160">
        <v>2145</v>
      </c>
      <c r="B2160" s="85">
        <v>38679</v>
      </c>
      <c r="C2160" s="47">
        <v>126.25</v>
      </c>
      <c r="D2160" s="47">
        <v>127.41</v>
      </c>
      <c r="E2160" s="47">
        <v>126.21</v>
      </c>
      <c r="F2160" s="47">
        <v>127.03</v>
      </c>
      <c r="G2160" s="48">
        <v>50854700</v>
      </c>
      <c r="H2160" s="47">
        <v>106.63</v>
      </c>
      <c r="I2160" s="51">
        <f t="shared" si="246"/>
        <v>0.83940801385499486</v>
      </c>
      <c r="J2160" s="51">
        <f t="shared" ca="1" si="247"/>
        <v>1</v>
      </c>
      <c r="K2160" s="47">
        <f t="shared" si="248"/>
        <v>105.98</v>
      </c>
      <c r="L2160" s="47">
        <f t="shared" si="249"/>
        <v>106.95</v>
      </c>
      <c r="M2160" s="47">
        <f t="shared" si="250"/>
        <v>105.94</v>
      </c>
      <c r="N2160" s="47">
        <f t="shared" si="251"/>
        <v>106.63</v>
      </c>
      <c r="O2160" s="48">
        <f t="shared" ca="1" si="252"/>
        <v>50854700</v>
      </c>
    </row>
    <row r="2161" spans="1:15" x14ac:dyDescent="0.25">
      <c r="A2161">
        <v>2146</v>
      </c>
      <c r="B2161" s="85">
        <v>38678</v>
      </c>
      <c r="C2161" s="47">
        <v>125.56</v>
      </c>
      <c r="D2161" s="47">
        <v>126.52</v>
      </c>
      <c r="E2161" s="47">
        <v>125.42</v>
      </c>
      <c r="F2161" s="47">
        <v>126.3</v>
      </c>
      <c r="G2161" s="48">
        <v>66438800</v>
      </c>
      <c r="H2161" s="47">
        <v>106.01</v>
      </c>
      <c r="I2161" s="51">
        <f t="shared" si="246"/>
        <v>0.83935075217735555</v>
      </c>
      <c r="J2161" s="51">
        <f t="shared" ca="1" si="247"/>
        <v>1</v>
      </c>
      <c r="K2161" s="47">
        <f t="shared" si="248"/>
        <v>105.39</v>
      </c>
      <c r="L2161" s="47">
        <f t="shared" si="249"/>
        <v>106.19</v>
      </c>
      <c r="M2161" s="47">
        <f t="shared" si="250"/>
        <v>105.27</v>
      </c>
      <c r="N2161" s="47">
        <f t="shared" si="251"/>
        <v>106.01</v>
      </c>
      <c r="O2161" s="48">
        <f t="shared" ca="1" si="252"/>
        <v>66438800</v>
      </c>
    </row>
    <row r="2162" spans="1:15" x14ac:dyDescent="0.25">
      <c r="A2162">
        <v>2147</v>
      </c>
      <c r="B2162" s="85">
        <v>38677</v>
      </c>
      <c r="C2162" s="47">
        <v>125.15</v>
      </c>
      <c r="D2162" s="47">
        <v>125.91</v>
      </c>
      <c r="E2162" s="47">
        <v>124.98</v>
      </c>
      <c r="F2162" s="47">
        <v>125.76</v>
      </c>
      <c r="G2162" s="48">
        <v>50021200</v>
      </c>
      <c r="H2162" s="47">
        <v>105.56</v>
      </c>
      <c r="I2162" s="51">
        <f t="shared" si="246"/>
        <v>0.83937659033078882</v>
      </c>
      <c r="J2162" s="51">
        <f t="shared" ca="1" si="247"/>
        <v>1</v>
      </c>
      <c r="K2162" s="47">
        <f t="shared" si="248"/>
        <v>105.05</v>
      </c>
      <c r="L2162" s="47">
        <f t="shared" si="249"/>
        <v>105.69</v>
      </c>
      <c r="M2162" s="47">
        <f t="shared" si="250"/>
        <v>104.91</v>
      </c>
      <c r="N2162" s="47">
        <f t="shared" si="251"/>
        <v>105.56</v>
      </c>
      <c r="O2162" s="48">
        <f t="shared" ca="1" si="252"/>
        <v>50021200</v>
      </c>
    </row>
    <row r="2163" spans="1:15" x14ac:dyDescent="0.25">
      <c r="A2163">
        <v>2148</v>
      </c>
      <c r="B2163" s="85">
        <v>38674</v>
      </c>
      <c r="C2163" s="47">
        <v>125.06</v>
      </c>
      <c r="D2163" s="47">
        <v>125.28</v>
      </c>
      <c r="E2163" s="47">
        <v>124.33</v>
      </c>
      <c r="F2163" s="47">
        <v>125.13</v>
      </c>
      <c r="G2163" s="48">
        <v>72437200</v>
      </c>
      <c r="H2163" s="47">
        <v>105.03</v>
      </c>
      <c r="I2163" s="51">
        <f t="shared" si="246"/>
        <v>0.83936705825941027</v>
      </c>
      <c r="J2163" s="51">
        <f t="shared" ca="1" si="247"/>
        <v>1</v>
      </c>
      <c r="K2163" s="47">
        <f t="shared" si="248"/>
        <v>104.97</v>
      </c>
      <c r="L2163" s="47">
        <f t="shared" si="249"/>
        <v>105.16</v>
      </c>
      <c r="M2163" s="47">
        <f t="shared" si="250"/>
        <v>104.36</v>
      </c>
      <c r="N2163" s="47">
        <f t="shared" si="251"/>
        <v>105.03</v>
      </c>
      <c r="O2163" s="48">
        <f t="shared" ca="1" si="252"/>
        <v>72437200</v>
      </c>
    </row>
    <row r="2164" spans="1:15" x14ac:dyDescent="0.25">
      <c r="A2164">
        <v>2149</v>
      </c>
      <c r="B2164" s="85">
        <v>38673</v>
      </c>
      <c r="C2164" s="47">
        <v>123.68</v>
      </c>
      <c r="D2164" s="47">
        <v>124.65</v>
      </c>
      <c r="E2164" s="47">
        <v>123.14</v>
      </c>
      <c r="F2164" s="47">
        <v>124.64</v>
      </c>
      <c r="G2164" s="48">
        <v>55717500</v>
      </c>
      <c r="H2164" s="47">
        <v>104.62</v>
      </c>
      <c r="I2164" s="51">
        <f t="shared" si="246"/>
        <v>0.83937740693196405</v>
      </c>
      <c r="J2164" s="51">
        <f t="shared" ca="1" si="247"/>
        <v>1</v>
      </c>
      <c r="K2164" s="47">
        <f t="shared" si="248"/>
        <v>103.81</v>
      </c>
      <c r="L2164" s="47">
        <f t="shared" si="249"/>
        <v>104.63</v>
      </c>
      <c r="M2164" s="47">
        <f t="shared" si="250"/>
        <v>103.36</v>
      </c>
      <c r="N2164" s="47">
        <f t="shared" si="251"/>
        <v>104.62</v>
      </c>
      <c r="O2164" s="48">
        <f t="shared" ca="1" si="252"/>
        <v>55717500</v>
      </c>
    </row>
    <row r="2165" spans="1:15" x14ac:dyDescent="0.25">
      <c r="A2165">
        <v>2150</v>
      </c>
      <c r="B2165" s="85">
        <v>38672</v>
      </c>
      <c r="C2165" s="47">
        <v>123.37</v>
      </c>
      <c r="D2165" s="47">
        <v>123.55</v>
      </c>
      <c r="E2165" s="47">
        <v>122.98</v>
      </c>
      <c r="F2165" s="47">
        <v>123.49</v>
      </c>
      <c r="G2165" s="48">
        <v>51133000</v>
      </c>
      <c r="H2165" s="47">
        <v>103.65</v>
      </c>
      <c r="I2165" s="51">
        <f t="shared" si="246"/>
        <v>0.83933921775042519</v>
      </c>
      <c r="J2165" s="51">
        <f t="shared" ca="1" si="247"/>
        <v>1</v>
      </c>
      <c r="K2165" s="47">
        <f t="shared" si="248"/>
        <v>103.55</v>
      </c>
      <c r="L2165" s="47">
        <f t="shared" si="249"/>
        <v>103.7</v>
      </c>
      <c r="M2165" s="47">
        <f t="shared" si="250"/>
        <v>103.22</v>
      </c>
      <c r="N2165" s="47">
        <f t="shared" si="251"/>
        <v>103.65</v>
      </c>
      <c r="O2165" s="48">
        <f t="shared" ca="1" si="252"/>
        <v>51133000</v>
      </c>
    </row>
    <row r="2166" spans="1:15" x14ac:dyDescent="0.25">
      <c r="A2166">
        <v>2151</v>
      </c>
      <c r="B2166" s="85">
        <v>38671</v>
      </c>
      <c r="C2166" s="47">
        <v>123.55</v>
      </c>
      <c r="D2166" s="47">
        <v>124.09</v>
      </c>
      <c r="E2166" s="47">
        <v>122.86</v>
      </c>
      <c r="F2166" s="47">
        <v>123.24</v>
      </c>
      <c r="G2166" s="48">
        <v>69592500</v>
      </c>
      <c r="H2166" s="47">
        <v>103.44</v>
      </c>
      <c r="I2166" s="51">
        <f t="shared" si="246"/>
        <v>0.83933787731256082</v>
      </c>
      <c r="J2166" s="51">
        <f t="shared" ca="1" si="247"/>
        <v>1</v>
      </c>
      <c r="K2166" s="47">
        <f t="shared" si="248"/>
        <v>103.7</v>
      </c>
      <c r="L2166" s="47">
        <f t="shared" si="249"/>
        <v>104.15</v>
      </c>
      <c r="M2166" s="47">
        <f t="shared" si="250"/>
        <v>103.12</v>
      </c>
      <c r="N2166" s="47">
        <f t="shared" si="251"/>
        <v>103.44</v>
      </c>
      <c r="O2166" s="48">
        <f t="shared" ca="1" si="252"/>
        <v>69592500</v>
      </c>
    </row>
    <row r="2167" spans="1:15" x14ac:dyDescent="0.25">
      <c r="A2167">
        <v>2152</v>
      </c>
      <c r="B2167" s="85">
        <v>38670</v>
      </c>
      <c r="C2167" s="47">
        <v>123.79</v>
      </c>
      <c r="D2167" s="47">
        <v>124.02</v>
      </c>
      <c r="E2167" s="47">
        <v>123.38</v>
      </c>
      <c r="F2167" s="47">
        <v>123.69</v>
      </c>
      <c r="G2167" s="48">
        <v>45092200</v>
      </c>
      <c r="H2167" s="47">
        <v>103.82</v>
      </c>
      <c r="I2167" s="51">
        <f t="shared" si="246"/>
        <v>0.83935645565526718</v>
      </c>
      <c r="J2167" s="51">
        <f t="shared" ca="1" si="247"/>
        <v>1</v>
      </c>
      <c r="K2167" s="47">
        <f t="shared" si="248"/>
        <v>103.9</v>
      </c>
      <c r="L2167" s="47">
        <f t="shared" si="249"/>
        <v>104.1</v>
      </c>
      <c r="M2167" s="47">
        <f t="shared" si="250"/>
        <v>103.56</v>
      </c>
      <c r="N2167" s="47">
        <f t="shared" si="251"/>
        <v>103.82</v>
      </c>
      <c r="O2167" s="48">
        <f t="shared" ca="1" si="252"/>
        <v>45092200</v>
      </c>
    </row>
    <row r="2168" spans="1:15" x14ac:dyDescent="0.25">
      <c r="A2168">
        <v>2153</v>
      </c>
      <c r="B2168" s="85">
        <v>38667</v>
      </c>
      <c r="C2168" s="47">
        <v>123.35</v>
      </c>
      <c r="D2168" s="47">
        <v>123.84</v>
      </c>
      <c r="E2168" s="47">
        <v>122.43</v>
      </c>
      <c r="F2168" s="47">
        <v>123.76</v>
      </c>
      <c r="G2168" s="48">
        <v>34867000</v>
      </c>
      <c r="H2168" s="47">
        <v>103.88</v>
      </c>
      <c r="I2168" s="51">
        <f t="shared" si="246"/>
        <v>0.83936651583710398</v>
      </c>
      <c r="J2168" s="51">
        <f t="shared" ca="1" si="247"/>
        <v>1</v>
      </c>
      <c r="K2168" s="47">
        <f t="shared" si="248"/>
        <v>103.54</v>
      </c>
      <c r="L2168" s="47">
        <f t="shared" si="249"/>
        <v>103.95</v>
      </c>
      <c r="M2168" s="47">
        <f t="shared" si="250"/>
        <v>102.76</v>
      </c>
      <c r="N2168" s="47">
        <f t="shared" si="251"/>
        <v>103.88</v>
      </c>
      <c r="O2168" s="48">
        <f t="shared" ca="1" si="252"/>
        <v>34867000</v>
      </c>
    </row>
    <row r="2169" spans="1:15" x14ac:dyDescent="0.25">
      <c r="A2169">
        <v>2154</v>
      </c>
      <c r="B2169" s="85">
        <v>38666</v>
      </c>
      <c r="C2169" s="47">
        <v>122.34</v>
      </c>
      <c r="D2169" s="47">
        <v>123.52</v>
      </c>
      <c r="E2169" s="47">
        <v>121.75</v>
      </c>
      <c r="F2169" s="47">
        <v>123.34</v>
      </c>
      <c r="G2169" s="48">
        <v>79048100</v>
      </c>
      <c r="H2169" s="47">
        <v>103.53</v>
      </c>
      <c r="I2169" s="51">
        <f t="shared" si="246"/>
        <v>0.83938706015891029</v>
      </c>
      <c r="J2169" s="51">
        <f t="shared" ca="1" si="247"/>
        <v>1</v>
      </c>
      <c r="K2169" s="47">
        <f t="shared" si="248"/>
        <v>102.69</v>
      </c>
      <c r="L2169" s="47">
        <f t="shared" si="249"/>
        <v>103.68</v>
      </c>
      <c r="M2169" s="47">
        <f t="shared" si="250"/>
        <v>102.2</v>
      </c>
      <c r="N2169" s="47">
        <f t="shared" si="251"/>
        <v>103.53</v>
      </c>
      <c r="O2169" s="48">
        <f t="shared" ca="1" si="252"/>
        <v>79048100</v>
      </c>
    </row>
    <row r="2170" spans="1:15" x14ac:dyDescent="0.25">
      <c r="A2170">
        <v>2155</v>
      </c>
      <c r="B2170" s="85">
        <v>38665</v>
      </c>
      <c r="C2170" s="47">
        <v>122.08</v>
      </c>
      <c r="D2170" s="47">
        <v>122.95</v>
      </c>
      <c r="E2170" s="47">
        <v>121.86</v>
      </c>
      <c r="F2170" s="47">
        <v>122.39</v>
      </c>
      <c r="G2170" s="48">
        <v>57666800</v>
      </c>
      <c r="H2170" s="47">
        <v>102.73</v>
      </c>
      <c r="I2170" s="51">
        <f t="shared" si="246"/>
        <v>0.83936596127134577</v>
      </c>
      <c r="J2170" s="51">
        <f t="shared" ca="1" si="247"/>
        <v>1</v>
      </c>
      <c r="K2170" s="47">
        <f t="shared" si="248"/>
        <v>102.47</v>
      </c>
      <c r="L2170" s="47">
        <f t="shared" si="249"/>
        <v>103.2</v>
      </c>
      <c r="M2170" s="47">
        <f t="shared" si="250"/>
        <v>102.29</v>
      </c>
      <c r="N2170" s="47">
        <f t="shared" si="251"/>
        <v>102.73</v>
      </c>
      <c r="O2170" s="48">
        <f t="shared" ca="1" si="252"/>
        <v>57666800</v>
      </c>
    </row>
    <row r="2171" spans="1:15" x14ac:dyDescent="0.25">
      <c r="A2171">
        <v>2156</v>
      </c>
      <c r="B2171" s="85">
        <v>38664</v>
      </c>
      <c r="C2171" s="47">
        <v>121.93</v>
      </c>
      <c r="D2171" s="47">
        <v>122.42</v>
      </c>
      <c r="E2171" s="47">
        <v>121.79</v>
      </c>
      <c r="F2171" s="47">
        <v>122.23</v>
      </c>
      <c r="G2171" s="48">
        <v>42152800</v>
      </c>
      <c r="H2171" s="47">
        <v>102.6</v>
      </c>
      <c r="I2171" s="51">
        <f t="shared" si="246"/>
        <v>0.83940112901906239</v>
      </c>
      <c r="J2171" s="51">
        <f t="shared" ca="1" si="247"/>
        <v>1</v>
      </c>
      <c r="K2171" s="47">
        <f t="shared" si="248"/>
        <v>102.35</v>
      </c>
      <c r="L2171" s="47">
        <f t="shared" si="249"/>
        <v>102.76</v>
      </c>
      <c r="M2171" s="47">
        <f t="shared" si="250"/>
        <v>102.23</v>
      </c>
      <c r="N2171" s="47">
        <f t="shared" si="251"/>
        <v>102.6</v>
      </c>
      <c r="O2171" s="48">
        <f t="shared" ca="1" si="252"/>
        <v>42152800</v>
      </c>
    </row>
    <row r="2172" spans="1:15" x14ac:dyDescent="0.25">
      <c r="A2172">
        <v>2157</v>
      </c>
      <c r="B2172" s="85">
        <v>38663</v>
      </c>
      <c r="C2172" s="47">
        <v>122.37</v>
      </c>
      <c r="D2172" s="47">
        <v>122.62</v>
      </c>
      <c r="E2172" s="47">
        <v>121.85</v>
      </c>
      <c r="F2172" s="47">
        <v>122.23</v>
      </c>
      <c r="G2172" s="48">
        <v>46765400</v>
      </c>
      <c r="H2172" s="47">
        <v>102.6</v>
      </c>
      <c r="I2172" s="51">
        <f t="shared" si="246"/>
        <v>0.83940112901906239</v>
      </c>
      <c r="J2172" s="51">
        <f t="shared" ca="1" si="247"/>
        <v>1</v>
      </c>
      <c r="K2172" s="47">
        <f t="shared" si="248"/>
        <v>102.72</v>
      </c>
      <c r="L2172" s="47">
        <f t="shared" si="249"/>
        <v>102.93</v>
      </c>
      <c r="M2172" s="47">
        <f t="shared" si="250"/>
        <v>102.28</v>
      </c>
      <c r="N2172" s="47">
        <f t="shared" si="251"/>
        <v>102.6</v>
      </c>
      <c r="O2172" s="48">
        <f t="shared" ca="1" si="252"/>
        <v>46765400</v>
      </c>
    </row>
    <row r="2173" spans="1:15" x14ac:dyDescent="0.25">
      <c r="A2173">
        <v>2158</v>
      </c>
      <c r="B2173" s="85">
        <v>38660</v>
      </c>
      <c r="C2173" s="47">
        <v>122.4</v>
      </c>
      <c r="D2173" s="47">
        <v>122.46</v>
      </c>
      <c r="E2173" s="47">
        <v>121.55</v>
      </c>
      <c r="F2173" s="47">
        <v>122.11</v>
      </c>
      <c r="G2173" s="48">
        <v>59156000</v>
      </c>
      <c r="H2173" s="47">
        <v>102.5</v>
      </c>
      <c r="I2173" s="51">
        <f t="shared" si="246"/>
        <v>0.83940709196625996</v>
      </c>
      <c r="J2173" s="51">
        <f t="shared" ca="1" si="247"/>
        <v>1</v>
      </c>
      <c r="K2173" s="47">
        <f t="shared" si="248"/>
        <v>102.74</v>
      </c>
      <c r="L2173" s="47">
        <f t="shared" si="249"/>
        <v>102.79</v>
      </c>
      <c r="M2173" s="47">
        <f t="shared" si="250"/>
        <v>102.03</v>
      </c>
      <c r="N2173" s="47">
        <f t="shared" si="251"/>
        <v>102.5</v>
      </c>
      <c r="O2173" s="48">
        <f t="shared" ca="1" si="252"/>
        <v>59156000</v>
      </c>
    </row>
    <row r="2174" spans="1:15" x14ac:dyDescent="0.25">
      <c r="A2174">
        <v>2159</v>
      </c>
      <c r="B2174" s="85">
        <v>38659</v>
      </c>
      <c r="C2174" s="47">
        <v>122.15</v>
      </c>
      <c r="D2174" s="47">
        <v>122.66</v>
      </c>
      <c r="E2174" s="47">
        <v>121.75</v>
      </c>
      <c r="F2174" s="47">
        <v>122.27</v>
      </c>
      <c r="G2174" s="48">
        <v>84897600</v>
      </c>
      <c r="H2174" s="47">
        <v>102.63</v>
      </c>
      <c r="I2174" s="51">
        <f t="shared" si="246"/>
        <v>0.83937188190071155</v>
      </c>
      <c r="J2174" s="51">
        <f t="shared" ca="1" si="247"/>
        <v>1</v>
      </c>
      <c r="K2174" s="47">
        <f t="shared" si="248"/>
        <v>102.53</v>
      </c>
      <c r="L2174" s="47">
        <f t="shared" si="249"/>
        <v>102.96</v>
      </c>
      <c r="M2174" s="47">
        <f t="shared" si="250"/>
        <v>102.19</v>
      </c>
      <c r="N2174" s="47">
        <f t="shared" si="251"/>
        <v>102.63</v>
      </c>
      <c r="O2174" s="48">
        <f t="shared" ca="1" si="252"/>
        <v>84897600</v>
      </c>
    </row>
    <row r="2175" spans="1:15" x14ac:dyDescent="0.25">
      <c r="A2175">
        <v>2160</v>
      </c>
      <c r="B2175" s="85">
        <v>38658</v>
      </c>
      <c r="C2175" s="47">
        <v>120.17</v>
      </c>
      <c r="D2175" s="47">
        <v>121.75</v>
      </c>
      <c r="E2175" s="47">
        <v>120.13</v>
      </c>
      <c r="F2175" s="47">
        <v>121.75</v>
      </c>
      <c r="G2175" s="48">
        <v>74012300</v>
      </c>
      <c r="H2175" s="47">
        <v>102.19</v>
      </c>
      <c r="I2175" s="51">
        <f t="shared" si="246"/>
        <v>0.83934291581108833</v>
      </c>
      <c r="J2175" s="51">
        <f t="shared" ca="1" si="247"/>
        <v>1</v>
      </c>
      <c r="K2175" s="47">
        <f t="shared" si="248"/>
        <v>100.86</v>
      </c>
      <c r="L2175" s="47">
        <f t="shared" si="249"/>
        <v>102.19</v>
      </c>
      <c r="M2175" s="47">
        <f t="shared" si="250"/>
        <v>100.83</v>
      </c>
      <c r="N2175" s="47">
        <f t="shared" si="251"/>
        <v>102.19</v>
      </c>
      <c r="O2175" s="48">
        <f t="shared" ca="1" si="252"/>
        <v>74012300</v>
      </c>
    </row>
    <row r="2176" spans="1:15" x14ac:dyDescent="0.25">
      <c r="A2176">
        <v>2161</v>
      </c>
      <c r="B2176" s="85">
        <v>38657</v>
      </c>
      <c r="C2176" s="47">
        <v>120.58</v>
      </c>
      <c r="D2176" s="47">
        <v>120.9</v>
      </c>
      <c r="E2176" s="47">
        <v>120.22</v>
      </c>
      <c r="F2176" s="47">
        <v>120.49</v>
      </c>
      <c r="G2176" s="48">
        <v>66365100</v>
      </c>
      <c r="H2176" s="47">
        <v>101.14</v>
      </c>
      <c r="I2176" s="51">
        <f t="shared" si="246"/>
        <v>0.83940575981409249</v>
      </c>
      <c r="J2176" s="51">
        <f t="shared" ca="1" si="247"/>
        <v>1</v>
      </c>
      <c r="K2176" s="47">
        <f t="shared" si="248"/>
        <v>101.22</v>
      </c>
      <c r="L2176" s="47">
        <f t="shared" si="249"/>
        <v>101.48</v>
      </c>
      <c r="M2176" s="47">
        <f t="shared" si="250"/>
        <v>100.91</v>
      </c>
      <c r="N2176" s="47">
        <f t="shared" si="251"/>
        <v>101.14</v>
      </c>
      <c r="O2176" s="48">
        <f t="shared" ca="1" si="252"/>
        <v>66365100</v>
      </c>
    </row>
    <row r="2177" spans="1:15" x14ac:dyDescent="0.25">
      <c r="A2177">
        <v>2162</v>
      </c>
      <c r="B2177" s="85">
        <v>38656</v>
      </c>
      <c r="C2177" s="47">
        <v>120.29</v>
      </c>
      <c r="D2177" s="47">
        <v>121.3</v>
      </c>
      <c r="E2177" s="47">
        <v>120.13</v>
      </c>
      <c r="F2177" s="47">
        <v>120.13</v>
      </c>
      <c r="G2177" s="48">
        <v>77698900</v>
      </c>
      <c r="H2177" s="47">
        <v>100.83</v>
      </c>
      <c r="I2177" s="51">
        <f t="shared" si="246"/>
        <v>0.83934071422625489</v>
      </c>
      <c r="J2177" s="51">
        <f t="shared" ca="1" si="247"/>
        <v>1</v>
      </c>
      <c r="K2177" s="47">
        <f t="shared" si="248"/>
        <v>100.96</v>
      </c>
      <c r="L2177" s="47">
        <f t="shared" si="249"/>
        <v>101.81</v>
      </c>
      <c r="M2177" s="47">
        <f t="shared" si="250"/>
        <v>100.83</v>
      </c>
      <c r="N2177" s="47">
        <f t="shared" si="251"/>
        <v>100.83</v>
      </c>
      <c r="O2177" s="48">
        <f t="shared" ca="1" si="252"/>
        <v>77698900</v>
      </c>
    </row>
    <row r="2178" spans="1:15" x14ac:dyDescent="0.25">
      <c r="A2178">
        <v>2163</v>
      </c>
      <c r="B2178" s="85">
        <v>38653</v>
      </c>
      <c r="C2178" s="47">
        <v>118.43</v>
      </c>
      <c r="D2178" s="47">
        <v>119.95</v>
      </c>
      <c r="E2178" s="47">
        <v>118.1</v>
      </c>
      <c r="F2178" s="47">
        <v>119.8</v>
      </c>
      <c r="G2178" s="48">
        <v>72322000</v>
      </c>
      <c r="H2178" s="47">
        <v>100.56</v>
      </c>
      <c r="I2178" s="51">
        <f t="shared" si="246"/>
        <v>0.83939899833055098</v>
      </c>
      <c r="J2178" s="51">
        <f t="shared" ca="1" si="247"/>
        <v>1</v>
      </c>
      <c r="K2178" s="47">
        <f t="shared" si="248"/>
        <v>99.41</v>
      </c>
      <c r="L2178" s="47">
        <f t="shared" si="249"/>
        <v>100.69</v>
      </c>
      <c r="M2178" s="47">
        <f t="shared" si="250"/>
        <v>99.13</v>
      </c>
      <c r="N2178" s="47">
        <f t="shared" si="251"/>
        <v>100.56</v>
      </c>
      <c r="O2178" s="48">
        <f t="shared" ca="1" si="252"/>
        <v>72322000</v>
      </c>
    </row>
    <row r="2179" spans="1:15" x14ac:dyDescent="0.25">
      <c r="A2179">
        <v>2164</v>
      </c>
      <c r="B2179" s="85">
        <v>38652</v>
      </c>
      <c r="C2179" s="47">
        <v>119.2</v>
      </c>
      <c r="D2179" s="47">
        <v>119.37</v>
      </c>
      <c r="E2179" s="47">
        <v>117.93</v>
      </c>
      <c r="F2179" s="47">
        <v>118.1</v>
      </c>
      <c r="G2179" s="48">
        <v>66623100</v>
      </c>
      <c r="H2179" s="47">
        <v>99.13</v>
      </c>
      <c r="I2179" s="51">
        <f t="shared" si="246"/>
        <v>0.8393734123624047</v>
      </c>
      <c r="J2179" s="51">
        <f t="shared" ca="1" si="247"/>
        <v>1</v>
      </c>
      <c r="K2179" s="47">
        <f t="shared" si="248"/>
        <v>100.05</v>
      </c>
      <c r="L2179" s="47">
        <f t="shared" si="249"/>
        <v>100.2</v>
      </c>
      <c r="M2179" s="47">
        <f t="shared" si="250"/>
        <v>98.99</v>
      </c>
      <c r="N2179" s="47">
        <f t="shared" si="251"/>
        <v>99.13</v>
      </c>
      <c r="O2179" s="48">
        <f t="shared" ca="1" si="252"/>
        <v>66623100</v>
      </c>
    </row>
    <row r="2180" spans="1:15" x14ac:dyDescent="0.25">
      <c r="A2180">
        <v>2165</v>
      </c>
      <c r="B2180" s="85">
        <v>38651</v>
      </c>
      <c r="C2180" s="47">
        <v>119.51</v>
      </c>
      <c r="D2180" s="47">
        <v>120.54</v>
      </c>
      <c r="E2180" s="47">
        <v>119.19</v>
      </c>
      <c r="F2180" s="47">
        <v>119.37</v>
      </c>
      <c r="G2180" s="48">
        <v>80855800</v>
      </c>
      <c r="H2180" s="47">
        <v>100.2</v>
      </c>
      <c r="I2180" s="51">
        <f t="shared" si="246"/>
        <v>0.83940688615229953</v>
      </c>
      <c r="J2180" s="51">
        <f t="shared" ca="1" si="247"/>
        <v>1</v>
      </c>
      <c r="K2180" s="47">
        <f t="shared" si="248"/>
        <v>100.32</v>
      </c>
      <c r="L2180" s="47">
        <f t="shared" si="249"/>
        <v>101.18</v>
      </c>
      <c r="M2180" s="47">
        <f t="shared" si="250"/>
        <v>100.05</v>
      </c>
      <c r="N2180" s="47">
        <f t="shared" si="251"/>
        <v>100.2</v>
      </c>
      <c r="O2180" s="48">
        <f t="shared" ca="1" si="252"/>
        <v>80855800</v>
      </c>
    </row>
    <row r="2181" spans="1:15" x14ac:dyDescent="0.25">
      <c r="A2181">
        <v>2166</v>
      </c>
      <c r="B2181" s="85">
        <v>38650</v>
      </c>
      <c r="C2181" s="47">
        <v>119.72</v>
      </c>
      <c r="D2181" s="47">
        <v>120.24</v>
      </c>
      <c r="E2181" s="47">
        <v>118.94</v>
      </c>
      <c r="F2181" s="47">
        <v>119.72</v>
      </c>
      <c r="G2181" s="48">
        <v>76594500</v>
      </c>
      <c r="H2181" s="47">
        <v>100.49</v>
      </c>
      <c r="I2181" s="51">
        <f t="shared" si="246"/>
        <v>0.83937520882058136</v>
      </c>
      <c r="J2181" s="51">
        <f t="shared" ca="1" si="247"/>
        <v>1</v>
      </c>
      <c r="K2181" s="47">
        <f t="shared" si="248"/>
        <v>100.49</v>
      </c>
      <c r="L2181" s="47">
        <f t="shared" si="249"/>
        <v>100.93</v>
      </c>
      <c r="M2181" s="47">
        <f t="shared" si="250"/>
        <v>99.84</v>
      </c>
      <c r="N2181" s="47">
        <f t="shared" si="251"/>
        <v>100.49</v>
      </c>
      <c r="O2181" s="48">
        <f t="shared" ca="1" si="252"/>
        <v>76594500</v>
      </c>
    </row>
    <row r="2182" spans="1:15" x14ac:dyDescent="0.25">
      <c r="A2182">
        <v>2167</v>
      </c>
      <c r="B2182" s="85">
        <v>38649</v>
      </c>
      <c r="C2182" s="47">
        <v>118.44</v>
      </c>
      <c r="D2182" s="47">
        <v>120.09</v>
      </c>
      <c r="E2182" s="47">
        <v>118.41</v>
      </c>
      <c r="F2182" s="47">
        <v>119.96</v>
      </c>
      <c r="G2182" s="48">
        <v>71308400</v>
      </c>
      <c r="H2182" s="47">
        <v>100.69</v>
      </c>
      <c r="I2182" s="51">
        <f t="shared" si="246"/>
        <v>0.83936312104034683</v>
      </c>
      <c r="J2182" s="51">
        <f t="shared" ca="1" si="247"/>
        <v>1</v>
      </c>
      <c r="K2182" s="47">
        <f t="shared" si="248"/>
        <v>99.41</v>
      </c>
      <c r="L2182" s="47">
        <f t="shared" si="249"/>
        <v>100.8</v>
      </c>
      <c r="M2182" s="47">
        <f t="shared" si="250"/>
        <v>99.39</v>
      </c>
      <c r="N2182" s="47">
        <f t="shared" si="251"/>
        <v>100.69</v>
      </c>
      <c r="O2182" s="48">
        <f t="shared" ca="1" si="252"/>
        <v>71308400</v>
      </c>
    </row>
    <row r="2183" spans="1:15" x14ac:dyDescent="0.25">
      <c r="A2183">
        <v>2168</v>
      </c>
      <c r="B2183" s="85">
        <v>38646</v>
      </c>
      <c r="C2183" s="47">
        <v>118.29</v>
      </c>
      <c r="D2183" s="47">
        <v>118.78</v>
      </c>
      <c r="E2183" s="47">
        <v>117.51</v>
      </c>
      <c r="F2183" s="47">
        <v>118.13</v>
      </c>
      <c r="G2183" s="48">
        <v>96579500</v>
      </c>
      <c r="H2183" s="47">
        <v>99.16</v>
      </c>
      <c r="I2183" s="51">
        <f t="shared" si="246"/>
        <v>0.83941420468974859</v>
      </c>
      <c r="J2183" s="51">
        <f t="shared" ca="1" si="247"/>
        <v>1</v>
      </c>
      <c r="K2183" s="47">
        <f t="shared" si="248"/>
        <v>99.29</v>
      </c>
      <c r="L2183" s="47">
        <f t="shared" si="249"/>
        <v>99.71</v>
      </c>
      <c r="M2183" s="47">
        <f t="shared" si="250"/>
        <v>98.64</v>
      </c>
      <c r="N2183" s="47">
        <f t="shared" si="251"/>
        <v>99.16</v>
      </c>
      <c r="O2183" s="48">
        <f t="shared" ca="1" si="252"/>
        <v>96579500</v>
      </c>
    </row>
    <row r="2184" spans="1:15" x14ac:dyDescent="0.25">
      <c r="A2184">
        <v>2169</v>
      </c>
      <c r="B2184" s="85">
        <v>38645</v>
      </c>
      <c r="C2184" s="47">
        <v>119.49</v>
      </c>
      <c r="D2184" s="47">
        <v>119.81</v>
      </c>
      <c r="E2184" s="47">
        <v>117.3</v>
      </c>
      <c r="F2184" s="47">
        <v>117.67</v>
      </c>
      <c r="G2184" s="48">
        <v>131966700</v>
      </c>
      <c r="H2184" s="47">
        <v>98.77</v>
      </c>
      <c r="I2184" s="51">
        <f t="shared" si="246"/>
        <v>0.83938132064247473</v>
      </c>
      <c r="J2184" s="51">
        <f t="shared" ca="1" si="247"/>
        <v>1</v>
      </c>
      <c r="K2184" s="47">
        <f t="shared" si="248"/>
        <v>100.3</v>
      </c>
      <c r="L2184" s="47">
        <f t="shared" si="249"/>
        <v>100.57</v>
      </c>
      <c r="M2184" s="47">
        <f t="shared" si="250"/>
        <v>98.46</v>
      </c>
      <c r="N2184" s="47">
        <f t="shared" si="251"/>
        <v>98.77</v>
      </c>
      <c r="O2184" s="48">
        <f t="shared" ca="1" si="252"/>
        <v>131966700</v>
      </c>
    </row>
    <row r="2185" spans="1:15" x14ac:dyDescent="0.25">
      <c r="A2185">
        <v>2170</v>
      </c>
      <c r="B2185" s="85">
        <v>38644</v>
      </c>
      <c r="C2185" s="47">
        <v>117.5</v>
      </c>
      <c r="D2185" s="47">
        <v>119.8</v>
      </c>
      <c r="E2185" s="47">
        <v>117.12</v>
      </c>
      <c r="F2185" s="47">
        <v>119.78</v>
      </c>
      <c r="G2185" s="48">
        <v>116563800</v>
      </c>
      <c r="H2185" s="47">
        <v>100.54</v>
      </c>
      <c r="I2185" s="51">
        <f t="shared" si="246"/>
        <v>0.83937218233427957</v>
      </c>
      <c r="J2185" s="51">
        <f t="shared" ca="1" si="247"/>
        <v>1</v>
      </c>
      <c r="K2185" s="47">
        <f t="shared" si="248"/>
        <v>98.63</v>
      </c>
      <c r="L2185" s="47">
        <f t="shared" si="249"/>
        <v>100.56</v>
      </c>
      <c r="M2185" s="47">
        <f t="shared" si="250"/>
        <v>98.31</v>
      </c>
      <c r="N2185" s="47">
        <f t="shared" si="251"/>
        <v>100.54</v>
      </c>
      <c r="O2185" s="48">
        <f t="shared" ca="1" si="252"/>
        <v>116563800</v>
      </c>
    </row>
    <row r="2186" spans="1:15" x14ac:dyDescent="0.25">
      <c r="A2186">
        <v>2171</v>
      </c>
      <c r="B2186" s="85">
        <v>38643</v>
      </c>
      <c r="C2186" s="47">
        <v>118.94</v>
      </c>
      <c r="D2186" s="47">
        <v>118.96</v>
      </c>
      <c r="E2186" s="47">
        <v>117.8</v>
      </c>
      <c r="F2186" s="47">
        <v>117.82</v>
      </c>
      <c r="G2186" s="48">
        <v>74996900</v>
      </c>
      <c r="H2186" s="47">
        <v>98.9</v>
      </c>
      <c r="I2186" s="51">
        <f t="shared" si="246"/>
        <v>0.83941605839416067</v>
      </c>
      <c r="J2186" s="51">
        <f t="shared" ca="1" si="247"/>
        <v>1</v>
      </c>
      <c r="K2186" s="47">
        <f t="shared" si="248"/>
        <v>99.84</v>
      </c>
      <c r="L2186" s="47">
        <f t="shared" si="249"/>
        <v>99.86</v>
      </c>
      <c r="M2186" s="47">
        <f t="shared" si="250"/>
        <v>98.88</v>
      </c>
      <c r="N2186" s="47">
        <f t="shared" si="251"/>
        <v>98.9</v>
      </c>
      <c r="O2186" s="48">
        <f t="shared" ca="1" si="252"/>
        <v>74996900</v>
      </c>
    </row>
    <row r="2187" spans="1:15" x14ac:dyDescent="0.25">
      <c r="A2187">
        <v>2172</v>
      </c>
      <c r="B2187" s="85">
        <v>38642</v>
      </c>
      <c r="C2187" s="47">
        <v>118.8</v>
      </c>
      <c r="D2187" s="47">
        <v>119.27</v>
      </c>
      <c r="E2187" s="47">
        <v>118.45</v>
      </c>
      <c r="F2187" s="47">
        <v>119.11</v>
      </c>
      <c r="G2187" s="48">
        <v>68109300</v>
      </c>
      <c r="H2187" s="47">
        <v>99.98</v>
      </c>
      <c r="I2187" s="51">
        <f t="shared" si="246"/>
        <v>0.83939215850894133</v>
      </c>
      <c r="J2187" s="51">
        <f t="shared" ca="1" si="247"/>
        <v>1</v>
      </c>
      <c r="K2187" s="47">
        <f t="shared" si="248"/>
        <v>99.72</v>
      </c>
      <c r="L2187" s="47">
        <f t="shared" si="249"/>
        <v>100.11</v>
      </c>
      <c r="M2187" s="47">
        <f t="shared" si="250"/>
        <v>99.43</v>
      </c>
      <c r="N2187" s="47">
        <f t="shared" si="251"/>
        <v>99.98</v>
      </c>
      <c r="O2187" s="48">
        <f t="shared" ca="1" si="252"/>
        <v>68109300</v>
      </c>
    </row>
    <row r="2188" spans="1:15" x14ac:dyDescent="0.25">
      <c r="A2188">
        <v>2173</v>
      </c>
      <c r="B2188" s="85">
        <v>38639</v>
      </c>
      <c r="C2188" s="47">
        <v>118.12</v>
      </c>
      <c r="D2188" s="47">
        <v>118.81</v>
      </c>
      <c r="E2188" s="47">
        <v>117.56</v>
      </c>
      <c r="F2188" s="47">
        <v>118.67</v>
      </c>
      <c r="G2188" s="48">
        <v>88651000</v>
      </c>
      <c r="H2188" s="47">
        <v>99.61</v>
      </c>
      <c r="I2188" s="51">
        <f t="shared" si="246"/>
        <v>0.83938653408612118</v>
      </c>
      <c r="J2188" s="51">
        <f t="shared" ca="1" si="247"/>
        <v>1</v>
      </c>
      <c r="K2188" s="47">
        <f t="shared" si="248"/>
        <v>99.15</v>
      </c>
      <c r="L2188" s="47">
        <f t="shared" si="249"/>
        <v>99.73</v>
      </c>
      <c r="M2188" s="47">
        <f t="shared" si="250"/>
        <v>98.68</v>
      </c>
      <c r="N2188" s="47">
        <f t="shared" si="251"/>
        <v>99.61</v>
      </c>
      <c r="O2188" s="48">
        <f t="shared" ca="1" si="252"/>
        <v>88651000</v>
      </c>
    </row>
    <row r="2189" spans="1:15" x14ac:dyDescent="0.25">
      <c r="A2189">
        <v>2174</v>
      </c>
      <c r="B2189" s="85">
        <v>38638</v>
      </c>
      <c r="C2189" s="47">
        <v>117.46</v>
      </c>
      <c r="D2189" s="47">
        <v>118.08</v>
      </c>
      <c r="E2189" s="47">
        <v>116.88</v>
      </c>
      <c r="F2189" s="47">
        <v>117.43</v>
      </c>
      <c r="G2189" s="48">
        <v>99052900</v>
      </c>
      <c r="H2189" s="47">
        <v>98.57</v>
      </c>
      <c r="I2189" s="51">
        <f t="shared" si="246"/>
        <v>0.83939368134207604</v>
      </c>
      <c r="J2189" s="51">
        <f t="shared" ca="1" si="247"/>
        <v>1</v>
      </c>
      <c r="K2189" s="47">
        <f t="shared" si="248"/>
        <v>98.6</v>
      </c>
      <c r="L2189" s="47">
        <f t="shared" si="249"/>
        <v>99.12</v>
      </c>
      <c r="M2189" s="47">
        <f t="shared" si="250"/>
        <v>98.11</v>
      </c>
      <c r="N2189" s="47">
        <f t="shared" si="251"/>
        <v>98.57</v>
      </c>
      <c r="O2189" s="48">
        <f t="shared" ca="1" si="252"/>
        <v>99052900</v>
      </c>
    </row>
    <row r="2190" spans="1:15" x14ac:dyDescent="0.25">
      <c r="A2190">
        <v>2175</v>
      </c>
      <c r="B2190" s="85">
        <v>38637</v>
      </c>
      <c r="C2190" s="47">
        <v>118.39</v>
      </c>
      <c r="D2190" s="47">
        <v>119.13</v>
      </c>
      <c r="E2190" s="47">
        <v>117.41</v>
      </c>
      <c r="F2190" s="47">
        <v>117.5</v>
      </c>
      <c r="G2190" s="48">
        <v>100510400</v>
      </c>
      <c r="H2190" s="47">
        <v>98.63</v>
      </c>
      <c r="I2190" s="51">
        <f t="shared" si="246"/>
        <v>0.83940425531914886</v>
      </c>
      <c r="J2190" s="51">
        <f t="shared" ca="1" si="247"/>
        <v>1</v>
      </c>
      <c r="K2190" s="47">
        <f t="shared" si="248"/>
        <v>99.38</v>
      </c>
      <c r="L2190" s="47">
        <f t="shared" si="249"/>
        <v>100</v>
      </c>
      <c r="M2190" s="47">
        <f t="shared" si="250"/>
        <v>98.55</v>
      </c>
      <c r="N2190" s="47">
        <f t="shared" si="251"/>
        <v>98.63</v>
      </c>
      <c r="O2190" s="48">
        <f t="shared" ca="1" si="252"/>
        <v>100510400</v>
      </c>
    </row>
    <row r="2191" spans="1:15" x14ac:dyDescent="0.25">
      <c r="A2191">
        <v>2176</v>
      </c>
      <c r="B2191" s="85">
        <v>38636</v>
      </c>
      <c r="C2191" s="47">
        <v>118.99</v>
      </c>
      <c r="D2191" s="47">
        <v>119.39</v>
      </c>
      <c r="E2191" s="47">
        <v>118.32</v>
      </c>
      <c r="F2191" s="47">
        <v>118.43</v>
      </c>
      <c r="G2191" s="48">
        <v>75629800</v>
      </c>
      <c r="H2191" s="47">
        <v>99.41</v>
      </c>
      <c r="I2191" s="51">
        <f t="shared" si="246"/>
        <v>0.8393988009794815</v>
      </c>
      <c r="J2191" s="51">
        <f t="shared" ca="1" si="247"/>
        <v>1</v>
      </c>
      <c r="K2191" s="47">
        <f t="shared" si="248"/>
        <v>99.88</v>
      </c>
      <c r="L2191" s="47">
        <f t="shared" si="249"/>
        <v>100.22</v>
      </c>
      <c r="M2191" s="47">
        <f t="shared" si="250"/>
        <v>99.32</v>
      </c>
      <c r="N2191" s="47">
        <f t="shared" si="251"/>
        <v>99.41</v>
      </c>
      <c r="O2191" s="48">
        <f t="shared" ca="1" si="252"/>
        <v>75629800</v>
      </c>
    </row>
    <row r="2192" spans="1:15" x14ac:dyDescent="0.25">
      <c r="A2192">
        <v>2177</v>
      </c>
      <c r="B2192" s="85">
        <v>38635</v>
      </c>
      <c r="C2192" s="47">
        <v>119.68</v>
      </c>
      <c r="D2192" s="47">
        <v>119.71</v>
      </c>
      <c r="E2192" s="47">
        <v>118.3</v>
      </c>
      <c r="F2192" s="47">
        <v>118.6</v>
      </c>
      <c r="G2192" s="48">
        <v>52677000</v>
      </c>
      <c r="H2192" s="47">
        <v>99.55</v>
      </c>
      <c r="I2192" s="51">
        <f t="shared" si="246"/>
        <v>0.83937605396290049</v>
      </c>
      <c r="J2192" s="51">
        <f t="shared" ca="1" si="247"/>
        <v>1</v>
      </c>
      <c r="K2192" s="47">
        <f t="shared" si="248"/>
        <v>100.46</v>
      </c>
      <c r="L2192" s="47">
        <f t="shared" si="249"/>
        <v>100.48</v>
      </c>
      <c r="M2192" s="47">
        <f t="shared" si="250"/>
        <v>99.3</v>
      </c>
      <c r="N2192" s="47">
        <f t="shared" si="251"/>
        <v>99.55</v>
      </c>
      <c r="O2192" s="48">
        <f t="shared" ca="1" si="252"/>
        <v>52677000</v>
      </c>
    </row>
    <row r="2193" spans="1:15" x14ac:dyDescent="0.25">
      <c r="A2193">
        <v>2178</v>
      </c>
      <c r="B2193" s="85">
        <v>38632</v>
      </c>
      <c r="C2193" s="47">
        <v>119.7</v>
      </c>
      <c r="D2193" s="47">
        <v>120.05</v>
      </c>
      <c r="E2193" s="47">
        <v>119.13</v>
      </c>
      <c r="F2193" s="47">
        <v>119.61</v>
      </c>
      <c r="G2193" s="48">
        <v>75661400</v>
      </c>
      <c r="H2193" s="47">
        <v>100.4</v>
      </c>
      <c r="I2193" s="51">
        <f t="shared" ref="I2193:I2256" si="253">H2193/F2193</f>
        <v>0.83939469943984624</v>
      </c>
      <c r="J2193" s="51">
        <f t="shared" ref="J2193:J2256" ca="1" si="254">INDEX(OFFSET($T$15,0,0,$S$13+1,1),MATCH(B2193,OFFSET($Q$15,0,0,$S$13+1,1),-1))</f>
        <v>1</v>
      </c>
      <c r="K2193" s="47">
        <f t="shared" ref="K2193:K2256" si="255">ROUND($I2193*C2193,2)</f>
        <v>100.48</v>
      </c>
      <c r="L2193" s="47">
        <f t="shared" ref="L2193:L2256" si="256">ROUND($I2193*D2193,2)</f>
        <v>100.77</v>
      </c>
      <c r="M2193" s="47">
        <f t="shared" ref="M2193:M2256" si="257">ROUND($I2193*E2193,2)</f>
        <v>100</v>
      </c>
      <c r="N2193" s="47">
        <f t="shared" ref="N2193:N2256" si="258">ROUND($I2193*F2193,2)</f>
        <v>100.4</v>
      </c>
      <c r="O2193" s="48">
        <f t="shared" ref="O2193:O2256" ca="1" si="259">G2193*J2193</f>
        <v>75661400</v>
      </c>
    </row>
    <row r="2194" spans="1:15" x14ac:dyDescent="0.25">
      <c r="A2194">
        <v>2179</v>
      </c>
      <c r="B2194" s="85">
        <v>38631</v>
      </c>
      <c r="C2194" s="47">
        <v>119.78</v>
      </c>
      <c r="D2194" s="47">
        <v>120.26</v>
      </c>
      <c r="E2194" s="47">
        <v>118.17</v>
      </c>
      <c r="F2194" s="47">
        <v>119.2</v>
      </c>
      <c r="G2194" s="48">
        <v>140941800</v>
      </c>
      <c r="H2194" s="47">
        <v>100.05</v>
      </c>
      <c r="I2194" s="51">
        <f t="shared" si="253"/>
        <v>0.83934563758389258</v>
      </c>
      <c r="J2194" s="51">
        <f t="shared" ca="1" si="254"/>
        <v>1</v>
      </c>
      <c r="K2194" s="47">
        <f t="shared" si="255"/>
        <v>100.54</v>
      </c>
      <c r="L2194" s="47">
        <f t="shared" si="256"/>
        <v>100.94</v>
      </c>
      <c r="M2194" s="47">
        <f t="shared" si="257"/>
        <v>99.19</v>
      </c>
      <c r="N2194" s="47">
        <f t="shared" si="258"/>
        <v>100.05</v>
      </c>
      <c r="O2194" s="48">
        <f t="shared" ca="1" si="259"/>
        <v>140941800</v>
      </c>
    </row>
    <row r="2195" spans="1:15" x14ac:dyDescent="0.25">
      <c r="A2195">
        <v>2180</v>
      </c>
      <c r="B2195" s="85">
        <v>38630</v>
      </c>
      <c r="C2195" s="47">
        <v>121.25</v>
      </c>
      <c r="D2195" s="47">
        <v>121.31</v>
      </c>
      <c r="E2195" s="47">
        <v>119.57</v>
      </c>
      <c r="F2195" s="47">
        <v>119.63</v>
      </c>
      <c r="G2195" s="48">
        <v>106052100</v>
      </c>
      <c r="H2195" s="47">
        <v>100.41</v>
      </c>
      <c r="I2195" s="51">
        <f t="shared" si="253"/>
        <v>0.83933795870601025</v>
      </c>
      <c r="J2195" s="51">
        <f t="shared" ca="1" si="254"/>
        <v>1</v>
      </c>
      <c r="K2195" s="47">
        <f t="shared" si="255"/>
        <v>101.77</v>
      </c>
      <c r="L2195" s="47">
        <f t="shared" si="256"/>
        <v>101.82</v>
      </c>
      <c r="M2195" s="47">
        <f t="shared" si="257"/>
        <v>100.36</v>
      </c>
      <c r="N2195" s="47">
        <f t="shared" si="258"/>
        <v>100.41</v>
      </c>
      <c r="O2195" s="48">
        <f t="shared" ca="1" si="259"/>
        <v>106052100</v>
      </c>
    </row>
    <row r="2196" spans="1:15" x14ac:dyDescent="0.25">
      <c r="A2196">
        <v>2181</v>
      </c>
      <c r="B2196" s="85">
        <v>38629</v>
      </c>
      <c r="C2196" s="47">
        <v>122.79</v>
      </c>
      <c r="D2196" s="47">
        <v>123.03</v>
      </c>
      <c r="E2196" s="47">
        <v>121.16</v>
      </c>
      <c r="F2196" s="47">
        <v>121.22</v>
      </c>
      <c r="G2196" s="48">
        <v>60776300</v>
      </c>
      <c r="H2196" s="47">
        <v>101.75</v>
      </c>
      <c r="I2196" s="51">
        <f t="shared" si="253"/>
        <v>0.83938294010889292</v>
      </c>
      <c r="J2196" s="51">
        <f t="shared" ca="1" si="254"/>
        <v>1</v>
      </c>
      <c r="K2196" s="47">
        <f t="shared" si="255"/>
        <v>103.07</v>
      </c>
      <c r="L2196" s="47">
        <f t="shared" si="256"/>
        <v>103.27</v>
      </c>
      <c r="M2196" s="47">
        <f t="shared" si="257"/>
        <v>101.7</v>
      </c>
      <c r="N2196" s="47">
        <f t="shared" si="258"/>
        <v>101.75</v>
      </c>
      <c r="O2196" s="48">
        <f t="shared" ca="1" si="259"/>
        <v>60776300</v>
      </c>
    </row>
    <row r="2197" spans="1:15" x14ac:dyDescent="0.25">
      <c r="A2197">
        <v>2182</v>
      </c>
      <c r="B2197" s="85">
        <v>38628</v>
      </c>
      <c r="C2197" s="47">
        <v>122.96</v>
      </c>
      <c r="D2197" s="47">
        <v>123.34</v>
      </c>
      <c r="E2197" s="47">
        <v>122.45</v>
      </c>
      <c r="F2197" s="47">
        <v>122.6</v>
      </c>
      <c r="G2197" s="48">
        <v>50994800</v>
      </c>
      <c r="H2197" s="47">
        <v>102.91</v>
      </c>
      <c r="I2197" s="51">
        <f t="shared" si="253"/>
        <v>0.83939641109298535</v>
      </c>
      <c r="J2197" s="51">
        <f t="shared" ca="1" si="254"/>
        <v>1</v>
      </c>
      <c r="K2197" s="47">
        <f t="shared" si="255"/>
        <v>103.21</v>
      </c>
      <c r="L2197" s="47">
        <f t="shared" si="256"/>
        <v>103.53</v>
      </c>
      <c r="M2197" s="47">
        <f t="shared" si="257"/>
        <v>102.78</v>
      </c>
      <c r="N2197" s="47">
        <f t="shared" si="258"/>
        <v>102.91</v>
      </c>
      <c r="O2197" s="48">
        <f t="shared" ca="1" si="259"/>
        <v>50994800</v>
      </c>
    </row>
    <row r="2198" spans="1:15" x14ac:dyDescent="0.25">
      <c r="A2198">
        <v>2183</v>
      </c>
      <c r="B2198" s="85">
        <v>38625</v>
      </c>
      <c r="C2198" s="47">
        <v>122.62</v>
      </c>
      <c r="D2198" s="47">
        <v>123.04</v>
      </c>
      <c r="E2198" s="47">
        <v>121.74</v>
      </c>
      <c r="F2198" s="47">
        <v>123.04</v>
      </c>
      <c r="G2198" s="48">
        <v>47824200</v>
      </c>
      <c r="H2198" s="47">
        <v>103.28</v>
      </c>
      <c r="I2198" s="51">
        <f t="shared" si="253"/>
        <v>0.83940182054616386</v>
      </c>
      <c r="J2198" s="51">
        <f t="shared" ca="1" si="254"/>
        <v>1</v>
      </c>
      <c r="K2198" s="47">
        <f t="shared" si="255"/>
        <v>102.93</v>
      </c>
      <c r="L2198" s="47">
        <f t="shared" si="256"/>
        <v>103.28</v>
      </c>
      <c r="M2198" s="47">
        <f t="shared" si="257"/>
        <v>102.19</v>
      </c>
      <c r="N2198" s="47">
        <f t="shared" si="258"/>
        <v>103.28</v>
      </c>
      <c r="O2198" s="48">
        <f t="shared" ca="1" si="259"/>
        <v>47824200</v>
      </c>
    </row>
    <row r="2199" spans="1:15" x14ac:dyDescent="0.25">
      <c r="A2199">
        <v>2184</v>
      </c>
      <c r="B2199" s="85">
        <v>38624</v>
      </c>
      <c r="C2199" s="47">
        <v>121.55</v>
      </c>
      <c r="D2199" s="47">
        <v>122.86</v>
      </c>
      <c r="E2199" s="47">
        <v>121.08</v>
      </c>
      <c r="F2199" s="47">
        <v>122.66</v>
      </c>
      <c r="G2199" s="48">
        <v>66607700</v>
      </c>
      <c r="H2199" s="47">
        <v>102.96</v>
      </c>
      <c r="I2199" s="51">
        <f t="shared" si="253"/>
        <v>0.83939344529593996</v>
      </c>
      <c r="J2199" s="51">
        <f t="shared" ca="1" si="254"/>
        <v>1</v>
      </c>
      <c r="K2199" s="47">
        <f t="shared" si="255"/>
        <v>102.03</v>
      </c>
      <c r="L2199" s="47">
        <f t="shared" si="256"/>
        <v>103.13</v>
      </c>
      <c r="M2199" s="47">
        <f t="shared" si="257"/>
        <v>101.63</v>
      </c>
      <c r="N2199" s="47">
        <f t="shared" si="258"/>
        <v>102.96</v>
      </c>
      <c r="O2199" s="48">
        <f t="shared" ca="1" si="259"/>
        <v>66607700</v>
      </c>
    </row>
    <row r="2200" spans="1:15" x14ac:dyDescent="0.25">
      <c r="A2200">
        <v>2185</v>
      </c>
      <c r="B2200" s="85">
        <v>38623</v>
      </c>
      <c r="C2200" s="47">
        <v>121.93</v>
      </c>
      <c r="D2200" s="47">
        <v>122.12</v>
      </c>
      <c r="E2200" s="47">
        <v>121.2</v>
      </c>
      <c r="F2200" s="47">
        <v>121.67</v>
      </c>
      <c r="G2200" s="48">
        <v>58620500</v>
      </c>
      <c r="H2200" s="47">
        <v>102.13</v>
      </c>
      <c r="I2200" s="51">
        <f t="shared" si="253"/>
        <v>0.83940166022848683</v>
      </c>
      <c r="J2200" s="51">
        <f t="shared" ca="1" si="254"/>
        <v>1</v>
      </c>
      <c r="K2200" s="47">
        <f t="shared" si="255"/>
        <v>102.35</v>
      </c>
      <c r="L2200" s="47">
        <f t="shared" si="256"/>
        <v>102.51</v>
      </c>
      <c r="M2200" s="47">
        <f t="shared" si="257"/>
        <v>101.74</v>
      </c>
      <c r="N2200" s="47">
        <f t="shared" si="258"/>
        <v>102.13</v>
      </c>
      <c r="O2200" s="48">
        <f t="shared" ca="1" si="259"/>
        <v>58620500</v>
      </c>
    </row>
    <row r="2201" spans="1:15" x14ac:dyDescent="0.25">
      <c r="A2201">
        <v>2186</v>
      </c>
      <c r="B2201" s="85">
        <v>38622</v>
      </c>
      <c r="C2201" s="47">
        <v>121.52</v>
      </c>
      <c r="D2201" s="47">
        <v>121.99</v>
      </c>
      <c r="E2201" s="47">
        <v>121.02</v>
      </c>
      <c r="F2201" s="47">
        <v>121.55</v>
      </c>
      <c r="G2201" s="48">
        <v>66150800</v>
      </c>
      <c r="H2201" s="47">
        <v>102.03</v>
      </c>
      <c r="I2201" s="51">
        <f t="shared" si="253"/>
        <v>0.83940765117235705</v>
      </c>
      <c r="J2201" s="51">
        <f t="shared" ca="1" si="254"/>
        <v>1</v>
      </c>
      <c r="K2201" s="47">
        <f t="shared" si="255"/>
        <v>102</v>
      </c>
      <c r="L2201" s="47">
        <f t="shared" si="256"/>
        <v>102.4</v>
      </c>
      <c r="M2201" s="47">
        <f t="shared" si="257"/>
        <v>101.59</v>
      </c>
      <c r="N2201" s="47">
        <f t="shared" si="258"/>
        <v>102.03</v>
      </c>
      <c r="O2201" s="48">
        <f t="shared" ca="1" si="259"/>
        <v>66150800</v>
      </c>
    </row>
    <row r="2202" spans="1:15" x14ac:dyDescent="0.25">
      <c r="A2202">
        <v>2187</v>
      </c>
      <c r="B2202" s="85">
        <v>38621</v>
      </c>
      <c r="C2202" s="47">
        <v>122.02</v>
      </c>
      <c r="D2202" s="47">
        <v>122.24</v>
      </c>
      <c r="E2202" s="47">
        <v>121.08</v>
      </c>
      <c r="F2202" s="47">
        <v>121.58</v>
      </c>
      <c r="G2202" s="48">
        <v>70415400</v>
      </c>
      <c r="H2202" s="47">
        <v>102.05</v>
      </c>
      <c r="I2202" s="51">
        <f t="shared" si="253"/>
        <v>0.83936502714262218</v>
      </c>
      <c r="J2202" s="51">
        <f t="shared" ca="1" si="254"/>
        <v>1</v>
      </c>
      <c r="K2202" s="47">
        <f t="shared" si="255"/>
        <v>102.42</v>
      </c>
      <c r="L2202" s="47">
        <f t="shared" si="256"/>
        <v>102.6</v>
      </c>
      <c r="M2202" s="47">
        <f t="shared" si="257"/>
        <v>101.63</v>
      </c>
      <c r="N2202" s="47">
        <f t="shared" si="258"/>
        <v>102.05</v>
      </c>
      <c r="O2202" s="48">
        <f t="shared" ca="1" si="259"/>
        <v>70415400</v>
      </c>
    </row>
    <row r="2203" spans="1:15" x14ac:dyDescent="0.25">
      <c r="A2203">
        <v>2188</v>
      </c>
      <c r="B2203" s="85">
        <v>38618</v>
      </c>
      <c r="C2203" s="47">
        <v>121.24</v>
      </c>
      <c r="D2203" s="47">
        <v>121.89</v>
      </c>
      <c r="E2203" s="47">
        <v>120.9</v>
      </c>
      <c r="F2203" s="47">
        <v>121.44</v>
      </c>
      <c r="G2203" s="48">
        <v>59368100</v>
      </c>
      <c r="H2203" s="47">
        <v>101.93</v>
      </c>
      <c r="I2203" s="51">
        <f t="shared" si="253"/>
        <v>0.83934453227931494</v>
      </c>
      <c r="J2203" s="51">
        <f t="shared" ca="1" si="254"/>
        <v>1</v>
      </c>
      <c r="K2203" s="47">
        <f t="shared" si="255"/>
        <v>101.76</v>
      </c>
      <c r="L2203" s="47">
        <f t="shared" si="256"/>
        <v>102.31</v>
      </c>
      <c r="M2203" s="47">
        <f t="shared" si="257"/>
        <v>101.48</v>
      </c>
      <c r="N2203" s="47">
        <f t="shared" si="258"/>
        <v>101.93</v>
      </c>
      <c r="O2203" s="48">
        <f t="shared" ca="1" si="259"/>
        <v>59368100</v>
      </c>
    </row>
    <row r="2204" spans="1:15" x14ac:dyDescent="0.25">
      <c r="A2204">
        <v>2189</v>
      </c>
      <c r="B2204" s="85">
        <v>38617</v>
      </c>
      <c r="C2204" s="47">
        <v>120.95</v>
      </c>
      <c r="D2204" s="47">
        <v>121.66</v>
      </c>
      <c r="E2204" s="47">
        <v>120.44</v>
      </c>
      <c r="F2204" s="47">
        <v>121.34</v>
      </c>
      <c r="G2204" s="48">
        <v>84597200</v>
      </c>
      <c r="H2204" s="47">
        <v>101.85</v>
      </c>
      <c r="I2204" s="51">
        <f t="shared" si="253"/>
        <v>0.83937695731003781</v>
      </c>
      <c r="J2204" s="51">
        <f t="shared" ca="1" si="254"/>
        <v>1</v>
      </c>
      <c r="K2204" s="47">
        <f t="shared" si="255"/>
        <v>101.52</v>
      </c>
      <c r="L2204" s="47">
        <f t="shared" si="256"/>
        <v>102.12</v>
      </c>
      <c r="M2204" s="47">
        <f t="shared" si="257"/>
        <v>101.09</v>
      </c>
      <c r="N2204" s="47">
        <f t="shared" si="258"/>
        <v>101.85</v>
      </c>
      <c r="O2204" s="48">
        <f t="shared" ca="1" si="259"/>
        <v>84597200</v>
      </c>
    </row>
    <row r="2205" spans="1:15" x14ac:dyDescent="0.25">
      <c r="A2205">
        <v>2190</v>
      </c>
      <c r="B2205" s="85">
        <v>38616</v>
      </c>
      <c r="C2205" s="47">
        <v>121.79</v>
      </c>
      <c r="D2205" s="47">
        <v>121.87</v>
      </c>
      <c r="E2205" s="47">
        <v>120.78</v>
      </c>
      <c r="F2205" s="47">
        <v>120.91</v>
      </c>
      <c r="G2205" s="48">
        <v>94469100</v>
      </c>
      <c r="H2205" s="47">
        <v>101.49</v>
      </c>
      <c r="I2205" s="51">
        <f t="shared" si="253"/>
        <v>0.83938466628070463</v>
      </c>
      <c r="J2205" s="51">
        <f t="shared" ca="1" si="254"/>
        <v>1</v>
      </c>
      <c r="K2205" s="47">
        <f t="shared" si="255"/>
        <v>102.23</v>
      </c>
      <c r="L2205" s="47">
        <f t="shared" si="256"/>
        <v>102.3</v>
      </c>
      <c r="M2205" s="47">
        <f t="shared" si="257"/>
        <v>101.38</v>
      </c>
      <c r="N2205" s="47">
        <f t="shared" si="258"/>
        <v>101.49</v>
      </c>
      <c r="O2205" s="48">
        <f t="shared" ca="1" si="259"/>
        <v>94469100</v>
      </c>
    </row>
    <row r="2206" spans="1:15" x14ac:dyDescent="0.25">
      <c r="A2206">
        <v>2191</v>
      </c>
      <c r="B2206" s="85">
        <v>38615</v>
      </c>
      <c r="C2206" s="47">
        <v>123.2</v>
      </c>
      <c r="D2206" s="47">
        <v>123.61</v>
      </c>
      <c r="E2206" s="47">
        <v>121.87</v>
      </c>
      <c r="F2206" s="47">
        <v>122.05</v>
      </c>
      <c r="G2206" s="48">
        <v>84480300</v>
      </c>
      <c r="H2206" s="47">
        <v>102.45</v>
      </c>
      <c r="I2206" s="51">
        <f t="shared" si="253"/>
        <v>0.8394100778369521</v>
      </c>
      <c r="J2206" s="51">
        <f t="shared" ca="1" si="254"/>
        <v>1</v>
      </c>
      <c r="K2206" s="47">
        <f t="shared" si="255"/>
        <v>103.42</v>
      </c>
      <c r="L2206" s="47">
        <f t="shared" si="256"/>
        <v>103.76</v>
      </c>
      <c r="M2206" s="47">
        <f t="shared" si="257"/>
        <v>102.3</v>
      </c>
      <c r="N2206" s="47">
        <f t="shared" si="258"/>
        <v>102.45</v>
      </c>
      <c r="O2206" s="48">
        <f t="shared" ca="1" si="259"/>
        <v>84480300</v>
      </c>
    </row>
    <row r="2207" spans="1:15" x14ac:dyDescent="0.25">
      <c r="A2207">
        <v>2192</v>
      </c>
      <c r="B2207" s="85">
        <v>38614</v>
      </c>
      <c r="C2207" s="47">
        <v>123.47</v>
      </c>
      <c r="D2207" s="47">
        <v>123.55</v>
      </c>
      <c r="E2207" s="47">
        <v>122.64</v>
      </c>
      <c r="F2207" s="47">
        <v>123.09</v>
      </c>
      <c r="G2207" s="48">
        <v>53355300</v>
      </c>
      <c r="H2207" s="47">
        <v>103.32</v>
      </c>
      <c r="I2207" s="51">
        <f t="shared" si="253"/>
        <v>0.83938581525712885</v>
      </c>
      <c r="J2207" s="51">
        <f t="shared" ca="1" si="254"/>
        <v>1</v>
      </c>
      <c r="K2207" s="47">
        <f t="shared" si="255"/>
        <v>103.64</v>
      </c>
      <c r="L2207" s="47">
        <f t="shared" si="256"/>
        <v>103.71</v>
      </c>
      <c r="M2207" s="47">
        <f t="shared" si="257"/>
        <v>102.94</v>
      </c>
      <c r="N2207" s="47">
        <f t="shared" si="258"/>
        <v>103.32</v>
      </c>
      <c r="O2207" s="48">
        <f t="shared" ca="1" si="259"/>
        <v>53355300</v>
      </c>
    </row>
    <row r="2208" spans="1:15" x14ac:dyDescent="0.25">
      <c r="A2208">
        <v>2193</v>
      </c>
      <c r="B2208" s="85">
        <v>38611</v>
      </c>
      <c r="C2208" s="47">
        <v>123.3</v>
      </c>
      <c r="D2208" s="47">
        <v>123.74</v>
      </c>
      <c r="E2208" s="47">
        <v>122.87</v>
      </c>
      <c r="F2208" s="47">
        <v>123.5</v>
      </c>
      <c r="G2208" s="48">
        <v>75424100</v>
      </c>
      <c r="H2208" s="47">
        <v>103.66</v>
      </c>
      <c r="I2208" s="51">
        <f t="shared" si="253"/>
        <v>0.8393522267206478</v>
      </c>
      <c r="J2208" s="51">
        <f t="shared" ca="1" si="254"/>
        <v>1</v>
      </c>
      <c r="K2208" s="47">
        <f t="shared" si="255"/>
        <v>103.49</v>
      </c>
      <c r="L2208" s="47">
        <f t="shared" si="256"/>
        <v>103.86</v>
      </c>
      <c r="M2208" s="47">
        <f t="shared" si="257"/>
        <v>103.13</v>
      </c>
      <c r="N2208" s="47">
        <f t="shared" si="258"/>
        <v>103.66</v>
      </c>
      <c r="O2208" s="48">
        <f t="shared" ca="1" si="259"/>
        <v>75424100</v>
      </c>
    </row>
    <row r="2209" spans="1:15" x14ac:dyDescent="0.25">
      <c r="A2209">
        <v>2194</v>
      </c>
      <c r="B2209" s="85">
        <v>38610</v>
      </c>
      <c r="C2209" s="47">
        <v>123.59</v>
      </c>
      <c r="D2209" s="47">
        <v>123.65</v>
      </c>
      <c r="E2209" s="47">
        <v>122.9</v>
      </c>
      <c r="F2209" s="47">
        <v>123.15</v>
      </c>
      <c r="G2209" s="48">
        <v>73156900</v>
      </c>
      <c r="H2209" s="47">
        <v>102.93</v>
      </c>
      <c r="I2209" s="51">
        <f t="shared" si="253"/>
        <v>0.83580998781973204</v>
      </c>
      <c r="J2209" s="51">
        <f t="shared" ca="1" si="254"/>
        <v>1</v>
      </c>
      <c r="K2209" s="47">
        <f t="shared" si="255"/>
        <v>103.3</v>
      </c>
      <c r="L2209" s="47">
        <f t="shared" si="256"/>
        <v>103.35</v>
      </c>
      <c r="M2209" s="47">
        <f t="shared" si="257"/>
        <v>102.72</v>
      </c>
      <c r="N2209" s="47">
        <f t="shared" si="258"/>
        <v>102.93</v>
      </c>
      <c r="O2209" s="48">
        <f t="shared" ca="1" si="259"/>
        <v>73156900</v>
      </c>
    </row>
    <row r="2210" spans="1:15" x14ac:dyDescent="0.25">
      <c r="A2210">
        <v>2195</v>
      </c>
      <c r="B2210" s="85">
        <v>38609</v>
      </c>
      <c r="C2210" s="47">
        <v>123.74</v>
      </c>
      <c r="D2210" s="47">
        <v>123.92</v>
      </c>
      <c r="E2210" s="47">
        <v>123.02</v>
      </c>
      <c r="F2210" s="47">
        <v>123.21</v>
      </c>
      <c r="G2210" s="48">
        <v>57694600</v>
      </c>
      <c r="H2210" s="47">
        <v>102.98</v>
      </c>
      <c r="I2210" s="51">
        <f t="shared" si="253"/>
        <v>0.83580878175472773</v>
      </c>
      <c r="J2210" s="51">
        <f t="shared" ca="1" si="254"/>
        <v>1</v>
      </c>
      <c r="K2210" s="47">
        <f t="shared" si="255"/>
        <v>103.42</v>
      </c>
      <c r="L2210" s="47">
        <f t="shared" si="256"/>
        <v>103.57</v>
      </c>
      <c r="M2210" s="47">
        <f t="shared" si="257"/>
        <v>102.82</v>
      </c>
      <c r="N2210" s="47">
        <f t="shared" si="258"/>
        <v>102.98</v>
      </c>
      <c r="O2210" s="48">
        <f t="shared" ca="1" si="259"/>
        <v>57694600</v>
      </c>
    </row>
    <row r="2211" spans="1:15" x14ac:dyDescent="0.25">
      <c r="A2211">
        <v>2196</v>
      </c>
      <c r="B2211" s="85">
        <v>38608</v>
      </c>
      <c r="C2211" s="47">
        <v>124.13</v>
      </c>
      <c r="D2211" s="47">
        <v>124.42</v>
      </c>
      <c r="E2211" s="47">
        <v>123.52</v>
      </c>
      <c r="F2211" s="47">
        <v>123.66</v>
      </c>
      <c r="G2211" s="48">
        <v>58427500</v>
      </c>
      <c r="H2211" s="47">
        <v>103.36</v>
      </c>
      <c r="I2211" s="51">
        <f t="shared" si="253"/>
        <v>0.83584020701924633</v>
      </c>
      <c r="J2211" s="51">
        <f t="shared" ca="1" si="254"/>
        <v>1</v>
      </c>
      <c r="K2211" s="47">
        <f t="shared" si="255"/>
        <v>103.75</v>
      </c>
      <c r="L2211" s="47">
        <f t="shared" si="256"/>
        <v>104</v>
      </c>
      <c r="M2211" s="47">
        <f t="shared" si="257"/>
        <v>103.24</v>
      </c>
      <c r="N2211" s="47">
        <f t="shared" si="258"/>
        <v>103.36</v>
      </c>
      <c r="O2211" s="48">
        <f t="shared" ca="1" si="259"/>
        <v>58427500</v>
      </c>
    </row>
    <row r="2212" spans="1:15" x14ac:dyDescent="0.25">
      <c r="A2212">
        <v>2197</v>
      </c>
      <c r="B2212" s="85">
        <v>38607</v>
      </c>
      <c r="C2212" s="47">
        <v>124.45</v>
      </c>
      <c r="D2212" s="47">
        <v>124.67</v>
      </c>
      <c r="E2212" s="47">
        <v>124.27</v>
      </c>
      <c r="F2212" s="47">
        <v>124.35</v>
      </c>
      <c r="G2212" s="48">
        <v>33017600</v>
      </c>
      <c r="H2212" s="47">
        <v>103.93</v>
      </c>
      <c r="I2212" s="51">
        <f t="shared" si="253"/>
        <v>0.83578608765581031</v>
      </c>
      <c r="J2212" s="51">
        <f t="shared" ca="1" si="254"/>
        <v>1</v>
      </c>
      <c r="K2212" s="47">
        <f t="shared" si="255"/>
        <v>104.01</v>
      </c>
      <c r="L2212" s="47">
        <f t="shared" si="256"/>
        <v>104.2</v>
      </c>
      <c r="M2212" s="47">
        <f t="shared" si="257"/>
        <v>103.86</v>
      </c>
      <c r="N2212" s="47">
        <f t="shared" si="258"/>
        <v>103.93</v>
      </c>
      <c r="O2212" s="48">
        <f t="shared" ca="1" si="259"/>
        <v>33017600</v>
      </c>
    </row>
    <row r="2213" spans="1:15" x14ac:dyDescent="0.25">
      <c r="A2213">
        <v>2198</v>
      </c>
      <c r="B2213" s="85">
        <v>38604</v>
      </c>
      <c r="C2213" s="47">
        <v>123.83</v>
      </c>
      <c r="D2213" s="47">
        <v>124.74</v>
      </c>
      <c r="E2213" s="47">
        <v>123.8</v>
      </c>
      <c r="F2213" s="47">
        <v>124.6</v>
      </c>
      <c r="G2213" s="48">
        <v>43093900</v>
      </c>
      <c r="H2213" s="47">
        <v>104.14</v>
      </c>
      <c r="I2213" s="51">
        <f t="shared" si="253"/>
        <v>0.83579454253611563</v>
      </c>
      <c r="J2213" s="51">
        <f t="shared" ca="1" si="254"/>
        <v>1</v>
      </c>
      <c r="K2213" s="47">
        <f t="shared" si="255"/>
        <v>103.5</v>
      </c>
      <c r="L2213" s="47">
        <f t="shared" si="256"/>
        <v>104.26</v>
      </c>
      <c r="M2213" s="47">
        <f t="shared" si="257"/>
        <v>103.47</v>
      </c>
      <c r="N2213" s="47">
        <f t="shared" si="258"/>
        <v>104.14</v>
      </c>
      <c r="O2213" s="48">
        <f t="shared" ca="1" si="259"/>
        <v>43093900</v>
      </c>
    </row>
    <row r="2214" spans="1:15" x14ac:dyDescent="0.25">
      <c r="A2214">
        <v>2199</v>
      </c>
      <c r="B2214" s="85">
        <v>38603</v>
      </c>
      <c r="C2214" s="47">
        <v>123.66</v>
      </c>
      <c r="D2214" s="47">
        <v>124</v>
      </c>
      <c r="E2214" s="47">
        <v>123.31</v>
      </c>
      <c r="F2214" s="47">
        <v>123.5</v>
      </c>
      <c r="G2214" s="48">
        <v>39068700</v>
      </c>
      <c r="H2214" s="47">
        <v>103.22</v>
      </c>
      <c r="I2214" s="51">
        <f t="shared" si="253"/>
        <v>0.83578947368421053</v>
      </c>
      <c r="J2214" s="51">
        <f t="shared" ca="1" si="254"/>
        <v>1</v>
      </c>
      <c r="K2214" s="47">
        <f t="shared" si="255"/>
        <v>103.35</v>
      </c>
      <c r="L2214" s="47">
        <f t="shared" si="256"/>
        <v>103.64</v>
      </c>
      <c r="M2214" s="47">
        <f t="shared" si="257"/>
        <v>103.06</v>
      </c>
      <c r="N2214" s="47">
        <f t="shared" si="258"/>
        <v>103.22</v>
      </c>
      <c r="O2214" s="48">
        <f t="shared" ca="1" si="259"/>
        <v>39068700</v>
      </c>
    </row>
    <row r="2215" spans="1:15" x14ac:dyDescent="0.25">
      <c r="A2215">
        <v>2200</v>
      </c>
      <c r="B2215" s="85">
        <v>38602</v>
      </c>
      <c r="C2215" s="47">
        <v>123.63</v>
      </c>
      <c r="D2215" s="47">
        <v>124.13</v>
      </c>
      <c r="E2215" s="47">
        <v>123.46</v>
      </c>
      <c r="F2215" s="47">
        <v>123.91</v>
      </c>
      <c r="G2215" s="48">
        <v>41749700</v>
      </c>
      <c r="H2215" s="47">
        <v>103.57</v>
      </c>
      <c r="I2215" s="51">
        <f t="shared" si="253"/>
        <v>0.83584859979017023</v>
      </c>
      <c r="J2215" s="51">
        <f t="shared" ca="1" si="254"/>
        <v>1</v>
      </c>
      <c r="K2215" s="47">
        <f t="shared" si="255"/>
        <v>103.34</v>
      </c>
      <c r="L2215" s="47">
        <f t="shared" si="256"/>
        <v>103.75</v>
      </c>
      <c r="M2215" s="47">
        <f t="shared" si="257"/>
        <v>103.19</v>
      </c>
      <c r="N2215" s="47">
        <f t="shared" si="258"/>
        <v>103.57</v>
      </c>
      <c r="O2215" s="48">
        <f t="shared" ca="1" si="259"/>
        <v>41749700</v>
      </c>
    </row>
    <row r="2216" spans="1:15" x14ac:dyDescent="0.25">
      <c r="A2216">
        <v>2201</v>
      </c>
      <c r="B2216" s="85">
        <v>38601</v>
      </c>
      <c r="C2216" s="47">
        <v>122.66</v>
      </c>
      <c r="D2216" s="47">
        <v>123.8</v>
      </c>
      <c r="E2216" s="47">
        <v>122.65</v>
      </c>
      <c r="F2216" s="47">
        <v>123.7</v>
      </c>
      <c r="G2216" s="48">
        <v>57251300</v>
      </c>
      <c r="H2216" s="47">
        <v>103.39</v>
      </c>
      <c r="I2216" s="51">
        <f t="shared" si="253"/>
        <v>0.83581244947453515</v>
      </c>
      <c r="J2216" s="51">
        <f t="shared" ca="1" si="254"/>
        <v>1</v>
      </c>
      <c r="K2216" s="47">
        <f t="shared" si="255"/>
        <v>102.52</v>
      </c>
      <c r="L2216" s="47">
        <f t="shared" si="256"/>
        <v>103.47</v>
      </c>
      <c r="M2216" s="47">
        <f t="shared" si="257"/>
        <v>102.51</v>
      </c>
      <c r="N2216" s="47">
        <f t="shared" si="258"/>
        <v>103.39</v>
      </c>
      <c r="O2216" s="48">
        <f t="shared" ca="1" si="259"/>
        <v>57251300</v>
      </c>
    </row>
    <row r="2217" spans="1:15" x14ac:dyDescent="0.25">
      <c r="A2217">
        <v>2202</v>
      </c>
      <c r="B2217" s="85">
        <v>38597</v>
      </c>
      <c r="C2217" s="47">
        <v>122.85</v>
      </c>
      <c r="D2217" s="47">
        <v>122.88</v>
      </c>
      <c r="E2217" s="47">
        <v>122.04</v>
      </c>
      <c r="F2217" s="47">
        <v>122.27</v>
      </c>
      <c r="G2217" s="48">
        <v>47653400</v>
      </c>
      <c r="H2217" s="47">
        <v>102.2</v>
      </c>
      <c r="I2217" s="51">
        <f t="shared" si="253"/>
        <v>0.83585507483438293</v>
      </c>
      <c r="J2217" s="51">
        <f t="shared" ca="1" si="254"/>
        <v>1</v>
      </c>
      <c r="K2217" s="47">
        <f t="shared" si="255"/>
        <v>102.68</v>
      </c>
      <c r="L2217" s="47">
        <f t="shared" si="256"/>
        <v>102.71</v>
      </c>
      <c r="M2217" s="47">
        <f t="shared" si="257"/>
        <v>102.01</v>
      </c>
      <c r="N2217" s="47">
        <f t="shared" si="258"/>
        <v>102.2</v>
      </c>
      <c r="O2217" s="48">
        <f t="shared" ca="1" si="259"/>
        <v>47653400</v>
      </c>
    </row>
    <row r="2218" spans="1:15" x14ac:dyDescent="0.25">
      <c r="A2218">
        <v>2203</v>
      </c>
      <c r="B2218" s="85">
        <v>38596</v>
      </c>
      <c r="C2218" s="47">
        <v>122.52</v>
      </c>
      <c r="D2218" s="47">
        <v>123.15</v>
      </c>
      <c r="E2218" s="47">
        <v>121.14</v>
      </c>
      <c r="F2218" s="47">
        <v>122.49</v>
      </c>
      <c r="G2218" s="48">
        <v>74578700</v>
      </c>
      <c r="H2218" s="47">
        <v>102.38</v>
      </c>
      <c r="I2218" s="51">
        <f t="shared" si="253"/>
        <v>0.83582333251694019</v>
      </c>
      <c r="J2218" s="51">
        <f t="shared" ca="1" si="254"/>
        <v>1</v>
      </c>
      <c r="K2218" s="47">
        <f t="shared" si="255"/>
        <v>102.41</v>
      </c>
      <c r="L2218" s="47">
        <f t="shared" si="256"/>
        <v>102.93</v>
      </c>
      <c r="M2218" s="47">
        <f t="shared" si="257"/>
        <v>101.25</v>
      </c>
      <c r="N2218" s="47">
        <f t="shared" si="258"/>
        <v>102.38</v>
      </c>
      <c r="O2218" s="48">
        <f t="shared" ca="1" si="259"/>
        <v>74578700</v>
      </c>
    </row>
    <row r="2219" spans="1:15" x14ac:dyDescent="0.25">
      <c r="A2219">
        <v>2204</v>
      </c>
      <c r="B2219" s="85">
        <v>38595</v>
      </c>
      <c r="C2219" s="47">
        <v>121.19</v>
      </c>
      <c r="D2219" s="47">
        <v>122.66</v>
      </c>
      <c r="E2219" s="47">
        <v>120.74</v>
      </c>
      <c r="F2219" s="47">
        <v>122.58</v>
      </c>
      <c r="G2219" s="48">
        <v>102945200</v>
      </c>
      <c r="H2219" s="47">
        <v>102.45</v>
      </c>
      <c r="I2219" s="51">
        <f t="shared" si="253"/>
        <v>0.83578071463534021</v>
      </c>
      <c r="J2219" s="51">
        <f t="shared" ca="1" si="254"/>
        <v>1</v>
      </c>
      <c r="K2219" s="47">
        <f t="shared" si="255"/>
        <v>101.29</v>
      </c>
      <c r="L2219" s="47">
        <f t="shared" si="256"/>
        <v>102.52</v>
      </c>
      <c r="M2219" s="47">
        <f t="shared" si="257"/>
        <v>100.91</v>
      </c>
      <c r="N2219" s="47">
        <f t="shared" si="258"/>
        <v>102.45</v>
      </c>
      <c r="O2219" s="48">
        <f t="shared" ca="1" si="259"/>
        <v>102945200</v>
      </c>
    </row>
    <row r="2220" spans="1:15" x14ac:dyDescent="0.25">
      <c r="A2220">
        <v>2205</v>
      </c>
      <c r="B2220" s="85">
        <v>38594</v>
      </c>
      <c r="C2220" s="47">
        <v>121.25</v>
      </c>
      <c r="D2220" s="47">
        <v>121.3</v>
      </c>
      <c r="E2220" s="47">
        <v>120.39</v>
      </c>
      <c r="F2220" s="47">
        <v>121.05</v>
      </c>
      <c r="G2220" s="48">
        <v>74160200</v>
      </c>
      <c r="H2220" s="47">
        <v>101.18</v>
      </c>
      <c r="I2220" s="51">
        <f t="shared" si="253"/>
        <v>0.83585295332507237</v>
      </c>
      <c r="J2220" s="51">
        <f t="shared" ca="1" si="254"/>
        <v>1</v>
      </c>
      <c r="K2220" s="47">
        <f t="shared" si="255"/>
        <v>101.35</v>
      </c>
      <c r="L2220" s="47">
        <f t="shared" si="256"/>
        <v>101.39</v>
      </c>
      <c r="M2220" s="47">
        <f t="shared" si="257"/>
        <v>100.63</v>
      </c>
      <c r="N2220" s="47">
        <f t="shared" si="258"/>
        <v>101.18</v>
      </c>
      <c r="O2220" s="48">
        <f t="shared" ca="1" si="259"/>
        <v>74160200</v>
      </c>
    </row>
    <row r="2221" spans="1:15" x14ac:dyDescent="0.25">
      <c r="A2221">
        <v>2206</v>
      </c>
      <c r="B2221" s="85">
        <v>38593</v>
      </c>
      <c r="C2221" s="47">
        <v>120.41</v>
      </c>
      <c r="D2221" s="47">
        <v>121.78</v>
      </c>
      <c r="E2221" s="47">
        <v>120.38</v>
      </c>
      <c r="F2221" s="47">
        <v>121.69</v>
      </c>
      <c r="G2221" s="48">
        <v>56179200</v>
      </c>
      <c r="H2221" s="47">
        <v>101.71</v>
      </c>
      <c r="I2221" s="51">
        <f t="shared" si="253"/>
        <v>0.83581230996795131</v>
      </c>
      <c r="J2221" s="51">
        <f t="shared" ca="1" si="254"/>
        <v>1</v>
      </c>
      <c r="K2221" s="47">
        <f t="shared" si="255"/>
        <v>100.64</v>
      </c>
      <c r="L2221" s="47">
        <f t="shared" si="256"/>
        <v>101.79</v>
      </c>
      <c r="M2221" s="47">
        <f t="shared" si="257"/>
        <v>100.62</v>
      </c>
      <c r="N2221" s="47">
        <f t="shared" si="258"/>
        <v>101.71</v>
      </c>
      <c r="O2221" s="48">
        <f t="shared" ca="1" si="259"/>
        <v>56179200</v>
      </c>
    </row>
    <row r="2222" spans="1:15" x14ac:dyDescent="0.25">
      <c r="A2222">
        <v>2207</v>
      </c>
      <c r="B2222" s="85">
        <v>38590</v>
      </c>
      <c r="C2222" s="47">
        <v>121.48</v>
      </c>
      <c r="D2222" s="47">
        <v>121.49</v>
      </c>
      <c r="E2222" s="47">
        <v>120.68</v>
      </c>
      <c r="F2222" s="47">
        <v>120.76</v>
      </c>
      <c r="G2222" s="48">
        <v>61956800</v>
      </c>
      <c r="H2222" s="47">
        <v>100.93</v>
      </c>
      <c r="I2222" s="51">
        <f t="shared" si="253"/>
        <v>0.83578999668764498</v>
      </c>
      <c r="J2222" s="51">
        <f t="shared" ca="1" si="254"/>
        <v>1</v>
      </c>
      <c r="K2222" s="47">
        <f t="shared" si="255"/>
        <v>101.53</v>
      </c>
      <c r="L2222" s="47">
        <f t="shared" si="256"/>
        <v>101.54</v>
      </c>
      <c r="M2222" s="47">
        <f t="shared" si="257"/>
        <v>100.86</v>
      </c>
      <c r="N2222" s="47">
        <f t="shared" si="258"/>
        <v>100.93</v>
      </c>
      <c r="O2222" s="48">
        <f t="shared" ca="1" si="259"/>
        <v>61956800</v>
      </c>
    </row>
    <row r="2223" spans="1:15" x14ac:dyDescent="0.25">
      <c r="A2223">
        <v>2208</v>
      </c>
      <c r="B2223" s="85">
        <v>38589</v>
      </c>
      <c r="C2223" s="47">
        <v>121.35</v>
      </c>
      <c r="D2223" s="47">
        <v>121.67</v>
      </c>
      <c r="E2223" s="47">
        <v>121.21</v>
      </c>
      <c r="F2223" s="47">
        <v>121.59</v>
      </c>
      <c r="G2223" s="48">
        <v>35631100</v>
      </c>
      <c r="H2223" s="47">
        <v>101.63</v>
      </c>
      <c r="I2223" s="51">
        <f t="shared" si="253"/>
        <v>0.83584176330290316</v>
      </c>
      <c r="J2223" s="51">
        <f t="shared" ca="1" si="254"/>
        <v>1</v>
      </c>
      <c r="K2223" s="47">
        <f t="shared" si="255"/>
        <v>101.43</v>
      </c>
      <c r="L2223" s="47">
        <f t="shared" si="256"/>
        <v>101.7</v>
      </c>
      <c r="M2223" s="47">
        <f t="shared" si="257"/>
        <v>101.31</v>
      </c>
      <c r="N2223" s="47">
        <f t="shared" si="258"/>
        <v>101.63</v>
      </c>
      <c r="O2223" s="48">
        <f t="shared" ca="1" si="259"/>
        <v>35631100</v>
      </c>
    </row>
    <row r="2224" spans="1:15" x14ac:dyDescent="0.25">
      <c r="A2224">
        <v>2209</v>
      </c>
      <c r="B2224" s="85">
        <v>38588</v>
      </c>
      <c r="C2224" s="47">
        <v>121.94</v>
      </c>
      <c r="D2224" s="47">
        <v>122.73</v>
      </c>
      <c r="E2224" s="47">
        <v>121.09</v>
      </c>
      <c r="F2224" s="47">
        <v>121.15</v>
      </c>
      <c r="G2224" s="48">
        <v>79104600</v>
      </c>
      <c r="H2224" s="47">
        <v>101.26</v>
      </c>
      <c r="I2224" s="51">
        <f t="shared" si="253"/>
        <v>0.83582335947172925</v>
      </c>
      <c r="J2224" s="51">
        <f t="shared" ca="1" si="254"/>
        <v>1</v>
      </c>
      <c r="K2224" s="47">
        <f t="shared" si="255"/>
        <v>101.92</v>
      </c>
      <c r="L2224" s="47">
        <f t="shared" si="256"/>
        <v>102.58</v>
      </c>
      <c r="M2224" s="47">
        <f t="shared" si="257"/>
        <v>101.21</v>
      </c>
      <c r="N2224" s="47">
        <f t="shared" si="258"/>
        <v>101.26</v>
      </c>
      <c r="O2224" s="48">
        <f t="shared" ca="1" si="259"/>
        <v>79104600</v>
      </c>
    </row>
    <row r="2225" spans="1:15" x14ac:dyDescent="0.25">
      <c r="A2225">
        <v>2210</v>
      </c>
      <c r="B2225" s="85">
        <v>38587</v>
      </c>
      <c r="C2225" s="47">
        <v>122.5</v>
      </c>
      <c r="D2225" s="47">
        <v>122.61</v>
      </c>
      <c r="E2225" s="47">
        <v>121.15</v>
      </c>
      <c r="F2225" s="47">
        <v>122.24</v>
      </c>
      <c r="G2225" s="48">
        <v>55168600</v>
      </c>
      <c r="H2225" s="47">
        <v>102.17</v>
      </c>
      <c r="I2225" s="51">
        <f t="shared" si="253"/>
        <v>0.83581479057591623</v>
      </c>
      <c r="J2225" s="51">
        <f t="shared" ca="1" si="254"/>
        <v>1</v>
      </c>
      <c r="K2225" s="47">
        <f t="shared" si="255"/>
        <v>102.39</v>
      </c>
      <c r="L2225" s="47">
        <f t="shared" si="256"/>
        <v>102.48</v>
      </c>
      <c r="M2225" s="47">
        <f t="shared" si="257"/>
        <v>101.26</v>
      </c>
      <c r="N2225" s="47">
        <f t="shared" si="258"/>
        <v>102.17</v>
      </c>
      <c r="O2225" s="48">
        <f t="shared" ca="1" si="259"/>
        <v>55168600</v>
      </c>
    </row>
    <row r="2226" spans="1:15" x14ac:dyDescent="0.25">
      <c r="A2226">
        <v>2211</v>
      </c>
      <c r="B2226" s="85">
        <v>38586</v>
      </c>
      <c r="C2226" s="47">
        <v>122.58</v>
      </c>
      <c r="D2226" s="47">
        <v>123.23</v>
      </c>
      <c r="E2226" s="47">
        <v>121.88</v>
      </c>
      <c r="F2226" s="47">
        <v>122.47</v>
      </c>
      <c r="G2226" s="48">
        <v>69912000</v>
      </c>
      <c r="H2226" s="47">
        <v>102.36</v>
      </c>
      <c r="I2226" s="51">
        <f t="shared" si="253"/>
        <v>0.83579652159712581</v>
      </c>
      <c r="J2226" s="51">
        <f t="shared" ca="1" si="254"/>
        <v>1</v>
      </c>
      <c r="K2226" s="47">
        <f t="shared" si="255"/>
        <v>102.45</v>
      </c>
      <c r="L2226" s="47">
        <f t="shared" si="256"/>
        <v>103</v>
      </c>
      <c r="M2226" s="47">
        <f t="shared" si="257"/>
        <v>101.87</v>
      </c>
      <c r="N2226" s="47">
        <f t="shared" si="258"/>
        <v>102.36</v>
      </c>
      <c r="O2226" s="48">
        <f t="shared" ca="1" si="259"/>
        <v>69912000</v>
      </c>
    </row>
    <row r="2227" spans="1:15" x14ac:dyDescent="0.25">
      <c r="A2227">
        <v>2212</v>
      </c>
      <c r="B2227" s="85">
        <v>38583</v>
      </c>
      <c r="C2227" s="47">
        <v>122.63</v>
      </c>
      <c r="D2227" s="47">
        <v>122.82</v>
      </c>
      <c r="E2227" s="47">
        <v>122.2</v>
      </c>
      <c r="F2227" s="47">
        <v>122.47</v>
      </c>
      <c r="G2227" s="48">
        <v>39842100</v>
      </c>
      <c r="H2227" s="47">
        <v>102.36</v>
      </c>
      <c r="I2227" s="51">
        <f t="shared" si="253"/>
        <v>0.83579652159712581</v>
      </c>
      <c r="J2227" s="51">
        <f t="shared" ca="1" si="254"/>
        <v>1</v>
      </c>
      <c r="K2227" s="47">
        <f t="shared" si="255"/>
        <v>102.49</v>
      </c>
      <c r="L2227" s="47">
        <f t="shared" si="256"/>
        <v>102.65</v>
      </c>
      <c r="M2227" s="47">
        <f t="shared" si="257"/>
        <v>102.13</v>
      </c>
      <c r="N2227" s="47">
        <f t="shared" si="258"/>
        <v>102.36</v>
      </c>
      <c r="O2227" s="48">
        <f t="shared" ca="1" si="259"/>
        <v>39842100</v>
      </c>
    </row>
    <row r="2228" spans="1:15" x14ac:dyDescent="0.25">
      <c r="A2228">
        <v>2213</v>
      </c>
      <c r="B2228" s="85">
        <v>38582</v>
      </c>
      <c r="C2228" s="47">
        <v>122.05</v>
      </c>
      <c r="D2228" s="47">
        <v>122.56</v>
      </c>
      <c r="E2228" s="47">
        <v>121.84</v>
      </c>
      <c r="F2228" s="47">
        <v>122.19</v>
      </c>
      <c r="G2228" s="48">
        <v>53388600</v>
      </c>
      <c r="H2228" s="47">
        <v>102.13</v>
      </c>
      <c r="I2228" s="51">
        <f t="shared" si="253"/>
        <v>0.83582944594483999</v>
      </c>
      <c r="J2228" s="51">
        <f t="shared" ca="1" si="254"/>
        <v>1</v>
      </c>
      <c r="K2228" s="47">
        <f t="shared" si="255"/>
        <v>102.01</v>
      </c>
      <c r="L2228" s="47">
        <f t="shared" si="256"/>
        <v>102.44</v>
      </c>
      <c r="M2228" s="47">
        <f t="shared" si="257"/>
        <v>101.84</v>
      </c>
      <c r="N2228" s="47">
        <f t="shared" si="258"/>
        <v>102.13</v>
      </c>
      <c r="O2228" s="48">
        <f t="shared" ca="1" si="259"/>
        <v>53388600</v>
      </c>
    </row>
    <row r="2229" spans="1:15" x14ac:dyDescent="0.25">
      <c r="A2229">
        <v>2214</v>
      </c>
      <c r="B2229" s="85">
        <v>38581</v>
      </c>
      <c r="C2229" s="47">
        <v>122.19</v>
      </c>
      <c r="D2229" s="47">
        <v>122.87</v>
      </c>
      <c r="E2229" s="47">
        <v>122.03</v>
      </c>
      <c r="F2229" s="47">
        <v>122.2</v>
      </c>
      <c r="G2229" s="48">
        <v>62275100</v>
      </c>
      <c r="H2229" s="47">
        <v>102.14</v>
      </c>
      <c r="I2229" s="51">
        <f t="shared" si="253"/>
        <v>0.83584288052373157</v>
      </c>
      <c r="J2229" s="51">
        <f t="shared" ca="1" si="254"/>
        <v>1</v>
      </c>
      <c r="K2229" s="47">
        <f t="shared" si="255"/>
        <v>102.13</v>
      </c>
      <c r="L2229" s="47">
        <f t="shared" si="256"/>
        <v>102.7</v>
      </c>
      <c r="M2229" s="47">
        <f t="shared" si="257"/>
        <v>102</v>
      </c>
      <c r="N2229" s="47">
        <f t="shared" si="258"/>
        <v>102.14</v>
      </c>
      <c r="O2229" s="48">
        <f t="shared" ca="1" si="259"/>
        <v>62275100</v>
      </c>
    </row>
    <row r="2230" spans="1:15" x14ac:dyDescent="0.25">
      <c r="A2230">
        <v>2215</v>
      </c>
      <c r="B2230" s="85">
        <v>38580</v>
      </c>
      <c r="C2230" s="47">
        <v>123.44</v>
      </c>
      <c r="D2230" s="47">
        <v>123.52</v>
      </c>
      <c r="E2230" s="47">
        <v>122.09</v>
      </c>
      <c r="F2230" s="47">
        <v>122.21</v>
      </c>
      <c r="G2230" s="48">
        <v>71942100</v>
      </c>
      <c r="H2230" s="47">
        <v>102.15</v>
      </c>
      <c r="I2230" s="51">
        <f t="shared" si="253"/>
        <v>0.83585631290401774</v>
      </c>
      <c r="J2230" s="51">
        <f t="shared" ca="1" si="254"/>
        <v>1</v>
      </c>
      <c r="K2230" s="47">
        <f t="shared" si="255"/>
        <v>103.18</v>
      </c>
      <c r="L2230" s="47">
        <f t="shared" si="256"/>
        <v>103.24</v>
      </c>
      <c r="M2230" s="47">
        <f t="shared" si="257"/>
        <v>102.05</v>
      </c>
      <c r="N2230" s="47">
        <f t="shared" si="258"/>
        <v>102.15</v>
      </c>
      <c r="O2230" s="48">
        <f t="shared" ca="1" si="259"/>
        <v>71942100</v>
      </c>
    </row>
    <row r="2231" spans="1:15" x14ac:dyDescent="0.25">
      <c r="A2231">
        <v>2216</v>
      </c>
      <c r="B2231" s="85">
        <v>38579</v>
      </c>
      <c r="C2231" s="47">
        <v>123.22</v>
      </c>
      <c r="D2231" s="47">
        <v>123.87</v>
      </c>
      <c r="E2231" s="47">
        <v>122.83</v>
      </c>
      <c r="F2231" s="47">
        <v>123.82</v>
      </c>
      <c r="G2231" s="48">
        <v>36208500</v>
      </c>
      <c r="H2231" s="47">
        <v>103.49</v>
      </c>
      <c r="I2231" s="51">
        <f t="shared" si="253"/>
        <v>0.83581004684219029</v>
      </c>
      <c r="J2231" s="51">
        <f t="shared" ca="1" si="254"/>
        <v>1</v>
      </c>
      <c r="K2231" s="47">
        <f t="shared" si="255"/>
        <v>102.99</v>
      </c>
      <c r="L2231" s="47">
        <f t="shared" si="256"/>
        <v>103.53</v>
      </c>
      <c r="M2231" s="47">
        <f t="shared" si="257"/>
        <v>102.66</v>
      </c>
      <c r="N2231" s="47">
        <f t="shared" si="258"/>
        <v>103.49</v>
      </c>
      <c r="O2231" s="48">
        <f t="shared" ca="1" si="259"/>
        <v>36208500</v>
      </c>
    </row>
    <row r="2232" spans="1:15" x14ac:dyDescent="0.25">
      <c r="A2232">
        <v>2217</v>
      </c>
      <c r="B2232" s="85">
        <v>38576</v>
      </c>
      <c r="C2232" s="47">
        <v>123.57</v>
      </c>
      <c r="D2232" s="47">
        <v>123.69</v>
      </c>
      <c r="E2232" s="47">
        <v>122.75</v>
      </c>
      <c r="F2232" s="47">
        <v>123.06</v>
      </c>
      <c r="G2232" s="48">
        <v>54776900</v>
      </c>
      <c r="H2232" s="47">
        <v>102.86</v>
      </c>
      <c r="I2232" s="51">
        <f t="shared" si="253"/>
        <v>0.83585242970908502</v>
      </c>
      <c r="J2232" s="51">
        <f t="shared" ca="1" si="254"/>
        <v>1</v>
      </c>
      <c r="K2232" s="47">
        <f t="shared" si="255"/>
        <v>103.29</v>
      </c>
      <c r="L2232" s="47">
        <f t="shared" si="256"/>
        <v>103.39</v>
      </c>
      <c r="M2232" s="47">
        <f t="shared" si="257"/>
        <v>102.6</v>
      </c>
      <c r="N2232" s="47">
        <f t="shared" si="258"/>
        <v>102.86</v>
      </c>
      <c r="O2232" s="48">
        <f t="shared" ca="1" si="259"/>
        <v>54776900</v>
      </c>
    </row>
    <row r="2233" spans="1:15" x14ac:dyDescent="0.25">
      <c r="A2233">
        <v>2218</v>
      </c>
      <c r="B2233" s="85">
        <v>38575</v>
      </c>
      <c r="C2233" s="47">
        <v>123.27</v>
      </c>
      <c r="D2233" s="47">
        <v>124.03</v>
      </c>
      <c r="E2233" s="47">
        <v>123.01</v>
      </c>
      <c r="F2233" s="47">
        <v>123.82</v>
      </c>
      <c r="G2233" s="48">
        <v>58570200</v>
      </c>
      <c r="H2233" s="47">
        <v>103.49</v>
      </c>
      <c r="I2233" s="51">
        <f t="shared" si="253"/>
        <v>0.83581004684219029</v>
      </c>
      <c r="J2233" s="51">
        <f t="shared" ca="1" si="254"/>
        <v>1</v>
      </c>
      <c r="K2233" s="47">
        <f t="shared" si="255"/>
        <v>103.03</v>
      </c>
      <c r="L2233" s="47">
        <f t="shared" si="256"/>
        <v>103.67</v>
      </c>
      <c r="M2233" s="47">
        <f t="shared" si="257"/>
        <v>102.81</v>
      </c>
      <c r="N2233" s="47">
        <f t="shared" si="258"/>
        <v>103.49</v>
      </c>
      <c r="O2233" s="48">
        <f t="shared" ca="1" si="259"/>
        <v>58570200</v>
      </c>
    </row>
    <row r="2234" spans="1:15" x14ac:dyDescent="0.25">
      <c r="A2234">
        <v>2219</v>
      </c>
      <c r="B2234" s="85">
        <v>38574</v>
      </c>
      <c r="C2234" s="47">
        <v>123.82</v>
      </c>
      <c r="D2234" s="47">
        <v>124.5</v>
      </c>
      <c r="E2234" s="47">
        <v>122.82</v>
      </c>
      <c r="F2234" s="47">
        <v>123.33</v>
      </c>
      <c r="G2234" s="48">
        <v>72863700</v>
      </c>
      <c r="H2234" s="47">
        <v>103.08</v>
      </c>
      <c r="I2234" s="51">
        <f t="shared" si="253"/>
        <v>0.83580637314522011</v>
      </c>
      <c r="J2234" s="51">
        <f t="shared" ca="1" si="254"/>
        <v>1</v>
      </c>
      <c r="K2234" s="47">
        <f t="shared" si="255"/>
        <v>103.49</v>
      </c>
      <c r="L2234" s="47">
        <f t="shared" si="256"/>
        <v>104.06</v>
      </c>
      <c r="M2234" s="47">
        <f t="shared" si="257"/>
        <v>102.65</v>
      </c>
      <c r="N2234" s="47">
        <f t="shared" si="258"/>
        <v>103.08</v>
      </c>
      <c r="O2234" s="48">
        <f t="shared" ca="1" si="259"/>
        <v>72863700</v>
      </c>
    </row>
    <row r="2235" spans="1:15" x14ac:dyDescent="0.25">
      <c r="A2235">
        <v>2220</v>
      </c>
      <c r="B2235" s="85">
        <v>38573</v>
      </c>
      <c r="C2235" s="47">
        <v>123.06</v>
      </c>
      <c r="D2235" s="47">
        <v>123.59</v>
      </c>
      <c r="E2235" s="47">
        <v>122.87</v>
      </c>
      <c r="F2235" s="47">
        <v>123.39</v>
      </c>
      <c r="G2235" s="48">
        <v>47170000</v>
      </c>
      <c r="H2235" s="47">
        <v>103.13</v>
      </c>
      <c r="I2235" s="51">
        <f t="shared" si="253"/>
        <v>0.83580517059729309</v>
      </c>
      <c r="J2235" s="51">
        <f t="shared" ca="1" si="254"/>
        <v>1</v>
      </c>
      <c r="K2235" s="47">
        <f t="shared" si="255"/>
        <v>102.85</v>
      </c>
      <c r="L2235" s="47">
        <f t="shared" si="256"/>
        <v>103.3</v>
      </c>
      <c r="M2235" s="47">
        <f t="shared" si="257"/>
        <v>102.7</v>
      </c>
      <c r="N2235" s="47">
        <f t="shared" si="258"/>
        <v>103.13</v>
      </c>
      <c r="O2235" s="48">
        <f t="shared" ca="1" si="259"/>
        <v>47170000</v>
      </c>
    </row>
    <row r="2236" spans="1:15" x14ac:dyDescent="0.25">
      <c r="A2236">
        <v>2221</v>
      </c>
      <c r="B2236" s="85">
        <v>38572</v>
      </c>
      <c r="C2236" s="47">
        <v>123.15</v>
      </c>
      <c r="D2236" s="47">
        <v>123.41</v>
      </c>
      <c r="E2236" s="47">
        <v>122.38</v>
      </c>
      <c r="F2236" s="47">
        <v>122.65</v>
      </c>
      <c r="G2236" s="48">
        <v>47616000</v>
      </c>
      <c r="H2236" s="47">
        <v>102.51</v>
      </c>
      <c r="I2236" s="51">
        <f t="shared" si="253"/>
        <v>0.83579290664492456</v>
      </c>
      <c r="J2236" s="51">
        <f t="shared" ca="1" si="254"/>
        <v>1</v>
      </c>
      <c r="K2236" s="47">
        <f t="shared" si="255"/>
        <v>102.93</v>
      </c>
      <c r="L2236" s="47">
        <f t="shared" si="256"/>
        <v>103.15</v>
      </c>
      <c r="M2236" s="47">
        <f t="shared" si="257"/>
        <v>102.28</v>
      </c>
      <c r="N2236" s="47">
        <f t="shared" si="258"/>
        <v>102.51</v>
      </c>
      <c r="O2236" s="48">
        <f t="shared" ca="1" si="259"/>
        <v>47616000</v>
      </c>
    </row>
    <row r="2237" spans="1:15" x14ac:dyDescent="0.25">
      <c r="A2237">
        <v>2222</v>
      </c>
      <c r="B2237" s="85">
        <v>38569</v>
      </c>
      <c r="C2237" s="47">
        <v>123.45</v>
      </c>
      <c r="D2237" s="47">
        <v>123.98</v>
      </c>
      <c r="E2237" s="47">
        <v>122.67</v>
      </c>
      <c r="F2237" s="47">
        <v>122.88</v>
      </c>
      <c r="G2237" s="48">
        <v>53595500</v>
      </c>
      <c r="H2237" s="47">
        <v>102.71</v>
      </c>
      <c r="I2237" s="51">
        <f t="shared" si="253"/>
        <v>0.83585611979166663</v>
      </c>
      <c r="J2237" s="51">
        <f t="shared" ca="1" si="254"/>
        <v>1</v>
      </c>
      <c r="K2237" s="47">
        <f t="shared" si="255"/>
        <v>103.19</v>
      </c>
      <c r="L2237" s="47">
        <f t="shared" si="256"/>
        <v>103.63</v>
      </c>
      <c r="M2237" s="47">
        <f t="shared" si="257"/>
        <v>102.53</v>
      </c>
      <c r="N2237" s="47">
        <f t="shared" si="258"/>
        <v>102.71</v>
      </c>
      <c r="O2237" s="48">
        <f t="shared" ca="1" si="259"/>
        <v>53595500</v>
      </c>
    </row>
    <row r="2238" spans="1:15" x14ac:dyDescent="0.25">
      <c r="A2238">
        <v>2223</v>
      </c>
      <c r="B2238" s="85">
        <v>38568</v>
      </c>
      <c r="C2238" s="47">
        <v>124.23</v>
      </c>
      <c r="D2238" s="47">
        <v>124.31</v>
      </c>
      <c r="E2238" s="47">
        <v>123.57</v>
      </c>
      <c r="F2238" s="47">
        <v>123.72</v>
      </c>
      <c r="G2238" s="48">
        <v>50855600</v>
      </c>
      <c r="H2238" s="47">
        <v>103.41</v>
      </c>
      <c r="I2238" s="51">
        <f t="shared" si="253"/>
        <v>0.83583899127061101</v>
      </c>
      <c r="J2238" s="51">
        <f t="shared" ca="1" si="254"/>
        <v>1</v>
      </c>
      <c r="K2238" s="47">
        <f t="shared" si="255"/>
        <v>103.84</v>
      </c>
      <c r="L2238" s="47">
        <f t="shared" si="256"/>
        <v>103.9</v>
      </c>
      <c r="M2238" s="47">
        <f t="shared" si="257"/>
        <v>103.28</v>
      </c>
      <c r="N2238" s="47">
        <f t="shared" si="258"/>
        <v>103.41</v>
      </c>
      <c r="O2238" s="48">
        <f t="shared" ca="1" si="259"/>
        <v>50855600</v>
      </c>
    </row>
    <row r="2239" spans="1:15" x14ac:dyDescent="0.25">
      <c r="A2239">
        <v>2224</v>
      </c>
      <c r="B2239" s="85">
        <v>38567</v>
      </c>
      <c r="C2239" s="47">
        <v>124.25</v>
      </c>
      <c r="D2239" s="47">
        <v>124.74</v>
      </c>
      <c r="E2239" s="47">
        <v>124.12</v>
      </c>
      <c r="F2239" s="47">
        <v>124.72</v>
      </c>
      <c r="G2239" s="48">
        <v>36837200</v>
      </c>
      <c r="H2239" s="47">
        <v>104.24</v>
      </c>
      <c r="I2239" s="51">
        <f t="shared" si="253"/>
        <v>0.83579217447081455</v>
      </c>
      <c r="J2239" s="51">
        <f t="shared" ca="1" si="254"/>
        <v>1</v>
      </c>
      <c r="K2239" s="47">
        <f t="shared" si="255"/>
        <v>103.85</v>
      </c>
      <c r="L2239" s="47">
        <f t="shared" si="256"/>
        <v>104.26</v>
      </c>
      <c r="M2239" s="47">
        <f t="shared" si="257"/>
        <v>103.74</v>
      </c>
      <c r="N2239" s="47">
        <f t="shared" si="258"/>
        <v>104.24</v>
      </c>
      <c r="O2239" s="48">
        <f t="shared" ca="1" si="259"/>
        <v>36837200</v>
      </c>
    </row>
    <row r="2240" spans="1:15" x14ac:dyDescent="0.25">
      <c r="A2240">
        <v>2225</v>
      </c>
      <c r="B2240" s="85">
        <v>38566</v>
      </c>
      <c r="C2240" s="47">
        <v>123.87</v>
      </c>
      <c r="D2240" s="47">
        <v>124.6</v>
      </c>
      <c r="E2240" s="47">
        <v>123.74</v>
      </c>
      <c r="F2240" s="47">
        <v>124.39</v>
      </c>
      <c r="G2240" s="48">
        <v>45147400</v>
      </c>
      <c r="H2240" s="47">
        <v>103.97</v>
      </c>
      <c r="I2240" s="51">
        <f t="shared" si="253"/>
        <v>0.83583889380175258</v>
      </c>
      <c r="J2240" s="51">
        <f t="shared" ca="1" si="254"/>
        <v>1</v>
      </c>
      <c r="K2240" s="47">
        <f t="shared" si="255"/>
        <v>103.54</v>
      </c>
      <c r="L2240" s="47">
        <f t="shared" si="256"/>
        <v>104.15</v>
      </c>
      <c r="M2240" s="47">
        <f t="shared" si="257"/>
        <v>103.43</v>
      </c>
      <c r="N2240" s="47">
        <f t="shared" si="258"/>
        <v>103.97</v>
      </c>
      <c r="O2240" s="48">
        <f t="shared" ca="1" si="259"/>
        <v>45147400</v>
      </c>
    </row>
    <row r="2241" spans="1:15" x14ac:dyDescent="0.25">
      <c r="A2241">
        <v>2226</v>
      </c>
      <c r="B2241" s="85">
        <v>38565</v>
      </c>
      <c r="C2241" s="47">
        <v>123.83</v>
      </c>
      <c r="D2241" s="47">
        <v>124.04</v>
      </c>
      <c r="E2241" s="47">
        <v>123.45</v>
      </c>
      <c r="F2241" s="47">
        <v>123.65</v>
      </c>
      <c r="G2241" s="48">
        <v>40418200</v>
      </c>
      <c r="H2241" s="47">
        <v>103.35</v>
      </c>
      <c r="I2241" s="51">
        <f t="shared" si="253"/>
        <v>0.83582693085321469</v>
      </c>
      <c r="J2241" s="51">
        <f t="shared" ca="1" si="254"/>
        <v>1</v>
      </c>
      <c r="K2241" s="47">
        <f t="shared" si="255"/>
        <v>103.5</v>
      </c>
      <c r="L2241" s="47">
        <f t="shared" si="256"/>
        <v>103.68</v>
      </c>
      <c r="M2241" s="47">
        <f t="shared" si="257"/>
        <v>103.18</v>
      </c>
      <c r="N2241" s="47">
        <f t="shared" si="258"/>
        <v>103.35</v>
      </c>
      <c r="O2241" s="48">
        <f t="shared" ca="1" si="259"/>
        <v>40418200</v>
      </c>
    </row>
    <row r="2242" spans="1:15" x14ac:dyDescent="0.25">
      <c r="A2242">
        <v>2227</v>
      </c>
      <c r="B2242" s="85">
        <v>38562</v>
      </c>
      <c r="C2242" s="47">
        <v>124.41</v>
      </c>
      <c r="D2242" s="47">
        <v>124.63</v>
      </c>
      <c r="E2242" s="47">
        <v>123.5</v>
      </c>
      <c r="F2242" s="47">
        <v>123.74</v>
      </c>
      <c r="G2242" s="48">
        <v>62358100</v>
      </c>
      <c r="H2242" s="47">
        <v>103.42</v>
      </c>
      <c r="I2242" s="51">
        <f t="shared" si="253"/>
        <v>0.83578470987554554</v>
      </c>
      <c r="J2242" s="51">
        <f t="shared" ca="1" si="254"/>
        <v>1</v>
      </c>
      <c r="K2242" s="47">
        <f t="shared" si="255"/>
        <v>103.98</v>
      </c>
      <c r="L2242" s="47">
        <f t="shared" si="256"/>
        <v>104.16</v>
      </c>
      <c r="M2242" s="47">
        <f t="shared" si="257"/>
        <v>103.22</v>
      </c>
      <c r="N2242" s="47">
        <f t="shared" si="258"/>
        <v>103.42</v>
      </c>
      <c r="O2242" s="48">
        <f t="shared" ca="1" si="259"/>
        <v>62358100</v>
      </c>
    </row>
    <row r="2243" spans="1:15" x14ac:dyDescent="0.25">
      <c r="A2243">
        <v>2228</v>
      </c>
      <c r="B2243" s="85">
        <v>38561</v>
      </c>
      <c r="C2243" s="47">
        <v>123.96</v>
      </c>
      <c r="D2243" s="47">
        <v>124.64</v>
      </c>
      <c r="E2243" s="47">
        <v>123.64</v>
      </c>
      <c r="F2243" s="47">
        <v>124.57</v>
      </c>
      <c r="G2243" s="48">
        <v>47880700</v>
      </c>
      <c r="H2243" s="47">
        <v>104.12</v>
      </c>
      <c r="I2243" s="51">
        <f t="shared" si="253"/>
        <v>0.83583527334029073</v>
      </c>
      <c r="J2243" s="51">
        <f t="shared" ca="1" si="254"/>
        <v>1</v>
      </c>
      <c r="K2243" s="47">
        <f t="shared" si="255"/>
        <v>103.61</v>
      </c>
      <c r="L2243" s="47">
        <f t="shared" si="256"/>
        <v>104.18</v>
      </c>
      <c r="M2243" s="47">
        <f t="shared" si="257"/>
        <v>103.34</v>
      </c>
      <c r="N2243" s="47">
        <f t="shared" si="258"/>
        <v>104.12</v>
      </c>
      <c r="O2243" s="48">
        <f t="shared" ca="1" si="259"/>
        <v>47880700</v>
      </c>
    </row>
    <row r="2244" spans="1:15" x14ac:dyDescent="0.25">
      <c r="A2244">
        <v>2229</v>
      </c>
      <c r="B2244" s="85">
        <v>38560</v>
      </c>
      <c r="C2244" s="47">
        <v>123.5</v>
      </c>
      <c r="D2244" s="47">
        <v>123.89</v>
      </c>
      <c r="E2244" s="47">
        <v>123.05</v>
      </c>
      <c r="F2244" s="47">
        <v>123.79</v>
      </c>
      <c r="G2244" s="48">
        <v>43181600</v>
      </c>
      <c r="H2244" s="47">
        <v>103.47</v>
      </c>
      <c r="I2244" s="51">
        <f t="shared" si="253"/>
        <v>0.83585103804830752</v>
      </c>
      <c r="J2244" s="51">
        <f t="shared" ca="1" si="254"/>
        <v>1</v>
      </c>
      <c r="K2244" s="47">
        <f t="shared" si="255"/>
        <v>103.23</v>
      </c>
      <c r="L2244" s="47">
        <f t="shared" si="256"/>
        <v>103.55</v>
      </c>
      <c r="M2244" s="47">
        <f t="shared" si="257"/>
        <v>102.85</v>
      </c>
      <c r="N2244" s="47">
        <f t="shared" si="258"/>
        <v>103.47</v>
      </c>
      <c r="O2244" s="48">
        <f t="shared" ca="1" si="259"/>
        <v>43181600</v>
      </c>
    </row>
    <row r="2245" spans="1:15" x14ac:dyDescent="0.25">
      <c r="A2245">
        <v>2230</v>
      </c>
      <c r="B2245" s="85">
        <v>38559</v>
      </c>
      <c r="C2245" s="47">
        <v>123.23</v>
      </c>
      <c r="D2245" s="47">
        <v>123.53</v>
      </c>
      <c r="E2245" s="47">
        <v>122.95</v>
      </c>
      <c r="F2245" s="47">
        <v>123.34</v>
      </c>
      <c r="G2245" s="48">
        <v>42758800</v>
      </c>
      <c r="H2245" s="47">
        <v>103.09</v>
      </c>
      <c r="I2245" s="51">
        <f t="shared" si="253"/>
        <v>0.83581968542240959</v>
      </c>
      <c r="J2245" s="51">
        <f t="shared" ca="1" si="254"/>
        <v>1</v>
      </c>
      <c r="K2245" s="47">
        <f t="shared" si="255"/>
        <v>103</v>
      </c>
      <c r="L2245" s="47">
        <f t="shared" si="256"/>
        <v>103.25</v>
      </c>
      <c r="M2245" s="47">
        <f t="shared" si="257"/>
        <v>102.76</v>
      </c>
      <c r="N2245" s="47">
        <f t="shared" si="258"/>
        <v>103.09</v>
      </c>
      <c r="O2245" s="48">
        <f t="shared" ca="1" si="259"/>
        <v>42758800</v>
      </c>
    </row>
    <row r="2246" spans="1:15" x14ac:dyDescent="0.25">
      <c r="A2246">
        <v>2231</v>
      </c>
      <c r="B2246" s="85">
        <v>38558</v>
      </c>
      <c r="C2246" s="47">
        <v>123.41</v>
      </c>
      <c r="D2246" s="47">
        <v>123.95</v>
      </c>
      <c r="E2246" s="47">
        <v>122.85</v>
      </c>
      <c r="F2246" s="47">
        <v>123.19</v>
      </c>
      <c r="G2246" s="48">
        <v>57301600</v>
      </c>
      <c r="H2246" s="47">
        <v>102.96</v>
      </c>
      <c r="I2246" s="51">
        <f t="shared" si="253"/>
        <v>0.83578212517249773</v>
      </c>
      <c r="J2246" s="51">
        <f t="shared" ca="1" si="254"/>
        <v>1</v>
      </c>
      <c r="K2246" s="47">
        <f t="shared" si="255"/>
        <v>103.14</v>
      </c>
      <c r="L2246" s="47">
        <f t="shared" si="256"/>
        <v>103.6</v>
      </c>
      <c r="M2246" s="47">
        <f t="shared" si="257"/>
        <v>102.68</v>
      </c>
      <c r="N2246" s="47">
        <f t="shared" si="258"/>
        <v>102.96</v>
      </c>
      <c r="O2246" s="48">
        <f t="shared" ca="1" si="259"/>
        <v>57301600</v>
      </c>
    </row>
    <row r="2247" spans="1:15" x14ac:dyDescent="0.25">
      <c r="A2247">
        <v>2232</v>
      </c>
      <c r="B2247" s="85">
        <v>38555</v>
      </c>
      <c r="C2247" s="47">
        <v>122.88</v>
      </c>
      <c r="D2247" s="47">
        <v>123.56</v>
      </c>
      <c r="E2247" s="47">
        <v>122.63</v>
      </c>
      <c r="F2247" s="47">
        <v>123.54</v>
      </c>
      <c r="G2247" s="48">
        <v>52607100</v>
      </c>
      <c r="H2247" s="47">
        <v>103.26</v>
      </c>
      <c r="I2247" s="51">
        <f t="shared" si="253"/>
        <v>0.83584264205925207</v>
      </c>
      <c r="J2247" s="51">
        <f t="shared" ca="1" si="254"/>
        <v>1</v>
      </c>
      <c r="K2247" s="47">
        <f t="shared" si="255"/>
        <v>102.71</v>
      </c>
      <c r="L2247" s="47">
        <f t="shared" si="256"/>
        <v>103.28</v>
      </c>
      <c r="M2247" s="47">
        <f t="shared" si="257"/>
        <v>102.5</v>
      </c>
      <c r="N2247" s="47">
        <f t="shared" si="258"/>
        <v>103.26</v>
      </c>
      <c r="O2247" s="48">
        <f t="shared" ca="1" si="259"/>
        <v>52607100</v>
      </c>
    </row>
    <row r="2248" spans="1:15" x14ac:dyDescent="0.25">
      <c r="A2248">
        <v>2233</v>
      </c>
      <c r="B2248" s="85">
        <v>38554</v>
      </c>
      <c r="C2248" s="47">
        <v>123.55</v>
      </c>
      <c r="D2248" s="47">
        <v>123.61</v>
      </c>
      <c r="E2248" s="47">
        <v>122.47</v>
      </c>
      <c r="F2248" s="47">
        <v>122.72</v>
      </c>
      <c r="G2248" s="48">
        <v>101110900</v>
      </c>
      <c r="H2248" s="47">
        <v>102.57</v>
      </c>
      <c r="I2248" s="51">
        <f t="shared" si="253"/>
        <v>0.83580508474576265</v>
      </c>
      <c r="J2248" s="51">
        <f t="shared" ca="1" si="254"/>
        <v>1</v>
      </c>
      <c r="K2248" s="47">
        <f t="shared" si="255"/>
        <v>103.26</v>
      </c>
      <c r="L2248" s="47">
        <f t="shared" si="256"/>
        <v>103.31</v>
      </c>
      <c r="M2248" s="47">
        <f t="shared" si="257"/>
        <v>102.36</v>
      </c>
      <c r="N2248" s="47">
        <f t="shared" si="258"/>
        <v>102.57</v>
      </c>
      <c r="O2248" s="48">
        <f t="shared" ca="1" si="259"/>
        <v>101110900</v>
      </c>
    </row>
    <row r="2249" spans="1:15" x14ac:dyDescent="0.25">
      <c r="A2249">
        <v>2234</v>
      </c>
      <c r="B2249" s="85">
        <v>38553</v>
      </c>
      <c r="C2249" s="47">
        <v>122.59</v>
      </c>
      <c r="D2249" s="47">
        <v>123.73</v>
      </c>
      <c r="E2249" s="47">
        <v>122.3</v>
      </c>
      <c r="F2249" s="47">
        <v>123.44</v>
      </c>
      <c r="G2249" s="48">
        <v>69477000</v>
      </c>
      <c r="H2249" s="47">
        <v>103.17</v>
      </c>
      <c r="I2249" s="51">
        <f t="shared" si="253"/>
        <v>0.83579066753078424</v>
      </c>
      <c r="J2249" s="51">
        <f t="shared" ca="1" si="254"/>
        <v>1</v>
      </c>
      <c r="K2249" s="47">
        <f t="shared" si="255"/>
        <v>102.46</v>
      </c>
      <c r="L2249" s="47">
        <f t="shared" si="256"/>
        <v>103.41</v>
      </c>
      <c r="M2249" s="47">
        <f t="shared" si="257"/>
        <v>102.22</v>
      </c>
      <c r="N2249" s="47">
        <f t="shared" si="258"/>
        <v>103.17</v>
      </c>
      <c r="O2249" s="48">
        <f t="shared" ca="1" si="259"/>
        <v>69477000</v>
      </c>
    </row>
    <row r="2250" spans="1:15" x14ac:dyDescent="0.25">
      <c r="A2250">
        <v>2235</v>
      </c>
      <c r="B2250" s="85">
        <v>38552</v>
      </c>
      <c r="C2250" s="47">
        <v>122.71</v>
      </c>
      <c r="D2250" s="47">
        <v>123.11</v>
      </c>
      <c r="E2250" s="47">
        <v>122.41</v>
      </c>
      <c r="F2250" s="47">
        <v>123.02</v>
      </c>
      <c r="G2250" s="48">
        <v>59165700</v>
      </c>
      <c r="H2250" s="47">
        <v>102.82</v>
      </c>
      <c r="I2250" s="51">
        <f t="shared" si="253"/>
        <v>0.83579905706389201</v>
      </c>
      <c r="J2250" s="51">
        <f t="shared" ca="1" si="254"/>
        <v>1</v>
      </c>
      <c r="K2250" s="47">
        <f t="shared" si="255"/>
        <v>102.56</v>
      </c>
      <c r="L2250" s="47">
        <f t="shared" si="256"/>
        <v>102.9</v>
      </c>
      <c r="M2250" s="47">
        <f t="shared" si="257"/>
        <v>102.31</v>
      </c>
      <c r="N2250" s="47">
        <f t="shared" si="258"/>
        <v>102.82</v>
      </c>
      <c r="O2250" s="48">
        <f t="shared" ca="1" si="259"/>
        <v>59165700</v>
      </c>
    </row>
    <row r="2251" spans="1:15" x14ac:dyDescent="0.25">
      <c r="A2251">
        <v>2236</v>
      </c>
      <c r="B2251" s="85">
        <v>38551</v>
      </c>
      <c r="C2251" s="47">
        <v>122.5</v>
      </c>
      <c r="D2251" s="47">
        <v>122.63</v>
      </c>
      <c r="E2251" s="47">
        <v>122.05</v>
      </c>
      <c r="F2251" s="47">
        <v>122.35</v>
      </c>
      <c r="G2251" s="48">
        <v>56598400</v>
      </c>
      <c r="H2251" s="47">
        <v>102.26</v>
      </c>
      <c r="I2251" s="51">
        <f t="shared" si="253"/>
        <v>0.83579893747445855</v>
      </c>
      <c r="J2251" s="51">
        <f t="shared" ca="1" si="254"/>
        <v>1</v>
      </c>
      <c r="K2251" s="47">
        <f t="shared" si="255"/>
        <v>102.39</v>
      </c>
      <c r="L2251" s="47">
        <f t="shared" si="256"/>
        <v>102.49</v>
      </c>
      <c r="M2251" s="47">
        <f t="shared" si="257"/>
        <v>102.01</v>
      </c>
      <c r="N2251" s="47">
        <f t="shared" si="258"/>
        <v>102.26</v>
      </c>
      <c r="O2251" s="48">
        <f t="shared" ca="1" si="259"/>
        <v>56598400</v>
      </c>
    </row>
    <row r="2252" spans="1:15" x14ac:dyDescent="0.25">
      <c r="A2252">
        <v>2237</v>
      </c>
      <c r="B2252" s="85">
        <v>38548</v>
      </c>
      <c r="C2252" s="47">
        <v>122.79</v>
      </c>
      <c r="D2252" s="47">
        <v>123.04</v>
      </c>
      <c r="E2252" s="47">
        <v>122.36</v>
      </c>
      <c r="F2252" s="47">
        <v>122.84</v>
      </c>
      <c r="G2252" s="48">
        <v>56075900</v>
      </c>
      <c r="H2252" s="47">
        <v>102.67</v>
      </c>
      <c r="I2252" s="51">
        <f t="shared" si="253"/>
        <v>0.83580267014001952</v>
      </c>
      <c r="J2252" s="51">
        <f t="shared" ca="1" si="254"/>
        <v>1</v>
      </c>
      <c r="K2252" s="47">
        <f t="shared" si="255"/>
        <v>102.63</v>
      </c>
      <c r="L2252" s="47">
        <f t="shared" si="256"/>
        <v>102.84</v>
      </c>
      <c r="M2252" s="47">
        <f t="shared" si="257"/>
        <v>102.27</v>
      </c>
      <c r="N2252" s="47">
        <f t="shared" si="258"/>
        <v>102.67</v>
      </c>
      <c r="O2252" s="48">
        <f t="shared" ca="1" si="259"/>
        <v>56075900</v>
      </c>
    </row>
    <row r="2253" spans="1:15" x14ac:dyDescent="0.25">
      <c r="A2253">
        <v>2238</v>
      </c>
      <c r="B2253" s="85">
        <v>38547</v>
      </c>
      <c r="C2253" s="47">
        <v>122.98</v>
      </c>
      <c r="D2253" s="47">
        <v>123.44</v>
      </c>
      <c r="E2253" s="47">
        <v>122.49</v>
      </c>
      <c r="F2253" s="47">
        <v>122.91</v>
      </c>
      <c r="G2253" s="48">
        <v>63638800</v>
      </c>
      <c r="H2253" s="47">
        <v>102.73</v>
      </c>
      <c r="I2253" s="51">
        <f t="shared" si="253"/>
        <v>0.83581482385485317</v>
      </c>
      <c r="J2253" s="51">
        <f t="shared" ca="1" si="254"/>
        <v>1</v>
      </c>
      <c r="K2253" s="47">
        <f t="shared" si="255"/>
        <v>102.79</v>
      </c>
      <c r="L2253" s="47">
        <f t="shared" si="256"/>
        <v>103.17</v>
      </c>
      <c r="M2253" s="47">
        <f t="shared" si="257"/>
        <v>102.38</v>
      </c>
      <c r="N2253" s="47">
        <f t="shared" si="258"/>
        <v>102.73</v>
      </c>
      <c r="O2253" s="48">
        <f t="shared" ca="1" si="259"/>
        <v>63638800</v>
      </c>
    </row>
    <row r="2254" spans="1:15" x14ac:dyDescent="0.25">
      <c r="A2254">
        <v>2239</v>
      </c>
      <c r="B2254" s="85">
        <v>38546</v>
      </c>
      <c r="C2254" s="47">
        <v>122.27</v>
      </c>
      <c r="D2254" s="47">
        <v>122.52</v>
      </c>
      <c r="E2254" s="47">
        <v>121.99</v>
      </c>
      <c r="F2254" s="47">
        <v>122.43</v>
      </c>
      <c r="G2254" s="48">
        <v>41182300</v>
      </c>
      <c r="H2254" s="47">
        <v>102.33</v>
      </c>
      <c r="I2254" s="51">
        <f t="shared" si="253"/>
        <v>0.8358245528056848</v>
      </c>
      <c r="J2254" s="51">
        <f t="shared" ca="1" si="254"/>
        <v>1</v>
      </c>
      <c r="K2254" s="47">
        <f t="shared" si="255"/>
        <v>102.2</v>
      </c>
      <c r="L2254" s="47">
        <f t="shared" si="256"/>
        <v>102.41</v>
      </c>
      <c r="M2254" s="47">
        <f t="shared" si="257"/>
        <v>101.96</v>
      </c>
      <c r="N2254" s="47">
        <f t="shared" si="258"/>
        <v>102.33</v>
      </c>
      <c r="O2254" s="48">
        <f t="shared" ca="1" si="259"/>
        <v>41182300</v>
      </c>
    </row>
    <row r="2255" spans="1:15" x14ac:dyDescent="0.25">
      <c r="A2255">
        <v>2240</v>
      </c>
      <c r="B2255" s="85">
        <v>38545</v>
      </c>
      <c r="C2255" s="47">
        <v>121.99</v>
      </c>
      <c r="D2255" s="47">
        <v>122.63</v>
      </c>
      <c r="E2255" s="47">
        <v>121.64</v>
      </c>
      <c r="F2255" s="47">
        <v>122.26</v>
      </c>
      <c r="G2255" s="48">
        <v>51871100</v>
      </c>
      <c r="H2255" s="47">
        <v>102.19</v>
      </c>
      <c r="I2255" s="51">
        <f t="shared" si="253"/>
        <v>0.83584164894487156</v>
      </c>
      <c r="J2255" s="51">
        <f t="shared" ca="1" si="254"/>
        <v>1</v>
      </c>
      <c r="K2255" s="47">
        <f t="shared" si="255"/>
        <v>101.96</v>
      </c>
      <c r="L2255" s="47">
        <f t="shared" si="256"/>
        <v>102.5</v>
      </c>
      <c r="M2255" s="47">
        <f t="shared" si="257"/>
        <v>101.67</v>
      </c>
      <c r="N2255" s="47">
        <f t="shared" si="258"/>
        <v>102.19</v>
      </c>
      <c r="O2255" s="48">
        <f t="shared" ca="1" si="259"/>
        <v>51871100</v>
      </c>
    </row>
    <row r="2256" spans="1:15" x14ac:dyDescent="0.25">
      <c r="A2256">
        <v>2241</v>
      </c>
      <c r="B2256" s="85">
        <v>38544</v>
      </c>
      <c r="C2256" s="47">
        <v>121.33</v>
      </c>
      <c r="D2256" s="47">
        <v>122.1</v>
      </c>
      <c r="E2256" s="47">
        <v>121.31</v>
      </c>
      <c r="F2256" s="47">
        <v>121.94</v>
      </c>
      <c r="G2256" s="48">
        <v>49688300</v>
      </c>
      <c r="H2256" s="47">
        <v>101.92</v>
      </c>
      <c r="I2256" s="51">
        <f t="shared" si="253"/>
        <v>0.83582089552238814</v>
      </c>
      <c r="J2256" s="51">
        <f t="shared" ca="1" si="254"/>
        <v>1</v>
      </c>
      <c r="K2256" s="47">
        <f t="shared" si="255"/>
        <v>101.41</v>
      </c>
      <c r="L2256" s="47">
        <f t="shared" si="256"/>
        <v>102.05</v>
      </c>
      <c r="M2256" s="47">
        <f t="shared" si="257"/>
        <v>101.39</v>
      </c>
      <c r="N2256" s="47">
        <f t="shared" si="258"/>
        <v>101.92</v>
      </c>
      <c r="O2256" s="48">
        <f t="shared" ca="1" si="259"/>
        <v>49688300</v>
      </c>
    </row>
    <row r="2257" spans="1:15" x14ac:dyDescent="0.25">
      <c r="A2257">
        <v>2242</v>
      </c>
      <c r="B2257" s="85">
        <v>38541</v>
      </c>
      <c r="C2257" s="47">
        <v>119.97</v>
      </c>
      <c r="D2257" s="47">
        <v>121.32</v>
      </c>
      <c r="E2257" s="47">
        <v>119.72</v>
      </c>
      <c r="F2257" s="47">
        <v>121.32</v>
      </c>
      <c r="G2257" s="48">
        <v>64491200</v>
      </c>
      <c r="H2257" s="47">
        <v>101.4</v>
      </c>
      <c r="I2257" s="51">
        <f t="shared" ref="I2257:I2320" si="260">H2257/F2257</f>
        <v>0.83580613254203773</v>
      </c>
      <c r="J2257" s="51">
        <f t="shared" ref="J2257:J2320" ca="1" si="261">INDEX(OFFSET($T$15,0,0,$S$13+1,1),MATCH(B2257,OFFSET($Q$15,0,0,$S$13+1,1),-1))</f>
        <v>1</v>
      </c>
      <c r="K2257" s="47">
        <f t="shared" ref="K2257:K2320" si="262">ROUND($I2257*C2257,2)</f>
        <v>100.27</v>
      </c>
      <c r="L2257" s="47">
        <f t="shared" ref="L2257:L2320" si="263">ROUND($I2257*D2257,2)</f>
        <v>101.4</v>
      </c>
      <c r="M2257" s="47">
        <f t="shared" ref="M2257:M2320" si="264">ROUND($I2257*E2257,2)</f>
        <v>100.06</v>
      </c>
      <c r="N2257" s="47">
        <f t="shared" ref="N2257:N2320" si="265">ROUND($I2257*F2257,2)</f>
        <v>101.4</v>
      </c>
      <c r="O2257" s="48">
        <f t="shared" ref="O2257:O2320" ca="1" si="266">G2257*J2257</f>
        <v>64491200</v>
      </c>
    </row>
    <row r="2258" spans="1:15" x14ac:dyDescent="0.25">
      <c r="A2258">
        <v>2243</v>
      </c>
      <c r="B2258" s="85">
        <v>38540</v>
      </c>
      <c r="C2258" s="47">
        <v>118.29</v>
      </c>
      <c r="D2258" s="47">
        <v>119.95</v>
      </c>
      <c r="E2258" s="47">
        <v>118.26</v>
      </c>
      <c r="F2258" s="47">
        <v>119.95</v>
      </c>
      <c r="G2258" s="48">
        <v>103268800</v>
      </c>
      <c r="H2258" s="47">
        <v>100.26</v>
      </c>
      <c r="I2258" s="51">
        <f t="shared" si="260"/>
        <v>0.83584827011254692</v>
      </c>
      <c r="J2258" s="51">
        <f t="shared" ca="1" si="261"/>
        <v>1</v>
      </c>
      <c r="K2258" s="47">
        <f t="shared" si="262"/>
        <v>98.87</v>
      </c>
      <c r="L2258" s="47">
        <f t="shared" si="263"/>
        <v>100.26</v>
      </c>
      <c r="M2258" s="47">
        <f t="shared" si="264"/>
        <v>98.85</v>
      </c>
      <c r="N2258" s="47">
        <f t="shared" si="265"/>
        <v>100.26</v>
      </c>
      <c r="O2258" s="48">
        <f t="shared" ca="1" si="266"/>
        <v>103268800</v>
      </c>
    </row>
    <row r="2259" spans="1:15" x14ac:dyDescent="0.25">
      <c r="A2259">
        <v>2244</v>
      </c>
      <c r="B2259" s="85">
        <v>38539</v>
      </c>
      <c r="C2259" s="47">
        <v>120.39</v>
      </c>
      <c r="D2259" s="47">
        <v>120.65</v>
      </c>
      <c r="E2259" s="47">
        <v>119.41</v>
      </c>
      <c r="F2259" s="47">
        <v>119.48</v>
      </c>
      <c r="G2259" s="48">
        <v>52363600</v>
      </c>
      <c r="H2259" s="47">
        <v>99.86</v>
      </c>
      <c r="I2259" s="51">
        <f t="shared" si="260"/>
        <v>0.83578841647137592</v>
      </c>
      <c r="J2259" s="51">
        <f t="shared" ca="1" si="261"/>
        <v>1</v>
      </c>
      <c r="K2259" s="47">
        <f t="shared" si="262"/>
        <v>100.62</v>
      </c>
      <c r="L2259" s="47">
        <f t="shared" si="263"/>
        <v>100.84</v>
      </c>
      <c r="M2259" s="47">
        <f t="shared" si="264"/>
        <v>99.8</v>
      </c>
      <c r="N2259" s="47">
        <f t="shared" si="265"/>
        <v>99.86</v>
      </c>
      <c r="O2259" s="48">
        <f t="shared" ca="1" si="266"/>
        <v>52363600</v>
      </c>
    </row>
    <row r="2260" spans="1:15" x14ac:dyDescent="0.25">
      <c r="A2260">
        <v>2245</v>
      </c>
      <c r="B2260" s="85">
        <v>38538</v>
      </c>
      <c r="C2260" s="47">
        <v>119.25</v>
      </c>
      <c r="D2260" s="47">
        <v>120.65</v>
      </c>
      <c r="E2260" s="47">
        <v>119.19</v>
      </c>
      <c r="F2260" s="47">
        <v>120.49</v>
      </c>
      <c r="G2260" s="48">
        <v>51549000</v>
      </c>
      <c r="H2260" s="47">
        <v>100.71</v>
      </c>
      <c r="I2260" s="51">
        <f t="shared" si="260"/>
        <v>0.83583699892107233</v>
      </c>
      <c r="J2260" s="51">
        <f t="shared" ca="1" si="261"/>
        <v>1</v>
      </c>
      <c r="K2260" s="47">
        <f t="shared" si="262"/>
        <v>99.67</v>
      </c>
      <c r="L2260" s="47">
        <f t="shared" si="263"/>
        <v>100.84</v>
      </c>
      <c r="M2260" s="47">
        <f t="shared" si="264"/>
        <v>99.62</v>
      </c>
      <c r="N2260" s="47">
        <f t="shared" si="265"/>
        <v>100.71</v>
      </c>
      <c r="O2260" s="48">
        <f t="shared" ca="1" si="266"/>
        <v>51549000</v>
      </c>
    </row>
    <row r="2261" spans="1:15" x14ac:dyDescent="0.25">
      <c r="A2261">
        <v>2246</v>
      </c>
      <c r="B2261" s="85">
        <v>38534</v>
      </c>
      <c r="C2261" s="47">
        <v>119.45</v>
      </c>
      <c r="D2261" s="47">
        <v>119.8</v>
      </c>
      <c r="E2261" s="47">
        <v>119.21</v>
      </c>
      <c r="F2261" s="47">
        <v>119.53</v>
      </c>
      <c r="G2261" s="48">
        <v>49737500</v>
      </c>
      <c r="H2261" s="47">
        <v>99.91</v>
      </c>
      <c r="I2261" s="51">
        <f t="shared" si="260"/>
        <v>0.8358571070024261</v>
      </c>
      <c r="J2261" s="51">
        <f t="shared" ca="1" si="261"/>
        <v>1</v>
      </c>
      <c r="K2261" s="47">
        <f t="shared" si="262"/>
        <v>99.84</v>
      </c>
      <c r="L2261" s="47">
        <f t="shared" si="263"/>
        <v>100.14</v>
      </c>
      <c r="M2261" s="47">
        <f t="shared" si="264"/>
        <v>99.64</v>
      </c>
      <c r="N2261" s="47">
        <f t="shared" si="265"/>
        <v>99.91</v>
      </c>
      <c r="O2261" s="48">
        <f t="shared" ca="1" si="266"/>
        <v>49737500</v>
      </c>
    </row>
    <row r="2262" spans="1:15" x14ac:dyDescent="0.25">
      <c r="A2262">
        <v>2247</v>
      </c>
      <c r="B2262" s="85">
        <v>38533</v>
      </c>
      <c r="C2262" s="47">
        <v>120.22</v>
      </c>
      <c r="D2262" s="47">
        <v>120.32</v>
      </c>
      <c r="E2262" s="47">
        <v>118.95</v>
      </c>
      <c r="F2262" s="47">
        <v>119.18</v>
      </c>
      <c r="G2262" s="48">
        <v>62288800</v>
      </c>
      <c r="H2262" s="47">
        <v>99.61</v>
      </c>
      <c r="I2262" s="51">
        <f t="shared" si="260"/>
        <v>0.83579459640879339</v>
      </c>
      <c r="J2262" s="51">
        <f t="shared" ca="1" si="261"/>
        <v>1</v>
      </c>
      <c r="K2262" s="47">
        <f t="shared" si="262"/>
        <v>100.48</v>
      </c>
      <c r="L2262" s="47">
        <f t="shared" si="263"/>
        <v>100.56</v>
      </c>
      <c r="M2262" s="47">
        <f t="shared" si="264"/>
        <v>99.42</v>
      </c>
      <c r="N2262" s="47">
        <f t="shared" si="265"/>
        <v>99.61</v>
      </c>
      <c r="O2262" s="48">
        <f t="shared" ca="1" si="266"/>
        <v>62288800</v>
      </c>
    </row>
    <row r="2263" spans="1:15" x14ac:dyDescent="0.25">
      <c r="A2263">
        <v>2248</v>
      </c>
      <c r="B2263" s="85">
        <v>38532</v>
      </c>
      <c r="C2263" s="47">
        <v>120.37</v>
      </c>
      <c r="D2263" s="47">
        <v>120.4</v>
      </c>
      <c r="E2263" s="47">
        <v>119.76</v>
      </c>
      <c r="F2263" s="47">
        <v>119.83</v>
      </c>
      <c r="G2263" s="48">
        <v>42316500</v>
      </c>
      <c r="H2263" s="47">
        <v>100.16</v>
      </c>
      <c r="I2263" s="51">
        <f t="shared" si="260"/>
        <v>0.83585078861720774</v>
      </c>
      <c r="J2263" s="51">
        <f t="shared" ca="1" si="261"/>
        <v>1</v>
      </c>
      <c r="K2263" s="47">
        <f t="shared" si="262"/>
        <v>100.61</v>
      </c>
      <c r="L2263" s="47">
        <f t="shared" si="263"/>
        <v>100.64</v>
      </c>
      <c r="M2263" s="47">
        <f t="shared" si="264"/>
        <v>100.1</v>
      </c>
      <c r="N2263" s="47">
        <f t="shared" si="265"/>
        <v>100.16</v>
      </c>
      <c r="O2263" s="48">
        <f t="shared" ca="1" si="266"/>
        <v>42316500</v>
      </c>
    </row>
    <row r="2264" spans="1:15" x14ac:dyDescent="0.25">
      <c r="A2264">
        <v>2249</v>
      </c>
      <c r="B2264" s="85">
        <v>38531</v>
      </c>
      <c r="C2264" s="47">
        <v>119.4</v>
      </c>
      <c r="D2264" s="47">
        <v>120.24</v>
      </c>
      <c r="E2264" s="47">
        <v>119.37</v>
      </c>
      <c r="F2264" s="47">
        <v>120.15</v>
      </c>
      <c r="G2264" s="48">
        <v>41174200</v>
      </c>
      <c r="H2264" s="47">
        <v>100.42</v>
      </c>
      <c r="I2264" s="51">
        <f t="shared" si="260"/>
        <v>0.83578859758635038</v>
      </c>
      <c r="J2264" s="51">
        <f t="shared" ca="1" si="261"/>
        <v>1</v>
      </c>
      <c r="K2264" s="47">
        <f t="shared" si="262"/>
        <v>99.79</v>
      </c>
      <c r="L2264" s="47">
        <f t="shared" si="263"/>
        <v>100.5</v>
      </c>
      <c r="M2264" s="47">
        <f t="shared" si="264"/>
        <v>99.77</v>
      </c>
      <c r="N2264" s="47">
        <f t="shared" si="265"/>
        <v>100.42</v>
      </c>
      <c r="O2264" s="48">
        <f t="shared" ca="1" si="266"/>
        <v>41174200</v>
      </c>
    </row>
    <row r="2265" spans="1:15" x14ac:dyDescent="0.25">
      <c r="A2265">
        <v>2250</v>
      </c>
      <c r="B2265" s="85">
        <v>38530</v>
      </c>
      <c r="C2265" s="47">
        <v>118.97</v>
      </c>
      <c r="D2265" s="47">
        <v>119.41</v>
      </c>
      <c r="E2265" s="47">
        <v>118.75</v>
      </c>
      <c r="F2265" s="47">
        <v>119.15</v>
      </c>
      <c r="G2265" s="48">
        <v>48183800</v>
      </c>
      <c r="H2265" s="47">
        <v>99.59</v>
      </c>
      <c r="I2265" s="51">
        <f t="shared" si="260"/>
        <v>0.83583718002517837</v>
      </c>
      <c r="J2265" s="51">
        <f t="shared" ca="1" si="261"/>
        <v>1</v>
      </c>
      <c r="K2265" s="47">
        <f t="shared" si="262"/>
        <v>99.44</v>
      </c>
      <c r="L2265" s="47">
        <f t="shared" si="263"/>
        <v>99.81</v>
      </c>
      <c r="M2265" s="47">
        <f t="shared" si="264"/>
        <v>99.26</v>
      </c>
      <c r="N2265" s="47">
        <f t="shared" si="265"/>
        <v>99.59</v>
      </c>
      <c r="O2265" s="48">
        <f t="shared" ca="1" si="266"/>
        <v>48183800</v>
      </c>
    </row>
    <row r="2266" spans="1:15" x14ac:dyDescent="0.25">
      <c r="A2266">
        <v>2251</v>
      </c>
      <c r="B2266" s="85">
        <v>38527</v>
      </c>
      <c r="C2266" s="47">
        <v>119.88</v>
      </c>
      <c r="D2266" s="47">
        <v>120.01</v>
      </c>
      <c r="E2266" s="47">
        <v>118.84</v>
      </c>
      <c r="F2266" s="47">
        <v>118.98</v>
      </c>
      <c r="G2266" s="48">
        <v>58572500</v>
      </c>
      <c r="H2266" s="47">
        <v>99.45</v>
      </c>
      <c r="I2266" s="51">
        <f t="shared" si="260"/>
        <v>0.83585476550680782</v>
      </c>
      <c r="J2266" s="51">
        <f t="shared" ca="1" si="261"/>
        <v>1</v>
      </c>
      <c r="K2266" s="47">
        <f t="shared" si="262"/>
        <v>100.2</v>
      </c>
      <c r="L2266" s="47">
        <f t="shared" si="263"/>
        <v>100.31</v>
      </c>
      <c r="M2266" s="47">
        <f t="shared" si="264"/>
        <v>99.33</v>
      </c>
      <c r="N2266" s="47">
        <f t="shared" si="265"/>
        <v>99.45</v>
      </c>
      <c r="O2266" s="48">
        <f t="shared" ca="1" si="266"/>
        <v>58572500</v>
      </c>
    </row>
    <row r="2267" spans="1:15" x14ac:dyDescent="0.25">
      <c r="A2267">
        <v>2252</v>
      </c>
      <c r="B2267" s="85">
        <v>38526</v>
      </c>
      <c r="C2267" s="47">
        <v>121.32</v>
      </c>
      <c r="D2267" s="47">
        <v>121.6</v>
      </c>
      <c r="E2267" s="47">
        <v>119.83</v>
      </c>
      <c r="F2267" s="47">
        <v>119.86</v>
      </c>
      <c r="G2267" s="48">
        <v>62185600</v>
      </c>
      <c r="H2267" s="47">
        <v>100.18</v>
      </c>
      <c r="I2267" s="51">
        <f t="shared" si="260"/>
        <v>0.83580844318371439</v>
      </c>
      <c r="J2267" s="51">
        <f t="shared" ca="1" si="261"/>
        <v>1</v>
      </c>
      <c r="K2267" s="47">
        <f t="shared" si="262"/>
        <v>101.4</v>
      </c>
      <c r="L2267" s="47">
        <f t="shared" si="263"/>
        <v>101.63</v>
      </c>
      <c r="M2267" s="47">
        <f t="shared" si="264"/>
        <v>100.15</v>
      </c>
      <c r="N2267" s="47">
        <f t="shared" si="265"/>
        <v>100.18</v>
      </c>
      <c r="O2267" s="48">
        <f t="shared" ca="1" si="266"/>
        <v>62185600</v>
      </c>
    </row>
    <row r="2268" spans="1:15" x14ac:dyDescent="0.25">
      <c r="A2268">
        <v>2253</v>
      </c>
      <c r="B2268" s="85">
        <v>38525</v>
      </c>
      <c r="C2268" s="47">
        <v>121.68</v>
      </c>
      <c r="D2268" s="47">
        <v>121.94</v>
      </c>
      <c r="E2268" s="47">
        <v>121.07</v>
      </c>
      <c r="F2268" s="47">
        <v>121.57</v>
      </c>
      <c r="G2268" s="48">
        <v>46310100</v>
      </c>
      <c r="H2268" s="47">
        <v>101.61</v>
      </c>
      <c r="I2268" s="51">
        <f t="shared" si="260"/>
        <v>0.83581475693016372</v>
      </c>
      <c r="J2268" s="51">
        <f t="shared" ca="1" si="261"/>
        <v>1</v>
      </c>
      <c r="K2268" s="47">
        <f t="shared" si="262"/>
        <v>101.7</v>
      </c>
      <c r="L2268" s="47">
        <f t="shared" si="263"/>
        <v>101.92</v>
      </c>
      <c r="M2268" s="47">
        <f t="shared" si="264"/>
        <v>101.19</v>
      </c>
      <c r="N2268" s="47">
        <f t="shared" si="265"/>
        <v>101.61</v>
      </c>
      <c r="O2268" s="48">
        <f t="shared" ca="1" si="266"/>
        <v>46310100</v>
      </c>
    </row>
    <row r="2269" spans="1:15" x14ac:dyDescent="0.25">
      <c r="A2269">
        <v>2254</v>
      </c>
      <c r="B2269" s="85">
        <v>38524</v>
      </c>
      <c r="C2269" s="47">
        <v>121.5</v>
      </c>
      <c r="D2269" s="47">
        <v>121.65</v>
      </c>
      <c r="E2269" s="47">
        <v>121.03</v>
      </c>
      <c r="F2269" s="47">
        <v>121.47</v>
      </c>
      <c r="G2269" s="48">
        <v>39879800</v>
      </c>
      <c r="H2269" s="47">
        <v>101.53</v>
      </c>
      <c r="I2269" s="51">
        <f t="shared" si="260"/>
        <v>0.83584424137647162</v>
      </c>
      <c r="J2269" s="51">
        <f t="shared" ca="1" si="261"/>
        <v>1</v>
      </c>
      <c r="K2269" s="47">
        <f t="shared" si="262"/>
        <v>101.56</v>
      </c>
      <c r="L2269" s="47">
        <f t="shared" si="263"/>
        <v>101.68</v>
      </c>
      <c r="M2269" s="47">
        <f t="shared" si="264"/>
        <v>101.16</v>
      </c>
      <c r="N2269" s="47">
        <f t="shared" si="265"/>
        <v>101.53</v>
      </c>
      <c r="O2269" s="48">
        <f t="shared" ca="1" si="266"/>
        <v>39879800</v>
      </c>
    </row>
    <row r="2270" spans="1:15" x14ac:dyDescent="0.25">
      <c r="A2270">
        <v>2255</v>
      </c>
      <c r="B2270" s="85">
        <v>38523</v>
      </c>
      <c r="C2270" s="47">
        <v>121.08</v>
      </c>
      <c r="D2270" s="47">
        <v>121.84</v>
      </c>
      <c r="E2270" s="47">
        <v>120.94</v>
      </c>
      <c r="F2270" s="47">
        <v>121.4</v>
      </c>
      <c r="G2270" s="48">
        <v>41019400</v>
      </c>
      <c r="H2270" s="47">
        <v>101.47</v>
      </c>
      <c r="I2270" s="51">
        <f t="shared" si="260"/>
        <v>0.83583196046128494</v>
      </c>
      <c r="J2270" s="51">
        <f t="shared" ca="1" si="261"/>
        <v>1</v>
      </c>
      <c r="K2270" s="47">
        <f t="shared" si="262"/>
        <v>101.2</v>
      </c>
      <c r="L2270" s="47">
        <f t="shared" si="263"/>
        <v>101.84</v>
      </c>
      <c r="M2270" s="47">
        <f t="shared" si="264"/>
        <v>101.09</v>
      </c>
      <c r="N2270" s="47">
        <f t="shared" si="265"/>
        <v>101.47</v>
      </c>
      <c r="O2270" s="48">
        <f t="shared" ca="1" si="266"/>
        <v>41019400</v>
      </c>
    </row>
    <row r="2271" spans="1:15" x14ac:dyDescent="0.25">
      <c r="A2271">
        <v>2256</v>
      </c>
      <c r="B2271" s="85">
        <v>38520</v>
      </c>
      <c r="C2271" s="47">
        <v>121.54</v>
      </c>
      <c r="D2271" s="47">
        <v>121.9</v>
      </c>
      <c r="E2271" s="47">
        <v>121.22</v>
      </c>
      <c r="F2271" s="47">
        <v>121.36</v>
      </c>
      <c r="G2271" s="48">
        <v>51529400</v>
      </c>
      <c r="H2271" s="47">
        <v>101.43</v>
      </c>
      <c r="I2271" s="51">
        <f t="shared" si="260"/>
        <v>0.8357778510217535</v>
      </c>
      <c r="J2271" s="51">
        <f t="shared" ca="1" si="261"/>
        <v>1</v>
      </c>
      <c r="K2271" s="47">
        <f t="shared" si="262"/>
        <v>101.58</v>
      </c>
      <c r="L2271" s="47">
        <f t="shared" si="263"/>
        <v>101.88</v>
      </c>
      <c r="M2271" s="47">
        <f t="shared" si="264"/>
        <v>101.31</v>
      </c>
      <c r="N2271" s="47">
        <f t="shared" si="265"/>
        <v>101.43</v>
      </c>
      <c r="O2271" s="48">
        <f t="shared" ca="1" si="266"/>
        <v>51529400</v>
      </c>
    </row>
    <row r="2272" spans="1:15" x14ac:dyDescent="0.25">
      <c r="A2272">
        <v>2257</v>
      </c>
      <c r="B2272" s="85">
        <v>38519</v>
      </c>
      <c r="C2272" s="47">
        <v>121.06</v>
      </c>
      <c r="D2272" s="47">
        <v>121.64</v>
      </c>
      <c r="E2272" s="47">
        <v>120.92</v>
      </c>
      <c r="F2272" s="47">
        <v>121.4</v>
      </c>
      <c r="G2272" s="48">
        <v>46564500</v>
      </c>
      <c r="H2272" s="47">
        <v>101.06</v>
      </c>
      <c r="I2272" s="51">
        <f t="shared" si="260"/>
        <v>0.83245469522240523</v>
      </c>
      <c r="J2272" s="51">
        <f t="shared" ca="1" si="261"/>
        <v>1</v>
      </c>
      <c r="K2272" s="47">
        <f t="shared" si="262"/>
        <v>100.78</v>
      </c>
      <c r="L2272" s="47">
        <f t="shared" si="263"/>
        <v>101.26</v>
      </c>
      <c r="M2272" s="47">
        <f t="shared" si="264"/>
        <v>100.66</v>
      </c>
      <c r="N2272" s="47">
        <f t="shared" si="265"/>
        <v>101.06</v>
      </c>
      <c r="O2272" s="48">
        <f t="shared" ca="1" si="266"/>
        <v>46564500</v>
      </c>
    </row>
    <row r="2273" spans="1:15" x14ac:dyDescent="0.25">
      <c r="A2273">
        <v>2258</v>
      </c>
      <c r="B2273" s="85">
        <v>38518</v>
      </c>
      <c r="C2273" s="47">
        <v>121.16</v>
      </c>
      <c r="D2273" s="47">
        <v>121.24</v>
      </c>
      <c r="E2273" s="47">
        <v>120.23</v>
      </c>
      <c r="F2273" s="47">
        <v>121.09</v>
      </c>
      <c r="G2273" s="48">
        <v>53195600</v>
      </c>
      <c r="H2273" s="47">
        <v>100.8</v>
      </c>
      <c r="I2273" s="51">
        <f t="shared" si="260"/>
        <v>0.83243868197208681</v>
      </c>
      <c r="J2273" s="51">
        <f t="shared" ca="1" si="261"/>
        <v>1</v>
      </c>
      <c r="K2273" s="47">
        <f t="shared" si="262"/>
        <v>100.86</v>
      </c>
      <c r="L2273" s="47">
        <f t="shared" si="263"/>
        <v>100.92</v>
      </c>
      <c r="M2273" s="47">
        <f t="shared" si="264"/>
        <v>100.08</v>
      </c>
      <c r="N2273" s="47">
        <f t="shared" si="265"/>
        <v>100.8</v>
      </c>
      <c r="O2273" s="48">
        <f t="shared" ca="1" si="266"/>
        <v>53195600</v>
      </c>
    </row>
    <row r="2274" spans="1:15" x14ac:dyDescent="0.25">
      <c r="A2274">
        <v>2259</v>
      </c>
      <c r="B2274" s="85">
        <v>38517</v>
      </c>
      <c r="C2274" s="47">
        <v>120.45</v>
      </c>
      <c r="D2274" s="47">
        <v>121.2</v>
      </c>
      <c r="E2274" s="47">
        <v>120.38</v>
      </c>
      <c r="F2274" s="47">
        <v>120.86</v>
      </c>
      <c r="G2274" s="48">
        <v>33857100</v>
      </c>
      <c r="H2274" s="47">
        <v>100.61</v>
      </c>
      <c r="I2274" s="51">
        <f t="shared" si="260"/>
        <v>0.8324507694853549</v>
      </c>
      <c r="J2274" s="51">
        <f t="shared" ca="1" si="261"/>
        <v>1</v>
      </c>
      <c r="K2274" s="47">
        <f t="shared" si="262"/>
        <v>100.27</v>
      </c>
      <c r="L2274" s="47">
        <f t="shared" si="263"/>
        <v>100.89</v>
      </c>
      <c r="M2274" s="47">
        <f t="shared" si="264"/>
        <v>100.21</v>
      </c>
      <c r="N2274" s="47">
        <f t="shared" si="265"/>
        <v>100.61</v>
      </c>
      <c r="O2274" s="48">
        <f t="shared" ca="1" si="266"/>
        <v>33857100</v>
      </c>
    </row>
    <row r="2275" spans="1:15" x14ac:dyDescent="0.25">
      <c r="A2275">
        <v>2260</v>
      </c>
      <c r="B2275" s="85">
        <v>38516</v>
      </c>
      <c r="C2275" s="47">
        <v>119.94</v>
      </c>
      <c r="D2275" s="47">
        <v>121.08</v>
      </c>
      <c r="E2275" s="47">
        <v>119.81</v>
      </c>
      <c r="F2275" s="47">
        <v>120.58</v>
      </c>
      <c r="G2275" s="48">
        <v>49383200</v>
      </c>
      <c r="H2275" s="47">
        <v>100.38</v>
      </c>
      <c r="I2275" s="51">
        <f t="shared" si="260"/>
        <v>0.83247636423950899</v>
      </c>
      <c r="J2275" s="51">
        <f t="shared" ca="1" si="261"/>
        <v>1</v>
      </c>
      <c r="K2275" s="47">
        <f t="shared" si="262"/>
        <v>99.85</v>
      </c>
      <c r="L2275" s="47">
        <f t="shared" si="263"/>
        <v>100.8</v>
      </c>
      <c r="M2275" s="47">
        <f t="shared" si="264"/>
        <v>99.74</v>
      </c>
      <c r="N2275" s="47">
        <f t="shared" si="265"/>
        <v>100.38</v>
      </c>
      <c r="O2275" s="48">
        <f t="shared" ca="1" si="266"/>
        <v>49383200</v>
      </c>
    </row>
    <row r="2276" spans="1:15" x14ac:dyDescent="0.25">
      <c r="A2276">
        <v>2261</v>
      </c>
      <c r="B2276" s="85">
        <v>38513</v>
      </c>
      <c r="C2276" s="47">
        <v>120.56</v>
      </c>
      <c r="D2276" s="47">
        <v>120.65</v>
      </c>
      <c r="E2276" s="47">
        <v>119.6</v>
      </c>
      <c r="F2276" s="47">
        <v>120.2</v>
      </c>
      <c r="G2276" s="48">
        <v>36465300</v>
      </c>
      <c r="H2276" s="47">
        <v>100.06</v>
      </c>
      <c r="I2276" s="51">
        <f t="shared" si="260"/>
        <v>0.83244592346089852</v>
      </c>
      <c r="J2276" s="51">
        <f t="shared" ca="1" si="261"/>
        <v>1</v>
      </c>
      <c r="K2276" s="47">
        <f t="shared" si="262"/>
        <v>100.36</v>
      </c>
      <c r="L2276" s="47">
        <f t="shared" si="263"/>
        <v>100.43</v>
      </c>
      <c r="M2276" s="47">
        <f t="shared" si="264"/>
        <v>99.56</v>
      </c>
      <c r="N2276" s="47">
        <f t="shared" si="265"/>
        <v>100.06</v>
      </c>
      <c r="O2276" s="48">
        <f t="shared" ca="1" si="266"/>
        <v>36465300</v>
      </c>
    </row>
    <row r="2277" spans="1:15" x14ac:dyDescent="0.25">
      <c r="A2277">
        <v>2262</v>
      </c>
      <c r="B2277" s="85">
        <v>38512</v>
      </c>
      <c r="C2277" s="47">
        <v>119.74</v>
      </c>
      <c r="D2277" s="47">
        <v>120.58</v>
      </c>
      <c r="E2277" s="47">
        <v>119.44</v>
      </c>
      <c r="F2277" s="47">
        <v>120.48</v>
      </c>
      <c r="G2277" s="48">
        <v>56653300</v>
      </c>
      <c r="H2277" s="47">
        <v>100.29</v>
      </c>
      <c r="I2277" s="51">
        <f t="shared" si="260"/>
        <v>0.83242031872509958</v>
      </c>
      <c r="J2277" s="51">
        <f t="shared" ca="1" si="261"/>
        <v>1</v>
      </c>
      <c r="K2277" s="47">
        <f t="shared" si="262"/>
        <v>99.67</v>
      </c>
      <c r="L2277" s="47">
        <f t="shared" si="263"/>
        <v>100.37</v>
      </c>
      <c r="M2277" s="47">
        <f t="shared" si="264"/>
        <v>99.42</v>
      </c>
      <c r="N2277" s="47">
        <f t="shared" si="265"/>
        <v>100.29</v>
      </c>
      <c r="O2277" s="48">
        <f t="shared" ca="1" si="266"/>
        <v>56653300</v>
      </c>
    </row>
    <row r="2278" spans="1:15" x14ac:dyDescent="0.25">
      <c r="A2278">
        <v>2263</v>
      </c>
      <c r="B2278" s="85">
        <v>38511</v>
      </c>
      <c r="C2278" s="47">
        <v>120.43</v>
      </c>
      <c r="D2278" s="47">
        <v>120.59</v>
      </c>
      <c r="E2278" s="47">
        <v>119.67</v>
      </c>
      <c r="F2278" s="47">
        <v>119.91</v>
      </c>
      <c r="G2278" s="48">
        <v>46881200</v>
      </c>
      <c r="H2278" s="47">
        <v>99.82</v>
      </c>
      <c r="I2278" s="51">
        <f t="shared" si="260"/>
        <v>0.83245767659077641</v>
      </c>
      <c r="J2278" s="51">
        <f t="shared" ca="1" si="261"/>
        <v>1</v>
      </c>
      <c r="K2278" s="47">
        <f t="shared" si="262"/>
        <v>100.25</v>
      </c>
      <c r="L2278" s="47">
        <f t="shared" si="263"/>
        <v>100.39</v>
      </c>
      <c r="M2278" s="47">
        <f t="shared" si="264"/>
        <v>99.62</v>
      </c>
      <c r="N2278" s="47">
        <f t="shared" si="265"/>
        <v>99.82</v>
      </c>
      <c r="O2278" s="48">
        <f t="shared" ca="1" si="266"/>
        <v>46881200</v>
      </c>
    </row>
    <row r="2279" spans="1:15" x14ac:dyDescent="0.25">
      <c r="A2279">
        <v>2264</v>
      </c>
      <c r="B2279" s="85">
        <v>38510</v>
      </c>
      <c r="C2279" s="47">
        <v>120.39</v>
      </c>
      <c r="D2279" s="47">
        <v>121.25</v>
      </c>
      <c r="E2279" s="47">
        <v>120.01</v>
      </c>
      <c r="F2279" s="47">
        <v>120.13</v>
      </c>
      <c r="G2279" s="48">
        <v>66501300</v>
      </c>
      <c r="H2279" s="47">
        <v>100</v>
      </c>
      <c r="I2279" s="51">
        <f t="shared" si="260"/>
        <v>0.83243153250645141</v>
      </c>
      <c r="J2279" s="51">
        <f t="shared" ca="1" si="261"/>
        <v>1</v>
      </c>
      <c r="K2279" s="47">
        <f t="shared" si="262"/>
        <v>100.22</v>
      </c>
      <c r="L2279" s="47">
        <f t="shared" si="263"/>
        <v>100.93</v>
      </c>
      <c r="M2279" s="47">
        <f t="shared" si="264"/>
        <v>99.9</v>
      </c>
      <c r="N2279" s="47">
        <f t="shared" si="265"/>
        <v>100</v>
      </c>
      <c r="O2279" s="48">
        <f t="shared" ca="1" si="266"/>
        <v>66501300</v>
      </c>
    </row>
    <row r="2280" spans="1:15" x14ac:dyDescent="0.25">
      <c r="A2280">
        <v>2265</v>
      </c>
      <c r="B2280" s="85">
        <v>38509</v>
      </c>
      <c r="C2280" s="47">
        <v>119.95</v>
      </c>
      <c r="D2280" s="47">
        <v>120.2</v>
      </c>
      <c r="E2280" s="47">
        <v>119.55</v>
      </c>
      <c r="F2280" s="47">
        <v>120.04</v>
      </c>
      <c r="G2280" s="48">
        <v>36046400</v>
      </c>
      <c r="H2280" s="47">
        <v>99.93</v>
      </c>
      <c r="I2280" s="51">
        <f t="shared" si="260"/>
        <v>0.83247250916361215</v>
      </c>
      <c r="J2280" s="51">
        <f t="shared" ca="1" si="261"/>
        <v>1</v>
      </c>
      <c r="K2280" s="47">
        <f t="shared" si="262"/>
        <v>99.86</v>
      </c>
      <c r="L2280" s="47">
        <f t="shared" si="263"/>
        <v>100.06</v>
      </c>
      <c r="M2280" s="47">
        <f t="shared" si="264"/>
        <v>99.52</v>
      </c>
      <c r="N2280" s="47">
        <f t="shared" si="265"/>
        <v>99.93</v>
      </c>
      <c r="O2280" s="48">
        <f t="shared" ca="1" si="266"/>
        <v>36046400</v>
      </c>
    </row>
    <row r="2281" spans="1:15" x14ac:dyDescent="0.25">
      <c r="A2281">
        <v>2266</v>
      </c>
      <c r="B2281" s="85">
        <v>38506</v>
      </c>
      <c r="C2281" s="47">
        <v>120.55</v>
      </c>
      <c r="D2281" s="47">
        <v>120.89</v>
      </c>
      <c r="E2281" s="47">
        <v>119.73</v>
      </c>
      <c r="F2281" s="47">
        <v>120.15</v>
      </c>
      <c r="G2281" s="48">
        <v>60999400</v>
      </c>
      <c r="H2281" s="47">
        <v>100.02</v>
      </c>
      <c r="I2281" s="51">
        <f t="shared" si="260"/>
        <v>0.83245942571785259</v>
      </c>
      <c r="J2281" s="51">
        <f t="shared" ca="1" si="261"/>
        <v>1</v>
      </c>
      <c r="K2281" s="47">
        <f t="shared" si="262"/>
        <v>100.35</v>
      </c>
      <c r="L2281" s="47">
        <f t="shared" si="263"/>
        <v>100.64</v>
      </c>
      <c r="M2281" s="47">
        <f t="shared" si="264"/>
        <v>99.67</v>
      </c>
      <c r="N2281" s="47">
        <f t="shared" si="265"/>
        <v>100.02</v>
      </c>
      <c r="O2281" s="48">
        <f t="shared" ca="1" si="266"/>
        <v>60999400</v>
      </c>
    </row>
    <row r="2282" spans="1:15" x14ac:dyDescent="0.25">
      <c r="A2282">
        <v>2267</v>
      </c>
      <c r="B2282" s="85">
        <v>38505</v>
      </c>
      <c r="C2282" s="47">
        <v>120.23</v>
      </c>
      <c r="D2282" s="47">
        <v>120.84</v>
      </c>
      <c r="E2282" s="47">
        <v>120.1</v>
      </c>
      <c r="F2282" s="47">
        <v>120.76</v>
      </c>
      <c r="G2282" s="48">
        <v>39704500</v>
      </c>
      <c r="H2282" s="47">
        <v>100.53</v>
      </c>
      <c r="I2282" s="51">
        <f t="shared" si="260"/>
        <v>0.83247764160317983</v>
      </c>
      <c r="J2282" s="51">
        <f t="shared" ca="1" si="261"/>
        <v>1</v>
      </c>
      <c r="K2282" s="47">
        <f t="shared" si="262"/>
        <v>100.09</v>
      </c>
      <c r="L2282" s="47">
        <f t="shared" si="263"/>
        <v>100.6</v>
      </c>
      <c r="M2282" s="47">
        <f t="shared" si="264"/>
        <v>99.98</v>
      </c>
      <c r="N2282" s="47">
        <f t="shared" si="265"/>
        <v>100.53</v>
      </c>
      <c r="O2282" s="48">
        <f t="shared" ca="1" si="266"/>
        <v>39704500</v>
      </c>
    </row>
    <row r="2283" spans="1:15" x14ac:dyDescent="0.25">
      <c r="A2283">
        <v>2268</v>
      </c>
      <c r="B2283" s="85">
        <v>38504</v>
      </c>
      <c r="C2283" s="47">
        <v>119.52</v>
      </c>
      <c r="D2283" s="47">
        <v>120.92</v>
      </c>
      <c r="E2283" s="47">
        <v>119.45</v>
      </c>
      <c r="F2283" s="47">
        <v>120.5</v>
      </c>
      <c r="G2283" s="48">
        <v>69611000</v>
      </c>
      <c r="H2283" s="47">
        <v>100.31</v>
      </c>
      <c r="I2283" s="51">
        <f t="shared" si="260"/>
        <v>0.83244813278008301</v>
      </c>
      <c r="J2283" s="51">
        <f t="shared" ca="1" si="261"/>
        <v>1</v>
      </c>
      <c r="K2283" s="47">
        <f t="shared" si="262"/>
        <v>99.49</v>
      </c>
      <c r="L2283" s="47">
        <f t="shared" si="263"/>
        <v>100.66</v>
      </c>
      <c r="M2283" s="47">
        <f t="shared" si="264"/>
        <v>99.44</v>
      </c>
      <c r="N2283" s="47">
        <f t="shared" si="265"/>
        <v>100.31</v>
      </c>
      <c r="O2283" s="48">
        <f t="shared" ca="1" si="266"/>
        <v>69611000</v>
      </c>
    </row>
    <row r="2284" spans="1:15" x14ac:dyDescent="0.25">
      <c r="A2284">
        <v>2269</v>
      </c>
      <c r="B2284" s="85">
        <v>38503</v>
      </c>
      <c r="C2284" s="47">
        <v>120.08</v>
      </c>
      <c r="D2284" s="47">
        <v>120.17</v>
      </c>
      <c r="E2284" s="47">
        <v>119.4</v>
      </c>
      <c r="F2284" s="47">
        <v>119.48</v>
      </c>
      <c r="G2284" s="48">
        <v>43377200</v>
      </c>
      <c r="H2284" s="47">
        <v>99.46</v>
      </c>
      <c r="I2284" s="51">
        <f t="shared" si="260"/>
        <v>0.83244057582859043</v>
      </c>
      <c r="J2284" s="51">
        <f t="shared" ca="1" si="261"/>
        <v>1</v>
      </c>
      <c r="K2284" s="47">
        <f t="shared" si="262"/>
        <v>99.96</v>
      </c>
      <c r="L2284" s="47">
        <f t="shared" si="263"/>
        <v>100.03</v>
      </c>
      <c r="M2284" s="47">
        <f t="shared" si="264"/>
        <v>99.39</v>
      </c>
      <c r="N2284" s="47">
        <f t="shared" si="265"/>
        <v>99.46</v>
      </c>
      <c r="O2284" s="48">
        <f t="shared" ca="1" si="266"/>
        <v>43377200</v>
      </c>
    </row>
    <row r="2285" spans="1:15" x14ac:dyDescent="0.25">
      <c r="A2285">
        <v>2270</v>
      </c>
      <c r="B2285" s="85">
        <v>38499</v>
      </c>
      <c r="C2285" s="47">
        <v>120.06</v>
      </c>
      <c r="D2285" s="47">
        <v>120.25</v>
      </c>
      <c r="E2285" s="47">
        <v>119.8</v>
      </c>
      <c r="F2285" s="47">
        <v>120.25</v>
      </c>
      <c r="G2285" s="48">
        <v>24596100</v>
      </c>
      <c r="H2285" s="47">
        <v>100.1</v>
      </c>
      <c r="I2285" s="51">
        <f t="shared" si="260"/>
        <v>0.83243243243243237</v>
      </c>
      <c r="J2285" s="51">
        <f t="shared" ca="1" si="261"/>
        <v>1</v>
      </c>
      <c r="K2285" s="47">
        <f t="shared" si="262"/>
        <v>99.94</v>
      </c>
      <c r="L2285" s="47">
        <f t="shared" si="263"/>
        <v>100.1</v>
      </c>
      <c r="M2285" s="47">
        <f t="shared" si="264"/>
        <v>99.73</v>
      </c>
      <c r="N2285" s="47">
        <f t="shared" si="265"/>
        <v>100.1</v>
      </c>
      <c r="O2285" s="48">
        <f t="shared" ca="1" si="266"/>
        <v>24596100</v>
      </c>
    </row>
    <row r="2286" spans="1:15" x14ac:dyDescent="0.25">
      <c r="A2286">
        <v>2271</v>
      </c>
      <c r="B2286" s="85">
        <v>38498</v>
      </c>
      <c r="C2286" s="47">
        <v>119.79</v>
      </c>
      <c r="D2286" s="47">
        <v>120.21</v>
      </c>
      <c r="E2286" s="47">
        <v>119.62</v>
      </c>
      <c r="F2286" s="47">
        <v>120.05</v>
      </c>
      <c r="G2286" s="48">
        <v>43256200</v>
      </c>
      <c r="H2286" s="47">
        <v>99.94</v>
      </c>
      <c r="I2286" s="51">
        <f t="shared" si="260"/>
        <v>0.83248646397334447</v>
      </c>
      <c r="J2286" s="51">
        <f t="shared" ca="1" si="261"/>
        <v>1</v>
      </c>
      <c r="K2286" s="47">
        <f t="shared" si="262"/>
        <v>99.72</v>
      </c>
      <c r="L2286" s="47">
        <f t="shared" si="263"/>
        <v>100.07</v>
      </c>
      <c r="M2286" s="47">
        <f t="shared" si="264"/>
        <v>99.58</v>
      </c>
      <c r="N2286" s="47">
        <f t="shared" si="265"/>
        <v>99.94</v>
      </c>
      <c r="O2286" s="48">
        <f t="shared" ca="1" si="266"/>
        <v>43256200</v>
      </c>
    </row>
    <row r="2287" spans="1:15" x14ac:dyDescent="0.25">
      <c r="A2287">
        <v>2272</v>
      </c>
      <c r="B2287" s="85">
        <v>38497</v>
      </c>
      <c r="C2287" s="47">
        <v>119.35</v>
      </c>
      <c r="D2287" s="47">
        <v>119.87</v>
      </c>
      <c r="E2287" s="47">
        <v>118.83</v>
      </c>
      <c r="F2287" s="47">
        <v>119.41</v>
      </c>
      <c r="G2287" s="48">
        <v>47608800</v>
      </c>
      <c r="H2287" s="47">
        <v>99.4</v>
      </c>
      <c r="I2287" s="51">
        <f t="shared" si="260"/>
        <v>0.83242609496692077</v>
      </c>
      <c r="J2287" s="51">
        <f t="shared" ca="1" si="261"/>
        <v>1</v>
      </c>
      <c r="K2287" s="47">
        <f t="shared" si="262"/>
        <v>99.35</v>
      </c>
      <c r="L2287" s="47">
        <f t="shared" si="263"/>
        <v>99.78</v>
      </c>
      <c r="M2287" s="47">
        <f t="shared" si="264"/>
        <v>98.92</v>
      </c>
      <c r="N2287" s="47">
        <f t="shared" si="265"/>
        <v>99.4</v>
      </c>
      <c r="O2287" s="48">
        <f t="shared" ca="1" si="266"/>
        <v>47608800</v>
      </c>
    </row>
    <row r="2288" spans="1:15" x14ac:dyDescent="0.25">
      <c r="A2288">
        <v>2273</v>
      </c>
      <c r="B2288" s="85">
        <v>38496</v>
      </c>
      <c r="C2288" s="47">
        <v>119.44</v>
      </c>
      <c r="D2288" s="47">
        <v>119.83</v>
      </c>
      <c r="E2288" s="47">
        <v>119.2</v>
      </c>
      <c r="F2288" s="47">
        <v>119.5</v>
      </c>
      <c r="G2288" s="48">
        <v>50654100</v>
      </c>
      <c r="H2288" s="47">
        <v>99.48</v>
      </c>
      <c r="I2288" s="51">
        <f t="shared" si="260"/>
        <v>0.832468619246862</v>
      </c>
      <c r="J2288" s="51">
        <f t="shared" ca="1" si="261"/>
        <v>1</v>
      </c>
      <c r="K2288" s="47">
        <f t="shared" si="262"/>
        <v>99.43</v>
      </c>
      <c r="L2288" s="47">
        <f t="shared" si="263"/>
        <v>99.75</v>
      </c>
      <c r="M2288" s="47">
        <f t="shared" si="264"/>
        <v>99.23</v>
      </c>
      <c r="N2288" s="47">
        <f t="shared" si="265"/>
        <v>99.48</v>
      </c>
      <c r="O2288" s="48">
        <f t="shared" ca="1" si="266"/>
        <v>50654100</v>
      </c>
    </row>
    <row r="2289" spans="1:15" x14ac:dyDescent="0.25">
      <c r="A2289">
        <v>2274</v>
      </c>
      <c r="B2289" s="85">
        <v>38495</v>
      </c>
      <c r="C2289" s="47">
        <v>119.21</v>
      </c>
      <c r="D2289" s="47">
        <v>120.04</v>
      </c>
      <c r="E2289" s="47">
        <v>119.19</v>
      </c>
      <c r="F2289" s="47">
        <v>119.78</v>
      </c>
      <c r="G2289" s="48">
        <v>51047900</v>
      </c>
      <c r="H2289" s="47">
        <v>99.71</v>
      </c>
      <c r="I2289" s="51">
        <f t="shared" si="260"/>
        <v>0.83244281182167301</v>
      </c>
      <c r="J2289" s="51">
        <f t="shared" ca="1" si="261"/>
        <v>1</v>
      </c>
      <c r="K2289" s="47">
        <f t="shared" si="262"/>
        <v>99.24</v>
      </c>
      <c r="L2289" s="47">
        <f t="shared" si="263"/>
        <v>99.93</v>
      </c>
      <c r="M2289" s="47">
        <f t="shared" si="264"/>
        <v>99.22</v>
      </c>
      <c r="N2289" s="47">
        <f t="shared" si="265"/>
        <v>99.71</v>
      </c>
      <c r="O2289" s="48">
        <f t="shared" ca="1" si="266"/>
        <v>51047900</v>
      </c>
    </row>
    <row r="2290" spans="1:15" x14ac:dyDescent="0.25">
      <c r="A2290">
        <v>2275</v>
      </c>
      <c r="B2290" s="85">
        <v>38492</v>
      </c>
      <c r="C2290" s="47">
        <v>119.34</v>
      </c>
      <c r="D2290" s="47">
        <v>119.39</v>
      </c>
      <c r="E2290" s="47">
        <v>118.74</v>
      </c>
      <c r="F2290" s="47">
        <v>119.12</v>
      </c>
      <c r="G2290" s="48">
        <v>46345500</v>
      </c>
      <c r="H2290" s="47">
        <v>99.16</v>
      </c>
      <c r="I2290" s="51">
        <f t="shared" si="260"/>
        <v>0.83243787777031564</v>
      </c>
      <c r="J2290" s="51">
        <f t="shared" ca="1" si="261"/>
        <v>1</v>
      </c>
      <c r="K2290" s="47">
        <f t="shared" si="262"/>
        <v>99.34</v>
      </c>
      <c r="L2290" s="47">
        <f t="shared" si="263"/>
        <v>99.38</v>
      </c>
      <c r="M2290" s="47">
        <f t="shared" si="264"/>
        <v>98.84</v>
      </c>
      <c r="N2290" s="47">
        <f t="shared" si="265"/>
        <v>99.16</v>
      </c>
      <c r="O2290" s="48">
        <f t="shared" ca="1" si="266"/>
        <v>46345500</v>
      </c>
    </row>
    <row r="2291" spans="1:15" x14ac:dyDescent="0.25">
      <c r="A2291">
        <v>2276</v>
      </c>
      <c r="B2291" s="85">
        <v>38491</v>
      </c>
      <c r="C2291" s="47">
        <v>119.02</v>
      </c>
      <c r="D2291" s="47">
        <v>119.41</v>
      </c>
      <c r="E2291" s="47">
        <v>118.7</v>
      </c>
      <c r="F2291" s="47">
        <v>119.29</v>
      </c>
      <c r="G2291" s="48">
        <v>61768100</v>
      </c>
      <c r="H2291" s="47">
        <v>99.3</v>
      </c>
      <c r="I2291" s="51">
        <f t="shared" si="260"/>
        <v>0.83242518232877849</v>
      </c>
      <c r="J2291" s="51">
        <f t="shared" ca="1" si="261"/>
        <v>1</v>
      </c>
      <c r="K2291" s="47">
        <f t="shared" si="262"/>
        <v>99.08</v>
      </c>
      <c r="L2291" s="47">
        <f t="shared" si="263"/>
        <v>99.4</v>
      </c>
      <c r="M2291" s="47">
        <f t="shared" si="264"/>
        <v>98.81</v>
      </c>
      <c r="N2291" s="47">
        <f t="shared" si="265"/>
        <v>99.3</v>
      </c>
      <c r="O2291" s="48">
        <f t="shared" ca="1" si="266"/>
        <v>61768100</v>
      </c>
    </row>
    <row r="2292" spans="1:15" x14ac:dyDescent="0.25">
      <c r="A2292">
        <v>2277</v>
      </c>
      <c r="B2292" s="85">
        <v>38490</v>
      </c>
      <c r="C2292" s="47">
        <v>118.09</v>
      </c>
      <c r="D2292" s="47">
        <v>119.08</v>
      </c>
      <c r="E2292" s="47">
        <v>118.01</v>
      </c>
      <c r="F2292" s="47">
        <v>118.79</v>
      </c>
      <c r="G2292" s="48">
        <v>77944900</v>
      </c>
      <c r="H2292" s="47">
        <v>98.89</v>
      </c>
      <c r="I2292" s="51">
        <f t="shared" si="260"/>
        <v>0.83247748126946708</v>
      </c>
      <c r="J2292" s="51">
        <f t="shared" ca="1" si="261"/>
        <v>1</v>
      </c>
      <c r="K2292" s="47">
        <f t="shared" si="262"/>
        <v>98.31</v>
      </c>
      <c r="L2292" s="47">
        <f t="shared" si="263"/>
        <v>99.13</v>
      </c>
      <c r="M2292" s="47">
        <f t="shared" si="264"/>
        <v>98.24</v>
      </c>
      <c r="N2292" s="47">
        <f t="shared" si="265"/>
        <v>98.89</v>
      </c>
      <c r="O2292" s="48">
        <f t="shared" ca="1" si="266"/>
        <v>77944900</v>
      </c>
    </row>
    <row r="2293" spans="1:15" x14ac:dyDescent="0.25">
      <c r="A2293">
        <v>2278</v>
      </c>
      <c r="B2293" s="85">
        <v>38489</v>
      </c>
      <c r="C2293" s="47">
        <v>116.41</v>
      </c>
      <c r="D2293" s="47">
        <v>117.7</v>
      </c>
      <c r="E2293" s="47">
        <v>116.16</v>
      </c>
      <c r="F2293" s="47">
        <v>117.58</v>
      </c>
      <c r="G2293" s="48">
        <v>61071800</v>
      </c>
      <c r="H2293" s="47">
        <v>97.88</v>
      </c>
      <c r="I2293" s="51">
        <f t="shared" si="260"/>
        <v>0.83245449906446667</v>
      </c>
      <c r="J2293" s="51">
        <f t="shared" ca="1" si="261"/>
        <v>1</v>
      </c>
      <c r="K2293" s="47">
        <f t="shared" si="262"/>
        <v>96.91</v>
      </c>
      <c r="L2293" s="47">
        <f t="shared" si="263"/>
        <v>97.98</v>
      </c>
      <c r="M2293" s="47">
        <f t="shared" si="264"/>
        <v>96.7</v>
      </c>
      <c r="N2293" s="47">
        <f t="shared" si="265"/>
        <v>97.88</v>
      </c>
      <c r="O2293" s="48">
        <f t="shared" ca="1" si="266"/>
        <v>61071800</v>
      </c>
    </row>
    <row r="2294" spans="1:15" x14ac:dyDescent="0.25">
      <c r="A2294">
        <v>2279</v>
      </c>
      <c r="B2294" s="85">
        <v>38488</v>
      </c>
      <c r="C2294" s="47">
        <v>115.7</v>
      </c>
      <c r="D2294" s="47">
        <v>116.84</v>
      </c>
      <c r="E2294" s="47">
        <v>115.66</v>
      </c>
      <c r="F2294" s="47">
        <v>116.8</v>
      </c>
      <c r="G2294" s="48">
        <v>49207000</v>
      </c>
      <c r="H2294" s="47">
        <v>97.23</v>
      </c>
      <c r="I2294" s="51">
        <f t="shared" si="260"/>
        <v>0.83244863013698633</v>
      </c>
      <c r="J2294" s="51">
        <f t="shared" ca="1" si="261"/>
        <v>1</v>
      </c>
      <c r="K2294" s="47">
        <f t="shared" si="262"/>
        <v>96.31</v>
      </c>
      <c r="L2294" s="47">
        <f t="shared" si="263"/>
        <v>97.26</v>
      </c>
      <c r="M2294" s="47">
        <f t="shared" si="264"/>
        <v>96.28</v>
      </c>
      <c r="N2294" s="47">
        <f t="shared" si="265"/>
        <v>97.23</v>
      </c>
      <c r="O2294" s="48">
        <f t="shared" ca="1" si="266"/>
        <v>49207000</v>
      </c>
    </row>
    <row r="2295" spans="1:15" x14ac:dyDescent="0.25">
      <c r="A2295">
        <v>2280</v>
      </c>
      <c r="B2295" s="85">
        <v>38485</v>
      </c>
      <c r="C2295" s="47">
        <v>116.3</v>
      </c>
      <c r="D2295" s="47">
        <v>116.62</v>
      </c>
      <c r="E2295" s="47">
        <v>114.8</v>
      </c>
      <c r="F2295" s="47">
        <v>115.72</v>
      </c>
      <c r="G2295" s="48">
        <v>85267000</v>
      </c>
      <c r="H2295" s="47">
        <v>96.33</v>
      </c>
      <c r="I2295" s="51">
        <f t="shared" si="260"/>
        <v>0.83244037331489806</v>
      </c>
      <c r="J2295" s="51">
        <f t="shared" ca="1" si="261"/>
        <v>1</v>
      </c>
      <c r="K2295" s="47">
        <f t="shared" si="262"/>
        <v>96.81</v>
      </c>
      <c r="L2295" s="47">
        <f t="shared" si="263"/>
        <v>97.08</v>
      </c>
      <c r="M2295" s="47">
        <f t="shared" si="264"/>
        <v>95.56</v>
      </c>
      <c r="N2295" s="47">
        <f t="shared" si="265"/>
        <v>96.33</v>
      </c>
      <c r="O2295" s="48">
        <f t="shared" ca="1" si="266"/>
        <v>85267000</v>
      </c>
    </row>
    <row r="2296" spans="1:15" x14ac:dyDescent="0.25">
      <c r="A2296">
        <v>2281</v>
      </c>
      <c r="B2296" s="85">
        <v>38484</v>
      </c>
      <c r="C2296" s="47">
        <v>117.32</v>
      </c>
      <c r="D2296" s="47">
        <v>117.59</v>
      </c>
      <c r="E2296" s="47">
        <v>115.95</v>
      </c>
      <c r="F2296" s="47">
        <v>115.95</v>
      </c>
      <c r="G2296" s="48">
        <v>95086800</v>
      </c>
      <c r="H2296" s="47">
        <v>96.52</v>
      </c>
      <c r="I2296" s="51">
        <f t="shared" si="260"/>
        <v>0.83242777059077178</v>
      </c>
      <c r="J2296" s="51">
        <f t="shared" ca="1" si="261"/>
        <v>1</v>
      </c>
      <c r="K2296" s="47">
        <f t="shared" si="262"/>
        <v>97.66</v>
      </c>
      <c r="L2296" s="47">
        <f t="shared" si="263"/>
        <v>97.89</v>
      </c>
      <c r="M2296" s="47">
        <f t="shared" si="264"/>
        <v>96.52</v>
      </c>
      <c r="N2296" s="47">
        <f t="shared" si="265"/>
        <v>96.52</v>
      </c>
      <c r="O2296" s="48">
        <f t="shared" ca="1" si="266"/>
        <v>95086800</v>
      </c>
    </row>
    <row r="2297" spans="1:15" x14ac:dyDescent="0.25">
      <c r="A2297">
        <v>2282</v>
      </c>
      <c r="B2297" s="85">
        <v>38483</v>
      </c>
      <c r="C2297" s="47">
        <v>116.93</v>
      </c>
      <c r="D2297" s="47">
        <v>117.4</v>
      </c>
      <c r="E2297" s="47">
        <v>115.85</v>
      </c>
      <c r="F2297" s="47">
        <v>117.24</v>
      </c>
      <c r="G2297" s="48">
        <v>91647400</v>
      </c>
      <c r="H2297" s="47">
        <v>97.6</v>
      </c>
      <c r="I2297" s="51">
        <f t="shared" si="260"/>
        <v>0.83248038212214259</v>
      </c>
      <c r="J2297" s="51">
        <f t="shared" ca="1" si="261"/>
        <v>1</v>
      </c>
      <c r="K2297" s="47">
        <f t="shared" si="262"/>
        <v>97.34</v>
      </c>
      <c r="L2297" s="47">
        <f t="shared" si="263"/>
        <v>97.73</v>
      </c>
      <c r="M2297" s="47">
        <f t="shared" si="264"/>
        <v>96.44</v>
      </c>
      <c r="N2297" s="47">
        <f t="shared" si="265"/>
        <v>97.6</v>
      </c>
      <c r="O2297" s="48">
        <f t="shared" ca="1" si="266"/>
        <v>91647400</v>
      </c>
    </row>
    <row r="2298" spans="1:15" x14ac:dyDescent="0.25">
      <c r="A2298">
        <v>2283</v>
      </c>
      <c r="B2298" s="85">
        <v>38482</v>
      </c>
      <c r="C2298" s="47">
        <v>117.36</v>
      </c>
      <c r="D2298" s="47">
        <v>117.5</v>
      </c>
      <c r="E2298" s="47">
        <v>116.39</v>
      </c>
      <c r="F2298" s="47">
        <v>116.6</v>
      </c>
      <c r="G2298" s="48">
        <v>74613500</v>
      </c>
      <c r="H2298" s="47">
        <v>97.06</v>
      </c>
      <c r="I2298" s="51">
        <f t="shared" si="260"/>
        <v>0.83241852487135515</v>
      </c>
      <c r="J2298" s="51">
        <f t="shared" ca="1" si="261"/>
        <v>1</v>
      </c>
      <c r="K2298" s="47">
        <f t="shared" si="262"/>
        <v>97.69</v>
      </c>
      <c r="L2298" s="47">
        <f t="shared" si="263"/>
        <v>97.81</v>
      </c>
      <c r="M2298" s="47">
        <f t="shared" si="264"/>
        <v>96.89</v>
      </c>
      <c r="N2298" s="47">
        <f t="shared" si="265"/>
        <v>97.06</v>
      </c>
      <c r="O2298" s="48">
        <f t="shared" ca="1" si="266"/>
        <v>74613500</v>
      </c>
    </row>
    <row r="2299" spans="1:15" x14ac:dyDescent="0.25">
      <c r="A2299">
        <v>2284</v>
      </c>
      <c r="B2299" s="85">
        <v>38481</v>
      </c>
      <c r="C2299" s="47">
        <v>117.21</v>
      </c>
      <c r="D2299" s="47">
        <v>118.08</v>
      </c>
      <c r="E2299" s="47">
        <v>117.05</v>
      </c>
      <c r="F2299" s="47">
        <v>117.82</v>
      </c>
      <c r="G2299" s="48">
        <v>43750500</v>
      </c>
      <c r="H2299" s="47">
        <v>98.08</v>
      </c>
      <c r="I2299" s="51">
        <f t="shared" si="260"/>
        <v>0.83245628925479553</v>
      </c>
      <c r="J2299" s="51">
        <f t="shared" ca="1" si="261"/>
        <v>1</v>
      </c>
      <c r="K2299" s="47">
        <f t="shared" si="262"/>
        <v>97.57</v>
      </c>
      <c r="L2299" s="47">
        <f t="shared" si="263"/>
        <v>98.3</v>
      </c>
      <c r="M2299" s="47">
        <f t="shared" si="264"/>
        <v>97.44</v>
      </c>
      <c r="N2299" s="47">
        <f t="shared" si="265"/>
        <v>98.08</v>
      </c>
      <c r="O2299" s="48">
        <f t="shared" ca="1" si="266"/>
        <v>43750500</v>
      </c>
    </row>
    <row r="2300" spans="1:15" x14ac:dyDescent="0.25">
      <c r="A2300">
        <v>2285</v>
      </c>
      <c r="B2300" s="85">
        <v>38478</v>
      </c>
      <c r="C2300" s="47">
        <v>117.93</v>
      </c>
      <c r="D2300" s="47">
        <v>117.99</v>
      </c>
      <c r="E2300" s="47">
        <v>117.06</v>
      </c>
      <c r="F2300" s="47">
        <v>117.09</v>
      </c>
      <c r="G2300" s="48">
        <v>67415400</v>
      </c>
      <c r="H2300" s="47">
        <v>97.47</v>
      </c>
      <c r="I2300" s="51">
        <f t="shared" si="260"/>
        <v>0.83243658724058411</v>
      </c>
      <c r="J2300" s="51">
        <f t="shared" ca="1" si="261"/>
        <v>1</v>
      </c>
      <c r="K2300" s="47">
        <f t="shared" si="262"/>
        <v>98.17</v>
      </c>
      <c r="L2300" s="47">
        <f t="shared" si="263"/>
        <v>98.22</v>
      </c>
      <c r="M2300" s="47">
        <f t="shared" si="264"/>
        <v>97.45</v>
      </c>
      <c r="N2300" s="47">
        <f t="shared" si="265"/>
        <v>97.47</v>
      </c>
      <c r="O2300" s="48">
        <f t="shared" ca="1" si="266"/>
        <v>67415400</v>
      </c>
    </row>
    <row r="2301" spans="1:15" x14ac:dyDescent="0.25">
      <c r="A2301">
        <v>2286</v>
      </c>
      <c r="B2301" s="85">
        <v>38477</v>
      </c>
      <c r="C2301" s="47">
        <v>117.67</v>
      </c>
      <c r="D2301" s="47">
        <v>118</v>
      </c>
      <c r="E2301" s="47">
        <v>116.74</v>
      </c>
      <c r="F2301" s="47">
        <v>117.46</v>
      </c>
      <c r="G2301" s="48">
        <v>96906700</v>
      </c>
      <c r="H2301" s="47">
        <v>97.78</v>
      </c>
      <c r="I2301" s="51">
        <f t="shared" si="260"/>
        <v>0.83245360122594936</v>
      </c>
      <c r="J2301" s="51">
        <f t="shared" ca="1" si="261"/>
        <v>1</v>
      </c>
      <c r="K2301" s="47">
        <f t="shared" si="262"/>
        <v>97.95</v>
      </c>
      <c r="L2301" s="47">
        <f t="shared" si="263"/>
        <v>98.23</v>
      </c>
      <c r="M2301" s="47">
        <f t="shared" si="264"/>
        <v>97.18</v>
      </c>
      <c r="N2301" s="47">
        <f t="shared" si="265"/>
        <v>97.78</v>
      </c>
      <c r="O2301" s="48">
        <f t="shared" ca="1" si="266"/>
        <v>96906700</v>
      </c>
    </row>
    <row r="2302" spans="1:15" x14ac:dyDescent="0.25">
      <c r="A2302">
        <v>2287</v>
      </c>
      <c r="B2302" s="85">
        <v>38476</v>
      </c>
      <c r="C2302" s="47">
        <v>116.65</v>
      </c>
      <c r="D2302" s="47">
        <v>117.75</v>
      </c>
      <c r="E2302" s="47">
        <v>116.28</v>
      </c>
      <c r="F2302" s="47">
        <v>117.5</v>
      </c>
      <c r="G2302" s="48">
        <v>81055700</v>
      </c>
      <c r="H2302" s="47">
        <v>97.81</v>
      </c>
      <c r="I2302" s="51">
        <f t="shared" si="260"/>
        <v>0.83242553191489366</v>
      </c>
      <c r="J2302" s="51">
        <f t="shared" ca="1" si="261"/>
        <v>1</v>
      </c>
      <c r="K2302" s="47">
        <f t="shared" si="262"/>
        <v>97.1</v>
      </c>
      <c r="L2302" s="47">
        <f t="shared" si="263"/>
        <v>98.02</v>
      </c>
      <c r="M2302" s="47">
        <f t="shared" si="264"/>
        <v>96.79</v>
      </c>
      <c r="N2302" s="47">
        <f t="shared" si="265"/>
        <v>97.81</v>
      </c>
      <c r="O2302" s="48">
        <f t="shared" ca="1" si="266"/>
        <v>81055700</v>
      </c>
    </row>
    <row r="2303" spans="1:15" x14ac:dyDescent="0.25">
      <c r="A2303">
        <v>2288</v>
      </c>
      <c r="B2303" s="85">
        <v>38475</v>
      </c>
      <c r="C2303" s="47">
        <v>116.07</v>
      </c>
      <c r="D2303" s="47">
        <v>116.85</v>
      </c>
      <c r="E2303" s="47">
        <v>115.69</v>
      </c>
      <c r="F2303" s="47">
        <v>116.6</v>
      </c>
      <c r="G2303" s="48">
        <v>86000300</v>
      </c>
      <c r="H2303" s="47">
        <v>97.06</v>
      </c>
      <c r="I2303" s="51">
        <f t="shared" si="260"/>
        <v>0.83241852487135515</v>
      </c>
      <c r="J2303" s="51">
        <f t="shared" ca="1" si="261"/>
        <v>1</v>
      </c>
      <c r="K2303" s="47">
        <f t="shared" si="262"/>
        <v>96.62</v>
      </c>
      <c r="L2303" s="47">
        <f t="shared" si="263"/>
        <v>97.27</v>
      </c>
      <c r="M2303" s="47">
        <f t="shared" si="264"/>
        <v>96.3</v>
      </c>
      <c r="N2303" s="47">
        <f t="shared" si="265"/>
        <v>97.06</v>
      </c>
      <c r="O2303" s="48">
        <f t="shared" ca="1" si="266"/>
        <v>86000300</v>
      </c>
    </row>
    <row r="2304" spans="1:15" x14ac:dyDescent="0.25">
      <c r="A2304">
        <v>2289</v>
      </c>
      <c r="B2304" s="85">
        <v>38474</v>
      </c>
      <c r="C2304" s="47">
        <v>116.07</v>
      </c>
      <c r="D2304" s="47">
        <v>116.41</v>
      </c>
      <c r="E2304" s="47">
        <v>115.52</v>
      </c>
      <c r="F2304" s="47">
        <v>116.4</v>
      </c>
      <c r="G2304" s="48">
        <v>56026400</v>
      </c>
      <c r="H2304" s="47">
        <v>96.9</v>
      </c>
      <c r="I2304" s="51">
        <f t="shared" si="260"/>
        <v>0.83247422680412375</v>
      </c>
      <c r="J2304" s="51">
        <f t="shared" ca="1" si="261"/>
        <v>1</v>
      </c>
      <c r="K2304" s="47">
        <f t="shared" si="262"/>
        <v>96.63</v>
      </c>
      <c r="L2304" s="47">
        <f t="shared" si="263"/>
        <v>96.91</v>
      </c>
      <c r="M2304" s="47">
        <f t="shared" si="264"/>
        <v>96.17</v>
      </c>
      <c r="N2304" s="47">
        <f t="shared" si="265"/>
        <v>96.9</v>
      </c>
      <c r="O2304" s="48">
        <f t="shared" ca="1" si="266"/>
        <v>56026400</v>
      </c>
    </row>
    <row r="2305" spans="1:15" x14ac:dyDescent="0.25">
      <c r="A2305">
        <v>2290</v>
      </c>
      <c r="B2305" s="85">
        <v>38471</v>
      </c>
      <c r="C2305" s="47">
        <v>115.07</v>
      </c>
      <c r="D2305" s="47">
        <v>115.87</v>
      </c>
      <c r="E2305" s="47">
        <v>113.97</v>
      </c>
      <c r="F2305" s="47">
        <v>115.75</v>
      </c>
      <c r="G2305" s="48">
        <v>103993800</v>
      </c>
      <c r="H2305" s="47">
        <v>96.36</v>
      </c>
      <c r="I2305" s="51">
        <f t="shared" si="260"/>
        <v>0.83248380129589628</v>
      </c>
      <c r="J2305" s="51">
        <f t="shared" ca="1" si="261"/>
        <v>1</v>
      </c>
      <c r="K2305" s="47">
        <f t="shared" si="262"/>
        <v>95.79</v>
      </c>
      <c r="L2305" s="47">
        <f t="shared" si="263"/>
        <v>96.46</v>
      </c>
      <c r="M2305" s="47">
        <f t="shared" si="264"/>
        <v>94.88</v>
      </c>
      <c r="N2305" s="47">
        <f t="shared" si="265"/>
        <v>96.36</v>
      </c>
      <c r="O2305" s="48">
        <f t="shared" ca="1" si="266"/>
        <v>103993800</v>
      </c>
    </row>
    <row r="2306" spans="1:15" x14ac:dyDescent="0.25">
      <c r="A2306">
        <v>2291</v>
      </c>
      <c r="B2306" s="85">
        <v>38470</v>
      </c>
      <c r="C2306" s="47">
        <v>115.27</v>
      </c>
      <c r="D2306" s="47">
        <v>115.68</v>
      </c>
      <c r="E2306" s="47">
        <v>114.2</v>
      </c>
      <c r="F2306" s="47">
        <v>114.2</v>
      </c>
      <c r="G2306" s="48">
        <v>72481500</v>
      </c>
      <c r="H2306" s="47">
        <v>95.07</v>
      </c>
      <c r="I2306" s="51">
        <f t="shared" si="260"/>
        <v>0.83248686514886161</v>
      </c>
      <c r="J2306" s="51">
        <f t="shared" ca="1" si="261"/>
        <v>1</v>
      </c>
      <c r="K2306" s="47">
        <f t="shared" si="262"/>
        <v>95.96</v>
      </c>
      <c r="L2306" s="47">
        <f t="shared" si="263"/>
        <v>96.3</v>
      </c>
      <c r="M2306" s="47">
        <f t="shared" si="264"/>
        <v>95.07</v>
      </c>
      <c r="N2306" s="47">
        <f t="shared" si="265"/>
        <v>95.07</v>
      </c>
      <c r="O2306" s="48">
        <f t="shared" ca="1" si="266"/>
        <v>72481500</v>
      </c>
    </row>
    <row r="2307" spans="1:15" x14ac:dyDescent="0.25">
      <c r="A2307">
        <v>2292</v>
      </c>
      <c r="B2307" s="85">
        <v>38469</v>
      </c>
      <c r="C2307" s="47">
        <v>114.86</v>
      </c>
      <c r="D2307" s="47">
        <v>116.07</v>
      </c>
      <c r="E2307" s="47">
        <v>114.44</v>
      </c>
      <c r="F2307" s="47">
        <v>115.65</v>
      </c>
      <c r="G2307" s="48">
        <v>84131900</v>
      </c>
      <c r="H2307" s="47">
        <v>96.27</v>
      </c>
      <c r="I2307" s="51">
        <f t="shared" si="260"/>
        <v>0.83242542153047983</v>
      </c>
      <c r="J2307" s="51">
        <f t="shared" ca="1" si="261"/>
        <v>1</v>
      </c>
      <c r="K2307" s="47">
        <f t="shared" si="262"/>
        <v>95.61</v>
      </c>
      <c r="L2307" s="47">
        <f t="shared" si="263"/>
        <v>96.62</v>
      </c>
      <c r="M2307" s="47">
        <f t="shared" si="264"/>
        <v>95.26</v>
      </c>
      <c r="N2307" s="47">
        <f t="shared" si="265"/>
        <v>96.27</v>
      </c>
      <c r="O2307" s="48">
        <f t="shared" ca="1" si="266"/>
        <v>84131900</v>
      </c>
    </row>
    <row r="2308" spans="1:15" x14ac:dyDescent="0.25">
      <c r="A2308">
        <v>2293</v>
      </c>
      <c r="B2308" s="85">
        <v>38468</v>
      </c>
      <c r="C2308" s="47">
        <v>115.96</v>
      </c>
      <c r="D2308" s="47">
        <v>116.77</v>
      </c>
      <c r="E2308" s="47">
        <v>115.15</v>
      </c>
      <c r="F2308" s="47">
        <v>115.2</v>
      </c>
      <c r="G2308" s="48">
        <v>72626000</v>
      </c>
      <c r="H2308" s="47">
        <v>95.9</v>
      </c>
      <c r="I2308" s="51">
        <f t="shared" si="260"/>
        <v>0.83246527777777779</v>
      </c>
      <c r="J2308" s="51">
        <f t="shared" ca="1" si="261"/>
        <v>1</v>
      </c>
      <c r="K2308" s="47">
        <f t="shared" si="262"/>
        <v>96.53</v>
      </c>
      <c r="L2308" s="47">
        <f t="shared" si="263"/>
        <v>97.21</v>
      </c>
      <c r="M2308" s="47">
        <f t="shared" si="264"/>
        <v>95.86</v>
      </c>
      <c r="N2308" s="47">
        <f t="shared" si="265"/>
        <v>95.9</v>
      </c>
      <c r="O2308" s="48">
        <f t="shared" ca="1" si="266"/>
        <v>72626000</v>
      </c>
    </row>
    <row r="2309" spans="1:15" x14ac:dyDescent="0.25">
      <c r="A2309">
        <v>2294</v>
      </c>
      <c r="B2309" s="85">
        <v>38467</v>
      </c>
      <c r="C2309" s="47">
        <v>115.86</v>
      </c>
      <c r="D2309" s="47">
        <v>116.5</v>
      </c>
      <c r="E2309" s="47">
        <v>115.72</v>
      </c>
      <c r="F2309" s="47">
        <v>116.33</v>
      </c>
      <c r="G2309" s="48">
        <v>52284100</v>
      </c>
      <c r="H2309" s="47">
        <v>96.84</v>
      </c>
      <c r="I2309" s="51">
        <f t="shared" si="260"/>
        <v>0.83245938279033782</v>
      </c>
      <c r="J2309" s="51">
        <f t="shared" ca="1" si="261"/>
        <v>1</v>
      </c>
      <c r="K2309" s="47">
        <f t="shared" si="262"/>
        <v>96.45</v>
      </c>
      <c r="L2309" s="47">
        <f t="shared" si="263"/>
        <v>96.98</v>
      </c>
      <c r="M2309" s="47">
        <f t="shared" si="264"/>
        <v>96.33</v>
      </c>
      <c r="N2309" s="47">
        <f t="shared" si="265"/>
        <v>96.84</v>
      </c>
      <c r="O2309" s="48">
        <f t="shared" ca="1" si="266"/>
        <v>52284100</v>
      </c>
    </row>
    <row r="2310" spans="1:15" x14ac:dyDescent="0.25">
      <c r="A2310">
        <v>2295</v>
      </c>
      <c r="B2310" s="85">
        <v>38464</v>
      </c>
      <c r="C2310" s="47">
        <v>115.74</v>
      </c>
      <c r="D2310" s="47">
        <v>116.5</v>
      </c>
      <c r="E2310" s="47">
        <v>114.27</v>
      </c>
      <c r="F2310" s="47">
        <v>115.57</v>
      </c>
      <c r="G2310" s="48">
        <v>88845800</v>
      </c>
      <c r="H2310" s="47">
        <v>96.21</v>
      </c>
      <c r="I2310" s="51">
        <f t="shared" si="260"/>
        <v>0.83248247815176946</v>
      </c>
      <c r="J2310" s="51">
        <f t="shared" ca="1" si="261"/>
        <v>1</v>
      </c>
      <c r="K2310" s="47">
        <f t="shared" si="262"/>
        <v>96.35</v>
      </c>
      <c r="L2310" s="47">
        <f t="shared" si="263"/>
        <v>96.98</v>
      </c>
      <c r="M2310" s="47">
        <f t="shared" si="264"/>
        <v>95.13</v>
      </c>
      <c r="N2310" s="47">
        <f t="shared" si="265"/>
        <v>96.21</v>
      </c>
      <c r="O2310" s="48">
        <f t="shared" ca="1" si="266"/>
        <v>88845800</v>
      </c>
    </row>
    <row r="2311" spans="1:15" x14ac:dyDescent="0.25">
      <c r="A2311">
        <v>2296</v>
      </c>
      <c r="B2311" s="85">
        <v>38463</v>
      </c>
      <c r="C2311" s="47">
        <v>114.79</v>
      </c>
      <c r="D2311" s="47">
        <v>116.21</v>
      </c>
      <c r="E2311" s="47">
        <v>114.38</v>
      </c>
      <c r="F2311" s="47">
        <v>116.01</v>
      </c>
      <c r="G2311" s="48">
        <v>86952200</v>
      </c>
      <c r="H2311" s="47">
        <v>96.57</v>
      </c>
      <c r="I2311" s="51">
        <f t="shared" si="260"/>
        <v>0.83242823894491846</v>
      </c>
      <c r="J2311" s="51">
        <f t="shared" ca="1" si="261"/>
        <v>1</v>
      </c>
      <c r="K2311" s="47">
        <f t="shared" si="262"/>
        <v>95.55</v>
      </c>
      <c r="L2311" s="47">
        <f t="shared" si="263"/>
        <v>96.74</v>
      </c>
      <c r="M2311" s="47">
        <f t="shared" si="264"/>
        <v>95.21</v>
      </c>
      <c r="N2311" s="47">
        <f t="shared" si="265"/>
        <v>96.57</v>
      </c>
      <c r="O2311" s="48">
        <f t="shared" ca="1" si="266"/>
        <v>86952200</v>
      </c>
    </row>
    <row r="2312" spans="1:15" x14ac:dyDescent="0.25">
      <c r="A2312">
        <v>2297</v>
      </c>
      <c r="B2312" s="85">
        <v>38462</v>
      </c>
      <c r="C2312" s="47">
        <v>115.38</v>
      </c>
      <c r="D2312" s="47">
        <v>115.63</v>
      </c>
      <c r="E2312" s="47">
        <v>113.55</v>
      </c>
      <c r="F2312" s="47">
        <v>113.8</v>
      </c>
      <c r="G2312" s="48">
        <v>107735900</v>
      </c>
      <c r="H2312" s="47">
        <v>94.73</v>
      </c>
      <c r="I2312" s="51">
        <f t="shared" si="260"/>
        <v>0.83242530755711786</v>
      </c>
      <c r="J2312" s="51">
        <f t="shared" ca="1" si="261"/>
        <v>1</v>
      </c>
      <c r="K2312" s="47">
        <f t="shared" si="262"/>
        <v>96.05</v>
      </c>
      <c r="L2312" s="47">
        <f t="shared" si="263"/>
        <v>96.25</v>
      </c>
      <c r="M2312" s="47">
        <f t="shared" si="264"/>
        <v>94.52</v>
      </c>
      <c r="N2312" s="47">
        <f t="shared" si="265"/>
        <v>94.73</v>
      </c>
      <c r="O2312" s="48">
        <f t="shared" ca="1" si="266"/>
        <v>107735900</v>
      </c>
    </row>
    <row r="2313" spans="1:15" x14ac:dyDescent="0.25">
      <c r="A2313">
        <v>2298</v>
      </c>
      <c r="B2313" s="85">
        <v>38461</v>
      </c>
      <c r="C2313" s="47">
        <v>115.1</v>
      </c>
      <c r="D2313" s="47">
        <v>115.53</v>
      </c>
      <c r="E2313" s="47">
        <v>114.83</v>
      </c>
      <c r="F2313" s="47">
        <v>115.41</v>
      </c>
      <c r="G2313" s="48">
        <v>64930100</v>
      </c>
      <c r="H2313" s="47">
        <v>96.07</v>
      </c>
      <c r="I2313" s="51">
        <f t="shared" si="260"/>
        <v>0.83242353348929898</v>
      </c>
      <c r="J2313" s="51">
        <f t="shared" ca="1" si="261"/>
        <v>1</v>
      </c>
      <c r="K2313" s="47">
        <f t="shared" si="262"/>
        <v>95.81</v>
      </c>
      <c r="L2313" s="47">
        <f t="shared" si="263"/>
        <v>96.17</v>
      </c>
      <c r="M2313" s="47">
        <f t="shared" si="264"/>
        <v>95.59</v>
      </c>
      <c r="N2313" s="47">
        <f t="shared" si="265"/>
        <v>96.07</v>
      </c>
      <c r="O2313" s="48">
        <f t="shared" ca="1" si="266"/>
        <v>64930100</v>
      </c>
    </row>
    <row r="2314" spans="1:15" x14ac:dyDescent="0.25">
      <c r="A2314">
        <v>2299</v>
      </c>
      <c r="B2314" s="85">
        <v>38460</v>
      </c>
      <c r="C2314" s="47">
        <v>114.12</v>
      </c>
      <c r="D2314" s="47">
        <v>114.96</v>
      </c>
      <c r="E2314" s="47">
        <v>113.96</v>
      </c>
      <c r="F2314" s="47">
        <v>114.5</v>
      </c>
      <c r="G2314" s="48">
        <v>100035200</v>
      </c>
      <c r="H2314" s="47">
        <v>95.32</v>
      </c>
      <c r="I2314" s="51">
        <f t="shared" si="260"/>
        <v>0.83248908296943225</v>
      </c>
      <c r="J2314" s="51">
        <f t="shared" ca="1" si="261"/>
        <v>1</v>
      </c>
      <c r="K2314" s="47">
        <f t="shared" si="262"/>
        <v>95</v>
      </c>
      <c r="L2314" s="47">
        <f t="shared" si="263"/>
        <v>95.7</v>
      </c>
      <c r="M2314" s="47">
        <f t="shared" si="264"/>
        <v>94.87</v>
      </c>
      <c r="N2314" s="47">
        <f t="shared" si="265"/>
        <v>95.32</v>
      </c>
      <c r="O2314" s="48">
        <f t="shared" ca="1" si="266"/>
        <v>100035200</v>
      </c>
    </row>
    <row r="2315" spans="1:15" x14ac:dyDescent="0.25">
      <c r="A2315">
        <v>2300</v>
      </c>
      <c r="B2315" s="85">
        <v>38457</v>
      </c>
      <c r="C2315" s="47">
        <v>115.74</v>
      </c>
      <c r="D2315" s="47">
        <v>116.2</v>
      </c>
      <c r="E2315" s="47">
        <v>114.1</v>
      </c>
      <c r="F2315" s="47">
        <v>114.15</v>
      </c>
      <c r="G2315" s="48">
        <v>128677300</v>
      </c>
      <c r="H2315" s="47">
        <v>95.03</v>
      </c>
      <c r="I2315" s="51">
        <f t="shared" si="260"/>
        <v>0.83250109505037229</v>
      </c>
      <c r="J2315" s="51">
        <f t="shared" ca="1" si="261"/>
        <v>1</v>
      </c>
      <c r="K2315" s="47">
        <f t="shared" si="262"/>
        <v>96.35</v>
      </c>
      <c r="L2315" s="47">
        <f t="shared" si="263"/>
        <v>96.74</v>
      </c>
      <c r="M2315" s="47">
        <f t="shared" si="264"/>
        <v>94.99</v>
      </c>
      <c r="N2315" s="47">
        <f t="shared" si="265"/>
        <v>95.03</v>
      </c>
      <c r="O2315" s="48">
        <f t="shared" ca="1" si="266"/>
        <v>128677300</v>
      </c>
    </row>
    <row r="2316" spans="1:15" x14ac:dyDescent="0.25">
      <c r="A2316">
        <v>2301</v>
      </c>
      <c r="B2316" s="85">
        <v>38456</v>
      </c>
      <c r="C2316" s="47">
        <v>117.4</v>
      </c>
      <c r="D2316" s="47">
        <v>117.5</v>
      </c>
      <c r="E2316" s="47">
        <v>115.77</v>
      </c>
      <c r="F2316" s="47">
        <v>115.77</v>
      </c>
      <c r="G2316" s="48">
        <v>96119800</v>
      </c>
      <c r="H2316" s="47">
        <v>96.37</v>
      </c>
      <c r="I2316" s="51">
        <f t="shared" si="260"/>
        <v>0.83242636261553082</v>
      </c>
      <c r="J2316" s="51">
        <f t="shared" ca="1" si="261"/>
        <v>1</v>
      </c>
      <c r="K2316" s="47">
        <f t="shared" si="262"/>
        <v>97.73</v>
      </c>
      <c r="L2316" s="47">
        <f t="shared" si="263"/>
        <v>97.81</v>
      </c>
      <c r="M2316" s="47">
        <f t="shared" si="264"/>
        <v>96.37</v>
      </c>
      <c r="N2316" s="47">
        <f t="shared" si="265"/>
        <v>96.37</v>
      </c>
      <c r="O2316" s="48">
        <f t="shared" ca="1" si="266"/>
        <v>96119800</v>
      </c>
    </row>
    <row r="2317" spans="1:15" x14ac:dyDescent="0.25">
      <c r="A2317">
        <v>2302</v>
      </c>
      <c r="B2317" s="85">
        <v>38455</v>
      </c>
      <c r="C2317" s="47">
        <v>118.56</v>
      </c>
      <c r="D2317" s="47">
        <v>118.8</v>
      </c>
      <c r="E2317" s="47">
        <v>117.13</v>
      </c>
      <c r="F2317" s="47">
        <v>117.3</v>
      </c>
      <c r="G2317" s="48">
        <v>65949000</v>
      </c>
      <c r="H2317" s="47">
        <v>97.65</v>
      </c>
      <c r="I2317" s="51">
        <f t="shared" si="260"/>
        <v>0.83248081841432231</v>
      </c>
      <c r="J2317" s="51">
        <f t="shared" ca="1" si="261"/>
        <v>1</v>
      </c>
      <c r="K2317" s="47">
        <f t="shared" si="262"/>
        <v>98.7</v>
      </c>
      <c r="L2317" s="47">
        <f t="shared" si="263"/>
        <v>98.9</v>
      </c>
      <c r="M2317" s="47">
        <f t="shared" si="264"/>
        <v>97.51</v>
      </c>
      <c r="N2317" s="47">
        <f t="shared" si="265"/>
        <v>97.65</v>
      </c>
      <c r="O2317" s="48">
        <f t="shared" ca="1" si="266"/>
        <v>65949000</v>
      </c>
    </row>
    <row r="2318" spans="1:15" x14ac:dyDescent="0.25">
      <c r="A2318">
        <v>2303</v>
      </c>
      <c r="B2318" s="85">
        <v>38454</v>
      </c>
      <c r="C2318" s="47">
        <v>117.89</v>
      </c>
      <c r="D2318" s="47">
        <v>119.06</v>
      </c>
      <c r="E2318" s="47">
        <v>117.07</v>
      </c>
      <c r="F2318" s="47">
        <v>118.7</v>
      </c>
      <c r="G2318" s="48">
        <v>86144800</v>
      </c>
      <c r="H2318" s="47">
        <v>98.81</v>
      </c>
      <c r="I2318" s="51">
        <f t="shared" si="260"/>
        <v>0.83243470935130581</v>
      </c>
      <c r="J2318" s="51">
        <f t="shared" ca="1" si="261"/>
        <v>1</v>
      </c>
      <c r="K2318" s="47">
        <f t="shared" si="262"/>
        <v>98.14</v>
      </c>
      <c r="L2318" s="47">
        <f t="shared" si="263"/>
        <v>99.11</v>
      </c>
      <c r="M2318" s="47">
        <f t="shared" si="264"/>
        <v>97.45</v>
      </c>
      <c r="N2318" s="47">
        <f t="shared" si="265"/>
        <v>98.81</v>
      </c>
      <c r="O2318" s="48">
        <f t="shared" ca="1" si="266"/>
        <v>86144800</v>
      </c>
    </row>
    <row r="2319" spans="1:15" x14ac:dyDescent="0.25">
      <c r="A2319">
        <v>2304</v>
      </c>
      <c r="B2319" s="85">
        <v>38453</v>
      </c>
      <c r="C2319" s="47">
        <v>118.29</v>
      </c>
      <c r="D2319" s="47">
        <v>118.42</v>
      </c>
      <c r="E2319" s="47">
        <v>117.83</v>
      </c>
      <c r="F2319" s="47">
        <v>118.09</v>
      </c>
      <c r="G2319" s="48">
        <v>44945000</v>
      </c>
      <c r="H2319" s="47">
        <v>98.3</v>
      </c>
      <c r="I2319" s="51">
        <f t="shared" si="260"/>
        <v>0.83241595393344059</v>
      </c>
      <c r="J2319" s="51">
        <f t="shared" ca="1" si="261"/>
        <v>1</v>
      </c>
      <c r="K2319" s="47">
        <f t="shared" si="262"/>
        <v>98.47</v>
      </c>
      <c r="L2319" s="47">
        <f t="shared" si="263"/>
        <v>98.57</v>
      </c>
      <c r="M2319" s="47">
        <f t="shared" si="264"/>
        <v>98.08</v>
      </c>
      <c r="N2319" s="47">
        <f t="shared" si="265"/>
        <v>98.3</v>
      </c>
      <c r="O2319" s="48">
        <f t="shared" ca="1" si="266"/>
        <v>44945000</v>
      </c>
    </row>
    <row r="2320" spans="1:15" x14ac:dyDescent="0.25">
      <c r="A2320">
        <v>2305</v>
      </c>
      <c r="B2320" s="85">
        <v>38450</v>
      </c>
      <c r="C2320" s="47">
        <v>119.17</v>
      </c>
      <c r="D2320" s="47">
        <v>119.21</v>
      </c>
      <c r="E2320" s="47">
        <v>118</v>
      </c>
      <c r="F2320" s="47">
        <v>118</v>
      </c>
      <c r="G2320" s="48">
        <v>63772900</v>
      </c>
      <c r="H2320" s="47">
        <v>98.23</v>
      </c>
      <c r="I2320" s="51">
        <f t="shared" si="260"/>
        <v>0.83245762711864413</v>
      </c>
      <c r="J2320" s="51">
        <f t="shared" ca="1" si="261"/>
        <v>1</v>
      </c>
      <c r="K2320" s="47">
        <f t="shared" si="262"/>
        <v>99.2</v>
      </c>
      <c r="L2320" s="47">
        <f t="shared" si="263"/>
        <v>99.24</v>
      </c>
      <c r="M2320" s="47">
        <f t="shared" si="264"/>
        <v>98.23</v>
      </c>
      <c r="N2320" s="47">
        <f t="shared" si="265"/>
        <v>98.23</v>
      </c>
      <c r="O2320" s="48">
        <f t="shared" ca="1" si="266"/>
        <v>63772900</v>
      </c>
    </row>
    <row r="2321" spans="1:15" x14ac:dyDescent="0.25">
      <c r="A2321">
        <v>2306</v>
      </c>
      <c r="B2321" s="85">
        <v>38449</v>
      </c>
      <c r="C2321" s="47">
        <v>118.41</v>
      </c>
      <c r="D2321" s="47">
        <v>119.26</v>
      </c>
      <c r="E2321" s="47">
        <v>118.32</v>
      </c>
      <c r="F2321" s="47">
        <v>119.24</v>
      </c>
      <c r="G2321" s="48">
        <v>46734600</v>
      </c>
      <c r="H2321" s="47">
        <v>99.26</v>
      </c>
      <c r="I2321" s="51">
        <f t="shared" ref="I2321:I2384" si="267">H2321/F2321</f>
        <v>0.83243877893324392</v>
      </c>
      <c r="J2321" s="51">
        <f t="shared" ref="J2321:J2384" ca="1" si="268">INDEX(OFFSET($T$15,0,0,$S$13+1,1),MATCH(B2321,OFFSET($Q$15,0,0,$S$13+1,1),-1))</f>
        <v>1</v>
      </c>
      <c r="K2321" s="47">
        <f t="shared" ref="K2321:K2384" si="269">ROUND($I2321*C2321,2)</f>
        <v>98.57</v>
      </c>
      <c r="L2321" s="47">
        <f t="shared" ref="L2321:L2384" si="270">ROUND($I2321*D2321,2)</f>
        <v>99.28</v>
      </c>
      <c r="M2321" s="47">
        <f t="shared" ref="M2321:M2384" si="271">ROUND($I2321*E2321,2)</f>
        <v>98.49</v>
      </c>
      <c r="N2321" s="47">
        <f t="shared" ref="N2321:N2384" si="272">ROUND($I2321*F2321,2)</f>
        <v>99.26</v>
      </c>
      <c r="O2321" s="48">
        <f t="shared" ref="O2321:O2384" ca="1" si="273">G2321*J2321</f>
        <v>46734600</v>
      </c>
    </row>
    <row r="2322" spans="1:15" x14ac:dyDescent="0.25">
      <c r="A2322">
        <v>2307</v>
      </c>
      <c r="B2322" s="85">
        <v>38448</v>
      </c>
      <c r="C2322" s="47">
        <v>118.45</v>
      </c>
      <c r="D2322" s="47">
        <v>118.95</v>
      </c>
      <c r="E2322" s="47">
        <v>118.18</v>
      </c>
      <c r="F2322" s="47">
        <v>118.6</v>
      </c>
      <c r="G2322" s="48">
        <v>53268200</v>
      </c>
      <c r="H2322" s="47">
        <v>98.73</v>
      </c>
      <c r="I2322" s="51">
        <f t="shared" si="267"/>
        <v>0.83246205733558187</v>
      </c>
      <c r="J2322" s="51">
        <f t="shared" ca="1" si="268"/>
        <v>1</v>
      </c>
      <c r="K2322" s="47">
        <f t="shared" si="269"/>
        <v>98.61</v>
      </c>
      <c r="L2322" s="47">
        <f t="shared" si="270"/>
        <v>99.02</v>
      </c>
      <c r="M2322" s="47">
        <f t="shared" si="271"/>
        <v>98.38</v>
      </c>
      <c r="N2322" s="47">
        <f t="shared" si="272"/>
        <v>98.73</v>
      </c>
      <c r="O2322" s="48">
        <f t="shared" ca="1" si="273"/>
        <v>53268200</v>
      </c>
    </row>
    <row r="2323" spans="1:15" x14ac:dyDescent="0.25">
      <c r="A2323">
        <v>2308</v>
      </c>
      <c r="B2323" s="85">
        <v>38447</v>
      </c>
      <c r="C2323" s="47">
        <v>117.78</v>
      </c>
      <c r="D2323" s="47">
        <v>118.38</v>
      </c>
      <c r="E2323" s="47">
        <v>117.67</v>
      </c>
      <c r="F2323" s="47">
        <v>118.19</v>
      </c>
      <c r="G2323" s="48">
        <v>46853900</v>
      </c>
      <c r="H2323" s="47">
        <v>98.39</v>
      </c>
      <c r="I2323" s="51">
        <f t="shared" si="267"/>
        <v>0.83247313647516707</v>
      </c>
      <c r="J2323" s="51">
        <f t="shared" ca="1" si="268"/>
        <v>1</v>
      </c>
      <c r="K2323" s="47">
        <f t="shared" si="269"/>
        <v>98.05</v>
      </c>
      <c r="L2323" s="47">
        <f t="shared" si="270"/>
        <v>98.55</v>
      </c>
      <c r="M2323" s="47">
        <f t="shared" si="271"/>
        <v>97.96</v>
      </c>
      <c r="N2323" s="47">
        <f t="shared" si="272"/>
        <v>98.39</v>
      </c>
      <c r="O2323" s="48">
        <f t="shared" ca="1" si="273"/>
        <v>46853900</v>
      </c>
    </row>
    <row r="2324" spans="1:15" x14ac:dyDescent="0.25">
      <c r="A2324">
        <v>2309</v>
      </c>
      <c r="B2324" s="85">
        <v>38446</v>
      </c>
      <c r="C2324" s="47">
        <v>117.36</v>
      </c>
      <c r="D2324" s="47">
        <v>117.86</v>
      </c>
      <c r="E2324" s="47">
        <v>116.74</v>
      </c>
      <c r="F2324" s="47">
        <v>117.63</v>
      </c>
      <c r="G2324" s="48">
        <v>71581200</v>
      </c>
      <c r="H2324" s="47">
        <v>97.92</v>
      </c>
      <c r="I2324" s="51">
        <f t="shared" si="267"/>
        <v>0.83244070390206582</v>
      </c>
      <c r="J2324" s="51">
        <f t="shared" ca="1" si="268"/>
        <v>1</v>
      </c>
      <c r="K2324" s="47">
        <f t="shared" si="269"/>
        <v>97.7</v>
      </c>
      <c r="L2324" s="47">
        <f t="shared" si="270"/>
        <v>98.11</v>
      </c>
      <c r="M2324" s="47">
        <f t="shared" si="271"/>
        <v>97.18</v>
      </c>
      <c r="N2324" s="47">
        <f t="shared" si="272"/>
        <v>97.92</v>
      </c>
      <c r="O2324" s="48">
        <f t="shared" ca="1" si="273"/>
        <v>71581200</v>
      </c>
    </row>
    <row r="2325" spans="1:15" x14ac:dyDescent="0.25">
      <c r="A2325">
        <v>2310</v>
      </c>
      <c r="B2325" s="85">
        <v>38443</v>
      </c>
      <c r="C2325" s="47">
        <v>118.63</v>
      </c>
      <c r="D2325" s="47">
        <v>118.99</v>
      </c>
      <c r="E2325" s="47">
        <v>116.91</v>
      </c>
      <c r="F2325" s="47">
        <v>117.43</v>
      </c>
      <c r="G2325" s="48">
        <v>95255300</v>
      </c>
      <c r="H2325" s="47">
        <v>97.76</v>
      </c>
      <c r="I2325" s="51">
        <f t="shared" si="267"/>
        <v>0.83249595503704332</v>
      </c>
      <c r="J2325" s="51">
        <f t="shared" ca="1" si="268"/>
        <v>1</v>
      </c>
      <c r="K2325" s="47">
        <f t="shared" si="269"/>
        <v>98.76</v>
      </c>
      <c r="L2325" s="47">
        <f t="shared" si="270"/>
        <v>99.06</v>
      </c>
      <c r="M2325" s="47">
        <f t="shared" si="271"/>
        <v>97.33</v>
      </c>
      <c r="N2325" s="47">
        <f t="shared" si="272"/>
        <v>97.76</v>
      </c>
      <c r="O2325" s="48">
        <f t="shared" ca="1" si="273"/>
        <v>95255300</v>
      </c>
    </row>
    <row r="2326" spans="1:15" x14ac:dyDescent="0.25">
      <c r="A2326">
        <v>2311</v>
      </c>
      <c r="B2326" s="85">
        <v>38442</v>
      </c>
      <c r="C2326" s="47">
        <v>118.19</v>
      </c>
      <c r="D2326" s="47">
        <v>118.46</v>
      </c>
      <c r="E2326" s="47">
        <v>117.87</v>
      </c>
      <c r="F2326" s="47">
        <v>117.96</v>
      </c>
      <c r="G2326" s="48">
        <v>64575400</v>
      </c>
      <c r="H2326" s="47">
        <v>98.2</v>
      </c>
      <c r="I2326" s="51">
        <f t="shared" si="267"/>
        <v>0.83248558833502884</v>
      </c>
      <c r="J2326" s="51">
        <f t="shared" ca="1" si="268"/>
        <v>1</v>
      </c>
      <c r="K2326" s="47">
        <f t="shared" si="269"/>
        <v>98.39</v>
      </c>
      <c r="L2326" s="47">
        <f t="shared" si="270"/>
        <v>98.62</v>
      </c>
      <c r="M2326" s="47">
        <f t="shared" si="271"/>
        <v>98.13</v>
      </c>
      <c r="N2326" s="47">
        <f t="shared" si="272"/>
        <v>98.2</v>
      </c>
      <c r="O2326" s="48">
        <f t="shared" ca="1" si="273"/>
        <v>64575400</v>
      </c>
    </row>
    <row r="2327" spans="1:15" x14ac:dyDescent="0.25">
      <c r="A2327">
        <v>2312</v>
      </c>
      <c r="B2327" s="85">
        <v>38441</v>
      </c>
      <c r="C2327" s="47">
        <v>116.78</v>
      </c>
      <c r="D2327" s="47">
        <v>118.2</v>
      </c>
      <c r="E2327" s="47">
        <v>116.77</v>
      </c>
      <c r="F2327" s="47">
        <v>118.18</v>
      </c>
      <c r="G2327" s="48">
        <v>62002100</v>
      </c>
      <c r="H2327" s="47">
        <v>98.38</v>
      </c>
      <c r="I2327" s="51">
        <f t="shared" si="267"/>
        <v>0.83245896090709082</v>
      </c>
      <c r="J2327" s="51">
        <f t="shared" ca="1" si="268"/>
        <v>1</v>
      </c>
      <c r="K2327" s="47">
        <f t="shared" si="269"/>
        <v>97.21</v>
      </c>
      <c r="L2327" s="47">
        <f t="shared" si="270"/>
        <v>98.4</v>
      </c>
      <c r="M2327" s="47">
        <f t="shared" si="271"/>
        <v>97.21</v>
      </c>
      <c r="N2327" s="47">
        <f t="shared" si="272"/>
        <v>98.38</v>
      </c>
      <c r="O2327" s="48">
        <f t="shared" ca="1" si="273"/>
        <v>62002100</v>
      </c>
    </row>
    <row r="2328" spans="1:15" x14ac:dyDescent="0.25">
      <c r="A2328">
        <v>2313</v>
      </c>
      <c r="B2328" s="85">
        <v>38440</v>
      </c>
      <c r="C2328" s="47">
        <v>117.14</v>
      </c>
      <c r="D2328" s="47">
        <v>117.9</v>
      </c>
      <c r="E2328" s="47">
        <v>116.25</v>
      </c>
      <c r="F2328" s="47">
        <v>116.53</v>
      </c>
      <c r="G2328" s="48">
        <v>71160300</v>
      </c>
      <c r="H2328" s="47">
        <v>97.01</v>
      </c>
      <c r="I2328" s="51">
        <f t="shared" si="267"/>
        <v>0.83248948768557451</v>
      </c>
      <c r="J2328" s="51">
        <f t="shared" ca="1" si="268"/>
        <v>1</v>
      </c>
      <c r="K2328" s="47">
        <f t="shared" si="269"/>
        <v>97.52</v>
      </c>
      <c r="L2328" s="47">
        <f t="shared" si="270"/>
        <v>98.15</v>
      </c>
      <c r="M2328" s="47">
        <f t="shared" si="271"/>
        <v>96.78</v>
      </c>
      <c r="N2328" s="47">
        <f t="shared" si="272"/>
        <v>97.01</v>
      </c>
      <c r="O2328" s="48">
        <f t="shared" ca="1" si="273"/>
        <v>71160300</v>
      </c>
    </row>
    <row r="2329" spans="1:15" x14ac:dyDescent="0.25">
      <c r="A2329">
        <v>2314</v>
      </c>
      <c r="B2329" s="85">
        <v>38439</v>
      </c>
      <c r="C2329" s="47">
        <v>117.42</v>
      </c>
      <c r="D2329" s="47">
        <v>117.94</v>
      </c>
      <c r="E2329" s="47">
        <v>117.31</v>
      </c>
      <c r="F2329" s="47">
        <v>117.31</v>
      </c>
      <c r="G2329" s="48">
        <v>46765500</v>
      </c>
      <c r="H2329" s="47">
        <v>97.66</v>
      </c>
      <c r="I2329" s="51">
        <f t="shared" si="267"/>
        <v>0.83249509845707947</v>
      </c>
      <c r="J2329" s="51">
        <f t="shared" ca="1" si="268"/>
        <v>1</v>
      </c>
      <c r="K2329" s="47">
        <f t="shared" si="269"/>
        <v>97.75</v>
      </c>
      <c r="L2329" s="47">
        <f t="shared" si="270"/>
        <v>98.18</v>
      </c>
      <c r="M2329" s="47">
        <f t="shared" si="271"/>
        <v>97.66</v>
      </c>
      <c r="N2329" s="47">
        <f t="shared" si="272"/>
        <v>97.66</v>
      </c>
      <c r="O2329" s="48">
        <f t="shared" ca="1" si="273"/>
        <v>46765500</v>
      </c>
    </row>
    <row r="2330" spans="1:15" x14ac:dyDescent="0.25">
      <c r="A2330">
        <v>2315</v>
      </c>
      <c r="B2330" s="85">
        <v>38435</v>
      </c>
      <c r="C2330" s="47">
        <v>117.46</v>
      </c>
      <c r="D2330" s="47">
        <v>117.99</v>
      </c>
      <c r="E2330" s="47">
        <v>117.06</v>
      </c>
      <c r="F2330" s="47">
        <v>117.14</v>
      </c>
      <c r="G2330" s="48">
        <v>51932500</v>
      </c>
      <c r="H2330" s="47">
        <v>97.51</v>
      </c>
      <c r="I2330" s="51">
        <f t="shared" si="267"/>
        <v>0.83242274201809807</v>
      </c>
      <c r="J2330" s="51">
        <f t="shared" ca="1" si="268"/>
        <v>1</v>
      </c>
      <c r="K2330" s="47">
        <f t="shared" si="269"/>
        <v>97.78</v>
      </c>
      <c r="L2330" s="47">
        <f t="shared" si="270"/>
        <v>98.22</v>
      </c>
      <c r="M2330" s="47">
        <f t="shared" si="271"/>
        <v>97.44</v>
      </c>
      <c r="N2330" s="47">
        <f t="shared" si="272"/>
        <v>97.51</v>
      </c>
      <c r="O2330" s="48">
        <f t="shared" ca="1" si="273"/>
        <v>51932500</v>
      </c>
    </row>
    <row r="2331" spans="1:15" x14ac:dyDescent="0.25">
      <c r="A2331">
        <v>2316</v>
      </c>
      <c r="B2331" s="85">
        <v>38434</v>
      </c>
      <c r="C2331" s="47">
        <v>116.95</v>
      </c>
      <c r="D2331" s="47">
        <v>117.72</v>
      </c>
      <c r="E2331" s="47">
        <v>116.75</v>
      </c>
      <c r="F2331" s="47">
        <v>117</v>
      </c>
      <c r="G2331" s="48">
        <v>70817300</v>
      </c>
      <c r="H2331" s="47">
        <v>97.4</v>
      </c>
      <c r="I2331" s="51">
        <f t="shared" si="267"/>
        <v>0.83247863247863252</v>
      </c>
      <c r="J2331" s="51">
        <f t="shared" ca="1" si="268"/>
        <v>1</v>
      </c>
      <c r="K2331" s="47">
        <f t="shared" si="269"/>
        <v>97.36</v>
      </c>
      <c r="L2331" s="47">
        <f t="shared" si="270"/>
        <v>98</v>
      </c>
      <c r="M2331" s="47">
        <f t="shared" si="271"/>
        <v>97.19</v>
      </c>
      <c r="N2331" s="47">
        <f t="shared" si="272"/>
        <v>97.4</v>
      </c>
      <c r="O2331" s="48">
        <f t="shared" ca="1" si="273"/>
        <v>70817300</v>
      </c>
    </row>
    <row r="2332" spans="1:15" x14ac:dyDescent="0.25">
      <c r="A2332">
        <v>2317</v>
      </c>
      <c r="B2332" s="85">
        <v>38433</v>
      </c>
      <c r="C2332" s="47">
        <v>118.37</v>
      </c>
      <c r="D2332" s="47">
        <v>118.93</v>
      </c>
      <c r="E2332" s="47">
        <v>116.9</v>
      </c>
      <c r="F2332" s="47">
        <v>116.9</v>
      </c>
      <c r="G2332" s="48">
        <v>92472400</v>
      </c>
      <c r="H2332" s="47">
        <v>97.31</v>
      </c>
      <c r="I2332" s="51">
        <f t="shared" si="267"/>
        <v>0.83242087254063302</v>
      </c>
      <c r="J2332" s="51">
        <f t="shared" ca="1" si="268"/>
        <v>1</v>
      </c>
      <c r="K2332" s="47">
        <f t="shared" si="269"/>
        <v>98.53</v>
      </c>
      <c r="L2332" s="47">
        <f t="shared" si="270"/>
        <v>99</v>
      </c>
      <c r="M2332" s="47">
        <f t="shared" si="271"/>
        <v>97.31</v>
      </c>
      <c r="N2332" s="47">
        <f t="shared" si="272"/>
        <v>97.31</v>
      </c>
      <c r="O2332" s="48">
        <f t="shared" ca="1" si="273"/>
        <v>92472400</v>
      </c>
    </row>
    <row r="2333" spans="1:15" x14ac:dyDescent="0.25">
      <c r="A2333">
        <v>2318</v>
      </c>
      <c r="B2333" s="85">
        <v>38432</v>
      </c>
      <c r="C2333" s="47">
        <v>118.71</v>
      </c>
      <c r="D2333" s="47">
        <v>118.78</v>
      </c>
      <c r="E2333" s="47">
        <v>117.76</v>
      </c>
      <c r="F2333" s="47">
        <v>118.1</v>
      </c>
      <c r="G2333" s="48">
        <v>61244300</v>
      </c>
      <c r="H2333" s="47">
        <v>98.31</v>
      </c>
      <c r="I2333" s="51">
        <f t="shared" si="267"/>
        <v>0.83243014394580872</v>
      </c>
      <c r="J2333" s="51">
        <f t="shared" ca="1" si="268"/>
        <v>1</v>
      </c>
      <c r="K2333" s="47">
        <f t="shared" si="269"/>
        <v>98.82</v>
      </c>
      <c r="L2333" s="47">
        <f t="shared" si="270"/>
        <v>98.88</v>
      </c>
      <c r="M2333" s="47">
        <f t="shared" si="271"/>
        <v>98.03</v>
      </c>
      <c r="N2333" s="47">
        <f t="shared" si="272"/>
        <v>98.31</v>
      </c>
      <c r="O2333" s="48">
        <f t="shared" ca="1" si="273"/>
        <v>61244300</v>
      </c>
    </row>
    <row r="2334" spans="1:15" x14ac:dyDescent="0.25">
      <c r="A2334">
        <v>2319</v>
      </c>
      <c r="B2334" s="85">
        <v>38429</v>
      </c>
      <c r="C2334" s="47">
        <v>119.11</v>
      </c>
      <c r="D2334" s="47">
        <v>119.53</v>
      </c>
      <c r="E2334" s="47">
        <v>118.15</v>
      </c>
      <c r="F2334" s="47">
        <v>118.54</v>
      </c>
      <c r="G2334" s="48">
        <v>60232000</v>
      </c>
      <c r="H2334" s="47">
        <v>98.68</v>
      </c>
      <c r="I2334" s="51">
        <f t="shared" si="267"/>
        <v>0.83246161633203986</v>
      </c>
      <c r="J2334" s="51">
        <f t="shared" ca="1" si="268"/>
        <v>1</v>
      </c>
      <c r="K2334" s="47">
        <f t="shared" si="269"/>
        <v>99.15</v>
      </c>
      <c r="L2334" s="47">
        <f t="shared" si="270"/>
        <v>99.5</v>
      </c>
      <c r="M2334" s="47">
        <f t="shared" si="271"/>
        <v>98.36</v>
      </c>
      <c r="N2334" s="47">
        <f t="shared" si="272"/>
        <v>98.68</v>
      </c>
      <c r="O2334" s="48">
        <f t="shared" ca="1" si="273"/>
        <v>60232000</v>
      </c>
    </row>
    <row r="2335" spans="1:15" x14ac:dyDescent="0.25">
      <c r="A2335">
        <v>2320</v>
      </c>
      <c r="B2335" s="85">
        <v>38428</v>
      </c>
      <c r="C2335" s="47">
        <v>119.31</v>
      </c>
      <c r="D2335" s="47">
        <v>119.74</v>
      </c>
      <c r="E2335" s="47">
        <v>118.98</v>
      </c>
      <c r="F2335" s="47">
        <v>119.36</v>
      </c>
      <c r="G2335" s="48">
        <v>62584200</v>
      </c>
      <c r="H2335" s="47">
        <v>98.97</v>
      </c>
      <c r="I2335" s="51">
        <f t="shared" si="267"/>
        <v>0.82917225201072386</v>
      </c>
      <c r="J2335" s="51">
        <f t="shared" ca="1" si="268"/>
        <v>1</v>
      </c>
      <c r="K2335" s="47">
        <f t="shared" si="269"/>
        <v>98.93</v>
      </c>
      <c r="L2335" s="47">
        <f t="shared" si="270"/>
        <v>99.29</v>
      </c>
      <c r="M2335" s="47">
        <f t="shared" si="271"/>
        <v>98.65</v>
      </c>
      <c r="N2335" s="47">
        <f t="shared" si="272"/>
        <v>98.97</v>
      </c>
      <c r="O2335" s="48">
        <f t="shared" ca="1" si="273"/>
        <v>62584200</v>
      </c>
    </row>
    <row r="2336" spans="1:15" x14ac:dyDescent="0.25">
      <c r="A2336">
        <v>2321</v>
      </c>
      <c r="B2336" s="85">
        <v>38427</v>
      </c>
      <c r="C2336" s="47">
        <v>119.7</v>
      </c>
      <c r="D2336" s="47">
        <v>120.16</v>
      </c>
      <c r="E2336" s="47">
        <v>118.9</v>
      </c>
      <c r="F2336" s="47">
        <v>119.12</v>
      </c>
      <c r="G2336" s="48">
        <v>74874200</v>
      </c>
      <c r="H2336" s="47">
        <v>98.77</v>
      </c>
      <c r="I2336" s="51">
        <f t="shared" si="267"/>
        <v>0.82916386836803213</v>
      </c>
      <c r="J2336" s="51">
        <f t="shared" ca="1" si="268"/>
        <v>1</v>
      </c>
      <c r="K2336" s="47">
        <f t="shared" si="269"/>
        <v>99.25</v>
      </c>
      <c r="L2336" s="47">
        <f t="shared" si="270"/>
        <v>99.63</v>
      </c>
      <c r="M2336" s="47">
        <f t="shared" si="271"/>
        <v>98.59</v>
      </c>
      <c r="N2336" s="47">
        <f t="shared" si="272"/>
        <v>98.77</v>
      </c>
      <c r="O2336" s="48">
        <f t="shared" ca="1" si="273"/>
        <v>74874200</v>
      </c>
    </row>
    <row r="2337" spans="1:15" x14ac:dyDescent="0.25">
      <c r="A2337">
        <v>2322</v>
      </c>
      <c r="B2337" s="85">
        <v>38426</v>
      </c>
      <c r="C2337" s="47">
        <v>121.42</v>
      </c>
      <c r="D2337" s="47">
        <v>121.46</v>
      </c>
      <c r="E2337" s="47">
        <v>120.08</v>
      </c>
      <c r="F2337" s="47">
        <v>120.14</v>
      </c>
      <c r="G2337" s="48">
        <v>62438500</v>
      </c>
      <c r="H2337" s="47">
        <v>99.62</v>
      </c>
      <c r="I2337" s="51">
        <f t="shared" si="267"/>
        <v>0.8291992675212253</v>
      </c>
      <c r="J2337" s="51">
        <f t="shared" ca="1" si="268"/>
        <v>1</v>
      </c>
      <c r="K2337" s="47">
        <f t="shared" si="269"/>
        <v>100.68</v>
      </c>
      <c r="L2337" s="47">
        <f t="shared" si="270"/>
        <v>100.71</v>
      </c>
      <c r="M2337" s="47">
        <f t="shared" si="271"/>
        <v>99.57</v>
      </c>
      <c r="N2337" s="47">
        <f t="shared" si="272"/>
        <v>99.62</v>
      </c>
      <c r="O2337" s="48">
        <f t="shared" ca="1" si="273"/>
        <v>62438500</v>
      </c>
    </row>
    <row r="2338" spans="1:15" x14ac:dyDescent="0.25">
      <c r="A2338">
        <v>2323</v>
      </c>
      <c r="B2338" s="85">
        <v>38425</v>
      </c>
      <c r="C2338" s="47">
        <v>120.61</v>
      </c>
      <c r="D2338" s="47">
        <v>121.16</v>
      </c>
      <c r="E2338" s="47">
        <v>120.28</v>
      </c>
      <c r="F2338" s="47">
        <v>121.14</v>
      </c>
      <c r="G2338" s="48">
        <v>36336400</v>
      </c>
      <c r="H2338" s="47">
        <v>100.45</v>
      </c>
      <c r="I2338" s="51">
        <f t="shared" si="267"/>
        <v>0.82920587749711083</v>
      </c>
      <c r="J2338" s="51">
        <f t="shared" ca="1" si="268"/>
        <v>1</v>
      </c>
      <c r="K2338" s="47">
        <f t="shared" si="269"/>
        <v>100.01</v>
      </c>
      <c r="L2338" s="47">
        <f t="shared" si="270"/>
        <v>100.47</v>
      </c>
      <c r="M2338" s="47">
        <f t="shared" si="271"/>
        <v>99.74</v>
      </c>
      <c r="N2338" s="47">
        <f t="shared" si="272"/>
        <v>100.45</v>
      </c>
      <c r="O2338" s="48">
        <f t="shared" ca="1" si="273"/>
        <v>36336400</v>
      </c>
    </row>
    <row r="2339" spans="1:15" x14ac:dyDescent="0.25">
      <c r="A2339">
        <v>2324</v>
      </c>
      <c r="B2339" s="85">
        <v>38422</v>
      </c>
      <c r="C2339" s="47">
        <v>121.31</v>
      </c>
      <c r="D2339" s="47">
        <v>121.72</v>
      </c>
      <c r="E2339" s="47">
        <v>120.16</v>
      </c>
      <c r="F2339" s="47">
        <v>120.39</v>
      </c>
      <c r="G2339" s="48">
        <v>57976500</v>
      </c>
      <c r="H2339" s="47">
        <v>99.83</v>
      </c>
      <c r="I2339" s="51">
        <f t="shared" si="267"/>
        <v>0.82922169615416563</v>
      </c>
      <c r="J2339" s="51">
        <f t="shared" ca="1" si="268"/>
        <v>1</v>
      </c>
      <c r="K2339" s="47">
        <f t="shared" si="269"/>
        <v>100.59</v>
      </c>
      <c r="L2339" s="47">
        <f t="shared" si="270"/>
        <v>100.93</v>
      </c>
      <c r="M2339" s="47">
        <f t="shared" si="271"/>
        <v>99.64</v>
      </c>
      <c r="N2339" s="47">
        <f t="shared" si="272"/>
        <v>99.83</v>
      </c>
      <c r="O2339" s="48">
        <f t="shared" ca="1" si="273"/>
        <v>57976500</v>
      </c>
    </row>
    <row r="2340" spans="1:15" x14ac:dyDescent="0.25">
      <c r="A2340">
        <v>2325</v>
      </c>
      <c r="B2340" s="85">
        <v>38421</v>
      </c>
      <c r="C2340" s="47">
        <v>121.2</v>
      </c>
      <c r="D2340" s="47">
        <v>121.5</v>
      </c>
      <c r="E2340" s="47">
        <v>120.4</v>
      </c>
      <c r="F2340" s="47">
        <v>121.24</v>
      </c>
      <c r="G2340" s="48">
        <v>65149000</v>
      </c>
      <c r="H2340" s="47">
        <v>100.53</v>
      </c>
      <c r="I2340" s="51">
        <f t="shared" si="267"/>
        <v>0.82918178818871668</v>
      </c>
      <c r="J2340" s="51">
        <f t="shared" ca="1" si="268"/>
        <v>1</v>
      </c>
      <c r="K2340" s="47">
        <f t="shared" si="269"/>
        <v>100.5</v>
      </c>
      <c r="L2340" s="47">
        <f t="shared" si="270"/>
        <v>100.75</v>
      </c>
      <c r="M2340" s="47">
        <f t="shared" si="271"/>
        <v>99.83</v>
      </c>
      <c r="N2340" s="47">
        <f t="shared" si="272"/>
        <v>100.53</v>
      </c>
      <c r="O2340" s="48">
        <f t="shared" ca="1" si="273"/>
        <v>65149000</v>
      </c>
    </row>
    <row r="2341" spans="1:15" x14ac:dyDescent="0.25">
      <c r="A2341">
        <v>2326</v>
      </c>
      <c r="B2341" s="85">
        <v>38420</v>
      </c>
      <c r="C2341" s="47">
        <v>121.97</v>
      </c>
      <c r="D2341" s="47">
        <v>122.29</v>
      </c>
      <c r="E2341" s="47">
        <v>120.96</v>
      </c>
      <c r="F2341" s="47">
        <v>120.97</v>
      </c>
      <c r="G2341" s="48">
        <v>73263600</v>
      </c>
      <c r="H2341" s="47">
        <v>100.31</v>
      </c>
      <c r="I2341" s="51">
        <f t="shared" si="267"/>
        <v>0.82921385467471276</v>
      </c>
      <c r="J2341" s="51">
        <f t="shared" ca="1" si="268"/>
        <v>1</v>
      </c>
      <c r="K2341" s="47">
        <f t="shared" si="269"/>
        <v>101.14</v>
      </c>
      <c r="L2341" s="47">
        <f t="shared" si="270"/>
        <v>101.4</v>
      </c>
      <c r="M2341" s="47">
        <f t="shared" si="271"/>
        <v>100.3</v>
      </c>
      <c r="N2341" s="47">
        <f t="shared" si="272"/>
        <v>100.31</v>
      </c>
      <c r="O2341" s="48">
        <f t="shared" ca="1" si="273"/>
        <v>73263600</v>
      </c>
    </row>
    <row r="2342" spans="1:15" x14ac:dyDescent="0.25">
      <c r="A2342">
        <v>2327</v>
      </c>
      <c r="B2342" s="85">
        <v>38419</v>
      </c>
      <c r="C2342" s="47">
        <v>122.67</v>
      </c>
      <c r="D2342" s="47">
        <v>123</v>
      </c>
      <c r="E2342" s="47">
        <v>122.11</v>
      </c>
      <c r="F2342" s="47">
        <v>122.33</v>
      </c>
      <c r="G2342" s="48">
        <v>44362000</v>
      </c>
      <c r="H2342" s="47">
        <v>101.44</v>
      </c>
      <c r="I2342" s="51">
        <f t="shared" si="267"/>
        <v>0.82923240415270172</v>
      </c>
      <c r="J2342" s="51">
        <f t="shared" ca="1" si="268"/>
        <v>1</v>
      </c>
      <c r="K2342" s="47">
        <f t="shared" si="269"/>
        <v>101.72</v>
      </c>
      <c r="L2342" s="47">
        <f t="shared" si="270"/>
        <v>102</v>
      </c>
      <c r="M2342" s="47">
        <f t="shared" si="271"/>
        <v>101.26</v>
      </c>
      <c r="N2342" s="47">
        <f t="shared" si="272"/>
        <v>101.44</v>
      </c>
      <c r="O2342" s="48">
        <f t="shared" ca="1" si="273"/>
        <v>44362000</v>
      </c>
    </row>
    <row r="2343" spans="1:15" x14ac:dyDescent="0.25">
      <c r="A2343">
        <v>2328</v>
      </c>
      <c r="B2343" s="85">
        <v>38418</v>
      </c>
      <c r="C2343" s="47">
        <v>122.66</v>
      </c>
      <c r="D2343" s="47">
        <v>123.25</v>
      </c>
      <c r="E2343" s="47">
        <v>122.4</v>
      </c>
      <c r="F2343" s="47">
        <v>122.79</v>
      </c>
      <c r="G2343" s="48">
        <v>43442400</v>
      </c>
      <c r="H2343" s="47">
        <v>101.82</v>
      </c>
      <c r="I2343" s="51">
        <f t="shared" si="267"/>
        <v>0.82922062057170765</v>
      </c>
      <c r="J2343" s="51">
        <f t="shared" ca="1" si="268"/>
        <v>1</v>
      </c>
      <c r="K2343" s="47">
        <f t="shared" si="269"/>
        <v>101.71</v>
      </c>
      <c r="L2343" s="47">
        <f t="shared" si="270"/>
        <v>102.2</v>
      </c>
      <c r="M2343" s="47">
        <f t="shared" si="271"/>
        <v>101.5</v>
      </c>
      <c r="N2343" s="47">
        <f t="shared" si="272"/>
        <v>101.82</v>
      </c>
      <c r="O2343" s="48">
        <f t="shared" ca="1" si="273"/>
        <v>43442400</v>
      </c>
    </row>
    <row r="2344" spans="1:15" x14ac:dyDescent="0.25">
      <c r="A2344">
        <v>2329</v>
      </c>
      <c r="B2344" s="85">
        <v>38415</v>
      </c>
      <c r="C2344" s="47">
        <v>122.05</v>
      </c>
      <c r="D2344" s="47">
        <v>122.83</v>
      </c>
      <c r="E2344" s="47">
        <v>121.79</v>
      </c>
      <c r="F2344" s="47">
        <v>122.73</v>
      </c>
      <c r="G2344" s="48">
        <v>56168500</v>
      </c>
      <c r="H2344" s="47">
        <v>101.77</v>
      </c>
      <c r="I2344" s="51">
        <f t="shared" si="267"/>
        <v>0.82921860995681573</v>
      </c>
      <c r="J2344" s="51">
        <f t="shared" ca="1" si="268"/>
        <v>1</v>
      </c>
      <c r="K2344" s="47">
        <f t="shared" si="269"/>
        <v>101.21</v>
      </c>
      <c r="L2344" s="47">
        <f t="shared" si="270"/>
        <v>101.85</v>
      </c>
      <c r="M2344" s="47">
        <f t="shared" si="271"/>
        <v>100.99</v>
      </c>
      <c r="N2344" s="47">
        <f t="shared" si="272"/>
        <v>101.77</v>
      </c>
      <c r="O2344" s="48">
        <f t="shared" ca="1" si="273"/>
        <v>56168500</v>
      </c>
    </row>
    <row r="2345" spans="1:15" x14ac:dyDescent="0.25">
      <c r="A2345">
        <v>2330</v>
      </c>
      <c r="B2345" s="85">
        <v>38414</v>
      </c>
      <c r="C2345" s="47">
        <v>121.66</v>
      </c>
      <c r="D2345" s="47">
        <v>121.9</v>
      </c>
      <c r="E2345" s="47">
        <v>120.7</v>
      </c>
      <c r="F2345" s="47">
        <v>121.22</v>
      </c>
      <c r="G2345" s="48">
        <v>61230800</v>
      </c>
      <c r="H2345" s="47">
        <v>100.52</v>
      </c>
      <c r="I2345" s="51">
        <f t="shared" si="267"/>
        <v>0.82923609965352252</v>
      </c>
      <c r="J2345" s="51">
        <f t="shared" ca="1" si="268"/>
        <v>1</v>
      </c>
      <c r="K2345" s="47">
        <f t="shared" si="269"/>
        <v>100.88</v>
      </c>
      <c r="L2345" s="47">
        <f t="shared" si="270"/>
        <v>101.08</v>
      </c>
      <c r="M2345" s="47">
        <f t="shared" si="271"/>
        <v>100.09</v>
      </c>
      <c r="N2345" s="47">
        <f t="shared" si="272"/>
        <v>100.52</v>
      </c>
      <c r="O2345" s="48">
        <f t="shared" ca="1" si="273"/>
        <v>61230800</v>
      </c>
    </row>
    <row r="2346" spans="1:15" x14ac:dyDescent="0.25">
      <c r="A2346">
        <v>2331</v>
      </c>
      <c r="B2346" s="85">
        <v>38413</v>
      </c>
      <c r="C2346" s="47">
        <v>120.76</v>
      </c>
      <c r="D2346" s="47">
        <v>121.93</v>
      </c>
      <c r="E2346" s="47">
        <v>120.65</v>
      </c>
      <c r="F2346" s="47">
        <v>121.17</v>
      </c>
      <c r="G2346" s="48">
        <v>64226500</v>
      </c>
      <c r="H2346" s="47">
        <v>100.47</v>
      </c>
      <c r="I2346" s="51">
        <f t="shared" si="267"/>
        <v>0.82916563505818275</v>
      </c>
      <c r="J2346" s="51">
        <f t="shared" ca="1" si="268"/>
        <v>1</v>
      </c>
      <c r="K2346" s="47">
        <f t="shared" si="269"/>
        <v>100.13</v>
      </c>
      <c r="L2346" s="47">
        <f t="shared" si="270"/>
        <v>101.1</v>
      </c>
      <c r="M2346" s="47">
        <f t="shared" si="271"/>
        <v>100.04</v>
      </c>
      <c r="N2346" s="47">
        <f t="shared" si="272"/>
        <v>100.47</v>
      </c>
      <c r="O2346" s="48">
        <f t="shared" ca="1" si="273"/>
        <v>64226500</v>
      </c>
    </row>
    <row r="2347" spans="1:15" x14ac:dyDescent="0.25">
      <c r="A2347">
        <v>2332</v>
      </c>
      <c r="B2347" s="85">
        <v>38412</v>
      </c>
      <c r="C2347" s="47">
        <v>120.82</v>
      </c>
      <c r="D2347" s="47">
        <v>121.52</v>
      </c>
      <c r="E2347" s="47">
        <v>120.78</v>
      </c>
      <c r="F2347" s="47">
        <v>121.23</v>
      </c>
      <c r="G2347" s="48">
        <v>47294400</v>
      </c>
      <c r="H2347" s="47">
        <v>100.52</v>
      </c>
      <c r="I2347" s="51">
        <f t="shared" si="267"/>
        <v>0.82916769776457966</v>
      </c>
      <c r="J2347" s="51">
        <f t="shared" ca="1" si="268"/>
        <v>1</v>
      </c>
      <c r="K2347" s="47">
        <f t="shared" si="269"/>
        <v>100.18</v>
      </c>
      <c r="L2347" s="47">
        <f t="shared" si="270"/>
        <v>100.76</v>
      </c>
      <c r="M2347" s="47">
        <f t="shared" si="271"/>
        <v>100.15</v>
      </c>
      <c r="N2347" s="47">
        <f t="shared" si="272"/>
        <v>100.52</v>
      </c>
      <c r="O2347" s="48">
        <f t="shared" ca="1" si="273"/>
        <v>47294400</v>
      </c>
    </row>
    <row r="2348" spans="1:15" x14ac:dyDescent="0.25">
      <c r="A2348">
        <v>2333</v>
      </c>
      <c r="B2348" s="85">
        <v>38411</v>
      </c>
      <c r="C2348" s="47">
        <v>121.15</v>
      </c>
      <c r="D2348" s="47">
        <v>121.3</v>
      </c>
      <c r="E2348" s="47">
        <v>120.04</v>
      </c>
      <c r="F2348" s="47">
        <v>120.63</v>
      </c>
      <c r="G2348" s="48">
        <v>69381300</v>
      </c>
      <c r="H2348" s="47">
        <v>100.03</v>
      </c>
      <c r="I2348" s="51">
        <f t="shared" si="267"/>
        <v>0.82922987648180391</v>
      </c>
      <c r="J2348" s="51">
        <f t="shared" ca="1" si="268"/>
        <v>1</v>
      </c>
      <c r="K2348" s="47">
        <f t="shared" si="269"/>
        <v>100.46</v>
      </c>
      <c r="L2348" s="47">
        <f t="shared" si="270"/>
        <v>100.59</v>
      </c>
      <c r="M2348" s="47">
        <f t="shared" si="271"/>
        <v>99.54</v>
      </c>
      <c r="N2348" s="47">
        <f t="shared" si="272"/>
        <v>100.03</v>
      </c>
      <c r="O2348" s="48">
        <f t="shared" ca="1" si="273"/>
        <v>69381300</v>
      </c>
    </row>
    <row r="2349" spans="1:15" x14ac:dyDescent="0.25">
      <c r="A2349">
        <v>2334</v>
      </c>
      <c r="B2349" s="85">
        <v>38408</v>
      </c>
      <c r="C2349" s="47">
        <v>120.27</v>
      </c>
      <c r="D2349" s="47">
        <v>121.67</v>
      </c>
      <c r="E2349" s="47">
        <v>120.18</v>
      </c>
      <c r="F2349" s="47">
        <v>121.43</v>
      </c>
      <c r="G2349" s="48">
        <v>60899900</v>
      </c>
      <c r="H2349" s="47">
        <v>100.69</v>
      </c>
      <c r="I2349" s="51">
        <f t="shared" si="267"/>
        <v>0.82920200938812483</v>
      </c>
      <c r="J2349" s="51">
        <f t="shared" ca="1" si="268"/>
        <v>1</v>
      </c>
      <c r="K2349" s="47">
        <f t="shared" si="269"/>
        <v>99.73</v>
      </c>
      <c r="L2349" s="47">
        <f t="shared" si="270"/>
        <v>100.89</v>
      </c>
      <c r="M2349" s="47">
        <f t="shared" si="271"/>
        <v>99.65</v>
      </c>
      <c r="N2349" s="47">
        <f t="shared" si="272"/>
        <v>100.69</v>
      </c>
      <c r="O2349" s="48">
        <f t="shared" ca="1" si="273"/>
        <v>60899900</v>
      </c>
    </row>
    <row r="2350" spans="1:15" x14ac:dyDescent="0.25">
      <c r="A2350">
        <v>2335</v>
      </c>
      <c r="B2350" s="85">
        <v>38407</v>
      </c>
      <c r="C2350" s="47">
        <v>119.24</v>
      </c>
      <c r="D2350" s="47">
        <v>120.32</v>
      </c>
      <c r="E2350" s="47">
        <v>118.98</v>
      </c>
      <c r="F2350" s="47">
        <v>120.24</v>
      </c>
      <c r="G2350" s="48">
        <v>68563600</v>
      </c>
      <c r="H2350" s="47">
        <v>99.7</v>
      </c>
      <c r="I2350" s="51">
        <f t="shared" si="267"/>
        <v>0.82917498336660023</v>
      </c>
      <c r="J2350" s="51">
        <f t="shared" ca="1" si="268"/>
        <v>1</v>
      </c>
      <c r="K2350" s="47">
        <f t="shared" si="269"/>
        <v>98.87</v>
      </c>
      <c r="L2350" s="47">
        <f t="shared" si="270"/>
        <v>99.77</v>
      </c>
      <c r="M2350" s="47">
        <f t="shared" si="271"/>
        <v>98.66</v>
      </c>
      <c r="N2350" s="47">
        <f t="shared" si="272"/>
        <v>99.7</v>
      </c>
      <c r="O2350" s="48">
        <f t="shared" ca="1" si="273"/>
        <v>68563600</v>
      </c>
    </row>
    <row r="2351" spans="1:15" x14ac:dyDescent="0.25">
      <c r="A2351">
        <v>2336</v>
      </c>
      <c r="B2351" s="85">
        <v>38406</v>
      </c>
      <c r="C2351" s="47">
        <v>118.93</v>
      </c>
      <c r="D2351" s="47">
        <v>119.57</v>
      </c>
      <c r="E2351" s="47">
        <v>118.62</v>
      </c>
      <c r="F2351" s="47">
        <v>119.45</v>
      </c>
      <c r="G2351" s="48">
        <v>68292600</v>
      </c>
      <c r="H2351" s="47">
        <v>99.05</v>
      </c>
      <c r="I2351" s="51">
        <f t="shared" si="267"/>
        <v>0.82921724570950184</v>
      </c>
      <c r="J2351" s="51">
        <f t="shared" ca="1" si="268"/>
        <v>1</v>
      </c>
      <c r="K2351" s="47">
        <f t="shared" si="269"/>
        <v>98.62</v>
      </c>
      <c r="L2351" s="47">
        <f t="shared" si="270"/>
        <v>99.15</v>
      </c>
      <c r="M2351" s="47">
        <f t="shared" si="271"/>
        <v>98.36</v>
      </c>
      <c r="N2351" s="47">
        <f t="shared" si="272"/>
        <v>99.05</v>
      </c>
      <c r="O2351" s="48">
        <f t="shared" ca="1" si="273"/>
        <v>68292600</v>
      </c>
    </row>
    <row r="2352" spans="1:15" x14ac:dyDescent="0.25">
      <c r="A2352">
        <v>2337</v>
      </c>
      <c r="B2352" s="85">
        <v>38405</v>
      </c>
      <c r="C2352" s="47">
        <v>119.9</v>
      </c>
      <c r="D2352" s="47">
        <v>120.47</v>
      </c>
      <c r="E2352" s="47">
        <v>118.58</v>
      </c>
      <c r="F2352" s="47">
        <v>118.6</v>
      </c>
      <c r="G2352" s="48">
        <v>80697600</v>
      </c>
      <c r="H2352" s="47">
        <v>98.34</v>
      </c>
      <c r="I2352" s="51">
        <f t="shared" si="267"/>
        <v>0.82917369308600342</v>
      </c>
      <c r="J2352" s="51">
        <f t="shared" ca="1" si="268"/>
        <v>1</v>
      </c>
      <c r="K2352" s="47">
        <f t="shared" si="269"/>
        <v>99.42</v>
      </c>
      <c r="L2352" s="47">
        <f t="shared" si="270"/>
        <v>99.89</v>
      </c>
      <c r="M2352" s="47">
        <f t="shared" si="271"/>
        <v>98.32</v>
      </c>
      <c r="N2352" s="47">
        <f t="shared" si="272"/>
        <v>98.34</v>
      </c>
      <c r="O2352" s="48">
        <f t="shared" ca="1" si="273"/>
        <v>80697600</v>
      </c>
    </row>
    <row r="2353" spans="1:15" x14ac:dyDescent="0.25">
      <c r="A2353">
        <v>2338</v>
      </c>
      <c r="B2353" s="85">
        <v>38401</v>
      </c>
      <c r="C2353" s="47">
        <v>120.24</v>
      </c>
      <c r="D2353" s="47">
        <v>120.48</v>
      </c>
      <c r="E2353" s="47">
        <v>119.9</v>
      </c>
      <c r="F2353" s="47">
        <v>120.39</v>
      </c>
      <c r="G2353" s="48">
        <v>47723300</v>
      </c>
      <c r="H2353" s="47">
        <v>99.83</v>
      </c>
      <c r="I2353" s="51">
        <f t="shared" si="267"/>
        <v>0.82922169615416563</v>
      </c>
      <c r="J2353" s="51">
        <f t="shared" ca="1" si="268"/>
        <v>1</v>
      </c>
      <c r="K2353" s="47">
        <f t="shared" si="269"/>
        <v>99.71</v>
      </c>
      <c r="L2353" s="47">
        <f t="shared" si="270"/>
        <v>99.9</v>
      </c>
      <c r="M2353" s="47">
        <f t="shared" si="271"/>
        <v>99.42</v>
      </c>
      <c r="N2353" s="47">
        <f t="shared" si="272"/>
        <v>99.83</v>
      </c>
      <c r="O2353" s="48">
        <f t="shared" ca="1" si="273"/>
        <v>47723300</v>
      </c>
    </row>
    <row r="2354" spans="1:15" x14ac:dyDescent="0.25">
      <c r="A2354">
        <v>2339</v>
      </c>
      <c r="B2354" s="85">
        <v>38400</v>
      </c>
      <c r="C2354" s="47">
        <v>121.23</v>
      </c>
      <c r="D2354" s="47">
        <v>121.33</v>
      </c>
      <c r="E2354" s="47">
        <v>120.22</v>
      </c>
      <c r="F2354" s="47">
        <v>120.23</v>
      </c>
      <c r="G2354" s="48">
        <v>58124000</v>
      </c>
      <c r="H2354" s="47">
        <v>99.69</v>
      </c>
      <c r="I2354" s="51">
        <f t="shared" si="267"/>
        <v>0.82916077518090325</v>
      </c>
      <c r="J2354" s="51">
        <f t="shared" ca="1" si="268"/>
        <v>1</v>
      </c>
      <c r="K2354" s="47">
        <f t="shared" si="269"/>
        <v>100.52</v>
      </c>
      <c r="L2354" s="47">
        <f t="shared" si="270"/>
        <v>100.6</v>
      </c>
      <c r="M2354" s="47">
        <f t="shared" si="271"/>
        <v>99.68</v>
      </c>
      <c r="N2354" s="47">
        <f t="shared" si="272"/>
        <v>99.69</v>
      </c>
      <c r="O2354" s="48">
        <f t="shared" ca="1" si="273"/>
        <v>58124000</v>
      </c>
    </row>
    <row r="2355" spans="1:15" x14ac:dyDescent="0.25">
      <c r="A2355">
        <v>2340</v>
      </c>
      <c r="B2355" s="85">
        <v>38399</v>
      </c>
      <c r="C2355" s="47">
        <v>120.93</v>
      </c>
      <c r="D2355" s="47">
        <v>121.46</v>
      </c>
      <c r="E2355" s="47">
        <v>120.67</v>
      </c>
      <c r="F2355" s="47">
        <v>121.21</v>
      </c>
      <c r="G2355" s="48">
        <v>55523000</v>
      </c>
      <c r="H2355" s="47">
        <v>100.51</v>
      </c>
      <c r="I2355" s="51">
        <f t="shared" si="267"/>
        <v>0.82922201138519935</v>
      </c>
      <c r="J2355" s="51">
        <f t="shared" ca="1" si="268"/>
        <v>1</v>
      </c>
      <c r="K2355" s="47">
        <f t="shared" si="269"/>
        <v>100.28</v>
      </c>
      <c r="L2355" s="47">
        <f t="shared" si="270"/>
        <v>100.72</v>
      </c>
      <c r="M2355" s="47">
        <f t="shared" si="271"/>
        <v>100.06</v>
      </c>
      <c r="N2355" s="47">
        <f t="shared" si="272"/>
        <v>100.51</v>
      </c>
      <c r="O2355" s="48">
        <f t="shared" ca="1" si="273"/>
        <v>55523000</v>
      </c>
    </row>
    <row r="2356" spans="1:15" x14ac:dyDescent="0.25">
      <c r="A2356">
        <v>2341</v>
      </c>
      <c r="B2356" s="85">
        <v>38398</v>
      </c>
      <c r="C2356" s="47">
        <v>120.8</v>
      </c>
      <c r="D2356" s="47">
        <v>121.43</v>
      </c>
      <c r="E2356" s="47">
        <v>120.68</v>
      </c>
      <c r="F2356" s="47">
        <v>121.13</v>
      </c>
      <c r="G2356" s="48">
        <v>43852700</v>
      </c>
      <c r="H2356" s="47">
        <v>100.44</v>
      </c>
      <c r="I2356" s="51">
        <f t="shared" si="267"/>
        <v>0.82919177742920835</v>
      </c>
      <c r="J2356" s="51">
        <f t="shared" ca="1" si="268"/>
        <v>1</v>
      </c>
      <c r="K2356" s="47">
        <f t="shared" si="269"/>
        <v>100.17</v>
      </c>
      <c r="L2356" s="47">
        <f t="shared" si="270"/>
        <v>100.69</v>
      </c>
      <c r="M2356" s="47">
        <f t="shared" si="271"/>
        <v>100.07</v>
      </c>
      <c r="N2356" s="47">
        <f t="shared" si="272"/>
        <v>100.44</v>
      </c>
      <c r="O2356" s="48">
        <f t="shared" ca="1" si="273"/>
        <v>43852700</v>
      </c>
    </row>
    <row r="2357" spans="1:15" x14ac:dyDescent="0.25">
      <c r="A2357">
        <v>2342</v>
      </c>
      <c r="B2357" s="85">
        <v>38397</v>
      </c>
      <c r="C2357" s="47">
        <v>120.69</v>
      </c>
      <c r="D2357" s="47">
        <v>120.86</v>
      </c>
      <c r="E2357" s="47">
        <v>120.48</v>
      </c>
      <c r="F2357" s="47">
        <v>120.68</v>
      </c>
      <c r="G2357" s="48">
        <v>32432100</v>
      </c>
      <c r="H2357" s="47">
        <v>100.07</v>
      </c>
      <c r="I2357" s="51">
        <f t="shared" si="267"/>
        <v>0.82921776599270791</v>
      </c>
      <c r="J2357" s="51">
        <f t="shared" ca="1" si="268"/>
        <v>1</v>
      </c>
      <c r="K2357" s="47">
        <f t="shared" si="269"/>
        <v>100.08</v>
      </c>
      <c r="L2357" s="47">
        <f t="shared" si="270"/>
        <v>100.22</v>
      </c>
      <c r="M2357" s="47">
        <f t="shared" si="271"/>
        <v>99.9</v>
      </c>
      <c r="N2357" s="47">
        <f t="shared" si="272"/>
        <v>100.07</v>
      </c>
      <c r="O2357" s="48">
        <f t="shared" ca="1" si="273"/>
        <v>32432100</v>
      </c>
    </row>
    <row r="2358" spans="1:15" x14ac:dyDescent="0.25">
      <c r="A2358">
        <v>2343</v>
      </c>
      <c r="B2358" s="85">
        <v>38394</v>
      </c>
      <c r="C2358" s="47">
        <v>119.7</v>
      </c>
      <c r="D2358" s="47">
        <v>121.04</v>
      </c>
      <c r="E2358" s="47">
        <v>119.46</v>
      </c>
      <c r="F2358" s="47">
        <v>120.77</v>
      </c>
      <c r="G2358" s="48">
        <v>53133000</v>
      </c>
      <c r="H2358" s="47">
        <v>100.14</v>
      </c>
      <c r="I2358" s="51">
        <f t="shared" si="267"/>
        <v>0.82917943197814026</v>
      </c>
      <c r="J2358" s="51">
        <f t="shared" ca="1" si="268"/>
        <v>1</v>
      </c>
      <c r="K2358" s="47">
        <f t="shared" si="269"/>
        <v>99.25</v>
      </c>
      <c r="L2358" s="47">
        <f t="shared" si="270"/>
        <v>100.36</v>
      </c>
      <c r="M2358" s="47">
        <f t="shared" si="271"/>
        <v>99.05</v>
      </c>
      <c r="N2358" s="47">
        <f t="shared" si="272"/>
        <v>100.14</v>
      </c>
      <c r="O2358" s="48">
        <f t="shared" ca="1" si="273"/>
        <v>53133000</v>
      </c>
    </row>
    <row r="2359" spans="1:15" x14ac:dyDescent="0.25">
      <c r="A2359">
        <v>2344</v>
      </c>
      <c r="B2359" s="85">
        <v>38393</v>
      </c>
      <c r="C2359" s="47">
        <v>119.66</v>
      </c>
      <c r="D2359" s="47">
        <v>120.02</v>
      </c>
      <c r="E2359" s="47">
        <v>119.26</v>
      </c>
      <c r="F2359" s="47">
        <v>119.74</v>
      </c>
      <c r="G2359" s="48">
        <v>45858600</v>
      </c>
      <c r="H2359" s="47">
        <v>99.29</v>
      </c>
      <c r="I2359" s="51">
        <f t="shared" si="267"/>
        <v>0.82921329547352607</v>
      </c>
      <c r="J2359" s="51">
        <f t="shared" ca="1" si="268"/>
        <v>1</v>
      </c>
      <c r="K2359" s="47">
        <f t="shared" si="269"/>
        <v>99.22</v>
      </c>
      <c r="L2359" s="47">
        <f t="shared" si="270"/>
        <v>99.52</v>
      </c>
      <c r="M2359" s="47">
        <f t="shared" si="271"/>
        <v>98.89</v>
      </c>
      <c r="N2359" s="47">
        <f t="shared" si="272"/>
        <v>99.29</v>
      </c>
      <c r="O2359" s="48">
        <f t="shared" ca="1" si="273"/>
        <v>45858600</v>
      </c>
    </row>
    <row r="2360" spans="1:15" x14ac:dyDescent="0.25">
      <c r="A2360">
        <v>2345</v>
      </c>
      <c r="B2360" s="85">
        <v>38392</v>
      </c>
      <c r="C2360" s="47">
        <v>120.42</v>
      </c>
      <c r="D2360" s="47">
        <v>120.49</v>
      </c>
      <c r="E2360" s="47">
        <v>119.25</v>
      </c>
      <c r="F2360" s="47">
        <v>119.31</v>
      </c>
      <c r="G2360" s="48">
        <v>55279400</v>
      </c>
      <c r="H2360" s="47">
        <v>98.93</v>
      </c>
      <c r="I2360" s="51">
        <f t="shared" si="267"/>
        <v>0.82918447741178447</v>
      </c>
      <c r="J2360" s="51">
        <f t="shared" ca="1" si="268"/>
        <v>1</v>
      </c>
      <c r="K2360" s="47">
        <f t="shared" si="269"/>
        <v>99.85</v>
      </c>
      <c r="L2360" s="47">
        <f t="shared" si="270"/>
        <v>99.91</v>
      </c>
      <c r="M2360" s="47">
        <f t="shared" si="271"/>
        <v>98.88</v>
      </c>
      <c r="N2360" s="47">
        <f t="shared" si="272"/>
        <v>98.93</v>
      </c>
      <c r="O2360" s="48">
        <f t="shared" ca="1" si="273"/>
        <v>55279400</v>
      </c>
    </row>
    <row r="2361" spans="1:15" x14ac:dyDescent="0.25">
      <c r="A2361">
        <v>2346</v>
      </c>
      <c r="B2361" s="85">
        <v>38391</v>
      </c>
      <c r="C2361" s="47">
        <v>120.17</v>
      </c>
      <c r="D2361" s="47">
        <v>120.65</v>
      </c>
      <c r="E2361" s="47">
        <v>120.07</v>
      </c>
      <c r="F2361" s="47">
        <v>120.21</v>
      </c>
      <c r="G2361" s="48">
        <v>39263500</v>
      </c>
      <c r="H2361" s="47">
        <v>99.68</v>
      </c>
      <c r="I2361" s="51">
        <f t="shared" si="267"/>
        <v>0.82921553947258975</v>
      </c>
      <c r="J2361" s="51">
        <f t="shared" ca="1" si="268"/>
        <v>1</v>
      </c>
      <c r="K2361" s="47">
        <f t="shared" si="269"/>
        <v>99.65</v>
      </c>
      <c r="L2361" s="47">
        <f t="shared" si="270"/>
        <v>100.04</v>
      </c>
      <c r="M2361" s="47">
        <f t="shared" si="271"/>
        <v>99.56</v>
      </c>
      <c r="N2361" s="47">
        <f t="shared" si="272"/>
        <v>99.68</v>
      </c>
      <c r="O2361" s="48">
        <f t="shared" ca="1" si="273"/>
        <v>39263500</v>
      </c>
    </row>
    <row r="2362" spans="1:15" x14ac:dyDescent="0.25">
      <c r="A2362">
        <v>2347</v>
      </c>
      <c r="B2362" s="85">
        <v>38390</v>
      </c>
      <c r="C2362" s="47">
        <v>120.25</v>
      </c>
      <c r="D2362" s="47">
        <v>120.52</v>
      </c>
      <c r="E2362" s="47">
        <v>119.96</v>
      </c>
      <c r="F2362" s="47">
        <v>120.07</v>
      </c>
      <c r="G2362" s="48">
        <v>45412000</v>
      </c>
      <c r="H2362" s="47">
        <v>99.56</v>
      </c>
      <c r="I2362" s="51">
        <f t="shared" si="267"/>
        <v>0.82918297659698514</v>
      </c>
      <c r="J2362" s="51">
        <f t="shared" ca="1" si="268"/>
        <v>1</v>
      </c>
      <c r="K2362" s="47">
        <f t="shared" si="269"/>
        <v>99.71</v>
      </c>
      <c r="L2362" s="47">
        <f t="shared" si="270"/>
        <v>99.93</v>
      </c>
      <c r="M2362" s="47">
        <f t="shared" si="271"/>
        <v>99.47</v>
      </c>
      <c r="N2362" s="47">
        <f t="shared" si="272"/>
        <v>99.56</v>
      </c>
      <c r="O2362" s="48">
        <f t="shared" ca="1" si="273"/>
        <v>45412000</v>
      </c>
    </row>
    <row r="2363" spans="1:15" x14ac:dyDescent="0.25">
      <c r="A2363">
        <v>2348</v>
      </c>
      <c r="B2363" s="85">
        <v>38387</v>
      </c>
      <c r="C2363" s="47">
        <v>119</v>
      </c>
      <c r="D2363" s="47">
        <v>120.43</v>
      </c>
      <c r="E2363" s="47">
        <v>118.98</v>
      </c>
      <c r="F2363" s="47">
        <v>120.23</v>
      </c>
      <c r="G2363" s="48">
        <v>50024600</v>
      </c>
      <c r="H2363" s="47">
        <v>99.69</v>
      </c>
      <c r="I2363" s="51">
        <f t="shared" si="267"/>
        <v>0.82916077518090325</v>
      </c>
      <c r="J2363" s="51">
        <f t="shared" ca="1" si="268"/>
        <v>1</v>
      </c>
      <c r="K2363" s="47">
        <f t="shared" si="269"/>
        <v>98.67</v>
      </c>
      <c r="L2363" s="47">
        <f t="shared" si="270"/>
        <v>99.86</v>
      </c>
      <c r="M2363" s="47">
        <f t="shared" si="271"/>
        <v>98.65</v>
      </c>
      <c r="N2363" s="47">
        <f t="shared" si="272"/>
        <v>99.69</v>
      </c>
      <c r="O2363" s="48">
        <f t="shared" ca="1" si="273"/>
        <v>50024600</v>
      </c>
    </row>
    <row r="2364" spans="1:15" x14ac:dyDescent="0.25">
      <c r="A2364">
        <v>2349</v>
      </c>
      <c r="B2364" s="85">
        <v>38386</v>
      </c>
      <c r="C2364" s="47">
        <v>119.06</v>
      </c>
      <c r="D2364" s="47">
        <v>119.16</v>
      </c>
      <c r="E2364" s="47">
        <v>118.57</v>
      </c>
      <c r="F2364" s="47">
        <v>118.96</v>
      </c>
      <c r="G2364" s="48">
        <v>48837100</v>
      </c>
      <c r="H2364" s="47">
        <v>98.64</v>
      </c>
      <c r="I2364" s="51">
        <f t="shared" si="267"/>
        <v>0.82918628110289183</v>
      </c>
      <c r="J2364" s="51">
        <f t="shared" ca="1" si="268"/>
        <v>1</v>
      </c>
      <c r="K2364" s="47">
        <f t="shared" si="269"/>
        <v>98.72</v>
      </c>
      <c r="L2364" s="47">
        <f t="shared" si="270"/>
        <v>98.81</v>
      </c>
      <c r="M2364" s="47">
        <f t="shared" si="271"/>
        <v>98.32</v>
      </c>
      <c r="N2364" s="47">
        <f t="shared" si="272"/>
        <v>98.64</v>
      </c>
      <c r="O2364" s="48">
        <f t="shared" ca="1" si="273"/>
        <v>48837100</v>
      </c>
    </row>
    <row r="2365" spans="1:15" x14ac:dyDescent="0.25">
      <c r="A2365">
        <v>2350</v>
      </c>
      <c r="B2365" s="85">
        <v>38385</v>
      </c>
      <c r="C2365" s="47">
        <v>119.06</v>
      </c>
      <c r="D2365" s="47">
        <v>119.59</v>
      </c>
      <c r="E2365" s="47">
        <v>118.9</v>
      </c>
      <c r="F2365" s="47">
        <v>119.27</v>
      </c>
      <c r="G2365" s="48">
        <v>52468900</v>
      </c>
      <c r="H2365" s="47">
        <v>98.9</v>
      </c>
      <c r="I2365" s="51">
        <f t="shared" si="267"/>
        <v>0.82921103378888239</v>
      </c>
      <c r="J2365" s="51">
        <f t="shared" ca="1" si="268"/>
        <v>1</v>
      </c>
      <c r="K2365" s="47">
        <f t="shared" si="269"/>
        <v>98.73</v>
      </c>
      <c r="L2365" s="47">
        <f t="shared" si="270"/>
        <v>99.17</v>
      </c>
      <c r="M2365" s="47">
        <f t="shared" si="271"/>
        <v>98.59</v>
      </c>
      <c r="N2365" s="47">
        <f t="shared" si="272"/>
        <v>98.9</v>
      </c>
      <c r="O2365" s="48">
        <f t="shared" ca="1" si="273"/>
        <v>52468900</v>
      </c>
    </row>
    <row r="2366" spans="1:15" x14ac:dyDescent="0.25">
      <c r="A2366">
        <v>2351</v>
      </c>
      <c r="B2366" s="85">
        <v>38384</v>
      </c>
      <c r="C2366" s="47">
        <v>118.25</v>
      </c>
      <c r="D2366" s="47">
        <v>119.08</v>
      </c>
      <c r="E2366" s="47">
        <v>118.1</v>
      </c>
      <c r="F2366" s="47">
        <v>118.91</v>
      </c>
      <c r="G2366" s="48">
        <v>49841200</v>
      </c>
      <c r="H2366" s="47">
        <v>98.6</v>
      </c>
      <c r="I2366" s="51">
        <f t="shared" si="267"/>
        <v>0.82919855352787819</v>
      </c>
      <c r="J2366" s="51">
        <f t="shared" ca="1" si="268"/>
        <v>1</v>
      </c>
      <c r="K2366" s="47">
        <f t="shared" si="269"/>
        <v>98.05</v>
      </c>
      <c r="L2366" s="47">
        <f t="shared" si="270"/>
        <v>98.74</v>
      </c>
      <c r="M2366" s="47">
        <f t="shared" si="271"/>
        <v>97.93</v>
      </c>
      <c r="N2366" s="47">
        <f t="shared" si="272"/>
        <v>98.6</v>
      </c>
      <c r="O2366" s="48">
        <f t="shared" ca="1" si="273"/>
        <v>49841200</v>
      </c>
    </row>
    <row r="2367" spans="1:15" x14ac:dyDescent="0.25">
      <c r="A2367">
        <v>2352</v>
      </c>
      <c r="B2367" s="85">
        <v>38383</v>
      </c>
      <c r="C2367" s="47">
        <v>117.95</v>
      </c>
      <c r="D2367" s="47">
        <v>118.25</v>
      </c>
      <c r="E2367" s="47">
        <v>117.71</v>
      </c>
      <c r="F2367" s="47">
        <v>118.16</v>
      </c>
      <c r="G2367" s="48">
        <v>52532700</v>
      </c>
      <c r="H2367" s="47">
        <v>97.98</v>
      </c>
      <c r="I2367" s="51">
        <f t="shared" si="267"/>
        <v>0.82921462423832093</v>
      </c>
      <c r="J2367" s="51">
        <f t="shared" ca="1" si="268"/>
        <v>1</v>
      </c>
      <c r="K2367" s="47">
        <f t="shared" si="269"/>
        <v>97.81</v>
      </c>
      <c r="L2367" s="47">
        <f t="shared" si="270"/>
        <v>98.05</v>
      </c>
      <c r="M2367" s="47">
        <f t="shared" si="271"/>
        <v>97.61</v>
      </c>
      <c r="N2367" s="47">
        <f t="shared" si="272"/>
        <v>97.98</v>
      </c>
      <c r="O2367" s="48">
        <f t="shared" ca="1" si="273"/>
        <v>52532700</v>
      </c>
    </row>
    <row r="2368" spans="1:15" x14ac:dyDescent="0.25">
      <c r="A2368">
        <v>2353</v>
      </c>
      <c r="B2368" s="85">
        <v>38380</v>
      </c>
      <c r="C2368" s="47">
        <v>117.49</v>
      </c>
      <c r="D2368" s="47">
        <v>117.55</v>
      </c>
      <c r="E2368" s="47">
        <v>116.61</v>
      </c>
      <c r="F2368" s="47">
        <v>117.43</v>
      </c>
      <c r="G2368" s="48">
        <v>60738900</v>
      </c>
      <c r="H2368" s="47">
        <v>97.37</v>
      </c>
      <c r="I2368" s="51">
        <f t="shared" si="267"/>
        <v>0.82917482755684235</v>
      </c>
      <c r="J2368" s="51">
        <f t="shared" ca="1" si="268"/>
        <v>1</v>
      </c>
      <c r="K2368" s="47">
        <f t="shared" si="269"/>
        <v>97.42</v>
      </c>
      <c r="L2368" s="47">
        <f t="shared" si="270"/>
        <v>97.47</v>
      </c>
      <c r="M2368" s="47">
        <f t="shared" si="271"/>
        <v>96.69</v>
      </c>
      <c r="N2368" s="47">
        <f t="shared" si="272"/>
        <v>97.37</v>
      </c>
      <c r="O2368" s="48">
        <f t="shared" ca="1" si="273"/>
        <v>60738900</v>
      </c>
    </row>
    <row r="2369" spans="1:15" x14ac:dyDescent="0.25">
      <c r="A2369">
        <v>2354</v>
      </c>
      <c r="B2369" s="85">
        <v>38379</v>
      </c>
      <c r="C2369" s="47">
        <v>117.19</v>
      </c>
      <c r="D2369" s="47">
        <v>117.75</v>
      </c>
      <c r="E2369" s="47">
        <v>116.98</v>
      </c>
      <c r="F2369" s="47">
        <v>117.43</v>
      </c>
      <c r="G2369" s="48">
        <v>55878800</v>
      </c>
      <c r="H2369" s="47">
        <v>97.37</v>
      </c>
      <c r="I2369" s="51">
        <f t="shared" si="267"/>
        <v>0.82917482755684235</v>
      </c>
      <c r="J2369" s="51">
        <f t="shared" ca="1" si="268"/>
        <v>1</v>
      </c>
      <c r="K2369" s="47">
        <f t="shared" si="269"/>
        <v>97.17</v>
      </c>
      <c r="L2369" s="47">
        <f t="shared" si="270"/>
        <v>97.64</v>
      </c>
      <c r="M2369" s="47">
        <f t="shared" si="271"/>
        <v>97</v>
      </c>
      <c r="N2369" s="47">
        <f t="shared" si="272"/>
        <v>97.37</v>
      </c>
      <c r="O2369" s="48">
        <f t="shared" ca="1" si="273"/>
        <v>55878800</v>
      </c>
    </row>
    <row r="2370" spans="1:15" x14ac:dyDescent="0.25">
      <c r="A2370">
        <v>2355</v>
      </c>
      <c r="B2370" s="85">
        <v>38378</v>
      </c>
      <c r="C2370" s="47">
        <v>117.32</v>
      </c>
      <c r="D2370" s="47">
        <v>117.6</v>
      </c>
      <c r="E2370" s="47">
        <v>117.04</v>
      </c>
      <c r="F2370" s="47">
        <v>117.23</v>
      </c>
      <c r="G2370" s="48">
        <v>57195100</v>
      </c>
      <c r="H2370" s="47">
        <v>97.21</v>
      </c>
      <c r="I2370" s="51">
        <f t="shared" si="267"/>
        <v>0.82922460121129393</v>
      </c>
      <c r="J2370" s="51">
        <f t="shared" ca="1" si="268"/>
        <v>1</v>
      </c>
      <c r="K2370" s="47">
        <f t="shared" si="269"/>
        <v>97.28</v>
      </c>
      <c r="L2370" s="47">
        <f t="shared" si="270"/>
        <v>97.52</v>
      </c>
      <c r="M2370" s="47">
        <f t="shared" si="271"/>
        <v>97.05</v>
      </c>
      <c r="N2370" s="47">
        <f t="shared" si="272"/>
        <v>97.21</v>
      </c>
      <c r="O2370" s="48">
        <f t="shared" ca="1" si="273"/>
        <v>57195100</v>
      </c>
    </row>
    <row r="2371" spans="1:15" x14ac:dyDescent="0.25">
      <c r="A2371">
        <v>2356</v>
      </c>
      <c r="B2371" s="85">
        <v>38377</v>
      </c>
      <c r="C2371" s="47">
        <v>116.91</v>
      </c>
      <c r="D2371" s="47">
        <v>117.47</v>
      </c>
      <c r="E2371" s="47">
        <v>116.72</v>
      </c>
      <c r="F2371" s="47">
        <v>116.88</v>
      </c>
      <c r="G2371" s="48">
        <v>68245000</v>
      </c>
      <c r="H2371" s="47">
        <v>96.92</v>
      </c>
      <c r="I2371" s="51">
        <f t="shared" si="267"/>
        <v>0.82922655715263527</v>
      </c>
      <c r="J2371" s="51">
        <f t="shared" ca="1" si="268"/>
        <v>1</v>
      </c>
      <c r="K2371" s="47">
        <f t="shared" si="269"/>
        <v>96.94</v>
      </c>
      <c r="L2371" s="47">
        <f t="shared" si="270"/>
        <v>97.41</v>
      </c>
      <c r="M2371" s="47">
        <f t="shared" si="271"/>
        <v>96.79</v>
      </c>
      <c r="N2371" s="47">
        <f t="shared" si="272"/>
        <v>96.92</v>
      </c>
      <c r="O2371" s="48">
        <f t="shared" ca="1" si="273"/>
        <v>68245000</v>
      </c>
    </row>
    <row r="2372" spans="1:15" x14ac:dyDescent="0.25">
      <c r="A2372">
        <v>2357</v>
      </c>
      <c r="B2372" s="85">
        <v>38376</v>
      </c>
      <c r="C2372" s="47">
        <v>117.09</v>
      </c>
      <c r="D2372" s="47">
        <v>117.34</v>
      </c>
      <c r="E2372" s="47">
        <v>116.37</v>
      </c>
      <c r="F2372" s="47">
        <v>116.55</v>
      </c>
      <c r="G2372" s="48">
        <v>58441900</v>
      </c>
      <c r="H2372" s="47">
        <v>96.64</v>
      </c>
      <c r="I2372" s="51">
        <f t="shared" si="267"/>
        <v>0.82917202917202915</v>
      </c>
      <c r="J2372" s="51">
        <f t="shared" ca="1" si="268"/>
        <v>1</v>
      </c>
      <c r="K2372" s="47">
        <f t="shared" si="269"/>
        <v>97.09</v>
      </c>
      <c r="L2372" s="47">
        <f t="shared" si="270"/>
        <v>97.3</v>
      </c>
      <c r="M2372" s="47">
        <f t="shared" si="271"/>
        <v>96.49</v>
      </c>
      <c r="N2372" s="47">
        <f t="shared" si="272"/>
        <v>96.64</v>
      </c>
      <c r="O2372" s="48">
        <f t="shared" ca="1" si="273"/>
        <v>58441900</v>
      </c>
    </row>
    <row r="2373" spans="1:15" x14ac:dyDescent="0.25">
      <c r="A2373">
        <v>2358</v>
      </c>
      <c r="B2373" s="85">
        <v>38373</v>
      </c>
      <c r="C2373" s="47">
        <v>117.79</v>
      </c>
      <c r="D2373" s="47">
        <v>118</v>
      </c>
      <c r="E2373" s="47">
        <v>116.65</v>
      </c>
      <c r="F2373" s="47">
        <v>116.78</v>
      </c>
      <c r="G2373" s="48">
        <v>63160400</v>
      </c>
      <c r="H2373" s="47">
        <v>96.83</v>
      </c>
      <c r="I2373" s="51">
        <f t="shared" si="267"/>
        <v>0.82916595307415653</v>
      </c>
      <c r="J2373" s="51">
        <f t="shared" ca="1" si="268"/>
        <v>1</v>
      </c>
      <c r="K2373" s="47">
        <f t="shared" si="269"/>
        <v>97.67</v>
      </c>
      <c r="L2373" s="47">
        <f t="shared" si="270"/>
        <v>97.84</v>
      </c>
      <c r="M2373" s="47">
        <f t="shared" si="271"/>
        <v>96.72</v>
      </c>
      <c r="N2373" s="47">
        <f t="shared" si="272"/>
        <v>96.83</v>
      </c>
      <c r="O2373" s="48">
        <f t="shared" ca="1" si="273"/>
        <v>63160400</v>
      </c>
    </row>
    <row r="2374" spans="1:15" x14ac:dyDescent="0.25">
      <c r="A2374">
        <v>2359</v>
      </c>
      <c r="B2374" s="85">
        <v>38372</v>
      </c>
      <c r="C2374" s="47">
        <v>117.89</v>
      </c>
      <c r="D2374" s="47">
        <v>118.2</v>
      </c>
      <c r="E2374" s="47">
        <v>117.29</v>
      </c>
      <c r="F2374" s="47">
        <v>117.5</v>
      </c>
      <c r="G2374" s="48">
        <v>72049300</v>
      </c>
      <c r="H2374" s="47">
        <v>97.43</v>
      </c>
      <c r="I2374" s="51">
        <f t="shared" si="267"/>
        <v>0.82919148936170217</v>
      </c>
      <c r="J2374" s="51">
        <f t="shared" ca="1" si="268"/>
        <v>1</v>
      </c>
      <c r="K2374" s="47">
        <f t="shared" si="269"/>
        <v>97.75</v>
      </c>
      <c r="L2374" s="47">
        <f t="shared" si="270"/>
        <v>98.01</v>
      </c>
      <c r="M2374" s="47">
        <f t="shared" si="271"/>
        <v>97.26</v>
      </c>
      <c r="N2374" s="47">
        <f t="shared" si="272"/>
        <v>97.43</v>
      </c>
      <c r="O2374" s="48">
        <f t="shared" ca="1" si="273"/>
        <v>72049300</v>
      </c>
    </row>
    <row r="2375" spans="1:15" x14ac:dyDescent="0.25">
      <c r="A2375">
        <v>2360</v>
      </c>
      <c r="B2375" s="85">
        <v>38371</v>
      </c>
      <c r="C2375" s="47">
        <v>119.43</v>
      </c>
      <c r="D2375" s="47">
        <v>119.52</v>
      </c>
      <c r="E2375" s="47">
        <v>118.21</v>
      </c>
      <c r="F2375" s="47">
        <v>118.22</v>
      </c>
      <c r="G2375" s="48">
        <v>54378900</v>
      </c>
      <c r="H2375" s="47">
        <v>98.03</v>
      </c>
      <c r="I2375" s="51">
        <f t="shared" si="267"/>
        <v>0.82921671459989854</v>
      </c>
      <c r="J2375" s="51">
        <f t="shared" ca="1" si="268"/>
        <v>1</v>
      </c>
      <c r="K2375" s="47">
        <f t="shared" si="269"/>
        <v>99.03</v>
      </c>
      <c r="L2375" s="47">
        <f t="shared" si="270"/>
        <v>99.11</v>
      </c>
      <c r="M2375" s="47">
        <f t="shared" si="271"/>
        <v>98.02</v>
      </c>
      <c r="N2375" s="47">
        <f t="shared" si="272"/>
        <v>98.03</v>
      </c>
      <c r="O2375" s="48">
        <f t="shared" ca="1" si="273"/>
        <v>54378900</v>
      </c>
    </row>
    <row r="2376" spans="1:15" x14ac:dyDescent="0.25">
      <c r="A2376">
        <v>2361</v>
      </c>
      <c r="B2376" s="85">
        <v>38370</v>
      </c>
      <c r="C2376" s="47">
        <v>118.05</v>
      </c>
      <c r="D2376" s="47">
        <v>119.62</v>
      </c>
      <c r="E2376" s="47">
        <v>117.95</v>
      </c>
      <c r="F2376" s="47">
        <v>119.47</v>
      </c>
      <c r="G2376" s="48">
        <v>57391700</v>
      </c>
      <c r="H2376" s="47">
        <v>99.06</v>
      </c>
      <c r="I2376" s="51">
        <f t="shared" si="267"/>
        <v>0.82916213275299244</v>
      </c>
      <c r="J2376" s="51">
        <f t="shared" ca="1" si="268"/>
        <v>1</v>
      </c>
      <c r="K2376" s="47">
        <f t="shared" si="269"/>
        <v>97.88</v>
      </c>
      <c r="L2376" s="47">
        <f t="shared" si="270"/>
        <v>99.18</v>
      </c>
      <c r="M2376" s="47">
        <f t="shared" si="271"/>
        <v>97.8</v>
      </c>
      <c r="N2376" s="47">
        <f t="shared" si="272"/>
        <v>99.06</v>
      </c>
      <c r="O2376" s="48">
        <f t="shared" ca="1" si="273"/>
        <v>57391700</v>
      </c>
    </row>
    <row r="2377" spans="1:15" x14ac:dyDescent="0.25">
      <c r="A2377">
        <v>2362</v>
      </c>
      <c r="B2377" s="85">
        <v>38366</v>
      </c>
      <c r="C2377" s="47">
        <v>117.97</v>
      </c>
      <c r="D2377" s="47">
        <v>118.53</v>
      </c>
      <c r="E2377" s="47">
        <v>117.76</v>
      </c>
      <c r="F2377" s="47">
        <v>118.24</v>
      </c>
      <c r="G2377" s="48">
        <v>42032500</v>
      </c>
      <c r="H2377" s="47">
        <v>98.04</v>
      </c>
      <c r="I2377" s="51">
        <f t="shared" si="267"/>
        <v>0.82916102841677952</v>
      </c>
      <c r="J2377" s="51">
        <f t="shared" ca="1" si="268"/>
        <v>1</v>
      </c>
      <c r="K2377" s="47">
        <f t="shared" si="269"/>
        <v>97.82</v>
      </c>
      <c r="L2377" s="47">
        <f t="shared" si="270"/>
        <v>98.28</v>
      </c>
      <c r="M2377" s="47">
        <f t="shared" si="271"/>
        <v>97.64</v>
      </c>
      <c r="N2377" s="47">
        <f t="shared" si="272"/>
        <v>98.04</v>
      </c>
      <c r="O2377" s="48">
        <f t="shared" ca="1" si="273"/>
        <v>42032500</v>
      </c>
    </row>
    <row r="2378" spans="1:15" x14ac:dyDescent="0.25">
      <c r="A2378">
        <v>2363</v>
      </c>
      <c r="B2378" s="85">
        <v>38365</v>
      </c>
      <c r="C2378" s="47">
        <v>118.64</v>
      </c>
      <c r="D2378" s="47">
        <v>118.73</v>
      </c>
      <c r="E2378" s="47">
        <v>117.5</v>
      </c>
      <c r="F2378" s="47">
        <v>117.62</v>
      </c>
      <c r="G2378" s="48">
        <v>55537500</v>
      </c>
      <c r="H2378" s="47">
        <v>97.53</v>
      </c>
      <c r="I2378" s="51">
        <f t="shared" si="267"/>
        <v>0.82919571501445333</v>
      </c>
      <c r="J2378" s="51">
        <f t="shared" ca="1" si="268"/>
        <v>1</v>
      </c>
      <c r="K2378" s="47">
        <f t="shared" si="269"/>
        <v>98.38</v>
      </c>
      <c r="L2378" s="47">
        <f t="shared" si="270"/>
        <v>98.45</v>
      </c>
      <c r="M2378" s="47">
        <f t="shared" si="271"/>
        <v>97.43</v>
      </c>
      <c r="N2378" s="47">
        <f t="shared" si="272"/>
        <v>97.53</v>
      </c>
      <c r="O2378" s="48">
        <f t="shared" ca="1" si="273"/>
        <v>55537500</v>
      </c>
    </row>
    <row r="2379" spans="1:15" x14ac:dyDescent="0.25">
      <c r="A2379">
        <v>2364</v>
      </c>
      <c r="B2379" s="85">
        <v>38364</v>
      </c>
      <c r="C2379" s="47">
        <v>118.4</v>
      </c>
      <c r="D2379" s="47">
        <v>118.84</v>
      </c>
      <c r="E2379" s="47">
        <v>117.52</v>
      </c>
      <c r="F2379" s="47">
        <v>118.57</v>
      </c>
      <c r="G2379" s="48">
        <v>72720500</v>
      </c>
      <c r="H2379" s="47">
        <v>98.32</v>
      </c>
      <c r="I2379" s="51">
        <f t="shared" si="267"/>
        <v>0.8292148098169857</v>
      </c>
      <c r="J2379" s="51">
        <f t="shared" ca="1" si="268"/>
        <v>1</v>
      </c>
      <c r="K2379" s="47">
        <f t="shared" si="269"/>
        <v>98.18</v>
      </c>
      <c r="L2379" s="47">
        <f t="shared" si="270"/>
        <v>98.54</v>
      </c>
      <c r="M2379" s="47">
        <f t="shared" si="271"/>
        <v>97.45</v>
      </c>
      <c r="N2379" s="47">
        <f t="shared" si="272"/>
        <v>98.32</v>
      </c>
      <c r="O2379" s="48">
        <f t="shared" ca="1" si="273"/>
        <v>72720500</v>
      </c>
    </row>
    <row r="2380" spans="1:15" x14ac:dyDescent="0.25">
      <c r="A2380">
        <v>2365</v>
      </c>
      <c r="B2380" s="85">
        <v>38363</v>
      </c>
      <c r="C2380" s="47">
        <v>118.64</v>
      </c>
      <c r="D2380" s="47">
        <v>118.74</v>
      </c>
      <c r="E2380" s="47">
        <v>117.99</v>
      </c>
      <c r="F2380" s="47">
        <v>118.18</v>
      </c>
      <c r="G2380" s="48">
        <v>63099700</v>
      </c>
      <c r="H2380" s="47">
        <v>97.99</v>
      </c>
      <c r="I2380" s="51">
        <f t="shared" si="267"/>
        <v>0.82915891013707899</v>
      </c>
      <c r="J2380" s="51">
        <f t="shared" ca="1" si="268"/>
        <v>1</v>
      </c>
      <c r="K2380" s="47">
        <f t="shared" si="269"/>
        <v>98.37</v>
      </c>
      <c r="L2380" s="47">
        <f t="shared" si="270"/>
        <v>98.45</v>
      </c>
      <c r="M2380" s="47">
        <f t="shared" si="271"/>
        <v>97.83</v>
      </c>
      <c r="N2380" s="47">
        <f t="shared" si="272"/>
        <v>97.99</v>
      </c>
      <c r="O2380" s="48">
        <f t="shared" ca="1" si="273"/>
        <v>63099700</v>
      </c>
    </row>
    <row r="2381" spans="1:15" x14ac:dyDescent="0.25">
      <c r="A2381">
        <v>2366</v>
      </c>
      <c r="B2381" s="85">
        <v>38362</v>
      </c>
      <c r="C2381" s="47">
        <v>118.34</v>
      </c>
      <c r="D2381" s="47">
        <v>119.46</v>
      </c>
      <c r="E2381" s="47">
        <v>118.34</v>
      </c>
      <c r="F2381" s="47">
        <v>119</v>
      </c>
      <c r="G2381" s="48">
        <v>56563300</v>
      </c>
      <c r="H2381" s="47">
        <v>98.67</v>
      </c>
      <c r="I2381" s="51">
        <f t="shared" si="267"/>
        <v>0.82915966386554618</v>
      </c>
      <c r="J2381" s="51">
        <f t="shared" ca="1" si="268"/>
        <v>1</v>
      </c>
      <c r="K2381" s="47">
        <f t="shared" si="269"/>
        <v>98.12</v>
      </c>
      <c r="L2381" s="47">
        <f t="shared" si="270"/>
        <v>99.05</v>
      </c>
      <c r="M2381" s="47">
        <f t="shared" si="271"/>
        <v>98.12</v>
      </c>
      <c r="N2381" s="47">
        <f t="shared" si="272"/>
        <v>98.67</v>
      </c>
      <c r="O2381" s="48">
        <f t="shared" ca="1" si="273"/>
        <v>56563300</v>
      </c>
    </row>
    <row r="2382" spans="1:15" x14ac:dyDescent="0.25">
      <c r="A2382">
        <v>2367</v>
      </c>
      <c r="B2382" s="85">
        <v>38359</v>
      </c>
      <c r="C2382" s="47">
        <v>118.97</v>
      </c>
      <c r="D2382" s="47">
        <v>119.23</v>
      </c>
      <c r="E2382" s="47">
        <v>118.13</v>
      </c>
      <c r="F2382" s="47">
        <v>118.44</v>
      </c>
      <c r="G2382" s="48">
        <v>55847700</v>
      </c>
      <c r="H2382" s="47">
        <v>98.21</v>
      </c>
      <c r="I2382" s="51">
        <f t="shared" si="267"/>
        <v>0.82919621749408978</v>
      </c>
      <c r="J2382" s="51">
        <f t="shared" ca="1" si="268"/>
        <v>1</v>
      </c>
      <c r="K2382" s="47">
        <f t="shared" si="269"/>
        <v>98.65</v>
      </c>
      <c r="L2382" s="47">
        <f t="shared" si="270"/>
        <v>98.87</v>
      </c>
      <c r="M2382" s="47">
        <f t="shared" si="271"/>
        <v>97.95</v>
      </c>
      <c r="N2382" s="47">
        <f t="shared" si="272"/>
        <v>98.21</v>
      </c>
      <c r="O2382" s="48">
        <f t="shared" ca="1" si="273"/>
        <v>55847700</v>
      </c>
    </row>
    <row r="2383" spans="1:15" x14ac:dyDescent="0.25">
      <c r="A2383">
        <v>2368</v>
      </c>
      <c r="B2383" s="85">
        <v>38358</v>
      </c>
      <c r="C2383" s="47">
        <v>118.44</v>
      </c>
      <c r="D2383" s="47">
        <v>119.15</v>
      </c>
      <c r="E2383" s="47">
        <v>118.26</v>
      </c>
      <c r="F2383" s="47">
        <v>118.61</v>
      </c>
      <c r="G2383" s="48">
        <v>47814700</v>
      </c>
      <c r="H2383" s="47">
        <v>98.35</v>
      </c>
      <c r="I2383" s="51">
        <f t="shared" si="267"/>
        <v>0.82918809543883309</v>
      </c>
      <c r="J2383" s="51">
        <f t="shared" ca="1" si="268"/>
        <v>1</v>
      </c>
      <c r="K2383" s="47">
        <f t="shared" si="269"/>
        <v>98.21</v>
      </c>
      <c r="L2383" s="47">
        <f t="shared" si="270"/>
        <v>98.8</v>
      </c>
      <c r="M2383" s="47">
        <f t="shared" si="271"/>
        <v>98.06</v>
      </c>
      <c r="N2383" s="47">
        <f t="shared" si="272"/>
        <v>98.35</v>
      </c>
      <c r="O2383" s="48">
        <f t="shared" ca="1" si="273"/>
        <v>47814700</v>
      </c>
    </row>
    <row r="2384" spans="1:15" x14ac:dyDescent="0.25">
      <c r="A2384">
        <v>2369</v>
      </c>
      <c r="B2384" s="85">
        <v>38357</v>
      </c>
      <c r="C2384" s="47">
        <v>118.74</v>
      </c>
      <c r="D2384" s="47">
        <v>119.25</v>
      </c>
      <c r="E2384" s="47">
        <v>118</v>
      </c>
      <c r="F2384" s="47">
        <v>118.01</v>
      </c>
      <c r="G2384" s="48">
        <v>65667300</v>
      </c>
      <c r="H2384" s="47">
        <v>97.85</v>
      </c>
      <c r="I2384" s="51">
        <f t="shared" si="267"/>
        <v>0.82916701974408935</v>
      </c>
      <c r="J2384" s="51">
        <f t="shared" ca="1" si="268"/>
        <v>1</v>
      </c>
      <c r="K2384" s="47">
        <f t="shared" si="269"/>
        <v>98.46</v>
      </c>
      <c r="L2384" s="47">
        <f t="shared" si="270"/>
        <v>98.88</v>
      </c>
      <c r="M2384" s="47">
        <f t="shared" si="271"/>
        <v>97.84</v>
      </c>
      <c r="N2384" s="47">
        <f t="shared" si="272"/>
        <v>97.85</v>
      </c>
      <c r="O2384" s="48">
        <f t="shared" ca="1" si="273"/>
        <v>65667300</v>
      </c>
    </row>
    <row r="2385" spans="1:15" x14ac:dyDescent="0.25">
      <c r="A2385">
        <v>2370</v>
      </c>
      <c r="B2385" s="85">
        <v>38356</v>
      </c>
      <c r="C2385" s="47">
        <v>120.46</v>
      </c>
      <c r="D2385" s="47">
        <v>120.54</v>
      </c>
      <c r="E2385" s="47">
        <v>118.44</v>
      </c>
      <c r="F2385" s="47">
        <v>118.83</v>
      </c>
      <c r="G2385" s="48">
        <v>69167600</v>
      </c>
      <c r="H2385" s="47">
        <v>98.53</v>
      </c>
      <c r="I2385" s="51">
        <f t="shared" ref="I2385:I2448" si="274">H2385/F2385</f>
        <v>0.82916771858958183</v>
      </c>
      <c r="J2385" s="51">
        <f t="shared" ref="J2385:J2448" ca="1" si="275">INDEX(OFFSET($T$15,0,0,$S$13+1,1),MATCH(B2385,OFFSET($Q$15,0,0,$S$13+1,1),-1))</f>
        <v>1</v>
      </c>
      <c r="K2385" s="47">
        <f t="shared" ref="K2385:K2448" si="276">ROUND($I2385*C2385,2)</f>
        <v>99.88</v>
      </c>
      <c r="L2385" s="47">
        <f t="shared" ref="L2385:L2448" si="277">ROUND($I2385*D2385,2)</f>
        <v>99.95</v>
      </c>
      <c r="M2385" s="47">
        <f t="shared" ref="M2385:M2448" si="278">ROUND($I2385*E2385,2)</f>
        <v>98.21</v>
      </c>
      <c r="N2385" s="47">
        <f t="shared" ref="N2385:N2448" si="279">ROUND($I2385*F2385,2)</f>
        <v>98.53</v>
      </c>
      <c r="O2385" s="48">
        <f t="shared" ref="O2385:O2448" ca="1" si="280">G2385*J2385</f>
        <v>69167600</v>
      </c>
    </row>
    <row r="2386" spans="1:15" x14ac:dyDescent="0.25">
      <c r="A2386">
        <v>2371</v>
      </c>
      <c r="B2386" s="85">
        <v>38355</v>
      </c>
      <c r="C2386" s="47">
        <v>121.56</v>
      </c>
      <c r="D2386" s="47">
        <v>121.76</v>
      </c>
      <c r="E2386" s="47">
        <v>119.9</v>
      </c>
      <c r="F2386" s="47">
        <v>120.3</v>
      </c>
      <c r="G2386" s="48">
        <v>55748000</v>
      </c>
      <c r="H2386" s="47">
        <v>99.75</v>
      </c>
      <c r="I2386" s="51">
        <f t="shared" si="274"/>
        <v>0.82917705735660852</v>
      </c>
      <c r="J2386" s="51">
        <f t="shared" ca="1" si="275"/>
        <v>1</v>
      </c>
      <c r="K2386" s="47">
        <f t="shared" si="276"/>
        <v>100.79</v>
      </c>
      <c r="L2386" s="47">
        <f t="shared" si="277"/>
        <v>100.96</v>
      </c>
      <c r="M2386" s="47">
        <f t="shared" si="278"/>
        <v>99.42</v>
      </c>
      <c r="N2386" s="47">
        <f t="shared" si="279"/>
        <v>99.75</v>
      </c>
      <c r="O2386" s="48">
        <f t="shared" ca="1" si="280"/>
        <v>55748000</v>
      </c>
    </row>
    <row r="2387" spans="1:15" x14ac:dyDescent="0.25">
      <c r="A2387">
        <v>2372</v>
      </c>
      <c r="B2387" s="85">
        <v>38352</v>
      </c>
      <c r="C2387" s="47">
        <v>121.3</v>
      </c>
      <c r="D2387" s="47">
        <v>121.66</v>
      </c>
      <c r="E2387" s="47">
        <v>120.8</v>
      </c>
      <c r="F2387" s="47">
        <v>120.87</v>
      </c>
      <c r="G2387" s="48">
        <v>28648800</v>
      </c>
      <c r="H2387" s="47">
        <v>100.23</v>
      </c>
      <c r="I2387" s="51">
        <f t="shared" si="274"/>
        <v>0.82923802432365357</v>
      </c>
      <c r="J2387" s="51">
        <f t="shared" ca="1" si="275"/>
        <v>1</v>
      </c>
      <c r="K2387" s="47">
        <f t="shared" si="276"/>
        <v>100.59</v>
      </c>
      <c r="L2387" s="47">
        <f t="shared" si="277"/>
        <v>100.89</v>
      </c>
      <c r="M2387" s="47">
        <f t="shared" si="278"/>
        <v>100.17</v>
      </c>
      <c r="N2387" s="47">
        <f t="shared" si="279"/>
        <v>100.23</v>
      </c>
      <c r="O2387" s="48">
        <f t="shared" ca="1" si="280"/>
        <v>28648800</v>
      </c>
    </row>
    <row r="2388" spans="1:15" x14ac:dyDescent="0.25">
      <c r="A2388">
        <v>2373</v>
      </c>
      <c r="B2388" s="85">
        <v>38351</v>
      </c>
      <c r="C2388" s="47">
        <v>121.4</v>
      </c>
      <c r="D2388" s="47">
        <v>121.57</v>
      </c>
      <c r="E2388" s="47">
        <v>121.04</v>
      </c>
      <c r="F2388" s="47">
        <v>121.13</v>
      </c>
      <c r="G2388" s="48">
        <v>21076900</v>
      </c>
      <c r="H2388" s="47">
        <v>100.44</v>
      </c>
      <c r="I2388" s="51">
        <f t="shared" si="274"/>
        <v>0.82919177742920835</v>
      </c>
      <c r="J2388" s="51">
        <f t="shared" ca="1" si="275"/>
        <v>1</v>
      </c>
      <c r="K2388" s="47">
        <f t="shared" si="276"/>
        <v>100.66</v>
      </c>
      <c r="L2388" s="47">
        <f t="shared" si="277"/>
        <v>100.8</v>
      </c>
      <c r="M2388" s="47">
        <f t="shared" si="278"/>
        <v>100.37</v>
      </c>
      <c r="N2388" s="47">
        <f t="shared" si="279"/>
        <v>100.44</v>
      </c>
      <c r="O2388" s="48">
        <f t="shared" ca="1" si="280"/>
        <v>21076900</v>
      </c>
    </row>
    <row r="2389" spans="1:15" x14ac:dyDescent="0.25">
      <c r="A2389">
        <v>2374</v>
      </c>
      <c r="B2389" s="85">
        <v>38350</v>
      </c>
      <c r="C2389" s="47">
        <v>121.08</v>
      </c>
      <c r="D2389" s="47">
        <v>121.4</v>
      </c>
      <c r="E2389" s="47">
        <v>120.95</v>
      </c>
      <c r="F2389" s="47">
        <v>121.36</v>
      </c>
      <c r="G2389" s="48">
        <v>22650600</v>
      </c>
      <c r="H2389" s="47">
        <v>100.63</v>
      </c>
      <c r="I2389" s="51">
        <f t="shared" si="274"/>
        <v>0.82918589321028346</v>
      </c>
      <c r="J2389" s="51">
        <f t="shared" ca="1" si="275"/>
        <v>1</v>
      </c>
      <c r="K2389" s="47">
        <f t="shared" si="276"/>
        <v>100.4</v>
      </c>
      <c r="L2389" s="47">
        <f t="shared" si="277"/>
        <v>100.66</v>
      </c>
      <c r="M2389" s="47">
        <f t="shared" si="278"/>
        <v>100.29</v>
      </c>
      <c r="N2389" s="47">
        <f t="shared" si="279"/>
        <v>100.63</v>
      </c>
      <c r="O2389" s="48">
        <f t="shared" ca="1" si="280"/>
        <v>22650600</v>
      </c>
    </row>
    <row r="2390" spans="1:15" x14ac:dyDescent="0.25">
      <c r="A2390">
        <v>2375</v>
      </c>
      <c r="B2390" s="85">
        <v>38349</v>
      </c>
      <c r="C2390" s="47">
        <v>120.64</v>
      </c>
      <c r="D2390" s="47">
        <v>121.33</v>
      </c>
      <c r="E2390" s="47">
        <v>120.6</v>
      </c>
      <c r="F2390" s="47">
        <v>121.18</v>
      </c>
      <c r="G2390" s="48">
        <v>23422900</v>
      </c>
      <c r="H2390" s="47">
        <v>100.48</v>
      </c>
      <c r="I2390" s="51">
        <f t="shared" si="274"/>
        <v>0.82917973262914668</v>
      </c>
      <c r="J2390" s="51">
        <f t="shared" ca="1" si="275"/>
        <v>1</v>
      </c>
      <c r="K2390" s="47">
        <f t="shared" si="276"/>
        <v>100.03</v>
      </c>
      <c r="L2390" s="47">
        <f t="shared" si="277"/>
        <v>100.6</v>
      </c>
      <c r="M2390" s="47">
        <f t="shared" si="278"/>
        <v>100</v>
      </c>
      <c r="N2390" s="47">
        <f t="shared" si="279"/>
        <v>100.48</v>
      </c>
      <c r="O2390" s="48">
        <f t="shared" ca="1" si="280"/>
        <v>23422900</v>
      </c>
    </row>
    <row r="2391" spans="1:15" x14ac:dyDescent="0.25">
      <c r="A2391">
        <v>2376</v>
      </c>
      <c r="B2391" s="85">
        <v>38348</v>
      </c>
      <c r="C2391" s="47">
        <v>121.2</v>
      </c>
      <c r="D2391" s="47">
        <v>121.36</v>
      </c>
      <c r="E2391" s="47">
        <v>120.39</v>
      </c>
      <c r="F2391" s="47">
        <v>120.52</v>
      </c>
      <c r="G2391" s="48">
        <v>29944100</v>
      </c>
      <c r="H2391" s="47">
        <v>99.94</v>
      </c>
      <c r="I2391" s="51">
        <f t="shared" si="274"/>
        <v>0.8292399601725855</v>
      </c>
      <c r="J2391" s="51">
        <f t="shared" ca="1" si="275"/>
        <v>1</v>
      </c>
      <c r="K2391" s="47">
        <f t="shared" si="276"/>
        <v>100.5</v>
      </c>
      <c r="L2391" s="47">
        <f t="shared" si="277"/>
        <v>100.64</v>
      </c>
      <c r="M2391" s="47">
        <f t="shared" si="278"/>
        <v>99.83</v>
      </c>
      <c r="N2391" s="47">
        <f t="shared" si="279"/>
        <v>99.94</v>
      </c>
      <c r="O2391" s="48">
        <f t="shared" ca="1" si="280"/>
        <v>29944100</v>
      </c>
    </row>
    <row r="2392" spans="1:15" x14ac:dyDescent="0.25">
      <c r="A2392">
        <v>2377</v>
      </c>
      <c r="B2392" s="85">
        <v>38344</v>
      </c>
      <c r="C2392" s="47">
        <v>120.87</v>
      </c>
      <c r="D2392" s="47">
        <v>121.28</v>
      </c>
      <c r="E2392" s="47">
        <v>120.66</v>
      </c>
      <c r="F2392" s="47">
        <v>120.77</v>
      </c>
      <c r="G2392" s="48">
        <v>25646100</v>
      </c>
      <c r="H2392" s="47">
        <v>100.14</v>
      </c>
      <c r="I2392" s="51">
        <f t="shared" si="274"/>
        <v>0.82917943197814026</v>
      </c>
      <c r="J2392" s="51">
        <f t="shared" ca="1" si="275"/>
        <v>1</v>
      </c>
      <c r="K2392" s="47">
        <f t="shared" si="276"/>
        <v>100.22</v>
      </c>
      <c r="L2392" s="47">
        <f t="shared" si="277"/>
        <v>100.56</v>
      </c>
      <c r="M2392" s="47">
        <f t="shared" si="278"/>
        <v>100.05</v>
      </c>
      <c r="N2392" s="47">
        <f t="shared" si="279"/>
        <v>100.14</v>
      </c>
      <c r="O2392" s="48">
        <f t="shared" ca="1" si="280"/>
        <v>25646100</v>
      </c>
    </row>
    <row r="2393" spans="1:15" x14ac:dyDescent="0.25">
      <c r="A2393">
        <v>2378</v>
      </c>
      <c r="B2393" s="85">
        <v>38343</v>
      </c>
      <c r="C2393" s="47">
        <v>120.38</v>
      </c>
      <c r="D2393" s="47">
        <v>121.08</v>
      </c>
      <c r="E2393" s="47">
        <v>120.3</v>
      </c>
      <c r="F2393" s="47">
        <v>120.68</v>
      </c>
      <c r="G2393" s="48">
        <v>31500700</v>
      </c>
      <c r="H2393" s="47">
        <v>100.07</v>
      </c>
      <c r="I2393" s="51">
        <f t="shared" si="274"/>
        <v>0.82921776599270791</v>
      </c>
      <c r="J2393" s="51">
        <f t="shared" ca="1" si="275"/>
        <v>1</v>
      </c>
      <c r="K2393" s="47">
        <f t="shared" si="276"/>
        <v>99.82</v>
      </c>
      <c r="L2393" s="47">
        <f t="shared" si="277"/>
        <v>100.4</v>
      </c>
      <c r="M2393" s="47">
        <f t="shared" si="278"/>
        <v>99.75</v>
      </c>
      <c r="N2393" s="47">
        <f t="shared" si="279"/>
        <v>100.07</v>
      </c>
      <c r="O2393" s="48">
        <f t="shared" ca="1" si="280"/>
        <v>31500700</v>
      </c>
    </row>
    <row r="2394" spans="1:15" x14ac:dyDescent="0.25">
      <c r="A2394">
        <v>2379</v>
      </c>
      <c r="B2394" s="85">
        <v>38342</v>
      </c>
      <c r="C2394" s="47">
        <v>119.6</v>
      </c>
      <c r="D2394" s="47">
        <v>120.48</v>
      </c>
      <c r="E2394" s="47">
        <v>119.46</v>
      </c>
      <c r="F2394" s="47">
        <v>120.39</v>
      </c>
      <c r="G2394" s="48">
        <v>33094200</v>
      </c>
      <c r="H2394" s="47">
        <v>99.83</v>
      </c>
      <c r="I2394" s="51">
        <f t="shared" si="274"/>
        <v>0.82922169615416563</v>
      </c>
      <c r="J2394" s="51">
        <f t="shared" ca="1" si="275"/>
        <v>1</v>
      </c>
      <c r="K2394" s="47">
        <f t="shared" si="276"/>
        <v>99.17</v>
      </c>
      <c r="L2394" s="47">
        <f t="shared" si="277"/>
        <v>99.9</v>
      </c>
      <c r="M2394" s="47">
        <f t="shared" si="278"/>
        <v>99.06</v>
      </c>
      <c r="N2394" s="47">
        <f t="shared" si="279"/>
        <v>99.83</v>
      </c>
      <c r="O2394" s="48">
        <f t="shared" ca="1" si="280"/>
        <v>33094200</v>
      </c>
    </row>
    <row r="2395" spans="1:15" x14ac:dyDescent="0.25">
      <c r="A2395">
        <v>2380</v>
      </c>
      <c r="B2395" s="85">
        <v>38341</v>
      </c>
      <c r="C2395" s="47">
        <v>119.75</v>
      </c>
      <c r="D2395" s="47">
        <v>120.29</v>
      </c>
      <c r="E2395" s="47">
        <v>119.17</v>
      </c>
      <c r="F2395" s="47">
        <v>119.47</v>
      </c>
      <c r="G2395" s="48">
        <v>47187400</v>
      </c>
      <c r="H2395" s="47">
        <v>99.06</v>
      </c>
      <c r="I2395" s="51">
        <f t="shared" si="274"/>
        <v>0.82916213275299244</v>
      </c>
      <c r="J2395" s="51">
        <f t="shared" ca="1" si="275"/>
        <v>1</v>
      </c>
      <c r="K2395" s="47">
        <f t="shared" si="276"/>
        <v>99.29</v>
      </c>
      <c r="L2395" s="47">
        <f t="shared" si="277"/>
        <v>99.74</v>
      </c>
      <c r="M2395" s="47">
        <f t="shared" si="278"/>
        <v>98.81</v>
      </c>
      <c r="N2395" s="47">
        <f t="shared" si="279"/>
        <v>99.06</v>
      </c>
      <c r="O2395" s="48">
        <f t="shared" ca="1" si="280"/>
        <v>47187400</v>
      </c>
    </row>
    <row r="2396" spans="1:15" x14ac:dyDescent="0.25">
      <c r="A2396">
        <v>2381</v>
      </c>
      <c r="B2396" s="85">
        <v>38338</v>
      </c>
      <c r="C2396" s="47">
        <v>119.46</v>
      </c>
      <c r="D2396" s="47">
        <v>119.97</v>
      </c>
      <c r="E2396" s="47">
        <v>119.16</v>
      </c>
      <c r="F2396" s="47">
        <v>119.44</v>
      </c>
      <c r="G2396" s="48">
        <v>70761900</v>
      </c>
      <c r="H2396" s="47">
        <v>99.04</v>
      </c>
      <c r="I2396" s="51">
        <f t="shared" si="274"/>
        <v>0.8292029470864033</v>
      </c>
      <c r="J2396" s="51">
        <f t="shared" ca="1" si="275"/>
        <v>1</v>
      </c>
      <c r="K2396" s="47">
        <f t="shared" si="276"/>
        <v>99.06</v>
      </c>
      <c r="L2396" s="47">
        <f t="shared" si="277"/>
        <v>99.48</v>
      </c>
      <c r="M2396" s="47">
        <f t="shared" si="278"/>
        <v>98.81</v>
      </c>
      <c r="N2396" s="47">
        <f t="shared" si="279"/>
        <v>99.04</v>
      </c>
      <c r="O2396" s="48">
        <f t="shared" ca="1" si="280"/>
        <v>70761900</v>
      </c>
    </row>
    <row r="2397" spans="1:15" x14ac:dyDescent="0.25">
      <c r="A2397">
        <v>2382</v>
      </c>
      <c r="B2397" s="85">
        <v>38337</v>
      </c>
      <c r="C2397" s="47">
        <v>120.72</v>
      </c>
      <c r="D2397" s="47">
        <v>121.24</v>
      </c>
      <c r="E2397" s="47">
        <v>120.04</v>
      </c>
      <c r="F2397" s="47">
        <v>120.81</v>
      </c>
      <c r="G2397" s="48">
        <v>51641800</v>
      </c>
      <c r="H2397" s="47">
        <v>99.7</v>
      </c>
      <c r="I2397" s="51">
        <f t="shared" si="274"/>
        <v>0.82526280937008523</v>
      </c>
      <c r="J2397" s="51">
        <f t="shared" ca="1" si="275"/>
        <v>1</v>
      </c>
      <c r="K2397" s="47">
        <f t="shared" si="276"/>
        <v>99.63</v>
      </c>
      <c r="L2397" s="47">
        <f t="shared" si="277"/>
        <v>100.05</v>
      </c>
      <c r="M2397" s="47">
        <f t="shared" si="278"/>
        <v>99.06</v>
      </c>
      <c r="N2397" s="47">
        <f t="shared" si="279"/>
        <v>99.7</v>
      </c>
      <c r="O2397" s="48">
        <f t="shared" ca="1" si="280"/>
        <v>51641800</v>
      </c>
    </row>
    <row r="2398" spans="1:15" x14ac:dyDescent="0.25">
      <c r="A2398">
        <v>2383</v>
      </c>
      <c r="B2398" s="85">
        <v>38336</v>
      </c>
      <c r="C2398" s="47">
        <v>120.7</v>
      </c>
      <c r="D2398" s="47">
        <v>121.11</v>
      </c>
      <c r="E2398" s="47">
        <v>120.31</v>
      </c>
      <c r="F2398" s="47">
        <v>120.88</v>
      </c>
      <c r="G2398" s="48">
        <v>46699200</v>
      </c>
      <c r="H2398" s="47">
        <v>99.76</v>
      </c>
      <c r="I2398" s="51">
        <f t="shared" si="274"/>
        <v>0.82528127068166779</v>
      </c>
      <c r="J2398" s="51">
        <f t="shared" ca="1" si="275"/>
        <v>1</v>
      </c>
      <c r="K2398" s="47">
        <f t="shared" si="276"/>
        <v>99.61</v>
      </c>
      <c r="L2398" s="47">
        <f t="shared" si="277"/>
        <v>99.95</v>
      </c>
      <c r="M2398" s="47">
        <f t="shared" si="278"/>
        <v>99.29</v>
      </c>
      <c r="N2398" s="47">
        <f t="shared" si="279"/>
        <v>99.76</v>
      </c>
      <c r="O2398" s="48">
        <f t="shared" ca="1" si="280"/>
        <v>46699200</v>
      </c>
    </row>
    <row r="2399" spans="1:15" x14ac:dyDescent="0.25">
      <c r="A2399">
        <v>2384</v>
      </c>
      <c r="B2399" s="85">
        <v>38335</v>
      </c>
      <c r="C2399" s="47">
        <v>120.18</v>
      </c>
      <c r="D2399" s="47">
        <v>120.96</v>
      </c>
      <c r="E2399" s="47">
        <v>120.18</v>
      </c>
      <c r="F2399" s="47">
        <v>120.79</v>
      </c>
      <c r="G2399" s="48">
        <v>41500700</v>
      </c>
      <c r="H2399" s="47">
        <v>99.69</v>
      </c>
      <c r="I2399" s="51">
        <f t="shared" si="274"/>
        <v>0.82531666528686143</v>
      </c>
      <c r="J2399" s="51">
        <f t="shared" ca="1" si="275"/>
        <v>1</v>
      </c>
      <c r="K2399" s="47">
        <f t="shared" si="276"/>
        <v>99.19</v>
      </c>
      <c r="L2399" s="47">
        <f t="shared" si="277"/>
        <v>99.83</v>
      </c>
      <c r="M2399" s="47">
        <f t="shared" si="278"/>
        <v>99.19</v>
      </c>
      <c r="N2399" s="47">
        <f t="shared" si="279"/>
        <v>99.69</v>
      </c>
      <c r="O2399" s="48">
        <f t="shared" ca="1" si="280"/>
        <v>41500700</v>
      </c>
    </row>
    <row r="2400" spans="1:15" x14ac:dyDescent="0.25">
      <c r="A2400">
        <v>2385</v>
      </c>
      <c r="B2400" s="85">
        <v>38334</v>
      </c>
      <c r="C2400" s="47">
        <v>119.76</v>
      </c>
      <c r="D2400" s="47">
        <v>120.4</v>
      </c>
      <c r="E2400" s="47">
        <v>119.35</v>
      </c>
      <c r="F2400" s="47">
        <v>120.37</v>
      </c>
      <c r="G2400" s="48">
        <v>38541000</v>
      </c>
      <c r="H2400" s="47">
        <v>99.34</v>
      </c>
      <c r="I2400" s="51">
        <f t="shared" si="274"/>
        <v>0.82528869319597908</v>
      </c>
      <c r="J2400" s="51">
        <f t="shared" ca="1" si="275"/>
        <v>1</v>
      </c>
      <c r="K2400" s="47">
        <f t="shared" si="276"/>
        <v>98.84</v>
      </c>
      <c r="L2400" s="47">
        <f t="shared" si="277"/>
        <v>99.36</v>
      </c>
      <c r="M2400" s="47">
        <f t="shared" si="278"/>
        <v>98.5</v>
      </c>
      <c r="N2400" s="47">
        <f t="shared" si="279"/>
        <v>99.34</v>
      </c>
      <c r="O2400" s="48">
        <f t="shared" ca="1" si="280"/>
        <v>38541000</v>
      </c>
    </row>
    <row r="2401" spans="1:15" x14ac:dyDescent="0.25">
      <c r="A2401">
        <v>2386</v>
      </c>
      <c r="B2401" s="85">
        <v>38331</v>
      </c>
      <c r="C2401" s="47">
        <v>118.92</v>
      </c>
      <c r="D2401" s="47">
        <v>119.56</v>
      </c>
      <c r="E2401" s="47">
        <v>118.85</v>
      </c>
      <c r="F2401" s="47">
        <v>119.33</v>
      </c>
      <c r="G2401" s="48">
        <v>47828600</v>
      </c>
      <c r="H2401" s="47">
        <v>98.48</v>
      </c>
      <c r="I2401" s="51">
        <f t="shared" si="274"/>
        <v>0.82527444900695557</v>
      </c>
      <c r="J2401" s="51">
        <f t="shared" ca="1" si="275"/>
        <v>1</v>
      </c>
      <c r="K2401" s="47">
        <f t="shared" si="276"/>
        <v>98.14</v>
      </c>
      <c r="L2401" s="47">
        <f t="shared" si="277"/>
        <v>98.67</v>
      </c>
      <c r="M2401" s="47">
        <f t="shared" si="278"/>
        <v>98.08</v>
      </c>
      <c r="N2401" s="47">
        <f t="shared" si="279"/>
        <v>98.48</v>
      </c>
      <c r="O2401" s="48">
        <f t="shared" ca="1" si="280"/>
        <v>47828600</v>
      </c>
    </row>
    <row r="2402" spans="1:15" x14ac:dyDescent="0.25">
      <c r="A2402">
        <v>2387</v>
      </c>
      <c r="B2402" s="85">
        <v>38330</v>
      </c>
      <c r="C2402" s="47">
        <v>118.14</v>
      </c>
      <c r="D2402" s="47">
        <v>119.46</v>
      </c>
      <c r="E2402" s="47">
        <v>117.73</v>
      </c>
      <c r="F2402" s="47">
        <v>119.21</v>
      </c>
      <c r="G2402" s="48">
        <v>60922800</v>
      </c>
      <c r="H2402" s="47">
        <v>98.38</v>
      </c>
      <c r="I2402" s="51">
        <f t="shared" si="274"/>
        <v>0.82526633671671845</v>
      </c>
      <c r="J2402" s="51">
        <f t="shared" ca="1" si="275"/>
        <v>1</v>
      </c>
      <c r="K2402" s="47">
        <f t="shared" si="276"/>
        <v>97.5</v>
      </c>
      <c r="L2402" s="47">
        <f t="shared" si="277"/>
        <v>98.59</v>
      </c>
      <c r="M2402" s="47">
        <f t="shared" si="278"/>
        <v>97.16</v>
      </c>
      <c r="N2402" s="47">
        <f t="shared" si="279"/>
        <v>98.38</v>
      </c>
      <c r="O2402" s="48">
        <f t="shared" ca="1" si="280"/>
        <v>60922800</v>
      </c>
    </row>
    <row r="2403" spans="1:15" x14ac:dyDescent="0.25">
      <c r="A2403">
        <v>2388</v>
      </c>
      <c r="B2403" s="85">
        <v>38329</v>
      </c>
      <c r="C2403" s="47">
        <v>118.21</v>
      </c>
      <c r="D2403" s="47">
        <v>118.82</v>
      </c>
      <c r="E2403" s="47">
        <v>118.01</v>
      </c>
      <c r="F2403" s="47">
        <v>118.79</v>
      </c>
      <c r="G2403" s="48">
        <v>43895100</v>
      </c>
      <c r="H2403" s="47">
        <v>98.04</v>
      </c>
      <c r="I2403" s="51">
        <f t="shared" si="274"/>
        <v>0.82532199680107754</v>
      </c>
      <c r="J2403" s="51">
        <f t="shared" ca="1" si="275"/>
        <v>1</v>
      </c>
      <c r="K2403" s="47">
        <f t="shared" si="276"/>
        <v>97.56</v>
      </c>
      <c r="L2403" s="47">
        <f t="shared" si="277"/>
        <v>98.06</v>
      </c>
      <c r="M2403" s="47">
        <f t="shared" si="278"/>
        <v>97.4</v>
      </c>
      <c r="N2403" s="47">
        <f t="shared" si="279"/>
        <v>98.04</v>
      </c>
      <c r="O2403" s="48">
        <f t="shared" ca="1" si="280"/>
        <v>43895100</v>
      </c>
    </row>
    <row r="2404" spans="1:15" x14ac:dyDescent="0.25">
      <c r="A2404">
        <v>2389</v>
      </c>
      <c r="B2404" s="85">
        <v>38328</v>
      </c>
      <c r="C2404" s="47">
        <v>119.49</v>
      </c>
      <c r="D2404" s="47">
        <v>119.62</v>
      </c>
      <c r="E2404" s="47">
        <v>118.04</v>
      </c>
      <c r="F2404" s="47">
        <v>118.1</v>
      </c>
      <c r="G2404" s="48">
        <v>52047200</v>
      </c>
      <c r="H2404" s="47">
        <v>97.47</v>
      </c>
      <c r="I2404" s="51">
        <f t="shared" si="274"/>
        <v>0.82531752751905163</v>
      </c>
      <c r="J2404" s="51">
        <f t="shared" ca="1" si="275"/>
        <v>1</v>
      </c>
      <c r="K2404" s="47">
        <f t="shared" si="276"/>
        <v>98.62</v>
      </c>
      <c r="L2404" s="47">
        <f t="shared" si="277"/>
        <v>98.72</v>
      </c>
      <c r="M2404" s="47">
        <f t="shared" si="278"/>
        <v>97.42</v>
      </c>
      <c r="N2404" s="47">
        <f t="shared" si="279"/>
        <v>97.47</v>
      </c>
      <c r="O2404" s="48">
        <f t="shared" ca="1" si="280"/>
        <v>52047200</v>
      </c>
    </row>
    <row r="2405" spans="1:15" x14ac:dyDescent="0.25">
      <c r="A2405">
        <v>2390</v>
      </c>
      <c r="B2405" s="85">
        <v>38327</v>
      </c>
      <c r="C2405" s="47">
        <v>119.21</v>
      </c>
      <c r="D2405" s="47">
        <v>119.64</v>
      </c>
      <c r="E2405" s="47">
        <v>118.84</v>
      </c>
      <c r="F2405" s="47">
        <v>119.21</v>
      </c>
      <c r="G2405" s="48">
        <v>33030500</v>
      </c>
      <c r="H2405" s="47">
        <v>98.38</v>
      </c>
      <c r="I2405" s="51">
        <f t="shared" si="274"/>
        <v>0.82526633671671845</v>
      </c>
      <c r="J2405" s="51">
        <f t="shared" ca="1" si="275"/>
        <v>1</v>
      </c>
      <c r="K2405" s="47">
        <f t="shared" si="276"/>
        <v>98.38</v>
      </c>
      <c r="L2405" s="47">
        <f t="shared" si="277"/>
        <v>98.73</v>
      </c>
      <c r="M2405" s="47">
        <f t="shared" si="278"/>
        <v>98.07</v>
      </c>
      <c r="N2405" s="47">
        <f t="shared" si="279"/>
        <v>98.38</v>
      </c>
      <c r="O2405" s="48">
        <f t="shared" ca="1" si="280"/>
        <v>33030500</v>
      </c>
    </row>
    <row r="2406" spans="1:15" x14ac:dyDescent="0.25">
      <c r="A2406">
        <v>2391</v>
      </c>
      <c r="B2406" s="85">
        <v>38324</v>
      </c>
      <c r="C2406" s="47">
        <v>119.31</v>
      </c>
      <c r="D2406" s="47">
        <v>120.14</v>
      </c>
      <c r="E2406" s="47">
        <v>119.09</v>
      </c>
      <c r="F2406" s="47">
        <v>119.25</v>
      </c>
      <c r="G2406" s="48">
        <v>49067900</v>
      </c>
      <c r="H2406" s="47">
        <v>98.42</v>
      </c>
      <c r="I2406" s="51">
        <f t="shared" si="274"/>
        <v>0.82532494758909858</v>
      </c>
      <c r="J2406" s="51">
        <f t="shared" ca="1" si="275"/>
        <v>1</v>
      </c>
      <c r="K2406" s="47">
        <f t="shared" si="276"/>
        <v>98.47</v>
      </c>
      <c r="L2406" s="47">
        <f t="shared" si="277"/>
        <v>99.15</v>
      </c>
      <c r="M2406" s="47">
        <f t="shared" si="278"/>
        <v>98.29</v>
      </c>
      <c r="N2406" s="47">
        <f t="shared" si="279"/>
        <v>98.42</v>
      </c>
      <c r="O2406" s="48">
        <f t="shared" ca="1" si="280"/>
        <v>49067900</v>
      </c>
    </row>
    <row r="2407" spans="1:15" x14ac:dyDescent="0.25">
      <c r="A2407">
        <v>2392</v>
      </c>
      <c r="B2407" s="85">
        <v>38323</v>
      </c>
      <c r="C2407" s="47">
        <v>119.1</v>
      </c>
      <c r="D2407" s="47">
        <v>119.87</v>
      </c>
      <c r="E2407" s="47">
        <v>119.01</v>
      </c>
      <c r="F2407" s="47">
        <v>119.33</v>
      </c>
      <c r="G2407" s="48">
        <v>60163500</v>
      </c>
      <c r="H2407" s="47">
        <v>98.48</v>
      </c>
      <c r="I2407" s="51">
        <f t="shared" si="274"/>
        <v>0.82527444900695557</v>
      </c>
      <c r="J2407" s="51">
        <f t="shared" ca="1" si="275"/>
        <v>1</v>
      </c>
      <c r="K2407" s="47">
        <f t="shared" si="276"/>
        <v>98.29</v>
      </c>
      <c r="L2407" s="47">
        <f t="shared" si="277"/>
        <v>98.93</v>
      </c>
      <c r="M2407" s="47">
        <f t="shared" si="278"/>
        <v>98.22</v>
      </c>
      <c r="N2407" s="47">
        <f t="shared" si="279"/>
        <v>98.48</v>
      </c>
      <c r="O2407" s="48">
        <f t="shared" ca="1" si="280"/>
        <v>60163500</v>
      </c>
    </row>
    <row r="2408" spans="1:15" x14ac:dyDescent="0.25">
      <c r="A2408">
        <v>2393</v>
      </c>
      <c r="B2408" s="85">
        <v>38322</v>
      </c>
      <c r="C2408" s="47">
        <v>118.16</v>
      </c>
      <c r="D2408" s="47">
        <v>119.5</v>
      </c>
      <c r="E2408" s="47">
        <v>118.1</v>
      </c>
      <c r="F2408" s="47">
        <v>119.23</v>
      </c>
      <c r="G2408" s="48">
        <v>49898300</v>
      </c>
      <c r="H2408" s="47">
        <v>98.4</v>
      </c>
      <c r="I2408" s="51">
        <f t="shared" si="274"/>
        <v>0.82529564706869074</v>
      </c>
      <c r="J2408" s="51">
        <f t="shared" ca="1" si="275"/>
        <v>1</v>
      </c>
      <c r="K2408" s="47">
        <f t="shared" si="276"/>
        <v>97.52</v>
      </c>
      <c r="L2408" s="47">
        <f t="shared" si="277"/>
        <v>98.62</v>
      </c>
      <c r="M2408" s="47">
        <f t="shared" si="278"/>
        <v>97.47</v>
      </c>
      <c r="N2408" s="47">
        <f t="shared" si="279"/>
        <v>98.4</v>
      </c>
      <c r="O2408" s="48">
        <f t="shared" ca="1" si="280"/>
        <v>49898300</v>
      </c>
    </row>
    <row r="2409" spans="1:15" x14ac:dyDescent="0.25">
      <c r="A2409">
        <v>2394</v>
      </c>
      <c r="B2409" s="85">
        <v>38321</v>
      </c>
      <c r="C2409" s="47">
        <v>118</v>
      </c>
      <c r="D2409" s="47">
        <v>118.24</v>
      </c>
      <c r="E2409" s="47">
        <v>117.64</v>
      </c>
      <c r="F2409" s="47">
        <v>117.89</v>
      </c>
      <c r="G2409" s="48">
        <v>53685200</v>
      </c>
      <c r="H2409" s="47">
        <v>97.29</v>
      </c>
      <c r="I2409" s="51">
        <f t="shared" si="274"/>
        <v>0.82526083637289005</v>
      </c>
      <c r="J2409" s="51">
        <f t="shared" ca="1" si="275"/>
        <v>1</v>
      </c>
      <c r="K2409" s="47">
        <f t="shared" si="276"/>
        <v>97.38</v>
      </c>
      <c r="L2409" s="47">
        <f t="shared" si="277"/>
        <v>97.58</v>
      </c>
      <c r="M2409" s="47">
        <f t="shared" si="278"/>
        <v>97.08</v>
      </c>
      <c r="N2409" s="47">
        <f t="shared" si="279"/>
        <v>97.29</v>
      </c>
      <c r="O2409" s="48">
        <f t="shared" ca="1" si="280"/>
        <v>53685200</v>
      </c>
    </row>
    <row r="2410" spans="1:15" x14ac:dyDescent="0.25">
      <c r="A2410">
        <v>2395</v>
      </c>
      <c r="B2410" s="85">
        <v>38320</v>
      </c>
      <c r="C2410" s="47">
        <v>118.79</v>
      </c>
      <c r="D2410" s="47">
        <v>119.01</v>
      </c>
      <c r="E2410" s="47">
        <v>117.48</v>
      </c>
      <c r="F2410" s="47">
        <v>117.81</v>
      </c>
      <c r="G2410" s="48">
        <v>61460800</v>
      </c>
      <c r="H2410" s="47">
        <v>97.23</v>
      </c>
      <c r="I2410" s="51">
        <f t="shared" si="274"/>
        <v>0.82531194295900179</v>
      </c>
      <c r="J2410" s="51">
        <f t="shared" ca="1" si="275"/>
        <v>1</v>
      </c>
      <c r="K2410" s="47">
        <f t="shared" si="276"/>
        <v>98.04</v>
      </c>
      <c r="L2410" s="47">
        <f t="shared" si="277"/>
        <v>98.22</v>
      </c>
      <c r="M2410" s="47">
        <f t="shared" si="278"/>
        <v>96.96</v>
      </c>
      <c r="N2410" s="47">
        <f t="shared" si="279"/>
        <v>97.23</v>
      </c>
      <c r="O2410" s="48">
        <f t="shared" ca="1" si="280"/>
        <v>61460800</v>
      </c>
    </row>
    <row r="2411" spans="1:15" x14ac:dyDescent="0.25">
      <c r="A2411">
        <v>2396</v>
      </c>
      <c r="B2411" s="85">
        <v>38317</v>
      </c>
      <c r="C2411" s="47">
        <v>118.51</v>
      </c>
      <c r="D2411" s="47">
        <v>118.98</v>
      </c>
      <c r="E2411" s="47">
        <v>118.3</v>
      </c>
      <c r="F2411" s="47">
        <v>118.35</v>
      </c>
      <c r="G2411" s="48">
        <v>15487700</v>
      </c>
      <c r="H2411" s="47">
        <v>97.67</v>
      </c>
      <c r="I2411" s="51">
        <f t="shared" si="274"/>
        <v>0.82526404731727931</v>
      </c>
      <c r="J2411" s="51">
        <f t="shared" ca="1" si="275"/>
        <v>1</v>
      </c>
      <c r="K2411" s="47">
        <f t="shared" si="276"/>
        <v>97.8</v>
      </c>
      <c r="L2411" s="47">
        <f t="shared" si="277"/>
        <v>98.19</v>
      </c>
      <c r="M2411" s="47">
        <f t="shared" si="278"/>
        <v>97.63</v>
      </c>
      <c r="N2411" s="47">
        <f t="shared" si="279"/>
        <v>97.67</v>
      </c>
      <c r="O2411" s="48">
        <f t="shared" ca="1" si="280"/>
        <v>15487700</v>
      </c>
    </row>
    <row r="2412" spans="1:15" x14ac:dyDescent="0.25">
      <c r="A2412">
        <v>2397</v>
      </c>
      <c r="B2412" s="85">
        <v>38315</v>
      </c>
      <c r="C2412" s="47">
        <v>118.27</v>
      </c>
      <c r="D2412" s="47">
        <v>118.59</v>
      </c>
      <c r="E2412" s="47">
        <v>118.05</v>
      </c>
      <c r="F2412" s="47">
        <v>118.44</v>
      </c>
      <c r="G2412" s="48">
        <v>29724800</v>
      </c>
      <c r="H2412" s="47">
        <v>97.75</v>
      </c>
      <c r="I2412" s="51">
        <f t="shared" si="274"/>
        <v>0.82531239446133065</v>
      </c>
      <c r="J2412" s="51">
        <f t="shared" ca="1" si="275"/>
        <v>1</v>
      </c>
      <c r="K2412" s="47">
        <f t="shared" si="276"/>
        <v>97.61</v>
      </c>
      <c r="L2412" s="47">
        <f t="shared" si="277"/>
        <v>97.87</v>
      </c>
      <c r="M2412" s="47">
        <f t="shared" si="278"/>
        <v>97.43</v>
      </c>
      <c r="N2412" s="47">
        <f t="shared" si="279"/>
        <v>97.75</v>
      </c>
      <c r="O2412" s="48">
        <f t="shared" ca="1" si="280"/>
        <v>29724800</v>
      </c>
    </row>
    <row r="2413" spans="1:15" x14ac:dyDescent="0.25">
      <c r="A2413">
        <v>2398</v>
      </c>
      <c r="B2413" s="85">
        <v>38314</v>
      </c>
      <c r="C2413" s="47">
        <v>117.93</v>
      </c>
      <c r="D2413" s="47">
        <v>118.26</v>
      </c>
      <c r="E2413" s="47">
        <v>117.37</v>
      </c>
      <c r="F2413" s="47">
        <v>118.16</v>
      </c>
      <c r="G2413" s="48">
        <v>41968800</v>
      </c>
      <c r="H2413" s="47">
        <v>97.52</v>
      </c>
      <c r="I2413" s="51">
        <f t="shared" si="274"/>
        <v>0.82532159783344616</v>
      </c>
      <c r="J2413" s="51">
        <f t="shared" ca="1" si="275"/>
        <v>1</v>
      </c>
      <c r="K2413" s="47">
        <f t="shared" si="276"/>
        <v>97.33</v>
      </c>
      <c r="L2413" s="47">
        <f t="shared" si="277"/>
        <v>97.6</v>
      </c>
      <c r="M2413" s="47">
        <f t="shared" si="278"/>
        <v>96.87</v>
      </c>
      <c r="N2413" s="47">
        <f t="shared" si="279"/>
        <v>97.52</v>
      </c>
      <c r="O2413" s="48">
        <f t="shared" ca="1" si="280"/>
        <v>41968800</v>
      </c>
    </row>
    <row r="2414" spans="1:15" x14ac:dyDescent="0.25">
      <c r="A2414">
        <v>2399</v>
      </c>
      <c r="B2414" s="85">
        <v>38313</v>
      </c>
      <c r="C2414" s="47">
        <v>117.17</v>
      </c>
      <c r="D2414" s="47">
        <v>118.12</v>
      </c>
      <c r="E2414" s="47">
        <v>117.03</v>
      </c>
      <c r="F2414" s="47">
        <v>117.98</v>
      </c>
      <c r="G2414" s="48">
        <v>37560200</v>
      </c>
      <c r="H2414" s="47">
        <v>97.37</v>
      </c>
      <c r="I2414" s="51">
        <f t="shared" si="274"/>
        <v>0.82530937447024921</v>
      </c>
      <c r="J2414" s="51">
        <f t="shared" ca="1" si="275"/>
        <v>1</v>
      </c>
      <c r="K2414" s="47">
        <f t="shared" si="276"/>
        <v>96.7</v>
      </c>
      <c r="L2414" s="47">
        <f t="shared" si="277"/>
        <v>97.49</v>
      </c>
      <c r="M2414" s="47">
        <f t="shared" si="278"/>
        <v>96.59</v>
      </c>
      <c r="N2414" s="47">
        <f t="shared" si="279"/>
        <v>97.37</v>
      </c>
      <c r="O2414" s="48">
        <f t="shared" ca="1" si="280"/>
        <v>37560200</v>
      </c>
    </row>
    <row r="2415" spans="1:15" x14ac:dyDescent="0.25">
      <c r="A2415">
        <v>2400</v>
      </c>
      <c r="B2415" s="85">
        <v>38310</v>
      </c>
      <c r="C2415" s="47">
        <v>118.7</v>
      </c>
      <c r="D2415" s="47">
        <v>118.72</v>
      </c>
      <c r="E2415" s="47">
        <v>117.14</v>
      </c>
      <c r="F2415" s="47">
        <v>117.42</v>
      </c>
      <c r="G2415" s="48">
        <v>54276500</v>
      </c>
      <c r="H2415" s="47">
        <v>96.91</v>
      </c>
      <c r="I2415" s="51">
        <f t="shared" si="274"/>
        <v>0.82532788281383063</v>
      </c>
      <c r="J2415" s="51">
        <f t="shared" ca="1" si="275"/>
        <v>1</v>
      </c>
      <c r="K2415" s="47">
        <f t="shared" si="276"/>
        <v>97.97</v>
      </c>
      <c r="L2415" s="47">
        <f t="shared" si="277"/>
        <v>97.98</v>
      </c>
      <c r="M2415" s="47">
        <f t="shared" si="278"/>
        <v>96.68</v>
      </c>
      <c r="N2415" s="47">
        <f t="shared" si="279"/>
        <v>96.91</v>
      </c>
      <c r="O2415" s="48">
        <f t="shared" ca="1" si="280"/>
        <v>54276500</v>
      </c>
    </row>
    <row r="2416" spans="1:15" x14ac:dyDescent="0.25">
      <c r="A2416">
        <v>2401</v>
      </c>
      <c r="B2416" s="85">
        <v>38309</v>
      </c>
      <c r="C2416" s="47">
        <v>118.53</v>
      </c>
      <c r="D2416" s="47">
        <v>118.8</v>
      </c>
      <c r="E2416" s="47">
        <v>118.23</v>
      </c>
      <c r="F2416" s="47">
        <v>118.74</v>
      </c>
      <c r="G2416" s="48">
        <v>31854300</v>
      </c>
      <c r="H2416" s="47">
        <v>98</v>
      </c>
      <c r="I2416" s="51">
        <f t="shared" si="274"/>
        <v>0.82533265959238677</v>
      </c>
      <c r="J2416" s="51">
        <f t="shared" ca="1" si="275"/>
        <v>1</v>
      </c>
      <c r="K2416" s="47">
        <f t="shared" si="276"/>
        <v>97.83</v>
      </c>
      <c r="L2416" s="47">
        <f t="shared" si="277"/>
        <v>98.05</v>
      </c>
      <c r="M2416" s="47">
        <f t="shared" si="278"/>
        <v>97.58</v>
      </c>
      <c r="N2416" s="47">
        <f t="shared" si="279"/>
        <v>98</v>
      </c>
      <c r="O2416" s="48">
        <f t="shared" ca="1" si="280"/>
        <v>31854300</v>
      </c>
    </row>
    <row r="2417" spans="1:15" x14ac:dyDescent="0.25">
      <c r="A2417">
        <v>2402</v>
      </c>
      <c r="B2417" s="85">
        <v>38308</v>
      </c>
      <c r="C2417" s="47">
        <v>118.37</v>
      </c>
      <c r="D2417" s="47">
        <v>119.14</v>
      </c>
      <c r="E2417" s="47">
        <v>118.07</v>
      </c>
      <c r="F2417" s="47">
        <v>118.58</v>
      </c>
      <c r="G2417" s="48">
        <v>54494000</v>
      </c>
      <c r="H2417" s="47">
        <v>97.86</v>
      </c>
      <c r="I2417" s="51">
        <f t="shared" si="274"/>
        <v>0.82526564344746167</v>
      </c>
      <c r="J2417" s="51">
        <f t="shared" ca="1" si="275"/>
        <v>1</v>
      </c>
      <c r="K2417" s="47">
        <f t="shared" si="276"/>
        <v>97.69</v>
      </c>
      <c r="L2417" s="47">
        <f t="shared" si="277"/>
        <v>98.32</v>
      </c>
      <c r="M2417" s="47">
        <f t="shared" si="278"/>
        <v>97.44</v>
      </c>
      <c r="N2417" s="47">
        <f t="shared" si="279"/>
        <v>97.86</v>
      </c>
      <c r="O2417" s="48">
        <f t="shared" ca="1" si="280"/>
        <v>54494000</v>
      </c>
    </row>
    <row r="2418" spans="1:15" x14ac:dyDescent="0.25">
      <c r="A2418">
        <v>2403</v>
      </c>
      <c r="B2418" s="85">
        <v>38307</v>
      </c>
      <c r="C2418" s="47">
        <v>118.36</v>
      </c>
      <c r="D2418" s="47">
        <v>118.41</v>
      </c>
      <c r="E2418" s="47">
        <v>117.73</v>
      </c>
      <c r="F2418" s="47">
        <v>117.88</v>
      </c>
      <c r="G2418" s="48">
        <v>40028700</v>
      </c>
      <c r="H2418" s="47">
        <v>97.29</v>
      </c>
      <c r="I2418" s="51">
        <f t="shared" si="274"/>
        <v>0.82533084492704456</v>
      </c>
      <c r="J2418" s="51">
        <f t="shared" ca="1" si="275"/>
        <v>1</v>
      </c>
      <c r="K2418" s="47">
        <f t="shared" si="276"/>
        <v>97.69</v>
      </c>
      <c r="L2418" s="47">
        <f t="shared" si="277"/>
        <v>97.73</v>
      </c>
      <c r="M2418" s="47">
        <f t="shared" si="278"/>
        <v>97.17</v>
      </c>
      <c r="N2418" s="47">
        <f t="shared" si="279"/>
        <v>97.29</v>
      </c>
      <c r="O2418" s="48">
        <f t="shared" ca="1" si="280"/>
        <v>40028700</v>
      </c>
    </row>
    <row r="2419" spans="1:15" x14ac:dyDescent="0.25">
      <c r="A2419">
        <v>2404</v>
      </c>
      <c r="B2419" s="85">
        <v>38306</v>
      </c>
      <c r="C2419" s="47">
        <v>118.5</v>
      </c>
      <c r="D2419" s="47">
        <v>118.77</v>
      </c>
      <c r="E2419" s="47">
        <v>118.23</v>
      </c>
      <c r="F2419" s="47">
        <v>118.73</v>
      </c>
      <c r="G2419" s="48">
        <v>35297900</v>
      </c>
      <c r="H2419" s="47">
        <v>97.99</v>
      </c>
      <c r="I2419" s="51">
        <f t="shared" si="274"/>
        <v>0.825317948286027</v>
      </c>
      <c r="J2419" s="51">
        <f t="shared" ca="1" si="275"/>
        <v>1</v>
      </c>
      <c r="K2419" s="47">
        <f t="shared" si="276"/>
        <v>97.8</v>
      </c>
      <c r="L2419" s="47">
        <f t="shared" si="277"/>
        <v>98.02</v>
      </c>
      <c r="M2419" s="47">
        <f t="shared" si="278"/>
        <v>97.58</v>
      </c>
      <c r="N2419" s="47">
        <f t="shared" si="279"/>
        <v>97.99</v>
      </c>
      <c r="O2419" s="48">
        <f t="shared" ca="1" si="280"/>
        <v>35297900</v>
      </c>
    </row>
    <row r="2420" spans="1:15" x14ac:dyDescent="0.25">
      <c r="A2420">
        <v>2405</v>
      </c>
      <c r="B2420" s="85">
        <v>38303</v>
      </c>
      <c r="C2420" s="47">
        <v>117.97</v>
      </c>
      <c r="D2420" s="47">
        <v>119</v>
      </c>
      <c r="E2420" s="47">
        <v>117.68</v>
      </c>
      <c r="F2420" s="47">
        <v>118.79</v>
      </c>
      <c r="G2420" s="48">
        <v>55583700</v>
      </c>
      <c r="H2420" s="47">
        <v>97.75</v>
      </c>
      <c r="I2420" s="51">
        <f t="shared" si="274"/>
        <v>0.82288071386480344</v>
      </c>
      <c r="J2420" s="51">
        <f t="shared" ca="1" si="275"/>
        <v>1</v>
      </c>
      <c r="K2420" s="47">
        <f t="shared" si="276"/>
        <v>97.08</v>
      </c>
      <c r="L2420" s="47">
        <f t="shared" si="277"/>
        <v>97.92</v>
      </c>
      <c r="M2420" s="47">
        <f t="shared" si="278"/>
        <v>96.84</v>
      </c>
      <c r="N2420" s="47">
        <f t="shared" si="279"/>
        <v>97.75</v>
      </c>
      <c r="O2420" s="48">
        <f t="shared" ca="1" si="280"/>
        <v>55583700</v>
      </c>
    </row>
    <row r="2421" spans="1:15" x14ac:dyDescent="0.25">
      <c r="A2421">
        <v>2406</v>
      </c>
      <c r="B2421" s="85">
        <v>38302</v>
      </c>
      <c r="C2421" s="47">
        <v>117.18</v>
      </c>
      <c r="D2421" s="47">
        <v>118.12</v>
      </c>
      <c r="E2421" s="47">
        <v>117.1</v>
      </c>
      <c r="F2421" s="47">
        <v>117.86</v>
      </c>
      <c r="G2421" s="48">
        <v>37863200</v>
      </c>
      <c r="H2421" s="47">
        <v>96.98</v>
      </c>
      <c r="I2421" s="51">
        <f t="shared" si="274"/>
        <v>0.82284065840828102</v>
      </c>
      <c r="J2421" s="51">
        <f t="shared" ca="1" si="275"/>
        <v>1</v>
      </c>
      <c r="K2421" s="47">
        <f t="shared" si="276"/>
        <v>96.42</v>
      </c>
      <c r="L2421" s="47">
        <f t="shared" si="277"/>
        <v>97.19</v>
      </c>
      <c r="M2421" s="47">
        <f t="shared" si="278"/>
        <v>96.35</v>
      </c>
      <c r="N2421" s="47">
        <f t="shared" si="279"/>
        <v>96.98</v>
      </c>
      <c r="O2421" s="48">
        <f t="shared" ca="1" si="280"/>
        <v>37863200</v>
      </c>
    </row>
    <row r="2422" spans="1:15" x14ac:dyDescent="0.25">
      <c r="A2422">
        <v>2407</v>
      </c>
      <c r="B2422" s="85">
        <v>38301</v>
      </c>
      <c r="C2422" s="47">
        <v>117.06</v>
      </c>
      <c r="D2422" s="47">
        <v>117.55</v>
      </c>
      <c r="E2422" s="47">
        <v>116.76</v>
      </c>
      <c r="F2422" s="47">
        <v>116.97</v>
      </c>
      <c r="G2422" s="48">
        <v>45265400</v>
      </c>
      <c r="H2422" s="47">
        <v>96.25</v>
      </c>
      <c r="I2422" s="51">
        <f t="shared" si="274"/>
        <v>0.82286056253740281</v>
      </c>
      <c r="J2422" s="51">
        <f t="shared" ca="1" si="275"/>
        <v>1</v>
      </c>
      <c r="K2422" s="47">
        <f t="shared" si="276"/>
        <v>96.32</v>
      </c>
      <c r="L2422" s="47">
        <f t="shared" si="277"/>
        <v>96.73</v>
      </c>
      <c r="M2422" s="47">
        <f t="shared" si="278"/>
        <v>96.08</v>
      </c>
      <c r="N2422" s="47">
        <f t="shared" si="279"/>
        <v>96.25</v>
      </c>
      <c r="O2422" s="48">
        <f t="shared" ca="1" si="280"/>
        <v>45265400</v>
      </c>
    </row>
    <row r="2423" spans="1:15" x14ac:dyDescent="0.25">
      <c r="A2423">
        <v>2408</v>
      </c>
      <c r="B2423" s="85">
        <v>38300</v>
      </c>
      <c r="C2423" s="47">
        <v>117.08</v>
      </c>
      <c r="D2423" s="47">
        <v>117.5</v>
      </c>
      <c r="E2423" s="47">
        <v>116.76</v>
      </c>
      <c r="F2423" s="47">
        <v>116.88</v>
      </c>
      <c r="G2423" s="48">
        <v>44658100</v>
      </c>
      <c r="H2423" s="47">
        <v>96.18</v>
      </c>
      <c r="I2423" s="51">
        <f t="shared" si="274"/>
        <v>0.82289527720739231</v>
      </c>
      <c r="J2423" s="51">
        <f t="shared" ca="1" si="275"/>
        <v>1</v>
      </c>
      <c r="K2423" s="47">
        <f t="shared" si="276"/>
        <v>96.34</v>
      </c>
      <c r="L2423" s="47">
        <f t="shared" si="277"/>
        <v>96.69</v>
      </c>
      <c r="M2423" s="47">
        <f t="shared" si="278"/>
        <v>96.08</v>
      </c>
      <c r="N2423" s="47">
        <f t="shared" si="279"/>
        <v>96.18</v>
      </c>
      <c r="O2423" s="48">
        <f t="shared" ca="1" si="280"/>
        <v>44658100</v>
      </c>
    </row>
    <row r="2424" spans="1:15" x14ac:dyDescent="0.25">
      <c r="A2424">
        <v>2409</v>
      </c>
      <c r="B2424" s="85">
        <v>38299</v>
      </c>
      <c r="C2424" s="47">
        <v>116.98</v>
      </c>
      <c r="D2424" s="47">
        <v>117.23</v>
      </c>
      <c r="E2424" s="47">
        <v>116.72</v>
      </c>
      <c r="F2424" s="47">
        <v>117.11</v>
      </c>
      <c r="G2424" s="48">
        <v>33863800</v>
      </c>
      <c r="H2424" s="47">
        <v>96.37</v>
      </c>
      <c r="I2424" s="51">
        <f t="shared" si="274"/>
        <v>0.82290154555546069</v>
      </c>
      <c r="J2424" s="51">
        <f t="shared" ca="1" si="275"/>
        <v>1</v>
      </c>
      <c r="K2424" s="47">
        <f t="shared" si="276"/>
        <v>96.26</v>
      </c>
      <c r="L2424" s="47">
        <f t="shared" si="277"/>
        <v>96.47</v>
      </c>
      <c r="M2424" s="47">
        <f t="shared" si="278"/>
        <v>96.05</v>
      </c>
      <c r="N2424" s="47">
        <f t="shared" si="279"/>
        <v>96.37</v>
      </c>
      <c r="O2424" s="48">
        <f t="shared" ca="1" si="280"/>
        <v>33863800</v>
      </c>
    </row>
    <row r="2425" spans="1:15" x14ac:dyDescent="0.25">
      <c r="A2425">
        <v>2410</v>
      </c>
      <c r="B2425" s="85">
        <v>38296</v>
      </c>
      <c r="C2425" s="47">
        <v>117.05</v>
      </c>
      <c r="D2425" s="47">
        <v>117.64</v>
      </c>
      <c r="E2425" s="47">
        <v>116.49</v>
      </c>
      <c r="F2425" s="47">
        <v>117.28</v>
      </c>
      <c r="G2425" s="48">
        <v>63287200</v>
      </c>
      <c r="H2425" s="47">
        <v>96.51</v>
      </c>
      <c r="I2425" s="51">
        <f t="shared" si="274"/>
        <v>0.82290245566166442</v>
      </c>
      <c r="J2425" s="51">
        <f t="shared" ca="1" si="275"/>
        <v>1</v>
      </c>
      <c r="K2425" s="47">
        <f t="shared" si="276"/>
        <v>96.32</v>
      </c>
      <c r="L2425" s="47">
        <f t="shared" si="277"/>
        <v>96.81</v>
      </c>
      <c r="M2425" s="47">
        <f t="shared" si="278"/>
        <v>95.86</v>
      </c>
      <c r="N2425" s="47">
        <f t="shared" si="279"/>
        <v>96.51</v>
      </c>
      <c r="O2425" s="48">
        <f t="shared" ca="1" si="280"/>
        <v>63287200</v>
      </c>
    </row>
    <row r="2426" spans="1:15" x14ac:dyDescent="0.25">
      <c r="A2426">
        <v>2411</v>
      </c>
      <c r="B2426" s="85">
        <v>38295</v>
      </c>
      <c r="C2426" s="47">
        <v>114.78</v>
      </c>
      <c r="D2426" s="47">
        <v>116.67</v>
      </c>
      <c r="E2426" s="47">
        <v>114.68</v>
      </c>
      <c r="F2426" s="47">
        <v>116.55</v>
      </c>
      <c r="G2426" s="48">
        <v>55350300</v>
      </c>
      <c r="H2426" s="47">
        <v>95.9</v>
      </c>
      <c r="I2426" s="51">
        <f t="shared" si="274"/>
        <v>0.82282282282282293</v>
      </c>
      <c r="J2426" s="51">
        <f t="shared" ca="1" si="275"/>
        <v>1</v>
      </c>
      <c r="K2426" s="47">
        <f t="shared" si="276"/>
        <v>94.44</v>
      </c>
      <c r="L2426" s="47">
        <f t="shared" si="277"/>
        <v>96</v>
      </c>
      <c r="M2426" s="47">
        <f t="shared" si="278"/>
        <v>94.36</v>
      </c>
      <c r="N2426" s="47">
        <f t="shared" si="279"/>
        <v>95.9</v>
      </c>
      <c r="O2426" s="48">
        <f t="shared" ca="1" si="280"/>
        <v>55350300</v>
      </c>
    </row>
    <row r="2427" spans="1:15" x14ac:dyDescent="0.25">
      <c r="A2427">
        <v>2412</v>
      </c>
      <c r="B2427" s="85">
        <v>38294</v>
      </c>
      <c r="C2427" s="47">
        <v>115.03</v>
      </c>
      <c r="D2427" s="47">
        <v>115.36</v>
      </c>
      <c r="E2427" s="47">
        <v>114.24</v>
      </c>
      <c r="F2427" s="47">
        <v>114.98</v>
      </c>
      <c r="G2427" s="48">
        <v>76960200</v>
      </c>
      <c r="H2427" s="47">
        <v>94.61</v>
      </c>
      <c r="I2427" s="51">
        <f t="shared" si="274"/>
        <v>0.82283875456601141</v>
      </c>
      <c r="J2427" s="51">
        <f t="shared" ca="1" si="275"/>
        <v>1</v>
      </c>
      <c r="K2427" s="47">
        <f t="shared" si="276"/>
        <v>94.65</v>
      </c>
      <c r="L2427" s="47">
        <f t="shared" si="277"/>
        <v>94.92</v>
      </c>
      <c r="M2427" s="47">
        <f t="shared" si="278"/>
        <v>94</v>
      </c>
      <c r="N2427" s="47">
        <f t="shared" si="279"/>
        <v>94.61</v>
      </c>
      <c r="O2427" s="48">
        <f t="shared" ca="1" si="280"/>
        <v>76960200</v>
      </c>
    </row>
    <row r="2428" spans="1:15" x14ac:dyDescent="0.25">
      <c r="A2428">
        <v>2413</v>
      </c>
      <c r="B2428" s="85">
        <v>38293</v>
      </c>
      <c r="C2428" s="47">
        <v>113.67</v>
      </c>
      <c r="D2428" s="47">
        <v>114.57</v>
      </c>
      <c r="E2428" s="47">
        <v>113.22</v>
      </c>
      <c r="F2428" s="47">
        <v>113.55</v>
      </c>
      <c r="G2428" s="48">
        <v>56210000</v>
      </c>
      <c r="H2428" s="47">
        <v>93.44</v>
      </c>
      <c r="I2428" s="51">
        <f t="shared" si="274"/>
        <v>0.8228974020255394</v>
      </c>
      <c r="J2428" s="51">
        <f t="shared" ca="1" si="275"/>
        <v>1</v>
      </c>
      <c r="K2428" s="47">
        <f t="shared" si="276"/>
        <v>93.54</v>
      </c>
      <c r="L2428" s="47">
        <f t="shared" si="277"/>
        <v>94.28</v>
      </c>
      <c r="M2428" s="47">
        <f t="shared" si="278"/>
        <v>93.17</v>
      </c>
      <c r="N2428" s="47">
        <f t="shared" si="279"/>
        <v>93.44</v>
      </c>
      <c r="O2428" s="48">
        <f t="shared" ca="1" si="280"/>
        <v>56210000</v>
      </c>
    </row>
    <row r="2429" spans="1:15" x14ac:dyDescent="0.25">
      <c r="A2429">
        <v>2414</v>
      </c>
      <c r="B2429" s="85">
        <v>38292</v>
      </c>
      <c r="C2429" s="47">
        <v>113.56</v>
      </c>
      <c r="D2429" s="47">
        <v>113.84</v>
      </c>
      <c r="E2429" s="47">
        <v>113.2</v>
      </c>
      <c r="F2429" s="47">
        <v>113.51</v>
      </c>
      <c r="G2429" s="48">
        <v>36720900</v>
      </c>
      <c r="H2429" s="47">
        <v>93.4</v>
      </c>
      <c r="I2429" s="51">
        <f t="shared" si="274"/>
        <v>0.82283499251167302</v>
      </c>
      <c r="J2429" s="51">
        <f t="shared" ca="1" si="275"/>
        <v>1</v>
      </c>
      <c r="K2429" s="47">
        <f t="shared" si="276"/>
        <v>93.44</v>
      </c>
      <c r="L2429" s="47">
        <f t="shared" si="277"/>
        <v>93.67</v>
      </c>
      <c r="M2429" s="47">
        <f t="shared" si="278"/>
        <v>93.14</v>
      </c>
      <c r="N2429" s="47">
        <f t="shared" si="279"/>
        <v>93.4</v>
      </c>
      <c r="O2429" s="48">
        <f t="shared" ca="1" si="280"/>
        <v>36720900</v>
      </c>
    </row>
    <row r="2430" spans="1:15" x14ac:dyDescent="0.25">
      <c r="A2430">
        <v>2415</v>
      </c>
      <c r="B2430" s="85">
        <v>38289</v>
      </c>
      <c r="C2430" s="47">
        <v>113.12</v>
      </c>
      <c r="D2430" s="47">
        <v>113.64</v>
      </c>
      <c r="E2430" s="47">
        <v>112.9</v>
      </c>
      <c r="F2430" s="47">
        <v>113.2</v>
      </c>
      <c r="G2430" s="48">
        <v>48820200</v>
      </c>
      <c r="H2430" s="47">
        <v>93.15</v>
      </c>
      <c r="I2430" s="51">
        <f t="shared" si="274"/>
        <v>0.82287985865724389</v>
      </c>
      <c r="J2430" s="51">
        <f t="shared" ca="1" si="275"/>
        <v>1</v>
      </c>
      <c r="K2430" s="47">
        <f t="shared" si="276"/>
        <v>93.08</v>
      </c>
      <c r="L2430" s="47">
        <f t="shared" si="277"/>
        <v>93.51</v>
      </c>
      <c r="M2430" s="47">
        <f t="shared" si="278"/>
        <v>92.9</v>
      </c>
      <c r="N2430" s="47">
        <f t="shared" si="279"/>
        <v>93.15</v>
      </c>
      <c r="O2430" s="48">
        <f t="shared" ca="1" si="280"/>
        <v>48820200</v>
      </c>
    </row>
    <row r="2431" spans="1:15" x14ac:dyDescent="0.25">
      <c r="A2431">
        <v>2416</v>
      </c>
      <c r="B2431" s="85">
        <v>38288</v>
      </c>
      <c r="C2431" s="47">
        <v>112.78</v>
      </c>
      <c r="D2431" s="47">
        <v>113.56</v>
      </c>
      <c r="E2431" s="47">
        <v>112.49</v>
      </c>
      <c r="F2431" s="47">
        <v>113.22</v>
      </c>
      <c r="G2431" s="48">
        <v>54413300</v>
      </c>
      <c r="H2431" s="47">
        <v>93.16</v>
      </c>
      <c r="I2431" s="51">
        <f t="shared" si="274"/>
        <v>0.82282282282282282</v>
      </c>
      <c r="J2431" s="51">
        <f t="shared" ca="1" si="275"/>
        <v>1</v>
      </c>
      <c r="K2431" s="47">
        <f t="shared" si="276"/>
        <v>92.8</v>
      </c>
      <c r="L2431" s="47">
        <f t="shared" si="277"/>
        <v>93.44</v>
      </c>
      <c r="M2431" s="47">
        <f t="shared" si="278"/>
        <v>92.56</v>
      </c>
      <c r="N2431" s="47">
        <f t="shared" si="279"/>
        <v>93.16</v>
      </c>
      <c r="O2431" s="48">
        <f t="shared" ca="1" si="280"/>
        <v>54413300</v>
      </c>
    </row>
    <row r="2432" spans="1:15" x14ac:dyDescent="0.25">
      <c r="A2432">
        <v>2417</v>
      </c>
      <c r="B2432" s="85">
        <v>38287</v>
      </c>
      <c r="C2432" s="47">
        <v>111.38</v>
      </c>
      <c r="D2432" s="47">
        <v>113.1</v>
      </c>
      <c r="E2432" s="47">
        <v>111.12</v>
      </c>
      <c r="F2432" s="47">
        <v>112.88</v>
      </c>
      <c r="G2432" s="48">
        <v>73896000</v>
      </c>
      <c r="H2432" s="47">
        <v>92.88</v>
      </c>
      <c r="I2432" s="51">
        <f t="shared" si="274"/>
        <v>0.82282069454287743</v>
      </c>
      <c r="J2432" s="51">
        <f t="shared" ca="1" si="275"/>
        <v>1</v>
      </c>
      <c r="K2432" s="47">
        <f t="shared" si="276"/>
        <v>91.65</v>
      </c>
      <c r="L2432" s="47">
        <f t="shared" si="277"/>
        <v>93.06</v>
      </c>
      <c r="M2432" s="47">
        <f t="shared" si="278"/>
        <v>91.43</v>
      </c>
      <c r="N2432" s="47">
        <f t="shared" si="279"/>
        <v>92.88</v>
      </c>
      <c r="O2432" s="48">
        <f t="shared" ca="1" si="280"/>
        <v>73896000</v>
      </c>
    </row>
    <row r="2433" spans="1:15" x14ac:dyDescent="0.25">
      <c r="A2433">
        <v>2418</v>
      </c>
      <c r="B2433" s="85">
        <v>38286</v>
      </c>
      <c r="C2433" s="47">
        <v>110.13</v>
      </c>
      <c r="D2433" s="47">
        <v>111.6</v>
      </c>
      <c r="E2433" s="47">
        <v>109.88</v>
      </c>
      <c r="F2433" s="47">
        <v>111.54</v>
      </c>
      <c r="G2433" s="48">
        <v>54337400</v>
      </c>
      <c r="H2433" s="47">
        <v>91.78</v>
      </c>
      <c r="I2433" s="51">
        <f t="shared" si="274"/>
        <v>0.82284382284382285</v>
      </c>
      <c r="J2433" s="51">
        <f t="shared" ca="1" si="275"/>
        <v>1</v>
      </c>
      <c r="K2433" s="47">
        <f t="shared" si="276"/>
        <v>90.62</v>
      </c>
      <c r="L2433" s="47">
        <f t="shared" si="277"/>
        <v>91.83</v>
      </c>
      <c r="M2433" s="47">
        <f t="shared" si="278"/>
        <v>90.41</v>
      </c>
      <c r="N2433" s="47">
        <f t="shared" si="279"/>
        <v>91.78</v>
      </c>
      <c r="O2433" s="48">
        <f t="shared" ca="1" si="280"/>
        <v>54337400</v>
      </c>
    </row>
    <row r="2434" spans="1:15" x14ac:dyDescent="0.25">
      <c r="A2434">
        <v>2419</v>
      </c>
      <c r="B2434" s="85">
        <v>38285</v>
      </c>
      <c r="C2434" s="47">
        <v>109.75</v>
      </c>
      <c r="D2434" s="47">
        <v>110.12</v>
      </c>
      <c r="E2434" s="47">
        <v>109.35</v>
      </c>
      <c r="F2434" s="47">
        <v>109.86</v>
      </c>
      <c r="G2434" s="48">
        <v>43990900</v>
      </c>
      <c r="H2434" s="47">
        <v>90.4</v>
      </c>
      <c r="I2434" s="51">
        <f t="shared" si="274"/>
        <v>0.82286546513744774</v>
      </c>
      <c r="J2434" s="51">
        <f t="shared" ca="1" si="275"/>
        <v>1</v>
      </c>
      <c r="K2434" s="47">
        <f t="shared" si="276"/>
        <v>90.31</v>
      </c>
      <c r="L2434" s="47">
        <f t="shared" si="277"/>
        <v>90.61</v>
      </c>
      <c r="M2434" s="47">
        <f t="shared" si="278"/>
        <v>89.98</v>
      </c>
      <c r="N2434" s="47">
        <f t="shared" si="279"/>
        <v>90.4</v>
      </c>
      <c r="O2434" s="48">
        <f t="shared" ca="1" si="280"/>
        <v>43990900</v>
      </c>
    </row>
    <row r="2435" spans="1:15" x14ac:dyDescent="0.25">
      <c r="A2435">
        <v>2420</v>
      </c>
      <c r="B2435" s="85">
        <v>38282</v>
      </c>
      <c r="C2435" s="47">
        <v>111.19</v>
      </c>
      <c r="D2435" s="47">
        <v>111.25</v>
      </c>
      <c r="E2435" s="47">
        <v>109.86</v>
      </c>
      <c r="F2435" s="47">
        <v>109.99</v>
      </c>
      <c r="G2435" s="48">
        <v>48752400</v>
      </c>
      <c r="H2435" s="47">
        <v>90.51</v>
      </c>
      <c r="I2435" s="51">
        <f t="shared" si="274"/>
        <v>0.82289299027184293</v>
      </c>
      <c r="J2435" s="51">
        <f t="shared" ca="1" si="275"/>
        <v>1</v>
      </c>
      <c r="K2435" s="47">
        <f t="shared" si="276"/>
        <v>91.5</v>
      </c>
      <c r="L2435" s="47">
        <f t="shared" si="277"/>
        <v>91.55</v>
      </c>
      <c r="M2435" s="47">
        <f t="shared" si="278"/>
        <v>90.4</v>
      </c>
      <c r="N2435" s="47">
        <f t="shared" si="279"/>
        <v>90.51</v>
      </c>
      <c r="O2435" s="48">
        <f t="shared" ca="1" si="280"/>
        <v>48752400</v>
      </c>
    </row>
    <row r="2436" spans="1:15" x14ac:dyDescent="0.25">
      <c r="A2436">
        <v>2421</v>
      </c>
      <c r="B2436" s="85">
        <v>38281</v>
      </c>
      <c r="C2436" s="47">
        <v>110.79</v>
      </c>
      <c r="D2436" s="47">
        <v>111.32</v>
      </c>
      <c r="E2436" s="47">
        <v>110.21</v>
      </c>
      <c r="F2436" s="47">
        <v>111.24</v>
      </c>
      <c r="G2436" s="48">
        <v>53218300</v>
      </c>
      <c r="H2436" s="47">
        <v>91.54</v>
      </c>
      <c r="I2436" s="51">
        <f t="shared" si="274"/>
        <v>0.82290542970154634</v>
      </c>
      <c r="J2436" s="51">
        <f t="shared" ca="1" si="275"/>
        <v>1</v>
      </c>
      <c r="K2436" s="47">
        <f t="shared" si="276"/>
        <v>91.17</v>
      </c>
      <c r="L2436" s="47">
        <f t="shared" si="277"/>
        <v>91.61</v>
      </c>
      <c r="M2436" s="47">
        <f t="shared" si="278"/>
        <v>90.69</v>
      </c>
      <c r="N2436" s="47">
        <f t="shared" si="279"/>
        <v>91.54</v>
      </c>
      <c r="O2436" s="48">
        <f t="shared" ca="1" si="280"/>
        <v>53218300</v>
      </c>
    </row>
    <row r="2437" spans="1:15" x14ac:dyDescent="0.25">
      <c r="A2437">
        <v>2422</v>
      </c>
      <c r="B2437" s="85">
        <v>38280</v>
      </c>
      <c r="C2437" s="47">
        <v>110.38</v>
      </c>
      <c r="D2437" s="47">
        <v>110.82</v>
      </c>
      <c r="E2437" s="47">
        <v>109.75</v>
      </c>
      <c r="F2437" s="47">
        <v>110.52</v>
      </c>
      <c r="G2437" s="48">
        <v>57118500</v>
      </c>
      <c r="H2437" s="47">
        <v>90.94</v>
      </c>
      <c r="I2437" s="51">
        <f t="shared" si="274"/>
        <v>0.82283749547593199</v>
      </c>
      <c r="J2437" s="51">
        <f t="shared" ca="1" si="275"/>
        <v>1</v>
      </c>
      <c r="K2437" s="47">
        <f t="shared" si="276"/>
        <v>90.82</v>
      </c>
      <c r="L2437" s="47">
        <f t="shared" si="277"/>
        <v>91.19</v>
      </c>
      <c r="M2437" s="47">
        <f t="shared" si="278"/>
        <v>90.31</v>
      </c>
      <c r="N2437" s="47">
        <f t="shared" si="279"/>
        <v>90.94</v>
      </c>
      <c r="O2437" s="48">
        <f t="shared" ca="1" si="280"/>
        <v>57118500</v>
      </c>
    </row>
    <row r="2438" spans="1:15" x14ac:dyDescent="0.25">
      <c r="A2438">
        <v>2423</v>
      </c>
      <c r="B2438" s="85">
        <v>38279</v>
      </c>
      <c r="C2438" s="47">
        <v>112.02</v>
      </c>
      <c r="D2438" s="47">
        <v>112.23</v>
      </c>
      <c r="E2438" s="47">
        <v>110.59</v>
      </c>
      <c r="F2438" s="47">
        <v>110.74</v>
      </c>
      <c r="G2438" s="48">
        <v>55851900</v>
      </c>
      <c r="H2438" s="47">
        <v>91.12</v>
      </c>
      <c r="I2438" s="51">
        <f t="shared" si="274"/>
        <v>0.82282824634278495</v>
      </c>
      <c r="J2438" s="51">
        <f t="shared" ca="1" si="275"/>
        <v>1</v>
      </c>
      <c r="K2438" s="47">
        <f t="shared" si="276"/>
        <v>92.17</v>
      </c>
      <c r="L2438" s="47">
        <f t="shared" si="277"/>
        <v>92.35</v>
      </c>
      <c r="M2438" s="47">
        <f t="shared" si="278"/>
        <v>91</v>
      </c>
      <c r="N2438" s="47">
        <f t="shared" si="279"/>
        <v>91.12</v>
      </c>
      <c r="O2438" s="48">
        <f t="shared" ca="1" si="280"/>
        <v>55851900</v>
      </c>
    </row>
    <row r="2439" spans="1:15" x14ac:dyDescent="0.25">
      <c r="A2439">
        <v>2424</v>
      </c>
      <c r="B2439" s="85">
        <v>38278</v>
      </c>
      <c r="C2439" s="47">
        <v>110.89</v>
      </c>
      <c r="D2439" s="47">
        <v>111.9</v>
      </c>
      <c r="E2439" s="47">
        <v>110.7</v>
      </c>
      <c r="F2439" s="47">
        <v>111.68</v>
      </c>
      <c r="G2439" s="48">
        <v>43535100</v>
      </c>
      <c r="H2439" s="47">
        <v>91.9</v>
      </c>
      <c r="I2439" s="51">
        <f t="shared" si="274"/>
        <v>0.82288681948424069</v>
      </c>
      <c r="J2439" s="51">
        <f t="shared" ca="1" si="275"/>
        <v>1</v>
      </c>
      <c r="K2439" s="47">
        <f t="shared" si="276"/>
        <v>91.25</v>
      </c>
      <c r="L2439" s="47">
        <f t="shared" si="277"/>
        <v>92.08</v>
      </c>
      <c r="M2439" s="47">
        <f t="shared" si="278"/>
        <v>91.09</v>
      </c>
      <c r="N2439" s="47">
        <f t="shared" si="279"/>
        <v>91.9</v>
      </c>
      <c r="O2439" s="48">
        <f t="shared" ca="1" si="280"/>
        <v>43535100</v>
      </c>
    </row>
    <row r="2440" spans="1:15" x14ac:dyDescent="0.25">
      <c r="A2440">
        <v>2425</v>
      </c>
      <c r="B2440" s="85">
        <v>38275</v>
      </c>
      <c r="C2440" s="47">
        <v>111.02</v>
      </c>
      <c r="D2440" s="47">
        <v>111.74</v>
      </c>
      <c r="E2440" s="47">
        <v>110.57</v>
      </c>
      <c r="F2440" s="47">
        <v>111.26</v>
      </c>
      <c r="G2440" s="48">
        <v>63482200</v>
      </c>
      <c r="H2440" s="47">
        <v>91.55</v>
      </c>
      <c r="I2440" s="51">
        <f t="shared" si="274"/>
        <v>0.82284738450476358</v>
      </c>
      <c r="J2440" s="51">
        <f t="shared" ca="1" si="275"/>
        <v>1</v>
      </c>
      <c r="K2440" s="47">
        <f t="shared" si="276"/>
        <v>91.35</v>
      </c>
      <c r="L2440" s="47">
        <f t="shared" si="277"/>
        <v>91.94</v>
      </c>
      <c r="M2440" s="47">
        <f t="shared" si="278"/>
        <v>90.98</v>
      </c>
      <c r="N2440" s="47">
        <f t="shared" si="279"/>
        <v>91.55</v>
      </c>
      <c r="O2440" s="48">
        <f t="shared" ca="1" si="280"/>
        <v>63482200</v>
      </c>
    </row>
    <row r="2441" spans="1:15" x14ac:dyDescent="0.25">
      <c r="A2441">
        <v>2426</v>
      </c>
      <c r="B2441" s="85">
        <v>38274</v>
      </c>
      <c r="C2441" s="47">
        <v>111.68</v>
      </c>
      <c r="D2441" s="47">
        <v>111.93</v>
      </c>
      <c r="E2441" s="47">
        <v>110.58</v>
      </c>
      <c r="F2441" s="47">
        <v>110.64</v>
      </c>
      <c r="G2441" s="48">
        <v>64082200</v>
      </c>
      <c r="H2441" s="47">
        <v>91.04</v>
      </c>
      <c r="I2441" s="51">
        <f t="shared" si="274"/>
        <v>0.82284887924801164</v>
      </c>
      <c r="J2441" s="51">
        <f t="shared" ca="1" si="275"/>
        <v>1</v>
      </c>
      <c r="K2441" s="47">
        <f t="shared" si="276"/>
        <v>91.9</v>
      </c>
      <c r="L2441" s="47">
        <f t="shared" si="277"/>
        <v>92.1</v>
      </c>
      <c r="M2441" s="47">
        <f t="shared" si="278"/>
        <v>90.99</v>
      </c>
      <c r="N2441" s="47">
        <f t="shared" si="279"/>
        <v>91.04</v>
      </c>
      <c r="O2441" s="48">
        <f t="shared" ca="1" si="280"/>
        <v>64082200</v>
      </c>
    </row>
    <row r="2442" spans="1:15" x14ac:dyDescent="0.25">
      <c r="A2442">
        <v>2427</v>
      </c>
      <c r="B2442" s="85">
        <v>38273</v>
      </c>
      <c r="C2442" s="47">
        <v>113</v>
      </c>
      <c r="D2442" s="47">
        <v>113.07</v>
      </c>
      <c r="E2442" s="47">
        <v>111.32</v>
      </c>
      <c r="F2442" s="47">
        <v>111.54</v>
      </c>
      <c r="G2442" s="48">
        <v>54212600</v>
      </c>
      <c r="H2442" s="47">
        <v>91.78</v>
      </c>
      <c r="I2442" s="51">
        <f t="shared" si="274"/>
        <v>0.82284382284382285</v>
      </c>
      <c r="J2442" s="51">
        <f t="shared" ca="1" si="275"/>
        <v>1</v>
      </c>
      <c r="K2442" s="47">
        <f t="shared" si="276"/>
        <v>92.98</v>
      </c>
      <c r="L2442" s="47">
        <f t="shared" si="277"/>
        <v>93.04</v>
      </c>
      <c r="M2442" s="47">
        <f t="shared" si="278"/>
        <v>91.6</v>
      </c>
      <c r="N2442" s="47">
        <f t="shared" si="279"/>
        <v>91.78</v>
      </c>
      <c r="O2442" s="48">
        <f t="shared" ca="1" si="280"/>
        <v>54212600</v>
      </c>
    </row>
    <row r="2443" spans="1:15" x14ac:dyDescent="0.25">
      <c r="A2443">
        <v>2428</v>
      </c>
      <c r="B2443" s="85">
        <v>38272</v>
      </c>
      <c r="C2443" s="47">
        <v>112.2</v>
      </c>
      <c r="D2443" s="47">
        <v>112.83</v>
      </c>
      <c r="E2443" s="47">
        <v>111.94</v>
      </c>
      <c r="F2443" s="47">
        <v>112.53</v>
      </c>
      <c r="G2443" s="48">
        <v>41754700</v>
      </c>
      <c r="H2443" s="47">
        <v>92.6</v>
      </c>
      <c r="I2443" s="51">
        <f t="shared" si="274"/>
        <v>0.822891673331556</v>
      </c>
      <c r="J2443" s="51">
        <f t="shared" ca="1" si="275"/>
        <v>1</v>
      </c>
      <c r="K2443" s="47">
        <f t="shared" si="276"/>
        <v>92.33</v>
      </c>
      <c r="L2443" s="47">
        <f t="shared" si="277"/>
        <v>92.85</v>
      </c>
      <c r="M2443" s="47">
        <f t="shared" si="278"/>
        <v>92.11</v>
      </c>
      <c r="N2443" s="47">
        <f t="shared" si="279"/>
        <v>92.6</v>
      </c>
      <c r="O2443" s="48">
        <f t="shared" ca="1" si="280"/>
        <v>41754700</v>
      </c>
    </row>
    <row r="2444" spans="1:15" x14ac:dyDescent="0.25">
      <c r="A2444">
        <v>2429</v>
      </c>
      <c r="B2444" s="85">
        <v>38271</v>
      </c>
      <c r="C2444" s="47">
        <v>112.78</v>
      </c>
      <c r="D2444" s="47">
        <v>113.02</v>
      </c>
      <c r="E2444" s="47">
        <v>112.64</v>
      </c>
      <c r="F2444" s="47">
        <v>112.97</v>
      </c>
      <c r="G2444" s="48">
        <v>20229100</v>
      </c>
      <c r="H2444" s="47">
        <v>92.96</v>
      </c>
      <c r="I2444" s="51">
        <f t="shared" si="274"/>
        <v>0.82287332920244305</v>
      </c>
      <c r="J2444" s="51">
        <f t="shared" ca="1" si="275"/>
        <v>1</v>
      </c>
      <c r="K2444" s="47">
        <f t="shared" si="276"/>
        <v>92.8</v>
      </c>
      <c r="L2444" s="47">
        <f t="shared" si="277"/>
        <v>93</v>
      </c>
      <c r="M2444" s="47">
        <f t="shared" si="278"/>
        <v>92.69</v>
      </c>
      <c r="N2444" s="47">
        <f t="shared" si="279"/>
        <v>92.96</v>
      </c>
      <c r="O2444" s="48">
        <f t="shared" ca="1" si="280"/>
        <v>20229100</v>
      </c>
    </row>
    <row r="2445" spans="1:15" x14ac:dyDescent="0.25">
      <c r="A2445">
        <v>2430</v>
      </c>
      <c r="B2445" s="85">
        <v>38268</v>
      </c>
      <c r="C2445" s="47">
        <v>113.15</v>
      </c>
      <c r="D2445" s="47">
        <v>113.77</v>
      </c>
      <c r="E2445" s="47">
        <v>112.35</v>
      </c>
      <c r="F2445" s="47">
        <v>112.51</v>
      </c>
      <c r="G2445" s="48">
        <v>51872600</v>
      </c>
      <c r="H2445" s="47">
        <v>92.58</v>
      </c>
      <c r="I2445" s="51">
        <f t="shared" si="274"/>
        <v>0.82286019020531498</v>
      </c>
      <c r="J2445" s="51">
        <f t="shared" ca="1" si="275"/>
        <v>1</v>
      </c>
      <c r="K2445" s="47">
        <f t="shared" si="276"/>
        <v>93.11</v>
      </c>
      <c r="L2445" s="47">
        <f t="shared" si="277"/>
        <v>93.62</v>
      </c>
      <c r="M2445" s="47">
        <f t="shared" si="278"/>
        <v>92.45</v>
      </c>
      <c r="N2445" s="47">
        <f t="shared" si="279"/>
        <v>92.58</v>
      </c>
      <c r="O2445" s="48">
        <f t="shared" ca="1" si="280"/>
        <v>51872600</v>
      </c>
    </row>
    <row r="2446" spans="1:15" x14ac:dyDescent="0.25">
      <c r="A2446">
        <v>2431</v>
      </c>
      <c r="B2446" s="85">
        <v>38267</v>
      </c>
      <c r="C2446" s="47">
        <v>114.38</v>
      </c>
      <c r="D2446" s="47">
        <v>114.4</v>
      </c>
      <c r="E2446" s="47">
        <v>113.36</v>
      </c>
      <c r="F2446" s="47">
        <v>113.45</v>
      </c>
      <c r="G2446" s="48">
        <v>39388800</v>
      </c>
      <c r="H2446" s="47">
        <v>93.35</v>
      </c>
      <c r="I2446" s="51">
        <f t="shared" si="274"/>
        <v>0.82282944028206251</v>
      </c>
      <c r="J2446" s="51">
        <f t="shared" ca="1" si="275"/>
        <v>1</v>
      </c>
      <c r="K2446" s="47">
        <f t="shared" si="276"/>
        <v>94.12</v>
      </c>
      <c r="L2446" s="47">
        <f t="shared" si="277"/>
        <v>94.13</v>
      </c>
      <c r="M2446" s="47">
        <f t="shared" si="278"/>
        <v>93.28</v>
      </c>
      <c r="N2446" s="47">
        <f t="shared" si="279"/>
        <v>93.35</v>
      </c>
      <c r="O2446" s="48">
        <f t="shared" ca="1" si="280"/>
        <v>39388800</v>
      </c>
    </row>
    <row r="2447" spans="1:15" x14ac:dyDescent="0.25">
      <c r="A2447">
        <v>2432</v>
      </c>
      <c r="B2447" s="85">
        <v>38266</v>
      </c>
      <c r="C2447" s="47">
        <v>113.77</v>
      </c>
      <c r="D2447" s="47">
        <v>114.68</v>
      </c>
      <c r="E2447" s="47">
        <v>113.68</v>
      </c>
      <c r="F2447" s="47">
        <v>114.68</v>
      </c>
      <c r="G2447" s="48">
        <v>42297800</v>
      </c>
      <c r="H2447" s="47">
        <v>94.37</v>
      </c>
      <c r="I2447" s="51">
        <f t="shared" si="274"/>
        <v>0.82289850017439836</v>
      </c>
      <c r="J2447" s="51">
        <f t="shared" ca="1" si="275"/>
        <v>1</v>
      </c>
      <c r="K2447" s="47">
        <f t="shared" si="276"/>
        <v>93.62</v>
      </c>
      <c r="L2447" s="47">
        <f t="shared" si="277"/>
        <v>94.37</v>
      </c>
      <c r="M2447" s="47">
        <f t="shared" si="278"/>
        <v>93.55</v>
      </c>
      <c r="N2447" s="47">
        <f t="shared" si="279"/>
        <v>94.37</v>
      </c>
      <c r="O2447" s="48">
        <f t="shared" ca="1" si="280"/>
        <v>42297800</v>
      </c>
    </row>
    <row r="2448" spans="1:15" x14ac:dyDescent="0.25">
      <c r="A2448">
        <v>2433</v>
      </c>
      <c r="B2448" s="85">
        <v>38265</v>
      </c>
      <c r="C2448" s="47">
        <v>113.85</v>
      </c>
      <c r="D2448" s="47">
        <v>114.16</v>
      </c>
      <c r="E2448" s="47">
        <v>113.54</v>
      </c>
      <c r="F2448" s="47">
        <v>113.9</v>
      </c>
      <c r="G2448" s="48">
        <v>36910600</v>
      </c>
      <c r="H2448" s="47">
        <v>93.72</v>
      </c>
      <c r="I2448" s="51">
        <f t="shared" si="274"/>
        <v>0.82282704126426687</v>
      </c>
      <c r="J2448" s="51">
        <f t="shared" ca="1" si="275"/>
        <v>1</v>
      </c>
      <c r="K2448" s="47">
        <f t="shared" si="276"/>
        <v>93.68</v>
      </c>
      <c r="L2448" s="47">
        <f t="shared" si="277"/>
        <v>93.93</v>
      </c>
      <c r="M2448" s="47">
        <f t="shared" si="278"/>
        <v>93.42</v>
      </c>
      <c r="N2448" s="47">
        <f t="shared" si="279"/>
        <v>93.72</v>
      </c>
      <c r="O2448" s="48">
        <f t="shared" ca="1" si="280"/>
        <v>36910600</v>
      </c>
    </row>
    <row r="2449" spans="1:15" x14ac:dyDescent="0.25">
      <c r="A2449">
        <v>2434</v>
      </c>
      <c r="B2449" s="85">
        <v>38264</v>
      </c>
      <c r="C2449" s="47">
        <v>114.1</v>
      </c>
      <c r="D2449" s="47">
        <v>114.44</v>
      </c>
      <c r="E2449" s="47">
        <v>113.8</v>
      </c>
      <c r="F2449" s="47">
        <v>113.84</v>
      </c>
      <c r="G2449" s="48">
        <v>33082400</v>
      </c>
      <c r="H2449" s="47">
        <v>93.67</v>
      </c>
      <c r="I2449" s="51">
        <f t="shared" ref="I2449:I2512" si="281">H2449/F2449</f>
        <v>0.8228215038650738</v>
      </c>
      <c r="J2449" s="51">
        <f t="shared" ref="J2449:J2512" ca="1" si="282">INDEX(OFFSET($T$15,0,0,$S$13+1,1),MATCH(B2449,OFFSET($Q$15,0,0,$S$13+1,1),-1))</f>
        <v>1</v>
      </c>
      <c r="K2449" s="47">
        <f t="shared" ref="K2449:K2512" si="283">ROUND($I2449*C2449,2)</f>
        <v>93.88</v>
      </c>
      <c r="L2449" s="47">
        <f t="shared" ref="L2449:L2512" si="284">ROUND($I2449*D2449,2)</f>
        <v>94.16</v>
      </c>
      <c r="M2449" s="47">
        <f t="shared" ref="M2449:M2512" si="285">ROUND($I2449*E2449,2)</f>
        <v>93.64</v>
      </c>
      <c r="N2449" s="47">
        <f t="shared" ref="N2449:N2512" si="286">ROUND($I2449*F2449,2)</f>
        <v>93.67</v>
      </c>
      <c r="O2449" s="48">
        <f t="shared" ref="O2449:O2512" ca="1" si="287">G2449*J2449</f>
        <v>33082400</v>
      </c>
    </row>
    <row r="2450" spans="1:15" x14ac:dyDescent="0.25">
      <c r="A2450">
        <v>2435</v>
      </c>
      <c r="B2450" s="85">
        <v>38261</v>
      </c>
      <c r="C2450" s="47">
        <v>112.26</v>
      </c>
      <c r="D2450" s="47">
        <v>113.65</v>
      </c>
      <c r="E2450" s="47">
        <v>112.21</v>
      </c>
      <c r="F2450" s="47">
        <v>113.65</v>
      </c>
      <c r="G2450" s="48">
        <v>62824300</v>
      </c>
      <c r="H2450" s="47">
        <v>93.52</v>
      </c>
      <c r="I2450" s="51">
        <f t="shared" si="281"/>
        <v>0.82287725472943241</v>
      </c>
      <c r="J2450" s="51">
        <f t="shared" ca="1" si="282"/>
        <v>1</v>
      </c>
      <c r="K2450" s="47">
        <f t="shared" si="283"/>
        <v>92.38</v>
      </c>
      <c r="L2450" s="47">
        <f t="shared" si="284"/>
        <v>93.52</v>
      </c>
      <c r="M2450" s="47">
        <f t="shared" si="285"/>
        <v>92.34</v>
      </c>
      <c r="N2450" s="47">
        <f t="shared" si="286"/>
        <v>93.52</v>
      </c>
      <c r="O2450" s="48">
        <f t="shared" ca="1" si="287"/>
        <v>62824300</v>
      </c>
    </row>
    <row r="2451" spans="1:15" x14ac:dyDescent="0.25">
      <c r="A2451">
        <v>2436</v>
      </c>
      <c r="B2451" s="85">
        <v>38260</v>
      </c>
      <c r="C2451" s="47">
        <v>111.55</v>
      </c>
      <c r="D2451" s="47">
        <v>111.98</v>
      </c>
      <c r="E2451" s="47">
        <v>111.26</v>
      </c>
      <c r="F2451" s="47">
        <v>111.76</v>
      </c>
      <c r="G2451" s="48">
        <v>43536700</v>
      </c>
      <c r="H2451" s="47">
        <v>91.96</v>
      </c>
      <c r="I2451" s="51">
        <f t="shared" si="281"/>
        <v>0.82283464566929121</v>
      </c>
      <c r="J2451" s="51">
        <f t="shared" ca="1" si="282"/>
        <v>1</v>
      </c>
      <c r="K2451" s="47">
        <f t="shared" si="283"/>
        <v>91.79</v>
      </c>
      <c r="L2451" s="47">
        <f t="shared" si="284"/>
        <v>92.14</v>
      </c>
      <c r="M2451" s="47">
        <f t="shared" si="285"/>
        <v>91.55</v>
      </c>
      <c r="N2451" s="47">
        <f t="shared" si="286"/>
        <v>91.96</v>
      </c>
      <c r="O2451" s="48">
        <f t="shared" ca="1" si="287"/>
        <v>43536700</v>
      </c>
    </row>
    <row r="2452" spans="1:15" x14ac:dyDescent="0.25">
      <c r="A2452">
        <v>2437</v>
      </c>
      <c r="B2452" s="85">
        <v>38259</v>
      </c>
      <c r="C2452" s="47">
        <v>111.21</v>
      </c>
      <c r="D2452" s="47">
        <v>111.85</v>
      </c>
      <c r="E2452" s="47">
        <v>111</v>
      </c>
      <c r="F2452" s="47">
        <v>111.84</v>
      </c>
      <c r="G2452" s="48">
        <v>33325700</v>
      </c>
      <c r="H2452" s="47">
        <v>92.03</v>
      </c>
      <c r="I2452" s="51">
        <f t="shared" si="281"/>
        <v>0.8228719599427754</v>
      </c>
      <c r="J2452" s="51">
        <f t="shared" ca="1" si="282"/>
        <v>1</v>
      </c>
      <c r="K2452" s="47">
        <f t="shared" si="283"/>
        <v>91.51</v>
      </c>
      <c r="L2452" s="47">
        <f t="shared" si="284"/>
        <v>92.04</v>
      </c>
      <c r="M2452" s="47">
        <f t="shared" si="285"/>
        <v>91.34</v>
      </c>
      <c r="N2452" s="47">
        <f t="shared" si="286"/>
        <v>92.03</v>
      </c>
      <c r="O2452" s="48">
        <f t="shared" ca="1" si="287"/>
        <v>33325700</v>
      </c>
    </row>
    <row r="2453" spans="1:15" x14ac:dyDescent="0.25">
      <c r="A2453">
        <v>2438</v>
      </c>
      <c r="B2453" s="85">
        <v>38258</v>
      </c>
      <c r="C2453" s="47">
        <v>110.91</v>
      </c>
      <c r="D2453" s="47">
        <v>111.51</v>
      </c>
      <c r="E2453" s="47">
        <v>110.41</v>
      </c>
      <c r="F2453" s="47">
        <v>111.28</v>
      </c>
      <c r="G2453" s="48">
        <v>41662900</v>
      </c>
      <c r="H2453" s="47">
        <v>91.57</v>
      </c>
      <c r="I2453" s="51">
        <f t="shared" si="281"/>
        <v>0.82287922358015808</v>
      </c>
      <c r="J2453" s="51">
        <f t="shared" ca="1" si="282"/>
        <v>1</v>
      </c>
      <c r="K2453" s="47">
        <f t="shared" si="283"/>
        <v>91.27</v>
      </c>
      <c r="L2453" s="47">
        <f t="shared" si="284"/>
        <v>91.76</v>
      </c>
      <c r="M2453" s="47">
        <f t="shared" si="285"/>
        <v>90.85</v>
      </c>
      <c r="N2453" s="47">
        <f t="shared" si="286"/>
        <v>91.57</v>
      </c>
      <c r="O2453" s="48">
        <f t="shared" ca="1" si="287"/>
        <v>41662900</v>
      </c>
    </row>
    <row r="2454" spans="1:15" x14ac:dyDescent="0.25">
      <c r="A2454">
        <v>2439</v>
      </c>
      <c r="B2454" s="85">
        <v>38257</v>
      </c>
      <c r="C2454" s="47">
        <v>111.1</v>
      </c>
      <c r="D2454" s="47">
        <v>111.2</v>
      </c>
      <c r="E2454" s="47">
        <v>110.58</v>
      </c>
      <c r="F2454" s="47">
        <v>110.75</v>
      </c>
      <c r="G2454" s="48">
        <v>39355100</v>
      </c>
      <c r="H2454" s="47">
        <v>91.13</v>
      </c>
      <c r="I2454" s="51">
        <f t="shared" si="281"/>
        <v>0.82284424379232501</v>
      </c>
      <c r="J2454" s="51">
        <f t="shared" ca="1" si="282"/>
        <v>1</v>
      </c>
      <c r="K2454" s="47">
        <f t="shared" si="283"/>
        <v>91.42</v>
      </c>
      <c r="L2454" s="47">
        <f t="shared" si="284"/>
        <v>91.5</v>
      </c>
      <c r="M2454" s="47">
        <f t="shared" si="285"/>
        <v>90.99</v>
      </c>
      <c r="N2454" s="47">
        <f t="shared" si="286"/>
        <v>91.13</v>
      </c>
      <c r="O2454" s="48">
        <f t="shared" ca="1" si="287"/>
        <v>39355100</v>
      </c>
    </row>
    <row r="2455" spans="1:15" x14ac:dyDescent="0.25">
      <c r="A2455">
        <v>2440</v>
      </c>
      <c r="B2455" s="85">
        <v>38254</v>
      </c>
      <c r="C2455" s="47">
        <v>111.17</v>
      </c>
      <c r="D2455" s="47">
        <v>111.73</v>
      </c>
      <c r="E2455" s="47">
        <v>111.13</v>
      </c>
      <c r="F2455" s="47">
        <v>111.46</v>
      </c>
      <c r="G2455" s="48">
        <v>34981100</v>
      </c>
      <c r="H2455" s="47">
        <v>91.72</v>
      </c>
      <c r="I2455" s="51">
        <f t="shared" si="281"/>
        <v>0.82289610622644893</v>
      </c>
      <c r="J2455" s="51">
        <f t="shared" ca="1" si="282"/>
        <v>1</v>
      </c>
      <c r="K2455" s="47">
        <f t="shared" si="283"/>
        <v>91.48</v>
      </c>
      <c r="L2455" s="47">
        <f t="shared" si="284"/>
        <v>91.94</v>
      </c>
      <c r="M2455" s="47">
        <f t="shared" si="285"/>
        <v>91.45</v>
      </c>
      <c r="N2455" s="47">
        <f t="shared" si="286"/>
        <v>91.72</v>
      </c>
      <c r="O2455" s="48">
        <f t="shared" ca="1" si="287"/>
        <v>34981100</v>
      </c>
    </row>
    <row r="2456" spans="1:15" x14ac:dyDescent="0.25">
      <c r="A2456">
        <v>2441</v>
      </c>
      <c r="B2456" s="85">
        <v>38253</v>
      </c>
      <c r="C2456" s="47">
        <v>111.6</v>
      </c>
      <c r="D2456" s="47">
        <v>111.7</v>
      </c>
      <c r="E2456" s="47">
        <v>110.95</v>
      </c>
      <c r="F2456" s="47">
        <v>110.95</v>
      </c>
      <c r="G2456" s="48">
        <v>44068700</v>
      </c>
      <c r="H2456" s="47">
        <v>91.3</v>
      </c>
      <c r="I2456" s="51">
        <f t="shared" si="281"/>
        <v>0.82289319513294268</v>
      </c>
      <c r="J2456" s="51">
        <f t="shared" ca="1" si="282"/>
        <v>1</v>
      </c>
      <c r="K2456" s="47">
        <f t="shared" si="283"/>
        <v>91.83</v>
      </c>
      <c r="L2456" s="47">
        <f t="shared" si="284"/>
        <v>91.92</v>
      </c>
      <c r="M2456" s="47">
        <f t="shared" si="285"/>
        <v>91.3</v>
      </c>
      <c r="N2456" s="47">
        <f t="shared" si="286"/>
        <v>91.3</v>
      </c>
      <c r="O2456" s="48">
        <f t="shared" ca="1" si="287"/>
        <v>44068700</v>
      </c>
    </row>
    <row r="2457" spans="1:15" x14ac:dyDescent="0.25">
      <c r="A2457">
        <v>2442</v>
      </c>
      <c r="B2457" s="85">
        <v>38252</v>
      </c>
      <c r="C2457" s="47">
        <v>112.5</v>
      </c>
      <c r="D2457" s="47">
        <v>112.52</v>
      </c>
      <c r="E2457" s="47">
        <v>111.47</v>
      </c>
      <c r="F2457" s="47">
        <v>111.55</v>
      </c>
      <c r="G2457" s="48">
        <v>49042100</v>
      </c>
      <c r="H2457" s="47">
        <v>91.79</v>
      </c>
      <c r="I2457" s="51">
        <f t="shared" si="281"/>
        <v>0.82285970416853438</v>
      </c>
      <c r="J2457" s="51">
        <f t="shared" ca="1" si="282"/>
        <v>1</v>
      </c>
      <c r="K2457" s="47">
        <f t="shared" si="283"/>
        <v>92.57</v>
      </c>
      <c r="L2457" s="47">
        <f t="shared" si="284"/>
        <v>92.59</v>
      </c>
      <c r="M2457" s="47">
        <f t="shared" si="285"/>
        <v>91.72</v>
      </c>
      <c r="N2457" s="47">
        <f t="shared" si="286"/>
        <v>91.79</v>
      </c>
      <c r="O2457" s="48">
        <f t="shared" ca="1" si="287"/>
        <v>49042100</v>
      </c>
    </row>
    <row r="2458" spans="1:15" x14ac:dyDescent="0.25">
      <c r="A2458">
        <v>2443</v>
      </c>
      <c r="B2458" s="85">
        <v>38251</v>
      </c>
      <c r="C2458" s="47">
        <v>112.75</v>
      </c>
      <c r="D2458" s="47">
        <v>113.47</v>
      </c>
      <c r="E2458" s="47">
        <v>112.54</v>
      </c>
      <c r="F2458" s="47">
        <v>112.96</v>
      </c>
      <c r="G2458" s="48">
        <v>40920800</v>
      </c>
      <c r="H2458" s="47">
        <v>92.95</v>
      </c>
      <c r="I2458" s="51">
        <f t="shared" si="281"/>
        <v>0.8228576487252125</v>
      </c>
      <c r="J2458" s="51">
        <f t="shared" ca="1" si="282"/>
        <v>1</v>
      </c>
      <c r="K2458" s="47">
        <f t="shared" si="283"/>
        <v>92.78</v>
      </c>
      <c r="L2458" s="47">
        <f t="shared" si="284"/>
        <v>93.37</v>
      </c>
      <c r="M2458" s="47">
        <f t="shared" si="285"/>
        <v>92.6</v>
      </c>
      <c r="N2458" s="47">
        <f t="shared" si="286"/>
        <v>92.95</v>
      </c>
      <c r="O2458" s="48">
        <f t="shared" ca="1" si="287"/>
        <v>40920800</v>
      </c>
    </row>
    <row r="2459" spans="1:15" x14ac:dyDescent="0.25">
      <c r="A2459">
        <v>2444</v>
      </c>
      <c r="B2459" s="85">
        <v>38250</v>
      </c>
      <c r="C2459" s="47">
        <v>112.67</v>
      </c>
      <c r="D2459" s="47">
        <v>112.99</v>
      </c>
      <c r="E2459" s="47">
        <v>112.28</v>
      </c>
      <c r="F2459" s="47">
        <v>112.47</v>
      </c>
      <c r="G2459" s="48">
        <v>37149400</v>
      </c>
      <c r="H2459" s="47">
        <v>92.55</v>
      </c>
      <c r="I2459" s="51">
        <f t="shared" si="281"/>
        <v>0.82288610296078957</v>
      </c>
      <c r="J2459" s="51">
        <f t="shared" ca="1" si="282"/>
        <v>1</v>
      </c>
      <c r="K2459" s="47">
        <f t="shared" si="283"/>
        <v>92.71</v>
      </c>
      <c r="L2459" s="47">
        <f t="shared" si="284"/>
        <v>92.98</v>
      </c>
      <c r="M2459" s="47">
        <f t="shared" si="285"/>
        <v>92.39</v>
      </c>
      <c r="N2459" s="47">
        <f t="shared" si="286"/>
        <v>92.55</v>
      </c>
      <c r="O2459" s="48">
        <f t="shared" ca="1" si="287"/>
        <v>37149400</v>
      </c>
    </row>
    <row r="2460" spans="1:15" x14ac:dyDescent="0.25">
      <c r="A2460">
        <v>2445</v>
      </c>
      <c r="B2460" s="85">
        <v>38247</v>
      </c>
      <c r="C2460" s="47">
        <v>112.95</v>
      </c>
      <c r="D2460" s="47">
        <v>113.36</v>
      </c>
      <c r="E2460" s="47">
        <v>112.69</v>
      </c>
      <c r="F2460" s="47">
        <v>113.15</v>
      </c>
      <c r="G2460" s="48">
        <v>33683000</v>
      </c>
      <c r="H2460" s="47">
        <v>93.11</v>
      </c>
      <c r="I2460" s="51">
        <f t="shared" si="281"/>
        <v>0.82288996906760936</v>
      </c>
      <c r="J2460" s="51">
        <f t="shared" ca="1" si="282"/>
        <v>1</v>
      </c>
      <c r="K2460" s="47">
        <f t="shared" si="283"/>
        <v>92.95</v>
      </c>
      <c r="L2460" s="47">
        <f t="shared" si="284"/>
        <v>93.28</v>
      </c>
      <c r="M2460" s="47">
        <f t="shared" si="285"/>
        <v>92.73</v>
      </c>
      <c r="N2460" s="47">
        <f t="shared" si="286"/>
        <v>93.11</v>
      </c>
      <c r="O2460" s="48">
        <f t="shared" ca="1" si="287"/>
        <v>33683000</v>
      </c>
    </row>
    <row r="2461" spans="1:15" x14ac:dyDescent="0.25">
      <c r="A2461">
        <v>2446</v>
      </c>
      <c r="B2461" s="85">
        <v>38246</v>
      </c>
      <c r="C2461" s="47">
        <v>112.85</v>
      </c>
      <c r="D2461" s="47">
        <v>113.37</v>
      </c>
      <c r="E2461" s="47">
        <v>112.8</v>
      </c>
      <c r="F2461" s="47">
        <v>113.14</v>
      </c>
      <c r="G2461" s="48">
        <v>23911700</v>
      </c>
      <c r="H2461" s="47">
        <v>92.71</v>
      </c>
      <c r="I2461" s="51">
        <f t="shared" si="281"/>
        <v>0.81942725826409757</v>
      </c>
      <c r="J2461" s="51">
        <f t="shared" ca="1" si="282"/>
        <v>1</v>
      </c>
      <c r="K2461" s="47">
        <f t="shared" si="283"/>
        <v>92.47</v>
      </c>
      <c r="L2461" s="47">
        <f t="shared" si="284"/>
        <v>92.9</v>
      </c>
      <c r="M2461" s="47">
        <f t="shared" si="285"/>
        <v>92.43</v>
      </c>
      <c r="N2461" s="47">
        <f t="shared" si="286"/>
        <v>92.71</v>
      </c>
      <c r="O2461" s="48">
        <f t="shared" ca="1" si="287"/>
        <v>23911700</v>
      </c>
    </row>
    <row r="2462" spans="1:15" x14ac:dyDescent="0.25">
      <c r="A2462">
        <v>2447</v>
      </c>
      <c r="B2462" s="85">
        <v>38245</v>
      </c>
      <c r="C2462" s="47">
        <v>113.3</v>
      </c>
      <c r="D2462" s="47">
        <v>113.36</v>
      </c>
      <c r="E2462" s="47">
        <v>112.68</v>
      </c>
      <c r="F2462" s="47">
        <v>112.8</v>
      </c>
      <c r="G2462" s="48">
        <v>38295000</v>
      </c>
      <c r="H2462" s="47">
        <v>92.43</v>
      </c>
      <c r="I2462" s="51">
        <f t="shared" si="281"/>
        <v>0.81941489361702136</v>
      </c>
      <c r="J2462" s="51">
        <f t="shared" ca="1" si="282"/>
        <v>1</v>
      </c>
      <c r="K2462" s="47">
        <f t="shared" si="283"/>
        <v>92.84</v>
      </c>
      <c r="L2462" s="47">
        <f t="shared" si="284"/>
        <v>92.89</v>
      </c>
      <c r="M2462" s="47">
        <f t="shared" si="285"/>
        <v>92.33</v>
      </c>
      <c r="N2462" s="47">
        <f t="shared" si="286"/>
        <v>92.43</v>
      </c>
      <c r="O2462" s="48">
        <f t="shared" ca="1" si="287"/>
        <v>38295000</v>
      </c>
    </row>
    <row r="2463" spans="1:15" x14ac:dyDescent="0.25">
      <c r="A2463">
        <v>2448</v>
      </c>
      <c r="B2463" s="85">
        <v>38244</v>
      </c>
      <c r="C2463" s="47">
        <v>113.3</v>
      </c>
      <c r="D2463" s="47">
        <v>113.69</v>
      </c>
      <c r="E2463" s="47">
        <v>113.19</v>
      </c>
      <c r="F2463" s="47">
        <v>113.66</v>
      </c>
      <c r="G2463" s="48">
        <v>28048900</v>
      </c>
      <c r="H2463" s="47">
        <v>93.14</v>
      </c>
      <c r="I2463" s="51">
        <f t="shared" si="281"/>
        <v>0.81946155199718462</v>
      </c>
      <c r="J2463" s="51">
        <f t="shared" ca="1" si="282"/>
        <v>1</v>
      </c>
      <c r="K2463" s="47">
        <f t="shared" si="283"/>
        <v>92.84</v>
      </c>
      <c r="L2463" s="47">
        <f t="shared" si="284"/>
        <v>93.16</v>
      </c>
      <c r="M2463" s="47">
        <f t="shared" si="285"/>
        <v>92.75</v>
      </c>
      <c r="N2463" s="47">
        <f t="shared" si="286"/>
        <v>93.14</v>
      </c>
      <c r="O2463" s="48">
        <f t="shared" ca="1" si="287"/>
        <v>28048900</v>
      </c>
    </row>
    <row r="2464" spans="1:15" x14ac:dyDescent="0.25">
      <c r="A2464">
        <v>2449</v>
      </c>
      <c r="B2464" s="85">
        <v>38243</v>
      </c>
      <c r="C2464" s="47">
        <v>113.31</v>
      </c>
      <c r="D2464" s="47">
        <v>113.74</v>
      </c>
      <c r="E2464" s="47">
        <v>113.01</v>
      </c>
      <c r="F2464" s="47">
        <v>113.43</v>
      </c>
      <c r="G2464" s="48">
        <v>44398100</v>
      </c>
      <c r="H2464" s="47">
        <v>92.95</v>
      </c>
      <c r="I2464" s="51">
        <f t="shared" si="281"/>
        <v>0.81944811778189186</v>
      </c>
      <c r="J2464" s="51">
        <f t="shared" ca="1" si="282"/>
        <v>1</v>
      </c>
      <c r="K2464" s="47">
        <f t="shared" si="283"/>
        <v>92.85</v>
      </c>
      <c r="L2464" s="47">
        <f t="shared" si="284"/>
        <v>93.2</v>
      </c>
      <c r="M2464" s="47">
        <f t="shared" si="285"/>
        <v>92.61</v>
      </c>
      <c r="N2464" s="47">
        <f t="shared" si="286"/>
        <v>92.95</v>
      </c>
      <c r="O2464" s="48">
        <f t="shared" ca="1" si="287"/>
        <v>44398100</v>
      </c>
    </row>
    <row r="2465" spans="1:15" x14ac:dyDescent="0.25">
      <c r="A2465">
        <v>2450</v>
      </c>
      <c r="B2465" s="85">
        <v>38240</v>
      </c>
      <c r="C2465" s="47">
        <v>112.52</v>
      </c>
      <c r="D2465" s="47">
        <v>113.27</v>
      </c>
      <c r="E2465" s="47">
        <v>112.08</v>
      </c>
      <c r="F2465" s="47">
        <v>113.06</v>
      </c>
      <c r="G2465" s="48">
        <v>27900600</v>
      </c>
      <c r="H2465" s="47">
        <v>92.65</v>
      </c>
      <c r="I2465" s="51">
        <f t="shared" si="281"/>
        <v>0.81947638422076774</v>
      </c>
      <c r="J2465" s="51">
        <f t="shared" ca="1" si="282"/>
        <v>1</v>
      </c>
      <c r="K2465" s="47">
        <f t="shared" si="283"/>
        <v>92.21</v>
      </c>
      <c r="L2465" s="47">
        <f t="shared" si="284"/>
        <v>92.82</v>
      </c>
      <c r="M2465" s="47">
        <f t="shared" si="285"/>
        <v>91.85</v>
      </c>
      <c r="N2465" s="47">
        <f t="shared" si="286"/>
        <v>92.65</v>
      </c>
      <c r="O2465" s="48">
        <f t="shared" ca="1" si="287"/>
        <v>27900600</v>
      </c>
    </row>
    <row r="2466" spans="1:15" x14ac:dyDescent="0.25">
      <c r="A2466">
        <v>2451</v>
      </c>
      <c r="B2466" s="85">
        <v>38239</v>
      </c>
      <c r="C2466" s="47">
        <v>112.57</v>
      </c>
      <c r="D2466" s="47">
        <v>112.88</v>
      </c>
      <c r="E2466" s="47">
        <v>112.03</v>
      </c>
      <c r="F2466" s="47">
        <v>112.48</v>
      </c>
      <c r="G2466" s="48">
        <v>34314800</v>
      </c>
      <c r="H2466" s="47">
        <v>92.17</v>
      </c>
      <c r="I2466" s="51">
        <f t="shared" si="281"/>
        <v>0.81943456614509247</v>
      </c>
      <c r="J2466" s="51">
        <f t="shared" ca="1" si="282"/>
        <v>1</v>
      </c>
      <c r="K2466" s="47">
        <f t="shared" si="283"/>
        <v>92.24</v>
      </c>
      <c r="L2466" s="47">
        <f t="shared" si="284"/>
        <v>92.5</v>
      </c>
      <c r="M2466" s="47">
        <f t="shared" si="285"/>
        <v>91.8</v>
      </c>
      <c r="N2466" s="47">
        <f t="shared" si="286"/>
        <v>92.17</v>
      </c>
      <c r="O2466" s="48">
        <f t="shared" ca="1" si="287"/>
        <v>34314800</v>
      </c>
    </row>
    <row r="2467" spans="1:15" x14ac:dyDescent="0.25">
      <c r="A2467">
        <v>2452</v>
      </c>
      <c r="B2467" s="85">
        <v>38238</v>
      </c>
      <c r="C2467" s="47">
        <v>112.62</v>
      </c>
      <c r="D2467" s="47">
        <v>113.06</v>
      </c>
      <c r="E2467" s="47">
        <v>112.31</v>
      </c>
      <c r="F2467" s="47">
        <v>112.58</v>
      </c>
      <c r="G2467" s="48">
        <v>32963100</v>
      </c>
      <c r="H2467" s="47">
        <v>92.25</v>
      </c>
      <c r="I2467" s="51">
        <f t="shared" si="281"/>
        <v>0.81941730325102147</v>
      </c>
      <c r="J2467" s="51">
        <f t="shared" ca="1" si="282"/>
        <v>1</v>
      </c>
      <c r="K2467" s="47">
        <f t="shared" si="283"/>
        <v>92.28</v>
      </c>
      <c r="L2467" s="47">
        <f t="shared" si="284"/>
        <v>92.64</v>
      </c>
      <c r="M2467" s="47">
        <f t="shared" si="285"/>
        <v>92.03</v>
      </c>
      <c r="N2467" s="47">
        <f t="shared" si="286"/>
        <v>92.25</v>
      </c>
      <c r="O2467" s="48">
        <f t="shared" ca="1" si="287"/>
        <v>32963100</v>
      </c>
    </row>
    <row r="2468" spans="1:15" x14ac:dyDescent="0.25">
      <c r="A2468">
        <v>2453</v>
      </c>
      <c r="B2468" s="85">
        <v>38237</v>
      </c>
      <c r="C2468" s="47">
        <v>112.54</v>
      </c>
      <c r="D2468" s="47">
        <v>113.13</v>
      </c>
      <c r="E2468" s="47">
        <v>112.32</v>
      </c>
      <c r="F2468" s="47">
        <v>112.86</v>
      </c>
      <c r="G2468" s="48">
        <v>37338800</v>
      </c>
      <c r="H2468" s="47">
        <v>92.48</v>
      </c>
      <c r="I2468" s="51">
        <f t="shared" si="281"/>
        <v>0.81942229310650372</v>
      </c>
      <c r="J2468" s="51">
        <f t="shared" ca="1" si="282"/>
        <v>1</v>
      </c>
      <c r="K2468" s="47">
        <f t="shared" si="283"/>
        <v>92.22</v>
      </c>
      <c r="L2468" s="47">
        <f t="shared" si="284"/>
        <v>92.7</v>
      </c>
      <c r="M2468" s="47">
        <f t="shared" si="285"/>
        <v>92.04</v>
      </c>
      <c r="N2468" s="47">
        <f t="shared" si="286"/>
        <v>92.48</v>
      </c>
      <c r="O2468" s="48">
        <f t="shared" ca="1" si="287"/>
        <v>37338800</v>
      </c>
    </row>
    <row r="2469" spans="1:15" x14ac:dyDescent="0.25">
      <c r="A2469">
        <v>2454</v>
      </c>
      <c r="B2469" s="85">
        <v>38233</v>
      </c>
      <c r="C2469" s="47">
        <v>112.33</v>
      </c>
      <c r="D2469" s="47">
        <v>112.82</v>
      </c>
      <c r="E2469" s="47">
        <v>112.01</v>
      </c>
      <c r="F2469" s="47">
        <v>112.12</v>
      </c>
      <c r="G2469" s="48">
        <v>30480500</v>
      </c>
      <c r="H2469" s="47">
        <v>91.88</v>
      </c>
      <c r="I2469" s="51">
        <f t="shared" si="281"/>
        <v>0.81947912950410262</v>
      </c>
      <c r="J2469" s="51">
        <f t="shared" ca="1" si="282"/>
        <v>1</v>
      </c>
      <c r="K2469" s="47">
        <f t="shared" si="283"/>
        <v>92.05</v>
      </c>
      <c r="L2469" s="47">
        <f t="shared" si="284"/>
        <v>92.45</v>
      </c>
      <c r="M2469" s="47">
        <f t="shared" si="285"/>
        <v>91.79</v>
      </c>
      <c r="N2469" s="47">
        <f t="shared" si="286"/>
        <v>91.88</v>
      </c>
      <c r="O2469" s="48">
        <f t="shared" ca="1" si="287"/>
        <v>30480500</v>
      </c>
    </row>
    <row r="2470" spans="1:15" x14ac:dyDescent="0.25">
      <c r="A2470">
        <v>2455</v>
      </c>
      <c r="B2470" s="85">
        <v>38232</v>
      </c>
      <c r="C2470" s="47">
        <v>111.24</v>
      </c>
      <c r="D2470" s="47">
        <v>112.7</v>
      </c>
      <c r="E2470" s="47">
        <v>111.24</v>
      </c>
      <c r="F2470" s="47">
        <v>112.58</v>
      </c>
      <c r="G2470" s="48">
        <v>42736600</v>
      </c>
      <c r="H2470" s="47">
        <v>92.25</v>
      </c>
      <c r="I2470" s="51">
        <f t="shared" si="281"/>
        <v>0.81941730325102147</v>
      </c>
      <c r="J2470" s="51">
        <f t="shared" ca="1" si="282"/>
        <v>1</v>
      </c>
      <c r="K2470" s="47">
        <f t="shared" si="283"/>
        <v>91.15</v>
      </c>
      <c r="L2470" s="47">
        <f t="shared" si="284"/>
        <v>92.35</v>
      </c>
      <c r="M2470" s="47">
        <f t="shared" si="285"/>
        <v>91.15</v>
      </c>
      <c r="N2470" s="47">
        <f t="shared" si="286"/>
        <v>92.25</v>
      </c>
      <c r="O2470" s="48">
        <f t="shared" ca="1" si="287"/>
        <v>42736600</v>
      </c>
    </row>
    <row r="2471" spans="1:15" x14ac:dyDescent="0.25">
      <c r="A2471">
        <v>2456</v>
      </c>
      <c r="B2471" s="85">
        <v>38231</v>
      </c>
      <c r="C2471" s="47">
        <v>110.95</v>
      </c>
      <c r="D2471" s="47">
        <v>111.64</v>
      </c>
      <c r="E2471" s="47">
        <v>110.48</v>
      </c>
      <c r="F2471" s="47">
        <v>111.32</v>
      </c>
      <c r="G2471" s="48">
        <v>52778300</v>
      </c>
      <c r="H2471" s="47">
        <v>91.22</v>
      </c>
      <c r="I2471" s="51">
        <f t="shared" si="281"/>
        <v>0.81943945382680561</v>
      </c>
      <c r="J2471" s="51">
        <f t="shared" ca="1" si="282"/>
        <v>1</v>
      </c>
      <c r="K2471" s="47">
        <f t="shared" si="283"/>
        <v>90.92</v>
      </c>
      <c r="L2471" s="47">
        <f t="shared" si="284"/>
        <v>91.48</v>
      </c>
      <c r="M2471" s="47">
        <f t="shared" si="285"/>
        <v>90.53</v>
      </c>
      <c r="N2471" s="47">
        <f t="shared" si="286"/>
        <v>91.22</v>
      </c>
      <c r="O2471" s="48">
        <f t="shared" ca="1" si="287"/>
        <v>52778300</v>
      </c>
    </row>
    <row r="2472" spans="1:15" x14ac:dyDescent="0.25">
      <c r="A2472">
        <v>2457</v>
      </c>
      <c r="B2472" s="85">
        <v>38230</v>
      </c>
      <c r="C2472" s="47">
        <v>110.66</v>
      </c>
      <c r="D2472" s="47">
        <v>111.16</v>
      </c>
      <c r="E2472" s="47">
        <v>110.1</v>
      </c>
      <c r="F2472" s="47">
        <v>111.11</v>
      </c>
      <c r="G2472" s="48">
        <v>44125300</v>
      </c>
      <c r="H2472" s="47">
        <v>91.05</v>
      </c>
      <c r="I2472" s="51">
        <f t="shared" si="281"/>
        <v>0.8194581945819458</v>
      </c>
      <c r="J2472" s="51">
        <f t="shared" ca="1" si="282"/>
        <v>1</v>
      </c>
      <c r="K2472" s="47">
        <f t="shared" si="283"/>
        <v>90.68</v>
      </c>
      <c r="L2472" s="47">
        <f t="shared" si="284"/>
        <v>91.09</v>
      </c>
      <c r="M2472" s="47">
        <f t="shared" si="285"/>
        <v>90.22</v>
      </c>
      <c r="N2472" s="47">
        <f t="shared" si="286"/>
        <v>91.05</v>
      </c>
      <c r="O2472" s="48">
        <f t="shared" ca="1" si="287"/>
        <v>44125300</v>
      </c>
    </row>
    <row r="2473" spans="1:15" x14ac:dyDescent="0.25">
      <c r="A2473">
        <v>2458</v>
      </c>
      <c r="B2473" s="85">
        <v>38229</v>
      </c>
      <c r="C2473" s="47">
        <v>111.22</v>
      </c>
      <c r="D2473" s="47">
        <v>111.34</v>
      </c>
      <c r="E2473" s="47">
        <v>110.45</v>
      </c>
      <c r="F2473" s="47">
        <v>110.53</v>
      </c>
      <c r="G2473" s="48">
        <v>26726500</v>
      </c>
      <c r="H2473" s="47">
        <v>90.57</v>
      </c>
      <c r="I2473" s="51">
        <f t="shared" si="281"/>
        <v>0.81941554329141397</v>
      </c>
      <c r="J2473" s="51">
        <f t="shared" ca="1" si="282"/>
        <v>1</v>
      </c>
      <c r="K2473" s="47">
        <f t="shared" si="283"/>
        <v>91.14</v>
      </c>
      <c r="L2473" s="47">
        <f t="shared" si="284"/>
        <v>91.23</v>
      </c>
      <c r="M2473" s="47">
        <f t="shared" si="285"/>
        <v>90.5</v>
      </c>
      <c r="N2473" s="47">
        <f t="shared" si="286"/>
        <v>90.57</v>
      </c>
      <c r="O2473" s="48">
        <f t="shared" ca="1" si="287"/>
        <v>26726500</v>
      </c>
    </row>
    <row r="2474" spans="1:15" x14ac:dyDescent="0.25">
      <c r="A2474">
        <v>2459</v>
      </c>
      <c r="B2474" s="85">
        <v>38226</v>
      </c>
      <c r="C2474" s="47">
        <v>111.2</v>
      </c>
      <c r="D2474" s="47">
        <v>111.63</v>
      </c>
      <c r="E2474" s="47">
        <v>111.05</v>
      </c>
      <c r="F2474" s="47">
        <v>111.45</v>
      </c>
      <c r="G2474" s="48">
        <v>24902900</v>
      </c>
      <c r="H2474" s="47">
        <v>91.33</v>
      </c>
      <c r="I2474" s="51">
        <f t="shared" si="281"/>
        <v>0.8194706146253925</v>
      </c>
      <c r="J2474" s="51">
        <f t="shared" ca="1" si="282"/>
        <v>1</v>
      </c>
      <c r="K2474" s="47">
        <f t="shared" si="283"/>
        <v>91.13</v>
      </c>
      <c r="L2474" s="47">
        <f t="shared" si="284"/>
        <v>91.48</v>
      </c>
      <c r="M2474" s="47">
        <f t="shared" si="285"/>
        <v>91</v>
      </c>
      <c r="N2474" s="47">
        <f t="shared" si="286"/>
        <v>91.33</v>
      </c>
      <c r="O2474" s="48">
        <f t="shared" ca="1" si="287"/>
        <v>24902900</v>
      </c>
    </row>
    <row r="2475" spans="1:15" x14ac:dyDescent="0.25">
      <c r="A2475">
        <v>2460</v>
      </c>
      <c r="B2475" s="85">
        <v>38225</v>
      </c>
      <c r="C2475" s="47">
        <v>110.96</v>
      </c>
      <c r="D2475" s="47">
        <v>111.31</v>
      </c>
      <c r="E2475" s="47">
        <v>110.85</v>
      </c>
      <c r="F2475" s="47">
        <v>111.1</v>
      </c>
      <c r="G2475" s="48">
        <v>26629500</v>
      </c>
      <c r="H2475" s="47">
        <v>91.04</v>
      </c>
      <c r="I2475" s="51">
        <f t="shared" si="281"/>
        <v>0.81944194419441951</v>
      </c>
      <c r="J2475" s="51">
        <f t="shared" ca="1" si="282"/>
        <v>1</v>
      </c>
      <c r="K2475" s="47">
        <f t="shared" si="283"/>
        <v>90.93</v>
      </c>
      <c r="L2475" s="47">
        <f t="shared" si="284"/>
        <v>91.21</v>
      </c>
      <c r="M2475" s="47">
        <f t="shared" si="285"/>
        <v>90.84</v>
      </c>
      <c r="N2475" s="47">
        <f t="shared" si="286"/>
        <v>91.04</v>
      </c>
      <c r="O2475" s="48">
        <f t="shared" ca="1" si="287"/>
        <v>26629500</v>
      </c>
    </row>
    <row r="2476" spans="1:15" x14ac:dyDescent="0.25">
      <c r="A2476">
        <v>2461</v>
      </c>
      <c r="B2476" s="85">
        <v>38224</v>
      </c>
      <c r="C2476" s="47">
        <v>110.33</v>
      </c>
      <c r="D2476" s="47">
        <v>111.27</v>
      </c>
      <c r="E2476" s="47">
        <v>109.9</v>
      </c>
      <c r="F2476" s="47">
        <v>111.1</v>
      </c>
      <c r="G2476" s="48">
        <v>38551400</v>
      </c>
      <c r="H2476" s="47">
        <v>91.04</v>
      </c>
      <c r="I2476" s="51">
        <f t="shared" si="281"/>
        <v>0.81944194419441951</v>
      </c>
      <c r="J2476" s="51">
        <f t="shared" ca="1" si="282"/>
        <v>1</v>
      </c>
      <c r="K2476" s="47">
        <f t="shared" si="283"/>
        <v>90.41</v>
      </c>
      <c r="L2476" s="47">
        <f t="shared" si="284"/>
        <v>91.18</v>
      </c>
      <c r="M2476" s="47">
        <f t="shared" si="285"/>
        <v>90.06</v>
      </c>
      <c r="N2476" s="47">
        <f t="shared" si="286"/>
        <v>91.04</v>
      </c>
      <c r="O2476" s="48">
        <f t="shared" ca="1" si="287"/>
        <v>38551400</v>
      </c>
    </row>
    <row r="2477" spans="1:15" x14ac:dyDescent="0.25">
      <c r="A2477">
        <v>2462</v>
      </c>
      <c r="B2477" s="85">
        <v>38223</v>
      </c>
      <c r="C2477" s="47">
        <v>110.64</v>
      </c>
      <c r="D2477" s="47">
        <v>110.73</v>
      </c>
      <c r="E2477" s="47">
        <v>109.85</v>
      </c>
      <c r="F2477" s="47">
        <v>110.35</v>
      </c>
      <c r="G2477" s="48">
        <v>30453100</v>
      </c>
      <c r="H2477" s="47">
        <v>90.43</v>
      </c>
      <c r="I2477" s="51">
        <f t="shared" si="281"/>
        <v>0.81948346171273234</v>
      </c>
      <c r="J2477" s="51">
        <f t="shared" ca="1" si="282"/>
        <v>1</v>
      </c>
      <c r="K2477" s="47">
        <f t="shared" si="283"/>
        <v>90.67</v>
      </c>
      <c r="L2477" s="47">
        <f t="shared" si="284"/>
        <v>90.74</v>
      </c>
      <c r="M2477" s="47">
        <f t="shared" si="285"/>
        <v>90.02</v>
      </c>
      <c r="N2477" s="47">
        <f t="shared" si="286"/>
        <v>90.43</v>
      </c>
      <c r="O2477" s="48">
        <f t="shared" ca="1" si="287"/>
        <v>30453100</v>
      </c>
    </row>
    <row r="2478" spans="1:15" x14ac:dyDescent="0.25">
      <c r="A2478">
        <v>2463</v>
      </c>
      <c r="B2478" s="85">
        <v>38222</v>
      </c>
      <c r="C2478" s="47">
        <v>110.55</v>
      </c>
      <c r="D2478" s="47">
        <v>110.77</v>
      </c>
      <c r="E2478" s="47">
        <v>110.05</v>
      </c>
      <c r="F2478" s="47">
        <v>110.2</v>
      </c>
      <c r="G2478" s="48">
        <v>33745100</v>
      </c>
      <c r="H2478" s="47">
        <v>90.3</v>
      </c>
      <c r="I2478" s="51">
        <f t="shared" si="281"/>
        <v>0.81941923774954628</v>
      </c>
      <c r="J2478" s="51">
        <f t="shared" ca="1" si="282"/>
        <v>1</v>
      </c>
      <c r="K2478" s="47">
        <f t="shared" si="283"/>
        <v>90.59</v>
      </c>
      <c r="L2478" s="47">
        <f t="shared" si="284"/>
        <v>90.77</v>
      </c>
      <c r="M2478" s="47">
        <f t="shared" si="285"/>
        <v>90.18</v>
      </c>
      <c r="N2478" s="47">
        <f t="shared" si="286"/>
        <v>90.3</v>
      </c>
      <c r="O2478" s="48">
        <f t="shared" ca="1" si="287"/>
        <v>33745100</v>
      </c>
    </row>
    <row r="2479" spans="1:15" x14ac:dyDescent="0.25">
      <c r="A2479">
        <v>2464</v>
      </c>
      <c r="B2479" s="85">
        <v>38219</v>
      </c>
      <c r="C2479" s="47">
        <v>109.61</v>
      </c>
      <c r="D2479" s="47">
        <v>110.63</v>
      </c>
      <c r="E2479" s="47">
        <v>109.51</v>
      </c>
      <c r="F2479" s="47">
        <v>110.48</v>
      </c>
      <c r="G2479" s="48">
        <v>44870900</v>
      </c>
      <c r="H2479" s="47">
        <v>90.53</v>
      </c>
      <c r="I2479" s="51">
        <f t="shared" si="281"/>
        <v>0.81942433019551053</v>
      </c>
      <c r="J2479" s="51">
        <f t="shared" ca="1" si="282"/>
        <v>1</v>
      </c>
      <c r="K2479" s="47">
        <f t="shared" si="283"/>
        <v>89.82</v>
      </c>
      <c r="L2479" s="47">
        <f t="shared" si="284"/>
        <v>90.65</v>
      </c>
      <c r="M2479" s="47">
        <f t="shared" si="285"/>
        <v>89.74</v>
      </c>
      <c r="N2479" s="47">
        <f t="shared" si="286"/>
        <v>90.53</v>
      </c>
      <c r="O2479" s="48">
        <f t="shared" ca="1" si="287"/>
        <v>44870900</v>
      </c>
    </row>
    <row r="2480" spans="1:15" x14ac:dyDescent="0.25">
      <c r="A2480">
        <v>2465</v>
      </c>
      <c r="B2480" s="85">
        <v>38218</v>
      </c>
      <c r="C2480" s="47">
        <v>109.81</v>
      </c>
      <c r="D2480" s="47">
        <v>110.02</v>
      </c>
      <c r="E2480" s="47">
        <v>109.18</v>
      </c>
      <c r="F2480" s="47">
        <v>109.71</v>
      </c>
      <c r="G2480" s="48">
        <v>39881600</v>
      </c>
      <c r="H2480" s="47">
        <v>89.9</v>
      </c>
      <c r="I2480" s="51">
        <f t="shared" si="281"/>
        <v>0.81943305077021245</v>
      </c>
      <c r="J2480" s="51">
        <f t="shared" ca="1" si="282"/>
        <v>1</v>
      </c>
      <c r="K2480" s="47">
        <f t="shared" si="283"/>
        <v>89.98</v>
      </c>
      <c r="L2480" s="47">
        <f t="shared" si="284"/>
        <v>90.15</v>
      </c>
      <c r="M2480" s="47">
        <f t="shared" si="285"/>
        <v>89.47</v>
      </c>
      <c r="N2480" s="47">
        <f t="shared" si="286"/>
        <v>89.9</v>
      </c>
      <c r="O2480" s="48">
        <f t="shared" ca="1" si="287"/>
        <v>39881600</v>
      </c>
    </row>
    <row r="2481" spans="1:15" x14ac:dyDescent="0.25">
      <c r="A2481">
        <v>2466</v>
      </c>
      <c r="B2481" s="85">
        <v>38217</v>
      </c>
      <c r="C2481" s="47">
        <v>108.52</v>
      </c>
      <c r="D2481" s="47">
        <v>110.17</v>
      </c>
      <c r="E2481" s="47">
        <v>108.49</v>
      </c>
      <c r="F2481" s="47">
        <v>110.03</v>
      </c>
      <c r="G2481" s="48">
        <v>43165400</v>
      </c>
      <c r="H2481" s="47">
        <v>90.16</v>
      </c>
      <c r="I2481" s="51">
        <f t="shared" si="281"/>
        <v>0.81941288739434692</v>
      </c>
      <c r="J2481" s="51">
        <f t="shared" ca="1" si="282"/>
        <v>1</v>
      </c>
      <c r="K2481" s="47">
        <f t="shared" si="283"/>
        <v>88.92</v>
      </c>
      <c r="L2481" s="47">
        <f t="shared" si="284"/>
        <v>90.27</v>
      </c>
      <c r="M2481" s="47">
        <f t="shared" si="285"/>
        <v>88.9</v>
      </c>
      <c r="N2481" s="47">
        <f t="shared" si="286"/>
        <v>90.16</v>
      </c>
      <c r="O2481" s="48">
        <f t="shared" ca="1" si="287"/>
        <v>43165400</v>
      </c>
    </row>
    <row r="2482" spans="1:15" x14ac:dyDescent="0.25">
      <c r="A2482">
        <v>2467</v>
      </c>
      <c r="B2482" s="85">
        <v>38216</v>
      </c>
      <c r="C2482" s="47">
        <v>108.75</v>
      </c>
      <c r="D2482" s="47">
        <v>109.28</v>
      </c>
      <c r="E2482" s="47">
        <v>108.53</v>
      </c>
      <c r="F2482" s="47">
        <v>108.91</v>
      </c>
      <c r="G2482" s="48">
        <v>40701600</v>
      </c>
      <c r="H2482" s="47">
        <v>89.25</v>
      </c>
      <c r="I2482" s="51">
        <f t="shared" si="281"/>
        <v>0.81948397759618041</v>
      </c>
      <c r="J2482" s="51">
        <f t="shared" ca="1" si="282"/>
        <v>1</v>
      </c>
      <c r="K2482" s="47">
        <f t="shared" si="283"/>
        <v>89.12</v>
      </c>
      <c r="L2482" s="47">
        <f t="shared" si="284"/>
        <v>89.55</v>
      </c>
      <c r="M2482" s="47">
        <f t="shared" si="285"/>
        <v>88.94</v>
      </c>
      <c r="N2482" s="47">
        <f t="shared" si="286"/>
        <v>89.25</v>
      </c>
      <c r="O2482" s="48">
        <f t="shared" ca="1" si="287"/>
        <v>40701600</v>
      </c>
    </row>
    <row r="2483" spans="1:15" x14ac:dyDescent="0.25">
      <c r="A2483">
        <v>2468</v>
      </c>
      <c r="B2483" s="85">
        <v>38215</v>
      </c>
      <c r="C2483" s="47">
        <v>107.14</v>
      </c>
      <c r="D2483" s="47">
        <v>108.64</v>
      </c>
      <c r="E2483" s="47">
        <v>107.1</v>
      </c>
      <c r="F2483" s="47">
        <v>108.3</v>
      </c>
      <c r="G2483" s="48">
        <v>45731900</v>
      </c>
      <c r="H2483" s="47">
        <v>88.75</v>
      </c>
      <c r="I2483" s="51">
        <f t="shared" si="281"/>
        <v>0.81948291782086802</v>
      </c>
      <c r="J2483" s="51">
        <f t="shared" ca="1" si="282"/>
        <v>1</v>
      </c>
      <c r="K2483" s="47">
        <f t="shared" si="283"/>
        <v>87.8</v>
      </c>
      <c r="L2483" s="47">
        <f t="shared" si="284"/>
        <v>89.03</v>
      </c>
      <c r="M2483" s="47">
        <f t="shared" si="285"/>
        <v>87.77</v>
      </c>
      <c r="N2483" s="47">
        <f t="shared" si="286"/>
        <v>88.75</v>
      </c>
      <c r="O2483" s="48">
        <f t="shared" ca="1" si="287"/>
        <v>45731900</v>
      </c>
    </row>
    <row r="2484" spans="1:15" x14ac:dyDescent="0.25">
      <c r="A2484">
        <v>2469</v>
      </c>
      <c r="B2484" s="85">
        <v>38212</v>
      </c>
      <c r="C2484" s="47">
        <v>107.1</v>
      </c>
      <c r="D2484" s="47">
        <v>107.35</v>
      </c>
      <c r="E2484" s="47">
        <v>106.59</v>
      </c>
      <c r="F2484" s="47">
        <v>107.19</v>
      </c>
      <c r="G2484" s="48">
        <v>41634700</v>
      </c>
      <c r="H2484" s="47">
        <v>87.84</v>
      </c>
      <c r="I2484" s="51">
        <f t="shared" si="281"/>
        <v>0.81947942905121751</v>
      </c>
      <c r="J2484" s="51">
        <f t="shared" ca="1" si="282"/>
        <v>1</v>
      </c>
      <c r="K2484" s="47">
        <f t="shared" si="283"/>
        <v>87.77</v>
      </c>
      <c r="L2484" s="47">
        <f t="shared" si="284"/>
        <v>87.97</v>
      </c>
      <c r="M2484" s="47">
        <f t="shared" si="285"/>
        <v>87.35</v>
      </c>
      <c r="N2484" s="47">
        <f t="shared" si="286"/>
        <v>87.84</v>
      </c>
      <c r="O2484" s="48">
        <f t="shared" ca="1" si="287"/>
        <v>41634700</v>
      </c>
    </row>
    <row r="2485" spans="1:15" x14ac:dyDescent="0.25">
      <c r="A2485">
        <v>2470</v>
      </c>
      <c r="B2485" s="85">
        <v>38211</v>
      </c>
      <c r="C2485" s="47">
        <v>107.68</v>
      </c>
      <c r="D2485" s="47">
        <v>107.95</v>
      </c>
      <c r="E2485" s="47">
        <v>106.63</v>
      </c>
      <c r="F2485" s="47">
        <v>106.98</v>
      </c>
      <c r="G2485" s="48">
        <v>50015900</v>
      </c>
      <c r="H2485" s="47">
        <v>87.67</v>
      </c>
      <c r="I2485" s="51">
        <f t="shared" si="281"/>
        <v>0.81949897177042441</v>
      </c>
      <c r="J2485" s="51">
        <f t="shared" ca="1" si="282"/>
        <v>1</v>
      </c>
      <c r="K2485" s="47">
        <f t="shared" si="283"/>
        <v>88.24</v>
      </c>
      <c r="L2485" s="47">
        <f t="shared" si="284"/>
        <v>88.46</v>
      </c>
      <c r="M2485" s="47">
        <f t="shared" si="285"/>
        <v>87.38</v>
      </c>
      <c r="N2485" s="47">
        <f t="shared" si="286"/>
        <v>87.67</v>
      </c>
      <c r="O2485" s="48">
        <f t="shared" ca="1" si="287"/>
        <v>50015900</v>
      </c>
    </row>
    <row r="2486" spans="1:15" x14ac:dyDescent="0.25">
      <c r="A2486">
        <v>2471</v>
      </c>
      <c r="B2486" s="85">
        <v>38210</v>
      </c>
      <c r="C2486" s="47">
        <v>107.68</v>
      </c>
      <c r="D2486" s="47">
        <v>108.33</v>
      </c>
      <c r="E2486" s="47">
        <v>107.1</v>
      </c>
      <c r="F2486" s="47">
        <v>108.16</v>
      </c>
      <c r="G2486" s="48">
        <v>52933200</v>
      </c>
      <c r="H2486" s="47">
        <v>88.63</v>
      </c>
      <c r="I2486" s="51">
        <f t="shared" si="281"/>
        <v>0.8194341715976331</v>
      </c>
      <c r="J2486" s="51">
        <f t="shared" ca="1" si="282"/>
        <v>1</v>
      </c>
      <c r="K2486" s="47">
        <f t="shared" si="283"/>
        <v>88.24</v>
      </c>
      <c r="L2486" s="47">
        <f t="shared" si="284"/>
        <v>88.77</v>
      </c>
      <c r="M2486" s="47">
        <f t="shared" si="285"/>
        <v>87.76</v>
      </c>
      <c r="N2486" s="47">
        <f t="shared" si="286"/>
        <v>88.63</v>
      </c>
      <c r="O2486" s="48">
        <f t="shared" ca="1" si="287"/>
        <v>52933200</v>
      </c>
    </row>
    <row r="2487" spans="1:15" x14ac:dyDescent="0.25">
      <c r="A2487">
        <v>2472</v>
      </c>
      <c r="B2487" s="85">
        <v>38209</v>
      </c>
      <c r="C2487" s="47">
        <v>107.31</v>
      </c>
      <c r="D2487" s="47">
        <v>108.41</v>
      </c>
      <c r="E2487" s="47">
        <v>107.26</v>
      </c>
      <c r="F2487" s="47">
        <v>108.38</v>
      </c>
      <c r="G2487" s="48">
        <v>55870600</v>
      </c>
      <c r="H2487" s="47">
        <v>88.81</v>
      </c>
      <c r="I2487" s="51">
        <f t="shared" si="281"/>
        <v>0.81943162945192849</v>
      </c>
      <c r="J2487" s="51">
        <f t="shared" ca="1" si="282"/>
        <v>1</v>
      </c>
      <c r="K2487" s="47">
        <f t="shared" si="283"/>
        <v>87.93</v>
      </c>
      <c r="L2487" s="47">
        <f t="shared" si="284"/>
        <v>88.83</v>
      </c>
      <c r="M2487" s="47">
        <f t="shared" si="285"/>
        <v>87.89</v>
      </c>
      <c r="N2487" s="47">
        <f t="shared" si="286"/>
        <v>88.81</v>
      </c>
      <c r="O2487" s="48">
        <f t="shared" ca="1" si="287"/>
        <v>55870600</v>
      </c>
    </row>
    <row r="2488" spans="1:15" x14ac:dyDescent="0.25">
      <c r="A2488">
        <v>2473</v>
      </c>
      <c r="B2488" s="85">
        <v>38208</v>
      </c>
      <c r="C2488" s="47">
        <v>107.02</v>
      </c>
      <c r="D2488" s="47">
        <v>107.48</v>
      </c>
      <c r="E2488" s="47">
        <v>106.87</v>
      </c>
      <c r="F2488" s="47">
        <v>107</v>
      </c>
      <c r="G2488" s="48">
        <v>37476300</v>
      </c>
      <c r="H2488" s="47">
        <v>87.68</v>
      </c>
      <c r="I2488" s="51">
        <f t="shared" si="281"/>
        <v>0.81943925233644865</v>
      </c>
      <c r="J2488" s="51">
        <f t="shared" ca="1" si="282"/>
        <v>1</v>
      </c>
      <c r="K2488" s="47">
        <f t="shared" si="283"/>
        <v>87.7</v>
      </c>
      <c r="L2488" s="47">
        <f t="shared" si="284"/>
        <v>88.07</v>
      </c>
      <c r="M2488" s="47">
        <f t="shared" si="285"/>
        <v>87.57</v>
      </c>
      <c r="N2488" s="47">
        <f t="shared" si="286"/>
        <v>87.68</v>
      </c>
      <c r="O2488" s="48">
        <f t="shared" ca="1" si="287"/>
        <v>37476300</v>
      </c>
    </row>
    <row r="2489" spans="1:15" x14ac:dyDescent="0.25">
      <c r="A2489">
        <v>2474</v>
      </c>
      <c r="B2489" s="85">
        <v>38205</v>
      </c>
      <c r="C2489" s="47">
        <v>107.63</v>
      </c>
      <c r="D2489" s="47">
        <v>107.96</v>
      </c>
      <c r="E2489" s="47">
        <v>106.62</v>
      </c>
      <c r="F2489" s="47">
        <v>106.85</v>
      </c>
      <c r="G2489" s="48">
        <v>74729000</v>
      </c>
      <c r="H2489" s="47">
        <v>87.56</v>
      </c>
      <c r="I2489" s="51">
        <f t="shared" si="281"/>
        <v>0.81946654188114187</v>
      </c>
      <c r="J2489" s="51">
        <f t="shared" ca="1" si="282"/>
        <v>1</v>
      </c>
      <c r="K2489" s="47">
        <f t="shared" si="283"/>
        <v>88.2</v>
      </c>
      <c r="L2489" s="47">
        <f t="shared" si="284"/>
        <v>88.47</v>
      </c>
      <c r="M2489" s="47">
        <f t="shared" si="285"/>
        <v>87.37</v>
      </c>
      <c r="N2489" s="47">
        <f t="shared" si="286"/>
        <v>87.56</v>
      </c>
      <c r="O2489" s="48">
        <f t="shared" ca="1" si="287"/>
        <v>74729000</v>
      </c>
    </row>
    <row r="2490" spans="1:15" x14ac:dyDescent="0.25">
      <c r="A2490">
        <v>2475</v>
      </c>
      <c r="B2490" s="85">
        <v>38204</v>
      </c>
      <c r="C2490" s="47">
        <v>110.29</v>
      </c>
      <c r="D2490" s="47">
        <v>110.38</v>
      </c>
      <c r="E2490" s="47">
        <v>108.27</v>
      </c>
      <c r="F2490" s="47">
        <v>108.4</v>
      </c>
      <c r="G2490" s="48">
        <v>50772000</v>
      </c>
      <c r="H2490" s="47">
        <v>88.83</v>
      </c>
      <c r="I2490" s="51">
        <f t="shared" si="281"/>
        <v>0.81946494464944641</v>
      </c>
      <c r="J2490" s="51">
        <f t="shared" ca="1" si="282"/>
        <v>1</v>
      </c>
      <c r="K2490" s="47">
        <f t="shared" si="283"/>
        <v>90.38</v>
      </c>
      <c r="L2490" s="47">
        <f t="shared" si="284"/>
        <v>90.45</v>
      </c>
      <c r="M2490" s="47">
        <f t="shared" si="285"/>
        <v>88.72</v>
      </c>
      <c r="N2490" s="47">
        <f t="shared" si="286"/>
        <v>88.83</v>
      </c>
      <c r="O2490" s="48">
        <f t="shared" ca="1" si="287"/>
        <v>50772000</v>
      </c>
    </row>
    <row r="2491" spans="1:15" x14ac:dyDescent="0.25">
      <c r="A2491">
        <v>2476</v>
      </c>
      <c r="B2491" s="85">
        <v>38203</v>
      </c>
      <c r="C2491" s="47">
        <v>109.89</v>
      </c>
      <c r="D2491" s="47">
        <v>110.75</v>
      </c>
      <c r="E2491" s="47">
        <v>109.64</v>
      </c>
      <c r="F2491" s="47">
        <v>110.2</v>
      </c>
      <c r="G2491" s="48">
        <v>40763200</v>
      </c>
      <c r="H2491" s="47">
        <v>90.3</v>
      </c>
      <c r="I2491" s="51">
        <f t="shared" si="281"/>
        <v>0.81941923774954628</v>
      </c>
      <c r="J2491" s="51">
        <f t="shared" ca="1" si="282"/>
        <v>1</v>
      </c>
      <c r="K2491" s="47">
        <f t="shared" si="283"/>
        <v>90.05</v>
      </c>
      <c r="L2491" s="47">
        <f t="shared" si="284"/>
        <v>90.75</v>
      </c>
      <c r="M2491" s="47">
        <f t="shared" si="285"/>
        <v>89.84</v>
      </c>
      <c r="N2491" s="47">
        <f t="shared" si="286"/>
        <v>90.3</v>
      </c>
      <c r="O2491" s="48">
        <f t="shared" ca="1" si="287"/>
        <v>40763200</v>
      </c>
    </row>
    <row r="2492" spans="1:15" x14ac:dyDescent="0.25">
      <c r="A2492">
        <v>2477</v>
      </c>
      <c r="B2492" s="85">
        <v>38202</v>
      </c>
      <c r="C2492" s="47">
        <v>110.93</v>
      </c>
      <c r="D2492" s="47">
        <v>111.06</v>
      </c>
      <c r="E2492" s="47">
        <v>110.16</v>
      </c>
      <c r="F2492" s="47">
        <v>110.21</v>
      </c>
      <c r="G2492" s="48">
        <v>40948800</v>
      </c>
      <c r="H2492" s="47">
        <v>90.31</v>
      </c>
      <c r="I2492" s="51">
        <f t="shared" si="281"/>
        <v>0.81943562290173311</v>
      </c>
      <c r="J2492" s="51">
        <f t="shared" ca="1" si="282"/>
        <v>1</v>
      </c>
      <c r="K2492" s="47">
        <f t="shared" si="283"/>
        <v>90.9</v>
      </c>
      <c r="L2492" s="47">
        <f t="shared" si="284"/>
        <v>91.01</v>
      </c>
      <c r="M2492" s="47">
        <f t="shared" si="285"/>
        <v>90.27</v>
      </c>
      <c r="N2492" s="47">
        <f t="shared" si="286"/>
        <v>90.31</v>
      </c>
      <c r="O2492" s="48">
        <f t="shared" ca="1" si="287"/>
        <v>40948800</v>
      </c>
    </row>
    <row r="2493" spans="1:15" x14ac:dyDescent="0.25">
      <c r="A2493">
        <v>2478</v>
      </c>
      <c r="B2493" s="85">
        <v>38201</v>
      </c>
      <c r="C2493" s="47">
        <v>110.19</v>
      </c>
      <c r="D2493" s="47">
        <v>111.36</v>
      </c>
      <c r="E2493" s="47">
        <v>110.05</v>
      </c>
      <c r="F2493" s="47">
        <v>111.07</v>
      </c>
      <c r="G2493" s="48">
        <v>38263100</v>
      </c>
      <c r="H2493" s="47">
        <v>91.02</v>
      </c>
      <c r="I2493" s="51">
        <f t="shared" si="281"/>
        <v>0.81948320878725134</v>
      </c>
      <c r="J2493" s="51">
        <f t="shared" ca="1" si="282"/>
        <v>1</v>
      </c>
      <c r="K2493" s="47">
        <f t="shared" si="283"/>
        <v>90.3</v>
      </c>
      <c r="L2493" s="47">
        <f t="shared" si="284"/>
        <v>91.26</v>
      </c>
      <c r="M2493" s="47">
        <f t="shared" si="285"/>
        <v>90.18</v>
      </c>
      <c r="N2493" s="47">
        <f t="shared" si="286"/>
        <v>91.02</v>
      </c>
      <c r="O2493" s="48">
        <f t="shared" ca="1" si="287"/>
        <v>38263100</v>
      </c>
    </row>
    <row r="2494" spans="1:15" x14ac:dyDescent="0.25">
      <c r="A2494">
        <v>2479</v>
      </c>
      <c r="B2494" s="85">
        <v>38198</v>
      </c>
      <c r="C2494" s="47">
        <v>110.32</v>
      </c>
      <c r="D2494" s="47">
        <v>110.9</v>
      </c>
      <c r="E2494" s="47">
        <v>110.1</v>
      </c>
      <c r="F2494" s="47">
        <v>110.84</v>
      </c>
      <c r="G2494" s="48">
        <v>41581700</v>
      </c>
      <c r="H2494" s="47">
        <v>90.83</v>
      </c>
      <c r="I2494" s="51">
        <f t="shared" si="281"/>
        <v>0.81946950559364851</v>
      </c>
      <c r="J2494" s="51">
        <f t="shared" ca="1" si="282"/>
        <v>1</v>
      </c>
      <c r="K2494" s="47">
        <f t="shared" si="283"/>
        <v>90.4</v>
      </c>
      <c r="L2494" s="47">
        <f t="shared" si="284"/>
        <v>90.88</v>
      </c>
      <c r="M2494" s="47">
        <f t="shared" si="285"/>
        <v>90.22</v>
      </c>
      <c r="N2494" s="47">
        <f t="shared" si="286"/>
        <v>90.83</v>
      </c>
      <c r="O2494" s="48">
        <f t="shared" ca="1" si="287"/>
        <v>41581700</v>
      </c>
    </row>
    <row r="2495" spans="1:15" x14ac:dyDescent="0.25">
      <c r="A2495">
        <v>2480</v>
      </c>
      <c r="B2495" s="85">
        <v>38197</v>
      </c>
      <c r="C2495" s="47">
        <v>110.54</v>
      </c>
      <c r="D2495" s="47">
        <v>110.87</v>
      </c>
      <c r="E2495" s="47">
        <v>110</v>
      </c>
      <c r="F2495" s="47">
        <v>110.57</v>
      </c>
      <c r="G2495" s="48">
        <v>52200500</v>
      </c>
      <c r="H2495" s="47">
        <v>90.61</v>
      </c>
      <c r="I2495" s="51">
        <f t="shared" si="281"/>
        <v>0.81948087184588958</v>
      </c>
      <c r="J2495" s="51">
        <f t="shared" ca="1" si="282"/>
        <v>1</v>
      </c>
      <c r="K2495" s="47">
        <f t="shared" si="283"/>
        <v>90.59</v>
      </c>
      <c r="L2495" s="47">
        <f t="shared" si="284"/>
        <v>90.86</v>
      </c>
      <c r="M2495" s="47">
        <f t="shared" si="285"/>
        <v>90.14</v>
      </c>
      <c r="N2495" s="47">
        <f t="shared" si="286"/>
        <v>90.61</v>
      </c>
      <c r="O2495" s="48">
        <f t="shared" ca="1" si="287"/>
        <v>52200500</v>
      </c>
    </row>
    <row r="2496" spans="1:15" x14ac:dyDescent="0.25">
      <c r="A2496">
        <v>2481</v>
      </c>
      <c r="B2496" s="85">
        <v>38196</v>
      </c>
      <c r="C2496" s="47">
        <v>109.55</v>
      </c>
      <c r="D2496" s="47">
        <v>110.37</v>
      </c>
      <c r="E2496" s="47">
        <v>108.59</v>
      </c>
      <c r="F2496" s="47">
        <v>110.1</v>
      </c>
      <c r="G2496" s="48">
        <v>65862300</v>
      </c>
      <c r="H2496" s="47">
        <v>90.22</v>
      </c>
      <c r="I2496" s="51">
        <f t="shared" si="281"/>
        <v>0.81943687556766576</v>
      </c>
      <c r="J2496" s="51">
        <f t="shared" ca="1" si="282"/>
        <v>1</v>
      </c>
      <c r="K2496" s="47">
        <f t="shared" si="283"/>
        <v>89.77</v>
      </c>
      <c r="L2496" s="47">
        <f t="shared" si="284"/>
        <v>90.44</v>
      </c>
      <c r="M2496" s="47">
        <f t="shared" si="285"/>
        <v>88.98</v>
      </c>
      <c r="N2496" s="47">
        <f t="shared" si="286"/>
        <v>90.22</v>
      </c>
      <c r="O2496" s="48">
        <f t="shared" ca="1" si="287"/>
        <v>65862300</v>
      </c>
    </row>
    <row r="2497" spans="1:15" x14ac:dyDescent="0.25">
      <c r="A2497">
        <v>2482</v>
      </c>
      <c r="B2497" s="85">
        <v>38195</v>
      </c>
      <c r="C2497" s="47">
        <v>109.05</v>
      </c>
      <c r="D2497" s="47">
        <v>110.11</v>
      </c>
      <c r="E2497" s="47">
        <v>108.97</v>
      </c>
      <c r="F2497" s="47">
        <v>109.77</v>
      </c>
      <c r="G2497" s="48">
        <v>51295100</v>
      </c>
      <c r="H2497" s="47">
        <v>89.95</v>
      </c>
      <c r="I2497" s="51">
        <f t="shared" si="281"/>
        <v>0.8194406486289515</v>
      </c>
      <c r="J2497" s="51">
        <f t="shared" ca="1" si="282"/>
        <v>1</v>
      </c>
      <c r="K2497" s="47">
        <f t="shared" si="283"/>
        <v>89.36</v>
      </c>
      <c r="L2497" s="47">
        <f t="shared" si="284"/>
        <v>90.23</v>
      </c>
      <c r="M2497" s="47">
        <f t="shared" si="285"/>
        <v>89.29</v>
      </c>
      <c r="N2497" s="47">
        <f t="shared" si="286"/>
        <v>89.95</v>
      </c>
      <c r="O2497" s="48">
        <f t="shared" ca="1" si="287"/>
        <v>51295100</v>
      </c>
    </row>
    <row r="2498" spans="1:15" x14ac:dyDescent="0.25">
      <c r="A2498">
        <v>2483</v>
      </c>
      <c r="B2498" s="85">
        <v>38194</v>
      </c>
      <c r="C2498" s="47">
        <v>109.19</v>
      </c>
      <c r="D2498" s="47">
        <v>109.43</v>
      </c>
      <c r="E2498" s="47">
        <v>108.21</v>
      </c>
      <c r="F2498" s="47">
        <v>108.75</v>
      </c>
      <c r="G2498" s="48">
        <v>49679100</v>
      </c>
      <c r="H2498" s="47">
        <v>89.12</v>
      </c>
      <c r="I2498" s="51">
        <f t="shared" si="281"/>
        <v>0.81949425287356326</v>
      </c>
      <c r="J2498" s="51">
        <f t="shared" ca="1" si="282"/>
        <v>1</v>
      </c>
      <c r="K2498" s="47">
        <f t="shared" si="283"/>
        <v>89.48</v>
      </c>
      <c r="L2498" s="47">
        <f t="shared" si="284"/>
        <v>89.68</v>
      </c>
      <c r="M2498" s="47">
        <f t="shared" si="285"/>
        <v>88.68</v>
      </c>
      <c r="N2498" s="47">
        <f t="shared" si="286"/>
        <v>89.12</v>
      </c>
      <c r="O2498" s="48">
        <f t="shared" ca="1" si="287"/>
        <v>49679100</v>
      </c>
    </row>
    <row r="2499" spans="1:15" x14ac:dyDescent="0.25">
      <c r="A2499">
        <v>2484</v>
      </c>
      <c r="B2499" s="85">
        <v>38191</v>
      </c>
      <c r="C2499" s="47">
        <v>109.62</v>
      </c>
      <c r="D2499" s="47">
        <v>109.71</v>
      </c>
      <c r="E2499" s="47">
        <v>108.69</v>
      </c>
      <c r="F2499" s="47">
        <v>108.96</v>
      </c>
      <c r="G2499" s="48">
        <v>49610500</v>
      </c>
      <c r="H2499" s="47">
        <v>89.29</v>
      </c>
      <c r="I2499" s="51">
        <f t="shared" si="281"/>
        <v>0.81947503671071964</v>
      </c>
      <c r="J2499" s="51">
        <f t="shared" ca="1" si="282"/>
        <v>1</v>
      </c>
      <c r="K2499" s="47">
        <f t="shared" si="283"/>
        <v>89.83</v>
      </c>
      <c r="L2499" s="47">
        <f t="shared" si="284"/>
        <v>89.9</v>
      </c>
      <c r="M2499" s="47">
        <f t="shared" si="285"/>
        <v>89.07</v>
      </c>
      <c r="N2499" s="47">
        <f t="shared" si="286"/>
        <v>89.29</v>
      </c>
      <c r="O2499" s="48">
        <f t="shared" ca="1" si="287"/>
        <v>49610500</v>
      </c>
    </row>
    <row r="2500" spans="1:15" x14ac:dyDescent="0.25">
      <c r="A2500">
        <v>2485</v>
      </c>
      <c r="B2500" s="85">
        <v>38190</v>
      </c>
      <c r="C2500" s="47">
        <v>109.36</v>
      </c>
      <c r="D2500" s="47">
        <v>110.39</v>
      </c>
      <c r="E2500" s="47">
        <v>108.77</v>
      </c>
      <c r="F2500" s="47">
        <v>109.88</v>
      </c>
      <c r="G2500" s="48">
        <v>72477100</v>
      </c>
      <c r="H2500" s="47">
        <v>90.04</v>
      </c>
      <c r="I2500" s="51">
        <f t="shared" si="281"/>
        <v>0.81943938842373509</v>
      </c>
      <c r="J2500" s="51">
        <f t="shared" ca="1" si="282"/>
        <v>1</v>
      </c>
      <c r="K2500" s="47">
        <f t="shared" si="283"/>
        <v>89.61</v>
      </c>
      <c r="L2500" s="47">
        <f t="shared" si="284"/>
        <v>90.46</v>
      </c>
      <c r="M2500" s="47">
        <f t="shared" si="285"/>
        <v>89.13</v>
      </c>
      <c r="N2500" s="47">
        <f t="shared" si="286"/>
        <v>90.04</v>
      </c>
      <c r="O2500" s="48">
        <f t="shared" ca="1" si="287"/>
        <v>72477100</v>
      </c>
    </row>
    <row r="2501" spans="1:15" x14ac:dyDescent="0.25">
      <c r="A2501">
        <v>2486</v>
      </c>
      <c r="B2501" s="85">
        <v>38189</v>
      </c>
      <c r="C2501" s="47">
        <v>111.82</v>
      </c>
      <c r="D2501" s="47">
        <v>112.06</v>
      </c>
      <c r="E2501" s="47">
        <v>109.45</v>
      </c>
      <c r="F2501" s="47">
        <v>109.58</v>
      </c>
      <c r="G2501" s="48">
        <v>56241100</v>
      </c>
      <c r="H2501" s="47">
        <v>89.8</v>
      </c>
      <c r="I2501" s="51">
        <f t="shared" si="281"/>
        <v>0.81949260814017155</v>
      </c>
      <c r="J2501" s="51">
        <f t="shared" ca="1" si="282"/>
        <v>1</v>
      </c>
      <c r="K2501" s="47">
        <f t="shared" si="283"/>
        <v>91.64</v>
      </c>
      <c r="L2501" s="47">
        <f t="shared" si="284"/>
        <v>91.83</v>
      </c>
      <c r="M2501" s="47">
        <f t="shared" si="285"/>
        <v>89.69</v>
      </c>
      <c r="N2501" s="47">
        <f t="shared" si="286"/>
        <v>89.8</v>
      </c>
      <c r="O2501" s="48">
        <f t="shared" ca="1" si="287"/>
        <v>56241100</v>
      </c>
    </row>
    <row r="2502" spans="1:15" x14ac:dyDescent="0.25">
      <c r="A2502">
        <v>2487</v>
      </c>
      <c r="B2502" s="85">
        <v>38188</v>
      </c>
      <c r="C2502" s="47">
        <v>110.53</v>
      </c>
      <c r="D2502" s="47">
        <v>111.9</v>
      </c>
      <c r="E2502" s="47">
        <v>110.25</v>
      </c>
      <c r="F2502" s="47">
        <v>111.64</v>
      </c>
      <c r="G2502" s="48">
        <v>46679800</v>
      </c>
      <c r="H2502" s="47">
        <v>91.48</v>
      </c>
      <c r="I2502" s="51">
        <f t="shared" si="281"/>
        <v>0.81941956288068796</v>
      </c>
      <c r="J2502" s="51">
        <f t="shared" ca="1" si="282"/>
        <v>1</v>
      </c>
      <c r="K2502" s="47">
        <f t="shared" si="283"/>
        <v>90.57</v>
      </c>
      <c r="L2502" s="47">
        <f t="shared" si="284"/>
        <v>91.69</v>
      </c>
      <c r="M2502" s="47">
        <f t="shared" si="285"/>
        <v>90.34</v>
      </c>
      <c r="N2502" s="47">
        <f t="shared" si="286"/>
        <v>91.48</v>
      </c>
      <c r="O2502" s="48">
        <f t="shared" ca="1" si="287"/>
        <v>46679800</v>
      </c>
    </row>
    <row r="2503" spans="1:15" x14ac:dyDescent="0.25">
      <c r="A2503">
        <v>2488</v>
      </c>
      <c r="B2503" s="85">
        <v>38187</v>
      </c>
      <c r="C2503" s="47">
        <v>110.75</v>
      </c>
      <c r="D2503" s="47">
        <v>110.96</v>
      </c>
      <c r="E2503" s="47">
        <v>109.99</v>
      </c>
      <c r="F2503" s="47">
        <v>110.24</v>
      </c>
      <c r="G2503" s="48">
        <v>39592800</v>
      </c>
      <c r="H2503" s="47">
        <v>90.34</v>
      </c>
      <c r="I2503" s="51">
        <f t="shared" si="281"/>
        <v>0.81948476052249641</v>
      </c>
      <c r="J2503" s="51">
        <f t="shared" ca="1" si="282"/>
        <v>1</v>
      </c>
      <c r="K2503" s="47">
        <f t="shared" si="283"/>
        <v>90.76</v>
      </c>
      <c r="L2503" s="47">
        <f t="shared" si="284"/>
        <v>90.93</v>
      </c>
      <c r="M2503" s="47">
        <f t="shared" si="285"/>
        <v>90.14</v>
      </c>
      <c r="N2503" s="47">
        <f t="shared" si="286"/>
        <v>90.34</v>
      </c>
      <c r="O2503" s="48">
        <f t="shared" ca="1" si="287"/>
        <v>39592800</v>
      </c>
    </row>
    <row r="2504" spans="1:15" x14ac:dyDescent="0.25">
      <c r="A2504">
        <v>2489</v>
      </c>
      <c r="B2504" s="85">
        <v>38184</v>
      </c>
      <c r="C2504" s="47">
        <v>111.57</v>
      </c>
      <c r="D2504" s="47">
        <v>111.67</v>
      </c>
      <c r="E2504" s="47">
        <v>110.44</v>
      </c>
      <c r="F2504" s="47">
        <v>110.71</v>
      </c>
      <c r="G2504" s="48">
        <v>40871200</v>
      </c>
      <c r="H2504" s="47">
        <v>90.72</v>
      </c>
      <c r="I2504" s="51">
        <f t="shared" si="281"/>
        <v>0.81943817180019873</v>
      </c>
      <c r="J2504" s="51">
        <f t="shared" ca="1" si="282"/>
        <v>1</v>
      </c>
      <c r="K2504" s="47">
        <f t="shared" si="283"/>
        <v>91.42</v>
      </c>
      <c r="L2504" s="47">
        <f t="shared" si="284"/>
        <v>91.51</v>
      </c>
      <c r="M2504" s="47">
        <f t="shared" si="285"/>
        <v>90.5</v>
      </c>
      <c r="N2504" s="47">
        <f t="shared" si="286"/>
        <v>90.72</v>
      </c>
      <c r="O2504" s="48">
        <f t="shared" ca="1" si="287"/>
        <v>40871200</v>
      </c>
    </row>
    <row r="2505" spans="1:15" x14ac:dyDescent="0.25">
      <c r="A2505">
        <v>2490</v>
      </c>
      <c r="B2505" s="85">
        <v>38183</v>
      </c>
      <c r="C2505" s="47">
        <v>111.74</v>
      </c>
      <c r="D2505" s="47">
        <v>111.91</v>
      </c>
      <c r="E2505" s="47">
        <v>110.7</v>
      </c>
      <c r="F2505" s="47">
        <v>110.8</v>
      </c>
      <c r="G2505" s="48">
        <v>38403500</v>
      </c>
      <c r="H2505" s="47">
        <v>90.8</v>
      </c>
      <c r="I2505" s="51">
        <f t="shared" si="281"/>
        <v>0.81949458483754511</v>
      </c>
      <c r="J2505" s="51">
        <f t="shared" ca="1" si="282"/>
        <v>1</v>
      </c>
      <c r="K2505" s="47">
        <f t="shared" si="283"/>
        <v>91.57</v>
      </c>
      <c r="L2505" s="47">
        <f t="shared" si="284"/>
        <v>91.71</v>
      </c>
      <c r="M2505" s="47">
        <f t="shared" si="285"/>
        <v>90.72</v>
      </c>
      <c r="N2505" s="47">
        <f t="shared" si="286"/>
        <v>90.8</v>
      </c>
      <c r="O2505" s="48">
        <f t="shared" ca="1" si="287"/>
        <v>38403500</v>
      </c>
    </row>
    <row r="2506" spans="1:15" x14ac:dyDescent="0.25">
      <c r="A2506">
        <v>2491</v>
      </c>
      <c r="B2506" s="85">
        <v>38182</v>
      </c>
      <c r="C2506" s="47">
        <v>111.26</v>
      </c>
      <c r="D2506" s="47">
        <v>112.39</v>
      </c>
      <c r="E2506" s="47">
        <v>111.12</v>
      </c>
      <c r="F2506" s="47">
        <v>111.52</v>
      </c>
      <c r="G2506" s="48">
        <v>54089400</v>
      </c>
      <c r="H2506" s="47">
        <v>91.39</v>
      </c>
      <c r="I2506" s="51">
        <f t="shared" si="281"/>
        <v>0.81949426111908186</v>
      </c>
      <c r="J2506" s="51">
        <f t="shared" ca="1" si="282"/>
        <v>1</v>
      </c>
      <c r="K2506" s="47">
        <f t="shared" si="283"/>
        <v>91.18</v>
      </c>
      <c r="L2506" s="47">
        <f t="shared" si="284"/>
        <v>92.1</v>
      </c>
      <c r="M2506" s="47">
        <f t="shared" si="285"/>
        <v>91.06</v>
      </c>
      <c r="N2506" s="47">
        <f t="shared" si="286"/>
        <v>91.39</v>
      </c>
      <c r="O2506" s="48">
        <f t="shared" ca="1" si="287"/>
        <v>54089400</v>
      </c>
    </row>
    <row r="2507" spans="1:15" x14ac:dyDescent="0.25">
      <c r="A2507">
        <v>2492</v>
      </c>
      <c r="B2507" s="85">
        <v>38181</v>
      </c>
      <c r="C2507" s="47">
        <v>111.92</v>
      </c>
      <c r="D2507" s="47">
        <v>112.02</v>
      </c>
      <c r="E2507" s="47">
        <v>111.6</v>
      </c>
      <c r="F2507" s="47">
        <v>111.86</v>
      </c>
      <c r="G2507" s="48">
        <v>26752000</v>
      </c>
      <c r="H2507" s="47">
        <v>91.66</v>
      </c>
      <c r="I2507" s="51">
        <f t="shared" si="281"/>
        <v>0.81941712855354909</v>
      </c>
      <c r="J2507" s="51">
        <f t="shared" ca="1" si="282"/>
        <v>1</v>
      </c>
      <c r="K2507" s="47">
        <f t="shared" si="283"/>
        <v>91.71</v>
      </c>
      <c r="L2507" s="47">
        <f t="shared" si="284"/>
        <v>91.79</v>
      </c>
      <c r="M2507" s="47">
        <f t="shared" si="285"/>
        <v>91.45</v>
      </c>
      <c r="N2507" s="47">
        <f t="shared" si="286"/>
        <v>91.66</v>
      </c>
      <c r="O2507" s="48">
        <f t="shared" ca="1" si="287"/>
        <v>26752000</v>
      </c>
    </row>
    <row r="2508" spans="1:15" x14ac:dyDescent="0.25">
      <c r="A2508">
        <v>2493</v>
      </c>
      <c r="B2508" s="85">
        <v>38180</v>
      </c>
      <c r="C2508" s="47">
        <v>111.52</v>
      </c>
      <c r="D2508" s="47">
        <v>112.04</v>
      </c>
      <c r="E2508" s="47">
        <v>111</v>
      </c>
      <c r="F2508" s="47">
        <v>111.78</v>
      </c>
      <c r="G2508" s="48">
        <v>35691300</v>
      </c>
      <c r="H2508" s="47">
        <v>91.6</v>
      </c>
      <c r="I2508" s="51">
        <f t="shared" si="281"/>
        <v>0.81946680980497399</v>
      </c>
      <c r="J2508" s="51">
        <f t="shared" ca="1" si="282"/>
        <v>1</v>
      </c>
      <c r="K2508" s="47">
        <f t="shared" si="283"/>
        <v>91.39</v>
      </c>
      <c r="L2508" s="47">
        <f t="shared" si="284"/>
        <v>91.81</v>
      </c>
      <c r="M2508" s="47">
        <f t="shared" si="285"/>
        <v>90.96</v>
      </c>
      <c r="N2508" s="47">
        <f t="shared" si="286"/>
        <v>91.6</v>
      </c>
      <c r="O2508" s="48">
        <f t="shared" ca="1" si="287"/>
        <v>35691300</v>
      </c>
    </row>
    <row r="2509" spans="1:15" x14ac:dyDescent="0.25">
      <c r="A2509">
        <v>2494</v>
      </c>
      <c r="B2509" s="85">
        <v>38177</v>
      </c>
      <c r="C2509" s="47">
        <v>111.72</v>
      </c>
      <c r="D2509" s="47">
        <v>111.94</v>
      </c>
      <c r="E2509" s="47">
        <v>111.38</v>
      </c>
      <c r="F2509" s="47">
        <v>111.73</v>
      </c>
      <c r="G2509" s="48">
        <v>27412900</v>
      </c>
      <c r="H2509" s="47">
        <v>91.56</v>
      </c>
      <c r="I2509" s="51">
        <f t="shared" si="281"/>
        <v>0.81947552134610224</v>
      </c>
      <c r="J2509" s="51">
        <f t="shared" ca="1" si="282"/>
        <v>1</v>
      </c>
      <c r="K2509" s="47">
        <f t="shared" si="283"/>
        <v>91.55</v>
      </c>
      <c r="L2509" s="47">
        <f t="shared" si="284"/>
        <v>91.73</v>
      </c>
      <c r="M2509" s="47">
        <f t="shared" si="285"/>
        <v>91.27</v>
      </c>
      <c r="N2509" s="47">
        <f t="shared" si="286"/>
        <v>91.56</v>
      </c>
      <c r="O2509" s="48">
        <f t="shared" ca="1" si="287"/>
        <v>27412900</v>
      </c>
    </row>
    <row r="2510" spans="1:15" x14ac:dyDescent="0.25">
      <c r="A2510">
        <v>2495</v>
      </c>
      <c r="B2510" s="85">
        <v>38176</v>
      </c>
      <c r="C2510" s="47">
        <v>111.81</v>
      </c>
      <c r="D2510" s="47">
        <v>112.32</v>
      </c>
      <c r="E2510" s="47">
        <v>111.2</v>
      </c>
      <c r="F2510" s="47">
        <v>111.44</v>
      </c>
      <c r="G2510" s="48">
        <v>45291100</v>
      </c>
      <c r="H2510" s="47">
        <v>91.32</v>
      </c>
      <c r="I2510" s="51">
        <f t="shared" si="281"/>
        <v>0.81945441493180182</v>
      </c>
      <c r="J2510" s="51">
        <f t="shared" ca="1" si="282"/>
        <v>1</v>
      </c>
      <c r="K2510" s="47">
        <f t="shared" si="283"/>
        <v>91.62</v>
      </c>
      <c r="L2510" s="47">
        <f t="shared" si="284"/>
        <v>92.04</v>
      </c>
      <c r="M2510" s="47">
        <f t="shared" si="285"/>
        <v>91.12</v>
      </c>
      <c r="N2510" s="47">
        <f t="shared" si="286"/>
        <v>91.32</v>
      </c>
      <c r="O2510" s="48">
        <f t="shared" ca="1" si="287"/>
        <v>45291100</v>
      </c>
    </row>
    <row r="2511" spans="1:15" x14ac:dyDescent="0.25">
      <c r="A2511">
        <v>2496</v>
      </c>
      <c r="B2511" s="85">
        <v>38175</v>
      </c>
      <c r="C2511" s="47">
        <v>111.81</v>
      </c>
      <c r="D2511" s="47">
        <v>112.57</v>
      </c>
      <c r="E2511" s="47">
        <v>111.75</v>
      </c>
      <c r="F2511" s="47">
        <v>112.22</v>
      </c>
      <c r="G2511" s="48">
        <v>29839800</v>
      </c>
      <c r="H2511" s="47">
        <v>91.96</v>
      </c>
      <c r="I2511" s="51">
        <f t="shared" si="281"/>
        <v>0.81946177152022803</v>
      </c>
      <c r="J2511" s="51">
        <f t="shared" ca="1" si="282"/>
        <v>1</v>
      </c>
      <c r="K2511" s="47">
        <f t="shared" si="283"/>
        <v>91.62</v>
      </c>
      <c r="L2511" s="47">
        <f t="shared" si="284"/>
        <v>92.25</v>
      </c>
      <c r="M2511" s="47">
        <f t="shared" si="285"/>
        <v>91.57</v>
      </c>
      <c r="N2511" s="47">
        <f t="shared" si="286"/>
        <v>91.96</v>
      </c>
      <c r="O2511" s="48">
        <f t="shared" ca="1" si="287"/>
        <v>29839800</v>
      </c>
    </row>
    <row r="2512" spans="1:15" x14ac:dyDescent="0.25">
      <c r="A2512">
        <v>2497</v>
      </c>
      <c r="B2512" s="85">
        <v>38174</v>
      </c>
      <c r="C2512" s="47">
        <v>112.37</v>
      </c>
      <c r="D2512" s="47">
        <v>112.45</v>
      </c>
      <c r="E2512" s="47">
        <v>111.63</v>
      </c>
      <c r="F2512" s="47">
        <v>111.89</v>
      </c>
      <c r="G2512" s="48">
        <v>38698200</v>
      </c>
      <c r="H2512" s="47">
        <v>91.69</v>
      </c>
      <c r="I2512" s="51">
        <f t="shared" si="281"/>
        <v>0.81946554651890247</v>
      </c>
      <c r="J2512" s="51">
        <f t="shared" ca="1" si="282"/>
        <v>1</v>
      </c>
      <c r="K2512" s="47">
        <f t="shared" si="283"/>
        <v>92.08</v>
      </c>
      <c r="L2512" s="47">
        <f t="shared" si="284"/>
        <v>92.15</v>
      </c>
      <c r="M2512" s="47">
        <f t="shared" si="285"/>
        <v>91.48</v>
      </c>
      <c r="N2512" s="47">
        <f t="shared" si="286"/>
        <v>91.69</v>
      </c>
      <c r="O2512" s="48">
        <f t="shared" ca="1" si="287"/>
        <v>38698200</v>
      </c>
    </row>
    <row r="2513" spans="1:15" x14ac:dyDescent="0.25">
      <c r="A2513">
        <v>2498</v>
      </c>
      <c r="B2513" s="85">
        <v>38170</v>
      </c>
      <c r="C2513" s="47">
        <v>113.16</v>
      </c>
      <c r="D2513" s="47">
        <v>113.29</v>
      </c>
      <c r="E2513" s="47">
        <v>112.6</v>
      </c>
      <c r="F2513" s="47">
        <v>112.88</v>
      </c>
      <c r="G2513" s="48">
        <v>34615100</v>
      </c>
      <c r="H2513" s="47">
        <v>92.5</v>
      </c>
      <c r="I2513" s="51">
        <f t="shared" ref="I2513:I2576" si="288">H2513/F2513</f>
        <v>0.81945428773919204</v>
      </c>
      <c r="J2513" s="51">
        <f t="shared" ref="J2513:J2576" ca="1" si="289">INDEX(OFFSET($T$15,0,0,$S$13+1,1),MATCH(B2513,OFFSET($Q$15,0,0,$S$13+1,1),-1))</f>
        <v>1</v>
      </c>
      <c r="K2513" s="47">
        <f t="shared" ref="K2513:K2576" si="290">ROUND($I2513*C2513,2)</f>
        <v>92.73</v>
      </c>
      <c r="L2513" s="47">
        <f t="shared" ref="L2513:L2576" si="291">ROUND($I2513*D2513,2)</f>
        <v>92.84</v>
      </c>
      <c r="M2513" s="47">
        <f t="shared" ref="M2513:M2576" si="292">ROUND($I2513*E2513,2)</f>
        <v>92.27</v>
      </c>
      <c r="N2513" s="47">
        <f t="shared" ref="N2513:N2576" si="293">ROUND($I2513*F2513,2)</f>
        <v>92.5</v>
      </c>
      <c r="O2513" s="48">
        <f t="shared" ref="O2513:O2576" ca="1" si="294">G2513*J2513</f>
        <v>34615100</v>
      </c>
    </row>
    <row r="2514" spans="1:15" x14ac:dyDescent="0.25">
      <c r="A2514">
        <v>2499</v>
      </c>
      <c r="B2514" s="85">
        <v>38169</v>
      </c>
      <c r="C2514" s="47">
        <v>114.25</v>
      </c>
      <c r="D2514" s="47">
        <v>114.4</v>
      </c>
      <c r="E2514" s="47">
        <v>112.58</v>
      </c>
      <c r="F2514" s="47">
        <v>112.94</v>
      </c>
      <c r="G2514" s="48">
        <v>57734700</v>
      </c>
      <c r="H2514" s="47">
        <v>92.55</v>
      </c>
      <c r="I2514" s="51">
        <f t="shared" si="288"/>
        <v>0.81946166105896934</v>
      </c>
      <c r="J2514" s="51">
        <f t="shared" ca="1" si="289"/>
        <v>1</v>
      </c>
      <c r="K2514" s="47">
        <f t="shared" si="290"/>
        <v>93.62</v>
      </c>
      <c r="L2514" s="47">
        <f t="shared" si="291"/>
        <v>93.75</v>
      </c>
      <c r="M2514" s="47">
        <f t="shared" si="292"/>
        <v>92.25</v>
      </c>
      <c r="N2514" s="47">
        <f t="shared" si="293"/>
        <v>92.55</v>
      </c>
      <c r="O2514" s="48">
        <f t="shared" ca="1" si="294"/>
        <v>57734700</v>
      </c>
    </row>
    <row r="2515" spans="1:15" x14ac:dyDescent="0.25">
      <c r="A2515">
        <v>2500</v>
      </c>
      <c r="B2515" s="85">
        <v>38168</v>
      </c>
      <c r="C2515" s="47">
        <v>114.07</v>
      </c>
      <c r="D2515" s="47">
        <v>114.79</v>
      </c>
      <c r="E2515" s="47">
        <v>113.65</v>
      </c>
      <c r="F2515" s="47">
        <v>114.53</v>
      </c>
      <c r="G2515" s="48">
        <v>52230600</v>
      </c>
      <c r="H2515" s="47">
        <v>93.85</v>
      </c>
      <c r="I2515" s="51">
        <f t="shared" si="288"/>
        <v>0.8194359556448092</v>
      </c>
      <c r="J2515" s="51">
        <f t="shared" ca="1" si="289"/>
        <v>1</v>
      </c>
      <c r="K2515" s="47">
        <f t="shared" si="290"/>
        <v>93.47</v>
      </c>
      <c r="L2515" s="47">
        <f t="shared" si="291"/>
        <v>94.06</v>
      </c>
      <c r="M2515" s="47">
        <f t="shared" si="292"/>
        <v>93.13</v>
      </c>
      <c r="N2515" s="47">
        <f t="shared" si="293"/>
        <v>93.85</v>
      </c>
      <c r="O2515" s="48">
        <f t="shared" ca="1" si="294"/>
        <v>52230600</v>
      </c>
    </row>
    <row r="2516" spans="1:15" x14ac:dyDescent="0.25">
      <c r="A2516">
        <v>2501</v>
      </c>
      <c r="B2516" s="85">
        <v>38167</v>
      </c>
      <c r="C2516" s="47">
        <v>113.53</v>
      </c>
      <c r="D2516" s="47">
        <v>114.17</v>
      </c>
      <c r="E2516" s="47">
        <v>113.42</v>
      </c>
      <c r="F2516" s="47">
        <v>113.92</v>
      </c>
      <c r="G2516" s="48">
        <v>28418100</v>
      </c>
      <c r="H2516" s="47">
        <v>93.35</v>
      </c>
      <c r="I2516" s="51">
        <f t="shared" si="288"/>
        <v>0.81943469101123589</v>
      </c>
      <c r="J2516" s="51">
        <f t="shared" ca="1" si="289"/>
        <v>1</v>
      </c>
      <c r="K2516" s="47">
        <f t="shared" si="290"/>
        <v>93.03</v>
      </c>
      <c r="L2516" s="47">
        <f t="shared" si="291"/>
        <v>93.55</v>
      </c>
      <c r="M2516" s="47">
        <f t="shared" si="292"/>
        <v>92.94</v>
      </c>
      <c r="N2516" s="47">
        <f t="shared" si="293"/>
        <v>93.35</v>
      </c>
      <c r="O2516" s="48">
        <f t="shared" ca="1" si="294"/>
        <v>28418100</v>
      </c>
    </row>
    <row r="2517" spans="1:15" x14ac:dyDescent="0.25">
      <c r="A2517">
        <v>2502</v>
      </c>
      <c r="B2517" s="85">
        <v>38166</v>
      </c>
      <c r="C2517" s="47">
        <v>114.52</v>
      </c>
      <c r="D2517" s="47">
        <v>114.61</v>
      </c>
      <c r="E2517" s="47">
        <v>113.41</v>
      </c>
      <c r="F2517" s="47">
        <v>113.45</v>
      </c>
      <c r="G2517" s="48">
        <v>40824500</v>
      </c>
      <c r="H2517" s="47">
        <v>92.97</v>
      </c>
      <c r="I2517" s="51">
        <f t="shared" si="288"/>
        <v>0.81947994711326577</v>
      </c>
      <c r="J2517" s="51">
        <f t="shared" ca="1" si="289"/>
        <v>1</v>
      </c>
      <c r="K2517" s="47">
        <f t="shared" si="290"/>
        <v>93.85</v>
      </c>
      <c r="L2517" s="47">
        <f t="shared" si="291"/>
        <v>93.92</v>
      </c>
      <c r="M2517" s="47">
        <f t="shared" si="292"/>
        <v>92.94</v>
      </c>
      <c r="N2517" s="47">
        <f t="shared" si="293"/>
        <v>92.97</v>
      </c>
      <c r="O2517" s="48">
        <f t="shared" ca="1" si="294"/>
        <v>40824500</v>
      </c>
    </row>
    <row r="2518" spans="1:15" x14ac:dyDescent="0.25">
      <c r="A2518">
        <v>2503</v>
      </c>
      <c r="B2518" s="85">
        <v>38163</v>
      </c>
      <c r="C2518" s="47">
        <v>114.41</v>
      </c>
      <c r="D2518" s="47">
        <v>114.94</v>
      </c>
      <c r="E2518" s="47">
        <v>113.68</v>
      </c>
      <c r="F2518" s="47">
        <v>113.84</v>
      </c>
      <c r="G2518" s="48">
        <v>32837900</v>
      </c>
      <c r="H2518" s="47">
        <v>93.29</v>
      </c>
      <c r="I2518" s="51">
        <f t="shared" si="288"/>
        <v>0.8194834855938159</v>
      </c>
      <c r="J2518" s="51">
        <f t="shared" ca="1" si="289"/>
        <v>1</v>
      </c>
      <c r="K2518" s="47">
        <f t="shared" si="290"/>
        <v>93.76</v>
      </c>
      <c r="L2518" s="47">
        <f t="shared" si="291"/>
        <v>94.19</v>
      </c>
      <c r="M2518" s="47">
        <f t="shared" si="292"/>
        <v>93.16</v>
      </c>
      <c r="N2518" s="47">
        <f t="shared" si="293"/>
        <v>93.29</v>
      </c>
      <c r="O2518" s="48">
        <f t="shared" ca="1" si="294"/>
        <v>32837900</v>
      </c>
    </row>
    <row r="2519" spans="1:15" x14ac:dyDescent="0.25">
      <c r="A2519">
        <v>2504</v>
      </c>
      <c r="B2519" s="85">
        <v>38162</v>
      </c>
      <c r="C2519" s="47">
        <v>114.56</v>
      </c>
      <c r="D2519" s="47">
        <v>114.93</v>
      </c>
      <c r="E2519" s="47">
        <v>114.26</v>
      </c>
      <c r="F2519" s="47">
        <v>114.39</v>
      </c>
      <c r="G2519" s="48">
        <v>35272100</v>
      </c>
      <c r="H2519" s="47">
        <v>93.74</v>
      </c>
      <c r="I2519" s="51">
        <f t="shared" si="288"/>
        <v>0.81947722703033476</v>
      </c>
      <c r="J2519" s="51">
        <f t="shared" ca="1" si="289"/>
        <v>1</v>
      </c>
      <c r="K2519" s="47">
        <f t="shared" si="290"/>
        <v>93.88</v>
      </c>
      <c r="L2519" s="47">
        <f t="shared" si="291"/>
        <v>94.18</v>
      </c>
      <c r="M2519" s="47">
        <f t="shared" si="292"/>
        <v>93.63</v>
      </c>
      <c r="N2519" s="47">
        <f t="shared" si="293"/>
        <v>93.74</v>
      </c>
      <c r="O2519" s="48">
        <f t="shared" ca="1" si="294"/>
        <v>35272100</v>
      </c>
    </row>
    <row r="2520" spans="1:15" x14ac:dyDescent="0.25">
      <c r="A2520">
        <v>2505</v>
      </c>
      <c r="B2520" s="85">
        <v>38161</v>
      </c>
      <c r="C2520" s="47">
        <v>113.61</v>
      </c>
      <c r="D2520" s="47">
        <v>114.84</v>
      </c>
      <c r="E2520" s="47">
        <v>113.42</v>
      </c>
      <c r="F2520" s="47">
        <v>114.75</v>
      </c>
      <c r="G2520" s="48">
        <v>35580000</v>
      </c>
      <c r="H2520" s="47">
        <v>94.03</v>
      </c>
      <c r="I2520" s="51">
        <f t="shared" si="288"/>
        <v>0.81943355119825712</v>
      </c>
      <c r="J2520" s="51">
        <f t="shared" ca="1" si="289"/>
        <v>1</v>
      </c>
      <c r="K2520" s="47">
        <f t="shared" si="290"/>
        <v>93.1</v>
      </c>
      <c r="L2520" s="47">
        <f t="shared" si="291"/>
        <v>94.1</v>
      </c>
      <c r="M2520" s="47">
        <f t="shared" si="292"/>
        <v>92.94</v>
      </c>
      <c r="N2520" s="47">
        <f t="shared" si="293"/>
        <v>94.03</v>
      </c>
      <c r="O2520" s="48">
        <f t="shared" ca="1" si="294"/>
        <v>35580000</v>
      </c>
    </row>
    <row r="2521" spans="1:15" x14ac:dyDescent="0.25">
      <c r="A2521">
        <v>2506</v>
      </c>
      <c r="B2521" s="85">
        <v>38160</v>
      </c>
      <c r="C2521" s="47">
        <v>113.13</v>
      </c>
      <c r="D2521" s="47">
        <v>113.88</v>
      </c>
      <c r="E2521" s="47">
        <v>112.67</v>
      </c>
      <c r="F2521" s="47">
        <v>113.77</v>
      </c>
      <c r="G2521" s="48">
        <v>37334000</v>
      </c>
      <c r="H2521" s="47">
        <v>93.23</v>
      </c>
      <c r="I2521" s="51">
        <f t="shared" si="288"/>
        <v>0.81946031466994818</v>
      </c>
      <c r="J2521" s="51">
        <f t="shared" ca="1" si="289"/>
        <v>1</v>
      </c>
      <c r="K2521" s="47">
        <f t="shared" si="290"/>
        <v>92.71</v>
      </c>
      <c r="L2521" s="47">
        <f t="shared" si="291"/>
        <v>93.32</v>
      </c>
      <c r="M2521" s="47">
        <f t="shared" si="292"/>
        <v>92.33</v>
      </c>
      <c r="N2521" s="47">
        <f t="shared" si="293"/>
        <v>93.23</v>
      </c>
      <c r="O2521" s="48">
        <f t="shared" ca="1" si="294"/>
        <v>37334000</v>
      </c>
    </row>
    <row r="2522" spans="1:15" x14ac:dyDescent="0.25">
      <c r="A2522">
        <v>2507</v>
      </c>
      <c r="B2522" s="85">
        <v>38159</v>
      </c>
      <c r="C2522" s="47">
        <v>113.75</v>
      </c>
      <c r="D2522" s="47">
        <v>114.14</v>
      </c>
      <c r="E2522" s="47">
        <v>113.13</v>
      </c>
      <c r="F2522" s="47">
        <v>113.2</v>
      </c>
      <c r="G2522" s="48">
        <v>25284000</v>
      </c>
      <c r="H2522" s="47">
        <v>92.76</v>
      </c>
      <c r="I2522" s="51">
        <f t="shared" si="288"/>
        <v>0.81943462897526509</v>
      </c>
      <c r="J2522" s="51">
        <f t="shared" ca="1" si="289"/>
        <v>1</v>
      </c>
      <c r="K2522" s="47">
        <f t="shared" si="290"/>
        <v>93.21</v>
      </c>
      <c r="L2522" s="47">
        <f t="shared" si="291"/>
        <v>93.53</v>
      </c>
      <c r="M2522" s="47">
        <f t="shared" si="292"/>
        <v>92.7</v>
      </c>
      <c r="N2522" s="47">
        <f t="shared" si="293"/>
        <v>92.76</v>
      </c>
      <c r="O2522" s="48">
        <f t="shared" ca="1" si="294"/>
        <v>25284000</v>
      </c>
    </row>
    <row r="2523" spans="1:15" x14ac:dyDescent="0.25">
      <c r="A2523">
        <v>2508</v>
      </c>
      <c r="B2523" s="85">
        <v>38156</v>
      </c>
      <c r="C2523" s="47">
        <v>113.27</v>
      </c>
      <c r="D2523" s="47">
        <v>114.22</v>
      </c>
      <c r="E2523" s="47">
        <v>113.18</v>
      </c>
      <c r="F2523" s="47">
        <v>113.63</v>
      </c>
      <c r="G2523" s="48">
        <v>31799800</v>
      </c>
      <c r="H2523" s="47">
        <v>93.11</v>
      </c>
      <c r="I2523" s="51">
        <f t="shared" si="288"/>
        <v>0.81941388717768193</v>
      </c>
      <c r="J2523" s="51">
        <f t="shared" ca="1" si="289"/>
        <v>1</v>
      </c>
      <c r="K2523" s="47">
        <f t="shared" si="290"/>
        <v>92.82</v>
      </c>
      <c r="L2523" s="47">
        <f t="shared" si="291"/>
        <v>93.59</v>
      </c>
      <c r="M2523" s="47">
        <f t="shared" si="292"/>
        <v>92.74</v>
      </c>
      <c r="N2523" s="47">
        <f t="shared" si="293"/>
        <v>93.11</v>
      </c>
      <c r="O2523" s="48">
        <f t="shared" ca="1" si="294"/>
        <v>31799800</v>
      </c>
    </row>
    <row r="2524" spans="1:15" x14ac:dyDescent="0.25">
      <c r="A2524">
        <v>2509</v>
      </c>
      <c r="B2524" s="85">
        <v>38155</v>
      </c>
      <c r="C2524" s="47">
        <v>113.85</v>
      </c>
      <c r="D2524" s="47">
        <v>114.07</v>
      </c>
      <c r="E2524" s="47">
        <v>113.33</v>
      </c>
      <c r="F2524" s="47">
        <v>113.83</v>
      </c>
      <c r="G2524" s="48">
        <v>28402400</v>
      </c>
      <c r="H2524" s="47">
        <v>92.94</v>
      </c>
      <c r="I2524" s="51">
        <f t="shared" si="288"/>
        <v>0.81648071685847312</v>
      </c>
      <c r="J2524" s="51">
        <f t="shared" ca="1" si="289"/>
        <v>1</v>
      </c>
      <c r="K2524" s="47">
        <f t="shared" si="290"/>
        <v>92.96</v>
      </c>
      <c r="L2524" s="47">
        <f t="shared" si="291"/>
        <v>93.14</v>
      </c>
      <c r="M2524" s="47">
        <f t="shared" si="292"/>
        <v>92.53</v>
      </c>
      <c r="N2524" s="47">
        <f t="shared" si="293"/>
        <v>92.94</v>
      </c>
      <c r="O2524" s="48">
        <f t="shared" ca="1" si="294"/>
        <v>28402400</v>
      </c>
    </row>
    <row r="2525" spans="1:15" x14ac:dyDescent="0.25">
      <c r="A2525">
        <v>2510</v>
      </c>
      <c r="B2525" s="85">
        <v>38154</v>
      </c>
      <c r="C2525" s="47">
        <v>114</v>
      </c>
      <c r="D2525" s="47">
        <v>114.2</v>
      </c>
      <c r="E2525" s="47">
        <v>113.7</v>
      </c>
      <c r="F2525" s="47">
        <v>114</v>
      </c>
      <c r="G2525" s="48">
        <v>26633400</v>
      </c>
      <c r="H2525" s="47">
        <v>93.08</v>
      </c>
      <c r="I2525" s="51">
        <f t="shared" si="288"/>
        <v>0.81649122807017538</v>
      </c>
      <c r="J2525" s="51">
        <f t="shared" ca="1" si="289"/>
        <v>1</v>
      </c>
      <c r="K2525" s="47">
        <f t="shared" si="290"/>
        <v>93.08</v>
      </c>
      <c r="L2525" s="47">
        <f t="shared" si="291"/>
        <v>93.24</v>
      </c>
      <c r="M2525" s="47">
        <f t="shared" si="292"/>
        <v>92.84</v>
      </c>
      <c r="N2525" s="47">
        <f t="shared" si="293"/>
        <v>93.08</v>
      </c>
      <c r="O2525" s="48">
        <f t="shared" ca="1" si="294"/>
        <v>26633400</v>
      </c>
    </row>
    <row r="2526" spans="1:15" x14ac:dyDescent="0.25">
      <c r="A2526">
        <v>2511</v>
      </c>
      <c r="B2526" s="85">
        <v>38153</v>
      </c>
      <c r="C2526" s="47">
        <v>113.9</v>
      </c>
      <c r="D2526" s="47">
        <v>114.45</v>
      </c>
      <c r="E2526" s="47">
        <v>113.51</v>
      </c>
      <c r="F2526" s="47">
        <v>114.02</v>
      </c>
      <c r="G2526" s="48">
        <v>37445000</v>
      </c>
      <c r="H2526" s="47">
        <v>93.09</v>
      </c>
      <c r="I2526" s="51">
        <f t="shared" si="288"/>
        <v>0.81643571303280127</v>
      </c>
      <c r="J2526" s="51">
        <f t="shared" ca="1" si="289"/>
        <v>1</v>
      </c>
      <c r="K2526" s="47">
        <f t="shared" si="290"/>
        <v>92.99</v>
      </c>
      <c r="L2526" s="47">
        <f t="shared" si="291"/>
        <v>93.44</v>
      </c>
      <c r="M2526" s="47">
        <f t="shared" si="292"/>
        <v>92.67</v>
      </c>
      <c r="N2526" s="47">
        <f t="shared" si="293"/>
        <v>93.09</v>
      </c>
      <c r="O2526" s="48">
        <f t="shared" ca="1" si="294"/>
        <v>37445000</v>
      </c>
    </row>
    <row r="2527" spans="1:15" x14ac:dyDescent="0.25">
      <c r="A2527">
        <v>2512</v>
      </c>
      <c r="B2527" s="85">
        <v>38152</v>
      </c>
      <c r="C2527" s="47">
        <v>113.82</v>
      </c>
      <c r="D2527" s="47">
        <v>113.85</v>
      </c>
      <c r="E2527" s="47">
        <v>112.87</v>
      </c>
      <c r="F2527" s="47">
        <v>113.22</v>
      </c>
      <c r="G2527" s="48">
        <v>34633000</v>
      </c>
      <c r="H2527" s="47">
        <v>92.44</v>
      </c>
      <c r="I2527" s="51">
        <f t="shared" si="288"/>
        <v>0.81646352234587527</v>
      </c>
      <c r="J2527" s="51">
        <f t="shared" ca="1" si="289"/>
        <v>1</v>
      </c>
      <c r="K2527" s="47">
        <f t="shared" si="290"/>
        <v>92.93</v>
      </c>
      <c r="L2527" s="47">
        <f t="shared" si="291"/>
        <v>92.95</v>
      </c>
      <c r="M2527" s="47">
        <f t="shared" si="292"/>
        <v>92.15</v>
      </c>
      <c r="N2527" s="47">
        <f t="shared" si="293"/>
        <v>92.44</v>
      </c>
      <c r="O2527" s="48">
        <f t="shared" ca="1" si="294"/>
        <v>34633000</v>
      </c>
    </row>
    <row r="2528" spans="1:15" x14ac:dyDescent="0.25">
      <c r="A2528">
        <v>2513</v>
      </c>
      <c r="B2528" s="85">
        <v>38148</v>
      </c>
      <c r="C2528" s="47">
        <v>114.04</v>
      </c>
      <c r="D2528" s="47">
        <v>114.35</v>
      </c>
      <c r="E2528" s="47">
        <v>113.93</v>
      </c>
      <c r="F2528" s="47">
        <v>114.35</v>
      </c>
      <c r="G2528" s="48">
        <v>21711000</v>
      </c>
      <c r="H2528" s="47">
        <v>93.36</v>
      </c>
      <c r="I2528" s="51">
        <f t="shared" si="288"/>
        <v>0.81644075207695677</v>
      </c>
      <c r="J2528" s="51">
        <f t="shared" ca="1" si="289"/>
        <v>1</v>
      </c>
      <c r="K2528" s="47">
        <f t="shared" si="290"/>
        <v>93.11</v>
      </c>
      <c r="L2528" s="47">
        <f t="shared" si="291"/>
        <v>93.36</v>
      </c>
      <c r="M2528" s="47">
        <f t="shared" si="292"/>
        <v>93.02</v>
      </c>
      <c r="N2528" s="47">
        <f t="shared" si="293"/>
        <v>93.36</v>
      </c>
      <c r="O2528" s="48">
        <f t="shared" ca="1" si="294"/>
        <v>21711000</v>
      </c>
    </row>
    <row r="2529" spans="1:15" x14ac:dyDescent="0.25">
      <c r="A2529">
        <v>2514</v>
      </c>
      <c r="B2529" s="85">
        <v>38147</v>
      </c>
      <c r="C2529" s="47">
        <v>114.51</v>
      </c>
      <c r="D2529" s="47">
        <v>114.7</v>
      </c>
      <c r="E2529" s="47">
        <v>113.72</v>
      </c>
      <c r="F2529" s="47">
        <v>113.79</v>
      </c>
      <c r="G2529" s="48">
        <v>36737600</v>
      </c>
      <c r="H2529" s="47">
        <v>92.91</v>
      </c>
      <c r="I2529" s="51">
        <f t="shared" si="288"/>
        <v>0.81650408647508566</v>
      </c>
      <c r="J2529" s="51">
        <f t="shared" ca="1" si="289"/>
        <v>1</v>
      </c>
      <c r="K2529" s="47">
        <f t="shared" si="290"/>
        <v>93.5</v>
      </c>
      <c r="L2529" s="47">
        <f t="shared" si="291"/>
        <v>93.65</v>
      </c>
      <c r="M2529" s="47">
        <f t="shared" si="292"/>
        <v>92.85</v>
      </c>
      <c r="N2529" s="47">
        <f t="shared" si="293"/>
        <v>92.91</v>
      </c>
      <c r="O2529" s="48">
        <f t="shared" ca="1" si="294"/>
        <v>36737600</v>
      </c>
    </row>
    <row r="2530" spans="1:15" x14ac:dyDescent="0.25">
      <c r="A2530">
        <v>2515</v>
      </c>
      <c r="B2530" s="85">
        <v>38146</v>
      </c>
      <c r="C2530" s="47">
        <v>114.37</v>
      </c>
      <c r="D2530" s="47">
        <v>114.92</v>
      </c>
      <c r="E2530" s="47">
        <v>114.17</v>
      </c>
      <c r="F2530" s="47">
        <v>114.86</v>
      </c>
      <c r="G2530" s="48">
        <v>32846500</v>
      </c>
      <c r="H2530" s="47">
        <v>93.78</v>
      </c>
      <c r="I2530" s="51">
        <f t="shared" si="288"/>
        <v>0.81647222705902844</v>
      </c>
      <c r="J2530" s="51">
        <f t="shared" ca="1" si="289"/>
        <v>1</v>
      </c>
      <c r="K2530" s="47">
        <f t="shared" si="290"/>
        <v>93.38</v>
      </c>
      <c r="L2530" s="47">
        <f t="shared" si="291"/>
        <v>93.83</v>
      </c>
      <c r="M2530" s="47">
        <f t="shared" si="292"/>
        <v>93.22</v>
      </c>
      <c r="N2530" s="47">
        <f t="shared" si="293"/>
        <v>93.78</v>
      </c>
      <c r="O2530" s="48">
        <f t="shared" ca="1" si="294"/>
        <v>32846500</v>
      </c>
    </row>
    <row r="2531" spans="1:15" x14ac:dyDescent="0.25">
      <c r="A2531">
        <v>2516</v>
      </c>
      <c r="B2531" s="85">
        <v>38145</v>
      </c>
      <c r="C2531" s="47">
        <v>113.43</v>
      </c>
      <c r="D2531" s="47">
        <v>114.81</v>
      </c>
      <c r="E2531" s="47">
        <v>113.42</v>
      </c>
      <c r="F2531" s="47">
        <v>114.7</v>
      </c>
      <c r="G2531" s="48">
        <v>31643800</v>
      </c>
      <c r="H2531" s="47">
        <v>93.65</v>
      </c>
      <c r="I2531" s="51">
        <f t="shared" si="288"/>
        <v>0.8164777680906713</v>
      </c>
      <c r="J2531" s="51">
        <f t="shared" ca="1" si="289"/>
        <v>1</v>
      </c>
      <c r="K2531" s="47">
        <f t="shared" si="290"/>
        <v>92.61</v>
      </c>
      <c r="L2531" s="47">
        <f t="shared" si="291"/>
        <v>93.74</v>
      </c>
      <c r="M2531" s="47">
        <f t="shared" si="292"/>
        <v>92.6</v>
      </c>
      <c r="N2531" s="47">
        <f t="shared" si="293"/>
        <v>93.65</v>
      </c>
      <c r="O2531" s="48">
        <f t="shared" ca="1" si="294"/>
        <v>31643800</v>
      </c>
    </row>
    <row r="2532" spans="1:15" x14ac:dyDescent="0.25">
      <c r="A2532">
        <v>2517</v>
      </c>
      <c r="B2532" s="85">
        <v>38142</v>
      </c>
      <c r="C2532" s="47">
        <v>112.98</v>
      </c>
      <c r="D2532" s="47">
        <v>113.58</v>
      </c>
      <c r="E2532" s="47">
        <v>112.71</v>
      </c>
      <c r="F2532" s="47">
        <v>112.98</v>
      </c>
      <c r="G2532" s="48">
        <v>32739500</v>
      </c>
      <c r="H2532" s="47">
        <v>92.24</v>
      </c>
      <c r="I2532" s="51">
        <f t="shared" si="288"/>
        <v>0.81642768631616203</v>
      </c>
      <c r="J2532" s="51">
        <f t="shared" ca="1" si="289"/>
        <v>1</v>
      </c>
      <c r="K2532" s="47">
        <f t="shared" si="290"/>
        <v>92.24</v>
      </c>
      <c r="L2532" s="47">
        <f t="shared" si="291"/>
        <v>92.73</v>
      </c>
      <c r="M2532" s="47">
        <f t="shared" si="292"/>
        <v>92.02</v>
      </c>
      <c r="N2532" s="47">
        <f t="shared" si="293"/>
        <v>92.24</v>
      </c>
      <c r="O2532" s="48">
        <f t="shared" ca="1" si="294"/>
        <v>32739500</v>
      </c>
    </row>
    <row r="2533" spans="1:15" x14ac:dyDescent="0.25">
      <c r="A2533">
        <v>2518</v>
      </c>
      <c r="B2533" s="85">
        <v>38141</v>
      </c>
      <c r="C2533" s="47">
        <v>112.81</v>
      </c>
      <c r="D2533" s="47">
        <v>113.19</v>
      </c>
      <c r="E2533" s="47">
        <v>112.07</v>
      </c>
      <c r="F2533" s="47">
        <v>112.09</v>
      </c>
      <c r="G2533" s="48">
        <v>38688300</v>
      </c>
      <c r="H2533" s="47">
        <v>91.52</v>
      </c>
      <c r="I2533" s="51">
        <f t="shared" si="288"/>
        <v>0.81648675171736995</v>
      </c>
      <c r="J2533" s="51">
        <f t="shared" ca="1" si="289"/>
        <v>1</v>
      </c>
      <c r="K2533" s="47">
        <f t="shared" si="290"/>
        <v>92.11</v>
      </c>
      <c r="L2533" s="47">
        <f t="shared" si="291"/>
        <v>92.42</v>
      </c>
      <c r="M2533" s="47">
        <f t="shared" si="292"/>
        <v>91.5</v>
      </c>
      <c r="N2533" s="47">
        <f t="shared" si="293"/>
        <v>91.52</v>
      </c>
      <c r="O2533" s="48">
        <f t="shared" ca="1" si="294"/>
        <v>38688300</v>
      </c>
    </row>
    <row r="2534" spans="1:15" x14ac:dyDescent="0.25">
      <c r="A2534">
        <v>2519</v>
      </c>
      <c r="B2534" s="85">
        <v>38140</v>
      </c>
      <c r="C2534" s="47">
        <v>113.03</v>
      </c>
      <c r="D2534" s="47">
        <v>113.48</v>
      </c>
      <c r="E2534" s="47">
        <v>112.46</v>
      </c>
      <c r="F2534" s="47">
        <v>113.13</v>
      </c>
      <c r="G2534" s="48">
        <v>39774200</v>
      </c>
      <c r="H2534" s="47">
        <v>92.37</v>
      </c>
      <c r="I2534" s="51">
        <f t="shared" si="288"/>
        <v>0.81649429859453737</v>
      </c>
      <c r="J2534" s="51">
        <f t="shared" ca="1" si="289"/>
        <v>1</v>
      </c>
      <c r="K2534" s="47">
        <f t="shared" si="290"/>
        <v>92.29</v>
      </c>
      <c r="L2534" s="47">
        <f t="shared" si="291"/>
        <v>92.66</v>
      </c>
      <c r="M2534" s="47">
        <f t="shared" si="292"/>
        <v>91.82</v>
      </c>
      <c r="N2534" s="47">
        <f t="shared" si="293"/>
        <v>92.37</v>
      </c>
      <c r="O2534" s="48">
        <f t="shared" ca="1" si="294"/>
        <v>39774200</v>
      </c>
    </row>
    <row r="2535" spans="1:15" x14ac:dyDescent="0.25">
      <c r="A2535">
        <v>2520</v>
      </c>
      <c r="B2535" s="85">
        <v>38139</v>
      </c>
      <c r="C2535" s="47">
        <v>112.46</v>
      </c>
      <c r="D2535" s="47">
        <v>112.86</v>
      </c>
      <c r="E2535" s="47">
        <v>111.87</v>
      </c>
      <c r="F2535" s="47">
        <v>112.71</v>
      </c>
      <c r="G2535" s="48">
        <v>41044700</v>
      </c>
      <c r="H2535" s="47">
        <v>92.02</v>
      </c>
      <c r="I2535" s="51">
        <f t="shared" si="288"/>
        <v>0.81643154999556389</v>
      </c>
      <c r="J2535" s="51">
        <f t="shared" ca="1" si="289"/>
        <v>1</v>
      </c>
      <c r="K2535" s="47">
        <f t="shared" si="290"/>
        <v>91.82</v>
      </c>
      <c r="L2535" s="47">
        <f t="shared" si="291"/>
        <v>92.14</v>
      </c>
      <c r="M2535" s="47">
        <f t="shared" si="292"/>
        <v>91.33</v>
      </c>
      <c r="N2535" s="47">
        <f t="shared" si="293"/>
        <v>92.02</v>
      </c>
      <c r="O2535" s="48">
        <f t="shared" ca="1" si="294"/>
        <v>41044700</v>
      </c>
    </row>
    <row r="2536" spans="1:15" x14ac:dyDescent="0.25">
      <c r="A2536">
        <v>2521</v>
      </c>
      <c r="B2536" s="85">
        <v>38135</v>
      </c>
      <c r="C2536" s="47">
        <v>112.73</v>
      </c>
      <c r="D2536" s="47">
        <v>112.88</v>
      </c>
      <c r="E2536" s="47">
        <v>112.36</v>
      </c>
      <c r="F2536" s="47">
        <v>112.86</v>
      </c>
      <c r="G2536" s="48">
        <v>23367200</v>
      </c>
      <c r="H2536" s="47">
        <v>92.15</v>
      </c>
      <c r="I2536" s="51">
        <f t="shared" si="288"/>
        <v>0.8164983164983165</v>
      </c>
      <c r="J2536" s="51">
        <f t="shared" ca="1" si="289"/>
        <v>1</v>
      </c>
      <c r="K2536" s="47">
        <f t="shared" si="290"/>
        <v>92.04</v>
      </c>
      <c r="L2536" s="47">
        <f t="shared" si="291"/>
        <v>92.17</v>
      </c>
      <c r="M2536" s="47">
        <f t="shared" si="292"/>
        <v>91.74</v>
      </c>
      <c r="N2536" s="47">
        <f t="shared" si="293"/>
        <v>92.15</v>
      </c>
      <c r="O2536" s="48">
        <f t="shared" ca="1" si="294"/>
        <v>23367200</v>
      </c>
    </row>
    <row r="2537" spans="1:15" x14ac:dyDescent="0.25">
      <c r="A2537">
        <v>2522</v>
      </c>
      <c r="B2537" s="85">
        <v>38134</v>
      </c>
      <c r="C2537" s="47">
        <v>112.54</v>
      </c>
      <c r="D2537" s="47">
        <v>113.03</v>
      </c>
      <c r="E2537" s="47">
        <v>112.06</v>
      </c>
      <c r="F2537" s="47">
        <v>112.87</v>
      </c>
      <c r="G2537" s="48">
        <v>45306900</v>
      </c>
      <c r="H2537" s="47">
        <v>92.16</v>
      </c>
      <c r="I2537" s="51">
        <f t="shared" si="288"/>
        <v>0.81651457428900498</v>
      </c>
      <c r="J2537" s="51">
        <f t="shared" ca="1" si="289"/>
        <v>1</v>
      </c>
      <c r="K2537" s="47">
        <f t="shared" si="290"/>
        <v>91.89</v>
      </c>
      <c r="L2537" s="47">
        <f t="shared" si="291"/>
        <v>92.29</v>
      </c>
      <c r="M2537" s="47">
        <f t="shared" si="292"/>
        <v>91.5</v>
      </c>
      <c r="N2537" s="47">
        <f t="shared" si="293"/>
        <v>92.16</v>
      </c>
      <c r="O2537" s="48">
        <f t="shared" ca="1" si="294"/>
        <v>45306900</v>
      </c>
    </row>
    <row r="2538" spans="1:15" x14ac:dyDescent="0.25">
      <c r="A2538">
        <v>2523</v>
      </c>
      <c r="B2538" s="85">
        <v>38133</v>
      </c>
      <c r="C2538" s="47">
        <v>111.66</v>
      </c>
      <c r="D2538" s="47">
        <v>112.29</v>
      </c>
      <c r="E2538" s="47">
        <v>111.51</v>
      </c>
      <c r="F2538" s="47">
        <v>112.24</v>
      </c>
      <c r="G2538" s="48">
        <v>35977000</v>
      </c>
      <c r="H2538" s="47">
        <v>91.64</v>
      </c>
      <c r="I2538" s="51">
        <f t="shared" si="288"/>
        <v>0.816464718460442</v>
      </c>
      <c r="J2538" s="51">
        <f t="shared" ca="1" si="289"/>
        <v>1</v>
      </c>
      <c r="K2538" s="47">
        <f t="shared" si="290"/>
        <v>91.17</v>
      </c>
      <c r="L2538" s="47">
        <f t="shared" si="291"/>
        <v>91.68</v>
      </c>
      <c r="M2538" s="47">
        <f t="shared" si="292"/>
        <v>91.04</v>
      </c>
      <c r="N2538" s="47">
        <f t="shared" si="293"/>
        <v>91.64</v>
      </c>
      <c r="O2538" s="48">
        <f t="shared" ca="1" si="294"/>
        <v>35977000</v>
      </c>
    </row>
    <row r="2539" spans="1:15" x14ac:dyDescent="0.25">
      <c r="A2539">
        <v>2524</v>
      </c>
      <c r="B2539" s="85">
        <v>38132</v>
      </c>
      <c r="C2539" s="47">
        <v>109.9</v>
      </c>
      <c r="D2539" s="47">
        <v>111.98</v>
      </c>
      <c r="E2539" s="47">
        <v>109.6</v>
      </c>
      <c r="F2539" s="47">
        <v>111.85</v>
      </c>
      <c r="G2539" s="48">
        <v>48668000</v>
      </c>
      <c r="H2539" s="47">
        <v>91.32</v>
      </c>
      <c r="I2539" s="51">
        <f t="shared" si="288"/>
        <v>0.81645060348681264</v>
      </c>
      <c r="J2539" s="51">
        <f t="shared" ca="1" si="289"/>
        <v>1</v>
      </c>
      <c r="K2539" s="47">
        <f t="shared" si="290"/>
        <v>89.73</v>
      </c>
      <c r="L2539" s="47">
        <f t="shared" si="291"/>
        <v>91.43</v>
      </c>
      <c r="M2539" s="47">
        <f t="shared" si="292"/>
        <v>89.48</v>
      </c>
      <c r="N2539" s="47">
        <f t="shared" si="293"/>
        <v>91.32</v>
      </c>
      <c r="O2539" s="48">
        <f t="shared" ca="1" si="294"/>
        <v>48668000</v>
      </c>
    </row>
    <row r="2540" spans="1:15" x14ac:dyDescent="0.25">
      <c r="A2540">
        <v>2525</v>
      </c>
      <c r="B2540" s="85">
        <v>38131</v>
      </c>
      <c r="C2540" s="47">
        <v>110.53</v>
      </c>
      <c r="D2540" s="47">
        <v>110.76</v>
      </c>
      <c r="E2540" s="47">
        <v>109.68</v>
      </c>
      <c r="F2540" s="47">
        <v>110.27</v>
      </c>
      <c r="G2540" s="48">
        <v>40961500</v>
      </c>
      <c r="H2540" s="47">
        <v>90.03</v>
      </c>
      <c r="I2540" s="51">
        <f t="shared" si="288"/>
        <v>0.81645053051600625</v>
      </c>
      <c r="J2540" s="51">
        <f t="shared" ca="1" si="289"/>
        <v>1</v>
      </c>
      <c r="K2540" s="47">
        <f t="shared" si="290"/>
        <v>90.24</v>
      </c>
      <c r="L2540" s="47">
        <f t="shared" si="291"/>
        <v>90.43</v>
      </c>
      <c r="M2540" s="47">
        <f t="shared" si="292"/>
        <v>89.55</v>
      </c>
      <c r="N2540" s="47">
        <f t="shared" si="293"/>
        <v>90.03</v>
      </c>
      <c r="O2540" s="48">
        <f t="shared" ca="1" si="294"/>
        <v>40961500</v>
      </c>
    </row>
    <row r="2541" spans="1:15" x14ac:dyDescent="0.25">
      <c r="A2541">
        <v>2526</v>
      </c>
      <c r="B2541" s="85">
        <v>38128</v>
      </c>
      <c r="C2541" s="47">
        <v>109.97</v>
      </c>
      <c r="D2541" s="47">
        <v>110.55</v>
      </c>
      <c r="E2541" s="47">
        <v>109.47</v>
      </c>
      <c r="F2541" s="47">
        <v>109.81</v>
      </c>
      <c r="G2541" s="48">
        <v>47480400</v>
      </c>
      <c r="H2541" s="47">
        <v>89.66</v>
      </c>
      <c r="I2541" s="51">
        <f t="shared" si="288"/>
        <v>0.81650122939622982</v>
      </c>
      <c r="J2541" s="51">
        <f t="shared" ca="1" si="289"/>
        <v>1</v>
      </c>
      <c r="K2541" s="47">
        <f t="shared" si="290"/>
        <v>89.79</v>
      </c>
      <c r="L2541" s="47">
        <f t="shared" si="291"/>
        <v>90.26</v>
      </c>
      <c r="M2541" s="47">
        <f t="shared" si="292"/>
        <v>89.38</v>
      </c>
      <c r="N2541" s="47">
        <f t="shared" si="293"/>
        <v>89.66</v>
      </c>
      <c r="O2541" s="48">
        <f t="shared" ca="1" si="294"/>
        <v>47480400</v>
      </c>
    </row>
    <row r="2542" spans="1:15" x14ac:dyDescent="0.25">
      <c r="A2542">
        <v>2527</v>
      </c>
      <c r="B2542" s="85">
        <v>38127</v>
      </c>
      <c r="C2542" s="47">
        <v>109.45</v>
      </c>
      <c r="D2542" s="47">
        <v>109.87</v>
      </c>
      <c r="E2542" s="47">
        <v>109.04</v>
      </c>
      <c r="F2542" s="47">
        <v>109.62</v>
      </c>
      <c r="G2542" s="48">
        <v>38082900</v>
      </c>
      <c r="H2542" s="47">
        <v>89.5</v>
      </c>
      <c r="I2542" s="51">
        <f t="shared" si="288"/>
        <v>0.81645685093960951</v>
      </c>
      <c r="J2542" s="51">
        <f t="shared" ca="1" si="289"/>
        <v>1</v>
      </c>
      <c r="K2542" s="47">
        <f t="shared" si="290"/>
        <v>89.36</v>
      </c>
      <c r="L2542" s="47">
        <f t="shared" si="291"/>
        <v>89.7</v>
      </c>
      <c r="M2542" s="47">
        <f t="shared" si="292"/>
        <v>89.03</v>
      </c>
      <c r="N2542" s="47">
        <f t="shared" si="293"/>
        <v>89.5</v>
      </c>
      <c r="O2542" s="48">
        <f t="shared" ca="1" si="294"/>
        <v>38082900</v>
      </c>
    </row>
    <row r="2543" spans="1:15" x14ac:dyDescent="0.25">
      <c r="A2543">
        <v>2528</v>
      </c>
      <c r="B2543" s="85">
        <v>38126</v>
      </c>
      <c r="C2543" s="47">
        <v>110.5</v>
      </c>
      <c r="D2543" s="47">
        <v>111.18</v>
      </c>
      <c r="E2543" s="47">
        <v>109.15</v>
      </c>
      <c r="F2543" s="47">
        <v>109.27</v>
      </c>
      <c r="G2543" s="48">
        <v>54804100</v>
      </c>
      <c r="H2543" s="47">
        <v>89.22</v>
      </c>
      <c r="I2543" s="51">
        <f t="shared" si="288"/>
        <v>0.81650956346664227</v>
      </c>
      <c r="J2543" s="51">
        <f t="shared" ca="1" si="289"/>
        <v>1</v>
      </c>
      <c r="K2543" s="47">
        <f t="shared" si="290"/>
        <v>90.22</v>
      </c>
      <c r="L2543" s="47">
        <f t="shared" si="291"/>
        <v>90.78</v>
      </c>
      <c r="M2543" s="47">
        <f t="shared" si="292"/>
        <v>89.12</v>
      </c>
      <c r="N2543" s="47">
        <f t="shared" si="293"/>
        <v>89.22</v>
      </c>
      <c r="O2543" s="48">
        <f t="shared" ca="1" si="294"/>
        <v>54804100</v>
      </c>
    </row>
    <row r="2544" spans="1:15" x14ac:dyDescent="0.25">
      <c r="A2544">
        <v>2529</v>
      </c>
      <c r="B2544" s="85">
        <v>38125</v>
      </c>
      <c r="C2544" s="47">
        <v>109.49</v>
      </c>
      <c r="D2544" s="47">
        <v>109.94</v>
      </c>
      <c r="E2544" s="47">
        <v>109.33</v>
      </c>
      <c r="F2544" s="47">
        <v>109.65</v>
      </c>
      <c r="G2544" s="48">
        <v>30193100</v>
      </c>
      <c r="H2544" s="47">
        <v>89.53</v>
      </c>
      <c r="I2544" s="51">
        <f t="shared" si="288"/>
        <v>0.8165070679434564</v>
      </c>
      <c r="J2544" s="51">
        <f t="shared" ca="1" si="289"/>
        <v>1</v>
      </c>
      <c r="K2544" s="47">
        <f t="shared" si="290"/>
        <v>89.4</v>
      </c>
      <c r="L2544" s="47">
        <f t="shared" si="291"/>
        <v>89.77</v>
      </c>
      <c r="M2544" s="47">
        <f t="shared" si="292"/>
        <v>89.27</v>
      </c>
      <c r="N2544" s="47">
        <f t="shared" si="293"/>
        <v>89.53</v>
      </c>
      <c r="O2544" s="48">
        <f t="shared" ca="1" si="294"/>
        <v>30193100</v>
      </c>
    </row>
    <row r="2545" spans="1:15" x14ac:dyDescent="0.25">
      <c r="A2545">
        <v>2530</v>
      </c>
      <c r="B2545" s="85">
        <v>38124</v>
      </c>
      <c r="C2545" s="47">
        <v>108.89</v>
      </c>
      <c r="D2545" s="47">
        <v>109.5</v>
      </c>
      <c r="E2545" s="47">
        <v>108.41</v>
      </c>
      <c r="F2545" s="47">
        <v>109.1</v>
      </c>
      <c r="G2545" s="48">
        <v>55020400</v>
      </c>
      <c r="H2545" s="47">
        <v>89.08</v>
      </c>
      <c r="I2545" s="51">
        <f t="shared" si="288"/>
        <v>0.81649862511457383</v>
      </c>
      <c r="J2545" s="51">
        <f t="shared" ca="1" si="289"/>
        <v>1</v>
      </c>
      <c r="K2545" s="47">
        <f t="shared" si="290"/>
        <v>88.91</v>
      </c>
      <c r="L2545" s="47">
        <f t="shared" si="291"/>
        <v>89.41</v>
      </c>
      <c r="M2545" s="47">
        <f t="shared" si="292"/>
        <v>88.52</v>
      </c>
      <c r="N2545" s="47">
        <f t="shared" si="293"/>
        <v>89.08</v>
      </c>
      <c r="O2545" s="48">
        <f t="shared" ca="1" si="294"/>
        <v>55020400</v>
      </c>
    </row>
    <row r="2546" spans="1:15" x14ac:dyDescent="0.25">
      <c r="A2546">
        <v>2531</v>
      </c>
      <c r="B2546" s="85">
        <v>38121</v>
      </c>
      <c r="C2546" s="47">
        <v>109.95</v>
      </c>
      <c r="D2546" s="47">
        <v>110.74</v>
      </c>
      <c r="E2546" s="47">
        <v>109.27</v>
      </c>
      <c r="F2546" s="47">
        <v>110.04</v>
      </c>
      <c r="G2546" s="48">
        <v>54123100</v>
      </c>
      <c r="H2546" s="47">
        <v>89.84</v>
      </c>
      <c r="I2546" s="51">
        <f t="shared" si="288"/>
        <v>0.81643038894947295</v>
      </c>
      <c r="J2546" s="51">
        <f t="shared" ca="1" si="289"/>
        <v>1</v>
      </c>
      <c r="K2546" s="47">
        <f t="shared" si="290"/>
        <v>89.77</v>
      </c>
      <c r="L2546" s="47">
        <f t="shared" si="291"/>
        <v>90.41</v>
      </c>
      <c r="M2546" s="47">
        <f t="shared" si="292"/>
        <v>89.21</v>
      </c>
      <c r="N2546" s="47">
        <f t="shared" si="293"/>
        <v>89.84</v>
      </c>
      <c r="O2546" s="48">
        <f t="shared" ca="1" si="294"/>
        <v>54123100</v>
      </c>
    </row>
    <row r="2547" spans="1:15" x14ac:dyDescent="0.25">
      <c r="A2547">
        <v>2532</v>
      </c>
      <c r="B2547" s="85">
        <v>38120</v>
      </c>
      <c r="C2547" s="47">
        <v>109.76</v>
      </c>
      <c r="D2547" s="47">
        <v>110.81</v>
      </c>
      <c r="E2547" s="47">
        <v>109.63</v>
      </c>
      <c r="F2547" s="47">
        <v>109.99</v>
      </c>
      <c r="G2547" s="48">
        <v>57393700</v>
      </c>
      <c r="H2547" s="47">
        <v>89.8</v>
      </c>
      <c r="I2547" s="51">
        <f t="shared" si="288"/>
        <v>0.81643785798708979</v>
      </c>
      <c r="J2547" s="51">
        <f t="shared" ca="1" si="289"/>
        <v>1</v>
      </c>
      <c r="K2547" s="47">
        <f t="shared" si="290"/>
        <v>89.61</v>
      </c>
      <c r="L2547" s="47">
        <f t="shared" si="291"/>
        <v>90.47</v>
      </c>
      <c r="M2547" s="47">
        <f t="shared" si="292"/>
        <v>89.51</v>
      </c>
      <c r="N2547" s="47">
        <f t="shared" si="293"/>
        <v>89.8</v>
      </c>
      <c r="O2547" s="48">
        <f t="shared" ca="1" si="294"/>
        <v>57393700</v>
      </c>
    </row>
    <row r="2548" spans="1:15" x14ac:dyDescent="0.25">
      <c r="A2548">
        <v>2533</v>
      </c>
      <c r="B2548" s="85">
        <v>38119</v>
      </c>
      <c r="C2548" s="47">
        <v>109.57</v>
      </c>
      <c r="D2548" s="47">
        <v>110.54</v>
      </c>
      <c r="E2548" s="47">
        <v>108.06</v>
      </c>
      <c r="F2548" s="47">
        <v>110.45</v>
      </c>
      <c r="G2548" s="48">
        <v>90830500</v>
      </c>
      <c r="H2548" s="47">
        <v>90.18</v>
      </c>
      <c r="I2548" s="51">
        <f t="shared" si="288"/>
        <v>0.81647804436396565</v>
      </c>
      <c r="J2548" s="51">
        <f t="shared" ca="1" si="289"/>
        <v>1</v>
      </c>
      <c r="K2548" s="47">
        <f t="shared" si="290"/>
        <v>89.46</v>
      </c>
      <c r="L2548" s="47">
        <f t="shared" si="291"/>
        <v>90.25</v>
      </c>
      <c r="M2548" s="47">
        <f t="shared" si="292"/>
        <v>88.23</v>
      </c>
      <c r="N2548" s="47">
        <f t="shared" si="293"/>
        <v>90.18</v>
      </c>
      <c r="O2548" s="48">
        <f t="shared" ca="1" si="294"/>
        <v>90830500</v>
      </c>
    </row>
    <row r="2549" spans="1:15" x14ac:dyDescent="0.25">
      <c r="A2549">
        <v>2534</v>
      </c>
      <c r="B2549" s="85">
        <v>38118</v>
      </c>
      <c r="C2549" s="47">
        <v>109.46</v>
      </c>
      <c r="D2549" s="47">
        <v>110.05</v>
      </c>
      <c r="E2549" s="47">
        <v>109.33</v>
      </c>
      <c r="F2549" s="47">
        <v>109.75</v>
      </c>
      <c r="G2549" s="48">
        <v>48300600</v>
      </c>
      <c r="H2549" s="47">
        <v>89.61</v>
      </c>
      <c r="I2549" s="51">
        <f t="shared" si="288"/>
        <v>0.81649202733485193</v>
      </c>
      <c r="J2549" s="51">
        <f t="shared" ca="1" si="289"/>
        <v>1</v>
      </c>
      <c r="K2549" s="47">
        <f t="shared" si="290"/>
        <v>89.37</v>
      </c>
      <c r="L2549" s="47">
        <f t="shared" si="291"/>
        <v>89.85</v>
      </c>
      <c r="M2549" s="47">
        <f t="shared" si="292"/>
        <v>89.27</v>
      </c>
      <c r="N2549" s="47">
        <f t="shared" si="293"/>
        <v>89.61</v>
      </c>
      <c r="O2549" s="48">
        <f t="shared" ca="1" si="294"/>
        <v>48300600</v>
      </c>
    </row>
    <row r="2550" spans="1:15" x14ac:dyDescent="0.25">
      <c r="A2550">
        <v>2535</v>
      </c>
      <c r="B2550" s="85">
        <v>38117</v>
      </c>
      <c r="C2550" s="47">
        <v>109.44</v>
      </c>
      <c r="D2550" s="47">
        <v>109.75</v>
      </c>
      <c r="E2550" s="47">
        <v>108.36</v>
      </c>
      <c r="F2550" s="47">
        <v>108.83</v>
      </c>
      <c r="G2550" s="48">
        <v>75279400</v>
      </c>
      <c r="H2550" s="47">
        <v>88.86</v>
      </c>
      <c r="I2550" s="51">
        <f t="shared" si="288"/>
        <v>0.81650280253606544</v>
      </c>
      <c r="J2550" s="51">
        <f t="shared" ca="1" si="289"/>
        <v>1</v>
      </c>
      <c r="K2550" s="47">
        <f t="shared" si="290"/>
        <v>89.36</v>
      </c>
      <c r="L2550" s="47">
        <f t="shared" si="291"/>
        <v>89.61</v>
      </c>
      <c r="M2550" s="47">
        <f t="shared" si="292"/>
        <v>88.48</v>
      </c>
      <c r="N2550" s="47">
        <f t="shared" si="293"/>
        <v>88.86</v>
      </c>
      <c r="O2550" s="48">
        <f t="shared" ca="1" si="294"/>
        <v>75279400</v>
      </c>
    </row>
    <row r="2551" spans="1:15" x14ac:dyDescent="0.25">
      <c r="A2551">
        <v>2536</v>
      </c>
      <c r="B2551" s="85">
        <v>38114</v>
      </c>
      <c r="C2551" s="47">
        <v>111.22</v>
      </c>
      <c r="D2551" s="47">
        <v>112.23</v>
      </c>
      <c r="E2551" s="47">
        <v>109.96</v>
      </c>
      <c r="F2551" s="47">
        <v>109.96</v>
      </c>
      <c r="G2551" s="48">
        <v>60950000</v>
      </c>
      <c r="H2551" s="47">
        <v>89.78</v>
      </c>
      <c r="I2551" s="51">
        <f t="shared" si="288"/>
        <v>0.81647871953437623</v>
      </c>
      <c r="J2551" s="51">
        <f t="shared" ca="1" si="289"/>
        <v>1</v>
      </c>
      <c r="K2551" s="47">
        <f t="shared" si="290"/>
        <v>90.81</v>
      </c>
      <c r="L2551" s="47">
        <f t="shared" si="291"/>
        <v>91.63</v>
      </c>
      <c r="M2551" s="47">
        <f t="shared" si="292"/>
        <v>89.78</v>
      </c>
      <c r="N2551" s="47">
        <f t="shared" si="293"/>
        <v>89.78</v>
      </c>
      <c r="O2551" s="48">
        <f t="shared" ca="1" si="294"/>
        <v>60950000</v>
      </c>
    </row>
    <row r="2552" spans="1:15" x14ac:dyDescent="0.25">
      <c r="A2552">
        <v>2537</v>
      </c>
      <c r="B2552" s="85">
        <v>38113</v>
      </c>
      <c r="C2552" s="47">
        <v>112.02</v>
      </c>
      <c r="D2552" s="47">
        <v>112.59</v>
      </c>
      <c r="E2552" s="47">
        <v>111</v>
      </c>
      <c r="F2552" s="47">
        <v>111.81</v>
      </c>
      <c r="G2552" s="48">
        <v>54997000</v>
      </c>
      <c r="H2552" s="47">
        <v>91.29</v>
      </c>
      <c r="I2552" s="51">
        <f t="shared" si="288"/>
        <v>0.81647437617386642</v>
      </c>
      <c r="J2552" s="51">
        <f t="shared" ca="1" si="289"/>
        <v>1</v>
      </c>
      <c r="K2552" s="47">
        <f t="shared" si="290"/>
        <v>91.46</v>
      </c>
      <c r="L2552" s="47">
        <f t="shared" si="291"/>
        <v>91.93</v>
      </c>
      <c r="M2552" s="47">
        <f t="shared" si="292"/>
        <v>90.63</v>
      </c>
      <c r="N2552" s="47">
        <f t="shared" si="293"/>
        <v>91.29</v>
      </c>
      <c r="O2552" s="48">
        <f t="shared" ca="1" si="294"/>
        <v>54997000</v>
      </c>
    </row>
    <row r="2553" spans="1:15" x14ac:dyDescent="0.25">
      <c r="A2553">
        <v>2538</v>
      </c>
      <c r="B2553" s="85">
        <v>38112</v>
      </c>
      <c r="C2553" s="47">
        <v>112.41</v>
      </c>
      <c r="D2553" s="47">
        <v>112.96</v>
      </c>
      <c r="E2553" s="47">
        <v>112.16</v>
      </c>
      <c r="F2553" s="47">
        <v>112.78</v>
      </c>
      <c r="G2553" s="48">
        <v>34405000</v>
      </c>
      <c r="H2553" s="47">
        <v>92.08</v>
      </c>
      <c r="I2553" s="51">
        <f t="shared" si="288"/>
        <v>0.81645681858485541</v>
      </c>
      <c r="J2553" s="51">
        <f t="shared" ca="1" si="289"/>
        <v>1</v>
      </c>
      <c r="K2553" s="47">
        <f t="shared" si="290"/>
        <v>91.78</v>
      </c>
      <c r="L2553" s="47">
        <f t="shared" si="291"/>
        <v>92.23</v>
      </c>
      <c r="M2553" s="47">
        <f t="shared" si="292"/>
        <v>91.57</v>
      </c>
      <c r="N2553" s="47">
        <f t="shared" si="293"/>
        <v>92.08</v>
      </c>
      <c r="O2553" s="48">
        <f t="shared" ca="1" si="294"/>
        <v>34405000</v>
      </c>
    </row>
    <row r="2554" spans="1:15" x14ac:dyDescent="0.25">
      <c r="A2554">
        <v>2539</v>
      </c>
      <c r="B2554" s="85">
        <v>38111</v>
      </c>
      <c r="C2554" s="47">
        <v>112.25</v>
      </c>
      <c r="D2554" s="47">
        <v>113.26</v>
      </c>
      <c r="E2554" s="47">
        <v>111.66</v>
      </c>
      <c r="F2554" s="47">
        <v>112.06</v>
      </c>
      <c r="G2554" s="48">
        <v>51185100</v>
      </c>
      <c r="H2554" s="47">
        <v>91.49</v>
      </c>
      <c r="I2554" s="51">
        <f t="shared" si="288"/>
        <v>0.81643762270212383</v>
      </c>
      <c r="J2554" s="51">
        <f t="shared" ca="1" si="289"/>
        <v>1</v>
      </c>
      <c r="K2554" s="47">
        <f t="shared" si="290"/>
        <v>91.65</v>
      </c>
      <c r="L2554" s="47">
        <f t="shared" si="291"/>
        <v>92.47</v>
      </c>
      <c r="M2554" s="47">
        <f t="shared" si="292"/>
        <v>91.16</v>
      </c>
      <c r="N2554" s="47">
        <f t="shared" si="293"/>
        <v>91.49</v>
      </c>
      <c r="O2554" s="48">
        <f t="shared" ca="1" si="294"/>
        <v>51185100</v>
      </c>
    </row>
    <row r="2555" spans="1:15" x14ac:dyDescent="0.25">
      <c r="A2555">
        <v>2540</v>
      </c>
      <c r="B2555" s="85">
        <v>38110</v>
      </c>
      <c r="C2555" s="47">
        <v>111.37</v>
      </c>
      <c r="D2555" s="47">
        <v>112.29</v>
      </c>
      <c r="E2555" s="47">
        <v>111.35</v>
      </c>
      <c r="F2555" s="47">
        <v>112.15</v>
      </c>
      <c r="G2555" s="48">
        <v>33758000</v>
      </c>
      <c r="H2555" s="47">
        <v>91.57</v>
      </c>
      <c r="I2555" s="51">
        <f t="shared" si="288"/>
        <v>0.81649576460098072</v>
      </c>
      <c r="J2555" s="51">
        <f t="shared" ca="1" si="289"/>
        <v>1</v>
      </c>
      <c r="K2555" s="47">
        <f t="shared" si="290"/>
        <v>90.93</v>
      </c>
      <c r="L2555" s="47">
        <f t="shared" si="291"/>
        <v>91.68</v>
      </c>
      <c r="M2555" s="47">
        <f t="shared" si="292"/>
        <v>90.92</v>
      </c>
      <c r="N2555" s="47">
        <f t="shared" si="293"/>
        <v>91.57</v>
      </c>
      <c r="O2555" s="48">
        <f t="shared" ca="1" si="294"/>
        <v>33758000</v>
      </c>
    </row>
    <row r="2556" spans="1:15" x14ac:dyDescent="0.25">
      <c r="A2556">
        <v>2541</v>
      </c>
      <c r="B2556" s="85">
        <v>38107</v>
      </c>
      <c r="C2556" s="47">
        <v>112.17</v>
      </c>
      <c r="D2556" s="47">
        <v>112.38</v>
      </c>
      <c r="E2556" s="47">
        <v>110.9</v>
      </c>
      <c r="F2556" s="47">
        <v>110.96</v>
      </c>
      <c r="G2556" s="48">
        <v>48681400</v>
      </c>
      <c r="H2556" s="47">
        <v>90.6</v>
      </c>
      <c r="I2556" s="51">
        <f t="shared" si="288"/>
        <v>0.81651045421773616</v>
      </c>
      <c r="J2556" s="51">
        <f t="shared" ca="1" si="289"/>
        <v>1</v>
      </c>
      <c r="K2556" s="47">
        <f t="shared" si="290"/>
        <v>91.59</v>
      </c>
      <c r="L2556" s="47">
        <f t="shared" si="291"/>
        <v>91.76</v>
      </c>
      <c r="M2556" s="47">
        <f t="shared" si="292"/>
        <v>90.55</v>
      </c>
      <c r="N2556" s="47">
        <f t="shared" si="293"/>
        <v>90.6</v>
      </c>
      <c r="O2556" s="48">
        <f t="shared" ca="1" si="294"/>
        <v>48681400</v>
      </c>
    </row>
    <row r="2557" spans="1:15" x14ac:dyDescent="0.25">
      <c r="A2557">
        <v>2542</v>
      </c>
      <c r="B2557" s="85">
        <v>38106</v>
      </c>
      <c r="C2557" s="47">
        <v>112.72</v>
      </c>
      <c r="D2557" s="47">
        <v>113.32</v>
      </c>
      <c r="E2557" s="47">
        <v>111.16</v>
      </c>
      <c r="F2557" s="47">
        <v>111.83</v>
      </c>
      <c r="G2557" s="48">
        <v>69687600</v>
      </c>
      <c r="H2557" s="47">
        <v>91.31</v>
      </c>
      <c r="I2557" s="51">
        <f t="shared" si="288"/>
        <v>0.81650719842618258</v>
      </c>
      <c r="J2557" s="51">
        <f t="shared" ca="1" si="289"/>
        <v>1</v>
      </c>
      <c r="K2557" s="47">
        <f t="shared" si="290"/>
        <v>92.04</v>
      </c>
      <c r="L2557" s="47">
        <f t="shared" si="291"/>
        <v>92.53</v>
      </c>
      <c r="M2557" s="47">
        <f t="shared" si="292"/>
        <v>90.76</v>
      </c>
      <c r="N2557" s="47">
        <f t="shared" si="293"/>
        <v>91.31</v>
      </c>
      <c r="O2557" s="48">
        <f t="shared" ca="1" si="294"/>
        <v>69687600</v>
      </c>
    </row>
    <row r="2558" spans="1:15" x14ac:dyDescent="0.25">
      <c r="A2558">
        <v>2543</v>
      </c>
      <c r="B2558" s="85">
        <v>38105</v>
      </c>
      <c r="C2558" s="47">
        <v>113.89</v>
      </c>
      <c r="D2558" s="47">
        <v>114.01</v>
      </c>
      <c r="E2558" s="47">
        <v>112.5</v>
      </c>
      <c r="F2558" s="47">
        <v>112.82</v>
      </c>
      <c r="G2558" s="48">
        <v>50165800</v>
      </c>
      <c r="H2558" s="47">
        <v>92.11</v>
      </c>
      <c r="I2558" s="51">
        <f t="shared" si="288"/>
        <v>0.81643325651480236</v>
      </c>
      <c r="J2558" s="51">
        <f t="shared" ca="1" si="289"/>
        <v>1</v>
      </c>
      <c r="K2558" s="47">
        <f t="shared" si="290"/>
        <v>92.98</v>
      </c>
      <c r="L2558" s="47">
        <f t="shared" si="291"/>
        <v>93.08</v>
      </c>
      <c r="M2558" s="47">
        <f t="shared" si="292"/>
        <v>91.85</v>
      </c>
      <c r="N2558" s="47">
        <f t="shared" si="293"/>
        <v>92.11</v>
      </c>
      <c r="O2558" s="48">
        <f t="shared" ca="1" si="294"/>
        <v>50165800</v>
      </c>
    </row>
    <row r="2559" spans="1:15" x14ac:dyDescent="0.25">
      <c r="A2559">
        <v>2544</v>
      </c>
      <c r="B2559" s="85">
        <v>38104</v>
      </c>
      <c r="C2559" s="47">
        <v>114.23</v>
      </c>
      <c r="D2559" s="47">
        <v>115.12</v>
      </c>
      <c r="E2559" s="47">
        <v>113.96</v>
      </c>
      <c r="F2559" s="47">
        <v>114.3</v>
      </c>
      <c r="G2559" s="48">
        <v>43485500</v>
      </c>
      <c r="H2559" s="47">
        <v>93.32</v>
      </c>
      <c r="I2559" s="51">
        <f t="shared" si="288"/>
        <v>0.81644794400699905</v>
      </c>
      <c r="J2559" s="51">
        <f t="shared" ca="1" si="289"/>
        <v>1</v>
      </c>
      <c r="K2559" s="47">
        <f t="shared" si="290"/>
        <v>93.26</v>
      </c>
      <c r="L2559" s="47">
        <f t="shared" si="291"/>
        <v>93.99</v>
      </c>
      <c r="M2559" s="47">
        <f t="shared" si="292"/>
        <v>93.04</v>
      </c>
      <c r="N2559" s="47">
        <f t="shared" si="293"/>
        <v>93.32</v>
      </c>
      <c r="O2559" s="48">
        <f t="shared" ca="1" si="294"/>
        <v>43485500</v>
      </c>
    </row>
    <row r="2560" spans="1:15" x14ac:dyDescent="0.25">
      <c r="A2560">
        <v>2545</v>
      </c>
      <c r="B2560" s="85">
        <v>38103</v>
      </c>
      <c r="C2560" s="47">
        <v>114.5</v>
      </c>
      <c r="D2560" s="47">
        <v>114.94</v>
      </c>
      <c r="E2560" s="47">
        <v>113.6</v>
      </c>
      <c r="F2560" s="47">
        <v>114.2</v>
      </c>
      <c r="G2560" s="48">
        <v>35515200</v>
      </c>
      <c r="H2560" s="47">
        <v>93.24</v>
      </c>
      <c r="I2560" s="51">
        <f t="shared" si="288"/>
        <v>0.81646234676007001</v>
      </c>
      <c r="J2560" s="51">
        <f t="shared" ca="1" si="289"/>
        <v>1</v>
      </c>
      <c r="K2560" s="47">
        <f t="shared" si="290"/>
        <v>93.48</v>
      </c>
      <c r="L2560" s="47">
        <f t="shared" si="291"/>
        <v>93.84</v>
      </c>
      <c r="M2560" s="47">
        <f t="shared" si="292"/>
        <v>92.75</v>
      </c>
      <c r="N2560" s="47">
        <f t="shared" si="293"/>
        <v>93.24</v>
      </c>
      <c r="O2560" s="48">
        <f t="shared" ca="1" si="294"/>
        <v>35515200</v>
      </c>
    </row>
    <row r="2561" spans="1:15" x14ac:dyDescent="0.25">
      <c r="A2561">
        <v>2546</v>
      </c>
      <c r="B2561" s="85">
        <v>38100</v>
      </c>
      <c r="C2561" s="47">
        <v>114.42</v>
      </c>
      <c r="D2561" s="47">
        <v>114.57</v>
      </c>
      <c r="E2561" s="47">
        <v>113.79</v>
      </c>
      <c r="F2561" s="47">
        <v>114.36</v>
      </c>
      <c r="G2561" s="48">
        <v>29395700</v>
      </c>
      <c r="H2561" s="47">
        <v>93.37</v>
      </c>
      <c r="I2561" s="51">
        <f t="shared" si="288"/>
        <v>0.81645680307799939</v>
      </c>
      <c r="J2561" s="51">
        <f t="shared" ca="1" si="289"/>
        <v>1</v>
      </c>
      <c r="K2561" s="47">
        <f t="shared" si="290"/>
        <v>93.42</v>
      </c>
      <c r="L2561" s="47">
        <f t="shared" si="291"/>
        <v>93.54</v>
      </c>
      <c r="M2561" s="47">
        <f t="shared" si="292"/>
        <v>92.9</v>
      </c>
      <c r="N2561" s="47">
        <f t="shared" si="293"/>
        <v>93.37</v>
      </c>
      <c r="O2561" s="48">
        <f t="shared" ca="1" si="294"/>
        <v>29395700</v>
      </c>
    </row>
    <row r="2562" spans="1:15" x14ac:dyDescent="0.25">
      <c r="A2562">
        <v>2547</v>
      </c>
      <c r="B2562" s="85">
        <v>38099</v>
      </c>
      <c r="C2562" s="47">
        <v>112.48</v>
      </c>
      <c r="D2562" s="47">
        <v>114.67</v>
      </c>
      <c r="E2562" s="47">
        <v>112.44</v>
      </c>
      <c r="F2562" s="47">
        <v>114.25</v>
      </c>
      <c r="G2562" s="48">
        <v>62071500</v>
      </c>
      <c r="H2562" s="47">
        <v>93.28</v>
      </c>
      <c r="I2562" s="51">
        <f t="shared" si="288"/>
        <v>0.81645514223194748</v>
      </c>
      <c r="J2562" s="51">
        <f t="shared" ca="1" si="289"/>
        <v>1</v>
      </c>
      <c r="K2562" s="47">
        <f t="shared" si="290"/>
        <v>91.83</v>
      </c>
      <c r="L2562" s="47">
        <f t="shared" si="291"/>
        <v>93.62</v>
      </c>
      <c r="M2562" s="47">
        <f t="shared" si="292"/>
        <v>91.8</v>
      </c>
      <c r="N2562" s="47">
        <f t="shared" si="293"/>
        <v>93.28</v>
      </c>
      <c r="O2562" s="48">
        <f t="shared" ca="1" si="294"/>
        <v>62071500</v>
      </c>
    </row>
    <row r="2563" spans="1:15" x14ac:dyDescent="0.25">
      <c r="A2563">
        <v>2548</v>
      </c>
      <c r="B2563" s="85">
        <v>38098</v>
      </c>
      <c r="C2563" s="47">
        <v>112.2</v>
      </c>
      <c r="D2563" s="47">
        <v>112.95</v>
      </c>
      <c r="E2563" s="47">
        <v>111.87</v>
      </c>
      <c r="F2563" s="47">
        <v>112.67</v>
      </c>
      <c r="G2563" s="48">
        <v>50177300</v>
      </c>
      <c r="H2563" s="47">
        <v>91.99</v>
      </c>
      <c r="I2563" s="51">
        <f t="shared" si="288"/>
        <v>0.81645513446347739</v>
      </c>
      <c r="J2563" s="51">
        <f t="shared" ca="1" si="289"/>
        <v>1</v>
      </c>
      <c r="K2563" s="47">
        <f t="shared" si="290"/>
        <v>91.61</v>
      </c>
      <c r="L2563" s="47">
        <f t="shared" si="291"/>
        <v>92.22</v>
      </c>
      <c r="M2563" s="47">
        <f t="shared" si="292"/>
        <v>91.34</v>
      </c>
      <c r="N2563" s="47">
        <f t="shared" si="293"/>
        <v>91.99</v>
      </c>
      <c r="O2563" s="48">
        <f t="shared" ca="1" si="294"/>
        <v>50177300</v>
      </c>
    </row>
    <row r="2564" spans="1:15" x14ac:dyDescent="0.25">
      <c r="A2564">
        <v>2549</v>
      </c>
      <c r="B2564" s="85">
        <v>38097</v>
      </c>
      <c r="C2564" s="47">
        <v>114.08</v>
      </c>
      <c r="D2564" s="47">
        <v>114.32</v>
      </c>
      <c r="E2564" s="47">
        <v>111.78</v>
      </c>
      <c r="F2564" s="47">
        <v>111.92</v>
      </c>
      <c r="G2564" s="48">
        <v>53299400</v>
      </c>
      <c r="H2564" s="47">
        <v>91.38</v>
      </c>
      <c r="I2564" s="51">
        <f t="shared" si="288"/>
        <v>0.81647605432451742</v>
      </c>
      <c r="J2564" s="51">
        <f t="shared" ca="1" si="289"/>
        <v>1</v>
      </c>
      <c r="K2564" s="47">
        <f t="shared" si="290"/>
        <v>93.14</v>
      </c>
      <c r="L2564" s="47">
        <f t="shared" si="291"/>
        <v>93.34</v>
      </c>
      <c r="M2564" s="47">
        <f t="shared" si="292"/>
        <v>91.27</v>
      </c>
      <c r="N2564" s="47">
        <f t="shared" si="293"/>
        <v>91.38</v>
      </c>
      <c r="O2564" s="48">
        <f t="shared" ca="1" si="294"/>
        <v>53299400</v>
      </c>
    </row>
    <row r="2565" spans="1:15" x14ac:dyDescent="0.25">
      <c r="A2565">
        <v>2550</v>
      </c>
      <c r="B2565" s="85">
        <v>38096</v>
      </c>
      <c r="C2565" s="47">
        <v>113.55</v>
      </c>
      <c r="D2565" s="47">
        <v>113.99</v>
      </c>
      <c r="E2565" s="47">
        <v>113.27</v>
      </c>
      <c r="F2565" s="47">
        <v>113.83</v>
      </c>
      <c r="G2565" s="48">
        <v>28277600</v>
      </c>
      <c r="H2565" s="47">
        <v>92.94</v>
      </c>
      <c r="I2565" s="51">
        <f t="shared" si="288"/>
        <v>0.81648071685847312</v>
      </c>
      <c r="J2565" s="51">
        <f t="shared" ca="1" si="289"/>
        <v>1</v>
      </c>
      <c r="K2565" s="47">
        <f t="shared" si="290"/>
        <v>92.71</v>
      </c>
      <c r="L2565" s="47">
        <f t="shared" si="291"/>
        <v>93.07</v>
      </c>
      <c r="M2565" s="47">
        <f t="shared" si="292"/>
        <v>92.48</v>
      </c>
      <c r="N2565" s="47">
        <f t="shared" si="293"/>
        <v>92.94</v>
      </c>
      <c r="O2565" s="48">
        <f t="shared" ca="1" si="294"/>
        <v>28277600</v>
      </c>
    </row>
    <row r="2566" spans="1:15" x14ac:dyDescent="0.25">
      <c r="A2566">
        <v>2551</v>
      </c>
      <c r="B2566" s="85">
        <v>38093</v>
      </c>
      <c r="C2566" s="47">
        <v>113.38</v>
      </c>
      <c r="D2566" s="47">
        <v>114.05</v>
      </c>
      <c r="E2566" s="47">
        <v>112.98</v>
      </c>
      <c r="F2566" s="47">
        <v>113.83</v>
      </c>
      <c r="G2566" s="48">
        <v>47059200</v>
      </c>
      <c r="H2566" s="47">
        <v>92.94</v>
      </c>
      <c r="I2566" s="51">
        <f t="shared" si="288"/>
        <v>0.81648071685847312</v>
      </c>
      <c r="J2566" s="51">
        <f t="shared" ca="1" si="289"/>
        <v>1</v>
      </c>
      <c r="K2566" s="47">
        <f t="shared" si="290"/>
        <v>92.57</v>
      </c>
      <c r="L2566" s="47">
        <f t="shared" si="291"/>
        <v>93.12</v>
      </c>
      <c r="M2566" s="47">
        <f t="shared" si="292"/>
        <v>92.25</v>
      </c>
      <c r="N2566" s="47">
        <f t="shared" si="293"/>
        <v>92.94</v>
      </c>
      <c r="O2566" s="48">
        <f t="shared" ca="1" si="294"/>
        <v>47059200</v>
      </c>
    </row>
    <row r="2567" spans="1:15" x14ac:dyDescent="0.25">
      <c r="A2567">
        <v>2552</v>
      </c>
      <c r="B2567" s="85">
        <v>38092</v>
      </c>
      <c r="C2567" s="47">
        <v>113.45</v>
      </c>
      <c r="D2567" s="47">
        <v>113.78</v>
      </c>
      <c r="E2567" s="47">
        <v>112.36</v>
      </c>
      <c r="F2567" s="47">
        <v>112.96</v>
      </c>
      <c r="G2567" s="48">
        <v>61602500</v>
      </c>
      <c r="H2567" s="47">
        <v>92.23</v>
      </c>
      <c r="I2567" s="51">
        <f t="shared" si="288"/>
        <v>0.81648371104815876</v>
      </c>
      <c r="J2567" s="51">
        <f t="shared" ca="1" si="289"/>
        <v>1</v>
      </c>
      <c r="K2567" s="47">
        <f t="shared" si="290"/>
        <v>92.63</v>
      </c>
      <c r="L2567" s="47">
        <f t="shared" si="291"/>
        <v>92.9</v>
      </c>
      <c r="M2567" s="47">
        <f t="shared" si="292"/>
        <v>91.74</v>
      </c>
      <c r="N2567" s="47">
        <f t="shared" si="293"/>
        <v>92.23</v>
      </c>
      <c r="O2567" s="48">
        <f t="shared" ca="1" si="294"/>
        <v>61602500</v>
      </c>
    </row>
    <row r="2568" spans="1:15" x14ac:dyDescent="0.25">
      <c r="A2568">
        <v>2553</v>
      </c>
      <c r="B2568" s="85">
        <v>38091</v>
      </c>
      <c r="C2568" s="47">
        <v>112.61</v>
      </c>
      <c r="D2568" s="47">
        <v>113.64</v>
      </c>
      <c r="E2568" s="47">
        <v>112.55</v>
      </c>
      <c r="F2568" s="47">
        <v>113.39</v>
      </c>
      <c r="G2568" s="48">
        <v>62322300</v>
      </c>
      <c r="H2568" s="47">
        <v>92.58</v>
      </c>
      <c r="I2568" s="51">
        <f t="shared" si="288"/>
        <v>0.81647411588323482</v>
      </c>
      <c r="J2568" s="51">
        <f t="shared" ca="1" si="289"/>
        <v>1</v>
      </c>
      <c r="K2568" s="47">
        <f t="shared" si="290"/>
        <v>91.94</v>
      </c>
      <c r="L2568" s="47">
        <f t="shared" si="291"/>
        <v>92.78</v>
      </c>
      <c r="M2568" s="47">
        <f t="shared" si="292"/>
        <v>91.89</v>
      </c>
      <c r="N2568" s="47">
        <f t="shared" si="293"/>
        <v>92.58</v>
      </c>
      <c r="O2568" s="48">
        <f t="shared" ca="1" si="294"/>
        <v>62322300</v>
      </c>
    </row>
    <row r="2569" spans="1:15" x14ac:dyDescent="0.25">
      <c r="A2569">
        <v>2554</v>
      </c>
      <c r="B2569" s="85">
        <v>38090</v>
      </c>
      <c r="C2569" s="47">
        <v>115.26</v>
      </c>
      <c r="D2569" s="47">
        <v>115.3</v>
      </c>
      <c r="E2569" s="47">
        <v>113.02</v>
      </c>
      <c r="F2569" s="47">
        <v>113.21</v>
      </c>
      <c r="G2569" s="48">
        <v>56210300</v>
      </c>
      <c r="H2569" s="47">
        <v>92.43</v>
      </c>
      <c r="I2569" s="51">
        <f t="shared" si="288"/>
        <v>0.81644731030827677</v>
      </c>
      <c r="J2569" s="51">
        <f t="shared" ca="1" si="289"/>
        <v>1</v>
      </c>
      <c r="K2569" s="47">
        <f t="shared" si="290"/>
        <v>94.1</v>
      </c>
      <c r="L2569" s="47">
        <f t="shared" si="291"/>
        <v>94.14</v>
      </c>
      <c r="M2569" s="47">
        <f t="shared" si="292"/>
        <v>92.27</v>
      </c>
      <c r="N2569" s="47">
        <f t="shared" si="293"/>
        <v>92.43</v>
      </c>
      <c r="O2569" s="48">
        <f t="shared" ca="1" si="294"/>
        <v>56210300</v>
      </c>
    </row>
    <row r="2570" spans="1:15" x14ac:dyDescent="0.25">
      <c r="A2570">
        <v>2555</v>
      </c>
      <c r="B2570" s="85">
        <v>38089</v>
      </c>
      <c r="C2570" s="47">
        <v>114.58</v>
      </c>
      <c r="D2570" s="47">
        <v>115.08</v>
      </c>
      <c r="E2570" s="47">
        <v>114.57</v>
      </c>
      <c r="F2570" s="47">
        <v>114.82</v>
      </c>
      <c r="G2570" s="48">
        <v>23085200</v>
      </c>
      <c r="H2570" s="47">
        <v>93.75</v>
      </c>
      <c r="I2570" s="51">
        <f t="shared" si="288"/>
        <v>0.81649538407942868</v>
      </c>
      <c r="J2570" s="51">
        <f t="shared" ca="1" si="289"/>
        <v>1</v>
      </c>
      <c r="K2570" s="47">
        <f t="shared" si="290"/>
        <v>93.55</v>
      </c>
      <c r="L2570" s="47">
        <f t="shared" si="291"/>
        <v>93.96</v>
      </c>
      <c r="M2570" s="47">
        <f t="shared" si="292"/>
        <v>93.55</v>
      </c>
      <c r="N2570" s="47">
        <f t="shared" si="293"/>
        <v>93.75</v>
      </c>
      <c r="O2570" s="48">
        <f t="shared" ca="1" si="294"/>
        <v>23085200</v>
      </c>
    </row>
    <row r="2571" spans="1:15" x14ac:dyDescent="0.25">
      <c r="A2571">
        <v>2556</v>
      </c>
      <c r="B2571" s="85">
        <v>38085</v>
      </c>
      <c r="C2571" s="47">
        <v>115.41</v>
      </c>
      <c r="D2571" s="47">
        <v>115.41</v>
      </c>
      <c r="E2571" s="47">
        <v>113.74</v>
      </c>
      <c r="F2571" s="47">
        <v>114.37</v>
      </c>
      <c r="G2571" s="48">
        <v>46929700</v>
      </c>
      <c r="H2571" s="47">
        <v>93.38</v>
      </c>
      <c r="I2571" s="51">
        <f t="shared" si="288"/>
        <v>0.81647285127218672</v>
      </c>
      <c r="J2571" s="51">
        <f t="shared" ca="1" si="289"/>
        <v>1</v>
      </c>
      <c r="K2571" s="47">
        <f t="shared" si="290"/>
        <v>94.23</v>
      </c>
      <c r="L2571" s="47">
        <f t="shared" si="291"/>
        <v>94.23</v>
      </c>
      <c r="M2571" s="47">
        <f t="shared" si="292"/>
        <v>92.87</v>
      </c>
      <c r="N2571" s="47">
        <f t="shared" si="293"/>
        <v>93.38</v>
      </c>
      <c r="O2571" s="48">
        <f t="shared" ca="1" si="294"/>
        <v>46929700</v>
      </c>
    </row>
    <row r="2572" spans="1:15" x14ac:dyDescent="0.25">
      <c r="A2572">
        <v>2557</v>
      </c>
      <c r="B2572" s="85">
        <v>38084</v>
      </c>
      <c r="C2572" s="47">
        <v>114.95</v>
      </c>
      <c r="D2572" s="47">
        <v>114.98</v>
      </c>
      <c r="E2572" s="47">
        <v>114.11</v>
      </c>
      <c r="F2572" s="47">
        <v>114.63</v>
      </c>
      <c r="G2572" s="48">
        <v>45890500</v>
      </c>
      <c r="H2572" s="47">
        <v>93.59</v>
      </c>
      <c r="I2572" s="51">
        <f t="shared" si="288"/>
        <v>0.81645293553171083</v>
      </c>
      <c r="J2572" s="51">
        <f t="shared" ca="1" si="289"/>
        <v>1</v>
      </c>
      <c r="K2572" s="47">
        <f t="shared" si="290"/>
        <v>93.85</v>
      </c>
      <c r="L2572" s="47">
        <f t="shared" si="291"/>
        <v>93.88</v>
      </c>
      <c r="M2572" s="47">
        <f t="shared" si="292"/>
        <v>93.17</v>
      </c>
      <c r="N2572" s="47">
        <f t="shared" si="293"/>
        <v>93.59</v>
      </c>
      <c r="O2572" s="48">
        <f t="shared" ca="1" si="294"/>
        <v>45890500</v>
      </c>
    </row>
    <row r="2573" spans="1:15" x14ac:dyDescent="0.25">
      <c r="A2573">
        <v>2558</v>
      </c>
      <c r="B2573" s="85">
        <v>38083</v>
      </c>
      <c r="C2573" s="47">
        <v>114.83</v>
      </c>
      <c r="D2573" s="47">
        <v>115.18</v>
      </c>
      <c r="E2573" s="47">
        <v>114.62</v>
      </c>
      <c r="F2573" s="47">
        <v>114.9</v>
      </c>
      <c r="G2573" s="48">
        <v>28420900</v>
      </c>
      <c r="H2573" s="47">
        <v>93.81</v>
      </c>
      <c r="I2573" s="51">
        <f t="shared" si="288"/>
        <v>0.81644908616187983</v>
      </c>
      <c r="J2573" s="51">
        <f t="shared" ca="1" si="289"/>
        <v>1</v>
      </c>
      <c r="K2573" s="47">
        <f t="shared" si="290"/>
        <v>93.75</v>
      </c>
      <c r="L2573" s="47">
        <f t="shared" si="291"/>
        <v>94.04</v>
      </c>
      <c r="M2573" s="47">
        <f t="shared" si="292"/>
        <v>93.58</v>
      </c>
      <c r="N2573" s="47">
        <f t="shared" si="293"/>
        <v>93.81</v>
      </c>
      <c r="O2573" s="48">
        <f t="shared" ca="1" si="294"/>
        <v>28420900</v>
      </c>
    </row>
    <row r="2574" spans="1:15" x14ac:dyDescent="0.25">
      <c r="A2574">
        <v>2559</v>
      </c>
      <c r="B2574" s="85">
        <v>38082</v>
      </c>
      <c r="C2574" s="47">
        <v>114.46</v>
      </c>
      <c r="D2574" s="47">
        <v>115.38</v>
      </c>
      <c r="E2574" s="47">
        <v>114.44</v>
      </c>
      <c r="F2574" s="47">
        <v>115.27</v>
      </c>
      <c r="G2574" s="48">
        <v>30251800</v>
      </c>
      <c r="H2574" s="47">
        <v>94.11</v>
      </c>
      <c r="I2574" s="51">
        <f t="shared" si="288"/>
        <v>0.81643098811486081</v>
      </c>
      <c r="J2574" s="51">
        <f t="shared" ca="1" si="289"/>
        <v>1</v>
      </c>
      <c r="K2574" s="47">
        <f t="shared" si="290"/>
        <v>93.45</v>
      </c>
      <c r="L2574" s="47">
        <f t="shared" si="291"/>
        <v>94.2</v>
      </c>
      <c r="M2574" s="47">
        <f t="shared" si="292"/>
        <v>93.43</v>
      </c>
      <c r="N2574" s="47">
        <f t="shared" si="293"/>
        <v>94.11</v>
      </c>
      <c r="O2574" s="48">
        <f t="shared" ca="1" si="294"/>
        <v>30251800</v>
      </c>
    </row>
    <row r="2575" spans="1:15" x14ac:dyDescent="0.25">
      <c r="A2575">
        <v>2560</v>
      </c>
      <c r="B2575" s="85">
        <v>38079</v>
      </c>
      <c r="C2575" s="47">
        <v>114.81</v>
      </c>
      <c r="D2575" s="47">
        <v>114.84</v>
      </c>
      <c r="E2575" s="47">
        <v>113.9</v>
      </c>
      <c r="F2575" s="47">
        <v>114.64</v>
      </c>
      <c r="G2575" s="48">
        <v>50987700</v>
      </c>
      <c r="H2575" s="47">
        <v>93.6</v>
      </c>
      <c r="I2575" s="51">
        <f t="shared" si="288"/>
        <v>0.81646894626657351</v>
      </c>
      <c r="J2575" s="51">
        <f t="shared" ca="1" si="289"/>
        <v>1</v>
      </c>
      <c r="K2575" s="47">
        <f t="shared" si="290"/>
        <v>93.74</v>
      </c>
      <c r="L2575" s="47">
        <f t="shared" si="291"/>
        <v>93.76</v>
      </c>
      <c r="M2575" s="47">
        <f t="shared" si="292"/>
        <v>93</v>
      </c>
      <c r="N2575" s="47">
        <f t="shared" si="293"/>
        <v>93.6</v>
      </c>
      <c r="O2575" s="48">
        <f t="shared" ca="1" si="294"/>
        <v>50987700</v>
      </c>
    </row>
    <row r="2576" spans="1:15" x14ac:dyDescent="0.25">
      <c r="A2576">
        <v>2561</v>
      </c>
      <c r="B2576" s="85">
        <v>38078</v>
      </c>
      <c r="C2576" s="47">
        <v>113.07</v>
      </c>
      <c r="D2576" s="47">
        <v>113.87</v>
      </c>
      <c r="E2576" s="47">
        <v>113.05</v>
      </c>
      <c r="F2576" s="47">
        <v>113.78</v>
      </c>
      <c r="G2576" s="48">
        <v>45103800</v>
      </c>
      <c r="H2576" s="47">
        <v>92.9</v>
      </c>
      <c r="I2576" s="51">
        <f t="shared" si="288"/>
        <v>0.81648795921954653</v>
      </c>
      <c r="J2576" s="51">
        <f t="shared" ca="1" si="289"/>
        <v>1</v>
      </c>
      <c r="K2576" s="47">
        <f t="shared" si="290"/>
        <v>92.32</v>
      </c>
      <c r="L2576" s="47">
        <f t="shared" si="291"/>
        <v>92.97</v>
      </c>
      <c r="M2576" s="47">
        <f t="shared" si="292"/>
        <v>92.3</v>
      </c>
      <c r="N2576" s="47">
        <f t="shared" si="293"/>
        <v>92.9</v>
      </c>
      <c r="O2576" s="48">
        <f t="shared" ca="1" si="294"/>
        <v>45103800</v>
      </c>
    </row>
    <row r="2577" spans="1:15" x14ac:dyDescent="0.25">
      <c r="A2577">
        <v>2562</v>
      </c>
      <c r="B2577" s="85">
        <v>38077</v>
      </c>
      <c r="C2577" s="47">
        <v>112.99</v>
      </c>
      <c r="D2577" s="47">
        <v>113.4</v>
      </c>
      <c r="E2577" s="47">
        <v>112.38</v>
      </c>
      <c r="F2577" s="47">
        <v>113.1</v>
      </c>
      <c r="G2577" s="48">
        <v>48517600</v>
      </c>
      <c r="H2577" s="47">
        <v>92.34</v>
      </c>
      <c r="I2577" s="51">
        <f t="shared" ref="I2577:I2640" si="295">H2577/F2577</f>
        <v>0.81644562334217519</v>
      </c>
      <c r="J2577" s="51">
        <f t="shared" ref="J2577:J2640" ca="1" si="296">INDEX(OFFSET($T$15,0,0,$S$13+1,1),MATCH(B2577,OFFSET($Q$15,0,0,$S$13+1,1),-1))</f>
        <v>1</v>
      </c>
      <c r="K2577" s="47">
        <f t="shared" ref="K2577:K2640" si="297">ROUND($I2577*C2577,2)</f>
        <v>92.25</v>
      </c>
      <c r="L2577" s="47">
        <f t="shared" ref="L2577:L2640" si="298">ROUND($I2577*D2577,2)</f>
        <v>92.58</v>
      </c>
      <c r="M2577" s="47">
        <f t="shared" ref="M2577:M2640" si="299">ROUND($I2577*E2577,2)</f>
        <v>91.75</v>
      </c>
      <c r="N2577" s="47">
        <f t="shared" ref="N2577:N2640" si="300">ROUND($I2577*F2577,2)</f>
        <v>92.34</v>
      </c>
      <c r="O2577" s="48">
        <f t="shared" ref="O2577:O2640" ca="1" si="301">G2577*J2577</f>
        <v>48517600</v>
      </c>
    </row>
    <row r="2578" spans="1:15" x14ac:dyDescent="0.25">
      <c r="A2578">
        <v>2563</v>
      </c>
      <c r="B2578" s="85">
        <v>38076</v>
      </c>
      <c r="C2578" s="47">
        <v>112.3</v>
      </c>
      <c r="D2578" s="47">
        <v>113.07</v>
      </c>
      <c r="E2578" s="47">
        <v>112.22</v>
      </c>
      <c r="F2578" s="47">
        <v>112.97</v>
      </c>
      <c r="G2578" s="48">
        <v>39059900</v>
      </c>
      <c r="H2578" s="47">
        <v>92.24</v>
      </c>
      <c r="I2578" s="51">
        <f t="shared" si="295"/>
        <v>0.81649995574046208</v>
      </c>
      <c r="J2578" s="51">
        <f t="shared" ca="1" si="296"/>
        <v>1</v>
      </c>
      <c r="K2578" s="47">
        <f t="shared" si="297"/>
        <v>91.69</v>
      </c>
      <c r="L2578" s="47">
        <f t="shared" si="298"/>
        <v>92.32</v>
      </c>
      <c r="M2578" s="47">
        <f t="shared" si="299"/>
        <v>91.63</v>
      </c>
      <c r="N2578" s="47">
        <f t="shared" si="300"/>
        <v>92.24</v>
      </c>
      <c r="O2578" s="48">
        <f t="shared" ca="1" si="301"/>
        <v>39059900</v>
      </c>
    </row>
    <row r="2579" spans="1:15" x14ac:dyDescent="0.25">
      <c r="A2579">
        <v>2564</v>
      </c>
      <c r="B2579" s="85">
        <v>38075</v>
      </c>
      <c r="C2579" s="47">
        <v>111.63</v>
      </c>
      <c r="D2579" s="47">
        <v>112.74</v>
      </c>
      <c r="E2579" s="47">
        <v>111.58</v>
      </c>
      <c r="F2579" s="47">
        <v>112.59</v>
      </c>
      <c r="G2579" s="48">
        <v>44113600</v>
      </c>
      <c r="H2579" s="47">
        <v>91.93</v>
      </c>
      <c r="I2579" s="51">
        <f t="shared" si="295"/>
        <v>0.81650235367261748</v>
      </c>
      <c r="J2579" s="51">
        <f t="shared" ca="1" si="296"/>
        <v>1</v>
      </c>
      <c r="K2579" s="47">
        <f t="shared" si="297"/>
        <v>91.15</v>
      </c>
      <c r="L2579" s="47">
        <f t="shared" si="298"/>
        <v>92.05</v>
      </c>
      <c r="M2579" s="47">
        <f t="shared" si="299"/>
        <v>91.11</v>
      </c>
      <c r="N2579" s="47">
        <f t="shared" si="300"/>
        <v>91.93</v>
      </c>
      <c r="O2579" s="48">
        <f t="shared" ca="1" si="301"/>
        <v>44113600</v>
      </c>
    </row>
    <row r="2580" spans="1:15" x14ac:dyDescent="0.25">
      <c r="A2580">
        <v>2565</v>
      </c>
      <c r="B2580" s="85">
        <v>38072</v>
      </c>
      <c r="C2580" s="47">
        <v>110.96</v>
      </c>
      <c r="D2580" s="47">
        <v>111.79</v>
      </c>
      <c r="E2580" s="47">
        <v>110.8</v>
      </c>
      <c r="F2580" s="47">
        <v>111.03</v>
      </c>
      <c r="G2580" s="48">
        <v>37409500</v>
      </c>
      <c r="H2580" s="47">
        <v>90.65</v>
      </c>
      <c r="I2580" s="51">
        <f t="shared" si="295"/>
        <v>0.81644600558407643</v>
      </c>
      <c r="J2580" s="51">
        <f t="shared" ca="1" si="296"/>
        <v>1</v>
      </c>
      <c r="K2580" s="47">
        <f t="shared" si="297"/>
        <v>90.59</v>
      </c>
      <c r="L2580" s="47">
        <f t="shared" si="298"/>
        <v>91.27</v>
      </c>
      <c r="M2580" s="47">
        <f t="shared" si="299"/>
        <v>90.46</v>
      </c>
      <c r="N2580" s="47">
        <f t="shared" si="300"/>
        <v>90.65</v>
      </c>
      <c r="O2580" s="48">
        <f t="shared" ca="1" si="301"/>
        <v>37409500</v>
      </c>
    </row>
    <row r="2581" spans="1:15" x14ac:dyDescent="0.25">
      <c r="A2581">
        <v>2566</v>
      </c>
      <c r="B2581" s="85">
        <v>38071</v>
      </c>
      <c r="C2581" s="47">
        <v>110.08</v>
      </c>
      <c r="D2581" s="47">
        <v>111.3</v>
      </c>
      <c r="E2581" s="47">
        <v>109.79</v>
      </c>
      <c r="F2581" s="47">
        <v>111</v>
      </c>
      <c r="G2581" s="48">
        <v>49873600</v>
      </c>
      <c r="H2581" s="47">
        <v>90.63</v>
      </c>
      <c r="I2581" s="51">
        <f t="shared" si="295"/>
        <v>0.81648648648648647</v>
      </c>
      <c r="J2581" s="51">
        <f t="shared" ca="1" si="296"/>
        <v>1</v>
      </c>
      <c r="K2581" s="47">
        <f t="shared" si="297"/>
        <v>89.88</v>
      </c>
      <c r="L2581" s="47">
        <f t="shared" si="298"/>
        <v>90.87</v>
      </c>
      <c r="M2581" s="47">
        <f t="shared" si="299"/>
        <v>89.64</v>
      </c>
      <c r="N2581" s="47">
        <f t="shared" si="300"/>
        <v>90.63</v>
      </c>
      <c r="O2581" s="48">
        <f t="shared" ca="1" si="301"/>
        <v>49873600</v>
      </c>
    </row>
    <row r="2582" spans="1:15" x14ac:dyDescent="0.25">
      <c r="A2582">
        <v>2567</v>
      </c>
      <c r="B2582" s="85">
        <v>38070</v>
      </c>
      <c r="C2582" s="47">
        <v>109.58</v>
      </c>
      <c r="D2582" s="47">
        <v>110.14</v>
      </c>
      <c r="E2582" s="47">
        <v>108.85</v>
      </c>
      <c r="F2582" s="47">
        <v>109.55</v>
      </c>
      <c r="G2582" s="48">
        <v>51584300</v>
      </c>
      <c r="H2582" s="47">
        <v>89.44</v>
      </c>
      <c r="I2582" s="51">
        <f t="shared" si="295"/>
        <v>0.81643085349155642</v>
      </c>
      <c r="J2582" s="51">
        <f t="shared" ca="1" si="296"/>
        <v>1</v>
      </c>
      <c r="K2582" s="47">
        <f t="shared" si="297"/>
        <v>89.46</v>
      </c>
      <c r="L2582" s="47">
        <f t="shared" si="298"/>
        <v>89.92</v>
      </c>
      <c r="M2582" s="47">
        <f t="shared" si="299"/>
        <v>88.87</v>
      </c>
      <c r="N2582" s="47">
        <f t="shared" si="300"/>
        <v>89.44</v>
      </c>
      <c r="O2582" s="48">
        <f t="shared" ca="1" si="301"/>
        <v>51584300</v>
      </c>
    </row>
    <row r="2583" spans="1:15" x14ac:dyDescent="0.25">
      <c r="A2583">
        <v>2568</v>
      </c>
      <c r="B2583" s="85">
        <v>38069</v>
      </c>
      <c r="C2583" s="47">
        <v>110.25</v>
      </c>
      <c r="D2583" s="47">
        <v>110.4</v>
      </c>
      <c r="E2583" s="47">
        <v>109.36</v>
      </c>
      <c r="F2583" s="47">
        <v>109.46</v>
      </c>
      <c r="G2583" s="48">
        <v>54080200</v>
      </c>
      <c r="H2583" s="47">
        <v>89.37</v>
      </c>
      <c r="I2583" s="51">
        <f t="shared" si="295"/>
        <v>0.81646263475242109</v>
      </c>
      <c r="J2583" s="51">
        <f t="shared" ca="1" si="296"/>
        <v>1</v>
      </c>
      <c r="K2583" s="47">
        <f t="shared" si="297"/>
        <v>90.02</v>
      </c>
      <c r="L2583" s="47">
        <f t="shared" si="298"/>
        <v>90.14</v>
      </c>
      <c r="M2583" s="47">
        <f t="shared" si="299"/>
        <v>89.29</v>
      </c>
      <c r="N2583" s="47">
        <f t="shared" si="300"/>
        <v>89.37</v>
      </c>
      <c r="O2583" s="48">
        <f t="shared" ca="1" si="301"/>
        <v>54080200</v>
      </c>
    </row>
    <row r="2584" spans="1:15" x14ac:dyDescent="0.25">
      <c r="A2584">
        <v>2569</v>
      </c>
      <c r="B2584" s="85">
        <v>38068</v>
      </c>
      <c r="C2584" s="47">
        <v>110.54</v>
      </c>
      <c r="D2584" s="47">
        <v>110.57</v>
      </c>
      <c r="E2584" s="47">
        <v>109.1</v>
      </c>
      <c r="F2584" s="47">
        <v>109.65</v>
      </c>
      <c r="G2584" s="48">
        <v>62752100</v>
      </c>
      <c r="H2584" s="47">
        <v>89.53</v>
      </c>
      <c r="I2584" s="51">
        <f t="shared" si="295"/>
        <v>0.8165070679434564</v>
      </c>
      <c r="J2584" s="51">
        <f t="shared" ca="1" si="296"/>
        <v>1</v>
      </c>
      <c r="K2584" s="47">
        <f t="shared" si="297"/>
        <v>90.26</v>
      </c>
      <c r="L2584" s="47">
        <f t="shared" si="298"/>
        <v>90.28</v>
      </c>
      <c r="M2584" s="47">
        <f t="shared" si="299"/>
        <v>89.08</v>
      </c>
      <c r="N2584" s="47">
        <f t="shared" si="300"/>
        <v>89.53</v>
      </c>
      <c r="O2584" s="48">
        <f t="shared" ca="1" si="301"/>
        <v>62752100</v>
      </c>
    </row>
    <row r="2585" spans="1:15" x14ac:dyDescent="0.25">
      <c r="A2585">
        <v>2570</v>
      </c>
      <c r="B2585" s="85">
        <v>38065</v>
      </c>
      <c r="C2585" s="47">
        <v>112.41</v>
      </c>
      <c r="D2585" s="47">
        <v>112.57</v>
      </c>
      <c r="E2585" s="47">
        <v>111.04</v>
      </c>
      <c r="F2585" s="47">
        <v>111.06</v>
      </c>
      <c r="G2585" s="48">
        <v>48636200</v>
      </c>
      <c r="H2585" s="47">
        <v>90.68</v>
      </c>
      <c r="I2585" s="51">
        <f t="shared" si="295"/>
        <v>0.81649558797046651</v>
      </c>
      <c r="J2585" s="51">
        <f t="shared" ca="1" si="296"/>
        <v>1</v>
      </c>
      <c r="K2585" s="47">
        <f t="shared" si="297"/>
        <v>91.78</v>
      </c>
      <c r="L2585" s="47">
        <f t="shared" si="298"/>
        <v>91.91</v>
      </c>
      <c r="M2585" s="47">
        <f t="shared" si="299"/>
        <v>90.66</v>
      </c>
      <c r="N2585" s="47">
        <f t="shared" si="300"/>
        <v>90.68</v>
      </c>
      <c r="O2585" s="48">
        <f t="shared" ca="1" si="301"/>
        <v>48636200</v>
      </c>
    </row>
    <row r="2586" spans="1:15" x14ac:dyDescent="0.25">
      <c r="A2586">
        <v>2571</v>
      </c>
      <c r="B2586" s="85">
        <v>38064</v>
      </c>
      <c r="C2586" s="47">
        <v>112.7</v>
      </c>
      <c r="D2586" s="47">
        <v>113.27</v>
      </c>
      <c r="E2586" s="47">
        <v>111.93</v>
      </c>
      <c r="F2586" s="47">
        <v>113.07</v>
      </c>
      <c r="G2586" s="48">
        <v>60014300</v>
      </c>
      <c r="H2586" s="47">
        <v>92</v>
      </c>
      <c r="I2586" s="51">
        <f t="shared" si="295"/>
        <v>0.81365525780489967</v>
      </c>
      <c r="J2586" s="51">
        <f t="shared" ca="1" si="296"/>
        <v>1</v>
      </c>
      <c r="K2586" s="47">
        <f t="shared" si="297"/>
        <v>91.7</v>
      </c>
      <c r="L2586" s="47">
        <f t="shared" si="298"/>
        <v>92.16</v>
      </c>
      <c r="M2586" s="47">
        <f t="shared" si="299"/>
        <v>91.07</v>
      </c>
      <c r="N2586" s="47">
        <f t="shared" si="300"/>
        <v>92</v>
      </c>
      <c r="O2586" s="48">
        <f t="shared" ca="1" si="301"/>
        <v>60014300</v>
      </c>
    </row>
    <row r="2587" spans="1:15" x14ac:dyDescent="0.25">
      <c r="A2587">
        <v>2572</v>
      </c>
      <c r="B2587" s="85">
        <v>38063</v>
      </c>
      <c r="C2587" s="47">
        <v>112.18</v>
      </c>
      <c r="D2587" s="47">
        <v>113.26</v>
      </c>
      <c r="E2587" s="47">
        <v>112.1</v>
      </c>
      <c r="F2587" s="47">
        <v>113.04</v>
      </c>
      <c r="G2587" s="48">
        <v>41607300</v>
      </c>
      <c r="H2587" s="47">
        <v>91.97</v>
      </c>
      <c r="I2587" s="51">
        <f t="shared" si="295"/>
        <v>0.81360580325548471</v>
      </c>
      <c r="J2587" s="51">
        <f t="shared" ca="1" si="296"/>
        <v>1</v>
      </c>
      <c r="K2587" s="47">
        <f t="shared" si="297"/>
        <v>91.27</v>
      </c>
      <c r="L2587" s="47">
        <f t="shared" si="298"/>
        <v>92.15</v>
      </c>
      <c r="M2587" s="47">
        <f t="shared" si="299"/>
        <v>91.21</v>
      </c>
      <c r="N2587" s="47">
        <f t="shared" si="300"/>
        <v>91.97</v>
      </c>
      <c r="O2587" s="48">
        <f t="shared" ca="1" si="301"/>
        <v>41607300</v>
      </c>
    </row>
    <row r="2588" spans="1:15" x14ac:dyDescent="0.25">
      <c r="A2588">
        <v>2573</v>
      </c>
      <c r="B2588" s="85">
        <v>38062</v>
      </c>
      <c r="C2588" s="47">
        <v>111.78</v>
      </c>
      <c r="D2588" s="47">
        <v>112.06</v>
      </c>
      <c r="E2588" s="47">
        <v>110.84</v>
      </c>
      <c r="F2588" s="47">
        <v>111.79</v>
      </c>
      <c r="G2588" s="48">
        <v>59832600</v>
      </c>
      <c r="H2588" s="47">
        <v>90.95</v>
      </c>
      <c r="I2588" s="51">
        <f t="shared" si="295"/>
        <v>0.81357903211378479</v>
      </c>
      <c r="J2588" s="51">
        <f t="shared" ca="1" si="296"/>
        <v>1</v>
      </c>
      <c r="K2588" s="47">
        <f t="shared" si="297"/>
        <v>90.94</v>
      </c>
      <c r="L2588" s="47">
        <f t="shared" si="298"/>
        <v>91.17</v>
      </c>
      <c r="M2588" s="47">
        <f t="shared" si="299"/>
        <v>90.18</v>
      </c>
      <c r="N2588" s="47">
        <f t="shared" si="300"/>
        <v>90.95</v>
      </c>
      <c r="O2588" s="48">
        <f t="shared" ca="1" si="301"/>
        <v>59832600</v>
      </c>
    </row>
    <row r="2589" spans="1:15" x14ac:dyDescent="0.25">
      <c r="A2589">
        <v>2574</v>
      </c>
      <c r="B2589" s="85">
        <v>38061</v>
      </c>
      <c r="C2589" s="47">
        <v>112.27</v>
      </c>
      <c r="D2589" s="47">
        <v>112.35</v>
      </c>
      <c r="E2589" s="47">
        <v>110.9</v>
      </c>
      <c r="F2589" s="47">
        <v>111.2</v>
      </c>
      <c r="G2589" s="48">
        <v>57677200</v>
      </c>
      <c r="H2589" s="47">
        <v>90.47</v>
      </c>
      <c r="I2589" s="51">
        <f t="shared" si="295"/>
        <v>0.81357913669064741</v>
      </c>
      <c r="J2589" s="51">
        <f t="shared" ca="1" si="296"/>
        <v>1</v>
      </c>
      <c r="K2589" s="47">
        <f t="shared" si="297"/>
        <v>91.34</v>
      </c>
      <c r="L2589" s="47">
        <f t="shared" si="298"/>
        <v>91.41</v>
      </c>
      <c r="M2589" s="47">
        <f t="shared" si="299"/>
        <v>90.23</v>
      </c>
      <c r="N2589" s="47">
        <f t="shared" si="300"/>
        <v>90.47</v>
      </c>
      <c r="O2589" s="48">
        <f t="shared" ca="1" si="301"/>
        <v>57677200</v>
      </c>
    </row>
    <row r="2590" spans="1:15" x14ac:dyDescent="0.25">
      <c r="A2590">
        <v>2575</v>
      </c>
      <c r="B2590" s="85">
        <v>38058</v>
      </c>
      <c r="C2590" s="47">
        <v>111.73</v>
      </c>
      <c r="D2590" s="47">
        <v>112.71</v>
      </c>
      <c r="E2590" s="47">
        <v>111.58</v>
      </c>
      <c r="F2590" s="47">
        <v>112.58</v>
      </c>
      <c r="G2590" s="48">
        <v>54012200</v>
      </c>
      <c r="H2590" s="47">
        <v>91.6</v>
      </c>
      <c r="I2590" s="51">
        <f t="shared" si="295"/>
        <v>0.81364363119559424</v>
      </c>
      <c r="J2590" s="51">
        <f t="shared" ca="1" si="296"/>
        <v>1</v>
      </c>
      <c r="K2590" s="47">
        <f t="shared" si="297"/>
        <v>90.91</v>
      </c>
      <c r="L2590" s="47">
        <f t="shared" si="298"/>
        <v>91.71</v>
      </c>
      <c r="M2590" s="47">
        <f t="shared" si="299"/>
        <v>90.79</v>
      </c>
      <c r="N2590" s="47">
        <f t="shared" si="300"/>
        <v>91.6</v>
      </c>
      <c r="O2590" s="48">
        <f t="shared" ca="1" si="301"/>
        <v>54012200</v>
      </c>
    </row>
    <row r="2591" spans="1:15" x14ac:dyDescent="0.25">
      <c r="A2591">
        <v>2576</v>
      </c>
      <c r="B2591" s="85">
        <v>38057</v>
      </c>
      <c r="C2591" s="47">
        <v>112.4</v>
      </c>
      <c r="D2591" s="47">
        <v>113.27</v>
      </c>
      <c r="E2591" s="47">
        <v>111.1</v>
      </c>
      <c r="F2591" s="47">
        <v>111.12</v>
      </c>
      <c r="G2591" s="48">
        <v>89134800</v>
      </c>
      <c r="H2591" s="47">
        <v>90.41</v>
      </c>
      <c r="I2591" s="51">
        <f t="shared" si="295"/>
        <v>0.81362491000719939</v>
      </c>
      <c r="J2591" s="51">
        <f t="shared" ca="1" si="296"/>
        <v>1</v>
      </c>
      <c r="K2591" s="47">
        <f t="shared" si="297"/>
        <v>91.45</v>
      </c>
      <c r="L2591" s="47">
        <f t="shared" si="298"/>
        <v>92.16</v>
      </c>
      <c r="M2591" s="47">
        <f t="shared" si="299"/>
        <v>90.39</v>
      </c>
      <c r="N2591" s="47">
        <f t="shared" si="300"/>
        <v>90.41</v>
      </c>
      <c r="O2591" s="48">
        <f t="shared" ca="1" si="301"/>
        <v>89134800</v>
      </c>
    </row>
    <row r="2592" spans="1:15" x14ac:dyDescent="0.25">
      <c r="A2592">
        <v>2577</v>
      </c>
      <c r="B2592" s="85">
        <v>38056</v>
      </c>
      <c r="C2592" s="47">
        <v>114.72</v>
      </c>
      <c r="D2592" s="47">
        <v>114.77</v>
      </c>
      <c r="E2592" s="47">
        <v>112.56</v>
      </c>
      <c r="F2592" s="47">
        <v>112.58</v>
      </c>
      <c r="G2592" s="48">
        <v>67671800</v>
      </c>
      <c r="H2592" s="47">
        <v>91.6</v>
      </c>
      <c r="I2592" s="51">
        <f t="shared" si="295"/>
        <v>0.81364363119559424</v>
      </c>
      <c r="J2592" s="51">
        <f t="shared" ca="1" si="296"/>
        <v>1</v>
      </c>
      <c r="K2592" s="47">
        <f t="shared" si="297"/>
        <v>93.34</v>
      </c>
      <c r="L2592" s="47">
        <f t="shared" si="298"/>
        <v>93.38</v>
      </c>
      <c r="M2592" s="47">
        <f t="shared" si="299"/>
        <v>91.58</v>
      </c>
      <c r="N2592" s="47">
        <f t="shared" si="300"/>
        <v>91.6</v>
      </c>
      <c r="O2592" s="48">
        <f t="shared" ca="1" si="301"/>
        <v>67671800</v>
      </c>
    </row>
    <row r="2593" spans="1:15" x14ac:dyDescent="0.25">
      <c r="A2593">
        <v>2578</v>
      </c>
      <c r="B2593" s="85">
        <v>38055</v>
      </c>
      <c r="C2593" s="47">
        <v>115.1</v>
      </c>
      <c r="D2593" s="47">
        <v>115.21</v>
      </c>
      <c r="E2593" s="47">
        <v>114.24</v>
      </c>
      <c r="F2593" s="47">
        <v>114.5</v>
      </c>
      <c r="G2593" s="48">
        <v>39746100</v>
      </c>
      <c r="H2593" s="47">
        <v>93.16</v>
      </c>
      <c r="I2593" s="51">
        <f t="shared" si="295"/>
        <v>0.81362445414847162</v>
      </c>
      <c r="J2593" s="51">
        <f t="shared" ca="1" si="296"/>
        <v>1</v>
      </c>
      <c r="K2593" s="47">
        <f t="shared" si="297"/>
        <v>93.65</v>
      </c>
      <c r="L2593" s="47">
        <f t="shared" si="298"/>
        <v>93.74</v>
      </c>
      <c r="M2593" s="47">
        <f t="shared" si="299"/>
        <v>92.95</v>
      </c>
      <c r="N2593" s="47">
        <f t="shared" si="300"/>
        <v>93.16</v>
      </c>
      <c r="O2593" s="48">
        <f t="shared" ca="1" si="301"/>
        <v>39746100</v>
      </c>
    </row>
    <row r="2594" spans="1:15" x14ac:dyDescent="0.25">
      <c r="A2594">
        <v>2579</v>
      </c>
      <c r="B2594" s="85">
        <v>38054</v>
      </c>
      <c r="C2594" s="47">
        <v>116.34</v>
      </c>
      <c r="D2594" s="47">
        <v>116.62</v>
      </c>
      <c r="E2594" s="47">
        <v>114.91</v>
      </c>
      <c r="F2594" s="47">
        <v>114.96</v>
      </c>
      <c r="G2594" s="48">
        <v>39281600</v>
      </c>
      <c r="H2594" s="47">
        <v>93.53</v>
      </c>
      <c r="I2594" s="51">
        <f t="shared" si="295"/>
        <v>0.81358733472512179</v>
      </c>
      <c r="J2594" s="51">
        <f t="shared" ca="1" si="296"/>
        <v>1</v>
      </c>
      <c r="K2594" s="47">
        <f t="shared" si="297"/>
        <v>94.65</v>
      </c>
      <c r="L2594" s="47">
        <f t="shared" si="298"/>
        <v>94.88</v>
      </c>
      <c r="M2594" s="47">
        <f t="shared" si="299"/>
        <v>93.49</v>
      </c>
      <c r="N2594" s="47">
        <f t="shared" si="300"/>
        <v>93.53</v>
      </c>
      <c r="O2594" s="48">
        <f t="shared" ca="1" si="301"/>
        <v>39281600</v>
      </c>
    </row>
    <row r="2595" spans="1:15" x14ac:dyDescent="0.25">
      <c r="A2595">
        <v>2580</v>
      </c>
      <c r="B2595" s="85">
        <v>38051</v>
      </c>
      <c r="C2595" s="47">
        <v>115.42</v>
      </c>
      <c r="D2595" s="47">
        <v>116.95</v>
      </c>
      <c r="E2595" s="47">
        <v>115.28</v>
      </c>
      <c r="F2595" s="47">
        <v>116.38</v>
      </c>
      <c r="G2595" s="48">
        <v>55905600</v>
      </c>
      <c r="H2595" s="47">
        <v>94.69</v>
      </c>
      <c r="I2595" s="51">
        <f t="shared" si="295"/>
        <v>0.81362777109468987</v>
      </c>
      <c r="J2595" s="51">
        <f t="shared" ca="1" si="296"/>
        <v>1</v>
      </c>
      <c r="K2595" s="47">
        <f t="shared" si="297"/>
        <v>93.91</v>
      </c>
      <c r="L2595" s="47">
        <f t="shared" si="298"/>
        <v>95.15</v>
      </c>
      <c r="M2595" s="47">
        <f t="shared" si="299"/>
        <v>93.8</v>
      </c>
      <c r="N2595" s="47">
        <f t="shared" si="300"/>
        <v>94.69</v>
      </c>
      <c r="O2595" s="48">
        <f t="shared" ca="1" si="301"/>
        <v>55905600</v>
      </c>
    </row>
    <row r="2596" spans="1:15" x14ac:dyDescent="0.25">
      <c r="A2596">
        <v>2581</v>
      </c>
      <c r="B2596" s="85">
        <v>38050</v>
      </c>
      <c r="C2596" s="47">
        <v>115.72</v>
      </c>
      <c r="D2596" s="47">
        <v>116.1</v>
      </c>
      <c r="E2596" s="47">
        <v>115.52</v>
      </c>
      <c r="F2596" s="47">
        <v>115.99</v>
      </c>
      <c r="G2596" s="48">
        <v>21060000</v>
      </c>
      <c r="H2596" s="47">
        <v>94.37</v>
      </c>
      <c r="I2596" s="51">
        <f t="shared" si="295"/>
        <v>0.81360462108802489</v>
      </c>
      <c r="J2596" s="51">
        <f t="shared" ca="1" si="296"/>
        <v>1</v>
      </c>
      <c r="K2596" s="47">
        <f t="shared" si="297"/>
        <v>94.15</v>
      </c>
      <c r="L2596" s="47">
        <f t="shared" si="298"/>
        <v>94.46</v>
      </c>
      <c r="M2596" s="47">
        <f t="shared" si="299"/>
        <v>93.99</v>
      </c>
      <c r="N2596" s="47">
        <f t="shared" si="300"/>
        <v>94.37</v>
      </c>
      <c r="O2596" s="48">
        <f t="shared" ca="1" si="301"/>
        <v>21060000</v>
      </c>
    </row>
    <row r="2597" spans="1:15" x14ac:dyDescent="0.25">
      <c r="A2597">
        <v>2582</v>
      </c>
      <c r="B2597" s="85">
        <v>38049</v>
      </c>
      <c r="C2597" s="47">
        <v>115.25</v>
      </c>
      <c r="D2597" s="47">
        <v>115.87</v>
      </c>
      <c r="E2597" s="47">
        <v>114.92</v>
      </c>
      <c r="F2597" s="47">
        <v>115.69</v>
      </c>
      <c r="G2597" s="48">
        <v>31346200</v>
      </c>
      <c r="H2597" s="47">
        <v>94.13</v>
      </c>
      <c r="I2597" s="51">
        <f t="shared" si="295"/>
        <v>0.81363989973204254</v>
      </c>
      <c r="J2597" s="51">
        <f t="shared" ca="1" si="296"/>
        <v>1</v>
      </c>
      <c r="K2597" s="47">
        <f t="shared" si="297"/>
        <v>93.77</v>
      </c>
      <c r="L2597" s="47">
        <f t="shared" si="298"/>
        <v>94.28</v>
      </c>
      <c r="M2597" s="47">
        <f t="shared" si="299"/>
        <v>93.5</v>
      </c>
      <c r="N2597" s="47">
        <f t="shared" si="300"/>
        <v>94.13</v>
      </c>
      <c r="O2597" s="48">
        <f t="shared" ca="1" si="301"/>
        <v>31346200</v>
      </c>
    </row>
    <row r="2598" spans="1:15" x14ac:dyDescent="0.25">
      <c r="A2598">
        <v>2583</v>
      </c>
      <c r="B2598" s="85">
        <v>38048</v>
      </c>
      <c r="C2598" s="47">
        <v>115.94</v>
      </c>
      <c r="D2598" s="47">
        <v>116.97</v>
      </c>
      <c r="E2598" s="47">
        <v>115.23</v>
      </c>
      <c r="F2598" s="47">
        <v>115.48</v>
      </c>
      <c r="G2598" s="48">
        <v>38556400</v>
      </c>
      <c r="H2598" s="47">
        <v>93.96</v>
      </c>
      <c r="I2598" s="51">
        <f t="shared" si="295"/>
        <v>0.81364738482854171</v>
      </c>
      <c r="J2598" s="51">
        <f t="shared" ca="1" si="296"/>
        <v>1</v>
      </c>
      <c r="K2598" s="47">
        <f t="shared" si="297"/>
        <v>94.33</v>
      </c>
      <c r="L2598" s="47">
        <f t="shared" si="298"/>
        <v>95.17</v>
      </c>
      <c r="M2598" s="47">
        <f t="shared" si="299"/>
        <v>93.76</v>
      </c>
      <c r="N2598" s="47">
        <f t="shared" si="300"/>
        <v>93.96</v>
      </c>
      <c r="O2598" s="48">
        <f t="shared" ca="1" si="301"/>
        <v>38556400</v>
      </c>
    </row>
    <row r="2599" spans="1:15" x14ac:dyDescent="0.25">
      <c r="A2599">
        <v>2584</v>
      </c>
      <c r="B2599" s="85">
        <v>38047</v>
      </c>
      <c r="C2599" s="47">
        <v>115.43</v>
      </c>
      <c r="D2599" s="47">
        <v>116.34</v>
      </c>
      <c r="E2599" s="47">
        <v>115.25</v>
      </c>
      <c r="F2599" s="47">
        <v>116.16</v>
      </c>
      <c r="G2599" s="48">
        <v>33130800</v>
      </c>
      <c r="H2599" s="47">
        <v>94.51</v>
      </c>
      <c r="I2599" s="51">
        <f t="shared" si="295"/>
        <v>0.81361914600550966</v>
      </c>
      <c r="J2599" s="51">
        <f t="shared" ca="1" si="296"/>
        <v>1</v>
      </c>
      <c r="K2599" s="47">
        <f t="shared" si="297"/>
        <v>93.92</v>
      </c>
      <c r="L2599" s="47">
        <f t="shared" si="298"/>
        <v>94.66</v>
      </c>
      <c r="M2599" s="47">
        <f t="shared" si="299"/>
        <v>93.77</v>
      </c>
      <c r="N2599" s="47">
        <f t="shared" si="300"/>
        <v>94.51</v>
      </c>
      <c r="O2599" s="48">
        <f t="shared" ca="1" si="301"/>
        <v>33130800</v>
      </c>
    </row>
    <row r="2600" spans="1:15" x14ac:dyDescent="0.25">
      <c r="A2600">
        <v>2585</v>
      </c>
      <c r="B2600" s="85">
        <v>38044</v>
      </c>
      <c r="C2600" s="47">
        <v>115.19</v>
      </c>
      <c r="D2600" s="47">
        <v>115.74</v>
      </c>
      <c r="E2600" s="47">
        <v>114.63</v>
      </c>
      <c r="F2600" s="47">
        <v>115.02</v>
      </c>
      <c r="G2600" s="48">
        <v>39312000</v>
      </c>
      <c r="H2600" s="47">
        <v>93.58</v>
      </c>
      <c r="I2600" s="51">
        <f t="shared" si="295"/>
        <v>0.81359763519387929</v>
      </c>
      <c r="J2600" s="51">
        <f t="shared" ca="1" si="296"/>
        <v>1</v>
      </c>
      <c r="K2600" s="47">
        <f t="shared" si="297"/>
        <v>93.72</v>
      </c>
      <c r="L2600" s="47">
        <f t="shared" si="298"/>
        <v>94.17</v>
      </c>
      <c r="M2600" s="47">
        <f t="shared" si="299"/>
        <v>93.26</v>
      </c>
      <c r="N2600" s="47">
        <f t="shared" si="300"/>
        <v>93.58</v>
      </c>
      <c r="O2600" s="48">
        <f t="shared" ca="1" si="301"/>
        <v>39312000</v>
      </c>
    </row>
    <row r="2601" spans="1:15" x14ac:dyDescent="0.25">
      <c r="A2601">
        <v>2586</v>
      </c>
      <c r="B2601" s="85">
        <v>38043</v>
      </c>
      <c r="C2601" s="47">
        <v>114.61</v>
      </c>
      <c r="D2601" s="47">
        <v>115.29</v>
      </c>
      <c r="E2601" s="47">
        <v>114.34</v>
      </c>
      <c r="F2601" s="47">
        <v>114.94</v>
      </c>
      <c r="G2601" s="48">
        <v>29683000</v>
      </c>
      <c r="H2601" s="47">
        <v>93.52</v>
      </c>
      <c r="I2601" s="51">
        <f t="shared" si="295"/>
        <v>0.81364190012180271</v>
      </c>
      <c r="J2601" s="51">
        <f t="shared" ca="1" si="296"/>
        <v>1</v>
      </c>
      <c r="K2601" s="47">
        <f t="shared" si="297"/>
        <v>93.25</v>
      </c>
      <c r="L2601" s="47">
        <f t="shared" si="298"/>
        <v>93.8</v>
      </c>
      <c r="M2601" s="47">
        <f t="shared" si="299"/>
        <v>93.03</v>
      </c>
      <c r="N2601" s="47">
        <f t="shared" si="300"/>
        <v>93.52</v>
      </c>
      <c r="O2601" s="48">
        <f t="shared" ca="1" si="301"/>
        <v>29683000</v>
      </c>
    </row>
    <row r="2602" spans="1:15" x14ac:dyDescent="0.25">
      <c r="A2602">
        <v>2587</v>
      </c>
      <c r="B2602" s="85">
        <v>38042</v>
      </c>
      <c r="C2602" s="47">
        <v>114.46</v>
      </c>
      <c r="D2602" s="47">
        <v>115.06</v>
      </c>
      <c r="E2602" s="47">
        <v>114.32</v>
      </c>
      <c r="F2602" s="47">
        <v>114.87</v>
      </c>
      <c r="G2602" s="48">
        <v>31213600</v>
      </c>
      <c r="H2602" s="47">
        <v>93.46</v>
      </c>
      <c r="I2602" s="51">
        <f t="shared" si="295"/>
        <v>0.81361539131191773</v>
      </c>
      <c r="J2602" s="51">
        <f t="shared" ca="1" si="296"/>
        <v>1</v>
      </c>
      <c r="K2602" s="47">
        <f t="shared" si="297"/>
        <v>93.13</v>
      </c>
      <c r="L2602" s="47">
        <f t="shared" si="298"/>
        <v>93.61</v>
      </c>
      <c r="M2602" s="47">
        <f t="shared" si="299"/>
        <v>93.01</v>
      </c>
      <c r="N2602" s="47">
        <f t="shared" si="300"/>
        <v>93.46</v>
      </c>
      <c r="O2602" s="48">
        <f t="shared" ca="1" si="301"/>
        <v>31213600</v>
      </c>
    </row>
    <row r="2603" spans="1:15" x14ac:dyDescent="0.25">
      <c r="A2603">
        <v>2588</v>
      </c>
      <c r="B2603" s="85">
        <v>38041</v>
      </c>
      <c r="C2603" s="47">
        <v>114.27</v>
      </c>
      <c r="D2603" s="47">
        <v>114.99</v>
      </c>
      <c r="E2603" s="47">
        <v>113.03</v>
      </c>
      <c r="F2603" s="47">
        <v>114.39</v>
      </c>
      <c r="G2603" s="48">
        <v>43953000</v>
      </c>
      <c r="H2603" s="47">
        <v>93.07</v>
      </c>
      <c r="I2603" s="51">
        <f t="shared" si="295"/>
        <v>0.81362007168458772</v>
      </c>
      <c r="J2603" s="51">
        <f t="shared" ca="1" si="296"/>
        <v>1</v>
      </c>
      <c r="K2603" s="47">
        <f t="shared" si="297"/>
        <v>92.97</v>
      </c>
      <c r="L2603" s="47">
        <f t="shared" si="298"/>
        <v>93.56</v>
      </c>
      <c r="M2603" s="47">
        <f t="shared" si="299"/>
        <v>91.96</v>
      </c>
      <c r="N2603" s="47">
        <f t="shared" si="300"/>
        <v>93.07</v>
      </c>
      <c r="O2603" s="48">
        <f t="shared" ca="1" si="301"/>
        <v>43953000</v>
      </c>
    </row>
    <row r="2604" spans="1:15" x14ac:dyDescent="0.25">
      <c r="A2604">
        <v>2589</v>
      </c>
      <c r="B2604" s="85">
        <v>38040</v>
      </c>
      <c r="C2604" s="47">
        <v>115.22</v>
      </c>
      <c r="D2604" s="47">
        <v>115.26</v>
      </c>
      <c r="E2604" s="47">
        <v>114.17</v>
      </c>
      <c r="F2604" s="47">
        <v>114.59</v>
      </c>
      <c r="G2604" s="48">
        <v>36357000</v>
      </c>
      <c r="H2604" s="47">
        <v>93.23</v>
      </c>
      <c r="I2604" s="51">
        <f t="shared" si="295"/>
        <v>0.81359629985164506</v>
      </c>
      <c r="J2604" s="51">
        <f t="shared" ca="1" si="296"/>
        <v>1</v>
      </c>
      <c r="K2604" s="47">
        <f t="shared" si="297"/>
        <v>93.74</v>
      </c>
      <c r="L2604" s="47">
        <f t="shared" si="298"/>
        <v>93.78</v>
      </c>
      <c r="M2604" s="47">
        <f t="shared" si="299"/>
        <v>92.89</v>
      </c>
      <c r="N2604" s="47">
        <f t="shared" si="300"/>
        <v>93.23</v>
      </c>
      <c r="O2604" s="48">
        <f t="shared" ca="1" si="301"/>
        <v>36357000</v>
      </c>
    </row>
    <row r="2605" spans="1:15" x14ac:dyDescent="0.25">
      <c r="A2605">
        <v>2590</v>
      </c>
      <c r="B2605" s="85">
        <v>38037</v>
      </c>
      <c r="C2605" s="47">
        <v>115.48</v>
      </c>
      <c r="D2605" s="47">
        <v>115.56</v>
      </c>
      <c r="E2605" s="47">
        <v>114.32</v>
      </c>
      <c r="F2605" s="47">
        <v>114.88</v>
      </c>
      <c r="G2605" s="48">
        <v>46728800</v>
      </c>
      <c r="H2605" s="47">
        <v>93.47</v>
      </c>
      <c r="I2605" s="51">
        <f t="shared" si="295"/>
        <v>0.81363161559888586</v>
      </c>
      <c r="J2605" s="51">
        <f t="shared" ca="1" si="296"/>
        <v>1</v>
      </c>
      <c r="K2605" s="47">
        <f t="shared" si="297"/>
        <v>93.96</v>
      </c>
      <c r="L2605" s="47">
        <f t="shared" si="298"/>
        <v>94.02</v>
      </c>
      <c r="M2605" s="47">
        <f t="shared" si="299"/>
        <v>93.01</v>
      </c>
      <c r="N2605" s="47">
        <f t="shared" si="300"/>
        <v>93.47</v>
      </c>
      <c r="O2605" s="48">
        <f t="shared" ca="1" si="301"/>
        <v>46728800</v>
      </c>
    </row>
    <row r="2606" spans="1:15" x14ac:dyDescent="0.25">
      <c r="A2606">
        <v>2591</v>
      </c>
      <c r="B2606" s="85">
        <v>38036</v>
      </c>
      <c r="C2606" s="47">
        <v>116.33</v>
      </c>
      <c r="D2606" s="47">
        <v>116.39</v>
      </c>
      <c r="E2606" s="47">
        <v>115.06</v>
      </c>
      <c r="F2606" s="47">
        <v>115.23</v>
      </c>
      <c r="G2606" s="48">
        <v>51146200</v>
      </c>
      <c r="H2606" s="47">
        <v>93.75</v>
      </c>
      <c r="I2606" s="51">
        <f t="shared" si="295"/>
        <v>0.81359021088258265</v>
      </c>
      <c r="J2606" s="51">
        <f t="shared" ca="1" si="296"/>
        <v>1</v>
      </c>
      <c r="K2606" s="47">
        <f t="shared" si="297"/>
        <v>94.64</v>
      </c>
      <c r="L2606" s="47">
        <f t="shared" si="298"/>
        <v>94.69</v>
      </c>
      <c r="M2606" s="47">
        <f t="shared" si="299"/>
        <v>93.61</v>
      </c>
      <c r="N2606" s="47">
        <f t="shared" si="300"/>
        <v>93.75</v>
      </c>
      <c r="O2606" s="48">
        <f t="shared" ca="1" si="301"/>
        <v>51146200</v>
      </c>
    </row>
    <row r="2607" spans="1:15" x14ac:dyDescent="0.25">
      <c r="A2607">
        <v>2592</v>
      </c>
      <c r="B2607" s="85">
        <v>38035</v>
      </c>
      <c r="C2607" s="47">
        <v>116.2</v>
      </c>
      <c r="D2607" s="47">
        <v>116.6</v>
      </c>
      <c r="E2607" s="47">
        <v>115.35</v>
      </c>
      <c r="F2607" s="47">
        <v>115.66</v>
      </c>
      <c r="G2607" s="48">
        <v>28618000</v>
      </c>
      <c r="H2607" s="47">
        <v>94.1</v>
      </c>
      <c r="I2607" s="51">
        <f t="shared" si="295"/>
        <v>0.81359156147328371</v>
      </c>
      <c r="J2607" s="51">
        <f t="shared" ca="1" si="296"/>
        <v>1</v>
      </c>
      <c r="K2607" s="47">
        <f t="shared" si="297"/>
        <v>94.54</v>
      </c>
      <c r="L2607" s="47">
        <f t="shared" si="298"/>
        <v>94.86</v>
      </c>
      <c r="M2607" s="47">
        <f t="shared" si="299"/>
        <v>93.85</v>
      </c>
      <c r="N2607" s="47">
        <f t="shared" si="300"/>
        <v>94.1</v>
      </c>
      <c r="O2607" s="48">
        <f t="shared" ca="1" si="301"/>
        <v>28618000</v>
      </c>
    </row>
    <row r="2608" spans="1:15" x14ac:dyDescent="0.25">
      <c r="A2608">
        <v>2593</v>
      </c>
      <c r="B2608" s="85">
        <v>38034</v>
      </c>
      <c r="C2608" s="47">
        <v>115.85</v>
      </c>
      <c r="D2608" s="47">
        <v>116.43</v>
      </c>
      <c r="E2608" s="47">
        <v>115.77</v>
      </c>
      <c r="F2608" s="47">
        <v>116.17</v>
      </c>
      <c r="G2608" s="48">
        <v>23984300</v>
      </c>
      <c r="H2608" s="47">
        <v>94.52</v>
      </c>
      <c r="I2608" s="51">
        <f t="shared" si="295"/>
        <v>0.81363518980803995</v>
      </c>
      <c r="J2608" s="51">
        <f t="shared" ca="1" si="296"/>
        <v>1</v>
      </c>
      <c r="K2608" s="47">
        <f t="shared" si="297"/>
        <v>94.26</v>
      </c>
      <c r="L2608" s="47">
        <f t="shared" si="298"/>
        <v>94.73</v>
      </c>
      <c r="M2608" s="47">
        <f t="shared" si="299"/>
        <v>94.19</v>
      </c>
      <c r="N2608" s="47">
        <f t="shared" si="300"/>
        <v>94.52</v>
      </c>
      <c r="O2608" s="48">
        <f t="shared" ca="1" si="301"/>
        <v>23984300</v>
      </c>
    </row>
    <row r="2609" spans="1:15" x14ac:dyDescent="0.25">
      <c r="A2609">
        <v>2594</v>
      </c>
      <c r="B2609" s="85">
        <v>38030</v>
      </c>
      <c r="C2609" s="47">
        <v>115.82</v>
      </c>
      <c r="D2609" s="47">
        <v>116.2</v>
      </c>
      <c r="E2609" s="47">
        <v>114.75</v>
      </c>
      <c r="F2609" s="47">
        <v>115.13</v>
      </c>
      <c r="G2609" s="48">
        <v>44739900</v>
      </c>
      <c r="H2609" s="47">
        <v>93.67</v>
      </c>
      <c r="I2609" s="51">
        <f t="shared" si="295"/>
        <v>0.81360201511335017</v>
      </c>
      <c r="J2609" s="51">
        <f t="shared" ca="1" si="296"/>
        <v>1</v>
      </c>
      <c r="K2609" s="47">
        <f t="shared" si="297"/>
        <v>94.23</v>
      </c>
      <c r="L2609" s="47">
        <f t="shared" si="298"/>
        <v>94.54</v>
      </c>
      <c r="M2609" s="47">
        <f t="shared" si="299"/>
        <v>93.36</v>
      </c>
      <c r="N2609" s="47">
        <f t="shared" si="300"/>
        <v>93.67</v>
      </c>
      <c r="O2609" s="48">
        <f t="shared" ca="1" si="301"/>
        <v>44739900</v>
      </c>
    </row>
    <row r="2610" spans="1:15" x14ac:dyDescent="0.25">
      <c r="A2610">
        <v>2595</v>
      </c>
      <c r="B2610" s="85">
        <v>38029</v>
      </c>
      <c r="C2610" s="47">
        <v>115.97</v>
      </c>
      <c r="D2610" s="47">
        <v>116.27</v>
      </c>
      <c r="E2610" s="47">
        <v>115.58</v>
      </c>
      <c r="F2610" s="47">
        <v>115.65</v>
      </c>
      <c r="G2610" s="48">
        <v>27814700</v>
      </c>
      <c r="H2610" s="47">
        <v>94.1</v>
      </c>
      <c r="I2610" s="51">
        <f t="shared" si="295"/>
        <v>0.81366191093817541</v>
      </c>
      <c r="J2610" s="51">
        <f t="shared" ca="1" si="296"/>
        <v>1</v>
      </c>
      <c r="K2610" s="47">
        <f t="shared" si="297"/>
        <v>94.36</v>
      </c>
      <c r="L2610" s="47">
        <f t="shared" si="298"/>
        <v>94.6</v>
      </c>
      <c r="M2610" s="47">
        <f t="shared" si="299"/>
        <v>94.04</v>
      </c>
      <c r="N2610" s="47">
        <f t="shared" si="300"/>
        <v>94.1</v>
      </c>
      <c r="O2610" s="48">
        <f t="shared" ca="1" si="301"/>
        <v>27814700</v>
      </c>
    </row>
    <row r="2611" spans="1:15" x14ac:dyDescent="0.25">
      <c r="A2611">
        <v>2596</v>
      </c>
      <c r="B2611" s="85">
        <v>38028</v>
      </c>
      <c r="C2611" s="47">
        <v>114.85</v>
      </c>
      <c r="D2611" s="47">
        <v>116.39</v>
      </c>
      <c r="E2611" s="47">
        <v>114.17</v>
      </c>
      <c r="F2611" s="47">
        <v>116.07</v>
      </c>
      <c r="G2611" s="48">
        <v>42965700</v>
      </c>
      <c r="H2611" s="47">
        <v>94.44</v>
      </c>
      <c r="I2611" s="51">
        <f t="shared" si="295"/>
        <v>0.81364693719307313</v>
      </c>
      <c r="J2611" s="51">
        <f t="shared" ca="1" si="296"/>
        <v>1</v>
      </c>
      <c r="K2611" s="47">
        <f t="shared" si="297"/>
        <v>93.45</v>
      </c>
      <c r="L2611" s="47">
        <f t="shared" si="298"/>
        <v>94.7</v>
      </c>
      <c r="M2611" s="47">
        <f t="shared" si="299"/>
        <v>92.89</v>
      </c>
      <c r="N2611" s="47">
        <f t="shared" si="300"/>
        <v>94.44</v>
      </c>
      <c r="O2611" s="48">
        <f t="shared" ca="1" si="301"/>
        <v>42965700</v>
      </c>
    </row>
    <row r="2612" spans="1:15" x14ac:dyDescent="0.25">
      <c r="A2612">
        <v>2597</v>
      </c>
      <c r="B2612" s="85">
        <v>38027</v>
      </c>
      <c r="C2612" s="47">
        <v>114.28</v>
      </c>
      <c r="D2612" s="47">
        <v>115.14</v>
      </c>
      <c r="E2612" s="47">
        <v>114.26</v>
      </c>
      <c r="F2612" s="47">
        <v>114.85</v>
      </c>
      <c r="G2612" s="48">
        <v>27908100</v>
      </c>
      <c r="H2612" s="47">
        <v>93.44</v>
      </c>
      <c r="I2612" s="51">
        <f t="shared" si="295"/>
        <v>0.81358293426208095</v>
      </c>
      <c r="J2612" s="51">
        <f t="shared" ca="1" si="296"/>
        <v>1</v>
      </c>
      <c r="K2612" s="47">
        <f t="shared" si="297"/>
        <v>92.98</v>
      </c>
      <c r="L2612" s="47">
        <f t="shared" si="298"/>
        <v>93.68</v>
      </c>
      <c r="M2612" s="47">
        <f t="shared" si="299"/>
        <v>92.96</v>
      </c>
      <c r="N2612" s="47">
        <f t="shared" si="300"/>
        <v>93.44</v>
      </c>
      <c r="O2612" s="48">
        <f t="shared" ca="1" si="301"/>
        <v>27908100</v>
      </c>
    </row>
    <row r="2613" spans="1:15" x14ac:dyDescent="0.25">
      <c r="A2613">
        <v>2598</v>
      </c>
      <c r="B2613" s="85">
        <v>38026</v>
      </c>
      <c r="C2613" s="47">
        <v>114.67</v>
      </c>
      <c r="D2613" s="47">
        <v>114.87</v>
      </c>
      <c r="E2613" s="47">
        <v>114.29</v>
      </c>
      <c r="F2613" s="47">
        <v>114.48</v>
      </c>
      <c r="G2613" s="48">
        <v>24851300</v>
      </c>
      <c r="H2613" s="47">
        <v>93.14</v>
      </c>
      <c r="I2613" s="51">
        <f t="shared" si="295"/>
        <v>0.81359189378057295</v>
      </c>
      <c r="J2613" s="51">
        <f t="shared" ca="1" si="296"/>
        <v>1</v>
      </c>
      <c r="K2613" s="47">
        <f t="shared" si="297"/>
        <v>93.29</v>
      </c>
      <c r="L2613" s="47">
        <f t="shared" si="298"/>
        <v>93.46</v>
      </c>
      <c r="M2613" s="47">
        <f t="shared" si="299"/>
        <v>92.99</v>
      </c>
      <c r="N2613" s="47">
        <f t="shared" si="300"/>
        <v>93.14</v>
      </c>
      <c r="O2613" s="48">
        <f t="shared" ca="1" si="301"/>
        <v>24851300</v>
      </c>
    </row>
    <row r="2614" spans="1:15" x14ac:dyDescent="0.25">
      <c r="A2614">
        <v>2599</v>
      </c>
      <c r="B2614" s="85">
        <v>38023</v>
      </c>
      <c r="C2614" s="47">
        <v>113.42</v>
      </c>
      <c r="D2614" s="47">
        <v>114.7</v>
      </c>
      <c r="E2614" s="47">
        <v>113.2</v>
      </c>
      <c r="F2614" s="47">
        <v>114.45</v>
      </c>
      <c r="G2614" s="48">
        <v>37216000</v>
      </c>
      <c r="H2614" s="47">
        <v>93.12</v>
      </c>
      <c r="I2614" s="51">
        <f t="shared" si="295"/>
        <v>0.81363040629095673</v>
      </c>
      <c r="J2614" s="51">
        <f t="shared" ca="1" si="296"/>
        <v>1</v>
      </c>
      <c r="K2614" s="47">
        <f t="shared" si="297"/>
        <v>92.28</v>
      </c>
      <c r="L2614" s="47">
        <f t="shared" si="298"/>
        <v>93.32</v>
      </c>
      <c r="M2614" s="47">
        <f t="shared" si="299"/>
        <v>92.1</v>
      </c>
      <c r="N2614" s="47">
        <f t="shared" si="300"/>
        <v>93.12</v>
      </c>
      <c r="O2614" s="48">
        <f t="shared" ca="1" si="301"/>
        <v>37216000</v>
      </c>
    </row>
    <row r="2615" spans="1:15" x14ac:dyDescent="0.25">
      <c r="A2615">
        <v>2600</v>
      </c>
      <c r="B2615" s="85">
        <v>38022</v>
      </c>
      <c r="C2615" s="47">
        <v>113.17</v>
      </c>
      <c r="D2615" s="47">
        <v>113.54</v>
      </c>
      <c r="E2615" s="47">
        <v>112.78</v>
      </c>
      <c r="F2615" s="47">
        <v>113.18</v>
      </c>
      <c r="G2615" s="48">
        <v>37226800</v>
      </c>
      <c r="H2615" s="47">
        <v>92.09</v>
      </c>
      <c r="I2615" s="51">
        <f t="shared" si="295"/>
        <v>0.81365965718324795</v>
      </c>
      <c r="J2615" s="51">
        <f t="shared" ca="1" si="296"/>
        <v>1</v>
      </c>
      <c r="K2615" s="47">
        <f t="shared" si="297"/>
        <v>92.08</v>
      </c>
      <c r="L2615" s="47">
        <f t="shared" si="298"/>
        <v>92.38</v>
      </c>
      <c r="M2615" s="47">
        <f t="shared" si="299"/>
        <v>91.76</v>
      </c>
      <c r="N2615" s="47">
        <f t="shared" si="300"/>
        <v>92.09</v>
      </c>
      <c r="O2615" s="48">
        <f t="shared" ca="1" si="301"/>
        <v>37226800</v>
      </c>
    </row>
    <row r="2616" spans="1:15" x14ac:dyDescent="0.25">
      <c r="A2616">
        <v>2601</v>
      </c>
      <c r="B2616" s="85">
        <v>38021</v>
      </c>
      <c r="C2616" s="47">
        <v>113.19</v>
      </c>
      <c r="D2616" s="47">
        <v>113.73</v>
      </c>
      <c r="E2616" s="47">
        <v>112.79</v>
      </c>
      <c r="F2616" s="47">
        <v>112.85</v>
      </c>
      <c r="G2616" s="48">
        <v>39332600</v>
      </c>
      <c r="H2616" s="47">
        <v>91.82</v>
      </c>
      <c r="I2616" s="51">
        <f t="shared" si="295"/>
        <v>0.81364643331856445</v>
      </c>
      <c r="J2616" s="51">
        <f t="shared" ca="1" si="296"/>
        <v>1</v>
      </c>
      <c r="K2616" s="47">
        <f t="shared" si="297"/>
        <v>92.1</v>
      </c>
      <c r="L2616" s="47">
        <f t="shared" si="298"/>
        <v>92.54</v>
      </c>
      <c r="M2616" s="47">
        <f t="shared" si="299"/>
        <v>91.77</v>
      </c>
      <c r="N2616" s="47">
        <f t="shared" si="300"/>
        <v>91.82</v>
      </c>
      <c r="O2616" s="48">
        <f t="shared" ca="1" si="301"/>
        <v>39332600</v>
      </c>
    </row>
    <row r="2617" spans="1:15" x14ac:dyDescent="0.25">
      <c r="A2617">
        <v>2602</v>
      </c>
      <c r="B2617" s="85">
        <v>38020</v>
      </c>
      <c r="C2617" s="47">
        <v>113.74</v>
      </c>
      <c r="D2617" s="47">
        <v>114.14</v>
      </c>
      <c r="E2617" s="47">
        <v>113.44</v>
      </c>
      <c r="F2617" s="47">
        <v>113.78</v>
      </c>
      <c r="G2617" s="48">
        <v>25093500</v>
      </c>
      <c r="H2617" s="47">
        <v>92.57</v>
      </c>
      <c r="I2617" s="51">
        <f t="shared" si="295"/>
        <v>0.81358762524169448</v>
      </c>
      <c r="J2617" s="51">
        <f t="shared" ca="1" si="296"/>
        <v>1</v>
      </c>
      <c r="K2617" s="47">
        <f t="shared" si="297"/>
        <v>92.54</v>
      </c>
      <c r="L2617" s="47">
        <f t="shared" si="298"/>
        <v>92.86</v>
      </c>
      <c r="M2617" s="47">
        <f t="shared" si="299"/>
        <v>92.29</v>
      </c>
      <c r="N2617" s="47">
        <f t="shared" si="300"/>
        <v>92.57</v>
      </c>
      <c r="O2617" s="48">
        <f t="shared" ca="1" si="301"/>
        <v>25093500</v>
      </c>
    </row>
    <row r="2618" spans="1:15" x14ac:dyDescent="0.25">
      <c r="A2618">
        <v>2603</v>
      </c>
      <c r="B2618" s="85">
        <v>38019</v>
      </c>
      <c r="C2618" s="47">
        <v>113.7</v>
      </c>
      <c r="D2618" s="47">
        <v>114.68</v>
      </c>
      <c r="E2618" s="47">
        <v>113.12</v>
      </c>
      <c r="F2618" s="47">
        <v>113.97</v>
      </c>
      <c r="G2618" s="48">
        <v>38832400</v>
      </c>
      <c r="H2618" s="47">
        <v>92.73</v>
      </c>
      <c r="I2618" s="51">
        <f t="shared" si="295"/>
        <v>0.81363516714924988</v>
      </c>
      <c r="J2618" s="51">
        <f t="shared" ca="1" si="296"/>
        <v>1</v>
      </c>
      <c r="K2618" s="47">
        <f t="shared" si="297"/>
        <v>92.51</v>
      </c>
      <c r="L2618" s="47">
        <f t="shared" si="298"/>
        <v>93.31</v>
      </c>
      <c r="M2618" s="47">
        <f t="shared" si="299"/>
        <v>92.04</v>
      </c>
      <c r="N2618" s="47">
        <f t="shared" si="300"/>
        <v>92.73</v>
      </c>
      <c r="O2618" s="48">
        <f t="shared" ca="1" si="301"/>
        <v>38832400</v>
      </c>
    </row>
    <row r="2619" spans="1:15" x14ac:dyDescent="0.25">
      <c r="A2619">
        <v>2604</v>
      </c>
      <c r="B2619" s="85">
        <v>38016</v>
      </c>
      <c r="C2619" s="47">
        <v>113.52</v>
      </c>
      <c r="D2619" s="47">
        <v>113.72</v>
      </c>
      <c r="E2619" s="47">
        <v>113.09</v>
      </c>
      <c r="F2619" s="47">
        <v>113.48</v>
      </c>
      <c r="G2619" s="48">
        <v>30984400</v>
      </c>
      <c r="H2619" s="47">
        <v>92.33</v>
      </c>
      <c r="I2619" s="51">
        <f t="shared" si="295"/>
        <v>0.81362354599929498</v>
      </c>
      <c r="J2619" s="51">
        <f t="shared" ca="1" si="296"/>
        <v>1</v>
      </c>
      <c r="K2619" s="47">
        <f t="shared" si="297"/>
        <v>92.36</v>
      </c>
      <c r="L2619" s="47">
        <f t="shared" si="298"/>
        <v>92.53</v>
      </c>
      <c r="M2619" s="47">
        <f t="shared" si="299"/>
        <v>92.01</v>
      </c>
      <c r="N2619" s="47">
        <f t="shared" si="300"/>
        <v>92.33</v>
      </c>
      <c r="O2619" s="48">
        <f t="shared" ca="1" si="301"/>
        <v>30984400</v>
      </c>
    </row>
    <row r="2620" spans="1:15" x14ac:dyDescent="0.25">
      <c r="A2620">
        <v>2605</v>
      </c>
      <c r="B2620" s="85">
        <v>38015</v>
      </c>
      <c r="C2620" s="47">
        <v>113.56</v>
      </c>
      <c r="D2620" s="47">
        <v>113.85</v>
      </c>
      <c r="E2620" s="47">
        <v>112.56</v>
      </c>
      <c r="F2620" s="47">
        <v>113.48</v>
      </c>
      <c r="G2620" s="48">
        <v>60117100</v>
      </c>
      <c r="H2620" s="47">
        <v>92.33</v>
      </c>
      <c r="I2620" s="51">
        <f t="shared" si="295"/>
        <v>0.81362354599929498</v>
      </c>
      <c r="J2620" s="51">
        <f t="shared" ca="1" si="296"/>
        <v>1</v>
      </c>
      <c r="K2620" s="47">
        <f t="shared" si="297"/>
        <v>92.4</v>
      </c>
      <c r="L2620" s="47">
        <f t="shared" si="298"/>
        <v>92.63</v>
      </c>
      <c r="M2620" s="47">
        <f t="shared" si="299"/>
        <v>91.58</v>
      </c>
      <c r="N2620" s="47">
        <f t="shared" si="300"/>
        <v>92.33</v>
      </c>
      <c r="O2620" s="48">
        <f t="shared" ca="1" si="301"/>
        <v>60117100</v>
      </c>
    </row>
    <row r="2621" spans="1:15" x14ac:dyDescent="0.25">
      <c r="A2621">
        <v>2606</v>
      </c>
      <c r="B2621" s="85">
        <v>38014</v>
      </c>
      <c r="C2621" s="47">
        <v>114.98</v>
      </c>
      <c r="D2621" s="47">
        <v>115.28</v>
      </c>
      <c r="E2621" s="47">
        <v>112.94</v>
      </c>
      <c r="F2621" s="47">
        <v>113.37</v>
      </c>
      <c r="G2621" s="48">
        <v>52621300</v>
      </c>
      <c r="H2621" s="47">
        <v>92.24</v>
      </c>
      <c r="I2621" s="51">
        <f t="shared" si="295"/>
        <v>0.81361912322483898</v>
      </c>
      <c r="J2621" s="51">
        <f t="shared" ca="1" si="296"/>
        <v>1</v>
      </c>
      <c r="K2621" s="47">
        <f t="shared" si="297"/>
        <v>93.55</v>
      </c>
      <c r="L2621" s="47">
        <f t="shared" si="298"/>
        <v>93.79</v>
      </c>
      <c r="M2621" s="47">
        <f t="shared" si="299"/>
        <v>91.89</v>
      </c>
      <c r="N2621" s="47">
        <f t="shared" si="300"/>
        <v>92.24</v>
      </c>
      <c r="O2621" s="48">
        <f t="shared" ca="1" si="301"/>
        <v>52621300</v>
      </c>
    </row>
    <row r="2622" spans="1:15" x14ac:dyDescent="0.25">
      <c r="A2622">
        <v>2607</v>
      </c>
      <c r="B2622" s="85">
        <v>38013</v>
      </c>
      <c r="C2622" s="47">
        <v>115.75</v>
      </c>
      <c r="D2622" s="47">
        <v>116.5</v>
      </c>
      <c r="E2622" s="47">
        <v>114.65</v>
      </c>
      <c r="F2622" s="47">
        <v>114.68</v>
      </c>
      <c r="G2622" s="48">
        <v>35322800</v>
      </c>
      <c r="H2622" s="47">
        <v>93.31</v>
      </c>
      <c r="I2622" s="51">
        <f t="shared" si="295"/>
        <v>0.8136553889082665</v>
      </c>
      <c r="J2622" s="51">
        <f t="shared" ca="1" si="296"/>
        <v>1</v>
      </c>
      <c r="K2622" s="47">
        <f t="shared" si="297"/>
        <v>94.18</v>
      </c>
      <c r="L2622" s="47">
        <f t="shared" si="298"/>
        <v>94.79</v>
      </c>
      <c r="M2622" s="47">
        <f t="shared" si="299"/>
        <v>93.29</v>
      </c>
      <c r="N2622" s="47">
        <f t="shared" si="300"/>
        <v>93.31</v>
      </c>
      <c r="O2622" s="48">
        <f t="shared" ca="1" si="301"/>
        <v>35322800</v>
      </c>
    </row>
    <row r="2623" spans="1:15" x14ac:dyDescent="0.25">
      <c r="A2623">
        <v>2608</v>
      </c>
      <c r="B2623" s="85">
        <v>38012</v>
      </c>
      <c r="C2623" s="47">
        <v>114.39</v>
      </c>
      <c r="D2623" s="47">
        <v>115.93</v>
      </c>
      <c r="E2623" s="47">
        <v>114.38</v>
      </c>
      <c r="F2623" s="47">
        <v>115.87</v>
      </c>
      <c r="G2623" s="48">
        <v>30460600</v>
      </c>
      <c r="H2623" s="47">
        <v>94.27</v>
      </c>
      <c r="I2623" s="51">
        <f t="shared" si="295"/>
        <v>0.81358418917752651</v>
      </c>
      <c r="J2623" s="51">
        <f t="shared" ca="1" si="296"/>
        <v>1</v>
      </c>
      <c r="K2623" s="47">
        <f t="shared" si="297"/>
        <v>93.07</v>
      </c>
      <c r="L2623" s="47">
        <f t="shared" si="298"/>
        <v>94.32</v>
      </c>
      <c r="M2623" s="47">
        <f t="shared" si="299"/>
        <v>93.06</v>
      </c>
      <c r="N2623" s="47">
        <f t="shared" si="300"/>
        <v>94.27</v>
      </c>
      <c r="O2623" s="48">
        <f t="shared" ca="1" si="301"/>
        <v>30460600</v>
      </c>
    </row>
    <row r="2624" spans="1:15" x14ac:dyDescent="0.25">
      <c r="A2624">
        <v>2609</v>
      </c>
      <c r="B2624" s="85">
        <v>38009</v>
      </c>
      <c r="C2624" s="47">
        <v>115</v>
      </c>
      <c r="D2624" s="47">
        <v>115.37</v>
      </c>
      <c r="E2624" s="47">
        <v>113.95</v>
      </c>
      <c r="F2624" s="47">
        <v>114.43</v>
      </c>
      <c r="G2624" s="48">
        <v>44245300</v>
      </c>
      <c r="H2624" s="47">
        <v>93.1</v>
      </c>
      <c r="I2624" s="51">
        <f t="shared" si="295"/>
        <v>0.81359783273617048</v>
      </c>
      <c r="J2624" s="51">
        <f t="shared" ca="1" si="296"/>
        <v>1</v>
      </c>
      <c r="K2624" s="47">
        <f t="shared" si="297"/>
        <v>93.56</v>
      </c>
      <c r="L2624" s="47">
        <f t="shared" si="298"/>
        <v>93.86</v>
      </c>
      <c r="M2624" s="47">
        <f t="shared" si="299"/>
        <v>92.71</v>
      </c>
      <c r="N2624" s="47">
        <f t="shared" si="300"/>
        <v>93.1</v>
      </c>
      <c r="O2624" s="48">
        <f t="shared" ca="1" si="301"/>
        <v>44245300</v>
      </c>
    </row>
    <row r="2625" spans="1:15" x14ac:dyDescent="0.25">
      <c r="A2625">
        <v>2610</v>
      </c>
      <c r="B2625" s="85">
        <v>38008</v>
      </c>
      <c r="C2625" s="47">
        <v>115.14</v>
      </c>
      <c r="D2625" s="47">
        <v>115.38</v>
      </c>
      <c r="E2625" s="47">
        <v>114.58</v>
      </c>
      <c r="F2625" s="47">
        <v>114.8</v>
      </c>
      <c r="G2625" s="48">
        <v>29888500</v>
      </c>
      <c r="H2625" s="47">
        <v>93.4</v>
      </c>
      <c r="I2625" s="51">
        <f t="shared" si="295"/>
        <v>0.81358885017421612</v>
      </c>
      <c r="J2625" s="51">
        <f t="shared" ca="1" si="296"/>
        <v>1</v>
      </c>
      <c r="K2625" s="47">
        <f t="shared" si="297"/>
        <v>93.68</v>
      </c>
      <c r="L2625" s="47">
        <f t="shared" si="298"/>
        <v>93.87</v>
      </c>
      <c r="M2625" s="47">
        <f t="shared" si="299"/>
        <v>93.22</v>
      </c>
      <c r="N2625" s="47">
        <f t="shared" si="300"/>
        <v>93.4</v>
      </c>
      <c r="O2625" s="48">
        <f t="shared" ca="1" si="301"/>
        <v>29888500</v>
      </c>
    </row>
    <row r="2626" spans="1:15" x14ac:dyDescent="0.25">
      <c r="A2626">
        <v>2611</v>
      </c>
      <c r="B2626" s="85">
        <v>38007</v>
      </c>
      <c r="C2626" s="47">
        <v>114.13</v>
      </c>
      <c r="D2626" s="47">
        <v>115.3</v>
      </c>
      <c r="E2626" s="47">
        <v>113.72</v>
      </c>
      <c r="F2626" s="47">
        <v>115.1</v>
      </c>
      <c r="G2626" s="48">
        <v>30725000</v>
      </c>
      <c r="H2626" s="47">
        <v>93.65</v>
      </c>
      <c r="I2626" s="51">
        <f t="shared" si="295"/>
        <v>0.81364031277150317</v>
      </c>
      <c r="J2626" s="51">
        <f t="shared" ca="1" si="296"/>
        <v>1</v>
      </c>
      <c r="K2626" s="47">
        <f t="shared" si="297"/>
        <v>92.86</v>
      </c>
      <c r="L2626" s="47">
        <f t="shared" si="298"/>
        <v>93.81</v>
      </c>
      <c r="M2626" s="47">
        <f t="shared" si="299"/>
        <v>92.53</v>
      </c>
      <c r="N2626" s="47">
        <f t="shared" si="300"/>
        <v>93.65</v>
      </c>
      <c r="O2626" s="48">
        <f t="shared" ca="1" si="301"/>
        <v>30725000</v>
      </c>
    </row>
    <row r="2627" spans="1:15" x14ac:dyDescent="0.25">
      <c r="A2627">
        <v>2612</v>
      </c>
      <c r="B2627" s="85">
        <v>38006</v>
      </c>
      <c r="C2627" s="47">
        <v>114.53</v>
      </c>
      <c r="D2627" s="47">
        <v>114.65</v>
      </c>
      <c r="E2627" s="47">
        <v>113.82</v>
      </c>
      <c r="F2627" s="47">
        <v>114.2</v>
      </c>
      <c r="G2627" s="48">
        <v>29863000</v>
      </c>
      <c r="H2627" s="47">
        <v>92.92</v>
      </c>
      <c r="I2627" s="51">
        <f t="shared" si="295"/>
        <v>0.81366024518388791</v>
      </c>
      <c r="J2627" s="51">
        <f t="shared" ca="1" si="296"/>
        <v>1</v>
      </c>
      <c r="K2627" s="47">
        <f t="shared" si="297"/>
        <v>93.19</v>
      </c>
      <c r="L2627" s="47">
        <f t="shared" si="298"/>
        <v>93.29</v>
      </c>
      <c r="M2627" s="47">
        <f t="shared" si="299"/>
        <v>92.61</v>
      </c>
      <c r="N2627" s="47">
        <f t="shared" si="300"/>
        <v>92.92</v>
      </c>
      <c r="O2627" s="48">
        <f t="shared" ca="1" si="301"/>
        <v>29863000</v>
      </c>
    </row>
    <row r="2628" spans="1:15" x14ac:dyDescent="0.25">
      <c r="A2628">
        <v>2613</v>
      </c>
      <c r="B2628" s="85">
        <v>38002</v>
      </c>
      <c r="C2628" s="47">
        <v>114.04</v>
      </c>
      <c r="D2628" s="47">
        <v>114.31</v>
      </c>
      <c r="E2628" s="47">
        <v>113.63</v>
      </c>
      <c r="F2628" s="47">
        <v>114.23</v>
      </c>
      <c r="G2628" s="48">
        <v>31922700</v>
      </c>
      <c r="H2628" s="47">
        <v>92.94</v>
      </c>
      <c r="I2628" s="51">
        <f t="shared" si="295"/>
        <v>0.81362164054976793</v>
      </c>
      <c r="J2628" s="51">
        <f t="shared" ca="1" si="296"/>
        <v>1</v>
      </c>
      <c r="K2628" s="47">
        <f t="shared" si="297"/>
        <v>92.79</v>
      </c>
      <c r="L2628" s="47">
        <f t="shared" si="298"/>
        <v>93.01</v>
      </c>
      <c r="M2628" s="47">
        <f t="shared" si="299"/>
        <v>92.45</v>
      </c>
      <c r="N2628" s="47">
        <f t="shared" si="300"/>
        <v>92.94</v>
      </c>
      <c r="O2628" s="48">
        <f t="shared" ca="1" si="301"/>
        <v>31922700</v>
      </c>
    </row>
    <row r="2629" spans="1:15" x14ac:dyDescent="0.25">
      <c r="A2629">
        <v>2614</v>
      </c>
      <c r="B2629" s="85">
        <v>38001</v>
      </c>
      <c r="C2629" s="47">
        <v>113.57</v>
      </c>
      <c r="D2629" s="47">
        <v>114.06</v>
      </c>
      <c r="E2629" s="47">
        <v>112.58</v>
      </c>
      <c r="F2629" s="47">
        <v>113.78</v>
      </c>
      <c r="G2629" s="48">
        <v>38408700</v>
      </c>
      <c r="H2629" s="47">
        <v>92.57</v>
      </c>
      <c r="I2629" s="51">
        <f t="shared" si="295"/>
        <v>0.81358762524169448</v>
      </c>
      <c r="J2629" s="51">
        <f t="shared" ca="1" si="296"/>
        <v>1</v>
      </c>
      <c r="K2629" s="47">
        <f t="shared" si="297"/>
        <v>92.4</v>
      </c>
      <c r="L2629" s="47">
        <f t="shared" si="298"/>
        <v>92.8</v>
      </c>
      <c r="M2629" s="47">
        <f t="shared" si="299"/>
        <v>91.59</v>
      </c>
      <c r="N2629" s="47">
        <f t="shared" si="300"/>
        <v>92.57</v>
      </c>
      <c r="O2629" s="48">
        <f t="shared" ca="1" si="301"/>
        <v>38408700</v>
      </c>
    </row>
    <row r="2630" spans="1:15" x14ac:dyDescent="0.25">
      <c r="A2630">
        <v>2615</v>
      </c>
      <c r="B2630" s="85">
        <v>38000</v>
      </c>
      <c r="C2630" s="47">
        <v>112.76</v>
      </c>
      <c r="D2630" s="47">
        <v>113.66</v>
      </c>
      <c r="E2630" s="47">
        <v>112.67</v>
      </c>
      <c r="F2630" s="47">
        <v>113.5</v>
      </c>
      <c r="G2630" s="48">
        <v>30112800</v>
      </c>
      <c r="H2630" s="47">
        <v>92.35</v>
      </c>
      <c r="I2630" s="51">
        <f t="shared" si="295"/>
        <v>0.81365638766519821</v>
      </c>
      <c r="J2630" s="51">
        <f t="shared" ca="1" si="296"/>
        <v>1</v>
      </c>
      <c r="K2630" s="47">
        <f t="shared" si="297"/>
        <v>91.75</v>
      </c>
      <c r="L2630" s="47">
        <f t="shared" si="298"/>
        <v>92.48</v>
      </c>
      <c r="M2630" s="47">
        <f t="shared" si="299"/>
        <v>91.67</v>
      </c>
      <c r="N2630" s="47">
        <f t="shared" si="300"/>
        <v>92.35</v>
      </c>
      <c r="O2630" s="48">
        <f t="shared" ca="1" si="301"/>
        <v>30112800</v>
      </c>
    </row>
    <row r="2631" spans="1:15" x14ac:dyDescent="0.25">
      <c r="A2631">
        <v>2616</v>
      </c>
      <c r="B2631" s="85">
        <v>37999</v>
      </c>
      <c r="C2631" s="47">
        <v>113.09</v>
      </c>
      <c r="D2631" s="47">
        <v>113.23</v>
      </c>
      <c r="E2631" s="47">
        <v>111.76</v>
      </c>
      <c r="F2631" s="47">
        <v>112.56</v>
      </c>
      <c r="G2631" s="48">
        <v>54239700</v>
      </c>
      <c r="H2631" s="47">
        <v>91.58</v>
      </c>
      <c r="I2631" s="51">
        <f t="shared" si="295"/>
        <v>0.81361051883439939</v>
      </c>
      <c r="J2631" s="51">
        <f t="shared" ca="1" si="296"/>
        <v>1</v>
      </c>
      <c r="K2631" s="47">
        <f t="shared" si="297"/>
        <v>92.01</v>
      </c>
      <c r="L2631" s="47">
        <f t="shared" si="298"/>
        <v>92.13</v>
      </c>
      <c r="M2631" s="47">
        <f t="shared" si="299"/>
        <v>90.93</v>
      </c>
      <c r="N2631" s="47">
        <f t="shared" si="300"/>
        <v>91.58</v>
      </c>
      <c r="O2631" s="48">
        <f t="shared" ca="1" si="301"/>
        <v>54239700</v>
      </c>
    </row>
    <row r="2632" spans="1:15" x14ac:dyDescent="0.25">
      <c r="A2632">
        <v>2617</v>
      </c>
      <c r="B2632" s="85">
        <v>37998</v>
      </c>
      <c r="C2632" s="47">
        <v>112.55</v>
      </c>
      <c r="D2632" s="47">
        <v>113.25</v>
      </c>
      <c r="E2632" s="47">
        <v>112.36</v>
      </c>
      <c r="F2632" s="47">
        <v>113.22</v>
      </c>
      <c r="G2632" s="48">
        <v>31564100</v>
      </c>
      <c r="H2632" s="47">
        <v>92.12</v>
      </c>
      <c r="I2632" s="51">
        <f t="shared" si="295"/>
        <v>0.81363716657834306</v>
      </c>
      <c r="J2632" s="51">
        <f t="shared" ca="1" si="296"/>
        <v>1</v>
      </c>
      <c r="K2632" s="47">
        <f t="shared" si="297"/>
        <v>91.57</v>
      </c>
      <c r="L2632" s="47">
        <f t="shared" si="298"/>
        <v>92.14</v>
      </c>
      <c r="M2632" s="47">
        <f t="shared" si="299"/>
        <v>91.42</v>
      </c>
      <c r="N2632" s="47">
        <f t="shared" si="300"/>
        <v>92.12</v>
      </c>
      <c r="O2632" s="48">
        <f t="shared" ca="1" si="301"/>
        <v>31564100</v>
      </c>
    </row>
    <row r="2633" spans="1:15" x14ac:dyDescent="0.25">
      <c r="A2633">
        <v>2618</v>
      </c>
      <c r="B2633" s="85">
        <v>37995</v>
      </c>
      <c r="C2633" s="47">
        <v>112.83</v>
      </c>
      <c r="D2633" s="47">
        <v>113.5</v>
      </c>
      <c r="E2633" s="47">
        <v>112.27</v>
      </c>
      <c r="F2633" s="47">
        <v>112.39</v>
      </c>
      <c r="G2633" s="48">
        <v>54084300</v>
      </c>
      <c r="H2633" s="47">
        <v>91.44</v>
      </c>
      <c r="I2633" s="51">
        <f t="shared" si="295"/>
        <v>0.81359551561526822</v>
      </c>
      <c r="J2633" s="51">
        <f t="shared" ca="1" si="296"/>
        <v>1</v>
      </c>
      <c r="K2633" s="47">
        <f t="shared" si="297"/>
        <v>91.8</v>
      </c>
      <c r="L2633" s="47">
        <f t="shared" si="298"/>
        <v>92.34</v>
      </c>
      <c r="M2633" s="47">
        <f t="shared" si="299"/>
        <v>91.34</v>
      </c>
      <c r="N2633" s="47">
        <f t="shared" si="300"/>
        <v>91.44</v>
      </c>
      <c r="O2633" s="48">
        <f t="shared" ca="1" si="301"/>
        <v>54084300</v>
      </c>
    </row>
    <row r="2634" spans="1:15" x14ac:dyDescent="0.25">
      <c r="A2634">
        <v>2619</v>
      </c>
      <c r="B2634" s="85">
        <v>37994</v>
      </c>
      <c r="C2634" s="47">
        <v>113.25</v>
      </c>
      <c r="D2634" s="47">
        <v>113.41</v>
      </c>
      <c r="E2634" s="47">
        <v>112.77</v>
      </c>
      <c r="F2634" s="47">
        <v>113.38</v>
      </c>
      <c r="G2634" s="48">
        <v>36438400</v>
      </c>
      <c r="H2634" s="47">
        <v>92.25</v>
      </c>
      <c r="I2634" s="51">
        <f t="shared" si="295"/>
        <v>0.81363556182748287</v>
      </c>
      <c r="J2634" s="51">
        <f t="shared" ca="1" si="296"/>
        <v>1</v>
      </c>
      <c r="K2634" s="47">
        <f t="shared" si="297"/>
        <v>92.14</v>
      </c>
      <c r="L2634" s="47">
        <f t="shared" si="298"/>
        <v>92.27</v>
      </c>
      <c r="M2634" s="47">
        <f t="shared" si="299"/>
        <v>91.75</v>
      </c>
      <c r="N2634" s="47">
        <f t="shared" si="300"/>
        <v>92.25</v>
      </c>
      <c r="O2634" s="48">
        <f t="shared" ca="1" si="301"/>
        <v>36438400</v>
      </c>
    </row>
    <row r="2635" spans="1:15" x14ac:dyDescent="0.25">
      <c r="A2635">
        <v>2620</v>
      </c>
      <c r="B2635" s="85">
        <v>37993</v>
      </c>
      <c r="C2635" s="47">
        <v>112.39</v>
      </c>
      <c r="D2635" s="47">
        <v>113.06</v>
      </c>
      <c r="E2635" s="47">
        <v>111.89</v>
      </c>
      <c r="F2635" s="47">
        <v>112.93</v>
      </c>
      <c r="G2635" s="48">
        <v>30170400</v>
      </c>
      <c r="H2635" s="47">
        <v>91.88</v>
      </c>
      <c r="I2635" s="51">
        <f t="shared" si="295"/>
        <v>0.81360134596652789</v>
      </c>
      <c r="J2635" s="51">
        <f t="shared" ca="1" si="296"/>
        <v>1</v>
      </c>
      <c r="K2635" s="47">
        <f t="shared" si="297"/>
        <v>91.44</v>
      </c>
      <c r="L2635" s="47">
        <f t="shared" si="298"/>
        <v>91.99</v>
      </c>
      <c r="M2635" s="47">
        <f t="shared" si="299"/>
        <v>91.03</v>
      </c>
      <c r="N2635" s="47">
        <f t="shared" si="300"/>
        <v>91.88</v>
      </c>
      <c r="O2635" s="48">
        <f t="shared" ca="1" si="301"/>
        <v>30170400</v>
      </c>
    </row>
    <row r="2636" spans="1:15" x14ac:dyDescent="0.25">
      <c r="A2636">
        <v>2621</v>
      </c>
      <c r="B2636" s="85">
        <v>37992</v>
      </c>
      <c r="C2636" s="47">
        <v>112.16</v>
      </c>
      <c r="D2636" s="47">
        <v>112.73</v>
      </c>
      <c r="E2636" s="47">
        <v>112</v>
      </c>
      <c r="F2636" s="47">
        <v>112.55</v>
      </c>
      <c r="G2636" s="48">
        <v>20472800</v>
      </c>
      <c r="H2636" s="47">
        <v>91.57</v>
      </c>
      <c r="I2636" s="51">
        <f t="shared" si="295"/>
        <v>0.81359395824078184</v>
      </c>
      <c r="J2636" s="51">
        <f t="shared" ca="1" si="296"/>
        <v>1</v>
      </c>
      <c r="K2636" s="47">
        <f t="shared" si="297"/>
        <v>91.25</v>
      </c>
      <c r="L2636" s="47">
        <f t="shared" si="298"/>
        <v>91.72</v>
      </c>
      <c r="M2636" s="47">
        <f t="shared" si="299"/>
        <v>91.12</v>
      </c>
      <c r="N2636" s="47">
        <f t="shared" si="300"/>
        <v>91.57</v>
      </c>
      <c r="O2636" s="48">
        <f t="shared" ca="1" si="301"/>
        <v>20472800</v>
      </c>
    </row>
    <row r="2637" spans="1:15" x14ac:dyDescent="0.25">
      <c r="A2637">
        <v>2622</v>
      </c>
      <c r="B2637" s="85">
        <v>37991</v>
      </c>
      <c r="C2637" s="47">
        <v>111.69</v>
      </c>
      <c r="D2637" s="47">
        <v>112.52</v>
      </c>
      <c r="E2637" s="47">
        <v>111.59</v>
      </c>
      <c r="F2637" s="47">
        <v>112.44</v>
      </c>
      <c r="G2637" s="48">
        <v>27959800</v>
      </c>
      <c r="H2637" s="47">
        <v>91.48</v>
      </c>
      <c r="I2637" s="51">
        <f t="shared" si="295"/>
        <v>0.8135894699395233</v>
      </c>
      <c r="J2637" s="51">
        <f t="shared" ca="1" si="296"/>
        <v>1</v>
      </c>
      <c r="K2637" s="47">
        <f t="shared" si="297"/>
        <v>90.87</v>
      </c>
      <c r="L2637" s="47">
        <f t="shared" si="298"/>
        <v>91.55</v>
      </c>
      <c r="M2637" s="47">
        <f t="shared" si="299"/>
        <v>90.79</v>
      </c>
      <c r="N2637" s="47">
        <f t="shared" si="300"/>
        <v>91.48</v>
      </c>
      <c r="O2637" s="48">
        <f t="shared" ca="1" si="301"/>
        <v>27959800</v>
      </c>
    </row>
    <row r="2638" spans="1:15" x14ac:dyDescent="0.25">
      <c r="A2638">
        <v>2623</v>
      </c>
      <c r="B2638" s="85">
        <v>37988</v>
      </c>
      <c r="C2638" s="47">
        <v>111.74</v>
      </c>
      <c r="D2638" s="47">
        <v>112.19</v>
      </c>
      <c r="E2638" s="47">
        <v>110.73</v>
      </c>
      <c r="F2638" s="47">
        <v>111.23</v>
      </c>
      <c r="G2638" s="48">
        <v>38072300</v>
      </c>
      <c r="H2638" s="47">
        <v>90.5</v>
      </c>
      <c r="I2638" s="51">
        <f t="shared" si="295"/>
        <v>0.81362941652431897</v>
      </c>
      <c r="J2638" s="51">
        <f t="shared" ca="1" si="296"/>
        <v>1</v>
      </c>
      <c r="K2638" s="47">
        <f t="shared" si="297"/>
        <v>90.91</v>
      </c>
      <c r="L2638" s="47">
        <f t="shared" si="298"/>
        <v>91.28</v>
      </c>
      <c r="M2638" s="47">
        <f t="shared" si="299"/>
        <v>90.09</v>
      </c>
      <c r="N2638" s="47">
        <f t="shared" si="300"/>
        <v>90.5</v>
      </c>
      <c r="O2638" s="48">
        <f t="shared" ca="1" si="301"/>
        <v>38072300</v>
      </c>
    </row>
    <row r="2639" spans="1:15" x14ac:dyDescent="0.25">
      <c r="A2639">
        <v>2624</v>
      </c>
      <c r="B2639" s="85">
        <v>37986</v>
      </c>
      <c r="C2639" s="47">
        <v>111.22</v>
      </c>
      <c r="D2639" s="47">
        <v>111.52</v>
      </c>
      <c r="E2639" s="47">
        <v>110.84</v>
      </c>
      <c r="F2639" s="47">
        <v>111.28</v>
      </c>
      <c r="G2639" s="48">
        <v>31501800</v>
      </c>
      <c r="H2639" s="47">
        <v>90.54</v>
      </c>
      <c r="I2639" s="51">
        <f t="shared" si="295"/>
        <v>0.81362329259525523</v>
      </c>
      <c r="J2639" s="51">
        <f t="shared" ca="1" si="296"/>
        <v>1</v>
      </c>
      <c r="K2639" s="47">
        <f t="shared" si="297"/>
        <v>90.49</v>
      </c>
      <c r="L2639" s="47">
        <f t="shared" si="298"/>
        <v>90.74</v>
      </c>
      <c r="M2639" s="47">
        <f t="shared" si="299"/>
        <v>90.18</v>
      </c>
      <c r="N2639" s="47">
        <f t="shared" si="300"/>
        <v>90.54</v>
      </c>
      <c r="O2639" s="48">
        <f t="shared" ca="1" si="301"/>
        <v>31501800</v>
      </c>
    </row>
    <row r="2640" spans="1:15" x14ac:dyDescent="0.25">
      <c r="A2640">
        <v>2625</v>
      </c>
      <c r="B2640" s="85">
        <v>37985</v>
      </c>
      <c r="C2640" s="47">
        <v>111.09</v>
      </c>
      <c r="D2640" s="47">
        <v>111.27</v>
      </c>
      <c r="E2640" s="47">
        <v>110.85</v>
      </c>
      <c r="F2640" s="47">
        <v>111.18</v>
      </c>
      <c r="G2640" s="48">
        <v>19559500</v>
      </c>
      <c r="H2640" s="47">
        <v>90.46</v>
      </c>
      <c r="I2640" s="51">
        <f t="shared" si="295"/>
        <v>0.81363554596150378</v>
      </c>
      <c r="J2640" s="51">
        <f t="shared" ca="1" si="296"/>
        <v>1</v>
      </c>
      <c r="K2640" s="47">
        <f t="shared" si="297"/>
        <v>90.39</v>
      </c>
      <c r="L2640" s="47">
        <f t="shared" si="298"/>
        <v>90.53</v>
      </c>
      <c r="M2640" s="47">
        <f t="shared" si="299"/>
        <v>90.19</v>
      </c>
      <c r="N2640" s="47">
        <f t="shared" si="300"/>
        <v>90.46</v>
      </c>
      <c r="O2640" s="48">
        <f t="shared" ca="1" si="301"/>
        <v>19559500</v>
      </c>
    </row>
    <row r="2641" spans="1:15" x14ac:dyDescent="0.25">
      <c r="A2641">
        <v>2626</v>
      </c>
      <c r="B2641" s="85">
        <v>37984</v>
      </c>
      <c r="C2641" s="47">
        <v>110.1</v>
      </c>
      <c r="D2641" s="47">
        <v>111.27</v>
      </c>
      <c r="E2641" s="47">
        <v>109.78</v>
      </c>
      <c r="F2641" s="47">
        <v>111.16</v>
      </c>
      <c r="G2641" s="48">
        <v>22483700</v>
      </c>
      <c r="H2641" s="47">
        <v>90.44</v>
      </c>
      <c r="I2641" s="51">
        <f t="shared" ref="I2641:I2704" si="302">H2641/F2641</f>
        <v>0.81360201511335017</v>
      </c>
      <c r="J2641" s="51">
        <f t="shared" ref="J2641:J2704" ca="1" si="303">INDEX(OFFSET($T$15,0,0,$S$13+1,1),MATCH(B2641,OFFSET($Q$15,0,0,$S$13+1,1),-1))</f>
        <v>1</v>
      </c>
      <c r="K2641" s="47">
        <f t="shared" ref="K2641:K2704" si="304">ROUND($I2641*C2641,2)</f>
        <v>89.58</v>
      </c>
      <c r="L2641" s="47">
        <f t="shared" ref="L2641:L2704" si="305">ROUND($I2641*D2641,2)</f>
        <v>90.53</v>
      </c>
      <c r="M2641" s="47">
        <f t="shared" ref="M2641:M2704" si="306">ROUND($I2641*E2641,2)</f>
        <v>89.32</v>
      </c>
      <c r="N2641" s="47">
        <f t="shared" ref="N2641:N2704" si="307">ROUND($I2641*F2641,2)</f>
        <v>90.44</v>
      </c>
      <c r="O2641" s="48">
        <f t="shared" ref="O2641:O2704" ca="1" si="308">G2641*J2641</f>
        <v>22483700</v>
      </c>
    </row>
    <row r="2642" spans="1:15" x14ac:dyDescent="0.25">
      <c r="A2642">
        <v>2627</v>
      </c>
      <c r="B2642" s="85">
        <v>37981</v>
      </c>
      <c r="C2642" s="47">
        <v>109.71</v>
      </c>
      <c r="D2642" s="47">
        <v>110.08</v>
      </c>
      <c r="E2642" s="47">
        <v>109.63</v>
      </c>
      <c r="F2642" s="47">
        <v>109.7</v>
      </c>
      <c r="G2642" s="48">
        <v>8308400</v>
      </c>
      <c r="H2642" s="47">
        <v>89.25</v>
      </c>
      <c r="I2642" s="51">
        <f t="shared" si="302"/>
        <v>0.8135824977210574</v>
      </c>
      <c r="J2642" s="51">
        <f t="shared" ca="1" si="303"/>
        <v>1</v>
      </c>
      <c r="K2642" s="47">
        <f t="shared" si="304"/>
        <v>89.26</v>
      </c>
      <c r="L2642" s="47">
        <f t="shared" si="305"/>
        <v>89.56</v>
      </c>
      <c r="M2642" s="47">
        <f t="shared" si="306"/>
        <v>89.19</v>
      </c>
      <c r="N2642" s="47">
        <f t="shared" si="307"/>
        <v>89.25</v>
      </c>
      <c r="O2642" s="48">
        <f t="shared" ca="1" si="308"/>
        <v>8308400</v>
      </c>
    </row>
    <row r="2643" spans="1:15" x14ac:dyDescent="0.25">
      <c r="A2643">
        <v>2628</v>
      </c>
      <c r="B2643" s="85">
        <v>37979</v>
      </c>
      <c r="C2643" s="47">
        <v>109.52</v>
      </c>
      <c r="D2643" s="47">
        <v>109.88</v>
      </c>
      <c r="E2643" s="47">
        <v>109.43</v>
      </c>
      <c r="F2643" s="47">
        <v>109.62</v>
      </c>
      <c r="G2643" s="48">
        <v>8055800</v>
      </c>
      <c r="H2643" s="47">
        <v>89.19</v>
      </c>
      <c r="I2643" s="51">
        <f t="shared" si="302"/>
        <v>0.81362889983579634</v>
      </c>
      <c r="J2643" s="51">
        <f t="shared" ca="1" si="303"/>
        <v>1</v>
      </c>
      <c r="K2643" s="47">
        <f t="shared" si="304"/>
        <v>89.11</v>
      </c>
      <c r="L2643" s="47">
        <f t="shared" si="305"/>
        <v>89.4</v>
      </c>
      <c r="M2643" s="47">
        <f t="shared" si="306"/>
        <v>89.04</v>
      </c>
      <c r="N2643" s="47">
        <f t="shared" si="307"/>
        <v>89.19</v>
      </c>
      <c r="O2643" s="48">
        <f t="shared" ca="1" si="308"/>
        <v>8055800</v>
      </c>
    </row>
    <row r="2644" spans="1:15" x14ac:dyDescent="0.25">
      <c r="A2644">
        <v>2629</v>
      </c>
      <c r="B2644" s="85">
        <v>37978</v>
      </c>
      <c r="C2644" s="47">
        <v>109.48</v>
      </c>
      <c r="D2644" s="47">
        <v>109.95</v>
      </c>
      <c r="E2644" s="47">
        <v>109.38</v>
      </c>
      <c r="F2644" s="47">
        <v>109.73</v>
      </c>
      <c r="G2644" s="48">
        <v>24741200</v>
      </c>
      <c r="H2644" s="47">
        <v>89.28</v>
      </c>
      <c r="I2644" s="51">
        <f t="shared" si="302"/>
        <v>0.81363346395698533</v>
      </c>
      <c r="J2644" s="51">
        <f t="shared" ca="1" si="303"/>
        <v>1</v>
      </c>
      <c r="K2644" s="47">
        <f t="shared" si="304"/>
        <v>89.08</v>
      </c>
      <c r="L2644" s="47">
        <f t="shared" si="305"/>
        <v>89.46</v>
      </c>
      <c r="M2644" s="47">
        <f t="shared" si="306"/>
        <v>89</v>
      </c>
      <c r="N2644" s="47">
        <f t="shared" si="307"/>
        <v>89.28</v>
      </c>
      <c r="O2644" s="48">
        <f t="shared" ca="1" si="308"/>
        <v>24741200</v>
      </c>
    </row>
    <row r="2645" spans="1:15" x14ac:dyDescent="0.25">
      <c r="A2645">
        <v>2630</v>
      </c>
      <c r="B2645" s="85">
        <v>37977</v>
      </c>
      <c r="C2645" s="47">
        <v>108.79</v>
      </c>
      <c r="D2645" s="47">
        <v>109.66</v>
      </c>
      <c r="E2645" s="47">
        <v>108.78</v>
      </c>
      <c r="F2645" s="47">
        <v>109.66</v>
      </c>
      <c r="G2645" s="48">
        <v>27611300</v>
      </c>
      <c r="H2645" s="47">
        <v>89.22</v>
      </c>
      <c r="I2645" s="51">
        <f t="shared" si="302"/>
        <v>0.81360569031552077</v>
      </c>
      <c r="J2645" s="51">
        <f t="shared" ca="1" si="303"/>
        <v>1</v>
      </c>
      <c r="K2645" s="47">
        <f t="shared" si="304"/>
        <v>88.51</v>
      </c>
      <c r="L2645" s="47">
        <f t="shared" si="305"/>
        <v>89.22</v>
      </c>
      <c r="M2645" s="47">
        <f t="shared" si="306"/>
        <v>88.5</v>
      </c>
      <c r="N2645" s="47">
        <f t="shared" si="307"/>
        <v>89.22</v>
      </c>
      <c r="O2645" s="48">
        <f t="shared" ca="1" si="308"/>
        <v>27611300</v>
      </c>
    </row>
    <row r="2646" spans="1:15" x14ac:dyDescent="0.25">
      <c r="A2646">
        <v>2631</v>
      </c>
      <c r="B2646" s="85">
        <v>37974</v>
      </c>
      <c r="C2646" s="47">
        <v>109.3</v>
      </c>
      <c r="D2646" s="47">
        <v>109.37</v>
      </c>
      <c r="E2646" s="47">
        <v>108.58</v>
      </c>
      <c r="F2646" s="47">
        <v>108.9</v>
      </c>
      <c r="G2646" s="48">
        <v>41465100</v>
      </c>
      <c r="H2646" s="47">
        <v>88.6</v>
      </c>
      <c r="I2646" s="51">
        <f t="shared" si="302"/>
        <v>0.81359044995408625</v>
      </c>
      <c r="J2646" s="51">
        <f t="shared" ca="1" si="303"/>
        <v>1</v>
      </c>
      <c r="K2646" s="47">
        <f t="shared" si="304"/>
        <v>88.93</v>
      </c>
      <c r="L2646" s="47">
        <f t="shared" si="305"/>
        <v>88.98</v>
      </c>
      <c r="M2646" s="47">
        <f t="shared" si="306"/>
        <v>88.34</v>
      </c>
      <c r="N2646" s="47">
        <f t="shared" si="307"/>
        <v>88.6</v>
      </c>
      <c r="O2646" s="48">
        <f t="shared" ca="1" si="308"/>
        <v>41465100</v>
      </c>
    </row>
    <row r="2647" spans="1:15" x14ac:dyDescent="0.25">
      <c r="A2647">
        <v>2632</v>
      </c>
      <c r="B2647" s="85">
        <v>37973</v>
      </c>
      <c r="C2647" s="47">
        <v>108.55</v>
      </c>
      <c r="D2647" s="47">
        <v>109.73</v>
      </c>
      <c r="E2647" s="47">
        <v>108.39</v>
      </c>
      <c r="F2647" s="47">
        <v>109.72</v>
      </c>
      <c r="G2647" s="48">
        <v>29353100</v>
      </c>
      <c r="H2647" s="47">
        <v>88.85</v>
      </c>
      <c r="I2647" s="51">
        <f t="shared" si="302"/>
        <v>0.80978855267954786</v>
      </c>
      <c r="J2647" s="51">
        <f t="shared" ca="1" si="303"/>
        <v>1</v>
      </c>
      <c r="K2647" s="47">
        <f t="shared" si="304"/>
        <v>87.9</v>
      </c>
      <c r="L2647" s="47">
        <f t="shared" si="305"/>
        <v>88.86</v>
      </c>
      <c r="M2647" s="47">
        <f t="shared" si="306"/>
        <v>87.77</v>
      </c>
      <c r="N2647" s="47">
        <f t="shared" si="307"/>
        <v>88.85</v>
      </c>
      <c r="O2647" s="48">
        <f t="shared" ca="1" si="308"/>
        <v>29353100</v>
      </c>
    </row>
    <row r="2648" spans="1:15" x14ac:dyDescent="0.25">
      <c r="A2648">
        <v>2633</v>
      </c>
      <c r="B2648" s="85">
        <v>37972</v>
      </c>
      <c r="C2648" s="47">
        <v>108.06</v>
      </c>
      <c r="D2648" s="47">
        <v>108.5</v>
      </c>
      <c r="E2648" s="47">
        <v>107.8</v>
      </c>
      <c r="F2648" s="47">
        <v>108.5</v>
      </c>
      <c r="G2648" s="48">
        <v>23198800</v>
      </c>
      <c r="H2648" s="47">
        <v>87.86</v>
      </c>
      <c r="I2648" s="51">
        <f t="shared" si="302"/>
        <v>0.80976958525345621</v>
      </c>
      <c r="J2648" s="51">
        <f t="shared" ca="1" si="303"/>
        <v>1</v>
      </c>
      <c r="K2648" s="47">
        <f t="shared" si="304"/>
        <v>87.5</v>
      </c>
      <c r="L2648" s="47">
        <f t="shared" si="305"/>
        <v>87.86</v>
      </c>
      <c r="M2648" s="47">
        <f t="shared" si="306"/>
        <v>87.29</v>
      </c>
      <c r="N2648" s="47">
        <f t="shared" si="307"/>
        <v>87.86</v>
      </c>
      <c r="O2648" s="48">
        <f t="shared" ca="1" si="308"/>
        <v>23198800</v>
      </c>
    </row>
    <row r="2649" spans="1:15" x14ac:dyDescent="0.25">
      <c r="A2649">
        <v>2634</v>
      </c>
      <c r="B2649" s="85">
        <v>37971</v>
      </c>
      <c r="C2649" s="47">
        <v>107.68</v>
      </c>
      <c r="D2649" s="47">
        <v>108.5</v>
      </c>
      <c r="E2649" s="47">
        <v>107.52</v>
      </c>
      <c r="F2649" s="47">
        <v>108.16</v>
      </c>
      <c r="G2649" s="48">
        <v>32894200</v>
      </c>
      <c r="H2649" s="47">
        <v>87.59</v>
      </c>
      <c r="I2649" s="51">
        <f t="shared" si="302"/>
        <v>0.80981878698224863</v>
      </c>
      <c r="J2649" s="51">
        <f t="shared" ca="1" si="303"/>
        <v>1</v>
      </c>
      <c r="K2649" s="47">
        <f t="shared" si="304"/>
        <v>87.2</v>
      </c>
      <c r="L2649" s="47">
        <f t="shared" si="305"/>
        <v>87.87</v>
      </c>
      <c r="M2649" s="47">
        <f t="shared" si="306"/>
        <v>87.07</v>
      </c>
      <c r="N2649" s="47">
        <f t="shared" si="307"/>
        <v>87.59</v>
      </c>
      <c r="O2649" s="48">
        <f t="shared" ca="1" si="308"/>
        <v>32894200</v>
      </c>
    </row>
    <row r="2650" spans="1:15" x14ac:dyDescent="0.25">
      <c r="A2650">
        <v>2635</v>
      </c>
      <c r="B2650" s="85">
        <v>37970</v>
      </c>
      <c r="C2650" s="47">
        <v>109.17</v>
      </c>
      <c r="D2650" s="47">
        <v>109.23</v>
      </c>
      <c r="E2650" s="47">
        <v>107.48</v>
      </c>
      <c r="F2650" s="47">
        <v>107.6</v>
      </c>
      <c r="G2650" s="48">
        <v>38693400</v>
      </c>
      <c r="H2650" s="47">
        <v>87.13</v>
      </c>
      <c r="I2650" s="51">
        <f t="shared" si="302"/>
        <v>0.80975836431226766</v>
      </c>
      <c r="J2650" s="51">
        <f t="shared" ca="1" si="303"/>
        <v>1</v>
      </c>
      <c r="K2650" s="47">
        <f t="shared" si="304"/>
        <v>88.4</v>
      </c>
      <c r="L2650" s="47">
        <f t="shared" si="305"/>
        <v>88.45</v>
      </c>
      <c r="M2650" s="47">
        <f t="shared" si="306"/>
        <v>87.03</v>
      </c>
      <c r="N2650" s="47">
        <f t="shared" si="307"/>
        <v>87.13</v>
      </c>
      <c r="O2650" s="48">
        <f t="shared" ca="1" si="308"/>
        <v>38693400</v>
      </c>
    </row>
    <row r="2651" spans="1:15" x14ac:dyDescent="0.25">
      <c r="A2651">
        <v>2636</v>
      </c>
      <c r="B2651" s="85">
        <v>37967</v>
      </c>
      <c r="C2651" s="47">
        <v>107.97</v>
      </c>
      <c r="D2651" s="47">
        <v>108.2</v>
      </c>
      <c r="E2651" s="47">
        <v>107.39</v>
      </c>
      <c r="F2651" s="47">
        <v>108.14</v>
      </c>
      <c r="G2651" s="48">
        <v>34142200</v>
      </c>
      <c r="H2651" s="47">
        <v>87.57</v>
      </c>
      <c r="I2651" s="51">
        <f t="shared" si="302"/>
        <v>0.80978361383391895</v>
      </c>
      <c r="J2651" s="51">
        <f t="shared" ca="1" si="303"/>
        <v>1</v>
      </c>
      <c r="K2651" s="47">
        <f t="shared" si="304"/>
        <v>87.43</v>
      </c>
      <c r="L2651" s="47">
        <f t="shared" si="305"/>
        <v>87.62</v>
      </c>
      <c r="M2651" s="47">
        <f t="shared" si="306"/>
        <v>86.96</v>
      </c>
      <c r="N2651" s="47">
        <f t="shared" si="307"/>
        <v>87.57</v>
      </c>
      <c r="O2651" s="48">
        <f t="shared" ca="1" si="308"/>
        <v>34142200</v>
      </c>
    </row>
    <row r="2652" spans="1:15" x14ac:dyDescent="0.25">
      <c r="A2652">
        <v>2637</v>
      </c>
      <c r="B2652" s="85">
        <v>37966</v>
      </c>
      <c r="C2652" s="47">
        <v>106.68</v>
      </c>
      <c r="D2652" s="47">
        <v>108.1</v>
      </c>
      <c r="E2652" s="47">
        <v>106.67</v>
      </c>
      <c r="F2652" s="47">
        <v>107.93</v>
      </c>
      <c r="G2652" s="48">
        <v>45304000</v>
      </c>
      <c r="H2652" s="47">
        <v>87.4</v>
      </c>
      <c r="I2652" s="51">
        <f t="shared" si="302"/>
        <v>0.8097841193366071</v>
      </c>
      <c r="J2652" s="51">
        <f t="shared" ca="1" si="303"/>
        <v>1</v>
      </c>
      <c r="K2652" s="47">
        <f t="shared" si="304"/>
        <v>86.39</v>
      </c>
      <c r="L2652" s="47">
        <f t="shared" si="305"/>
        <v>87.54</v>
      </c>
      <c r="M2652" s="47">
        <f t="shared" si="306"/>
        <v>86.38</v>
      </c>
      <c r="N2652" s="47">
        <f t="shared" si="307"/>
        <v>87.4</v>
      </c>
      <c r="O2652" s="48">
        <f t="shared" ca="1" si="308"/>
        <v>45304000</v>
      </c>
    </row>
    <row r="2653" spans="1:15" x14ac:dyDescent="0.25">
      <c r="A2653">
        <v>2638</v>
      </c>
      <c r="B2653" s="85">
        <v>37965</v>
      </c>
      <c r="C2653" s="47">
        <v>106.77</v>
      </c>
      <c r="D2653" s="47">
        <v>106.98</v>
      </c>
      <c r="E2653" s="47">
        <v>105.96</v>
      </c>
      <c r="F2653" s="47">
        <v>106.73</v>
      </c>
      <c r="G2653" s="48">
        <v>36915400</v>
      </c>
      <c r="H2653" s="47">
        <v>86.43</v>
      </c>
      <c r="I2653" s="51">
        <f t="shared" si="302"/>
        <v>0.80980043099409726</v>
      </c>
      <c r="J2653" s="51">
        <f t="shared" ca="1" si="303"/>
        <v>1</v>
      </c>
      <c r="K2653" s="47">
        <f t="shared" si="304"/>
        <v>86.46</v>
      </c>
      <c r="L2653" s="47">
        <f t="shared" si="305"/>
        <v>86.63</v>
      </c>
      <c r="M2653" s="47">
        <f t="shared" si="306"/>
        <v>85.81</v>
      </c>
      <c r="N2653" s="47">
        <f t="shared" si="307"/>
        <v>86.43</v>
      </c>
      <c r="O2653" s="48">
        <f t="shared" ca="1" si="308"/>
        <v>36915400</v>
      </c>
    </row>
    <row r="2654" spans="1:15" x14ac:dyDescent="0.25">
      <c r="A2654">
        <v>2639</v>
      </c>
      <c r="B2654" s="85">
        <v>37964</v>
      </c>
      <c r="C2654" s="47">
        <v>107.9</v>
      </c>
      <c r="D2654" s="47">
        <v>107.93</v>
      </c>
      <c r="E2654" s="47">
        <v>106.54</v>
      </c>
      <c r="F2654" s="47">
        <v>106.74</v>
      </c>
      <c r="G2654" s="48">
        <v>43596100</v>
      </c>
      <c r="H2654" s="47">
        <v>86.44</v>
      </c>
      <c r="I2654" s="51">
        <f t="shared" si="302"/>
        <v>0.80981824995315721</v>
      </c>
      <c r="J2654" s="51">
        <f t="shared" ca="1" si="303"/>
        <v>1</v>
      </c>
      <c r="K2654" s="47">
        <f t="shared" si="304"/>
        <v>87.38</v>
      </c>
      <c r="L2654" s="47">
        <f t="shared" si="305"/>
        <v>87.4</v>
      </c>
      <c r="M2654" s="47">
        <f t="shared" si="306"/>
        <v>86.28</v>
      </c>
      <c r="N2654" s="47">
        <f t="shared" si="307"/>
        <v>86.44</v>
      </c>
      <c r="O2654" s="48">
        <f t="shared" ca="1" si="308"/>
        <v>43596100</v>
      </c>
    </row>
    <row r="2655" spans="1:15" x14ac:dyDescent="0.25">
      <c r="A2655">
        <v>2640</v>
      </c>
      <c r="B2655" s="85">
        <v>37963</v>
      </c>
      <c r="C2655" s="47">
        <v>106.74</v>
      </c>
      <c r="D2655" s="47">
        <v>107.64</v>
      </c>
      <c r="E2655" s="47">
        <v>106.68</v>
      </c>
      <c r="F2655" s="47">
        <v>107.57</v>
      </c>
      <c r="G2655" s="48">
        <v>32482900</v>
      </c>
      <c r="H2655" s="47">
        <v>87.11</v>
      </c>
      <c r="I2655" s="51">
        <f t="shared" si="302"/>
        <v>0.80979827089337175</v>
      </c>
      <c r="J2655" s="51">
        <f t="shared" ca="1" si="303"/>
        <v>1</v>
      </c>
      <c r="K2655" s="47">
        <f t="shared" si="304"/>
        <v>86.44</v>
      </c>
      <c r="L2655" s="47">
        <f t="shared" si="305"/>
        <v>87.17</v>
      </c>
      <c r="M2655" s="47">
        <f t="shared" si="306"/>
        <v>86.39</v>
      </c>
      <c r="N2655" s="47">
        <f t="shared" si="307"/>
        <v>87.11</v>
      </c>
      <c r="O2655" s="48">
        <f t="shared" ca="1" si="308"/>
        <v>32482900</v>
      </c>
    </row>
    <row r="2656" spans="1:15" x14ac:dyDescent="0.25">
      <c r="A2656">
        <v>2641</v>
      </c>
      <c r="B2656" s="85">
        <v>37960</v>
      </c>
      <c r="C2656" s="47">
        <v>107.12</v>
      </c>
      <c r="D2656" s="47">
        <v>107.8</v>
      </c>
      <c r="E2656" s="47">
        <v>106.62</v>
      </c>
      <c r="F2656" s="47">
        <v>106.85</v>
      </c>
      <c r="G2656" s="48">
        <v>28824400</v>
      </c>
      <c r="H2656" s="47">
        <v>86.53</v>
      </c>
      <c r="I2656" s="51">
        <f t="shared" si="302"/>
        <v>0.80982686008423033</v>
      </c>
      <c r="J2656" s="51">
        <f t="shared" ca="1" si="303"/>
        <v>1</v>
      </c>
      <c r="K2656" s="47">
        <f t="shared" si="304"/>
        <v>86.75</v>
      </c>
      <c r="L2656" s="47">
        <f t="shared" si="305"/>
        <v>87.3</v>
      </c>
      <c r="M2656" s="47">
        <f t="shared" si="306"/>
        <v>86.34</v>
      </c>
      <c r="N2656" s="47">
        <f t="shared" si="307"/>
        <v>86.53</v>
      </c>
      <c r="O2656" s="48">
        <f t="shared" ca="1" si="308"/>
        <v>28824400</v>
      </c>
    </row>
    <row r="2657" spans="1:15" x14ac:dyDescent="0.25">
      <c r="A2657">
        <v>2642</v>
      </c>
      <c r="B2657" s="85">
        <v>37959</v>
      </c>
      <c r="C2657" s="47">
        <v>107.17</v>
      </c>
      <c r="D2657" s="47">
        <v>107.72</v>
      </c>
      <c r="E2657" s="47">
        <v>106.94</v>
      </c>
      <c r="F2657" s="47">
        <v>107.6</v>
      </c>
      <c r="G2657" s="48">
        <v>36089500</v>
      </c>
      <c r="H2657" s="47">
        <v>87.13</v>
      </c>
      <c r="I2657" s="51">
        <f t="shared" si="302"/>
        <v>0.80975836431226766</v>
      </c>
      <c r="J2657" s="51">
        <f t="shared" ca="1" si="303"/>
        <v>1</v>
      </c>
      <c r="K2657" s="47">
        <f t="shared" si="304"/>
        <v>86.78</v>
      </c>
      <c r="L2657" s="47">
        <f t="shared" si="305"/>
        <v>87.23</v>
      </c>
      <c r="M2657" s="47">
        <f t="shared" si="306"/>
        <v>86.6</v>
      </c>
      <c r="N2657" s="47">
        <f t="shared" si="307"/>
        <v>87.13</v>
      </c>
      <c r="O2657" s="48">
        <f t="shared" ca="1" si="308"/>
        <v>36089500</v>
      </c>
    </row>
    <row r="2658" spans="1:15" x14ac:dyDescent="0.25">
      <c r="A2658">
        <v>2643</v>
      </c>
      <c r="B2658" s="85">
        <v>37958</v>
      </c>
      <c r="C2658" s="47">
        <v>107.65</v>
      </c>
      <c r="D2658" s="47">
        <v>108.08</v>
      </c>
      <c r="E2658" s="47">
        <v>107.07</v>
      </c>
      <c r="F2658" s="47">
        <v>107.16</v>
      </c>
      <c r="G2658" s="48">
        <v>39078600</v>
      </c>
      <c r="H2658" s="47">
        <v>86.78</v>
      </c>
      <c r="I2658" s="51">
        <f t="shared" si="302"/>
        <v>0.80981709593131768</v>
      </c>
      <c r="J2658" s="51">
        <f t="shared" ca="1" si="303"/>
        <v>1</v>
      </c>
      <c r="K2658" s="47">
        <f t="shared" si="304"/>
        <v>87.18</v>
      </c>
      <c r="L2658" s="47">
        <f t="shared" si="305"/>
        <v>87.53</v>
      </c>
      <c r="M2658" s="47">
        <f t="shared" si="306"/>
        <v>86.71</v>
      </c>
      <c r="N2658" s="47">
        <f t="shared" si="307"/>
        <v>86.78</v>
      </c>
      <c r="O2658" s="48">
        <f t="shared" ca="1" si="308"/>
        <v>39078600</v>
      </c>
    </row>
    <row r="2659" spans="1:15" x14ac:dyDescent="0.25">
      <c r="A2659">
        <v>2644</v>
      </c>
      <c r="B2659" s="85">
        <v>37957</v>
      </c>
      <c r="C2659" s="47">
        <v>107.38</v>
      </c>
      <c r="D2659" s="47">
        <v>107.77</v>
      </c>
      <c r="E2659" s="47">
        <v>107.07</v>
      </c>
      <c r="F2659" s="47">
        <v>107.33</v>
      </c>
      <c r="G2659" s="48">
        <v>35352000</v>
      </c>
      <c r="H2659" s="47">
        <v>86.92</v>
      </c>
      <c r="I2659" s="51">
        <f t="shared" si="302"/>
        <v>0.80983881487002707</v>
      </c>
      <c r="J2659" s="51">
        <f t="shared" ca="1" si="303"/>
        <v>1</v>
      </c>
      <c r="K2659" s="47">
        <f t="shared" si="304"/>
        <v>86.96</v>
      </c>
      <c r="L2659" s="47">
        <f t="shared" si="305"/>
        <v>87.28</v>
      </c>
      <c r="M2659" s="47">
        <f t="shared" si="306"/>
        <v>86.71</v>
      </c>
      <c r="N2659" s="47">
        <f t="shared" si="307"/>
        <v>86.92</v>
      </c>
      <c r="O2659" s="48">
        <f t="shared" ca="1" si="308"/>
        <v>35352000</v>
      </c>
    </row>
    <row r="2660" spans="1:15" x14ac:dyDescent="0.25">
      <c r="A2660">
        <v>2645</v>
      </c>
      <c r="B2660" s="85">
        <v>37956</v>
      </c>
      <c r="C2660" s="47">
        <v>106.85</v>
      </c>
      <c r="D2660" s="47">
        <v>107.68</v>
      </c>
      <c r="E2660" s="47">
        <v>106.8</v>
      </c>
      <c r="F2660" s="47">
        <v>107.6</v>
      </c>
      <c r="G2660" s="48">
        <v>38699000</v>
      </c>
      <c r="H2660" s="47">
        <v>87.13</v>
      </c>
      <c r="I2660" s="51">
        <f t="shared" si="302"/>
        <v>0.80975836431226766</v>
      </c>
      <c r="J2660" s="51">
        <f t="shared" ca="1" si="303"/>
        <v>1</v>
      </c>
      <c r="K2660" s="47">
        <f t="shared" si="304"/>
        <v>86.52</v>
      </c>
      <c r="L2660" s="47">
        <f t="shared" si="305"/>
        <v>87.19</v>
      </c>
      <c r="M2660" s="47">
        <f t="shared" si="306"/>
        <v>86.48</v>
      </c>
      <c r="N2660" s="47">
        <f t="shared" si="307"/>
        <v>87.13</v>
      </c>
      <c r="O2660" s="48">
        <f t="shared" ca="1" si="308"/>
        <v>38699000</v>
      </c>
    </row>
    <row r="2661" spans="1:15" x14ac:dyDescent="0.25">
      <c r="A2661">
        <v>2646</v>
      </c>
      <c r="B2661" s="85">
        <v>37953</v>
      </c>
      <c r="C2661" s="47">
        <v>106.28</v>
      </c>
      <c r="D2661" s="47">
        <v>106.66</v>
      </c>
      <c r="E2661" s="47">
        <v>106.2</v>
      </c>
      <c r="F2661" s="47">
        <v>106.45</v>
      </c>
      <c r="G2661" s="48">
        <v>10507500</v>
      </c>
      <c r="H2661" s="47">
        <v>86.2</v>
      </c>
      <c r="I2661" s="51">
        <f t="shared" si="302"/>
        <v>0.80976984499765148</v>
      </c>
      <c r="J2661" s="51">
        <f t="shared" ca="1" si="303"/>
        <v>1</v>
      </c>
      <c r="K2661" s="47">
        <f t="shared" si="304"/>
        <v>86.06</v>
      </c>
      <c r="L2661" s="47">
        <f t="shared" si="305"/>
        <v>86.37</v>
      </c>
      <c r="M2661" s="47">
        <f t="shared" si="306"/>
        <v>86</v>
      </c>
      <c r="N2661" s="47">
        <f t="shared" si="307"/>
        <v>86.2</v>
      </c>
      <c r="O2661" s="48">
        <f t="shared" ca="1" si="308"/>
        <v>10507500</v>
      </c>
    </row>
    <row r="2662" spans="1:15" x14ac:dyDescent="0.25">
      <c r="A2662">
        <v>2647</v>
      </c>
      <c r="B2662" s="85">
        <v>37951</v>
      </c>
      <c r="C2662" s="47">
        <v>106.42</v>
      </c>
      <c r="D2662" s="47">
        <v>106.45</v>
      </c>
      <c r="E2662" s="47">
        <v>105.39</v>
      </c>
      <c r="F2662" s="47">
        <v>106.37</v>
      </c>
      <c r="G2662" s="48">
        <v>33053600</v>
      </c>
      <c r="H2662" s="47">
        <v>86.14</v>
      </c>
      <c r="I2662" s="51">
        <f t="shared" si="302"/>
        <v>0.80981479740528339</v>
      </c>
      <c r="J2662" s="51">
        <f t="shared" ca="1" si="303"/>
        <v>1</v>
      </c>
      <c r="K2662" s="47">
        <f t="shared" si="304"/>
        <v>86.18</v>
      </c>
      <c r="L2662" s="47">
        <f t="shared" si="305"/>
        <v>86.2</v>
      </c>
      <c r="M2662" s="47">
        <f t="shared" si="306"/>
        <v>85.35</v>
      </c>
      <c r="N2662" s="47">
        <f t="shared" si="307"/>
        <v>86.14</v>
      </c>
      <c r="O2662" s="48">
        <f t="shared" ca="1" si="308"/>
        <v>33053600</v>
      </c>
    </row>
    <row r="2663" spans="1:15" x14ac:dyDescent="0.25">
      <c r="A2663">
        <v>2648</v>
      </c>
      <c r="B2663" s="85">
        <v>37950</v>
      </c>
      <c r="C2663" s="47">
        <v>105.73</v>
      </c>
      <c r="D2663" s="47">
        <v>106.42</v>
      </c>
      <c r="E2663" s="47">
        <v>105.45</v>
      </c>
      <c r="F2663" s="47">
        <v>105.99</v>
      </c>
      <c r="G2663" s="48">
        <v>37580000</v>
      </c>
      <c r="H2663" s="47">
        <v>85.83</v>
      </c>
      <c r="I2663" s="51">
        <f t="shared" si="302"/>
        <v>0.80979337673365415</v>
      </c>
      <c r="J2663" s="51">
        <f t="shared" ca="1" si="303"/>
        <v>1</v>
      </c>
      <c r="K2663" s="47">
        <f t="shared" si="304"/>
        <v>85.62</v>
      </c>
      <c r="L2663" s="47">
        <f t="shared" si="305"/>
        <v>86.18</v>
      </c>
      <c r="M2663" s="47">
        <f t="shared" si="306"/>
        <v>85.39</v>
      </c>
      <c r="N2663" s="47">
        <f t="shared" si="307"/>
        <v>85.83</v>
      </c>
      <c r="O2663" s="48">
        <f t="shared" ca="1" si="308"/>
        <v>37580000</v>
      </c>
    </row>
    <row r="2664" spans="1:15" x14ac:dyDescent="0.25">
      <c r="A2664">
        <v>2649</v>
      </c>
      <c r="B2664" s="85">
        <v>37949</v>
      </c>
      <c r="C2664" s="47">
        <v>104.69</v>
      </c>
      <c r="D2664" s="47">
        <v>105.78</v>
      </c>
      <c r="E2664" s="47">
        <v>104.68</v>
      </c>
      <c r="F2664" s="47">
        <v>105.59</v>
      </c>
      <c r="G2664" s="48">
        <v>28906400</v>
      </c>
      <c r="H2664" s="47">
        <v>85.51</v>
      </c>
      <c r="I2664" s="51">
        <f t="shared" si="302"/>
        <v>0.80983047637086847</v>
      </c>
      <c r="J2664" s="51">
        <f t="shared" ca="1" si="303"/>
        <v>1</v>
      </c>
      <c r="K2664" s="47">
        <f t="shared" si="304"/>
        <v>84.78</v>
      </c>
      <c r="L2664" s="47">
        <f t="shared" si="305"/>
        <v>85.66</v>
      </c>
      <c r="M2664" s="47">
        <f t="shared" si="306"/>
        <v>84.77</v>
      </c>
      <c r="N2664" s="47">
        <f t="shared" si="307"/>
        <v>85.51</v>
      </c>
      <c r="O2664" s="48">
        <f t="shared" ca="1" si="308"/>
        <v>28906400</v>
      </c>
    </row>
    <row r="2665" spans="1:15" x14ac:dyDescent="0.25">
      <c r="A2665">
        <v>2650</v>
      </c>
      <c r="B2665" s="85">
        <v>37946</v>
      </c>
      <c r="C2665" s="47">
        <v>104.24</v>
      </c>
      <c r="D2665" s="47">
        <v>104.33</v>
      </c>
      <c r="E2665" s="47">
        <v>103.62</v>
      </c>
      <c r="F2665" s="47">
        <v>104.21</v>
      </c>
      <c r="G2665" s="48">
        <v>30016000</v>
      </c>
      <c r="H2665" s="47">
        <v>84.39</v>
      </c>
      <c r="I2665" s="51">
        <f t="shared" si="302"/>
        <v>0.80980712023798107</v>
      </c>
      <c r="J2665" s="51">
        <f t="shared" ca="1" si="303"/>
        <v>1</v>
      </c>
      <c r="K2665" s="47">
        <f t="shared" si="304"/>
        <v>84.41</v>
      </c>
      <c r="L2665" s="47">
        <f t="shared" si="305"/>
        <v>84.49</v>
      </c>
      <c r="M2665" s="47">
        <f t="shared" si="306"/>
        <v>83.91</v>
      </c>
      <c r="N2665" s="47">
        <f t="shared" si="307"/>
        <v>84.39</v>
      </c>
      <c r="O2665" s="48">
        <f t="shared" ca="1" si="308"/>
        <v>30016000</v>
      </c>
    </row>
    <row r="2666" spans="1:15" x14ac:dyDescent="0.25">
      <c r="A2666">
        <v>2651</v>
      </c>
      <c r="B2666" s="85">
        <v>37945</v>
      </c>
      <c r="C2666" s="47">
        <v>104</v>
      </c>
      <c r="D2666" s="47">
        <v>105.24</v>
      </c>
      <c r="E2666" s="47">
        <v>103.75</v>
      </c>
      <c r="F2666" s="47">
        <v>103.78</v>
      </c>
      <c r="G2666" s="48">
        <v>53578700</v>
      </c>
      <c r="H2666" s="47">
        <v>84.04</v>
      </c>
      <c r="I2666" s="51">
        <f t="shared" si="302"/>
        <v>0.80978994025823858</v>
      </c>
      <c r="J2666" s="51">
        <f t="shared" ca="1" si="303"/>
        <v>1</v>
      </c>
      <c r="K2666" s="47">
        <f t="shared" si="304"/>
        <v>84.22</v>
      </c>
      <c r="L2666" s="47">
        <f t="shared" si="305"/>
        <v>85.22</v>
      </c>
      <c r="M2666" s="47">
        <f t="shared" si="306"/>
        <v>84.02</v>
      </c>
      <c r="N2666" s="47">
        <f t="shared" si="307"/>
        <v>84.04</v>
      </c>
      <c r="O2666" s="48">
        <f t="shared" ca="1" si="308"/>
        <v>53578700</v>
      </c>
    </row>
    <row r="2667" spans="1:15" x14ac:dyDescent="0.25">
      <c r="A2667">
        <v>2652</v>
      </c>
      <c r="B2667" s="85">
        <v>37944</v>
      </c>
      <c r="C2667" s="47">
        <v>104.03</v>
      </c>
      <c r="D2667" s="47">
        <v>105.01</v>
      </c>
      <c r="E2667" s="47">
        <v>103.92</v>
      </c>
      <c r="F2667" s="47">
        <v>104.72</v>
      </c>
      <c r="G2667" s="48">
        <v>29827000</v>
      </c>
      <c r="H2667" s="47">
        <v>84.8</v>
      </c>
      <c r="I2667" s="51">
        <f t="shared" si="302"/>
        <v>0.80977845683728034</v>
      </c>
      <c r="J2667" s="51">
        <f t="shared" ca="1" si="303"/>
        <v>1</v>
      </c>
      <c r="K2667" s="47">
        <f t="shared" si="304"/>
        <v>84.24</v>
      </c>
      <c r="L2667" s="47">
        <f t="shared" si="305"/>
        <v>85.03</v>
      </c>
      <c r="M2667" s="47">
        <f t="shared" si="306"/>
        <v>84.15</v>
      </c>
      <c r="N2667" s="47">
        <f t="shared" si="307"/>
        <v>84.8</v>
      </c>
      <c r="O2667" s="48">
        <f t="shared" ca="1" si="308"/>
        <v>29827000</v>
      </c>
    </row>
    <row r="2668" spans="1:15" x14ac:dyDescent="0.25">
      <c r="A2668">
        <v>2653</v>
      </c>
      <c r="B2668" s="85">
        <v>37943</v>
      </c>
      <c r="C2668" s="47">
        <v>105.24</v>
      </c>
      <c r="D2668" s="47">
        <v>105.45</v>
      </c>
      <c r="E2668" s="47">
        <v>103.7</v>
      </c>
      <c r="F2668" s="47">
        <v>103.84</v>
      </c>
      <c r="G2668" s="48">
        <v>41155000</v>
      </c>
      <c r="H2668" s="47">
        <v>84.09</v>
      </c>
      <c r="I2668" s="51">
        <f t="shared" si="302"/>
        <v>0.80980354391371345</v>
      </c>
      <c r="J2668" s="51">
        <f t="shared" ca="1" si="303"/>
        <v>1</v>
      </c>
      <c r="K2668" s="47">
        <f t="shared" si="304"/>
        <v>85.22</v>
      </c>
      <c r="L2668" s="47">
        <f t="shared" si="305"/>
        <v>85.39</v>
      </c>
      <c r="M2668" s="47">
        <f t="shared" si="306"/>
        <v>83.98</v>
      </c>
      <c r="N2668" s="47">
        <f t="shared" si="307"/>
        <v>84.09</v>
      </c>
      <c r="O2668" s="48">
        <f t="shared" ca="1" si="308"/>
        <v>41155000</v>
      </c>
    </row>
    <row r="2669" spans="1:15" x14ac:dyDescent="0.25">
      <c r="A2669">
        <v>2654</v>
      </c>
      <c r="B2669" s="85">
        <v>37942</v>
      </c>
      <c r="C2669" s="47">
        <v>104.91</v>
      </c>
      <c r="D2669" s="47">
        <v>105.14</v>
      </c>
      <c r="E2669" s="47">
        <v>104.04</v>
      </c>
      <c r="F2669" s="47">
        <v>104.93</v>
      </c>
      <c r="G2669" s="48">
        <v>44382100</v>
      </c>
      <c r="H2669" s="47">
        <v>84.97</v>
      </c>
      <c r="I2669" s="51">
        <f t="shared" si="302"/>
        <v>0.80977794720289709</v>
      </c>
      <c r="J2669" s="51">
        <f t="shared" ca="1" si="303"/>
        <v>1</v>
      </c>
      <c r="K2669" s="47">
        <f t="shared" si="304"/>
        <v>84.95</v>
      </c>
      <c r="L2669" s="47">
        <f t="shared" si="305"/>
        <v>85.14</v>
      </c>
      <c r="M2669" s="47">
        <f t="shared" si="306"/>
        <v>84.25</v>
      </c>
      <c r="N2669" s="47">
        <f t="shared" si="307"/>
        <v>84.97</v>
      </c>
      <c r="O2669" s="48">
        <f t="shared" ca="1" si="308"/>
        <v>44382100</v>
      </c>
    </row>
    <row r="2670" spans="1:15" x14ac:dyDescent="0.25">
      <c r="A2670">
        <v>2655</v>
      </c>
      <c r="B2670" s="85">
        <v>37939</v>
      </c>
      <c r="C2670" s="47">
        <v>106.4</v>
      </c>
      <c r="D2670" s="47">
        <v>106.95</v>
      </c>
      <c r="E2670" s="47">
        <v>105.29</v>
      </c>
      <c r="F2670" s="47">
        <v>105.46</v>
      </c>
      <c r="G2670" s="48">
        <v>49158500</v>
      </c>
      <c r="H2670" s="47">
        <v>85.4</v>
      </c>
      <c r="I2670" s="51">
        <f t="shared" si="302"/>
        <v>0.80978570073961698</v>
      </c>
      <c r="J2670" s="51">
        <f t="shared" ca="1" si="303"/>
        <v>1</v>
      </c>
      <c r="K2670" s="47">
        <f t="shared" si="304"/>
        <v>86.16</v>
      </c>
      <c r="L2670" s="47">
        <f t="shared" si="305"/>
        <v>86.61</v>
      </c>
      <c r="M2670" s="47">
        <f t="shared" si="306"/>
        <v>85.26</v>
      </c>
      <c r="N2670" s="47">
        <f t="shared" si="307"/>
        <v>85.4</v>
      </c>
      <c r="O2670" s="48">
        <f t="shared" ca="1" si="308"/>
        <v>49158500</v>
      </c>
    </row>
    <row r="2671" spans="1:15" x14ac:dyDescent="0.25">
      <c r="A2671">
        <v>2656</v>
      </c>
      <c r="B2671" s="85">
        <v>37938</v>
      </c>
      <c r="C2671" s="47">
        <v>106.01</v>
      </c>
      <c r="D2671" s="47">
        <v>106.54</v>
      </c>
      <c r="E2671" s="47">
        <v>105.78</v>
      </c>
      <c r="F2671" s="47">
        <v>106.36</v>
      </c>
      <c r="G2671" s="48">
        <v>29714800</v>
      </c>
      <c r="H2671" s="47">
        <v>86.13</v>
      </c>
      <c r="I2671" s="51">
        <f t="shared" si="302"/>
        <v>0.80979691613388483</v>
      </c>
      <c r="J2671" s="51">
        <f t="shared" ca="1" si="303"/>
        <v>1</v>
      </c>
      <c r="K2671" s="47">
        <f t="shared" si="304"/>
        <v>85.85</v>
      </c>
      <c r="L2671" s="47">
        <f t="shared" si="305"/>
        <v>86.28</v>
      </c>
      <c r="M2671" s="47">
        <f t="shared" si="306"/>
        <v>85.66</v>
      </c>
      <c r="N2671" s="47">
        <f t="shared" si="307"/>
        <v>86.13</v>
      </c>
      <c r="O2671" s="48">
        <f t="shared" ca="1" si="308"/>
        <v>29714800</v>
      </c>
    </row>
    <row r="2672" spans="1:15" x14ac:dyDescent="0.25">
      <c r="A2672">
        <v>2657</v>
      </c>
      <c r="B2672" s="85">
        <v>37937</v>
      </c>
      <c r="C2672" s="47">
        <v>105.23</v>
      </c>
      <c r="D2672" s="47">
        <v>106.47</v>
      </c>
      <c r="E2672" s="47">
        <v>105.16</v>
      </c>
      <c r="F2672" s="47">
        <v>106.33</v>
      </c>
      <c r="G2672" s="48">
        <v>28000000</v>
      </c>
      <c r="H2672" s="47">
        <v>86.11</v>
      </c>
      <c r="I2672" s="51">
        <f t="shared" si="302"/>
        <v>0.80983729897488954</v>
      </c>
      <c r="J2672" s="51">
        <f t="shared" ca="1" si="303"/>
        <v>1</v>
      </c>
      <c r="K2672" s="47">
        <f t="shared" si="304"/>
        <v>85.22</v>
      </c>
      <c r="L2672" s="47">
        <f t="shared" si="305"/>
        <v>86.22</v>
      </c>
      <c r="M2672" s="47">
        <f t="shared" si="306"/>
        <v>85.16</v>
      </c>
      <c r="N2672" s="47">
        <f t="shared" si="307"/>
        <v>86.11</v>
      </c>
      <c r="O2672" s="48">
        <f t="shared" ca="1" si="308"/>
        <v>28000000</v>
      </c>
    </row>
    <row r="2673" spans="1:15" x14ac:dyDescent="0.25">
      <c r="A2673">
        <v>2658</v>
      </c>
      <c r="B2673" s="85">
        <v>37936</v>
      </c>
      <c r="C2673" s="47">
        <v>105.09</v>
      </c>
      <c r="D2673" s="47">
        <v>105.33</v>
      </c>
      <c r="E2673" s="47">
        <v>104.8</v>
      </c>
      <c r="F2673" s="47">
        <v>105.15</v>
      </c>
      <c r="G2673" s="48">
        <v>26558600</v>
      </c>
      <c r="H2673" s="47">
        <v>85.15</v>
      </c>
      <c r="I2673" s="51">
        <f t="shared" si="302"/>
        <v>0.80979553019495965</v>
      </c>
      <c r="J2673" s="51">
        <f t="shared" ca="1" si="303"/>
        <v>1</v>
      </c>
      <c r="K2673" s="47">
        <f t="shared" si="304"/>
        <v>85.1</v>
      </c>
      <c r="L2673" s="47">
        <f t="shared" si="305"/>
        <v>85.3</v>
      </c>
      <c r="M2673" s="47">
        <f t="shared" si="306"/>
        <v>84.87</v>
      </c>
      <c r="N2673" s="47">
        <f t="shared" si="307"/>
        <v>85.15</v>
      </c>
      <c r="O2673" s="48">
        <f t="shared" ca="1" si="308"/>
        <v>26558600</v>
      </c>
    </row>
    <row r="2674" spans="1:15" x14ac:dyDescent="0.25">
      <c r="A2674">
        <v>2659</v>
      </c>
      <c r="B2674" s="85">
        <v>37935</v>
      </c>
      <c r="C2674" s="47">
        <v>105.74</v>
      </c>
      <c r="D2674" s="47">
        <v>105.84</v>
      </c>
      <c r="E2674" s="47">
        <v>105.01</v>
      </c>
      <c r="F2674" s="47">
        <v>105.18</v>
      </c>
      <c r="G2674" s="48">
        <v>25530800</v>
      </c>
      <c r="H2674" s="47">
        <v>85.17</v>
      </c>
      <c r="I2674" s="51">
        <f t="shared" si="302"/>
        <v>0.80975470621791212</v>
      </c>
      <c r="J2674" s="51">
        <f t="shared" ca="1" si="303"/>
        <v>1</v>
      </c>
      <c r="K2674" s="47">
        <f t="shared" si="304"/>
        <v>85.62</v>
      </c>
      <c r="L2674" s="47">
        <f t="shared" si="305"/>
        <v>85.7</v>
      </c>
      <c r="M2674" s="47">
        <f t="shared" si="306"/>
        <v>85.03</v>
      </c>
      <c r="N2674" s="47">
        <f t="shared" si="307"/>
        <v>85.17</v>
      </c>
      <c r="O2674" s="48">
        <f t="shared" ca="1" si="308"/>
        <v>25530800</v>
      </c>
    </row>
    <row r="2675" spans="1:15" x14ac:dyDescent="0.25">
      <c r="A2675">
        <v>2660</v>
      </c>
      <c r="B2675" s="85">
        <v>37932</v>
      </c>
      <c r="C2675" s="47">
        <v>106.64</v>
      </c>
      <c r="D2675" s="47">
        <v>106.72</v>
      </c>
      <c r="E2675" s="47">
        <v>105.57</v>
      </c>
      <c r="F2675" s="47">
        <v>105.61</v>
      </c>
      <c r="G2675" s="48">
        <v>31723200</v>
      </c>
      <c r="H2675" s="47">
        <v>85.52</v>
      </c>
      <c r="I2675" s="51">
        <f t="shared" si="302"/>
        <v>0.8097718019126976</v>
      </c>
      <c r="J2675" s="51">
        <f t="shared" ca="1" si="303"/>
        <v>1</v>
      </c>
      <c r="K2675" s="47">
        <f t="shared" si="304"/>
        <v>86.35</v>
      </c>
      <c r="L2675" s="47">
        <f t="shared" si="305"/>
        <v>86.42</v>
      </c>
      <c r="M2675" s="47">
        <f t="shared" si="306"/>
        <v>85.49</v>
      </c>
      <c r="N2675" s="47">
        <f t="shared" si="307"/>
        <v>85.52</v>
      </c>
      <c r="O2675" s="48">
        <f t="shared" ca="1" si="308"/>
        <v>31723200</v>
      </c>
    </row>
    <row r="2676" spans="1:15" x14ac:dyDescent="0.25">
      <c r="A2676">
        <v>2661</v>
      </c>
      <c r="B2676" s="85">
        <v>37931</v>
      </c>
      <c r="C2676" s="47">
        <v>105.6</v>
      </c>
      <c r="D2676" s="47">
        <v>106.44</v>
      </c>
      <c r="E2676" s="47">
        <v>105.1</v>
      </c>
      <c r="F2676" s="47">
        <v>106.4</v>
      </c>
      <c r="G2676" s="48">
        <v>28392300</v>
      </c>
      <c r="H2676" s="47">
        <v>86.16</v>
      </c>
      <c r="I2676" s="51">
        <f t="shared" si="302"/>
        <v>0.80977443609022548</v>
      </c>
      <c r="J2676" s="51">
        <f t="shared" ca="1" si="303"/>
        <v>1</v>
      </c>
      <c r="K2676" s="47">
        <f t="shared" si="304"/>
        <v>85.51</v>
      </c>
      <c r="L2676" s="47">
        <f t="shared" si="305"/>
        <v>86.19</v>
      </c>
      <c r="M2676" s="47">
        <f t="shared" si="306"/>
        <v>85.11</v>
      </c>
      <c r="N2676" s="47">
        <f t="shared" si="307"/>
        <v>86.16</v>
      </c>
      <c r="O2676" s="48">
        <f t="shared" ca="1" si="308"/>
        <v>28392300</v>
      </c>
    </row>
    <row r="2677" spans="1:15" x14ac:dyDescent="0.25">
      <c r="A2677">
        <v>2662</v>
      </c>
      <c r="B2677" s="85">
        <v>37930</v>
      </c>
      <c r="C2677" s="47">
        <v>105.49</v>
      </c>
      <c r="D2677" s="47">
        <v>105.97</v>
      </c>
      <c r="E2677" s="47">
        <v>104.9</v>
      </c>
      <c r="F2677" s="47">
        <v>105.84</v>
      </c>
      <c r="G2677" s="48">
        <v>33558800</v>
      </c>
      <c r="H2677" s="47">
        <v>85.71</v>
      </c>
      <c r="I2677" s="51">
        <f t="shared" si="302"/>
        <v>0.80980725623582761</v>
      </c>
      <c r="J2677" s="51">
        <f t="shared" ca="1" si="303"/>
        <v>1</v>
      </c>
      <c r="K2677" s="47">
        <f t="shared" si="304"/>
        <v>85.43</v>
      </c>
      <c r="L2677" s="47">
        <f t="shared" si="305"/>
        <v>85.82</v>
      </c>
      <c r="M2677" s="47">
        <f t="shared" si="306"/>
        <v>84.95</v>
      </c>
      <c r="N2677" s="47">
        <f t="shared" si="307"/>
        <v>85.71</v>
      </c>
      <c r="O2677" s="48">
        <f t="shared" ca="1" si="308"/>
        <v>33558800</v>
      </c>
    </row>
    <row r="2678" spans="1:15" x14ac:dyDescent="0.25">
      <c r="A2678">
        <v>2663</v>
      </c>
      <c r="B2678" s="85">
        <v>37929</v>
      </c>
      <c r="C2678" s="47">
        <v>105.99</v>
      </c>
      <c r="D2678" s="47">
        <v>106.27</v>
      </c>
      <c r="E2678" s="47">
        <v>105.58</v>
      </c>
      <c r="F2678" s="47">
        <v>105.76</v>
      </c>
      <c r="G2678" s="48">
        <v>31421600</v>
      </c>
      <c r="H2678" s="47">
        <v>85.64</v>
      </c>
      <c r="I2678" s="51">
        <f t="shared" si="302"/>
        <v>0.80975794251134636</v>
      </c>
      <c r="J2678" s="51">
        <f t="shared" ca="1" si="303"/>
        <v>1</v>
      </c>
      <c r="K2678" s="47">
        <f t="shared" si="304"/>
        <v>85.83</v>
      </c>
      <c r="L2678" s="47">
        <f t="shared" si="305"/>
        <v>86.05</v>
      </c>
      <c r="M2678" s="47">
        <f t="shared" si="306"/>
        <v>85.49</v>
      </c>
      <c r="N2678" s="47">
        <f t="shared" si="307"/>
        <v>85.64</v>
      </c>
      <c r="O2678" s="48">
        <f t="shared" ca="1" si="308"/>
        <v>31421600</v>
      </c>
    </row>
    <row r="2679" spans="1:15" x14ac:dyDescent="0.25">
      <c r="A2679">
        <v>2664</v>
      </c>
      <c r="B2679" s="85">
        <v>37928</v>
      </c>
      <c r="C2679" s="47">
        <v>105.75</v>
      </c>
      <c r="D2679" s="47">
        <v>106.61</v>
      </c>
      <c r="E2679" s="47">
        <v>105.71</v>
      </c>
      <c r="F2679" s="47">
        <v>105.99</v>
      </c>
      <c r="G2679" s="48">
        <v>37589300</v>
      </c>
      <c r="H2679" s="47">
        <v>85.83</v>
      </c>
      <c r="I2679" s="51">
        <f t="shared" si="302"/>
        <v>0.80979337673365415</v>
      </c>
      <c r="J2679" s="51">
        <f t="shared" ca="1" si="303"/>
        <v>1</v>
      </c>
      <c r="K2679" s="47">
        <f t="shared" si="304"/>
        <v>85.64</v>
      </c>
      <c r="L2679" s="47">
        <f t="shared" si="305"/>
        <v>86.33</v>
      </c>
      <c r="M2679" s="47">
        <f t="shared" si="306"/>
        <v>85.6</v>
      </c>
      <c r="N2679" s="47">
        <f t="shared" si="307"/>
        <v>85.83</v>
      </c>
      <c r="O2679" s="48">
        <f t="shared" ca="1" si="308"/>
        <v>37589300</v>
      </c>
    </row>
    <row r="2680" spans="1:15" x14ac:dyDescent="0.25">
      <c r="A2680">
        <v>2665</v>
      </c>
      <c r="B2680" s="85">
        <v>37925</v>
      </c>
      <c r="C2680" s="47">
        <v>105.4</v>
      </c>
      <c r="D2680" s="47">
        <v>105.74</v>
      </c>
      <c r="E2680" s="47">
        <v>105.22</v>
      </c>
      <c r="F2680" s="47">
        <v>105.3</v>
      </c>
      <c r="G2680" s="48">
        <v>25761600</v>
      </c>
      <c r="H2680" s="47">
        <v>85.27</v>
      </c>
      <c r="I2680" s="51">
        <f t="shared" si="302"/>
        <v>0.80978157644824311</v>
      </c>
      <c r="J2680" s="51">
        <f t="shared" ca="1" si="303"/>
        <v>1</v>
      </c>
      <c r="K2680" s="47">
        <f t="shared" si="304"/>
        <v>85.35</v>
      </c>
      <c r="L2680" s="47">
        <f t="shared" si="305"/>
        <v>85.63</v>
      </c>
      <c r="M2680" s="47">
        <f t="shared" si="306"/>
        <v>85.21</v>
      </c>
      <c r="N2680" s="47">
        <f t="shared" si="307"/>
        <v>85.27</v>
      </c>
      <c r="O2680" s="48">
        <f t="shared" ca="1" si="308"/>
        <v>25761600</v>
      </c>
    </row>
    <row r="2681" spans="1:15" x14ac:dyDescent="0.25">
      <c r="A2681">
        <v>2666</v>
      </c>
      <c r="B2681" s="85">
        <v>37924</v>
      </c>
      <c r="C2681" s="47">
        <v>105.79</v>
      </c>
      <c r="D2681" s="47">
        <v>105.97</v>
      </c>
      <c r="E2681" s="47">
        <v>104.8</v>
      </c>
      <c r="F2681" s="47">
        <v>105.4</v>
      </c>
      <c r="G2681" s="48">
        <v>39123100</v>
      </c>
      <c r="H2681" s="47">
        <v>85.35</v>
      </c>
      <c r="I2681" s="51">
        <f t="shared" si="302"/>
        <v>0.80977229601518019</v>
      </c>
      <c r="J2681" s="51">
        <f t="shared" ca="1" si="303"/>
        <v>1</v>
      </c>
      <c r="K2681" s="47">
        <f t="shared" si="304"/>
        <v>85.67</v>
      </c>
      <c r="L2681" s="47">
        <f t="shared" si="305"/>
        <v>85.81</v>
      </c>
      <c r="M2681" s="47">
        <f t="shared" si="306"/>
        <v>84.86</v>
      </c>
      <c r="N2681" s="47">
        <f t="shared" si="307"/>
        <v>85.35</v>
      </c>
      <c r="O2681" s="48">
        <f t="shared" ca="1" si="308"/>
        <v>39123100</v>
      </c>
    </row>
    <row r="2682" spans="1:15" x14ac:dyDescent="0.25">
      <c r="A2682">
        <v>2667</v>
      </c>
      <c r="B2682" s="85">
        <v>37923</v>
      </c>
      <c r="C2682" s="47">
        <v>104.77</v>
      </c>
      <c r="D2682" s="47">
        <v>105.43</v>
      </c>
      <c r="E2682" s="47">
        <v>103.87</v>
      </c>
      <c r="F2682" s="47">
        <v>105.18</v>
      </c>
      <c r="G2682" s="48">
        <v>30955400</v>
      </c>
      <c r="H2682" s="47">
        <v>85.17</v>
      </c>
      <c r="I2682" s="51">
        <f t="shared" si="302"/>
        <v>0.80975470621791212</v>
      </c>
      <c r="J2682" s="51">
        <f t="shared" ca="1" si="303"/>
        <v>1</v>
      </c>
      <c r="K2682" s="47">
        <f t="shared" si="304"/>
        <v>84.84</v>
      </c>
      <c r="L2682" s="47">
        <f t="shared" si="305"/>
        <v>85.37</v>
      </c>
      <c r="M2682" s="47">
        <f t="shared" si="306"/>
        <v>84.11</v>
      </c>
      <c r="N2682" s="47">
        <f t="shared" si="307"/>
        <v>85.17</v>
      </c>
      <c r="O2682" s="48">
        <f t="shared" ca="1" si="308"/>
        <v>30955400</v>
      </c>
    </row>
    <row r="2683" spans="1:15" x14ac:dyDescent="0.25">
      <c r="A2683">
        <v>2668</v>
      </c>
      <c r="B2683" s="85">
        <v>37922</v>
      </c>
      <c r="C2683" s="47">
        <v>103.98</v>
      </c>
      <c r="D2683" s="47">
        <v>105.15</v>
      </c>
      <c r="E2683" s="47">
        <v>103.82</v>
      </c>
      <c r="F2683" s="47">
        <v>105.04</v>
      </c>
      <c r="G2683" s="48">
        <v>34956200</v>
      </c>
      <c r="H2683" s="47">
        <v>85.06</v>
      </c>
      <c r="I2683" s="51">
        <f t="shared" si="302"/>
        <v>0.80978674790555971</v>
      </c>
      <c r="J2683" s="51">
        <f t="shared" ca="1" si="303"/>
        <v>1</v>
      </c>
      <c r="K2683" s="47">
        <f t="shared" si="304"/>
        <v>84.2</v>
      </c>
      <c r="L2683" s="47">
        <f t="shared" si="305"/>
        <v>85.15</v>
      </c>
      <c r="M2683" s="47">
        <f t="shared" si="306"/>
        <v>84.07</v>
      </c>
      <c r="N2683" s="47">
        <f t="shared" si="307"/>
        <v>85.06</v>
      </c>
      <c r="O2683" s="48">
        <f t="shared" ca="1" si="308"/>
        <v>34956200</v>
      </c>
    </row>
    <row r="2684" spans="1:15" x14ac:dyDescent="0.25">
      <c r="A2684">
        <v>2669</v>
      </c>
      <c r="B2684" s="85">
        <v>37921</v>
      </c>
      <c r="C2684" s="47">
        <v>103.74</v>
      </c>
      <c r="D2684" s="47">
        <v>104.18</v>
      </c>
      <c r="E2684" s="47">
        <v>103.27</v>
      </c>
      <c r="F2684" s="47">
        <v>103.63</v>
      </c>
      <c r="G2684" s="48">
        <v>32460200</v>
      </c>
      <c r="H2684" s="47">
        <v>83.92</v>
      </c>
      <c r="I2684" s="51">
        <f t="shared" si="302"/>
        <v>0.80980411077873204</v>
      </c>
      <c r="J2684" s="51">
        <f t="shared" ca="1" si="303"/>
        <v>1</v>
      </c>
      <c r="K2684" s="47">
        <f t="shared" si="304"/>
        <v>84.01</v>
      </c>
      <c r="L2684" s="47">
        <f t="shared" si="305"/>
        <v>84.37</v>
      </c>
      <c r="M2684" s="47">
        <f t="shared" si="306"/>
        <v>83.63</v>
      </c>
      <c r="N2684" s="47">
        <f t="shared" si="307"/>
        <v>83.92</v>
      </c>
      <c r="O2684" s="48">
        <f t="shared" ca="1" si="308"/>
        <v>32460200</v>
      </c>
    </row>
    <row r="2685" spans="1:15" x14ac:dyDescent="0.25">
      <c r="A2685">
        <v>2670</v>
      </c>
      <c r="B2685" s="85">
        <v>37918</v>
      </c>
      <c r="C2685" s="47">
        <v>102.83</v>
      </c>
      <c r="D2685" s="47">
        <v>103.58</v>
      </c>
      <c r="E2685" s="47">
        <v>102.18</v>
      </c>
      <c r="F2685" s="47">
        <v>103.58</v>
      </c>
      <c r="G2685" s="48">
        <v>51723600</v>
      </c>
      <c r="H2685" s="47">
        <v>83.88</v>
      </c>
      <c r="I2685" s="51">
        <f t="shared" si="302"/>
        <v>0.80980884340606296</v>
      </c>
      <c r="J2685" s="51">
        <f t="shared" ca="1" si="303"/>
        <v>1</v>
      </c>
      <c r="K2685" s="47">
        <f t="shared" si="304"/>
        <v>83.27</v>
      </c>
      <c r="L2685" s="47">
        <f t="shared" si="305"/>
        <v>83.88</v>
      </c>
      <c r="M2685" s="47">
        <f t="shared" si="306"/>
        <v>82.75</v>
      </c>
      <c r="N2685" s="47">
        <f t="shared" si="307"/>
        <v>83.88</v>
      </c>
      <c r="O2685" s="48">
        <f t="shared" ca="1" si="308"/>
        <v>51723600</v>
      </c>
    </row>
    <row r="2686" spans="1:15" x14ac:dyDescent="0.25">
      <c r="A2686">
        <v>2671</v>
      </c>
      <c r="B2686" s="85">
        <v>37917</v>
      </c>
      <c r="C2686" s="47">
        <v>102.89</v>
      </c>
      <c r="D2686" s="47">
        <v>103.95</v>
      </c>
      <c r="E2686" s="47">
        <v>102.84</v>
      </c>
      <c r="F2686" s="47">
        <v>103.35</v>
      </c>
      <c r="G2686" s="48">
        <v>45830500</v>
      </c>
      <c r="H2686" s="47">
        <v>83.69</v>
      </c>
      <c r="I2686" s="51">
        <f t="shared" si="302"/>
        <v>0.80977261731978711</v>
      </c>
      <c r="J2686" s="51">
        <f t="shared" ca="1" si="303"/>
        <v>1</v>
      </c>
      <c r="K2686" s="47">
        <f t="shared" si="304"/>
        <v>83.32</v>
      </c>
      <c r="L2686" s="47">
        <f t="shared" si="305"/>
        <v>84.18</v>
      </c>
      <c r="M2686" s="47">
        <f t="shared" si="306"/>
        <v>83.28</v>
      </c>
      <c r="N2686" s="47">
        <f t="shared" si="307"/>
        <v>83.69</v>
      </c>
      <c r="O2686" s="48">
        <f t="shared" ca="1" si="308"/>
        <v>45830500</v>
      </c>
    </row>
    <row r="2687" spans="1:15" x14ac:dyDescent="0.25">
      <c r="A2687">
        <v>2672</v>
      </c>
      <c r="B2687" s="85">
        <v>37916</v>
      </c>
      <c r="C2687" s="47">
        <v>104.03</v>
      </c>
      <c r="D2687" s="47">
        <v>104.19</v>
      </c>
      <c r="E2687" s="47">
        <v>103.19</v>
      </c>
      <c r="F2687" s="47">
        <v>103.54</v>
      </c>
      <c r="G2687" s="48">
        <v>33914500</v>
      </c>
      <c r="H2687" s="47">
        <v>83.85</v>
      </c>
      <c r="I2687" s="51">
        <f t="shared" si="302"/>
        <v>0.80983194900521527</v>
      </c>
      <c r="J2687" s="51">
        <f t="shared" ca="1" si="303"/>
        <v>1</v>
      </c>
      <c r="K2687" s="47">
        <f t="shared" si="304"/>
        <v>84.25</v>
      </c>
      <c r="L2687" s="47">
        <f t="shared" si="305"/>
        <v>84.38</v>
      </c>
      <c r="M2687" s="47">
        <f t="shared" si="306"/>
        <v>83.57</v>
      </c>
      <c r="N2687" s="47">
        <f t="shared" si="307"/>
        <v>83.85</v>
      </c>
      <c r="O2687" s="48">
        <f t="shared" ca="1" si="308"/>
        <v>33914500</v>
      </c>
    </row>
    <row r="2688" spans="1:15" x14ac:dyDescent="0.25">
      <c r="A2688">
        <v>2673</v>
      </c>
      <c r="B2688" s="85">
        <v>37915</v>
      </c>
      <c r="C2688" s="47">
        <v>104.82</v>
      </c>
      <c r="D2688" s="47">
        <v>105.28</v>
      </c>
      <c r="E2688" s="47">
        <v>104.32</v>
      </c>
      <c r="F2688" s="47">
        <v>104.86</v>
      </c>
      <c r="G2688" s="48">
        <v>26729100</v>
      </c>
      <c r="H2688" s="47">
        <v>84.91</v>
      </c>
      <c r="I2688" s="51">
        <f t="shared" si="302"/>
        <v>0.80974632843791716</v>
      </c>
      <c r="J2688" s="51">
        <f t="shared" ca="1" si="303"/>
        <v>1</v>
      </c>
      <c r="K2688" s="47">
        <f t="shared" si="304"/>
        <v>84.88</v>
      </c>
      <c r="L2688" s="47">
        <f t="shared" si="305"/>
        <v>85.25</v>
      </c>
      <c r="M2688" s="47">
        <f t="shared" si="306"/>
        <v>84.47</v>
      </c>
      <c r="N2688" s="47">
        <f t="shared" si="307"/>
        <v>84.91</v>
      </c>
      <c r="O2688" s="48">
        <f t="shared" ca="1" si="308"/>
        <v>26729100</v>
      </c>
    </row>
    <row r="2689" spans="1:15" x14ac:dyDescent="0.25">
      <c r="A2689">
        <v>2674</v>
      </c>
      <c r="B2689" s="85">
        <v>37914</v>
      </c>
      <c r="C2689" s="47">
        <v>104.45</v>
      </c>
      <c r="D2689" s="47">
        <v>105.04</v>
      </c>
      <c r="E2689" s="47">
        <v>103.94</v>
      </c>
      <c r="F2689" s="47">
        <v>105.04</v>
      </c>
      <c r="G2689" s="48">
        <v>27657000</v>
      </c>
      <c r="H2689" s="47">
        <v>85.06</v>
      </c>
      <c r="I2689" s="51">
        <f t="shared" si="302"/>
        <v>0.80978674790555971</v>
      </c>
      <c r="J2689" s="51">
        <f t="shared" ca="1" si="303"/>
        <v>1</v>
      </c>
      <c r="K2689" s="47">
        <f t="shared" si="304"/>
        <v>84.58</v>
      </c>
      <c r="L2689" s="47">
        <f t="shared" si="305"/>
        <v>85.06</v>
      </c>
      <c r="M2689" s="47">
        <f t="shared" si="306"/>
        <v>84.17</v>
      </c>
      <c r="N2689" s="47">
        <f t="shared" si="307"/>
        <v>85.06</v>
      </c>
      <c r="O2689" s="48">
        <f t="shared" ca="1" si="308"/>
        <v>27657000</v>
      </c>
    </row>
    <row r="2690" spans="1:15" x14ac:dyDescent="0.25">
      <c r="A2690">
        <v>2675</v>
      </c>
      <c r="B2690" s="85">
        <v>37911</v>
      </c>
      <c r="C2690" s="47">
        <v>105.47</v>
      </c>
      <c r="D2690" s="47">
        <v>105.63</v>
      </c>
      <c r="E2690" s="47">
        <v>103.98</v>
      </c>
      <c r="F2690" s="47">
        <v>104.26</v>
      </c>
      <c r="G2690" s="48">
        <v>32790300</v>
      </c>
      <c r="H2690" s="47">
        <v>84.43</v>
      </c>
      <c r="I2690" s="51">
        <f t="shared" si="302"/>
        <v>0.80980241703433731</v>
      </c>
      <c r="J2690" s="51">
        <f t="shared" ca="1" si="303"/>
        <v>1</v>
      </c>
      <c r="K2690" s="47">
        <f t="shared" si="304"/>
        <v>85.41</v>
      </c>
      <c r="L2690" s="47">
        <f t="shared" si="305"/>
        <v>85.54</v>
      </c>
      <c r="M2690" s="47">
        <f t="shared" si="306"/>
        <v>84.2</v>
      </c>
      <c r="N2690" s="47">
        <f t="shared" si="307"/>
        <v>84.43</v>
      </c>
      <c r="O2690" s="48">
        <f t="shared" ca="1" si="308"/>
        <v>32790300</v>
      </c>
    </row>
    <row r="2691" spans="1:15" x14ac:dyDescent="0.25">
      <c r="A2691">
        <v>2676</v>
      </c>
      <c r="B2691" s="85">
        <v>37910</v>
      </c>
      <c r="C2691" s="47">
        <v>104.68</v>
      </c>
      <c r="D2691" s="47">
        <v>105.73</v>
      </c>
      <c r="E2691" s="47">
        <v>104.65</v>
      </c>
      <c r="F2691" s="47">
        <v>105.41</v>
      </c>
      <c r="G2691" s="48">
        <v>32772200</v>
      </c>
      <c r="H2691" s="47">
        <v>85.36</v>
      </c>
      <c r="I2691" s="51">
        <f t="shared" si="302"/>
        <v>0.80979034247225123</v>
      </c>
      <c r="J2691" s="51">
        <f t="shared" ca="1" si="303"/>
        <v>1</v>
      </c>
      <c r="K2691" s="47">
        <f t="shared" si="304"/>
        <v>84.77</v>
      </c>
      <c r="L2691" s="47">
        <f t="shared" si="305"/>
        <v>85.62</v>
      </c>
      <c r="M2691" s="47">
        <f t="shared" si="306"/>
        <v>84.74</v>
      </c>
      <c r="N2691" s="47">
        <f t="shared" si="307"/>
        <v>85.36</v>
      </c>
      <c r="O2691" s="48">
        <f t="shared" ca="1" si="308"/>
        <v>32772200</v>
      </c>
    </row>
    <row r="2692" spans="1:15" x14ac:dyDescent="0.25">
      <c r="A2692">
        <v>2677</v>
      </c>
      <c r="B2692" s="85">
        <v>37909</v>
      </c>
      <c r="C2692" s="47">
        <v>105.86</v>
      </c>
      <c r="D2692" s="47">
        <v>105.89</v>
      </c>
      <c r="E2692" s="47">
        <v>104.64</v>
      </c>
      <c r="F2692" s="47">
        <v>104.99</v>
      </c>
      <c r="G2692" s="48">
        <v>39021700</v>
      </c>
      <c r="H2692" s="47">
        <v>85.02</v>
      </c>
      <c r="I2692" s="51">
        <f t="shared" si="302"/>
        <v>0.80979140870559096</v>
      </c>
      <c r="J2692" s="51">
        <f t="shared" ca="1" si="303"/>
        <v>1</v>
      </c>
      <c r="K2692" s="47">
        <f t="shared" si="304"/>
        <v>85.72</v>
      </c>
      <c r="L2692" s="47">
        <f t="shared" si="305"/>
        <v>85.75</v>
      </c>
      <c r="M2692" s="47">
        <f t="shared" si="306"/>
        <v>84.74</v>
      </c>
      <c r="N2692" s="47">
        <f t="shared" si="307"/>
        <v>85.02</v>
      </c>
      <c r="O2692" s="48">
        <f t="shared" ca="1" si="308"/>
        <v>39021700</v>
      </c>
    </row>
    <row r="2693" spans="1:15" x14ac:dyDescent="0.25">
      <c r="A2693">
        <v>2678</v>
      </c>
      <c r="B2693" s="85">
        <v>37908</v>
      </c>
      <c r="C2693" s="47">
        <v>104.8</v>
      </c>
      <c r="D2693" s="47">
        <v>105.43</v>
      </c>
      <c r="E2693" s="47">
        <v>104.36</v>
      </c>
      <c r="F2693" s="47">
        <v>105.27</v>
      </c>
      <c r="G2693" s="48">
        <v>38484400</v>
      </c>
      <c r="H2693" s="47">
        <v>85.25</v>
      </c>
      <c r="I2693" s="51">
        <f t="shared" si="302"/>
        <v>0.80982236154649956</v>
      </c>
      <c r="J2693" s="51">
        <f t="shared" ca="1" si="303"/>
        <v>1</v>
      </c>
      <c r="K2693" s="47">
        <f t="shared" si="304"/>
        <v>84.87</v>
      </c>
      <c r="L2693" s="47">
        <f t="shared" si="305"/>
        <v>85.38</v>
      </c>
      <c r="M2693" s="47">
        <f t="shared" si="306"/>
        <v>84.51</v>
      </c>
      <c r="N2693" s="47">
        <f t="shared" si="307"/>
        <v>85.25</v>
      </c>
      <c r="O2693" s="48">
        <f t="shared" ca="1" si="308"/>
        <v>38484400</v>
      </c>
    </row>
    <row r="2694" spans="1:15" x14ac:dyDescent="0.25">
      <c r="A2694">
        <v>2679</v>
      </c>
      <c r="B2694" s="85">
        <v>37907</v>
      </c>
      <c r="C2694" s="47">
        <v>104.71</v>
      </c>
      <c r="D2694" s="47">
        <v>105.29</v>
      </c>
      <c r="E2694" s="47">
        <v>104.51</v>
      </c>
      <c r="F2694" s="47">
        <v>104.9</v>
      </c>
      <c r="G2694" s="48">
        <v>23825600</v>
      </c>
      <c r="H2694" s="47">
        <v>84.95</v>
      </c>
      <c r="I2694" s="51">
        <f t="shared" si="302"/>
        <v>0.80981887511916106</v>
      </c>
      <c r="J2694" s="51">
        <f t="shared" ca="1" si="303"/>
        <v>1</v>
      </c>
      <c r="K2694" s="47">
        <f t="shared" si="304"/>
        <v>84.8</v>
      </c>
      <c r="L2694" s="47">
        <f t="shared" si="305"/>
        <v>85.27</v>
      </c>
      <c r="M2694" s="47">
        <f t="shared" si="306"/>
        <v>84.63</v>
      </c>
      <c r="N2694" s="47">
        <f t="shared" si="307"/>
        <v>84.95</v>
      </c>
      <c r="O2694" s="48">
        <f t="shared" ca="1" si="308"/>
        <v>23825600</v>
      </c>
    </row>
    <row r="2695" spans="1:15" x14ac:dyDescent="0.25">
      <c r="A2695">
        <v>2680</v>
      </c>
      <c r="B2695" s="85">
        <v>37904</v>
      </c>
      <c r="C2695" s="47">
        <v>104.27</v>
      </c>
      <c r="D2695" s="47">
        <v>104.6</v>
      </c>
      <c r="E2695" s="47">
        <v>103.91</v>
      </c>
      <c r="F2695" s="47">
        <v>104.57</v>
      </c>
      <c r="G2695" s="48">
        <v>22682800</v>
      </c>
      <c r="H2695" s="47">
        <v>84.68</v>
      </c>
      <c r="I2695" s="51">
        <f t="shared" si="302"/>
        <v>0.80979248350387312</v>
      </c>
      <c r="J2695" s="51">
        <f t="shared" ca="1" si="303"/>
        <v>1</v>
      </c>
      <c r="K2695" s="47">
        <f t="shared" si="304"/>
        <v>84.44</v>
      </c>
      <c r="L2695" s="47">
        <f t="shared" si="305"/>
        <v>84.7</v>
      </c>
      <c r="M2695" s="47">
        <f t="shared" si="306"/>
        <v>84.15</v>
      </c>
      <c r="N2695" s="47">
        <f t="shared" si="307"/>
        <v>84.68</v>
      </c>
      <c r="O2695" s="48">
        <f t="shared" ca="1" si="308"/>
        <v>22682800</v>
      </c>
    </row>
    <row r="2696" spans="1:15" x14ac:dyDescent="0.25">
      <c r="A2696">
        <v>2681</v>
      </c>
      <c r="B2696" s="85">
        <v>37903</v>
      </c>
      <c r="C2696" s="47">
        <v>104.88</v>
      </c>
      <c r="D2696" s="47">
        <v>105.22</v>
      </c>
      <c r="E2696" s="47">
        <v>103.83</v>
      </c>
      <c r="F2696" s="47">
        <v>104.28</v>
      </c>
      <c r="G2696" s="48">
        <v>40066500</v>
      </c>
      <c r="H2696" s="47">
        <v>84.45</v>
      </c>
      <c r="I2696" s="51">
        <f t="shared" si="302"/>
        <v>0.80983889528193331</v>
      </c>
      <c r="J2696" s="51">
        <f t="shared" ca="1" si="303"/>
        <v>1</v>
      </c>
      <c r="K2696" s="47">
        <f t="shared" si="304"/>
        <v>84.94</v>
      </c>
      <c r="L2696" s="47">
        <f t="shared" si="305"/>
        <v>85.21</v>
      </c>
      <c r="M2696" s="47">
        <f t="shared" si="306"/>
        <v>84.09</v>
      </c>
      <c r="N2696" s="47">
        <f t="shared" si="307"/>
        <v>84.45</v>
      </c>
      <c r="O2696" s="48">
        <f t="shared" ca="1" si="308"/>
        <v>40066500</v>
      </c>
    </row>
    <row r="2697" spans="1:15" x14ac:dyDescent="0.25">
      <c r="A2697">
        <v>2682</v>
      </c>
      <c r="B2697" s="85">
        <v>37902</v>
      </c>
      <c r="C2697" s="47">
        <v>104.33</v>
      </c>
      <c r="D2697" s="47">
        <v>104.39</v>
      </c>
      <c r="E2697" s="47">
        <v>103.41</v>
      </c>
      <c r="F2697" s="47">
        <v>104</v>
      </c>
      <c r="G2697" s="48">
        <v>30920800</v>
      </c>
      <c r="H2697" s="47">
        <v>84.22</v>
      </c>
      <c r="I2697" s="51">
        <f t="shared" si="302"/>
        <v>0.80980769230769234</v>
      </c>
      <c r="J2697" s="51">
        <f t="shared" ca="1" si="303"/>
        <v>1</v>
      </c>
      <c r="K2697" s="47">
        <f t="shared" si="304"/>
        <v>84.49</v>
      </c>
      <c r="L2697" s="47">
        <f t="shared" si="305"/>
        <v>84.54</v>
      </c>
      <c r="M2697" s="47">
        <f t="shared" si="306"/>
        <v>83.74</v>
      </c>
      <c r="N2697" s="47">
        <f t="shared" si="307"/>
        <v>84.22</v>
      </c>
      <c r="O2697" s="48">
        <f t="shared" ca="1" si="308"/>
        <v>30920800</v>
      </c>
    </row>
    <row r="2698" spans="1:15" x14ac:dyDescent="0.25">
      <c r="A2698">
        <v>2683</v>
      </c>
      <c r="B2698" s="85">
        <v>37901</v>
      </c>
      <c r="C2698" s="47">
        <v>103.26</v>
      </c>
      <c r="D2698" s="47">
        <v>104.31</v>
      </c>
      <c r="E2698" s="47">
        <v>102.91</v>
      </c>
      <c r="F2698" s="47">
        <v>104.26</v>
      </c>
      <c r="G2698" s="48">
        <v>42602900</v>
      </c>
      <c r="H2698" s="47">
        <v>84.43</v>
      </c>
      <c r="I2698" s="51">
        <f t="shared" si="302"/>
        <v>0.80980241703433731</v>
      </c>
      <c r="J2698" s="51">
        <f t="shared" ca="1" si="303"/>
        <v>1</v>
      </c>
      <c r="K2698" s="47">
        <f t="shared" si="304"/>
        <v>83.62</v>
      </c>
      <c r="L2698" s="47">
        <f t="shared" si="305"/>
        <v>84.47</v>
      </c>
      <c r="M2698" s="47">
        <f t="shared" si="306"/>
        <v>83.34</v>
      </c>
      <c r="N2698" s="47">
        <f t="shared" si="307"/>
        <v>84.43</v>
      </c>
      <c r="O2698" s="48">
        <f t="shared" ca="1" si="308"/>
        <v>42602900</v>
      </c>
    </row>
    <row r="2699" spans="1:15" x14ac:dyDescent="0.25">
      <c r="A2699">
        <v>2684</v>
      </c>
      <c r="B2699" s="85">
        <v>37900</v>
      </c>
      <c r="C2699" s="47">
        <v>103.48</v>
      </c>
      <c r="D2699" s="47">
        <v>103.99</v>
      </c>
      <c r="E2699" s="47">
        <v>103.2</v>
      </c>
      <c r="F2699" s="47">
        <v>103.86</v>
      </c>
      <c r="G2699" s="48">
        <v>20226500</v>
      </c>
      <c r="H2699" s="47">
        <v>84.11</v>
      </c>
      <c r="I2699" s="51">
        <f t="shared" si="302"/>
        <v>0.80984016945888693</v>
      </c>
      <c r="J2699" s="51">
        <f t="shared" ca="1" si="303"/>
        <v>1</v>
      </c>
      <c r="K2699" s="47">
        <f t="shared" si="304"/>
        <v>83.8</v>
      </c>
      <c r="L2699" s="47">
        <f t="shared" si="305"/>
        <v>84.22</v>
      </c>
      <c r="M2699" s="47">
        <f t="shared" si="306"/>
        <v>83.58</v>
      </c>
      <c r="N2699" s="47">
        <f t="shared" si="307"/>
        <v>84.11</v>
      </c>
      <c r="O2699" s="48">
        <f t="shared" ca="1" si="308"/>
        <v>20226500</v>
      </c>
    </row>
    <row r="2700" spans="1:15" x14ac:dyDescent="0.25">
      <c r="A2700">
        <v>2685</v>
      </c>
      <c r="B2700" s="85">
        <v>37897</v>
      </c>
      <c r="C2700" s="47">
        <v>103.67</v>
      </c>
      <c r="D2700" s="47">
        <v>104.28</v>
      </c>
      <c r="E2700" s="47">
        <v>103.08</v>
      </c>
      <c r="F2700" s="47">
        <v>103.39</v>
      </c>
      <c r="G2700" s="48">
        <v>48806900</v>
      </c>
      <c r="H2700" s="47">
        <v>83.72</v>
      </c>
      <c r="I2700" s="51">
        <f t="shared" si="302"/>
        <v>0.80974949221394721</v>
      </c>
      <c r="J2700" s="51">
        <f t="shared" ca="1" si="303"/>
        <v>1</v>
      </c>
      <c r="K2700" s="47">
        <f t="shared" si="304"/>
        <v>83.95</v>
      </c>
      <c r="L2700" s="47">
        <f t="shared" si="305"/>
        <v>84.44</v>
      </c>
      <c r="M2700" s="47">
        <f t="shared" si="306"/>
        <v>83.47</v>
      </c>
      <c r="N2700" s="47">
        <f t="shared" si="307"/>
        <v>83.72</v>
      </c>
      <c r="O2700" s="48">
        <f t="shared" ca="1" si="308"/>
        <v>48806900</v>
      </c>
    </row>
    <row r="2701" spans="1:15" x14ac:dyDescent="0.25">
      <c r="A2701">
        <v>2686</v>
      </c>
      <c r="B2701" s="85">
        <v>37896</v>
      </c>
      <c r="C2701" s="47">
        <v>101.93</v>
      </c>
      <c r="D2701" s="47">
        <v>102.56</v>
      </c>
      <c r="E2701" s="47">
        <v>101.63</v>
      </c>
      <c r="F2701" s="47">
        <v>102.45</v>
      </c>
      <c r="G2701" s="48">
        <v>44591500</v>
      </c>
      <c r="H2701" s="47">
        <v>82.96</v>
      </c>
      <c r="I2701" s="51">
        <f t="shared" si="302"/>
        <v>0.80976085895558803</v>
      </c>
      <c r="J2701" s="51">
        <f t="shared" ca="1" si="303"/>
        <v>1</v>
      </c>
      <c r="K2701" s="47">
        <f t="shared" si="304"/>
        <v>82.54</v>
      </c>
      <c r="L2701" s="47">
        <f t="shared" si="305"/>
        <v>83.05</v>
      </c>
      <c r="M2701" s="47">
        <f t="shared" si="306"/>
        <v>82.3</v>
      </c>
      <c r="N2701" s="47">
        <f t="shared" si="307"/>
        <v>82.96</v>
      </c>
      <c r="O2701" s="48">
        <f t="shared" ca="1" si="308"/>
        <v>44591500</v>
      </c>
    </row>
    <row r="2702" spans="1:15" x14ac:dyDescent="0.25">
      <c r="A2702">
        <v>2687</v>
      </c>
      <c r="B2702" s="85">
        <v>37895</v>
      </c>
      <c r="C2702" s="47">
        <v>100.24</v>
      </c>
      <c r="D2702" s="47">
        <v>102.18</v>
      </c>
      <c r="E2702" s="47">
        <v>100.2</v>
      </c>
      <c r="F2702" s="47">
        <v>102.08</v>
      </c>
      <c r="G2702" s="48">
        <v>65797600</v>
      </c>
      <c r="H2702" s="47">
        <v>82.66</v>
      </c>
      <c r="I2702" s="51">
        <f t="shared" si="302"/>
        <v>0.80975705329153602</v>
      </c>
      <c r="J2702" s="51">
        <f t="shared" ca="1" si="303"/>
        <v>1</v>
      </c>
      <c r="K2702" s="47">
        <f t="shared" si="304"/>
        <v>81.17</v>
      </c>
      <c r="L2702" s="47">
        <f t="shared" si="305"/>
        <v>82.74</v>
      </c>
      <c r="M2702" s="47">
        <f t="shared" si="306"/>
        <v>81.14</v>
      </c>
      <c r="N2702" s="47">
        <f t="shared" si="307"/>
        <v>82.66</v>
      </c>
      <c r="O2702" s="48">
        <f t="shared" ca="1" si="308"/>
        <v>65797600</v>
      </c>
    </row>
    <row r="2703" spans="1:15" x14ac:dyDescent="0.25">
      <c r="A2703">
        <v>2688</v>
      </c>
      <c r="B2703" s="85">
        <v>37894</v>
      </c>
      <c r="C2703" s="47">
        <v>100.48</v>
      </c>
      <c r="D2703" s="47">
        <v>100.76</v>
      </c>
      <c r="E2703" s="47">
        <v>99.25</v>
      </c>
      <c r="F2703" s="47">
        <v>99.95</v>
      </c>
      <c r="G2703" s="48">
        <v>70764500</v>
      </c>
      <c r="H2703" s="47">
        <v>80.94</v>
      </c>
      <c r="I2703" s="51">
        <f t="shared" si="302"/>
        <v>0.80980490245122561</v>
      </c>
      <c r="J2703" s="51">
        <f t="shared" ca="1" si="303"/>
        <v>1</v>
      </c>
      <c r="K2703" s="47">
        <f t="shared" si="304"/>
        <v>81.37</v>
      </c>
      <c r="L2703" s="47">
        <f t="shared" si="305"/>
        <v>81.599999999999994</v>
      </c>
      <c r="M2703" s="47">
        <f t="shared" si="306"/>
        <v>80.37</v>
      </c>
      <c r="N2703" s="47">
        <f t="shared" si="307"/>
        <v>80.94</v>
      </c>
      <c r="O2703" s="48">
        <f t="shared" ca="1" si="308"/>
        <v>70764500</v>
      </c>
    </row>
    <row r="2704" spans="1:15" x14ac:dyDescent="0.25">
      <c r="A2704">
        <v>2689</v>
      </c>
      <c r="B2704" s="85">
        <v>37893</v>
      </c>
      <c r="C2704" s="47">
        <v>100.3</v>
      </c>
      <c r="D2704" s="47">
        <v>100.99</v>
      </c>
      <c r="E2704" s="47">
        <v>99.79</v>
      </c>
      <c r="F2704" s="47">
        <v>100.93</v>
      </c>
      <c r="G2704" s="48">
        <v>36771600</v>
      </c>
      <c r="H2704" s="47">
        <v>81.73</v>
      </c>
      <c r="I2704" s="51">
        <f t="shared" si="302"/>
        <v>0.80976914693351831</v>
      </c>
      <c r="J2704" s="51">
        <f t="shared" ca="1" si="303"/>
        <v>1</v>
      </c>
      <c r="K2704" s="47">
        <f t="shared" si="304"/>
        <v>81.22</v>
      </c>
      <c r="L2704" s="47">
        <f t="shared" si="305"/>
        <v>81.78</v>
      </c>
      <c r="M2704" s="47">
        <f t="shared" si="306"/>
        <v>80.81</v>
      </c>
      <c r="N2704" s="47">
        <f t="shared" si="307"/>
        <v>81.73</v>
      </c>
      <c r="O2704" s="48">
        <f t="shared" ca="1" si="308"/>
        <v>36771600</v>
      </c>
    </row>
    <row r="2705" spans="1:15" x14ac:dyDescent="0.25">
      <c r="A2705">
        <v>2690</v>
      </c>
      <c r="B2705" s="85">
        <v>37890</v>
      </c>
      <c r="C2705" s="47">
        <v>100.44</v>
      </c>
      <c r="D2705" s="47">
        <v>100.66</v>
      </c>
      <c r="E2705" s="47">
        <v>99.85</v>
      </c>
      <c r="F2705" s="47">
        <v>99.95</v>
      </c>
      <c r="G2705" s="48">
        <v>42914700</v>
      </c>
      <c r="H2705" s="47">
        <v>80.94</v>
      </c>
      <c r="I2705" s="51">
        <f t="shared" ref="I2705:I2768" si="309">H2705/F2705</f>
        <v>0.80980490245122561</v>
      </c>
      <c r="J2705" s="51">
        <f t="shared" ref="J2705:J2768" ca="1" si="310">INDEX(OFFSET($T$15,0,0,$S$13+1,1),MATCH(B2705,OFFSET($Q$15,0,0,$S$13+1,1),-1))</f>
        <v>1</v>
      </c>
      <c r="K2705" s="47">
        <f t="shared" ref="K2705:K2768" si="311">ROUND($I2705*C2705,2)</f>
        <v>81.34</v>
      </c>
      <c r="L2705" s="47">
        <f t="shared" ref="L2705:L2768" si="312">ROUND($I2705*D2705,2)</f>
        <v>81.510000000000005</v>
      </c>
      <c r="M2705" s="47">
        <f t="shared" ref="M2705:M2768" si="313">ROUND($I2705*E2705,2)</f>
        <v>80.86</v>
      </c>
      <c r="N2705" s="47">
        <f t="shared" ref="N2705:N2768" si="314">ROUND($I2705*F2705,2)</f>
        <v>80.94</v>
      </c>
      <c r="O2705" s="48">
        <f t="shared" ref="O2705:O2768" ca="1" si="315">G2705*J2705</f>
        <v>42914700</v>
      </c>
    </row>
    <row r="2706" spans="1:15" x14ac:dyDescent="0.25">
      <c r="A2706">
        <v>2691</v>
      </c>
      <c r="B2706" s="85">
        <v>37889</v>
      </c>
      <c r="C2706" s="47">
        <v>101.41</v>
      </c>
      <c r="D2706" s="47">
        <v>101.88</v>
      </c>
      <c r="E2706" s="47">
        <v>100.2</v>
      </c>
      <c r="F2706" s="47">
        <v>100.28</v>
      </c>
      <c r="G2706" s="48">
        <v>52673100</v>
      </c>
      <c r="H2706" s="47">
        <v>81.209999999999994</v>
      </c>
      <c r="I2706" s="51">
        <f t="shared" si="309"/>
        <v>0.80983246908655759</v>
      </c>
      <c r="J2706" s="51">
        <f t="shared" ca="1" si="310"/>
        <v>1</v>
      </c>
      <c r="K2706" s="47">
        <f t="shared" si="311"/>
        <v>82.13</v>
      </c>
      <c r="L2706" s="47">
        <f t="shared" si="312"/>
        <v>82.51</v>
      </c>
      <c r="M2706" s="47">
        <f t="shared" si="313"/>
        <v>81.150000000000006</v>
      </c>
      <c r="N2706" s="47">
        <f t="shared" si="314"/>
        <v>81.209999999999994</v>
      </c>
      <c r="O2706" s="48">
        <f t="shared" ca="1" si="315"/>
        <v>52673100</v>
      </c>
    </row>
    <row r="2707" spans="1:15" x14ac:dyDescent="0.25">
      <c r="A2707">
        <v>2692</v>
      </c>
      <c r="B2707" s="85">
        <v>37888</v>
      </c>
      <c r="C2707" s="47">
        <v>103.12</v>
      </c>
      <c r="D2707" s="47">
        <v>103.22</v>
      </c>
      <c r="E2707" s="47">
        <v>101.07</v>
      </c>
      <c r="F2707" s="47">
        <v>101.11</v>
      </c>
      <c r="G2707" s="48">
        <v>41694700</v>
      </c>
      <c r="H2707" s="47">
        <v>81.88</v>
      </c>
      <c r="I2707" s="51">
        <f t="shared" si="309"/>
        <v>0.80981109682523977</v>
      </c>
      <c r="J2707" s="51">
        <f t="shared" ca="1" si="310"/>
        <v>1</v>
      </c>
      <c r="K2707" s="47">
        <f t="shared" si="311"/>
        <v>83.51</v>
      </c>
      <c r="L2707" s="47">
        <f t="shared" si="312"/>
        <v>83.59</v>
      </c>
      <c r="M2707" s="47">
        <f t="shared" si="313"/>
        <v>81.849999999999994</v>
      </c>
      <c r="N2707" s="47">
        <f t="shared" si="314"/>
        <v>81.88</v>
      </c>
      <c r="O2707" s="48">
        <f t="shared" ca="1" si="315"/>
        <v>41694700</v>
      </c>
    </row>
    <row r="2708" spans="1:15" x14ac:dyDescent="0.25">
      <c r="A2708">
        <v>2693</v>
      </c>
      <c r="B2708" s="85">
        <v>37887</v>
      </c>
      <c r="C2708" s="47">
        <v>102.59</v>
      </c>
      <c r="D2708" s="47">
        <v>103.29</v>
      </c>
      <c r="E2708" s="47">
        <v>102.36</v>
      </c>
      <c r="F2708" s="47">
        <v>102.94</v>
      </c>
      <c r="G2708" s="48">
        <v>32489200</v>
      </c>
      <c r="H2708" s="47">
        <v>83.36</v>
      </c>
      <c r="I2708" s="51">
        <f t="shared" si="309"/>
        <v>0.80979211190985045</v>
      </c>
      <c r="J2708" s="51">
        <f t="shared" ca="1" si="310"/>
        <v>1</v>
      </c>
      <c r="K2708" s="47">
        <f t="shared" si="311"/>
        <v>83.08</v>
      </c>
      <c r="L2708" s="47">
        <f t="shared" si="312"/>
        <v>83.64</v>
      </c>
      <c r="M2708" s="47">
        <f t="shared" si="313"/>
        <v>82.89</v>
      </c>
      <c r="N2708" s="47">
        <f t="shared" si="314"/>
        <v>83.36</v>
      </c>
      <c r="O2708" s="48">
        <f t="shared" ca="1" si="315"/>
        <v>32489200</v>
      </c>
    </row>
    <row r="2709" spans="1:15" x14ac:dyDescent="0.25">
      <c r="A2709">
        <v>2694</v>
      </c>
      <c r="B2709" s="85">
        <v>37886</v>
      </c>
      <c r="C2709" s="47">
        <v>102.85</v>
      </c>
      <c r="D2709" s="47">
        <v>102.96</v>
      </c>
      <c r="E2709" s="47">
        <v>102.03</v>
      </c>
      <c r="F2709" s="47">
        <v>102.55</v>
      </c>
      <c r="G2709" s="48">
        <v>36677400</v>
      </c>
      <c r="H2709" s="47">
        <v>83.04</v>
      </c>
      <c r="I2709" s="51">
        <f t="shared" si="309"/>
        <v>0.8097513408093614</v>
      </c>
      <c r="J2709" s="51">
        <f t="shared" ca="1" si="310"/>
        <v>1</v>
      </c>
      <c r="K2709" s="47">
        <f t="shared" si="311"/>
        <v>83.28</v>
      </c>
      <c r="L2709" s="47">
        <f t="shared" si="312"/>
        <v>83.37</v>
      </c>
      <c r="M2709" s="47">
        <f t="shared" si="313"/>
        <v>82.62</v>
      </c>
      <c r="N2709" s="47">
        <f t="shared" si="314"/>
        <v>83.04</v>
      </c>
      <c r="O2709" s="48">
        <f t="shared" ca="1" si="315"/>
        <v>36677400</v>
      </c>
    </row>
    <row r="2710" spans="1:15" x14ac:dyDescent="0.25">
      <c r="A2710">
        <v>2695</v>
      </c>
      <c r="B2710" s="85">
        <v>37883</v>
      </c>
      <c r="C2710" s="47">
        <v>104.27</v>
      </c>
      <c r="D2710" s="47">
        <v>104.6</v>
      </c>
      <c r="E2710" s="47">
        <v>103.4</v>
      </c>
      <c r="F2710" s="47">
        <v>103.67</v>
      </c>
      <c r="G2710" s="48">
        <v>34331600</v>
      </c>
      <c r="H2710" s="47">
        <v>83.95</v>
      </c>
      <c r="I2710" s="51">
        <f t="shared" si="309"/>
        <v>0.80978103597955053</v>
      </c>
      <c r="J2710" s="51">
        <f t="shared" ca="1" si="310"/>
        <v>1</v>
      </c>
      <c r="K2710" s="47">
        <f t="shared" si="311"/>
        <v>84.44</v>
      </c>
      <c r="L2710" s="47">
        <f t="shared" si="312"/>
        <v>84.7</v>
      </c>
      <c r="M2710" s="47">
        <f t="shared" si="313"/>
        <v>83.73</v>
      </c>
      <c r="N2710" s="47">
        <f t="shared" si="314"/>
        <v>83.95</v>
      </c>
      <c r="O2710" s="48">
        <f t="shared" ca="1" si="315"/>
        <v>34331600</v>
      </c>
    </row>
    <row r="2711" spans="1:15" x14ac:dyDescent="0.25">
      <c r="A2711">
        <v>2696</v>
      </c>
      <c r="B2711" s="85">
        <v>37882</v>
      </c>
      <c r="C2711" s="47">
        <v>103.4</v>
      </c>
      <c r="D2711" s="47">
        <v>104.7</v>
      </c>
      <c r="E2711" s="47">
        <v>103.17</v>
      </c>
      <c r="F2711" s="47">
        <v>104.6</v>
      </c>
      <c r="G2711" s="48">
        <v>30243600</v>
      </c>
      <c r="H2711" s="47">
        <v>84.38</v>
      </c>
      <c r="I2711" s="51">
        <f t="shared" si="309"/>
        <v>0.80669216061185467</v>
      </c>
      <c r="J2711" s="51">
        <f t="shared" ca="1" si="310"/>
        <v>1</v>
      </c>
      <c r="K2711" s="47">
        <f t="shared" si="311"/>
        <v>83.41</v>
      </c>
      <c r="L2711" s="47">
        <f t="shared" si="312"/>
        <v>84.46</v>
      </c>
      <c r="M2711" s="47">
        <f t="shared" si="313"/>
        <v>83.23</v>
      </c>
      <c r="N2711" s="47">
        <f t="shared" si="314"/>
        <v>84.38</v>
      </c>
      <c r="O2711" s="48">
        <f t="shared" ca="1" si="315"/>
        <v>30243600</v>
      </c>
    </row>
    <row r="2712" spans="1:15" x14ac:dyDescent="0.25">
      <c r="A2712">
        <v>2697</v>
      </c>
      <c r="B2712" s="85">
        <v>37881</v>
      </c>
      <c r="C2712" s="47">
        <v>103.48</v>
      </c>
      <c r="D2712" s="47">
        <v>103.79</v>
      </c>
      <c r="E2712" s="47">
        <v>103.05</v>
      </c>
      <c r="F2712" s="47">
        <v>103.38</v>
      </c>
      <c r="G2712" s="48">
        <v>31885800</v>
      </c>
      <c r="H2712" s="47">
        <v>83.4</v>
      </c>
      <c r="I2712" s="51">
        <f t="shared" si="309"/>
        <v>0.80673244341265249</v>
      </c>
      <c r="J2712" s="51">
        <f t="shared" ca="1" si="310"/>
        <v>1</v>
      </c>
      <c r="K2712" s="47">
        <f t="shared" si="311"/>
        <v>83.48</v>
      </c>
      <c r="L2712" s="47">
        <f t="shared" si="312"/>
        <v>83.73</v>
      </c>
      <c r="M2712" s="47">
        <f t="shared" si="313"/>
        <v>83.13</v>
      </c>
      <c r="N2712" s="47">
        <f t="shared" si="314"/>
        <v>83.4</v>
      </c>
      <c r="O2712" s="48">
        <f t="shared" ca="1" si="315"/>
        <v>31885800</v>
      </c>
    </row>
    <row r="2713" spans="1:15" x14ac:dyDescent="0.25">
      <c r="A2713">
        <v>2698</v>
      </c>
      <c r="B2713" s="85">
        <v>37880</v>
      </c>
      <c r="C2713" s="47">
        <v>102.23</v>
      </c>
      <c r="D2713" s="47">
        <v>103.64</v>
      </c>
      <c r="E2713" s="47">
        <v>102.17</v>
      </c>
      <c r="F2713" s="47">
        <v>103.58</v>
      </c>
      <c r="G2713" s="48">
        <v>37892600</v>
      </c>
      <c r="H2713" s="47">
        <v>83.56</v>
      </c>
      <c r="I2713" s="51">
        <f t="shared" si="309"/>
        <v>0.80671944390809036</v>
      </c>
      <c r="J2713" s="51">
        <f t="shared" ca="1" si="310"/>
        <v>1</v>
      </c>
      <c r="K2713" s="47">
        <f t="shared" si="311"/>
        <v>82.47</v>
      </c>
      <c r="L2713" s="47">
        <f t="shared" si="312"/>
        <v>83.61</v>
      </c>
      <c r="M2713" s="47">
        <f t="shared" si="313"/>
        <v>82.42</v>
      </c>
      <c r="N2713" s="47">
        <f t="shared" si="314"/>
        <v>83.56</v>
      </c>
      <c r="O2713" s="48">
        <f t="shared" ca="1" si="315"/>
        <v>37892600</v>
      </c>
    </row>
    <row r="2714" spans="1:15" x14ac:dyDescent="0.25">
      <c r="A2714">
        <v>2699</v>
      </c>
      <c r="B2714" s="85">
        <v>37879</v>
      </c>
      <c r="C2714" s="47">
        <v>102.52</v>
      </c>
      <c r="D2714" s="47">
        <v>102.63</v>
      </c>
      <c r="E2714" s="47">
        <v>101.95</v>
      </c>
      <c r="F2714" s="47">
        <v>102.09</v>
      </c>
      <c r="G2714" s="48">
        <v>21312800</v>
      </c>
      <c r="H2714" s="47">
        <v>82.36</v>
      </c>
      <c r="I2714" s="51">
        <f t="shared" si="309"/>
        <v>0.80673915172886668</v>
      </c>
      <c r="J2714" s="51">
        <f t="shared" ca="1" si="310"/>
        <v>1</v>
      </c>
      <c r="K2714" s="47">
        <f t="shared" si="311"/>
        <v>82.71</v>
      </c>
      <c r="L2714" s="47">
        <f t="shared" si="312"/>
        <v>82.8</v>
      </c>
      <c r="M2714" s="47">
        <f t="shared" si="313"/>
        <v>82.25</v>
      </c>
      <c r="N2714" s="47">
        <f t="shared" si="314"/>
        <v>82.36</v>
      </c>
      <c r="O2714" s="48">
        <f t="shared" ca="1" si="315"/>
        <v>21312800</v>
      </c>
    </row>
    <row r="2715" spans="1:15" x14ac:dyDescent="0.25">
      <c r="A2715">
        <v>2700</v>
      </c>
      <c r="B2715" s="85">
        <v>37876</v>
      </c>
      <c r="C2715" s="47">
        <v>101.91</v>
      </c>
      <c r="D2715" s="47">
        <v>102.64</v>
      </c>
      <c r="E2715" s="47">
        <v>101.35</v>
      </c>
      <c r="F2715" s="47">
        <v>102.45</v>
      </c>
      <c r="G2715" s="48">
        <v>42524800</v>
      </c>
      <c r="H2715" s="47">
        <v>82.65</v>
      </c>
      <c r="I2715" s="51">
        <f t="shared" si="309"/>
        <v>0.80673499267935578</v>
      </c>
      <c r="J2715" s="51">
        <f t="shared" ca="1" si="310"/>
        <v>1</v>
      </c>
      <c r="K2715" s="47">
        <f t="shared" si="311"/>
        <v>82.21</v>
      </c>
      <c r="L2715" s="47">
        <f t="shared" si="312"/>
        <v>82.8</v>
      </c>
      <c r="M2715" s="47">
        <f t="shared" si="313"/>
        <v>81.760000000000005</v>
      </c>
      <c r="N2715" s="47">
        <f t="shared" si="314"/>
        <v>82.65</v>
      </c>
      <c r="O2715" s="48">
        <f t="shared" ca="1" si="315"/>
        <v>42524800</v>
      </c>
    </row>
    <row r="2716" spans="1:15" x14ac:dyDescent="0.25">
      <c r="A2716">
        <v>2701</v>
      </c>
      <c r="B2716" s="85">
        <v>37875</v>
      </c>
      <c r="C2716" s="47">
        <v>102.1</v>
      </c>
      <c r="D2716" s="47">
        <v>102.76</v>
      </c>
      <c r="E2716" s="47">
        <v>101.84</v>
      </c>
      <c r="F2716" s="47">
        <v>102.26</v>
      </c>
      <c r="G2716" s="48">
        <v>38396300</v>
      </c>
      <c r="H2716" s="47">
        <v>82.49</v>
      </c>
      <c r="I2716" s="51">
        <f t="shared" si="309"/>
        <v>0.80666927439859171</v>
      </c>
      <c r="J2716" s="51">
        <f t="shared" ca="1" si="310"/>
        <v>1</v>
      </c>
      <c r="K2716" s="47">
        <f t="shared" si="311"/>
        <v>82.36</v>
      </c>
      <c r="L2716" s="47">
        <f t="shared" si="312"/>
        <v>82.89</v>
      </c>
      <c r="M2716" s="47">
        <f t="shared" si="313"/>
        <v>82.15</v>
      </c>
      <c r="N2716" s="47">
        <f t="shared" si="314"/>
        <v>82.49</v>
      </c>
      <c r="O2716" s="48">
        <f t="shared" ca="1" si="315"/>
        <v>38396300</v>
      </c>
    </row>
    <row r="2717" spans="1:15" x14ac:dyDescent="0.25">
      <c r="A2717">
        <v>2702</v>
      </c>
      <c r="B2717" s="85">
        <v>37874</v>
      </c>
      <c r="C2717" s="47">
        <v>102.53</v>
      </c>
      <c r="D2717" s="47">
        <v>102.8</v>
      </c>
      <c r="E2717" s="47">
        <v>101.55</v>
      </c>
      <c r="F2717" s="47">
        <v>101.96</v>
      </c>
      <c r="G2717" s="48">
        <v>45904900</v>
      </c>
      <c r="H2717" s="47">
        <v>82.25</v>
      </c>
      <c r="I2717" s="51">
        <f t="shared" si="309"/>
        <v>0.80668889760690476</v>
      </c>
      <c r="J2717" s="51">
        <f t="shared" ca="1" si="310"/>
        <v>1</v>
      </c>
      <c r="K2717" s="47">
        <f t="shared" si="311"/>
        <v>82.71</v>
      </c>
      <c r="L2717" s="47">
        <f t="shared" si="312"/>
        <v>82.93</v>
      </c>
      <c r="M2717" s="47">
        <f t="shared" si="313"/>
        <v>81.92</v>
      </c>
      <c r="N2717" s="47">
        <f t="shared" si="314"/>
        <v>82.25</v>
      </c>
      <c r="O2717" s="48">
        <f t="shared" ca="1" si="315"/>
        <v>45904900</v>
      </c>
    </row>
    <row r="2718" spans="1:15" x14ac:dyDescent="0.25">
      <c r="A2718">
        <v>2703</v>
      </c>
      <c r="B2718" s="85">
        <v>37873</v>
      </c>
      <c r="C2718" s="47">
        <v>103.37</v>
      </c>
      <c r="D2718" s="47">
        <v>103.46</v>
      </c>
      <c r="E2718" s="47">
        <v>102.68</v>
      </c>
      <c r="F2718" s="47">
        <v>103</v>
      </c>
      <c r="G2718" s="48">
        <v>35053200</v>
      </c>
      <c r="H2718" s="47">
        <v>83.09</v>
      </c>
      <c r="I2718" s="51">
        <f t="shared" si="309"/>
        <v>0.80669902912621361</v>
      </c>
      <c r="J2718" s="51">
        <f t="shared" ca="1" si="310"/>
        <v>1</v>
      </c>
      <c r="K2718" s="47">
        <f t="shared" si="311"/>
        <v>83.39</v>
      </c>
      <c r="L2718" s="47">
        <f t="shared" si="312"/>
        <v>83.46</v>
      </c>
      <c r="M2718" s="47">
        <f t="shared" si="313"/>
        <v>82.83</v>
      </c>
      <c r="N2718" s="47">
        <f t="shared" si="314"/>
        <v>83.09</v>
      </c>
      <c r="O2718" s="48">
        <f t="shared" ca="1" si="315"/>
        <v>35053200</v>
      </c>
    </row>
    <row r="2719" spans="1:15" x14ac:dyDescent="0.25">
      <c r="A2719">
        <v>2704</v>
      </c>
      <c r="B2719" s="85">
        <v>37872</v>
      </c>
      <c r="C2719" s="47">
        <v>103.04</v>
      </c>
      <c r="D2719" s="47">
        <v>103.88</v>
      </c>
      <c r="E2719" s="47">
        <v>102.93</v>
      </c>
      <c r="F2719" s="47">
        <v>103.68</v>
      </c>
      <c r="G2719" s="48">
        <v>32632800</v>
      </c>
      <c r="H2719" s="47">
        <v>83.64</v>
      </c>
      <c r="I2719" s="51">
        <f t="shared" si="309"/>
        <v>0.80671296296296291</v>
      </c>
      <c r="J2719" s="51">
        <f t="shared" ca="1" si="310"/>
        <v>1</v>
      </c>
      <c r="K2719" s="47">
        <f t="shared" si="311"/>
        <v>83.12</v>
      </c>
      <c r="L2719" s="47">
        <f t="shared" si="312"/>
        <v>83.8</v>
      </c>
      <c r="M2719" s="47">
        <f t="shared" si="313"/>
        <v>83.03</v>
      </c>
      <c r="N2719" s="47">
        <f t="shared" si="314"/>
        <v>83.64</v>
      </c>
      <c r="O2719" s="48">
        <f t="shared" ca="1" si="315"/>
        <v>32632800</v>
      </c>
    </row>
    <row r="2720" spans="1:15" x14ac:dyDescent="0.25">
      <c r="A2720">
        <v>2705</v>
      </c>
      <c r="B2720" s="85">
        <v>37869</v>
      </c>
      <c r="C2720" s="47">
        <v>102.94</v>
      </c>
      <c r="D2720" s="47">
        <v>103.55</v>
      </c>
      <c r="E2720" s="47">
        <v>102.4</v>
      </c>
      <c r="F2720" s="47">
        <v>102.83</v>
      </c>
      <c r="G2720" s="48">
        <v>31637300</v>
      </c>
      <c r="H2720" s="47">
        <v>82.95</v>
      </c>
      <c r="I2720" s="51">
        <f t="shared" si="309"/>
        <v>0.8066712049012934</v>
      </c>
      <c r="J2720" s="51">
        <f t="shared" ca="1" si="310"/>
        <v>1</v>
      </c>
      <c r="K2720" s="47">
        <f t="shared" si="311"/>
        <v>83.04</v>
      </c>
      <c r="L2720" s="47">
        <f t="shared" si="312"/>
        <v>83.53</v>
      </c>
      <c r="M2720" s="47">
        <f t="shared" si="313"/>
        <v>82.6</v>
      </c>
      <c r="N2720" s="47">
        <f t="shared" si="314"/>
        <v>82.95</v>
      </c>
      <c r="O2720" s="48">
        <f t="shared" ca="1" si="315"/>
        <v>31637300</v>
      </c>
    </row>
    <row r="2721" spans="1:15" x14ac:dyDescent="0.25">
      <c r="A2721">
        <v>2706</v>
      </c>
      <c r="B2721" s="85">
        <v>37868</v>
      </c>
      <c r="C2721" s="47">
        <v>103.1</v>
      </c>
      <c r="D2721" s="47">
        <v>103.55</v>
      </c>
      <c r="E2721" s="47">
        <v>102.76</v>
      </c>
      <c r="F2721" s="47">
        <v>103.41</v>
      </c>
      <c r="G2721" s="48">
        <v>28381000</v>
      </c>
      <c r="H2721" s="47">
        <v>83.42</v>
      </c>
      <c r="I2721" s="51">
        <f t="shared" si="309"/>
        <v>0.8066918093027754</v>
      </c>
      <c r="J2721" s="51">
        <f t="shared" ca="1" si="310"/>
        <v>1</v>
      </c>
      <c r="K2721" s="47">
        <f t="shared" si="311"/>
        <v>83.17</v>
      </c>
      <c r="L2721" s="47">
        <f t="shared" si="312"/>
        <v>83.53</v>
      </c>
      <c r="M2721" s="47">
        <f t="shared" si="313"/>
        <v>82.9</v>
      </c>
      <c r="N2721" s="47">
        <f t="shared" si="314"/>
        <v>83.42</v>
      </c>
      <c r="O2721" s="48">
        <f t="shared" ca="1" si="315"/>
        <v>28381000</v>
      </c>
    </row>
    <row r="2722" spans="1:15" x14ac:dyDescent="0.25">
      <c r="A2722">
        <v>2707</v>
      </c>
      <c r="B2722" s="85">
        <v>37867</v>
      </c>
      <c r="C2722" s="47">
        <v>103.03</v>
      </c>
      <c r="D2722" s="47">
        <v>103.7</v>
      </c>
      <c r="E2722" s="47">
        <v>102.78</v>
      </c>
      <c r="F2722" s="47">
        <v>103.36</v>
      </c>
      <c r="G2722" s="48">
        <v>44912400</v>
      </c>
      <c r="H2722" s="47">
        <v>83.38</v>
      </c>
      <c r="I2722" s="51">
        <f t="shared" si="309"/>
        <v>0.80669504643962842</v>
      </c>
      <c r="J2722" s="51">
        <f t="shared" ca="1" si="310"/>
        <v>1</v>
      </c>
      <c r="K2722" s="47">
        <f t="shared" si="311"/>
        <v>83.11</v>
      </c>
      <c r="L2722" s="47">
        <f t="shared" si="312"/>
        <v>83.65</v>
      </c>
      <c r="M2722" s="47">
        <f t="shared" si="313"/>
        <v>82.91</v>
      </c>
      <c r="N2722" s="47">
        <f t="shared" si="314"/>
        <v>83.38</v>
      </c>
      <c r="O2722" s="48">
        <f t="shared" ca="1" si="315"/>
        <v>44912400</v>
      </c>
    </row>
    <row r="2723" spans="1:15" x14ac:dyDescent="0.25">
      <c r="A2723">
        <v>2708</v>
      </c>
      <c r="B2723" s="85">
        <v>37866</v>
      </c>
      <c r="C2723" s="47">
        <v>101.64</v>
      </c>
      <c r="D2723" s="47">
        <v>102.88</v>
      </c>
      <c r="E2723" s="47">
        <v>101.05</v>
      </c>
      <c r="F2723" s="47">
        <v>102.8</v>
      </c>
      <c r="G2723" s="48">
        <v>49419100</v>
      </c>
      <c r="H2723" s="47">
        <v>82.93</v>
      </c>
      <c r="I2723" s="51">
        <f t="shared" si="309"/>
        <v>0.80671206225680947</v>
      </c>
      <c r="J2723" s="51">
        <f t="shared" ca="1" si="310"/>
        <v>1</v>
      </c>
      <c r="K2723" s="47">
        <f t="shared" si="311"/>
        <v>81.99</v>
      </c>
      <c r="L2723" s="47">
        <f t="shared" si="312"/>
        <v>82.99</v>
      </c>
      <c r="M2723" s="47">
        <f t="shared" si="313"/>
        <v>81.52</v>
      </c>
      <c r="N2723" s="47">
        <f t="shared" si="314"/>
        <v>82.93</v>
      </c>
      <c r="O2723" s="48">
        <f t="shared" ca="1" si="315"/>
        <v>49419100</v>
      </c>
    </row>
    <row r="2724" spans="1:15" x14ac:dyDescent="0.25">
      <c r="A2724">
        <v>2709</v>
      </c>
      <c r="B2724" s="85">
        <v>37862</v>
      </c>
      <c r="C2724" s="47">
        <v>100.61</v>
      </c>
      <c r="D2724" s="47">
        <v>101.48</v>
      </c>
      <c r="E2724" s="47">
        <v>100.48</v>
      </c>
      <c r="F2724" s="47">
        <v>101.44</v>
      </c>
      <c r="G2724" s="48">
        <v>28706600</v>
      </c>
      <c r="H2724" s="47">
        <v>81.83</v>
      </c>
      <c r="I2724" s="51">
        <f t="shared" si="309"/>
        <v>0.80668375394321767</v>
      </c>
      <c r="J2724" s="51">
        <f t="shared" ca="1" si="310"/>
        <v>1</v>
      </c>
      <c r="K2724" s="47">
        <f t="shared" si="311"/>
        <v>81.16</v>
      </c>
      <c r="L2724" s="47">
        <f t="shared" si="312"/>
        <v>81.86</v>
      </c>
      <c r="M2724" s="47">
        <f t="shared" si="313"/>
        <v>81.06</v>
      </c>
      <c r="N2724" s="47">
        <f t="shared" si="314"/>
        <v>81.83</v>
      </c>
      <c r="O2724" s="48">
        <f t="shared" ca="1" si="315"/>
        <v>28706600</v>
      </c>
    </row>
    <row r="2725" spans="1:15" x14ac:dyDescent="0.25">
      <c r="A2725">
        <v>2710</v>
      </c>
      <c r="B2725" s="85">
        <v>37861</v>
      </c>
      <c r="C2725" s="47">
        <v>100.4</v>
      </c>
      <c r="D2725" s="47">
        <v>101</v>
      </c>
      <c r="E2725" s="47">
        <v>99.66</v>
      </c>
      <c r="F2725" s="47">
        <v>100.76</v>
      </c>
      <c r="G2725" s="48">
        <v>27402400</v>
      </c>
      <c r="H2725" s="47">
        <v>81.28</v>
      </c>
      <c r="I2725" s="51">
        <f t="shared" si="309"/>
        <v>0.8066693132195315</v>
      </c>
      <c r="J2725" s="51">
        <f t="shared" ca="1" si="310"/>
        <v>1</v>
      </c>
      <c r="K2725" s="47">
        <f t="shared" si="311"/>
        <v>80.989999999999995</v>
      </c>
      <c r="L2725" s="47">
        <f t="shared" si="312"/>
        <v>81.47</v>
      </c>
      <c r="M2725" s="47">
        <f t="shared" si="313"/>
        <v>80.39</v>
      </c>
      <c r="N2725" s="47">
        <f t="shared" si="314"/>
        <v>81.28</v>
      </c>
      <c r="O2725" s="48">
        <f t="shared" ca="1" si="315"/>
        <v>27402400</v>
      </c>
    </row>
    <row r="2726" spans="1:15" x14ac:dyDescent="0.25">
      <c r="A2726">
        <v>2711</v>
      </c>
      <c r="B2726" s="85">
        <v>37860</v>
      </c>
      <c r="C2726" s="47">
        <v>100.05</v>
      </c>
      <c r="D2726" s="47">
        <v>100.36</v>
      </c>
      <c r="E2726" s="47">
        <v>99.57</v>
      </c>
      <c r="F2726" s="47">
        <v>100.14</v>
      </c>
      <c r="G2726" s="48">
        <v>18919500</v>
      </c>
      <c r="H2726" s="47">
        <v>80.78</v>
      </c>
      <c r="I2726" s="51">
        <f t="shared" si="309"/>
        <v>0.8066706610744957</v>
      </c>
      <c r="J2726" s="51">
        <f t="shared" ca="1" si="310"/>
        <v>1</v>
      </c>
      <c r="K2726" s="47">
        <f t="shared" si="311"/>
        <v>80.709999999999994</v>
      </c>
      <c r="L2726" s="47">
        <f t="shared" si="312"/>
        <v>80.959999999999994</v>
      </c>
      <c r="M2726" s="47">
        <f t="shared" si="313"/>
        <v>80.319999999999993</v>
      </c>
      <c r="N2726" s="47">
        <f t="shared" si="314"/>
        <v>80.78</v>
      </c>
      <c r="O2726" s="48">
        <f t="shared" ca="1" si="315"/>
        <v>18919500</v>
      </c>
    </row>
    <row r="2727" spans="1:15" x14ac:dyDescent="0.25">
      <c r="A2727">
        <v>2712</v>
      </c>
      <c r="B2727" s="85">
        <v>37859</v>
      </c>
      <c r="C2727" s="47">
        <v>99.5</v>
      </c>
      <c r="D2727" s="47">
        <v>100.39</v>
      </c>
      <c r="E2727" s="47">
        <v>98.83</v>
      </c>
      <c r="F2727" s="47">
        <v>100.11</v>
      </c>
      <c r="G2727" s="48">
        <v>45065800</v>
      </c>
      <c r="H2727" s="47">
        <v>80.760000000000005</v>
      </c>
      <c r="I2727" s="51">
        <f t="shared" si="309"/>
        <v>0.80671261612226552</v>
      </c>
      <c r="J2727" s="51">
        <f t="shared" ca="1" si="310"/>
        <v>1</v>
      </c>
      <c r="K2727" s="47">
        <f t="shared" si="311"/>
        <v>80.27</v>
      </c>
      <c r="L2727" s="47">
        <f t="shared" si="312"/>
        <v>80.989999999999995</v>
      </c>
      <c r="M2727" s="47">
        <f t="shared" si="313"/>
        <v>79.73</v>
      </c>
      <c r="N2727" s="47">
        <f t="shared" si="314"/>
        <v>80.760000000000005</v>
      </c>
      <c r="O2727" s="48">
        <f t="shared" ca="1" si="315"/>
        <v>45065800</v>
      </c>
    </row>
    <row r="2728" spans="1:15" x14ac:dyDescent="0.25">
      <c r="A2728">
        <v>2713</v>
      </c>
      <c r="B2728" s="85">
        <v>37858</v>
      </c>
      <c r="C2728" s="47">
        <v>99.71</v>
      </c>
      <c r="D2728" s="47">
        <v>100.83</v>
      </c>
      <c r="E2728" s="47">
        <v>99.28</v>
      </c>
      <c r="F2728" s="47">
        <v>99.93</v>
      </c>
      <c r="G2728" s="48">
        <v>23473000</v>
      </c>
      <c r="H2728" s="47">
        <v>80.61</v>
      </c>
      <c r="I2728" s="51">
        <f t="shared" si="309"/>
        <v>0.80666466526568592</v>
      </c>
      <c r="J2728" s="51">
        <f t="shared" ca="1" si="310"/>
        <v>1</v>
      </c>
      <c r="K2728" s="47">
        <f t="shared" si="311"/>
        <v>80.430000000000007</v>
      </c>
      <c r="L2728" s="47">
        <f t="shared" si="312"/>
        <v>81.34</v>
      </c>
      <c r="M2728" s="47">
        <f t="shared" si="313"/>
        <v>80.09</v>
      </c>
      <c r="N2728" s="47">
        <f t="shared" si="314"/>
        <v>80.61</v>
      </c>
      <c r="O2728" s="48">
        <f t="shared" ca="1" si="315"/>
        <v>23473000</v>
      </c>
    </row>
    <row r="2729" spans="1:15" x14ac:dyDescent="0.25">
      <c r="A2729">
        <v>2714</v>
      </c>
      <c r="B2729" s="85">
        <v>37855</v>
      </c>
      <c r="C2729" s="47">
        <v>101.75</v>
      </c>
      <c r="D2729" s="47">
        <v>101.82</v>
      </c>
      <c r="E2729" s="47">
        <v>99.73</v>
      </c>
      <c r="F2729" s="47">
        <v>99.77</v>
      </c>
      <c r="G2729" s="48">
        <v>52040300</v>
      </c>
      <c r="H2729" s="47">
        <v>80.48</v>
      </c>
      <c r="I2729" s="51">
        <f t="shared" si="309"/>
        <v>0.80665530720657519</v>
      </c>
      <c r="J2729" s="51">
        <f t="shared" ca="1" si="310"/>
        <v>1</v>
      </c>
      <c r="K2729" s="47">
        <f t="shared" si="311"/>
        <v>82.08</v>
      </c>
      <c r="L2729" s="47">
        <f t="shared" si="312"/>
        <v>82.13</v>
      </c>
      <c r="M2729" s="47">
        <f t="shared" si="313"/>
        <v>80.45</v>
      </c>
      <c r="N2729" s="47">
        <f t="shared" si="314"/>
        <v>80.48</v>
      </c>
      <c r="O2729" s="48">
        <f t="shared" ca="1" si="315"/>
        <v>52040300</v>
      </c>
    </row>
    <row r="2730" spans="1:15" x14ac:dyDescent="0.25">
      <c r="A2730">
        <v>2715</v>
      </c>
      <c r="B2730" s="85">
        <v>37854</v>
      </c>
      <c r="C2730" s="47">
        <v>101.05</v>
      </c>
      <c r="D2730" s="47">
        <v>101.52</v>
      </c>
      <c r="E2730" s="47">
        <v>100.4</v>
      </c>
      <c r="F2730" s="47">
        <v>100.77</v>
      </c>
      <c r="G2730" s="48">
        <v>46494200</v>
      </c>
      <c r="H2730" s="47">
        <v>81.290000000000006</v>
      </c>
      <c r="I2730" s="51">
        <f t="shared" si="309"/>
        <v>0.80668849856107983</v>
      </c>
      <c r="J2730" s="51">
        <f t="shared" ca="1" si="310"/>
        <v>1</v>
      </c>
      <c r="K2730" s="47">
        <f t="shared" si="311"/>
        <v>81.52</v>
      </c>
      <c r="L2730" s="47">
        <f t="shared" si="312"/>
        <v>81.900000000000006</v>
      </c>
      <c r="M2730" s="47">
        <f t="shared" si="313"/>
        <v>80.989999999999995</v>
      </c>
      <c r="N2730" s="47">
        <f t="shared" si="314"/>
        <v>81.290000000000006</v>
      </c>
      <c r="O2730" s="48">
        <f t="shared" ca="1" si="315"/>
        <v>46494200</v>
      </c>
    </row>
    <row r="2731" spans="1:15" x14ac:dyDescent="0.25">
      <c r="A2731">
        <v>2716</v>
      </c>
      <c r="B2731" s="85">
        <v>37853</v>
      </c>
      <c r="C2731" s="47">
        <v>100.29</v>
      </c>
      <c r="D2731" s="47">
        <v>100.89</v>
      </c>
      <c r="E2731" s="47">
        <v>100.16</v>
      </c>
      <c r="F2731" s="47">
        <v>100.45</v>
      </c>
      <c r="G2731" s="48">
        <v>21295300</v>
      </c>
      <c r="H2731" s="47">
        <v>81.03</v>
      </c>
      <c r="I2731" s="51">
        <f t="shared" si="309"/>
        <v>0.80666998506719756</v>
      </c>
      <c r="J2731" s="51">
        <f t="shared" ca="1" si="310"/>
        <v>1</v>
      </c>
      <c r="K2731" s="47">
        <f t="shared" si="311"/>
        <v>80.900000000000006</v>
      </c>
      <c r="L2731" s="47">
        <f t="shared" si="312"/>
        <v>81.38</v>
      </c>
      <c r="M2731" s="47">
        <f t="shared" si="313"/>
        <v>80.8</v>
      </c>
      <c r="N2731" s="47">
        <f t="shared" si="314"/>
        <v>81.03</v>
      </c>
      <c r="O2731" s="48">
        <f t="shared" ca="1" si="315"/>
        <v>21295300</v>
      </c>
    </row>
    <row r="2732" spans="1:15" x14ac:dyDescent="0.25">
      <c r="A2732">
        <v>2717</v>
      </c>
      <c r="B2732" s="85">
        <v>37852</v>
      </c>
      <c r="C2732" s="47">
        <v>100.69</v>
      </c>
      <c r="D2732" s="47">
        <v>100.94</v>
      </c>
      <c r="E2732" s="47">
        <v>100</v>
      </c>
      <c r="F2732" s="47">
        <v>100.86</v>
      </c>
      <c r="G2732" s="48">
        <v>37437700</v>
      </c>
      <c r="H2732" s="47">
        <v>81.36</v>
      </c>
      <c r="I2732" s="51">
        <f t="shared" si="309"/>
        <v>0.80666270077334923</v>
      </c>
      <c r="J2732" s="51">
        <f t="shared" ca="1" si="310"/>
        <v>1</v>
      </c>
      <c r="K2732" s="47">
        <f t="shared" si="311"/>
        <v>81.22</v>
      </c>
      <c r="L2732" s="47">
        <f t="shared" si="312"/>
        <v>81.42</v>
      </c>
      <c r="M2732" s="47">
        <f t="shared" si="313"/>
        <v>80.67</v>
      </c>
      <c r="N2732" s="47">
        <f t="shared" si="314"/>
        <v>81.36</v>
      </c>
      <c r="O2732" s="48">
        <f t="shared" ca="1" si="315"/>
        <v>37437700</v>
      </c>
    </row>
    <row r="2733" spans="1:15" x14ac:dyDescent="0.25">
      <c r="A2733">
        <v>2718</v>
      </c>
      <c r="B2733" s="85">
        <v>37851</v>
      </c>
      <c r="C2733" s="47">
        <v>99.93</v>
      </c>
      <c r="D2733" s="47">
        <v>100.6</v>
      </c>
      <c r="E2733" s="47">
        <v>99.74</v>
      </c>
      <c r="F2733" s="47">
        <v>100.48</v>
      </c>
      <c r="G2733" s="48">
        <v>22873800</v>
      </c>
      <c r="H2733" s="47">
        <v>81.06</v>
      </c>
      <c r="I2733" s="51">
        <f t="shared" si="309"/>
        <v>0.80672770700636942</v>
      </c>
      <c r="J2733" s="51">
        <f t="shared" ca="1" si="310"/>
        <v>1</v>
      </c>
      <c r="K2733" s="47">
        <f t="shared" si="311"/>
        <v>80.62</v>
      </c>
      <c r="L2733" s="47">
        <f t="shared" si="312"/>
        <v>81.16</v>
      </c>
      <c r="M2733" s="47">
        <f t="shared" si="313"/>
        <v>80.459999999999994</v>
      </c>
      <c r="N2733" s="47">
        <f t="shared" si="314"/>
        <v>81.06</v>
      </c>
      <c r="O2733" s="48">
        <f t="shared" ca="1" si="315"/>
        <v>22873800</v>
      </c>
    </row>
    <row r="2734" spans="1:15" x14ac:dyDescent="0.25">
      <c r="A2734">
        <v>2719</v>
      </c>
      <c r="B2734" s="85">
        <v>37848</v>
      </c>
      <c r="C2734" s="47">
        <v>99.36</v>
      </c>
      <c r="D2734" s="47">
        <v>99.79</v>
      </c>
      <c r="E2734" s="47">
        <v>99.12</v>
      </c>
      <c r="F2734" s="47">
        <v>99.62</v>
      </c>
      <c r="G2734" s="48">
        <v>12567000</v>
      </c>
      <c r="H2734" s="47">
        <v>80.36</v>
      </c>
      <c r="I2734" s="51">
        <f t="shared" si="309"/>
        <v>0.80666532824733983</v>
      </c>
      <c r="J2734" s="51">
        <f t="shared" ca="1" si="310"/>
        <v>1</v>
      </c>
      <c r="K2734" s="47">
        <f t="shared" si="311"/>
        <v>80.150000000000006</v>
      </c>
      <c r="L2734" s="47">
        <f t="shared" si="312"/>
        <v>80.5</v>
      </c>
      <c r="M2734" s="47">
        <f t="shared" si="313"/>
        <v>79.959999999999994</v>
      </c>
      <c r="N2734" s="47">
        <f t="shared" si="314"/>
        <v>80.36</v>
      </c>
      <c r="O2734" s="48">
        <f t="shared" ca="1" si="315"/>
        <v>12567000</v>
      </c>
    </row>
    <row r="2735" spans="1:15" x14ac:dyDescent="0.25">
      <c r="A2735">
        <v>2720</v>
      </c>
      <c r="B2735" s="85">
        <v>37847</v>
      </c>
      <c r="C2735" s="47">
        <v>99.1</v>
      </c>
      <c r="D2735" s="47">
        <v>99.75</v>
      </c>
      <c r="E2735" s="47">
        <v>98.45</v>
      </c>
      <c r="F2735" s="47">
        <v>99.31</v>
      </c>
      <c r="G2735" s="48">
        <v>35525100</v>
      </c>
      <c r="H2735" s="47">
        <v>80.11</v>
      </c>
      <c r="I2735" s="51">
        <f t="shared" si="309"/>
        <v>0.8066659953680394</v>
      </c>
      <c r="J2735" s="51">
        <f t="shared" ca="1" si="310"/>
        <v>1</v>
      </c>
      <c r="K2735" s="47">
        <f t="shared" si="311"/>
        <v>79.94</v>
      </c>
      <c r="L2735" s="47">
        <f t="shared" si="312"/>
        <v>80.459999999999994</v>
      </c>
      <c r="M2735" s="47">
        <f t="shared" si="313"/>
        <v>79.42</v>
      </c>
      <c r="N2735" s="47">
        <f t="shared" si="314"/>
        <v>80.11</v>
      </c>
      <c r="O2735" s="48">
        <f t="shared" ca="1" si="315"/>
        <v>35525100</v>
      </c>
    </row>
    <row r="2736" spans="1:15" x14ac:dyDescent="0.25">
      <c r="A2736">
        <v>2721</v>
      </c>
      <c r="B2736" s="85">
        <v>37846</v>
      </c>
      <c r="C2736" s="47">
        <v>99.82</v>
      </c>
      <c r="D2736" s="47">
        <v>99.85</v>
      </c>
      <c r="E2736" s="47">
        <v>98.53</v>
      </c>
      <c r="F2736" s="47">
        <v>99.04</v>
      </c>
      <c r="G2736" s="48">
        <v>36152000</v>
      </c>
      <c r="H2736" s="47">
        <v>79.900000000000006</v>
      </c>
      <c r="I2736" s="51">
        <f t="shared" si="309"/>
        <v>0.80674474959612275</v>
      </c>
      <c r="J2736" s="51">
        <f t="shared" ca="1" si="310"/>
        <v>1</v>
      </c>
      <c r="K2736" s="47">
        <f t="shared" si="311"/>
        <v>80.53</v>
      </c>
      <c r="L2736" s="47">
        <f t="shared" si="312"/>
        <v>80.55</v>
      </c>
      <c r="M2736" s="47">
        <f t="shared" si="313"/>
        <v>79.489999999999995</v>
      </c>
      <c r="N2736" s="47">
        <f t="shared" si="314"/>
        <v>79.900000000000006</v>
      </c>
      <c r="O2736" s="48">
        <f t="shared" ca="1" si="315"/>
        <v>36152000</v>
      </c>
    </row>
    <row r="2737" spans="1:15" x14ac:dyDescent="0.25">
      <c r="A2737">
        <v>2722</v>
      </c>
      <c r="B2737" s="85">
        <v>37845</v>
      </c>
      <c r="C2737" s="47">
        <v>98.71</v>
      </c>
      <c r="D2737" s="47">
        <v>99.59</v>
      </c>
      <c r="E2737" s="47">
        <v>98.42</v>
      </c>
      <c r="F2737" s="47">
        <v>99.55</v>
      </c>
      <c r="G2737" s="48">
        <v>43285600</v>
      </c>
      <c r="H2737" s="47">
        <v>80.31</v>
      </c>
      <c r="I2737" s="51">
        <f t="shared" si="309"/>
        <v>0.80673028628829735</v>
      </c>
      <c r="J2737" s="51">
        <f t="shared" ca="1" si="310"/>
        <v>1</v>
      </c>
      <c r="K2737" s="47">
        <f t="shared" si="311"/>
        <v>79.63</v>
      </c>
      <c r="L2737" s="47">
        <f t="shared" si="312"/>
        <v>80.34</v>
      </c>
      <c r="M2737" s="47">
        <f t="shared" si="313"/>
        <v>79.400000000000006</v>
      </c>
      <c r="N2737" s="47">
        <f t="shared" si="314"/>
        <v>80.31</v>
      </c>
      <c r="O2737" s="48">
        <f t="shared" ca="1" si="315"/>
        <v>43285600</v>
      </c>
    </row>
    <row r="2738" spans="1:15" x14ac:dyDescent="0.25">
      <c r="A2738">
        <v>2723</v>
      </c>
      <c r="B2738" s="85">
        <v>37844</v>
      </c>
      <c r="C2738" s="47">
        <v>98.26</v>
      </c>
      <c r="D2738" s="47">
        <v>99.04</v>
      </c>
      <c r="E2738" s="47">
        <v>97.84</v>
      </c>
      <c r="F2738" s="47">
        <v>98.65</v>
      </c>
      <c r="G2738" s="48">
        <v>34631400</v>
      </c>
      <c r="H2738" s="47">
        <v>79.58</v>
      </c>
      <c r="I2738" s="51">
        <f t="shared" si="309"/>
        <v>0.80669031931069435</v>
      </c>
      <c r="J2738" s="51">
        <f t="shared" ca="1" si="310"/>
        <v>1</v>
      </c>
      <c r="K2738" s="47">
        <f t="shared" si="311"/>
        <v>79.27</v>
      </c>
      <c r="L2738" s="47">
        <f t="shared" si="312"/>
        <v>79.89</v>
      </c>
      <c r="M2738" s="47">
        <f t="shared" si="313"/>
        <v>78.930000000000007</v>
      </c>
      <c r="N2738" s="47">
        <f t="shared" si="314"/>
        <v>79.58</v>
      </c>
      <c r="O2738" s="48">
        <f t="shared" ca="1" si="315"/>
        <v>34631400</v>
      </c>
    </row>
    <row r="2739" spans="1:15" x14ac:dyDescent="0.25">
      <c r="A2739">
        <v>2724</v>
      </c>
      <c r="B2739" s="85">
        <v>37841</v>
      </c>
      <c r="C2739" s="47">
        <v>98.32</v>
      </c>
      <c r="D2739" s="47">
        <v>98.55</v>
      </c>
      <c r="E2739" s="47">
        <v>97.76</v>
      </c>
      <c r="F2739" s="47">
        <v>98.28</v>
      </c>
      <c r="G2739" s="48">
        <v>27357300</v>
      </c>
      <c r="H2739" s="47">
        <v>79.28</v>
      </c>
      <c r="I2739" s="51">
        <f t="shared" si="309"/>
        <v>0.80667480667480673</v>
      </c>
      <c r="J2739" s="51">
        <f t="shared" ca="1" si="310"/>
        <v>1</v>
      </c>
      <c r="K2739" s="47">
        <f t="shared" si="311"/>
        <v>79.31</v>
      </c>
      <c r="L2739" s="47">
        <f t="shared" si="312"/>
        <v>79.5</v>
      </c>
      <c r="M2739" s="47">
        <f t="shared" si="313"/>
        <v>78.86</v>
      </c>
      <c r="N2739" s="47">
        <f t="shared" si="314"/>
        <v>79.28</v>
      </c>
      <c r="O2739" s="48">
        <f t="shared" ca="1" si="315"/>
        <v>27357300</v>
      </c>
    </row>
    <row r="2740" spans="1:15" x14ac:dyDescent="0.25">
      <c r="A2740">
        <v>2725</v>
      </c>
      <c r="B2740" s="85">
        <v>37840</v>
      </c>
      <c r="C2740" s="47">
        <v>97.17</v>
      </c>
      <c r="D2740" s="47">
        <v>98.07</v>
      </c>
      <c r="E2740" s="47">
        <v>96.76</v>
      </c>
      <c r="F2740" s="47">
        <v>98</v>
      </c>
      <c r="G2740" s="48">
        <v>43427400</v>
      </c>
      <c r="H2740" s="47">
        <v>79.06</v>
      </c>
      <c r="I2740" s="51">
        <f t="shared" si="309"/>
        <v>0.80673469387755103</v>
      </c>
      <c r="J2740" s="51">
        <f t="shared" ca="1" si="310"/>
        <v>1</v>
      </c>
      <c r="K2740" s="47">
        <f t="shared" si="311"/>
        <v>78.39</v>
      </c>
      <c r="L2740" s="47">
        <f t="shared" si="312"/>
        <v>79.12</v>
      </c>
      <c r="M2740" s="47">
        <f t="shared" si="313"/>
        <v>78.06</v>
      </c>
      <c r="N2740" s="47">
        <f t="shared" si="314"/>
        <v>79.06</v>
      </c>
      <c r="O2740" s="48">
        <f t="shared" ca="1" si="315"/>
        <v>43427400</v>
      </c>
    </row>
    <row r="2741" spans="1:15" x14ac:dyDescent="0.25">
      <c r="A2741">
        <v>2726</v>
      </c>
      <c r="B2741" s="85">
        <v>37839</v>
      </c>
      <c r="C2741" s="47">
        <v>96.69</v>
      </c>
      <c r="D2741" s="47">
        <v>98.06</v>
      </c>
      <c r="E2741" s="47">
        <v>96.42</v>
      </c>
      <c r="F2741" s="47">
        <v>96.98</v>
      </c>
      <c r="G2741" s="48">
        <v>50096900</v>
      </c>
      <c r="H2741" s="47">
        <v>78.23</v>
      </c>
      <c r="I2741" s="51">
        <f t="shared" si="309"/>
        <v>0.80666116725097958</v>
      </c>
      <c r="J2741" s="51">
        <f t="shared" ca="1" si="310"/>
        <v>1</v>
      </c>
      <c r="K2741" s="47">
        <f t="shared" si="311"/>
        <v>78</v>
      </c>
      <c r="L2741" s="47">
        <f t="shared" si="312"/>
        <v>79.099999999999994</v>
      </c>
      <c r="M2741" s="47">
        <f t="shared" si="313"/>
        <v>77.78</v>
      </c>
      <c r="N2741" s="47">
        <f t="shared" si="314"/>
        <v>78.23</v>
      </c>
      <c r="O2741" s="48">
        <f t="shared" ca="1" si="315"/>
        <v>50096900</v>
      </c>
    </row>
    <row r="2742" spans="1:15" x14ac:dyDescent="0.25">
      <c r="A2742">
        <v>2727</v>
      </c>
      <c r="B2742" s="85">
        <v>37838</v>
      </c>
      <c r="C2742" s="47">
        <v>98.41</v>
      </c>
      <c r="D2742" s="47">
        <v>98.76</v>
      </c>
      <c r="E2742" s="47">
        <v>96.34</v>
      </c>
      <c r="F2742" s="47">
        <v>96.42</v>
      </c>
      <c r="G2742" s="48">
        <v>61415600</v>
      </c>
      <c r="H2742" s="47">
        <v>77.78</v>
      </c>
      <c r="I2742" s="51">
        <f t="shared" si="309"/>
        <v>0.80667911221738231</v>
      </c>
      <c r="J2742" s="51">
        <f t="shared" ca="1" si="310"/>
        <v>1</v>
      </c>
      <c r="K2742" s="47">
        <f t="shared" si="311"/>
        <v>79.39</v>
      </c>
      <c r="L2742" s="47">
        <f t="shared" si="312"/>
        <v>79.67</v>
      </c>
      <c r="M2742" s="47">
        <f t="shared" si="313"/>
        <v>77.72</v>
      </c>
      <c r="N2742" s="47">
        <f t="shared" si="314"/>
        <v>77.78</v>
      </c>
      <c r="O2742" s="48">
        <f t="shared" ca="1" si="315"/>
        <v>61415600</v>
      </c>
    </row>
    <row r="2743" spans="1:15" x14ac:dyDescent="0.25">
      <c r="A2743">
        <v>2728</v>
      </c>
      <c r="B2743" s="85">
        <v>37837</v>
      </c>
      <c r="C2743" s="47">
        <v>98.31</v>
      </c>
      <c r="D2743" s="47">
        <v>99</v>
      </c>
      <c r="E2743" s="47">
        <v>97</v>
      </c>
      <c r="F2743" s="47">
        <v>98.51</v>
      </c>
      <c r="G2743" s="48">
        <v>55214100</v>
      </c>
      <c r="H2743" s="47">
        <v>79.47</v>
      </c>
      <c r="I2743" s="51">
        <f t="shared" si="309"/>
        <v>0.80672012993604703</v>
      </c>
      <c r="J2743" s="51">
        <f t="shared" ca="1" si="310"/>
        <v>1</v>
      </c>
      <c r="K2743" s="47">
        <f t="shared" si="311"/>
        <v>79.31</v>
      </c>
      <c r="L2743" s="47">
        <f t="shared" si="312"/>
        <v>79.87</v>
      </c>
      <c r="M2743" s="47">
        <f t="shared" si="313"/>
        <v>78.25</v>
      </c>
      <c r="N2743" s="47">
        <f t="shared" si="314"/>
        <v>79.47</v>
      </c>
      <c r="O2743" s="48">
        <f t="shared" ca="1" si="315"/>
        <v>55214100</v>
      </c>
    </row>
    <row r="2744" spans="1:15" x14ac:dyDescent="0.25">
      <c r="A2744">
        <v>2729</v>
      </c>
      <c r="B2744" s="85">
        <v>37834</v>
      </c>
      <c r="C2744" s="47">
        <v>99.19</v>
      </c>
      <c r="D2744" s="47">
        <v>99.53</v>
      </c>
      <c r="E2744" s="47">
        <v>98.24</v>
      </c>
      <c r="F2744" s="47">
        <v>98.51</v>
      </c>
      <c r="G2744" s="48">
        <v>49321000</v>
      </c>
      <c r="H2744" s="47">
        <v>79.47</v>
      </c>
      <c r="I2744" s="51">
        <f t="shared" si="309"/>
        <v>0.80672012993604703</v>
      </c>
      <c r="J2744" s="51">
        <f t="shared" ca="1" si="310"/>
        <v>1</v>
      </c>
      <c r="K2744" s="47">
        <f t="shared" si="311"/>
        <v>80.02</v>
      </c>
      <c r="L2744" s="47">
        <f t="shared" si="312"/>
        <v>80.290000000000006</v>
      </c>
      <c r="M2744" s="47">
        <f t="shared" si="313"/>
        <v>79.25</v>
      </c>
      <c r="N2744" s="47">
        <f t="shared" si="314"/>
        <v>79.47</v>
      </c>
      <c r="O2744" s="48">
        <f t="shared" ca="1" si="315"/>
        <v>49321000</v>
      </c>
    </row>
    <row r="2745" spans="1:15" x14ac:dyDescent="0.25">
      <c r="A2745">
        <v>2730</v>
      </c>
      <c r="B2745" s="85">
        <v>37833</v>
      </c>
      <c r="C2745" s="47">
        <v>99.98</v>
      </c>
      <c r="D2745" s="47">
        <v>100.91</v>
      </c>
      <c r="E2745" s="47">
        <v>99.17</v>
      </c>
      <c r="F2745" s="47">
        <v>99.39</v>
      </c>
      <c r="G2745" s="48">
        <v>54937200</v>
      </c>
      <c r="H2745" s="47">
        <v>80.180000000000007</v>
      </c>
      <c r="I2745" s="51">
        <f t="shared" si="309"/>
        <v>0.80672099808833897</v>
      </c>
      <c r="J2745" s="51">
        <f t="shared" ca="1" si="310"/>
        <v>1</v>
      </c>
      <c r="K2745" s="47">
        <f t="shared" si="311"/>
        <v>80.66</v>
      </c>
      <c r="L2745" s="47">
        <f t="shared" si="312"/>
        <v>81.41</v>
      </c>
      <c r="M2745" s="47">
        <f t="shared" si="313"/>
        <v>80</v>
      </c>
      <c r="N2745" s="47">
        <f t="shared" si="314"/>
        <v>80.180000000000007</v>
      </c>
      <c r="O2745" s="48">
        <f t="shared" ca="1" si="315"/>
        <v>54937200</v>
      </c>
    </row>
    <row r="2746" spans="1:15" x14ac:dyDescent="0.25">
      <c r="A2746">
        <v>2731</v>
      </c>
      <c r="B2746" s="85">
        <v>37832</v>
      </c>
      <c r="C2746" s="47">
        <v>99.6</v>
      </c>
      <c r="D2746" s="47">
        <v>99.75</v>
      </c>
      <c r="E2746" s="47">
        <v>98.93</v>
      </c>
      <c r="F2746" s="47">
        <v>99.16</v>
      </c>
      <c r="G2746" s="48">
        <v>28363300</v>
      </c>
      <c r="H2746" s="47">
        <v>79.989999999999995</v>
      </c>
      <c r="I2746" s="51">
        <f t="shared" si="309"/>
        <v>0.80667607906413874</v>
      </c>
      <c r="J2746" s="51">
        <f t="shared" ca="1" si="310"/>
        <v>1</v>
      </c>
      <c r="K2746" s="47">
        <f t="shared" si="311"/>
        <v>80.34</v>
      </c>
      <c r="L2746" s="47">
        <f t="shared" si="312"/>
        <v>80.47</v>
      </c>
      <c r="M2746" s="47">
        <f t="shared" si="313"/>
        <v>79.8</v>
      </c>
      <c r="N2746" s="47">
        <f t="shared" si="314"/>
        <v>79.989999999999995</v>
      </c>
      <c r="O2746" s="48">
        <f t="shared" ca="1" si="315"/>
        <v>28363300</v>
      </c>
    </row>
    <row r="2747" spans="1:15" x14ac:dyDescent="0.25">
      <c r="A2747">
        <v>2732</v>
      </c>
      <c r="B2747" s="85">
        <v>37831</v>
      </c>
      <c r="C2747" s="47">
        <v>100.14</v>
      </c>
      <c r="D2747" s="47">
        <v>100.26</v>
      </c>
      <c r="E2747" s="47">
        <v>98.68</v>
      </c>
      <c r="F2747" s="47">
        <v>99.4</v>
      </c>
      <c r="G2747" s="48">
        <v>53472100</v>
      </c>
      <c r="H2747" s="47">
        <v>80.19</v>
      </c>
      <c r="I2747" s="51">
        <f t="shared" si="309"/>
        <v>0.80674044265593559</v>
      </c>
      <c r="J2747" s="51">
        <f t="shared" ca="1" si="310"/>
        <v>1</v>
      </c>
      <c r="K2747" s="47">
        <f t="shared" si="311"/>
        <v>80.790000000000006</v>
      </c>
      <c r="L2747" s="47">
        <f t="shared" si="312"/>
        <v>80.88</v>
      </c>
      <c r="M2747" s="47">
        <f t="shared" si="313"/>
        <v>79.61</v>
      </c>
      <c r="N2747" s="47">
        <f t="shared" si="314"/>
        <v>80.19</v>
      </c>
      <c r="O2747" s="48">
        <f t="shared" ca="1" si="315"/>
        <v>53472100</v>
      </c>
    </row>
    <row r="2748" spans="1:15" x14ac:dyDescent="0.25">
      <c r="A2748">
        <v>2733</v>
      </c>
      <c r="B2748" s="85">
        <v>37830</v>
      </c>
      <c r="C2748" s="47">
        <v>100.37</v>
      </c>
      <c r="D2748" s="47">
        <v>100.98</v>
      </c>
      <c r="E2748" s="47">
        <v>99.67</v>
      </c>
      <c r="F2748" s="47">
        <v>99.86</v>
      </c>
      <c r="G2748" s="48">
        <v>34382800</v>
      </c>
      <c r="H2748" s="47">
        <v>80.56</v>
      </c>
      <c r="I2748" s="51">
        <f t="shared" si="309"/>
        <v>0.80672942118966551</v>
      </c>
      <c r="J2748" s="51">
        <f t="shared" ca="1" si="310"/>
        <v>1</v>
      </c>
      <c r="K2748" s="47">
        <f t="shared" si="311"/>
        <v>80.97</v>
      </c>
      <c r="L2748" s="47">
        <f t="shared" si="312"/>
        <v>81.459999999999994</v>
      </c>
      <c r="M2748" s="47">
        <f t="shared" si="313"/>
        <v>80.41</v>
      </c>
      <c r="N2748" s="47">
        <f t="shared" si="314"/>
        <v>80.56</v>
      </c>
      <c r="O2748" s="48">
        <f t="shared" ca="1" si="315"/>
        <v>34382800</v>
      </c>
    </row>
    <row r="2749" spans="1:15" x14ac:dyDescent="0.25">
      <c r="A2749">
        <v>2734</v>
      </c>
      <c r="B2749" s="85">
        <v>37827</v>
      </c>
      <c r="C2749" s="47">
        <v>98.66</v>
      </c>
      <c r="D2749" s="47">
        <v>100.29</v>
      </c>
      <c r="E2749" s="47">
        <v>98.04</v>
      </c>
      <c r="F2749" s="47">
        <v>100.23</v>
      </c>
      <c r="G2749" s="48">
        <v>43241100</v>
      </c>
      <c r="H2749" s="47">
        <v>80.86</v>
      </c>
      <c r="I2749" s="51">
        <f t="shared" si="309"/>
        <v>0.80674448767833973</v>
      </c>
      <c r="J2749" s="51">
        <f t="shared" ca="1" si="310"/>
        <v>1</v>
      </c>
      <c r="K2749" s="47">
        <f t="shared" si="311"/>
        <v>79.59</v>
      </c>
      <c r="L2749" s="47">
        <f t="shared" si="312"/>
        <v>80.91</v>
      </c>
      <c r="M2749" s="47">
        <f t="shared" si="313"/>
        <v>79.09</v>
      </c>
      <c r="N2749" s="47">
        <f t="shared" si="314"/>
        <v>80.86</v>
      </c>
      <c r="O2749" s="48">
        <f t="shared" ca="1" si="315"/>
        <v>43241100</v>
      </c>
    </row>
    <row r="2750" spans="1:15" x14ac:dyDescent="0.25">
      <c r="A2750">
        <v>2735</v>
      </c>
      <c r="B2750" s="85">
        <v>37826</v>
      </c>
      <c r="C2750" s="47">
        <v>99.99</v>
      </c>
      <c r="D2750" s="47">
        <v>100.34</v>
      </c>
      <c r="E2750" s="47">
        <v>98.37</v>
      </c>
      <c r="F2750" s="47">
        <v>98.49</v>
      </c>
      <c r="G2750" s="48">
        <v>40896200</v>
      </c>
      <c r="H2750" s="47">
        <v>79.45</v>
      </c>
      <c r="I2750" s="51">
        <f t="shared" si="309"/>
        <v>0.80668088130774707</v>
      </c>
      <c r="J2750" s="51">
        <f t="shared" ca="1" si="310"/>
        <v>1</v>
      </c>
      <c r="K2750" s="47">
        <f t="shared" si="311"/>
        <v>80.66</v>
      </c>
      <c r="L2750" s="47">
        <f t="shared" si="312"/>
        <v>80.94</v>
      </c>
      <c r="M2750" s="47">
        <f t="shared" si="313"/>
        <v>79.349999999999994</v>
      </c>
      <c r="N2750" s="47">
        <f t="shared" si="314"/>
        <v>79.45</v>
      </c>
      <c r="O2750" s="48">
        <f t="shared" ca="1" si="315"/>
        <v>40896200</v>
      </c>
    </row>
    <row r="2751" spans="1:15" x14ac:dyDescent="0.25">
      <c r="A2751">
        <v>2736</v>
      </c>
      <c r="B2751" s="85">
        <v>37825</v>
      </c>
      <c r="C2751" s="47">
        <v>99.21</v>
      </c>
      <c r="D2751" s="47">
        <v>99.45</v>
      </c>
      <c r="E2751" s="47">
        <v>98.28</v>
      </c>
      <c r="F2751" s="47">
        <v>99.24</v>
      </c>
      <c r="G2751" s="48">
        <v>37275400</v>
      </c>
      <c r="H2751" s="47">
        <v>80.06</v>
      </c>
      <c r="I2751" s="51">
        <f t="shared" si="309"/>
        <v>0.80673115679161633</v>
      </c>
      <c r="J2751" s="51">
        <f t="shared" ca="1" si="310"/>
        <v>1</v>
      </c>
      <c r="K2751" s="47">
        <f t="shared" si="311"/>
        <v>80.040000000000006</v>
      </c>
      <c r="L2751" s="47">
        <f t="shared" si="312"/>
        <v>80.23</v>
      </c>
      <c r="M2751" s="47">
        <f t="shared" si="313"/>
        <v>79.290000000000006</v>
      </c>
      <c r="N2751" s="47">
        <f t="shared" si="314"/>
        <v>80.06</v>
      </c>
      <c r="O2751" s="48">
        <f t="shared" ca="1" si="315"/>
        <v>37275400</v>
      </c>
    </row>
    <row r="2752" spans="1:15" x14ac:dyDescent="0.25">
      <c r="A2752">
        <v>2737</v>
      </c>
      <c r="B2752" s="85">
        <v>37824</v>
      </c>
      <c r="C2752" s="47">
        <v>98.69</v>
      </c>
      <c r="D2752" s="47">
        <v>99.41</v>
      </c>
      <c r="E2752" s="47">
        <v>97.92</v>
      </c>
      <c r="F2752" s="47">
        <v>99.17</v>
      </c>
      <c r="G2752" s="48">
        <v>49968300</v>
      </c>
      <c r="H2752" s="47">
        <v>80</v>
      </c>
      <c r="I2752" s="51">
        <f t="shared" si="309"/>
        <v>0.80669557325804175</v>
      </c>
      <c r="J2752" s="51">
        <f t="shared" ca="1" si="310"/>
        <v>1</v>
      </c>
      <c r="K2752" s="47">
        <f t="shared" si="311"/>
        <v>79.61</v>
      </c>
      <c r="L2752" s="47">
        <f t="shared" si="312"/>
        <v>80.19</v>
      </c>
      <c r="M2752" s="47">
        <f t="shared" si="313"/>
        <v>78.989999999999995</v>
      </c>
      <c r="N2752" s="47">
        <f t="shared" si="314"/>
        <v>80</v>
      </c>
      <c r="O2752" s="48">
        <f t="shared" ca="1" si="315"/>
        <v>49968300</v>
      </c>
    </row>
    <row r="2753" spans="1:15" x14ac:dyDescent="0.25">
      <c r="A2753">
        <v>2738</v>
      </c>
      <c r="B2753" s="85">
        <v>37823</v>
      </c>
      <c r="C2753" s="47">
        <v>99.45</v>
      </c>
      <c r="D2753" s="47">
        <v>99.49</v>
      </c>
      <c r="E2753" s="47">
        <v>97.85</v>
      </c>
      <c r="F2753" s="47">
        <v>98.28</v>
      </c>
      <c r="G2753" s="48">
        <v>34786000</v>
      </c>
      <c r="H2753" s="47">
        <v>79.28</v>
      </c>
      <c r="I2753" s="51">
        <f t="shared" si="309"/>
        <v>0.80667480667480673</v>
      </c>
      <c r="J2753" s="51">
        <f t="shared" ca="1" si="310"/>
        <v>1</v>
      </c>
      <c r="K2753" s="47">
        <f t="shared" si="311"/>
        <v>80.22</v>
      </c>
      <c r="L2753" s="47">
        <f t="shared" si="312"/>
        <v>80.260000000000005</v>
      </c>
      <c r="M2753" s="47">
        <f t="shared" si="313"/>
        <v>78.930000000000007</v>
      </c>
      <c r="N2753" s="47">
        <f t="shared" si="314"/>
        <v>79.28</v>
      </c>
      <c r="O2753" s="48">
        <f t="shared" ca="1" si="315"/>
        <v>34786000</v>
      </c>
    </row>
    <row r="2754" spans="1:15" x14ac:dyDescent="0.25">
      <c r="A2754">
        <v>2739</v>
      </c>
      <c r="B2754" s="85">
        <v>37820</v>
      </c>
      <c r="C2754" s="47">
        <v>99.02</v>
      </c>
      <c r="D2754" s="47">
        <v>99.8</v>
      </c>
      <c r="E2754" s="47">
        <v>98.46</v>
      </c>
      <c r="F2754" s="47">
        <v>99.51</v>
      </c>
      <c r="G2754" s="48">
        <v>35698100</v>
      </c>
      <c r="H2754" s="47">
        <v>80.27</v>
      </c>
      <c r="I2754" s="51">
        <f t="shared" si="309"/>
        <v>0.80665259772887143</v>
      </c>
      <c r="J2754" s="51">
        <f t="shared" ca="1" si="310"/>
        <v>1</v>
      </c>
      <c r="K2754" s="47">
        <f t="shared" si="311"/>
        <v>79.87</v>
      </c>
      <c r="L2754" s="47">
        <f t="shared" si="312"/>
        <v>80.5</v>
      </c>
      <c r="M2754" s="47">
        <f t="shared" si="313"/>
        <v>79.42</v>
      </c>
      <c r="N2754" s="47">
        <f t="shared" si="314"/>
        <v>80.27</v>
      </c>
      <c r="O2754" s="48">
        <f t="shared" ca="1" si="315"/>
        <v>35698100</v>
      </c>
    </row>
    <row r="2755" spans="1:15" x14ac:dyDescent="0.25">
      <c r="A2755">
        <v>2740</v>
      </c>
      <c r="B2755" s="85">
        <v>37819</v>
      </c>
      <c r="C2755" s="47">
        <v>99.15</v>
      </c>
      <c r="D2755" s="47">
        <v>99.88</v>
      </c>
      <c r="E2755" s="47">
        <v>98.16</v>
      </c>
      <c r="F2755" s="47">
        <v>98.5</v>
      </c>
      <c r="G2755" s="48">
        <v>52253500</v>
      </c>
      <c r="H2755" s="47">
        <v>79.459999999999994</v>
      </c>
      <c r="I2755" s="51">
        <f t="shared" si="309"/>
        <v>0.80670050761421308</v>
      </c>
      <c r="J2755" s="51">
        <f t="shared" ca="1" si="310"/>
        <v>1</v>
      </c>
      <c r="K2755" s="47">
        <f t="shared" si="311"/>
        <v>79.98</v>
      </c>
      <c r="L2755" s="47">
        <f t="shared" si="312"/>
        <v>80.569999999999993</v>
      </c>
      <c r="M2755" s="47">
        <f t="shared" si="313"/>
        <v>79.19</v>
      </c>
      <c r="N2755" s="47">
        <f t="shared" si="314"/>
        <v>79.459999999999994</v>
      </c>
      <c r="O2755" s="48">
        <f t="shared" ca="1" si="315"/>
        <v>52253500</v>
      </c>
    </row>
    <row r="2756" spans="1:15" x14ac:dyDescent="0.25">
      <c r="A2756">
        <v>2741</v>
      </c>
      <c r="B2756" s="85">
        <v>37818</v>
      </c>
      <c r="C2756" s="47">
        <v>100.81</v>
      </c>
      <c r="D2756" s="47">
        <v>100.87</v>
      </c>
      <c r="E2756" s="47">
        <v>99.23</v>
      </c>
      <c r="F2756" s="47">
        <v>99.92</v>
      </c>
      <c r="G2756" s="48">
        <v>39894200</v>
      </c>
      <c r="H2756" s="47">
        <v>80.61</v>
      </c>
      <c r="I2756" s="51">
        <f t="shared" si="309"/>
        <v>0.80674539631705366</v>
      </c>
      <c r="J2756" s="51">
        <f t="shared" ca="1" si="310"/>
        <v>1</v>
      </c>
      <c r="K2756" s="47">
        <f t="shared" si="311"/>
        <v>81.33</v>
      </c>
      <c r="L2756" s="47">
        <f t="shared" si="312"/>
        <v>81.38</v>
      </c>
      <c r="M2756" s="47">
        <f t="shared" si="313"/>
        <v>80.05</v>
      </c>
      <c r="N2756" s="47">
        <f t="shared" si="314"/>
        <v>80.61</v>
      </c>
      <c r="O2756" s="48">
        <f t="shared" ca="1" si="315"/>
        <v>39894200</v>
      </c>
    </row>
    <row r="2757" spans="1:15" x14ac:dyDescent="0.25">
      <c r="A2757">
        <v>2742</v>
      </c>
      <c r="B2757" s="85">
        <v>37817</v>
      </c>
      <c r="C2757" s="47">
        <v>101.38</v>
      </c>
      <c r="D2757" s="47">
        <v>101.46</v>
      </c>
      <c r="E2757" s="47">
        <v>99.95</v>
      </c>
      <c r="F2757" s="47">
        <v>100.51</v>
      </c>
      <c r="G2757" s="48">
        <v>42573600</v>
      </c>
      <c r="H2757" s="47">
        <v>81.08</v>
      </c>
      <c r="I2757" s="51">
        <f t="shared" si="309"/>
        <v>0.80668590190030842</v>
      </c>
      <c r="J2757" s="51">
        <f t="shared" ca="1" si="310"/>
        <v>1</v>
      </c>
      <c r="K2757" s="47">
        <f t="shared" si="311"/>
        <v>81.78</v>
      </c>
      <c r="L2757" s="47">
        <f t="shared" si="312"/>
        <v>81.849999999999994</v>
      </c>
      <c r="M2757" s="47">
        <f t="shared" si="313"/>
        <v>80.63</v>
      </c>
      <c r="N2757" s="47">
        <f t="shared" si="314"/>
        <v>81.08</v>
      </c>
      <c r="O2757" s="48">
        <f t="shared" ca="1" si="315"/>
        <v>42573600</v>
      </c>
    </row>
    <row r="2758" spans="1:15" x14ac:dyDescent="0.25">
      <c r="A2758">
        <v>2743</v>
      </c>
      <c r="B2758" s="85">
        <v>37816</v>
      </c>
      <c r="C2758" s="47">
        <v>101.2</v>
      </c>
      <c r="D2758" s="47">
        <v>101.9</v>
      </c>
      <c r="E2758" s="47">
        <v>100.45</v>
      </c>
      <c r="F2758" s="47">
        <v>100.73</v>
      </c>
      <c r="G2758" s="48">
        <v>42114900</v>
      </c>
      <c r="H2758" s="47">
        <v>81.260000000000005</v>
      </c>
      <c r="I2758" s="51">
        <f t="shared" si="309"/>
        <v>0.80671100962970321</v>
      </c>
      <c r="J2758" s="51">
        <f t="shared" ca="1" si="310"/>
        <v>1</v>
      </c>
      <c r="K2758" s="47">
        <f t="shared" si="311"/>
        <v>81.64</v>
      </c>
      <c r="L2758" s="47">
        <f t="shared" si="312"/>
        <v>82.2</v>
      </c>
      <c r="M2758" s="47">
        <f t="shared" si="313"/>
        <v>81.03</v>
      </c>
      <c r="N2758" s="47">
        <f t="shared" si="314"/>
        <v>81.260000000000005</v>
      </c>
      <c r="O2758" s="48">
        <f t="shared" ca="1" si="315"/>
        <v>42114900</v>
      </c>
    </row>
    <row r="2759" spans="1:15" x14ac:dyDescent="0.25">
      <c r="A2759">
        <v>2744</v>
      </c>
      <c r="B2759" s="85">
        <v>37813</v>
      </c>
      <c r="C2759" s="47">
        <v>99.39</v>
      </c>
      <c r="D2759" s="47">
        <v>100.45</v>
      </c>
      <c r="E2759" s="47">
        <v>99.39</v>
      </c>
      <c r="F2759" s="47">
        <v>100.24</v>
      </c>
      <c r="G2759" s="48">
        <v>39976300</v>
      </c>
      <c r="H2759" s="47">
        <v>80.86</v>
      </c>
      <c r="I2759" s="51">
        <f t="shared" si="309"/>
        <v>0.80666400638467683</v>
      </c>
      <c r="J2759" s="51">
        <f t="shared" ca="1" si="310"/>
        <v>1</v>
      </c>
      <c r="K2759" s="47">
        <f t="shared" si="311"/>
        <v>80.17</v>
      </c>
      <c r="L2759" s="47">
        <f t="shared" si="312"/>
        <v>81.03</v>
      </c>
      <c r="M2759" s="47">
        <f t="shared" si="313"/>
        <v>80.17</v>
      </c>
      <c r="N2759" s="47">
        <f t="shared" si="314"/>
        <v>80.86</v>
      </c>
      <c r="O2759" s="48">
        <f t="shared" ca="1" si="315"/>
        <v>39976300</v>
      </c>
    </row>
    <row r="2760" spans="1:15" x14ac:dyDescent="0.25">
      <c r="A2760">
        <v>2745</v>
      </c>
      <c r="B2760" s="85">
        <v>37812</v>
      </c>
      <c r="C2760" s="47">
        <v>99.84</v>
      </c>
      <c r="D2760" s="47">
        <v>100.04</v>
      </c>
      <c r="E2760" s="47">
        <v>98.63</v>
      </c>
      <c r="F2760" s="47">
        <v>99.3</v>
      </c>
      <c r="G2760" s="48">
        <v>49777700</v>
      </c>
      <c r="H2760" s="47">
        <v>80.099999999999994</v>
      </c>
      <c r="I2760" s="51">
        <f t="shared" si="309"/>
        <v>0.80664652567975825</v>
      </c>
      <c r="J2760" s="51">
        <f t="shared" ca="1" si="310"/>
        <v>1</v>
      </c>
      <c r="K2760" s="47">
        <f t="shared" si="311"/>
        <v>80.540000000000006</v>
      </c>
      <c r="L2760" s="47">
        <f t="shared" si="312"/>
        <v>80.7</v>
      </c>
      <c r="M2760" s="47">
        <f t="shared" si="313"/>
        <v>79.56</v>
      </c>
      <c r="N2760" s="47">
        <f t="shared" si="314"/>
        <v>80.099999999999994</v>
      </c>
      <c r="O2760" s="48">
        <f t="shared" ca="1" si="315"/>
        <v>49777700</v>
      </c>
    </row>
    <row r="2761" spans="1:15" x14ac:dyDescent="0.25">
      <c r="A2761">
        <v>2746</v>
      </c>
      <c r="B2761" s="85">
        <v>37811</v>
      </c>
      <c r="C2761" s="47">
        <v>100.92</v>
      </c>
      <c r="D2761" s="47">
        <v>101.4</v>
      </c>
      <c r="E2761" s="47">
        <v>100.03</v>
      </c>
      <c r="F2761" s="47">
        <v>100.58</v>
      </c>
      <c r="G2761" s="48">
        <v>36528500</v>
      </c>
      <c r="H2761" s="47">
        <v>81.14</v>
      </c>
      <c r="I2761" s="51">
        <f t="shared" si="309"/>
        <v>0.8067210180950487</v>
      </c>
      <c r="J2761" s="51">
        <f t="shared" ca="1" si="310"/>
        <v>1</v>
      </c>
      <c r="K2761" s="47">
        <f t="shared" si="311"/>
        <v>81.41</v>
      </c>
      <c r="L2761" s="47">
        <f t="shared" si="312"/>
        <v>81.8</v>
      </c>
      <c r="M2761" s="47">
        <f t="shared" si="313"/>
        <v>80.7</v>
      </c>
      <c r="N2761" s="47">
        <f t="shared" si="314"/>
        <v>81.14</v>
      </c>
      <c r="O2761" s="48">
        <f t="shared" ca="1" si="315"/>
        <v>36528500</v>
      </c>
    </row>
    <row r="2762" spans="1:15" x14ac:dyDescent="0.25">
      <c r="A2762">
        <v>2747</v>
      </c>
      <c r="B2762" s="85">
        <v>37810</v>
      </c>
      <c r="C2762" s="47">
        <v>100.5</v>
      </c>
      <c r="D2762" s="47">
        <v>101.29</v>
      </c>
      <c r="E2762" s="47">
        <v>100.17</v>
      </c>
      <c r="F2762" s="47">
        <v>101.15</v>
      </c>
      <c r="G2762" s="48">
        <v>30952500</v>
      </c>
      <c r="H2762" s="47">
        <v>81.599999999999994</v>
      </c>
      <c r="I2762" s="51">
        <f t="shared" si="309"/>
        <v>0.80672268907563016</v>
      </c>
      <c r="J2762" s="51">
        <f t="shared" ca="1" si="310"/>
        <v>1</v>
      </c>
      <c r="K2762" s="47">
        <f t="shared" si="311"/>
        <v>81.08</v>
      </c>
      <c r="L2762" s="47">
        <f t="shared" si="312"/>
        <v>81.709999999999994</v>
      </c>
      <c r="M2762" s="47">
        <f t="shared" si="313"/>
        <v>80.81</v>
      </c>
      <c r="N2762" s="47">
        <f t="shared" si="314"/>
        <v>81.599999999999994</v>
      </c>
      <c r="O2762" s="48">
        <f t="shared" ca="1" si="315"/>
        <v>30952500</v>
      </c>
    </row>
    <row r="2763" spans="1:15" x14ac:dyDescent="0.25">
      <c r="A2763">
        <v>2748</v>
      </c>
      <c r="B2763" s="85">
        <v>37809</v>
      </c>
      <c r="C2763" s="47">
        <v>99.65</v>
      </c>
      <c r="D2763" s="47">
        <v>100.9</v>
      </c>
      <c r="E2763" s="47">
        <v>99.65</v>
      </c>
      <c r="F2763" s="47">
        <v>100.7</v>
      </c>
      <c r="G2763" s="48">
        <v>31391100</v>
      </c>
      <c r="H2763" s="47">
        <v>81.23</v>
      </c>
      <c r="I2763" s="51">
        <f t="shared" si="309"/>
        <v>0.80665342601787493</v>
      </c>
      <c r="J2763" s="51">
        <f t="shared" ca="1" si="310"/>
        <v>1</v>
      </c>
      <c r="K2763" s="47">
        <f t="shared" si="311"/>
        <v>80.38</v>
      </c>
      <c r="L2763" s="47">
        <f t="shared" si="312"/>
        <v>81.39</v>
      </c>
      <c r="M2763" s="47">
        <f t="shared" si="313"/>
        <v>80.38</v>
      </c>
      <c r="N2763" s="47">
        <f t="shared" si="314"/>
        <v>81.23</v>
      </c>
      <c r="O2763" s="48">
        <f t="shared" ca="1" si="315"/>
        <v>31391100</v>
      </c>
    </row>
    <row r="2764" spans="1:15" x14ac:dyDescent="0.25">
      <c r="A2764">
        <v>2749</v>
      </c>
      <c r="B2764" s="85">
        <v>37805</v>
      </c>
      <c r="C2764" s="47">
        <v>99.07</v>
      </c>
      <c r="D2764" s="47">
        <v>99.85</v>
      </c>
      <c r="E2764" s="47">
        <v>97.9</v>
      </c>
      <c r="F2764" s="47">
        <v>98.74</v>
      </c>
      <c r="G2764" s="48">
        <v>30792800</v>
      </c>
      <c r="H2764" s="47">
        <v>79.650000000000006</v>
      </c>
      <c r="I2764" s="51">
        <f t="shared" si="309"/>
        <v>0.80666396597123768</v>
      </c>
      <c r="J2764" s="51">
        <f t="shared" ca="1" si="310"/>
        <v>1</v>
      </c>
      <c r="K2764" s="47">
        <f t="shared" si="311"/>
        <v>79.92</v>
      </c>
      <c r="L2764" s="47">
        <f t="shared" si="312"/>
        <v>80.55</v>
      </c>
      <c r="M2764" s="47">
        <f t="shared" si="313"/>
        <v>78.97</v>
      </c>
      <c r="N2764" s="47">
        <f t="shared" si="314"/>
        <v>79.650000000000006</v>
      </c>
      <c r="O2764" s="48">
        <f t="shared" ca="1" si="315"/>
        <v>30792800</v>
      </c>
    </row>
    <row r="2765" spans="1:15" x14ac:dyDescent="0.25">
      <c r="A2765">
        <v>2750</v>
      </c>
      <c r="B2765" s="85">
        <v>37804</v>
      </c>
      <c r="C2765" s="47">
        <v>98.77</v>
      </c>
      <c r="D2765" s="47">
        <v>99.79</v>
      </c>
      <c r="E2765" s="47">
        <v>98.57</v>
      </c>
      <c r="F2765" s="47">
        <v>99.77</v>
      </c>
      <c r="G2765" s="48">
        <v>34662100</v>
      </c>
      <c r="H2765" s="47">
        <v>80.48</v>
      </c>
      <c r="I2765" s="51">
        <f t="shared" si="309"/>
        <v>0.80665530720657519</v>
      </c>
      <c r="J2765" s="51">
        <f t="shared" ca="1" si="310"/>
        <v>1</v>
      </c>
      <c r="K2765" s="47">
        <f t="shared" si="311"/>
        <v>79.67</v>
      </c>
      <c r="L2765" s="47">
        <f t="shared" si="312"/>
        <v>80.5</v>
      </c>
      <c r="M2765" s="47">
        <f t="shared" si="313"/>
        <v>79.510000000000005</v>
      </c>
      <c r="N2765" s="47">
        <f t="shared" si="314"/>
        <v>80.48</v>
      </c>
      <c r="O2765" s="48">
        <f t="shared" ca="1" si="315"/>
        <v>34662100</v>
      </c>
    </row>
    <row r="2766" spans="1:15" x14ac:dyDescent="0.25">
      <c r="A2766">
        <v>2751</v>
      </c>
      <c r="B2766" s="85">
        <v>37803</v>
      </c>
      <c r="C2766" s="47">
        <v>97.25</v>
      </c>
      <c r="D2766" s="47">
        <v>98.85</v>
      </c>
      <c r="E2766" s="47">
        <v>96.43</v>
      </c>
      <c r="F2766" s="47">
        <v>98.53</v>
      </c>
      <c r="G2766" s="48">
        <v>51322800</v>
      </c>
      <c r="H2766" s="47">
        <v>79.48</v>
      </c>
      <c r="I2766" s="51">
        <f t="shared" si="309"/>
        <v>0.80665787069927941</v>
      </c>
      <c r="J2766" s="51">
        <f t="shared" ca="1" si="310"/>
        <v>1</v>
      </c>
      <c r="K2766" s="47">
        <f t="shared" si="311"/>
        <v>78.45</v>
      </c>
      <c r="L2766" s="47">
        <f t="shared" si="312"/>
        <v>79.739999999999995</v>
      </c>
      <c r="M2766" s="47">
        <f t="shared" si="313"/>
        <v>77.790000000000006</v>
      </c>
      <c r="N2766" s="47">
        <f t="shared" si="314"/>
        <v>79.48</v>
      </c>
      <c r="O2766" s="48">
        <f t="shared" ca="1" si="315"/>
        <v>51322800</v>
      </c>
    </row>
    <row r="2767" spans="1:15" x14ac:dyDescent="0.25">
      <c r="A2767">
        <v>2752</v>
      </c>
      <c r="B2767" s="85">
        <v>37802</v>
      </c>
      <c r="C2767" s="47">
        <v>98.22</v>
      </c>
      <c r="D2767" s="47">
        <v>98.67</v>
      </c>
      <c r="E2767" s="47">
        <v>97.47</v>
      </c>
      <c r="F2767" s="47">
        <v>97.63</v>
      </c>
      <c r="G2767" s="48">
        <v>33349000</v>
      </c>
      <c r="H2767" s="47">
        <v>78.760000000000005</v>
      </c>
      <c r="I2767" s="51">
        <f t="shared" si="309"/>
        <v>0.80671924613336077</v>
      </c>
      <c r="J2767" s="51">
        <f t="shared" ca="1" si="310"/>
        <v>1</v>
      </c>
      <c r="K2767" s="47">
        <f t="shared" si="311"/>
        <v>79.239999999999995</v>
      </c>
      <c r="L2767" s="47">
        <f t="shared" si="312"/>
        <v>79.599999999999994</v>
      </c>
      <c r="M2767" s="47">
        <f t="shared" si="313"/>
        <v>78.63</v>
      </c>
      <c r="N2767" s="47">
        <f t="shared" si="314"/>
        <v>78.760000000000005</v>
      </c>
      <c r="O2767" s="48">
        <f t="shared" ca="1" si="315"/>
        <v>33349000</v>
      </c>
    </row>
    <row r="2768" spans="1:15" x14ac:dyDescent="0.25">
      <c r="A2768">
        <v>2753</v>
      </c>
      <c r="B2768" s="85">
        <v>37799</v>
      </c>
      <c r="C2768" s="47">
        <v>98.75</v>
      </c>
      <c r="D2768" s="47">
        <v>99.19</v>
      </c>
      <c r="E2768" s="47">
        <v>97.58</v>
      </c>
      <c r="F2768" s="47">
        <v>97.66</v>
      </c>
      <c r="G2768" s="48">
        <v>54208800</v>
      </c>
      <c r="H2768" s="47">
        <v>78.78</v>
      </c>
      <c r="I2768" s="51">
        <f t="shared" si="309"/>
        <v>0.8066762236330125</v>
      </c>
      <c r="J2768" s="51">
        <f t="shared" ca="1" si="310"/>
        <v>1</v>
      </c>
      <c r="K2768" s="47">
        <f t="shared" si="311"/>
        <v>79.66</v>
      </c>
      <c r="L2768" s="47">
        <f t="shared" si="312"/>
        <v>80.010000000000005</v>
      </c>
      <c r="M2768" s="47">
        <f t="shared" si="313"/>
        <v>78.72</v>
      </c>
      <c r="N2768" s="47">
        <f t="shared" si="314"/>
        <v>78.78</v>
      </c>
      <c r="O2768" s="48">
        <f t="shared" ca="1" si="315"/>
        <v>54208800</v>
      </c>
    </row>
    <row r="2769" spans="1:15" x14ac:dyDescent="0.25">
      <c r="A2769">
        <v>2754</v>
      </c>
      <c r="B2769" s="85">
        <v>37798</v>
      </c>
      <c r="C2769" s="47">
        <v>97.78</v>
      </c>
      <c r="D2769" s="47">
        <v>98.98</v>
      </c>
      <c r="E2769" s="47">
        <v>96.96</v>
      </c>
      <c r="F2769" s="47">
        <v>98.8</v>
      </c>
      <c r="G2769" s="48">
        <v>33477300</v>
      </c>
      <c r="H2769" s="47">
        <v>79.7</v>
      </c>
      <c r="I2769" s="51">
        <f t="shared" ref="I2769:I2832" si="316">H2769/F2769</f>
        <v>0.80668016194331993</v>
      </c>
      <c r="J2769" s="51">
        <f t="shared" ref="J2769:J2832" ca="1" si="317">INDEX(OFFSET($T$15,0,0,$S$13+1,1),MATCH(B2769,OFFSET($Q$15,0,0,$S$13+1,1),-1))</f>
        <v>1</v>
      </c>
      <c r="K2769" s="47">
        <f t="shared" ref="K2769:K2832" si="318">ROUND($I2769*C2769,2)</f>
        <v>78.88</v>
      </c>
      <c r="L2769" s="47">
        <f t="shared" ref="L2769:L2832" si="319">ROUND($I2769*D2769,2)</f>
        <v>79.849999999999994</v>
      </c>
      <c r="M2769" s="47">
        <f t="shared" ref="M2769:M2832" si="320">ROUND($I2769*E2769,2)</f>
        <v>78.22</v>
      </c>
      <c r="N2769" s="47">
        <f t="shared" ref="N2769:N2832" si="321">ROUND($I2769*F2769,2)</f>
        <v>79.7</v>
      </c>
      <c r="O2769" s="48">
        <f t="shared" ref="O2769:O2832" ca="1" si="322">G2769*J2769</f>
        <v>33477300</v>
      </c>
    </row>
    <row r="2770" spans="1:15" x14ac:dyDescent="0.25">
      <c r="A2770">
        <v>2755</v>
      </c>
      <c r="B2770" s="85">
        <v>37797</v>
      </c>
      <c r="C2770" s="47">
        <v>98.53</v>
      </c>
      <c r="D2770" s="47">
        <v>99.44</v>
      </c>
      <c r="E2770" s="47">
        <v>97.53</v>
      </c>
      <c r="F2770" s="47">
        <v>97.53</v>
      </c>
      <c r="G2770" s="48">
        <v>47743400</v>
      </c>
      <c r="H2770" s="47">
        <v>78.680000000000007</v>
      </c>
      <c r="I2770" s="51">
        <f t="shared" si="316"/>
        <v>0.80672613554803652</v>
      </c>
      <c r="J2770" s="51">
        <f t="shared" ca="1" si="317"/>
        <v>1</v>
      </c>
      <c r="K2770" s="47">
        <f t="shared" si="318"/>
        <v>79.489999999999995</v>
      </c>
      <c r="L2770" s="47">
        <f t="shared" si="319"/>
        <v>80.22</v>
      </c>
      <c r="M2770" s="47">
        <f t="shared" si="320"/>
        <v>78.680000000000007</v>
      </c>
      <c r="N2770" s="47">
        <f t="shared" si="321"/>
        <v>78.680000000000007</v>
      </c>
      <c r="O2770" s="48">
        <f t="shared" ca="1" si="322"/>
        <v>47743400</v>
      </c>
    </row>
    <row r="2771" spans="1:15" x14ac:dyDescent="0.25">
      <c r="A2771">
        <v>2756</v>
      </c>
      <c r="B2771" s="85">
        <v>37796</v>
      </c>
      <c r="C2771" s="47">
        <v>98.22</v>
      </c>
      <c r="D2771" s="47">
        <v>99.09</v>
      </c>
      <c r="E2771" s="47">
        <v>98.02</v>
      </c>
      <c r="F2771" s="47">
        <v>98.52</v>
      </c>
      <c r="G2771" s="48">
        <v>36213600</v>
      </c>
      <c r="H2771" s="47">
        <v>79.48</v>
      </c>
      <c r="I2771" s="51">
        <f t="shared" si="316"/>
        <v>0.80673974827446215</v>
      </c>
      <c r="J2771" s="51">
        <f t="shared" ca="1" si="317"/>
        <v>1</v>
      </c>
      <c r="K2771" s="47">
        <f t="shared" si="318"/>
        <v>79.239999999999995</v>
      </c>
      <c r="L2771" s="47">
        <f t="shared" si="319"/>
        <v>79.94</v>
      </c>
      <c r="M2771" s="47">
        <f t="shared" si="320"/>
        <v>79.08</v>
      </c>
      <c r="N2771" s="47">
        <f t="shared" si="321"/>
        <v>79.48</v>
      </c>
      <c r="O2771" s="48">
        <f t="shared" ca="1" si="322"/>
        <v>36213600</v>
      </c>
    </row>
    <row r="2772" spans="1:15" x14ac:dyDescent="0.25">
      <c r="A2772">
        <v>2757</v>
      </c>
      <c r="B2772" s="85">
        <v>37795</v>
      </c>
      <c r="C2772" s="47">
        <v>99.45</v>
      </c>
      <c r="D2772" s="47">
        <v>99.66</v>
      </c>
      <c r="E2772" s="47">
        <v>97.92</v>
      </c>
      <c r="F2772" s="47">
        <v>98.42</v>
      </c>
      <c r="G2772" s="48">
        <v>34237500</v>
      </c>
      <c r="H2772" s="47">
        <v>79.400000000000006</v>
      </c>
      <c r="I2772" s="51">
        <f t="shared" si="316"/>
        <v>0.80674659622028044</v>
      </c>
      <c r="J2772" s="51">
        <f t="shared" ca="1" si="317"/>
        <v>1</v>
      </c>
      <c r="K2772" s="47">
        <f t="shared" si="318"/>
        <v>80.23</v>
      </c>
      <c r="L2772" s="47">
        <f t="shared" si="319"/>
        <v>80.400000000000006</v>
      </c>
      <c r="M2772" s="47">
        <f t="shared" si="320"/>
        <v>79</v>
      </c>
      <c r="N2772" s="47">
        <f t="shared" si="321"/>
        <v>79.400000000000006</v>
      </c>
      <c r="O2772" s="48">
        <f t="shared" ca="1" si="322"/>
        <v>34237500</v>
      </c>
    </row>
    <row r="2773" spans="1:15" x14ac:dyDescent="0.25">
      <c r="A2773">
        <v>2758</v>
      </c>
      <c r="B2773" s="85">
        <v>37792</v>
      </c>
      <c r="C2773" s="47">
        <v>100.39</v>
      </c>
      <c r="D2773" s="47">
        <v>100.5</v>
      </c>
      <c r="E2773" s="47">
        <v>99.42</v>
      </c>
      <c r="F2773" s="47">
        <v>99.44</v>
      </c>
      <c r="G2773" s="48">
        <v>41545000</v>
      </c>
      <c r="H2773" s="47">
        <v>80.22</v>
      </c>
      <c r="I2773" s="51">
        <f t="shared" si="316"/>
        <v>0.8067176186645213</v>
      </c>
      <c r="J2773" s="51">
        <f t="shared" ca="1" si="317"/>
        <v>1</v>
      </c>
      <c r="K2773" s="47">
        <f t="shared" si="318"/>
        <v>80.989999999999995</v>
      </c>
      <c r="L2773" s="47">
        <f t="shared" si="319"/>
        <v>81.08</v>
      </c>
      <c r="M2773" s="47">
        <f t="shared" si="320"/>
        <v>80.2</v>
      </c>
      <c r="N2773" s="47">
        <f t="shared" si="321"/>
        <v>80.22</v>
      </c>
      <c r="O2773" s="48">
        <f t="shared" ca="1" si="322"/>
        <v>41545000</v>
      </c>
    </row>
    <row r="2774" spans="1:15" x14ac:dyDescent="0.25">
      <c r="A2774">
        <v>2759</v>
      </c>
      <c r="B2774" s="85">
        <v>37791</v>
      </c>
      <c r="C2774" s="47">
        <v>101.64</v>
      </c>
      <c r="D2774" s="47">
        <v>101.73</v>
      </c>
      <c r="E2774" s="47">
        <v>99.84</v>
      </c>
      <c r="F2774" s="47">
        <v>100.02</v>
      </c>
      <c r="G2774" s="48">
        <v>43551700</v>
      </c>
      <c r="H2774" s="47">
        <v>80.400000000000006</v>
      </c>
      <c r="I2774" s="51">
        <f t="shared" si="316"/>
        <v>0.80383923215356934</v>
      </c>
      <c r="J2774" s="51">
        <f t="shared" ca="1" si="317"/>
        <v>1</v>
      </c>
      <c r="K2774" s="47">
        <f t="shared" si="318"/>
        <v>81.7</v>
      </c>
      <c r="L2774" s="47">
        <f t="shared" si="319"/>
        <v>81.77</v>
      </c>
      <c r="M2774" s="47">
        <f t="shared" si="320"/>
        <v>80.260000000000005</v>
      </c>
      <c r="N2774" s="47">
        <f t="shared" si="321"/>
        <v>80.400000000000006</v>
      </c>
      <c r="O2774" s="48">
        <f t="shared" ca="1" si="322"/>
        <v>43551700</v>
      </c>
    </row>
    <row r="2775" spans="1:15" x14ac:dyDescent="0.25">
      <c r="A2775">
        <v>2760</v>
      </c>
      <c r="B2775" s="85">
        <v>37790</v>
      </c>
      <c r="C2775" s="47">
        <v>101.29</v>
      </c>
      <c r="D2775" s="47">
        <v>102.14</v>
      </c>
      <c r="E2775" s="47">
        <v>101</v>
      </c>
      <c r="F2775" s="47">
        <v>101.57</v>
      </c>
      <c r="G2775" s="48">
        <v>35521000</v>
      </c>
      <c r="H2775" s="47">
        <v>81.64</v>
      </c>
      <c r="I2775" s="51">
        <f t="shared" si="316"/>
        <v>0.80378064389091275</v>
      </c>
      <c r="J2775" s="51">
        <f t="shared" ca="1" si="317"/>
        <v>1</v>
      </c>
      <c r="K2775" s="47">
        <f t="shared" si="318"/>
        <v>81.41</v>
      </c>
      <c r="L2775" s="47">
        <f t="shared" si="319"/>
        <v>82.1</v>
      </c>
      <c r="M2775" s="47">
        <f t="shared" si="320"/>
        <v>81.180000000000007</v>
      </c>
      <c r="N2775" s="47">
        <f t="shared" si="321"/>
        <v>81.64</v>
      </c>
      <c r="O2775" s="48">
        <f t="shared" ca="1" si="322"/>
        <v>35521000</v>
      </c>
    </row>
    <row r="2776" spans="1:15" x14ac:dyDescent="0.25">
      <c r="A2776">
        <v>2761</v>
      </c>
      <c r="B2776" s="85">
        <v>37789</v>
      </c>
      <c r="C2776" s="47">
        <v>102.07</v>
      </c>
      <c r="D2776" s="47">
        <v>102.18</v>
      </c>
      <c r="E2776" s="47">
        <v>101.23</v>
      </c>
      <c r="F2776" s="47">
        <v>101.66</v>
      </c>
      <c r="G2776" s="48">
        <v>36801800</v>
      </c>
      <c r="H2776" s="47">
        <v>81.709999999999994</v>
      </c>
      <c r="I2776" s="51">
        <f t="shared" si="316"/>
        <v>0.803757623450718</v>
      </c>
      <c r="J2776" s="51">
        <f t="shared" ca="1" si="317"/>
        <v>1</v>
      </c>
      <c r="K2776" s="47">
        <f t="shared" si="318"/>
        <v>82.04</v>
      </c>
      <c r="L2776" s="47">
        <f t="shared" si="319"/>
        <v>82.13</v>
      </c>
      <c r="M2776" s="47">
        <f t="shared" si="320"/>
        <v>81.36</v>
      </c>
      <c r="N2776" s="47">
        <f t="shared" si="321"/>
        <v>81.709999999999994</v>
      </c>
      <c r="O2776" s="48">
        <f t="shared" ca="1" si="322"/>
        <v>36801800</v>
      </c>
    </row>
    <row r="2777" spans="1:15" x14ac:dyDescent="0.25">
      <c r="A2777">
        <v>2762</v>
      </c>
      <c r="B2777" s="85">
        <v>37788</v>
      </c>
      <c r="C2777" s="47">
        <v>99.96</v>
      </c>
      <c r="D2777" s="47">
        <v>101.7</v>
      </c>
      <c r="E2777" s="47">
        <v>99.8</v>
      </c>
      <c r="F2777" s="47">
        <v>101.66</v>
      </c>
      <c r="G2777" s="48">
        <v>36326300</v>
      </c>
      <c r="H2777" s="47">
        <v>81.709999999999994</v>
      </c>
      <c r="I2777" s="51">
        <f t="shared" si="316"/>
        <v>0.803757623450718</v>
      </c>
      <c r="J2777" s="51">
        <f t="shared" ca="1" si="317"/>
        <v>1</v>
      </c>
      <c r="K2777" s="47">
        <f t="shared" si="318"/>
        <v>80.34</v>
      </c>
      <c r="L2777" s="47">
        <f t="shared" si="319"/>
        <v>81.739999999999995</v>
      </c>
      <c r="M2777" s="47">
        <f t="shared" si="320"/>
        <v>80.22</v>
      </c>
      <c r="N2777" s="47">
        <f t="shared" si="321"/>
        <v>81.709999999999994</v>
      </c>
      <c r="O2777" s="48">
        <f t="shared" ca="1" si="322"/>
        <v>36326300</v>
      </c>
    </row>
    <row r="2778" spans="1:15" x14ac:dyDescent="0.25">
      <c r="A2778">
        <v>2763</v>
      </c>
      <c r="B2778" s="85">
        <v>37785</v>
      </c>
      <c r="C2778" s="47">
        <v>100.61</v>
      </c>
      <c r="D2778" s="47">
        <v>100.75</v>
      </c>
      <c r="E2778" s="47">
        <v>98.95</v>
      </c>
      <c r="F2778" s="47">
        <v>99.56</v>
      </c>
      <c r="G2778" s="48">
        <v>48628300</v>
      </c>
      <c r="H2778" s="47">
        <v>80.03</v>
      </c>
      <c r="I2778" s="51">
        <f t="shared" si="316"/>
        <v>0.80383688228204098</v>
      </c>
      <c r="J2778" s="51">
        <f t="shared" ca="1" si="317"/>
        <v>1</v>
      </c>
      <c r="K2778" s="47">
        <f t="shared" si="318"/>
        <v>80.87</v>
      </c>
      <c r="L2778" s="47">
        <f t="shared" si="319"/>
        <v>80.989999999999995</v>
      </c>
      <c r="M2778" s="47">
        <f t="shared" si="320"/>
        <v>79.540000000000006</v>
      </c>
      <c r="N2778" s="47">
        <f t="shared" si="321"/>
        <v>80.03</v>
      </c>
      <c r="O2778" s="48">
        <f t="shared" ca="1" si="322"/>
        <v>48628300</v>
      </c>
    </row>
    <row r="2779" spans="1:15" x14ac:dyDescent="0.25">
      <c r="A2779">
        <v>2764</v>
      </c>
      <c r="B2779" s="85">
        <v>37784</v>
      </c>
      <c r="C2779" s="47">
        <v>100.75</v>
      </c>
      <c r="D2779" s="47">
        <v>100.9</v>
      </c>
      <c r="E2779" s="47">
        <v>99.62</v>
      </c>
      <c r="F2779" s="47">
        <v>100.61</v>
      </c>
      <c r="G2779" s="48">
        <v>36442000</v>
      </c>
      <c r="H2779" s="47">
        <v>80.87</v>
      </c>
      <c r="I2779" s="51">
        <f t="shared" si="316"/>
        <v>0.8037968392803897</v>
      </c>
      <c r="J2779" s="51">
        <f t="shared" ca="1" si="317"/>
        <v>1</v>
      </c>
      <c r="K2779" s="47">
        <f t="shared" si="318"/>
        <v>80.98</v>
      </c>
      <c r="L2779" s="47">
        <f t="shared" si="319"/>
        <v>81.099999999999994</v>
      </c>
      <c r="M2779" s="47">
        <f t="shared" si="320"/>
        <v>80.069999999999993</v>
      </c>
      <c r="N2779" s="47">
        <f t="shared" si="321"/>
        <v>80.87</v>
      </c>
      <c r="O2779" s="48">
        <f t="shared" ca="1" si="322"/>
        <v>36442000</v>
      </c>
    </row>
    <row r="2780" spans="1:15" x14ac:dyDescent="0.25">
      <c r="A2780">
        <v>2765</v>
      </c>
      <c r="B2780" s="85">
        <v>37783</v>
      </c>
      <c r="C2780" s="47">
        <v>99.16</v>
      </c>
      <c r="D2780" s="47">
        <v>100.39</v>
      </c>
      <c r="E2780" s="47">
        <v>98.71</v>
      </c>
      <c r="F2780" s="47">
        <v>100.3</v>
      </c>
      <c r="G2780" s="48">
        <v>37610200</v>
      </c>
      <c r="H2780" s="47">
        <v>80.62</v>
      </c>
      <c r="I2780" s="51">
        <f t="shared" si="316"/>
        <v>0.80378863409770696</v>
      </c>
      <c r="J2780" s="51">
        <f t="shared" ca="1" si="317"/>
        <v>1</v>
      </c>
      <c r="K2780" s="47">
        <f t="shared" si="318"/>
        <v>79.7</v>
      </c>
      <c r="L2780" s="47">
        <f t="shared" si="319"/>
        <v>80.69</v>
      </c>
      <c r="M2780" s="47">
        <f t="shared" si="320"/>
        <v>79.34</v>
      </c>
      <c r="N2780" s="47">
        <f t="shared" si="321"/>
        <v>80.62</v>
      </c>
      <c r="O2780" s="48">
        <f t="shared" ca="1" si="322"/>
        <v>37610200</v>
      </c>
    </row>
    <row r="2781" spans="1:15" x14ac:dyDescent="0.25">
      <c r="A2781">
        <v>2766</v>
      </c>
      <c r="B2781" s="85">
        <v>37782</v>
      </c>
      <c r="C2781" s="47">
        <v>98.46</v>
      </c>
      <c r="D2781" s="47">
        <v>99.26</v>
      </c>
      <c r="E2781" s="47">
        <v>98.19</v>
      </c>
      <c r="F2781" s="47">
        <v>99.25</v>
      </c>
      <c r="G2781" s="48">
        <v>29965900</v>
      </c>
      <c r="H2781" s="47">
        <v>79.78</v>
      </c>
      <c r="I2781" s="51">
        <f t="shared" si="316"/>
        <v>0.80382871536523925</v>
      </c>
      <c r="J2781" s="51">
        <f t="shared" ca="1" si="317"/>
        <v>1</v>
      </c>
      <c r="K2781" s="47">
        <f t="shared" si="318"/>
        <v>79.14</v>
      </c>
      <c r="L2781" s="47">
        <f t="shared" si="319"/>
        <v>79.790000000000006</v>
      </c>
      <c r="M2781" s="47">
        <f t="shared" si="320"/>
        <v>78.930000000000007</v>
      </c>
      <c r="N2781" s="47">
        <f t="shared" si="321"/>
        <v>79.78</v>
      </c>
      <c r="O2781" s="48">
        <f t="shared" ca="1" si="322"/>
        <v>29965900</v>
      </c>
    </row>
    <row r="2782" spans="1:15" x14ac:dyDescent="0.25">
      <c r="A2782">
        <v>2767</v>
      </c>
      <c r="B2782" s="85">
        <v>37781</v>
      </c>
      <c r="C2782" s="47">
        <v>98.77</v>
      </c>
      <c r="D2782" s="47">
        <v>99.1</v>
      </c>
      <c r="E2782" s="47">
        <v>97.77</v>
      </c>
      <c r="F2782" s="47">
        <v>98.25</v>
      </c>
      <c r="G2782" s="48">
        <v>37808500</v>
      </c>
      <c r="H2782" s="47">
        <v>78.97</v>
      </c>
      <c r="I2782" s="51">
        <f t="shared" si="316"/>
        <v>0.803765903307888</v>
      </c>
      <c r="J2782" s="51">
        <f t="shared" ca="1" si="317"/>
        <v>1</v>
      </c>
      <c r="K2782" s="47">
        <f t="shared" si="318"/>
        <v>79.39</v>
      </c>
      <c r="L2782" s="47">
        <f t="shared" si="319"/>
        <v>79.650000000000006</v>
      </c>
      <c r="M2782" s="47">
        <f t="shared" si="320"/>
        <v>78.58</v>
      </c>
      <c r="N2782" s="47">
        <f t="shared" si="321"/>
        <v>78.97</v>
      </c>
      <c r="O2782" s="48">
        <f t="shared" ca="1" si="322"/>
        <v>37808500</v>
      </c>
    </row>
    <row r="2783" spans="1:15" x14ac:dyDescent="0.25">
      <c r="A2783">
        <v>2768</v>
      </c>
      <c r="B2783" s="85">
        <v>37778</v>
      </c>
      <c r="C2783" s="47">
        <v>100.4</v>
      </c>
      <c r="D2783" s="47">
        <v>101.4</v>
      </c>
      <c r="E2783" s="47">
        <v>99.13</v>
      </c>
      <c r="F2783" s="47">
        <v>99.26</v>
      </c>
      <c r="G2783" s="48">
        <v>60356800</v>
      </c>
      <c r="H2783" s="47">
        <v>79.78</v>
      </c>
      <c r="I2783" s="51">
        <f t="shared" si="316"/>
        <v>0.80374773322587145</v>
      </c>
      <c r="J2783" s="51">
        <f t="shared" ca="1" si="317"/>
        <v>1</v>
      </c>
      <c r="K2783" s="47">
        <f t="shared" si="318"/>
        <v>80.7</v>
      </c>
      <c r="L2783" s="47">
        <f t="shared" si="319"/>
        <v>81.5</v>
      </c>
      <c r="M2783" s="47">
        <f t="shared" si="320"/>
        <v>79.680000000000007</v>
      </c>
      <c r="N2783" s="47">
        <f t="shared" si="321"/>
        <v>79.78</v>
      </c>
      <c r="O2783" s="48">
        <f t="shared" ca="1" si="322"/>
        <v>60356800</v>
      </c>
    </row>
    <row r="2784" spans="1:15" x14ac:dyDescent="0.25">
      <c r="A2784">
        <v>2769</v>
      </c>
      <c r="B2784" s="85">
        <v>37777</v>
      </c>
      <c r="C2784" s="47">
        <v>98.58</v>
      </c>
      <c r="D2784" s="47">
        <v>99.65</v>
      </c>
      <c r="E2784" s="47">
        <v>98.27</v>
      </c>
      <c r="F2784" s="47">
        <v>99.65</v>
      </c>
      <c r="G2784" s="48">
        <v>46262400</v>
      </c>
      <c r="H2784" s="47">
        <v>80.099999999999994</v>
      </c>
      <c r="I2784" s="51">
        <f t="shared" si="316"/>
        <v>0.80381334671349713</v>
      </c>
      <c r="J2784" s="51">
        <f t="shared" ca="1" si="317"/>
        <v>1</v>
      </c>
      <c r="K2784" s="47">
        <f t="shared" si="318"/>
        <v>79.239999999999995</v>
      </c>
      <c r="L2784" s="47">
        <f t="shared" si="319"/>
        <v>80.099999999999994</v>
      </c>
      <c r="M2784" s="47">
        <f t="shared" si="320"/>
        <v>78.989999999999995</v>
      </c>
      <c r="N2784" s="47">
        <f t="shared" si="321"/>
        <v>80.099999999999994</v>
      </c>
      <c r="O2784" s="48">
        <f t="shared" ca="1" si="322"/>
        <v>46262400</v>
      </c>
    </row>
    <row r="2785" spans="1:15" x14ac:dyDescent="0.25">
      <c r="A2785">
        <v>2770</v>
      </c>
      <c r="B2785" s="85">
        <v>37776</v>
      </c>
      <c r="C2785" s="47">
        <v>97.66</v>
      </c>
      <c r="D2785" s="47">
        <v>99.35</v>
      </c>
      <c r="E2785" s="47">
        <v>97.57</v>
      </c>
      <c r="F2785" s="47">
        <v>99.16</v>
      </c>
      <c r="G2785" s="48">
        <v>49360700</v>
      </c>
      <c r="H2785" s="47">
        <v>79.7</v>
      </c>
      <c r="I2785" s="51">
        <f t="shared" si="316"/>
        <v>0.80375151270673661</v>
      </c>
      <c r="J2785" s="51">
        <f t="shared" ca="1" si="317"/>
        <v>1</v>
      </c>
      <c r="K2785" s="47">
        <f t="shared" si="318"/>
        <v>78.489999999999995</v>
      </c>
      <c r="L2785" s="47">
        <f t="shared" si="319"/>
        <v>79.849999999999994</v>
      </c>
      <c r="M2785" s="47">
        <f t="shared" si="320"/>
        <v>78.42</v>
      </c>
      <c r="N2785" s="47">
        <f t="shared" si="321"/>
        <v>79.7</v>
      </c>
      <c r="O2785" s="48">
        <f t="shared" ca="1" si="322"/>
        <v>49360700</v>
      </c>
    </row>
    <row r="2786" spans="1:15" x14ac:dyDescent="0.25">
      <c r="A2786">
        <v>2771</v>
      </c>
      <c r="B2786" s="85">
        <v>37775</v>
      </c>
      <c r="C2786" s="47">
        <v>97.15</v>
      </c>
      <c r="D2786" s="47">
        <v>97.84</v>
      </c>
      <c r="E2786" s="47">
        <v>96.85</v>
      </c>
      <c r="F2786" s="47">
        <v>97.75</v>
      </c>
      <c r="G2786" s="48">
        <v>38254500</v>
      </c>
      <c r="H2786" s="47">
        <v>78.569999999999993</v>
      </c>
      <c r="I2786" s="51">
        <f t="shared" si="316"/>
        <v>0.80378516624040919</v>
      </c>
      <c r="J2786" s="51">
        <f t="shared" ca="1" si="317"/>
        <v>1</v>
      </c>
      <c r="K2786" s="47">
        <f t="shared" si="318"/>
        <v>78.09</v>
      </c>
      <c r="L2786" s="47">
        <f t="shared" si="319"/>
        <v>78.64</v>
      </c>
      <c r="M2786" s="47">
        <f t="shared" si="320"/>
        <v>77.849999999999994</v>
      </c>
      <c r="N2786" s="47">
        <f t="shared" si="321"/>
        <v>78.569999999999993</v>
      </c>
      <c r="O2786" s="48">
        <f t="shared" ca="1" si="322"/>
        <v>38254500</v>
      </c>
    </row>
    <row r="2787" spans="1:15" x14ac:dyDescent="0.25">
      <c r="A2787">
        <v>2772</v>
      </c>
      <c r="B2787" s="85">
        <v>37774</v>
      </c>
      <c r="C2787" s="47">
        <v>97.53</v>
      </c>
      <c r="D2787" s="47">
        <v>98.45</v>
      </c>
      <c r="E2787" s="47">
        <v>96.67</v>
      </c>
      <c r="F2787" s="47">
        <v>97.35</v>
      </c>
      <c r="G2787" s="48">
        <v>50305500</v>
      </c>
      <c r="H2787" s="47">
        <v>78.25</v>
      </c>
      <c r="I2787" s="51">
        <f t="shared" si="316"/>
        <v>0.80380071905495643</v>
      </c>
      <c r="J2787" s="51">
        <f t="shared" ca="1" si="317"/>
        <v>1</v>
      </c>
      <c r="K2787" s="47">
        <f t="shared" si="318"/>
        <v>78.39</v>
      </c>
      <c r="L2787" s="47">
        <f t="shared" si="319"/>
        <v>79.13</v>
      </c>
      <c r="M2787" s="47">
        <f t="shared" si="320"/>
        <v>77.7</v>
      </c>
      <c r="N2787" s="47">
        <f t="shared" si="321"/>
        <v>78.25</v>
      </c>
      <c r="O2787" s="48">
        <f t="shared" ca="1" si="322"/>
        <v>50305500</v>
      </c>
    </row>
    <row r="2788" spans="1:15" x14ac:dyDescent="0.25">
      <c r="A2788">
        <v>2773</v>
      </c>
      <c r="B2788" s="85">
        <v>37771</v>
      </c>
      <c r="C2788" s="47">
        <v>95.9</v>
      </c>
      <c r="D2788" s="47">
        <v>97.09</v>
      </c>
      <c r="E2788" s="47">
        <v>95.56</v>
      </c>
      <c r="F2788" s="47">
        <v>96.95</v>
      </c>
      <c r="G2788" s="48">
        <v>52529500</v>
      </c>
      <c r="H2788" s="47">
        <v>77.930000000000007</v>
      </c>
      <c r="I2788" s="51">
        <f t="shared" si="316"/>
        <v>0.80381640020629197</v>
      </c>
      <c r="J2788" s="51">
        <f t="shared" ca="1" si="317"/>
        <v>1</v>
      </c>
      <c r="K2788" s="47">
        <f t="shared" si="318"/>
        <v>77.09</v>
      </c>
      <c r="L2788" s="47">
        <f t="shared" si="319"/>
        <v>78.040000000000006</v>
      </c>
      <c r="M2788" s="47">
        <f t="shared" si="320"/>
        <v>76.81</v>
      </c>
      <c r="N2788" s="47">
        <f t="shared" si="321"/>
        <v>77.930000000000007</v>
      </c>
      <c r="O2788" s="48">
        <f t="shared" ca="1" si="322"/>
        <v>52529500</v>
      </c>
    </row>
    <row r="2789" spans="1:15" x14ac:dyDescent="0.25">
      <c r="A2789">
        <v>2774</v>
      </c>
      <c r="B2789" s="85">
        <v>37770</v>
      </c>
      <c r="C2789" s="47">
        <v>95.88</v>
      </c>
      <c r="D2789" s="47">
        <v>96.82</v>
      </c>
      <c r="E2789" s="47">
        <v>95.08</v>
      </c>
      <c r="F2789" s="47">
        <v>95.42</v>
      </c>
      <c r="G2789" s="48">
        <v>50844200</v>
      </c>
      <c r="H2789" s="47">
        <v>76.7</v>
      </c>
      <c r="I2789" s="51">
        <f t="shared" si="316"/>
        <v>0.80381471389645776</v>
      </c>
      <c r="J2789" s="51">
        <f t="shared" ca="1" si="317"/>
        <v>1</v>
      </c>
      <c r="K2789" s="47">
        <f t="shared" si="318"/>
        <v>77.069999999999993</v>
      </c>
      <c r="L2789" s="47">
        <f t="shared" si="319"/>
        <v>77.83</v>
      </c>
      <c r="M2789" s="47">
        <f t="shared" si="320"/>
        <v>76.430000000000007</v>
      </c>
      <c r="N2789" s="47">
        <f t="shared" si="321"/>
        <v>76.7</v>
      </c>
      <c r="O2789" s="48">
        <f t="shared" ca="1" si="322"/>
        <v>50844200</v>
      </c>
    </row>
    <row r="2790" spans="1:15" x14ac:dyDescent="0.25">
      <c r="A2790">
        <v>2775</v>
      </c>
      <c r="B2790" s="85">
        <v>37769</v>
      </c>
      <c r="C2790" s="47">
        <v>95.85</v>
      </c>
      <c r="D2790" s="47">
        <v>96.47</v>
      </c>
      <c r="E2790" s="47">
        <v>95.43</v>
      </c>
      <c r="F2790" s="47">
        <v>95.67</v>
      </c>
      <c r="G2790" s="48">
        <v>37727100</v>
      </c>
      <c r="H2790" s="47">
        <v>76.900000000000006</v>
      </c>
      <c r="I2790" s="51">
        <f t="shared" si="316"/>
        <v>0.80380474547925163</v>
      </c>
      <c r="J2790" s="51">
        <f t="shared" ca="1" si="317"/>
        <v>1</v>
      </c>
      <c r="K2790" s="47">
        <f t="shared" si="318"/>
        <v>77.040000000000006</v>
      </c>
      <c r="L2790" s="47">
        <f t="shared" si="319"/>
        <v>77.540000000000006</v>
      </c>
      <c r="M2790" s="47">
        <f t="shared" si="320"/>
        <v>76.709999999999994</v>
      </c>
      <c r="N2790" s="47">
        <f t="shared" si="321"/>
        <v>76.900000000000006</v>
      </c>
      <c r="O2790" s="48">
        <f t="shared" ca="1" si="322"/>
        <v>37727100</v>
      </c>
    </row>
    <row r="2791" spans="1:15" x14ac:dyDescent="0.25">
      <c r="A2791">
        <v>2776</v>
      </c>
      <c r="B2791" s="85">
        <v>37768</v>
      </c>
      <c r="C2791" s="47">
        <v>93.3</v>
      </c>
      <c r="D2791" s="47">
        <v>95.84</v>
      </c>
      <c r="E2791" s="47">
        <v>93.07</v>
      </c>
      <c r="F2791" s="47">
        <v>95.4</v>
      </c>
      <c r="G2791" s="48">
        <v>43719200</v>
      </c>
      <c r="H2791" s="47">
        <v>76.680000000000007</v>
      </c>
      <c r="I2791" s="51">
        <f t="shared" si="316"/>
        <v>0.80377358490566042</v>
      </c>
      <c r="J2791" s="51">
        <f t="shared" ca="1" si="317"/>
        <v>1</v>
      </c>
      <c r="K2791" s="47">
        <f t="shared" si="318"/>
        <v>74.989999999999995</v>
      </c>
      <c r="L2791" s="47">
        <f t="shared" si="319"/>
        <v>77.03</v>
      </c>
      <c r="M2791" s="47">
        <f t="shared" si="320"/>
        <v>74.81</v>
      </c>
      <c r="N2791" s="47">
        <f t="shared" si="321"/>
        <v>76.680000000000007</v>
      </c>
      <c r="O2791" s="48">
        <f t="shared" ca="1" si="322"/>
        <v>43719200</v>
      </c>
    </row>
    <row r="2792" spans="1:15" x14ac:dyDescent="0.25">
      <c r="A2792">
        <v>2777</v>
      </c>
      <c r="B2792" s="85">
        <v>37764</v>
      </c>
      <c r="C2792" s="47">
        <v>93.53</v>
      </c>
      <c r="D2792" s="47">
        <v>93.98</v>
      </c>
      <c r="E2792" s="47">
        <v>93.14</v>
      </c>
      <c r="F2792" s="47">
        <v>93.76</v>
      </c>
      <c r="G2792" s="48">
        <v>26155900</v>
      </c>
      <c r="H2792" s="47">
        <v>75.36</v>
      </c>
      <c r="I2792" s="51">
        <f t="shared" si="316"/>
        <v>0.80375426621160406</v>
      </c>
      <c r="J2792" s="51">
        <f t="shared" ca="1" si="317"/>
        <v>1</v>
      </c>
      <c r="K2792" s="47">
        <f t="shared" si="318"/>
        <v>75.180000000000007</v>
      </c>
      <c r="L2792" s="47">
        <f t="shared" si="319"/>
        <v>75.540000000000006</v>
      </c>
      <c r="M2792" s="47">
        <f t="shared" si="320"/>
        <v>74.86</v>
      </c>
      <c r="N2792" s="47">
        <f t="shared" si="321"/>
        <v>75.36</v>
      </c>
      <c r="O2792" s="48">
        <f t="shared" ca="1" si="322"/>
        <v>26155900</v>
      </c>
    </row>
    <row r="2793" spans="1:15" x14ac:dyDescent="0.25">
      <c r="A2793">
        <v>2778</v>
      </c>
      <c r="B2793" s="85">
        <v>37763</v>
      </c>
      <c r="C2793" s="47">
        <v>92.95</v>
      </c>
      <c r="D2793" s="47">
        <v>94.05</v>
      </c>
      <c r="E2793" s="47">
        <v>92.68</v>
      </c>
      <c r="F2793" s="47">
        <v>93.57</v>
      </c>
      <c r="G2793" s="48">
        <v>38421800</v>
      </c>
      <c r="H2793" s="47">
        <v>75.209999999999994</v>
      </c>
      <c r="I2793" s="51">
        <f t="shared" si="316"/>
        <v>0.80378326386662391</v>
      </c>
      <c r="J2793" s="51">
        <f t="shared" ca="1" si="317"/>
        <v>1</v>
      </c>
      <c r="K2793" s="47">
        <f t="shared" si="318"/>
        <v>74.709999999999994</v>
      </c>
      <c r="L2793" s="47">
        <f t="shared" si="319"/>
        <v>75.599999999999994</v>
      </c>
      <c r="M2793" s="47">
        <f t="shared" si="320"/>
        <v>74.489999999999995</v>
      </c>
      <c r="N2793" s="47">
        <f t="shared" si="321"/>
        <v>75.209999999999994</v>
      </c>
      <c r="O2793" s="48">
        <f t="shared" ca="1" si="322"/>
        <v>38421800</v>
      </c>
    </row>
    <row r="2794" spans="1:15" x14ac:dyDescent="0.25">
      <c r="A2794">
        <v>2779</v>
      </c>
      <c r="B2794" s="85">
        <v>37762</v>
      </c>
      <c r="C2794" s="47">
        <v>92.11</v>
      </c>
      <c r="D2794" s="47">
        <v>92.88</v>
      </c>
      <c r="E2794" s="47">
        <v>91.91</v>
      </c>
      <c r="F2794" s="47">
        <v>92.65</v>
      </c>
      <c r="G2794" s="48">
        <v>49333800</v>
      </c>
      <c r="H2794" s="47">
        <v>74.47</v>
      </c>
      <c r="I2794" s="51">
        <f t="shared" si="316"/>
        <v>0.80377765785213162</v>
      </c>
      <c r="J2794" s="51">
        <f t="shared" ca="1" si="317"/>
        <v>1</v>
      </c>
      <c r="K2794" s="47">
        <f t="shared" si="318"/>
        <v>74.040000000000006</v>
      </c>
      <c r="L2794" s="47">
        <f t="shared" si="319"/>
        <v>74.650000000000006</v>
      </c>
      <c r="M2794" s="47">
        <f t="shared" si="320"/>
        <v>73.88</v>
      </c>
      <c r="N2794" s="47">
        <f t="shared" si="321"/>
        <v>74.47</v>
      </c>
      <c r="O2794" s="48">
        <f t="shared" ca="1" si="322"/>
        <v>49333800</v>
      </c>
    </row>
    <row r="2795" spans="1:15" x14ac:dyDescent="0.25">
      <c r="A2795">
        <v>2780</v>
      </c>
      <c r="B2795" s="85">
        <v>37761</v>
      </c>
      <c r="C2795" s="47">
        <v>92.82</v>
      </c>
      <c r="D2795" s="47">
        <v>93.03</v>
      </c>
      <c r="E2795" s="47">
        <v>91.59</v>
      </c>
      <c r="F2795" s="47">
        <v>92.46</v>
      </c>
      <c r="G2795" s="48">
        <v>55404600</v>
      </c>
      <c r="H2795" s="47">
        <v>74.319999999999993</v>
      </c>
      <c r="I2795" s="51">
        <f t="shared" si="316"/>
        <v>0.80380705169803157</v>
      </c>
      <c r="J2795" s="51">
        <f t="shared" ca="1" si="317"/>
        <v>1</v>
      </c>
      <c r="K2795" s="47">
        <f t="shared" si="318"/>
        <v>74.61</v>
      </c>
      <c r="L2795" s="47">
        <f t="shared" si="319"/>
        <v>74.78</v>
      </c>
      <c r="M2795" s="47">
        <f t="shared" si="320"/>
        <v>73.62</v>
      </c>
      <c r="N2795" s="47">
        <f t="shared" si="321"/>
        <v>74.319999999999993</v>
      </c>
      <c r="O2795" s="48">
        <f t="shared" ca="1" si="322"/>
        <v>55404600</v>
      </c>
    </row>
    <row r="2796" spans="1:15" x14ac:dyDescent="0.25">
      <c r="A2796">
        <v>2781</v>
      </c>
      <c r="B2796" s="85">
        <v>37760</v>
      </c>
      <c r="C2796" s="47">
        <v>94.15</v>
      </c>
      <c r="D2796" s="47">
        <v>94.42</v>
      </c>
      <c r="E2796" s="47">
        <v>92.33</v>
      </c>
      <c r="F2796" s="47">
        <v>92.65</v>
      </c>
      <c r="G2796" s="48">
        <v>41606000</v>
      </c>
      <c r="H2796" s="47">
        <v>74.47</v>
      </c>
      <c r="I2796" s="51">
        <f t="shared" si="316"/>
        <v>0.80377765785213162</v>
      </c>
      <c r="J2796" s="51">
        <f t="shared" ca="1" si="317"/>
        <v>1</v>
      </c>
      <c r="K2796" s="47">
        <f t="shared" si="318"/>
        <v>75.680000000000007</v>
      </c>
      <c r="L2796" s="47">
        <f t="shared" si="319"/>
        <v>75.89</v>
      </c>
      <c r="M2796" s="47">
        <f t="shared" si="320"/>
        <v>74.209999999999994</v>
      </c>
      <c r="N2796" s="47">
        <f t="shared" si="321"/>
        <v>74.47</v>
      </c>
      <c r="O2796" s="48">
        <f t="shared" ca="1" si="322"/>
        <v>41606000</v>
      </c>
    </row>
    <row r="2797" spans="1:15" x14ac:dyDescent="0.25">
      <c r="A2797">
        <v>2782</v>
      </c>
      <c r="B2797" s="85">
        <v>37757</v>
      </c>
      <c r="C2797" s="47">
        <v>94.89</v>
      </c>
      <c r="D2797" s="47">
        <v>95.45</v>
      </c>
      <c r="E2797" s="47">
        <v>94.26</v>
      </c>
      <c r="F2797" s="47">
        <v>94.87</v>
      </c>
      <c r="G2797" s="48">
        <v>38905000</v>
      </c>
      <c r="H2797" s="47">
        <v>76.260000000000005</v>
      </c>
      <c r="I2797" s="51">
        <f t="shared" si="316"/>
        <v>0.80383682934542011</v>
      </c>
      <c r="J2797" s="51">
        <f t="shared" ca="1" si="317"/>
        <v>1</v>
      </c>
      <c r="K2797" s="47">
        <f t="shared" si="318"/>
        <v>76.28</v>
      </c>
      <c r="L2797" s="47">
        <f t="shared" si="319"/>
        <v>76.73</v>
      </c>
      <c r="M2797" s="47">
        <f t="shared" si="320"/>
        <v>75.77</v>
      </c>
      <c r="N2797" s="47">
        <f t="shared" si="321"/>
        <v>76.260000000000005</v>
      </c>
      <c r="O2797" s="48">
        <f t="shared" ca="1" si="322"/>
        <v>38905000</v>
      </c>
    </row>
    <row r="2798" spans="1:15" x14ac:dyDescent="0.25">
      <c r="A2798">
        <v>2783</v>
      </c>
      <c r="B2798" s="85">
        <v>37756</v>
      </c>
      <c r="C2798" s="47">
        <v>94.89</v>
      </c>
      <c r="D2798" s="47">
        <v>95.33</v>
      </c>
      <c r="E2798" s="47">
        <v>94.25</v>
      </c>
      <c r="F2798" s="47">
        <v>95.11</v>
      </c>
      <c r="G2798" s="48">
        <v>43879200</v>
      </c>
      <c r="H2798" s="47">
        <v>76.45</v>
      </c>
      <c r="I2798" s="51">
        <f t="shared" si="316"/>
        <v>0.80380611923036482</v>
      </c>
      <c r="J2798" s="51">
        <f t="shared" ca="1" si="317"/>
        <v>1</v>
      </c>
      <c r="K2798" s="47">
        <f t="shared" si="318"/>
        <v>76.27</v>
      </c>
      <c r="L2798" s="47">
        <f t="shared" si="319"/>
        <v>76.63</v>
      </c>
      <c r="M2798" s="47">
        <f t="shared" si="320"/>
        <v>75.760000000000005</v>
      </c>
      <c r="N2798" s="47">
        <f t="shared" si="321"/>
        <v>76.45</v>
      </c>
      <c r="O2798" s="48">
        <f t="shared" ca="1" si="322"/>
        <v>43879200</v>
      </c>
    </row>
    <row r="2799" spans="1:15" x14ac:dyDescent="0.25">
      <c r="A2799">
        <v>2784</v>
      </c>
      <c r="B2799" s="85">
        <v>37755</v>
      </c>
      <c r="C2799" s="47">
        <v>95.09</v>
      </c>
      <c r="D2799" s="47">
        <v>95.24</v>
      </c>
      <c r="E2799" s="47">
        <v>93.91</v>
      </c>
      <c r="F2799" s="47">
        <v>94.51</v>
      </c>
      <c r="G2799" s="48">
        <v>32195100</v>
      </c>
      <c r="H2799" s="47">
        <v>75.97</v>
      </c>
      <c r="I2799" s="51">
        <f t="shared" si="316"/>
        <v>0.80383028250978728</v>
      </c>
      <c r="J2799" s="51">
        <f t="shared" ca="1" si="317"/>
        <v>1</v>
      </c>
      <c r="K2799" s="47">
        <f t="shared" si="318"/>
        <v>76.44</v>
      </c>
      <c r="L2799" s="47">
        <f t="shared" si="319"/>
        <v>76.56</v>
      </c>
      <c r="M2799" s="47">
        <f t="shared" si="320"/>
        <v>75.489999999999995</v>
      </c>
      <c r="N2799" s="47">
        <f t="shared" si="321"/>
        <v>75.97</v>
      </c>
      <c r="O2799" s="48">
        <f t="shared" ca="1" si="322"/>
        <v>32195100</v>
      </c>
    </row>
    <row r="2800" spans="1:15" x14ac:dyDescent="0.25">
      <c r="A2800">
        <v>2785</v>
      </c>
      <c r="B2800" s="85">
        <v>37754</v>
      </c>
      <c r="C2800" s="47">
        <v>94.53</v>
      </c>
      <c r="D2800" s="47">
        <v>95.18</v>
      </c>
      <c r="E2800" s="47">
        <v>94.26</v>
      </c>
      <c r="F2800" s="47">
        <v>94.71</v>
      </c>
      <c r="G2800" s="48">
        <v>39253600</v>
      </c>
      <c r="H2800" s="47">
        <v>76.13</v>
      </c>
      <c r="I2800" s="51">
        <f t="shared" si="316"/>
        <v>0.80382219406609656</v>
      </c>
      <c r="J2800" s="51">
        <f t="shared" ca="1" si="317"/>
        <v>1</v>
      </c>
      <c r="K2800" s="47">
        <f t="shared" si="318"/>
        <v>75.989999999999995</v>
      </c>
      <c r="L2800" s="47">
        <f t="shared" si="319"/>
        <v>76.510000000000005</v>
      </c>
      <c r="M2800" s="47">
        <f t="shared" si="320"/>
        <v>75.77</v>
      </c>
      <c r="N2800" s="47">
        <f t="shared" si="321"/>
        <v>76.13</v>
      </c>
      <c r="O2800" s="48">
        <f t="shared" ca="1" si="322"/>
        <v>39253600</v>
      </c>
    </row>
    <row r="2801" spans="1:15" x14ac:dyDescent="0.25">
      <c r="A2801">
        <v>2786</v>
      </c>
      <c r="B2801" s="85">
        <v>37753</v>
      </c>
      <c r="C2801" s="47">
        <v>93.5</v>
      </c>
      <c r="D2801" s="47">
        <v>95.12</v>
      </c>
      <c r="E2801" s="47">
        <v>93.28</v>
      </c>
      <c r="F2801" s="47">
        <v>94.88</v>
      </c>
      <c r="G2801" s="48">
        <v>35662300</v>
      </c>
      <c r="H2801" s="47">
        <v>76.260000000000005</v>
      </c>
      <c r="I2801" s="51">
        <f t="shared" si="316"/>
        <v>0.8037521079258011</v>
      </c>
      <c r="J2801" s="51">
        <f t="shared" ca="1" si="317"/>
        <v>1</v>
      </c>
      <c r="K2801" s="47">
        <f t="shared" si="318"/>
        <v>75.150000000000006</v>
      </c>
      <c r="L2801" s="47">
        <f t="shared" si="319"/>
        <v>76.45</v>
      </c>
      <c r="M2801" s="47">
        <f t="shared" si="320"/>
        <v>74.97</v>
      </c>
      <c r="N2801" s="47">
        <f t="shared" si="321"/>
        <v>76.260000000000005</v>
      </c>
      <c r="O2801" s="48">
        <f t="shared" ca="1" si="322"/>
        <v>35662300</v>
      </c>
    </row>
    <row r="2802" spans="1:15" x14ac:dyDescent="0.25">
      <c r="A2802">
        <v>2787</v>
      </c>
      <c r="B2802" s="85">
        <v>37750</v>
      </c>
      <c r="C2802" s="47">
        <v>92.83</v>
      </c>
      <c r="D2802" s="47">
        <v>93.8</v>
      </c>
      <c r="E2802" s="47">
        <v>92.61</v>
      </c>
      <c r="F2802" s="47">
        <v>93.73</v>
      </c>
      <c r="G2802" s="48">
        <v>33608100</v>
      </c>
      <c r="H2802" s="47">
        <v>75.34</v>
      </c>
      <c r="I2802" s="51">
        <f t="shared" si="316"/>
        <v>0.80379814360396884</v>
      </c>
      <c r="J2802" s="51">
        <f t="shared" ca="1" si="317"/>
        <v>1</v>
      </c>
      <c r="K2802" s="47">
        <f t="shared" si="318"/>
        <v>74.62</v>
      </c>
      <c r="L2802" s="47">
        <f t="shared" si="319"/>
        <v>75.400000000000006</v>
      </c>
      <c r="M2802" s="47">
        <f t="shared" si="320"/>
        <v>74.44</v>
      </c>
      <c r="N2802" s="47">
        <f t="shared" si="321"/>
        <v>75.34</v>
      </c>
      <c r="O2802" s="48">
        <f t="shared" ca="1" si="322"/>
        <v>33608100</v>
      </c>
    </row>
    <row r="2803" spans="1:15" x14ac:dyDescent="0.25">
      <c r="A2803">
        <v>2788</v>
      </c>
      <c r="B2803" s="85">
        <v>37749</v>
      </c>
      <c r="C2803" s="47">
        <v>92.52</v>
      </c>
      <c r="D2803" s="47">
        <v>93.33</v>
      </c>
      <c r="E2803" s="47">
        <v>92.28</v>
      </c>
      <c r="F2803" s="47">
        <v>92.45</v>
      </c>
      <c r="G2803" s="48">
        <v>40570700</v>
      </c>
      <c r="H2803" s="47">
        <v>74.31</v>
      </c>
      <c r="I2803" s="51">
        <f t="shared" si="316"/>
        <v>0.80378583017847482</v>
      </c>
      <c r="J2803" s="51">
        <f t="shared" ca="1" si="317"/>
        <v>1</v>
      </c>
      <c r="K2803" s="47">
        <f t="shared" si="318"/>
        <v>74.37</v>
      </c>
      <c r="L2803" s="47">
        <f t="shared" si="319"/>
        <v>75.02</v>
      </c>
      <c r="M2803" s="47">
        <f t="shared" si="320"/>
        <v>74.17</v>
      </c>
      <c r="N2803" s="47">
        <f t="shared" si="321"/>
        <v>74.31</v>
      </c>
      <c r="O2803" s="48">
        <f t="shared" ca="1" si="322"/>
        <v>40570700</v>
      </c>
    </row>
    <row r="2804" spans="1:15" x14ac:dyDescent="0.25">
      <c r="A2804">
        <v>2789</v>
      </c>
      <c r="B2804" s="85">
        <v>37748</v>
      </c>
      <c r="C2804" s="47">
        <v>93.42</v>
      </c>
      <c r="D2804" s="47">
        <v>94.14</v>
      </c>
      <c r="E2804" s="47">
        <v>92.97</v>
      </c>
      <c r="F2804" s="47">
        <v>93.39</v>
      </c>
      <c r="G2804" s="48">
        <v>41413100</v>
      </c>
      <c r="H2804" s="47">
        <v>75.069999999999993</v>
      </c>
      <c r="I2804" s="51">
        <f t="shared" si="316"/>
        <v>0.80383338687225603</v>
      </c>
      <c r="J2804" s="51">
        <f t="shared" ca="1" si="317"/>
        <v>1</v>
      </c>
      <c r="K2804" s="47">
        <f t="shared" si="318"/>
        <v>75.09</v>
      </c>
      <c r="L2804" s="47">
        <f t="shared" si="319"/>
        <v>75.67</v>
      </c>
      <c r="M2804" s="47">
        <f t="shared" si="320"/>
        <v>74.73</v>
      </c>
      <c r="N2804" s="47">
        <f t="shared" si="321"/>
        <v>75.069999999999993</v>
      </c>
      <c r="O2804" s="48">
        <f t="shared" ca="1" si="322"/>
        <v>41413100</v>
      </c>
    </row>
    <row r="2805" spans="1:15" x14ac:dyDescent="0.25">
      <c r="A2805">
        <v>2790</v>
      </c>
      <c r="B2805" s="85">
        <v>37747</v>
      </c>
      <c r="C2805" s="47">
        <v>93.04</v>
      </c>
      <c r="D2805" s="47">
        <v>94.38</v>
      </c>
      <c r="E2805" s="47">
        <v>93</v>
      </c>
      <c r="F2805" s="47">
        <v>93.91</v>
      </c>
      <c r="G2805" s="48">
        <v>44401000</v>
      </c>
      <c r="H2805" s="47">
        <v>75.48</v>
      </c>
      <c r="I2805" s="51">
        <f t="shared" si="316"/>
        <v>0.80374826961984891</v>
      </c>
      <c r="J2805" s="51">
        <f t="shared" ca="1" si="317"/>
        <v>1</v>
      </c>
      <c r="K2805" s="47">
        <f t="shared" si="318"/>
        <v>74.78</v>
      </c>
      <c r="L2805" s="47">
        <f t="shared" si="319"/>
        <v>75.86</v>
      </c>
      <c r="M2805" s="47">
        <f t="shared" si="320"/>
        <v>74.75</v>
      </c>
      <c r="N2805" s="47">
        <f t="shared" si="321"/>
        <v>75.48</v>
      </c>
      <c r="O2805" s="48">
        <f t="shared" ca="1" si="322"/>
        <v>44401000</v>
      </c>
    </row>
    <row r="2806" spans="1:15" x14ac:dyDescent="0.25">
      <c r="A2806">
        <v>2791</v>
      </c>
      <c r="B2806" s="85">
        <v>37746</v>
      </c>
      <c r="C2806" s="47">
        <v>93.47</v>
      </c>
      <c r="D2806" s="47">
        <v>93.78</v>
      </c>
      <c r="E2806" s="47">
        <v>92.5</v>
      </c>
      <c r="F2806" s="47">
        <v>93.03</v>
      </c>
      <c r="G2806" s="48">
        <v>35437800</v>
      </c>
      <c r="H2806" s="47">
        <v>74.78</v>
      </c>
      <c r="I2806" s="51">
        <f t="shared" si="316"/>
        <v>0.80382672256261423</v>
      </c>
      <c r="J2806" s="51">
        <f t="shared" ca="1" si="317"/>
        <v>1</v>
      </c>
      <c r="K2806" s="47">
        <f t="shared" si="318"/>
        <v>75.13</v>
      </c>
      <c r="L2806" s="47">
        <f t="shared" si="319"/>
        <v>75.38</v>
      </c>
      <c r="M2806" s="47">
        <f t="shared" si="320"/>
        <v>74.349999999999994</v>
      </c>
      <c r="N2806" s="47">
        <f t="shared" si="321"/>
        <v>74.78</v>
      </c>
      <c r="O2806" s="48">
        <f t="shared" ca="1" si="322"/>
        <v>35437800</v>
      </c>
    </row>
    <row r="2807" spans="1:15" x14ac:dyDescent="0.25">
      <c r="A2807">
        <v>2792</v>
      </c>
      <c r="B2807" s="85">
        <v>37743</v>
      </c>
      <c r="C2807" s="47">
        <v>91.56</v>
      </c>
      <c r="D2807" s="47">
        <v>93.47</v>
      </c>
      <c r="E2807" s="47">
        <v>91.49</v>
      </c>
      <c r="F2807" s="47">
        <v>93.21</v>
      </c>
      <c r="G2807" s="48">
        <v>50201500</v>
      </c>
      <c r="H2807" s="47">
        <v>74.92</v>
      </c>
      <c r="I2807" s="51">
        <f t="shared" si="316"/>
        <v>0.80377641883918038</v>
      </c>
      <c r="J2807" s="51">
        <f t="shared" ca="1" si="317"/>
        <v>1</v>
      </c>
      <c r="K2807" s="47">
        <f t="shared" si="318"/>
        <v>73.59</v>
      </c>
      <c r="L2807" s="47">
        <f t="shared" si="319"/>
        <v>75.13</v>
      </c>
      <c r="M2807" s="47">
        <f t="shared" si="320"/>
        <v>73.540000000000006</v>
      </c>
      <c r="N2807" s="47">
        <f t="shared" si="321"/>
        <v>74.92</v>
      </c>
      <c r="O2807" s="48">
        <f t="shared" ca="1" si="322"/>
        <v>50201500</v>
      </c>
    </row>
    <row r="2808" spans="1:15" x14ac:dyDescent="0.25">
      <c r="A2808">
        <v>2793</v>
      </c>
      <c r="B2808" s="85">
        <v>37742</v>
      </c>
      <c r="C2808" s="47">
        <v>91.92</v>
      </c>
      <c r="D2808" s="47">
        <v>92.73</v>
      </c>
      <c r="E2808" s="47">
        <v>90.5</v>
      </c>
      <c r="F2808" s="47">
        <v>91.9</v>
      </c>
      <c r="G2808" s="48">
        <v>50240400</v>
      </c>
      <c r="H2808" s="47">
        <v>73.87</v>
      </c>
      <c r="I2808" s="51">
        <f t="shared" si="316"/>
        <v>0.80380848748639822</v>
      </c>
      <c r="J2808" s="51">
        <f t="shared" ca="1" si="317"/>
        <v>1</v>
      </c>
      <c r="K2808" s="47">
        <f t="shared" si="318"/>
        <v>73.89</v>
      </c>
      <c r="L2808" s="47">
        <f t="shared" si="319"/>
        <v>74.540000000000006</v>
      </c>
      <c r="M2808" s="47">
        <f t="shared" si="320"/>
        <v>72.739999999999995</v>
      </c>
      <c r="N2808" s="47">
        <f t="shared" si="321"/>
        <v>73.87</v>
      </c>
      <c r="O2808" s="48">
        <f t="shared" ca="1" si="322"/>
        <v>50240400</v>
      </c>
    </row>
    <row r="2809" spans="1:15" x14ac:dyDescent="0.25">
      <c r="A2809">
        <v>2794</v>
      </c>
      <c r="B2809" s="85">
        <v>37741</v>
      </c>
      <c r="C2809" s="47">
        <v>91.91</v>
      </c>
      <c r="D2809" s="47">
        <v>92.57</v>
      </c>
      <c r="E2809" s="47">
        <v>91.41</v>
      </c>
      <c r="F2809" s="47">
        <v>91.91</v>
      </c>
      <c r="G2809" s="48">
        <v>48709100</v>
      </c>
      <c r="H2809" s="47">
        <v>73.88</v>
      </c>
      <c r="I2809" s="51">
        <f t="shared" si="316"/>
        <v>0.80382983353280379</v>
      </c>
      <c r="J2809" s="51">
        <f t="shared" ca="1" si="317"/>
        <v>1</v>
      </c>
      <c r="K2809" s="47">
        <f t="shared" si="318"/>
        <v>73.88</v>
      </c>
      <c r="L2809" s="47">
        <f t="shared" si="319"/>
        <v>74.41</v>
      </c>
      <c r="M2809" s="47">
        <f t="shared" si="320"/>
        <v>73.48</v>
      </c>
      <c r="N2809" s="47">
        <f t="shared" si="321"/>
        <v>73.88</v>
      </c>
      <c r="O2809" s="48">
        <f t="shared" ca="1" si="322"/>
        <v>48709100</v>
      </c>
    </row>
    <row r="2810" spans="1:15" x14ac:dyDescent="0.25">
      <c r="A2810">
        <v>2795</v>
      </c>
      <c r="B2810" s="85">
        <v>37740</v>
      </c>
      <c r="C2810" s="47">
        <v>92.14</v>
      </c>
      <c r="D2810" s="47">
        <v>92.8</v>
      </c>
      <c r="E2810" s="47">
        <v>91.4</v>
      </c>
      <c r="F2810" s="47">
        <v>92.11</v>
      </c>
      <c r="G2810" s="48">
        <v>52017100</v>
      </c>
      <c r="H2810" s="47">
        <v>74.040000000000006</v>
      </c>
      <c r="I2810" s="51">
        <f t="shared" si="316"/>
        <v>0.8038215177505158</v>
      </c>
      <c r="J2810" s="51">
        <f t="shared" ca="1" si="317"/>
        <v>1</v>
      </c>
      <c r="K2810" s="47">
        <f t="shared" si="318"/>
        <v>74.06</v>
      </c>
      <c r="L2810" s="47">
        <f t="shared" si="319"/>
        <v>74.59</v>
      </c>
      <c r="M2810" s="47">
        <f t="shared" si="320"/>
        <v>73.47</v>
      </c>
      <c r="N2810" s="47">
        <f t="shared" si="321"/>
        <v>74.040000000000006</v>
      </c>
      <c r="O2810" s="48">
        <f t="shared" ca="1" si="322"/>
        <v>52017100</v>
      </c>
    </row>
    <row r="2811" spans="1:15" x14ac:dyDescent="0.25">
      <c r="A2811">
        <v>2796</v>
      </c>
      <c r="B2811" s="85">
        <v>37739</v>
      </c>
      <c r="C2811" s="47">
        <v>90.44</v>
      </c>
      <c r="D2811" s="47">
        <v>92.19</v>
      </c>
      <c r="E2811" s="47">
        <v>90.3</v>
      </c>
      <c r="F2811" s="47">
        <v>91.79</v>
      </c>
      <c r="G2811" s="48">
        <v>46432900</v>
      </c>
      <c r="H2811" s="47">
        <v>73.78</v>
      </c>
      <c r="I2811" s="51">
        <f t="shared" si="316"/>
        <v>0.80379126266477829</v>
      </c>
      <c r="J2811" s="51">
        <f t="shared" ca="1" si="317"/>
        <v>1</v>
      </c>
      <c r="K2811" s="47">
        <f t="shared" si="318"/>
        <v>72.69</v>
      </c>
      <c r="L2811" s="47">
        <f t="shared" si="319"/>
        <v>74.099999999999994</v>
      </c>
      <c r="M2811" s="47">
        <f t="shared" si="320"/>
        <v>72.58</v>
      </c>
      <c r="N2811" s="47">
        <f t="shared" si="321"/>
        <v>73.78</v>
      </c>
      <c r="O2811" s="48">
        <f t="shared" ca="1" si="322"/>
        <v>46432900</v>
      </c>
    </row>
    <row r="2812" spans="1:15" x14ac:dyDescent="0.25">
      <c r="A2812">
        <v>2797</v>
      </c>
      <c r="B2812" s="85">
        <v>37736</v>
      </c>
      <c r="C2812" s="47">
        <v>91.3</v>
      </c>
      <c r="D2812" s="47">
        <v>91.47</v>
      </c>
      <c r="E2812" s="47">
        <v>90.02</v>
      </c>
      <c r="F2812" s="47">
        <v>90.23</v>
      </c>
      <c r="G2812" s="48">
        <v>43917200</v>
      </c>
      <c r="H2812" s="47">
        <v>72.53</v>
      </c>
      <c r="I2812" s="51">
        <f t="shared" si="316"/>
        <v>0.8038346447966308</v>
      </c>
      <c r="J2812" s="51">
        <f t="shared" ca="1" si="317"/>
        <v>1</v>
      </c>
      <c r="K2812" s="47">
        <f t="shared" si="318"/>
        <v>73.39</v>
      </c>
      <c r="L2812" s="47">
        <f t="shared" si="319"/>
        <v>73.53</v>
      </c>
      <c r="M2812" s="47">
        <f t="shared" si="320"/>
        <v>72.36</v>
      </c>
      <c r="N2812" s="47">
        <f t="shared" si="321"/>
        <v>72.53</v>
      </c>
      <c r="O2812" s="48">
        <f t="shared" ca="1" si="322"/>
        <v>43917200</v>
      </c>
    </row>
    <row r="2813" spans="1:15" x14ac:dyDescent="0.25">
      <c r="A2813">
        <v>2798</v>
      </c>
      <c r="B2813" s="85">
        <v>37735</v>
      </c>
      <c r="C2813" s="47">
        <v>91.53</v>
      </c>
      <c r="D2813" s="47">
        <v>92.08</v>
      </c>
      <c r="E2813" s="47">
        <v>90.96</v>
      </c>
      <c r="F2813" s="47">
        <v>91.36</v>
      </c>
      <c r="G2813" s="48">
        <v>49692400</v>
      </c>
      <c r="H2813" s="47">
        <v>73.430000000000007</v>
      </c>
      <c r="I2813" s="51">
        <f t="shared" si="316"/>
        <v>0.80374343257443093</v>
      </c>
      <c r="J2813" s="51">
        <f t="shared" ca="1" si="317"/>
        <v>1</v>
      </c>
      <c r="K2813" s="47">
        <f t="shared" si="318"/>
        <v>73.569999999999993</v>
      </c>
      <c r="L2813" s="47">
        <f t="shared" si="319"/>
        <v>74.010000000000005</v>
      </c>
      <c r="M2813" s="47">
        <f t="shared" si="320"/>
        <v>73.11</v>
      </c>
      <c r="N2813" s="47">
        <f t="shared" si="321"/>
        <v>73.430000000000007</v>
      </c>
      <c r="O2813" s="48">
        <f t="shared" ca="1" si="322"/>
        <v>49692400</v>
      </c>
    </row>
    <row r="2814" spans="1:15" x14ac:dyDescent="0.25">
      <c r="A2814">
        <v>2799</v>
      </c>
      <c r="B2814" s="85">
        <v>37734</v>
      </c>
      <c r="C2814" s="47">
        <v>91.62</v>
      </c>
      <c r="D2814" s="47">
        <v>92.35</v>
      </c>
      <c r="E2814" s="47">
        <v>91.24</v>
      </c>
      <c r="F2814" s="47">
        <v>92.18</v>
      </c>
      <c r="G2814" s="48">
        <v>44227100</v>
      </c>
      <c r="H2814" s="47">
        <v>74.09</v>
      </c>
      <c r="I2814" s="51">
        <f t="shared" si="316"/>
        <v>0.80375352571056624</v>
      </c>
      <c r="J2814" s="51">
        <f t="shared" ca="1" si="317"/>
        <v>1</v>
      </c>
      <c r="K2814" s="47">
        <f t="shared" si="318"/>
        <v>73.64</v>
      </c>
      <c r="L2814" s="47">
        <f t="shared" si="319"/>
        <v>74.23</v>
      </c>
      <c r="M2814" s="47">
        <f t="shared" si="320"/>
        <v>73.33</v>
      </c>
      <c r="N2814" s="47">
        <f t="shared" si="321"/>
        <v>74.09</v>
      </c>
      <c r="O2814" s="48">
        <f t="shared" ca="1" si="322"/>
        <v>44227100</v>
      </c>
    </row>
    <row r="2815" spans="1:15" x14ac:dyDescent="0.25">
      <c r="A2815">
        <v>2800</v>
      </c>
      <c r="B2815" s="85">
        <v>37733</v>
      </c>
      <c r="C2815" s="47">
        <v>89.1</v>
      </c>
      <c r="D2815" s="47">
        <v>91.56</v>
      </c>
      <c r="E2815" s="47">
        <v>88.89</v>
      </c>
      <c r="F2815" s="47">
        <v>91.34</v>
      </c>
      <c r="G2815" s="48">
        <v>59763600</v>
      </c>
      <c r="H2815" s="47">
        <v>73.42</v>
      </c>
      <c r="I2815" s="51">
        <f t="shared" si="316"/>
        <v>0.80380994088022772</v>
      </c>
      <c r="J2815" s="51">
        <f t="shared" ca="1" si="317"/>
        <v>1</v>
      </c>
      <c r="K2815" s="47">
        <f t="shared" si="318"/>
        <v>71.62</v>
      </c>
      <c r="L2815" s="47">
        <f t="shared" si="319"/>
        <v>73.599999999999994</v>
      </c>
      <c r="M2815" s="47">
        <f t="shared" si="320"/>
        <v>71.45</v>
      </c>
      <c r="N2815" s="47">
        <f t="shared" si="321"/>
        <v>73.42</v>
      </c>
      <c r="O2815" s="48">
        <f t="shared" ca="1" si="322"/>
        <v>59763600</v>
      </c>
    </row>
    <row r="2816" spans="1:15" x14ac:dyDescent="0.25">
      <c r="A2816">
        <v>2801</v>
      </c>
      <c r="B2816" s="85">
        <v>37732</v>
      </c>
      <c r="C2816" s="47">
        <v>89.86</v>
      </c>
      <c r="D2816" s="47">
        <v>90.16</v>
      </c>
      <c r="E2816" s="47">
        <v>89.06</v>
      </c>
      <c r="F2816" s="47">
        <v>89.65</v>
      </c>
      <c r="G2816" s="48">
        <v>32052700</v>
      </c>
      <c r="H2816" s="47">
        <v>72.06</v>
      </c>
      <c r="I2816" s="51">
        <f t="shared" si="316"/>
        <v>0.80379252649191302</v>
      </c>
      <c r="J2816" s="51">
        <f t="shared" ca="1" si="317"/>
        <v>1</v>
      </c>
      <c r="K2816" s="47">
        <f t="shared" si="318"/>
        <v>72.23</v>
      </c>
      <c r="L2816" s="47">
        <f t="shared" si="319"/>
        <v>72.47</v>
      </c>
      <c r="M2816" s="47">
        <f t="shared" si="320"/>
        <v>71.59</v>
      </c>
      <c r="N2816" s="47">
        <f t="shared" si="321"/>
        <v>72.06</v>
      </c>
      <c r="O2816" s="48">
        <f t="shared" ca="1" si="322"/>
        <v>32052700</v>
      </c>
    </row>
    <row r="2817" spans="1:15" x14ac:dyDescent="0.25">
      <c r="A2817">
        <v>2802</v>
      </c>
      <c r="B2817" s="85">
        <v>37728</v>
      </c>
      <c r="C2817" s="47">
        <v>88.3</v>
      </c>
      <c r="D2817" s="47">
        <v>89.72</v>
      </c>
      <c r="E2817" s="47">
        <v>88.19</v>
      </c>
      <c r="F2817" s="47">
        <v>89.56</v>
      </c>
      <c r="G2817" s="48">
        <v>37403100</v>
      </c>
      <c r="H2817" s="47">
        <v>71.989999999999995</v>
      </c>
      <c r="I2817" s="51">
        <f t="shared" si="316"/>
        <v>0.80381866904868238</v>
      </c>
      <c r="J2817" s="51">
        <f t="shared" ca="1" si="317"/>
        <v>1</v>
      </c>
      <c r="K2817" s="47">
        <f t="shared" si="318"/>
        <v>70.98</v>
      </c>
      <c r="L2817" s="47">
        <f t="shared" si="319"/>
        <v>72.12</v>
      </c>
      <c r="M2817" s="47">
        <f t="shared" si="320"/>
        <v>70.89</v>
      </c>
      <c r="N2817" s="47">
        <f t="shared" si="321"/>
        <v>71.989999999999995</v>
      </c>
      <c r="O2817" s="48">
        <f t="shared" ca="1" si="322"/>
        <v>37403100</v>
      </c>
    </row>
    <row r="2818" spans="1:15" x14ac:dyDescent="0.25">
      <c r="A2818">
        <v>2803</v>
      </c>
      <c r="B2818" s="85">
        <v>37727</v>
      </c>
      <c r="C2818" s="47">
        <v>89.91</v>
      </c>
      <c r="D2818" s="47">
        <v>90.06</v>
      </c>
      <c r="E2818" s="47">
        <v>88.03</v>
      </c>
      <c r="F2818" s="47">
        <v>88.25</v>
      </c>
      <c r="G2818" s="48">
        <v>51788000</v>
      </c>
      <c r="H2818" s="47">
        <v>70.930000000000007</v>
      </c>
      <c r="I2818" s="51">
        <f t="shared" si="316"/>
        <v>0.80373937677053831</v>
      </c>
      <c r="J2818" s="51">
        <f t="shared" ca="1" si="317"/>
        <v>1</v>
      </c>
      <c r="K2818" s="47">
        <f t="shared" si="318"/>
        <v>72.260000000000005</v>
      </c>
      <c r="L2818" s="47">
        <f t="shared" si="319"/>
        <v>72.38</v>
      </c>
      <c r="M2818" s="47">
        <f t="shared" si="320"/>
        <v>70.75</v>
      </c>
      <c r="N2818" s="47">
        <f t="shared" si="321"/>
        <v>70.930000000000007</v>
      </c>
      <c r="O2818" s="48">
        <f t="shared" ca="1" si="322"/>
        <v>51788000</v>
      </c>
    </row>
    <row r="2819" spans="1:15" x14ac:dyDescent="0.25">
      <c r="A2819">
        <v>2804</v>
      </c>
      <c r="B2819" s="85">
        <v>37726</v>
      </c>
      <c r="C2819" s="47">
        <v>88.84</v>
      </c>
      <c r="D2819" s="47">
        <v>89.78</v>
      </c>
      <c r="E2819" s="47">
        <v>88.42</v>
      </c>
      <c r="F2819" s="47">
        <v>89.78</v>
      </c>
      <c r="G2819" s="48">
        <v>49709800</v>
      </c>
      <c r="H2819" s="47">
        <v>72.16</v>
      </c>
      <c r="I2819" s="51">
        <f t="shared" si="316"/>
        <v>0.803742481621742</v>
      </c>
      <c r="J2819" s="51">
        <f t="shared" ca="1" si="317"/>
        <v>1</v>
      </c>
      <c r="K2819" s="47">
        <f t="shared" si="318"/>
        <v>71.400000000000006</v>
      </c>
      <c r="L2819" s="47">
        <f t="shared" si="319"/>
        <v>72.16</v>
      </c>
      <c r="M2819" s="47">
        <f t="shared" si="320"/>
        <v>71.069999999999993</v>
      </c>
      <c r="N2819" s="47">
        <f t="shared" si="321"/>
        <v>72.16</v>
      </c>
      <c r="O2819" s="48">
        <f t="shared" ca="1" si="322"/>
        <v>49709800</v>
      </c>
    </row>
    <row r="2820" spans="1:15" x14ac:dyDescent="0.25">
      <c r="A2820">
        <v>2805</v>
      </c>
      <c r="B2820" s="85">
        <v>37725</v>
      </c>
      <c r="C2820" s="47">
        <v>87.47</v>
      </c>
      <c r="D2820" s="47">
        <v>89</v>
      </c>
      <c r="E2820" s="47">
        <v>87</v>
      </c>
      <c r="F2820" s="47">
        <v>88.95</v>
      </c>
      <c r="G2820" s="48">
        <v>36711700</v>
      </c>
      <c r="H2820" s="47">
        <v>71.5</v>
      </c>
      <c r="I2820" s="51">
        <f t="shared" si="316"/>
        <v>0.80382237211916807</v>
      </c>
      <c r="J2820" s="51">
        <f t="shared" ca="1" si="317"/>
        <v>1</v>
      </c>
      <c r="K2820" s="47">
        <f t="shared" si="318"/>
        <v>70.31</v>
      </c>
      <c r="L2820" s="47">
        <f t="shared" si="319"/>
        <v>71.540000000000006</v>
      </c>
      <c r="M2820" s="47">
        <f t="shared" si="320"/>
        <v>69.930000000000007</v>
      </c>
      <c r="N2820" s="47">
        <f t="shared" si="321"/>
        <v>71.5</v>
      </c>
      <c r="O2820" s="48">
        <f t="shared" ca="1" si="322"/>
        <v>36711700</v>
      </c>
    </row>
    <row r="2821" spans="1:15" x14ac:dyDescent="0.25">
      <c r="A2821">
        <v>2806</v>
      </c>
      <c r="B2821" s="85">
        <v>37722</v>
      </c>
      <c r="C2821" s="47">
        <v>88.16</v>
      </c>
      <c r="D2821" s="47">
        <v>88.7</v>
      </c>
      <c r="E2821" s="47">
        <v>86.86</v>
      </c>
      <c r="F2821" s="47">
        <v>87.15</v>
      </c>
      <c r="G2821" s="48">
        <v>47730100</v>
      </c>
      <c r="H2821" s="47">
        <v>70.05</v>
      </c>
      <c r="I2821" s="51">
        <f t="shared" si="316"/>
        <v>0.8037865748709121</v>
      </c>
      <c r="J2821" s="51">
        <f t="shared" ca="1" si="317"/>
        <v>1</v>
      </c>
      <c r="K2821" s="47">
        <f t="shared" si="318"/>
        <v>70.86</v>
      </c>
      <c r="L2821" s="47">
        <f t="shared" si="319"/>
        <v>71.3</v>
      </c>
      <c r="M2821" s="47">
        <f t="shared" si="320"/>
        <v>69.819999999999993</v>
      </c>
      <c r="N2821" s="47">
        <f t="shared" si="321"/>
        <v>70.05</v>
      </c>
      <c r="O2821" s="48">
        <f t="shared" ca="1" si="322"/>
        <v>47730100</v>
      </c>
    </row>
    <row r="2822" spans="1:15" x14ac:dyDescent="0.25">
      <c r="A2822">
        <v>2807</v>
      </c>
      <c r="B2822" s="85">
        <v>37721</v>
      </c>
      <c r="C2822" s="47">
        <v>87.09</v>
      </c>
      <c r="D2822" s="47">
        <v>87.63</v>
      </c>
      <c r="E2822" s="47">
        <v>85.71</v>
      </c>
      <c r="F2822" s="47">
        <v>87.51</v>
      </c>
      <c r="G2822" s="48">
        <v>41812400</v>
      </c>
      <c r="H2822" s="47">
        <v>70.34</v>
      </c>
      <c r="I2822" s="51">
        <f t="shared" si="316"/>
        <v>0.80379385213118504</v>
      </c>
      <c r="J2822" s="51">
        <f t="shared" ca="1" si="317"/>
        <v>1</v>
      </c>
      <c r="K2822" s="47">
        <f t="shared" si="318"/>
        <v>70</v>
      </c>
      <c r="L2822" s="47">
        <f t="shared" si="319"/>
        <v>70.44</v>
      </c>
      <c r="M2822" s="47">
        <f t="shared" si="320"/>
        <v>68.89</v>
      </c>
      <c r="N2822" s="47">
        <f t="shared" si="321"/>
        <v>70.34</v>
      </c>
      <c r="O2822" s="48">
        <f t="shared" ca="1" si="322"/>
        <v>41812400</v>
      </c>
    </row>
    <row r="2823" spans="1:15" x14ac:dyDescent="0.25">
      <c r="A2823">
        <v>2808</v>
      </c>
      <c r="B2823" s="85">
        <v>37720</v>
      </c>
      <c r="C2823" s="47">
        <v>88.36</v>
      </c>
      <c r="D2823" s="47">
        <v>89.1</v>
      </c>
      <c r="E2823" s="47">
        <v>86.77</v>
      </c>
      <c r="F2823" s="47">
        <v>87.03</v>
      </c>
      <c r="G2823" s="48">
        <v>55647300</v>
      </c>
      <c r="H2823" s="47">
        <v>69.95</v>
      </c>
      <c r="I2823" s="51">
        <f t="shared" si="316"/>
        <v>0.80374583476961969</v>
      </c>
      <c r="J2823" s="51">
        <f t="shared" ca="1" si="317"/>
        <v>1</v>
      </c>
      <c r="K2823" s="47">
        <f t="shared" si="318"/>
        <v>71.02</v>
      </c>
      <c r="L2823" s="47">
        <f t="shared" si="319"/>
        <v>71.61</v>
      </c>
      <c r="M2823" s="47">
        <f t="shared" si="320"/>
        <v>69.739999999999995</v>
      </c>
      <c r="N2823" s="47">
        <f t="shared" si="321"/>
        <v>69.95</v>
      </c>
      <c r="O2823" s="48">
        <f t="shared" ca="1" si="322"/>
        <v>55647300</v>
      </c>
    </row>
    <row r="2824" spans="1:15" x14ac:dyDescent="0.25">
      <c r="A2824">
        <v>2809</v>
      </c>
      <c r="B2824" s="85">
        <v>37719</v>
      </c>
      <c r="C2824" s="47">
        <v>88.3</v>
      </c>
      <c r="D2824" s="47">
        <v>88.65</v>
      </c>
      <c r="E2824" s="47">
        <v>87.71</v>
      </c>
      <c r="F2824" s="47">
        <v>88.19</v>
      </c>
      <c r="G2824" s="48">
        <v>39712700</v>
      </c>
      <c r="H2824" s="47">
        <v>70.89</v>
      </c>
      <c r="I2824" s="51">
        <f t="shared" si="316"/>
        <v>0.80383263408549721</v>
      </c>
      <c r="J2824" s="51">
        <f t="shared" ca="1" si="317"/>
        <v>1</v>
      </c>
      <c r="K2824" s="47">
        <f t="shared" si="318"/>
        <v>70.98</v>
      </c>
      <c r="L2824" s="47">
        <f t="shared" si="319"/>
        <v>71.260000000000005</v>
      </c>
      <c r="M2824" s="47">
        <f t="shared" si="320"/>
        <v>70.5</v>
      </c>
      <c r="N2824" s="47">
        <f t="shared" si="321"/>
        <v>70.89</v>
      </c>
      <c r="O2824" s="48">
        <f t="shared" ca="1" si="322"/>
        <v>39712700</v>
      </c>
    </row>
    <row r="2825" spans="1:15" x14ac:dyDescent="0.25">
      <c r="A2825">
        <v>2810</v>
      </c>
      <c r="B2825" s="85">
        <v>37718</v>
      </c>
      <c r="C2825" s="47">
        <v>90.34</v>
      </c>
      <c r="D2825" s="47">
        <v>90.85</v>
      </c>
      <c r="E2825" s="47">
        <v>87.97</v>
      </c>
      <c r="F2825" s="47">
        <v>88.05</v>
      </c>
      <c r="G2825" s="48">
        <v>69776200</v>
      </c>
      <c r="H2825" s="47">
        <v>70.77</v>
      </c>
      <c r="I2825" s="51">
        <f t="shared" si="316"/>
        <v>0.80374787052810903</v>
      </c>
      <c r="J2825" s="51">
        <f t="shared" ca="1" si="317"/>
        <v>1</v>
      </c>
      <c r="K2825" s="47">
        <f t="shared" si="318"/>
        <v>72.61</v>
      </c>
      <c r="L2825" s="47">
        <f t="shared" si="319"/>
        <v>73.02</v>
      </c>
      <c r="M2825" s="47">
        <f t="shared" si="320"/>
        <v>70.709999999999994</v>
      </c>
      <c r="N2825" s="47">
        <f t="shared" si="321"/>
        <v>70.77</v>
      </c>
      <c r="O2825" s="48">
        <f t="shared" ca="1" si="322"/>
        <v>69776200</v>
      </c>
    </row>
    <row r="2826" spans="1:15" x14ac:dyDescent="0.25">
      <c r="A2826">
        <v>2811</v>
      </c>
      <c r="B2826" s="85">
        <v>37715</v>
      </c>
      <c r="C2826" s="47">
        <v>88.43</v>
      </c>
      <c r="D2826" s="47">
        <v>88.59</v>
      </c>
      <c r="E2826" s="47">
        <v>87.62</v>
      </c>
      <c r="F2826" s="47">
        <v>88.22</v>
      </c>
      <c r="G2826" s="48">
        <v>36250100</v>
      </c>
      <c r="H2826" s="47">
        <v>70.91</v>
      </c>
      <c r="I2826" s="51">
        <f t="shared" si="316"/>
        <v>0.80378598957152569</v>
      </c>
      <c r="J2826" s="51">
        <f t="shared" ca="1" si="317"/>
        <v>1</v>
      </c>
      <c r="K2826" s="47">
        <f t="shared" si="318"/>
        <v>71.08</v>
      </c>
      <c r="L2826" s="47">
        <f t="shared" si="319"/>
        <v>71.209999999999994</v>
      </c>
      <c r="M2826" s="47">
        <f t="shared" si="320"/>
        <v>70.430000000000007</v>
      </c>
      <c r="N2826" s="47">
        <f t="shared" si="321"/>
        <v>70.91</v>
      </c>
      <c r="O2826" s="48">
        <f t="shared" ca="1" si="322"/>
        <v>36250100</v>
      </c>
    </row>
    <row r="2827" spans="1:15" x14ac:dyDescent="0.25">
      <c r="A2827">
        <v>2812</v>
      </c>
      <c r="B2827" s="85">
        <v>37714</v>
      </c>
      <c r="C2827" s="47">
        <v>88.87</v>
      </c>
      <c r="D2827" s="47">
        <v>88.99</v>
      </c>
      <c r="E2827" s="47">
        <v>87.65</v>
      </c>
      <c r="F2827" s="47">
        <v>87.7</v>
      </c>
      <c r="G2827" s="48">
        <v>48755500</v>
      </c>
      <c r="H2827" s="47">
        <v>70.489999999999995</v>
      </c>
      <c r="I2827" s="51">
        <f t="shared" si="316"/>
        <v>0.80376282782212083</v>
      </c>
      <c r="J2827" s="51">
        <f t="shared" ca="1" si="317"/>
        <v>1</v>
      </c>
      <c r="K2827" s="47">
        <f t="shared" si="318"/>
        <v>71.430000000000007</v>
      </c>
      <c r="L2827" s="47">
        <f t="shared" si="319"/>
        <v>71.53</v>
      </c>
      <c r="M2827" s="47">
        <f t="shared" si="320"/>
        <v>70.45</v>
      </c>
      <c r="N2827" s="47">
        <f t="shared" si="321"/>
        <v>70.489999999999995</v>
      </c>
      <c r="O2827" s="48">
        <f t="shared" ca="1" si="322"/>
        <v>48755500</v>
      </c>
    </row>
    <row r="2828" spans="1:15" x14ac:dyDescent="0.25">
      <c r="A2828">
        <v>2813</v>
      </c>
      <c r="B2828" s="85">
        <v>37713</v>
      </c>
      <c r="C2828" s="47">
        <v>87.54</v>
      </c>
      <c r="D2828" s="47">
        <v>88.77</v>
      </c>
      <c r="E2828" s="47">
        <v>87.5</v>
      </c>
      <c r="F2828" s="47">
        <v>88.12</v>
      </c>
      <c r="G2828" s="48">
        <v>50431200</v>
      </c>
      <c r="H2828" s="47">
        <v>70.83</v>
      </c>
      <c r="I2828" s="51">
        <f t="shared" si="316"/>
        <v>0.80379028597367219</v>
      </c>
      <c r="J2828" s="51">
        <f t="shared" ca="1" si="317"/>
        <v>1</v>
      </c>
      <c r="K2828" s="47">
        <f t="shared" si="318"/>
        <v>70.36</v>
      </c>
      <c r="L2828" s="47">
        <f t="shared" si="319"/>
        <v>71.349999999999994</v>
      </c>
      <c r="M2828" s="47">
        <f t="shared" si="320"/>
        <v>70.33</v>
      </c>
      <c r="N2828" s="47">
        <f t="shared" si="321"/>
        <v>70.83</v>
      </c>
      <c r="O2828" s="48">
        <f t="shared" ca="1" si="322"/>
        <v>50431200</v>
      </c>
    </row>
    <row r="2829" spans="1:15" x14ac:dyDescent="0.25">
      <c r="A2829">
        <v>2814</v>
      </c>
      <c r="B2829" s="85">
        <v>37712</v>
      </c>
      <c r="C2829" s="47">
        <v>85.25</v>
      </c>
      <c r="D2829" s="47">
        <v>86.39</v>
      </c>
      <c r="E2829" s="47">
        <v>84.91</v>
      </c>
      <c r="F2829" s="47">
        <v>86.04</v>
      </c>
      <c r="G2829" s="48">
        <v>53574000</v>
      </c>
      <c r="H2829" s="47">
        <v>69.16</v>
      </c>
      <c r="I2829" s="51">
        <f t="shared" si="316"/>
        <v>0.80381218038121793</v>
      </c>
      <c r="J2829" s="51">
        <f t="shared" ca="1" si="317"/>
        <v>1</v>
      </c>
      <c r="K2829" s="47">
        <f t="shared" si="318"/>
        <v>68.52</v>
      </c>
      <c r="L2829" s="47">
        <f t="shared" si="319"/>
        <v>69.44</v>
      </c>
      <c r="M2829" s="47">
        <f t="shared" si="320"/>
        <v>68.25</v>
      </c>
      <c r="N2829" s="47">
        <f t="shared" si="321"/>
        <v>69.16</v>
      </c>
      <c r="O2829" s="48">
        <f t="shared" ca="1" si="322"/>
        <v>53574000</v>
      </c>
    </row>
    <row r="2830" spans="1:15" x14ac:dyDescent="0.25">
      <c r="A2830">
        <v>2815</v>
      </c>
      <c r="B2830" s="85">
        <v>37711</v>
      </c>
      <c r="C2830" s="47">
        <v>85.35</v>
      </c>
      <c r="D2830" s="47">
        <v>86.59</v>
      </c>
      <c r="E2830" s="47">
        <v>84.4</v>
      </c>
      <c r="F2830" s="47">
        <v>84.74</v>
      </c>
      <c r="G2830" s="48">
        <v>61119500</v>
      </c>
      <c r="H2830" s="47">
        <v>68.11</v>
      </c>
      <c r="I2830" s="51">
        <f t="shared" si="316"/>
        <v>0.80375265518055228</v>
      </c>
      <c r="J2830" s="51">
        <f t="shared" ca="1" si="317"/>
        <v>1</v>
      </c>
      <c r="K2830" s="47">
        <f t="shared" si="318"/>
        <v>68.599999999999994</v>
      </c>
      <c r="L2830" s="47">
        <f t="shared" si="319"/>
        <v>69.599999999999994</v>
      </c>
      <c r="M2830" s="47">
        <f t="shared" si="320"/>
        <v>67.84</v>
      </c>
      <c r="N2830" s="47">
        <f t="shared" si="321"/>
        <v>68.11</v>
      </c>
      <c r="O2830" s="48">
        <f t="shared" ca="1" si="322"/>
        <v>61119500</v>
      </c>
    </row>
    <row r="2831" spans="1:15" x14ac:dyDescent="0.25">
      <c r="A2831">
        <v>2816</v>
      </c>
      <c r="B2831" s="85">
        <v>37708</v>
      </c>
      <c r="C2831" s="47">
        <v>86.47</v>
      </c>
      <c r="D2831" s="47">
        <v>87.28</v>
      </c>
      <c r="E2831" s="47">
        <v>86.25</v>
      </c>
      <c r="F2831" s="47">
        <v>86.71</v>
      </c>
      <c r="G2831" s="48">
        <v>32583000</v>
      </c>
      <c r="H2831" s="47">
        <v>69.7</v>
      </c>
      <c r="I2831" s="51">
        <f t="shared" si="316"/>
        <v>0.80382885480336763</v>
      </c>
      <c r="J2831" s="51">
        <f t="shared" ca="1" si="317"/>
        <v>1</v>
      </c>
      <c r="K2831" s="47">
        <f t="shared" si="318"/>
        <v>69.510000000000005</v>
      </c>
      <c r="L2831" s="47">
        <f t="shared" si="319"/>
        <v>70.16</v>
      </c>
      <c r="M2831" s="47">
        <f t="shared" si="320"/>
        <v>69.33</v>
      </c>
      <c r="N2831" s="47">
        <f t="shared" si="321"/>
        <v>69.7</v>
      </c>
      <c r="O2831" s="48">
        <f t="shared" ca="1" si="322"/>
        <v>32583000</v>
      </c>
    </row>
    <row r="2832" spans="1:15" x14ac:dyDescent="0.25">
      <c r="A2832">
        <v>2817</v>
      </c>
      <c r="B2832" s="85">
        <v>37707</v>
      </c>
      <c r="C2832" s="47">
        <v>86.4</v>
      </c>
      <c r="D2832" s="47">
        <v>87.66</v>
      </c>
      <c r="E2832" s="47">
        <v>85.99</v>
      </c>
      <c r="F2832" s="47">
        <v>87.15</v>
      </c>
      <c r="G2832" s="48">
        <v>53120200</v>
      </c>
      <c r="H2832" s="47">
        <v>70.05</v>
      </c>
      <c r="I2832" s="51">
        <f t="shared" si="316"/>
        <v>0.8037865748709121</v>
      </c>
      <c r="J2832" s="51">
        <f t="shared" ca="1" si="317"/>
        <v>1</v>
      </c>
      <c r="K2832" s="47">
        <f t="shared" si="318"/>
        <v>69.45</v>
      </c>
      <c r="L2832" s="47">
        <f t="shared" si="319"/>
        <v>70.459999999999994</v>
      </c>
      <c r="M2832" s="47">
        <f t="shared" si="320"/>
        <v>69.12</v>
      </c>
      <c r="N2832" s="47">
        <f t="shared" si="321"/>
        <v>70.05</v>
      </c>
      <c r="O2832" s="48">
        <f t="shared" ca="1" si="322"/>
        <v>53120200</v>
      </c>
    </row>
    <row r="2833" spans="1:15" x14ac:dyDescent="0.25">
      <c r="A2833">
        <v>2818</v>
      </c>
      <c r="B2833" s="85">
        <v>37706</v>
      </c>
      <c r="C2833" s="47">
        <v>87.56</v>
      </c>
      <c r="D2833" s="47">
        <v>87.85</v>
      </c>
      <c r="E2833" s="47">
        <v>86.8</v>
      </c>
      <c r="F2833" s="47">
        <v>87.08</v>
      </c>
      <c r="G2833" s="48">
        <v>45740800</v>
      </c>
      <c r="H2833" s="47">
        <v>69.989999999999995</v>
      </c>
      <c r="I2833" s="51">
        <f t="shared" ref="I2833:I2896" si="323">H2833/F2833</f>
        <v>0.80374368396876428</v>
      </c>
      <c r="J2833" s="51">
        <f t="shared" ref="J2833:J2896" ca="1" si="324">INDEX(OFFSET($T$15,0,0,$S$13+1,1),MATCH(B2833,OFFSET($Q$15,0,0,$S$13+1,1),-1))</f>
        <v>1</v>
      </c>
      <c r="K2833" s="47">
        <f t="shared" ref="K2833:K2896" si="325">ROUND($I2833*C2833,2)</f>
        <v>70.38</v>
      </c>
      <c r="L2833" s="47">
        <f t="shared" ref="L2833:L2896" si="326">ROUND($I2833*D2833,2)</f>
        <v>70.61</v>
      </c>
      <c r="M2833" s="47">
        <f t="shared" ref="M2833:M2896" si="327">ROUND($I2833*E2833,2)</f>
        <v>69.760000000000005</v>
      </c>
      <c r="N2833" s="47">
        <f t="shared" ref="N2833:N2896" si="328">ROUND($I2833*F2833,2)</f>
        <v>69.989999999999995</v>
      </c>
      <c r="O2833" s="48">
        <f t="shared" ref="O2833:O2896" ca="1" si="329">G2833*J2833</f>
        <v>45740800</v>
      </c>
    </row>
    <row r="2834" spans="1:15" x14ac:dyDescent="0.25">
      <c r="A2834">
        <v>2819</v>
      </c>
      <c r="B2834" s="85">
        <v>37705</v>
      </c>
      <c r="C2834" s="47">
        <v>86.74</v>
      </c>
      <c r="D2834" s="47">
        <v>88.26</v>
      </c>
      <c r="E2834" s="47">
        <v>86.44</v>
      </c>
      <c r="F2834" s="47">
        <v>87.52</v>
      </c>
      <c r="G2834" s="48">
        <v>61040100</v>
      </c>
      <c r="H2834" s="47">
        <v>70.349999999999994</v>
      </c>
      <c r="I2834" s="51">
        <f t="shared" si="323"/>
        <v>0.80381627056672755</v>
      </c>
      <c r="J2834" s="51">
        <f t="shared" ca="1" si="324"/>
        <v>1</v>
      </c>
      <c r="K2834" s="47">
        <f t="shared" si="325"/>
        <v>69.72</v>
      </c>
      <c r="L2834" s="47">
        <f t="shared" si="326"/>
        <v>70.94</v>
      </c>
      <c r="M2834" s="47">
        <f t="shared" si="327"/>
        <v>69.48</v>
      </c>
      <c r="N2834" s="47">
        <f t="shared" si="328"/>
        <v>70.349999999999994</v>
      </c>
      <c r="O2834" s="48">
        <f t="shared" ca="1" si="329"/>
        <v>61040100</v>
      </c>
    </row>
    <row r="2835" spans="1:15" x14ac:dyDescent="0.25">
      <c r="A2835">
        <v>2820</v>
      </c>
      <c r="B2835" s="85">
        <v>37704</v>
      </c>
      <c r="C2835" s="47">
        <v>88.02</v>
      </c>
      <c r="D2835" s="47">
        <v>88.14</v>
      </c>
      <c r="E2835" s="47">
        <v>86.35</v>
      </c>
      <c r="F2835" s="47">
        <v>86.69</v>
      </c>
      <c r="G2835" s="48">
        <v>65398900</v>
      </c>
      <c r="H2835" s="47">
        <v>69.680000000000007</v>
      </c>
      <c r="I2835" s="51">
        <f t="shared" si="323"/>
        <v>0.80378359672395905</v>
      </c>
      <c r="J2835" s="51">
        <f t="shared" ca="1" si="324"/>
        <v>1</v>
      </c>
      <c r="K2835" s="47">
        <f t="shared" si="325"/>
        <v>70.75</v>
      </c>
      <c r="L2835" s="47">
        <f t="shared" si="326"/>
        <v>70.849999999999994</v>
      </c>
      <c r="M2835" s="47">
        <f t="shared" si="327"/>
        <v>69.41</v>
      </c>
      <c r="N2835" s="47">
        <f t="shared" si="328"/>
        <v>69.680000000000007</v>
      </c>
      <c r="O2835" s="48">
        <f t="shared" ca="1" si="329"/>
        <v>65398900</v>
      </c>
    </row>
    <row r="2836" spans="1:15" x14ac:dyDescent="0.25">
      <c r="A2836">
        <v>2821</v>
      </c>
      <c r="B2836" s="85">
        <v>37701</v>
      </c>
      <c r="C2836" s="47">
        <v>88.8</v>
      </c>
      <c r="D2836" s="47">
        <v>89.88</v>
      </c>
      <c r="E2836" s="47">
        <v>87.93</v>
      </c>
      <c r="F2836" s="47">
        <v>89.67</v>
      </c>
      <c r="G2836" s="48">
        <v>71165300</v>
      </c>
      <c r="H2836" s="47">
        <v>72.08</v>
      </c>
      <c r="I2836" s="51">
        <f t="shared" si="323"/>
        <v>0.80383628861380618</v>
      </c>
      <c r="J2836" s="51">
        <f t="shared" ca="1" si="324"/>
        <v>1</v>
      </c>
      <c r="K2836" s="47">
        <f t="shared" si="325"/>
        <v>71.38</v>
      </c>
      <c r="L2836" s="47">
        <f t="shared" si="326"/>
        <v>72.25</v>
      </c>
      <c r="M2836" s="47">
        <f t="shared" si="327"/>
        <v>70.680000000000007</v>
      </c>
      <c r="N2836" s="47">
        <f t="shared" si="328"/>
        <v>72.08</v>
      </c>
      <c r="O2836" s="48">
        <f t="shared" ca="1" si="329"/>
        <v>71165300</v>
      </c>
    </row>
    <row r="2837" spans="1:15" x14ac:dyDescent="0.25">
      <c r="A2837">
        <v>2822</v>
      </c>
      <c r="B2837" s="85">
        <v>37700</v>
      </c>
      <c r="C2837" s="47">
        <v>87.33</v>
      </c>
      <c r="D2837" s="47">
        <v>88.59</v>
      </c>
      <c r="E2837" s="47">
        <v>86.35</v>
      </c>
      <c r="F2837" s="47">
        <v>88.15</v>
      </c>
      <c r="G2837" s="48">
        <v>67321600</v>
      </c>
      <c r="H2837" s="47">
        <v>70.569999999999993</v>
      </c>
      <c r="I2837" s="51">
        <f t="shared" si="323"/>
        <v>0.80056721497447525</v>
      </c>
      <c r="J2837" s="51">
        <f t="shared" ca="1" si="324"/>
        <v>1</v>
      </c>
      <c r="K2837" s="47">
        <f t="shared" si="325"/>
        <v>69.91</v>
      </c>
      <c r="L2837" s="47">
        <f t="shared" si="326"/>
        <v>70.92</v>
      </c>
      <c r="M2837" s="47">
        <f t="shared" si="327"/>
        <v>69.13</v>
      </c>
      <c r="N2837" s="47">
        <f t="shared" si="328"/>
        <v>70.569999999999993</v>
      </c>
      <c r="O2837" s="48">
        <f t="shared" ca="1" si="329"/>
        <v>67321600</v>
      </c>
    </row>
    <row r="2838" spans="1:15" x14ac:dyDescent="0.25">
      <c r="A2838">
        <v>2823</v>
      </c>
      <c r="B2838" s="85">
        <v>37699</v>
      </c>
      <c r="C2838" s="47">
        <v>87.28</v>
      </c>
      <c r="D2838" s="47">
        <v>88.16</v>
      </c>
      <c r="E2838" s="47">
        <v>86.68</v>
      </c>
      <c r="F2838" s="47">
        <v>87.96</v>
      </c>
      <c r="G2838" s="48">
        <v>49630800</v>
      </c>
      <c r="H2838" s="47">
        <v>70.42</v>
      </c>
      <c r="I2838" s="51">
        <f t="shared" si="323"/>
        <v>0.80059117780809463</v>
      </c>
      <c r="J2838" s="51">
        <f t="shared" ca="1" si="324"/>
        <v>1</v>
      </c>
      <c r="K2838" s="47">
        <f t="shared" si="325"/>
        <v>69.88</v>
      </c>
      <c r="L2838" s="47">
        <f t="shared" si="326"/>
        <v>70.58</v>
      </c>
      <c r="M2838" s="47">
        <f t="shared" si="327"/>
        <v>69.400000000000006</v>
      </c>
      <c r="N2838" s="47">
        <f t="shared" si="328"/>
        <v>70.42</v>
      </c>
      <c r="O2838" s="48">
        <f t="shared" ca="1" si="329"/>
        <v>49630800</v>
      </c>
    </row>
    <row r="2839" spans="1:15" x14ac:dyDescent="0.25">
      <c r="A2839">
        <v>2824</v>
      </c>
      <c r="B2839" s="85">
        <v>37698</v>
      </c>
      <c r="C2839" s="47">
        <v>87.15</v>
      </c>
      <c r="D2839" s="47">
        <v>87.35</v>
      </c>
      <c r="E2839" s="47">
        <v>86.28</v>
      </c>
      <c r="F2839" s="47">
        <v>87.29</v>
      </c>
      <c r="G2839" s="48">
        <v>50792300</v>
      </c>
      <c r="H2839" s="47">
        <v>69.88</v>
      </c>
      <c r="I2839" s="51">
        <f t="shared" si="323"/>
        <v>0.80054989116737296</v>
      </c>
      <c r="J2839" s="51">
        <f t="shared" ca="1" si="324"/>
        <v>1</v>
      </c>
      <c r="K2839" s="47">
        <f t="shared" si="325"/>
        <v>69.77</v>
      </c>
      <c r="L2839" s="47">
        <f t="shared" si="326"/>
        <v>69.930000000000007</v>
      </c>
      <c r="M2839" s="47">
        <f t="shared" si="327"/>
        <v>69.069999999999993</v>
      </c>
      <c r="N2839" s="47">
        <f t="shared" si="328"/>
        <v>69.88</v>
      </c>
      <c r="O2839" s="48">
        <f t="shared" ca="1" si="329"/>
        <v>50792300</v>
      </c>
    </row>
    <row r="2840" spans="1:15" x14ac:dyDescent="0.25">
      <c r="A2840">
        <v>2825</v>
      </c>
      <c r="B2840" s="85">
        <v>37697</v>
      </c>
      <c r="C2840" s="47">
        <v>83.46</v>
      </c>
      <c r="D2840" s="47">
        <v>86.95</v>
      </c>
      <c r="E2840" s="47">
        <v>83.22</v>
      </c>
      <c r="F2840" s="47">
        <v>86.78</v>
      </c>
      <c r="G2840" s="48">
        <v>88217500</v>
      </c>
      <c r="H2840" s="47">
        <v>69.47</v>
      </c>
      <c r="I2840" s="51">
        <f t="shared" si="323"/>
        <v>0.80053007605439042</v>
      </c>
      <c r="J2840" s="51">
        <f t="shared" ca="1" si="324"/>
        <v>1</v>
      </c>
      <c r="K2840" s="47">
        <f t="shared" si="325"/>
        <v>66.81</v>
      </c>
      <c r="L2840" s="47">
        <f t="shared" si="326"/>
        <v>69.61</v>
      </c>
      <c r="M2840" s="47">
        <f t="shared" si="327"/>
        <v>66.62</v>
      </c>
      <c r="N2840" s="47">
        <f t="shared" si="328"/>
        <v>69.47</v>
      </c>
      <c r="O2840" s="48">
        <f t="shared" ca="1" si="329"/>
        <v>88217500</v>
      </c>
    </row>
    <row r="2841" spans="1:15" x14ac:dyDescent="0.25">
      <c r="A2841">
        <v>2826</v>
      </c>
      <c r="B2841" s="85">
        <v>37694</v>
      </c>
      <c r="C2841" s="47">
        <v>84.2</v>
      </c>
      <c r="D2841" s="47">
        <v>84.77</v>
      </c>
      <c r="E2841" s="47">
        <v>83.35</v>
      </c>
      <c r="F2841" s="47">
        <v>84.13</v>
      </c>
      <c r="G2841" s="48">
        <v>63951800</v>
      </c>
      <c r="H2841" s="47">
        <v>67.349999999999994</v>
      </c>
      <c r="I2841" s="51">
        <f t="shared" si="323"/>
        <v>0.8005467728515393</v>
      </c>
      <c r="J2841" s="51">
        <f t="shared" ca="1" si="324"/>
        <v>1</v>
      </c>
      <c r="K2841" s="47">
        <f t="shared" si="325"/>
        <v>67.41</v>
      </c>
      <c r="L2841" s="47">
        <f t="shared" si="326"/>
        <v>67.86</v>
      </c>
      <c r="M2841" s="47">
        <f t="shared" si="327"/>
        <v>66.73</v>
      </c>
      <c r="N2841" s="47">
        <f t="shared" si="328"/>
        <v>67.349999999999994</v>
      </c>
      <c r="O2841" s="48">
        <f t="shared" ca="1" si="329"/>
        <v>63951800</v>
      </c>
    </row>
    <row r="2842" spans="1:15" x14ac:dyDescent="0.25">
      <c r="A2842">
        <v>2827</v>
      </c>
      <c r="B2842" s="85">
        <v>37693</v>
      </c>
      <c r="C2842" s="47">
        <v>82.18</v>
      </c>
      <c r="D2842" s="47">
        <v>83.91</v>
      </c>
      <c r="E2842" s="47">
        <v>81.53</v>
      </c>
      <c r="F2842" s="47">
        <v>83.86</v>
      </c>
      <c r="G2842" s="48">
        <v>72117800</v>
      </c>
      <c r="H2842" s="47">
        <v>67.14</v>
      </c>
      <c r="I2842" s="51">
        <f t="shared" si="323"/>
        <v>0.8006200810875268</v>
      </c>
      <c r="J2842" s="51">
        <f t="shared" ca="1" si="324"/>
        <v>1</v>
      </c>
      <c r="K2842" s="47">
        <f t="shared" si="325"/>
        <v>65.790000000000006</v>
      </c>
      <c r="L2842" s="47">
        <f t="shared" si="326"/>
        <v>67.180000000000007</v>
      </c>
      <c r="M2842" s="47">
        <f t="shared" si="327"/>
        <v>65.27</v>
      </c>
      <c r="N2842" s="47">
        <f t="shared" si="328"/>
        <v>67.14</v>
      </c>
      <c r="O2842" s="48">
        <f t="shared" ca="1" si="329"/>
        <v>72117800</v>
      </c>
    </row>
    <row r="2843" spans="1:15" x14ac:dyDescent="0.25">
      <c r="A2843">
        <v>2828</v>
      </c>
      <c r="B2843" s="85">
        <v>37692</v>
      </c>
      <c r="C2843" s="47">
        <v>80.38</v>
      </c>
      <c r="D2843" s="47">
        <v>81.099999999999994</v>
      </c>
      <c r="E2843" s="47">
        <v>79.38</v>
      </c>
      <c r="F2843" s="47">
        <v>81.06</v>
      </c>
      <c r="G2843" s="48">
        <v>62459800</v>
      </c>
      <c r="H2843" s="47">
        <v>64.89</v>
      </c>
      <c r="I2843" s="51">
        <f t="shared" si="323"/>
        <v>0.80051813471502586</v>
      </c>
      <c r="J2843" s="51">
        <f t="shared" ca="1" si="324"/>
        <v>1</v>
      </c>
      <c r="K2843" s="47">
        <f t="shared" si="325"/>
        <v>64.349999999999994</v>
      </c>
      <c r="L2843" s="47">
        <f t="shared" si="326"/>
        <v>64.92</v>
      </c>
      <c r="M2843" s="47">
        <f t="shared" si="327"/>
        <v>63.55</v>
      </c>
      <c r="N2843" s="47">
        <f t="shared" si="328"/>
        <v>64.89</v>
      </c>
      <c r="O2843" s="48">
        <f t="shared" ca="1" si="329"/>
        <v>62459800</v>
      </c>
    </row>
    <row r="2844" spans="1:15" x14ac:dyDescent="0.25">
      <c r="A2844">
        <v>2829</v>
      </c>
      <c r="B2844" s="85">
        <v>37691</v>
      </c>
      <c r="C2844" s="47">
        <v>81.48</v>
      </c>
      <c r="D2844" s="47">
        <v>82</v>
      </c>
      <c r="E2844" s="47">
        <v>80.48</v>
      </c>
      <c r="F2844" s="47">
        <v>80.52</v>
      </c>
      <c r="G2844" s="48">
        <v>48102700</v>
      </c>
      <c r="H2844" s="47">
        <v>64.459999999999994</v>
      </c>
      <c r="I2844" s="51">
        <f t="shared" si="323"/>
        <v>0.80054644808743169</v>
      </c>
      <c r="J2844" s="51">
        <f t="shared" ca="1" si="324"/>
        <v>1</v>
      </c>
      <c r="K2844" s="47">
        <f t="shared" si="325"/>
        <v>65.23</v>
      </c>
      <c r="L2844" s="47">
        <f t="shared" si="326"/>
        <v>65.64</v>
      </c>
      <c r="M2844" s="47">
        <f t="shared" si="327"/>
        <v>64.430000000000007</v>
      </c>
      <c r="N2844" s="47">
        <f t="shared" si="328"/>
        <v>64.459999999999994</v>
      </c>
      <c r="O2844" s="48">
        <f t="shared" ca="1" si="329"/>
        <v>48102700</v>
      </c>
    </row>
    <row r="2845" spans="1:15" x14ac:dyDescent="0.25">
      <c r="A2845">
        <v>2830</v>
      </c>
      <c r="B2845" s="85">
        <v>37690</v>
      </c>
      <c r="C2845" s="47">
        <v>82.6</v>
      </c>
      <c r="D2845" s="47">
        <v>82.86</v>
      </c>
      <c r="E2845" s="47">
        <v>81.099999999999994</v>
      </c>
      <c r="F2845" s="47">
        <v>81.319999999999993</v>
      </c>
      <c r="G2845" s="48">
        <v>41014100</v>
      </c>
      <c r="H2845" s="47">
        <v>65.099999999999994</v>
      </c>
      <c r="I2845" s="51">
        <f t="shared" si="323"/>
        <v>0.80054107230693561</v>
      </c>
      <c r="J2845" s="51">
        <f t="shared" ca="1" si="324"/>
        <v>1</v>
      </c>
      <c r="K2845" s="47">
        <f t="shared" si="325"/>
        <v>66.12</v>
      </c>
      <c r="L2845" s="47">
        <f t="shared" si="326"/>
        <v>66.33</v>
      </c>
      <c r="M2845" s="47">
        <f t="shared" si="327"/>
        <v>64.92</v>
      </c>
      <c r="N2845" s="47">
        <f t="shared" si="328"/>
        <v>65.099999999999994</v>
      </c>
      <c r="O2845" s="48">
        <f t="shared" ca="1" si="329"/>
        <v>41014100</v>
      </c>
    </row>
    <row r="2846" spans="1:15" x14ac:dyDescent="0.25">
      <c r="A2846">
        <v>2831</v>
      </c>
      <c r="B2846" s="85">
        <v>37687</v>
      </c>
      <c r="C2846" s="47">
        <v>81.61</v>
      </c>
      <c r="D2846" s="47">
        <v>83.99</v>
      </c>
      <c r="E2846" s="47">
        <v>81.430000000000007</v>
      </c>
      <c r="F2846" s="47">
        <v>83.32</v>
      </c>
      <c r="G2846" s="48">
        <v>63538000</v>
      </c>
      <c r="H2846" s="47">
        <v>66.7</v>
      </c>
      <c r="I2846" s="51">
        <f t="shared" si="323"/>
        <v>0.80052808449351909</v>
      </c>
      <c r="J2846" s="51">
        <f t="shared" ca="1" si="324"/>
        <v>1</v>
      </c>
      <c r="K2846" s="47">
        <f t="shared" si="325"/>
        <v>65.33</v>
      </c>
      <c r="L2846" s="47">
        <f t="shared" si="326"/>
        <v>67.239999999999995</v>
      </c>
      <c r="M2846" s="47">
        <f t="shared" si="327"/>
        <v>65.19</v>
      </c>
      <c r="N2846" s="47">
        <f t="shared" si="328"/>
        <v>66.7</v>
      </c>
      <c r="O2846" s="48">
        <f t="shared" ca="1" si="329"/>
        <v>63538000</v>
      </c>
    </row>
    <row r="2847" spans="1:15" x14ac:dyDescent="0.25">
      <c r="A2847">
        <v>2832</v>
      </c>
      <c r="B2847" s="85">
        <v>37686</v>
      </c>
      <c r="C2847" s="47">
        <v>82.87</v>
      </c>
      <c r="D2847" s="47">
        <v>83.52</v>
      </c>
      <c r="E2847" s="47">
        <v>82.47</v>
      </c>
      <c r="F2847" s="47">
        <v>82.75</v>
      </c>
      <c r="G2847" s="48">
        <v>41217700</v>
      </c>
      <c r="H2847" s="47">
        <v>66.25</v>
      </c>
      <c r="I2847" s="51">
        <f t="shared" si="323"/>
        <v>0.80060422960725075</v>
      </c>
      <c r="J2847" s="51">
        <f t="shared" ca="1" si="324"/>
        <v>1</v>
      </c>
      <c r="K2847" s="47">
        <f t="shared" si="325"/>
        <v>66.349999999999994</v>
      </c>
      <c r="L2847" s="47">
        <f t="shared" si="326"/>
        <v>66.87</v>
      </c>
      <c r="M2847" s="47">
        <f t="shared" si="327"/>
        <v>66.03</v>
      </c>
      <c r="N2847" s="47">
        <f t="shared" si="328"/>
        <v>66.25</v>
      </c>
      <c r="O2847" s="48">
        <f t="shared" ca="1" si="329"/>
        <v>41217700</v>
      </c>
    </row>
    <row r="2848" spans="1:15" x14ac:dyDescent="0.25">
      <c r="A2848">
        <v>2833</v>
      </c>
      <c r="B2848" s="85">
        <v>37685</v>
      </c>
      <c r="C2848" s="47">
        <v>82.61</v>
      </c>
      <c r="D2848" s="47">
        <v>83.54</v>
      </c>
      <c r="E2848" s="47">
        <v>82.36</v>
      </c>
      <c r="F2848" s="47">
        <v>83.45</v>
      </c>
      <c r="G2848" s="48">
        <v>43974700</v>
      </c>
      <c r="H2848" s="47">
        <v>66.81</v>
      </c>
      <c r="I2848" s="51">
        <f t="shared" si="323"/>
        <v>0.80059916117435592</v>
      </c>
      <c r="J2848" s="51">
        <f t="shared" ca="1" si="324"/>
        <v>1</v>
      </c>
      <c r="K2848" s="47">
        <f t="shared" si="325"/>
        <v>66.14</v>
      </c>
      <c r="L2848" s="47">
        <f t="shared" si="326"/>
        <v>66.88</v>
      </c>
      <c r="M2848" s="47">
        <f t="shared" si="327"/>
        <v>65.94</v>
      </c>
      <c r="N2848" s="47">
        <f t="shared" si="328"/>
        <v>66.81</v>
      </c>
      <c r="O2848" s="48">
        <f t="shared" ca="1" si="329"/>
        <v>43974700</v>
      </c>
    </row>
    <row r="2849" spans="1:15" x14ac:dyDescent="0.25">
      <c r="A2849">
        <v>2834</v>
      </c>
      <c r="B2849" s="85">
        <v>37684</v>
      </c>
      <c r="C2849" s="47">
        <v>83.95</v>
      </c>
      <c r="D2849" s="47">
        <v>84.01</v>
      </c>
      <c r="E2849" s="47">
        <v>82.65</v>
      </c>
      <c r="F2849" s="47">
        <v>82.75</v>
      </c>
      <c r="G2849" s="48">
        <v>31440500</v>
      </c>
      <c r="H2849" s="47">
        <v>66.25</v>
      </c>
      <c r="I2849" s="51">
        <f t="shared" si="323"/>
        <v>0.80060422960725075</v>
      </c>
      <c r="J2849" s="51">
        <f t="shared" ca="1" si="324"/>
        <v>1</v>
      </c>
      <c r="K2849" s="47">
        <f t="shared" si="325"/>
        <v>67.209999999999994</v>
      </c>
      <c r="L2849" s="47">
        <f t="shared" si="326"/>
        <v>67.260000000000005</v>
      </c>
      <c r="M2849" s="47">
        <f t="shared" si="327"/>
        <v>66.17</v>
      </c>
      <c r="N2849" s="47">
        <f t="shared" si="328"/>
        <v>66.25</v>
      </c>
      <c r="O2849" s="48">
        <f t="shared" ca="1" si="329"/>
        <v>31440500</v>
      </c>
    </row>
    <row r="2850" spans="1:15" x14ac:dyDescent="0.25">
      <c r="A2850">
        <v>2835</v>
      </c>
      <c r="B2850" s="85">
        <v>37683</v>
      </c>
      <c r="C2850" s="47">
        <v>85.26</v>
      </c>
      <c r="D2850" s="47">
        <v>85.78</v>
      </c>
      <c r="E2850" s="47">
        <v>83.72</v>
      </c>
      <c r="F2850" s="47">
        <v>84.09</v>
      </c>
      <c r="G2850" s="48">
        <v>42923100</v>
      </c>
      <c r="H2850" s="47">
        <v>67.319999999999993</v>
      </c>
      <c r="I2850" s="51">
        <f t="shared" si="323"/>
        <v>0.8005708169818051</v>
      </c>
      <c r="J2850" s="51">
        <f t="shared" ca="1" si="324"/>
        <v>1</v>
      </c>
      <c r="K2850" s="47">
        <f t="shared" si="325"/>
        <v>68.260000000000005</v>
      </c>
      <c r="L2850" s="47">
        <f t="shared" si="326"/>
        <v>68.67</v>
      </c>
      <c r="M2850" s="47">
        <f t="shared" si="327"/>
        <v>67.02</v>
      </c>
      <c r="N2850" s="47">
        <f t="shared" si="328"/>
        <v>67.319999999999993</v>
      </c>
      <c r="O2850" s="48">
        <f t="shared" ca="1" si="329"/>
        <v>42923100</v>
      </c>
    </row>
    <row r="2851" spans="1:15" x14ac:dyDescent="0.25">
      <c r="A2851">
        <v>2836</v>
      </c>
      <c r="B2851" s="85">
        <v>37680</v>
      </c>
      <c r="C2851" s="47">
        <v>84.47</v>
      </c>
      <c r="D2851" s="47">
        <v>85.23</v>
      </c>
      <c r="E2851" s="47">
        <v>84.16</v>
      </c>
      <c r="F2851" s="47">
        <v>84.9</v>
      </c>
      <c r="G2851" s="48">
        <v>43666800</v>
      </c>
      <c r="H2851" s="47">
        <v>67.97</v>
      </c>
      <c r="I2851" s="51">
        <f t="shared" si="323"/>
        <v>0.80058892815076554</v>
      </c>
      <c r="J2851" s="51">
        <f t="shared" ca="1" si="324"/>
        <v>1</v>
      </c>
      <c r="K2851" s="47">
        <f t="shared" si="325"/>
        <v>67.63</v>
      </c>
      <c r="L2851" s="47">
        <f t="shared" si="326"/>
        <v>68.23</v>
      </c>
      <c r="M2851" s="47">
        <f t="shared" si="327"/>
        <v>67.38</v>
      </c>
      <c r="N2851" s="47">
        <f t="shared" si="328"/>
        <v>67.97</v>
      </c>
      <c r="O2851" s="48">
        <f t="shared" ca="1" si="329"/>
        <v>43666800</v>
      </c>
    </row>
    <row r="2852" spans="1:15" x14ac:dyDescent="0.25">
      <c r="A2852">
        <v>2837</v>
      </c>
      <c r="B2852" s="85">
        <v>37679</v>
      </c>
      <c r="C2852" s="47">
        <v>83.7</v>
      </c>
      <c r="D2852" s="47">
        <v>84.75</v>
      </c>
      <c r="E2852" s="47">
        <v>83.16</v>
      </c>
      <c r="F2852" s="47">
        <v>84.34</v>
      </c>
      <c r="G2852" s="48">
        <v>51126000</v>
      </c>
      <c r="H2852" s="47">
        <v>67.52</v>
      </c>
      <c r="I2852" s="51">
        <f t="shared" si="323"/>
        <v>0.80056912497035804</v>
      </c>
      <c r="J2852" s="51">
        <f t="shared" ca="1" si="324"/>
        <v>1</v>
      </c>
      <c r="K2852" s="47">
        <f t="shared" si="325"/>
        <v>67.010000000000005</v>
      </c>
      <c r="L2852" s="47">
        <f t="shared" si="326"/>
        <v>67.849999999999994</v>
      </c>
      <c r="M2852" s="47">
        <f t="shared" si="327"/>
        <v>66.58</v>
      </c>
      <c r="N2852" s="47">
        <f t="shared" si="328"/>
        <v>67.52</v>
      </c>
      <c r="O2852" s="48">
        <f t="shared" ca="1" si="329"/>
        <v>51126000</v>
      </c>
    </row>
    <row r="2853" spans="1:15" x14ac:dyDescent="0.25">
      <c r="A2853">
        <v>2838</v>
      </c>
      <c r="B2853" s="85">
        <v>37678</v>
      </c>
      <c r="C2853" s="47">
        <v>84.02</v>
      </c>
      <c r="D2853" s="47">
        <v>84.53</v>
      </c>
      <c r="E2853" s="47">
        <v>83.08</v>
      </c>
      <c r="F2853" s="47">
        <v>83.24</v>
      </c>
      <c r="G2853" s="48">
        <v>37787200</v>
      </c>
      <c r="H2853" s="47">
        <v>66.64</v>
      </c>
      <c r="I2853" s="51">
        <f t="shared" si="323"/>
        <v>0.80057664584334465</v>
      </c>
      <c r="J2853" s="51">
        <f t="shared" ca="1" si="324"/>
        <v>1</v>
      </c>
      <c r="K2853" s="47">
        <f t="shared" si="325"/>
        <v>67.260000000000005</v>
      </c>
      <c r="L2853" s="47">
        <f t="shared" si="326"/>
        <v>67.67</v>
      </c>
      <c r="M2853" s="47">
        <f t="shared" si="327"/>
        <v>66.510000000000005</v>
      </c>
      <c r="N2853" s="47">
        <f t="shared" si="328"/>
        <v>66.64</v>
      </c>
      <c r="O2853" s="48">
        <f t="shared" ca="1" si="329"/>
        <v>37787200</v>
      </c>
    </row>
    <row r="2854" spans="1:15" x14ac:dyDescent="0.25">
      <c r="A2854">
        <v>2839</v>
      </c>
      <c r="B2854" s="85">
        <v>37677</v>
      </c>
      <c r="C2854" s="47">
        <v>82.95</v>
      </c>
      <c r="D2854" s="47">
        <v>84.49</v>
      </c>
      <c r="E2854" s="47">
        <v>82.22</v>
      </c>
      <c r="F2854" s="47">
        <v>84.47</v>
      </c>
      <c r="G2854" s="48">
        <v>56770600</v>
      </c>
      <c r="H2854" s="47">
        <v>67.62</v>
      </c>
      <c r="I2854" s="51">
        <f t="shared" si="323"/>
        <v>0.80052089499230505</v>
      </c>
      <c r="J2854" s="51">
        <f t="shared" ca="1" si="324"/>
        <v>1</v>
      </c>
      <c r="K2854" s="47">
        <f t="shared" si="325"/>
        <v>66.400000000000006</v>
      </c>
      <c r="L2854" s="47">
        <f t="shared" si="326"/>
        <v>67.64</v>
      </c>
      <c r="M2854" s="47">
        <f t="shared" si="327"/>
        <v>65.819999999999993</v>
      </c>
      <c r="N2854" s="47">
        <f t="shared" si="328"/>
        <v>67.62</v>
      </c>
      <c r="O2854" s="48">
        <f t="shared" ca="1" si="329"/>
        <v>56770600</v>
      </c>
    </row>
    <row r="2855" spans="1:15" x14ac:dyDescent="0.25">
      <c r="A2855">
        <v>2840</v>
      </c>
      <c r="B2855" s="85">
        <v>37676</v>
      </c>
      <c r="C2855" s="47">
        <v>84.93</v>
      </c>
      <c r="D2855" s="47">
        <v>85</v>
      </c>
      <c r="E2855" s="47">
        <v>83.59</v>
      </c>
      <c r="F2855" s="47">
        <v>83.8</v>
      </c>
      <c r="G2855" s="48">
        <v>30628600</v>
      </c>
      <c r="H2855" s="47">
        <v>67.09</v>
      </c>
      <c r="I2855" s="51">
        <f t="shared" si="323"/>
        <v>0.80059665871121721</v>
      </c>
      <c r="J2855" s="51">
        <f t="shared" ca="1" si="324"/>
        <v>1</v>
      </c>
      <c r="K2855" s="47">
        <f t="shared" si="325"/>
        <v>67.989999999999995</v>
      </c>
      <c r="L2855" s="47">
        <f t="shared" si="326"/>
        <v>68.05</v>
      </c>
      <c r="M2855" s="47">
        <f t="shared" si="327"/>
        <v>66.92</v>
      </c>
      <c r="N2855" s="47">
        <f t="shared" si="328"/>
        <v>67.09</v>
      </c>
      <c r="O2855" s="48">
        <f t="shared" ca="1" si="329"/>
        <v>30628600</v>
      </c>
    </row>
    <row r="2856" spans="1:15" x14ac:dyDescent="0.25">
      <c r="A2856">
        <v>2841</v>
      </c>
      <c r="B2856" s="85">
        <v>37673</v>
      </c>
      <c r="C2856" s="47">
        <v>84.38</v>
      </c>
      <c r="D2856" s="47">
        <v>85.74</v>
      </c>
      <c r="E2856" s="47">
        <v>83.46</v>
      </c>
      <c r="F2856" s="47">
        <v>85.18</v>
      </c>
      <c r="G2856" s="48">
        <v>60955800</v>
      </c>
      <c r="H2856" s="47">
        <v>68.19</v>
      </c>
      <c r="I2856" s="51">
        <f t="shared" si="323"/>
        <v>0.80054003287156605</v>
      </c>
      <c r="J2856" s="51">
        <f t="shared" ca="1" si="324"/>
        <v>1</v>
      </c>
      <c r="K2856" s="47">
        <f t="shared" si="325"/>
        <v>67.55</v>
      </c>
      <c r="L2856" s="47">
        <f t="shared" si="326"/>
        <v>68.64</v>
      </c>
      <c r="M2856" s="47">
        <f t="shared" si="327"/>
        <v>66.81</v>
      </c>
      <c r="N2856" s="47">
        <f t="shared" si="328"/>
        <v>68.19</v>
      </c>
      <c r="O2856" s="48">
        <f t="shared" ca="1" si="329"/>
        <v>60955800</v>
      </c>
    </row>
    <row r="2857" spans="1:15" x14ac:dyDescent="0.25">
      <c r="A2857">
        <v>2842</v>
      </c>
      <c r="B2857" s="85">
        <v>37672</v>
      </c>
      <c r="C2857" s="47">
        <v>85.21</v>
      </c>
      <c r="D2857" s="47">
        <v>85.42</v>
      </c>
      <c r="E2857" s="47">
        <v>84.05</v>
      </c>
      <c r="F2857" s="47">
        <v>84.33</v>
      </c>
      <c r="G2857" s="48">
        <v>29280100</v>
      </c>
      <c r="H2857" s="47">
        <v>67.510000000000005</v>
      </c>
      <c r="I2857" s="51">
        <f t="shared" si="323"/>
        <v>0.80054547610577498</v>
      </c>
      <c r="J2857" s="51">
        <f t="shared" ca="1" si="324"/>
        <v>1</v>
      </c>
      <c r="K2857" s="47">
        <f t="shared" si="325"/>
        <v>68.209999999999994</v>
      </c>
      <c r="L2857" s="47">
        <f t="shared" si="326"/>
        <v>68.38</v>
      </c>
      <c r="M2857" s="47">
        <f t="shared" si="327"/>
        <v>67.290000000000006</v>
      </c>
      <c r="N2857" s="47">
        <f t="shared" si="328"/>
        <v>67.510000000000005</v>
      </c>
      <c r="O2857" s="48">
        <f t="shared" ca="1" si="329"/>
        <v>29280100</v>
      </c>
    </row>
    <row r="2858" spans="1:15" x14ac:dyDescent="0.25">
      <c r="A2858">
        <v>2843</v>
      </c>
      <c r="B2858" s="85">
        <v>37671</v>
      </c>
      <c r="C2858" s="47">
        <v>85.32</v>
      </c>
      <c r="D2858" s="47">
        <v>85.47</v>
      </c>
      <c r="E2858" s="47">
        <v>84.28</v>
      </c>
      <c r="F2858" s="47">
        <v>85.18</v>
      </c>
      <c r="G2858" s="48">
        <v>31432000</v>
      </c>
      <c r="H2858" s="47">
        <v>68.19</v>
      </c>
      <c r="I2858" s="51">
        <f t="shared" si="323"/>
        <v>0.80054003287156605</v>
      </c>
      <c r="J2858" s="51">
        <f t="shared" ca="1" si="324"/>
        <v>1</v>
      </c>
      <c r="K2858" s="47">
        <f t="shared" si="325"/>
        <v>68.3</v>
      </c>
      <c r="L2858" s="47">
        <f t="shared" si="326"/>
        <v>68.42</v>
      </c>
      <c r="M2858" s="47">
        <f t="shared" si="327"/>
        <v>67.47</v>
      </c>
      <c r="N2858" s="47">
        <f t="shared" si="328"/>
        <v>68.19</v>
      </c>
      <c r="O2858" s="48">
        <f t="shared" ca="1" si="329"/>
        <v>31432000</v>
      </c>
    </row>
    <row r="2859" spans="1:15" x14ac:dyDescent="0.25">
      <c r="A2859">
        <v>2844</v>
      </c>
      <c r="B2859" s="85">
        <v>37670</v>
      </c>
      <c r="C2859" s="47">
        <v>84.53</v>
      </c>
      <c r="D2859" s="47">
        <v>85.8</v>
      </c>
      <c r="E2859" s="47">
        <v>84.39</v>
      </c>
      <c r="F2859" s="47">
        <v>85.63</v>
      </c>
      <c r="G2859" s="48">
        <v>39492700</v>
      </c>
      <c r="H2859" s="47">
        <v>68.55</v>
      </c>
      <c r="I2859" s="51">
        <f t="shared" si="323"/>
        <v>0.80053719490832653</v>
      </c>
      <c r="J2859" s="51">
        <f t="shared" ca="1" si="324"/>
        <v>1</v>
      </c>
      <c r="K2859" s="47">
        <f t="shared" si="325"/>
        <v>67.67</v>
      </c>
      <c r="L2859" s="47">
        <f t="shared" si="326"/>
        <v>68.69</v>
      </c>
      <c r="M2859" s="47">
        <f t="shared" si="327"/>
        <v>67.56</v>
      </c>
      <c r="N2859" s="47">
        <f t="shared" si="328"/>
        <v>68.55</v>
      </c>
      <c r="O2859" s="48">
        <f t="shared" ca="1" si="329"/>
        <v>39492700</v>
      </c>
    </row>
    <row r="2860" spans="1:15" x14ac:dyDescent="0.25">
      <c r="A2860">
        <v>2845</v>
      </c>
      <c r="B2860" s="85">
        <v>37666</v>
      </c>
      <c r="C2860" s="47">
        <v>82.37</v>
      </c>
      <c r="D2860" s="47">
        <v>84.2</v>
      </c>
      <c r="E2860" s="47">
        <v>81.819999999999993</v>
      </c>
      <c r="F2860" s="47">
        <v>84.15</v>
      </c>
      <c r="G2860" s="48">
        <v>59580900</v>
      </c>
      <c r="H2860" s="47">
        <v>67.37</v>
      </c>
      <c r="I2860" s="51">
        <f t="shared" si="323"/>
        <v>0.80059417706476532</v>
      </c>
      <c r="J2860" s="51">
        <f t="shared" ca="1" si="324"/>
        <v>1</v>
      </c>
      <c r="K2860" s="47">
        <f t="shared" si="325"/>
        <v>65.94</v>
      </c>
      <c r="L2860" s="47">
        <f t="shared" si="326"/>
        <v>67.41</v>
      </c>
      <c r="M2860" s="47">
        <f t="shared" si="327"/>
        <v>65.5</v>
      </c>
      <c r="N2860" s="47">
        <f t="shared" si="328"/>
        <v>67.37</v>
      </c>
      <c r="O2860" s="48">
        <f t="shared" ca="1" si="329"/>
        <v>59580900</v>
      </c>
    </row>
    <row r="2861" spans="1:15" x14ac:dyDescent="0.25">
      <c r="A2861">
        <v>2846</v>
      </c>
      <c r="B2861" s="85">
        <v>37665</v>
      </c>
      <c r="C2861" s="47">
        <v>82.15</v>
      </c>
      <c r="D2861" s="47">
        <v>82.66</v>
      </c>
      <c r="E2861" s="47">
        <v>81</v>
      </c>
      <c r="F2861" s="47">
        <v>82.35</v>
      </c>
      <c r="G2861" s="48">
        <v>57934100</v>
      </c>
      <c r="H2861" s="47">
        <v>65.930000000000007</v>
      </c>
      <c r="I2861" s="51">
        <f t="shared" si="323"/>
        <v>0.80060716454159087</v>
      </c>
      <c r="J2861" s="51">
        <f t="shared" ca="1" si="324"/>
        <v>1</v>
      </c>
      <c r="K2861" s="47">
        <f t="shared" si="325"/>
        <v>65.77</v>
      </c>
      <c r="L2861" s="47">
        <f t="shared" si="326"/>
        <v>66.180000000000007</v>
      </c>
      <c r="M2861" s="47">
        <f t="shared" si="327"/>
        <v>64.849999999999994</v>
      </c>
      <c r="N2861" s="47">
        <f t="shared" si="328"/>
        <v>65.930000000000007</v>
      </c>
      <c r="O2861" s="48">
        <f t="shared" ca="1" si="329"/>
        <v>57934100</v>
      </c>
    </row>
    <row r="2862" spans="1:15" x14ac:dyDescent="0.25">
      <c r="A2862">
        <v>2847</v>
      </c>
      <c r="B2862" s="85">
        <v>37664</v>
      </c>
      <c r="C2862" s="47">
        <v>83.16</v>
      </c>
      <c r="D2862" s="47">
        <v>83.62</v>
      </c>
      <c r="E2862" s="47">
        <v>82.09</v>
      </c>
      <c r="F2862" s="47">
        <v>82.1</v>
      </c>
      <c r="G2862" s="48">
        <v>35873600</v>
      </c>
      <c r="H2862" s="47">
        <v>65.73</v>
      </c>
      <c r="I2862" s="51">
        <f t="shared" si="323"/>
        <v>0.80060901339829482</v>
      </c>
      <c r="J2862" s="51">
        <f t="shared" ca="1" si="324"/>
        <v>1</v>
      </c>
      <c r="K2862" s="47">
        <f t="shared" si="325"/>
        <v>66.58</v>
      </c>
      <c r="L2862" s="47">
        <f t="shared" si="326"/>
        <v>66.95</v>
      </c>
      <c r="M2862" s="47">
        <f t="shared" si="327"/>
        <v>65.72</v>
      </c>
      <c r="N2862" s="47">
        <f t="shared" si="328"/>
        <v>65.73</v>
      </c>
      <c r="O2862" s="48">
        <f t="shared" ca="1" si="329"/>
        <v>35873600</v>
      </c>
    </row>
    <row r="2863" spans="1:15" x14ac:dyDescent="0.25">
      <c r="A2863">
        <v>2848</v>
      </c>
      <c r="B2863" s="85">
        <v>37663</v>
      </c>
      <c r="C2863" s="47">
        <v>84.37</v>
      </c>
      <c r="D2863" s="47">
        <v>84.88</v>
      </c>
      <c r="E2863" s="47">
        <v>82.83</v>
      </c>
      <c r="F2863" s="47">
        <v>83.43</v>
      </c>
      <c r="G2863" s="48">
        <v>46861000</v>
      </c>
      <c r="H2863" s="47">
        <v>66.790000000000006</v>
      </c>
      <c r="I2863" s="51">
        <f t="shared" si="323"/>
        <v>0.80055136042191055</v>
      </c>
      <c r="J2863" s="51">
        <f t="shared" ca="1" si="324"/>
        <v>1</v>
      </c>
      <c r="K2863" s="47">
        <f t="shared" si="325"/>
        <v>67.540000000000006</v>
      </c>
      <c r="L2863" s="47">
        <f t="shared" si="326"/>
        <v>67.95</v>
      </c>
      <c r="M2863" s="47">
        <f t="shared" si="327"/>
        <v>66.31</v>
      </c>
      <c r="N2863" s="47">
        <f t="shared" si="328"/>
        <v>66.790000000000006</v>
      </c>
      <c r="O2863" s="48">
        <f t="shared" ca="1" si="329"/>
        <v>46861000</v>
      </c>
    </row>
    <row r="2864" spans="1:15" x14ac:dyDescent="0.25">
      <c r="A2864">
        <v>2849</v>
      </c>
      <c r="B2864" s="85">
        <v>37662</v>
      </c>
      <c r="C2864" s="47">
        <v>83.46</v>
      </c>
      <c r="D2864" s="47">
        <v>84.13</v>
      </c>
      <c r="E2864" s="47">
        <v>82.65</v>
      </c>
      <c r="F2864" s="47">
        <v>84.01</v>
      </c>
      <c r="G2864" s="48">
        <v>45455900</v>
      </c>
      <c r="H2864" s="47">
        <v>67.260000000000005</v>
      </c>
      <c r="I2864" s="51">
        <f t="shared" si="323"/>
        <v>0.8006189739316748</v>
      </c>
      <c r="J2864" s="51">
        <f t="shared" ca="1" si="324"/>
        <v>1</v>
      </c>
      <c r="K2864" s="47">
        <f t="shared" si="325"/>
        <v>66.819999999999993</v>
      </c>
      <c r="L2864" s="47">
        <f t="shared" si="326"/>
        <v>67.36</v>
      </c>
      <c r="M2864" s="47">
        <f t="shared" si="327"/>
        <v>66.17</v>
      </c>
      <c r="N2864" s="47">
        <f t="shared" si="328"/>
        <v>67.260000000000005</v>
      </c>
      <c r="O2864" s="48">
        <f t="shared" ca="1" si="329"/>
        <v>45455900</v>
      </c>
    </row>
    <row r="2865" spans="1:15" x14ac:dyDescent="0.25">
      <c r="A2865">
        <v>2850</v>
      </c>
      <c r="B2865" s="85">
        <v>37659</v>
      </c>
      <c r="C2865" s="47">
        <v>84.91</v>
      </c>
      <c r="D2865" s="47">
        <v>84.99</v>
      </c>
      <c r="E2865" s="47">
        <v>82.97</v>
      </c>
      <c r="F2865" s="47">
        <v>83.42</v>
      </c>
      <c r="G2865" s="48">
        <v>43165000</v>
      </c>
      <c r="H2865" s="47">
        <v>66.78</v>
      </c>
      <c r="I2865" s="51">
        <f t="shared" si="323"/>
        <v>0.80052745145049153</v>
      </c>
      <c r="J2865" s="51">
        <f t="shared" ca="1" si="324"/>
        <v>1</v>
      </c>
      <c r="K2865" s="47">
        <f t="shared" si="325"/>
        <v>67.97</v>
      </c>
      <c r="L2865" s="47">
        <f t="shared" si="326"/>
        <v>68.040000000000006</v>
      </c>
      <c r="M2865" s="47">
        <f t="shared" si="327"/>
        <v>66.42</v>
      </c>
      <c r="N2865" s="47">
        <f t="shared" si="328"/>
        <v>66.78</v>
      </c>
      <c r="O2865" s="48">
        <f t="shared" ca="1" si="329"/>
        <v>43165000</v>
      </c>
    </row>
    <row r="2866" spans="1:15" x14ac:dyDescent="0.25">
      <c r="A2866">
        <v>2851</v>
      </c>
      <c r="B2866" s="85">
        <v>37658</v>
      </c>
      <c r="C2866" s="47">
        <v>84.37</v>
      </c>
      <c r="D2866" s="47">
        <v>84.89</v>
      </c>
      <c r="E2866" s="47">
        <v>83.65</v>
      </c>
      <c r="F2866" s="47">
        <v>84.45</v>
      </c>
      <c r="G2866" s="48">
        <v>53638000</v>
      </c>
      <c r="H2866" s="47">
        <v>67.61</v>
      </c>
      <c r="I2866" s="51">
        <f t="shared" si="323"/>
        <v>0.80059206631142688</v>
      </c>
      <c r="J2866" s="51">
        <f t="shared" ca="1" si="324"/>
        <v>1</v>
      </c>
      <c r="K2866" s="47">
        <f t="shared" si="325"/>
        <v>67.55</v>
      </c>
      <c r="L2866" s="47">
        <f t="shared" si="326"/>
        <v>67.959999999999994</v>
      </c>
      <c r="M2866" s="47">
        <f t="shared" si="327"/>
        <v>66.97</v>
      </c>
      <c r="N2866" s="47">
        <f t="shared" si="328"/>
        <v>67.61</v>
      </c>
      <c r="O2866" s="48">
        <f t="shared" ca="1" si="329"/>
        <v>53638000</v>
      </c>
    </row>
    <row r="2867" spans="1:15" x14ac:dyDescent="0.25">
      <c r="A2867">
        <v>2852</v>
      </c>
      <c r="B2867" s="85">
        <v>37657</v>
      </c>
      <c r="C2867" s="47">
        <v>85.75</v>
      </c>
      <c r="D2867" s="47">
        <v>86.54</v>
      </c>
      <c r="E2867" s="47">
        <v>84.48</v>
      </c>
      <c r="F2867" s="47">
        <v>84.85</v>
      </c>
      <c r="G2867" s="48">
        <v>55270600</v>
      </c>
      <c r="H2867" s="47">
        <v>67.930000000000007</v>
      </c>
      <c r="I2867" s="51">
        <f t="shared" si="323"/>
        <v>0.80058927519151457</v>
      </c>
      <c r="J2867" s="51">
        <f t="shared" ca="1" si="324"/>
        <v>1</v>
      </c>
      <c r="K2867" s="47">
        <f t="shared" si="325"/>
        <v>68.650000000000006</v>
      </c>
      <c r="L2867" s="47">
        <f t="shared" si="326"/>
        <v>69.28</v>
      </c>
      <c r="M2867" s="47">
        <f t="shared" si="327"/>
        <v>67.63</v>
      </c>
      <c r="N2867" s="47">
        <f t="shared" si="328"/>
        <v>67.930000000000007</v>
      </c>
      <c r="O2867" s="48">
        <f t="shared" ca="1" si="329"/>
        <v>55270600</v>
      </c>
    </row>
    <row r="2868" spans="1:15" x14ac:dyDescent="0.25">
      <c r="A2868">
        <v>2853</v>
      </c>
      <c r="B2868" s="85">
        <v>37656</v>
      </c>
      <c r="C2868" s="47">
        <v>85.31</v>
      </c>
      <c r="D2868" s="47">
        <v>85.75</v>
      </c>
      <c r="E2868" s="47">
        <v>84.3</v>
      </c>
      <c r="F2868" s="47">
        <v>85.38</v>
      </c>
      <c r="G2868" s="48">
        <v>43633400</v>
      </c>
      <c r="H2868" s="47">
        <v>68.349999999999994</v>
      </c>
      <c r="I2868" s="51">
        <f t="shared" si="323"/>
        <v>0.80053876786132583</v>
      </c>
      <c r="J2868" s="51">
        <f t="shared" ca="1" si="324"/>
        <v>1</v>
      </c>
      <c r="K2868" s="47">
        <f t="shared" si="325"/>
        <v>68.290000000000006</v>
      </c>
      <c r="L2868" s="47">
        <f t="shared" si="326"/>
        <v>68.650000000000006</v>
      </c>
      <c r="M2868" s="47">
        <f t="shared" si="327"/>
        <v>67.489999999999995</v>
      </c>
      <c r="N2868" s="47">
        <f t="shared" si="328"/>
        <v>68.349999999999994</v>
      </c>
      <c r="O2868" s="48">
        <f t="shared" ca="1" si="329"/>
        <v>43633400</v>
      </c>
    </row>
    <row r="2869" spans="1:15" x14ac:dyDescent="0.25">
      <c r="A2869">
        <v>2854</v>
      </c>
      <c r="B2869" s="85">
        <v>37655</v>
      </c>
      <c r="C2869" s="47">
        <v>86.14</v>
      </c>
      <c r="D2869" s="47">
        <v>86.81</v>
      </c>
      <c r="E2869" s="47">
        <v>85.92</v>
      </c>
      <c r="F2869" s="47">
        <v>86.23</v>
      </c>
      <c r="G2869" s="48">
        <v>39696000</v>
      </c>
      <c r="H2869" s="47">
        <v>69.03</v>
      </c>
      <c r="I2869" s="51">
        <f t="shared" si="323"/>
        <v>0.80053345703351497</v>
      </c>
      <c r="J2869" s="51">
        <f t="shared" ca="1" si="324"/>
        <v>1</v>
      </c>
      <c r="K2869" s="47">
        <f t="shared" si="325"/>
        <v>68.959999999999994</v>
      </c>
      <c r="L2869" s="47">
        <f t="shared" si="326"/>
        <v>69.489999999999995</v>
      </c>
      <c r="M2869" s="47">
        <f t="shared" si="327"/>
        <v>68.78</v>
      </c>
      <c r="N2869" s="47">
        <f t="shared" si="328"/>
        <v>69.03</v>
      </c>
      <c r="O2869" s="48">
        <f t="shared" ca="1" si="329"/>
        <v>39696000</v>
      </c>
    </row>
    <row r="2870" spans="1:15" x14ac:dyDescent="0.25">
      <c r="A2870">
        <v>2855</v>
      </c>
      <c r="B2870" s="85">
        <v>37652</v>
      </c>
      <c r="C2870" s="47">
        <v>84.15</v>
      </c>
      <c r="D2870" s="47">
        <v>86.21</v>
      </c>
      <c r="E2870" s="47">
        <v>84.15</v>
      </c>
      <c r="F2870" s="47">
        <v>86.06</v>
      </c>
      <c r="G2870" s="48">
        <v>55317000</v>
      </c>
      <c r="H2870" s="47">
        <v>68.900000000000006</v>
      </c>
      <c r="I2870" s="51">
        <f t="shared" si="323"/>
        <v>0.80060422960725075</v>
      </c>
      <c r="J2870" s="51">
        <f t="shared" ca="1" si="324"/>
        <v>1</v>
      </c>
      <c r="K2870" s="47">
        <f t="shared" si="325"/>
        <v>67.37</v>
      </c>
      <c r="L2870" s="47">
        <f t="shared" si="326"/>
        <v>69.02</v>
      </c>
      <c r="M2870" s="47">
        <f t="shared" si="327"/>
        <v>67.37</v>
      </c>
      <c r="N2870" s="47">
        <f t="shared" si="328"/>
        <v>68.900000000000006</v>
      </c>
      <c r="O2870" s="48">
        <f t="shared" ca="1" si="329"/>
        <v>55317000</v>
      </c>
    </row>
    <row r="2871" spans="1:15" x14ac:dyDescent="0.25">
      <c r="A2871">
        <v>2856</v>
      </c>
      <c r="B2871" s="85">
        <v>37651</v>
      </c>
      <c r="C2871" s="47">
        <v>86.79</v>
      </c>
      <c r="D2871" s="47">
        <v>86.88</v>
      </c>
      <c r="E2871" s="47">
        <v>84.4</v>
      </c>
      <c r="F2871" s="47">
        <v>84.43</v>
      </c>
      <c r="G2871" s="48">
        <v>49845900</v>
      </c>
      <c r="H2871" s="47">
        <v>67.59</v>
      </c>
      <c r="I2871" s="51">
        <f t="shared" si="323"/>
        <v>0.80054483003671684</v>
      </c>
      <c r="J2871" s="51">
        <f t="shared" ca="1" si="324"/>
        <v>1</v>
      </c>
      <c r="K2871" s="47">
        <f t="shared" si="325"/>
        <v>69.48</v>
      </c>
      <c r="L2871" s="47">
        <f t="shared" si="326"/>
        <v>69.55</v>
      </c>
      <c r="M2871" s="47">
        <f t="shared" si="327"/>
        <v>67.569999999999993</v>
      </c>
      <c r="N2871" s="47">
        <f t="shared" si="328"/>
        <v>67.59</v>
      </c>
      <c r="O2871" s="48">
        <f t="shared" ca="1" si="329"/>
        <v>49845900</v>
      </c>
    </row>
    <row r="2872" spans="1:15" x14ac:dyDescent="0.25">
      <c r="A2872">
        <v>2857</v>
      </c>
      <c r="B2872" s="85">
        <v>37650</v>
      </c>
      <c r="C2872" s="47">
        <v>85.42</v>
      </c>
      <c r="D2872" s="47">
        <v>87.18</v>
      </c>
      <c r="E2872" s="47">
        <v>84.77</v>
      </c>
      <c r="F2872" s="47">
        <v>86.48</v>
      </c>
      <c r="G2872" s="48">
        <v>53712200</v>
      </c>
      <c r="H2872" s="47">
        <v>69.23</v>
      </c>
      <c r="I2872" s="51">
        <f t="shared" si="323"/>
        <v>0.80053191489361708</v>
      </c>
      <c r="J2872" s="51">
        <f t="shared" ca="1" si="324"/>
        <v>1</v>
      </c>
      <c r="K2872" s="47">
        <f t="shared" si="325"/>
        <v>68.38</v>
      </c>
      <c r="L2872" s="47">
        <f t="shared" si="326"/>
        <v>69.790000000000006</v>
      </c>
      <c r="M2872" s="47">
        <f t="shared" si="327"/>
        <v>67.86</v>
      </c>
      <c r="N2872" s="47">
        <f t="shared" si="328"/>
        <v>69.23</v>
      </c>
      <c r="O2872" s="48">
        <f t="shared" ca="1" si="329"/>
        <v>53712200</v>
      </c>
    </row>
    <row r="2873" spans="1:15" x14ac:dyDescent="0.25">
      <c r="A2873">
        <v>2858</v>
      </c>
      <c r="B2873" s="85">
        <v>37649</v>
      </c>
      <c r="C2873" s="47">
        <v>85.63</v>
      </c>
      <c r="D2873" s="47">
        <v>86.4</v>
      </c>
      <c r="E2873" s="47">
        <v>85.13</v>
      </c>
      <c r="F2873" s="47">
        <v>85.83</v>
      </c>
      <c r="G2873" s="48">
        <v>46929100</v>
      </c>
      <c r="H2873" s="47">
        <v>68.709999999999994</v>
      </c>
      <c r="I2873" s="51">
        <f t="shared" si="323"/>
        <v>0.80053594314342302</v>
      </c>
      <c r="J2873" s="51">
        <f t="shared" ca="1" si="324"/>
        <v>1</v>
      </c>
      <c r="K2873" s="47">
        <f t="shared" si="325"/>
        <v>68.55</v>
      </c>
      <c r="L2873" s="47">
        <f t="shared" si="326"/>
        <v>69.17</v>
      </c>
      <c r="M2873" s="47">
        <f t="shared" si="327"/>
        <v>68.150000000000006</v>
      </c>
      <c r="N2873" s="47">
        <f t="shared" si="328"/>
        <v>68.709999999999994</v>
      </c>
      <c r="O2873" s="48">
        <f t="shared" ca="1" si="329"/>
        <v>46929100</v>
      </c>
    </row>
    <row r="2874" spans="1:15" x14ac:dyDescent="0.25">
      <c r="A2874">
        <v>2859</v>
      </c>
      <c r="B2874" s="85">
        <v>37648</v>
      </c>
      <c r="C2874" s="47">
        <v>85.73</v>
      </c>
      <c r="D2874" s="47">
        <v>86.8</v>
      </c>
      <c r="E2874" s="47">
        <v>84.5</v>
      </c>
      <c r="F2874" s="47">
        <v>85.2</v>
      </c>
      <c r="G2874" s="48">
        <v>57884400</v>
      </c>
      <c r="H2874" s="47">
        <v>68.209999999999994</v>
      </c>
      <c r="I2874" s="51">
        <f t="shared" si="323"/>
        <v>0.80058685446009381</v>
      </c>
      <c r="J2874" s="51">
        <f t="shared" ca="1" si="324"/>
        <v>1</v>
      </c>
      <c r="K2874" s="47">
        <f t="shared" si="325"/>
        <v>68.63</v>
      </c>
      <c r="L2874" s="47">
        <f t="shared" si="326"/>
        <v>69.489999999999995</v>
      </c>
      <c r="M2874" s="47">
        <f t="shared" si="327"/>
        <v>67.650000000000006</v>
      </c>
      <c r="N2874" s="47">
        <f t="shared" si="328"/>
        <v>68.209999999999994</v>
      </c>
      <c r="O2874" s="48">
        <f t="shared" ca="1" si="329"/>
        <v>57884400</v>
      </c>
    </row>
    <row r="2875" spans="1:15" x14ac:dyDescent="0.25">
      <c r="A2875">
        <v>2860</v>
      </c>
      <c r="B2875" s="85">
        <v>37645</v>
      </c>
      <c r="C2875" s="47">
        <v>88.59</v>
      </c>
      <c r="D2875" s="47">
        <v>88.68</v>
      </c>
      <c r="E2875" s="47">
        <v>86.17</v>
      </c>
      <c r="F2875" s="47">
        <v>86.38</v>
      </c>
      <c r="G2875" s="48">
        <v>68633900</v>
      </c>
      <c r="H2875" s="47">
        <v>69.150000000000006</v>
      </c>
      <c r="I2875" s="51">
        <f t="shared" si="323"/>
        <v>0.80053253067839791</v>
      </c>
      <c r="J2875" s="51">
        <f t="shared" ca="1" si="324"/>
        <v>1</v>
      </c>
      <c r="K2875" s="47">
        <f t="shared" si="325"/>
        <v>70.92</v>
      </c>
      <c r="L2875" s="47">
        <f t="shared" si="326"/>
        <v>70.989999999999995</v>
      </c>
      <c r="M2875" s="47">
        <f t="shared" si="327"/>
        <v>68.98</v>
      </c>
      <c r="N2875" s="47">
        <f t="shared" si="328"/>
        <v>69.150000000000006</v>
      </c>
      <c r="O2875" s="48">
        <f t="shared" ca="1" si="329"/>
        <v>68633900</v>
      </c>
    </row>
    <row r="2876" spans="1:15" x14ac:dyDescent="0.25">
      <c r="A2876">
        <v>2861</v>
      </c>
      <c r="B2876" s="85">
        <v>37644</v>
      </c>
      <c r="C2876" s="47">
        <v>88.75</v>
      </c>
      <c r="D2876" s="47">
        <v>89.38</v>
      </c>
      <c r="E2876" s="47">
        <v>87.95</v>
      </c>
      <c r="F2876" s="47">
        <v>88.71</v>
      </c>
      <c r="G2876" s="48">
        <v>55919800</v>
      </c>
      <c r="H2876" s="47">
        <v>71.02</v>
      </c>
      <c r="I2876" s="51">
        <f t="shared" si="323"/>
        <v>0.80058617968661938</v>
      </c>
      <c r="J2876" s="51">
        <f t="shared" ca="1" si="324"/>
        <v>1</v>
      </c>
      <c r="K2876" s="47">
        <f t="shared" si="325"/>
        <v>71.05</v>
      </c>
      <c r="L2876" s="47">
        <f t="shared" si="326"/>
        <v>71.56</v>
      </c>
      <c r="M2876" s="47">
        <f t="shared" si="327"/>
        <v>70.41</v>
      </c>
      <c r="N2876" s="47">
        <f t="shared" si="328"/>
        <v>71.02</v>
      </c>
      <c r="O2876" s="48">
        <f t="shared" ca="1" si="329"/>
        <v>55919800</v>
      </c>
    </row>
    <row r="2877" spans="1:15" x14ac:dyDescent="0.25">
      <c r="A2877">
        <v>2862</v>
      </c>
      <c r="B2877" s="85">
        <v>37643</v>
      </c>
      <c r="C2877" s="47">
        <v>88.77</v>
      </c>
      <c r="D2877" s="47">
        <v>89.8</v>
      </c>
      <c r="E2877" s="47">
        <v>88</v>
      </c>
      <c r="F2877" s="47">
        <v>88.17</v>
      </c>
      <c r="G2877" s="48">
        <v>42286500</v>
      </c>
      <c r="H2877" s="47">
        <v>70.59</v>
      </c>
      <c r="I2877" s="51">
        <f t="shared" si="323"/>
        <v>0.80061245321537944</v>
      </c>
      <c r="J2877" s="51">
        <f t="shared" ca="1" si="324"/>
        <v>1</v>
      </c>
      <c r="K2877" s="47">
        <f t="shared" si="325"/>
        <v>71.069999999999993</v>
      </c>
      <c r="L2877" s="47">
        <f t="shared" si="326"/>
        <v>71.89</v>
      </c>
      <c r="M2877" s="47">
        <f t="shared" si="327"/>
        <v>70.45</v>
      </c>
      <c r="N2877" s="47">
        <f t="shared" si="328"/>
        <v>70.59</v>
      </c>
      <c r="O2877" s="48">
        <f t="shared" ca="1" si="329"/>
        <v>42286500</v>
      </c>
    </row>
    <row r="2878" spans="1:15" x14ac:dyDescent="0.25">
      <c r="A2878">
        <v>2863</v>
      </c>
      <c r="B2878" s="85">
        <v>37642</v>
      </c>
      <c r="C2878" s="47">
        <v>90.87</v>
      </c>
      <c r="D2878" s="47">
        <v>90.92</v>
      </c>
      <c r="E2878" s="47">
        <v>88.95</v>
      </c>
      <c r="F2878" s="47">
        <v>89.25</v>
      </c>
      <c r="G2878" s="48">
        <v>36826200</v>
      </c>
      <c r="H2878" s="47">
        <v>71.45</v>
      </c>
      <c r="I2878" s="51">
        <f t="shared" si="323"/>
        <v>0.8005602240896359</v>
      </c>
      <c r="J2878" s="51">
        <f t="shared" ca="1" si="324"/>
        <v>1</v>
      </c>
      <c r="K2878" s="47">
        <f t="shared" si="325"/>
        <v>72.75</v>
      </c>
      <c r="L2878" s="47">
        <f t="shared" si="326"/>
        <v>72.790000000000006</v>
      </c>
      <c r="M2878" s="47">
        <f t="shared" si="327"/>
        <v>71.209999999999994</v>
      </c>
      <c r="N2878" s="47">
        <f t="shared" si="328"/>
        <v>71.45</v>
      </c>
      <c r="O2878" s="48">
        <f t="shared" ca="1" si="329"/>
        <v>36826200</v>
      </c>
    </row>
    <row r="2879" spans="1:15" x14ac:dyDescent="0.25">
      <c r="A2879">
        <v>2864</v>
      </c>
      <c r="B2879" s="85">
        <v>37638</v>
      </c>
      <c r="C2879" s="47">
        <v>90.99</v>
      </c>
      <c r="D2879" s="47">
        <v>92.3</v>
      </c>
      <c r="E2879" s="47">
        <v>90.15</v>
      </c>
      <c r="F2879" s="47">
        <v>90.66</v>
      </c>
      <c r="G2879" s="48">
        <v>35618300</v>
      </c>
      <c r="H2879" s="47">
        <v>72.58</v>
      </c>
      <c r="I2879" s="51">
        <f t="shared" si="323"/>
        <v>0.80057357158614606</v>
      </c>
      <c r="J2879" s="51">
        <f t="shared" ca="1" si="324"/>
        <v>1</v>
      </c>
      <c r="K2879" s="47">
        <f t="shared" si="325"/>
        <v>72.84</v>
      </c>
      <c r="L2879" s="47">
        <f t="shared" si="326"/>
        <v>73.89</v>
      </c>
      <c r="M2879" s="47">
        <f t="shared" si="327"/>
        <v>72.17</v>
      </c>
      <c r="N2879" s="47">
        <f t="shared" si="328"/>
        <v>72.58</v>
      </c>
      <c r="O2879" s="48">
        <f t="shared" ca="1" si="329"/>
        <v>35618300</v>
      </c>
    </row>
    <row r="2880" spans="1:15" x14ac:dyDescent="0.25">
      <c r="A2880">
        <v>2865</v>
      </c>
      <c r="B2880" s="85">
        <v>37637</v>
      </c>
      <c r="C2880" s="47">
        <v>92.5</v>
      </c>
      <c r="D2880" s="47">
        <v>92.93</v>
      </c>
      <c r="E2880" s="47">
        <v>91.45</v>
      </c>
      <c r="F2880" s="47">
        <v>92.02</v>
      </c>
      <c r="G2880" s="48">
        <v>44812100</v>
      </c>
      <c r="H2880" s="47">
        <v>73.67</v>
      </c>
      <c r="I2880" s="51">
        <f t="shared" si="323"/>
        <v>0.80058682895022826</v>
      </c>
      <c r="J2880" s="51">
        <f t="shared" ca="1" si="324"/>
        <v>1</v>
      </c>
      <c r="K2880" s="47">
        <f t="shared" si="325"/>
        <v>74.05</v>
      </c>
      <c r="L2880" s="47">
        <f t="shared" si="326"/>
        <v>74.400000000000006</v>
      </c>
      <c r="M2880" s="47">
        <f t="shared" si="327"/>
        <v>73.209999999999994</v>
      </c>
      <c r="N2880" s="47">
        <f t="shared" si="328"/>
        <v>73.67</v>
      </c>
      <c r="O2880" s="48">
        <f t="shared" ca="1" si="329"/>
        <v>44812100</v>
      </c>
    </row>
    <row r="2881" spans="1:15" x14ac:dyDescent="0.25">
      <c r="A2881">
        <v>2866</v>
      </c>
      <c r="B2881" s="85">
        <v>37636</v>
      </c>
      <c r="C2881" s="47">
        <v>93.54</v>
      </c>
      <c r="D2881" s="47">
        <v>93.57</v>
      </c>
      <c r="E2881" s="47">
        <v>91.91</v>
      </c>
      <c r="F2881" s="47">
        <v>92.4</v>
      </c>
      <c r="G2881" s="48">
        <v>33511800</v>
      </c>
      <c r="H2881" s="47">
        <v>73.97</v>
      </c>
      <c r="I2881" s="51">
        <f t="shared" si="323"/>
        <v>0.80054112554112544</v>
      </c>
      <c r="J2881" s="51">
        <f t="shared" ca="1" si="324"/>
        <v>1</v>
      </c>
      <c r="K2881" s="47">
        <f t="shared" si="325"/>
        <v>74.88</v>
      </c>
      <c r="L2881" s="47">
        <f t="shared" si="326"/>
        <v>74.91</v>
      </c>
      <c r="M2881" s="47">
        <f t="shared" si="327"/>
        <v>73.58</v>
      </c>
      <c r="N2881" s="47">
        <f t="shared" si="328"/>
        <v>73.97</v>
      </c>
      <c r="O2881" s="48">
        <f t="shared" ca="1" si="329"/>
        <v>33511800</v>
      </c>
    </row>
    <row r="2882" spans="1:15" x14ac:dyDescent="0.25">
      <c r="A2882">
        <v>2867</v>
      </c>
      <c r="B2882" s="85">
        <v>37635</v>
      </c>
      <c r="C2882" s="47">
        <v>92.69</v>
      </c>
      <c r="D2882" s="47">
        <v>93.83</v>
      </c>
      <c r="E2882" s="47">
        <v>92.41</v>
      </c>
      <c r="F2882" s="47">
        <v>93.33</v>
      </c>
      <c r="G2882" s="48">
        <v>30733000</v>
      </c>
      <c r="H2882" s="47">
        <v>74.72</v>
      </c>
      <c r="I2882" s="51">
        <f t="shared" si="323"/>
        <v>0.80060002142933673</v>
      </c>
      <c r="J2882" s="51">
        <f t="shared" ca="1" si="324"/>
        <v>1</v>
      </c>
      <c r="K2882" s="47">
        <f t="shared" si="325"/>
        <v>74.209999999999994</v>
      </c>
      <c r="L2882" s="47">
        <f t="shared" si="326"/>
        <v>75.12</v>
      </c>
      <c r="M2882" s="47">
        <f t="shared" si="327"/>
        <v>73.98</v>
      </c>
      <c r="N2882" s="47">
        <f t="shared" si="328"/>
        <v>74.72</v>
      </c>
      <c r="O2882" s="48">
        <f t="shared" ca="1" si="329"/>
        <v>30733000</v>
      </c>
    </row>
    <row r="2883" spans="1:15" x14ac:dyDescent="0.25">
      <c r="A2883">
        <v>2868</v>
      </c>
      <c r="B2883" s="85">
        <v>37634</v>
      </c>
      <c r="C2883" s="47">
        <v>93.54</v>
      </c>
      <c r="D2883" s="47">
        <v>93.86</v>
      </c>
      <c r="E2883" s="47">
        <v>92.44</v>
      </c>
      <c r="F2883" s="47">
        <v>93.03</v>
      </c>
      <c r="G2883" s="48">
        <v>31649900</v>
      </c>
      <c r="H2883" s="47">
        <v>74.48</v>
      </c>
      <c r="I2883" s="51">
        <f t="shared" si="323"/>
        <v>0.80060195635816411</v>
      </c>
      <c r="J2883" s="51">
        <f t="shared" ca="1" si="324"/>
        <v>1</v>
      </c>
      <c r="K2883" s="47">
        <f t="shared" si="325"/>
        <v>74.89</v>
      </c>
      <c r="L2883" s="47">
        <f t="shared" si="326"/>
        <v>75.14</v>
      </c>
      <c r="M2883" s="47">
        <f t="shared" si="327"/>
        <v>74.010000000000005</v>
      </c>
      <c r="N2883" s="47">
        <f t="shared" si="328"/>
        <v>74.48</v>
      </c>
      <c r="O2883" s="48">
        <f t="shared" ca="1" si="329"/>
        <v>31649900</v>
      </c>
    </row>
    <row r="2884" spans="1:15" x14ac:dyDescent="0.25">
      <c r="A2884">
        <v>2869</v>
      </c>
      <c r="B2884" s="85">
        <v>37631</v>
      </c>
      <c r="C2884" s="47">
        <v>91.95</v>
      </c>
      <c r="D2884" s="47">
        <v>93.64</v>
      </c>
      <c r="E2884" s="47">
        <v>91.8</v>
      </c>
      <c r="F2884" s="47">
        <v>93.06</v>
      </c>
      <c r="G2884" s="48">
        <v>37768900</v>
      </c>
      <c r="H2884" s="47">
        <v>74.5</v>
      </c>
      <c r="I2884" s="51">
        <f t="shared" si="323"/>
        <v>0.80055877928218355</v>
      </c>
      <c r="J2884" s="51">
        <f t="shared" ca="1" si="324"/>
        <v>1</v>
      </c>
      <c r="K2884" s="47">
        <f t="shared" si="325"/>
        <v>73.61</v>
      </c>
      <c r="L2884" s="47">
        <f t="shared" si="326"/>
        <v>74.959999999999994</v>
      </c>
      <c r="M2884" s="47">
        <f t="shared" si="327"/>
        <v>73.489999999999995</v>
      </c>
      <c r="N2884" s="47">
        <f t="shared" si="328"/>
        <v>74.5</v>
      </c>
      <c r="O2884" s="48">
        <f t="shared" ca="1" si="329"/>
        <v>37768900</v>
      </c>
    </row>
    <row r="2885" spans="1:15" x14ac:dyDescent="0.25">
      <c r="A2885">
        <v>2870</v>
      </c>
      <c r="B2885" s="85">
        <v>37630</v>
      </c>
      <c r="C2885" s="47">
        <v>91.82</v>
      </c>
      <c r="D2885" s="47">
        <v>93.18</v>
      </c>
      <c r="E2885" s="47">
        <v>91.41</v>
      </c>
      <c r="F2885" s="47">
        <v>92.81</v>
      </c>
      <c r="G2885" s="48">
        <v>34804900</v>
      </c>
      <c r="H2885" s="47">
        <v>74.3</v>
      </c>
      <c r="I2885" s="51">
        <f t="shared" si="323"/>
        <v>0.80056028445210636</v>
      </c>
      <c r="J2885" s="51">
        <f t="shared" ca="1" si="324"/>
        <v>1</v>
      </c>
      <c r="K2885" s="47">
        <f t="shared" si="325"/>
        <v>73.510000000000005</v>
      </c>
      <c r="L2885" s="47">
        <f t="shared" si="326"/>
        <v>74.599999999999994</v>
      </c>
      <c r="M2885" s="47">
        <f t="shared" si="327"/>
        <v>73.180000000000007</v>
      </c>
      <c r="N2885" s="47">
        <f t="shared" si="328"/>
        <v>74.3</v>
      </c>
      <c r="O2885" s="48">
        <f t="shared" ca="1" si="329"/>
        <v>34804900</v>
      </c>
    </row>
    <row r="2886" spans="1:15" x14ac:dyDescent="0.25">
      <c r="A2886">
        <v>2871</v>
      </c>
      <c r="B2886" s="85">
        <v>37629</v>
      </c>
      <c r="C2886" s="47">
        <v>92.2</v>
      </c>
      <c r="D2886" s="47">
        <v>92.4</v>
      </c>
      <c r="E2886" s="47">
        <v>91.05</v>
      </c>
      <c r="F2886" s="47">
        <v>91.39</v>
      </c>
      <c r="G2886" s="48">
        <v>38702200</v>
      </c>
      <c r="H2886" s="47">
        <v>73.16</v>
      </c>
      <c r="I2886" s="51">
        <f t="shared" si="323"/>
        <v>0.80052522157785311</v>
      </c>
      <c r="J2886" s="51">
        <f t="shared" ca="1" si="324"/>
        <v>1</v>
      </c>
      <c r="K2886" s="47">
        <f t="shared" si="325"/>
        <v>73.81</v>
      </c>
      <c r="L2886" s="47">
        <f t="shared" si="326"/>
        <v>73.97</v>
      </c>
      <c r="M2886" s="47">
        <f t="shared" si="327"/>
        <v>72.89</v>
      </c>
      <c r="N2886" s="47">
        <f t="shared" si="328"/>
        <v>73.16</v>
      </c>
      <c r="O2886" s="48">
        <f t="shared" ca="1" si="329"/>
        <v>38702200</v>
      </c>
    </row>
    <row r="2887" spans="1:15" x14ac:dyDescent="0.25">
      <c r="A2887">
        <v>2872</v>
      </c>
      <c r="B2887" s="85">
        <v>37628</v>
      </c>
      <c r="C2887" s="47">
        <v>92.9</v>
      </c>
      <c r="D2887" s="47">
        <v>93.37</v>
      </c>
      <c r="E2887" s="47">
        <v>92.2</v>
      </c>
      <c r="F2887" s="47">
        <v>92.73</v>
      </c>
      <c r="G2887" s="48">
        <v>38640400</v>
      </c>
      <c r="H2887" s="47">
        <v>74.239999999999995</v>
      </c>
      <c r="I2887" s="51">
        <f t="shared" si="323"/>
        <v>0.80060390380675073</v>
      </c>
      <c r="J2887" s="51">
        <f t="shared" ca="1" si="324"/>
        <v>1</v>
      </c>
      <c r="K2887" s="47">
        <f t="shared" si="325"/>
        <v>74.38</v>
      </c>
      <c r="L2887" s="47">
        <f t="shared" si="326"/>
        <v>74.75</v>
      </c>
      <c r="M2887" s="47">
        <f t="shared" si="327"/>
        <v>73.819999999999993</v>
      </c>
      <c r="N2887" s="47">
        <f t="shared" si="328"/>
        <v>74.239999999999995</v>
      </c>
      <c r="O2887" s="48">
        <f t="shared" ca="1" si="329"/>
        <v>38640400</v>
      </c>
    </row>
    <row r="2888" spans="1:15" x14ac:dyDescent="0.25">
      <c r="A2888">
        <v>2873</v>
      </c>
      <c r="B2888" s="85">
        <v>37627</v>
      </c>
      <c r="C2888" s="47">
        <v>91.24</v>
      </c>
      <c r="D2888" s="47">
        <v>93.49</v>
      </c>
      <c r="E2888" s="47">
        <v>91.17</v>
      </c>
      <c r="F2888" s="47">
        <v>92.96</v>
      </c>
      <c r="G2888" s="48">
        <v>40984500</v>
      </c>
      <c r="H2888" s="47">
        <v>74.42</v>
      </c>
      <c r="I2888" s="51">
        <f t="shared" si="323"/>
        <v>0.80055938037865759</v>
      </c>
      <c r="J2888" s="51">
        <f t="shared" ca="1" si="324"/>
        <v>1</v>
      </c>
      <c r="K2888" s="47">
        <f t="shared" si="325"/>
        <v>73.040000000000006</v>
      </c>
      <c r="L2888" s="47">
        <f t="shared" si="326"/>
        <v>74.84</v>
      </c>
      <c r="M2888" s="47">
        <f t="shared" si="327"/>
        <v>72.989999999999995</v>
      </c>
      <c r="N2888" s="47">
        <f t="shared" si="328"/>
        <v>74.42</v>
      </c>
      <c r="O2888" s="48">
        <f t="shared" ca="1" si="329"/>
        <v>40984500</v>
      </c>
    </row>
    <row r="2889" spans="1:15" x14ac:dyDescent="0.25">
      <c r="A2889">
        <v>2874</v>
      </c>
      <c r="B2889" s="85">
        <v>37624</v>
      </c>
      <c r="C2889" s="47">
        <v>90.91</v>
      </c>
      <c r="D2889" s="47">
        <v>91.38</v>
      </c>
      <c r="E2889" s="47">
        <v>90.5</v>
      </c>
      <c r="F2889" s="47">
        <v>91.35</v>
      </c>
      <c r="G2889" s="48">
        <v>32222600</v>
      </c>
      <c r="H2889" s="47">
        <v>73.13</v>
      </c>
      <c r="I2889" s="51">
        <f t="shared" si="323"/>
        <v>0.80054734537493155</v>
      </c>
      <c r="J2889" s="51">
        <f t="shared" ca="1" si="324"/>
        <v>1</v>
      </c>
      <c r="K2889" s="47">
        <f t="shared" si="325"/>
        <v>72.78</v>
      </c>
      <c r="L2889" s="47">
        <f t="shared" si="326"/>
        <v>73.150000000000006</v>
      </c>
      <c r="M2889" s="47">
        <f t="shared" si="327"/>
        <v>72.45</v>
      </c>
      <c r="N2889" s="47">
        <f t="shared" si="328"/>
        <v>73.13</v>
      </c>
      <c r="O2889" s="48">
        <f t="shared" ca="1" si="329"/>
        <v>32222600</v>
      </c>
    </row>
    <row r="2890" spans="1:15" x14ac:dyDescent="0.25">
      <c r="A2890">
        <v>2875</v>
      </c>
      <c r="B2890" s="85">
        <v>37623</v>
      </c>
      <c r="C2890" s="47">
        <v>88.85</v>
      </c>
      <c r="D2890" s="47">
        <v>91.3</v>
      </c>
      <c r="E2890" s="47">
        <v>88.54</v>
      </c>
      <c r="F2890" s="47">
        <v>91.07</v>
      </c>
      <c r="G2890" s="48">
        <v>44516300</v>
      </c>
      <c r="H2890" s="47">
        <v>72.91</v>
      </c>
      <c r="I2890" s="51">
        <f t="shared" si="323"/>
        <v>0.80059295047765455</v>
      </c>
      <c r="J2890" s="51">
        <f t="shared" ca="1" si="324"/>
        <v>1</v>
      </c>
      <c r="K2890" s="47">
        <f t="shared" si="325"/>
        <v>71.13</v>
      </c>
      <c r="L2890" s="47">
        <f t="shared" si="326"/>
        <v>73.09</v>
      </c>
      <c r="M2890" s="47">
        <f t="shared" si="327"/>
        <v>70.88</v>
      </c>
      <c r="N2890" s="47">
        <f t="shared" si="328"/>
        <v>72.91</v>
      </c>
      <c r="O2890" s="48">
        <f t="shared" ca="1" si="329"/>
        <v>44516300</v>
      </c>
    </row>
    <row r="2891" spans="1:15" x14ac:dyDescent="0.25">
      <c r="A2891">
        <v>2876</v>
      </c>
      <c r="B2891" s="85">
        <v>37621</v>
      </c>
      <c r="C2891" s="47">
        <v>87.99</v>
      </c>
      <c r="D2891" s="47">
        <v>88.43</v>
      </c>
      <c r="E2891" s="47">
        <v>87.11</v>
      </c>
      <c r="F2891" s="47">
        <v>88.23</v>
      </c>
      <c r="G2891" s="48">
        <v>34036600</v>
      </c>
      <c r="H2891" s="47">
        <v>70.63</v>
      </c>
      <c r="I2891" s="51">
        <f t="shared" si="323"/>
        <v>0.80052136461521017</v>
      </c>
      <c r="J2891" s="51">
        <f t="shared" ca="1" si="324"/>
        <v>1</v>
      </c>
      <c r="K2891" s="47">
        <f t="shared" si="325"/>
        <v>70.44</v>
      </c>
      <c r="L2891" s="47">
        <f t="shared" si="326"/>
        <v>70.790000000000006</v>
      </c>
      <c r="M2891" s="47">
        <f t="shared" si="327"/>
        <v>69.73</v>
      </c>
      <c r="N2891" s="47">
        <f t="shared" si="328"/>
        <v>70.63</v>
      </c>
      <c r="O2891" s="48">
        <f t="shared" ca="1" si="329"/>
        <v>34036600</v>
      </c>
    </row>
    <row r="2892" spans="1:15" x14ac:dyDescent="0.25">
      <c r="A2892">
        <v>2877</v>
      </c>
      <c r="B2892" s="85">
        <v>37620</v>
      </c>
      <c r="C2892" s="47">
        <v>87.79</v>
      </c>
      <c r="D2892" s="47">
        <v>88.47</v>
      </c>
      <c r="E2892" s="47">
        <v>87.22</v>
      </c>
      <c r="F2892" s="47">
        <v>88.11</v>
      </c>
      <c r="G2892" s="48">
        <v>29968000</v>
      </c>
      <c r="H2892" s="47">
        <v>70.540000000000006</v>
      </c>
      <c r="I2892" s="51">
        <f t="shared" si="323"/>
        <v>0.80059017137668831</v>
      </c>
      <c r="J2892" s="51">
        <f t="shared" ca="1" si="324"/>
        <v>1</v>
      </c>
      <c r="K2892" s="47">
        <f t="shared" si="325"/>
        <v>70.28</v>
      </c>
      <c r="L2892" s="47">
        <f t="shared" si="326"/>
        <v>70.83</v>
      </c>
      <c r="M2892" s="47">
        <f t="shared" si="327"/>
        <v>69.83</v>
      </c>
      <c r="N2892" s="47">
        <f t="shared" si="328"/>
        <v>70.540000000000006</v>
      </c>
      <c r="O2892" s="48">
        <f t="shared" ca="1" si="329"/>
        <v>29968000</v>
      </c>
    </row>
    <row r="2893" spans="1:15" x14ac:dyDescent="0.25">
      <c r="A2893">
        <v>2878</v>
      </c>
      <c r="B2893" s="85">
        <v>37617</v>
      </c>
      <c r="C2893" s="47">
        <v>88.96</v>
      </c>
      <c r="D2893" s="47">
        <v>89.29</v>
      </c>
      <c r="E2893" s="47">
        <v>87.38</v>
      </c>
      <c r="F2893" s="47">
        <v>87.38</v>
      </c>
      <c r="G2893" s="48">
        <v>22205700</v>
      </c>
      <c r="H2893" s="47">
        <v>69.95</v>
      </c>
      <c r="I2893" s="51">
        <f t="shared" si="323"/>
        <v>0.80052643625543607</v>
      </c>
      <c r="J2893" s="51">
        <f t="shared" ca="1" si="324"/>
        <v>1</v>
      </c>
      <c r="K2893" s="47">
        <f t="shared" si="325"/>
        <v>71.209999999999994</v>
      </c>
      <c r="L2893" s="47">
        <f t="shared" si="326"/>
        <v>71.48</v>
      </c>
      <c r="M2893" s="47">
        <f t="shared" si="327"/>
        <v>69.95</v>
      </c>
      <c r="N2893" s="47">
        <f t="shared" si="328"/>
        <v>69.95</v>
      </c>
      <c r="O2893" s="48">
        <f t="shared" ca="1" si="329"/>
        <v>22205700</v>
      </c>
    </row>
    <row r="2894" spans="1:15" x14ac:dyDescent="0.25">
      <c r="A2894">
        <v>2879</v>
      </c>
      <c r="B2894" s="85">
        <v>37616</v>
      </c>
      <c r="C2894" s="47">
        <v>89.7</v>
      </c>
      <c r="D2894" s="47">
        <v>90.61</v>
      </c>
      <c r="E2894" s="47">
        <v>88.84</v>
      </c>
      <c r="F2894" s="47">
        <v>89.39</v>
      </c>
      <c r="G2894" s="48">
        <v>17485600</v>
      </c>
      <c r="H2894" s="47">
        <v>71.56</v>
      </c>
      <c r="I2894" s="51">
        <f t="shared" si="323"/>
        <v>0.8005369728157512</v>
      </c>
      <c r="J2894" s="51">
        <f t="shared" ca="1" si="324"/>
        <v>1</v>
      </c>
      <c r="K2894" s="47">
        <f t="shared" si="325"/>
        <v>71.81</v>
      </c>
      <c r="L2894" s="47">
        <f t="shared" si="326"/>
        <v>72.540000000000006</v>
      </c>
      <c r="M2894" s="47">
        <f t="shared" si="327"/>
        <v>71.12</v>
      </c>
      <c r="N2894" s="47">
        <f t="shared" si="328"/>
        <v>71.56</v>
      </c>
      <c r="O2894" s="48">
        <f t="shared" ca="1" si="329"/>
        <v>17485600</v>
      </c>
    </row>
    <row r="2895" spans="1:15" x14ac:dyDescent="0.25">
      <c r="A2895">
        <v>2880</v>
      </c>
      <c r="B2895" s="85">
        <v>37614</v>
      </c>
      <c r="C2895" s="47">
        <v>89.59</v>
      </c>
      <c r="D2895" s="47">
        <v>89.86</v>
      </c>
      <c r="E2895" s="47">
        <v>89.25</v>
      </c>
      <c r="F2895" s="47">
        <v>89.35</v>
      </c>
      <c r="G2895" s="48">
        <v>10937000</v>
      </c>
      <c r="H2895" s="47">
        <v>71.53</v>
      </c>
      <c r="I2895" s="51">
        <f t="shared" si="323"/>
        <v>0.80055959709009517</v>
      </c>
      <c r="J2895" s="51">
        <f t="shared" ca="1" si="324"/>
        <v>1</v>
      </c>
      <c r="K2895" s="47">
        <f t="shared" si="325"/>
        <v>71.72</v>
      </c>
      <c r="L2895" s="47">
        <f t="shared" si="326"/>
        <v>71.94</v>
      </c>
      <c r="M2895" s="47">
        <f t="shared" si="327"/>
        <v>71.45</v>
      </c>
      <c r="N2895" s="47">
        <f t="shared" si="328"/>
        <v>71.53</v>
      </c>
      <c r="O2895" s="48">
        <f t="shared" ca="1" si="329"/>
        <v>10937000</v>
      </c>
    </row>
    <row r="2896" spans="1:15" x14ac:dyDescent="0.25">
      <c r="A2896">
        <v>2881</v>
      </c>
      <c r="B2896" s="85">
        <v>37613</v>
      </c>
      <c r="C2896" s="47">
        <v>89.59</v>
      </c>
      <c r="D2896" s="47">
        <v>90.47</v>
      </c>
      <c r="E2896" s="47">
        <v>89.31</v>
      </c>
      <c r="F2896" s="47">
        <v>90.02</v>
      </c>
      <c r="G2896" s="48">
        <v>22599300</v>
      </c>
      <c r="H2896" s="47">
        <v>72.069999999999993</v>
      </c>
      <c r="I2896" s="51">
        <f t="shared" si="323"/>
        <v>0.80059986669628969</v>
      </c>
      <c r="J2896" s="51">
        <f t="shared" ca="1" si="324"/>
        <v>1</v>
      </c>
      <c r="K2896" s="47">
        <f t="shared" si="325"/>
        <v>71.73</v>
      </c>
      <c r="L2896" s="47">
        <f t="shared" si="326"/>
        <v>72.430000000000007</v>
      </c>
      <c r="M2896" s="47">
        <f t="shared" si="327"/>
        <v>71.5</v>
      </c>
      <c r="N2896" s="47">
        <f t="shared" si="328"/>
        <v>72.069999999999993</v>
      </c>
      <c r="O2896" s="48">
        <f t="shared" ca="1" si="329"/>
        <v>22599300</v>
      </c>
    </row>
    <row r="2897" spans="1:15" x14ac:dyDescent="0.25">
      <c r="A2897">
        <v>2882</v>
      </c>
      <c r="B2897" s="85">
        <v>37610</v>
      </c>
      <c r="C2897" s="47">
        <v>89.2</v>
      </c>
      <c r="D2897" s="47">
        <v>90.02</v>
      </c>
      <c r="E2897" s="47">
        <v>89.1</v>
      </c>
      <c r="F2897" s="47">
        <v>89.99</v>
      </c>
      <c r="G2897" s="48">
        <v>31176900</v>
      </c>
      <c r="H2897" s="47">
        <v>72.040000000000006</v>
      </c>
      <c r="I2897" s="51">
        <f t="shared" ref="I2897:I2960" si="330">H2897/F2897</f>
        <v>0.80053339259917777</v>
      </c>
      <c r="J2897" s="51">
        <f t="shared" ref="J2897:J2960" ca="1" si="331">INDEX(OFFSET($T$15,0,0,$S$13+1,1),MATCH(B2897,OFFSET($Q$15,0,0,$S$13+1,1),-1))</f>
        <v>1</v>
      </c>
      <c r="K2897" s="47">
        <f t="shared" ref="K2897:K2960" si="332">ROUND($I2897*C2897,2)</f>
        <v>71.41</v>
      </c>
      <c r="L2897" s="47">
        <f t="shared" ref="L2897:L2960" si="333">ROUND($I2897*D2897,2)</f>
        <v>72.06</v>
      </c>
      <c r="M2897" s="47">
        <f t="shared" ref="M2897:M2960" si="334">ROUND($I2897*E2897,2)</f>
        <v>71.33</v>
      </c>
      <c r="N2897" s="47">
        <f t="shared" ref="N2897:N2960" si="335">ROUND($I2897*F2897,2)</f>
        <v>72.040000000000006</v>
      </c>
      <c r="O2897" s="48">
        <f t="shared" ref="O2897:O2960" ca="1" si="336">G2897*J2897</f>
        <v>31176900</v>
      </c>
    </row>
    <row r="2898" spans="1:15" x14ac:dyDescent="0.25">
      <c r="A2898">
        <v>2883</v>
      </c>
      <c r="B2898" s="85">
        <v>37609</v>
      </c>
      <c r="C2898" s="47">
        <v>89.35</v>
      </c>
      <c r="D2898" s="47">
        <v>90.7</v>
      </c>
      <c r="E2898" s="47">
        <v>88.6</v>
      </c>
      <c r="F2898" s="47">
        <v>89.16</v>
      </c>
      <c r="G2898" s="48">
        <v>39264200</v>
      </c>
      <c r="H2898" s="47">
        <v>71.03</v>
      </c>
      <c r="I2898" s="51">
        <f t="shared" si="330"/>
        <v>0.79665769403319875</v>
      </c>
      <c r="J2898" s="51">
        <f t="shared" ca="1" si="331"/>
        <v>1</v>
      </c>
      <c r="K2898" s="47">
        <f t="shared" si="332"/>
        <v>71.180000000000007</v>
      </c>
      <c r="L2898" s="47">
        <f t="shared" si="333"/>
        <v>72.260000000000005</v>
      </c>
      <c r="M2898" s="47">
        <f t="shared" si="334"/>
        <v>70.58</v>
      </c>
      <c r="N2898" s="47">
        <f t="shared" si="335"/>
        <v>71.03</v>
      </c>
      <c r="O2898" s="48">
        <f t="shared" ca="1" si="336"/>
        <v>39264200</v>
      </c>
    </row>
    <row r="2899" spans="1:15" x14ac:dyDescent="0.25">
      <c r="A2899">
        <v>2884</v>
      </c>
      <c r="B2899" s="85">
        <v>37608</v>
      </c>
      <c r="C2899" s="47">
        <v>90.32</v>
      </c>
      <c r="D2899" s="47">
        <v>90.4</v>
      </c>
      <c r="E2899" s="47">
        <v>89.33</v>
      </c>
      <c r="F2899" s="47">
        <v>89.8</v>
      </c>
      <c r="G2899" s="48">
        <v>35612600</v>
      </c>
      <c r="H2899" s="47">
        <v>71.540000000000006</v>
      </c>
      <c r="I2899" s="51">
        <f t="shared" si="330"/>
        <v>0.79665924276169275</v>
      </c>
      <c r="J2899" s="51">
        <f t="shared" ca="1" si="331"/>
        <v>1</v>
      </c>
      <c r="K2899" s="47">
        <f t="shared" si="332"/>
        <v>71.95</v>
      </c>
      <c r="L2899" s="47">
        <f t="shared" si="333"/>
        <v>72.02</v>
      </c>
      <c r="M2899" s="47">
        <f t="shared" si="334"/>
        <v>71.17</v>
      </c>
      <c r="N2899" s="47">
        <f t="shared" si="335"/>
        <v>71.540000000000006</v>
      </c>
      <c r="O2899" s="48">
        <f t="shared" ca="1" si="336"/>
        <v>35612600</v>
      </c>
    </row>
    <row r="2900" spans="1:15" x14ac:dyDescent="0.25">
      <c r="A2900">
        <v>2885</v>
      </c>
      <c r="B2900" s="85">
        <v>37607</v>
      </c>
      <c r="C2900" s="47">
        <v>91.37</v>
      </c>
      <c r="D2900" s="47">
        <v>91.74</v>
      </c>
      <c r="E2900" s="47">
        <v>90.74</v>
      </c>
      <c r="F2900" s="47">
        <v>90.85</v>
      </c>
      <c r="G2900" s="48">
        <v>32353900</v>
      </c>
      <c r="H2900" s="47">
        <v>72.38</v>
      </c>
      <c r="I2900" s="51">
        <f t="shared" si="330"/>
        <v>0.79669785360484313</v>
      </c>
      <c r="J2900" s="51">
        <f t="shared" ca="1" si="331"/>
        <v>1</v>
      </c>
      <c r="K2900" s="47">
        <f t="shared" si="332"/>
        <v>72.790000000000006</v>
      </c>
      <c r="L2900" s="47">
        <f t="shared" si="333"/>
        <v>73.09</v>
      </c>
      <c r="M2900" s="47">
        <f t="shared" si="334"/>
        <v>72.290000000000006</v>
      </c>
      <c r="N2900" s="47">
        <f t="shared" si="335"/>
        <v>72.38</v>
      </c>
      <c r="O2900" s="48">
        <f t="shared" ca="1" si="336"/>
        <v>32353900</v>
      </c>
    </row>
    <row r="2901" spans="1:15" x14ac:dyDescent="0.25">
      <c r="A2901">
        <v>2886</v>
      </c>
      <c r="B2901" s="85">
        <v>37606</v>
      </c>
      <c r="C2901" s="47">
        <v>89.82</v>
      </c>
      <c r="D2901" s="47">
        <v>91.79</v>
      </c>
      <c r="E2901" s="47">
        <v>89.66</v>
      </c>
      <c r="F2901" s="47">
        <v>91.65</v>
      </c>
      <c r="G2901" s="48">
        <v>37098400</v>
      </c>
      <c r="H2901" s="47">
        <v>73.010000000000005</v>
      </c>
      <c r="I2901" s="51">
        <f t="shared" si="330"/>
        <v>0.7966175668303328</v>
      </c>
      <c r="J2901" s="51">
        <f t="shared" ca="1" si="331"/>
        <v>1</v>
      </c>
      <c r="K2901" s="47">
        <f t="shared" si="332"/>
        <v>71.55</v>
      </c>
      <c r="L2901" s="47">
        <f t="shared" si="333"/>
        <v>73.12</v>
      </c>
      <c r="M2901" s="47">
        <f t="shared" si="334"/>
        <v>71.42</v>
      </c>
      <c r="N2901" s="47">
        <f t="shared" si="335"/>
        <v>73.010000000000005</v>
      </c>
      <c r="O2901" s="48">
        <f t="shared" ca="1" si="336"/>
        <v>37098400</v>
      </c>
    </row>
    <row r="2902" spans="1:15" x14ac:dyDescent="0.25">
      <c r="A2902">
        <v>2887</v>
      </c>
      <c r="B2902" s="85">
        <v>37603</v>
      </c>
      <c r="C2902" s="47">
        <v>89.91</v>
      </c>
      <c r="D2902" s="47">
        <v>90.48</v>
      </c>
      <c r="E2902" s="47">
        <v>89.27</v>
      </c>
      <c r="F2902" s="47">
        <v>89.34</v>
      </c>
      <c r="G2902" s="48">
        <v>36862200</v>
      </c>
      <c r="H2902" s="47">
        <v>71.17</v>
      </c>
      <c r="I2902" s="51">
        <f t="shared" si="330"/>
        <v>0.79661965524960821</v>
      </c>
      <c r="J2902" s="51">
        <f t="shared" ca="1" si="331"/>
        <v>1</v>
      </c>
      <c r="K2902" s="47">
        <f t="shared" si="332"/>
        <v>71.62</v>
      </c>
      <c r="L2902" s="47">
        <f t="shared" si="333"/>
        <v>72.08</v>
      </c>
      <c r="M2902" s="47">
        <f t="shared" si="334"/>
        <v>71.11</v>
      </c>
      <c r="N2902" s="47">
        <f t="shared" si="335"/>
        <v>71.17</v>
      </c>
      <c r="O2902" s="48">
        <f t="shared" ca="1" si="336"/>
        <v>36862200</v>
      </c>
    </row>
    <row r="2903" spans="1:15" x14ac:dyDescent="0.25">
      <c r="A2903">
        <v>2888</v>
      </c>
      <c r="B2903" s="85">
        <v>37602</v>
      </c>
      <c r="C2903" s="47">
        <v>91.2</v>
      </c>
      <c r="D2903" s="47">
        <v>91.49</v>
      </c>
      <c r="E2903" s="47">
        <v>90.2</v>
      </c>
      <c r="F2903" s="47">
        <v>90.77</v>
      </c>
      <c r="G2903" s="48">
        <v>34465600</v>
      </c>
      <c r="H2903" s="47">
        <v>72.31</v>
      </c>
      <c r="I2903" s="51">
        <f t="shared" si="330"/>
        <v>0.79662884212845664</v>
      </c>
      <c r="J2903" s="51">
        <f t="shared" ca="1" si="331"/>
        <v>1</v>
      </c>
      <c r="K2903" s="47">
        <f t="shared" si="332"/>
        <v>72.650000000000006</v>
      </c>
      <c r="L2903" s="47">
        <f t="shared" si="333"/>
        <v>72.88</v>
      </c>
      <c r="M2903" s="47">
        <f t="shared" si="334"/>
        <v>71.86</v>
      </c>
      <c r="N2903" s="47">
        <f t="shared" si="335"/>
        <v>72.31</v>
      </c>
      <c r="O2903" s="48">
        <f t="shared" ca="1" si="336"/>
        <v>34465600</v>
      </c>
    </row>
    <row r="2904" spans="1:15" x14ac:dyDescent="0.25">
      <c r="A2904">
        <v>2889</v>
      </c>
      <c r="B2904" s="85">
        <v>37601</v>
      </c>
      <c r="C2904" s="47">
        <v>90.42</v>
      </c>
      <c r="D2904" s="47">
        <v>91.62</v>
      </c>
      <c r="E2904" s="47">
        <v>90.16</v>
      </c>
      <c r="F2904" s="47">
        <v>90.78</v>
      </c>
      <c r="G2904" s="48">
        <v>39201000</v>
      </c>
      <c r="H2904" s="47">
        <v>72.319999999999993</v>
      </c>
      <c r="I2904" s="51">
        <f t="shared" si="330"/>
        <v>0.79665124476756988</v>
      </c>
      <c r="J2904" s="51">
        <f t="shared" ca="1" si="331"/>
        <v>1</v>
      </c>
      <c r="K2904" s="47">
        <f t="shared" si="332"/>
        <v>72.03</v>
      </c>
      <c r="L2904" s="47">
        <f t="shared" si="333"/>
        <v>72.989999999999995</v>
      </c>
      <c r="M2904" s="47">
        <f t="shared" si="334"/>
        <v>71.83</v>
      </c>
      <c r="N2904" s="47">
        <f t="shared" si="335"/>
        <v>72.319999999999993</v>
      </c>
      <c r="O2904" s="48">
        <f t="shared" ca="1" si="336"/>
        <v>39201000</v>
      </c>
    </row>
    <row r="2905" spans="1:15" x14ac:dyDescent="0.25">
      <c r="A2905">
        <v>2890</v>
      </c>
      <c r="B2905" s="85">
        <v>37600</v>
      </c>
      <c r="C2905" s="47">
        <v>90.02</v>
      </c>
      <c r="D2905" s="47">
        <v>91.1</v>
      </c>
      <c r="E2905" s="47">
        <v>89.76</v>
      </c>
      <c r="F2905" s="47">
        <v>90.7</v>
      </c>
      <c r="G2905" s="48">
        <v>33319900</v>
      </c>
      <c r="H2905" s="47">
        <v>72.260000000000005</v>
      </c>
      <c r="I2905" s="51">
        <f t="shared" si="330"/>
        <v>0.79669239250275636</v>
      </c>
      <c r="J2905" s="51">
        <f t="shared" ca="1" si="331"/>
        <v>1</v>
      </c>
      <c r="K2905" s="47">
        <f t="shared" si="332"/>
        <v>71.72</v>
      </c>
      <c r="L2905" s="47">
        <f t="shared" si="333"/>
        <v>72.58</v>
      </c>
      <c r="M2905" s="47">
        <f t="shared" si="334"/>
        <v>71.510000000000005</v>
      </c>
      <c r="N2905" s="47">
        <f t="shared" si="335"/>
        <v>72.260000000000005</v>
      </c>
      <c r="O2905" s="48">
        <f t="shared" ca="1" si="336"/>
        <v>33319900</v>
      </c>
    </row>
    <row r="2906" spans="1:15" x14ac:dyDescent="0.25">
      <c r="A2906">
        <v>2891</v>
      </c>
      <c r="B2906" s="85">
        <v>37599</v>
      </c>
      <c r="C2906" s="47">
        <v>91.07</v>
      </c>
      <c r="D2906" s="47">
        <v>91.46</v>
      </c>
      <c r="E2906" s="47">
        <v>89.48</v>
      </c>
      <c r="F2906" s="47">
        <v>89.5</v>
      </c>
      <c r="G2906" s="48">
        <v>36789600</v>
      </c>
      <c r="H2906" s="47">
        <v>71.3</v>
      </c>
      <c r="I2906" s="51">
        <f t="shared" si="330"/>
        <v>0.79664804469273742</v>
      </c>
      <c r="J2906" s="51">
        <f t="shared" ca="1" si="331"/>
        <v>1</v>
      </c>
      <c r="K2906" s="47">
        <f t="shared" si="332"/>
        <v>72.55</v>
      </c>
      <c r="L2906" s="47">
        <f t="shared" si="333"/>
        <v>72.86</v>
      </c>
      <c r="M2906" s="47">
        <f t="shared" si="334"/>
        <v>71.28</v>
      </c>
      <c r="N2906" s="47">
        <f t="shared" si="335"/>
        <v>71.3</v>
      </c>
      <c r="O2906" s="48">
        <f t="shared" ca="1" si="336"/>
        <v>36789600</v>
      </c>
    </row>
    <row r="2907" spans="1:15" x14ac:dyDescent="0.25">
      <c r="A2907">
        <v>2892</v>
      </c>
      <c r="B2907" s="85">
        <v>37596</v>
      </c>
      <c r="C2907" s="47">
        <v>90.12</v>
      </c>
      <c r="D2907" s="47">
        <v>92.17</v>
      </c>
      <c r="E2907" s="47">
        <v>89.98</v>
      </c>
      <c r="F2907" s="47">
        <v>92.03</v>
      </c>
      <c r="G2907" s="48">
        <v>49824100</v>
      </c>
      <c r="H2907" s="47">
        <v>73.319999999999993</v>
      </c>
      <c r="I2907" s="51">
        <f t="shared" si="330"/>
        <v>0.79669672932739311</v>
      </c>
      <c r="J2907" s="51">
        <f t="shared" ca="1" si="331"/>
        <v>1</v>
      </c>
      <c r="K2907" s="47">
        <f t="shared" si="332"/>
        <v>71.8</v>
      </c>
      <c r="L2907" s="47">
        <f t="shared" si="333"/>
        <v>73.430000000000007</v>
      </c>
      <c r="M2907" s="47">
        <f t="shared" si="334"/>
        <v>71.69</v>
      </c>
      <c r="N2907" s="47">
        <f t="shared" si="335"/>
        <v>73.319999999999993</v>
      </c>
      <c r="O2907" s="48">
        <f t="shared" ca="1" si="336"/>
        <v>49824100</v>
      </c>
    </row>
    <row r="2908" spans="1:15" x14ac:dyDescent="0.25">
      <c r="A2908">
        <v>2893</v>
      </c>
      <c r="B2908" s="85">
        <v>37595</v>
      </c>
      <c r="C2908" s="47">
        <v>92.73</v>
      </c>
      <c r="D2908" s="47">
        <v>92.8</v>
      </c>
      <c r="E2908" s="47">
        <v>91.1</v>
      </c>
      <c r="F2908" s="47">
        <v>91.43</v>
      </c>
      <c r="G2908" s="48">
        <v>36724900</v>
      </c>
      <c r="H2908" s="47">
        <v>72.84</v>
      </c>
      <c r="I2908" s="51">
        <f t="shared" si="330"/>
        <v>0.79667505195231325</v>
      </c>
      <c r="J2908" s="51">
        <f t="shared" ca="1" si="331"/>
        <v>1</v>
      </c>
      <c r="K2908" s="47">
        <f t="shared" si="332"/>
        <v>73.88</v>
      </c>
      <c r="L2908" s="47">
        <f t="shared" si="333"/>
        <v>73.930000000000007</v>
      </c>
      <c r="M2908" s="47">
        <f t="shared" si="334"/>
        <v>72.58</v>
      </c>
      <c r="N2908" s="47">
        <f t="shared" si="335"/>
        <v>72.84</v>
      </c>
      <c r="O2908" s="48">
        <f t="shared" ca="1" si="336"/>
        <v>36724900</v>
      </c>
    </row>
    <row r="2909" spans="1:15" x14ac:dyDescent="0.25">
      <c r="A2909">
        <v>2894</v>
      </c>
      <c r="B2909" s="85">
        <v>37594</v>
      </c>
      <c r="C2909" s="47">
        <v>91.77</v>
      </c>
      <c r="D2909" s="47">
        <v>93.14</v>
      </c>
      <c r="E2909" s="47">
        <v>91.43</v>
      </c>
      <c r="F2909" s="47">
        <v>92.45</v>
      </c>
      <c r="G2909" s="48">
        <v>64040800</v>
      </c>
      <c r="H2909" s="47">
        <v>73.650000000000006</v>
      </c>
      <c r="I2909" s="51">
        <f t="shared" si="330"/>
        <v>0.79664683612763665</v>
      </c>
      <c r="J2909" s="51">
        <f t="shared" ca="1" si="331"/>
        <v>1</v>
      </c>
      <c r="K2909" s="47">
        <f t="shared" si="332"/>
        <v>73.11</v>
      </c>
      <c r="L2909" s="47">
        <f t="shared" si="333"/>
        <v>74.2</v>
      </c>
      <c r="M2909" s="47">
        <f t="shared" si="334"/>
        <v>72.84</v>
      </c>
      <c r="N2909" s="47">
        <f t="shared" si="335"/>
        <v>73.650000000000006</v>
      </c>
      <c r="O2909" s="48">
        <f t="shared" ca="1" si="336"/>
        <v>64040800</v>
      </c>
    </row>
    <row r="2910" spans="1:15" x14ac:dyDescent="0.25">
      <c r="A2910">
        <v>2895</v>
      </c>
      <c r="B2910" s="85">
        <v>37593</v>
      </c>
      <c r="C2910" s="47">
        <v>93.25</v>
      </c>
      <c r="D2910" s="47">
        <v>93.4</v>
      </c>
      <c r="E2910" s="47">
        <v>92.35</v>
      </c>
      <c r="F2910" s="47">
        <v>92.87</v>
      </c>
      <c r="G2910" s="48">
        <v>34407700</v>
      </c>
      <c r="H2910" s="47">
        <v>73.98</v>
      </c>
      <c r="I2910" s="51">
        <f t="shared" si="330"/>
        <v>0.79659739420695597</v>
      </c>
      <c r="J2910" s="51">
        <f t="shared" ca="1" si="331"/>
        <v>1</v>
      </c>
      <c r="K2910" s="47">
        <f t="shared" si="332"/>
        <v>74.28</v>
      </c>
      <c r="L2910" s="47">
        <f t="shared" si="333"/>
        <v>74.400000000000006</v>
      </c>
      <c r="M2910" s="47">
        <f t="shared" si="334"/>
        <v>73.569999999999993</v>
      </c>
      <c r="N2910" s="47">
        <f t="shared" si="335"/>
        <v>73.98</v>
      </c>
      <c r="O2910" s="48">
        <f t="shared" ca="1" si="336"/>
        <v>34407700</v>
      </c>
    </row>
    <row r="2911" spans="1:15" x14ac:dyDescent="0.25">
      <c r="A2911">
        <v>2896</v>
      </c>
      <c r="B2911" s="85">
        <v>37592</v>
      </c>
      <c r="C2911" s="47">
        <v>95.47</v>
      </c>
      <c r="D2911" s="47">
        <v>96.05</v>
      </c>
      <c r="E2911" s="47">
        <v>93.22</v>
      </c>
      <c r="F2911" s="47">
        <v>94.13</v>
      </c>
      <c r="G2911" s="48">
        <v>49911900</v>
      </c>
      <c r="H2911" s="47">
        <v>74.989999999999995</v>
      </c>
      <c r="I2911" s="51">
        <f t="shared" si="330"/>
        <v>0.79666418782534787</v>
      </c>
      <c r="J2911" s="51">
        <f t="shared" ca="1" si="331"/>
        <v>1</v>
      </c>
      <c r="K2911" s="47">
        <f t="shared" si="332"/>
        <v>76.06</v>
      </c>
      <c r="L2911" s="47">
        <f t="shared" si="333"/>
        <v>76.52</v>
      </c>
      <c r="M2911" s="47">
        <f t="shared" si="334"/>
        <v>74.27</v>
      </c>
      <c r="N2911" s="47">
        <f t="shared" si="335"/>
        <v>74.989999999999995</v>
      </c>
      <c r="O2911" s="48">
        <f t="shared" ca="1" si="336"/>
        <v>49911900</v>
      </c>
    </row>
    <row r="2912" spans="1:15" x14ac:dyDescent="0.25">
      <c r="A2912">
        <v>2897</v>
      </c>
      <c r="B2912" s="85">
        <v>37589</v>
      </c>
      <c r="C2912" s="47">
        <v>94.8</v>
      </c>
      <c r="D2912" s="47">
        <v>94.95</v>
      </c>
      <c r="E2912" s="47">
        <v>93.77</v>
      </c>
      <c r="F2912" s="47">
        <v>93.98</v>
      </c>
      <c r="G2912" s="48">
        <v>19385700</v>
      </c>
      <c r="H2912" s="47">
        <v>74.87</v>
      </c>
      <c r="I2912" s="51">
        <f t="shared" si="330"/>
        <v>0.79665886358799742</v>
      </c>
      <c r="J2912" s="51">
        <f t="shared" ca="1" si="331"/>
        <v>1</v>
      </c>
      <c r="K2912" s="47">
        <f t="shared" si="332"/>
        <v>75.52</v>
      </c>
      <c r="L2912" s="47">
        <f t="shared" si="333"/>
        <v>75.64</v>
      </c>
      <c r="M2912" s="47">
        <f t="shared" si="334"/>
        <v>74.7</v>
      </c>
      <c r="N2912" s="47">
        <f t="shared" si="335"/>
        <v>74.87</v>
      </c>
      <c r="O2912" s="48">
        <f t="shared" ca="1" si="336"/>
        <v>19385700</v>
      </c>
    </row>
    <row r="2913" spans="1:15" x14ac:dyDescent="0.25">
      <c r="A2913">
        <v>2898</v>
      </c>
      <c r="B2913" s="85">
        <v>37587</v>
      </c>
      <c r="C2913" s="47">
        <v>92.52</v>
      </c>
      <c r="D2913" s="47">
        <v>94.65</v>
      </c>
      <c r="E2913" s="47">
        <v>92.43</v>
      </c>
      <c r="F2913" s="47">
        <v>94.28</v>
      </c>
      <c r="G2913" s="48">
        <v>37764000</v>
      </c>
      <c r="H2913" s="47">
        <v>75.11</v>
      </c>
      <c r="I2913" s="51">
        <f t="shared" si="330"/>
        <v>0.79666949512091645</v>
      </c>
      <c r="J2913" s="51">
        <f t="shared" ca="1" si="331"/>
        <v>1</v>
      </c>
      <c r="K2913" s="47">
        <f t="shared" si="332"/>
        <v>73.709999999999994</v>
      </c>
      <c r="L2913" s="47">
        <f t="shared" si="333"/>
        <v>75.400000000000006</v>
      </c>
      <c r="M2913" s="47">
        <f t="shared" si="334"/>
        <v>73.64</v>
      </c>
      <c r="N2913" s="47">
        <f t="shared" si="335"/>
        <v>75.11</v>
      </c>
      <c r="O2913" s="48">
        <f t="shared" ca="1" si="336"/>
        <v>37764000</v>
      </c>
    </row>
    <row r="2914" spans="1:15" x14ac:dyDescent="0.25">
      <c r="A2914">
        <v>2899</v>
      </c>
      <c r="B2914" s="85">
        <v>37586</v>
      </c>
      <c r="C2914" s="47">
        <v>93.07</v>
      </c>
      <c r="D2914" s="47">
        <v>93.45</v>
      </c>
      <c r="E2914" s="47">
        <v>91.62</v>
      </c>
      <c r="F2914" s="47">
        <v>91.7</v>
      </c>
      <c r="G2914" s="48">
        <v>42284700</v>
      </c>
      <c r="H2914" s="47">
        <v>73.05</v>
      </c>
      <c r="I2914" s="51">
        <f t="shared" si="330"/>
        <v>0.79661941112322787</v>
      </c>
      <c r="J2914" s="51">
        <f t="shared" ca="1" si="331"/>
        <v>1</v>
      </c>
      <c r="K2914" s="47">
        <f t="shared" si="332"/>
        <v>74.14</v>
      </c>
      <c r="L2914" s="47">
        <f t="shared" si="333"/>
        <v>74.44</v>
      </c>
      <c r="M2914" s="47">
        <f t="shared" si="334"/>
        <v>72.989999999999995</v>
      </c>
      <c r="N2914" s="47">
        <f t="shared" si="335"/>
        <v>73.05</v>
      </c>
      <c r="O2914" s="48">
        <f t="shared" ca="1" si="336"/>
        <v>42284700</v>
      </c>
    </row>
    <row r="2915" spans="1:15" x14ac:dyDescent="0.25">
      <c r="A2915">
        <v>2900</v>
      </c>
      <c r="B2915" s="85">
        <v>37585</v>
      </c>
      <c r="C2915" s="47">
        <v>93.43</v>
      </c>
      <c r="D2915" s="47">
        <v>94.26</v>
      </c>
      <c r="E2915" s="47">
        <v>92.77</v>
      </c>
      <c r="F2915" s="47">
        <v>93.48</v>
      </c>
      <c r="G2915" s="48">
        <v>33846400</v>
      </c>
      <c r="H2915" s="47">
        <v>74.47</v>
      </c>
      <c r="I2915" s="51">
        <f t="shared" si="330"/>
        <v>0.79664099272571665</v>
      </c>
      <c r="J2915" s="51">
        <f t="shared" ca="1" si="331"/>
        <v>1</v>
      </c>
      <c r="K2915" s="47">
        <f t="shared" si="332"/>
        <v>74.430000000000007</v>
      </c>
      <c r="L2915" s="47">
        <f t="shared" si="333"/>
        <v>75.09</v>
      </c>
      <c r="M2915" s="47">
        <f t="shared" si="334"/>
        <v>73.900000000000006</v>
      </c>
      <c r="N2915" s="47">
        <f t="shared" si="335"/>
        <v>74.47</v>
      </c>
      <c r="O2915" s="48">
        <f t="shared" ca="1" si="336"/>
        <v>33846400</v>
      </c>
    </row>
    <row r="2916" spans="1:15" x14ac:dyDescent="0.25">
      <c r="A2916">
        <v>2901</v>
      </c>
      <c r="B2916" s="85">
        <v>37582</v>
      </c>
      <c r="C2916" s="47">
        <v>93.48</v>
      </c>
      <c r="D2916" s="47">
        <v>94.27</v>
      </c>
      <c r="E2916" s="47">
        <v>93.27</v>
      </c>
      <c r="F2916" s="47">
        <v>93.42</v>
      </c>
      <c r="G2916" s="48">
        <v>32513800</v>
      </c>
      <c r="H2916" s="47">
        <v>74.42</v>
      </c>
      <c r="I2916" s="51">
        <f t="shared" si="330"/>
        <v>0.79661742667523017</v>
      </c>
      <c r="J2916" s="51">
        <f t="shared" ca="1" si="331"/>
        <v>1</v>
      </c>
      <c r="K2916" s="47">
        <f t="shared" si="332"/>
        <v>74.47</v>
      </c>
      <c r="L2916" s="47">
        <f t="shared" si="333"/>
        <v>75.099999999999994</v>
      </c>
      <c r="M2916" s="47">
        <f t="shared" si="334"/>
        <v>74.3</v>
      </c>
      <c r="N2916" s="47">
        <f t="shared" si="335"/>
        <v>74.42</v>
      </c>
      <c r="O2916" s="48">
        <f t="shared" ca="1" si="336"/>
        <v>32513800</v>
      </c>
    </row>
    <row r="2917" spans="1:15" x14ac:dyDescent="0.25">
      <c r="A2917">
        <v>2902</v>
      </c>
      <c r="B2917" s="85">
        <v>37581</v>
      </c>
      <c r="C2917" s="47">
        <v>92.6</v>
      </c>
      <c r="D2917" s="47">
        <v>94.19</v>
      </c>
      <c r="E2917" s="47">
        <v>92.43</v>
      </c>
      <c r="F2917" s="47">
        <v>94.09</v>
      </c>
      <c r="G2917" s="48">
        <v>55128200</v>
      </c>
      <c r="H2917" s="47">
        <v>74.959999999999994</v>
      </c>
      <c r="I2917" s="51">
        <f t="shared" si="330"/>
        <v>0.79668402593261756</v>
      </c>
      <c r="J2917" s="51">
        <f t="shared" ca="1" si="331"/>
        <v>1</v>
      </c>
      <c r="K2917" s="47">
        <f t="shared" si="332"/>
        <v>73.77</v>
      </c>
      <c r="L2917" s="47">
        <f t="shared" si="333"/>
        <v>75.040000000000006</v>
      </c>
      <c r="M2917" s="47">
        <f t="shared" si="334"/>
        <v>73.64</v>
      </c>
      <c r="N2917" s="47">
        <f t="shared" si="335"/>
        <v>74.959999999999994</v>
      </c>
      <c r="O2917" s="48">
        <f t="shared" ca="1" si="336"/>
        <v>55128200</v>
      </c>
    </row>
    <row r="2918" spans="1:15" x14ac:dyDescent="0.25">
      <c r="A2918">
        <v>2903</v>
      </c>
      <c r="B2918" s="85">
        <v>37580</v>
      </c>
      <c r="C2918" s="47">
        <v>89.98</v>
      </c>
      <c r="D2918" s="47">
        <v>92.42</v>
      </c>
      <c r="E2918" s="47">
        <v>89.95</v>
      </c>
      <c r="F2918" s="47">
        <v>92.37</v>
      </c>
      <c r="G2918" s="48">
        <v>36688400</v>
      </c>
      <c r="H2918" s="47">
        <v>73.59</v>
      </c>
      <c r="I2918" s="51">
        <f t="shared" si="330"/>
        <v>0.79668723611562198</v>
      </c>
      <c r="J2918" s="51">
        <f t="shared" ca="1" si="331"/>
        <v>1</v>
      </c>
      <c r="K2918" s="47">
        <f t="shared" si="332"/>
        <v>71.69</v>
      </c>
      <c r="L2918" s="47">
        <f t="shared" si="333"/>
        <v>73.63</v>
      </c>
      <c r="M2918" s="47">
        <f t="shared" si="334"/>
        <v>71.66</v>
      </c>
      <c r="N2918" s="47">
        <f t="shared" si="335"/>
        <v>73.59</v>
      </c>
      <c r="O2918" s="48">
        <f t="shared" ca="1" si="336"/>
        <v>36688400</v>
      </c>
    </row>
    <row r="2919" spans="1:15" x14ac:dyDescent="0.25">
      <c r="A2919">
        <v>2904</v>
      </c>
      <c r="B2919" s="85">
        <v>37579</v>
      </c>
      <c r="C2919" s="47">
        <v>90.02</v>
      </c>
      <c r="D2919" s="47">
        <v>91.1</v>
      </c>
      <c r="E2919" s="47">
        <v>89.76</v>
      </c>
      <c r="F2919" s="47">
        <v>90.36</v>
      </c>
      <c r="G2919" s="48">
        <v>32806600</v>
      </c>
      <c r="H2919" s="47">
        <v>71.989999999999995</v>
      </c>
      <c r="I2919" s="51">
        <f t="shared" si="330"/>
        <v>0.79670208056662239</v>
      </c>
      <c r="J2919" s="51">
        <f t="shared" ca="1" si="331"/>
        <v>1</v>
      </c>
      <c r="K2919" s="47">
        <f t="shared" si="332"/>
        <v>71.72</v>
      </c>
      <c r="L2919" s="47">
        <f t="shared" si="333"/>
        <v>72.58</v>
      </c>
      <c r="M2919" s="47">
        <f t="shared" si="334"/>
        <v>71.510000000000005</v>
      </c>
      <c r="N2919" s="47">
        <f t="shared" si="335"/>
        <v>71.989999999999995</v>
      </c>
      <c r="O2919" s="48">
        <f t="shared" ca="1" si="336"/>
        <v>32806600</v>
      </c>
    </row>
    <row r="2920" spans="1:15" x14ac:dyDescent="0.25">
      <c r="A2920">
        <v>2905</v>
      </c>
      <c r="B2920" s="85">
        <v>37578</v>
      </c>
      <c r="C2920" s="47">
        <v>92.15</v>
      </c>
      <c r="D2920" s="47">
        <v>92.15</v>
      </c>
      <c r="E2920" s="47">
        <v>90.35</v>
      </c>
      <c r="F2920" s="47">
        <v>90.48</v>
      </c>
      <c r="G2920" s="48">
        <v>28934800</v>
      </c>
      <c r="H2920" s="47">
        <v>72.08</v>
      </c>
      <c r="I2920" s="51">
        <f t="shared" si="330"/>
        <v>0.79664014146772766</v>
      </c>
      <c r="J2920" s="51">
        <f t="shared" ca="1" si="331"/>
        <v>1</v>
      </c>
      <c r="K2920" s="47">
        <f t="shared" si="332"/>
        <v>73.41</v>
      </c>
      <c r="L2920" s="47">
        <f t="shared" si="333"/>
        <v>73.41</v>
      </c>
      <c r="M2920" s="47">
        <f t="shared" si="334"/>
        <v>71.98</v>
      </c>
      <c r="N2920" s="47">
        <f t="shared" si="335"/>
        <v>72.08</v>
      </c>
      <c r="O2920" s="48">
        <f t="shared" ca="1" si="336"/>
        <v>28934800</v>
      </c>
    </row>
    <row r="2921" spans="1:15" x14ac:dyDescent="0.25">
      <c r="A2921">
        <v>2906</v>
      </c>
      <c r="B2921" s="85">
        <v>37575</v>
      </c>
      <c r="C2921" s="47">
        <v>90</v>
      </c>
      <c r="D2921" s="47">
        <v>91.55</v>
      </c>
      <c r="E2921" s="47">
        <v>89.95</v>
      </c>
      <c r="F2921" s="47">
        <v>91.4</v>
      </c>
      <c r="G2921" s="48">
        <v>39152100</v>
      </c>
      <c r="H2921" s="47">
        <v>72.81</v>
      </c>
      <c r="I2921" s="51">
        <f t="shared" si="330"/>
        <v>0.7966083150984683</v>
      </c>
      <c r="J2921" s="51">
        <f t="shared" ca="1" si="331"/>
        <v>1</v>
      </c>
      <c r="K2921" s="47">
        <f t="shared" si="332"/>
        <v>71.69</v>
      </c>
      <c r="L2921" s="47">
        <f t="shared" si="333"/>
        <v>72.930000000000007</v>
      </c>
      <c r="M2921" s="47">
        <f t="shared" si="334"/>
        <v>71.650000000000006</v>
      </c>
      <c r="N2921" s="47">
        <f t="shared" si="335"/>
        <v>72.81</v>
      </c>
      <c r="O2921" s="48">
        <f t="shared" ca="1" si="336"/>
        <v>39152100</v>
      </c>
    </row>
    <row r="2922" spans="1:15" x14ac:dyDescent="0.25">
      <c r="A2922">
        <v>2907</v>
      </c>
      <c r="B2922" s="85">
        <v>37574</v>
      </c>
      <c r="C2922" s="47">
        <v>90.07</v>
      </c>
      <c r="D2922" s="47">
        <v>91</v>
      </c>
      <c r="E2922" s="47">
        <v>89.75</v>
      </c>
      <c r="F2922" s="47">
        <v>90.73</v>
      </c>
      <c r="G2922" s="48">
        <v>31896800</v>
      </c>
      <c r="H2922" s="47">
        <v>72.28</v>
      </c>
      <c r="I2922" s="51">
        <f t="shared" si="330"/>
        <v>0.79664939931665379</v>
      </c>
      <c r="J2922" s="51">
        <f t="shared" ca="1" si="331"/>
        <v>1</v>
      </c>
      <c r="K2922" s="47">
        <f t="shared" si="332"/>
        <v>71.75</v>
      </c>
      <c r="L2922" s="47">
        <f t="shared" si="333"/>
        <v>72.5</v>
      </c>
      <c r="M2922" s="47">
        <f t="shared" si="334"/>
        <v>71.5</v>
      </c>
      <c r="N2922" s="47">
        <f t="shared" si="335"/>
        <v>72.28</v>
      </c>
      <c r="O2922" s="48">
        <f t="shared" ca="1" si="336"/>
        <v>31896800</v>
      </c>
    </row>
    <row r="2923" spans="1:15" x14ac:dyDescent="0.25">
      <c r="A2923">
        <v>2908</v>
      </c>
      <c r="B2923" s="85">
        <v>37573</v>
      </c>
      <c r="C2923" s="47">
        <v>88.32</v>
      </c>
      <c r="D2923" s="47">
        <v>89.74</v>
      </c>
      <c r="E2923" s="47">
        <v>87.45</v>
      </c>
      <c r="F2923" s="47">
        <v>89.05</v>
      </c>
      <c r="G2923" s="48">
        <v>63891500</v>
      </c>
      <c r="H2923" s="47">
        <v>70.94</v>
      </c>
      <c r="I2923" s="51">
        <f t="shared" si="330"/>
        <v>0.7966311061201572</v>
      </c>
      <c r="J2923" s="51">
        <f t="shared" ca="1" si="331"/>
        <v>1</v>
      </c>
      <c r="K2923" s="47">
        <f t="shared" si="332"/>
        <v>70.36</v>
      </c>
      <c r="L2923" s="47">
        <f t="shared" si="333"/>
        <v>71.489999999999995</v>
      </c>
      <c r="M2923" s="47">
        <f t="shared" si="334"/>
        <v>69.67</v>
      </c>
      <c r="N2923" s="47">
        <f t="shared" si="335"/>
        <v>70.94</v>
      </c>
      <c r="O2923" s="48">
        <f t="shared" ca="1" si="336"/>
        <v>63891500</v>
      </c>
    </row>
    <row r="2924" spans="1:15" x14ac:dyDescent="0.25">
      <c r="A2924">
        <v>2909</v>
      </c>
      <c r="B2924" s="85">
        <v>37572</v>
      </c>
      <c r="C2924" s="47">
        <v>88.66</v>
      </c>
      <c r="D2924" s="47">
        <v>89.93</v>
      </c>
      <c r="E2924" s="47">
        <v>88.37</v>
      </c>
      <c r="F2924" s="47">
        <v>88.96</v>
      </c>
      <c r="G2924" s="48">
        <v>37724500</v>
      </c>
      <c r="H2924" s="47">
        <v>70.87</v>
      </c>
      <c r="I2924" s="51">
        <f t="shared" si="330"/>
        <v>0.79665017985611519</v>
      </c>
      <c r="J2924" s="51">
        <f t="shared" ca="1" si="331"/>
        <v>1</v>
      </c>
      <c r="K2924" s="47">
        <f t="shared" si="332"/>
        <v>70.63</v>
      </c>
      <c r="L2924" s="47">
        <f t="shared" si="333"/>
        <v>71.64</v>
      </c>
      <c r="M2924" s="47">
        <f t="shared" si="334"/>
        <v>70.400000000000006</v>
      </c>
      <c r="N2924" s="47">
        <f t="shared" si="335"/>
        <v>70.87</v>
      </c>
      <c r="O2924" s="48">
        <f t="shared" ca="1" si="336"/>
        <v>37724500</v>
      </c>
    </row>
    <row r="2925" spans="1:15" x14ac:dyDescent="0.25">
      <c r="A2925">
        <v>2910</v>
      </c>
      <c r="B2925" s="85">
        <v>37571</v>
      </c>
      <c r="C2925" s="47">
        <v>89.51</v>
      </c>
      <c r="D2925" s="47">
        <v>89.56</v>
      </c>
      <c r="E2925" s="47">
        <v>87.8</v>
      </c>
      <c r="F2925" s="47">
        <v>88.26</v>
      </c>
      <c r="G2925" s="48">
        <v>33505100</v>
      </c>
      <c r="H2925" s="47">
        <v>70.31</v>
      </c>
      <c r="I2925" s="51">
        <f t="shared" si="330"/>
        <v>0.7966236120552912</v>
      </c>
      <c r="J2925" s="51">
        <f t="shared" ca="1" si="331"/>
        <v>1</v>
      </c>
      <c r="K2925" s="47">
        <f t="shared" si="332"/>
        <v>71.31</v>
      </c>
      <c r="L2925" s="47">
        <f t="shared" si="333"/>
        <v>71.349999999999994</v>
      </c>
      <c r="M2925" s="47">
        <f t="shared" si="334"/>
        <v>69.94</v>
      </c>
      <c r="N2925" s="47">
        <f t="shared" si="335"/>
        <v>70.31</v>
      </c>
      <c r="O2925" s="48">
        <f t="shared" ca="1" si="336"/>
        <v>33505100</v>
      </c>
    </row>
    <row r="2926" spans="1:15" x14ac:dyDescent="0.25">
      <c r="A2926">
        <v>2911</v>
      </c>
      <c r="B2926" s="85">
        <v>37568</v>
      </c>
      <c r="C2926" s="47">
        <v>90.53</v>
      </c>
      <c r="D2926" s="47">
        <v>91.57</v>
      </c>
      <c r="E2926" s="47">
        <v>89.52</v>
      </c>
      <c r="F2926" s="47">
        <v>89.65</v>
      </c>
      <c r="G2926" s="48">
        <v>37905400</v>
      </c>
      <c r="H2926" s="47">
        <v>71.42</v>
      </c>
      <c r="I2926" s="51">
        <f t="shared" si="330"/>
        <v>0.79665365309537084</v>
      </c>
      <c r="J2926" s="51">
        <f t="shared" ca="1" si="331"/>
        <v>1</v>
      </c>
      <c r="K2926" s="47">
        <f t="shared" si="332"/>
        <v>72.12</v>
      </c>
      <c r="L2926" s="47">
        <f t="shared" si="333"/>
        <v>72.95</v>
      </c>
      <c r="M2926" s="47">
        <f t="shared" si="334"/>
        <v>71.319999999999993</v>
      </c>
      <c r="N2926" s="47">
        <f t="shared" si="335"/>
        <v>71.42</v>
      </c>
      <c r="O2926" s="48">
        <f t="shared" ca="1" si="336"/>
        <v>37905400</v>
      </c>
    </row>
    <row r="2927" spans="1:15" x14ac:dyDescent="0.25">
      <c r="A2927">
        <v>2912</v>
      </c>
      <c r="B2927" s="85">
        <v>37567</v>
      </c>
      <c r="C2927" s="47">
        <v>92.02</v>
      </c>
      <c r="D2927" s="47">
        <v>92.22</v>
      </c>
      <c r="E2927" s="47">
        <v>90.22</v>
      </c>
      <c r="F2927" s="47">
        <v>90.76</v>
      </c>
      <c r="G2927" s="48">
        <v>51572000</v>
      </c>
      <c r="H2927" s="47">
        <v>72.3</v>
      </c>
      <c r="I2927" s="51">
        <f t="shared" si="330"/>
        <v>0.79660643455266633</v>
      </c>
      <c r="J2927" s="51">
        <f t="shared" ca="1" si="331"/>
        <v>1</v>
      </c>
      <c r="K2927" s="47">
        <f t="shared" si="332"/>
        <v>73.3</v>
      </c>
      <c r="L2927" s="47">
        <f t="shared" si="333"/>
        <v>73.459999999999994</v>
      </c>
      <c r="M2927" s="47">
        <f t="shared" si="334"/>
        <v>71.87</v>
      </c>
      <c r="N2927" s="47">
        <f t="shared" si="335"/>
        <v>72.3</v>
      </c>
      <c r="O2927" s="48">
        <f t="shared" ca="1" si="336"/>
        <v>51572000</v>
      </c>
    </row>
    <row r="2928" spans="1:15" x14ac:dyDescent="0.25">
      <c r="A2928">
        <v>2913</v>
      </c>
      <c r="B2928" s="85">
        <v>37566</v>
      </c>
      <c r="C2928" s="47">
        <v>92.48</v>
      </c>
      <c r="D2928" s="47">
        <v>93.07</v>
      </c>
      <c r="E2928" s="47">
        <v>90.79</v>
      </c>
      <c r="F2928" s="47">
        <v>93.04</v>
      </c>
      <c r="G2928" s="48">
        <v>65013100</v>
      </c>
      <c r="H2928" s="47">
        <v>74.12</v>
      </c>
      <c r="I2928" s="51">
        <f t="shared" si="330"/>
        <v>0.79664660361134998</v>
      </c>
      <c r="J2928" s="51">
        <f t="shared" ca="1" si="331"/>
        <v>1</v>
      </c>
      <c r="K2928" s="47">
        <f t="shared" si="332"/>
        <v>73.67</v>
      </c>
      <c r="L2928" s="47">
        <f t="shared" si="333"/>
        <v>74.14</v>
      </c>
      <c r="M2928" s="47">
        <f t="shared" si="334"/>
        <v>72.33</v>
      </c>
      <c r="N2928" s="47">
        <f t="shared" si="335"/>
        <v>74.12</v>
      </c>
      <c r="O2928" s="48">
        <f t="shared" ca="1" si="336"/>
        <v>65013100</v>
      </c>
    </row>
    <row r="2929" spans="1:15" x14ac:dyDescent="0.25">
      <c r="A2929">
        <v>2914</v>
      </c>
      <c r="B2929" s="85">
        <v>37565</v>
      </c>
      <c r="C2929" s="47">
        <v>90.84</v>
      </c>
      <c r="D2929" s="47">
        <v>92.07</v>
      </c>
      <c r="E2929" s="47">
        <v>90.84</v>
      </c>
      <c r="F2929" s="47">
        <v>91.85</v>
      </c>
      <c r="G2929" s="48">
        <v>37270800</v>
      </c>
      <c r="H2929" s="47">
        <v>73.17</v>
      </c>
      <c r="I2929" s="51">
        <f t="shared" si="330"/>
        <v>0.79662493195427331</v>
      </c>
      <c r="J2929" s="51">
        <f t="shared" ca="1" si="331"/>
        <v>1</v>
      </c>
      <c r="K2929" s="47">
        <f t="shared" si="332"/>
        <v>72.37</v>
      </c>
      <c r="L2929" s="47">
        <f t="shared" si="333"/>
        <v>73.349999999999994</v>
      </c>
      <c r="M2929" s="47">
        <f t="shared" si="334"/>
        <v>72.37</v>
      </c>
      <c r="N2929" s="47">
        <f t="shared" si="335"/>
        <v>73.17</v>
      </c>
      <c r="O2929" s="48">
        <f t="shared" ca="1" si="336"/>
        <v>37270800</v>
      </c>
    </row>
    <row r="2930" spans="1:15" x14ac:dyDescent="0.25">
      <c r="A2930">
        <v>2915</v>
      </c>
      <c r="B2930" s="85">
        <v>37564</v>
      </c>
      <c r="C2930" s="47">
        <v>91.8</v>
      </c>
      <c r="D2930" s="47">
        <v>92.94</v>
      </c>
      <c r="E2930" s="47">
        <v>90.9</v>
      </c>
      <c r="F2930" s="47">
        <v>91.13</v>
      </c>
      <c r="G2930" s="48">
        <v>49080600</v>
      </c>
      <c r="H2930" s="47">
        <v>72.599999999999994</v>
      </c>
      <c r="I2930" s="51">
        <f t="shared" si="330"/>
        <v>0.79666410622188077</v>
      </c>
      <c r="J2930" s="51">
        <f t="shared" ca="1" si="331"/>
        <v>1</v>
      </c>
      <c r="K2930" s="47">
        <f t="shared" si="332"/>
        <v>73.13</v>
      </c>
      <c r="L2930" s="47">
        <f t="shared" si="333"/>
        <v>74.040000000000006</v>
      </c>
      <c r="M2930" s="47">
        <f t="shared" si="334"/>
        <v>72.42</v>
      </c>
      <c r="N2930" s="47">
        <f t="shared" si="335"/>
        <v>72.599999999999994</v>
      </c>
      <c r="O2930" s="48">
        <f t="shared" ca="1" si="336"/>
        <v>49080600</v>
      </c>
    </row>
    <row r="2931" spans="1:15" x14ac:dyDescent="0.25">
      <c r="A2931">
        <v>2916</v>
      </c>
      <c r="B2931" s="85">
        <v>37561</v>
      </c>
      <c r="C2931" s="47">
        <v>88.35</v>
      </c>
      <c r="D2931" s="47">
        <v>90.82</v>
      </c>
      <c r="E2931" s="47">
        <v>88.05</v>
      </c>
      <c r="F2931" s="47">
        <v>90.27</v>
      </c>
      <c r="G2931" s="48">
        <v>51878900</v>
      </c>
      <c r="H2931" s="47">
        <v>71.91</v>
      </c>
      <c r="I2931" s="51">
        <f t="shared" si="330"/>
        <v>0.79661016949152541</v>
      </c>
      <c r="J2931" s="51">
        <f t="shared" ca="1" si="331"/>
        <v>1</v>
      </c>
      <c r="K2931" s="47">
        <f t="shared" si="332"/>
        <v>70.38</v>
      </c>
      <c r="L2931" s="47">
        <f t="shared" si="333"/>
        <v>72.349999999999994</v>
      </c>
      <c r="M2931" s="47">
        <f t="shared" si="334"/>
        <v>70.14</v>
      </c>
      <c r="N2931" s="47">
        <f t="shared" si="335"/>
        <v>71.91</v>
      </c>
      <c r="O2931" s="48">
        <f t="shared" ca="1" si="336"/>
        <v>51878900</v>
      </c>
    </row>
    <row r="2932" spans="1:15" x14ac:dyDescent="0.25">
      <c r="A2932">
        <v>2917</v>
      </c>
      <c r="B2932" s="85">
        <v>37560</v>
      </c>
      <c r="C2932" s="47">
        <v>89.66</v>
      </c>
      <c r="D2932" s="47">
        <v>90.3</v>
      </c>
      <c r="E2932" s="47">
        <v>88.19</v>
      </c>
      <c r="F2932" s="47">
        <v>88.52</v>
      </c>
      <c r="G2932" s="48">
        <v>41620600</v>
      </c>
      <c r="H2932" s="47">
        <v>70.52</v>
      </c>
      <c r="I2932" s="51">
        <f t="shared" si="330"/>
        <v>0.79665612291007681</v>
      </c>
      <c r="J2932" s="51">
        <f t="shared" ca="1" si="331"/>
        <v>1</v>
      </c>
      <c r="K2932" s="47">
        <f t="shared" si="332"/>
        <v>71.430000000000007</v>
      </c>
      <c r="L2932" s="47">
        <f t="shared" si="333"/>
        <v>71.94</v>
      </c>
      <c r="M2932" s="47">
        <f t="shared" si="334"/>
        <v>70.260000000000005</v>
      </c>
      <c r="N2932" s="47">
        <f t="shared" si="335"/>
        <v>70.52</v>
      </c>
      <c r="O2932" s="48">
        <f t="shared" ca="1" si="336"/>
        <v>41620600</v>
      </c>
    </row>
    <row r="2933" spans="1:15" x14ac:dyDescent="0.25">
      <c r="A2933">
        <v>2918</v>
      </c>
      <c r="B2933" s="85">
        <v>37559</v>
      </c>
      <c r="C2933" s="47">
        <v>88.68</v>
      </c>
      <c r="D2933" s="47">
        <v>89.96</v>
      </c>
      <c r="E2933" s="47">
        <v>88.23</v>
      </c>
      <c r="F2933" s="47">
        <v>89.43</v>
      </c>
      <c r="G2933" s="48">
        <v>41688600</v>
      </c>
      <c r="H2933" s="47">
        <v>71.239999999999995</v>
      </c>
      <c r="I2933" s="51">
        <f t="shared" si="330"/>
        <v>0.79660069327965999</v>
      </c>
      <c r="J2933" s="51">
        <f t="shared" ca="1" si="331"/>
        <v>1</v>
      </c>
      <c r="K2933" s="47">
        <f t="shared" si="332"/>
        <v>70.64</v>
      </c>
      <c r="L2933" s="47">
        <f t="shared" si="333"/>
        <v>71.66</v>
      </c>
      <c r="M2933" s="47">
        <f t="shared" si="334"/>
        <v>70.28</v>
      </c>
      <c r="N2933" s="47">
        <f t="shared" si="335"/>
        <v>71.239999999999995</v>
      </c>
      <c r="O2933" s="48">
        <f t="shared" ca="1" si="336"/>
        <v>41688600</v>
      </c>
    </row>
    <row r="2934" spans="1:15" x14ac:dyDescent="0.25">
      <c r="A2934">
        <v>2919</v>
      </c>
      <c r="B2934" s="85">
        <v>37558</v>
      </c>
      <c r="C2934" s="47">
        <v>89.08</v>
      </c>
      <c r="D2934" s="47">
        <v>89.49</v>
      </c>
      <c r="E2934" s="47">
        <v>87</v>
      </c>
      <c r="F2934" s="47">
        <v>88.57</v>
      </c>
      <c r="G2934" s="48">
        <v>59508200</v>
      </c>
      <c r="H2934" s="47">
        <v>70.56</v>
      </c>
      <c r="I2934" s="51">
        <f t="shared" si="330"/>
        <v>0.79665801061307451</v>
      </c>
      <c r="J2934" s="51">
        <f t="shared" ca="1" si="331"/>
        <v>1</v>
      </c>
      <c r="K2934" s="47">
        <f t="shared" si="332"/>
        <v>70.97</v>
      </c>
      <c r="L2934" s="47">
        <f t="shared" si="333"/>
        <v>71.290000000000006</v>
      </c>
      <c r="M2934" s="47">
        <f t="shared" si="334"/>
        <v>69.31</v>
      </c>
      <c r="N2934" s="47">
        <f t="shared" si="335"/>
        <v>70.56</v>
      </c>
      <c r="O2934" s="48">
        <f t="shared" ca="1" si="336"/>
        <v>59508200</v>
      </c>
    </row>
    <row r="2935" spans="1:15" x14ac:dyDescent="0.25">
      <c r="A2935">
        <v>2920</v>
      </c>
      <c r="B2935" s="85">
        <v>37557</v>
      </c>
      <c r="C2935" s="47">
        <v>91.15</v>
      </c>
      <c r="D2935" s="47">
        <v>91.29</v>
      </c>
      <c r="E2935" s="47">
        <v>88.85</v>
      </c>
      <c r="F2935" s="47">
        <v>89.61</v>
      </c>
      <c r="G2935" s="48">
        <v>39416100</v>
      </c>
      <c r="H2935" s="47">
        <v>71.39</v>
      </c>
      <c r="I2935" s="51">
        <f t="shared" si="330"/>
        <v>0.79667447829483318</v>
      </c>
      <c r="J2935" s="51">
        <f t="shared" ca="1" si="331"/>
        <v>1</v>
      </c>
      <c r="K2935" s="47">
        <f t="shared" si="332"/>
        <v>72.62</v>
      </c>
      <c r="L2935" s="47">
        <f t="shared" si="333"/>
        <v>72.73</v>
      </c>
      <c r="M2935" s="47">
        <f t="shared" si="334"/>
        <v>70.78</v>
      </c>
      <c r="N2935" s="47">
        <f t="shared" si="335"/>
        <v>71.39</v>
      </c>
      <c r="O2935" s="48">
        <f t="shared" ca="1" si="336"/>
        <v>39416100</v>
      </c>
    </row>
    <row r="2936" spans="1:15" x14ac:dyDescent="0.25">
      <c r="A2936">
        <v>2921</v>
      </c>
      <c r="B2936" s="85">
        <v>37554</v>
      </c>
      <c r="C2936" s="47">
        <v>88.21</v>
      </c>
      <c r="D2936" s="47">
        <v>90.39</v>
      </c>
      <c r="E2936" s="47">
        <v>87.94</v>
      </c>
      <c r="F2936" s="47">
        <v>90.2</v>
      </c>
      <c r="G2936" s="48">
        <v>43672100</v>
      </c>
      <c r="H2936" s="47">
        <v>71.86</v>
      </c>
      <c r="I2936" s="51">
        <f t="shared" si="330"/>
        <v>0.79667405764966737</v>
      </c>
      <c r="J2936" s="51">
        <f t="shared" ca="1" si="331"/>
        <v>1</v>
      </c>
      <c r="K2936" s="47">
        <f t="shared" si="332"/>
        <v>70.27</v>
      </c>
      <c r="L2936" s="47">
        <f t="shared" si="333"/>
        <v>72.010000000000005</v>
      </c>
      <c r="M2936" s="47">
        <f t="shared" si="334"/>
        <v>70.06</v>
      </c>
      <c r="N2936" s="47">
        <f t="shared" si="335"/>
        <v>71.86</v>
      </c>
      <c r="O2936" s="48">
        <f t="shared" ca="1" si="336"/>
        <v>43672100</v>
      </c>
    </row>
    <row r="2937" spans="1:15" x14ac:dyDescent="0.25">
      <c r="A2937">
        <v>2922</v>
      </c>
      <c r="B2937" s="85">
        <v>37553</v>
      </c>
      <c r="C2937" s="47">
        <v>90.75</v>
      </c>
      <c r="D2937" s="47">
        <v>90.9</v>
      </c>
      <c r="E2937" s="47">
        <v>88.1</v>
      </c>
      <c r="F2937" s="47">
        <v>88.36</v>
      </c>
      <c r="G2937" s="48">
        <v>54987400</v>
      </c>
      <c r="H2937" s="47">
        <v>70.39</v>
      </c>
      <c r="I2937" s="51">
        <f t="shared" si="330"/>
        <v>0.79662743322770491</v>
      </c>
      <c r="J2937" s="51">
        <f t="shared" ca="1" si="331"/>
        <v>1</v>
      </c>
      <c r="K2937" s="47">
        <f t="shared" si="332"/>
        <v>72.290000000000006</v>
      </c>
      <c r="L2937" s="47">
        <f t="shared" si="333"/>
        <v>72.41</v>
      </c>
      <c r="M2937" s="47">
        <f t="shared" si="334"/>
        <v>70.180000000000007</v>
      </c>
      <c r="N2937" s="47">
        <f t="shared" si="335"/>
        <v>70.39</v>
      </c>
      <c r="O2937" s="48">
        <f t="shared" ca="1" si="336"/>
        <v>54987400</v>
      </c>
    </row>
    <row r="2938" spans="1:15" x14ac:dyDescent="0.25">
      <c r="A2938">
        <v>2923</v>
      </c>
      <c r="B2938" s="85">
        <v>37552</v>
      </c>
      <c r="C2938" s="47">
        <v>88.77</v>
      </c>
      <c r="D2938" s="47">
        <v>90.27</v>
      </c>
      <c r="E2938" s="47">
        <v>87.68</v>
      </c>
      <c r="F2938" s="47">
        <v>90.2</v>
      </c>
      <c r="G2938" s="48">
        <v>54905800</v>
      </c>
      <c r="H2938" s="47">
        <v>71.86</v>
      </c>
      <c r="I2938" s="51">
        <f t="shared" si="330"/>
        <v>0.79667405764966737</v>
      </c>
      <c r="J2938" s="51">
        <f t="shared" ca="1" si="331"/>
        <v>1</v>
      </c>
      <c r="K2938" s="47">
        <f t="shared" si="332"/>
        <v>70.72</v>
      </c>
      <c r="L2938" s="47">
        <f t="shared" si="333"/>
        <v>71.92</v>
      </c>
      <c r="M2938" s="47">
        <f t="shared" si="334"/>
        <v>69.849999999999994</v>
      </c>
      <c r="N2938" s="47">
        <f t="shared" si="335"/>
        <v>71.86</v>
      </c>
      <c r="O2938" s="48">
        <f t="shared" ca="1" si="336"/>
        <v>54905800</v>
      </c>
    </row>
    <row r="2939" spans="1:15" x14ac:dyDescent="0.25">
      <c r="A2939">
        <v>2924</v>
      </c>
      <c r="B2939" s="85">
        <v>37551</v>
      </c>
      <c r="C2939" s="47">
        <v>89.05</v>
      </c>
      <c r="D2939" s="47">
        <v>90.01</v>
      </c>
      <c r="E2939" s="47">
        <v>88.52</v>
      </c>
      <c r="F2939" s="47">
        <v>89.52</v>
      </c>
      <c r="G2939" s="48">
        <v>40966800</v>
      </c>
      <c r="H2939" s="47">
        <v>71.319999999999993</v>
      </c>
      <c r="I2939" s="51">
        <f t="shared" si="330"/>
        <v>0.79669347631814114</v>
      </c>
      <c r="J2939" s="51">
        <f t="shared" ca="1" si="331"/>
        <v>1</v>
      </c>
      <c r="K2939" s="47">
        <f t="shared" si="332"/>
        <v>70.95</v>
      </c>
      <c r="L2939" s="47">
        <f t="shared" si="333"/>
        <v>71.709999999999994</v>
      </c>
      <c r="M2939" s="47">
        <f t="shared" si="334"/>
        <v>70.52</v>
      </c>
      <c r="N2939" s="47">
        <f t="shared" si="335"/>
        <v>71.319999999999993</v>
      </c>
      <c r="O2939" s="48">
        <f t="shared" ca="1" si="336"/>
        <v>40966800</v>
      </c>
    </row>
    <row r="2940" spans="1:15" x14ac:dyDescent="0.25">
      <c r="A2940">
        <v>2925</v>
      </c>
      <c r="B2940" s="85">
        <v>37550</v>
      </c>
      <c r="C2940" s="47">
        <v>88.12</v>
      </c>
      <c r="D2940" s="47">
        <v>90.5</v>
      </c>
      <c r="E2940" s="47">
        <v>87.57</v>
      </c>
      <c r="F2940" s="47">
        <v>90.17</v>
      </c>
      <c r="G2940" s="48">
        <v>45859100</v>
      </c>
      <c r="H2940" s="47">
        <v>71.83</v>
      </c>
      <c r="I2940" s="51">
        <f t="shared" si="330"/>
        <v>0.79660641011422861</v>
      </c>
      <c r="J2940" s="51">
        <f t="shared" ca="1" si="331"/>
        <v>1</v>
      </c>
      <c r="K2940" s="47">
        <f t="shared" si="332"/>
        <v>70.2</v>
      </c>
      <c r="L2940" s="47">
        <f t="shared" si="333"/>
        <v>72.09</v>
      </c>
      <c r="M2940" s="47">
        <f t="shared" si="334"/>
        <v>69.760000000000005</v>
      </c>
      <c r="N2940" s="47">
        <f t="shared" si="335"/>
        <v>71.83</v>
      </c>
      <c r="O2940" s="48">
        <f t="shared" ca="1" si="336"/>
        <v>45859100</v>
      </c>
    </row>
    <row r="2941" spans="1:15" x14ac:dyDescent="0.25">
      <c r="A2941">
        <v>2926</v>
      </c>
      <c r="B2941" s="85">
        <v>37547</v>
      </c>
      <c r="C2941" s="47">
        <v>87.65</v>
      </c>
      <c r="D2941" s="47">
        <v>89.11</v>
      </c>
      <c r="E2941" s="47">
        <v>86.93</v>
      </c>
      <c r="F2941" s="47">
        <v>88.64</v>
      </c>
      <c r="G2941" s="48">
        <v>47448700</v>
      </c>
      <c r="H2941" s="47">
        <v>70.62</v>
      </c>
      <c r="I2941" s="51">
        <f t="shared" si="330"/>
        <v>0.7967057761732852</v>
      </c>
      <c r="J2941" s="51">
        <f t="shared" ca="1" si="331"/>
        <v>1</v>
      </c>
      <c r="K2941" s="47">
        <f t="shared" si="332"/>
        <v>69.83</v>
      </c>
      <c r="L2941" s="47">
        <f t="shared" si="333"/>
        <v>70.989999999999995</v>
      </c>
      <c r="M2941" s="47">
        <f t="shared" si="334"/>
        <v>69.260000000000005</v>
      </c>
      <c r="N2941" s="47">
        <f t="shared" si="335"/>
        <v>70.62</v>
      </c>
      <c r="O2941" s="48">
        <f t="shared" ca="1" si="336"/>
        <v>47448700</v>
      </c>
    </row>
    <row r="2942" spans="1:15" x14ac:dyDescent="0.25">
      <c r="A2942">
        <v>2927</v>
      </c>
      <c r="B2942" s="85">
        <v>37546</v>
      </c>
      <c r="C2942" s="47">
        <v>88.87</v>
      </c>
      <c r="D2942" s="47">
        <v>89.3</v>
      </c>
      <c r="E2942" s="47">
        <v>87.85</v>
      </c>
      <c r="F2942" s="47">
        <v>88.27</v>
      </c>
      <c r="G2942" s="48">
        <v>68534100</v>
      </c>
      <c r="H2942" s="47">
        <v>70.319999999999993</v>
      </c>
      <c r="I2942" s="51">
        <f t="shared" si="330"/>
        <v>0.79664665231675535</v>
      </c>
      <c r="J2942" s="51">
        <f t="shared" ca="1" si="331"/>
        <v>1</v>
      </c>
      <c r="K2942" s="47">
        <f t="shared" si="332"/>
        <v>70.8</v>
      </c>
      <c r="L2942" s="47">
        <f t="shared" si="333"/>
        <v>71.14</v>
      </c>
      <c r="M2942" s="47">
        <f t="shared" si="334"/>
        <v>69.989999999999995</v>
      </c>
      <c r="N2942" s="47">
        <f t="shared" si="335"/>
        <v>70.319999999999993</v>
      </c>
      <c r="O2942" s="48">
        <f t="shared" ca="1" si="336"/>
        <v>68534100</v>
      </c>
    </row>
    <row r="2943" spans="1:15" x14ac:dyDescent="0.25">
      <c r="A2943">
        <v>2928</v>
      </c>
      <c r="B2943" s="85">
        <v>37545</v>
      </c>
      <c r="C2943" s="47">
        <v>87.41</v>
      </c>
      <c r="D2943" s="47">
        <v>87.8</v>
      </c>
      <c r="E2943" s="47">
        <v>85.92</v>
      </c>
      <c r="F2943" s="47">
        <v>86.55</v>
      </c>
      <c r="G2943" s="48">
        <v>62977800</v>
      </c>
      <c r="H2943" s="47">
        <v>68.95</v>
      </c>
      <c r="I2943" s="51">
        <f t="shared" si="330"/>
        <v>0.79664933564413642</v>
      </c>
      <c r="J2943" s="51">
        <f t="shared" ca="1" si="331"/>
        <v>1</v>
      </c>
      <c r="K2943" s="47">
        <f t="shared" si="332"/>
        <v>69.64</v>
      </c>
      <c r="L2943" s="47">
        <f t="shared" si="333"/>
        <v>69.95</v>
      </c>
      <c r="M2943" s="47">
        <f t="shared" si="334"/>
        <v>68.45</v>
      </c>
      <c r="N2943" s="47">
        <f t="shared" si="335"/>
        <v>68.95</v>
      </c>
      <c r="O2943" s="48">
        <f t="shared" ca="1" si="336"/>
        <v>62977800</v>
      </c>
    </row>
    <row r="2944" spans="1:15" x14ac:dyDescent="0.25">
      <c r="A2944">
        <v>2929</v>
      </c>
      <c r="B2944" s="85">
        <v>37544</v>
      </c>
      <c r="C2944" s="47">
        <v>86.99</v>
      </c>
      <c r="D2944" s="47">
        <v>88.72</v>
      </c>
      <c r="E2944" s="47">
        <v>86.85</v>
      </c>
      <c r="F2944" s="47">
        <v>88.7</v>
      </c>
      <c r="G2944" s="48">
        <v>82320300</v>
      </c>
      <c r="H2944" s="47">
        <v>70.66</v>
      </c>
      <c r="I2944" s="51">
        <f t="shared" si="330"/>
        <v>0.79661781285231115</v>
      </c>
      <c r="J2944" s="51">
        <f t="shared" ca="1" si="331"/>
        <v>1</v>
      </c>
      <c r="K2944" s="47">
        <f t="shared" si="332"/>
        <v>69.3</v>
      </c>
      <c r="L2944" s="47">
        <f t="shared" si="333"/>
        <v>70.680000000000007</v>
      </c>
      <c r="M2944" s="47">
        <f t="shared" si="334"/>
        <v>69.19</v>
      </c>
      <c r="N2944" s="47">
        <f t="shared" si="335"/>
        <v>70.66</v>
      </c>
      <c r="O2944" s="48">
        <f t="shared" ca="1" si="336"/>
        <v>82320300</v>
      </c>
    </row>
    <row r="2945" spans="1:15" x14ac:dyDescent="0.25">
      <c r="A2945">
        <v>2930</v>
      </c>
      <c r="B2945" s="85">
        <v>37543</v>
      </c>
      <c r="C2945" s="47">
        <v>83.2</v>
      </c>
      <c r="D2945" s="47">
        <v>84.85</v>
      </c>
      <c r="E2945" s="47">
        <v>83.04</v>
      </c>
      <c r="F2945" s="47">
        <v>84.63</v>
      </c>
      <c r="G2945" s="48">
        <v>40631900</v>
      </c>
      <c r="H2945" s="47">
        <v>67.42</v>
      </c>
      <c r="I2945" s="51">
        <f t="shared" si="330"/>
        <v>0.79664421599905477</v>
      </c>
      <c r="J2945" s="51">
        <f t="shared" ca="1" si="331"/>
        <v>1</v>
      </c>
      <c r="K2945" s="47">
        <f t="shared" si="332"/>
        <v>66.28</v>
      </c>
      <c r="L2945" s="47">
        <f t="shared" si="333"/>
        <v>67.599999999999994</v>
      </c>
      <c r="M2945" s="47">
        <f t="shared" si="334"/>
        <v>66.150000000000006</v>
      </c>
      <c r="N2945" s="47">
        <f t="shared" si="335"/>
        <v>67.42</v>
      </c>
      <c r="O2945" s="48">
        <f t="shared" ca="1" si="336"/>
        <v>40631900</v>
      </c>
    </row>
    <row r="2946" spans="1:15" x14ac:dyDescent="0.25">
      <c r="A2946">
        <v>2931</v>
      </c>
      <c r="B2946" s="85">
        <v>37540</v>
      </c>
      <c r="C2946" s="47">
        <v>82.1</v>
      </c>
      <c r="D2946" s="47">
        <v>84.73</v>
      </c>
      <c r="E2946" s="47">
        <v>81.819999999999993</v>
      </c>
      <c r="F2946" s="47">
        <v>84.16</v>
      </c>
      <c r="G2946" s="48">
        <v>82308300</v>
      </c>
      <c r="H2946" s="47">
        <v>67.05</v>
      </c>
      <c r="I2946" s="51">
        <f t="shared" si="330"/>
        <v>0.79669676806083645</v>
      </c>
      <c r="J2946" s="51">
        <f t="shared" ca="1" si="331"/>
        <v>1</v>
      </c>
      <c r="K2946" s="47">
        <f t="shared" si="332"/>
        <v>65.41</v>
      </c>
      <c r="L2946" s="47">
        <f t="shared" si="333"/>
        <v>67.5</v>
      </c>
      <c r="M2946" s="47">
        <f t="shared" si="334"/>
        <v>65.19</v>
      </c>
      <c r="N2946" s="47">
        <f t="shared" si="335"/>
        <v>67.05</v>
      </c>
      <c r="O2946" s="48">
        <f t="shared" ca="1" si="336"/>
        <v>82308300</v>
      </c>
    </row>
    <row r="2947" spans="1:15" x14ac:dyDescent="0.25">
      <c r="A2947">
        <v>2932</v>
      </c>
      <c r="B2947" s="85">
        <v>37539</v>
      </c>
      <c r="C2947" s="47">
        <v>77.94</v>
      </c>
      <c r="D2947" s="47">
        <v>81.069999999999993</v>
      </c>
      <c r="E2947" s="47">
        <v>77.069999999999993</v>
      </c>
      <c r="F2947" s="47">
        <v>80.63</v>
      </c>
      <c r="G2947" s="48">
        <v>76749000</v>
      </c>
      <c r="H2947" s="47">
        <v>64.23</v>
      </c>
      <c r="I2947" s="51">
        <f t="shared" si="330"/>
        <v>0.79660176113109271</v>
      </c>
      <c r="J2947" s="51">
        <f t="shared" ca="1" si="331"/>
        <v>1</v>
      </c>
      <c r="K2947" s="47">
        <f t="shared" si="332"/>
        <v>62.09</v>
      </c>
      <c r="L2947" s="47">
        <f t="shared" si="333"/>
        <v>64.58</v>
      </c>
      <c r="M2947" s="47">
        <f t="shared" si="334"/>
        <v>61.39</v>
      </c>
      <c r="N2947" s="47">
        <f t="shared" si="335"/>
        <v>64.23</v>
      </c>
      <c r="O2947" s="48">
        <f t="shared" ca="1" si="336"/>
        <v>76749000</v>
      </c>
    </row>
    <row r="2948" spans="1:15" x14ac:dyDescent="0.25">
      <c r="A2948">
        <v>2933</v>
      </c>
      <c r="B2948" s="85">
        <v>37538</v>
      </c>
      <c r="C2948" s="47">
        <v>79.09</v>
      </c>
      <c r="D2948" s="47">
        <v>79.7</v>
      </c>
      <c r="E2948" s="47">
        <v>77.78</v>
      </c>
      <c r="F2948" s="47">
        <v>78.099999999999994</v>
      </c>
      <c r="G2948" s="48">
        <v>79956400</v>
      </c>
      <c r="H2948" s="47">
        <v>62.22</v>
      </c>
      <c r="I2948" s="51">
        <f t="shared" si="330"/>
        <v>0.79667093469910377</v>
      </c>
      <c r="J2948" s="51">
        <f t="shared" ca="1" si="331"/>
        <v>1</v>
      </c>
      <c r="K2948" s="47">
        <f t="shared" si="332"/>
        <v>63.01</v>
      </c>
      <c r="L2948" s="47">
        <f t="shared" si="333"/>
        <v>63.49</v>
      </c>
      <c r="M2948" s="47">
        <f t="shared" si="334"/>
        <v>61.97</v>
      </c>
      <c r="N2948" s="47">
        <f t="shared" si="335"/>
        <v>62.22</v>
      </c>
      <c r="O2948" s="48">
        <f t="shared" ca="1" si="336"/>
        <v>79956400</v>
      </c>
    </row>
    <row r="2949" spans="1:15" x14ac:dyDescent="0.25">
      <c r="A2949">
        <v>2934</v>
      </c>
      <c r="B2949" s="85">
        <v>37537</v>
      </c>
      <c r="C2949" s="47">
        <v>79.81</v>
      </c>
      <c r="D2949" s="47">
        <v>81.31</v>
      </c>
      <c r="E2949" s="47">
        <v>78.2</v>
      </c>
      <c r="F2949" s="47">
        <v>80.37</v>
      </c>
      <c r="G2949" s="48">
        <v>79531000</v>
      </c>
      <c r="H2949" s="47">
        <v>64.03</v>
      </c>
      <c r="I2949" s="51">
        <f t="shared" si="330"/>
        <v>0.79669030732860513</v>
      </c>
      <c r="J2949" s="51">
        <f t="shared" ca="1" si="331"/>
        <v>1</v>
      </c>
      <c r="K2949" s="47">
        <f t="shared" si="332"/>
        <v>63.58</v>
      </c>
      <c r="L2949" s="47">
        <f t="shared" si="333"/>
        <v>64.78</v>
      </c>
      <c r="M2949" s="47">
        <f t="shared" si="334"/>
        <v>62.3</v>
      </c>
      <c r="N2949" s="47">
        <f t="shared" si="335"/>
        <v>64.03</v>
      </c>
      <c r="O2949" s="48">
        <f t="shared" ca="1" si="336"/>
        <v>79531000</v>
      </c>
    </row>
    <row r="2950" spans="1:15" x14ac:dyDescent="0.25">
      <c r="A2950">
        <v>2935</v>
      </c>
      <c r="B2950" s="85">
        <v>37536</v>
      </c>
      <c r="C2950" s="47">
        <v>80.06</v>
      </c>
      <c r="D2950" s="47">
        <v>81.2</v>
      </c>
      <c r="E2950" s="47">
        <v>78.55</v>
      </c>
      <c r="F2950" s="47">
        <v>79.13</v>
      </c>
      <c r="G2950" s="48">
        <v>53188000</v>
      </c>
      <c r="H2950" s="47">
        <v>63.04</v>
      </c>
      <c r="I2950" s="51">
        <f t="shared" si="330"/>
        <v>0.79666371793251611</v>
      </c>
      <c r="J2950" s="51">
        <f t="shared" ca="1" si="331"/>
        <v>1</v>
      </c>
      <c r="K2950" s="47">
        <f t="shared" si="332"/>
        <v>63.78</v>
      </c>
      <c r="L2950" s="47">
        <f t="shared" si="333"/>
        <v>64.69</v>
      </c>
      <c r="M2950" s="47">
        <f t="shared" si="334"/>
        <v>62.58</v>
      </c>
      <c r="N2950" s="47">
        <f t="shared" si="335"/>
        <v>63.04</v>
      </c>
      <c r="O2950" s="48">
        <f t="shared" ca="1" si="336"/>
        <v>53188000</v>
      </c>
    </row>
    <row r="2951" spans="1:15" x14ac:dyDescent="0.25">
      <c r="A2951">
        <v>2936</v>
      </c>
      <c r="B2951" s="85">
        <v>37533</v>
      </c>
      <c r="C2951" s="47">
        <v>82.8</v>
      </c>
      <c r="D2951" s="47">
        <v>82.92</v>
      </c>
      <c r="E2951" s="47">
        <v>79.58</v>
      </c>
      <c r="F2951" s="47">
        <v>80.8</v>
      </c>
      <c r="G2951" s="48">
        <v>68483700</v>
      </c>
      <c r="H2951" s="47">
        <v>64.37</v>
      </c>
      <c r="I2951" s="51">
        <f t="shared" si="330"/>
        <v>0.79665841584158426</v>
      </c>
      <c r="J2951" s="51">
        <f t="shared" ca="1" si="331"/>
        <v>1</v>
      </c>
      <c r="K2951" s="47">
        <f t="shared" si="332"/>
        <v>65.959999999999994</v>
      </c>
      <c r="L2951" s="47">
        <f t="shared" si="333"/>
        <v>66.06</v>
      </c>
      <c r="M2951" s="47">
        <f t="shared" si="334"/>
        <v>63.4</v>
      </c>
      <c r="N2951" s="47">
        <f t="shared" si="335"/>
        <v>64.37</v>
      </c>
      <c r="O2951" s="48">
        <f t="shared" ca="1" si="336"/>
        <v>68483700</v>
      </c>
    </row>
    <row r="2952" spans="1:15" x14ac:dyDescent="0.25">
      <c r="A2952">
        <v>2937</v>
      </c>
      <c r="B2952" s="85">
        <v>37532</v>
      </c>
      <c r="C2952" s="47">
        <v>83.14</v>
      </c>
      <c r="D2952" s="47">
        <v>84.6</v>
      </c>
      <c r="E2952" s="47">
        <v>81.95</v>
      </c>
      <c r="F2952" s="47">
        <v>82.31</v>
      </c>
      <c r="G2952" s="48">
        <v>55547000</v>
      </c>
      <c r="H2952" s="47">
        <v>65.569999999999993</v>
      </c>
      <c r="I2952" s="51">
        <f t="shared" si="330"/>
        <v>0.7966225246021138</v>
      </c>
      <c r="J2952" s="51">
        <f t="shared" ca="1" si="331"/>
        <v>1</v>
      </c>
      <c r="K2952" s="47">
        <f t="shared" si="332"/>
        <v>66.23</v>
      </c>
      <c r="L2952" s="47">
        <f t="shared" si="333"/>
        <v>67.39</v>
      </c>
      <c r="M2952" s="47">
        <f t="shared" si="334"/>
        <v>65.28</v>
      </c>
      <c r="N2952" s="47">
        <f t="shared" si="335"/>
        <v>65.569999999999993</v>
      </c>
      <c r="O2952" s="48">
        <f t="shared" ca="1" si="336"/>
        <v>55547000</v>
      </c>
    </row>
    <row r="2953" spans="1:15" x14ac:dyDescent="0.25">
      <c r="A2953">
        <v>2938</v>
      </c>
      <c r="B2953" s="85">
        <v>37531</v>
      </c>
      <c r="C2953" s="47">
        <v>84.69</v>
      </c>
      <c r="D2953" s="47">
        <v>85.53</v>
      </c>
      <c r="E2953" s="47">
        <v>82.6</v>
      </c>
      <c r="F2953" s="47">
        <v>83.15</v>
      </c>
      <c r="G2953" s="48">
        <v>56749100</v>
      </c>
      <c r="H2953" s="47">
        <v>66.239999999999995</v>
      </c>
      <c r="I2953" s="51">
        <f t="shared" si="330"/>
        <v>0.79663259170174372</v>
      </c>
      <c r="J2953" s="51">
        <f t="shared" ca="1" si="331"/>
        <v>1</v>
      </c>
      <c r="K2953" s="47">
        <f t="shared" si="332"/>
        <v>67.47</v>
      </c>
      <c r="L2953" s="47">
        <f t="shared" si="333"/>
        <v>68.14</v>
      </c>
      <c r="M2953" s="47">
        <f t="shared" si="334"/>
        <v>65.8</v>
      </c>
      <c r="N2953" s="47">
        <f t="shared" si="335"/>
        <v>66.239999999999995</v>
      </c>
      <c r="O2953" s="48">
        <f t="shared" ca="1" si="336"/>
        <v>56749100</v>
      </c>
    </row>
    <row r="2954" spans="1:15" x14ac:dyDescent="0.25">
      <c r="A2954">
        <v>2939</v>
      </c>
      <c r="B2954" s="85">
        <v>37530</v>
      </c>
      <c r="C2954" s="47">
        <v>82.43</v>
      </c>
      <c r="D2954" s="47">
        <v>85.77</v>
      </c>
      <c r="E2954" s="47">
        <v>81.47</v>
      </c>
      <c r="F2954" s="47">
        <v>85.72</v>
      </c>
      <c r="G2954" s="48">
        <v>67198100</v>
      </c>
      <c r="H2954" s="47">
        <v>68.290000000000006</v>
      </c>
      <c r="I2954" s="51">
        <f t="shared" si="330"/>
        <v>0.79666355576294923</v>
      </c>
      <c r="J2954" s="51">
        <f t="shared" ca="1" si="331"/>
        <v>1</v>
      </c>
      <c r="K2954" s="47">
        <f t="shared" si="332"/>
        <v>65.67</v>
      </c>
      <c r="L2954" s="47">
        <f t="shared" si="333"/>
        <v>68.33</v>
      </c>
      <c r="M2954" s="47">
        <f t="shared" si="334"/>
        <v>64.900000000000006</v>
      </c>
      <c r="N2954" s="47">
        <f t="shared" si="335"/>
        <v>68.290000000000006</v>
      </c>
      <c r="O2954" s="48">
        <f t="shared" ca="1" si="336"/>
        <v>67198100</v>
      </c>
    </row>
    <row r="2955" spans="1:15" x14ac:dyDescent="0.25">
      <c r="A2955">
        <v>2940</v>
      </c>
      <c r="B2955" s="85">
        <v>37529</v>
      </c>
      <c r="C2955" s="47">
        <v>82</v>
      </c>
      <c r="D2955" s="47">
        <v>82.8</v>
      </c>
      <c r="E2955" s="47">
        <v>80.900000000000006</v>
      </c>
      <c r="F2955" s="47">
        <v>81.790000000000006</v>
      </c>
      <c r="G2955" s="48">
        <v>73096400</v>
      </c>
      <c r="H2955" s="47">
        <v>65.16</v>
      </c>
      <c r="I2955" s="51">
        <f t="shared" si="330"/>
        <v>0.79667441007458117</v>
      </c>
      <c r="J2955" s="51">
        <f t="shared" ca="1" si="331"/>
        <v>1</v>
      </c>
      <c r="K2955" s="47">
        <f t="shared" si="332"/>
        <v>65.33</v>
      </c>
      <c r="L2955" s="47">
        <f t="shared" si="333"/>
        <v>65.959999999999994</v>
      </c>
      <c r="M2955" s="47">
        <f t="shared" si="334"/>
        <v>64.45</v>
      </c>
      <c r="N2955" s="47">
        <f t="shared" si="335"/>
        <v>65.16</v>
      </c>
      <c r="O2955" s="48">
        <f t="shared" ca="1" si="336"/>
        <v>73096400</v>
      </c>
    </row>
    <row r="2956" spans="1:15" x14ac:dyDescent="0.25">
      <c r="A2956">
        <v>2941</v>
      </c>
      <c r="B2956" s="85">
        <v>37526</v>
      </c>
      <c r="C2956" s="47">
        <v>85</v>
      </c>
      <c r="D2956" s="47">
        <v>85.63</v>
      </c>
      <c r="E2956" s="47">
        <v>82.75</v>
      </c>
      <c r="F2956" s="47">
        <v>82.75</v>
      </c>
      <c r="G2956" s="48">
        <v>64648300</v>
      </c>
      <c r="H2956" s="47">
        <v>65.92</v>
      </c>
      <c r="I2956" s="51">
        <f t="shared" si="330"/>
        <v>0.79661631419939583</v>
      </c>
      <c r="J2956" s="51">
        <f t="shared" ca="1" si="331"/>
        <v>1</v>
      </c>
      <c r="K2956" s="47">
        <f t="shared" si="332"/>
        <v>67.709999999999994</v>
      </c>
      <c r="L2956" s="47">
        <f t="shared" si="333"/>
        <v>68.209999999999994</v>
      </c>
      <c r="M2956" s="47">
        <f t="shared" si="334"/>
        <v>65.92</v>
      </c>
      <c r="N2956" s="47">
        <f t="shared" si="335"/>
        <v>65.92</v>
      </c>
      <c r="O2956" s="48">
        <f t="shared" ca="1" si="336"/>
        <v>64648300</v>
      </c>
    </row>
    <row r="2957" spans="1:15" x14ac:dyDescent="0.25">
      <c r="A2957">
        <v>2942</v>
      </c>
      <c r="B2957" s="85">
        <v>37525</v>
      </c>
      <c r="C2957" s="47">
        <v>85.02</v>
      </c>
      <c r="D2957" s="47">
        <v>85.97</v>
      </c>
      <c r="E2957" s="47">
        <v>84.45</v>
      </c>
      <c r="F2957" s="47">
        <v>85.73</v>
      </c>
      <c r="G2957" s="48">
        <v>53638000</v>
      </c>
      <c r="H2957" s="47">
        <v>68.3</v>
      </c>
      <c r="I2957" s="51">
        <f t="shared" si="330"/>
        <v>0.79668727399976669</v>
      </c>
      <c r="J2957" s="51">
        <f t="shared" ca="1" si="331"/>
        <v>1</v>
      </c>
      <c r="K2957" s="47">
        <f t="shared" si="332"/>
        <v>67.73</v>
      </c>
      <c r="L2957" s="47">
        <f t="shared" si="333"/>
        <v>68.489999999999995</v>
      </c>
      <c r="M2957" s="47">
        <f t="shared" si="334"/>
        <v>67.28</v>
      </c>
      <c r="N2957" s="47">
        <f t="shared" si="335"/>
        <v>68.3</v>
      </c>
      <c r="O2957" s="48">
        <f t="shared" ca="1" si="336"/>
        <v>53638000</v>
      </c>
    </row>
    <row r="2958" spans="1:15" x14ac:dyDescent="0.25">
      <c r="A2958">
        <v>2943</v>
      </c>
      <c r="B2958" s="85">
        <v>37524</v>
      </c>
      <c r="C2958" s="47">
        <v>83.37</v>
      </c>
      <c r="D2958" s="47">
        <v>84.77</v>
      </c>
      <c r="E2958" s="47">
        <v>82.04</v>
      </c>
      <c r="F2958" s="47">
        <v>84.35</v>
      </c>
      <c r="G2958" s="48">
        <v>59294400</v>
      </c>
      <c r="H2958" s="47">
        <v>67.2</v>
      </c>
      <c r="I2958" s="51">
        <f t="shared" si="330"/>
        <v>0.79668049792531126</v>
      </c>
      <c r="J2958" s="51">
        <f t="shared" ca="1" si="331"/>
        <v>1</v>
      </c>
      <c r="K2958" s="47">
        <f t="shared" si="332"/>
        <v>66.42</v>
      </c>
      <c r="L2958" s="47">
        <f t="shared" si="333"/>
        <v>67.53</v>
      </c>
      <c r="M2958" s="47">
        <f t="shared" si="334"/>
        <v>65.36</v>
      </c>
      <c r="N2958" s="47">
        <f t="shared" si="335"/>
        <v>67.2</v>
      </c>
      <c r="O2958" s="48">
        <f t="shared" ca="1" si="336"/>
        <v>59294400</v>
      </c>
    </row>
    <row r="2959" spans="1:15" x14ac:dyDescent="0.25">
      <c r="A2959">
        <v>2944</v>
      </c>
      <c r="B2959" s="85">
        <v>37523</v>
      </c>
      <c r="C2959" s="47">
        <v>82.44</v>
      </c>
      <c r="D2959" s="47">
        <v>83.65</v>
      </c>
      <c r="E2959" s="47">
        <v>81.849999999999994</v>
      </c>
      <c r="F2959" s="47">
        <v>82.31</v>
      </c>
      <c r="G2959" s="48">
        <v>69507000</v>
      </c>
      <c r="H2959" s="47">
        <v>65.569999999999993</v>
      </c>
      <c r="I2959" s="51">
        <f t="shared" si="330"/>
        <v>0.7966225246021138</v>
      </c>
      <c r="J2959" s="51">
        <f t="shared" ca="1" si="331"/>
        <v>1</v>
      </c>
      <c r="K2959" s="47">
        <f t="shared" si="332"/>
        <v>65.67</v>
      </c>
      <c r="L2959" s="47">
        <f t="shared" si="333"/>
        <v>66.64</v>
      </c>
      <c r="M2959" s="47">
        <f t="shared" si="334"/>
        <v>65.2</v>
      </c>
      <c r="N2959" s="47">
        <f t="shared" si="335"/>
        <v>65.569999999999993</v>
      </c>
      <c r="O2959" s="48">
        <f t="shared" ca="1" si="336"/>
        <v>69507000</v>
      </c>
    </row>
    <row r="2960" spans="1:15" x14ac:dyDescent="0.25">
      <c r="A2960">
        <v>2945</v>
      </c>
      <c r="B2960" s="85">
        <v>37522</v>
      </c>
      <c r="C2960" s="47">
        <v>83.65</v>
      </c>
      <c r="D2960" s="47">
        <v>84.06</v>
      </c>
      <c r="E2960" s="47">
        <v>82.69</v>
      </c>
      <c r="F2960" s="47">
        <v>83.66</v>
      </c>
      <c r="G2960" s="48">
        <v>46893800</v>
      </c>
      <c r="H2960" s="47">
        <v>66.650000000000006</v>
      </c>
      <c r="I2960" s="51">
        <f t="shared" si="330"/>
        <v>0.79667702605785329</v>
      </c>
      <c r="J2960" s="51">
        <f t="shared" ca="1" si="331"/>
        <v>1</v>
      </c>
      <c r="K2960" s="47">
        <f t="shared" si="332"/>
        <v>66.64</v>
      </c>
      <c r="L2960" s="47">
        <f t="shared" si="333"/>
        <v>66.97</v>
      </c>
      <c r="M2960" s="47">
        <f t="shared" si="334"/>
        <v>65.88</v>
      </c>
      <c r="N2960" s="47">
        <f t="shared" si="335"/>
        <v>66.650000000000006</v>
      </c>
      <c r="O2960" s="48">
        <f t="shared" ca="1" si="336"/>
        <v>46893800</v>
      </c>
    </row>
    <row r="2961" spans="1:15" x14ac:dyDescent="0.25">
      <c r="A2961">
        <v>2946</v>
      </c>
      <c r="B2961" s="85">
        <v>37519</v>
      </c>
      <c r="C2961" s="47">
        <v>84.92</v>
      </c>
      <c r="D2961" s="47">
        <v>85.2</v>
      </c>
      <c r="E2961" s="47">
        <v>84.05</v>
      </c>
      <c r="F2961" s="47">
        <v>84.35</v>
      </c>
      <c r="G2961" s="48">
        <v>46325600</v>
      </c>
      <c r="H2961" s="47">
        <v>67.2</v>
      </c>
      <c r="I2961" s="51">
        <f t="shared" ref="I2961:I3024" si="337">H2961/F2961</f>
        <v>0.79668049792531126</v>
      </c>
      <c r="J2961" s="51">
        <f t="shared" ref="J2961:J3024" ca="1" si="338">INDEX(OFFSET($T$15,0,0,$S$13+1,1),MATCH(B2961,OFFSET($Q$15,0,0,$S$13+1,1),-1))</f>
        <v>1</v>
      </c>
      <c r="K2961" s="47">
        <f t="shared" ref="K2961:K3024" si="339">ROUND($I2961*C2961,2)</f>
        <v>67.650000000000006</v>
      </c>
      <c r="L2961" s="47">
        <f t="shared" ref="L2961:L3024" si="340">ROUND($I2961*D2961,2)</f>
        <v>67.88</v>
      </c>
      <c r="M2961" s="47">
        <f t="shared" ref="M2961:M3024" si="341">ROUND($I2961*E2961,2)</f>
        <v>66.959999999999994</v>
      </c>
      <c r="N2961" s="47">
        <f t="shared" ref="N2961:N3024" si="342">ROUND($I2961*F2961,2)</f>
        <v>67.2</v>
      </c>
      <c r="O2961" s="48">
        <f t="shared" ref="O2961:O3024" ca="1" si="343">G2961*J2961</f>
        <v>46325600</v>
      </c>
    </row>
    <row r="2962" spans="1:15" x14ac:dyDescent="0.25">
      <c r="A2962">
        <v>2947</v>
      </c>
      <c r="B2962" s="85">
        <v>37518</v>
      </c>
      <c r="C2962" s="47">
        <v>85.99</v>
      </c>
      <c r="D2962" s="47">
        <v>86.8</v>
      </c>
      <c r="E2962" s="47">
        <v>84.7</v>
      </c>
      <c r="F2962" s="47">
        <v>84.7</v>
      </c>
      <c r="G2962" s="48">
        <v>48510500</v>
      </c>
      <c r="H2962" s="47">
        <v>67.180000000000007</v>
      </c>
      <c r="I2962" s="51">
        <f t="shared" si="337"/>
        <v>0.79315230224321143</v>
      </c>
      <c r="J2962" s="51">
        <f t="shared" ca="1" si="338"/>
        <v>1</v>
      </c>
      <c r="K2962" s="47">
        <f t="shared" si="339"/>
        <v>68.2</v>
      </c>
      <c r="L2962" s="47">
        <f t="shared" si="340"/>
        <v>68.849999999999994</v>
      </c>
      <c r="M2962" s="47">
        <f t="shared" si="341"/>
        <v>67.180000000000007</v>
      </c>
      <c r="N2962" s="47">
        <f t="shared" si="342"/>
        <v>67.180000000000007</v>
      </c>
      <c r="O2962" s="48">
        <f t="shared" ca="1" si="343"/>
        <v>48510500</v>
      </c>
    </row>
    <row r="2963" spans="1:15" x14ac:dyDescent="0.25">
      <c r="A2963">
        <v>2948</v>
      </c>
      <c r="B2963" s="85">
        <v>37517</v>
      </c>
      <c r="C2963" s="47">
        <v>87.01</v>
      </c>
      <c r="D2963" s="47">
        <v>88.5</v>
      </c>
      <c r="E2963" s="47">
        <v>86.28</v>
      </c>
      <c r="F2963" s="47">
        <v>86.95</v>
      </c>
      <c r="G2963" s="48">
        <v>54719400</v>
      </c>
      <c r="H2963" s="47">
        <v>68.959999999999994</v>
      </c>
      <c r="I2963" s="51">
        <f t="shared" si="337"/>
        <v>0.79309948246118445</v>
      </c>
      <c r="J2963" s="51">
        <f t="shared" ca="1" si="338"/>
        <v>1</v>
      </c>
      <c r="K2963" s="47">
        <f t="shared" si="339"/>
        <v>69.010000000000005</v>
      </c>
      <c r="L2963" s="47">
        <f t="shared" si="340"/>
        <v>70.19</v>
      </c>
      <c r="M2963" s="47">
        <f t="shared" si="341"/>
        <v>68.430000000000007</v>
      </c>
      <c r="N2963" s="47">
        <f t="shared" si="342"/>
        <v>68.959999999999994</v>
      </c>
      <c r="O2963" s="48">
        <f t="shared" ca="1" si="343"/>
        <v>54719400</v>
      </c>
    </row>
    <row r="2964" spans="1:15" x14ac:dyDescent="0.25">
      <c r="A2964">
        <v>2949</v>
      </c>
      <c r="B2964" s="85">
        <v>37516</v>
      </c>
      <c r="C2964" s="47">
        <v>90.89</v>
      </c>
      <c r="D2964" s="47">
        <v>91.19</v>
      </c>
      <c r="E2964" s="47">
        <v>87.75</v>
      </c>
      <c r="F2964" s="47">
        <v>87.83</v>
      </c>
      <c r="G2964" s="48">
        <v>47609700</v>
      </c>
      <c r="H2964" s="47">
        <v>69.66</v>
      </c>
      <c r="I2964" s="51">
        <f t="shared" si="337"/>
        <v>0.79312307867471243</v>
      </c>
      <c r="J2964" s="51">
        <f t="shared" ca="1" si="338"/>
        <v>1</v>
      </c>
      <c r="K2964" s="47">
        <f t="shared" si="339"/>
        <v>72.09</v>
      </c>
      <c r="L2964" s="47">
        <f t="shared" si="340"/>
        <v>72.319999999999993</v>
      </c>
      <c r="M2964" s="47">
        <f t="shared" si="341"/>
        <v>69.599999999999994</v>
      </c>
      <c r="N2964" s="47">
        <f t="shared" si="342"/>
        <v>69.66</v>
      </c>
      <c r="O2964" s="48">
        <f t="shared" ca="1" si="343"/>
        <v>47609700</v>
      </c>
    </row>
    <row r="2965" spans="1:15" x14ac:dyDescent="0.25">
      <c r="A2965">
        <v>2950</v>
      </c>
      <c r="B2965" s="85">
        <v>37515</v>
      </c>
      <c r="C2965" s="47">
        <v>89.31</v>
      </c>
      <c r="D2965" s="47">
        <v>89.89</v>
      </c>
      <c r="E2965" s="47">
        <v>88.46</v>
      </c>
      <c r="F2965" s="47">
        <v>89.89</v>
      </c>
      <c r="G2965" s="48">
        <v>28167600</v>
      </c>
      <c r="H2965" s="47">
        <v>71.290000000000006</v>
      </c>
      <c r="I2965" s="51">
        <f t="shared" si="337"/>
        <v>0.79308043163866959</v>
      </c>
      <c r="J2965" s="51">
        <f t="shared" ca="1" si="338"/>
        <v>1</v>
      </c>
      <c r="K2965" s="47">
        <f t="shared" si="339"/>
        <v>70.83</v>
      </c>
      <c r="L2965" s="47">
        <f t="shared" si="340"/>
        <v>71.290000000000006</v>
      </c>
      <c r="M2965" s="47">
        <f t="shared" si="341"/>
        <v>70.16</v>
      </c>
      <c r="N2965" s="47">
        <f t="shared" si="342"/>
        <v>71.290000000000006</v>
      </c>
      <c r="O2965" s="48">
        <f t="shared" ca="1" si="343"/>
        <v>28167600</v>
      </c>
    </row>
    <row r="2966" spans="1:15" x14ac:dyDescent="0.25">
      <c r="A2966">
        <v>2951</v>
      </c>
      <c r="B2966" s="85">
        <v>37512</v>
      </c>
      <c r="C2966" s="47">
        <v>88.69</v>
      </c>
      <c r="D2966" s="47">
        <v>89.9</v>
      </c>
      <c r="E2966" s="47">
        <v>88.25</v>
      </c>
      <c r="F2966" s="47">
        <v>89.67</v>
      </c>
      <c r="G2966" s="48">
        <v>41131000</v>
      </c>
      <c r="H2966" s="47">
        <v>71.12</v>
      </c>
      <c r="I2966" s="51">
        <f t="shared" si="337"/>
        <v>0.7931303669008587</v>
      </c>
      <c r="J2966" s="51">
        <f t="shared" ca="1" si="338"/>
        <v>1</v>
      </c>
      <c r="K2966" s="47">
        <f t="shared" si="339"/>
        <v>70.34</v>
      </c>
      <c r="L2966" s="47">
        <f t="shared" si="340"/>
        <v>71.3</v>
      </c>
      <c r="M2966" s="47">
        <f t="shared" si="341"/>
        <v>69.989999999999995</v>
      </c>
      <c r="N2966" s="47">
        <f t="shared" si="342"/>
        <v>71.12</v>
      </c>
      <c r="O2966" s="48">
        <f t="shared" ca="1" si="343"/>
        <v>41131000</v>
      </c>
    </row>
    <row r="2967" spans="1:15" x14ac:dyDescent="0.25">
      <c r="A2967">
        <v>2952</v>
      </c>
      <c r="B2967" s="85">
        <v>37511</v>
      </c>
      <c r="C2967" s="47">
        <v>90.75</v>
      </c>
      <c r="D2967" s="47">
        <v>90.84</v>
      </c>
      <c r="E2967" s="47">
        <v>88.99</v>
      </c>
      <c r="F2967" s="47">
        <v>89.45</v>
      </c>
      <c r="G2967" s="48">
        <v>43601700</v>
      </c>
      <c r="H2967" s="47">
        <v>70.94</v>
      </c>
      <c r="I2967" s="51">
        <f t="shared" si="337"/>
        <v>0.79306875349357175</v>
      </c>
      <c r="J2967" s="51">
        <f t="shared" ca="1" si="338"/>
        <v>1</v>
      </c>
      <c r="K2967" s="47">
        <f t="shared" si="339"/>
        <v>71.97</v>
      </c>
      <c r="L2967" s="47">
        <f t="shared" si="340"/>
        <v>72.040000000000006</v>
      </c>
      <c r="M2967" s="47">
        <f t="shared" si="341"/>
        <v>70.58</v>
      </c>
      <c r="N2967" s="47">
        <f t="shared" si="342"/>
        <v>70.94</v>
      </c>
      <c r="O2967" s="48">
        <f t="shared" ca="1" si="343"/>
        <v>43601700</v>
      </c>
    </row>
    <row r="2968" spans="1:15" x14ac:dyDescent="0.25">
      <c r="A2968">
        <v>2953</v>
      </c>
      <c r="B2968" s="85">
        <v>37510</v>
      </c>
      <c r="C2968" s="47">
        <v>92.47</v>
      </c>
      <c r="D2968" s="47">
        <v>93.33</v>
      </c>
      <c r="E2968" s="47">
        <v>91.1</v>
      </c>
      <c r="F2968" s="47">
        <v>91.13</v>
      </c>
      <c r="G2968" s="48">
        <v>27711200</v>
      </c>
      <c r="H2968" s="47">
        <v>72.27</v>
      </c>
      <c r="I2968" s="51">
        <f t="shared" si="337"/>
        <v>0.79304290573905412</v>
      </c>
      <c r="J2968" s="51">
        <f t="shared" ca="1" si="338"/>
        <v>1</v>
      </c>
      <c r="K2968" s="47">
        <f t="shared" si="339"/>
        <v>73.33</v>
      </c>
      <c r="L2968" s="47">
        <f t="shared" si="340"/>
        <v>74.010000000000005</v>
      </c>
      <c r="M2968" s="47">
        <f t="shared" si="341"/>
        <v>72.25</v>
      </c>
      <c r="N2968" s="47">
        <f t="shared" si="342"/>
        <v>72.27</v>
      </c>
      <c r="O2968" s="48">
        <f t="shared" ca="1" si="343"/>
        <v>27711200</v>
      </c>
    </row>
    <row r="2969" spans="1:15" x14ac:dyDescent="0.25">
      <c r="A2969">
        <v>2954</v>
      </c>
      <c r="B2969" s="85">
        <v>37509</v>
      </c>
      <c r="C2969" s="47">
        <v>91.14</v>
      </c>
      <c r="D2969" s="47">
        <v>91.78</v>
      </c>
      <c r="E2969" s="47">
        <v>90.56</v>
      </c>
      <c r="F2969" s="47">
        <v>91.7</v>
      </c>
      <c r="G2969" s="48">
        <v>41416600</v>
      </c>
      <c r="H2969" s="47">
        <v>72.73</v>
      </c>
      <c r="I2969" s="51">
        <f t="shared" si="337"/>
        <v>0.79312977099236648</v>
      </c>
      <c r="J2969" s="51">
        <f t="shared" ca="1" si="338"/>
        <v>1</v>
      </c>
      <c r="K2969" s="47">
        <f t="shared" si="339"/>
        <v>72.290000000000006</v>
      </c>
      <c r="L2969" s="47">
        <f t="shared" si="340"/>
        <v>72.790000000000006</v>
      </c>
      <c r="M2969" s="47">
        <f t="shared" si="341"/>
        <v>71.83</v>
      </c>
      <c r="N2969" s="47">
        <f t="shared" si="342"/>
        <v>72.73</v>
      </c>
      <c r="O2969" s="48">
        <f t="shared" ca="1" si="343"/>
        <v>41416600</v>
      </c>
    </row>
    <row r="2970" spans="1:15" x14ac:dyDescent="0.25">
      <c r="A2970">
        <v>2955</v>
      </c>
      <c r="B2970" s="85">
        <v>37508</v>
      </c>
      <c r="C2970" s="47">
        <v>89.1</v>
      </c>
      <c r="D2970" s="47">
        <v>91.35</v>
      </c>
      <c r="E2970" s="47">
        <v>88.8</v>
      </c>
      <c r="F2970" s="47">
        <v>90.66</v>
      </c>
      <c r="G2970" s="48">
        <v>33998400</v>
      </c>
      <c r="H2970" s="47">
        <v>71.900000000000006</v>
      </c>
      <c r="I2970" s="51">
        <f t="shared" si="337"/>
        <v>0.79307302007500557</v>
      </c>
      <c r="J2970" s="51">
        <f t="shared" ca="1" si="338"/>
        <v>1</v>
      </c>
      <c r="K2970" s="47">
        <f t="shared" si="339"/>
        <v>70.66</v>
      </c>
      <c r="L2970" s="47">
        <f t="shared" si="340"/>
        <v>72.45</v>
      </c>
      <c r="M2970" s="47">
        <f t="shared" si="341"/>
        <v>70.42</v>
      </c>
      <c r="N2970" s="47">
        <f t="shared" si="342"/>
        <v>71.900000000000006</v>
      </c>
      <c r="O2970" s="48">
        <f t="shared" ca="1" si="343"/>
        <v>33998400</v>
      </c>
    </row>
    <row r="2971" spans="1:15" x14ac:dyDescent="0.25">
      <c r="A2971">
        <v>2956</v>
      </c>
      <c r="B2971" s="85">
        <v>37505</v>
      </c>
      <c r="C2971" s="47">
        <v>89.75</v>
      </c>
      <c r="D2971" s="47">
        <v>90.57</v>
      </c>
      <c r="E2971" s="47">
        <v>89.34</v>
      </c>
      <c r="F2971" s="47">
        <v>90</v>
      </c>
      <c r="G2971" s="48">
        <v>38622200</v>
      </c>
      <c r="H2971" s="47">
        <v>71.38</v>
      </c>
      <c r="I2971" s="51">
        <f t="shared" si="337"/>
        <v>0.7931111111111111</v>
      </c>
      <c r="J2971" s="51">
        <f t="shared" ca="1" si="338"/>
        <v>1</v>
      </c>
      <c r="K2971" s="47">
        <f t="shared" si="339"/>
        <v>71.180000000000007</v>
      </c>
      <c r="L2971" s="47">
        <f t="shared" si="340"/>
        <v>71.83</v>
      </c>
      <c r="M2971" s="47">
        <f t="shared" si="341"/>
        <v>70.86</v>
      </c>
      <c r="N2971" s="47">
        <f t="shared" si="342"/>
        <v>71.38</v>
      </c>
      <c r="O2971" s="48">
        <f t="shared" ca="1" si="343"/>
        <v>38622200</v>
      </c>
    </row>
    <row r="2972" spans="1:15" x14ac:dyDescent="0.25">
      <c r="A2972">
        <v>2957</v>
      </c>
      <c r="B2972" s="85">
        <v>37504</v>
      </c>
      <c r="C2972" s="47">
        <v>88.49</v>
      </c>
      <c r="D2972" s="47">
        <v>89.43</v>
      </c>
      <c r="E2972" s="47">
        <v>87.5</v>
      </c>
      <c r="F2972" s="47">
        <v>88.78</v>
      </c>
      <c r="G2972" s="48">
        <v>67250900</v>
      </c>
      <c r="H2972" s="47">
        <v>70.41</v>
      </c>
      <c r="I2972" s="51">
        <f t="shared" si="337"/>
        <v>0.79308402793421939</v>
      </c>
      <c r="J2972" s="51">
        <f t="shared" ca="1" si="338"/>
        <v>1</v>
      </c>
      <c r="K2972" s="47">
        <f t="shared" si="339"/>
        <v>70.180000000000007</v>
      </c>
      <c r="L2972" s="47">
        <f t="shared" si="340"/>
        <v>70.930000000000007</v>
      </c>
      <c r="M2972" s="47">
        <f t="shared" si="341"/>
        <v>69.39</v>
      </c>
      <c r="N2972" s="47">
        <f t="shared" si="342"/>
        <v>70.41</v>
      </c>
      <c r="O2972" s="48">
        <f t="shared" ca="1" si="343"/>
        <v>67250900</v>
      </c>
    </row>
    <row r="2973" spans="1:15" x14ac:dyDescent="0.25">
      <c r="A2973">
        <v>2958</v>
      </c>
      <c r="B2973" s="85">
        <v>37503</v>
      </c>
      <c r="C2973" s="47">
        <v>88.61</v>
      </c>
      <c r="D2973" s="47">
        <v>90.25</v>
      </c>
      <c r="E2973" s="47">
        <v>88.06</v>
      </c>
      <c r="F2973" s="47">
        <v>89.54</v>
      </c>
      <c r="G2973" s="48">
        <v>51099500</v>
      </c>
      <c r="H2973" s="47">
        <v>71.010000000000005</v>
      </c>
      <c r="I2973" s="51">
        <f t="shared" si="337"/>
        <v>0.79305338396247482</v>
      </c>
      <c r="J2973" s="51">
        <f t="shared" ca="1" si="338"/>
        <v>1</v>
      </c>
      <c r="K2973" s="47">
        <f t="shared" si="339"/>
        <v>70.27</v>
      </c>
      <c r="L2973" s="47">
        <f t="shared" si="340"/>
        <v>71.569999999999993</v>
      </c>
      <c r="M2973" s="47">
        <f t="shared" si="341"/>
        <v>69.84</v>
      </c>
      <c r="N2973" s="47">
        <f t="shared" si="342"/>
        <v>71.010000000000005</v>
      </c>
      <c r="O2973" s="48">
        <f t="shared" ca="1" si="343"/>
        <v>51099500</v>
      </c>
    </row>
    <row r="2974" spans="1:15" x14ac:dyDescent="0.25">
      <c r="A2974">
        <v>2959</v>
      </c>
      <c r="B2974" s="85">
        <v>37502</v>
      </c>
      <c r="C2974" s="47">
        <v>90.73</v>
      </c>
      <c r="D2974" s="47">
        <v>91</v>
      </c>
      <c r="E2974" s="47">
        <v>88.15</v>
      </c>
      <c r="F2974" s="47">
        <v>88.28</v>
      </c>
      <c r="G2974" s="48">
        <v>76586400</v>
      </c>
      <c r="H2974" s="47">
        <v>70.010000000000005</v>
      </c>
      <c r="I2974" s="51">
        <f t="shared" si="337"/>
        <v>0.79304485727231544</v>
      </c>
      <c r="J2974" s="51">
        <f t="shared" ca="1" si="338"/>
        <v>1</v>
      </c>
      <c r="K2974" s="47">
        <f t="shared" si="339"/>
        <v>71.95</v>
      </c>
      <c r="L2974" s="47">
        <f t="shared" si="340"/>
        <v>72.17</v>
      </c>
      <c r="M2974" s="47">
        <f t="shared" si="341"/>
        <v>69.91</v>
      </c>
      <c r="N2974" s="47">
        <f t="shared" si="342"/>
        <v>70.010000000000005</v>
      </c>
      <c r="O2974" s="48">
        <f t="shared" ca="1" si="343"/>
        <v>76586400</v>
      </c>
    </row>
    <row r="2975" spans="1:15" x14ac:dyDescent="0.25">
      <c r="A2975">
        <v>2960</v>
      </c>
      <c r="B2975" s="85">
        <v>37498</v>
      </c>
      <c r="C2975" s="47">
        <v>91.68</v>
      </c>
      <c r="D2975" s="47">
        <v>93.39</v>
      </c>
      <c r="E2975" s="47">
        <v>91.4</v>
      </c>
      <c r="F2975" s="47">
        <v>91.78</v>
      </c>
      <c r="G2975" s="48">
        <v>30366700</v>
      </c>
      <c r="H2975" s="47">
        <v>72.790000000000006</v>
      </c>
      <c r="I2975" s="51">
        <f t="shared" si="337"/>
        <v>0.79309217694486822</v>
      </c>
      <c r="J2975" s="51">
        <f t="shared" ca="1" si="338"/>
        <v>1</v>
      </c>
      <c r="K2975" s="47">
        <f t="shared" si="339"/>
        <v>72.709999999999994</v>
      </c>
      <c r="L2975" s="47">
        <f t="shared" si="340"/>
        <v>74.069999999999993</v>
      </c>
      <c r="M2975" s="47">
        <f t="shared" si="341"/>
        <v>72.489999999999995</v>
      </c>
      <c r="N2975" s="47">
        <f t="shared" si="342"/>
        <v>72.790000000000006</v>
      </c>
      <c r="O2975" s="48">
        <f t="shared" ca="1" si="343"/>
        <v>30366700</v>
      </c>
    </row>
    <row r="2976" spans="1:15" x14ac:dyDescent="0.25">
      <c r="A2976">
        <v>2961</v>
      </c>
      <c r="B2976" s="85">
        <v>37497</v>
      </c>
      <c r="C2976" s="47">
        <v>91.27</v>
      </c>
      <c r="D2976" s="47">
        <v>93.05</v>
      </c>
      <c r="E2976" s="47">
        <v>90.81</v>
      </c>
      <c r="F2976" s="47">
        <v>92.14</v>
      </c>
      <c r="G2976" s="48">
        <v>42965700</v>
      </c>
      <c r="H2976" s="47">
        <v>73.08</v>
      </c>
      <c r="I2976" s="51">
        <f t="shared" si="337"/>
        <v>0.79314087258519639</v>
      </c>
      <c r="J2976" s="51">
        <f t="shared" ca="1" si="338"/>
        <v>1</v>
      </c>
      <c r="K2976" s="47">
        <f t="shared" si="339"/>
        <v>72.39</v>
      </c>
      <c r="L2976" s="47">
        <f t="shared" si="340"/>
        <v>73.8</v>
      </c>
      <c r="M2976" s="47">
        <f t="shared" si="341"/>
        <v>72.03</v>
      </c>
      <c r="N2976" s="47">
        <f t="shared" si="342"/>
        <v>73.08</v>
      </c>
      <c r="O2976" s="48">
        <f t="shared" ca="1" si="343"/>
        <v>42965700</v>
      </c>
    </row>
    <row r="2977" spans="1:15" x14ac:dyDescent="0.25">
      <c r="A2977">
        <v>2962</v>
      </c>
      <c r="B2977" s="85">
        <v>37496</v>
      </c>
      <c r="C2977" s="47">
        <v>93.28</v>
      </c>
      <c r="D2977" s="47">
        <v>93.49</v>
      </c>
      <c r="E2977" s="47">
        <v>91.8</v>
      </c>
      <c r="F2977" s="47">
        <v>92.1</v>
      </c>
      <c r="G2977" s="48">
        <v>38970600</v>
      </c>
      <c r="H2977" s="47">
        <v>73.040000000000006</v>
      </c>
      <c r="I2977" s="51">
        <f t="shared" si="337"/>
        <v>0.79305103148751366</v>
      </c>
      <c r="J2977" s="51">
        <f t="shared" ca="1" si="338"/>
        <v>1</v>
      </c>
      <c r="K2977" s="47">
        <f t="shared" si="339"/>
        <v>73.98</v>
      </c>
      <c r="L2977" s="47">
        <f t="shared" si="340"/>
        <v>74.14</v>
      </c>
      <c r="M2977" s="47">
        <f t="shared" si="341"/>
        <v>72.8</v>
      </c>
      <c r="N2977" s="47">
        <f t="shared" si="342"/>
        <v>73.040000000000006</v>
      </c>
      <c r="O2977" s="48">
        <f t="shared" ca="1" si="343"/>
        <v>38970600</v>
      </c>
    </row>
    <row r="2978" spans="1:15" x14ac:dyDescent="0.25">
      <c r="A2978">
        <v>2963</v>
      </c>
      <c r="B2978" s="85">
        <v>37495</v>
      </c>
      <c r="C2978" s="47">
        <v>95.7</v>
      </c>
      <c r="D2978" s="47">
        <v>96.25</v>
      </c>
      <c r="E2978" s="47">
        <v>93.5</v>
      </c>
      <c r="F2978" s="47">
        <v>94.16</v>
      </c>
      <c r="G2978" s="48">
        <v>35335700</v>
      </c>
      <c r="H2978" s="47">
        <v>74.680000000000007</v>
      </c>
      <c r="I2978" s="51">
        <f t="shared" si="337"/>
        <v>0.79311809685641477</v>
      </c>
      <c r="J2978" s="51">
        <f t="shared" ca="1" si="338"/>
        <v>1</v>
      </c>
      <c r="K2978" s="47">
        <f t="shared" si="339"/>
        <v>75.900000000000006</v>
      </c>
      <c r="L2978" s="47">
        <f t="shared" si="340"/>
        <v>76.34</v>
      </c>
      <c r="M2978" s="47">
        <f t="shared" si="341"/>
        <v>74.16</v>
      </c>
      <c r="N2978" s="47">
        <f t="shared" si="342"/>
        <v>74.680000000000007</v>
      </c>
      <c r="O2978" s="48">
        <f t="shared" ca="1" si="343"/>
        <v>35335700</v>
      </c>
    </row>
    <row r="2979" spans="1:15" x14ac:dyDescent="0.25">
      <c r="A2979">
        <v>2964</v>
      </c>
      <c r="B2979" s="85">
        <v>37494</v>
      </c>
      <c r="C2979" s="47">
        <v>94.91</v>
      </c>
      <c r="D2979" s="47">
        <v>95.64</v>
      </c>
      <c r="E2979" s="47">
        <v>93.5</v>
      </c>
      <c r="F2979" s="47">
        <v>95.26</v>
      </c>
      <c r="G2979" s="48">
        <v>33830100</v>
      </c>
      <c r="H2979" s="47">
        <v>75.55</v>
      </c>
      <c r="I2979" s="51">
        <f t="shared" si="337"/>
        <v>0.79309258870459787</v>
      </c>
      <c r="J2979" s="51">
        <f t="shared" ca="1" si="338"/>
        <v>1</v>
      </c>
      <c r="K2979" s="47">
        <f t="shared" si="339"/>
        <v>75.27</v>
      </c>
      <c r="L2979" s="47">
        <f t="shared" si="340"/>
        <v>75.849999999999994</v>
      </c>
      <c r="M2979" s="47">
        <f t="shared" si="341"/>
        <v>74.150000000000006</v>
      </c>
      <c r="N2979" s="47">
        <f t="shared" si="342"/>
        <v>75.55</v>
      </c>
      <c r="O2979" s="48">
        <f t="shared" ca="1" si="343"/>
        <v>33830100</v>
      </c>
    </row>
    <row r="2980" spans="1:15" x14ac:dyDescent="0.25">
      <c r="A2980">
        <v>2965</v>
      </c>
      <c r="B2980" s="85">
        <v>37491</v>
      </c>
      <c r="C2980" s="47">
        <v>96.01</v>
      </c>
      <c r="D2980" s="47">
        <v>96.15</v>
      </c>
      <c r="E2980" s="47">
        <v>94.15</v>
      </c>
      <c r="F2980" s="47">
        <v>94.6</v>
      </c>
      <c r="G2980" s="48">
        <v>33716400</v>
      </c>
      <c r="H2980" s="47">
        <v>75.03</v>
      </c>
      <c r="I2980" s="51">
        <f t="shared" si="337"/>
        <v>0.79312896405919664</v>
      </c>
      <c r="J2980" s="51">
        <f t="shared" ca="1" si="338"/>
        <v>1</v>
      </c>
      <c r="K2980" s="47">
        <f t="shared" si="339"/>
        <v>76.150000000000006</v>
      </c>
      <c r="L2980" s="47">
        <f t="shared" si="340"/>
        <v>76.260000000000005</v>
      </c>
      <c r="M2980" s="47">
        <f t="shared" si="341"/>
        <v>74.67</v>
      </c>
      <c r="N2980" s="47">
        <f t="shared" si="342"/>
        <v>75.03</v>
      </c>
      <c r="O2980" s="48">
        <f t="shared" ca="1" si="343"/>
        <v>33716400</v>
      </c>
    </row>
    <row r="2981" spans="1:15" x14ac:dyDescent="0.25">
      <c r="A2981">
        <v>2966</v>
      </c>
      <c r="B2981" s="85">
        <v>37490</v>
      </c>
      <c r="C2981" s="47">
        <v>95.49</v>
      </c>
      <c r="D2981" s="47">
        <v>97.15</v>
      </c>
      <c r="E2981" s="47">
        <v>95.07</v>
      </c>
      <c r="F2981" s="47">
        <v>96.68</v>
      </c>
      <c r="G2981" s="48">
        <v>38399800</v>
      </c>
      <c r="H2981" s="47">
        <v>76.680000000000007</v>
      </c>
      <c r="I2981" s="51">
        <f t="shared" si="337"/>
        <v>0.79313198179561439</v>
      </c>
      <c r="J2981" s="51">
        <f t="shared" ca="1" si="338"/>
        <v>1</v>
      </c>
      <c r="K2981" s="47">
        <f t="shared" si="339"/>
        <v>75.739999999999995</v>
      </c>
      <c r="L2981" s="47">
        <f t="shared" si="340"/>
        <v>77.05</v>
      </c>
      <c r="M2981" s="47">
        <f t="shared" si="341"/>
        <v>75.400000000000006</v>
      </c>
      <c r="N2981" s="47">
        <f t="shared" si="342"/>
        <v>76.680000000000007</v>
      </c>
      <c r="O2981" s="48">
        <f t="shared" ca="1" si="343"/>
        <v>38399800</v>
      </c>
    </row>
    <row r="2982" spans="1:15" x14ac:dyDescent="0.25">
      <c r="A2982">
        <v>2967</v>
      </c>
      <c r="B2982" s="85">
        <v>37489</v>
      </c>
      <c r="C2982" s="47">
        <v>95.06</v>
      </c>
      <c r="D2982" s="47">
        <v>95.78</v>
      </c>
      <c r="E2982" s="47">
        <v>93.57</v>
      </c>
      <c r="F2982" s="47">
        <v>95.75</v>
      </c>
      <c r="G2982" s="48">
        <v>39628900</v>
      </c>
      <c r="H2982" s="47">
        <v>75.94</v>
      </c>
      <c r="I2982" s="51">
        <f t="shared" si="337"/>
        <v>0.7931070496083551</v>
      </c>
      <c r="J2982" s="51">
        <f t="shared" ca="1" si="338"/>
        <v>1</v>
      </c>
      <c r="K2982" s="47">
        <f t="shared" si="339"/>
        <v>75.39</v>
      </c>
      <c r="L2982" s="47">
        <f t="shared" si="340"/>
        <v>75.959999999999994</v>
      </c>
      <c r="M2982" s="47">
        <f t="shared" si="341"/>
        <v>74.209999999999994</v>
      </c>
      <c r="N2982" s="47">
        <f t="shared" si="342"/>
        <v>75.94</v>
      </c>
      <c r="O2982" s="48">
        <f t="shared" ca="1" si="343"/>
        <v>39628900</v>
      </c>
    </row>
    <row r="2983" spans="1:15" x14ac:dyDescent="0.25">
      <c r="A2983">
        <v>2968</v>
      </c>
      <c r="B2983" s="85">
        <v>37488</v>
      </c>
      <c r="C2983" s="47">
        <v>94.82</v>
      </c>
      <c r="D2983" s="47">
        <v>95.4</v>
      </c>
      <c r="E2983" s="47">
        <v>93.62</v>
      </c>
      <c r="F2983" s="47">
        <v>94.39</v>
      </c>
      <c r="G2983" s="48">
        <v>30508300</v>
      </c>
      <c r="H2983" s="47">
        <v>74.86</v>
      </c>
      <c r="I2983" s="51">
        <f t="shared" si="337"/>
        <v>0.79309248861108173</v>
      </c>
      <c r="J2983" s="51">
        <f t="shared" ca="1" si="338"/>
        <v>1</v>
      </c>
      <c r="K2983" s="47">
        <f t="shared" si="339"/>
        <v>75.2</v>
      </c>
      <c r="L2983" s="47">
        <f t="shared" si="340"/>
        <v>75.66</v>
      </c>
      <c r="M2983" s="47">
        <f t="shared" si="341"/>
        <v>74.25</v>
      </c>
      <c r="N2983" s="47">
        <f t="shared" si="342"/>
        <v>74.86</v>
      </c>
      <c r="O2983" s="48">
        <f t="shared" ca="1" si="343"/>
        <v>30508300</v>
      </c>
    </row>
    <row r="2984" spans="1:15" x14ac:dyDescent="0.25">
      <c r="A2984">
        <v>2969</v>
      </c>
      <c r="B2984" s="85">
        <v>37487</v>
      </c>
      <c r="C2984" s="47">
        <v>93.46</v>
      </c>
      <c r="D2984" s="47">
        <v>95.75</v>
      </c>
      <c r="E2984" s="47">
        <v>93.1</v>
      </c>
      <c r="F2984" s="47">
        <v>95.4</v>
      </c>
      <c r="G2984" s="48">
        <v>33669900</v>
      </c>
      <c r="H2984" s="47">
        <v>75.66</v>
      </c>
      <c r="I2984" s="51">
        <f t="shared" si="337"/>
        <v>0.79308176100628924</v>
      </c>
      <c r="J2984" s="51">
        <f t="shared" ca="1" si="338"/>
        <v>1</v>
      </c>
      <c r="K2984" s="47">
        <f t="shared" si="339"/>
        <v>74.12</v>
      </c>
      <c r="L2984" s="47">
        <f t="shared" si="340"/>
        <v>75.94</v>
      </c>
      <c r="M2984" s="47">
        <f t="shared" si="341"/>
        <v>73.84</v>
      </c>
      <c r="N2984" s="47">
        <f t="shared" si="342"/>
        <v>75.66</v>
      </c>
      <c r="O2984" s="48">
        <f t="shared" ca="1" si="343"/>
        <v>33669900</v>
      </c>
    </row>
    <row r="2985" spans="1:15" x14ac:dyDescent="0.25">
      <c r="A2985">
        <v>2970</v>
      </c>
      <c r="B2985" s="85">
        <v>37484</v>
      </c>
      <c r="C2985" s="47">
        <v>92.82</v>
      </c>
      <c r="D2985" s="47">
        <v>94.08</v>
      </c>
      <c r="E2985" s="47">
        <v>92</v>
      </c>
      <c r="F2985" s="47">
        <v>93.22</v>
      </c>
      <c r="G2985" s="48">
        <v>36517300</v>
      </c>
      <c r="H2985" s="47">
        <v>73.930000000000007</v>
      </c>
      <c r="I2985" s="51">
        <f t="shared" si="337"/>
        <v>0.79307015661875147</v>
      </c>
      <c r="J2985" s="51">
        <f t="shared" ca="1" si="338"/>
        <v>1</v>
      </c>
      <c r="K2985" s="47">
        <f t="shared" si="339"/>
        <v>73.61</v>
      </c>
      <c r="L2985" s="47">
        <f t="shared" si="340"/>
        <v>74.61</v>
      </c>
      <c r="M2985" s="47">
        <f t="shared" si="341"/>
        <v>72.959999999999994</v>
      </c>
      <c r="N2985" s="47">
        <f t="shared" si="342"/>
        <v>73.930000000000007</v>
      </c>
      <c r="O2985" s="48">
        <f t="shared" ca="1" si="343"/>
        <v>36517300</v>
      </c>
    </row>
    <row r="2986" spans="1:15" x14ac:dyDescent="0.25">
      <c r="A2986">
        <v>2971</v>
      </c>
      <c r="B2986" s="85">
        <v>37483</v>
      </c>
      <c r="C2986" s="47">
        <v>92.84</v>
      </c>
      <c r="D2986" s="47">
        <v>93.99</v>
      </c>
      <c r="E2986" s="47">
        <v>92.2</v>
      </c>
      <c r="F2986" s="47">
        <v>93.5</v>
      </c>
      <c r="G2986" s="48">
        <v>45551500</v>
      </c>
      <c r="H2986" s="47">
        <v>74.150000000000006</v>
      </c>
      <c r="I2986" s="51">
        <f t="shared" si="337"/>
        <v>0.79304812834224603</v>
      </c>
      <c r="J2986" s="51">
        <f t="shared" ca="1" si="338"/>
        <v>1</v>
      </c>
      <c r="K2986" s="47">
        <f t="shared" si="339"/>
        <v>73.63</v>
      </c>
      <c r="L2986" s="47">
        <f t="shared" si="340"/>
        <v>74.540000000000006</v>
      </c>
      <c r="M2986" s="47">
        <f t="shared" si="341"/>
        <v>73.12</v>
      </c>
      <c r="N2986" s="47">
        <f t="shared" si="342"/>
        <v>74.150000000000006</v>
      </c>
      <c r="O2986" s="48">
        <f t="shared" ca="1" si="343"/>
        <v>45551500</v>
      </c>
    </row>
    <row r="2987" spans="1:15" x14ac:dyDescent="0.25">
      <c r="A2987">
        <v>2972</v>
      </c>
      <c r="B2987" s="85">
        <v>37482</v>
      </c>
      <c r="C2987" s="47">
        <v>89.02</v>
      </c>
      <c r="D2987" s="47">
        <v>92.63</v>
      </c>
      <c r="E2987" s="47">
        <v>88.02</v>
      </c>
      <c r="F2987" s="47">
        <v>92.22</v>
      </c>
      <c r="G2987" s="48">
        <v>57423600</v>
      </c>
      <c r="H2987" s="47">
        <v>73.14</v>
      </c>
      <c r="I2987" s="51">
        <f t="shared" si="337"/>
        <v>0.7931034482758621</v>
      </c>
      <c r="J2987" s="51">
        <f t="shared" ca="1" si="338"/>
        <v>1</v>
      </c>
      <c r="K2987" s="47">
        <f t="shared" si="339"/>
        <v>70.599999999999994</v>
      </c>
      <c r="L2987" s="47">
        <f t="shared" si="340"/>
        <v>73.47</v>
      </c>
      <c r="M2987" s="47">
        <f t="shared" si="341"/>
        <v>69.81</v>
      </c>
      <c r="N2987" s="47">
        <f t="shared" si="342"/>
        <v>73.14</v>
      </c>
      <c r="O2987" s="48">
        <f t="shared" ca="1" si="343"/>
        <v>57423600</v>
      </c>
    </row>
    <row r="2988" spans="1:15" x14ac:dyDescent="0.25">
      <c r="A2988">
        <v>2973</v>
      </c>
      <c r="B2988" s="85">
        <v>37481</v>
      </c>
      <c r="C2988" s="47">
        <v>90.15</v>
      </c>
      <c r="D2988" s="47">
        <v>91.66</v>
      </c>
      <c r="E2988" s="47">
        <v>88.65</v>
      </c>
      <c r="F2988" s="47">
        <v>88.97</v>
      </c>
      <c r="G2988" s="48">
        <v>49690500</v>
      </c>
      <c r="H2988" s="47">
        <v>70.56</v>
      </c>
      <c r="I2988" s="51">
        <f t="shared" si="337"/>
        <v>0.79307631785995281</v>
      </c>
      <c r="J2988" s="51">
        <f t="shared" ca="1" si="338"/>
        <v>1</v>
      </c>
      <c r="K2988" s="47">
        <f t="shared" si="339"/>
        <v>71.5</v>
      </c>
      <c r="L2988" s="47">
        <f t="shared" si="340"/>
        <v>72.69</v>
      </c>
      <c r="M2988" s="47">
        <f t="shared" si="341"/>
        <v>70.31</v>
      </c>
      <c r="N2988" s="47">
        <f t="shared" si="342"/>
        <v>70.56</v>
      </c>
      <c r="O2988" s="48">
        <f t="shared" ca="1" si="343"/>
        <v>49690500</v>
      </c>
    </row>
    <row r="2989" spans="1:15" x14ac:dyDescent="0.25">
      <c r="A2989">
        <v>2974</v>
      </c>
      <c r="B2989" s="85">
        <v>37480</v>
      </c>
      <c r="C2989" s="47">
        <v>89.99</v>
      </c>
      <c r="D2989" s="47">
        <v>91.27</v>
      </c>
      <c r="E2989" s="47">
        <v>89.55</v>
      </c>
      <c r="F2989" s="47">
        <v>90.62</v>
      </c>
      <c r="G2989" s="48">
        <v>25841700</v>
      </c>
      <c r="H2989" s="47">
        <v>71.87</v>
      </c>
      <c r="I2989" s="51">
        <f t="shared" si="337"/>
        <v>0.79309203266387107</v>
      </c>
      <c r="J2989" s="51">
        <f t="shared" ca="1" si="338"/>
        <v>1</v>
      </c>
      <c r="K2989" s="47">
        <f t="shared" si="339"/>
        <v>71.37</v>
      </c>
      <c r="L2989" s="47">
        <f t="shared" si="340"/>
        <v>72.39</v>
      </c>
      <c r="M2989" s="47">
        <f t="shared" si="341"/>
        <v>71.02</v>
      </c>
      <c r="N2989" s="47">
        <f t="shared" si="342"/>
        <v>71.87</v>
      </c>
      <c r="O2989" s="48">
        <f t="shared" ca="1" si="343"/>
        <v>25841700</v>
      </c>
    </row>
    <row r="2990" spans="1:15" x14ac:dyDescent="0.25">
      <c r="A2990">
        <v>2975</v>
      </c>
      <c r="B2990" s="85">
        <v>37477</v>
      </c>
      <c r="C2990" s="47">
        <v>90.1</v>
      </c>
      <c r="D2990" s="47">
        <v>91.94</v>
      </c>
      <c r="E2990" s="47">
        <v>89.35</v>
      </c>
      <c r="F2990" s="47">
        <v>91.29</v>
      </c>
      <c r="G2990" s="48">
        <v>41879200</v>
      </c>
      <c r="H2990" s="47">
        <v>72.400000000000006</v>
      </c>
      <c r="I2990" s="51">
        <f t="shared" si="337"/>
        <v>0.79307700733924857</v>
      </c>
      <c r="J2990" s="51">
        <f t="shared" ca="1" si="338"/>
        <v>1</v>
      </c>
      <c r="K2990" s="47">
        <f t="shared" si="339"/>
        <v>71.459999999999994</v>
      </c>
      <c r="L2990" s="47">
        <f t="shared" si="340"/>
        <v>72.92</v>
      </c>
      <c r="M2990" s="47">
        <f t="shared" si="341"/>
        <v>70.86</v>
      </c>
      <c r="N2990" s="47">
        <f t="shared" si="342"/>
        <v>72.400000000000006</v>
      </c>
      <c r="O2990" s="48">
        <f t="shared" ca="1" si="343"/>
        <v>41879200</v>
      </c>
    </row>
    <row r="2991" spans="1:15" x14ac:dyDescent="0.25">
      <c r="A2991">
        <v>2976</v>
      </c>
      <c r="B2991" s="85">
        <v>37476</v>
      </c>
      <c r="C2991" s="47">
        <v>88.42</v>
      </c>
      <c r="D2991" s="47">
        <v>91.1</v>
      </c>
      <c r="E2991" s="47">
        <v>87.8</v>
      </c>
      <c r="F2991" s="47">
        <v>90.95</v>
      </c>
      <c r="G2991" s="48">
        <v>48339800</v>
      </c>
      <c r="H2991" s="47">
        <v>72.13</v>
      </c>
      <c r="I2991" s="51">
        <f t="shared" si="337"/>
        <v>0.7930731170973061</v>
      </c>
      <c r="J2991" s="51">
        <f t="shared" ca="1" si="338"/>
        <v>1</v>
      </c>
      <c r="K2991" s="47">
        <f t="shared" si="339"/>
        <v>70.12</v>
      </c>
      <c r="L2991" s="47">
        <f t="shared" si="340"/>
        <v>72.25</v>
      </c>
      <c r="M2991" s="47">
        <f t="shared" si="341"/>
        <v>69.63</v>
      </c>
      <c r="N2991" s="47">
        <f t="shared" si="342"/>
        <v>72.13</v>
      </c>
      <c r="O2991" s="48">
        <f t="shared" ca="1" si="343"/>
        <v>48339800</v>
      </c>
    </row>
    <row r="2992" spans="1:15" x14ac:dyDescent="0.25">
      <c r="A2992">
        <v>2977</v>
      </c>
      <c r="B2992" s="85">
        <v>37475</v>
      </c>
      <c r="C2992" s="47">
        <v>87.87</v>
      </c>
      <c r="D2992" s="47">
        <v>88.5</v>
      </c>
      <c r="E2992" s="47">
        <v>85.77</v>
      </c>
      <c r="F2992" s="47">
        <v>88.1</v>
      </c>
      <c r="G2992" s="48">
        <v>43289400</v>
      </c>
      <c r="H2992" s="47">
        <v>69.87</v>
      </c>
      <c r="I2992" s="51">
        <f t="shared" si="337"/>
        <v>0.79307604994324643</v>
      </c>
      <c r="J2992" s="51">
        <f t="shared" ca="1" si="338"/>
        <v>1</v>
      </c>
      <c r="K2992" s="47">
        <f t="shared" si="339"/>
        <v>69.69</v>
      </c>
      <c r="L2992" s="47">
        <f t="shared" si="340"/>
        <v>70.19</v>
      </c>
      <c r="M2992" s="47">
        <f t="shared" si="341"/>
        <v>68.02</v>
      </c>
      <c r="N2992" s="47">
        <f t="shared" si="342"/>
        <v>69.87</v>
      </c>
      <c r="O2992" s="48">
        <f t="shared" ca="1" si="343"/>
        <v>43289400</v>
      </c>
    </row>
    <row r="2993" spans="1:15" x14ac:dyDescent="0.25">
      <c r="A2993">
        <v>2978</v>
      </c>
      <c r="B2993" s="85">
        <v>37474</v>
      </c>
      <c r="C2993" s="47">
        <v>85.23</v>
      </c>
      <c r="D2993" s="47">
        <v>87.9</v>
      </c>
      <c r="E2993" s="47">
        <v>85.11</v>
      </c>
      <c r="F2993" s="47">
        <v>86.59</v>
      </c>
      <c r="G2993" s="48">
        <v>64730000</v>
      </c>
      <c r="H2993" s="47">
        <v>68.67</v>
      </c>
      <c r="I2993" s="51">
        <f t="shared" si="337"/>
        <v>0.79304769603880354</v>
      </c>
      <c r="J2993" s="51">
        <f t="shared" ca="1" si="338"/>
        <v>1</v>
      </c>
      <c r="K2993" s="47">
        <f t="shared" si="339"/>
        <v>67.59</v>
      </c>
      <c r="L2993" s="47">
        <f t="shared" si="340"/>
        <v>69.709999999999994</v>
      </c>
      <c r="M2993" s="47">
        <f t="shared" si="341"/>
        <v>67.5</v>
      </c>
      <c r="N2993" s="47">
        <f t="shared" si="342"/>
        <v>68.67</v>
      </c>
      <c r="O2993" s="48">
        <f t="shared" ca="1" si="343"/>
        <v>64730000</v>
      </c>
    </row>
    <row r="2994" spans="1:15" x14ac:dyDescent="0.25">
      <c r="A2994">
        <v>2979</v>
      </c>
      <c r="B2994" s="85">
        <v>37473</v>
      </c>
      <c r="C2994" s="47">
        <v>86.49</v>
      </c>
      <c r="D2994" s="47">
        <v>86.93</v>
      </c>
      <c r="E2994" s="47">
        <v>83.55</v>
      </c>
      <c r="F2994" s="47">
        <v>83.77</v>
      </c>
      <c r="G2994" s="48">
        <v>47191300</v>
      </c>
      <c r="H2994" s="47">
        <v>66.44</v>
      </c>
      <c r="I2994" s="51">
        <f t="shared" si="337"/>
        <v>0.79312403008236843</v>
      </c>
      <c r="J2994" s="51">
        <f t="shared" ca="1" si="338"/>
        <v>1</v>
      </c>
      <c r="K2994" s="47">
        <f t="shared" si="339"/>
        <v>68.599999999999994</v>
      </c>
      <c r="L2994" s="47">
        <f t="shared" si="340"/>
        <v>68.95</v>
      </c>
      <c r="M2994" s="47">
        <f t="shared" si="341"/>
        <v>66.27</v>
      </c>
      <c r="N2994" s="47">
        <f t="shared" si="342"/>
        <v>66.44</v>
      </c>
      <c r="O2994" s="48">
        <f t="shared" ca="1" si="343"/>
        <v>47191300</v>
      </c>
    </row>
    <row r="2995" spans="1:15" x14ac:dyDescent="0.25">
      <c r="A2995">
        <v>2980</v>
      </c>
      <c r="B2995" s="85">
        <v>37470</v>
      </c>
      <c r="C2995" s="47">
        <v>88.5</v>
      </c>
      <c r="D2995" s="47">
        <v>88.91</v>
      </c>
      <c r="E2995" s="47">
        <v>85.62</v>
      </c>
      <c r="F2995" s="47">
        <v>86.79</v>
      </c>
      <c r="G2995" s="48">
        <v>51772900</v>
      </c>
      <c r="H2995" s="47">
        <v>68.83</v>
      </c>
      <c r="I2995" s="51">
        <f t="shared" si="337"/>
        <v>0.79306371701808953</v>
      </c>
      <c r="J2995" s="51">
        <f t="shared" ca="1" si="338"/>
        <v>1</v>
      </c>
      <c r="K2995" s="47">
        <f t="shared" si="339"/>
        <v>70.19</v>
      </c>
      <c r="L2995" s="47">
        <f t="shared" si="340"/>
        <v>70.510000000000005</v>
      </c>
      <c r="M2995" s="47">
        <f t="shared" si="341"/>
        <v>67.900000000000006</v>
      </c>
      <c r="N2995" s="47">
        <f t="shared" si="342"/>
        <v>68.83</v>
      </c>
      <c r="O2995" s="48">
        <f t="shared" ca="1" si="343"/>
        <v>51772900</v>
      </c>
    </row>
    <row r="2996" spans="1:15" x14ac:dyDescent="0.25">
      <c r="A2996">
        <v>2981</v>
      </c>
      <c r="B2996" s="85">
        <v>37469</v>
      </c>
      <c r="C2996" s="47">
        <v>90.88</v>
      </c>
      <c r="D2996" s="47">
        <v>91.35</v>
      </c>
      <c r="E2996" s="47">
        <v>88.33</v>
      </c>
      <c r="F2996" s="47">
        <v>88.78</v>
      </c>
      <c r="G2996" s="48">
        <v>66571900</v>
      </c>
      <c r="H2996" s="47">
        <v>70.41</v>
      </c>
      <c r="I2996" s="51">
        <f t="shared" si="337"/>
        <v>0.79308402793421939</v>
      </c>
      <c r="J2996" s="51">
        <f t="shared" ca="1" si="338"/>
        <v>1</v>
      </c>
      <c r="K2996" s="47">
        <f t="shared" si="339"/>
        <v>72.08</v>
      </c>
      <c r="L2996" s="47">
        <f t="shared" si="340"/>
        <v>72.45</v>
      </c>
      <c r="M2996" s="47">
        <f t="shared" si="341"/>
        <v>70.05</v>
      </c>
      <c r="N2996" s="47">
        <f t="shared" si="342"/>
        <v>70.41</v>
      </c>
      <c r="O2996" s="48">
        <f t="shared" ca="1" si="343"/>
        <v>66571900</v>
      </c>
    </row>
    <row r="2997" spans="1:15" x14ac:dyDescent="0.25">
      <c r="A2997">
        <v>2982</v>
      </c>
      <c r="B2997" s="85">
        <v>37468</v>
      </c>
      <c r="C2997" s="47">
        <v>90.49</v>
      </c>
      <c r="D2997" s="47">
        <v>91.55</v>
      </c>
      <c r="E2997" s="47">
        <v>89.25</v>
      </c>
      <c r="F2997" s="47">
        <v>91.16</v>
      </c>
      <c r="G2997" s="48">
        <v>44669900</v>
      </c>
      <c r="H2997" s="47">
        <v>72.3</v>
      </c>
      <c r="I2997" s="51">
        <f t="shared" si="337"/>
        <v>0.79311101360245717</v>
      </c>
      <c r="J2997" s="51">
        <f t="shared" ca="1" si="338"/>
        <v>1</v>
      </c>
      <c r="K2997" s="47">
        <f t="shared" si="339"/>
        <v>71.77</v>
      </c>
      <c r="L2997" s="47">
        <f t="shared" si="340"/>
        <v>72.61</v>
      </c>
      <c r="M2997" s="47">
        <f t="shared" si="341"/>
        <v>70.790000000000006</v>
      </c>
      <c r="N2997" s="47">
        <f t="shared" si="342"/>
        <v>72.3</v>
      </c>
      <c r="O2997" s="48">
        <f t="shared" ca="1" si="343"/>
        <v>44669900</v>
      </c>
    </row>
    <row r="2998" spans="1:15" x14ac:dyDescent="0.25">
      <c r="A2998">
        <v>2983</v>
      </c>
      <c r="B2998" s="85">
        <v>37467</v>
      </c>
      <c r="C2998" s="47">
        <v>89.32</v>
      </c>
      <c r="D2998" s="47">
        <v>91.4</v>
      </c>
      <c r="E2998" s="47">
        <v>88.72</v>
      </c>
      <c r="F2998" s="47">
        <v>90.94</v>
      </c>
      <c r="G2998" s="48">
        <v>47532200</v>
      </c>
      <c r="H2998" s="47">
        <v>72.12</v>
      </c>
      <c r="I2998" s="51">
        <f t="shared" si="337"/>
        <v>0.79305036287662201</v>
      </c>
      <c r="J2998" s="51">
        <f t="shared" ca="1" si="338"/>
        <v>1</v>
      </c>
      <c r="K2998" s="47">
        <f t="shared" si="339"/>
        <v>70.84</v>
      </c>
      <c r="L2998" s="47">
        <f t="shared" si="340"/>
        <v>72.48</v>
      </c>
      <c r="M2998" s="47">
        <f t="shared" si="341"/>
        <v>70.36</v>
      </c>
      <c r="N2998" s="47">
        <f t="shared" si="342"/>
        <v>72.12</v>
      </c>
      <c r="O2998" s="48">
        <f t="shared" ca="1" si="343"/>
        <v>47532200</v>
      </c>
    </row>
    <row r="2999" spans="1:15" x14ac:dyDescent="0.25">
      <c r="A2999">
        <v>2984</v>
      </c>
      <c r="B2999" s="85">
        <v>37466</v>
      </c>
      <c r="C2999" s="47">
        <v>87.5</v>
      </c>
      <c r="D2999" s="47">
        <v>90.34</v>
      </c>
      <c r="E2999" s="47">
        <v>87.3</v>
      </c>
      <c r="F2999" s="47">
        <v>89.77</v>
      </c>
      <c r="G2999" s="48">
        <v>53492900</v>
      </c>
      <c r="H2999" s="47">
        <v>71.2</v>
      </c>
      <c r="I2999" s="51">
        <f t="shared" si="337"/>
        <v>0.79313801938286743</v>
      </c>
      <c r="J2999" s="51">
        <f t="shared" ca="1" si="338"/>
        <v>1</v>
      </c>
      <c r="K2999" s="47">
        <f t="shared" si="339"/>
        <v>69.400000000000006</v>
      </c>
      <c r="L2999" s="47">
        <f t="shared" si="340"/>
        <v>71.650000000000006</v>
      </c>
      <c r="M2999" s="47">
        <f t="shared" si="341"/>
        <v>69.239999999999995</v>
      </c>
      <c r="N2999" s="47">
        <f t="shared" si="342"/>
        <v>71.2</v>
      </c>
      <c r="O2999" s="48">
        <f t="shared" ca="1" si="343"/>
        <v>53492900</v>
      </c>
    </row>
    <row r="3000" spans="1:15" x14ac:dyDescent="0.25">
      <c r="A3000">
        <v>2985</v>
      </c>
      <c r="B3000" s="85">
        <v>37463</v>
      </c>
      <c r="C3000" s="47">
        <v>84.65</v>
      </c>
      <c r="D3000" s="47">
        <v>85.93</v>
      </c>
      <c r="E3000" s="47">
        <v>83.8</v>
      </c>
      <c r="F3000" s="47">
        <v>85.6</v>
      </c>
      <c r="G3000" s="48">
        <v>41206800</v>
      </c>
      <c r="H3000" s="47">
        <v>67.89</v>
      </c>
      <c r="I3000" s="51">
        <f t="shared" si="337"/>
        <v>0.79310747663551406</v>
      </c>
      <c r="J3000" s="51">
        <f t="shared" ca="1" si="338"/>
        <v>1</v>
      </c>
      <c r="K3000" s="47">
        <f t="shared" si="339"/>
        <v>67.14</v>
      </c>
      <c r="L3000" s="47">
        <f t="shared" si="340"/>
        <v>68.150000000000006</v>
      </c>
      <c r="M3000" s="47">
        <f t="shared" si="341"/>
        <v>66.459999999999994</v>
      </c>
      <c r="N3000" s="47">
        <f t="shared" si="342"/>
        <v>67.89</v>
      </c>
      <c r="O3000" s="48">
        <f t="shared" ca="1" si="343"/>
        <v>41206800</v>
      </c>
    </row>
    <row r="3001" spans="1:15" x14ac:dyDescent="0.25">
      <c r="A3001">
        <v>2986</v>
      </c>
      <c r="B3001" s="85">
        <v>37462</v>
      </c>
      <c r="C3001" s="47">
        <v>84.27</v>
      </c>
      <c r="D3001" s="47">
        <v>85.85</v>
      </c>
      <c r="E3001" s="47">
        <v>81.599999999999994</v>
      </c>
      <c r="F3001" s="47">
        <v>84</v>
      </c>
      <c r="G3001" s="48">
        <v>87176600</v>
      </c>
      <c r="H3001" s="47">
        <v>66.62</v>
      </c>
      <c r="I3001" s="51">
        <f t="shared" si="337"/>
        <v>0.79309523809523819</v>
      </c>
      <c r="J3001" s="51">
        <f t="shared" ca="1" si="338"/>
        <v>1</v>
      </c>
      <c r="K3001" s="47">
        <f t="shared" si="339"/>
        <v>66.83</v>
      </c>
      <c r="L3001" s="47">
        <f t="shared" si="340"/>
        <v>68.09</v>
      </c>
      <c r="M3001" s="47">
        <f t="shared" si="341"/>
        <v>64.72</v>
      </c>
      <c r="N3001" s="47">
        <f t="shared" si="342"/>
        <v>66.62</v>
      </c>
      <c r="O3001" s="48">
        <f t="shared" ca="1" si="343"/>
        <v>87176600</v>
      </c>
    </row>
    <row r="3002" spans="1:15" x14ac:dyDescent="0.25">
      <c r="A3002">
        <v>2987</v>
      </c>
      <c r="B3002" s="85">
        <v>37461</v>
      </c>
      <c r="C3002" s="47">
        <v>78.13</v>
      </c>
      <c r="D3002" s="47">
        <v>85.12</v>
      </c>
      <c r="E3002" s="47">
        <v>77.680000000000007</v>
      </c>
      <c r="F3002" s="47">
        <v>84.72</v>
      </c>
      <c r="G3002" s="48">
        <v>107022800</v>
      </c>
      <c r="H3002" s="47">
        <v>67.19</v>
      </c>
      <c r="I3002" s="51">
        <f t="shared" si="337"/>
        <v>0.79308309726156745</v>
      </c>
      <c r="J3002" s="51">
        <f t="shared" ca="1" si="338"/>
        <v>1</v>
      </c>
      <c r="K3002" s="47">
        <f t="shared" si="339"/>
        <v>61.96</v>
      </c>
      <c r="L3002" s="47">
        <f t="shared" si="340"/>
        <v>67.510000000000005</v>
      </c>
      <c r="M3002" s="47">
        <f t="shared" si="341"/>
        <v>61.61</v>
      </c>
      <c r="N3002" s="47">
        <f t="shared" si="342"/>
        <v>67.19</v>
      </c>
      <c r="O3002" s="48">
        <f t="shared" ca="1" si="343"/>
        <v>107022800</v>
      </c>
    </row>
    <row r="3003" spans="1:15" x14ac:dyDescent="0.25">
      <c r="A3003">
        <v>2988</v>
      </c>
      <c r="B3003" s="85">
        <v>37460</v>
      </c>
      <c r="C3003" s="47">
        <v>82.55</v>
      </c>
      <c r="D3003" s="47">
        <v>83.24</v>
      </c>
      <c r="E3003" s="47">
        <v>79.75</v>
      </c>
      <c r="F3003" s="47">
        <v>79.95</v>
      </c>
      <c r="G3003" s="48">
        <v>74484100</v>
      </c>
      <c r="H3003" s="47">
        <v>63.41</v>
      </c>
      <c r="I3003" s="51">
        <f t="shared" si="337"/>
        <v>0.7931207004377735</v>
      </c>
      <c r="J3003" s="51">
        <f t="shared" ca="1" si="338"/>
        <v>1</v>
      </c>
      <c r="K3003" s="47">
        <f t="shared" si="339"/>
        <v>65.47</v>
      </c>
      <c r="L3003" s="47">
        <f t="shared" si="340"/>
        <v>66.02</v>
      </c>
      <c r="M3003" s="47">
        <f t="shared" si="341"/>
        <v>63.25</v>
      </c>
      <c r="N3003" s="47">
        <f t="shared" si="342"/>
        <v>63.41</v>
      </c>
      <c r="O3003" s="48">
        <f t="shared" ca="1" si="343"/>
        <v>74484100</v>
      </c>
    </row>
    <row r="3004" spans="1:15" x14ac:dyDescent="0.25">
      <c r="A3004">
        <v>2989</v>
      </c>
      <c r="B3004" s="85">
        <v>37459</v>
      </c>
      <c r="C3004" s="47">
        <v>84.1</v>
      </c>
      <c r="D3004" s="47">
        <v>85.91</v>
      </c>
      <c r="E3004" s="47">
        <v>81.45</v>
      </c>
      <c r="F3004" s="47">
        <v>82.2</v>
      </c>
      <c r="G3004" s="48">
        <v>78134000</v>
      </c>
      <c r="H3004" s="47">
        <v>65.19</v>
      </c>
      <c r="I3004" s="51">
        <f t="shared" si="337"/>
        <v>0.79306569343065692</v>
      </c>
      <c r="J3004" s="51">
        <f t="shared" ca="1" si="338"/>
        <v>1</v>
      </c>
      <c r="K3004" s="47">
        <f t="shared" si="339"/>
        <v>66.7</v>
      </c>
      <c r="L3004" s="47">
        <f t="shared" si="340"/>
        <v>68.13</v>
      </c>
      <c r="M3004" s="47">
        <f t="shared" si="341"/>
        <v>64.599999999999994</v>
      </c>
      <c r="N3004" s="47">
        <f t="shared" si="342"/>
        <v>65.19</v>
      </c>
      <c r="O3004" s="48">
        <f t="shared" ca="1" si="343"/>
        <v>78134000</v>
      </c>
    </row>
    <row r="3005" spans="1:15" x14ac:dyDescent="0.25">
      <c r="A3005">
        <v>2990</v>
      </c>
      <c r="B3005" s="85">
        <v>37456</v>
      </c>
      <c r="C3005" s="47">
        <v>86.76</v>
      </c>
      <c r="D3005" s="47">
        <v>87.55</v>
      </c>
      <c r="E3005" s="47">
        <v>84.3</v>
      </c>
      <c r="F3005" s="47">
        <v>84.71</v>
      </c>
      <c r="G3005" s="48">
        <v>77572600</v>
      </c>
      <c r="H3005" s="47">
        <v>67.180000000000007</v>
      </c>
      <c r="I3005" s="51">
        <f t="shared" si="337"/>
        <v>0.79305867075906045</v>
      </c>
      <c r="J3005" s="51">
        <f t="shared" ca="1" si="338"/>
        <v>1</v>
      </c>
      <c r="K3005" s="47">
        <f t="shared" si="339"/>
        <v>68.81</v>
      </c>
      <c r="L3005" s="47">
        <f t="shared" si="340"/>
        <v>69.430000000000007</v>
      </c>
      <c r="M3005" s="47">
        <f t="shared" si="341"/>
        <v>66.849999999999994</v>
      </c>
      <c r="N3005" s="47">
        <f t="shared" si="342"/>
        <v>67.180000000000007</v>
      </c>
      <c r="O3005" s="48">
        <f t="shared" ca="1" si="343"/>
        <v>77572600</v>
      </c>
    </row>
    <row r="3006" spans="1:15" x14ac:dyDescent="0.25">
      <c r="A3006">
        <v>2991</v>
      </c>
      <c r="B3006" s="85">
        <v>37455</v>
      </c>
      <c r="C3006" s="47">
        <v>90.7</v>
      </c>
      <c r="D3006" s="47">
        <v>91.1</v>
      </c>
      <c r="E3006" s="47">
        <v>87.75</v>
      </c>
      <c r="F3006" s="47">
        <v>87.8</v>
      </c>
      <c r="G3006" s="48">
        <v>32656700</v>
      </c>
      <c r="H3006" s="47">
        <v>69.63</v>
      </c>
      <c r="I3006" s="51">
        <f t="shared" si="337"/>
        <v>0.79305239179954434</v>
      </c>
      <c r="J3006" s="51">
        <f t="shared" ca="1" si="338"/>
        <v>1</v>
      </c>
      <c r="K3006" s="47">
        <f t="shared" si="339"/>
        <v>71.930000000000007</v>
      </c>
      <c r="L3006" s="47">
        <f t="shared" si="340"/>
        <v>72.25</v>
      </c>
      <c r="M3006" s="47">
        <f t="shared" si="341"/>
        <v>69.59</v>
      </c>
      <c r="N3006" s="47">
        <f t="shared" si="342"/>
        <v>69.63</v>
      </c>
      <c r="O3006" s="48">
        <f t="shared" ca="1" si="343"/>
        <v>32656700</v>
      </c>
    </row>
    <row r="3007" spans="1:15" x14ac:dyDescent="0.25">
      <c r="A3007">
        <v>2992</v>
      </c>
      <c r="B3007" s="85">
        <v>37454</v>
      </c>
      <c r="C3007" s="47">
        <v>92.46</v>
      </c>
      <c r="D3007" s="47">
        <v>93.3</v>
      </c>
      <c r="E3007" s="47">
        <v>89.75</v>
      </c>
      <c r="F3007" s="47">
        <v>90.74</v>
      </c>
      <c r="G3007" s="48">
        <v>48880600</v>
      </c>
      <c r="H3007" s="47">
        <v>71.97</v>
      </c>
      <c r="I3007" s="51">
        <f t="shared" si="337"/>
        <v>0.79314525016530746</v>
      </c>
      <c r="J3007" s="51">
        <f t="shared" ca="1" si="338"/>
        <v>1</v>
      </c>
      <c r="K3007" s="47">
        <f t="shared" si="339"/>
        <v>73.33</v>
      </c>
      <c r="L3007" s="47">
        <f t="shared" si="340"/>
        <v>74</v>
      </c>
      <c r="M3007" s="47">
        <f t="shared" si="341"/>
        <v>71.180000000000007</v>
      </c>
      <c r="N3007" s="47">
        <f t="shared" si="342"/>
        <v>71.97</v>
      </c>
      <c r="O3007" s="48">
        <f t="shared" ca="1" si="343"/>
        <v>48880600</v>
      </c>
    </row>
    <row r="3008" spans="1:15" x14ac:dyDescent="0.25">
      <c r="A3008">
        <v>2993</v>
      </c>
      <c r="B3008" s="85">
        <v>37453</v>
      </c>
      <c r="C3008" s="47">
        <v>91.12</v>
      </c>
      <c r="D3008" s="47">
        <v>92.38</v>
      </c>
      <c r="E3008" s="47">
        <v>89.87</v>
      </c>
      <c r="F3008" s="47">
        <v>90.56</v>
      </c>
      <c r="G3008" s="48">
        <v>53282400</v>
      </c>
      <c r="H3008" s="47">
        <v>71.819999999999993</v>
      </c>
      <c r="I3008" s="51">
        <f t="shared" si="337"/>
        <v>0.79306537102473484</v>
      </c>
      <c r="J3008" s="51">
        <f t="shared" ca="1" si="338"/>
        <v>1</v>
      </c>
      <c r="K3008" s="47">
        <f t="shared" si="339"/>
        <v>72.260000000000005</v>
      </c>
      <c r="L3008" s="47">
        <f t="shared" si="340"/>
        <v>73.260000000000005</v>
      </c>
      <c r="M3008" s="47">
        <f t="shared" si="341"/>
        <v>71.27</v>
      </c>
      <c r="N3008" s="47">
        <f t="shared" si="342"/>
        <v>71.819999999999993</v>
      </c>
      <c r="O3008" s="48">
        <f t="shared" ca="1" si="343"/>
        <v>53282400</v>
      </c>
    </row>
    <row r="3009" spans="1:15" x14ac:dyDescent="0.25">
      <c r="A3009">
        <v>2994</v>
      </c>
      <c r="B3009" s="85">
        <v>37452</v>
      </c>
      <c r="C3009" s="47">
        <v>91.64</v>
      </c>
      <c r="D3009" s="47">
        <v>92.4</v>
      </c>
      <c r="E3009" s="47">
        <v>87.89</v>
      </c>
      <c r="F3009" s="47">
        <v>92.34</v>
      </c>
      <c r="G3009" s="48">
        <v>77317200</v>
      </c>
      <c r="H3009" s="47">
        <v>73.23</v>
      </c>
      <c r="I3009" s="51">
        <f t="shared" si="337"/>
        <v>0.79304743339831063</v>
      </c>
      <c r="J3009" s="51">
        <f t="shared" ca="1" si="338"/>
        <v>1</v>
      </c>
      <c r="K3009" s="47">
        <f t="shared" si="339"/>
        <v>72.67</v>
      </c>
      <c r="L3009" s="47">
        <f t="shared" si="340"/>
        <v>73.28</v>
      </c>
      <c r="M3009" s="47">
        <f t="shared" si="341"/>
        <v>69.7</v>
      </c>
      <c r="N3009" s="47">
        <f t="shared" si="342"/>
        <v>73.23</v>
      </c>
      <c r="O3009" s="48">
        <f t="shared" ca="1" si="343"/>
        <v>77317200</v>
      </c>
    </row>
    <row r="3010" spans="1:15" x14ac:dyDescent="0.25">
      <c r="A3010">
        <v>2995</v>
      </c>
      <c r="B3010" s="85">
        <v>37449</v>
      </c>
      <c r="C3010" s="47">
        <v>93.33</v>
      </c>
      <c r="D3010" s="47">
        <v>93.89</v>
      </c>
      <c r="E3010" s="47">
        <v>91.52</v>
      </c>
      <c r="F3010" s="47">
        <v>91.85</v>
      </c>
      <c r="G3010" s="48">
        <v>39018600</v>
      </c>
      <c r="H3010" s="47">
        <v>72.849999999999994</v>
      </c>
      <c r="I3010" s="51">
        <f t="shared" si="337"/>
        <v>0.79314099074578115</v>
      </c>
      <c r="J3010" s="51">
        <f t="shared" ca="1" si="338"/>
        <v>1</v>
      </c>
      <c r="K3010" s="47">
        <f t="shared" si="339"/>
        <v>74.02</v>
      </c>
      <c r="L3010" s="47">
        <f t="shared" si="340"/>
        <v>74.47</v>
      </c>
      <c r="M3010" s="47">
        <f t="shared" si="341"/>
        <v>72.59</v>
      </c>
      <c r="N3010" s="47">
        <f t="shared" si="342"/>
        <v>72.849999999999994</v>
      </c>
      <c r="O3010" s="48">
        <f t="shared" ca="1" si="343"/>
        <v>39018600</v>
      </c>
    </row>
    <row r="3011" spans="1:15" x14ac:dyDescent="0.25">
      <c r="A3011">
        <v>2996</v>
      </c>
      <c r="B3011" s="85">
        <v>37448</v>
      </c>
      <c r="C3011" s="47">
        <v>91.76</v>
      </c>
      <c r="D3011" s="47">
        <v>93.35</v>
      </c>
      <c r="E3011" s="47">
        <v>90.32</v>
      </c>
      <c r="F3011" s="47">
        <v>92.87</v>
      </c>
      <c r="G3011" s="48">
        <v>59476500</v>
      </c>
      <c r="H3011" s="47">
        <v>73.650000000000006</v>
      </c>
      <c r="I3011" s="51">
        <f t="shared" si="337"/>
        <v>0.79304404005599227</v>
      </c>
      <c r="J3011" s="51">
        <f t="shared" ca="1" si="338"/>
        <v>1</v>
      </c>
      <c r="K3011" s="47">
        <f t="shared" si="339"/>
        <v>72.77</v>
      </c>
      <c r="L3011" s="47">
        <f t="shared" si="340"/>
        <v>74.03</v>
      </c>
      <c r="M3011" s="47">
        <f t="shared" si="341"/>
        <v>71.63</v>
      </c>
      <c r="N3011" s="47">
        <f t="shared" si="342"/>
        <v>73.650000000000006</v>
      </c>
      <c r="O3011" s="48">
        <f t="shared" ca="1" si="343"/>
        <v>59476500</v>
      </c>
    </row>
    <row r="3012" spans="1:15" x14ac:dyDescent="0.25">
      <c r="A3012">
        <v>2997</v>
      </c>
      <c r="B3012" s="85">
        <v>37447</v>
      </c>
      <c r="C3012" s="47">
        <v>96</v>
      </c>
      <c r="D3012" s="47">
        <v>96.07</v>
      </c>
      <c r="E3012" s="47">
        <v>92.04</v>
      </c>
      <c r="F3012" s="47">
        <v>92.12</v>
      </c>
      <c r="G3012" s="48">
        <v>50522500</v>
      </c>
      <c r="H3012" s="47">
        <v>73.06</v>
      </c>
      <c r="I3012" s="51">
        <f t="shared" si="337"/>
        <v>0.7930959617889709</v>
      </c>
      <c r="J3012" s="51">
        <f t="shared" ca="1" si="338"/>
        <v>1</v>
      </c>
      <c r="K3012" s="47">
        <f t="shared" si="339"/>
        <v>76.14</v>
      </c>
      <c r="L3012" s="47">
        <f t="shared" si="340"/>
        <v>76.19</v>
      </c>
      <c r="M3012" s="47">
        <f t="shared" si="341"/>
        <v>73</v>
      </c>
      <c r="N3012" s="47">
        <f t="shared" si="342"/>
        <v>73.06</v>
      </c>
      <c r="O3012" s="48">
        <f t="shared" ca="1" si="343"/>
        <v>50522500</v>
      </c>
    </row>
    <row r="3013" spans="1:15" x14ac:dyDescent="0.25">
      <c r="A3013">
        <v>2998</v>
      </c>
      <c r="B3013" s="85">
        <v>37446</v>
      </c>
      <c r="C3013" s="47">
        <v>97.73</v>
      </c>
      <c r="D3013" s="47">
        <v>98.34</v>
      </c>
      <c r="E3013" s="47">
        <v>95.01</v>
      </c>
      <c r="F3013" s="47">
        <v>95.6</v>
      </c>
      <c r="G3013" s="48">
        <v>28620400</v>
      </c>
      <c r="H3013" s="47">
        <v>75.819999999999993</v>
      </c>
      <c r="I3013" s="51">
        <f t="shared" si="337"/>
        <v>0.79309623430962339</v>
      </c>
      <c r="J3013" s="51">
        <f t="shared" ca="1" si="338"/>
        <v>1</v>
      </c>
      <c r="K3013" s="47">
        <f t="shared" si="339"/>
        <v>77.510000000000005</v>
      </c>
      <c r="L3013" s="47">
        <f t="shared" si="340"/>
        <v>77.989999999999995</v>
      </c>
      <c r="M3013" s="47">
        <f t="shared" si="341"/>
        <v>75.349999999999994</v>
      </c>
      <c r="N3013" s="47">
        <f t="shared" si="342"/>
        <v>75.819999999999993</v>
      </c>
      <c r="O3013" s="48">
        <f t="shared" ca="1" si="343"/>
        <v>28620400</v>
      </c>
    </row>
    <row r="3014" spans="1:15" x14ac:dyDescent="0.25">
      <c r="A3014">
        <v>2999</v>
      </c>
      <c r="B3014" s="85">
        <v>37445</v>
      </c>
      <c r="C3014" s="47">
        <v>98.98</v>
      </c>
      <c r="D3014" s="47">
        <v>99.7</v>
      </c>
      <c r="E3014" s="47">
        <v>97.56</v>
      </c>
      <c r="F3014" s="47">
        <v>98.07</v>
      </c>
      <c r="G3014" s="48">
        <v>19118600</v>
      </c>
      <c r="H3014" s="47">
        <v>77.78</v>
      </c>
      <c r="I3014" s="51">
        <f t="shared" si="337"/>
        <v>0.7931069644131743</v>
      </c>
      <c r="J3014" s="51">
        <f t="shared" ca="1" si="338"/>
        <v>1</v>
      </c>
      <c r="K3014" s="47">
        <f t="shared" si="339"/>
        <v>78.5</v>
      </c>
      <c r="L3014" s="47">
        <f t="shared" si="340"/>
        <v>79.069999999999993</v>
      </c>
      <c r="M3014" s="47">
        <f t="shared" si="341"/>
        <v>77.38</v>
      </c>
      <c r="N3014" s="47">
        <f t="shared" si="342"/>
        <v>77.78</v>
      </c>
      <c r="O3014" s="48">
        <f t="shared" ca="1" si="343"/>
        <v>19118600</v>
      </c>
    </row>
    <row r="3015" spans="1:15" x14ac:dyDescent="0.25">
      <c r="A3015">
        <v>3000</v>
      </c>
      <c r="B3015" s="85">
        <v>37442</v>
      </c>
      <c r="C3015" s="47">
        <v>96.78</v>
      </c>
      <c r="D3015" s="47">
        <v>99.53</v>
      </c>
      <c r="E3015" s="47">
        <v>96.66</v>
      </c>
      <c r="F3015" s="47">
        <v>99.31</v>
      </c>
      <c r="G3015" s="48">
        <v>19013500</v>
      </c>
      <c r="H3015" s="47">
        <v>78.760000000000005</v>
      </c>
      <c r="I3015" s="51">
        <f t="shared" si="337"/>
        <v>0.79307219816735475</v>
      </c>
      <c r="J3015" s="51">
        <f t="shared" ca="1" si="338"/>
        <v>1</v>
      </c>
      <c r="K3015" s="47">
        <f t="shared" si="339"/>
        <v>76.75</v>
      </c>
      <c r="L3015" s="47">
        <f t="shared" si="340"/>
        <v>78.930000000000007</v>
      </c>
      <c r="M3015" s="47">
        <f t="shared" si="341"/>
        <v>76.66</v>
      </c>
      <c r="N3015" s="47">
        <f t="shared" si="342"/>
        <v>78.760000000000005</v>
      </c>
      <c r="O3015" s="48">
        <f t="shared" ca="1" si="343"/>
        <v>19013500</v>
      </c>
    </row>
    <row r="3016" spans="1:15" x14ac:dyDescent="0.25">
      <c r="A3016">
        <v>3001</v>
      </c>
      <c r="B3016" s="85">
        <v>37440</v>
      </c>
      <c r="C3016" s="47">
        <v>94.62</v>
      </c>
      <c r="D3016" s="47">
        <v>95.84</v>
      </c>
      <c r="E3016" s="47">
        <v>93.72</v>
      </c>
      <c r="F3016" s="47">
        <v>95.51</v>
      </c>
      <c r="G3016" s="48">
        <v>30565800</v>
      </c>
      <c r="H3016" s="47">
        <v>75.75</v>
      </c>
      <c r="I3016" s="51">
        <f t="shared" si="337"/>
        <v>0.79311066903989103</v>
      </c>
      <c r="J3016" s="51">
        <f t="shared" ca="1" si="338"/>
        <v>1</v>
      </c>
      <c r="K3016" s="47">
        <f t="shared" si="339"/>
        <v>75.040000000000006</v>
      </c>
      <c r="L3016" s="47">
        <f t="shared" si="340"/>
        <v>76.010000000000005</v>
      </c>
      <c r="M3016" s="47">
        <f t="shared" si="341"/>
        <v>74.33</v>
      </c>
      <c r="N3016" s="47">
        <f t="shared" si="342"/>
        <v>75.75</v>
      </c>
      <c r="O3016" s="48">
        <f t="shared" ca="1" si="343"/>
        <v>30565800</v>
      </c>
    </row>
    <row r="3017" spans="1:15" x14ac:dyDescent="0.25">
      <c r="A3017">
        <v>3002</v>
      </c>
      <c r="B3017" s="85">
        <v>37439</v>
      </c>
      <c r="C3017" s="47">
        <v>96.86</v>
      </c>
      <c r="D3017" s="47">
        <v>97.2</v>
      </c>
      <c r="E3017" s="47">
        <v>94.77</v>
      </c>
      <c r="F3017" s="47">
        <v>94.97</v>
      </c>
      <c r="G3017" s="48">
        <v>34213900</v>
      </c>
      <c r="H3017" s="47">
        <v>75.319999999999993</v>
      </c>
      <c r="I3017" s="51">
        <f t="shared" si="337"/>
        <v>0.79309255554385594</v>
      </c>
      <c r="J3017" s="51">
        <f t="shared" ca="1" si="338"/>
        <v>1</v>
      </c>
      <c r="K3017" s="47">
        <f t="shared" si="339"/>
        <v>76.819999999999993</v>
      </c>
      <c r="L3017" s="47">
        <f t="shared" si="340"/>
        <v>77.09</v>
      </c>
      <c r="M3017" s="47">
        <f t="shared" si="341"/>
        <v>75.16</v>
      </c>
      <c r="N3017" s="47">
        <f t="shared" si="342"/>
        <v>75.319999999999993</v>
      </c>
      <c r="O3017" s="48">
        <f t="shared" ca="1" si="343"/>
        <v>34213900</v>
      </c>
    </row>
    <row r="3018" spans="1:15" x14ac:dyDescent="0.25">
      <c r="A3018">
        <v>3003</v>
      </c>
      <c r="B3018" s="85">
        <v>37438</v>
      </c>
      <c r="C3018" s="47">
        <v>99.18</v>
      </c>
      <c r="D3018" s="47">
        <v>99.8</v>
      </c>
      <c r="E3018" s="47">
        <v>96.89</v>
      </c>
      <c r="F3018" s="47">
        <v>97.03</v>
      </c>
      <c r="G3018" s="48">
        <v>20270200</v>
      </c>
      <c r="H3018" s="47">
        <v>76.95</v>
      </c>
      <c r="I3018" s="51">
        <f t="shared" si="337"/>
        <v>0.79305369473358756</v>
      </c>
      <c r="J3018" s="51">
        <f t="shared" ca="1" si="338"/>
        <v>1</v>
      </c>
      <c r="K3018" s="47">
        <f t="shared" si="339"/>
        <v>78.66</v>
      </c>
      <c r="L3018" s="47">
        <f t="shared" si="340"/>
        <v>79.150000000000006</v>
      </c>
      <c r="M3018" s="47">
        <f t="shared" si="341"/>
        <v>76.84</v>
      </c>
      <c r="N3018" s="47">
        <f t="shared" si="342"/>
        <v>76.95</v>
      </c>
      <c r="O3018" s="48">
        <f t="shared" ca="1" si="343"/>
        <v>20270200</v>
      </c>
    </row>
    <row r="3019" spans="1:15" x14ac:dyDescent="0.25">
      <c r="A3019">
        <v>3004</v>
      </c>
      <c r="B3019" s="85">
        <v>37435</v>
      </c>
      <c r="C3019" s="47">
        <v>99.24</v>
      </c>
      <c r="D3019" s="47">
        <v>100.5</v>
      </c>
      <c r="E3019" s="47">
        <v>98.88</v>
      </c>
      <c r="F3019" s="47">
        <v>98.96</v>
      </c>
      <c r="G3019" s="48">
        <v>28184200</v>
      </c>
      <c r="H3019" s="47">
        <v>78.48</v>
      </c>
      <c r="I3019" s="51">
        <f t="shared" si="337"/>
        <v>0.79304769603880365</v>
      </c>
      <c r="J3019" s="51">
        <f t="shared" ca="1" si="338"/>
        <v>1</v>
      </c>
      <c r="K3019" s="47">
        <f t="shared" si="339"/>
        <v>78.7</v>
      </c>
      <c r="L3019" s="47">
        <f t="shared" si="340"/>
        <v>79.7</v>
      </c>
      <c r="M3019" s="47">
        <f t="shared" si="341"/>
        <v>78.42</v>
      </c>
      <c r="N3019" s="47">
        <f t="shared" si="342"/>
        <v>78.48</v>
      </c>
      <c r="O3019" s="48">
        <f t="shared" ca="1" si="343"/>
        <v>28184200</v>
      </c>
    </row>
    <row r="3020" spans="1:15" x14ac:dyDescent="0.25">
      <c r="A3020">
        <v>3005</v>
      </c>
      <c r="B3020" s="85">
        <v>37434</v>
      </c>
      <c r="C3020" s="47">
        <v>98.5</v>
      </c>
      <c r="D3020" s="47">
        <v>99.49</v>
      </c>
      <c r="E3020" s="47">
        <v>96.57</v>
      </c>
      <c r="F3020" s="47">
        <v>99.43</v>
      </c>
      <c r="G3020" s="48">
        <v>31616400</v>
      </c>
      <c r="H3020" s="47">
        <v>78.86</v>
      </c>
      <c r="I3020" s="51">
        <f t="shared" si="337"/>
        <v>0.79312078849441814</v>
      </c>
      <c r="J3020" s="51">
        <f t="shared" ca="1" si="338"/>
        <v>1</v>
      </c>
      <c r="K3020" s="47">
        <f t="shared" si="339"/>
        <v>78.12</v>
      </c>
      <c r="L3020" s="47">
        <f t="shared" si="340"/>
        <v>78.91</v>
      </c>
      <c r="M3020" s="47">
        <f t="shared" si="341"/>
        <v>76.59</v>
      </c>
      <c r="N3020" s="47">
        <f t="shared" si="342"/>
        <v>78.86</v>
      </c>
      <c r="O3020" s="48">
        <f t="shared" ca="1" si="343"/>
        <v>31616400</v>
      </c>
    </row>
    <row r="3021" spans="1:15" x14ac:dyDescent="0.25">
      <c r="A3021">
        <v>3006</v>
      </c>
      <c r="B3021" s="85">
        <v>37433</v>
      </c>
      <c r="C3021" s="47">
        <v>95.2</v>
      </c>
      <c r="D3021" s="47">
        <v>98.15</v>
      </c>
      <c r="E3021" s="47">
        <v>95.19</v>
      </c>
      <c r="F3021" s="47">
        <v>97.72</v>
      </c>
      <c r="G3021" s="48">
        <v>37913600</v>
      </c>
      <c r="H3021" s="47">
        <v>77.5</v>
      </c>
      <c r="I3021" s="51">
        <f t="shared" si="337"/>
        <v>0.79308227589029878</v>
      </c>
      <c r="J3021" s="51">
        <f t="shared" ca="1" si="338"/>
        <v>1</v>
      </c>
      <c r="K3021" s="47">
        <f t="shared" si="339"/>
        <v>75.5</v>
      </c>
      <c r="L3021" s="47">
        <f t="shared" si="340"/>
        <v>77.84</v>
      </c>
      <c r="M3021" s="47">
        <f t="shared" si="341"/>
        <v>75.489999999999995</v>
      </c>
      <c r="N3021" s="47">
        <f t="shared" si="342"/>
        <v>77.5</v>
      </c>
      <c r="O3021" s="48">
        <f t="shared" ca="1" si="343"/>
        <v>37913600</v>
      </c>
    </row>
    <row r="3022" spans="1:15" x14ac:dyDescent="0.25">
      <c r="A3022">
        <v>3007</v>
      </c>
      <c r="B3022" s="85">
        <v>37432</v>
      </c>
      <c r="C3022" s="47">
        <v>100.3</v>
      </c>
      <c r="D3022" s="47">
        <v>100.89</v>
      </c>
      <c r="E3022" s="47">
        <v>97.54</v>
      </c>
      <c r="F3022" s="47">
        <v>97.56</v>
      </c>
      <c r="G3022" s="48">
        <v>33355000</v>
      </c>
      <c r="H3022" s="47">
        <v>77.37</v>
      </c>
      <c r="I3022" s="51">
        <f t="shared" si="337"/>
        <v>0.79305043050430513</v>
      </c>
      <c r="J3022" s="51">
        <f t="shared" ca="1" si="338"/>
        <v>1</v>
      </c>
      <c r="K3022" s="47">
        <f t="shared" si="339"/>
        <v>79.540000000000006</v>
      </c>
      <c r="L3022" s="47">
        <f t="shared" si="340"/>
        <v>80.010000000000005</v>
      </c>
      <c r="M3022" s="47">
        <f t="shared" si="341"/>
        <v>77.349999999999994</v>
      </c>
      <c r="N3022" s="47">
        <f t="shared" si="342"/>
        <v>77.37</v>
      </c>
      <c r="O3022" s="48">
        <f t="shared" ca="1" si="343"/>
        <v>33355000</v>
      </c>
    </row>
    <row r="3023" spans="1:15" x14ac:dyDescent="0.25">
      <c r="A3023">
        <v>3008</v>
      </c>
      <c r="B3023" s="85">
        <v>37431</v>
      </c>
      <c r="C3023" s="47">
        <v>98.61</v>
      </c>
      <c r="D3023" s="47">
        <v>100.69</v>
      </c>
      <c r="E3023" s="47">
        <v>97.25</v>
      </c>
      <c r="F3023" s="47">
        <v>99.8</v>
      </c>
      <c r="G3023" s="48">
        <v>37169700</v>
      </c>
      <c r="H3023" s="47">
        <v>79.150000000000006</v>
      </c>
      <c r="I3023" s="51">
        <f t="shared" si="337"/>
        <v>0.79308617234468948</v>
      </c>
      <c r="J3023" s="51">
        <f t="shared" ca="1" si="338"/>
        <v>1</v>
      </c>
      <c r="K3023" s="47">
        <f t="shared" si="339"/>
        <v>78.209999999999994</v>
      </c>
      <c r="L3023" s="47">
        <f t="shared" si="340"/>
        <v>79.86</v>
      </c>
      <c r="M3023" s="47">
        <f t="shared" si="341"/>
        <v>77.13</v>
      </c>
      <c r="N3023" s="47">
        <f t="shared" si="342"/>
        <v>79.150000000000006</v>
      </c>
      <c r="O3023" s="48">
        <f t="shared" ca="1" si="343"/>
        <v>37169700</v>
      </c>
    </row>
    <row r="3024" spans="1:15" x14ac:dyDescent="0.25">
      <c r="A3024">
        <v>3009</v>
      </c>
      <c r="B3024" s="85">
        <v>37428</v>
      </c>
      <c r="C3024" s="47">
        <v>100.47</v>
      </c>
      <c r="D3024" s="47">
        <v>100.93</v>
      </c>
      <c r="E3024" s="47">
        <v>98.68</v>
      </c>
      <c r="F3024" s="47">
        <v>99.28</v>
      </c>
      <c r="G3024" s="48">
        <v>31190700</v>
      </c>
      <c r="H3024" s="47">
        <v>78.739999999999995</v>
      </c>
      <c r="I3024" s="51">
        <f t="shared" si="337"/>
        <v>0.7931103948428686</v>
      </c>
      <c r="J3024" s="51">
        <f t="shared" ca="1" si="338"/>
        <v>1</v>
      </c>
      <c r="K3024" s="47">
        <f t="shared" si="339"/>
        <v>79.680000000000007</v>
      </c>
      <c r="L3024" s="47">
        <f t="shared" si="340"/>
        <v>80.05</v>
      </c>
      <c r="M3024" s="47">
        <f t="shared" si="341"/>
        <v>78.260000000000005</v>
      </c>
      <c r="N3024" s="47">
        <f t="shared" si="342"/>
        <v>78.739999999999995</v>
      </c>
      <c r="O3024" s="48">
        <f t="shared" ca="1" si="343"/>
        <v>31190700</v>
      </c>
    </row>
    <row r="3025" spans="1:15" x14ac:dyDescent="0.25">
      <c r="A3025">
        <v>3010</v>
      </c>
      <c r="B3025" s="85">
        <v>37427</v>
      </c>
      <c r="C3025" s="47">
        <v>102.26</v>
      </c>
      <c r="D3025" s="47">
        <v>103.05</v>
      </c>
      <c r="E3025" s="47">
        <v>100.96</v>
      </c>
      <c r="F3025" s="47">
        <v>101.21</v>
      </c>
      <c r="G3025" s="48">
        <v>25691000</v>
      </c>
      <c r="H3025" s="47">
        <v>79.989999999999995</v>
      </c>
      <c r="I3025" s="51">
        <f t="shared" ref="I3025:I3088" si="344">H3025/F3025</f>
        <v>0.7903369232289299</v>
      </c>
      <c r="J3025" s="51">
        <f t="shared" ref="J3025:J3088" ca="1" si="345">INDEX(OFFSET($T$15,0,0,$S$13+1,1),MATCH(B3025,OFFSET($Q$15,0,0,$S$13+1,1),-1))</f>
        <v>1</v>
      </c>
      <c r="K3025" s="47">
        <f t="shared" ref="K3025:K3088" si="346">ROUND($I3025*C3025,2)</f>
        <v>80.819999999999993</v>
      </c>
      <c r="L3025" s="47">
        <f t="shared" ref="L3025:L3088" si="347">ROUND($I3025*D3025,2)</f>
        <v>81.44</v>
      </c>
      <c r="M3025" s="47">
        <f t="shared" ref="M3025:M3088" si="348">ROUND($I3025*E3025,2)</f>
        <v>79.790000000000006</v>
      </c>
      <c r="N3025" s="47">
        <f t="shared" ref="N3025:N3088" si="349">ROUND($I3025*F3025,2)</f>
        <v>79.989999999999995</v>
      </c>
      <c r="O3025" s="48">
        <f t="shared" ref="O3025:O3088" ca="1" si="350">G3025*J3025</f>
        <v>25691000</v>
      </c>
    </row>
    <row r="3026" spans="1:15" x14ac:dyDescent="0.25">
      <c r="A3026">
        <v>3011</v>
      </c>
      <c r="B3026" s="85">
        <v>37426</v>
      </c>
      <c r="C3026" s="47">
        <v>103.5</v>
      </c>
      <c r="D3026" s="47">
        <v>104.43</v>
      </c>
      <c r="E3026" s="47">
        <v>102.24</v>
      </c>
      <c r="F3026" s="47">
        <v>102.52</v>
      </c>
      <c r="G3026" s="48">
        <v>21540700</v>
      </c>
      <c r="H3026" s="47">
        <v>81.02</v>
      </c>
      <c r="I3026" s="51">
        <f t="shared" si="344"/>
        <v>0.79028482247366372</v>
      </c>
      <c r="J3026" s="51">
        <f t="shared" ca="1" si="345"/>
        <v>1</v>
      </c>
      <c r="K3026" s="47">
        <f t="shared" si="346"/>
        <v>81.790000000000006</v>
      </c>
      <c r="L3026" s="47">
        <f t="shared" si="347"/>
        <v>82.53</v>
      </c>
      <c r="M3026" s="47">
        <f t="shared" si="348"/>
        <v>80.8</v>
      </c>
      <c r="N3026" s="47">
        <f t="shared" si="349"/>
        <v>81.02</v>
      </c>
      <c r="O3026" s="48">
        <f t="shared" ca="1" si="350"/>
        <v>21540700</v>
      </c>
    </row>
    <row r="3027" spans="1:15" x14ac:dyDescent="0.25">
      <c r="A3027">
        <v>3012</v>
      </c>
      <c r="B3027" s="85">
        <v>37425</v>
      </c>
      <c r="C3027" s="47">
        <v>103.74</v>
      </c>
      <c r="D3027" s="47">
        <v>105.03</v>
      </c>
      <c r="E3027" s="47">
        <v>103.63</v>
      </c>
      <c r="F3027" s="47">
        <v>104.97</v>
      </c>
      <c r="G3027" s="48">
        <v>21628500</v>
      </c>
      <c r="H3027" s="47">
        <v>82.96</v>
      </c>
      <c r="I3027" s="51">
        <f t="shared" si="344"/>
        <v>0.79032104410784032</v>
      </c>
      <c r="J3027" s="51">
        <f t="shared" ca="1" si="345"/>
        <v>1</v>
      </c>
      <c r="K3027" s="47">
        <f t="shared" si="346"/>
        <v>81.99</v>
      </c>
      <c r="L3027" s="47">
        <f t="shared" si="347"/>
        <v>83.01</v>
      </c>
      <c r="M3027" s="47">
        <f t="shared" si="348"/>
        <v>81.900000000000006</v>
      </c>
      <c r="N3027" s="47">
        <f t="shared" si="349"/>
        <v>82.96</v>
      </c>
      <c r="O3027" s="48">
        <f t="shared" ca="1" si="350"/>
        <v>21628500</v>
      </c>
    </row>
    <row r="3028" spans="1:15" x14ac:dyDescent="0.25">
      <c r="A3028">
        <v>3013</v>
      </c>
      <c r="B3028" s="85">
        <v>37424</v>
      </c>
      <c r="C3028" s="47">
        <v>101.92</v>
      </c>
      <c r="D3028" s="47">
        <v>104.34</v>
      </c>
      <c r="E3028" s="47">
        <v>101.85</v>
      </c>
      <c r="F3028" s="47">
        <v>104.12</v>
      </c>
      <c r="G3028" s="48">
        <v>17647200</v>
      </c>
      <c r="H3028" s="47">
        <v>82.29</v>
      </c>
      <c r="I3028" s="51">
        <f t="shared" si="344"/>
        <v>0.79033807145601231</v>
      </c>
      <c r="J3028" s="51">
        <f t="shared" ca="1" si="345"/>
        <v>1</v>
      </c>
      <c r="K3028" s="47">
        <f t="shared" si="346"/>
        <v>80.55</v>
      </c>
      <c r="L3028" s="47">
        <f t="shared" si="347"/>
        <v>82.46</v>
      </c>
      <c r="M3028" s="47">
        <f t="shared" si="348"/>
        <v>80.5</v>
      </c>
      <c r="N3028" s="47">
        <f t="shared" si="349"/>
        <v>82.29</v>
      </c>
      <c r="O3028" s="48">
        <f t="shared" ca="1" si="350"/>
        <v>17647200</v>
      </c>
    </row>
    <row r="3029" spans="1:15" x14ac:dyDescent="0.25">
      <c r="A3029">
        <v>3014</v>
      </c>
      <c r="B3029" s="85">
        <v>37421</v>
      </c>
      <c r="C3029" s="47">
        <v>100.31</v>
      </c>
      <c r="D3029" s="47">
        <v>101.56</v>
      </c>
      <c r="E3029" s="47">
        <v>98.5</v>
      </c>
      <c r="F3029" s="47">
        <v>101.4</v>
      </c>
      <c r="G3029" s="48">
        <v>39267500</v>
      </c>
      <c r="H3029" s="47">
        <v>80.14</v>
      </c>
      <c r="I3029" s="51">
        <f t="shared" si="344"/>
        <v>0.79033530571992106</v>
      </c>
      <c r="J3029" s="51">
        <f t="shared" ca="1" si="345"/>
        <v>1</v>
      </c>
      <c r="K3029" s="47">
        <f t="shared" si="346"/>
        <v>79.28</v>
      </c>
      <c r="L3029" s="47">
        <f t="shared" si="347"/>
        <v>80.27</v>
      </c>
      <c r="M3029" s="47">
        <f t="shared" si="348"/>
        <v>77.849999999999994</v>
      </c>
      <c r="N3029" s="47">
        <f t="shared" si="349"/>
        <v>80.14</v>
      </c>
      <c r="O3029" s="48">
        <f t="shared" ca="1" si="350"/>
        <v>39267500</v>
      </c>
    </row>
    <row r="3030" spans="1:15" x14ac:dyDescent="0.25">
      <c r="A3030">
        <v>3015</v>
      </c>
      <c r="B3030" s="85">
        <v>37420</v>
      </c>
      <c r="C3030" s="47">
        <v>102.13</v>
      </c>
      <c r="D3030" s="47">
        <v>103</v>
      </c>
      <c r="E3030" s="47">
        <v>101.34</v>
      </c>
      <c r="F3030" s="47">
        <v>101.55</v>
      </c>
      <c r="G3030" s="48">
        <v>21043900</v>
      </c>
      <c r="H3030" s="47">
        <v>80.260000000000005</v>
      </c>
      <c r="I3030" s="51">
        <f t="shared" si="344"/>
        <v>0.79034958148695234</v>
      </c>
      <c r="J3030" s="51">
        <f t="shared" ca="1" si="345"/>
        <v>1</v>
      </c>
      <c r="K3030" s="47">
        <f t="shared" si="346"/>
        <v>80.72</v>
      </c>
      <c r="L3030" s="47">
        <f t="shared" si="347"/>
        <v>81.41</v>
      </c>
      <c r="M3030" s="47">
        <f t="shared" si="348"/>
        <v>80.09</v>
      </c>
      <c r="N3030" s="47">
        <f t="shared" si="349"/>
        <v>80.260000000000005</v>
      </c>
      <c r="O3030" s="48">
        <f t="shared" ca="1" si="350"/>
        <v>21043900</v>
      </c>
    </row>
    <row r="3031" spans="1:15" x14ac:dyDescent="0.25">
      <c r="A3031">
        <v>3016</v>
      </c>
      <c r="B3031" s="85">
        <v>37419</v>
      </c>
      <c r="C3031" s="47">
        <v>101.71</v>
      </c>
      <c r="D3031" s="47">
        <v>102.81</v>
      </c>
      <c r="E3031" s="47">
        <v>100.78</v>
      </c>
      <c r="F3031" s="47">
        <v>102.58</v>
      </c>
      <c r="G3031" s="48">
        <v>31266000</v>
      </c>
      <c r="H3031" s="47">
        <v>81.069999999999993</v>
      </c>
      <c r="I3031" s="51">
        <f t="shared" si="344"/>
        <v>0.79031000194969769</v>
      </c>
      <c r="J3031" s="51">
        <f t="shared" ca="1" si="345"/>
        <v>1</v>
      </c>
      <c r="K3031" s="47">
        <f t="shared" si="346"/>
        <v>80.38</v>
      </c>
      <c r="L3031" s="47">
        <f t="shared" si="347"/>
        <v>81.25</v>
      </c>
      <c r="M3031" s="47">
        <f t="shared" si="348"/>
        <v>79.650000000000006</v>
      </c>
      <c r="N3031" s="47">
        <f t="shared" si="349"/>
        <v>81.069999999999993</v>
      </c>
      <c r="O3031" s="48">
        <f t="shared" ca="1" si="350"/>
        <v>31266000</v>
      </c>
    </row>
    <row r="3032" spans="1:15" x14ac:dyDescent="0.25">
      <c r="A3032">
        <v>3017</v>
      </c>
      <c r="B3032" s="85">
        <v>37418</v>
      </c>
      <c r="C3032" s="47">
        <v>104.13</v>
      </c>
      <c r="D3032" s="47">
        <v>104.54</v>
      </c>
      <c r="E3032" s="47">
        <v>101.73</v>
      </c>
      <c r="F3032" s="47">
        <v>101.96</v>
      </c>
      <c r="G3032" s="48">
        <v>19990700</v>
      </c>
      <c r="H3032" s="47">
        <v>80.58</v>
      </c>
      <c r="I3032" s="51">
        <f t="shared" si="344"/>
        <v>0.79030992546096512</v>
      </c>
      <c r="J3032" s="51">
        <f t="shared" ca="1" si="345"/>
        <v>1</v>
      </c>
      <c r="K3032" s="47">
        <f t="shared" si="346"/>
        <v>82.29</v>
      </c>
      <c r="L3032" s="47">
        <f t="shared" si="347"/>
        <v>82.62</v>
      </c>
      <c r="M3032" s="47">
        <f t="shared" si="348"/>
        <v>80.400000000000006</v>
      </c>
      <c r="N3032" s="47">
        <f t="shared" si="349"/>
        <v>80.58</v>
      </c>
      <c r="O3032" s="48">
        <f t="shared" ca="1" si="350"/>
        <v>19990700</v>
      </c>
    </row>
    <row r="3033" spans="1:15" x14ac:dyDescent="0.25">
      <c r="A3033">
        <v>3018</v>
      </c>
      <c r="B3033" s="85">
        <v>37417</v>
      </c>
      <c r="C3033" s="47">
        <v>103.24</v>
      </c>
      <c r="D3033" s="47">
        <v>104.46</v>
      </c>
      <c r="E3033" s="47">
        <v>103.02</v>
      </c>
      <c r="F3033" s="47">
        <v>103.74</v>
      </c>
      <c r="G3033" s="48">
        <v>18759900</v>
      </c>
      <c r="H3033" s="47">
        <v>81.99</v>
      </c>
      <c r="I3033" s="51">
        <f t="shared" si="344"/>
        <v>0.79034123770965881</v>
      </c>
      <c r="J3033" s="51">
        <f t="shared" ca="1" si="345"/>
        <v>1</v>
      </c>
      <c r="K3033" s="47">
        <f t="shared" si="346"/>
        <v>81.59</v>
      </c>
      <c r="L3033" s="47">
        <f t="shared" si="347"/>
        <v>82.56</v>
      </c>
      <c r="M3033" s="47">
        <f t="shared" si="348"/>
        <v>81.42</v>
      </c>
      <c r="N3033" s="47">
        <f t="shared" si="349"/>
        <v>81.99</v>
      </c>
      <c r="O3033" s="48">
        <f t="shared" ca="1" si="350"/>
        <v>18759900</v>
      </c>
    </row>
    <row r="3034" spans="1:15" x14ac:dyDescent="0.25">
      <c r="A3034">
        <v>3019</v>
      </c>
      <c r="B3034" s="85">
        <v>37414</v>
      </c>
      <c r="C3034" s="47">
        <v>101.78</v>
      </c>
      <c r="D3034" s="47">
        <v>103.92</v>
      </c>
      <c r="E3034" s="47">
        <v>101.72</v>
      </c>
      <c r="F3034" s="47">
        <v>103.34</v>
      </c>
      <c r="G3034" s="48">
        <v>24011600</v>
      </c>
      <c r="H3034" s="47">
        <v>81.67</v>
      </c>
      <c r="I3034" s="51">
        <f t="shared" si="344"/>
        <v>0.79030385136442804</v>
      </c>
      <c r="J3034" s="51">
        <f t="shared" ca="1" si="345"/>
        <v>1</v>
      </c>
      <c r="K3034" s="47">
        <f t="shared" si="346"/>
        <v>80.44</v>
      </c>
      <c r="L3034" s="47">
        <f t="shared" si="347"/>
        <v>82.13</v>
      </c>
      <c r="M3034" s="47">
        <f t="shared" si="348"/>
        <v>80.39</v>
      </c>
      <c r="N3034" s="47">
        <f t="shared" si="349"/>
        <v>81.67</v>
      </c>
      <c r="O3034" s="48">
        <f t="shared" ca="1" si="350"/>
        <v>24011600</v>
      </c>
    </row>
    <row r="3035" spans="1:15" x14ac:dyDescent="0.25">
      <c r="A3035">
        <v>3020</v>
      </c>
      <c r="B3035" s="85">
        <v>37413</v>
      </c>
      <c r="C3035" s="47">
        <v>105.54</v>
      </c>
      <c r="D3035" s="47">
        <v>105.6</v>
      </c>
      <c r="E3035" s="47">
        <v>103.15</v>
      </c>
      <c r="F3035" s="47">
        <v>103.46</v>
      </c>
      <c r="G3035" s="48">
        <v>22998500</v>
      </c>
      <c r="H3035" s="47">
        <v>81.77</v>
      </c>
      <c r="I3035" s="51">
        <f t="shared" si="344"/>
        <v>0.79035375990721057</v>
      </c>
      <c r="J3035" s="51">
        <f t="shared" ca="1" si="345"/>
        <v>1</v>
      </c>
      <c r="K3035" s="47">
        <f t="shared" si="346"/>
        <v>83.41</v>
      </c>
      <c r="L3035" s="47">
        <f t="shared" si="347"/>
        <v>83.46</v>
      </c>
      <c r="M3035" s="47">
        <f t="shared" si="348"/>
        <v>81.52</v>
      </c>
      <c r="N3035" s="47">
        <f t="shared" si="349"/>
        <v>81.77</v>
      </c>
      <c r="O3035" s="48">
        <f t="shared" ca="1" si="350"/>
        <v>22998500</v>
      </c>
    </row>
    <row r="3036" spans="1:15" x14ac:dyDescent="0.25">
      <c r="A3036">
        <v>3021</v>
      </c>
      <c r="B3036" s="85">
        <v>37412</v>
      </c>
      <c r="C3036" s="47">
        <v>104.95</v>
      </c>
      <c r="D3036" s="47">
        <v>105.67</v>
      </c>
      <c r="E3036" s="47">
        <v>104.35</v>
      </c>
      <c r="F3036" s="47">
        <v>105.61</v>
      </c>
      <c r="G3036" s="48">
        <v>19695900</v>
      </c>
      <c r="H3036" s="47">
        <v>83.47</v>
      </c>
      <c r="I3036" s="51">
        <f t="shared" si="344"/>
        <v>0.79036076129154431</v>
      </c>
      <c r="J3036" s="51">
        <f t="shared" ca="1" si="345"/>
        <v>1</v>
      </c>
      <c r="K3036" s="47">
        <f t="shared" si="346"/>
        <v>82.95</v>
      </c>
      <c r="L3036" s="47">
        <f t="shared" si="347"/>
        <v>83.52</v>
      </c>
      <c r="M3036" s="47">
        <f t="shared" si="348"/>
        <v>82.47</v>
      </c>
      <c r="N3036" s="47">
        <f t="shared" si="349"/>
        <v>83.47</v>
      </c>
      <c r="O3036" s="48">
        <f t="shared" ca="1" si="350"/>
        <v>19695900</v>
      </c>
    </row>
    <row r="3037" spans="1:15" x14ac:dyDescent="0.25">
      <c r="A3037">
        <v>3022</v>
      </c>
      <c r="B3037" s="85">
        <v>37411</v>
      </c>
      <c r="C3037" s="47">
        <v>104.15</v>
      </c>
      <c r="D3037" s="47">
        <v>105.2</v>
      </c>
      <c r="E3037" s="47">
        <v>103.55</v>
      </c>
      <c r="F3037" s="47">
        <v>104.63</v>
      </c>
      <c r="G3037" s="48">
        <v>25856200</v>
      </c>
      <c r="H3037" s="47">
        <v>82.69</v>
      </c>
      <c r="I3037" s="51">
        <f t="shared" si="344"/>
        <v>0.79030870687183408</v>
      </c>
      <c r="J3037" s="51">
        <f t="shared" ca="1" si="345"/>
        <v>1</v>
      </c>
      <c r="K3037" s="47">
        <f t="shared" si="346"/>
        <v>82.31</v>
      </c>
      <c r="L3037" s="47">
        <f t="shared" si="347"/>
        <v>83.14</v>
      </c>
      <c r="M3037" s="47">
        <f t="shared" si="348"/>
        <v>81.84</v>
      </c>
      <c r="N3037" s="47">
        <f t="shared" si="349"/>
        <v>82.69</v>
      </c>
      <c r="O3037" s="48">
        <f t="shared" ca="1" si="350"/>
        <v>25856200</v>
      </c>
    </row>
    <row r="3038" spans="1:15" x14ac:dyDescent="0.25">
      <c r="A3038">
        <v>3023</v>
      </c>
      <c r="B3038" s="85">
        <v>37410</v>
      </c>
      <c r="C3038" s="47">
        <v>107.09</v>
      </c>
      <c r="D3038" s="47">
        <v>107.6</v>
      </c>
      <c r="E3038" s="47">
        <v>104.13</v>
      </c>
      <c r="F3038" s="47">
        <v>104.37</v>
      </c>
      <c r="G3038" s="48">
        <v>26056300</v>
      </c>
      <c r="H3038" s="47">
        <v>82.49</v>
      </c>
      <c r="I3038" s="51">
        <f t="shared" si="344"/>
        <v>0.79036121490849853</v>
      </c>
      <c r="J3038" s="51">
        <f t="shared" ca="1" si="345"/>
        <v>1</v>
      </c>
      <c r="K3038" s="47">
        <f t="shared" si="346"/>
        <v>84.64</v>
      </c>
      <c r="L3038" s="47">
        <f t="shared" si="347"/>
        <v>85.04</v>
      </c>
      <c r="M3038" s="47">
        <f t="shared" si="348"/>
        <v>82.3</v>
      </c>
      <c r="N3038" s="47">
        <f t="shared" si="349"/>
        <v>82.49</v>
      </c>
      <c r="O3038" s="48">
        <f t="shared" ca="1" si="350"/>
        <v>26056300</v>
      </c>
    </row>
    <row r="3039" spans="1:15" x14ac:dyDescent="0.25">
      <c r="A3039">
        <v>3024</v>
      </c>
      <c r="B3039" s="85">
        <v>37407</v>
      </c>
      <c r="C3039" s="47">
        <v>107.4</v>
      </c>
      <c r="D3039" s="47">
        <v>108.56</v>
      </c>
      <c r="E3039" s="47">
        <v>106.85</v>
      </c>
      <c r="F3039" s="47">
        <v>107.22</v>
      </c>
      <c r="G3039" s="48">
        <v>19826300</v>
      </c>
      <c r="H3039" s="47">
        <v>84.74</v>
      </c>
      <c r="I3039" s="51">
        <f t="shared" si="344"/>
        <v>0.79033762357769066</v>
      </c>
      <c r="J3039" s="51">
        <f t="shared" ca="1" si="345"/>
        <v>1</v>
      </c>
      <c r="K3039" s="47">
        <f t="shared" si="346"/>
        <v>84.88</v>
      </c>
      <c r="L3039" s="47">
        <f t="shared" si="347"/>
        <v>85.8</v>
      </c>
      <c r="M3039" s="47">
        <f t="shared" si="348"/>
        <v>84.45</v>
      </c>
      <c r="N3039" s="47">
        <f t="shared" si="349"/>
        <v>84.74</v>
      </c>
      <c r="O3039" s="48">
        <f t="shared" ca="1" si="350"/>
        <v>19826300</v>
      </c>
    </row>
    <row r="3040" spans="1:15" x14ac:dyDescent="0.25">
      <c r="A3040">
        <v>3025</v>
      </c>
      <c r="B3040" s="85">
        <v>37406</v>
      </c>
      <c r="C3040" s="47">
        <v>106.55</v>
      </c>
      <c r="D3040" s="47">
        <v>107.51</v>
      </c>
      <c r="E3040" s="47">
        <v>105.9</v>
      </c>
      <c r="F3040" s="47">
        <v>107</v>
      </c>
      <c r="G3040" s="48">
        <v>18217900</v>
      </c>
      <c r="H3040" s="47">
        <v>84.57</v>
      </c>
      <c r="I3040" s="51">
        <f t="shared" si="344"/>
        <v>0.79037383177570086</v>
      </c>
      <c r="J3040" s="51">
        <f t="shared" ca="1" si="345"/>
        <v>1</v>
      </c>
      <c r="K3040" s="47">
        <f t="shared" si="346"/>
        <v>84.21</v>
      </c>
      <c r="L3040" s="47">
        <f t="shared" si="347"/>
        <v>84.97</v>
      </c>
      <c r="M3040" s="47">
        <f t="shared" si="348"/>
        <v>83.7</v>
      </c>
      <c r="N3040" s="47">
        <f t="shared" si="349"/>
        <v>84.57</v>
      </c>
      <c r="O3040" s="48">
        <f t="shared" ca="1" si="350"/>
        <v>18217900</v>
      </c>
    </row>
    <row r="3041" spans="1:15" x14ac:dyDescent="0.25">
      <c r="A3041">
        <v>3026</v>
      </c>
      <c r="B3041" s="85">
        <v>37405</v>
      </c>
      <c r="C3041" s="47">
        <v>107.62</v>
      </c>
      <c r="D3041" s="47">
        <v>108.02</v>
      </c>
      <c r="E3041" s="47">
        <v>107.13</v>
      </c>
      <c r="F3041" s="47">
        <v>107.3</v>
      </c>
      <c r="G3041" s="48">
        <v>14773300</v>
      </c>
      <c r="H3041" s="47">
        <v>84.8</v>
      </c>
      <c r="I3041" s="51">
        <f t="shared" si="344"/>
        <v>0.79030754892823862</v>
      </c>
      <c r="J3041" s="51">
        <f t="shared" ca="1" si="345"/>
        <v>1</v>
      </c>
      <c r="K3041" s="47">
        <f t="shared" si="346"/>
        <v>85.05</v>
      </c>
      <c r="L3041" s="47">
        <f t="shared" si="347"/>
        <v>85.37</v>
      </c>
      <c r="M3041" s="47">
        <f t="shared" si="348"/>
        <v>84.67</v>
      </c>
      <c r="N3041" s="47">
        <f t="shared" si="349"/>
        <v>84.8</v>
      </c>
      <c r="O3041" s="48">
        <f t="shared" ca="1" si="350"/>
        <v>14773300</v>
      </c>
    </row>
    <row r="3042" spans="1:15" x14ac:dyDescent="0.25">
      <c r="A3042">
        <v>3027</v>
      </c>
      <c r="B3042" s="85">
        <v>37404</v>
      </c>
      <c r="C3042" s="47">
        <v>109.05</v>
      </c>
      <c r="D3042" s="47">
        <v>109.13</v>
      </c>
      <c r="E3042" s="47">
        <v>107.45</v>
      </c>
      <c r="F3042" s="47">
        <v>108.1</v>
      </c>
      <c r="G3042" s="48">
        <v>24236900</v>
      </c>
      <c r="H3042" s="47">
        <v>85.43</v>
      </c>
      <c r="I3042" s="51">
        <f t="shared" si="344"/>
        <v>0.79028677150786319</v>
      </c>
      <c r="J3042" s="51">
        <f t="shared" ca="1" si="345"/>
        <v>1</v>
      </c>
      <c r="K3042" s="47">
        <f t="shared" si="346"/>
        <v>86.18</v>
      </c>
      <c r="L3042" s="47">
        <f t="shared" si="347"/>
        <v>86.24</v>
      </c>
      <c r="M3042" s="47">
        <f t="shared" si="348"/>
        <v>84.92</v>
      </c>
      <c r="N3042" s="47">
        <f t="shared" si="349"/>
        <v>85.43</v>
      </c>
      <c r="O3042" s="48">
        <f t="shared" ca="1" si="350"/>
        <v>24236900</v>
      </c>
    </row>
    <row r="3043" spans="1:15" x14ac:dyDescent="0.25">
      <c r="A3043">
        <v>3028</v>
      </c>
      <c r="B3043" s="85">
        <v>37400</v>
      </c>
      <c r="C3043" s="47">
        <v>109.98</v>
      </c>
      <c r="D3043" s="47">
        <v>110.2</v>
      </c>
      <c r="E3043" s="47">
        <v>108.61</v>
      </c>
      <c r="F3043" s="47">
        <v>108.69</v>
      </c>
      <c r="G3043" s="48">
        <v>11877000</v>
      </c>
      <c r="H3043" s="47">
        <v>85.9</v>
      </c>
      <c r="I3043" s="51">
        <f t="shared" si="344"/>
        <v>0.79032109669702832</v>
      </c>
      <c r="J3043" s="51">
        <f t="shared" ca="1" si="345"/>
        <v>1</v>
      </c>
      <c r="K3043" s="47">
        <f t="shared" si="346"/>
        <v>86.92</v>
      </c>
      <c r="L3043" s="47">
        <f t="shared" si="347"/>
        <v>87.09</v>
      </c>
      <c r="M3043" s="47">
        <f t="shared" si="348"/>
        <v>85.84</v>
      </c>
      <c r="N3043" s="47">
        <f t="shared" si="349"/>
        <v>85.9</v>
      </c>
      <c r="O3043" s="48">
        <f t="shared" ca="1" si="350"/>
        <v>11877000</v>
      </c>
    </row>
    <row r="3044" spans="1:15" x14ac:dyDescent="0.25">
      <c r="A3044">
        <v>3029</v>
      </c>
      <c r="B3044" s="85">
        <v>37399</v>
      </c>
      <c r="C3044" s="47">
        <v>109.26</v>
      </c>
      <c r="D3044" s="47">
        <v>110.36</v>
      </c>
      <c r="E3044" s="47">
        <v>108.48</v>
      </c>
      <c r="F3044" s="47">
        <v>110.1</v>
      </c>
      <c r="G3044" s="48">
        <v>13879800</v>
      </c>
      <c r="H3044" s="47">
        <v>87.02</v>
      </c>
      <c r="I3044" s="51">
        <f t="shared" si="344"/>
        <v>0.79037238873751137</v>
      </c>
      <c r="J3044" s="51">
        <f t="shared" ca="1" si="345"/>
        <v>1</v>
      </c>
      <c r="K3044" s="47">
        <f t="shared" si="346"/>
        <v>86.36</v>
      </c>
      <c r="L3044" s="47">
        <f t="shared" si="347"/>
        <v>87.23</v>
      </c>
      <c r="M3044" s="47">
        <f t="shared" si="348"/>
        <v>85.74</v>
      </c>
      <c r="N3044" s="47">
        <f t="shared" si="349"/>
        <v>87.02</v>
      </c>
      <c r="O3044" s="48">
        <f t="shared" ca="1" si="350"/>
        <v>13879800</v>
      </c>
    </row>
    <row r="3045" spans="1:15" x14ac:dyDescent="0.25">
      <c r="A3045">
        <v>3030</v>
      </c>
      <c r="B3045" s="85">
        <v>37398</v>
      </c>
      <c r="C3045" s="47">
        <v>108.22</v>
      </c>
      <c r="D3045" s="47">
        <v>109.12</v>
      </c>
      <c r="E3045" s="47">
        <v>108</v>
      </c>
      <c r="F3045" s="47">
        <v>108.94</v>
      </c>
      <c r="G3045" s="48">
        <v>15844200</v>
      </c>
      <c r="H3045" s="47">
        <v>86.1</v>
      </c>
      <c r="I3045" s="51">
        <f t="shared" si="344"/>
        <v>0.79034330824306953</v>
      </c>
      <c r="J3045" s="51">
        <f t="shared" ca="1" si="345"/>
        <v>1</v>
      </c>
      <c r="K3045" s="47">
        <f t="shared" si="346"/>
        <v>85.53</v>
      </c>
      <c r="L3045" s="47">
        <f t="shared" si="347"/>
        <v>86.24</v>
      </c>
      <c r="M3045" s="47">
        <f t="shared" si="348"/>
        <v>85.36</v>
      </c>
      <c r="N3045" s="47">
        <f t="shared" si="349"/>
        <v>86.1</v>
      </c>
      <c r="O3045" s="48">
        <f t="shared" ca="1" si="350"/>
        <v>15844200</v>
      </c>
    </row>
    <row r="3046" spans="1:15" x14ac:dyDescent="0.25">
      <c r="A3046">
        <v>3031</v>
      </c>
      <c r="B3046" s="85">
        <v>37397</v>
      </c>
      <c r="C3046" s="47">
        <v>110.11</v>
      </c>
      <c r="D3046" s="47">
        <v>110.48</v>
      </c>
      <c r="E3046" s="47">
        <v>108.32</v>
      </c>
      <c r="F3046" s="47">
        <v>108.7</v>
      </c>
      <c r="G3046" s="48">
        <v>16877200</v>
      </c>
      <c r="H3046" s="47">
        <v>85.91</v>
      </c>
      <c r="I3046" s="51">
        <f t="shared" si="344"/>
        <v>0.79034038638454451</v>
      </c>
      <c r="J3046" s="51">
        <f t="shared" ca="1" si="345"/>
        <v>1</v>
      </c>
      <c r="K3046" s="47">
        <f t="shared" si="346"/>
        <v>87.02</v>
      </c>
      <c r="L3046" s="47">
        <f t="shared" si="347"/>
        <v>87.32</v>
      </c>
      <c r="M3046" s="47">
        <f t="shared" si="348"/>
        <v>85.61</v>
      </c>
      <c r="N3046" s="47">
        <f t="shared" si="349"/>
        <v>85.91</v>
      </c>
      <c r="O3046" s="48">
        <f t="shared" ca="1" si="350"/>
        <v>16877200</v>
      </c>
    </row>
    <row r="3047" spans="1:15" x14ac:dyDescent="0.25">
      <c r="A3047">
        <v>3032</v>
      </c>
      <c r="B3047" s="85">
        <v>37396</v>
      </c>
      <c r="C3047" s="47">
        <v>110.64</v>
      </c>
      <c r="D3047" s="47">
        <v>110.69</v>
      </c>
      <c r="E3047" s="47">
        <v>109.49</v>
      </c>
      <c r="F3047" s="47">
        <v>109.7</v>
      </c>
      <c r="G3047" s="48">
        <v>13833800</v>
      </c>
      <c r="H3047" s="47">
        <v>86.7</v>
      </c>
      <c r="I3047" s="51">
        <f t="shared" si="344"/>
        <v>0.79033728350045584</v>
      </c>
      <c r="J3047" s="51">
        <f t="shared" ca="1" si="345"/>
        <v>1</v>
      </c>
      <c r="K3047" s="47">
        <f t="shared" si="346"/>
        <v>87.44</v>
      </c>
      <c r="L3047" s="47">
        <f t="shared" si="347"/>
        <v>87.48</v>
      </c>
      <c r="M3047" s="47">
        <f t="shared" si="348"/>
        <v>86.53</v>
      </c>
      <c r="N3047" s="47">
        <f t="shared" si="349"/>
        <v>86.7</v>
      </c>
      <c r="O3047" s="48">
        <f t="shared" ca="1" si="350"/>
        <v>13833800</v>
      </c>
    </row>
    <row r="3048" spans="1:15" x14ac:dyDescent="0.25">
      <c r="A3048">
        <v>3033</v>
      </c>
      <c r="B3048" s="85">
        <v>37393</v>
      </c>
      <c r="C3048" s="47">
        <v>110.66</v>
      </c>
      <c r="D3048" s="47">
        <v>111.25</v>
      </c>
      <c r="E3048" s="47">
        <v>110.1</v>
      </c>
      <c r="F3048" s="47">
        <v>110.9</v>
      </c>
      <c r="G3048" s="48">
        <v>27823700</v>
      </c>
      <c r="H3048" s="47">
        <v>87.65</v>
      </c>
      <c r="I3048" s="51">
        <f t="shared" si="344"/>
        <v>0.79035166816952207</v>
      </c>
      <c r="J3048" s="51">
        <f t="shared" ca="1" si="345"/>
        <v>1</v>
      </c>
      <c r="K3048" s="47">
        <f t="shared" si="346"/>
        <v>87.46</v>
      </c>
      <c r="L3048" s="47">
        <f t="shared" si="347"/>
        <v>87.93</v>
      </c>
      <c r="M3048" s="47">
        <f t="shared" si="348"/>
        <v>87.02</v>
      </c>
      <c r="N3048" s="47">
        <f t="shared" si="349"/>
        <v>87.65</v>
      </c>
      <c r="O3048" s="48">
        <f t="shared" ca="1" si="350"/>
        <v>27823700</v>
      </c>
    </row>
    <row r="3049" spans="1:15" x14ac:dyDescent="0.25">
      <c r="A3049">
        <v>3034</v>
      </c>
      <c r="B3049" s="85">
        <v>37392</v>
      </c>
      <c r="C3049" s="47">
        <v>109.7</v>
      </c>
      <c r="D3049" s="47">
        <v>110.48</v>
      </c>
      <c r="E3049" s="47">
        <v>109.33</v>
      </c>
      <c r="F3049" s="47">
        <v>110.36</v>
      </c>
      <c r="G3049" s="48">
        <v>28092000</v>
      </c>
      <c r="H3049" s="47">
        <v>87.22</v>
      </c>
      <c r="I3049" s="51">
        <f t="shared" si="344"/>
        <v>0.79032258064516125</v>
      </c>
      <c r="J3049" s="51">
        <f t="shared" ca="1" si="345"/>
        <v>1</v>
      </c>
      <c r="K3049" s="47">
        <f t="shared" si="346"/>
        <v>86.7</v>
      </c>
      <c r="L3049" s="47">
        <f t="shared" si="347"/>
        <v>87.31</v>
      </c>
      <c r="M3049" s="47">
        <f t="shared" si="348"/>
        <v>86.41</v>
      </c>
      <c r="N3049" s="47">
        <f t="shared" si="349"/>
        <v>87.22</v>
      </c>
      <c r="O3049" s="48">
        <f t="shared" ca="1" si="350"/>
        <v>28092000</v>
      </c>
    </row>
    <row r="3050" spans="1:15" x14ac:dyDescent="0.25">
      <c r="A3050">
        <v>3035</v>
      </c>
      <c r="B3050" s="85">
        <v>37391</v>
      </c>
      <c r="C3050" s="47">
        <v>109.5</v>
      </c>
      <c r="D3050" s="47">
        <v>110.91</v>
      </c>
      <c r="E3050" s="47">
        <v>109.29</v>
      </c>
      <c r="F3050" s="47">
        <v>109.79</v>
      </c>
      <c r="G3050" s="48">
        <v>29535300</v>
      </c>
      <c r="H3050" s="47">
        <v>86.77</v>
      </c>
      <c r="I3050" s="51">
        <f t="shared" si="344"/>
        <v>0.79032698788596401</v>
      </c>
      <c r="J3050" s="51">
        <f t="shared" ca="1" si="345"/>
        <v>1</v>
      </c>
      <c r="K3050" s="47">
        <f t="shared" si="346"/>
        <v>86.54</v>
      </c>
      <c r="L3050" s="47">
        <f t="shared" si="347"/>
        <v>87.66</v>
      </c>
      <c r="M3050" s="47">
        <f t="shared" si="348"/>
        <v>86.37</v>
      </c>
      <c r="N3050" s="47">
        <f t="shared" si="349"/>
        <v>86.77</v>
      </c>
      <c r="O3050" s="48">
        <f t="shared" ca="1" si="350"/>
        <v>29535300</v>
      </c>
    </row>
    <row r="3051" spans="1:15" x14ac:dyDescent="0.25">
      <c r="A3051">
        <v>3036</v>
      </c>
      <c r="B3051" s="85">
        <v>37390</v>
      </c>
      <c r="C3051" s="47">
        <v>109.62</v>
      </c>
      <c r="D3051" s="47">
        <v>110.37</v>
      </c>
      <c r="E3051" s="47">
        <v>109</v>
      </c>
      <c r="F3051" s="47">
        <v>110.22</v>
      </c>
      <c r="G3051" s="48">
        <v>34201200</v>
      </c>
      <c r="H3051" s="47">
        <v>87.11</v>
      </c>
      <c r="I3051" s="51">
        <f t="shared" si="344"/>
        <v>0.79032843404100894</v>
      </c>
      <c r="J3051" s="51">
        <f t="shared" ca="1" si="345"/>
        <v>1</v>
      </c>
      <c r="K3051" s="47">
        <f t="shared" si="346"/>
        <v>86.64</v>
      </c>
      <c r="L3051" s="47">
        <f t="shared" si="347"/>
        <v>87.23</v>
      </c>
      <c r="M3051" s="47">
        <f t="shared" si="348"/>
        <v>86.15</v>
      </c>
      <c r="N3051" s="47">
        <f t="shared" si="349"/>
        <v>87.11</v>
      </c>
      <c r="O3051" s="48">
        <f t="shared" ca="1" si="350"/>
        <v>34201200</v>
      </c>
    </row>
    <row r="3052" spans="1:15" x14ac:dyDescent="0.25">
      <c r="A3052">
        <v>3037</v>
      </c>
      <c r="B3052" s="85">
        <v>37389</v>
      </c>
      <c r="C3052" s="47">
        <v>106.22</v>
      </c>
      <c r="D3052" s="47">
        <v>107.95</v>
      </c>
      <c r="E3052" s="47">
        <v>105.79</v>
      </c>
      <c r="F3052" s="47">
        <v>107.87</v>
      </c>
      <c r="G3052" s="48">
        <v>14677700</v>
      </c>
      <c r="H3052" s="47">
        <v>85.25</v>
      </c>
      <c r="I3052" s="51">
        <f t="shared" si="344"/>
        <v>0.79030314267173452</v>
      </c>
      <c r="J3052" s="51">
        <f t="shared" ca="1" si="345"/>
        <v>1</v>
      </c>
      <c r="K3052" s="47">
        <f t="shared" si="346"/>
        <v>83.95</v>
      </c>
      <c r="L3052" s="47">
        <f t="shared" si="347"/>
        <v>85.31</v>
      </c>
      <c r="M3052" s="47">
        <f t="shared" si="348"/>
        <v>83.61</v>
      </c>
      <c r="N3052" s="47">
        <f t="shared" si="349"/>
        <v>85.25</v>
      </c>
      <c r="O3052" s="48">
        <f t="shared" ca="1" si="350"/>
        <v>14677700</v>
      </c>
    </row>
    <row r="3053" spans="1:15" x14ac:dyDescent="0.25">
      <c r="A3053">
        <v>3038</v>
      </c>
      <c r="B3053" s="85">
        <v>37386</v>
      </c>
      <c r="C3053" s="47">
        <v>107.97</v>
      </c>
      <c r="D3053" s="47">
        <v>108.05</v>
      </c>
      <c r="E3053" s="47">
        <v>105.6</v>
      </c>
      <c r="F3053" s="47">
        <v>105.72</v>
      </c>
      <c r="G3053" s="48">
        <v>18958900</v>
      </c>
      <c r="H3053" s="47">
        <v>83.55</v>
      </c>
      <c r="I3053" s="51">
        <f t="shared" si="344"/>
        <v>0.79029511918274686</v>
      </c>
      <c r="J3053" s="51">
        <f t="shared" ca="1" si="345"/>
        <v>1</v>
      </c>
      <c r="K3053" s="47">
        <f t="shared" si="346"/>
        <v>85.33</v>
      </c>
      <c r="L3053" s="47">
        <f t="shared" si="347"/>
        <v>85.39</v>
      </c>
      <c r="M3053" s="47">
        <f t="shared" si="348"/>
        <v>83.46</v>
      </c>
      <c r="N3053" s="47">
        <f t="shared" si="349"/>
        <v>83.55</v>
      </c>
      <c r="O3053" s="48">
        <f t="shared" ca="1" si="350"/>
        <v>18958900</v>
      </c>
    </row>
    <row r="3054" spans="1:15" x14ac:dyDescent="0.25">
      <c r="A3054">
        <v>3039</v>
      </c>
      <c r="B3054" s="85">
        <v>37385</v>
      </c>
      <c r="C3054" s="47">
        <v>108.65</v>
      </c>
      <c r="D3054" s="47">
        <v>109.1</v>
      </c>
      <c r="E3054" s="47">
        <v>107.58</v>
      </c>
      <c r="F3054" s="47">
        <v>107.75</v>
      </c>
      <c r="G3054" s="48">
        <v>18085600</v>
      </c>
      <c r="H3054" s="47">
        <v>85.16</v>
      </c>
      <c r="I3054" s="51">
        <f t="shared" si="344"/>
        <v>0.79034802784222735</v>
      </c>
      <c r="J3054" s="51">
        <f t="shared" ca="1" si="345"/>
        <v>1</v>
      </c>
      <c r="K3054" s="47">
        <f t="shared" si="346"/>
        <v>85.87</v>
      </c>
      <c r="L3054" s="47">
        <f t="shared" si="347"/>
        <v>86.23</v>
      </c>
      <c r="M3054" s="47">
        <f t="shared" si="348"/>
        <v>85.03</v>
      </c>
      <c r="N3054" s="47">
        <f t="shared" si="349"/>
        <v>85.16</v>
      </c>
      <c r="O3054" s="48">
        <f t="shared" ca="1" si="350"/>
        <v>18085600</v>
      </c>
    </row>
    <row r="3055" spans="1:15" x14ac:dyDescent="0.25">
      <c r="A3055">
        <v>3040</v>
      </c>
      <c r="B3055" s="85">
        <v>37384</v>
      </c>
      <c r="C3055" s="47">
        <v>107.05</v>
      </c>
      <c r="D3055" s="47">
        <v>109.36</v>
      </c>
      <c r="E3055" s="47">
        <v>106.79</v>
      </c>
      <c r="F3055" s="47">
        <v>109.01</v>
      </c>
      <c r="G3055" s="48">
        <v>27917400</v>
      </c>
      <c r="H3055" s="47">
        <v>86.15</v>
      </c>
      <c r="I3055" s="51">
        <f t="shared" si="344"/>
        <v>0.7902944683973947</v>
      </c>
      <c r="J3055" s="51">
        <f t="shared" ca="1" si="345"/>
        <v>1</v>
      </c>
      <c r="K3055" s="47">
        <f t="shared" si="346"/>
        <v>84.6</v>
      </c>
      <c r="L3055" s="47">
        <f t="shared" si="347"/>
        <v>86.43</v>
      </c>
      <c r="M3055" s="47">
        <f t="shared" si="348"/>
        <v>84.4</v>
      </c>
      <c r="N3055" s="47">
        <f t="shared" si="349"/>
        <v>86.15</v>
      </c>
      <c r="O3055" s="48">
        <f t="shared" ca="1" si="350"/>
        <v>27917400</v>
      </c>
    </row>
    <row r="3056" spans="1:15" x14ac:dyDescent="0.25">
      <c r="A3056">
        <v>3041</v>
      </c>
      <c r="B3056" s="85">
        <v>37383</v>
      </c>
      <c r="C3056" s="47">
        <v>106.1</v>
      </c>
      <c r="D3056" s="47">
        <v>106.32</v>
      </c>
      <c r="E3056" s="47">
        <v>104.9</v>
      </c>
      <c r="F3056" s="47">
        <v>105.1</v>
      </c>
      <c r="G3056" s="48">
        <v>21910000</v>
      </c>
      <c r="H3056" s="47">
        <v>83.06</v>
      </c>
      <c r="I3056" s="51">
        <f t="shared" si="344"/>
        <v>0.79029495718363474</v>
      </c>
      <c r="J3056" s="51">
        <f t="shared" ca="1" si="345"/>
        <v>1</v>
      </c>
      <c r="K3056" s="47">
        <f t="shared" si="346"/>
        <v>83.85</v>
      </c>
      <c r="L3056" s="47">
        <f t="shared" si="347"/>
        <v>84.02</v>
      </c>
      <c r="M3056" s="47">
        <f t="shared" si="348"/>
        <v>82.9</v>
      </c>
      <c r="N3056" s="47">
        <f t="shared" si="349"/>
        <v>83.06</v>
      </c>
      <c r="O3056" s="48">
        <f t="shared" ca="1" si="350"/>
        <v>21910000</v>
      </c>
    </row>
    <row r="3057" spans="1:15" x14ac:dyDescent="0.25">
      <c r="A3057">
        <v>3042</v>
      </c>
      <c r="B3057" s="85">
        <v>37382</v>
      </c>
      <c r="C3057" s="47">
        <v>107.64</v>
      </c>
      <c r="D3057" s="47">
        <v>107.99</v>
      </c>
      <c r="E3057" s="47">
        <v>105.31</v>
      </c>
      <c r="F3057" s="47">
        <v>105.47</v>
      </c>
      <c r="G3057" s="48">
        <v>23630400</v>
      </c>
      <c r="H3057" s="47">
        <v>83.36</v>
      </c>
      <c r="I3057" s="51">
        <f t="shared" si="344"/>
        <v>0.79036692898454541</v>
      </c>
      <c r="J3057" s="51">
        <f t="shared" ca="1" si="345"/>
        <v>1</v>
      </c>
      <c r="K3057" s="47">
        <f t="shared" si="346"/>
        <v>85.08</v>
      </c>
      <c r="L3057" s="47">
        <f t="shared" si="347"/>
        <v>85.35</v>
      </c>
      <c r="M3057" s="47">
        <f t="shared" si="348"/>
        <v>83.23</v>
      </c>
      <c r="N3057" s="47">
        <f t="shared" si="349"/>
        <v>83.36</v>
      </c>
      <c r="O3057" s="48">
        <f t="shared" ca="1" si="350"/>
        <v>23630400</v>
      </c>
    </row>
    <row r="3058" spans="1:15" x14ac:dyDescent="0.25">
      <c r="A3058">
        <v>3043</v>
      </c>
      <c r="B3058" s="85">
        <v>37379</v>
      </c>
      <c r="C3058" s="47">
        <v>108.6</v>
      </c>
      <c r="D3058" s="47">
        <v>108.76</v>
      </c>
      <c r="E3058" s="47">
        <v>107.2</v>
      </c>
      <c r="F3058" s="47">
        <v>107.58</v>
      </c>
      <c r="G3058" s="48">
        <v>18185500</v>
      </c>
      <c r="H3058" s="47">
        <v>85.02</v>
      </c>
      <c r="I3058" s="51">
        <f t="shared" si="344"/>
        <v>0.79029559397657556</v>
      </c>
      <c r="J3058" s="51">
        <f t="shared" ca="1" si="345"/>
        <v>1</v>
      </c>
      <c r="K3058" s="47">
        <f t="shared" si="346"/>
        <v>85.83</v>
      </c>
      <c r="L3058" s="47">
        <f t="shared" si="347"/>
        <v>85.95</v>
      </c>
      <c r="M3058" s="47">
        <f t="shared" si="348"/>
        <v>84.72</v>
      </c>
      <c r="N3058" s="47">
        <f t="shared" si="349"/>
        <v>85.02</v>
      </c>
      <c r="O3058" s="48">
        <f t="shared" ca="1" si="350"/>
        <v>18185500</v>
      </c>
    </row>
    <row r="3059" spans="1:15" x14ac:dyDescent="0.25">
      <c r="A3059">
        <v>3044</v>
      </c>
      <c r="B3059" s="85">
        <v>37378</v>
      </c>
      <c r="C3059" s="47">
        <v>109.1</v>
      </c>
      <c r="D3059" s="47">
        <v>109.91</v>
      </c>
      <c r="E3059" s="47">
        <v>107.78</v>
      </c>
      <c r="F3059" s="47">
        <v>108.76</v>
      </c>
      <c r="G3059" s="48">
        <v>15666800</v>
      </c>
      <c r="H3059" s="47">
        <v>85.96</v>
      </c>
      <c r="I3059" s="51">
        <f t="shared" si="344"/>
        <v>0.79036410445016536</v>
      </c>
      <c r="J3059" s="51">
        <f t="shared" ca="1" si="345"/>
        <v>1</v>
      </c>
      <c r="K3059" s="47">
        <f t="shared" si="346"/>
        <v>86.23</v>
      </c>
      <c r="L3059" s="47">
        <f t="shared" si="347"/>
        <v>86.87</v>
      </c>
      <c r="M3059" s="47">
        <f t="shared" si="348"/>
        <v>85.19</v>
      </c>
      <c r="N3059" s="47">
        <f t="shared" si="349"/>
        <v>85.96</v>
      </c>
      <c r="O3059" s="48">
        <f t="shared" ca="1" si="350"/>
        <v>15666800</v>
      </c>
    </row>
    <row r="3060" spans="1:15" x14ac:dyDescent="0.25">
      <c r="A3060">
        <v>3045</v>
      </c>
      <c r="B3060" s="85">
        <v>37377</v>
      </c>
      <c r="C3060" s="47">
        <v>107.97</v>
      </c>
      <c r="D3060" s="47">
        <v>109.25</v>
      </c>
      <c r="E3060" s="47">
        <v>106.8</v>
      </c>
      <c r="F3060" s="47">
        <v>109.18</v>
      </c>
      <c r="G3060" s="48">
        <v>24575600</v>
      </c>
      <c r="H3060" s="47">
        <v>86.29</v>
      </c>
      <c r="I3060" s="51">
        <f t="shared" si="344"/>
        <v>0.7903462172559077</v>
      </c>
      <c r="J3060" s="51">
        <f t="shared" ca="1" si="345"/>
        <v>1</v>
      </c>
      <c r="K3060" s="47">
        <f t="shared" si="346"/>
        <v>85.33</v>
      </c>
      <c r="L3060" s="47">
        <f t="shared" si="347"/>
        <v>86.35</v>
      </c>
      <c r="M3060" s="47">
        <f t="shared" si="348"/>
        <v>84.41</v>
      </c>
      <c r="N3060" s="47">
        <f t="shared" si="349"/>
        <v>86.29</v>
      </c>
      <c r="O3060" s="48">
        <f t="shared" ca="1" si="350"/>
        <v>24575600</v>
      </c>
    </row>
    <row r="3061" spans="1:15" x14ac:dyDescent="0.25">
      <c r="A3061">
        <v>3046</v>
      </c>
      <c r="B3061" s="85">
        <v>37376</v>
      </c>
      <c r="C3061" s="47">
        <v>107.02</v>
      </c>
      <c r="D3061" s="47">
        <v>108.64</v>
      </c>
      <c r="E3061" s="47">
        <v>106.64</v>
      </c>
      <c r="F3061" s="47">
        <v>107.86</v>
      </c>
      <c r="G3061" s="48">
        <v>19473500</v>
      </c>
      <c r="H3061" s="47">
        <v>85.24</v>
      </c>
      <c r="I3061" s="51">
        <f t="shared" si="344"/>
        <v>0.79028370109401069</v>
      </c>
      <c r="J3061" s="51">
        <f t="shared" ca="1" si="345"/>
        <v>1</v>
      </c>
      <c r="K3061" s="47">
        <f t="shared" si="346"/>
        <v>84.58</v>
      </c>
      <c r="L3061" s="47">
        <f t="shared" si="347"/>
        <v>85.86</v>
      </c>
      <c r="M3061" s="47">
        <f t="shared" si="348"/>
        <v>84.28</v>
      </c>
      <c r="N3061" s="47">
        <f t="shared" si="349"/>
        <v>85.24</v>
      </c>
      <c r="O3061" s="48">
        <f t="shared" ca="1" si="350"/>
        <v>19473500</v>
      </c>
    </row>
    <row r="3062" spans="1:15" x14ac:dyDescent="0.25">
      <c r="A3062">
        <v>3047</v>
      </c>
      <c r="B3062" s="85">
        <v>37375</v>
      </c>
      <c r="C3062" s="47">
        <v>107.93</v>
      </c>
      <c r="D3062" s="47">
        <v>108.26</v>
      </c>
      <c r="E3062" s="47">
        <v>106.63</v>
      </c>
      <c r="F3062" s="47">
        <v>106.86</v>
      </c>
      <c r="G3062" s="48">
        <v>17724400</v>
      </c>
      <c r="H3062" s="47">
        <v>84.45</v>
      </c>
      <c r="I3062" s="51">
        <f t="shared" si="344"/>
        <v>0.79028635597978669</v>
      </c>
      <c r="J3062" s="51">
        <f t="shared" ca="1" si="345"/>
        <v>1</v>
      </c>
      <c r="K3062" s="47">
        <f t="shared" si="346"/>
        <v>85.3</v>
      </c>
      <c r="L3062" s="47">
        <f t="shared" si="347"/>
        <v>85.56</v>
      </c>
      <c r="M3062" s="47">
        <f t="shared" si="348"/>
        <v>84.27</v>
      </c>
      <c r="N3062" s="47">
        <f t="shared" si="349"/>
        <v>84.45</v>
      </c>
      <c r="O3062" s="48">
        <f t="shared" ca="1" si="350"/>
        <v>17724400</v>
      </c>
    </row>
    <row r="3063" spans="1:15" x14ac:dyDescent="0.25">
      <c r="A3063">
        <v>3048</v>
      </c>
      <c r="B3063" s="85">
        <v>37372</v>
      </c>
      <c r="C3063" s="47">
        <v>109.79</v>
      </c>
      <c r="D3063" s="47">
        <v>110.01</v>
      </c>
      <c r="E3063" s="47">
        <v>107.29</v>
      </c>
      <c r="F3063" s="47">
        <v>107.39</v>
      </c>
      <c r="G3063" s="48">
        <v>19769800</v>
      </c>
      <c r="H3063" s="47">
        <v>84.87</v>
      </c>
      <c r="I3063" s="51">
        <f t="shared" si="344"/>
        <v>0.79029704814228519</v>
      </c>
      <c r="J3063" s="51">
        <f t="shared" ca="1" si="345"/>
        <v>1</v>
      </c>
      <c r="K3063" s="47">
        <f t="shared" si="346"/>
        <v>86.77</v>
      </c>
      <c r="L3063" s="47">
        <f t="shared" si="347"/>
        <v>86.94</v>
      </c>
      <c r="M3063" s="47">
        <f t="shared" si="348"/>
        <v>84.79</v>
      </c>
      <c r="N3063" s="47">
        <f t="shared" si="349"/>
        <v>84.87</v>
      </c>
      <c r="O3063" s="48">
        <f t="shared" ca="1" si="350"/>
        <v>19769800</v>
      </c>
    </row>
    <row r="3064" spans="1:15" x14ac:dyDescent="0.25">
      <c r="A3064">
        <v>3049</v>
      </c>
      <c r="B3064" s="85">
        <v>37371</v>
      </c>
      <c r="C3064" s="47">
        <v>109.21</v>
      </c>
      <c r="D3064" s="47">
        <v>109.74</v>
      </c>
      <c r="E3064" s="47">
        <v>108.72</v>
      </c>
      <c r="F3064" s="47">
        <v>109.47</v>
      </c>
      <c r="G3064" s="48">
        <v>25451500</v>
      </c>
      <c r="H3064" s="47">
        <v>86.52</v>
      </c>
      <c r="I3064" s="51">
        <f t="shared" si="344"/>
        <v>0.79035352151274318</v>
      </c>
      <c r="J3064" s="51">
        <f t="shared" ca="1" si="345"/>
        <v>1</v>
      </c>
      <c r="K3064" s="47">
        <f t="shared" si="346"/>
        <v>86.31</v>
      </c>
      <c r="L3064" s="47">
        <f t="shared" si="347"/>
        <v>86.73</v>
      </c>
      <c r="M3064" s="47">
        <f t="shared" si="348"/>
        <v>85.93</v>
      </c>
      <c r="N3064" s="47">
        <f t="shared" si="349"/>
        <v>86.52</v>
      </c>
      <c r="O3064" s="48">
        <f t="shared" ca="1" si="350"/>
        <v>25451500</v>
      </c>
    </row>
    <row r="3065" spans="1:15" x14ac:dyDescent="0.25">
      <c r="A3065">
        <v>3050</v>
      </c>
      <c r="B3065" s="85">
        <v>37370</v>
      </c>
      <c r="C3065" s="47">
        <v>110.56</v>
      </c>
      <c r="D3065" s="47">
        <v>111.81</v>
      </c>
      <c r="E3065" s="47">
        <v>109.4</v>
      </c>
      <c r="F3065" s="47">
        <v>109.41</v>
      </c>
      <c r="G3065" s="48">
        <v>18902700</v>
      </c>
      <c r="H3065" s="47">
        <v>86.47</v>
      </c>
      <c r="I3065" s="51">
        <f t="shared" si="344"/>
        <v>0.7903299515583585</v>
      </c>
      <c r="J3065" s="51">
        <f t="shared" ca="1" si="345"/>
        <v>1</v>
      </c>
      <c r="K3065" s="47">
        <f t="shared" si="346"/>
        <v>87.38</v>
      </c>
      <c r="L3065" s="47">
        <f t="shared" si="347"/>
        <v>88.37</v>
      </c>
      <c r="M3065" s="47">
        <f t="shared" si="348"/>
        <v>86.46</v>
      </c>
      <c r="N3065" s="47">
        <f t="shared" si="349"/>
        <v>86.47</v>
      </c>
      <c r="O3065" s="48">
        <f t="shared" ca="1" si="350"/>
        <v>18902700</v>
      </c>
    </row>
    <row r="3066" spans="1:15" x14ac:dyDescent="0.25">
      <c r="A3066">
        <v>3051</v>
      </c>
      <c r="B3066" s="85">
        <v>37369</v>
      </c>
      <c r="C3066" s="47">
        <v>111.09</v>
      </c>
      <c r="D3066" s="47">
        <v>111.48</v>
      </c>
      <c r="E3066" s="47">
        <v>110.17</v>
      </c>
      <c r="F3066" s="47">
        <v>110.52</v>
      </c>
      <c r="G3066" s="48">
        <v>16967000</v>
      </c>
      <c r="H3066" s="47">
        <v>87.35</v>
      </c>
      <c r="I3066" s="51">
        <f t="shared" si="344"/>
        <v>0.79035468693449151</v>
      </c>
      <c r="J3066" s="51">
        <f t="shared" ca="1" si="345"/>
        <v>1</v>
      </c>
      <c r="K3066" s="47">
        <f t="shared" si="346"/>
        <v>87.8</v>
      </c>
      <c r="L3066" s="47">
        <f t="shared" si="347"/>
        <v>88.11</v>
      </c>
      <c r="M3066" s="47">
        <f t="shared" si="348"/>
        <v>87.07</v>
      </c>
      <c r="N3066" s="47">
        <f t="shared" si="349"/>
        <v>87.35</v>
      </c>
      <c r="O3066" s="48">
        <f t="shared" ca="1" si="350"/>
        <v>16967000</v>
      </c>
    </row>
    <row r="3067" spans="1:15" x14ac:dyDescent="0.25">
      <c r="A3067">
        <v>3052</v>
      </c>
      <c r="B3067" s="85">
        <v>37368</v>
      </c>
      <c r="C3067" s="47">
        <v>112.38</v>
      </c>
      <c r="D3067" s="47">
        <v>112.43</v>
      </c>
      <c r="E3067" s="47">
        <v>110.84</v>
      </c>
      <c r="F3067" s="47">
        <v>111</v>
      </c>
      <c r="G3067" s="48">
        <v>13922900</v>
      </c>
      <c r="H3067" s="47">
        <v>87.73</v>
      </c>
      <c r="I3067" s="51">
        <f t="shared" si="344"/>
        <v>0.79036036036036039</v>
      </c>
      <c r="J3067" s="51">
        <f t="shared" ca="1" si="345"/>
        <v>1</v>
      </c>
      <c r="K3067" s="47">
        <f t="shared" si="346"/>
        <v>88.82</v>
      </c>
      <c r="L3067" s="47">
        <f t="shared" si="347"/>
        <v>88.86</v>
      </c>
      <c r="M3067" s="47">
        <f t="shared" si="348"/>
        <v>87.6</v>
      </c>
      <c r="N3067" s="47">
        <f t="shared" si="349"/>
        <v>87.73</v>
      </c>
      <c r="O3067" s="48">
        <f t="shared" ca="1" si="350"/>
        <v>13922900</v>
      </c>
    </row>
    <row r="3068" spans="1:15" x14ac:dyDescent="0.25">
      <c r="A3068">
        <v>3053</v>
      </c>
      <c r="B3068" s="85">
        <v>37365</v>
      </c>
      <c r="C3068" s="47">
        <v>113.2</v>
      </c>
      <c r="D3068" s="47">
        <v>113.24</v>
      </c>
      <c r="E3068" s="47">
        <v>112.56</v>
      </c>
      <c r="F3068" s="47">
        <v>112.88</v>
      </c>
      <c r="G3068" s="48">
        <v>10499200</v>
      </c>
      <c r="H3068" s="47">
        <v>89.21</v>
      </c>
      <c r="I3068" s="51">
        <f t="shared" si="344"/>
        <v>0.79030829199149533</v>
      </c>
      <c r="J3068" s="51">
        <f t="shared" ca="1" si="345"/>
        <v>1</v>
      </c>
      <c r="K3068" s="47">
        <f t="shared" si="346"/>
        <v>89.46</v>
      </c>
      <c r="L3068" s="47">
        <f t="shared" si="347"/>
        <v>89.49</v>
      </c>
      <c r="M3068" s="47">
        <f t="shared" si="348"/>
        <v>88.96</v>
      </c>
      <c r="N3068" s="47">
        <f t="shared" si="349"/>
        <v>89.21</v>
      </c>
      <c r="O3068" s="48">
        <f t="shared" ca="1" si="350"/>
        <v>10499200</v>
      </c>
    </row>
    <row r="3069" spans="1:15" x14ac:dyDescent="0.25">
      <c r="A3069">
        <v>3054</v>
      </c>
      <c r="B3069" s="85">
        <v>37364</v>
      </c>
      <c r="C3069" s="47">
        <v>112.9</v>
      </c>
      <c r="D3069" s="47">
        <v>113.46</v>
      </c>
      <c r="E3069" s="47">
        <v>111.15</v>
      </c>
      <c r="F3069" s="47">
        <v>112.47</v>
      </c>
      <c r="G3069" s="48">
        <v>25204800</v>
      </c>
      <c r="H3069" s="47">
        <v>88.89</v>
      </c>
      <c r="I3069" s="51">
        <f t="shared" si="344"/>
        <v>0.79034409175780207</v>
      </c>
      <c r="J3069" s="51">
        <f t="shared" ca="1" si="345"/>
        <v>1</v>
      </c>
      <c r="K3069" s="47">
        <f t="shared" si="346"/>
        <v>89.23</v>
      </c>
      <c r="L3069" s="47">
        <f t="shared" si="347"/>
        <v>89.67</v>
      </c>
      <c r="M3069" s="47">
        <f t="shared" si="348"/>
        <v>87.85</v>
      </c>
      <c r="N3069" s="47">
        <f t="shared" si="349"/>
        <v>88.89</v>
      </c>
      <c r="O3069" s="48">
        <f t="shared" ca="1" si="350"/>
        <v>25204800</v>
      </c>
    </row>
    <row r="3070" spans="1:15" x14ac:dyDescent="0.25">
      <c r="A3070">
        <v>3055</v>
      </c>
      <c r="B3070" s="85">
        <v>37363</v>
      </c>
      <c r="C3070" s="47">
        <v>113.39</v>
      </c>
      <c r="D3070" s="47">
        <v>113.67</v>
      </c>
      <c r="E3070" s="47">
        <v>112.6</v>
      </c>
      <c r="F3070" s="47">
        <v>112.96</v>
      </c>
      <c r="G3070" s="48">
        <v>12920100</v>
      </c>
      <c r="H3070" s="47">
        <v>89.28</v>
      </c>
      <c r="I3070" s="51">
        <f t="shared" si="344"/>
        <v>0.7903682719546743</v>
      </c>
      <c r="J3070" s="51">
        <f t="shared" ca="1" si="345"/>
        <v>1</v>
      </c>
      <c r="K3070" s="47">
        <f t="shared" si="346"/>
        <v>89.62</v>
      </c>
      <c r="L3070" s="47">
        <f t="shared" si="347"/>
        <v>89.84</v>
      </c>
      <c r="M3070" s="47">
        <f t="shared" si="348"/>
        <v>89</v>
      </c>
      <c r="N3070" s="47">
        <f t="shared" si="349"/>
        <v>89.28</v>
      </c>
      <c r="O3070" s="48">
        <f t="shared" ca="1" si="350"/>
        <v>12920100</v>
      </c>
    </row>
    <row r="3071" spans="1:15" x14ac:dyDescent="0.25">
      <c r="A3071">
        <v>3056</v>
      </c>
      <c r="B3071" s="85">
        <v>37362</v>
      </c>
      <c r="C3071" s="47">
        <v>111.7</v>
      </c>
      <c r="D3071" s="47">
        <v>113.32</v>
      </c>
      <c r="E3071" s="47">
        <v>111.67</v>
      </c>
      <c r="F3071" s="47">
        <v>113.2</v>
      </c>
      <c r="G3071" s="48">
        <v>15040900</v>
      </c>
      <c r="H3071" s="47">
        <v>89.47</v>
      </c>
      <c r="I3071" s="51">
        <f t="shared" si="344"/>
        <v>0.79037102473498233</v>
      </c>
      <c r="J3071" s="51">
        <f t="shared" ca="1" si="345"/>
        <v>1</v>
      </c>
      <c r="K3071" s="47">
        <f t="shared" si="346"/>
        <v>88.28</v>
      </c>
      <c r="L3071" s="47">
        <f t="shared" si="347"/>
        <v>89.56</v>
      </c>
      <c r="M3071" s="47">
        <f t="shared" si="348"/>
        <v>88.26</v>
      </c>
      <c r="N3071" s="47">
        <f t="shared" si="349"/>
        <v>89.47</v>
      </c>
      <c r="O3071" s="48">
        <f t="shared" ca="1" si="350"/>
        <v>15040900</v>
      </c>
    </row>
    <row r="3072" spans="1:15" x14ac:dyDescent="0.25">
      <c r="A3072">
        <v>3057</v>
      </c>
      <c r="B3072" s="85">
        <v>37361</v>
      </c>
      <c r="C3072" s="47">
        <v>111.62</v>
      </c>
      <c r="D3072" s="47">
        <v>111.86</v>
      </c>
      <c r="E3072" s="47">
        <v>110.2</v>
      </c>
      <c r="F3072" s="47">
        <v>110.57</v>
      </c>
      <c r="G3072" s="48">
        <v>17394900</v>
      </c>
      <c r="H3072" s="47">
        <v>87.39</v>
      </c>
      <c r="I3072" s="51">
        <f t="shared" si="344"/>
        <v>0.79035904856651895</v>
      </c>
      <c r="J3072" s="51">
        <f t="shared" ca="1" si="345"/>
        <v>1</v>
      </c>
      <c r="K3072" s="47">
        <f t="shared" si="346"/>
        <v>88.22</v>
      </c>
      <c r="L3072" s="47">
        <f t="shared" si="347"/>
        <v>88.41</v>
      </c>
      <c r="M3072" s="47">
        <f t="shared" si="348"/>
        <v>87.1</v>
      </c>
      <c r="N3072" s="47">
        <f t="shared" si="349"/>
        <v>87.39</v>
      </c>
      <c r="O3072" s="48">
        <f t="shared" ca="1" si="350"/>
        <v>17394900</v>
      </c>
    </row>
    <row r="3073" spans="1:15" x14ac:dyDescent="0.25">
      <c r="A3073">
        <v>3058</v>
      </c>
      <c r="B3073" s="85">
        <v>37358</v>
      </c>
      <c r="C3073" s="47">
        <v>111.02</v>
      </c>
      <c r="D3073" s="47">
        <v>111.65</v>
      </c>
      <c r="E3073" s="47">
        <v>110.04</v>
      </c>
      <c r="F3073" s="47">
        <v>111.42</v>
      </c>
      <c r="G3073" s="48">
        <v>14950600</v>
      </c>
      <c r="H3073" s="47">
        <v>88.06</v>
      </c>
      <c r="I3073" s="51">
        <f t="shared" si="344"/>
        <v>0.79034284688565792</v>
      </c>
      <c r="J3073" s="51">
        <f t="shared" ca="1" si="345"/>
        <v>1</v>
      </c>
      <c r="K3073" s="47">
        <f t="shared" si="346"/>
        <v>87.74</v>
      </c>
      <c r="L3073" s="47">
        <f t="shared" si="347"/>
        <v>88.24</v>
      </c>
      <c r="M3073" s="47">
        <f t="shared" si="348"/>
        <v>86.97</v>
      </c>
      <c r="N3073" s="47">
        <f t="shared" si="349"/>
        <v>88.06</v>
      </c>
      <c r="O3073" s="48">
        <f t="shared" ca="1" si="350"/>
        <v>14950600</v>
      </c>
    </row>
    <row r="3074" spans="1:15" x14ac:dyDescent="0.25">
      <c r="A3074">
        <v>3059</v>
      </c>
      <c r="B3074" s="85">
        <v>37357</v>
      </c>
      <c r="C3074" s="47">
        <v>112.89</v>
      </c>
      <c r="D3074" s="47">
        <v>113.05</v>
      </c>
      <c r="E3074" s="47">
        <v>110.5</v>
      </c>
      <c r="F3074" s="47">
        <v>110.59</v>
      </c>
      <c r="G3074" s="48">
        <v>25453700</v>
      </c>
      <c r="H3074" s="47">
        <v>87.4</v>
      </c>
      <c r="I3074" s="51">
        <f t="shared" si="344"/>
        <v>0.79030653766163306</v>
      </c>
      <c r="J3074" s="51">
        <f t="shared" ca="1" si="345"/>
        <v>1</v>
      </c>
      <c r="K3074" s="47">
        <f t="shared" si="346"/>
        <v>89.22</v>
      </c>
      <c r="L3074" s="47">
        <f t="shared" si="347"/>
        <v>89.34</v>
      </c>
      <c r="M3074" s="47">
        <f t="shared" si="348"/>
        <v>87.33</v>
      </c>
      <c r="N3074" s="47">
        <f t="shared" si="349"/>
        <v>87.4</v>
      </c>
      <c r="O3074" s="48">
        <f t="shared" ca="1" si="350"/>
        <v>25453700</v>
      </c>
    </row>
    <row r="3075" spans="1:15" x14ac:dyDescent="0.25">
      <c r="A3075">
        <v>3060</v>
      </c>
      <c r="B3075" s="85">
        <v>37356</v>
      </c>
      <c r="C3075" s="47">
        <v>112.1</v>
      </c>
      <c r="D3075" s="47">
        <v>113.54</v>
      </c>
      <c r="E3075" s="47">
        <v>112.09</v>
      </c>
      <c r="F3075" s="47">
        <v>113.41</v>
      </c>
      <c r="G3075" s="48">
        <v>17199300</v>
      </c>
      <c r="H3075" s="47">
        <v>89.63</v>
      </c>
      <c r="I3075" s="51">
        <f t="shared" si="344"/>
        <v>0.79031831408165065</v>
      </c>
      <c r="J3075" s="51">
        <f t="shared" ca="1" si="345"/>
        <v>1</v>
      </c>
      <c r="K3075" s="47">
        <f t="shared" si="346"/>
        <v>88.59</v>
      </c>
      <c r="L3075" s="47">
        <f t="shared" si="347"/>
        <v>89.73</v>
      </c>
      <c r="M3075" s="47">
        <f t="shared" si="348"/>
        <v>88.59</v>
      </c>
      <c r="N3075" s="47">
        <f t="shared" si="349"/>
        <v>89.63</v>
      </c>
      <c r="O3075" s="48">
        <f t="shared" ca="1" si="350"/>
        <v>17199300</v>
      </c>
    </row>
    <row r="3076" spans="1:15" x14ac:dyDescent="0.25">
      <c r="A3076">
        <v>3061</v>
      </c>
      <c r="B3076" s="85">
        <v>37355</v>
      </c>
      <c r="C3076" s="47">
        <v>113.18</v>
      </c>
      <c r="D3076" s="47">
        <v>113.18</v>
      </c>
      <c r="E3076" s="47">
        <v>111.93</v>
      </c>
      <c r="F3076" s="47">
        <v>112.14</v>
      </c>
      <c r="G3076" s="48">
        <v>15122700</v>
      </c>
      <c r="H3076" s="47">
        <v>88.63</v>
      </c>
      <c r="I3076" s="51">
        <f t="shared" si="344"/>
        <v>0.79035134653112171</v>
      </c>
      <c r="J3076" s="51">
        <f t="shared" ca="1" si="345"/>
        <v>1</v>
      </c>
      <c r="K3076" s="47">
        <f t="shared" si="346"/>
        <v>89.45</v>
      </c>
      <c r="L3076" s="47">
        <f t="shared" si="347"/>
        <v>89.45</v>
      </c>
      <c r="M3076" s="47">
        <f t="shared" si="348"/>
        <v>88.46</v>
      </c>
      <c r="N3076" s="47">
        <f t="shared" si="349"/>
        <v>88.63</v>
      </c>
      <c r="O3076" s="48">
        <f t="shared" ca="1" si="350"/>
        <v>15122700</v>
      </c>
    </row>
    <row r="3077" spans="1:15" x14ac:dyDescent="0.25">
      <c r="A3077">
        <v>3062</v>
      </c>
      <c r="B3077" s="85">
        <v>37354</v>
      </c>
      <c r="C3077" s="47">
        <v>111.32</v>
      </c>
      <c r="D3077" s="47">
        <v>113.03</v>
      </c>
      <c r="E3077" s="47">
        <v>111.23</v>
      </c>
      <c r="F3077" s="47">
        <v>112.93</v>
      </c>
      <c r="G3077" s="48">
        <v>16470100</v>
      </c>
      <c r="H3077" s="47">
        <v>89.25</v>
      </c>
      <c r="I3077" s="51">
        <f t="shared" si="344"/>
        <v>0.79031258301602758</v>
      </c>
      <c r="J3077" s="51">
        <f t="shared" ca="1" si="345"/>
        <v>1</v>
      </c>
      <c r="K3077" s="47">
        <f t="shared" si="346"/>
        <v>87.98</v>
      </c>
      <c r="L3077" s="47">
        <f t="shared" si="347"/>
        <v>89.33</v>
      </c>
      <c r="M3077" s="47">
        <f t="shared" si="348"/>
        <v>87.91</v>
      </c>
      <c r="N3077" s="47">
        <f t="shared" si="349"/>
        <v>89.25</v>
      </c>
      <c r="O3077" s="48">
        <f t="shared" ca="1" si="350"/>
        <v>16470100</v>
      </c>
    </row>
    <row r="3078" spans="1:15" x14ac:dyDescent="0.25">
      <c r="A3078">
        <v>3063</v>
      </c>
      <c r="B3078" s="85">
        <v>37351</v>
      </c>
      <c r="C3078" s="47">
        <v>113.19</v>
      </c>
      <c r="D3078" s="47">
        <v>113.63</v>
      </c>
      <c r="E3078" s="47">
        <v>112.18</v>
      </c>
      <c r="F3078" s="47">
        <v>112.69</v>
      </c>
      <c r="G3078" s="48">
        <v>19404900</v>
      </c>
      <c r="H3078" s="47">
        <v>89.06</v>
      </c>
      <c r="I3078" s="51">
        <f t="shared" si="344"/>
        <v>0.79030969917472715</v>
      </c>
      <c r="J3078" s="51">
        <f t="shared" ca="1" si="345"/>
        <v>1</v>
      </c>
      <c r="K3078" s="47">
        <f t="shared" si="346"/>
        <v>89.46</v>
      </c>
      <c r="L3078" s="47">
        <f t="shared" si="347"/>
        <v>89.8</v>
      </c>
      <c r="M3078" s="47">
        <f t="shared" si="348"/>
        <v>88.66</v>
      </c>
      <c r="N3078" s="47">
        <f t="shared" si="349"/>
        <v>89.06</v>
      </c>
      <c r="O3078" s="48">
        <f t="shared" ca="1" si="350"/>
        <v>19404900</v>
      </c>
    </row>
    <row r="3079" spans="1:15" x14ac:dyDescent="0.25">
      <c r="A3079">
        <v>3064</v>
      </c>
      <c r="B3079" s="85">
        <v>37350</v>
      </c>
      <c r="C3079" s="47">
        <v>112.6</v>
      </c>
      <c r="D3079" s="47">
        <v>113.4</v>
      </c>
      <c r="E3079" s="47">
        <v>112.23</v>
      </c>
      <c r="F3079" s="47">
        <v>112.67</v>
      </c>
      <c r="G3079" s="48">
        <v>23549000</v>
      </c>
      <c r="H3079" s="47">
        <v>89.05</v>
      </c>
      <c r="I3079" s="51">
        <f t="shared" si="344"/>
        <v>0.79036123191621543</v>
      </c>
      <c r="J3079" s="51">
        <f t="shared" ca="1" si="345"/>
        <v>1</v>
      </c>
      <c r="K3079" s="47">
        <f t="shared" si="346"/>
        <v>88.99</v>
      </c>
      <c r="L3079" s="47">
        <f t="shared" si="347"/>
        <v>89.63</v>
      </c>
      <c r="M3079" s="47">
        <f t="shared" si="348"/>
        <v>88.7</v>
      </c>
      <c r="N3079" s="47">
        <f t="shared" si="349"/>
        <v>89.05</v>
      </c>
      <c r="O3079" s="48">
        <f t="shared" ca="1" si="350"/>
        <v>23549000</v>
      </c>
    </row>
    <row r="3080" spans="1:15" x14ac:dyDescent="0.25">
      <c r="A3080">
        <v>3065</v>
      </c>
      <c r="B3080" s="85">
        <v>37349</v>
      </c>
      <c r="C3080" s="47">
        <v>114.01</v>
      </c>
      <c r="D3080" s="47">
        <v>114.21</v>
      </c>
      <c r="E3080" s="47">
        <v>112.16</v>
      </c>
      <c r="F3080" s="47">
        <v>113.14</v>
      </c>
      <c r="G3080" s="48">
        <v>25658500</v>
      </c>
      <c r="H3080" s="47">
        <v>89.42</v>
      </c>
      <c r="I3080" s="51">
        <f t="shared" si="344"/>
        <v>0.79034824111719992</v>
      </c>
      <c r="J3080" s="51">
        <f t="shared" ca="1" si="345"/>
        <v>1</v>
      </c>
      <c r="K3080" s="47">
        <f t="shared" si="346"/>
        <v>90.11</v>
      </c>
      <c r="L3080" s="47">
        <f t="shared" si="347"/>
        <v>90.27</v>
      </c>
      <c r="M3080" s="47">
        <f t="shared" si="348"/>
        <v>88.65</v>
      </c>
      <c r="N3080" s="47">
        <f t="shared" si="349"/>
        <v>89.42</v>
      </c>
      <c r="O3080" s="48">
        <f t="shared" ca="1" si="350"/>
        <v>25658500</v>
      </c>
    </row>
    <row r="3081" spans="1:15" x14ac:dyDescent="0.25">
      <c r="A3081">
        <v>3066</v>
      </c>
      <c r="B3081" s="85">
        <v>37348</v>
      </c>
      <c r="C3081" s="47">
        <v>113.98</v>
      </c>
      <c r="D3081" s="47">
        <v>114.95</v>
      </c>
      <c r="E3081" s="47">
        <v>113.77</v>
      </c>
      <c r="F3081" s="47">
        <v>113.94</v>
      </c>
      <c r="G3081" s="48">
        <v>15669500</v>
      </c>
      <c r="H3081" s="47">
        <v>90.05</v>
      </c>
      <c r="I3081" s="51">
        <f t="shared" si="344"/>
        <v>0.79032824293487802</v>
      </c>
      <c r="J3081" s="51">
        <f t="shared" ca="1" si="345"/>
        <v>1</v>
      </c>
      <c r="K3081" s="47">
        <f t="shared" si="346"/>
        <v>90.08</v>
      </c>
      <c r="L3081" s="47">
        <f t="shared" si="347"/>
        <v>90.85</v>
      </c>
      <c r="M3081" s="47">
        <f t="shared" si="348"/>
        <v>89.92</v>
      </c>
      <c r="N3081" s="47">
        <f t="shared" si="349"/>
        <v>90.05</v>
      </c>
      <c r="O3081" s="48">
        <f t="shared" ca="1" si="350"/>
        <v>15669500</v>
      </c>
    </row>
    <row r="3082" spans="1:15" x14ac:dyDescent="0.25">
      <c r="A3082">
        <v>3067</v>
      </c>
      <c r="B3082" s="85">
        <v>37347</v>
      </c>
      <c r="C3082" s="47">
        <v>114.23</v>
      </c>
      <c r="D3082" s="47">
        <v>115.1</v>
      </c>
      <c r="E3082" s="47">
        <v>113.5</v>
      </c>
      <c r="F3082" s="47">
        <v>114.57</v>
      </c>
      <c r="G3082" s="48">
        <v>17711000</v>
      </c>
      <c r="H3082" s="47">
        <v>90.55</v>
      </c>
      <c r="I3082" s="51">
        <f t="shared" si="344"/>
        <v>0.79034651304879111</v>
      </c>
      <c r="J3082" s="51">
        <f t="shared" ca="1" si="345"/>
        <v>1</v>
      </c>
      <c r="K3082" s="47">
        <f t="shared" si="346"/>
        <v>90.28</v>
      </c>
      <c r="L3082" s="47">
        <f t="shared" si="347"/>
        <v>90.97</v>
      </c>
      <c r="M3082" s="47">
        <f t="shared" si="348"/>
        <v>89.7</v>
      </c>
      <c r="N3082" s="47">
        <f t="shared" si="349"/>
        <v>90.55</v>
      </c>
      <c r="O3082" s="48">
        <f t="shared" ca="1" si="350"/>
        <v>17711000</v>
      </c>
    </row>
    <row r="3083" spans="1:15" x14ac:dyDescent="0.25">
      <c r="A3083">
        <v>3068</v>
      </c>
      <c r="B3083" s="85">
        <v>37343</v>
      </c>
      <c r="C3083" s="47">
        <v>114.97</v>
      </c>
      <c r="D3083" s="47">
        <v>115.77</v>
      </c>
      <c r="E3083" s="47">
        <v>114.5</v>
      </c>
      <c r="F3083" s="47">
        <v>114.52</v>
      </c>
      <c r="G3083" s="48">
        <v>17532900</v>
      </c>
      <c r="H3083" s="47">
        <v>90.51</v>
      </c>
      <c r="I3083" s="51">
        <f t="shared" si="344"/>
        <v>0.79034229828850866</v>
      </c>
      <c r="J3083" s="51">
        <f t="shared" ca="1" si="345"/>
        <v>1</v>
      </c>
      <c r="K3083" s="47">
        <f t="shared" si="346"/>
        <v>90.87</v>
      </c>
      <c r="L3083" s="47">
        <f t="shared" si="347"/>
        <v>91.5</v>
      </c>
      <c r="M3083" s="47">
        <f t="shared" si="348"/>
        <v>90.49</v>
      </c>
      <c r="N3083" s="47">
        <f t="shared" si="349"/>
        <v>90.51</v>
      </c>
      <c r="O3083" s="48">
        <f t="shared" ca="1" si="350"/>
        <v>17532900</v>
      </c>
    </row>
    <row r="3084" spans="1:15" x14ac:dyDescent="0.25">
      <c r="A3084">
        <v>3069</v>
      </c>
      <c r="B3084" s="85">
        <v>37342</v>
      </c>
      <c r="C3084" s="47">
        <v>114.03</v>
      </c>
      <c r="D3084" s="47">
        <v>115.01</v>
      </c>
      <c r="E3084" s="47">
        <v>113.76</v>
      </c>
      <c r="F3084" s="47">
        <v>114.57</v>
      </c>
      <c r="G3084" s="48">
        <v>19020300</v>
      </c>
      <c r="H3084" s="47">
        <v>90.55</v>
      </c>
      <c r="I3084" s="51">
        <f t="shared" si="344"/>
        <v>0.79034651304879111</v>
      </c>
      <c r="J3084" s="51">
        <f t="shared" ca="1" si="345"/>
        <v>1</v>
      </c>
      <c r="K3084" s="47">
        <f t="shared" si="346"/>
        <v>90.12</v>
      </c>
      <c r="L3084" s="47">
        <f t="shared" si="347"/>
        <v>90.9</v>
      </c>
      <c r="M3084" s="47">
        <f t="shared" si="348"/>
        <v>89.91</v>
      </c>
      <c r="N3084" s="47">
        <f t="shared" si="349"/>
        <v>90.55</v>
      </c>
      <c r="O3084" s="48">
        <f t="shared" ca="1" si="350"/>
        <v>19020300</v>
      </c>
    </row>
    <row r="3085" spans="1:15" x14ac:dyDescent="0.25">
      <c r="A3085">
        <v>3070</v>
      </c>
      <c r="B3085" s="85">
        <v>37341</v>
      </c>
      <c r="C3085" s="47">
        <v>113.52</v>
      </c>
      <c r="D3085" s="47">
        <v>115.02</v>
      </c>
      <c r="E3085" s="47">
        <v>113.47</v>
      </c>
      <c r="F3085" s="47">
        <v>114.27</v>
      </c>
      <c r="G3085" s="48">
        <v>19947600</v>
      </c>
      <c r="H3085" s="47">
        <v>90.31</v>
      </c>
      <c r="I3085" s="51">
        <f t="shared" si="344"/>
        <v>0.79032116916075967</v>
      </c>
      <c r="J3085" s="51">
        <f t="shared" ca="1" si="345"/>
        <v>1</v>
      </c>
      <c r="K3085" s="47">
        <f t="shared" si="346"/>
        <v>89.72</v>
      </c>
      <c r="L3085" s="47">
        <f t="shared" si="347"/>
        <v>90.9</v>
      </c>
      <c r="M3085" s="47">
        <f t="shared" si="348"/>
        <v>89.68</v>
      </c>
      <c r="N3085" s="47">
        <f t="shared" si="349"/>
        <v>90.31</v>
      </c>
      <c r="O3085" s="48">
        <f t="shared" ca="1" si="350"/>
        <v>19947600</v>
      </c>
    </row>
    <row r="3086" spans="1:15" x14ac:dyDescent="0.25">
      <c r="A3086">
        <v>3071</v>
      </c>
      <c r="B3086" s="85">
        <v>37340</v>
      </c>
      <c r="C3086" s="47">
        <v>115.09</v>
      </c>
      <c r="D3086" s="47">
        <v>115.36</v>
      </c>
      <c r="E3086" s="47">
        <v>113.3</v>
      </c>
      <c r="F3086" s="47">
        <v>113.61</v>
      </c>
      <c r="G3086" s="48">
        <v>17499600</v>
      </c>
      <c r="H3086" s="47">
        <v>89.79</v>
      </c>
      <c r="I3086" s="51">
        <f t="shared" si="344"/>
        <v>0.79033535780301034</v>
      </c>
      <c r="J3086" s="51">
        <f t="shared" ca="1" si="345"/>
        <v>1</v>
      </c>
      <c r="K3086" s="47">
        <f t="shared" si="346"/>
        <v>90.96</v>
      </c>
      <c r="L3086" s="47">
        <f t="shared" si="347"/>
        <v>91.17</v>
      </c>
      <c r="M3086" s="47">
        <f t="shared" si="348"/>
        <v>89.54</v>
      </c>
      <c r="N3086" s="47">
        <f t="shared" si="349"/>
        <v>89.79</v>
      </c>
      <c r="O3086" s="48">
        <f t="shared" ca="1" si="350"/>
        <v>17499600</v>
      </c>
    </row>
    <row r="3087" spans="1:15" x14ac:dyDescent="0.25">
      <c r="A3087">
        <v>3072</v>
      </c>
      <c r="B3087" s="85">
        <v>37337</v>
      </c>
      <c r="C3087" s="47">
        <v>115.5</v>
      </c>
      <c r="D3087" s="47">
        <v>115.94</v>
      </c>
      <c r="E3087" s="47">
        <v>114.7</v>
      </c>
      <c r="F3087" s="47">
        <v>115.04</v>
      </c>
      <c r="G3087" s="48">
        <v>15235400</v>
      </c>
      <c r="H3087" s="47">
        <v>90.92</v>
      </c>
      <c r="I3087" s="51">
        <f t="shared" si="344"/>
        <v>0.79033379694019468</v>
      </c>
      <c r="J3087" s="51">
        <f t="shared" ca="1" si="345"/>
        <v>1</v>
      </c>
      <c r="K3087" s="47">
        <f t="shared" si="346"/>
        <v>91.28</v>
      </c>
      <c r="L3087" s="47">
        <f t="shared" si="347"/>
        <v>91.63</v>
      </c>
      <c r="M3087" s="47">
        <f t="shared" si="348"/>
        <v>90.65</v>
      </c>
      <c r="N3087" s="47">
        <f t="shared" si="349"/>
        <v>90.92</v>
      </c>
      <c r="O3087" s="48">
        <f t="shared" ca="1" si="350"/>
        <v>15235400</v>
      </c>
    </row>
    <row r="3088" spans="1:15" x14ac:dyDescent="0.25">
      <c r="A3088">
        <v>3073</v>
      </c>
      <c r="B3088" s="85">
        <v>37336</v>
      </c>
      <c r="C3088" s="47">
        <v>115.3</v>
      </c>
      <c r="D3088" s="47">
        <v>115.9</v>
      </c>
      <c r="E3088" s="47">
        <v>114.12</v>
      </c>
      <c r="F3088" s="47">
        <v>115.29</v>
      </c>
      <c r="G3088" s="48">
        <v>25846800</v>
      </c>
      <c r="H3088" s="47">
        <v>91.12</v>
      </c>
      <c r="I3088" s="51">
        <f t="shared" si="344"/>
        <v>0.79035475756787232</v>
      </c>
      <c r="J3088" s="51">
        <f t="shared" ca="1" si="345"/>
        <v>1</v>
      </c>
      <c r="K3088" s="47">
        <f t="shared" si="346"/>
        <v>91.13</v>
      </c>
      <c r="L3088" s="47">
        <f t="shared" si="347"/>
        <v>91.6</v>
      </c>
      <c r="M3088" s="47">
        <f t="shared" si="348"/>
        <v>90.2</v>
      </c>
      <c r="N3088" s="47">
        <f t="shared" si="349"/>
        <v>91.12</v>
      </c>
      <c r="O3088" s="48">
        <f t="shared" ca="1" si="350"/>
        <v>25846800</v>
      </c>
    </row>
    <row r="3089" spans="1:15" x14ac:dyDescent="0.25">
      <c r="A3089">
        <v>3074</v>
      </c>
      <c r="B3089" s="85">
        <v>37335</v>
      </c>
      <c r="C3089" s="47">
        <v>116.5</v>
      </c>
      <c r="D3089" s="47">
        <v>116.58</v>
      </c>
      <c r="E3089" s="47">
        <v>115.19</v>
      </c>
      <c r="F3089" s="47">
        <v>115.24</v>
      </c>
      <c r="G3089" s="48">
        <v>17114500</v>
      </c>
      <c r="H3089" s="47">
        <v>91.08</v>
      </c>
      <c r="I3089" s="51">
        <f t="shared" ref="I3089:I3152" si="351">H3089/F3089</f>
        <v>0.79035057271780629</v>
      </c>
      <c r="J3089" s="51">
        <f t="shared" ref="J3089:J3152" ca="1" si="352">INDEX(OFFSET($T$15,0,0,$S$13+1,1),MATCH(B3089,OFFSET($Q$15,0,0,$S$13+1,1),-1))</f>
        <v>1</v>
      </c>
      <c r="K3089" s="47">
        <f t="shared" ref="K3089:K3152" si="353">ROUND($I3089*C3089,2)</f>
        <v>92.08</v>
      </c>
      <c r="L3089" s="47">
        <f t="shared" ref="L3089:L3152" si="354">ROUND($I3089*D3089,2)</f>
        <v>92.14</v>
      </c>
      <c r="M3089" s="47">
        <f t="shared" ref="M3089:M3152" si="355">ROUND($I3089*E3089,2)</f>
        <v>91.04</v>
      </c>
      <c r="N3089" s="47">
        <f t="shared" ref="N3089:N3152" si="356">ROUND($I3089*F3089,2)</f>
        <v>91.08</v>
      </c>
      <c r="O3089" s="48">
        <f t="shared" ref="O3089:O3152" ca="1" si="357">G3089*J3089</f>
        <v>17114500</v>
      </c>
    </row>
    <row r="3090" spans="1:15" x14ac:dyDescent="0.25">
      <c r="A3090">
        <v>3075</v>
      </c>
      <c r="B3090" s="85">
        <v>37334</v>
      </c>
      <c r="C3090" s="47">
        <v>117.3</v>
      </c>
      <c r="D3090" s="47">
        <v>117.74</v>
      </c>
      <c r="E3090" s="47">
        <v>116.82</v>
      </c>
      <c r="F3090" s="47">
        <v>117.45</v>
      </c>
      <c r="G3090" s="48">
        <v>17912000</v>
      </c>
      <c r="H3090" s="47">
        <v>92.82</v>
      </c>
      <c r="I3090" s="51">
        <f t="shared" si="351"/>
        <v>0.79029374201787983</v>
      </c>
      <c r="J3090" s="51">
        <f t="shared" ca="1" si="352"/>
        <v>1</v>
      </c>
      <c r="K3090" s="47">
        <f t="shared" si="353"/>
        <v>92.7</v>
      </c>
      <c r="L3090" s="47">
        <f t="shared" si="354"/>
        <v>93.05</v>
      </c>
      <c r="M3090" s="47">
        <f t="shared" si="355"/>
        <v>92.32</v>
      </c>
      <c r="N3090" s="47">
        <f t="shared" si="356"/>
        <v>92.82</v>
      </c>
      <c r="O3090" s="48">
        <f t="shared" ca="1" si="357"/>
        <v>17912000</v>
      </c>
    </row>
    <row r="3091" spans="1:15" x14ac:dyDescent="0.25">
      <c r="A3091">
        <v>3076</v>
      </c>
      <c r="B3091" s="85">
        <v>37333</v>
      </c>
      <c r="C3091" s="47">
        <v>117.1</v>
      </c>
      <c r="D3091" s="47">
        <v>117.56</v>
      </c>
      <c r="E3091" s="47">
        <v>116.1</v>
      </c>
      <c r="F3091" s="47">
        <v>116.67</v>
      </c>
      <c r="G3091" s="48">
        <v>17548900</v>
      </c>
      <c r="H3091" s="47">
        <v>92.21</v>
      </c>
      <c r="I3091" s="51">
        <f t="shared" si="351"/>
        <v>0.7903488471757949</v>
      </c>
      <c r="J3091" s="51">
        <f t="shared" ca="1" si="352"/>
        <v>1</v>
      </c>
      <c r="K3091" s="47">
        <f t="shared" si="353"/>
        <v>92.55</v>
      </c>
      <c r="L3091" s="47">
        <f t="shared" si="354"/>
        <v>92.91</v>
      </c>
      <c r="M3091" s="47">
        <f t="shared" si="355"/>
        <v>91.76</v>
      </c>
      <c r="N3091" s="47">
        <f t="shared" si="356"/>
        <v>92.21</v>
      </c>
      <c r="O3091" s="48">
        <f t="shared" ca="1" si="357"/>
        <v>17548900</v>
      </c>
    </row>
    <row r="3092" spans="1:15" x14ac:dyDescent="0.25">
      <c r="A3092">
        <v>3077</v>
      </c>
      <c r="B3092" s="85">
        <v>37330</v>
      </c>
      <c r="C3092" s="47">
        <v>115.97</v>
      </c>
      <c r="D3092" s="47">
        <v>116.95</v>
      </c>
      <c r="E3092" s="47">
        <v>115.9</v>
      </c>
      <c r="F3092" s="47">
        <v>116.65</v>
      </c>
      <c r="G3092" s="48">
        <v>21220100</v>
      </c>
      <c r="H3092" s="47">
        <v>92.19</v>
      </c>
      <c r="I3092" s="51">
        <f t="shared" si="351"/>
        <v>0.79031290184312042</v>
      </c>
      <c r="J3092" s="51">
        <f t="shared" ca="1" si="352"/>
        <v>1</v>
      </c>
      <c r="K3092" s="47">
        <f t="shared" si="353"/>
        <v>91.65</v>
      </c>
      <c r="L3092" s="47">
        <f t="shared" si="354"/>
        <v>92.43</v>
      </c>
      <c r="M3092" s="47">
        <f t="shared" si="355"/>
        <v>91.6</v>
      </c>
      <c r="N3092" s="47">
        <f t="shared" si="356"/>
        <v>92.19</v>
      </c>
      <c r="O3092" s="48">
        <f t="shared" ca="1" si="357"/>
        <v>21220100</v>
      </c>
    </row>
    <row r="3093" spans="1:15" x14ac:dyDescent="0.25">
      <c r="A3093">
        <v>3078</v>
      </c>
      <c r="B3093" s="85">
        <v>37329</v>
      </c>
      <c r="C3093" s="47">
        <v>116.04</v>
      </c>
      <c r="D3093" s="47">
        <v>116.43</v>
      </c>
      <c r="E3093" s="47">
        <v>115.63</v>
      </c>
      <c r="F3093" s="47">
        <v>115.88</v>
      </c>
      <c r="G3093" s="48">
        <v>11168100</v>
      </c>
      <c r="H3093" s="47">
        <v>91.32</v>
      </c>
      <c r="I3093" s="51">
        <f t="shared" si="351"/>
        <v>0.7880566102865032</v>
      </c>
      <c r="J3093" s="51">
        <f t="shared" ca="1" si="352"/>
        <v>1</v>
      </c>
      <c r="K3093" s="47">
        <f t="shared" si="353"/>
        <v>91.45</v>
      </c>
      <c r="L3093" s="47">
        <f t="shared" si="354"/>
        <v>91.75</v>
      </c>
      <c r="M3093" s="47">
        <f t="shared" si="355"/>
        <v>91.12</v>
      </c>
      <c r="N3093" s="47">
        <f t="shared" si="356"/>
        <v>91.32</v>
      </c>
      <c r="O3093" s="48">
        <f t="shared" ca="1" si="357"/>
        <v>11168100</v>
      </c>
    </row>
    <row r="3094" spans="1:15" x14ac:dyDescent="0.25">
      <c r="A3094">
        <v>3079</v>
      </c>
      <c r="B3094" s="85">
        <v>37328</v>
      </c>
      <c r="C3094" s="47">
        <v>116.63</v>
      </c>
      <c r="D3094" s="47">
        <v>116.75</v>
      </c>
      <c r="E3094" s="47">
        <v>115.64</v>
      </c>
      <c r="F3094" s="47">
        <v>116.04</v>
      </c>
      <c r="G3094" s="48">
        <v>17175300</v>
      </c>
      <c r="H3094" s="47">
        <v>91.45</v>
      </c>
      <c r="I3094" s="51">
        <f t="shared" si="351"/>
        <v>0.78809031368493621</v>
      </c>
      <c r="J3094" s="51">
        <f t="shared" ca="1" si="352"/>
        <v>1</v>
      </c>
      <c r="K3094" s="47">
        <f t="shared" si="353"/>
        <v>91.91</v>
      </c>
      <c r="L3094" s="47">
        <f t="shared" si="354"/>
        <v>92.01</v>
      </c>
      <c r="M3094" s="47">
        <f t="shared" si="355"/>
        <v>91.13</v>
      </c>
      <c r="N3094" s="47">
        <f t="shared" si="356"/>
        <v>91.45</v>
      </c>
      <c r="O3094" s="48">
        <f t="shared" ca="1" si="357"/>
        <v>17175300</v>
      </c>
    </row>
    <row r="3095" spans="1:15" x14ac:dyDescent="0.25">
      <c r="A3095">
        <v>3080</v>
      </c>
      <c r="B3095" s="85">
        <v>37327</v>
      </c>
      <c r="C3095" s="47">
        <v>116.1</v>
      </c>
      <c r="D3095" s="47">
        <v>117.25</v>
      </c>
      <c r="E3095" s="47">
        <v>115.94</v>
      </c>
      <c r="F3095" s="47">
        <v>117.17</v>
      </c>
      <c r="G3095" s="48">
        <v>17153600</v>
      </c>
      <c r="H3095" s="47">
        <v>92.34</v>
      </c>
      <c r="I3095" s="51">
        <f t="shared" si="351"/>
        <v>0.78808568746266106</v>
      </c>
      <c r="J3095" s="51">
        <f t="shared" ca="1" si="352"/>
        <v>1</v>
      </c>
      <c r="K3095" s="47">
        <f t="shared" si="353"/>
        <v>91.5</v>
      </c>
      <c r="L3095" s="47">
        <f t="shared" si="354"/>
        <v>92.4</v>
      </c>
      <c r="M3095" s="47">
        <f t="shared" si="355"/>
        <v>91.37</v>
      </c>
      <c r="N3095" s="47">
        <f t="shared" si="356"/>
        <v>92.34</v>
      </c>
      <c r="O3095" s="48">
        <f t="shared" ca="1" si="357"/>
        <v>17153600</v>
      </c>
    </row>
    <row r="3096" spans="1:15" x14ac:dyDescent="0.25">
      <c r="A3096">
        <v>3081</v>
      </c>
      <c r="B3096" s="85">
        <v>37326</v>
      </c>
      <c r="C3096" s="47">
        <v>116.89</v>
      </c>
      <c r="D3096" s="47">
        <v>117.9</v>
      </c>
      <c r="E3096" s="47">
        <v>116.43</v>
      </c>
      <c r="F3096" s="47">
        <v>117.24</v>
      </c>
      <c r="G3096" s="48">
        <v>15621800</v>
      </c>
      <c r="H3096" s="47">
        <v>92.39</v>
      </c>
      <c r="I3096" s="51">
        <f t="shared" si="351"/>
        <v>0.78804162401910616</v>
      </c>
      <c r="J3096" s="51">
        <f t="shared" ca="1" si="352"/>
        <v>1</v>
      </c>
      <c r="K3096" s="47">
        <f t="shared" si="353"/>
        <v>92.11</v>
      </c>
      <c r="L3096" s="47">
        <f t="shared" si="354"/>
        <v>92.91</v>
      </c>
      <c r="M3096" s="47">
        <f t="shared" si="355"/>
        <v>91.75</v>
      </c>
      <c r="N3096" s="47">
        <f t="shared" si="356"/>
        <v>92.39</v>
      </c>
      <c r="O3096" s="48">
        <f t="shared" ca="1" si="357"/>
        <v>15621800</v>
      </c>
    </row>
    <row r="3097" spans="1:15" x14ac:dyDescent="0.25">
      <c r="A3097">
        <v>3082</v>
      </c>
      <c r="B3097" s="85">
        <v>37323</v>
      </c>
      <c r="C3097" s="47">
        <v>117.38</v>
      </c>
      <c r="D3097" s="47">
        <v>117.9</v>
      </c>
      <c r="E3097" s="47">
        <v>116.48</v>
      </c>
      <c r="F3097" s="47">
        <v>116.99</v>
      </c>
      <c r="G3097" s="48">
        <v>19930100</v>
      </c>
      <c r="H3097" s="47">
        <v>92.2</v>
      </c>
      <c r="I3097" s="51">
        <f t="shared" si="351"/>
        <v>0.78810154714078129</v>
      </c>
      <c r="J3097" s="51">
        <f t="shared" ca="1" si="352"/>
        <v>1</v>
      </c>
      <c r="K3097" s="47">
        <f t="shared" si="353"/>
        <v>92.51</v>
      </c>
      <c r="L3097" s="47">
        <f t="shared" si="354"/>
        <v>92.92</v>
      </c>
      <c r="M3097" s="47">
        <f t="shared" si="355"/>
        <v>91.8</v>
      </c>
      <c r="N3097" s="47">
        <f t="shared" si="356"/>
        <v>92.2</v>
      </c>
      <c r="O3097" s="48">
        <f t="shared" ca="1" si="357"/>
        <v>19930100</v>
      </c>
    </row>
    <row r="3098" spans="1:15" x14ac:dyDescent="0.25">
      <c r="A3098">
        <v>3083</v>
      </c>
      <c r="B3098" s="85">
        <v>37322</v>
      </c>
      <c r="C3098" s="47">
        <v>117.36</v>
      </c>
      <c r="D3098" s="47">
        <v>117.5</v>
      </c>
      <c r="E3098" s="47">
        <v>115.57</v>
      </c>
      <c r="F3098" s="47">
        <v>116.5</v>
      </c>
      <c r="G3098" s="48">
        <v>19330800</v>
      </c>
      <c r="H3098" s="47">
        <v>91.81</v>
      </c>
      <c r="I3098" s="51">
        <f t="shared" si="351"/>
        <v>0.788068669527897</v>
      </c>
      <c r="J3098" s="51">
        <f t="shared" ca="1" si="352"/>
        <v>1</v>
      </c>
      <c r="K3098" s="47">
        <f t="shared" si="353"/>
        <v>92.49</v>
      </c>
      <c r="L3098" s="47">
        <f t="shared" si="354"/>
        <v>92.6</v>
      </c>
      <c r="M3098" s="47">
        <f t="shared" si="355"/>
        <v>91.08</v>
      </c>
      <c r="N3098" s="47">
        <f t="shared" si="356"/>
        <v>91.81</v>
      </c>
      <c r="O3098" s="48">
        <f t="shared" ca="1" si="357"/>
        <v>19330800</v>
      </c>
    </row>
    <row r="3099" spans="1:15" x14ac:dyDescent="0.25">
      <c r="A3099">
        <v>3084</v>
      </c>
      <c r="B3099" s="85">
        <v>37321</v>
      </c>
      <c r="C3099" s="47">
        <v>115.1</v>
      </c>
      <c r="D3099" s="47">
        <v>117.15</v>
      </c>
      <c r="E3099" s="47">
        <v>115.07</v>
      </c>
      <c r="F3099" s="47">
        <v>116.75</v>
      </c>
      <c r="G3099" s="48">
        <v>20143200</v>
      </c>
      <c r="H3099" s="47">
        <v>92.01</v>
      </c>
      <c r="I3099" s="51">
        <f t="shared" si="351"/>
        <v>0.7880942184154176</v>
      </c>
      <c r="J3099" s="51">
        <f t="shared" ca="1" si="352"/>
        <v>1</v>
      </c>
      <c r="K3099" s="47">
        <f t="shared" si="353"/>
        <v>90.71</v>
      </c>
      <c r="L3099" s="47">
        <f t="shared" si="354"/>
        <v>92.33</v>
      </c>
      <c r="M3099" s="47">
        <f t="shared" si="355"/>
        <v>90.69</v>
      </c>
      <c r="N3099" s="47">
        <f t="shared" si="356"/>
        <v>92.01</v>
      </c>
      <c r="O3099" s="48">
        <f t="shared" ca="1" si="357"/>
        <v>20143200</v>
      </c>
    </row>
    <row r="3100" spans="1:15" x14ac:dyDescent="0.25">
      <c r="A3100">
        <v>3085</v>
      </c>
      <c r="B3100" s="85">
        <v>37320</v>
      </c>
      <c r="C3100" s="47">
        <v>115.33</v>
      </c>
      <c r="D3100" s="47">
        <v>116.4</v>
      </c>
      <c r="E3100" s="47">
        <v>114.97</v>
      </c>
      <c r="F3100" s="47">
        <v>115.38</v>
      </c>
      <c r="G3100" s="48">
        <v>22718900</v>
      </c>
      <c r="H3100" s="47">
        <v>90.93</v>
      </c>
      <c r="I3100" s="51">
        <f t="shared" si="351"/>
        <v>0.78809152366094648</v>
      </c>
      <c r="J3100" s="51">
        <f t="shared" ca="1" si="352"/>
        <v>1</v>
      </c>
      <c r="K3100" s="47">
        <f t="shared" si="353"/>
        <v>90.89</v>
      </c>
      <c r="L3100" s="47">
        <f t="shared" si="354"/>
        <v>91.73</v>
      </c>
      <c r="M3100" s="47">
        <f t="shared" si="355"/>
        <v>90.61</v>
      </c>
      <c r="N3100" s="47">
        <f t="shared" si="356"/>
        <v>90.93</v>
      </c>
      <c r="O3100" s="48">
        <f t="shared" ca="1" si="357"/>
        <v>22718900</v>
      </c>
    </row>
    <row r="3101" spans="1:15" x14ac:dyDescent="0.25">
      <c r="A3101">
        <v>3086</v>
      </c>
      <c r="B3101" s="85">
        <v>37319</v>
      </c>
      <c r="C3101" s="47">
        <v>113.9</v>
      </c>
      <c r="D3101" s="47">
        <v>115.99</v>
      </c>
      <c r="E3101" s="47">
        <v>113.65</v>
      </c>
      <c r="F3101" s="47">
        <v>115.75</v>
      </c>
      <c r="G3101" s="48">
        <v>27184600</v>
      </c>
      <c r="H3101" s="47">
        <v>91.22</v>
      </c>
      <c r="I3101" s="51">
        <f t="shared" si="351"/>
        <v>0.78807775377969758</v>
      </c>
      <c r="J3101" s="51">
        <f t="shared" ca="1" si="352"/>
        <v>1</v>
      </c>
      <c r="K3101" s="47">
        <f t="shared" si="353"/>
        <v>89.76</v>
      </c>
      <c r="L3101" s="47">
        <f t="shared" si="354"/>
        <v>91.41</v>
      </c>
      <c r="M3101" s="47">
        <f t="shared" si="355"/>
        <v>89.57</v>
      </c>
      <c r="N3101" s="47">
        <f t="shared" si="356"/>
        <v>91.22</v>
      </c>
      <c r="O3101" s="48">
        <f t="shared" ca="1" si="357"/>
        <v>27184600</v>
      </c>
    </row>
    <row r="3102" spans="1:15" x14ac:dyDescent="0.25">
      <c r="A3102">
        <v>3087</v>
      </c>
      <c r="B3102" s="85">
        <v>37316</v>
      </c>
      <c r="C3102" s="47">
        <v>111.72</v>
      </c>
      <c r="D3102" s="47">
        <v>113.85</v>
      </c>
      <c r="E3102" s="47">
        <v>111.51</v>
      </c>
      <c r="F3102" s="47">
        <v>113.74</v>
      </c>
      <c r="G3102" s="48">
        <v>26273600</v>
      </c>
      <c r="H3102" s="47">
        <v>89.64</v>
      </c>
      <c r="I3102" s="51">
        <f t="shared" si="351"/>
        <v>0.78811324072445932</v>
      </c>
      <c r="J3102" s="51">
        <f t="shared" ca="1" si="352"/>
        <v>1</v>
      </c>
      <c r="K3102" s="47">
        <f t="shared" si="353"/>
        <v>88.05</v>
      </c>
      <c r="L3102" s="47">
        <f t="shared" si="354"/>
        <v>89.73</v>
      </c>
      <c r="M3102" s="47">
        <f t="shared" si="355"/>
        <v>87.88</v>
      </c>
      <c r="N3102" s="47">
        <f t="shared" si="356"/>
        <v>89.64</v>
      </c>
      <c r="O3102" s="48">
        <f t="shared" ca="1" si="357"/>
        <v>26273600</v>
      </c>
    </row>
    <row r="3103" spans="1:15" x14ac:dyDescent="0.25">
      <c r="A3103">
        <v>3088</v>
      </c>
      <c r="B3103" s="85">
        <v>37315</v>
      </c>
      <c r="C3103" s="47">
        <v>111.83</v>
      </c>
      <c r="D3103" s="47">
        <v>112.75</v>
      </c>
      <c r="E3103" s="47">
        <v>111.03</v>
      </c>
      <c r="F3103" s="47">
        <v>111.15</v>
      </c>
      <c r="G3103" s="48">
        <v>23755400</v>
      </c>
      <c r="H3103" s="47">
        <v>87.59</v>
      </c>
      <c r="I3103" s="51">
        <f t="shared" si="351"/>
        <v>0.78803418803418801</v>
      </c>
      <c r="J3103" s="51">
        <f t="shared" ca="1" si="352"/>
        <v>1</v>
      </c>
      <c r="K3103" s="47">
        <f t="shared" si="353"/>
        <v>88.13</v>
      </c>
      <c r="L3103" s="47">
        <f t="shared" si="354"/>
        <v>88.85</v>
      </c>
      <c r="M3103" s="47">
        <f t="shared" si="355"/>
        <v>87.5</v>
      </c>
      <c r="N3103" s="47">
        <f t="shared" si="356"/>
        <v>87.59</v>
      </c>
      <c r="O3103" s="48">
        <f t="shared" ca="1" si="357"/>
        <v>23755400</v>
      </c>
    </row>
    <row r="3104" spans="1:15" x14ac:dyDescent="0.25">
      <c r="A3104">
        <v>3089</v>
      </c>
      <c r="B3104" s="85">
        <v>37314</v>
      </c>
      <c r="C3104" s="47">
        <v>111.96</v>
      </c>
      <c r="D3104" s="47">
        <v>112.86</v>
      </c>
      <c r="E3104" s="47">
        <v>110.65</v>
      </c>
      <c r="F3104" s="47">
        <v>111.65</v>
      </c>
      <c r="G3104" s="48">
        <v>28597900</v>
      </c>
      <c r="H3104" s="47">
        <v>87.99</v>
      </c>
      <c r="I3104" s="51">
        <f t="shared" si="351"/>
        <v>0.78808777429467081</v>
      </c>
      <c r="J3104" s="51">
        <f t="shared" ca="1" si="352"/>
        <v>1</v>
      </c>
      <c r="K3104" s="47">
        <f t="shared" si="353"/>
        <v>88.23</v>
      </c>
      <c r="L3104" s="47">
        <f t="shared" si="354"/>
        <v>88.94</v>
      </c>
      <c r="M3104" s="47">
        <f t="shared" si="355"/>
        <v>87.2</v>
      </c>
      <c r="N3104" s="47">
        <f t="shared" si="356"/>
        <v>87.99</v>
      </c>
      <c r="O3104" s="48">
        <f t="shared" ca="1" si="357"/>
        <v>28597900</v>
      </c>
    </row>
    <row r="3105" spans="1:15" x14ac:dyDescent="0.25">
      <c r="A3105">
        <v>3090</v>
      </c>
      <c r="B3105" s="85">
        <v>37313</v>
      </c>
      <c r="C3105" s="47">
        <v>111.6</v>
      </c>
      <c r="D3105" s="47">
        <v>112.04</v>
      </c>
      <c r="E3105" s="47">
        <v>110.57</v>
      </c>
      <c r="F3105" s="47">
        <v>111.22</v>
      </c>
      <c r="G3105" s="48">
        <v>22346500</v>
      </c>
      <c r="H3105" s="47">
        <v>87.65</v>
      </c>
      <c r="I3105" s="51">
        <f t="shared" si="351"/>
        <v>0.7880776838698077</v>
      </c>
      <c r="J3105" s="51">
        <f t="shared" ca="1" si="352"/>
        <v>1</v>
      </c>
      <c r="K3105" s="47">
        <f t="shared" si="353"/>
        <v>87.95</v>
      </c>
      <c r="L3105" s="47">
        <f t="shared" si="354"/>
        <v>88.3</v>
      </c>
      <c r="M3105" s="47">
        <f t="shared" si="355"/>
        <v>87.14</v>
      </c>
      <c r="N3105" s="47">
        <f t="shared" si="356"/>
        <v>87.65</v>
      </c>
      <c r="O3105" s="48">
        <f t="shared" ca="1" si="357"/>
        <v>22346500</v>
      </c>
    </row>
    <row r="3106" spans="1:15" x14ac:dyDescent="0.25">
      <c r="A3106">
        <v>3091</v>
      </c>
      <c r="B3106" s="85">
        <v>37312</v>
      </c>
      <c r="C3106" s="47">
        <v>109.74</v>
      </c>
      <c r="D3106" s="47">
        <v>111.81</v>
      </c>
      <c r="E3106" s="47">
        <v>109.7</v>
      </c>
      <c r="F3106" s="47">
        <v>111.45</v>
      </c>
      <c r="G3106" s="48">
        <v>17458700</v>
      </c>
      <c r="H3106" s="47">
        <v>87.83</v>
      </c>
      <c r="I3106" s="51">
        <f t="shared" si="351"/>
        <v>0.78806639748766261</v>
      </c>
      <c r="J3106" s="51">
        <f t="shared" ca="1" si="352"/>
        <v>1</v>
      </c>
      <c r="K3106" s="47">
        <f t="shared" si="353"/>
        <v>86.48</v>
      </c>
      <c r="L3106" s="47">
        <f t="shared" si="354"/>
        <v>88.11</v>
      </c>
      <c r="M3106" s="47">
        <f t="shared" si="355"/>
        <v>86.45</v>
      </c>
      <c r="N3106" s="47">
        <f t="shared" si="356"/>
        <v>87.83</v>
      </c>
      <c r="O3106" s="48">
        <f t="shared" ca="1" si="357"/>
        <v>17458700</v>
      </c>
    </row>
    <row r="3107" spans="1:15" x14ac:dyDescent="0.25">
      <c r="A3107">
        <v>3092</v>
      </c>
      <c r="B3107" s="85">
        <v>37309</v>
      </c>
      <c r="C3107" s="47">
        <v>108.35</v>
      </c>
      <c r="D3107" s="47">
        <v>109.94</v>
      </c>
      <c r="E3107" s="47">
        <v>107.87</v>
      </c>
      <c r="F3107" s="47">
        <v>109.64</v>
      </c>
      <c r="G3107" s="48">
        <v>26572900</v>
      </c>
      <c r="H3107" s="47">
        <v>86.4</v>
      </c>
      <c r="I3107" s="51">
        <f t="shared" si="351"/>
        <v>0.78803356439255756</v>
      </c>
      <c r="J3107" s="51">
        <f t="shared" ca="1" si="352"/>
        <v>1</v>
      </c>
      <c r="K3107" s="47">
        <f t="shared" si="353"/>
        <v>85.38</v>
      </c>
      <c r="L3107" s="47">
        <f t="shared" si="354"/>
        <v>86.64</v>
      </c>
      <c r="M3107" s="47">
        <f t="shared" si="355"/>
        <v>85.01</v>
      </c>
      <c r="N3107" s="47">
        <f t="shared" si="356"/>
        <v>86.4</v>
      </c>
      <c r="O3107" s="48">
        <f t="shared" ca="1" si="357"/>
        <v>26572900</v>
      </c>
    </row>
    <row r="3108" spans="1:15" x14ac:dyDescent="0.25">
      <c r="A3108">
        <v>3093</v>
      </c>
      <c r="B3108" s="85">
        <v>37308</v>
      </c>
      <c r="C3108" s="47">
        <v>109.93</v>
      </c>
      <c r="D3108" s="47">
        <v>110.63</v>
      </c>
      <c r="E3108" s="47">
        <v>108.26</v>
      </c>
      <c r="F3108" s="47">
        <v>108.3</v>
      </c>
      <c r="G3108" s="48">
        <v>26288600</v>
      </c>
      <c r="H3108" s="47">
        <v>85.35</v>
      </c>
      <c r="I3108" s="51">
        <f t="shared" si="351"/>
        <v>0.78808864265927969</v>
      </c>
      <c r="J3108" s="51">
        <f t="shared" ca="1" si="352"/>
        <v>1</v>
      </c>
      <c r="K3108" s="47">
        <f t="shared" si="353"/>
        <v>86.63</v>
      </c>
      <c r="L3108" s="47">
        <f t="shared" si="354"/>
        <v>87.19</v>
      </c>
      <c r="M3108" s="47">
        <f t="shared" si="355"/>
        <v>85.32</v>
      </c>
      <c r="N3108" s="47">
        <f t="shared" si="356"/>
        <v>85.35</v>
      </c>
      <c r="O3108" s="48">
        <f t="shared" ca="1" si="357"/>
        <v>26288600</v>
      </c>
    </row>
    <row r="3109" spans="1:15" x14ac:dyDescent="0.25">
      <c r="A3109">
        <v>3094</v>
      </c>
      <c r="B3109" s="85">
        <v>37307</v>
      </c>
      <c r="C3109" s="47">
        <v>109.05</v>
      </c>
      <c r="D3109" s="47">
        <v>110.59</v>
      </c>
      <c r="E3109" s="47">
        <v>107.82</v>
      </c>
      <c r="F3109" s="47">
        <v>110.59</v>
      </c>
      <c r="G3109" s="48">
        <v>29242800</v>
      </c>
      <c r="H3109" s="47">
        <v>87.15</v>
      </c>
      <c r="I3109" s="51">
        <f t="shared" si="351"/>
        <v>0.78804593543720047</v>
      </c>
      <c r="J3109" s="51">
        <f t="shared" ca="1" si="352"/>
        <v>1</v>
      </c>
      <c r="K3109" s="47">
        <f t="shared" si="353"/>
        <v>85.94</v>
      </c>
      <c r="L3109" s="47">
        <f t="shared" si="354"/>
        <v>87.15</v>
      </c>
      <c r="M3109" s="47">
        <f t="shared" si="355"/>
        <v>84.97</v>
      </c>
      <c r="N3109" s="47">
        <f t="shared" si="356"/>
        <v>87.15</v>
      </c>
      <c r="O3109" s="48">
        <f t="shared" ca="1" si="357"/>
        <v>29242800</v>
      </c>
    </row>
    <row r="3110" spans="1:15" x14ac:dyDescent="0.25">
      <c r="A3110">
        <v>3095</v>
      </c>
      <c r="B3110" s="85">
        <v>37306</v>
      </c>
      <c r="C3110" s="47">
        <v>110.15</v>
      </c>
      <c r="D3110" s="47">
        <v>110.29</v>
      </c>
      <c r="E3110" s="47">
        <v>108.61</v>
      </c>
      <c r="F3110" s="47">
        <v>108.76</v>
      </c>
      <c r="G3110" s="48">
        <v>15988100</v>
      </c>
      <c r="H3110" s="47">
        <v>85.71</v>
      </c>
      <c r="I3110" s="51">
        <f t="shared" si="351"/>
        <v>0.7880654652445751</v>
      </c>
      <c r="J3110" s="51">
        <f t="shared" ca="1" si="352"/>
        <v>1</v>
      </c>
      <c r="K3110" s="47">
        <f t="shared" si="353"/>
        <v>86.81</v>
      </c>
      <c r="L3110" s="47">
        <f t="shared" si="354"/>
        <v>86.92</v>
      </c>
      <c r="M3110" s="47">
        <f t="shared" si="355"/>
        <v>85.59</v>
      </c>
      <c r="N3110" s="47">
        <f t="shared" si="356"/>
        <v>85.71</v>
      </c>
      <c r="O3110" s="48">
        <f t="shared" ca="1" si="357"/>
        <v>15988100</v>
      </c>
    </row>
    <row r="3111" spans="1:15" x14ac:dyDescent="0.25">
      <c r="A3111">
        <v>3096</v>
      </c>
      <c r="B3111" s="85">
        <v>37302</v>
      </c>
      <c r="C3111" s="47">
        <v>112.15</v>
      </c>
      <c r="D3111" s="47">
        <v>112.24</v>
      </c>
      <c r="E3111" s="47">
        <v>110.71</v>
      </c>
      <c r="F3111" s="47">
        <v>110.89</v>
      </c>
      <c r="G3111" s="48">
        <v>18366800</v>
      </c>
      <c r="H3111" s="47">
        <v>87.39</v>
      </c>
      <c r="I3111" s="51">
        <f t="shared" si="351"/>
        <v>0.78807827576877987</v>
      </c>
      <c r="J3111" s="51">
        <f t="shared" ca="1" si="352"/>
        <v>1</v>
      </c>
      <c r="K3111" s="47">
        <f t="shared" si="353"/>
        <v>88.38</v>
      </c>
      <c r="L3111" s="47">
        <f t="shared" si="354"/>
        <v>88.45</v>
      </c>
      <c r="M3111" s="47">
        <f t="shared" si="355"/>
        <v>87.25</v>
      </c>
      <c r="N3111" s="47">
        <f t="shared" si="356"/>
        <v>87.39</v>
      </c>
      <c r="O3111" s="48">
        <f t="shared" ca="1" si="357"/>
        <v>18366800</v>
      </c>
    </row>
    <row r="3112" spans="1:15" x14ac:dyDescent="0.25">
      <c r="A3112">
        <v>3097</v>
      </c>
      <c r="B3112" s="85">
        <v>37301</v>
      </c>
      <c r="C3112" s="47">
        <v>112.51</v>
      </c>
      <c r="D3112" s="47">
        <v>112.97</v>
      </c>
      <c r="E3112" s="47">
        <v>111.59</v>
      </c>
      <c r="F3112" s="47">
        <v>112.06</v>
      </c>
      <c r="G3112" s="48">
        <v>20453800</v>
      </c>
      <c r="H3112" s="47">
        <v>88.31</v>
      </c>
      <c r="I3112" s="51">
        <f t="shared" si="351"/>
        <v>0.78805996787435306</v>
      </c>
      <c r="J3112" s="51">
        <f t="shared" ca="1" si="352"/>
        <v>1</v>
      </c>
      <c r="K3112" s="47">
        <f t="shared" si="353"/>
        <v>88.66</v>
      </c>
      <c r="L3112" s="47">
        <f t="shared" si="354"/>
        <v>89.03</v>
      </c>
      <c r="M3112" s="47">
        <f t="shared" si="355"/>
        <v>87.94</v>
      </c>
      <c r="N3112" s="47">
        <f t="shared" si="356"/>
        <v>88.31</v>
      </c>
      <c r="O3112" s="48">
        <f t="shared" ca="1" si="357"/>
        <v>20453800</v>
      </c>
    </row>
    <row r="3113" spans="1:15" x14ac:dyDescent="0.25">
      <c r="A3113">
        <v>3098</v>
      </c>
      <c r="B3113" s="85">
        <v>37300</v>
      </c>
      <c r="C3113" s="47">
        <v>111.48</v>
      </c>
      <c r="D3113" s="47">
        <v>112.54</v>
      </c>
      <c r="E3113" s="47">
        <v>111.35</v>
      </c>
      <c r="F3113" s="47">
        <v>112.27</v>
      </c>
      <c r="G3113" s="48">
        <v>16781100</v>
      </c>
      <c r="H3113" s="47">
        <v>88.48</v>
      </c>
      <c r="I3113" s="51">
        <f t="shared" si="351"/>
        <v>0.78810011579228656</v>
      </c>
      <c r="J3113" s="51">
        <f t="shared" ca="1" si="352"/>
        <v>1</v>
      </c>
      <c r="K3113" s="47">
        <f t="shared" si="353"/>
        <v>87.86</v>
      </c>
      <c r="L3113" s="47">
        <f t="shared" si="354"/>
        <v>88.69</v>
      </c>
      <c r="M3113" s="47">
        <f t="shared" si="355"/>
        <v>87.75</v>
      </c>
      <c r="N3113" s="47">
        <f t="shared" si="356"/>
        <v>88.48</v>
      </c>
      <c r="O3113" s="48">
        <f t="shared" ca="1" si="357"/>
        <v>16781100</v>
      </c>
    </row>
    <row r="3114" spans="1:15" x14ac:dyDescent="0.25">
      <c r="A3114">
        <v>3099</v>
      </c>
      <c r="B3114" s="85">
        <v>37299</v>
      </c>
      <c r="C3114" s="47">
        <v>110.96</v>
      </c>
      <c r="D3114" s="47">
        <v>111.71</v>
      </c>
      <c r="E3114" s="47">
        <v>110.03</v>
      </c>
      <c r="F3114" s="47">
        <v>111.09</v>
      </c>
      <c r="G3114" s="48">
        <v>13942500</v>
      </c>
      <c r="H3114" s="47">
        <v>87.55</v>
      </c>
      <c r="I3114" s="51">
        <f t="shared" si="351"/>
        <v>0.78809973895040053</v>
      </c>
      <c r="J3114" s="51">
        <f t="shared" ca="1" si="352"/>
        <v>1</v>
      </c>
      <c r="K3114" s="47">
        <f t="shared" si="353"/>
        <v>87.45</v>
      </c>
      <c r="L3114" s="47">
        <f t="shared" si="354"/>
        <v>88.04</v>
      </c>
      <c r="M3114" s="47">
        <f t="shared" si="355"/>
        <v>86.71</v>
      </c>
      <c r="N3114" s="47">
        <f t="shared" si="356"/>
        <v>87.55</v>
      </c>
      <c r="O3114" s="48">
        <f t="shared" ca="1" si="357"/>
        <v>13942500</v>
      </c>
    </row>
    <row r="3115" spans="1:15" x14ac:dyDescent="0.25">
      <c r="A3115">
        <v>3100</v>
      </c>
      <c r="B3115" s="85">
        <v>37298</v>
      </c>
      <c r="C3115" s="47">
        <v>110.05</v>
      </c>
      <c r="D3115" s="47">
        <v>111.64</v>
      </c>
      <c r="E3115" s="47">
        <v>109.82</v>
      </c>
      <c r="F3115" s="47">
        <v>111.44</v>
      </c>
      <c r="G3115" s="48">
        <v>18792400</v>
      </c>
      <c r="H3115" s="47">
        <v>87.82</v>
      </c>
      <c r="I3115" s="51">
        <f t="shared" si="351"/>
        <v>0.78804737975592243</v>
      </c>
      <c r="J3115" s="51">
        <f t="shared" ca="1" si="352"/>
        <v>1</v>
      </c>
      <c r="K3115" s="47">
        <f t="shared" si="353"/>
        <v>86.72</v>
      </c>
      <c r="L3115" s="47">
        <f t="shared" si="354"/>
        <v>87.98</v>
      </c>
      <c r="M3115" s="47">
        <f t="shared" si="355"/>
        <v>86.54</v>
      </c>
      <c r="N3115" s="47">
        <f t="shared" si="356"/>
        <v>87.82</v>
      </c>
      <c r="O3115" s="48">
        <f t="shared" ca="1" si="357"/>
        <v>18792400</v>
      </c>
    </row>
    <row r="3116" spans="1:15" x14ac:dyDescent="0.25">
      <c r="A3116">
        <v>3101</v>
      </c>
      <c r="B3116" s="85">
        <v>37295</v>
      </c>
      <c r="C3116" s="47">
        <v>108.63</v>
      </c>
      <c r="D3116" s="47">
        <v>110.75</v>
      </c>
      <c r="E3116" s="47">
        <v>108.3</v>
      </c>
      <c r="F3116" s="47">
        <v>110.09</v>
      </c>
      <c r="G3116" s="48">
        <v>19277800</v>
      </c>
      <c r="H3116" s="47">
        <v>86.76</v>
      </c>
      <c r="I3116" s="51">
        <f t="shared" si="351"/>
        <v>0.78808247797256792</v>
      </c>
      <c r="J3116" s="51">
        <f t="shared" ca="1" si="352"/>
        <v>1</v>
      </c>
      <c r="K3116" s="47">
        <f t="shared" si="353"/>
        <v>85.61</v>
      </c>
      <c r="L3116" s="47">
        <f t="shared" si="354"/>
        <v>87.28</v>
      </c>
      <c r="M3116" s="47">
        <f t="shared" si="355"/>
        <v>85.35</v>
      </c>
      <c r="N3116" s="47">
        <f t="shared" si="356"/>
        <v>86.76</v>
      </c>
      <c r="O3116" s="48">
        <f t="shared" ca="1" si="357"/>
        <v>19277800</v>
      </c>
    </row>
    <row r="3117" spans="1:15" x14ac:dyDescent="0.25">
      <c r="A3117">
        <v>3102</v>
      </c>
      <c r="B3117" s="85">
        <v>37294</v>
      </c>
      <c r="C3117" s="47">
        <v>108.72</v>
      </c>
      <c r="D3117" s="47">
        <v>109.86</v>
      </c>
      <c r="E3117" s="47">
        <v>108</v>
      </c>
      <c r="F3117" s="47">
        <v>108.02</v>
      </c>
      <c r="G3117" s="48">
        <v>23445400</v>
      </c>
      <c r="H3117" s="47">
        <v>85.13</v>
      </c>
      <c r="I3117" s="51">
        <f t="shared" si="351"/>
        <v>0.78809479725976672</v>
      </c>
      <c r="J3117" s="51">
        <f t="shared" ca="1" si="352"/>
        <v>1</v>
      </c>
      <c r="K3117" s="47">
        <f t="shared" si="353"/>
        <v>85.68</v>
      </c>
      <c r="L3117" s="47">
        <f t="shared" si="354"/>
        <v>86.58</v>
      </c>
      <c r="M3117" s="47">
        <f t="shared" si="355"/>
        <v>85.11</v>
      </c>
      <c r="N3117" s="47">
        <f t="shared" si="356"/>
        <v>85.13</v>
      </c>
      <c r="O3117" s="48">
        <f t="shared" ca="1" si="357"/>
        <v>23445400</v>
      </c>
    </row>
    <row r="3118" spans="1:15" x14ac:dyDescent="0.25">
      <c r="A3118">
        <v>3103</v>
      </c>
      <c r="B3118" s="85">
        <v>37293</v>
      </c>
      <c r="C3118" s="47">
        <v>109.65</v>
      </c>
      <c r="D3118" s="47">
        <v>109.74</v>
      </c>
      <c r="E3118" s="47">
        <v>108.06</v>
      </c>
      <c r="F3118" s="47">
        <v>108.7</v>
      </c>
      <c r="G3118" s="48">
        <v>29486000</v>
      </c>
      <c r="H3118" s="47">
        <v>85.66</v>
      </c>
      <c r="I3118" s="51">
        <f t="shared" si="351"/>
        <v>0.78804047838086466</v>
      </c>
      <c r="J3118" s="51">
        <f t="shared" ca="1" si="352"/>
        <v>1</v>
      </c>
      <c r="K3118" s="47">
        <f t="shared" si="353"/>
        <v>86.41</v>
      </c>
      <c r="L3118" s="47">
        <f t="shared" si="354"/>
        <v>86.48</v>
      </c>
      <c r="M3118" s="47">
        <f t="shared" si="355"/>
        <v>85.16</v>
      </c>
      <c r="N3118" s="47">
        <f t="shared" si="356"/>
        <v>85.66</v>
      </c>
      <c r="O3118" s="48">
        <f t="shared" ca="1" si="357"/>
        <v>29486000</v>
      </c>
    </row>
    <row r="3119" spans="1:15" x14ac:dyDescent="0.25">
      <c r="A3119">
        <v>3104</v>
      </c>
      <c r="B3119" s="85">
        <v>37292</v>
      </c>
      <c r="C3119" s="47">
        <v>109.4</v>
      </c>
      <c r="D3119" s="47">
        <v>110.49</v>
      </c>
      <c r="E3119" s="47">
        <v>108.53</v>
      </c>
      <c r="F3119" s="47">
        <v>109.17</v>
      </c>
      <c r="G3119" s="48">
        <v>33614000</v>
      </c>
      <c r="H3119" s="47">
        <v>86.03</v>
      </c>
      <c r="I3119" s="51">
        <f t="shared" si="351"/>
        <v>0.78803700650361819</v>
      </c>
      <c r="J3119" s="51">
        <f t="shared" ca="1" si="352"/>
        <v>1</v>
      </c>
      <c r="K3119" s="47">
        <f t="shared" si="353"/>
        <v>86.21</v>
      </c>
      <c r="L3119" s="47">
        <f t="shared" si="354"/>
        <v>87.07</v>
      </c>
      <c r="M3119" s="47">
        <f t="shared" si="355"/>
        <v>85.53</v>
      </c>
      <c r="N3119" s="47">
        <f t="shared" si="356"/>
        <v>86.03</v>
      </c>
      <c r="O3119" s="48">
        <f t="shared" ca="1" si="357"/>
        <v>33614000</v>
      </c>
    </row>
    <row r="3120" spans="1:15" x14ac:dyDescent="0.25">
      <c r="A3120">
        <v>3105</v>
      </c>
      <c r="B3120" s="85">
        <v>37291</v>
      </c>
      <c r="C3120" s="47">
        <v>112.23</v>
      </c>
      <c r="D3120" s="47">
        <v>112.23</v>
      </c>
      <c r="E3120" s="47">
        <v>109.44</v>
      </c>
      <c r="F3120" s="47">
        <v>109.85</v>
      </c>
      <c r="G3120" s="48">
        <v>24243400</v>
      </c>
      <c r="H3120" s="47">
        <v>86.57</v>
      </c>
      <c r="I3120" s="51">
        <f t="shared" si="351"/>
        <v>0.78807464724624487</v>
      </c>
      <c r="J3120" s="51">
        <f t="shared" ca="1" si="352"/>
        <v>1</v>
      </c>
      <c r="K3120" s="47">
        <f t="shared" si="353"/>
        <v>88.45</v>
      </c>
      <c r="L3120" s="47">
        <f t="shared" si="354"/>
        <v>88.45</v>
      </c>
      <c r="M3120" s="47">
        <f t="shared" si="355"/>
        <v>86.25</v>
      </c>
      <c r="N3120" s="47">
        <f t="shared" si="356"/>
        <v>86.57</v>
      </c>
      <c r="O3120" s="48">
        <f t="shared" ca="1" si="357"/>
        <v>24243400</v>
      </c>
    </row>
    <row r="3121" spans="1:15" x14ac:dyDescent="0.25">
      <c r="A3121">
        <v>3106</v>
      </c>
      <c r="B3121" s="85">
        <v>37288</v>
      </c>
      <c r="C3121" s="47">
        <v>113.09</v>
      </c>
      <c r="D3121" s="47">
        <v>113.3</v>
      </c>
      <c r="E3121" s="47">
        <v>112.17</v>
      </c>
      <c r="F3121" s="47">
        <v>112.65</v>
      </c>
      <c r="G3121" s="48">
        <v>15838500</v>
      </c>
      <c r="H3121" s="47">
        <v>88.78</v>
      </c>
      <c r="I3121" s="51">
        <f t="shared" si="351"/>
        <v>0.78810474922325779</v>
      </c>
      <c r="J3121" s="51">
        <f t="shared" ca="1" si="352"/>
        <v>1</v>
      </c>
      <c r="K3121" s="47">
        <f t="shared" si="353"/>
        <v>89.13</v>
      </c>
      <c r="L3121" s="47">
        <f t="shared" si="354"/>
        <v>89.29</v>
      </c>
      <c r="M3121" s="47">
        <f t="shared" si="355"/>
        <v>88.4</v>
      </c>
      <c r="N3121" s="47">
        <f t="shared" si="356"/>
        <v>88.78</v>
      </c>
      <c r="O3121" s="48">
        <f t="shared" ca="1" si="357"/>
        <v>15838500</v>
      </c>
    </row>
    <row r="3122" spans="1:15" x14ac:dyDescent="0.25">
      <c r="A3122">
        <v>3107</v>
      </c>
      <c r="B3122" s="85">
        <v>37287</v>
      </c>
      <c r="C3122" s="47">
        <v>112.15</v>
      </c>
      <c r="D3122" s="47">
        <v>113.3</v>
      </c>
      <c r="E3122" s="47">
        <v>111.62</v>
      </c>
      <c r="F3122" s="47">
        <v>113.18</v>
      </c>
      <c r="G3122" s="48">
        <v>19909200</v>
      </c>
      <c r="H3122" s="47">
        <v>89.19</v>
      </c>
      <c r="I3122" s="51">
        <f t="shared" si="351"/>
        <v>0.78803675561053188</v>
      </c>
      <c r="J3122" s="51">
        <f t="shared" ca="1" si="352"/>
        <v>1</v>
      </c>
      <c r="K3122" s="47">
        <f t="shared" si="353"/>
        <v>88.38</v>
      </c>
      <c r="L3122" s="47">
        <f t="shared" si="354"/>
        <v>89.28</v>
      </c>
      <c r="M3122" s="47">
        <f t="shared" si="355"/>
        <v>87.96</v>
      </c>
      <c r="N3122" s="47">
        <f t="shared" si="356"/>
        <v>89.19</v>
      </c>
      <c r="O3122" s="48">
        <f t="shared" ca="1" si="357"/>
        <v>19909200</v>
      </c>
    </row>
    <row r="3123" spans="1:15" x14ac:dyDescent="0.25">
      <c r="A3123">
        <v>3108</v>
      </c>
      <c r="B3123" s="85">
        <v>37286</v>
      </c>
      <c r="C3123" s="47">
        <v>110.39</v>
      </c>
      <c r="D3123" s="47">
        <v>113.39</v>
      </c>
      <c r="E3123" s="47">
        <v>108.4</v>
      </c>
      <c r="F3123" s="47">
        <v>111.87</v>
      </c>
      <c r="G3123" s="48">
        <v>34711800</v>
      </c>
      <c r="H3123" s="47">
        <v>88.16</v>
      </c>
      <c r="I3123" s="51">
        <f t="shared" si="351"/>
        <v>0.78805756681862871</v>
      </c>
      <c r="J3123" s="51">
        <f t="shared" ca="1" si="352"/>
        <v>1</v>
      </c>
      <c r="K3123" s="47">
        <f t="shared" si="353"/>
        <v>86.99</v>
      </c>
      <c r="L3123" s="47">
        <f t="shared" si="354"/>
        <v>89.36</v>
      </c>
      <c r="M3123" s="47">
        <f t="shared" si="355"/>
        <v>85.43</v>
      </c>
      <c r="N3123" s="47">
        <f t="shared" si="356"/>
        <v>88.16</v>
      </c>
      <c r="O3123" s="48">
        <f t="shared" ca="1" si="357"/>
        <v>34711800</v>
      </c>
    </row>
    <row r="3124" spans="1:15" x14ac:dyDescent="0.25">
      <c r="A3124">
        <v>3109</v>
      </c>
      <c r="B3124" s="85">
        <v>37285</v>
      </c>
      <c r="C3124" s="47">
        <v>113.85</v>
      </c>
      <c r="D3124" s="47">
        <v>114.13</v>
      </c>
      <c r="E3124" s="47">
        <v>110.05</v>
      </c>
      <c r="F3124" s="47">
        <v>110.28</v>
      </c>
      <c r="G3124" s="48">
        <v>27720800</v>
      </c>
      <c r="H3124" s="47">
        <v>86.91</v>
      </c>
      <c r="I3124" s="51">
        <f t="shared" si="351"/>
        <v>0.7880848748639826</v>
      </c>
      <c r="J3124" s="51">
        <f t="shared" ca="1" si="352"/>
        <v>1</v>
      </c>
      <c r="K3124" s="47">
        <f t="shared" si="353"/>
        <v>89.72</v>
      </c>
      <c r="L3124" s="47">
        <f t="shared" si="354"/>
        <v>89.94</v>
      </c>
      <c r="M3124" s="47">
        <f t="shared" si="355"/>
        <v>86.73</v>
      </c>
      <c r="N3124" s="47">
        <f t="shared" si="356"/>
        <v>86.91</v>
      </c>
      <c r="O3124" s="48">
        <f t="shared" ca="1" si="357"/>
        <v>27720800</v>
      </c>
    </row>
    <row r="3125" spans="1:15" x14ac:dyDescent="0.25">
      <c r="A3125">
        <v>3110</v>
      </c>
      <c r="B3125" s="85">
        <v>37284</v>
      </c>
      <c r="C3125" s="47">
        <v>113.9</v>
      </c>
      <c r="D3125" s="47">
        <v>114.19</v>
      </c>
      <c r="E3125" s="47">
        <v>112.92</v>
      </c>
      <c r="F3125" s="47">
        <v>113.86</v>
      </c>
      <c r="G3125" s="48">
        <v>10589200</v>
      </c>
      <c r="H3125" s="47">
        <v>89.73</v>
      </c>
      <c r="I3125" s="51">
        <f t="shared" si="351"/>
        <v>0.78807307219392242</v>
      </c>
      <c r="J3125" s="51">
        <f t="shared" ca="1" si="352"/>
        <v>1</v>
      </c>
      <c r="K3125" s="47">
        <f t="shared" si="353"/>
        <v>89.76</v>
      </c>
      <c r="L3125" s="47">
        <f t="shared" si="354"/>
        <v>89.99</v>
      </c>
      <c r="M3125" s="47">
        <f t="shared" si="355"/>
        <v>88.99</v>
      </c>
      <c r="N3125" s="47">
        <f t="shared" si="356"/>
        <v>89.73</v>
      </c>
      <c r="O3125" s="48">
        <f t="shared" ca="1" si="357"/>
        <v>10589200</v>
      </c>
    </row>
    <row r="3126" spans="1:15" x14ac:dyDescent="0.25">
      <c r="A3126">
        <v>3111</v>
      </c>
      <c r="B3126" s="85">
        <v>37281</v>
      </c>
      <c r="C3126" s="47">
        <v>113.12</v>
      </c>
      <c r="D3126" s="47">
        <v>114.18</v>
      </c>
      <c r="E3126" s="47">
        <v>113.04</v>
      </c>
      <c r="F3126" s="47">
        <v>113.55</v>
      </c>
      <c r="G3126" s="48">
        <v>12810700</v>
      </c>
      <c r="H3126" s="47">
        <v>89.49</v>
      </c>
      <c r="I3126" s="51">
        <f t="shared" si="351"/>
        <v>0.78811096433289296</v>
      </c>
      <c r="J3126" s="51">
        <f t="shared" ca="1" si="352"/>
        <v>1</v>
      </c>
      <c r="K3126" s="47">
        <f t="shared" si="353"/>
        <v>89.15</v>
      </c>
      <c r="L3126" s="47">
        <f t="shared" si="354"/>
        <v>89.99</v>
      </c>
      <c r="M3126" s="47">
        <f t="shared" si="355"/>
        <v>89.09</v>
      </c>
      <c r="N3126" s="47">
        <f t="shared" si="356"/>
        <v>89.49</v>
      </c>
      <c r="O3126" s="48">
        <f t="shared" ca="1" si="357"/>
        <v>12810700</v>
      </c>
    </row>
    <row r="3127" spans="1:15" x14ac:dyDescent="0.25">
      <c r="A3127">
        <v>3112</v>
      </c>
      <c r="B3127" s="85">
        <v>37280</v>
      </c>
      <c r="C3127" s="47">
        <v>113.64</v>
      </c>
      <c r="D3127" s="47">
        <v>114.25</v>
      </c>
      <c r="E3127" s="47">
        <v>113.32</v>
      </c>
      <c r="F3127" s="47">
        <v>113.58</v>
      </c>
      <c r="G3127" s="48">
        <v>12142800</v>
      </c>
      <c r="H3127" s="47">
        <v>89.51</v>
      </c>
      <c r="I3127" s="51">
        <f t="shared" si="351"/>
        <v>0.78807888712801555</v>
      </c>
      <c r="J3127" s="51">
        <f t="shared" ca="1" si="352"/>
        <v>1</v>
      </c>
      <c r="K3127" s="47">
        <f t="shared" si="353"/>
        <v>89.56</v>
      </c>
      <c r="L3127" s="47">
        <f t="shared" si="354"/>
        <v>90.04</v>
      </c>
      <c r="M3127" s="47">
        <f t="shared" si="355"/>
        <v>89.31</v>
      </c>
      <c r="N3127" s="47">
        <f t="shared" si="356"/>
        <v>89.51</v>
      </c>
      <c r="O3127" s="48">
        <f t="shared" ca="1" si="357"/>
        <v>12142800</v>
      </c>
    </row>
    <row r="3128" spans="1:15" x14ac:dyDescent="0.25">
      <c r="A3128">
        <v>3113</v>
      </c>
      <c r="B3128" s="85">
        <v>37279</v>
      </c>
      <c r="C3128" s="47">
        <v>112.63</v>
      </c>
      <c r="D3128" s="47">
        <v>113.55</v>
      </c>
      <c r="E3128" s="47">
        <v>112.02</v>
      </c>
      <c r="F3128" s="47">
        <v>113.23</v>
      </c>
      <c r="G3128" s="48">
        <v>12438900</v>
      </c>
      <c r="H3128" s="47">
        <v>89.23</v>
      </c>
      <c r="I3128" s="51">
        <f t="shared" si="351"/>
        <v>0.78804203832906472</v>
      </c>
      <c r="J3128" s="51">
        <f t="shared" ca="1" si="352"/>
        <v>1</v>
      </c>
      <c r="K3128" s="47">
        <f t="shared" si="353"/>
        <v>88.76</v>
      </c>
      <c r="L3128" s="47">
        <f t="shared" si="354"/>
        <v>89.48</v>
      </c>
      <c r="M3128" s="47">
        <f t="shared" si="355"/>
        <v>88.28</v>
      </c>
      <c r="N3128" s="47">
        <f t="shared" si="356"/>
        <v>89.23</v>
      </c>
      <c r="O3128" s="48">
        <f t="shared" ca="1" si="357"/>
        <v>12438900</v>
      </c>
    </row>
    <row r="3129" spans="1:15" x14ac:dyDescent="0.25">
      <c r="A3129">
        <v>3114</v>
      </c>
      <c r="B3129" s="85">
        <v>37278</v>
      </c>
      <c r="C3129" s="47">
        <v>113.75</v>
      </c>
      <c r="D3129" s="47">
        <v>113.93</v>
      </c>
      <c r="E3129" s="47">
        <v>112.02</v>
      </c>
      <c r="F3129" s="47">
        <v>112.37</v>
      </c>
      <c r="G3129" s="48">
        <v>11689300</v>
      </c>
      <c r="H3129" s="47">
        <v>88.56</v>
      </c>
      <c r="I3129" s="51">
        <f t="shared" si="351"/>
        <v>0.78811070570436947</v>
      </c>
      <c r="J3129" s="51">
        <f t="shared" ca="1" si="352"/>
        <v>1</v>
      </c>
      <c r="K3129" s="47">
        <f t="shared" si="353"/>
        <v>89.65</v>
      </c>
      <c r="L3129" s="47">
        <f t="shared" si="354"/>
        <v>89.79</v>
      </c>
      <c r="M3129" s="47">
        <f t="shared" si="355"/>
        <v>88.28</v>
      </c>
      <c r="N3129" s="47">
        <f t="shared" si="356"/>
        <v>88.56</v>
      </c>
      <c r="O3129" s="48">
        <f t="shared" ca="1" si="357"/>
        <v>11689300</v>
      </c>
    </row>
    <row r="3130" spans="1:15" x14ac:dyDescent="0.25">
      <c r="A3130">
        <v>3115</v>
      </c>
      <c r="B3130" s="85">
        <v>37274</v>
      </c>
      <c r="C3130" s="47">
        <v>113</v>
      </c>
      <c r="D3130" s="47">
        <v>113.85</v>
      </c>
      <c r="E3130" s="47">
        <v>112.67</v>
      </c>
      <c r="F3130" s="47">
        <v>113.15</v>
      </c>
      <c r="G3130" s="48">
        <v>17028000</v>
      </c>
      <c r="H3130" s="47">
        <v>89.17</v>
      </c>
      <c r="I3130" s="51">
        <f t="shared" si="351"/>
        <v>0.78806893504197961</v>
      </c>
      <c r="J3130" s="51">
        <f t="shared" ca="1" si="352"/>
        <v>1</v>
      </c>
      <c r="K3130" s="47">
        <f t="shared" si="353"/>
        <v>89.05</v>
      </c>
      <c r="L3130" s="47">
        <f t="shared" si="354"/>
        <v>89.72</v>
      </c>
      <c r="M3130" s="47">
        <f t="shared" si="355"/>
        <v>88.79</v>
      </c>
      <c r="N3130" s="47">
        <f t="shared" si="356"/>
        <v>89.17</v>
      </c>
      <c r="O3130" s="48">
        <f t="shared" ca="1" si="357"/>
        <v>17028000</v>
      </c>
    </row>
    <row r="3131" spans="1:15" x14ac:dyDescent="0.25">
      <c r="A3131">
        <v>3116</v>
      </c>
      <c r="B3131" s="85">
        <v>37273</v>
      </c>
      <c r="C3131" s="47">
        <v>113.76</v>
      </c>
      <c r="D3131" s="47">
        <v>114.24</v>
      </c>
      <c r="E3131" s="47">
        <v>113.4</v>
      </c>
      <c r="F3131" s="47">
        <v>113.67</v>
      </c>
      <c r="G3131" s="48">
        <v>17283400</v>
      </c>
      <c r="H3131" s="47">
        <v>89.58</v>
      </c>
      <c r="I3131" s="51">
        <f t="shared" si="351"/>
        <v>0.78807073106360515</v>
      </c>
      <c r="J3131" s="51">
        <f t="shared" ca="1" si="352"/>
        <v>1</v>
      </c>
      <c r="K3131" s="47">
        <f t="shared" si="353"/>
        <v>89.65</v>
      </c>
      <c r="L3131" s="47">
        <f t="shared" si="354"/>
        <v>90.03</v>
      </c>
      <c r="M3131" s="47">
        <f t="shared" si="355"/>
        <v>89.37</v>
      </c>
      <c r="N3131" s="47">
        <f t="shared" si="356"/>
        <v>89.58</v>
      </c>
      <c r="O3131" s="48">
        <f t="shared" ca="1" si="357"/>
        <v>17283400</v>
      </c>
    </row>
    <row r="3132" spans="1:15" x14ac:dyDescent="0.25">
      <c r="A3132">
        <v>3117</v>
      </c>
      <c r="B3132" s="85">
        <v>37272</v>
      </c>
      <c r="C3132" s="47">
        <v>114.3</v>
      </c>
      <c r="D3132" s="47">
        <v>114.4</v>
      </c>
      <c r="E3132" s="47">
        <v>112.69</v>
      </c>
      <c r="F3132" s="47">
        <v>112.82</v>
      </c>
      <c r="G3132" s="48">
        <v>17067000</v>
      </c>
      <c r="H3132" s="47">
        <v>88.91</v>
      </c>
      <c r="I3132" s="51">
        <f t="shared" si="351"/>
        <v>0.78806949122496017</v>
      </c>
      <c r="J3132" s="51">
        <f t="shared" ca="1" si="352"/>
        <v>1</v>
      </c>
      <c r="K3132" s="47">
        <f t="shared" si="353"/>
        <v>90.08</v>
      </c>
      <c r="L3132" s="47">
        <f t="shared" si="354"/>
        <v>90.16</v>
      </c>
      <c r="M3132" s="47">
        <f t="shared" si="355"/>
        <v>88.81</v>
      </c>
      <c r="N3132" s="47">
        <f t="shared" si="356"/>
        <v>88.91</v>
      </c>
      <c r="O3132" s="48">
        <f t="shared" ca="1" si="357"/>
        <v>17067000</v>
      </c>
    </row>
    <row r="3133" spans="1:15" x14ac:dyDescent="0.25">
      <c r="A3133">
        <v>3118</v>
      </c>
      <c r="B3133" s="85">
        <v>37271</v>
      </c>
      <c r="C3133" s="47">
        <v>114.55</v>
      </c>
      <c r="D3133" s="47">
        <v>115.39</v>
      </c>
      <c r="E3133" s="47">
        <v>113.9</v>
      </c>
      <c r="F3133" s="47">
        <v>115.15</v>
      </c>
      <c r="G3133" s="48">
        <v>20219900</v>
      </c>
      <c r="H3133" s="47">
        <v>90.75</v>
      </c>
      <c r="I3133" s="51">
        <f t="shared" si="351"/>
        <v>0.78810247503256614</v>
      </c>
      <c r="J3133" s="51">
        <f t="shared" ca="1" si="352"/>
        <v>1</v>
      </c>
      <c r="K3133" s="47">
        <f t="shared" si="353"/>
        <v>90.28</v>
      </c>
      <c r="L3133" s="47">
        <f t="shared" si="354"/>
        <v>90.94</v>
      </c>
      <c r="M3133" s="47">
        <f t="shared" si="355"/>
        <v>89.76</v>
      </c>
      <c r="N3133" s="47">
        <f t="shared" si="356"/>
        <v>90.75</v>
      </c>
      <c r="O3133" s="48">
        <f t="shared" ca="1" si="357"/>
        <v>20219900</v>
      </c>
    </row>
    <row r="3134" spans="1:15" x14ac:dyDescent="0.25">
      <c r="A3134">
        <v>3119</v>
      </c>
      <c r="B3134" s="85">
        <v>37270</v>
      </c>
      <c r="C3134" s="47">
        <v>114.65</v>
      </c>
      <c r="D3134" s="47">
        <v>114.84</v>
      </c>
      <c r="E3134" s="47">
        <v>113.96</v>
      </c>
      <c r="F3134" s="47">
        <v>114.22</v>
      </c>
      <c r="G3134" s="48">
        <v>12301100</v>
      </c>
      <c r="H3134" s="47">
        <v>90.01</v>
      </c>
      <c r="I3134" s="51">
        <f t="shared" si="351"/>
        <v>0.78804062335843117</v>
      </c>
      <c r="J3134" s="51">
        <f t="shared" ca="1" si="352"/>
        <v>1</v>
      </c>
      <c r="K3134" s="47">
        <f t="shared" si="353"/>
        <v>90.35</v>
      </c>
      <c r="L3134" s="47">
        <f t="shared" si="354"/>
        <v>90.5</v>
      </c>
      <c r="M3134" s="47">
        <f t="shared" si="355"/>
        <v>89.81</v>
      </c>
      <c r="N3134" s="47">
        <f t="shared" si="356"/>
        <v>90.01</v>
      </c>
      <c r="O3134" s="48">
        <f t="shared" ca="1" si="357"/>
        <v>12301100</v>
      </c>
    </row>
    <row r="3135" spans="1:15" x14ac:dyDescent="0.25">
      <c r="A3135">
        <v>3120</v>
      </c>
      <c r="B3135" s="85">
        <v>37267</v>
      </c>
      <c r="C3135" s="47">
        <v>116.21</v>
      </c>
      <c r="D3135" s="47">
        <v>116.28</v>
      </c>
      <c r="E3135" s="47">
        <v>114.7</v>
      </c>
      <c r="F3135" s="47">
        <v>114.94</v>
      </c>
      <c r="G3135" s="48">
        <v>13708400</v>
      </c>
      <c r="H3135" s="47">
        <v>90.58</v>
      </c>
      <c r="I3135" s="51">
        <f t="shared" si="351"/>
        <v>0.7880633373934226</v>
      </c>
      <c r="J3135" s="51">
        <f t="shared" ca="1" si="352"/>
        <v>1</v>
      </c>
      <c r="K3135" s="47">
        <f t="shared" si="353"/>
        <v>91.58</v>
      </c>
      <c r="L3135" s="47">
        <f t="shared" si="354"/>
        <v>91.64</v>
      </c>
      <c r="M3135" s="47">
        <f t="shared" si="355"/>
        <v>90.39</v>
      </c>
      <c r="N3135" s="47">
        <f t="shared" si="356"/>
        <v>90.58</v>
      </c>
      <c r="O3135" s="48">
        <f t="shared" ca="1" si="357"/>
        <v>13708400</v>
      </c>
    </row>
    <row r="3136" spans="1:15" x14ac:dyDescent="0.25">
      <c r="A3136">
        <v>3121</v>
      </c>
      <c r="B3136" s="85">
        <v>37266</v>
      </c>
      <c r="C3136" s="47">
        <v>115.69</v>
      </c>
      <c r="D3136" s="47">
        <v>116.35</v>
      </c>
      <c r="E3136" s="47">
        <v>115.3</v>
      </c>
      <c r="F3136" s="47">
        <v>116.08</v>
      </c>
      <c r="G3136" s="48">
        <v>12823400</v>
      </c>
      <c r="H3136" s="47">
        <v>91.48</v>
      </c>
      <c r="I3136" s="51">
        <f t="shared" si="351"/>
        <v>0.78807718814610617</v>
      </c>
      <c r="J3136" s="51">
        <f t="shared" ca="1" si="352"/>
        <v>1</v>
      </c>
      <c r="K3136" s="47">
        <f t="shared" si="353"/>
        <v>91.17</v>
      </c>
      <c r="L3136" s="47">
        <f t="shared" si="354"/>
        <v>91.69</v>
      </c>
      <c r="M3136" s="47">
        <f t="shared" si="355"/>
        <v>90.87</v>
      </c>
      <c r="N3136" s="47">
        <f t="shared" si="356"/>
        <v>91.48</v>
      </c>
      <c r="O3136" s="48">
        <f t="shared" ca="1" si="357"/>
        <v>12823400</v>
      </c>
    </row>
    <row r="3137" spans="1:15" x14ac:dyDescent="0.25">
      <c r="A3137">
        <v>3122</v>
      </c>
      <c r="B3137" s="85">
        <v>37265</v>
      </c>
      <c r="C3137" s="47">
        <v>116.68</v>
      </c>
      <c r="D3137" s="47">
        <v>117.78</v>
      </c>
      <c r="E3137" s="47">
        <v>115.34</v>
      </c>
      <c r="F3137" s="47">
        <v>115.57</v>
      </c>
      <c r="G3137" s="48">
        <v>16610300</v>
      </c>
      <c r="H3137" s="47">
        <v>91.08</v>
      </c>
      <c r="I3137" s="51">
        <f t="shared" si="351"/>
        <v>0.78809379596781171</v>
      </c>
      <c r="J3137" s="51">
        <f t="shared" ca="1" si="352"/>
        <v>1</v>
      </c>
      <c r="K3137" s="47">
        <f t="shared" si="353"/>
        <v>91.95</v>
      </c>
      <c r="L3137" s="47">
        <f t="shared" si="354"/>
        <v>92.82</v>
      </c>
      <c r="M3137" s="47">
        <f t="shared" si="355"/>
        <v>90.9</v>
      </c>
      <c r="N3137" s="47">
        <f t="shared" si="356"/>
        <v>91.08</v>
      </c>
      <c r="O3137" s="48">
        <f t="shared" ca="1" si="357"/>
        <v>16610300</v>
      </c>
    </row>
    <row r="3138" spans="1:15" x14ac:dyDescent="0.25">
      <c r="A3138">
        <v>3123</v>
      </c>
      <c r="B3138" s="85">
        <v>37264</v>
      </c>
      <c r="C3138" s="47">
        <v>116.79</v>
      </c>
      <c r="D3138" s="47">
        <v>117.06</v>
      </c>
      <c r="E3138" s="47">
        <v>115.97</v>
      </c>
      <c r="F3138" s="47">
        <v>116.52</v>
      </c>
      <c r="G3138" s="48">
        <v>12683700</v>
      </c>
      <c r="H3138" s="47">
        <v>91.83</v>
      </c>
      <c r="I3138" s="51">
        <f t="shared" si="351"/>
        <v>0.78810504634397527</v>
      </c>
      <c r="J3138" s="51">
        <f t="shared" ca="1" si="352"/>
        <v>1</v>
      </c>
      <c r="K3138" s="47">
        <f t="shared" si="353"/>
        <v>92.04</v>
      </c>
      <c r="L3138" s="47">
        <f t="shared" si="354"/>
        <v>92.26</v>
      </c>
      <c r="M3138" s="47">
        <f t="shared" si="355"/>
        <v>91.4</v>
      </c>
      <c r="N3138" s="47">
        <f t="shared" si="356"/>
        <v>91.83</v>
      </c>
      <c r="O3138" s="48">
        <f t="shared" ca="1" si="357"/>
        <v>12683700</v>
      </c>
    </row>
    <row r="3139" spans="1:15" x14ac:dyDescent="0.25">
      <c r="A3139">
        <v>3124</v>
      </c>
      <c r="B3139" s="85">
        <v>37263</v>
      </c>
      <c r="C3139" s="47">
        <v>117.7</v>
      </c>
      <c r="D3139" s="47">
        <v>117.99</v>
      </c>
      <c r="E3139" s="47">
        <v>116.56</v>
      </c>
      <c r="F3139" s="47">
        <v>116.79</v>
      </c>
      <c r="G3139" s="48">
        <v>13106500</v>
      </c>
      <c r="H3139" s="47">
        <v>92.04</v>
      </c>
      <c r="I3139" s="51">
        <f t="shared" si="351"/>
        <v>0.78808117133316213</v>
      </c>
      <c r="J3139" s="51">
        <f t="shared" ca="1" si="352"/>
        <v>1</v>
      </c>
      <c r="K3139" s="47">
        <f t="shared" si="353"/>
        <v>92.76</v>
      </c>
      <c r="L3139" s="47">
        <f t="shared" si="354"/>
        <v>92.99</v>
      </c>
      <c r="M3139" s="47">
        <f t="shared" si="355"/>
        <v>91.86</v>
      </c>
      <c r="N3139" s="47">
        <f t="shared" si="356"/>
        <v>92.04</v>
      </c>
      <c r="O3139" s="48">
        <f t="shared" ca="1" si="357"/>
        <v>13106500</v>
      </c>
    </row>
    <row r="3140" spans="1:15" x14ac:dyDescent="0.25">
      <c r="A3140">
        <v>3125</v>
      </c>
      <c r="B3140" s="85">
        <v>37260</v>
      </c>
      <c r="C3140" s="47">
        <v>117.17</v>
      </c>
      <c r="D3140" s="47">
        <v>117.98</v>
      </c>
      <c r="E3140" s="47">
        <v>116.55</v>
      </c>
      <c r="F3140" s="47">
        <v>117.62</v>
      </c>
      <c r="G3140" s="48">
        <v>20140700</v>
      </c>
      <c r="H3140" s="47">
        <v>92.69</v>
      </c>
      <c r="I3140" s="51">
        <f t="shared" si="351"/>
        <v>0.78804625063764666</v>
      </c>
      <c r="J3140" s="51">
        <f t="shared" ca="1" si="352"/>
        <v>1</v>
      </c>
      <c r="K3140" s="47">
        <f t="shared" si="353"/>
        <v>92.34</v>
      </c>
      <c r="L3140" s="47">
        <f t="shared" si="354"/>
        <v>92.97</v>
      </c>
      <c r="M3140" s="47">
        <f t="shared" si="355"/>
        <v>91.85</v>
      </c>
      <c r="N3140" s="47">
        <f t="shared" si="356"/>
        <v>92.69</v>
      </c>
      <c r="O3140" s="48">
        <f t="shared" ca="1" si="357"/>
        <v>20140700</v>
      </c>
    </row>
    <row r="3141" spans="1:15" x14ac:dyDescent="0.25">
      <c r="A3141">
        <v>3126</v>
      </c>
      <c r="B3141" s="85">
        <v>37259</v>
      </c>
      <c r="C3141" s="47">
        <v>115.65</v>
      </c>
      <c r="D3141" s="47">
        <v>116.95</v>
      </c>
      <c r="E3141" s="47">
        <v>115.54</v>
      </c>
      <c r="F3141" s="47">
        <v>116.84</v>
      </c>
      <c r="G3141" s="48">
        <v>15743000</v>
      </c>
      <c r="H3141" s="47">
        <v>92.08</v>
      </c>
      <c r="I3141" s="51">
        <f t="shared" si="351"/>
        <v>0.78808627182471758</v>
      </c>
      <c r="J3141" s="51">
        <f t="shared" ca="1" si="352"/>
        <v>1</v>
      </c>
      <c r="K3141" s="47">
        <f t="shared" si="353"/>
        <v>91.14</v>
      </c>
      <c r="L3141" s="47">
        <f t="shared" si="354"/>
        <v>92.17</v>
      </c>
      <c r="M3141" s="47">
        <f t="shared" si="355"/>
        <v>91.06</v>
      </c>
      <c r="N3141" s="47">
        <f t="shared" si="356"/>
        <v>92.08</v>
      </c>
      <c r="O3141" s="48">
        <f t="shared" ca="1" si="357"/>
        <v>15743000</v>
      </c>
    </row>
    <row r="3142" spans="1:15" x14ac:dyDescent="0.25">
      <c r="A3142">
        <v>3127</v>
      </c>
      <c r="B3142" s="85">
        <v>37258</v>
      </c>
      <c r="C3142" s="47">
        <v>115.11</v>
      </c>
      <c r="D3142" s="47">
        <v>115.75</v>
      </c>
      <c r="E3142" s="47">
        <v>113.81</v>
      </c>
      <c r="F3142" s="47">
        <v>115.53</v>
      </c>
      <c r="G3142" s="48">
        <v>18651900</v>
      </c>
      <c r="H3142" s="47">
        <v>91.05</v>
      </c>
      <c r="I3142" s="51">
        <f t="shared" si="351"/>
        <v>0.78810698519864963</v>
      </c>
      <c r="J3142" s="51">
        <f t="shared" ca="1" si="352"/>
        <v>1</v>
      </c>
      <c r="K3142" s="47">
        <f t="shared" si="353"/>
        <v>90.72</v>
      </c>
      <c r="L3142" s="47">
        <f t="shared" si="354"/>
        <v>91.22</v>
      </c>
      <c r="M3142" s="47">
        <f t="shared" si="355"/>
        <v>89.69</v>
      </c>
      <c r="N3142" s="47">
        <f t="shared" si="356"/>
        <v>91.05</v>
      </c>
      <c r="O3142" s="48">
        <f t="shared" ca="1" si="357"/>
        <v>18651900</v>
      </c>
    </row>
    <row r="3143" spans="1:15" x14ac:dyDescent="0.25">
      <c r="A3143">
        <v>3128</v>
      </c>
      <c r="B3143" s="85">
        <v>37256</v>
      </c>
      <c r="C3143" s="47">
        <v>116.15</v>
      </c>
      <c r="D3143" s="47">
        <v>116.39</v>
      </c>
      <c r="E3143" s="47">
        <v>114.23</v>
      </c>
      <c r="F3143" s="47">
        <v>114.3</v>
      </c>
      <c r="G3143" s="48">
        <v>14619500</v>
      </c>
      <c r="H3143" s="47">
        <v>90.08</v>
      </c>
      <c r="I3143" s="51">
        <f t="shared" si="351"/>
        <v>0.78810148731408569</v>
      </c>
      <c r="J3143" s="51">
        <f t="shared" ca="1" si="352"/>
        <v>1</v>
      </c>
      <c r="K3143" s="47">
        <f t="shared" si="353"/>
        <v>91.54</v>
      </c>
      <c r="L3143" s="47">
        <f t="shared" si="354"/>
        <v>91.73</v>
      </c>
      <c r="M3143" s="47">
        <f t="shared" si="355"/>
        <v>90.02</v>
      </c>
      <c r="N3143" s="47">
        <f t="shared" si="356"/>
        <v>90.08</v>
      </c>
      <c r="O3143" s="48">
        <f t="shared" ca="1" si="357"/>
        <v>14619500</v>
      </c>
    </row>
    <row r="3144" spans="1:15" x14ac:dyDescent="0.25">
      <c r="A3144">
        <v>3129</v>
      </c>
      <c r="B3144" s="85">
        <v>37253</v>
      </c>
      <c r="C3144" s="47">
        <v>116.29</v>
      </c>
      <c r="D3144" s="47">
        <v>116.75</v>
      </c>
      <c r="E3144" s="47">
        <v>115.92</v>
      </c>
      <c r="F3144" s="47">
        <v>116</v>
      </c>
      <c r="G3144" s="48">
        <v>10593800</v>
      </c>
      <c r="H3144" s="47">
        <v>91.42</v>
      </c>
      <c r="I3144" s="51">
        <f t="shared" si="351"/>
        <v>0.7881034482758621</v>
      </c>
      <c r="J3144" s="51">
        <f t="shared" ca="1" si="352"/>
        <v>1</v>
      </c>
      <c r="K3144" s="47">
        <f t="shared" si="353"/>
        <v>91.65</v>
      </c>
      <c r="L3144" s="47">
        <f t="shared" si="354"/>
        <v>92.01</v>
      </c>
      <c r="M3144" s="47">
        <f t="shared" si="355"/>
        <v>91.36</v>
      </c>
      <c r="N3144" s="47">
        <f t="shared" si="356"/>
        <v>91.42</v>
      </c>
      <c r="O3144" s="48">
        <f t="shared" ca="1" si="357"/>
        <v>10593800</v>
      </c>
    </row>
    <row r="3145" spans="1:15" x14ac:dyDescent="0.25">
      <c r="A3145">
        <v>3130</v>
      </c>
      <c r="B3145" s="85">
        <v>37252</v>
      </c>
      <c r="C3145" s="47">
        <v>115.3</v>
      </c>
      <c r="D3145" s="47">
        <v>116.08</v>
      </c>
      <c r="E3145" s="47">
        <v>115.25</v>
      </c>
      <c r="F3145" s="47">
        <v>116.06</v>
      </c>
      <c r="G3145" s="48">
        <v>9407300</v>
      </c>
      <c r="H3145" s="47">
        <v>91.46</v>
      </c>
      <c r="I3145" s="51">
        <f t="shared" si="351"/>
        <v>0.78804066861967936</v>
      </c>
      <c r="J3145" s="51">
        <f t="shared" ca="1" si="352"/>
        <v>1</v>
      </c>
      <c r="K3145" s="47">
        <f t="shared" si="353"/>
        <v>90.86</v>
      </c>
      <c r="L3145" s="47">
        <f t="shared" si="354"/>
        <v>91.48</v>
      </c>
      <c r="M3145" s="47">
        <f t="shared" si="355"/>
        <v>90.82</v>
      </c>
      <c r="N3145" s="47">
        <f t="shared" si="356"/>
        <v>91.46</v>
      </c>
      <c r="O3145" s="48">
        <f t="shared" ca="1" si="357"/>
        <v>9407300</v>
      </c>
    </row>
    <row r="3146" spans="1:15" x14ac:dyDescent="0.25">
      <c r="A3146">
        <v>3131</v>
      </c>
      <c r="B3146" s="85">
        <v>37251</v>
      </c>
      <c r="C3146" s="47">
        <v>114.65</v>
      </c>
      <c r="D3146" s="47">
        <v>116.21</v>
      </c>
      <c r="E3146" s="47">
        <v>114.65</v>
      </c>
      <c r="F3146" s="47">
        <v>115.36</v>
      </c>
      <c r="G3146" s="48">
        <v>10304800</v>
      </c>
      <c r="H3146" s="47">
        <v>90.91</v>
      </c>
      <c r="I3146" s="51">
        <f t="shared" si="351"/>
        <v>0.78805478502080439</v>
      </c>
      <c r="J3146" s="51">
        <f t="shared" ca="1" si="352"/>
        <v>1</v>
      </c>
      <c r="K3146" s="47">
        <f t="shared" si="353"/>
        <v>90.35</v>
      </c>
      <c r="L3146" s="47">
        <f t="shared" si="354"/>
        <v>91.58</v>
      </c>
      <c r="M3146" s="47">
        <f t="shared" si="355"/>
        <v>90.35</v>
      </c>
      <c r="N3146" s="47">
        <f t="shared" si="356"/>
        <v>90.91</v>
      </c>
      <c r="O3146" s="48">
        <f t="shared" ca="1" si="357"/>
        <v>10304800</v>
      </c>
    </row>
    <row r="3147" spans="1:15" x14ac:dyDescent="0.25">
      <c r="A3147">
        <v>3132</v>
      </c>
      <c r="B3147" s="85">
        <v>37249</v>
      </c>
      <c r="C3147" s="47">
        <v>114.83</v>
      </c>
      <c r="D3147" s="47">
        <v>115.04</v>
      </c>
      <c r="E3147" s="47">
        <v>114.61</v>
      </c>
      <c r="F3147" s="47">
        <v>114.73</v>
      </c>
      <c r="G3147" s="48">
        <v>5728800</v>
      </c>
      <c r="H3147" s="47">
        <v>90.42</v>
      </c>
      <c r="I3147" s="51">
        <f t="shared" si="351"/>
        <v>0.788111217641419</v>
      </c>
      <c r="J3147" s="51">
        <f t="shared" ca="1" si="352"/>
        <v>1</v>
      </c>
      <c r="K3147" s="47">
        <f t="shared" si="353"/>
        <v>90.5</v>
      </c>
      <c r="L3147" s="47">
        <f t="shared" si="354"/>
        <v>90.66</v>
      </c>
      <c r="M3147" s="47">
        <f t="shared" si="355"/>
        <v>90.33</v>
      </c>
      <c r="N3147" s="47">
        <f t="shared" si="356"/>
        <v>90.42</v>
      </c>
      <c r="O3147" s="48">
        <f t="shared" ca="1" si="357"/>
        <v>5728800</v>
      </c>
    </row>
    <row r="3148" spans="1:15" x14ac:dyDescent="0.25">
      <c r="A3148">
        <v>3133</v>
      </c>
      <c r="B3148" s="85">
        <v>37246</v>
      </c>
      <c r="C3148" s="47">
        <v>115.03</v>
      </c>
      <c r="D3148" s="47">
        <v>115.07</v>
      </c>
      <c r="E3148" s="47">
        <v>114.2</v>
      </c>
      <c r="F3148" s="47">
        <v>114.95</v>
      </c>
      <c r="G3148" s="48">
        <v>14037700</v>
      </c>
      <c r="H3148" s="47">
        <v>90.59</v>
      </c>
      <c r="I3148" s="51">
        <f t="shared" si="351"/>
        <v>0.78808177468464546</v>
      </c>
      <c r="J3148" s="51">
        <f t="shared" ca="1" si="352"/>
        <v>1</v>
      </c>
      <c r="K3148" s="47">
        <f t="shared" si="353"/>
        <v>90.65</v>
      </c>
      <c r="L3148" s="47">
        <f t="shared" si="354"/>
        <v>90.68</v>
      </c>
      <c r="M3148" s="47">
        <f t="shared" si="355"/>
        <v>90</v>
      </c>
      <c r="N3148" s="47">
        <f t="shared" si="356"/>
        <v>90.59</v>
      </c>
      <c r="O3148" s="48">
        <f t="shared" ca="1" si="357"/>
        <v>14037700</v>
      </c>
    </row>
    <row r="3149" spans="1:15" x14ac:dyDescent="0.25">
      <c r="A3149">
        <v>3134</v>
      </c>
      <c r="B3149" s="85">
        <v>37245</v>
      </c>
      <c r="C3149" s="47">
        <v>115.5</v>
      </c>
      <c r="D3149" s="47">
        <v>115.8</v>
      </c>
      <c r="E3149" s="47">
        <v>114.55</v>
      </c>
      <c r="F3149" s="47">
        <v>114.65</v>
      </c>
      <c r="G3149" s="48">
        <v>14867900</v>
      </c>
      <c r="H3149" s="47">
        <v>90.04</v>
      </c>
      <c r="I3149" s="51">
        <f t="shared" si="351"/>
        <v>0.78534670737025736</v>
      </c>
      <c r="J3149" s="51">
        <f t="shared" ca="1" si="352"/>
        <v>1</v>
      </c>
      <c r="K3149" s="47">
        <f t="shared" si="353"/>
        <v>90.71</v>
      </c>
      <c r="L3149" s="47">
        <f t="shared" si="354"/>
        <v>90.94</v>
      </c>
      <c r="M3149" s="47">
        <f t="shared" si="355"/>
        <v>89.96</v>
      </c>
      <c r="N3149" s="47">
        <f t="shared" si="356"/>
        <v>90.04</v>
      </c>
      <c r="O3149" s="48">
        <f t="shared" ca="1" si="357"/>
        <v>14867900</v>
      </c>
    </row>
    <row r="3150" spans="1:15" x14ac:dyDescent="0.25">
      <c r="A3150">
        <v>3135</v>
      </c>
      <c r="B3150" s="85">
        <v>37244</v>
      </c>
      <c r="C3150" s="47">
        <v>114.09</v>
      </c>
      <c r="D3150" s="47">
        <v>115.92</v>
      </c>
      <c r="E3150" s="47">
        <v>114</v>
      </c>
      <c r="F3150" s="47">
        <v>115.79</v>
      </c>
      <c r="G3150" s="48">
        <v>20143400</v>
      </c>
      <c r="H3150" s="47">
        <v>90.94</v>
      </c>
      <c r="I3150" s="51">
        <f t="shared" si="351"/>
        <v>0.78538733914845837</v>
      </c>
      <c r="J3150" s="51">
        <f t="shared" ca="1" si="352"/>
        <v>1</v>
      </c>
      <c r="K3150" s="47">
        <f t="shared" si="353"/>
        <v>89.6</v>
      </c>
      <c r="L3150" s="47">
        <f t="shared" si="354"/>
        <v>91.04</v>
      </c>
      <c r="M3150" s="47">
        <f t="shared" si="355"/>
        <v>89.53</v>
      </c>
      <c r="N3150" s="47">
        <f t="shared" si="356"/>
        <v>90.94</v>
      </c>
      <c r="O3150" s="48">
        <f t="shared" ca="1" si="357"/>
        <v>20143400</v>
      </c>
    </row>
    <row r="3151" spans="1:15" x14ac:dyDescent="0.25">
      <c r="A3151">
        <v>3136</v>
      </c>
      <c r="B3151" s="85">
        <v>37243</v>
      </c>
      <c r="C3151" s="47">
        <v>114.63</v>
      </c>
      <c r="D3151" s="47">
        <v>115.15</v>
      </c>
      <c r="E3151" s="47">
        <v>114.34</v>
      </c>
      <c r="F3151" s="47">
        <v>114.98</v>
      </c>
      <c r="G3151" s="48">
        <v>13663700</v>
      </c>
      <c r="H3151" s="47">
        <v>90.3</v>
      </c>
      <c r="I3151" s="51">
        <f t="shared" si="351"/>
        <v>0.78535397460427891</v>
      </c>
      <c r="J3151" s="51">
        <f t="shared" ca="1" si="352"/>
        <v>1</v>
      </c>
      <c r="K3151" s="47">
        <f t="shared" si="353"/>
        <v>90.03</v>
      </c>
      <c r="L3151" s="47">
        <f t="shared" si="354"/>
        <v>90.43</v>
      </c>
      <c r="M3151" s="47">
        <f t="shared" si="355"/>
        <v>89.8</v>
      </c>
      <c r="N3151" s="47">
        <f t="shared" si="356"/>
        <v>90.3</v>
      </c>
      <c r="O3151" s="48">
        <f t="shared" ca="1" si="357"/>
        <v>13663700</v>
      </c>
    </row>
    <row r="3152" spans="1:15" x14ac:dyDescent="0.25">
      <c r="A3152">
        <v>3137</v>
      </c>
      <c r="B3152" s="85">
        <v>37242</v>
      </c>
      <c r="C3152" s="47">
        <v>112.99</v>
      </c>
      <c r="D3152" s="47">
        <v>114.36</v>
      </c>
      <c r="E3152" s="47">
        <v>112.9</v>
      </c>
      <c r="F3152" s="47">
        <v>114.3</v>
      </c>
      <c r="G3152" s="48">
        <v>13925900</v>
      </c>
      <c r="H3152" s="47">
        <v>89.77</v>
      </c>
      <c r="I3152" s="51">
        <f t="shared" si="351"/>
        <v>0.78538932633420822</v>
      </c>
      <c r="J3152" s="51">
        <f t="shared" ca="1" si="352"/>
        <v>1</v>
      </c>
      <c r="K3152" s="47">
        <f t="shared" si="353"/>
        <v>88.74</v>
      </c>
      <c r="L3152" s="47">
        <f t="shared" si="354"/>
        <v>89.82</v>
      </c>
      <c r="M3152" s="47">
        <f t="shared" si="355"/>
        <v>88.67</v>
      </c>
      <c r="N3152" s="47">
        <f t="shared" si="356"/>
        <v>89.77</v>
      </c>
      <c r="O3152" s="48">
        <f t="shared" ca="1" si="357"/>
        <v>13925900</v>
      </c>
    </row>
    <row r="3153" spans="1:15" x14ac:dyDescent="0.25">
      <c r="A3153">
        <v>3138</v>
      </c>
      <c r="B3153" s="85">
        <v>37239</v>
      </c>
      <c r="C3153" s="47">
        <v>112.33</v>
      </c>
      <c r="D3153" s="47">
        <v>113.49</v>
      </c>
      <c r="E3153" s="47">
        <v>112</v>
      </c>
      <c r="F3153" s="47">
        <v>113.13</v>
      </c>
      <c r="G3153" s="48">
        <v>16721900</v>
      </c>
      <c r="H3153" s="47">
        <v>88.85</v>
      </c>
      <c r="I3153" s="51">
        <f t="shared" ref="I3153:I3216" si="358">H3153/F3153</f>
        <v>0.78537965172810043</v>
      </c>
      <c r="J3153" s="51">
        <f t="shared" ref="J3153:J3216" ca="1" si="359">INDEX(OFFSET($T$15,0,0,$S$13+1,1),MATCH(B3153,OFFSET($Q$15,0,0,$S$13+1,1),-1))</f>
        <v>1</v>
      </c>
      <c r="K3153" s="47">
        <f t="shared" ref="K3153:K3216" si="360">ROUND($I3153*C3153,2)</f>
        <v>88.22</v>
      </c>
      <c r="L3153" s="47">
        <f t="shared" ref="L3153:L3216" si="361">ROUND($I3153*D3153,2)</f>
        <v>89.13</v>
      </c>
      <c r="M3153" s="47">
        <f t="shared" ref="M3153:M3216" si="362">ROUND($I3153*E3153,2)</f>
        <v>87.96</v>
      </c>
      <c r="N3153" s="47">
        <f t="shared" ref="N3153:N3216" si="363">ROUND($I3153*F3153,2)</f>
        <v>88.85</v>
      </c>
      <c r="O3153" s="48">
        <f t="shared" ref="O3153:O3216" ca="1" si="364">G3153*J3153</f>
        <v>16721900</v>
      </c>
    </row>
    <row r="3154" spans="1:15" x14ac:dyDescent="0.25">
      <c r="A3154">
        <v>3139</v>
      </c>
      <c r="B3154" s="85">
        <v>37238</v>
      </c>
      <c r="C3154" s="47">
        <v>113.45</v>
      </c>
      <c r="D3154" s="47">
        <v>113.7</v>
      </c>
      <c r="E3154" s="47">
        <v>112.04</v>
      </c>
      <c r="F3154" s="47">
        <v>112.06</v>
      </c>
      <c r="G3154" s="48">
        <v>19026700</v>
      </c>
      <c r="H3154" s="47">
        <v>88.01</v>
      </c>
      <c r="I3154" s="51">
        <f t="shared" si="358"/>
        <v>0.78538283062645009</v>
      </c>
      <c r="J3154" s="51">
        <f t="shared" ca="1" si="359"/>
        <v>1</v>
      </c>
      <c r="K3154" s="47">
        <f t="shared" si="360"/>
        <v>89.1</v>
      </c>
      <c r="L3154" s="47">
        <f t="shared" si="361"/>
        <v>89.3</v>
      </c>
      <c r="M3154" s="47">
        <f t="shared" si="362"/>
        <v>87.99</v>
      </c>
      <c r="N3154" s="47">
        <f t="shared" si="363"/>
        <v>88.01</v>
      </c>
      <c r="O3154" s="48">
        <f t="shared" ca="1" si="364"/>
        <v>19026700</v>
      </c>
    </row>
    <row r="3155" spans="1:15" x14ac:dyDescent="0.25">
      <c r="A3155">
        <v>3140</v>
      </c>
      <c r="B3155" s="85">
        <v>37237</v>
      </c>
      <c r="C3155" s="47">
        <v>114.55</v>
      </c>
      <c r="D3155" s="47">
        <v>114.78</v>
      </c>
      <c r="E3155" s="47">
        <v>113.11</v>
      </c>
      <c r="F3155" s="47">
        <v>114.28</v>
      </c>
      <c r="G3155" s="48">
        <v>16171500</v>
      </c>
      <c r="H3155" s="47">
        <v>89.75</v>
      </c>
      <c r="I3155" s="51">
        <f t="shared" si="358"/>
        <v>0.78535176758837943</v>
      </c>
      <c r="J3155" s="51">
        <f t="shared" ca="1" si="359"/>
        <v>1</v>
      </c>
      <c r="K3155" s="47">
        <f t="shared" si="360"/>
        <v>89.96</v>
      </c>
      <c r="L3155" s="47">
        <f t="shared" si="361"/>
        <v>90.14</v>
      </c>
      <c r="M3155" s="47">
        <f t="shared" si="362"/>
        <v>88.83</v>
      </c>
      <c r="N3155" s="47">
        <f t="shared" si="363"/>
        <v>89.75</v>
      </c>
      <c r="O3155" s="48">
        <f t="shared" ca="1" si="364"/>
        <v>16171500</v>
      </c>
    </row>
    <row r="3156" spans="1:15" x14ac:dyDescent="0.25">
      <c r="A3156">
        <v>3141</v>
      </c>
      <c r="B3156" s="85">
        <v>37236</v>
      </c>
      <c r="C3156" s="47">
        <v>114.9</v>
      </c>
      <c r="D3156" s="47">
        <v>115.72</v>
      </c>
      <c r="E3156" s="47">
        <v>113.9</v>
      </c>
      <c r="F3156" s="47">
        <v>114.15</v>
      </c>
      <c r="G3156" s="48">
        <v>20833300</v>
      </c>
      <c r="H3156" s="47">
        <v>89.65</v>
      </c>
      <c r="I3156" s="51">
        <f t="shared" si="358"/>
        <v>0.78537012702584319</v>
      </c>
      <c r="J3156" s="51">
        <f t="shared" ca="1" si="359"/>
        <v>1</v>
      </c>
      <c r="K3156" s="47">
        <f t="shared" si="360"/>
        <v>90.24</v>
      </c>
      <c r="L3156" s="47">
        <f t="shared" si="361"/>
        <v>90.88</v>
      </c>
      <c r="M3156" s="47">
        <f t="shared" si="362"/>
        <v>89.45</v>
      </c>
      <c r="N3156" s="47">
        <f t="shared" si="363"/>
        <v>89.65</v>
      </c>
      <c r="O3156" s="48">
        <f t="shared" ca="1" si="364"/>
        <v>20833300</v>
      </c>
    </row>
    <row r="3157" spans="1:15" x14ac:dyDescent="0.25">
      <c r="A3157">
        <v>3142</v>
      </c>
      <c r="B3157" s="85">
        <v>37235</v>
      </c>
      <c r="C3157" s="47">
        <v>115.85</v>
      </c>
      <c r="D3157" s="47">
        <v>116.39</v>
      </c>
      <c r="E3157" s="47">
        <v>114.35</v>
      </c>
      <c r="F3157" s="47">
        <v>114.38</v>
      </c>
      <c r="G3157" s="48">
        <v>13862700</v>
      </c>
      <c r="H3157" s="47">
        <v>89.83</v>
      </c>
      <c r="I3157" s="51">
        <f t="shared" si="358"/>
        <v>0.78536457422626338</v>
      </c>
      <c r="J3157" s="51">
        <f t="shared" ca="1" si="359"/>
        <v>1</v>
      </c>
      <c r="K3157" s="47">
        <f t="shared" si="360"/>
        <v>90.98</v>
      </c>
      <c r="L3157" s="47">
        <f t="shared" si="361"/>
        <v>91.41</v>
      </c>
      <c r="M3157" s="47">
        <f t="shared" si="362"/>
        <v>89.81</v>
      </c>
      <c r="N3157" s="47">
        <f t="shared" si="363"/>
        <v>89.83</v>
      </c>
      <c r="O3157" s="48">
        <f t="shared" ca="1" si="364"/>
        <v>13862700</v>
      </c>
    </row>
    <row r="3158" spans="1:15" x14ac:dyDescent="0.25">
      <c r="A3158">
        <v>3143</v>
      </c>
      <c r="B3158" s="85">
        <v>37232</v>
      </c>
      <c r="C3158" s="47">
        <v>116.9</v>
      </c>
      <c r="D3158" s="47">
        <v>117.09</v>
      </c>
      <c r="E3158" s="47">
        <v>115.7</v>
      </c>
      <c r="F3158" s="47">
        <v>116.56</v>
      </c>
      <c r="G3158" s="48">
        <v>18857800</v>
      </c>
      <c r="H3158" s="47">
        <v>91.54</v>
      </c>
      <c r="I3158" s="51">
        <f t="shared" si="358"/>
        <v>0.78534660260809885</v>
      </c>
      <c r="J3158" s="51">
        <f t="shared" ca="1" si="359"/>
        <v>1</v>
      </c>
      <c r="K3158" s="47">
        <f t="shared" si="360"/>
        <v>91.81</v>
      </c>
      <c r="L3158" s="47">
        <f t="shared" si="361"/>
        <v>91.96</v>
      </c>
      <c r="M3158" s="47">
        <f t="shared" si="362"/>
        <v>90.86</v>
      </c>
      <c r="N3158" s="47">
        <f t="shared" si="363"/>
        <v>91.54</v>
      </c>
      <c r="O3158" s="48">
        <f t="shared" ca="1" si="364"/>
        <v>18857800</v>
      </c>
    </row>
    <row r="3159" spans="1:15" x14ac:dyDescent="0.25">
      <c r="A3159">
        <v>3144</v>
      </c>
      <c r="B3159" s="85">
        <v>37231</v>
      </c>
      <c r="C3159" s="47">
        <v>117.34</v>
      </c>
      <c r="D3159" s="47">
        <v>117.94</v>
      </c>
      <c r="E3159" s="47">
        <v>116.93</v>
      </c>
      <c r="F3159" s="47">
        <v>117.34</v>
      </c>
      <c r="G3159" s="48">
        <v>17972900</v>
      </c>
      <c r="H3159" s="47">
        <v>92.16</v>
      </c>
      <c r="I3159" s="51">
        <f t="shared" si="358"/>
        <v>0.78540991989091524</v>
      </c>
      <c r="J3159" s="51">
        <f t="shared" ca="1" si="359"/>
        <v>1</v>
      </c>
      <c r="K3159" s="47">
        <f t="shared" si="360"/>
        <v>92.16</v>
      </c>
      <c r="L3159" s="47">
        <f t="shared" si="361"/>
        <v>92.63</v>
      </c>
      <c r="M3159" s="47">
        <f t="shared" si="362"/>
        <v>91.84</v>
      </c>
      <c r="N3159" s="47">
        <f t="shared" si="363"/>
        <v>92.16</v>
      </c>
      <c r="O3159" s="48">
        <f t="shared" ca="1" si="364"/>
        <v>17972900</v>
      </c>
    </row>
    <row r="3160" spans="1:15" x14ac:dyDescent="0.25">
      <c r="A3160">
        <v>3145</v>
      </c>
      <c r="B3160" s="85">
        <v>37230</v>
      </c>
      <c r="C3160" s="47">
        <v>115.61</v>
      </c>
      <c r="D3160" s="47">
        <v>118</v>
      </c>
      <c r="E3160" s="47">
        <v>115.56</v>
      </c>
      <c r="F3160" s="47">
        <v>117.4</v>
      </c>
      <c r="G3160" s="48">
        <v>25204000</v>
      </c>
      <c r="H3160" s="47">
        <v>92.2</v>
      </c>
      <c r="I3160" s="51">
        <f t="shared" si="358"/>
        <v>0.78534923339011919</v>
      </c>
      <c r="J3160" s="51">
        <f t="shared" ca="1" si="359"/>
        <v>1</v>
      </c>
      <c r="K3160" s="47">
        <f t="shared" si="360"/>
        <v>90.79</v>
      </c>
      <c r="L3160" s="47">
        <f t="shared" si="361"/>
        <v>92.67</v>
      </c>
      <c r="M3160" s="47">
        <f t="shared" si="362"/>
        <v>90.75</v>
      </c>
      <c r="N3160" s="47">
        <f t="shared" si="363"/>
        <v>92.2</v>
      </c>
      <c r="O3160" s="48">
        <f t="shared" ca="1" si="364"/>
        <v>25204000</v>
      </c>
    </row>
    <row r="3161" spans="1:15" x14ac:dyDescent="0.25">
      <c r="A3161">
        <v>3146</v>
      </c>
      <c r="B3161" s="85">
        <v>37229</v>
      </c>
      <c r="C3161" s="47">
        <v>113.92</v>
      </c>
      <c r="D3161" s="47">
        <v>115.3</v>
      </c>
      <c r="E3161" s="47">
        <v>113.35</v>
      </c>
      <c r="F3161" s="47">
        <v>115.29</v>
      </c>
      <c r="G3161" s="48">
        <v>17239900</v>
      </c>
      <c r="H3161" s="47">
        <v>90.55</v>
      </c>
      <c r="I3161" s="51">
        <f t="shared" si="358"/>
        <v>0.78541070344349029</v>
      </c>
      <c r="J3161" s="51">
        <f t="shared" ca="1" si="359"/>
        <v>1</v>
      </c>
      <c r="K3161" s="47">
        <f t="shared" si="360"/>
        <v>89.47</v>
      </c>
      <c r="L3161" s="47">
        <f t="shared" si="361"/>
        <v>90.56</v>
      </c>
      <c r="M3161" s="47">
        <f t="shared" si="362"/>
        <v>89.03</v>
      </c>
      <c r="N3161" s="47">
        <f t="shared" si="363"/>
        <v>90.55</v>
      </c>
      <c r="O3161" s="48">
        <f t="shared" ca="1" si="364"/>
        <v>17239900</v>
      </c>
    </row>
    <row r="3162" spans="1:15" x14ac:dyDescent="0.25">
      <c r="A3162">
        <v>3147</v>
      </c>
      <c r="B3162" s="85">
        <v>37228</v>
      </c>
      <c r="C3162" s="47">
        <v>113.65</v>
      </c>
      <c r="D3162" s="47">
        <v>114.08</v>
      </c>
      <c r="E3162" s="47">
        <v>113.01</v>
      </c>
      <c r="F3162" s="47">
        <v>113.37</v>
      </c>
      <c r="G3162" s="48">
        <v>15220400</v>
      </c>
      <c r="H3162" s="47">
        <v>89.04</v>
      </c>
      <c r="I3162" s="51">
        <f t="shared" si="358"/>
        <v>0.78539296110082035</v>
      </c>
      <c r="J3162" s="51">
        <f t="shared" ca="1" si="359"/>
        <v>1</v>
      </c>
      <c r="K3162" s="47">
        <f t="shared" si="360"/>
        <v>89.26</v>
      </c>
      <c r="L3162" s="47">
        <f t="shared" si="361"/>
        <v>89.6</v>
      </c>
      <c r="M3162" s="47">
        <f t="shared" si="362"/>
        <v>88.76</v>
      </c>
      <c r="N3162" s="47">
        <f t="shared" si="363"/>
        <v>89.04</v>
      </c>
      <c r="O3162" s="48">
        <f t="shared" ca="1" si="364"/>
        <v>15220400</v>
      </c>
    </row>
    <row r="3163" spans="1:15" x14ac:dyDescent="0.25">
      <c r="A3163">
        <v>3148</v>
      </c>
      <c r="B3163" s="85">
        <v>37225</v>
      </c>
      <c r="C3163" s="47">
        <v>114.4</v>
      </c>
      <c r="D3163" s="47">
        <v>114.91</v>
      </c>
      <c r="E3163" s="47">
        <v>114.02</v>
      </c>
      <c r="F3163" s="47">
        <v>114.05</v>
      </c>
      <c r="G3163" s="48">
        <v>13680300</v>
      </c>
      <c r="H3163" s="47">
        <v>89.57</v>
      </c>
      <c r="I3163" s="51">
        <f t="shared" si="358"/>
        <v>0.78535729943007448</v>
      </c>
      <c r="J3163" s="51">
        <f t="shared" ca="1" si="359"/>
        <v>1</v>
      </c>
      <c r="K3163" s="47">
        <f t="shared" si="360"/>
        <v>89.84</v>
      </c>
      <c r="L3163" s="47">
        <f t="shared" si="361"/>
        <v>90.25</v>
      </c>
      <c r="M3163" s="47">
        <f t="shared" si="362"/>
        <v>89.55</v>
      </c>
      <c r="N3163" s="47">
        <f t="shared" si="363"/>
        <v>89.57</v>
      </c>
      <c r="O3163" s="48">
        <f t="shared" ca="1" si="364"/>
        <v>13680300</v>
      </c>
    </row>
    <row r="3164" spans="1:15" x14ac:dyDescent="0.25">
      <c r="A3164">
        <v>3149</v>
      </c>
      <c r="B3164" s="85">
        <v>37224</v>
      </c>
      <c r="C3164" s="47">
        <v>113.66</v>
      </c>
      <c r="D3164" s="47">
        <v>114.92</v>
      </c>
      <c r="E3164" s="47">
        <v>113</v>
      </c>
      <c r="F3164" s="47">
        <v>114.87</v>
      </c>
      <c r="G3164" s="48">
        <v>16354700</v>
      </c>
      <c r="H3164" s="47">
        <v>90.22</v>
      </c>
      <c r="I3164" s="51">
        <f t="shared" si="358"/>
        <v>0.78540959345346906</v>
      </c>
      <c r="J3164" s="51">
        <f t="shared" ca="1" si="359"/>
        <v>1</v>
      </c>
      <c r="K3164" s="47">
        <f t="shared" si="360"/>
        <v>89.27</v>
      </c>
      <c r="L3164" s="47">
        <f t="shared" si="361"/>
        <v>90.26</v>
      </c>
      <c r="M3164" s="47">
        <f t="shared" si="362"/>
        <v>88.75</v>
      </c>
      <c r="N3164" s="47">
        <f t="shared" si="363"/>
        <v>90.22</v>
      </c>
      <c r="O3164" s="48">
        <f t="shared" ca="1" si="364"/>
        <v>16354700</v>
      </c>
    </row>
    <row r="3165" spans="1:15" x14ac:dyDescent="0.25">
      <c r="A3165">
        <v>3150</v>
      </c>
      <c r="B3165" s="85">
        <v>37223</v>
      </c>
      <c r="C3165" s="47">
        <v>114.74</v>
      </c>
      <c r="D3165" s="47">
        <v>115.17</v>
      </c>
      <c r="E3165" s="47">
        <v>113.25</v>
      </c>
      <c r="F3165" s="47">
        <v>113.34</v>
      </c>
      <c r="G3165" s="48">
        <v>20195500</v>
      </c>
      <c r="H3165" s="47">
        <v>89.01</v>
      </c>
      <c r="I3165" s="51">
        <f t="shared" si="358"/>
        <v>0.7853361566966649</v>
      </c>
      <c r="J3165" s="51">
        <f t="shared" ca="1" si="359"/>
        <v>1</v>
      </c>
      <c r="K3165" s="47">
        <f t="shared" si="360"/>
        <v>90.11</v>
      </c>
      <c r="L3165" s="47">
        <f t="shared" si="361"/>
        <v>90.45</v>
      </c>
      <c r="M3165" s="47">
        <f t="shared" si="362"/>
        <v>88.94</v>
      </c>
      <c r="N3165" s="47">
        <f t="shared" si="363"/>
        <v>89.01</v>
      </c>
      <c r="O3165" s="48">
        <f t="shared" ca="1" si="364"/>
        <v>20195500</v>
      </c>
    </row>
    <row r="3166" spans="1:15" x14ac:dyDescent="0.25">
      <c r="A3166">
        <v>3151</v>
      </c>
      <c r="B3166" s="85">
        <v>37222</v>
      </c>
      <c r="C3166" s="47">
        <v>115.62</v>
      </c>
      <c r="D3166" s="47">
        <v>116.9</v>
      </c>
      <c r="E3166" s="47">
        <v>114.09</v>
      </c>
      <c r="F3166" s="47">
        <v>115.43</v>
      </c>
      <c r="G3166" s="48">
        <v>19261400</v>
      </c>
      <c r="H3166" s="47">
        <v>90.66</v>
      </c>
      <c r="I3166" s="51">
        <f t="shared" si="358"/>
        <v>0.78541107164515278</v>
      </c>
      <c r="J3166" s="51">
        <f t="shared" ca="1" si="359"/>
        <v>1</v>
      </c>
      <c r="K3166" s="47">
        <f t="shared" si="360"/>
        <v>90.81</v>
      </c>
      <c r="L3166" s="47">
        <f t="shared" si="361"/>
        <v>91.81</v>
      </c>
      <c r="M3166" s="47">
        <f t="shared" si="362"/>
        <v>89.61</v>
      </c>
      <c r="N3166" s="47">
        <f t="shared" si="363"/>
        <v>90.66</v>
      </c>
      <c r="O3166" s="48">
        <f t="shared" ca="1" si="364"/>
        <v>19261400</v>
      </c>
    </row>
    <row r="3167" spans="1:15" x14ac:dyDescent="0.25">
      <c r="A3167">
        <v>3152</v>
      </c>
      <c r="B3167" s="85">
        <v>37221</v>
      </c>
      <c r="C3167" s="47">
        <v>115.75</v>
      </c>
      <c r="D3167" s="47">
        <v>116.34</v>
      </c>
      <c r="E3167" s="47">
        <v>115.07</v>
      </c>
      <c r="F3167" s="47">
        <v>115.93</v>
      </c>
      <c r="G3167" s="48">
        <v>13726000</v>
      </c>
      <c r="H3167" s="47">
        <v>91.05</v>
      </c>
      <c r="I3167" s="51">
        <f t="shared" si="358"/>
        <v>0.78538773397740014</v>
      </c>
      <c r="J3167" s="51">
        <f t="shared" ca="1" si="359"/>
        <v>1</v>
      </c>
      <c r="K3167" s="47">
        <f t="shared" si="360"/>
        <v>90.91</v>
      </c>
      <c r="L3167" s="47">
        <f t="shared" si="361"/>
        <v>91.37</v>
      </c>
      <c r="M3167" s="47">
        <f t="shared" si="362"/>
        <v>90.37</v>
      </c>
      <c r="N3167" s="47">
        <f t="shared" si="363"/>
        <v>91.05</v>
      </c>
      <c r="O3167" s="48">
        <f t="shared" ca="1" si="364"/>
        <v>13726000</v>
      </c>
    </row>
    <row r="3168" spans="1:15" x14ac:dyDescent="0.25">
      <c r="A3168">
        <v>3153</v>
      </c>
      <c r="B3168" s="85">
        <v>37218</v>
      </c>
      <c r="C3168" s="47">
        <v>114.04</v>
      </c>
      <c r="D3168" s="47">
        <v>115.75</v>
      </c>
      <c r="E3168" s="47">
        <v>114</v>
      </c>
      <c r="F3168" s="47">
        <v>115.68</v>
      </c>
      <c r="G3168" s="48">
        <v>6717100</v>
      </c>
      <c r="H3168" s="47">
        <v>90.85</v>
      </c>
      <c r="I3168" s="51">
        <f t="shared" si="358"/>
        <v>0.78535615491009669</v>
      </c>
      <c r="J3168" s="51">
        <f t="shared" ca="1" si="359"/>
        <v>1</v>
      </c>
      <c r="K3168" s="47">
        <f t="shared" si="360"/>
        <v>89.56</v>
      </c>
      <c r="L3168" s="47">
        <f t="shared" si="361"/>
        <v>90.9</v>
      </c>
      <c r="M3168" s="47">
        <f t="shared" si="362"/>
        <v>89.53</v>
      </c>
      <c r="N3168" s="47">
        <f t="shared" si="363"/>
        <v>90.85</v>
      </c>
      <c r="O3168" s="48">
        <f t="shared" ca="1" si="364"/>
        <v>6717100</v>
      </c>
    </row>
    <row r="3169" spans="1:15" x14ac:dyDescent="0.25">
      <c r="A3169">
        <v>3154</v>
      </c>
      <c r="B3169" s="85">
        <v>37216</v>
      </c>
      <c r="C3169" s="47">
        <v>114.5</v>
      </c>
      <c r="D3169" s="47">
        <v>114.67</v>
      </c>
      <c r="E3169" s="47">
        <v>113.51</v>
      </c>
      <c r="F3169" s="47">
        <v>114.04</v>
      </c>
      <c r="G3169" s="48">
        <v>11470200</v>
      </c>
      <c r="H3169" s="47">
        <v>89.56</v>
      </c>
      <c r="I3169" s="51">
        <f t="shared" si="358"/>
        <v>0.78533847772711329</v>
      </c>
      <c r="J3169" s="51">
        <f t="shared" ca="1" si="359"/>
        <v>1</v>
      </c>
      <c r="K3169" s="47">
        <f t="shared" si="360"/>
        <v>89.92</v>
      </c>
      <c r="L3169" s="47">
        <f t="shared" si="361"/>
        <v>90.05</v>
      </c>
      <c r="M3169" s="47">
        <f t="shared" si="362"/>
        <v>89.14</v>
      </c>
      <c r="N3169" s="47">
        <f t="shared" si="363"/>
        <v>89.56</v>
      </c>
      <c r="O3169" s="48">
        <f t="shared" ca="1" si="364"/>
        <v>11470200</v>
      </c>
    </row>
    <row r="3170" spans="1:15" x14ac:dyDescent="0.25">
      <c r="A3170">
        <v>3155</v>
      </c>
      <c r="B3170" s="85">
        <v>37215</v>
      </c>
      <c r="C3170" s="47">
        <v>115.37</v>
      </c>
      <c r="D3170" s="47">
        <v>115.8</v>
      </c>
      <c r="E3170" s="47">
        <v>114.64</v>
      </c>
      <c r="F3170" s="47">
        <v>114.8</v>
      </c>
      <c r="G3170" s="48">
        <v>16209700</v>
      </c>
      <c r="H3170" s="47">
        <v>90.16</v>
      </c>
      <c r="I3170" s="51">
        <f t="shared" si="358"/>
        <v>0.78536585365853662</v>
      </c>
      <c r="J3170" s="51">
        <f t="shared" ca="1" si="359"/>
        <v>1</v>
      </c>
      <c r="K3170" s="47">
        <f t="shared" si="360"/>
        <v>90.61</v>
      </c>
      <c r="L3170" s="47">
        <f t="shared" si="361"/>
        <v>90.95</v>
      </c>
      <c r="M3170" s="47">
        <f t="shared" si="362"/>
        <v>90.03</v>
      </c>
      <c r="N3170" s="47">
        <f t="shared" si="363"/>
        <v>90.16</v>
      </c>
      <c r="O3170" s="48">
        <f t="shared" ca="1" si="364"/>
        <v>16209700</v>
      </c>
    </row>
    <row r="3171" spans="1:15" x14ac:dyDescent="0.25">
      <c r="A3171">
        <v>3156</v>
      </c>
      <c r="B3171" s="85">
        <v>37214</v>
      </c>
      <c r="C3171" s="47">
        <v>114.92</v>
      </c>
      <c r="D3171" s="47">
        <v>115.85</v>
      </c>
      <c r="E3171" s="47">
        <v>114.45</v>
      </c>
      <c r="F3171" s="47">
        <v>115.77</v>
      </c>
      <c r="G3171" s="48">
        <v>13625400</v>
      </c>
      <c r="H3171" s="47">
        <v>90.92</v>
      </c>
      <c r="I3171" s="51">
        <f t="shared" si="358"/>
        <v>0.78535026345339898</v>
      </c>
      <c r="J3171" s="51">
        <f t="shared" ca="1" si="359"/>
        <v>1</v>
      </c>
      <c r="K3171" s="47">
        <f t="shared" si="360"/>
        <v>90.25</v>
      </c>
      <c r="L3171" s="47">
        <f t="shared" si="361"/>
        <v>90.98</v>
      </c>
      <c r="M3171" s="47">
        <f t="shared" si="362"/>
        <v>89.88</v>
      </c>
      <c r="N3171" s="47">
        <f t="shared" si="363"/>
        <v>90.92</v>
      </c>
      <c r="O3171" s="48">
        <f t="shared" ca="1" si="364"/>
        <v>13625400</v>
      </c>
    </row>
    <row r="3172" spans="1:15" x14ac:dyDescent="0.25">
      <c r="A3172">
        <v>3157</v>
      </c>
      <c r="B3172" s="85">
        <v>37211</v>
      </c>
      <c r="C3172" s="47">
        <v>115.08</v>
      </c>
      <c r="D3172" s="47">
        <v>115.1</v>
      </c>
      <c r="E3172" s="47">
        <v>113.4</v>
      </c>
      <c r="F3172" s="47">
        <v>114.36</v>
      </c>
      <c r="G3172" s="48">
        <v>18134900</v>
      </c>
      <c r="H3172" s="47">
        <v>89.81</v>
      </c>
      <c r="I3172" s="51">
        <f t="shared" si="358"/>
        <v>0.78532703742567334</v>
      </c>
      <c r="J3172" s="51">
        <f t="shared" ca="1" si="359"/>
        <v>1</v>
      </c>
      <c r="K3172" s="47">
        <f t="shared" si="360"/>
        <v>90.38</v>
      </c>
      <c r="L3172" s="47">
        <f t="shared" si="361"/>
        <v>90.39</v>
      </c>
      <c r="M3172" s="47">
        <f t="shared" si="362"/>
        <v>89.06</v>
      </c>
      <c r="N3172" s="47">
        <f t="shared" si="363"/>
        <v>89.81</v>
      </c>
      <c r="O3172" s="48">
        <f t="shared" ca="1" si="364"/>
        <v>18134900</v>
      </c>
    </row>
    <row r="3173" spans="1:15" x14ac:dyDescent="0.25">
      <c r="A3173">
        <v>3158</v>
      </c>
      <c r="B3173" s="85">
        <v>37210</v>
      </c>
      <c r="C3173" s="47">
        <v>114.37</v>
      </c>
      <c r="D3173" s="47">
        <v>115.18</v>
      </c>
      <c r="E3173" s="47">
        <v>113.93</v>
      </c>
      <c r="F3173" s="47">
        <v>114.87</v>
      </c>
      <c r="G3173" s="48">
        <v>19470200</v>
      </c>
      <c r="H3173" s="47">
        <v>90.22</v>
      </c>
      <c r="I3173" s="51">
        <f t="shared" si="358"/>
        <v>0.78540959345346906</v>
      </c>
      <c r="J3173" s="51">
        <f t="shared" ca="1" si="359"/>
        <v>1</v>
      </c>
      <c r="K3173" s="47">
        <f t="shared" si="360"/>
        <v>89.83</v>
      </c>
      <c r="L3173" s="47">
        <f t="shared" si="361"/>
        <v>90.46</v>
      </c>
      <c r="M3173" s="47">
        <f t="shared" si="362"/>
        <v>89.48</v>
      </c>
      <c r="N3173" s="47">
        <f t="shared" si="363"/>
        <v>90.22</v>
      </c>
      <c r="O3173" s="48">
        <f t="shared" ca="1" si="364"/>
        <v>19470200</v>
      </c>
    </row>
    <row r="3174" spans="1:15" x14ac:dyDescent="0.25">
      <c r="A3174">
        <v>3159</v>
      </c>
      <c r="B3174" s="85">
        <v>37209</v>
      </c>
      <c r="C3174" s="47">
        <v>115.17</v>
      </c>
      <c r="D3174" s="47">
        <v>115.4</v>
      </c>
      <c r="E3174" s="47">
        <v>113.71</v>
      </c>
      <c r="F3174" s="47">
        <v>114.66</v>
      </c>
      <c r="G3174" s="48">
        <v>17571300</v>
      </c>
      <c r="H3174" s="47">
        <v>90.05</v>
      </c>
      <c r="I3174" s="51">
        <f t="shared" si="358"/>
        <v>0.78536542822257105</v>
      </c>
      <c r="J3174" s="51">
        <f t="shared" ca="1" si="359"/>
        <v>1</v>
      </c>
      <c r="K3174" s="47">
        <f t="shared" si="360"/>
        <v>90.45</v>
      </c>
      <c r="L3174" s="47">
        <f t="shared" si="361"/>
        <v>90.63</v>
      </c>
      <c r="M3174" s="47">
        <f t="shared" si="362"/>
        <v>89.3</v>
      </c>
      <c r="N3174" s="47">
        <f t="shared" si="363"/>
        <v>90.05</v>
      </c>
      <c r="O3174" s="48">
        <f t="shared" ca="1" si="364"/>
        <v>17571300</v>
      </c>
    </row>
    <row r="3175" spans="1:15" x14ac:dyDescent="0.25">
      <c r="A3175">
        <v>3160</v>
      </c>
      <c r="B3175" s="85">
        <v>37208</v>
      </c>
      <c r="C3175" s="47">
        <v>113.44</v>
      </c>
      <c r="D3175" s="47">
        <v>114.55</v>
      </c>
      <c r="E3175" s="47">
        <v>113.18</v>
      </c>
      <c r="F3175" s="47">
        <v>114.55</v>
      </c>
      <c r="G3175" s="48">
        <v>15296200</v>
      </c>
      <c r="H3175" s="47">
        <v>89.96</v>
      </c>
      <c r="I3175" s="51">
        <f t="shared" si="358"/>
        <v>0.78533391532082053</v>
      </c>
      <c r="J3175" s="51">
        <f t="shared" ca="1" si="359"/>
        <v>1</v>
      </c>
      <c r="K3175" s="47">
        <f t="shared" si="360"/>
        <v>89.09</v>
      </c>
      <c r="L3175" s="47">
        <f t="shared" si="361"/>
        <v>89.96</v>
      </c>
      <c r="M3175" s="47">
        <f t="shared" si="362"/>
        <v>88.88</v>
      </c>
      <c r="N3175" s="47">
        <f t="shared" si="363"/>
        <v>89.96</v>
      </c>
      <c r="O3175" s="48">
        <f t="shared" ca="1" si="364"/>
        <v>15296200</v>
      </c>
    </row>
    <row r="3176" spans="1:15" x14ac:dyDescent="0.25">
      <c r="A3176">
        <v>3161</v>
      </c>
      <c r="B3176" s="85">
        <v>37207</v>
      </c>
      <c r="C3176" s="47">
        <v>111</v>
      </c>
      <c r="D3176" s="47">
        <v>112.65</v>
      </c>
      <c r="E3176" s="47">
        <v>110</v>
      </c>
      <c r="F3176" s="47">
        <v>112.03</v>
      </c>
      <c r="G3176" s="48">
        <v>26068800</v>
      </c>
      <c r="H3176" s="47">
        <v>87.98</v>
      </c>
      <c r="I3176" s="51">
        <f t="shared" si="358"/>
        <v>0.78532535927876468</v>
      </c>
      <c r="J3176" s="51">
        <f t="shared" ca="1" si="359"/>
        <v>1</v>
      </c>
      <c r="K3176" s="47">
        <f t="shared" si="360"/>
        <v>87.17</v>
      </c>
      <c r="L3176" s="47">
        <f t="shared" si="361"/>
        <v>88.47</v>
      </c>
      <c r="M3176" s="47">
        <f t="shared" si="362"/>
        <v>86.39</v>
      </c>
      <c r="N3176" s="47">
        <f t="shared" si="363"/>
        <v>87.98</v>
      </c>
      <c r="O3176" s="48">
        <f t="shared" ca="1" si="364"/>
        <v>26068800</v>
      </c>
    </row>
    <row r="3177" spans="1:15" x14ac:dyDescent="0.25">
      <c r="A3177">
        <v>3162</v>
      </c>
      <c r="B3177" s="85">
        <v>37204</v>
      </c>
      <c r="C3177" s="47">
        <v>112.25</v>
      </c>
      <c r="D3177" s="47">
        <v>112.96</v>
      </c>
      <c r="E3177" s="47">
        <v>111.44</v>
      </c>
      <c r="F3177" s="47">
        <v>112.72</v>
      </c>
      <c r="G3177" s="48">
        <v>15895800</v>
      </c>
      <c r="H3177" s="47">
        <v>88.53</v>
      </c>
      <c r="I3177" s="51">
        <f t="shared" si="358"/>
        <v>0.78539744499645137</v>
      </c>
      <c r="J3177" s="51">
        <f t="shared" ca="1" si="359"/>
        <v>1</v>
      </c>
      <c r="K3177" s="47">
        <f t="shared" si="360"/>
        <v>88.16</v>
      </c>
      <c r="L3177" s="47">
        <f t="shared" si="361"/>
        <v>88.72</v>
      </c>
      <c r="M3177" s="47">
        <f t="shared" si="362"/>
        <v>87.52</v>
      </c>
      <c r="N3177" s="47">
        <f t="shared" si="363"/>
        <v>88.53</v>
      </c>
      <c r="O3177" s="48">
        <f t="shared" ca="1" si="364"/>
        <v>15895800</v>
      </c>
    </row>
    <row r="3178" spans="1:15" x14ac:dyDescent="0.25">
      <c r="A3178">
        <v>3163</v>
      </c>
      <c r="B3178" s="85">
        <v>37203</v>
      </c>
      <c r="C3178" s="47">
        <v>112.87</v>
      </c>
      <c r="D3178" s="47">
        <v>114.08</v>
      </c>
      <c r="E3178" s="47">
        <v>111.9</v>
      </c>
      <c r="F3178" s="47">
        <v>112.6</v>
      </c>
      <c r="G3178" s="48">
        <v>22563500</v>
      </c>
      <c r="H3178" s="47">
        <v>88.43</v>
      </c>
      <c r="I3178" s="51">
        <f t="shared" si="358"/>
        <v>0.78534635879218484</v>
      </c>
      <c r="J3178" s="51">
        <f t="shared" ca="1" si="359"/>
        <v>1</v>
      </c>
      <c r="K3178" s="47">
        <f t="shared" si="360"/>
        <v>88.64</v>
      </c>
      <c r="L3178" s="47">
        <f t="shared" si="361"/>
        <v>89.59</v>
      </c>
      <c r="M3178" s="47">
        <f t="shared" si="362"/>
        <v>87.88</v>
      </c>
      <c r="N3178" s="47">
        <f t="shared" si="363"/>
        <v>88.43</v>
      </c>
      <c r="O3178" s="48">
        <f t="shared" ca="1" si="364"/>
        <v>22563500</v>
      </c>
    </row>
    <row r="3179" spans="1:15" x14ac:dyDescent="0.25">
      <c r="A3179">
        <v>3164</v>
      </c>
      <c r="B3179" s="85">
        <v>37202</v>
      </c>
      <c r="C3179" s="47">
        <v>111.77</v>
      </c>
      <c r="D3179" s="47">
        <v>113.12</v>
      </c>
      <c r="E3179" s="47">
        <v>111.64</v>
      </c>
      <c r="F3179" s="47">
        <v>112.25</v>
      </c>
      <c r="G3179" s="48">
        <v>19716000</v>
      </c>
      <c r="H3179" s="47">
        <v>88.16</v>
      </c>
      <c r="I3179" s="51">
        <f t="shared" si="358"/>
        <v>0.78538975501113584</v>
      </c>
      <c r="J3179" s="51">
        <f t="shared" ca="1" si="359"/>
        <v>1</v>
      </c>
      <c r="K3179" s="47">
        <f t="shared" si="360"/>
        <v>87.78</v>
      </c>
      <c r="L3179" s="47">
        <f t="shared" si="361"/>
        <v>88.84</v>
      </c>
      <c r="M3179" s="47">
        <f t="shared" si="362"/>
        <v>87.68</v>
      </c>
      <c r="N3179" s="47">
        <f t="shared" si="363"/>
        <v>88.16</v>
      </c>
      <c r="O3179" s="48">
        <f t="shared" ca="1" si="364"/>
        <v>19716000</v>
      </c>
    </row>
    <row r="3180" spans="1:15" x14ac:dyDescent="0.25">
      <c r="A3180">
        <v>3165</v>
      </c>
      <c r="B3180" s="85">
        <v>37201</v>
      </c>
      <c r="C3180" s="47">
        <v>110.35</v>
      </c>
      <c r="D3180" s="47">
        <v>112.48</v>
      </c>
      <c r="E3180" s="47">
        <v>109.85</v>
      </c>
      <c r="F3180" s="47">
        <v>112.4</v>
      </c>
      <c r="G3180" s="48">
        <v>23245800</v>
      </c>
      <c r="H3180" s="47">
        <v>88.28</v>
      </c>
      <c r="I3180" s="51">
        <f t="shared" si="358"/>
        <v>0.78540925266903916</v>
      </c>
      <c r="J3180" s="51">
        <f t="shared" ca="1" si="359"/>
        <v>1</v>
      </c>
      <c r="K3180" s="47">
        <f t="shared" si="360"/>
        <v>86.67</v>
      </c>
      <c r="L3180" s="47">
        <f t="shared" si="361"/>
        <v>88.34</v>
      </c>
      <c r="M3180" s="47">
        <f t="shared" si="362"/>
        <v>86.28</v>
      </c>
      <c r="N3180" s="47">
        <f t="shared" si="363"/>
        <v>88.28</v>
      </c>
      <c r="O3180" s="48">
        <f t="shared" ca="1" si="364"/>
        <v>23245800</v>
      </c>
    </row>
    <row r="3181" spans="1:15" x14ac:dyDescent="0.25">
      <c r="A3181">
        <v>3166</v>
      </c>
      <c r="B3181" s="85">
        <v>37200</v>
      </c>
      <c r="C3181" s="47">
        <v>110.12</v>
      </c>
      <c r="D3181" s="47">
        <v>111.09</v>
      </c>
      <c r="E3181" s="47">
        <v>109.95</v>
      </c>
      <c r="F3181" s="47">
        <v>110.68</v>
      </c>
      <c r="G3181" s="48">
        <v>15929500</v>
      </c>
      <c r="H3181" s="47">
        <v>86.92</v>
      </c>
      <c r="I3181" s="51">
        <f t="shared" si="358"/>
        <v>0.7853270690278279</v>
      </c>
      <c r="J3181" s="51">
        <f t="shared" ca="1" si="359"/>
        <v>1</v>
      </c>
      <c r="K3181" s="47">
        <f t="shared" si="360"/>
        <v>86.48</v>
      </c>
      <c r="L3181" s="47">
        <f t="shared" si="361"/>
        <v>87.24</v>
      </c>
      <c r="M3181" s="47">
        <f t="shared" si="362"/>
        <v>86.35</v>
      </c>
      <c r="N3181" s="47">
        <f t="shared" si="363"/>
        <v>86.92</v>
      </c>
      <c r="O3181" s="48">
        <f t="shared" ca="1" si="364"/>
        <v>15929500</v>
      </c>
    </row>
    <row r="3182" spans="1:15" x14ac:dyDescent="0.25">
      <c r="A3182">
        <v>3167</v>
      </c>
      <c r="B3182" s="85">
        <v>37197</v>
      </c>
      <c r="C3182" s="47">
        <v>108.44</v>
      </c>
      <c r="D3182" s="47">
        <v>109.38</v>
      </c>
      <c r="E3182" s="47">
        <v>107.87</v>
      </c>
      <c r="F3182" s="47">
        <v>109.25</v>
      </c>
      <c r="G3182" s="48">
        <v>17575900</v>
      </c>
      <c r="H3182" s="47">
        <v>85.8</v>
      </c>
      <c r="I3182" s="51">
        <f t="shared" si="358"/>
        <v>0.78535469107551481</v>
      </c>
      <c r="J3182" s="51">
        <f t="shared" ca="1" si="359"/>
        <v>1</v>
      </c>
      <c r="K3182" s="47">
        <f t="shared" si="360"/>
        <v>85.16</v>
      </c>
      <c r="L3182" s="47">
        <f t="shared" si="361"/>
        <v>85.9</v>
      </c>
      <c r="M3182" s="47">
        <f t="shared" si="362"/>
        <v>84.72</v>
      </c>
      <c r="N3182" s="47">
        <f t="shared" si="363"/>
        <v>85.8</v>
      </c>
      <c r="O3182" s="48">
        <f t="shared" ca="1" si="364"/>
        <v>17575900</v>
      </c>
    </row>
    <row r="3183" spans="1:15" x14ac:dyDescent="0.25">
      <c r="A3183">
        <v>3168</v>
      </c>
      <c r="B3183" s="85">
        <v>37196</v>
      </c>
      <c r="C3183" s="47">
        <v>106.6</v>
      </c>
      <c r="D3183" s="47">
        <v>109.01</v>
      </c>
      <c r="E3183" s="47">
        <v>105.7</v>
      </c>
      <c r="F3183" s="47">
        <v>108.51</v>
      </c>
      <c r="G3183" s="48">
        <v>29806800</v>
      </c>
      <c r="H3183" s="47">
        <v>85.22</v>
      </c>
      <c r="I3183" s="51">
        <f t="shared" si="358"/>
        <v>0.78536540411022016</v>
      </c>
      <c r="J3183" s="51">
        <f t="shared" ca="1" si="359"/>
        <v>1</v>
      </c>
      <c r="K3183" s="47">
        <f t="shared" si="360"/>
        <v>83.72</v>
      </c>
      <c r="L3183" s="47">
        <f t="shared" si="361"/>
        <v>85.61</v>
      </c>
      <c r="M3183" s="47">
        <f t="shared" si="362"/>
        <v>83.01</v>
      </c>
      <c r="N3183" s="47">
        <f t="shared" si="363"/>
        <v>85.22</v>
      </c>
      <c r="O3183" s="48">
        <f t="shared" ca="1" si="364"/>
        <v>29806800</v>
      </c>
    </row>
    <row r="3184" spans="1:15" x14ac:dyDescent="0.25">
      <c r="A3184">
        <v>3169</v>
      </c>
      <c r="B3184" s="85">
        <v>37195</v>
      </c>
      <c r="C3184" s="47">
        <v>106.9</v>
      </c>
      <c r="D3184" s="47">
        <v>107.86</v>
      </c>
      <c r="E3184" s="47">
        <v>105.8</v>
      </c>
      <c r="F3184" s="47">
        <v>105.8</v>
      </c>
      <c r="G3184" s="48">
        <v>28124200</v>
      </c>
      <c r="H3184" s="47">
        <v>83.09</v>
      </c>
      <c r="I3184" s="51">
        <f t="shared" si="358"/>
        <v>0.78534971644612483</v>
      </c>
      <c r="J3184" s="51">
        <f t="shared" ca="1" si="359"/>
        <v>1</v>
      </c>
      <c r="K3184" s="47">
        <f t="shared" si="360"/>
        <v>83.95</v>
      </c>
      <c r="L3184" s="47">
        <f t="shared" si="361"/>
        <v>84.71</v>
      </c>
      <c r="M3184" s="47">
        <f t="shared" si="362"/>
        <v>83.09</v>
      </c>
      <c r="N3184" s="47">
        <f t="shared" si="363"/>
        <v>83.09</v>
      </c>
      <c r="O3184" s="48">
        <f t="shared" ca="1" si="364"/>
        <v>28124200</v>
      </c>
    </row>
    <row r="3185" spans="1:15" x14ac:dyDescent="0.25">
      <c r="A3185">
        <v>3170</v>
      </c>
      <c r="B3185" s="85">
        <v>37194</v>
      </c>
      <c r="C3185" s="47">
        <v>107.35</v>
      </c>
      <c r="D3185" s="47">
        <v>107.7</v>
      </c>
      <c r="E3185" s="47">
        <v>105.56</v>
      </c>
      <c r="F3185" s="47">
        <v>106.16</v>
      </c>
      <c r="G3185" s="48">
        <v>26178600</v>
      </c>
      <c r="H3185" s="47">
        <v>83.37</v>
      </c>
      <c r="I3185" s="51">
        <f t="shared" si="358"/>
        <v>0.78532403918613425</v>
      </c>
      <c r="J3185" s="51">
        <f t="shared" ca="1" si="359"/>
        <v>1</v>
      </c>
      <c r="K3185" s="47">
        <f t="shared" si="360"/>
        <v>84.3</v>
      </c>
      <c r="L3185" s="47">
        <f t="shared" si="361"/>
        <v>84.58</v>
      </c>
      <c r="M3185" s="47">
        <f t="shared" si="362"/>
        <v>82.9</v>
      </c>
      <c r="N3185" s="47">
        <f t="shared" si="363"/>
        <v>83.37</v>
      </c>
      <c r="O3185" s="48">
        <f t="shared" ca="1" si="364"/>
        <v>26178600</v>
      </c>
    </row>
    <row r="3186" spans="1:15" x14ac:dyDescent="0.25">
      <c r="A3186">
        <v>3171</v>
      </c>
      <c r="B3186" s="85">
        <v>37193</v>
      </c>
      <c r="C3186" s="47">
        <v>110.16</v>
      </c>
      <c r="D3186" s="47">
        <v>110.55</v>
      </c>
      <c r="E3186" s="47">
        <v>107.45</v>
      </c>
      <c r="F3186" s="47">
        <v>107.45</v>
      </c>
      <c r="G3186" s="48">
        <v>18727500</v>
      </c>
      <c r="H3186" s="47">
        <v>84.39</v>
      </c>
      <c r="I3186" s="51">
        <f t="shared" si="358"/>
        <v>0.78538855281526287</v>
      </c>
      <c r="J3186" s="51">
        <f t="shared" ca="1" si="359"/>
        <v>1</v>
      </c>
      <c r="K3186" s="47">
        <f t="shared" si="360"/>
        <v>86.52</v>
      </c>
      <c r="L3186" s="47">
        <f t="shared" si="361"/>
        <v>86.82</v>
      </c>
      <c r="M3186" s="47">
        <f t="shared" si="362"/>
        <v>84.39</v>
      </c>
      <c r="N3186" s="47">
        <f t="shared" si="363"/>
        <v>84.39</v>
      </c>
      <c r="O3186" s="48">
        <f t="shared" ca="1" si="364"/>
        <v>18727500</v>
      </c>
    </row>
    <row r="3187" spans="1:15" x14ac:dyDescent="0.25">
      <c r="A3187">
        <v>3172</v>
      </c>
      <c r="B3187" s="85">
        <v>37190</v>
      </c>
      <c r="C3187" s="47">
        <v>109.95</v>
      </c>
      <c r="D3187" s="47">
        <v>111.79</v>
      </c>
      <c r="E3187" s="47">
        <v>109.67</v>
      </c>
      <c r="F3187" s="47">
        <v>110.32</v>
      </c>
      <c r="G3187" s="48">
        <v>18623300</v>
      </c>
      <c r="H3187" s="47">
        <v>86.64</v>
      </c>
      <c r="I3187" s="51">
        <f t="shared" si="358"/>
        <v>0.78535170413343003</v>
      </c>
      <c r="J3187" s="51">
        <f t="shared" ca="1" si="359"/>
        <v>1</v>
      </c>
      <c r="K3187" s="47">
        <f t="shared" si="360"/>
        <v>86.35</v>
      </c>
      <c r="L3187" s="47">
        <f t="shared" si="361"/>
        <v>87.79</v>
      </c>
      <c r="M3187" s="47">
        <f t="shared" si="362"/>
        <v>86.13</v>
      </c>
      <c r="N3187" s="47">
        <f t="shared" si="363"/>
        <v>86.64</v>
      </c>
      <c r="O3187" s="48">
        <f t="shared" ca="1" si="364"/>
        <v>18623300</v>
      </c>
    </row>
    <row r="3188" spans="1:15" x14ac:dyDescent="0.25">
      <c r="A3188">
        <v>3173</v>
      </c>
      <c r="B3188" s="85">
        <v>37189</v>
      </c>
      <c r="C3188" s="47">
        <v>107.45</v>
      </c>
      <c r="D3188" s="47">
        <v>110.6</v>
      </c>
      <c r="E3188" s="47">
        <v>106.74</v>
      </c>
      <c r="F3188" s="47">
        <v>110.57</v>
      </c>
      <c r="G3188" s="48">
        <v>27467900</v>
      </c>
      <c r="H3188" s="47">
        <v>86.84</v>
      </c>
      <c r="I3188" s="51">
        <f t="shared" si="358"/>
        <v>0.78538482409333465</v>
      </c>
      <c r="J3188" s="51">
        <f t="shared" ca="1" si="359"/>
        <v>1</v>
      </c>
      <c r="K3188" s="47">
        <f t="shared" si="360"/>
        <v>84.39</v>
      </c>
      <c r="L3188" s="47">
        <f t="shared" si="361"/>
        <v>86.86</v>
      </c>
      <c r="M3188" s="47">
        <f t="shared" si="362"/>
        <v>83.83</v>
      </c>
      <c r="N3188" s="47">
        <f t="shared" si="363"/>
        <v>86.84</v>
      </c>
      <c r="O3188" s="48">
        <f t="shared" ca="1" si="364"/>
        <v>27467900</v>
      </c>
    </row>
    <row r="3189" spans="1:15" x14ac:dyDescent="0.25">
      <c r="A3189">
        <v>3174</v>
      </c>
      <c r="B3189" s="85">
        <v>37188</v>
      </c>
      <c r="C3189" s="47">
        <v>108.98</v>
      </c>
      <c r="D3189" s="47">
        <v>109.45</v>
      </c>
      <c r="E3189" s="47">
        <v>108.22</v>
      </c>
      <c r="F3189" s="47">
        <v>108.62</v>
      </c>
      <c r="G3189" s="48">
        <v>16065200</v>
      </c>
      <c r="H3189" s="47">
        <v>85.31</v>
      </c>
      <c r="I3189" s="51">
        <f t="shared" si="358"/>
        <v>0.78539863745166638</v>
      </c>
      <c r="J3189" s="51">
        <f t="shared" ca="1" si="359"/>
        <v>1</v>
      </c>
      <c r="K3189" s="47">
        <f t="shared" si="360"/>
        <v>85.59</v>
      </c>
      <c r="L3189" s="47">
        <f t="shared" si="361"/>
        <v>85.96</v>
      </c>
      <c r="M3189" s="47">
        <f t="shared" si="362"/>
        <v>85</v>
      </c>
      <c r="N3189" s="47">
        <f t="shared" si="363"/>
        <v>85.31</v>
      </c>
      <c r="O3189" s="48">
        <f t="shared" ca="1" si="364"/>
        <v>16065200</v>
      </c>
    </row>
    <row r="3190" spans="1:15" x14ac:dyDescent="0.25">
      <c r="A3190">
        <v>3175</v>
      </c>
      <c r="B3190" s="85">
        <v>37187</v>
      </c>
      <c r="C3190" s="47">
        <v>109.96</v>
      </c>
      <c r="D3190" s="47">
        <v>110.28</v>
      </c>
      <c r="E3190" s="47">
        <v>108.38</v>
      </c>
      <c r="F3190" s="47">
        <v>108.91</v>
      </c>
      <c r="G3190" s="48">
        <v>22062500</v>
      </c>
      <c r="H3190" s="47">
        <v>85.53</v>
      </c>
      <c r="I3190" s="51">
        <f t="shared" si="358"/>
        <v>0.78532733449637315</v>
      </c>
      <c r="J3190" s="51">
        <f t="shared" ca="1" si="359"/>
        <v>1</v>
      </c>
      <c r="K3190" s="47">
        <f t="shared" si="360"/>
        <v>86.35</v>
      </c>
      <c r="L3190" s="47">
        <f t="shared" si="361"/>
        <v>86.61</v>
      </c>
      <c r="M3190" s="47">
        <f t="shared" si="362"/>
        <v>85.11</v>
      </c>
      <c r="N3190" s="47">
        <f t="shared" si="363"/>
        <v>85.53</v>
      </c>
      <c r="O3190" s="48">
        <f t="shared" ca="1" si="364"/>
        <v>22062500</v>
      </c>
    </row>
    <row r="3191" spans="1:15" x14ac:dyDescent="0.25">
      <c r="A3191">
        <v>3176</v>
      </c>
      <c r="B3191" s="85">
        <v>37186</v>
      </c>
      <c r="C3191" s="47">
        <v>107.3</v>
      </c>
      <c r="D3191" s="47">
        <v>109.57</v>
      </c>
      <c r="E3191" s="47">
        <v>107.21</v>
      </c>
      <c r="F3191" s="47">
        <v>109.47</v>
      </c>
      <c r="G3191" s="48">
        <v>17540600</v>
      </c>
      <c r="H3191" s="47">
        <v>85.97</v>
      </c>
      <c r="I3191" s="51">
        <f t="shared" si="358"/>
        <v>0.78532931396729699</v>
      </c>
      <c r="J3191" s="51">
        <f t="shared" ca="1" si="359"/>
        <v>1</v>
      </c>
      <c r="K3191" s="47">
        <f t="shared" si="360"/>
        <v>84.27</v>
      </c>
      <c r="L3191" s="47">
        <f t="shared" si="361"/>
        <v>86.05</v>
      </c>
      <c r="M3191" s="47">
        <f t="shared" si="362"/>
        <v>84.2</v>
      </c>
      <c r="N3191" s="47">
        <f t="shared" si="363"/>
        <v>85.97</v>
      </c>
      <c r="O3191" s="48">
        <f t="shared" ca="1" si="364"/>
        <v>17540600</v>
      </c>
    </row>
    <row r="3192" spans="1:15" x14ac:dyDescent="0.25">
      <c r="A3192">
        <v>3177</v>
      </c>
      <c r="B3192" s="85">
        <v>37183</v>
      </c>
      <c r="C3192" s="47">
        <v>107</v>
      </c>
      <c r="D3192" s="47">
        <v>107.91</v>
      </c>
      <c r="E3192" s="47">
        <v>106.01</v>
      </c>
      <c r="F3192" s="47">
        <v>107.35</v>
      </c>
      <c r="G3192" s="48">
        <v>21912500</v>
      </c>
      <c r="H3192" s="47">
        <v>84.31</v>
      </c>
      <c r="I3192" s="51">
        <f t="shared" si="358"/>
        <v>0.78537494177922684</v>
      </c>
      <c r="J3192" s="51">
        <f t="shared" ca="1" si="359"/>
        <v>1</v>
      </c>
      <c r="K3192" s="47">
        <f t="shared" si="360"/>
        <v>84.04</v>
      </c>
      <c r="L3192" s="47">
        <f t="shared" si="361"/>
        <v>84.75</v>
      </c>
      <c r="M3192" s="47">
        <f t="shared" si="362"/>
        <v>83.26</v>
      </c>
      <c r="N3192" s="47">
        <f t="shared" si="363"/>
        <v>84.31</v>
      </c>
      <c r="O3192" s="48">
        <f t="shared" ca="1" si="364"/>
        <v>21912500</v>
      </c>
    </row>
    <row r="3193" spans="1:15" x14ac:dyDescent="0.25">
      <c r="A3193">
        <v>3178</v>
      </c>
      <c r="B3193" s="85">
        <v>37182</v>
      </c>
      <c r="C3193" s="47">
        <v>107.82</v>
      </c>
      <c r="D3193" s="47">
        <v>108.16</v>
      </c>
      <c r="E3193" s="47">
        <v>106.75</v>
      </c>
      <c r="F3193" s="47">
        <v>107.42</v>
      </c>
      <c r="G3193" s="48">
        <v>16510000</v>
      </c>
      <c r="H3193" s="47">
        <v>84.36</v>
      </c>
      <c r="I3193" s="51">
        <f t="shared" si="358"/>
        <v>0.78532861664494502</v>
      </c>
      <c r="J3193" s="51">
        <f t="shared" ca="1" si="359"/>
        <v>1</v>
      </c>
      <c r="K3193" s="47">
        <f t="shared" si="360"/>
        <v>84.67</v>
      </c>
      <c r="L3193" s="47">
        <f t="shared" si="361"/>
        <v>84.94</v>
      </c>
      <c r="M3193" s="47">
        <f t="shared" si="362"/>
        <v>83.83</v>
      </c>
      <c r="N3193" s="47">
        <f t="shared" si="363"/>
        <v>84.36</v>
      </c>
      <c r="O3193" s="48">
        <f t="shared" ca="1" si="364"/>
        <v>16510000</v>
      </c>
    </row>
    <row r="3194" spans="1:15" x14ac:dyDescent="0.25">
      <c r="A3194">
        <v>3179</v>
      </c>
      <c r="B3194" s="85">
        <v>37181</v>
      </c>
      <c r="C3194" s="47">
        <v>111.07</v>
      </c>
      <c r="D3194" s="47">
        <v>111.15</v>
      </c>
      <c r="E3194" s="47">
        <v>107.65</v>
      </c>
      <c r="F3194" s="47">
        <v>107.65</v>
      </c>
      <c r="G3194" s="48">
        <v>28542300</v>
      </c>
      <c r="H3194" s="47">
        <v>84.55</v>
      </c>
      <c r="I3194" s="51">
        <f t="shared" si="358"/>
        <v>0.78541569902461672</v>
      </c>
      <c r="J3194" s="51">
        <f t="shared" ca="1" si="359"/>
        <v>1</v>
      </c>
      <c r="K3194" s="47">
        <f t="shared" si="360"/>
        <v>87.24</v>
      </c>
      <c r="L3194" s="47">
        <f t="shared" si="361"/>
        <v>87.3</v>
      </c>
      <c r="M3194" s="47">
        <f t="shared" si="362"/>
        <v>84.55</v>
      </c>
      <c r="N3194" s="47">
        <f t="shared" si="363"/>
        <v>84.55</v>
      </c>
      <c r="O3194" s="48">
        <f t="shared" ca="1" si="364"/>
        <v>28542300</v>
      </c>
    </row>
    <row r="3195" spans="1:15" x14ac:dyDescent="0.25">
      <c r="A3195">
        <v>3180</v>
      </c>
      <c r="B3195" s="85">
        <v>37180</v>
      </c>
      <c r="C3195" s="47">
        <v>109.8</v>
      </c>
      <c r="D3195" s="47">
        <v>110.61</v>
      </c>
      <c r="E3195" s="47">
        <v>108.95</v>
      </c>
      <c r="F3195" s="47">
        <v>109.99</v>
      </c>
      <c r="G3195" s="48">
        <v>15877100</v>
      </c>
      <c r="H3195" s="47">
        <v>86.38</v>
      </c>
      <c r="I3195" s="51">
        <f t="shared" si="358"/>
        <v>0.7853441221929266</v>
      </c>
      <c r="J3195" s="51">
        <f t="shared" ca="1" si="359"/>
        <v>1</v>
      </c>
      <c r="K3195" s="47">
        <f t="shared" si="360"/>
        <v>86.23</v>
      </c>
      <c r="L3195" s="47">
        <f t="shared" si="361"/>
        <v>86.87</v>
      </c>
      <c r="M3195" s="47">
        <f t="shared" si="362"/>
        <v>85.56</v>
      </c>
      <c r="N3195" s="47">
        <f t="shared" si="363"/>
        <v>86.38</v>
      </c>
      <c r="O3195" s="48">
        <f t="shared" ca="1" si="364"/>
        <v>15877100</v>
      </c>
    </row>
    <row r="3196" spans="1:15" x14ac:dyDescent="0.25">
      <c r="A3196">
        <v>3181</v>
      </c>
      <c r="B3196" s="85">
        <v>37179</v>
      </c>
      <c r="C3196" s="47">
        <v>108.63</v>
      </c>
      <c r="D3196" s="47">
        <v>109.45</v>
      </c>
      <c r="E3196" s="47">
        <v>108.06</v>
      </c>
      <c r="F3196" s="47">
        <v>109.3</v>
      </c>
      <c r="G3196" s="48">
        <v>16873000</v>
      </c>
      <c r="H3196" s="47">
        <v>85.84</v>
      </c>
      <c r="I3196" s="51">
        <f t="shared" si="358"/>
        <v>0.78536139066788657</v>
      </c>
      <c r="J3196" s="51">
        <f t="shared" ca="1" si="359"/>
        <v>1</v>
      </c>
      <c r="K3196" s="47">
        <f t="shared" si="360"/>
        <v>85.31</v>
      </c>
      <c r="L3196" s="47">
        <f t="shared" si="361"/>
        <v>85.96</v>
      </c>
      <c r="M3196" s="47">
        <f t="shared" si="362"/>
        <v>84.87</v>
      </c>
      <c r="N3196" s="47">
        <f t="shared" si="363"/>
        <v>85.84</v>
      </c>
      <c r="O3196" s="48">
        <f t="shared" ca="1" si="364"/>
        <v>16873000</v>
      </c>
    </row>
    <row r="3197" spans="1:15" x14ac:dyDescent="0.25">
      <c r="A3197">
        <v>3182</v>
      </c>
      <c r="B3197" s="85">
        <v>37176</v>
      </c>
      <c r="C3197" s="47">
        <v>109.15</v>
      </c>
      <c r="D3197" s="47">
        <v>109.89</v>
      </c>
      <c r="E3197" s="47">
        <v>107.3</v>
      </c>
      <c r="F3197" s="47">
        <v>109.5</v>
      </c>
      <c r="G3197" s="48">
        <v>31360500</v>
      </c>
      <c r="H3197" s="47">
        <v>86</v>
      </c>
      <c r="I3197" s="51">
        <f t="shared" si="358"/>
        <v>0.78538812785388123</v>
      </c>
      <c r="J3197" s="51">
        <f t="shared" ca="1" si="359"/>
        <v>1</v>
      </c>
      <c r="K3197" s="47">
        <f t="shared" si="360"/>
        <v>85.73</v>
      </c>
      <c r="L3197" s="47">
        <f t="shared" si="361"/>
        <v>86.31</v>
      </c>
      <c r="M3197" s="47">
        <f t="shared" si="362"/>
        <v>84.27</v>
      </c>
      <c r="N3197" s="47">
        <f t="shared" si="363"/>
        <v>86</v>
      </c>
      <c r="O3197" s="48">
        <f t="shared" ca="1" si="364"/>
        <v>31360500</v>
      </c>
    </row>
    <row r="3198" spans="1:15" x14ac:dyDescent="0.25">
      <c r="A3198">
        <v>3183</v>
      </c>
      <c r="B3198" s="85">
        <v>37175</v>
      </c>
      <c r="C3198" s="47">
        <v>108.95</v>
      </c>
      <c r="D3198" s="47">
        <v>110.3</v>
      </c>
      <c r="E3198" s="47">
        <v>108.95</v>
      </c>
      <c r="F3198" s="47">
        <v>110</v>
      </c>
      <c r="G3198" s="48">
        <v>23006300</v>
      </c>
      <c r="H3198" s="47">
        <v>86.39</v>
      </c>
      <c r="I3198" s="51">
        <f t="shared" si="358"/>
        <v>0.78536363636363637</v>
      </c>
      <c r="J3198" s="51">
        <f t="shared" ca="1" si="359"/>
        <v>1</v>
      </c>
      <c r="K3198" s="47">
        <f t="shared" si="360"/>
        <v>85.57</v>
      </c>
      <c r="L3198" s="47">
        <f t="shared" si="361"/>
        <v>86.63</v>
      </c>
      <c r="M3198" s="47">
        <f t="shared" si="362"/>
        <v>85.57</v>
      </c>
      <c r="N3198" s="47">
        <f t="shared" si="363"/>
        <v>86.39</v>
      </c>
      <c r="O3198" s="48">
        <f t="shared" ca="1" si="364"/>
        <v>23006300</v>
      </c>
    </row>
    <row r="3199" spans="1:15" x14ac:dyDescent="0.25">
      <c r="A3199">
        <v>3184</v>
      </c>
      <c r="B3199" s="85">
        <v>37174</v>
      </c>
      <c r="C3199" s="47">
        <v>105.8</v>
      </c>
      <c r="D3199" s="47">
        <v>108.55</v>
      </c>
      <c r="E3199" s="47">
        <v>105.52</v>
      </c>
      <c r="F3199" s="47">
        <v>108.32</v>
      </c>
      <c r="G3199" s="48">
        <v>19987400</v>
      </c>
      <c r="H3199" s="47">
        <v>85.07</v>
      </c>
      <c r="I3199" s="51">
        <f t="shared" si="358"/>
        <v>0.78535819793205319</v>
      </c>
      <c r="J3199" s="51">
        <f t="shared" ca="1" si="359"/>
        <v>1</v>
      </c>
      <c r="K3199" s="47">
        <f t="shared" si="360"/>
        <v>83.09</v>
      </c>
      <c r="L3199" s="47">
        <f t="shared" si="361"/>
        <v>85.25</v>
      </c>
      <c r="M3199" s="47">
        <f t="shared" si="362"/>
        <v>82.87</v>
      </c>
      <c r="N3199" s="47">
        <f t="shared" si="363"/>
        <v>85.07</v>
      </c>
      <c r="O3199" s="48">
        <f t="shared" ca="1" si="364"/>
        <v>19987400</v>
      </c>
    </row>
    <row r="3200" spans="1:15" x14ac:dyDescent="0.25">
      <c r="A3200">
        <v>3185</v>
      </c>
      <c r="B3200" s="85">
        <v>37173</v>
      </c>
      <c r="C3200" s="47">
        <v>106.61</v>
      </c>
      <c r="D3200" s="47">
        <v>106.75</v>
      </c>
      <c r="E3200" s="47">
        <v>105.6</v>
      </c>
      <c r="F3200" s="47">
        <v>105.96</v>
      </c>
      <c r="G3200" s="48">
        <v>15976300</v>
      </c>
      <c r="H3200" s="47">
        <v>83.22</v>
      </c>
      <c r="I3200" s="51">
        <f t="shared" si="358"/>
        <v>0.78539071347678369</v>
      </c>
      <c r="J3200" s="51">
        <f t="shared" ca="1" si="359"/>
        <v>1</v>
      </c>
      <c r="K3200" s="47">
        <f t="shared" si="360"/>
        <v>83.73</v>
      </c>
      <c r="L3200" s="47">
        <f t="shared" si="361"/>
        <v>83.84</v>
      </c>
      <c r="M3200" s="47">
        <f t="shared" si="362"/>
        <v>82.94</v>
      </c>
      <c r="N3200" s="47">
        <f t="shared" si="363"/>
        <v>83.22</v>
      </c>
      <c r="O3200" s="48">
        <f t="shared" ca="1" si="364"/>
        <v>15976300</v>
      </c>
    </row>
    <row r="3201" spans="1:15" x14ac:dyDescent="0.25">
      <c r="A3201">
        <v>3186</v>
      </c>
      <c r="B3201" s="85">
        <v>37172</v>
      </c>
      <c r="C3201" s="47">
        <v>106.27</v>
      </c>
      <c r="D3201" s="47">
        <v>107.3</v>
      </c>
      <c r="E3201" s="47">
        <v>105.87</v>
      </c>
      <c r="F3201" s="47">
        <v>106.53</v>
      </c>
      <c r="G3201" s="48">
        <v>12970300</v>
      </c>
      <c r="H3201" s="47">
        <v>83.67</v>
      </c>
      <c r="I3201" s="51">
        <f t="shared" si="358"/>
        <v>0.78541255984229796</v>
      </c>
      <c r="J3201" s="51">
        <f t="shared" ca="1" si="359"/>
        <v>1</v>
      </c>
      <c r="K3201" s="47">
        <f t="shared" si="360"/>
        <v>83.47</v>
      </c>
      <c r="L3201" s="47">
        <f t="shared" si="361"/>
        <v>84.27</v>
      </c>
      <c r="M3201" s="47">
        <f t="shared" si="362"/>
        <v>83.15</v>
      </c>
      <c r="N3201" s="47">
        <f t="shared" si="363"/>
        <v>83.67</v>
      </c>
      <c r="O3201" s="48">
        <f t="shared" ca="1" si="364"/>
        <v>12970300</v>
      </c>
    </row>
    <row r="3202" spans="1:15" x14ac:dyDescent="0.25">
      <c r="A3202">
        <v>3187</v>
      </c>
      <c r="B3202" s="85">
        <v>37169</v>
      </c>
      <c r="C3202" s="47">
        <v>107.25</v>
      </c>
      <c r="D3202" s="47">
        <v>107.62</v>
      </c>
      <c r="E3202" s="47">
        <v>105.52</v>
      </c>
      <c r="F3202" s="47">
        <v>107.23</v>
      </c>
      <c r="G3202" s="48">
        <v>29796100</v>
      </c>
      <c r="H3202" s="47">
        <v>84.22</v>
      </c>
      <c r="I3202" s="51">
        <f t="shared" si="358"/>
        <v>0.78541452951599366</v>
      </c>
      <c r="J3202" s="51">
        <f t="shared" ca="1" si="359"/>
        <v>1</v>
      </c>
      <c r="K3202" s="47">
        <f t="shared" si="360"/>
        <v>84.24</v>
      </c>
      <c r="L3202" s="47">
        <f t="shared" si="361"/>
        <v>84.53</v>
      </c>
      <c r="M3202" s="47">
        <f t="shared" si="362"/>
        <v>82.88</v>
      </c>
      <c r="N3202" s="47">
        <f t="shared" si="363"/>
        <v>84.22</v>
      </c>
      <c r="O3202" s="48">
        <f t="shared" ca="1" si="364"/>
        <v>29796100</v>
      </c>
    </row>
    <row r="3203" spans="1:15" x14ac:dyDescent="0.25">
      <c r="A3203">
        <v>3188</v>
      </c>
      <c r="B3203" s="85">
        <v>37168</v>
      </c>
      <c r="C3203" s="47">
        <v>108.29</v>
      </c>
      <c r="D3203" s="47">
        <v>108.97</v>
      </c>
      <c r="E3203" s="47">
        <v>106.75</v>
      </c>
      <c r="F3203" s="47">
        <v>107.44</v>
      </c>
      <c r="G3203" s="48">
        <v>32674100</v>
      </c>
      <c r="H3203" s="47">
        <v>84.38</v>
      </c>
      <c r="I3203" s="51">
        <f t="shared" si="358"/>
        <v>0.7853685778108711</v>
      </c>
      <c r="J3203" s="51">
        <f t="shared" ca="1" si="359"/>
        <v>1</v>
      </c>
      <c r="K3203" s="47">
        <f t="shared" si="360"/>
        <v>85.05</v>
      </c>
      <c r="L3203" s="47">
        <f t="shared" si="361"/>
        <v>85.58</v>
      </c>
      <c r="M3203" s="47">
        <f t="shared" si="362"/>
        <v>83.84</v>
      </c>
      <c r="N3203" s="47">
        <f t="shared" si="363"/>
        <v>84.38</v>
      </c>
      <c r="O3203" s="48">
        <f t="shared" ca="1" si="364"/>
        <v>32674100</v>
      </c>
    </row>
    <row r="3204" spans="1:15" x14ac:dyDescent="0.25">
      <c r="A3204">
        <v>3189</v>
      </c>
      <c r="B3204" s="85">
        <v>37167</v>
      </c>
      <c r="C3204" s="47">
        <v>104.6</v>
      </c>
      <c r="D3204" s="47">
        <v>107.88</v>
      </c>
      <c r="E3204" s="47">
        <v>104.35</v>
      </c>
      <c r="F3204" s="47">
        <v>107.35</v>
      </c>
      <c r="G3204" s="48">
        <v>32045800</v>
      </c>
      <c r="H3204" s="47">
        <v>84.31</v>
      </c>
      <c r="I3204" s="51">
        <f t="shared" si="358"/>
        <v>0.78537494177922684</v>
      </c>
      <c r="J3204" s="51">
        <f t="shared" ca="1" si="359"/>
        <v>1</v>
      </c>
      <c r="K3204" s="47">
        <f t="shared" si="360"/>
        <v>82.15</v>
      </c>
      <c r="L3204" s="47">
        <f t="shared" si="361"/>
        <v>84.73</v>
      </c>
      <c r="M3204" s="47">
        <f t="shared" si="362"/>
        <v>81.95</v>
      </c>
      <c r="N3204" s="47">
        <f t="shared" si="363"/>
        <v>84.31</v>
      </c>
      <c r="O3204" s="48">
        <f t="shared" ca="1" si="364"/>
        <v>32045800</v>
      </c>
    </row>
    <row r="3205" spans="1:15" x14ac:dyDescent="0.25">
      <c r="A3205">
        <v>3190</v>
      </c>
      <c r="B3205" s="85">
        <v>37166</v>
      </c>
      <c r="C3205" s="47">
        <v>104</v>
      </c>
      <c r="D3205" s="47">
        <v>105.58</v>
      </c>
      <c r="E3205" s="47">
        <v>103.65</v>
      </c>
      <c r="F3205" s="47">
        <v>105.58</v>
      </c>
      <c r="G3205" s="48">
        <v>19833100</v>
      </c>
      <c r="H3205" s="47">
        <v>82.92</v>
      </c>
      <c r="I3205" s="51">
        <f t="shared" si="358"/>
        <v>0.78537601818526237</v>
      </c>
      <c r="J3205" s="51">
        <f t="shared" ca="1" si="359"/>
        <v>1</v>
      </c>
      <c r="K3205" s="47">
        <f t="shared" si="360"/>
        <v>81.680000000000007</v>
      </c>
      <c r="L3205" s="47">
        <f t="shared" si="361"/>
        <v>82.92</v>
      </c>
      <c r="M3205" s="47">
        <f t="shared" si="362"/>
        <v>81.400000000000006</v>
      </c>
      <c r="N3205" s="47">
        <f t="shared" si="363"/>
        <v>82.92</v>
      </c>
      <c r="O3205" s="48">
        <f t="shared" ca="1" si="364"/>
        <v>19833100</v>
      </c>
    </row>
    <row r="3206" spans="1:15" x14ac:dyDescent="0.25">
      <c r="A3206">
        <v>3191</v>
      </c>
      <c r="B3206" s="85">
        <v>37165</v>
      </c>
      <c r="C3206" s="47">
        <v>103.9</v>
      </c>
      <c r="D3206" s="47">
        <v>104.32</v>
      </c>
      <c r="E3206" s="47">
        <v>102.83</v>
      </c>
      <c r="F3206" s="47">
        <v>104.27</v>
      </c>
      <c r="G3206" s="48">
        <v>20457400</v>
      </c>
      <c r="H3206" s="47">
        <v>81.89</v>
      </c>
      <c r="I3206" s="51">
        <f t="shared" si="358"/>
        <v>0.78536491800134267</v>
      </c>
      <c r="J3206" s="51">
        <f t="shared" ca="1" si="359"/>
        <v>1</v>
      </c>
      <c r="K3206" s="47">
        <f t="shared" si="360"/>
        <v>81.599999999999994</v>
      </c>
      <c r="L3206" s="47">
        <f t="shared" si="361"/>
        <v>81.93</v>
      </c>
      <c r="M3206" s="47">
        <f t="shared" si="362"/>
        <v>80.760000000000005</v>
      </c>
      <c r="N3206" s="47">
        <f t="shared" si="363"/>
        <v>81.89</v>
      </c>
      <c r="O3206" s="48">
        <f t="shared" ca="1" si="364"/>
        <v>20457400</v>
      </c>
    </row>
    <row r="3207" spans="1:15" x14ac:dyDescent="0.25">
      <c r="A3207">
        <v>3192</v>
      </c>
      <c r="B3207" s="85">
        <v>37162</v>
      </c>
      <c r="C3207" s="47">
        <v>102.98</v>
      </c>
      <c r="D3207" s="47">
        <v>109.62</v>
      </c>
      <c r="E3207" s="47">
        <v>102.5</v>
      </c>
      <c r="F3207" s="47">
        <v>104.44</v>
      </c>
      <c r="G3207" s="48">
        <v>21687200</v>
      </c>
      <c r="H3207" s="47">
        <v>82.02</v>
      </c>
      <c r="I3207" s="51">
        <f t="shared" si="358"/>
        <v>0.78533129069322094</v>
      </c>
      <c r="J3207" s="51">
        <f t="shared" ca="1" si="359"/>
        <v>1</v>
      </c>
      <c r="K3207" s="47">
        <f t="shared" si="360"/>
        <v>80.87</v>
      </c>
      <c r="L3207" s="47">
        <f t="shared" si="361"/>
        <v>86.09</v>
      </c>
      <c r="M3207" s="47">
        <f t="shared" si="362"/>
        <v>80.5</v>
      </c>
      <c r="N3207" s="47">
        <f t="shared" si="363"/>
        <v>82.02</v>
      </c>
      <c r="O3207" s="48">
        <f t="shared" ca="1" si="364"/>
        <v>21687200</v>
      </c>
    </row>
    <row r="3208" spans="1:15" x14ac:dyDescent="0.25">
      <c r="A3208">
        <v>3193</v>
      </c>
      <c r="B3208" s="85">
        <v>37161</v>
      </c>
      <c r="C3208" s="47">
        <v>101.25</v>
      </c>
      <c r="D3208" s="47">
        <v>102.29</v>
      </c>
      <c r="E3208" s="47">
        <v>100</v>
      </c>
      <c r="F3208" s="47">
        <v>102.27</v>
      </c>
      <c r="G3208" s="48">
        <v>20536800</v>
      </c>
      <c r="H3208" s="47">
        <v>80.319999999999993</v>
      </c>
      <c r="I3208" s="51">
        <f t="shared" si="358"/>
        <v>0.78537205436589419</v>
      </c>
      <c r="J3208" s="51">
        <f t="shared" ca="1" si="359"/>
        <v>1</v>
      </c>
      <c r="K3208" s="47">
        <f t="shared" si="360"/>
        <v>79.52</v>
      </c>
      <c r="L3208" s="47">
        <f t="shared" si="361"/>
        <v>80.34</v>
      </c>
      <c r="M3208" s="47">
        <f t="shared" si="362"/>
        <v>78.540000000000006</v>
      </c>
      <c r="N3208" s="47">
        <f t="shared" si="363"/>
        <v>80.319999999999993</v>
      </c>
      <c r="O3208" s="48">
        <f t="shared" ca="1" si="364"/>
        <v>20536800</v>
      </c>
    </row>
    <row r="3209" spans="1:15" x14ac:dyDescent="0.25">
      <c r="A3209">
        <v>3194</v>
      </c>
      <c r="B3209" s="85">
        <v>37160</v>
      </c>
      <c r="C3209" s="47">
        <v>102.35</v>
      </c>
      <c r="D3209" s="47">
        <v>102.4</v>
      </c>
      <c r="E3209" s="47">
        <v>100.43</v>
      </c>
      <c r="F3209" s="47">
        <v>101.39</v>
      </c>
      <c r="G3209" s="48">
        <v>18587500</v>
      </c>
      <c r="H3209" s="47">
        <v>79.63</v>
      </c>
      <c r="I3209" s="51">
        <f t="shared" si="358"/>
        <v>0.78538317388302592</v>
      </c>
      <c r="J3209" s="51">
        <f t="shared" ca="1" si="359"/>
        <v>1</v>
      </c>
      <c r="K3209" s="47">
        <f t="shared" si="360"/>
        <v>80.38</v>
      </c>
      <c r="L3209" s="47">
        <f t="shared" si="361"/>
        <v>80.42</v>
      </c>
      <c r="M3209" s="47">
        <f t="shared" si="362"/>
        <v>78.88</v>
      </c>
      <c r="N3209" s="47">
        <f t="shared" si="363"/>
        <v>79.63</v>
      </c>
      <c r="O3209" s="48">
        <f t="shared" ca="1" si="364"/>
        <v>18587500</v>
      </c>
    </row>
    <row r="3210" spans="1:15" x14ac:dyDescent="0.25">
      <c r="A3210">
        <v>3195</v>
      </c>
      <c r="B3210" s="85">
        <v>37159</v>
      </c>
      <c r="C3210" s="47">
        <v>100.75</v>
      </c>
      <c r="D3210" s="47">
        <v>102</v>
      </c>
      <c r="E3210" s="47">
        <v>99.9</v>
      </c>
      <c r="F3210" s="47">
        <v>101.75</v>
      </c>
      <c r="G3210" s="48">
        <v>25466200</v>
      </c>
      <c r="H3210" s="47">
        <v>79.91</v>
      </c>
      <c r="I3210" s="51">
        <f t="shared" si="358"/>
        <v>0.78535626535626535</v>
      </c>
      <c r="J3210" s="51">
        <f t="shared" ca="1" si="359"/>
        <v>1</v>
      </c>
      <c r="K3210" s="47">
        <f t="shared" si="360"/>
        <v>79.12</v>
      </c>
      <c r="L3210" s="47">
        <f t="shared" si="361"/>
        <v>80.11</v>
      </c>
      <c r="M3210" s="47">
        <f t="shared" si="362"/>
        <v>78.459999999999994</v>
      </c>
      <c r="N3210" s="47">
        <f t="shared" si="363"/>
        <v>79.91</v>
      </c>
      <c r="O3210" s="48">
        <f t="shared" ca="1" si="364"/>
        <v>25466200</v>
      </c>
    </row>
    <row r="3211" spans="1:15" x14ac:dyDescent="0.25">
      <c r="A3211">
        <v>3196</v>
      </c>
      <c r="B3211" s="85">
        <v>37158</v>
      </c>
      <c r="C3211" s="47">
        <v>99.72</v>
      </c>
      <c r="D3211" s="47">
        <v>101.16</v>
      </c>
      <c r="E3211" s="47">
        <v>99.06</v>
      </c>
      <c r="F3211" s="47">
        <v>100.7</v>
      </c>
      <c r="G3211" s="48">
        <v>25549600</v>
      </c>
      <c r="H3211" s="47">
        <v>79.09</v>
      </c>
      <c r="I3211" s="51">
        <f t="shared" si="358"/>
        <v>0.7854021847070507</v>
      </c>
      <c r="J3211" s="51">
        <f t="shared" ca="1" si="359"/>
        <v>1</v>
      </c>
      <c r="K3211" s="47">
        <f t="shared" si="360"/>
        <v>78.319999999999993</v>
      </c>
      <c r="L3211" s="47">
        <f t="shared" si="361"/>
        <v>79.45</v>
      </c>
      <c r="M3211" s="47">
        <f t="shared" si="362"/>
        <v>77.8</v>
      </c>
      <c r="N3211" s="47">
        <f t="shared" si="363"/>
        <v>79.09</v>
      </c>
      <c r="O3211" s="48">
        <f t="shared" ca="1" si="364"/>
        <v>25549600</v>
      </c>
    </row>
    <row r="3212" spans="1:15" x14ac:dyDescent="0.25">
      <c r="A3212">
        <v>3197</v>
      </c>
      <c r="B3212" s="85">
        <v>37155</v>
      </c>
      <c r="C3212" s="47">
        <v>94.28</v>
      </c>
      <c r="D3212" s="47">
        <v>98.99</v>
      </c>
      <c r="E3212" s="47">
        <v>93.8</v>
      </c>
      <c r="F3212" s="47">
        <v>97.28</v>
      </c>
      <c r="G3212" s="48">
        <v>49782100</v>
      </c>
      <c r="H3212" s="47">
        <v>76.400000000000006</v>
      </c>
      <c r="I3212" s="51">
        <f t="shared" si="358"/>
        <v>0.78536184210526316</v>
      </c>
      <c r="J3212" s="51">
        <f t="shared" ca="1" si="359"/>
        <v>1</v>
      </c>
      <c r="K3212" s="47">
        <f t="shared" si="360"/>
        <v>74.040000000000006</v>
      </c>
      <c r="L3212" s="47">
        <f t="shared" si="361"/>
        <v>77.739999999999995</v>
      </c>
      <c r="M3212" s="47">
        <f t="shared" si="362"/>
        <v>73.67</v>
      </c>
      <c r="N3212" s="47">
        <f t="shared" si="363"/>
        <v>76.400000000000006</v>
      </c>
      <c r="O3212" s="48">
        <f t="shared" ca="1" si="364"/>
        <v>49782100</v>
      </c>
    </row>
    <row r="3213" spans="1:15" x14ac:dyDescent="0.25">
      <c r="A3213">
        <v>3198</v>
      </c>
      <c r="B3213" s="85">
        <v>37154</v>
      </c>
      <c r="C3213" s="47">
        <v>100.4</v>
      </c>
      <c r="D3213" s="47">
        <v>101.81</v>
      </c>
      <c r="E3213" s="47">
        <v>98.56</v>
      </c>
      <c r="F3213" s="47">
        <v>98.71</v>
      </c>
      <c r="G3213" s="48">
        <v>36210900</v>
      </c>
      <c r="H3213" s="47">
        <v>77.23</v>
      </c>
      <c r="I3213" s="51">
        <f t="shared" si="358"/>
        <v>0.78239286799716345</v>
      </c>
      <c r="J3213" s="51">
        <f t="shared" ca="1" si="359"/>
        <v>1</v>
      </c>
      <c r="K3213" s="47">
        <f t="shared" si="360"/>
        <v>78.55</v>
      </c>
      <c r="L3213" s="47">
        <f t="shared" si="361"/>
        <v>79.66</v>
      </c>
      <c r="M3213" s="47">
        <f t="shared" si="362"/>
        <v>77.11</v>
      </c>
      <c r="N3213" s="47">
        <f t="shared" si="363"/>
        <v>77.23</v>
      </c>
      <c r="O3213" s="48">
        <f t="shared" ca="1" si="364"/>
        <v>36210900</v>
      </c>
    </row>
    <row r="3214" spans="1:15" x14ac:dyDescent="0.25">
      <c r="A3214">
        <v>3199</v>
      </c>
      <c r="B3214" s="85">
        <v>37153</v>
      </c>
      <c r="C3214" s="47">
        <v>104.1</v>
      </c>
      <c r="D3214" s="47">
        <v>104.5</v>
      </c>
      <c r="E3214" s="47">
        <v>98.56</v>
      </c>
      <c r="F3214" s="47">
        <v>101.95</v>
      </c>
      <c r="G3214" s="48">
        <v>42771800</v>
      </c>
      <c r="H3214" s="47">
        <v>79.77</v>
      </c>
      <c r="I3214" s="51">
        <f t="shared" si="358"/>
        <v>0.78244237371260417</v>
      </c>
      <c r="J3214" s="51">
        <f t="shared" ca="1" si="359"/>
        <v>1</v>
      </c>
      <c r="K3214" s="47">
        <f t="shared" si="360"/>
        <v>81.45</v>
      </c>
      <c r="L3214" s="47">
        <f t="shared" si="361"/>
        <v>81.77</v>
      </c>
      <c r="M3214" s="47">
        <f t="shared" si="362"/>
        <v>77.12</v>
      </c>
      <c r="N3214" s="47">
        <f t="shared" si="363"/>
        <v>79.77</v>
      </c>
      <c r="O3214" s="48">
        <f t="shared" ca="1" si="364"/>
        <v>42771800</v>
      </c>
    </row>
    <row r="3215" spans="1:15" x14ac:dyDescent="0.25">
      <c r="A3215">
        <v>3200</v>
      </c>
      <c r="B3215" s="85">
        <v>37152</v>
      </c>
      <c r="C3215" s="47">
        <v>104.33</v>
      </c>
      <c r="D3215" s="47">
        <v>105.3</v>
      </c>
      <c r="E3215" s="47">
        <v>103.36</v>
      </c>
      <c r="F3215" s="47">
        <v>104.05</v>
      </c>
      <c r="G3215" s="48">
        <v>22029200</v>
      </c>
      <c r="H3215" s="47">
        <v>81.41</v>
      </c>
      <c r="I3215" s="51">
        <f t="shared" si="358"/>
        <v>0.78241230177799137</v>
      </c>
      <c r="J3215" s="51">
        <f t="shared" ca="1" si="359"/>
        <v>1</v>
      </c>
      <c r="K3215" s="47">
        <f t="shared" si="360"/>
        <v>81.63</v>
      </c>
      <c r="L3215" s="47">
        <f t="shared" si="361"/>
        <v>82.39</v>
      </c>
      <c r="M3215" s="47">
        <f t="shared" si="362"/>
        <v>80.87</v>
      </c>
      <c r="N3215" s="47">
        <f t="shared" si="363"/>
        <v>81.41</v>
      </c>
      <c r="O3215" s="48">
        <f t="shared" ca="1" si="364"/>
        <v>22029200</v>
      </c>
    </row>
    <row r="3216" spans="1:15" x14ac:dyDescent="0.25">
      <c r="A3216">
        <v>3201</v>
      </c>
      <c r="B3216" s="85">
        <v>37151</v>
      </c>
      <c r="C3216" s="47">
        <v>101</v>
      </c>
      <c r="D3216" s="47">
        <v>106.4</v>
      </c>
      <c r="E3216" s="47">
        <v>100</v>
      </c>
      <c r="F3216" s="47">
        <v>104.3</v>
      </c>
      <c r="G3216" s="48">
        <v>32388700</v>
      </c>
      <c r="H3216" s="47">
        <v>81.61</v>
      </c>
      <c r="I3216" s="51">
        <f t="shared" si="358"/>
        <v>0.78245445829338445</v>
      </c>
      <c r="J3216" s="51">
        <f t="shared" ca="1" si="359"/>
        <v>1</v>
      </c>
      <c r="K3216" s="47">
        <f t="shared" si="360"/>
        <v>79.03</v>
      </c>
      <c r="L3216" s="47">
        <f t="shared" si="361"/>
        <v>83.25</v>
      </c>
      <c r="M3216" s="47">
        <f t="shared" si="362"/>
        <v>78.25</v>
      </c>
      <c r="N3216" s="47">
        <f t="shared" si="363"/>
        <v>81.61</v>
      </c>
      <c r="O3216" s="48">
        <f t="shared" ca="1" si="364"/>
        <v>32388700</v>
      </c>
    </row>
    <row r="3217" spans="1:15" x14ac:dyDescent="0.25">
      <c r="A3217">
        <v>3202</v>
      </c>
      <c r="B3217" s="85">
        <v>37144</v>
      </c>
      <c r="C3217" s="47">
        <v>107.7</v>
      </c>
      <c r="D3217" s="47">
        <v>110.35</v>
      </c>
      <c r="E3217" s="47">
        <v>107.7</v>
      </c>
      <c r="F3217" s="47">
        <v>110.05</v>
      </c>
      <c r="G3217" s="48">
        <v>23408700</v>
      </c>
      <c r="H3217" s="47">
        <v>86.11</v>
      </c>
      <c r="I3217" s="51">
        <f t="shared" ref="I3217:I3280" si="365">H3217/F3217</f>
        <v>0.78246251703771019</v>
      </c>
      <c r="J3217" s="51">
        <f t="shared" ref="J3217:J3280" ca="1" si="366">INDEX(OFFSET($T$15,0,0,$S$13+1,1),MATCH(B3217,OFFSET($Q$15,0,0,$S$13+1,1),-1))</f>
        <v>1</v>
      </c>
      <c r="K3217" s="47">
        <f t="shared" ref="K3217:K3280" si="367">ROUND($I3217*C3217,2)</f>
        <v>84.27</v>
      </c>
      <c r="L3217" s="47">
        <f t="shared" ref="L3217:L3280" si="368">ROUND($I3217*D3217,2)</f>
        <v>86.34</v>
      </c>
      <c r="M3217" s="47">
        <f t="shared" ref="M3217:M3280" si="369">ROUND($I3217*E3217,2)</f>
        <v>84.27</v>
      </c>
      <c r="N3217" s="47">
        <f t="shared" ref="N3217:N3280" si="370">ROUND($I3217*F3217,2)</f>
        <v>86.11</v>
      </c>
      <c r="O3217" s="48">
        <f t="shared" ref="O3217:O3280" ca="1" si="371">G3217*J3217</f>
        <v>23408700</v>
      </c>
    </row>
    <row r="3218" spans="1:15" x14ac:dyDescent="0.25">
      <c r="A3218">
        <v>3203</v>
      </c>
      <c r="B3218" s="85">
        <v>37141</v>
      </c>
      <c r="C3218" s="47">
        <v>110.02</v>
      </c>
      <c r="D3218" s="47">
        <v>111.25</v>
      </c>
      <c r="E3218" s="47">
        <v>108.63</v>
      </c>
      <c r="F3218" s="47">
        <v>108.72</v>
      </c>
      <c r="G3218" s="48">
        <v>33133900</v>
      </c>
      <c r="H3218" s="47">
        <v>85.07</v>
      </c>
      <c r="I3218" s="51">
        <f t="shared" si="365"/>
        <v>0.7824687270051508</v>
      </c>
      <c r="J3218" s="51">
        <f t="shared" ca="1" si="366"/>
        <v>1</v>
      </c>
      <c r="K3218" s="47">
        <f t="shared" si="367"/>
        <v>86.09</v>
      </c>
      <c r="L3218" s="47">
        <f t="shared" si="368"/>
        <v>87.05</v>
      </c>
      <c r="M3218" s="47">
        <f t="shared" si="369"/>
        <v>85</v>
      </c>
      <c r="N3218" s="47">
        <f t="shared" si="370"/>
        <v>85.07</v>
      </c>
      <c r="O3218" s="48">
        <f t="shared" ca="1" si="371"/>
        <v>33133900</v>
      </c>
    </row>
    <row r="3219" spans="1:15" x14ac:dyDescent="0.25">
      <c r="A3219">
        <v>3204</v>
      </c>
      <c r="B3219" s="85">
        <v>37140</v>
      </c>
      <c r="C3219" s="47">
        <v>112.65</v>
      </c>
      <c r="D3219" s="47">
        <v>113.3</v>
      </c>
      <c r="E3219" s="47">
        <v>110.77</v>
      </c>
      <c r="F3219" s="47">
        <v>110.77</v>
      </c>
      <c r="G3219" s="48">
        <v>21653000</v>
      </c>
      <c r="H3219" s="47">
        <v>86.67</v>
      </c>
      <c r="I3219" s="51">
        <f t="shared" si="365"/>
        <v>0.78243206644398311</v>
      </c>
      <c r="J3219" s="51">
        <f t="shared" ca="1" si="366"/>
        <v>1</v>
      </c>
      <c r="K3219" s="47">
        <f t="shared" si="367"/>
        <v>88.14</v>
      </c>
      <c r="L3219" s="47">
        <f t="shared" si="368"/>
        <v>88.65</v>
      </c>
      <c r="M3219" s="47">
        <f t="shared" si="369"/>
        <v>86.67</v>
      </c>
      <c r="N3219" s="47">
        <f t="shared" si="370"/>
        <v>86.67</v>
      </c>
      <c r="O3219" s="48">
        <f t="shared" ca="1" si="371"/>
        <v>21653000</v>
      </c>
    </row>
    <row r="3220" spans="1:15" x14ac:dyDescent="0.25">
      <c r="A3220">
        <v>3205</v>
      </c>
      <c r="B3220" s="85">
        <v>37139</v>
      </c>
      <c r="C3220" s="47">
        <v>113.7</v>
      </c>
      <c r="D3220" s="47">
        <v>114.19</v>
      </c>
      <c r="E3220" s="47">
        <v>111.95</v>
      </c>
      <c r="F3220" s="47">
        <v>113.7</v>
      </c>
      <c r="G3220" s="48">
        <v>21477100</v>
      </c>
      <c r="H3220" s="47">
        <v>88.96</v>
      </c>
      <c r="I3220" s="51">
        <f t="shared" si="365"/>
        <v>0.78240985048372902</v>
      </c>
      <c r="J3220" s="51">
        <f t="shared" ca="1" si="366"/>
        <v>1</v>
      </c>
      <c r="K3220" s="47">
        <f t="shared" si="367"/>
        <v>88.96</v>
      </c>
      <c r="L3220" s="47">
        <f t="shared" si="368"/>
        <v>89.34</v>
      </c>
      <c r="M3220" s="47">
        <f t="shared" si="369"/>
        <v>87.59</v>
      </c>
      <c r="N3220" s="47">
        <f t="shared" si="370"/>
        <v>88.96</v>
      </c>
      <c r="O3220" s="48">
        <f t="shared" ca="1" si="371"/>
        <v>21477100</v>
      </c>
    </row>
    <row r="3221" spans="1:15" x14ac:dyDescent="0.25">
      <c r="A3221">
        <v>3206</v>
      </c>
      <c r="B3221" s="85">
        <v>37138</v>
      </c>
      <c r="C3221" s="47">
        <v>113.85</v>
      </c>
      <c r="D3221" s="47">
        <v>116.17</v>
      </c>
      <c r="E3221" s="47">
        <v>113.37</v>
      </c>
      <c r="F3221" s="47">
        <v>113.42</v>
      </c>
      <c r="G3221" s="48">
        <v>24473400</v>
      </c>
      <c r="H3221" s="47">
        <v>88.74</v>
      </c>
      <c r="I3221" s="51">
        <f t="shared" si="365"/>
        <v>0.78240169282313521</v>
      </c>
      <c r="J3221" s="51">
        <f t="shared" ca="1" si="366"/>
        <v>1</v>
      </c>
      <c r="K3221" s="47">
        <f t="shared" si="367"/>
        <v>89.08</v>
      </c>
      <c r="L3221" s="47">
        <f t="shared" si="368"/>
        <v>90.89</v>
      </c>
      <c r="M3221" s="47">
        <f t="shared" si="369"/>
        <v>88.7</v>
      </c>
      <c r="N3221" s="47">
        <f t="shared" si="370"/>
        <v>88.74</v>
      </c>
      <c r="O3221" s="48">
        <f t="shared" ca="1" si="371"/>
        <v>24473400</v>
      </c>
    </row>
    <row r="3222" spans="1:15" x14ac:dyDescent="0.25">
      <c r="A3222">
        <v>3207</v>
      </c>
      <c r="B3222" s="85">
        <v>37134</v>
      </c>
      <c r="C3222" s="47">
        <v>113.4</v>
      </c>
      <c r="D3222" s="47">
        <v>114.77</v>
      </c>
      <c r="E3222" s="47">
        <v>113.13</v>
      </c>
      <c r="F3222" s="47">
        <v>114.15</v>
      </c>
      <c r="G3222" s="48">
        <v>15985400</v>
      </c>
      <c r="H3222" s="47">
        <v>89.31</v>
      </c>
      <c r="I3222" s="51">
        <f t="shared" si="365"/>
        <v>0.78239159001314063</v>
      </c>
      <c r="J3222" s="51">
        <f t="shared" ca="1" si="366"/>
        <v>1</v>
      </c>
      <c r="K3222" s="47">
        <f t="shared" si="367"/>
        <v>88.72</v>
      </c>
      <c r="L3222" s="47">
        <f t="shared" si="368"/>
        <v>89.8</v>
      </c>
      <c r="M3222" s="47">
        <f t="shared" si="369"/>
        <v>88.51</v>
      </c>
      <c r="N3222" s="47">
        <f t="shared" si="370"/>
        <v>89.31</v>
      </c>
      <c r="O3222" s="48">
        <f t="shared" ca="1" si="371"/>
        <v>15985400</v>
      </c>
    </row>
    <row r="3223" spans="1:15" x14ac:dyDescent="0.25">
      <c r="A3223">
        <v>3208</v>
      </c>
      <c r="B3223" s="85">
        <v>37133</v>
      </c>
      <c r="C3223" s="47">
        <v>114.85</v>
      </c>
      <c r="D3223" s="47">
        <v>115.74</v>
      </c>
      <c r="E3223" s="47">
        <v>112.04</v>
      </c>
      <c r="F3223" s="47">
        <v>113.32</v>
      </c>
      <c r="G3223" s="48">
        <v>17692600</v>
      </c>
      <c r="H3223" s="47">
        <v>88.67</v>
      </c>
      <c r="I3223" s="51">
        <f t="shared" si="365"/>
        <v>0.78247440875397112</v>
      </c>
      <c r="J3223" s="51">
        <f t="shared" ca="1" si="366"/>
        <v>1</v>
      </c>
      <c r="K3223" s="47">
        <f t="shared" si="367"/>
        <v>89.87</v>
      </c>
      <c r="L3223" s="47">
        <f t="shared" si="368"/>
        <v>90.56</v>
      </c>
      <c r="M3223" s="47">
        <f t="shared" si="369"/>
        <v>87.67</v>
      </c>
      <c r="N3223" s="47">
        <f t="shared" si="370"/>
        <v>88.67</v>
      </c>
      <c r="O3223" s="48">
        <f t="shared" ca="1" si="371"/>
        <v>17692600</v>
      </c>
    </row>
    <row r="3224" spans="1:15" x14ac:dyDescent="0.25">
      <c r="A3224">
        <v>3209</v>
      </c>
      <c r="B3224" s="85">
        <v>37132</v>
      </c>
      <c r="C3224" s="47">
        <v>117.13</v>
      </c>
      <c r="D3224" s="47">
        <v>117.18</v>
      </c>
      <c r="E3224" s="47">
        <v>115.17</v>
      </c>
      <c r="F3224" s="47">
        <v>115.54</v>
      </c>
      <c r="G3224" s="48">
        <v>16180000</v>
      </c>
      <c r="H3224" s="47">
        <v>90.4</v>
      </c>
      <c r="I3224" s="51">
        <f t="shared" si="365"/>
        <v>0.78241301713692224</v>
      </c>
      <c r="J3224" s="51">
        <f t="shared" ca="1" si="366"/>
        <v>1</v>
      </c>
      <c r="K3224" s="47">
        <f t="shared" si="367"/>
        <v>91.64</v>
      </c>
      <c r="L3224" s="47">
        <f t="shared" si="368"/>
        <v>91.68</v>
      </c>
      <c r="M3224" s="47">
        <f t="shared" si="369"/>
        <v>90.11</v>
      </c>
      <c r="N3224" s="47">
        <f t="shared" si="370"/>
        <v>90.4</v>
      </c>
      <c r="O3224" s="48">
        <f t="shared" ca="1" si="371"/>
        <v>16180000</v>
      </c>
    </row>
    <row r="3225" spans="1:15" x14ac:dyDescent="0.25">
      <c r="A3225">
        <v>3210</v>
      </c>
      <c r="B3225" s="85">
        <v>37131</v>
      </c>
      <c r="C3225" s="47">
        <v>118.28</v>
      </c>
      <c r="D3225" s="47">
        <v>118.49</v>
      </c>
      <c r="E3225" s="47">
        <v>116.58</v>
      </c>
      <c r="F3225" s="47">
        <v>116.58</v>
      </c>
      <c r="G3225" s="48">
        <v>12046600</v>
      </c>
      <c r="H3225" s="47">
        <v>91.22</v>
      </c>
      <c r="I3225" s="51">
        <f t="shared" si="365"/>
        <v>0.78246697546749011</v>
      </c>
      <c r="J3225" s="51">
        <f t="shared" ca="1" si="366"/>
        <v>1</v>
      </c>
      <c r="K3225" s="47">
        <f t="shared" si="367"/>
        <v>92.55</v>
      </c>
      <c r="L3225" s="47">
        <f t="shared" si="368"/>
        <v>92.71</v>
      </c>
      <c r="M3225" s="47">
        <f t="shared" si="369"/>
        <v>91.22</v>
      </c>
      <c r="N3225" s="47">
        <f t="shared" si="370"/>
        <v>91.22</v>
      </c>
      <c r="O3225" s="48">
        <f t="shared" ca="1" si="371"/>
        <v>12046600</v>
      </c>
    </row>
    <row r="3226" spans="1:15" x14ac:dyDescent="0.25">
      <c r="A3226">
        <v>3211</v>
      </c>
      <c r="B3226" s="85">
        <v>37130</v>
      </c>
      <c r="C3226" s="47">
        <v>118.97</v>
      </c>
      <c r="D3226" s="47">
        <v>119.2</v>
      </c>
      <c r="E3226" s="47">
        <v>118.26</v>
      </c>
      <c r="F3226" s="47">
        <v>118.31</v>
      </c>
      <c r="G3226" s="48">
        <v>7425100</v>
      </c>
      <c r="H3226" s="47">
        <v>92.57</v>
      </c>
      <c r="I3226" s="51">
        <f t="shared" si="365"/>
        <v>0.78243597329050796</v>
      </c>
      <c r="J3226" s="51">
        <f t="shared" ca="1" si="366"/>
        <v>1</v>
      </c>
      <c r="K3226" s="47">
        <f t="shared" si="367"/>
        <v>93.09</v>
      </c>
      <c r="L3226" s="47">
        <f t="shared" si="368"/>
        <v>93.27</v>
      </c>
      <c r="M3226" s="47">
        <f t="shared" si="369"/>
        <v>92.53</v>
      </c>
      <c r="N3226" s="47">
        <f t="shared" si="370"/>
        <v>92.57</v>
      </c>
      <c r="O3226" s="48">
        <f t="shared" ca="1" si="371"/>
        <v>7425100</v>
      </c>
    </row>
    <row r="3227" spans="1:15" x14ac:dyDescent="0.25">
      <c r="A3227">
        <v>3212</v>
      </c>
      <c r="B3227" s="85">
        <v>37127</v>
      </c>
      <c r="C3227" s="47">
        <v>117.21</v>
      </c>
      <c r="D3227" s="47">
        <v>119.13</v>
      </c>
      <c r="E3227" s="47">
        <v>116.74</v>
      </c>
      <c r="F3227" s="47">
        <v>119.02</v>
      </c>
      <c r="G3227" s="48">
        <v>11687700</v>
      </c>
      <c r="H3227" s="47">
        <v>93.13</v>
      </c>
      <c r="I3227" s="51">
        <f t="shared" si="365"/>
        <v>0.78247353385985552</v>
      </c>
      <c r="J3227" s="51">
        <f t="shared" ca="1" si="366"/>
        <v>1</v>
      </c>
      <c r="K3227" s="47">
        <f t="shared" si="367"/>
        <v>91.71</v>
      </c>
      <c r="L3227" s="47">
        <f t="shared" si="368"/>
        <v>93.22</v>
      </c>
      <c r="M3227" s="47">
        <f t="shared" si="369"/>
        <v>91.35</v>
      </c>
      <c r="N3227" s="47">
        <f t="shared" si="370"/>
        <v>93.13</v>
      </c>
      <c r="O3227" s="48">
        <f t="shared" ca="1" si="371"/>
        <v>11687700</v>
      </c>
    </row>
    <row r="3228" spans="1:15" x14ac:dyDescent="0.25">
      <c r="A3228">
        <v>3213</v>
      </c>
      <c r="B3228" s="85">
        <v>37126</v>
      </c>
      <c r="C3228" s="47">
        <v>116.96</v>
      </c>
      <c r="D3228" s="47">
        <v>117.52</v>
      </c>
      <c r="E3228" s="47">
        <v>116.49</v>
      </c>
      <c r="F3228" s="47">
        <v>116.6</v>
      </c>
      <c r="G3228" s="48">
        <v>8744100</v>
      </c>
      <c r="H3228" s="47">
        <v>91.23</v>
      </c>
      <c r="I3228" s="51">
        <f t="shared" si="365"/>
        <v>0.7824185248713551</v>
      </c>
      <c r="J3228" s="51">
        <f t="shared" ca="1" si="366"/>
        <v>1</v>
      </c>
      <c r="K3228" s="47">
        <f t="shared" si="367"/>
        <v>91.51</v>
      </c>
      <c r="L3228" s="47">
        <f t="shared" si="368"/>
        <v>91.95</v>
      </c>
      <c r="M3228" s="47">
        <f t="shared" si="369"/>
        <v>91.14</v>
      </c>
      <c r="N3228" s="47">
        <f t="shared" si="370"/>
        <v>91.23</v>
      </c>
      <c r="O3228" s="48">
        <f t="shared" ca="1" si="371"/>
        <v>8744100</v>
      </c>
    </row>
    <row r="3229" spans="1:15" x14ac:dyDescent="0.25">
      <c r="A3229">
        <v>3214</v>
      </c>
      <c r="B3229" s="85">
        <v>37125</v>
      </c>
      <c r="C3229" s="47">
        <v>116.75</v>
      </c>
      <c r="D3229" s="47">
        <v>117.43</v>
      </c>
      <c r="E3229" s="47">
        <v>115.78</v>
      </c>
      <c r="F3229" s="47">
        <v>117.02</v>
      </c>
      <c r="G3229" s="48">
        <v>11752300</v>
      </c>
      <c r="H3229" s="47">
        <v>91.56</v>
      </c>
      <c r="I3229" s="51">
        <f t="shared" si="365"/>
        <v>0.78243035378567771</v>
      </c>
      <c r="J3229" s="51">
        <f t="shared" ca="1" si="366"/>
        <v>1</v>
      </c>
      <c r="K3229" s="47">
        <f t="shared" si="367"/>
        <v>91.35</v>
      </c>
      <c r="L3229" s="47">
        <f t="shared" si="368"/>
        <v>91.88</v>
      </c>
      <c r="M3229" s="47">
        <f t="shared" si="369"/>
        <v>90.59</v>
      </c>
      <c r="N3229" s="47">
        <f t="shared" si="370"/>
        <v>91.56</v>
      </c>
      <c r="O3229" s="48">
        <f t="shared" ca="1" si="371"/>
        <v>11752300</v>
      </c>
    </row>
    <row r="3230" spans="1:15" x14ac:dyDescent="0.25">
      <c r="A3230">
        <v>3215</v>
      </c>
      <c r="B3230" s="85">
        <v>37124</v>
      </c>
      <c r="C3230" s="47">
        <v>117.8</v>
      </c>
      <c r="D3230" s="47">
        <v>118.54</v>
      </c>
      <c r="E3230" s="47">
        <v>115.8</v>
      </c>
      <c r="F3230" s="47">
        <v>115.82</v>
      </c>
      <c r="G3230" s="48">
        <v>14480800</v>
      </c>
      <c r="H3230" s="47">
        <v>90.62</v>
      </c>
      <c r="I3230" s="51">
        <f t="shared" si="365"/>
        <v>0.78242099810050081</v>
      </c>
      <c r="J3230" s="51">
        <f t="shared" ca="1" si="366"/>
        <v>1</v>
      </c>
      <c r="K3230" s="47">
        <f t="shared" si="367"/>
        <v>92.17</v>
      </c>
      <c r="L3230" s="47">
        <f t="shared" si="368"/>
        <v>92.75</v>
      </c>
      <c r="M3230" s="47">
        <f t="shared" si="369"/>
        <v>90.6</v>
      </c>
      <c r="N3230" s="47">
        <f t="shared" si="370"/>
        <v>90.62</v>
      </c>
      <c r="O3230" s="48">
        <f t="shared" ca="1" si="371"/>
        <v>14480800</v>
      </c>
    </row>
    <row r="3231" spans="1:15" x14ac:dyDescent="0.25">
      <c r="A3231">
        <v>3216</v>
      </c>
      <c r="B3231" s="85">
        <v>37123</v>
      </c>
      <c r="C3231" s="47">
        <v>116.8</v>
      </c>
      <c r="D3231" s="47">
        <v>117.9</v>
      </c>
      <c r="E3231" s="47">
        <v>116.55</v>
      </c>
      <c r="F3231" s="47">
        <v>117.83</v>
      </c>
      <c r="G3231" s="48">
        <v>10417400</v>
      </c>
      <c r="H3231" s="47">
        <v>92.19</v>
      </c>
      <c r="I3231" s="51">
        <f t="shared" si="365"/>
        <v>0.78239837053381989</v>
      </c>
      <c r="J3231" s="51">
        <f t="shared" ca="1" si="366"/>
        <v>1</v>
      </c>
      <c r="K3231" s="47">
        <f t="shared" si="367"/>
        <v>91.38</v>
      </c>
      <c r="L3231" s="47">
        <f t="shared" si="368"/>
        <v>92.24</v>
      </c>
      <c r="M3231" s="47">
        <f t="shared" si="369"/>
        <v>91.19</v>
      </c>
      <c r="N3231" s="47">
        <f t="shared" si="370"/>
        <v>92.19</v>
      </c>
      <c r="O3231" s="48">
        <f t="shared" ca="1" si="371"/>
        <v>10417400</v>
      </c>
    </row>
    <row r="3232" spans="1:15" x14ac:dyDescent="0.25">
      <c r="A3232">
        <v>3217</v>
      </c>
      <c r="B3232" s="85">
        <v>37120</v>
      </c>
      <c r="C3232" s="47">
        <v>117.65</v>
      </c>
      <c r="D3232" s="47">
        <v>117.87</v>
      </c>
      <c r="E3232" s="47">
        <v>116.01</v>
      </c>
      <c r="F3232" s="47">
        <v>116.75</v>
      </c>
      <c r="G3232" s="48">
        <v>11604600</v>
      </c>
      <c r="H3232" s="47">
        <v>91.35</v>
      </c>
      <c r="I3232" s="51">
        <f t="shared" si="365"/>
        <v>0.78244111349036394</v>
      </c>
      <c r="J3232" s="51">
        <f t="shared" ca="1" si="366"/>
        <v>1</v>
      </c>
      <c r="K3232" s="47">
        <f t="shared" si="367"/>
        <v>92.05</v>
      </c>
      <c r="L3232" s="47">
        <f t="shared" si="368"/>
        <v>92.23</v>
      </c>
      <c r="M3232" s="47">
        <f t="shared" si="369"/>
        <v>90.77</v>
      </c>
      <c r="N3232" s="47">
        <f t="shared" si="370"/>
        <v>91.35</v>
      </c>
      <c r="O3232" s="48">
        <f t="shared" ca="1" si="371"/>
        <v>11604600</v>
      </c>
    </row>
    <row r="3233" spans="1:15" x14ac:dyDescent="0.25">
      <c r="A3233">
        <v>3218</v>
      </c>
      <c r="B3233" s="85">
        <v>37119</v>
      </c>
      <c r="C3233" s="47">
        <v>117.8</v>
      </c>
      <c r="D3233" s="47">
        <v>118.75</v>
      </c>
      <c r="E3233" s="47">
        <v>117</v>
      </c>
      <c r="F3233" s="47">
        <v>118.65</v>
      </c>
      <c r="G3233" s="48">
        <v>10734700</v>
      </c>
      <c r="H3233" s="47">
        <v>92.84</v>
      </c>
      <c r="I3233" s="51">
        <f t="shared" si="365"/>
        <v>0.78246944795617357</v>
      </c>
      <c r="J3233" s="51">
        <f t="shared" ca="1" si="366"/>
        <v>1</v>
      </c>
      <c r="K3233" s="47">
        <f t="shared" si="367"/>
        <v>92.17</v>
      </c>
      <c r="L3233" s="47">
        <f t="shared" si="368"/>
        <v>92.92</v>
      </c>
      <c r="M3233" s="47">
        <f t="shared" si="369"/>
        <v>91.55</v>
      </c>
      <c r="N3233" s="47">
        <f t="shared" si="370"/>
        <v>92.84</v>
      </c>
      <c r="O3233" s="48">
        <f t="shared" ca="1" si="371"/>
        <v>10734700</v>
      </c>
    </row>
    <row r="3234" spans="1:15" x14ac:dyDescent="0.25">
      <c r="A3234">
        <v>3219</v>
      </c>
      <c r="B3234" s="85">
        <v>37118</v>
      </c>
      <c r="C3234" s="47">
        <v>119.23</v>
      </c>
      <c r="D3234" s="47">
        <v>119.61</v>
      </c>
      <c r="E3234" s="47">
        <v>118.08</v>
      </c>
      <c r="F3234" s="47">
        <v>118.24</v>
      </c>
      <c r="G3234" s="48">
        <v>8520600</v>
      </c>
      <c r="H3234" s="47">
        <v>92.51</v>
      </c>
      <c r="I3234" s="51">
        <f t="shared" si="365"/>
        <v>0.78239174560216518</v>
      </c>
      <c r="J3234" s="51">
        <f t="shared" ca="1" si="366"/>
        <v>1</v>
      </c>
      <c r="K3234" s="47">
        <f t="shared" si="367"/>
        <v>93.28</v>
      </c>
      <c r="L3234" s="47">
        <f t="shared" si="368"/>
        <v>93.58</v>
      </c>
      <c r="M3234" s="47">
        <f t="shared" si="369"/>
        <v>92.38</v>
      </c>
      <c r="N3234" s="47">
        <f t="shared" si="370"/>
        <v>92.51</v>
      </c>
      <c r="O3234" s="48">
        <f t="shared" ca="1" si="371"/>
        <v>8520600</v>
      </c>
    </row>
    <row r="3235" spans="1:15" x14ac:dyDescent="0.25">
      <c r="A3235">
        <v>3220</v>
      </c>
      <c r="B3235" s="85">
        <v>37117</v>
      </c>
      <c r="C3235" s="47">
        <v>120.14</v>
      </c>
      <c r="D3235" s="47">
        <v>120.35</v>
      </c>
      <c r="E3235" s="47">
        <v>118.8</v>
      </c>
      <c r="F3235" s="47">
        <v>119.27</v>
      </c>
      <c r="G3235" s="48">
        <v>13178100</v>
      </c>
      <c r="H3235" s="47">
        <v>93.32</v>
      </c>
      <c r="I3235" s="51">
        <f t="shared" si="365"/>
        <v>0.78242642743355406</v>
      </c>
      <c r="J3235" s="51">
        <f t="shared" ca="1" si="366"/>
        <v>1</v>
      </c>
      <c r="K3235" s="47">
        <f t="shared" si="367"/>
        <v>94</v>
      </c>
      <c r="L3235" s="47">
        <f t="shared" si="368"/>
        <v>94.17</v>
      </c>
      <c r="M3235" s="47">
        <f t="shared" si="369"/>
        <v>92.95</v>
      </c>
      <c r="N3235" s="47">
        <f t="shared" si="370"/>
        <v>93.32</v>
      </c>
      <c r="O3235" s="48">
        <f t="shared" ca="1" si="371"/>
        <v>13178100</v>
      </c>
    </row>
    <row r="3236" spans="1:15" x14ac:dyDescent="0.25">
      <c r="A3236">
        <v>3221</v>
      </c>
      <c r="B3236" s="85">
        <v>37116</v>
      </c>
      <c r="C3236" s="47">
        <v>119.6</v>
      </c>
      <c r="D3236" s="47">
        <v>119.85</v>
      </c>
      <c r="E3236" s="47">
        <v>118.81</v>
      </c>
      <c r="F3236" s="47">
        <v>119.32</v>
      </c>
      <c r="G3236" s="48">
        <v>7431600</v>
      </c>
      <c r="H3236" s="47">
        <v>93.36</v>
      </c>
      <c r="I3236" s="51">
        <f t="shared" si="365"/>
        <v>0.78243379148508219</v>
      </c>
      <c r="J3236" s="51">
        <f t="shared" ca="1" si="366"/>
        <v>1</v>
      </c>
      <c r="K3236" s="47">
        <f t="shared" si="367"/>
        <v>93.58</v>
      </c>
      <c r="L3236" s="47">
        <f t="shared" si="368"/>
        <v>93.77</v>
      </c>
      <c r="M3236" s="47">
        <f t="shared" si="369"/>
        <v>92.96</v>
      </c>
      <c r="N3236" s="47">
        <f t="shared" si="370"/>
        <v>93.36</v>
      </c>
      <c r="O3236" s="48">
        <f t="shared" ca="1" si="371"/>
        <v>7431600</v>
      </c>
    </row>
    <row r="3237" spans="1:15" x14ac:dyDescent="0.25">
      <c r="A3237">
        <v>3222</v>
      </c>
      <c r="B3237" s="85">
        <v>37113</v>
      </c>
      <c r="C3237" s="47">
        <v>118.8</v>
      </c>
      <c r="D3237" s="47">
        <v>119.84</v>
      </c>
      <c r="E3237" s="47">
        <v>117.34</v>
      </c>
      <c r="F3237" s="47">
        <v>119.29</v>
      </c>
      <c r="G3237" s="48">
        <v>11173300</v>
      </c>
      <c r="H3237" s="47">
        <v>93.34</v>
      </c>
      <c r="I3237" s="51">
        <f t="shared" si="365"/>
        <v>0.78246290552435238</v>
      </c>
      <c r="J3237" s="51">
        <f t="shared" ca="1" si="366"/>
        <v>1</v>
      </c>
      <c r="K3237" s="47">
        <f t="shared" si="367"/>
        <v>92.96</v>
      </c>
      <c r="L3237" s="47">
        <f t="shared" si="368"/>
        <v>93.77</v>
      </c>
      <c r="M3237" s="47">
        <f t="shared" si="369"/>
        <v>91.81</v>
      </c>
      <c r="N3237" s="47">
        <f t="shared" si="370"/>
        <v>93.34</v>
      </c>
      <c r="O3237" s="48">
        <f t="shared" ca="1" si="371"/>
        <v>11173300</v>
      </c>
    </row>
    <row r="3238" spans="1:15" x14ac:dyDescent="0.25">
      <c r="A3238">
        <v>3223</v>
      </c>
      <c r="B3238" s="85">
        <v>37112</v>
      </c>
      <c r="C3238" s="47">
        <v>118.7</v>
      </c>
      <c r="D3238" s="47">
        <v>118.97</v>
      </c>
      <c r="E3238" s="47">
        <v>117.86</v>
      </c>
      <c r="F3238" s="47">
        <v>118.88</v>
      </c>
      <c r="G3238" s="48">
        <v>14118500</v>
      </c>
      <c r="H3238" s="47">
        <v>93.02</v>
      </c>
      <c r="I3238" s="51">
        <f t="shared" si="365"/>
        <v>0.78246971736204574</v>
      </c>
      <c r="J3238" s="51">
        <f t="shared" ca="1" si="366"/>
        <v>1</v>
      </c>
      <c r="K3238" s="47">
        <f t="shared" si="367"/>
        <v>92.88</v>
      </c>
      <c r="L3238" s="47">
        <f t="shared" si="368"/>
        <v>93.09</v>
      </c>
      <c r="M3238" s="47">
        <f t="shared" si="369"/>
        <v>92.22</v>
      </c>
      <c r="N3238" s="47">
        <f t="shared" si="370"/>
        <v>93.02</v>
      </c>
      <c r="O3238" s="48">
        <f t="shared" ca="1" si="371"/>
        <v>14118500</v>
      </c>
    </row>
    <row r="3239" spans="1:15" x14ac:dyDescent="0.25">
      <c r="A3239">
        <v>3224</v>
      </c>
      <c r="B3239" s="85">
        <v>37111</v>
      </c>
      <c r="C3239" s="47">
        <v>120.12</v>
      </c>
      <c r="D3239" s="47">
        <v>121.16</v>
      </c>
      <c r="E3239" s="47">
        <v>118.43</v>
      </c>
      <c r="F3239" s="47">
        <v>118.53</v>
      </c>
      <c r="G3239" s="48">
        <v>15183800</v>
      </c>
      <c r="H3239" s="47">
        <v>92.74</v>
      </c>
      <c r="I3239" s="51">
        <f t="shared" si="365"/>
        <v>0.78241795326077779</v>
      </c>
      <c r="J3239" s="51">
        <f t="shared" ca="1" si="366"/>
        <v>1</v>
      </c>
      <c r="K3239" s="47">
        <f t="shared" si="367"/>
        <v>93.98</v>
      </c>
      <c r="L3239" s="47">
        <f t="shared" si="368"/>
        <v>94.8</v>
      </c>
      <c r="M3239" s="47">
        <f t="shared" si="369"/>
        <v>92.66</v>
      </c>
      <c r="N3239" s="47">
        <f t="shared" si="370"/>
        <v>92.74</v>
      </c>
      <c r="O3239" s="48">
        <f t="shared" ca="1" si="371"/>
        <v>15183800</v>
      </c>
    </row>
    <row r="3240" spans="1:15" x14ac:dyDescent="0.25">
      <c r="A3240">
        <v>3225</v>
      </c>
      <c r="B3240" s="85">
        <v>37110</v>
      </c>
      <c r="C3240" s="47">
        <v>120.27</v>
      </c>
      <c r="D3240" s="47">
        <v>121.2</v>
      </c>
      <c r="E3240" s="47">
        <v>119.91</v>
      </c>
      <c r="F3240" s="47">
        <v>120.77</v>
      </c>
      <c r="G3240" s="48">
        <v>8865100</v>
      </c>
      <c r="H3240" s="47">
        <v>94.49</v>
      </c>
      <c r="I3240" s="51">
        <f t="shared" si="365"/>
        <v>0.78239629046948744</v>
      </c>
      <c r="J3240" s="51">
        <f t="shared" ca="1" si="366"/>
        <v>1</v>
      </c>
      <c r="K3240" s="47">
        <f t="shared" si="367"/>
        <v>94.1</v>
      </c>
      <c r="L3240" s="47">
        <f t="shared" si="368"/>
        <v>94.83</v>
      </c>
      <c r="M3240" s="47">
        <f t="shared" si="369"/>
        <v>93.82</v>
      </c>
      <c r="N3240" s="47">
        <f t="shared" si="370"/>
        <v>94.49</v>
      </c>
      <c r="O3240" s="48">
        <f t="shared" ca="1" si="371"/>
        <v>8865100</v>
      </c>
    </row>
    <row r="3241" spans="1:15" x14ac:dyDescent="0.25">
      <c r="A3241">
        <v>3226</v>
      </c>
      <c r="B3241" s="85">
        <v>37109</v>
      </c>
      <c r="C3241" s="47">
        <v>121.35</v>
      </c>
      <c r="D3241" s="47">
        <v>121.51</v>
      </c>
      <c r="E3241" s="47">
        <v>120.1</v>
      </c>
      <c r="F3241" s="47">
        <v>120.3</v>
      </c>
      <c r="G3241" s="48">
        <v>8550100</v>
      </c>
      <c r="H3241" s="47">
        <v>94.13</v>
      </c>
      <c r="I3241" s="51">
        <f t="shared" si="365"/>
        <v>0.78246051537822114</v>
      </c>
      <c r="J3241" s="51">
        <f t="shared" ca="1" si="366"/>
        <v>1</v>
      </c>
      <c r="K3241" s="47">
        <f t="shared" si="367"/>
        <v>94.95</v>
      </c>
      <c r="L3241" s="47">
        <f t="shared" si="368"/>
        <v>95.08</v>
      </c>
      <c r="M3241" s="47">
        <f t="shared" si="369"/>
        <v>93.97</v>
      </c>
      <c r="N3241" s="47">
        <f t="shared" si="370"/>
        <v>94.13</v>
      </c>
      <c r="O3241" s="48">
        <f t="shared" ca="1" si="371"/>
        <v>8550100</v>
      </c>
    </row>
    <row r="3242" spans="1:15" x14ac:dyDescent="0.25">
      <c r="A3242">
        <v>3227</v>
      </c>
      <c r="B3242" s="85">
        <v>37106</v>
      </c>
      <c r="C3242" s="47">
        <v>122.36</v>
      </c>
      <c r="D3242" s="47">
        <v>122.36</v>
      </c>
      <c r="E3242" s="47">
        <v>120.9</v>
      </c>
      <c r="F3242" s="47">
        <v>121.94</v>
      </c>
      <c r="G3242" s="48">
        <v>10816300</v>
      </c>
      <c r="H3242" s="47">
        <v>95.41</v>
      </c>
      <c r="I3242" s="51">
        <f t="shared" si="365"/>
        <v>0.78243398392652119</v>
      </c>
      <c r="J3242" s="51">
        <f t="shared" ca="1" si="366"/>
        <v>1</v>
      </c>
      <c r="K3242" s="47">
        <f t="shared" si="367"/>
        <v>95.74</v>
      </c>
      <c r="L3242" s="47">
        <f t="shared" si="368"/>
        <v>95.74</v>
      </c>
      <c r="M3242" s="47">
        <f t="shared" si="369"/>
        <v>94.6</v>
      </c>
      <c r="N3242" s="47">
        <f t="shared" si="370"/>
        <v>95.41</v>
      </c>
      <c r="O3242" s="48">
        <f t="shared" ca="1" si="371"/>
        <v>10816300</v>
      </c>
    </row>
    <row r="3243" spans="1:15" x14ac:dyDescent="0.25">
      <c r="A3243">
        <v>3228</v>
      </c>
      <c r="B3243" s="85">
        <v>37105</v>
      </c>
      <c r="C3243" s="47">
        <v>123.23</v>
      </c>
      <c r="D3243" s="47">
        <v>123.25</v>
      </c>
      <c r="E3243" s="47">
        <v>121.89</v>
      </c>
      <c r="F3243" s="47">
        <v>122.61</v>
      </c>
      <c r="G3243" s="48">
        <v>11070100</v>
      </c>
      <c r="H3243" s="47">
        <v>95.93</v>
      </c>
      <c r="I3243" s="51">
        <f t="shared" si="365"/>
        <v>0.78239947801973742</v>
      </c>
      <c r="J3243" s="51">
        <f t="shared" ca="1" si="366"/>
        <v>1</v>
      </c>
      <c r="K3243" s="47">
        <f t="shared" si="367"/>
        <v>96.42</v>
      </c>
      <c r="L3243" s="47">
        <f t="shared" si="368"/>
        <v>96.43</v>
      </c>
      <c r="M3243" s="47">
        <f t="shared" si="369"/>
        <v>95.37</v>
      </c>
      <c r="N3243" s="47">
        <f t="shared" si="370"/>
        <v>95.93</v>
      </c>
      <c r="O3243" s="48">
        <f t="shared" ca="1" si="371"/>
        <v>11070100</v>
      </c>
    </row>
    <row r="3244" spans="1:15" x14ac:dyDescent="0.25">
      <c r="A3244">
        <v>3229</v>
      </c>
      <c r="B3244" s="85">
        <v>37104</v>
      </c>
      <c r="C3244" s="47">
        <v>121.97</v>
      </c>
      <c r="D3244" s="47">
        <v>122.7</v>
      </c>
      <c r="E3244" s="47">
        <v>121.55</v>
      </c>
      <c r="F3244" s="47">
        <v>122.11</v>
      </c>
      <c r="G3244" s="48">
        <v>11940800</v>
      </c>
      <c r="H3244" s="47">
        <v>95.54</v>
      </c>
      <c r="I3244" s="51">
        <f t="shared" si="365"/>
        <v>0.78240930308738033</v>
      </c>
      <c r="J3244" s="51">
        <f t="shared" ca="1" si="366"/>
        <v>1</v>
      </c>
      <c r="K3244" s="47">
        <f t="shared" si="367"/>
        <v>95.43</v>
      </c>
      <c r="L3244" s="47">
        <f t="shared" si="368"/>
        <v>96</v>
      </c>
      <c r="M3244" s="47">
        <f t="shared" si="369"/>
        <v>95.1</v>
      </c>
      <c r="N3244" s="47">
        <f t="shared" si="370"/>
        <v>95.54</v>
      </c>
      <c r="O3244" s="48">
        <f t="shared" ca="1" si="371"/>
        <v>11940800</v>
      </c>
    </row>
    <row r="3245" spans="1:15" x14ac:dyDescent="0.25">
      <c r="A3245">
        <v>3230</v>
      </c>
      <c r="B3245" s="85">
        <v>37103</v>
      </c>
      <c r="C3245" s="47">
        <v>121</v>
      </c>
      <c r="D3245" s="47">
        <v>122.68</v>
      </c>
      <c r="E3245" s="47">
        <v>120.8</v>
      </c>
      <c r="F3245" s="47">
        <v>121.35</v>
      </c>
      <c r="G3245" s="48">
        <v>11918100</v>
      </c>
      <c r="H3245" s="47">
        <v>94.95</v>
      </c>
      <c r="I3245" s="51">
        <f t="shared" si="365"/>
        <v>0.78244746600741666</v>
      </c>
      <c r="J3245" s="51">
        <f t="shared" ca="1" si="366"/>
        <v>1</v>
      </c>
      <c r="K3245" s="47">
        <f t="shared" si="367"/>
        <v>94.68</v>
      </c>
      <c r="L3245" s="47">
        <f t="shared" si="368"/>
        <v>95.99</v>
      </c>
      <c r="M3245" s="47">
        <f t="shared" si="369"/>
        <v>94.52</v>
      </c>
      <c r="N3245" s="47">
        <f t="shared" si="370"/>
        <v>94.95</v>
      </c>
      <c r="O3245" s="48">
        <f t="shared" ca="1" si="371"/>
        <v>11918100</v>
      </c>
    </row>
    <row r="3246" spans="1:15" x14ac:dyDescent="0.25">
      <c r="A3246">
        <v>3231</v>
      </c>
      <c r="B3246" s="85">
        <v>37102</v>
      </c>
      <c r="C3246" s="47">
        <v>121.19</v>
      </c>
      <c r="D3246" s="47">
        <v>121.35</v>
      </c>
      <c r="E3246" s="47">
        <v>120.3</v>
      </c>
      <c r="F3246" s="47">
        <v>120.85</v>
      </c>
      <c r="G3246" s="48">
        <v>8547700</v>
      </c>
      <c r="H3246" s="47">
        <v>94.56</v>
      </c>
      <c r="I3246" s="51">
        <f t="shared" si="365"/>
        <v>0.78245759205626819</v>
      </c>
      <c r="J3246" s="51">
        <f t="shared" ca="1" si="366"/>
        <v>1</v>
      </c>
      <c r="K3246" s="47">
        <f t="shared" si="367"/>
        <v>94.83</v>
      </c>
      <c r="L3246" s="47">
        <f t="shared" si="368"/>
        <v>94.95</v>
      </c>
      <c r="M3246" s="47">
        <f t="shared" si="369"/>
        <v>94.13</v>
      </c>
      <c r="N3246" s="47">
        <f t="shared" si="370"/>
        <v>94.56</v>
      </c>
      <c r="O3246" s="48">
        <f t="shared" ca="1" si="371"/>
        <v>8547700</v>
      </c>
    </row>
    <row r="3247" spans="1:15" x14ac:dyDescent="0.25">
      <c r="A3247">
        <v>3232</v>
      </c>
      <c r="B3247" s="85">
        <v>37099</v>
      </c>
      <c r="C3247" s="47">
        <v>120.83</v>
      </c>
      <c r="D3247" s="47">
        <v>121.35</v>
      </c>
      <c r="E3247" s="47">
        <v>119.91</v>
      </c>
      <c r="F3247" s="47">
        <v>120.81</v>
      </c>
      <c r="G3247" s="48">
        <v>8478800</v>
      </c>
      <c r="H3247" s="47">
        <v>94.53</v>
      </c>
      <c r="I3247" s="51">
        <f t="shared" si="365"/>
        <v>0.7824683387136826</v>
      </c>
      <c r="J3247" s="51">
        <f t="shared" ca="1" si="366"/>
        <v>1</v>
      </c>
      <c r="K3247" s="47">
        <f t="shared" si="367"/>
        <v>94.55</v>
      </c>
      <c r="L3247" s="47">
        <f t="shared" si="368"/>
        <v>94.95</v>
      </c>
      <c r="M3247" s="47">
        <f t="shared" si="369"/>
        <v>93.83</v>
      </c>
      <c r="N3247" s="47">
        <f t="shared" si="370"/>
        <v>94.53</v>
      </c>
      <c r="O3247" s="48">
        <f t="shared" ca="1" si="371"/>
        <v>8478800</v>
      </c>
    </row>
    <row r="3248" spans="1:15" x14ac:dyDescent="0.25">
      <c r="A3248">
        <v>3233</v>
      </c>
      <c r="B3248" s="85">
        <v>37098</v>
      </c>
      <c r="C3248" s="47">
        <v>119.06</v>
      </c>
      <c r="D3248" s="47">
        <v>120.85</v>
      </c>
      <c r="E3248" s="47">
        <v>118.56</v>
      </c>
      <c r="F3248" s="47">
        <v>120.35</v>
      </c>
      <c r="G3248" s="48">
        <v>12898200</v>
      </c>
      <c r="H3248" s="47">
        <v>94.17</v>
      </c>
      <c r="I3248" s="51">
        <f t="shared" si="365"/>
        <v>0.78246780224345669</v>
      </c>
      <c r="J3248" s="51">
        <f t="shared" ca="1" si="366"/>
        <v>1</v>
      </c>
      <c r="K3248" s="47">
        <f t="shared" si="367"/>
        <v>93.16</v>
      </c>
      <c r="L3248" s="47">
        <f t="shared" si="368"/>
        <v>94.56</v>
      </c>
      <c r="M3248" s="47">
        <f t="shared" si="369"/>
        <v>92.77</v>
      </c>
      <c r="N3248" s="47">
        <f t="shared" si="370"/>
        <v>94.17</v>
      </c>
      <c r="O3248" s="48">
        <f t="shared" ca="1" si="371"/>
        <v>12898200</v>
      </c>
    </row>
    <row r="3249" spans="1:15" x14ac:dyDescent="0.25">
      <c r="A3249">
        <v>3234</v>
      </c>
      <c r="B3249" s="85">
        <v>37097</v>
      </c>
      <c r="C3249" s="47">
        <v>117.92</v>
      </c>
      <c r="D3249" s="47">
        <v>119.48</v>
      </c>
      <c r="E3249" s="47">
        <v>117.46</v>
      </c>
      <c r="F3249" s="47">
        <v>119.1</v>
      </c>
      <c r="G3249" s="48">
        <v>12088500</v>
      </c>
      <c r="H3249" s="47">
        <v>93.19</v>
      </c>
      <c r="I3249" s="51">
        <f t="shared" si="365"/>
        <v>0.78245172124265328</v>
      </c>
      <c r="J3249" s="51">
        <f t="shared" ca="1" si="366"/>
        <v>1</v>
      </c>
      <c r="K3249" s="47">
        <f t="shared" si="367"/>
        <v>92.27</v>
      </c>
      <c r="L3249" s="47">
        <f t="shared" si="368"/>
        <v>93.49</v>
      </c>
      <c r="M3249" s="47">
        <f t="shared" si="369"/>
        <v>91.91</v>
      </c>
      <c r="N3249" s="47">
        <f t="shared" si="370"/>
        <v>93.19</v>
      </c>
      <c r="O3249" s="48">
        <f t="shared" ca="1" si="371"/>
        <v>12088500</v>
      </c>
    </row>
    <row r="3250" spans="1:15" x14ac:dyDescent="0.25">
      <c r="A3250">
        <v>3235</v>
      </c>
      <c r="B3250" s="85">
        <v>37096</v>
      </c>
      <c r="C3250" s="47">
        <v>119</v>
      </c>
      <c r="D3250" s="47">
        <v>119.2</v>
      </c>
      <c r="E3250" s="47">
        <v>116.75</v>
      </c>
      <c r="F3250" s="47">
        <v>117.8</v>
      </c>
      <c r="G3250" s="48">
        <v>12269000</v>
      </c>
      <c r="H3250" s="47">
        <v>92.17</v>
      </c>
      <c r="I3250" s="51">
        <f t="shared" si="365"/>
        <v>0.78242784380305608</v>
      </c>
      <c r="J3250" s="51">
        <f t="shared" ca="1" si="366"/>
        <v>1</v>
      </c>
      <c r="K3250" s="47">
        <f t="shared" si="367"/>
        <v>93.11</v>
      </c>
      <c r="L3250" s="47">
        <f t="shared" si="368"/>
        <v>93.27</v>
      </c>
      <c r="M3250" s="47">
        <f t="shared" si="369"/>
        <v>91.35</v>
      </c>
      <c r="N3250" s="47">
        <f t="shared" si="370"/>
        <v>92.17</v>
      </c>
      <c r="O3250" s="48">
        <f t="shared" ca="1" si="371"/>
        <v>12269000</v>
      </c>
    </row>
    <row r="3251" spans="1:15" x14ac:dyDescent="0.25">
      <c r="A3251">
        <v>3236</v>
      </c>
      <c r="B3251" s="85">
        <v>37095</v>
      </c>
      <c r="C3251" s="47">
        <v>121.8</v>
      </c>
      <c r="D3251" s="47">
        <v>121.88</v>
      </c>
      <c r="E3251" s="47">
        <v>118.95</v>
      </c>
      <c r="F3251" s="47">
        <v>118.95</v>
      </c>
      <c r="G3251" s="48">
        <v>8065200</v>
      </c>
      <c r="H3251" s="47">
        <v>93.07</v>
      </c>
      <c r="I3251" s="51">
        <f t="shared" si="365"/>
        <v>0.78242959226565778</v>
      </c>
      <c r="J3251" s="51">
        <f t="shared" ca="1" si="366"/>
        <v>1</v>
      </c>
      <c r="K3251" s="47">
        <f t="shared" si="367"/>
        <v>95.3</v>
      </c>
      <c r="L3251" s="47">
        <f t="shared" si="368"/>
        <v>95.36</v>
      </c>
      <c r="M3251" s="47">
        <f t="shared" si="369"/>
        <v>93.07</v>
      </c>
      <c r="N3251" s="47">
        <f t="shared" si="370"/>
        <v>93.07</v>
      </c>
      <c r="O3251" s="48">
        <f t="shared" ca="1" si="371"/>
        <v>8065200</v>
      </c>
    </row>
    <row r="3252" spans="1:15" x14ac:dyDescent="0.25">
      <c r="A3252">
        <v>3237</v>
      </c>
      <c r="B3252" s="85">
        <v>37092</v>
      </c>
      <c r="C3252" s="47">
        <v>121.15</v>
      </c>
      <c r="D3252" s="47">
        <v>121.94</v>
      </c>
      <c r="E3252" s="47">
        <v>120.92</v>
      </c>
      <c r="F3252" s="47">
        <v>121.34</v>
      </c>
      <c r="G3252" s="48">
        <v>6705800</v>
      </c>
      <c r="H3252" s="47">
        <v>94.94</v>
      </c>
      <c r="I3252" s="51">
        <f t="shared" si="365"/>
        <v>0.78242953683863525</v>
      </c>
      <c r="J3252" s="51">
        <f t="shared" ca="1" si="366"/>
        <v>1</v>
      </c>
      <c r="K3252" s="47">
        <f t="shared" si="367"/>
        <v>94.79</v>
      </c>
      <c r="L3252" s="47">
        <f t="shared" si="368"/>
        <v>95.41</v>
      </c>
      <c r="M3252" s="47">
        <f t="shared" si="369"/>
        <v>94.61</v>
      </c>
      <c r="N3252" s="47">
        <f t="shared" si="370"/>
        <v>94.94</v>
      </c>
      <c r="O3252" s="48">
        <f t="shared" ca="1" si="371"/>
        <v>6705800</v>
      </c>
    </row>
    <row r="3253" spans="1:15" x14ac:dyDescent="0.25">
      <c r="A3253">
        <v>3238</v>
      </c>
      <c r="B3253" s="85">
        <v>37091</v>
      </c>
      <c r="C3253" s="47">
        <v>122.18</v>
      </c>
      <c r="D3253" s="47">
        <v>122.98</v>
      </c>
      <c r="E3253" s="47">
        <v>120.76</v>
      </c>
      <c r="F3253" s="47">
        <v>122.07</v>
      </c>
      <c r="G3253" s="48">
        <v>10082900</v>
      </c>
      <c r="H3253" s="47">
        <v>95.51</v>
      </c>
      <c r="I3253" s="51">
        <f t="shared" si="365"/>
        <v>0.78241992299500296</v>
      </c>
      <c r="J3253" s="51">
        <f t="shared" ca="1" si="366"/>
        <v>1</v>
      </c>
      <c r="K3253" s="47">
        <f t="shared" si="367"/>
        <v>95.6</v>
      </c>
      <c r="L3253" s="47">
        <f t="shared" si="368"/>
        <v>96.22</v>
      </c>
      <c r="M3253" s="47">
        <f t="shared" si="369"/>
        <v>94.49</v>
      </c>
      <c r="N3253" s="47">
        <f t="shared" si="370"/>
        <v>95.51</v>
      </c>
      <c r="O3253" s="48">
        <f t="shared" ca="1" si="371"/>
        <v>10082900</v>
      </c>
    </row>
    <row r="3254" spans="1:15" x14ac:dyDescent="0.25">
      <c r="A3254">
        <v>3239</v>
      </c>
      <c r="B3254" s="85">
        <v>37090</v>
      </c>
      <c r="C3254" s="47">
        <v>120.56</v>
      </c>
      <c r="D3254" s="47">
        <v>121.64</v>
      </c>
      <c r="E3254" s="47">
        <v>120.06</v>
      </c>
      <c r="F3254" s="47">
        <v>121.01</v>
      </c>
      <c r="G3254" s="48">
        <v>7709300</v>
      </c>
      <c r="H3254" s="47">
        <v>94.68</v>
      </c>
      <c r="I3254" s="51">
        <f t="shared" si="365"/>
        <v>0.78241467647301877</v>
      </c>
      <c r="J3254" s="51">
        <f t="shared" ca="1" si="366"/>
        <v>1</v>
      </c>
      <c r="K3254" s="47">
        <f t="shared" si="367"/>
        <v>94.33</v>
      </c>
      <c r="L3254" s="47">
        <f t="shared" si="368"/>
        <v>95.17</v>
      </c>
      <c r="M3254" s="47">
        <f t="shared" si="369"/>
        <v>93.94</v>
      </c>
      <c r="N3254" s="47">
        <f t="shared" si="370"/>
        <v>94.68</v>
      </c>
      <c r="O3254" s="48">
        <f t="shared" ca="1" si="371"/>
        <v>7709300</v>
      </c>
    </row>
    <row r="3255" spans="1:15" x14ac:dyDescent="0.25">
      <c r="A3255">
        <v>3240</v>
      </c>
      <c r="B3255" s="85">
        <v>37089</v>
      </c>
      <c r="C3255" s="47">
        <v>120.2</v>
      </c>
      <c r="D3255" s="47">
        <v>121.95</v>
      </c>
      <c r="E3255" s="47">
        <v>119.83</v>
      </c>
      <c r="F3255" s="47">
        <v>121.84</v>
      </c>
      <c r="G3255" s="48">
        <v>7469800</v>
      </c>
      <c r="H3255" s="47">
        <v>95.33</v>
      </c>
      <c r="I3255" s="51">
        <f t="shared" si="365"/>
        <v>0.78241956664477996</v>
      </c>
      <c r="J3255" s="51">
        <f t="shared" ca="1" si="366"/>
        <v>1</v>
      </c>
      <c r="K3255" s="47">
        <f t="shared" si="367"/>
        <v>94.05</v>
      </c>
      <c r="L3255" s="47">
        <f t="shared" si="368"/>
        <v>95.42</v>
      </c>
      <c r="M3255" s="47">
        <f t="shared" si="369"/>
        <v>93.76</v>
      </c>
      <c r="N3255" s="47">
        <f t="shared" si="370"/>
        <v>95.33</v>
      </c>
      <c r="O3255" s="48">
        <f t="shared" ca="1" si="371"/>
        <v>7469800</v>
      </c>
    </row>
    <row r="3256" spans="1:15" x14ac:dyDescent="0.25">
      <c r="A3256">
        <v>3241</v>
      </c>
      <c r="B3256" s="85">
        <v>37088</v>
      </c>
      <c r="C3256" s="47">
        <v>121.77</v>
      </c>
      <c r="D3256" s="47">
        <v>122.28</v>
      </c>
      <c r="E3256" s="47">
        <v>120.29</v>
      </c>
      <c r="F3256" s="47">
        <v>120.71</v>
      </c>
      <c r="G3256" s="48">
        <v>6915300</v>
      </c>
      <c r="H3256" s="47">
        <v>94.45</v>
      </c>
      <c r="I3256" s="51">
        <f t="shared" si="365"/>
        <v>0.78245381492834076</v>
      </c>
      <c r="J3256" s="51">
        <f t="shared" ca="1" si="366"/>
        <v>1</v>
      </c>
      <c r="K3256" s="47">
        <f t="shared" si="367"/>
        <v>95.28</v>
      </c>
      <c r="L3256" s="47">
        <f t="shared" si="368"/>
        <v>95.68</v>
      </c>
      <c r="M3256" s="47">
        <f t="shared" si="369"/>
        <v>94.12</v>
      </c>
      <c r="N3256" s="47">
        <f t="shared" si="370"/>
        <v>94.45</v>
      </c>
      <c r="O3256" s="48">
        <f t="shared" ca="1" si="371"/>
        <v>6915300</v>
      </c>
    </row>
    <row r="3257" spans="1:15" x14ac:dyDescent="0.25">
      <c r="A3257">
        <v>3242</v>
      </c>
      <c r="B3257" s="85">
        <v>37085</v>
      </c>
      <c r="C3257" s="47">
        <v>120.84</v>
      </c>
      <c r="D3257" s="47">
        <v>122.32</v>
      </c>
      <c r="E3257" s="47">
        <v>120.62</v>
      </c>
      <c r="F3257" s="47">
        <v>122.24</v>
      </c>
      <c r="G3257" s="48">
        <v>10433800</v>
      </c>
      <c r="H3257" s="47">
        <v>95.64</v>
      </c>
      <c r="I3257" s="51">
        <f t="shared" si="365"/>
        <v>0.78239528795811519</v>
      </c>
      <c r="J3257" s="51">
        <f t="shared" ca="1" si="366"/>
        <v>1</v>
      </c>
      <c r="K3257" s="47">
        <f t="shared" si="367"/>
        <v>94.54</v>
      </c>
      <c r="L3257" s="47">
        <f t="shared" si="368"/>
        <v>95.7</v>
      </c>
      <c r="M3257" s="47">
        <f t="shared" si="369"/>
        <v>94.37</v>
      </c>
      <c r="N3257" s="47">
        <f t="shared" si="370"/>
        <v>95.64</v>
      </c>
      <c r="O3257" s="48">
        <f t="shared" ca="1" si="371"/>
        <v>10433800</v>
      </c>
    </row>
    <row r="3258" spans="1:15" x14ac:dyDescent="0.25">
      <c r="A3258">
        <v>3243</v>
      </c>
      <c r="B3258" s="85">
        <v>37084</v>
      </c>
      <c r="C3258" s="47">
        <v>119.5</v>
      </c>
      <c r="D3258" s="47">
        <v>121.47</v>
      </c>
      <c r="E3258" s="47">
        <v>119.31</v>
      </c>
      <c r="F3258" s="47">
        <v>121.19</v>
      </c>
      <c r="G3258" s="48">
        <v>12002800</v>
      </c>
      <c r="H3258" s="47">
        <v>94.82</v>
      </c>
      <c r="I3258" s="51">
        <f t="shared" si="365"/>
        <v>0.78240778942156941</v>
      </c>
      <c r="J3258" s="51">
        <f t="shared" ca="1" si="366"/>
        <v>1</v>
      </c>
      <c r="K3258" s="47">
        <f t="shared" si="367"/>
        <v>93.5</v>
      </c>
      <c r="L3258" s="47">
        <f t="shared" si="368"/>
        <v>95.04</v>
      </c>
      <c r="M3258" s="47">
        <f t="shared" si="369"/>
        <v>93.35</v>
      </c>
      <c r="N3258" s="47">
        <f t="shared" si="370"/>
        <v>94.82</v>
      </c>
      <c r="O3258" s="48">
        <f t="shared" ca="1" si="371"/>
        <v>12002800</v>
      </c>
    </row>
    <row r="3259" spans="1:15" x14ac:dyDescent="0.25">
      <c r="A3259">
        <v>3244</v>
      </c>
      <c r="B3259" s="85">
        <v>37083</v>
      </c>
      <c r="C3259" s="47">
        <v>118.1</v>
      </c>
      <c r="D3259" s="47">
        <v>118.89</v>
      </c>
      <c r="E3259" s="47">
        <v>117.09</v>
      </c>
      <c r="F3259" s="47">
        <v>118.38</v>
      </c>
      <c r="G3259" s="48">
        <v>15328600</v>
      </c>
      <c r="H3259" s="47">
        <v>92.62</v>
      </c>
      <c r="I3259" s="51">
        <f t="shared" si="365"/>
        <v>0.7823956749450921</v>
      </c>
      <c r="J3259" s="51">
        <f t="shared" ca="1" si="366"/>
        <v>1</v>
      </c>
      <c r="K3259" s="47">
        <f t="shared" si="367"/>
        <v>92.4</v>
      </c>
      <c r="L3259" s="47">
        <f t="shared" si="368"/>
        <v>93.02</v>
      </c>
      <c r="M3259" s="47">
        <f t="shared" si="369"/>
        <v>91.61</v>
      </c>
      <c r="N3259" s="47">
        <f t="shared" si="370"/>
        <v>92.62</v>
      </c>
      <c r="O3259" s="48">
        <f t="shared" ca="1" si="371"/>
        <v>15328600</v>
      </c>
    </row>
    <row r="3260" spans="1:15" x14ac:dyDescent="0.25">
      <c r="A3260">
        <v>3245</v>
      </c>
      <c r="B3260" s="85">
        <v>37082</v>
      </c>
      <c r="C3260" s="47">
        <v>120.29</v>
      </c>
      <c r="D3260" s="47">
        <v>120.64</v>
      </c>
      <c r="E3260" s="47">
        <v>118.21</v>
      </c>
      <c r="F3260" s="47">
        <v>118.26</v>
      </c>
      <c r="G3260" s="48">
        <v>8630700</v>
      </c>
      <c r="H3260" s="47">
        <v>92.53</v>
      </c>
      <c r="I3260" s="51">
        <f t="shared" si="365"/>
        <v>0.7824285472687299</v>
      </c>
      <c r="J3260" s="51">
        <f t="shared" ca="1" si="366"/>
        <v>1</v>
      </c>
      <c r="K3260" s="47">
        <f t="shared" si="367"/>
        <v>94.12</v>
      </c>
      <c r="L3260" s="47">
        <f t="shared" si="368"/>
        <v>94.39</v>
      </c>
      <c r="M3260" s="47">
        <f t="shared" si="369"/>
        <v>92.49</v>
      </c>
      <c r="N3260" s="47">
        <f t="shared" si="370"/>
        <v>92.53</v>
      </c>
      <c r="O3260" s="48">
        <f t="shared" ca="1" si="371"/>
        <v>8630700</v>
      </c>
    </row>
    <row r="3261" spans="1:15" x14ac:dyDescent="0.25">
      <c r="A3261">
        <v>3246</v>
      </c>
      <c r="B3261" s="85">
        <v>37081</v>
      </c>
      <c r="C3261" s="47">
        <v>119.49</v>
      </c>
      <c r="D3261" s="47">
        <v>120.54</v>
      </c>
      <c r="E3261" s="47">
        <v>119.2</v>
      </c>
      <c r="F3261" s="47">
        <v>119.7</v>
      </c>
      <c r="G3261" s="48">
        <v>8339300</v>
      </c>
      <c r="H3261" s="47">
        <v>93.66</v>
      </c>
      <c r="I3261" s="51">
        <f t="shared" si="365"/>
        <v>0.78245614035087718</v>
      </c>
      <c r="J3261" s="51">
        <f t="shared" ca="1" si="366"/>
        <v>1</v>
      </c>
      <c r="K3261" s="47">
        <f t="shared" si="367"/>
        <v>93.5</v>
      </c>
      <c r="L3261" s="47">
        <f t="shared" si="368"/>
        <v>94.32</v>
      </c>
      <c r="M3261" s="47">
        <f t="shared" si="369"/>
        <v>93.27</v>
      </c>
      <c r="N3261" s="47">
        <f t="shared" si="370"/>
        <v>93.66</v>
      </c>
      <c r="O3261" s="48">
        <f t="shared" ca="1" si="371"/>
        <v>8339300</v>
      </c>
    </row>
    <row r="3262" spans="1:15" x14ac:dyDescent="0.25">
      <c r="A3262">
        <v>3247</v>
      </c>
      <c r="B3262" s="85">
        <v>37078</v>
      </c>
      <c r="C3262" s="47">
        <v>121.31</v>
      </c>
      <c r="D3262" s="47">
        <v>121.49</v>
      </c>
      <c r="E3262" s="47">
        <v>119.05</v>
      </c>
      <c r="F3262" s="47">
        <v>119.05</v>
      </c>
      <c r="G3262" s="48">
        <v>11665900</v>
      </c>
      <c r="H3262" s="47">
        <v>93.15</v>
      </c>
      <c r="I3262" s="51">
        <f t="shared" si="365"/>
        <v>0.78244435111297783</v>
      </c>
      <c r="J3262" s="51">
        <f t="shared" ca="1" si="366"/>
        <v>1</v>
      </c>
      <c r="K3262" s="47">
        <f t="shared" si="367"/>
        <v>94.92</v>
      </c>
      <c r="L3262" s="47">
        <f t="shared" si="368"/>
        <v>95.06</v>
      </c>
      <c r="M3262" s="47">
        <f t="shared" si="369"/>
        <v>93.15</v>
      </c>
      <c r="N3262" s="47">
        <f t="shared" si="370"/>
        <v>93.15</v>
      </c>
      <c r="O3262" s="48">
        <f t="shared" ca="1" si="371"/>
        <v>11665900</v>
      </c>
    </row>
    <row r="3263" spans="1:15" x14ac:dyDescent="0.25">
      <c r="A3263">
        <v>3248</v>
      </c>
      <c r="B3263" s="85">
        <v>37077</v>
      </c>
      <c r="C3263" s="47">
        <v>123.07</v>
      </c>
      <c r="D3263" s="47">
        <v>123.65</v>
      </c>
      <c r="E3263" s="47">
        <v>121.66</v>
      </c>
      <c r="F3263" s="47">
        <v>121.68</v>
      </c>
      <c r="G3263" s="48">
        <v>5517900</v>
      </c>
      <c r="H3263" s="47">
        <v>95.21</v>
      </c>
      <c r="I3263" s="51">
        <f t="shared" si="365"/>
        <v>0.78246219592373434</v>
      </c>
      <c r="J3263" s="51">
        <f t="shared" ca="1" si="366"/>
        <v>1</v>
      </c>
      <c r="K3263" s="47">
        <f t="shared" si="367"/>
        <v>96.3</v>
      </c>
      <c r="L3263" s="47">
        <f t="shared" si="368"/>
        <v>96.75</v>
      </c>
      <c r="M3263" s="47">
        <f t="shared" si="369"/>
        <v>95.19</v>
      </c>
      <c r="N3263" s="47">
        <f t="shared" si="370"/>
        <v>95.21</v>
      </c>
      <c r="O3263" s="48">
        <f t="shared" ca="1" si="371"/>
        <v>5517900</v>
      </c>
    </row>
    <row r="3264" spans="1:15" x14ac:dyDescent="0.25">
      <c r="A3264">
        <v>3249</v>
      </c>
      <c r="B3264" s="85">
        <v>37075</v>
      </c>
      <c r="C3264" s="47">
        <v>123.98</v>
      </c>
      <c r="D3264" s="47">
        <v>124.1</v>
      </c>
      <c r="E3264" s="47">
        <v>123.05</v>
      </c>
      <c r="F3264" s="47">
        <v>124.1</v>
      </c>
      <c r="G3264" s="48">
        <v>3303100</v>
      </c>
      <c r="H3264" s="47">
        <v>97.1</v>
      </c>
      <c r="I3264" s="51">
        <f t="shared" si="365"/>
        <v>0.782433521353747</v>
      </c>
      <c r="J3264" s="51">
        <f t="shared" ca="1" si="366"/>
        <v>1</v>
      </c>
      <c r="K3264" s="47">
        <f t="shared" si="367"/>
        <v>97.01</v>
      </c>
      <c r="L3264" s="47">
        <f t="shared" si="368"/>
        <v>97.1</v>
      </c>
      <c r="M3264" s="47">
        <f t="shared" si="369"/>
        <v>96.28</v>
      </c>
      <c r="N3264" s="47">
        <f t="shared" si="370"/>
        <v>97.1</v>
      </c>
      <c r="O3264" s="48">
        <f t="shared" ca="1" si="371"/>
        <v>3303100</v>
      </c>
    </row>
    <row r="3265" spans="1:15" x14ac:dyDescent="0.25">
      <c r="A3265">
        <v>3250</v>
      </c>
      <c r="B3265" s="85">
        <v>37074</v>
      </c>
      <c r="C3265" s="47">
        <v>122.8</v>
      </c>
      <c r="D3265" s="47">
        <v>124.32</v>
      </c>
      <c r="E3265" s="47">
        <v>122.62</v>
      </c>
      <c r="F3265" s="47">
        <v>124.13</v>
      </c>
      <c r="G3265" s="48">
        <v>8522200</v>
      </c>
      <c r="H3265" s="47">
        <v>97.12</v>
      </c>
      <c r="I3265" s="51">
        <f t="shared" si="365"/>
        <v>0.78240554257633133</v>
      </c>
      <c r="J3265" s="51">
        <f t="shared" ca="1" si="366"/>
        <v>1</v>
      </c>
      <c r="K3265" s="47">
        <f t="shared" si="367"/>
        <v>96.08</v>
      </c>
      <c r="L3265" s="47">
        <f t="shared" si="368"/>
        <v>97.27</v>
      </c>
      <c r="M3265" s="47">
        <f t="shared" si="369"/>
        <v>95.94</v>
      </c>
      <c r="N3265" s="47">
        <f t="shared" si="370"/>
        <v>97.12</v>
      </c>
      <c r="O3265" s="48">
        <f t="shared" ca="1" si="371"/>
        <v>8522200</v>
      </c>
    </row>
    <row r="3266" spans="1:15" x14ac:dyDescent="0.25">
      <c r="A3266">
        <v>3251</v>
      </c>
      <c r="B3266" s="85">
        <v>37071</v>
      </c>
      <c r="C3266" s="47">
        <v>122.8</v>
      </c>
      <c r="D3266" s="47">
        <v>124.01</v>
      </c>
      <c r="E3266" s="47">
        <v>122.26</v>
      </c>
      <c r="F3266" s="47">
        <v>122.6</v>
      </c>
      <c r="G3266" s="48">
        <v>9824200</v>
      </c>
      <c r="H3266" s="47">
        <v>95.93</v>
      </c>
      <c r="I3266" s="51">
        <f t="shared" si="365"/>
        <v>0.78246329526916814</v>
      </c>
      <c r="J3266" s="51">
        <f t="shared" ca="1" si="366"/>
        <v>1</v>
      </c>
      <c r="K3266" s="47">
        <f t="shared" si="367"/>
        <v>96.09</v>
      </c>
      <c r="L3266" s="47">
        <f t="shared" si="368"/>
        <v>97.03</v>
      </c>
      <c r="M3266" s="47">
        <f t="shared" si="369"/>
        <v>95.66</v>
      </c>
      <c r="N3266" s="47">
        <f t="shared" si="370"/>
        <v>95.93</v>
      </c>
      <c r="O3266" s="48">
        <f t="shared" ca="1" si="371"/>
        <v>9824200</v>
      </c>
    </row>
    <row r="3267" spans="1:15" x14ac:dyDescent="0.25">
      <c r="A3267">
        <v>3252</v>
      </c>
      <c r="B3267" s="85">
        <v>37070</v>
      </c>
      <c r="C3267" s="47">
        <v>122</v>
      </c>
      <c r="D3267" s="47">
        <v>123.94</v>
      </c>
      <c r="E3267" s="47">
        <v>121.93</v>
      </c>
      <c r="F3267" s="47">
        <v>122.15</v>
      </c>
      <c r="G3267" s="48">
        <v>10269300</v>
      </c>
      <c r="H3267" s="47">
        <v>95.57</v>
      </c>
      <c r="I3267" s="51">
        <f t="shared" si="365"/>
        <v>0.78239869013507968</v>
      </c>
      <c r="J3267" s="51">
        <f t="shared" ca="1" si="366"/>
        <v>1</v>
      </c>
      <c r="K3267" s="47">
        <f t="shared" si="367"/>
        <v>95.45</v>
      </c>
      <c r="L3267" s="47">
        <f t="shared" si="368"/>
        <v>96.97</v>
      </c>
      <c r="M3267" s="47">
        <f t="shared" si="369"/>
        <v>95.4</v>
      </c>
      <c r="N3267" s="47">
        <f t="shared" si="370"/>
        <v>95.57</v>
      </c>
      <c r="O3267" s="48">
        <f t="shared" ca="1" si="371"/>
        <v>10269300</v>
      </c>
    </row>
    <row r="3268" spans="1:15" x14ac:dyDescent="0.25">
      <c r="A3268">
        <v>3253</v>
      </c>
      <c r="B3268" s="85">
        <v>37069</v>
      </c>
      <c r="C3268" s="47">
        <v>121.6</v>
      </c>
      <c r="D3268" s="47">
        <v>122.24</v>
      </c>
      <c r="E3268" s="47">
        <v>120.91</v>
      </c>
      <c r="F3268" s="47">
        <v>121.48</v>
      </c>
      <c r="G3268" s="48">
        <v>10105100</v>
      </c>
      <c r="H3268" s="47">
        <v>95.05</v>
      </c>
      <c r="I3268" s="51">
        <f t="shared" si="365"/>
        <v>0.78243332235758967</v>
      </c>
      <c r="J3268" s="51">
        <f t="shared" ca="1" si="366"/>
        <v>1</v>
      </c>
      <c r="K3268" s="47">
        <f t="shared" si="367"/>
        <v>95.14</v>
      </c>
      <c r="L3268" s="47">
        <f t="shared" si="368"/>
        <v>95.64</v>
      </c>
      <c r="M3268" s="47">
        <f t="shared" si="369"/>
        <v>94.6</v>
      </c>
      <c r="N3268" s="47">
        <f t="shared" si="370"/>
        <v>95.05</v>
      </c>
      <c r="O3268" s="48">
        <f t="shared" ca="1" si="371"/>
        <v>10105100</v>
      </c>
    </row>
    <row r="3269" spans="1:15" x14ac:dyDescent="0.25">
      <c r="A3269">
        <v>3254</v>
      </c>
      <c r="B3269" s="85">
        <v>37068</v>
      </c>
      <c r="C3269" s="47">
        <v>120.9</v>
      </c>
      <c r="D3269" s="47">
        <v>122.39</v>
      </c>
      <c r="E3269" s="47">
        <v>120.57</v>
      </c>
      <c r="F3269" s="47">
        <v>121.55</v>
      </c>
      <c r="G3269" s="48">
        <v>8005800</v>
      </c>
      <c r="H3269" s="47">
        <v>95.1</v>
      </c>
      <c r="I3269" s="51">
        <f t="shared" si="365"/>
        <v>0.78239407651172355</v>
      </c>
      <c r="J3269" s="51">
        <f t="shared" ca="1" si="366"/>
        <v>1</v>
      </c>
      <c r="K3269" s="47">
        <f t="shared" si="367"/>
        <v>94.59</v>
      </c>
      <c r="L3269" s="47">
        <f t="shared" si="368"/>
        <v>95.76</v>
      </c>
      <c r="M3269" s="47">
        <f t="shared" si="369"/>
        <v>94.33</v>
      </c>
      <c r="N3269" s="47">
        <f t="shared" si="370"/>
        <v>95.1</v>
      </c>
      <c r="O3269" s="48">
        <f t="shared" ca="1" si="371"/>
        <v>8005800</v>
      </c>
    </row>
    <row r="3270" spans="1:15" x14ac:dyDescent="0.25">
      <c r="A3270">
        <v>3255</v>
      </c>
      <c r="B3270" s="85">
        <v>37067</v>
      </c>
      <c r="C3270" s="47">
        <v>123.28</v>
      </c>
      <c r="D3270" s="47">
        <v>123.44</v>
      </c>
      <c r="E3270" s="47">
        <v>121.5</v>
      </c>
      <c r="F3270" s="47">
        <v>121.72</v>
      </c>
      <c r="G3270" s="48">
        <v>8406800</v>
      </c>
      <c r="H3270" s="47">
        <v>95.24</v>
      </c>
      <c r="I3270" s="51">
        <f t="shared" si="365"/>
        <v>0.78245152809727236</v>
      </c>
      <c r="J3270" s="51">
        <f t="shared" ca="1" si="366"/>
        <v>1</v>
      </c>
      <c r="K3270" s="47">
        <f t="shared" si="367"/>
        <v>96.46</v>
      </c>
      <c r="L3270" s="47">
        <f t="shared" si="368"/>
        <v>96.59</v>
      </c>
      <c r="M3270" s="47">
        <f t="shared" si="369"/>
        <v>95.07</v>
      </c>
      <c r="N3270" s="47">
        <f t="shared" si="370"/>
        <v>95.24</v>
      </c>
      <c r="O3270" s="48">
        <f t="shared" ca="1" si="371"/>
        <v>8406800</v>
      </c>
    </row>
    <row r="3271" spans="1:15" x14ac:dyDescent="0.25">
      <c r="A3271">
        <v>3256</v>
      </c>
      <c r="B3271" s="85">
        <v>37064</v>
      </c>
      <c r="C3271" s="47">
        <v>123.49</v>
      </c>
      <c r="D3271" s="47">
        <v>123.59</v>
      </c>
      <c r="E3271" s="47">
        <v>122.16</v>
      </c>
      <c r="F3271" s="47">
        <v>122.85</v>
      </c>
      <c r="G3271" s="48">
        <v>12212000</v>
      </c>
      <c r="H3271" s="47">
        <v>96.12</v>
      </c>
      <c r="I3271" s="51">
        <f t="shared" si="365"/>
        <v>0.78241758241758252</v>
      </c>
      <c r="J3271" s="51">
        <f t="shared" ca="1" si="366"/>
        <v>1</v>
      </c>
      <c r="K3271" s="47">
        <f t="shared" si="367"/>
        <v>96.62</v>
      </c>
      <c r="L3271" s="47">
        <f t="shared" si="368"/>
        <v>96.7</v>
      </c>
      <c r="M3271" s="47">
        <f t="shared" si="369"/>
        <v>95.58</v>
      </c>
      <c r="N3271" s="47">
        <f t="shared" si="370"/>
        <v>96.12</v>
      </c>
      <c r="O3271" s="48">
        <f t="shared" ca="1" si="371"/>
        <v>12212000</v>
      </c>
    </row>
    <row r="3272" spans="1:15" x14ac:dyDescent="0.25">
      <c r="A3272">
        <v>3257</v>
      </c>
      <c r="B3272" s="85">
        <v>37063</v>
      </c>
      <c r="C3272" s="47">
        <v>122.22</v>
      </c>
      <c r="D3272" s="47">
        <v>124.31</v>
      </c>
      <c r="E3272" s="47">
        <v>122.15</v>
      </c>
      <c r="F3272" s="47">
        <v>123.82</v>
      </c>
      <c r="G3272" s="48">
        <v>12259100</v>
      </c>
      <c r="H3272" s="47">
        <v>96.88</v>
      </c>
      <c r="I3272" s="51">
        <f t="shared" si="365"/>
        <v>0.78242610240671939</v>
      </c>
      <c r="J3272" s="51">
        <f t="shared" ca="1" si="366"/>
        <v>1</v>
      </c>
      <c r="K3272" s="47">
        <f t="shared" si="367"/>
        <v>95.63</v>
      </c>
      <c r="L3272" s="47">
        <f t="shared" si="368"/>
        <v>97.26</v>
      </c>
      <c r="M3272" s="47">
        <f t="shared" si="369"/>
        <v>95.57</v>
      </c>
      <c r="N3272" s="47">
        <f t="shared" si="370"/>
        <v>96.88</v>
      </c>
      <c r="O3272" s="48">
        <f t="shared" ca="1" si="371"/>
        <v>12259100</v>
      </c>
    </row>
    <row r="3273" spans="1:15" x14ac:dyDescent="0.25">
      <c r="A3273">
        <v>3258</v>
      </c>
      <c r="B3273" s="85">
        <v>37062</v>
      </c>
      <c r="C3273" s="47">
        <v>121.19</v>
      </c>
      <c r="D3273" s="47">
        <v>122.86</v>
      </c>
      <c r="E3273" s="47">
        <v>121.1</v>
      </c>
      <c r="F3273" s="47">
        <v>122.43</v>
      </c>
      <c r="G3273" s="48">
        <v>8787200</v>
      </c>
      <c r="H3273" s="47">
        <v>95.79</v>
      </c>
      <c r="I3273" s="51">
        <f t="shared" si="365"/>
        <v>0.78240627297231069</v>
      </c>
      <c r="J3273" s="51">
        <f t="shared" ca="1" si="366"/>
        <v>1</v>
      </c>
      <c r="K3273" s="47">
        <f t="shared" si="367"/>
        <v>94.82</v>
      </c>
      <c r="L3273" s="47">
        <f t="shared" si="368"/>
        <v>96.13</v>
      </c>
      <c r="M3273" s="47">
        <f t="shared" si="369"/>
        <v>94.75</v>
      </c>
      <c r="N3273" s="47">
        <f t="shared" si="370"/>
        <v>95.79</v>
      </c>
      <c r="O3273" s="48">
        <f t="shared" ca="1" si="371"/>
        <v>8787200</v>
      </c>
    </row>
    <row r="3274" spans="1:15" x14ac:dyDescent="0.25">
      <c r="A3274">
        <v>3259</v>
      </c>
      <c r="B3274" s="85">
        <v>37061</v>
      </c>
      <c r="C3274" s="47">
        <v>122.38</v>
      </c>
      <c r="D3274" s="47">
        <v>122.89</v>
      </c>
      <c r="E3274" s="47">
        <v>120.89</v>
      </c>
      <c r="F3274" s="47">
        <v>121.79</v>
      </c>
      <c r="G3274" s="48">
        <v>7732300</v>
      </c>
      <c r="H3274" s="47">
        <v>95.29</v>
      </c>
      <c r="I3274" s="51">
        <f t="shared" si="365"/>
        <v>0.78241234912554403</v>
      </c>
      <c r="J3274" s="51">
        <f t="shared" ca="1" si="366"/>
        <v>1</v>
      </c>
      <c r="K3274" s="47">
        <f t="shared" si="367"/>
        <v>95.75</v>
      </c>
      <c r="L3274" s="47">
        <f t="shared" si="368"/>
        <v>96.15</v>
      </c>
      <c r="M3274" s="47">
        <f t="shared" si="369"/>
        <v>94.59</v>
      </c>
      <c r="N3274" s="47">
        <f t="shared" si="370"/>
        <v>95.29</v>
      </c>
      <c r="O3274" s="48">
        <f t="shared" ca="1" si="371"/>
        <v>7732300</v>
      </c>
    </row>
    <row r="3275" spans="1:15" x14ac:dyDescent="0.25">
      <c r="A3275">
        <v>3260</v>
      </c>
      <c r="B3275" s="85">
        <v>37060</v>
      </c>
      <c r="C3275" s="47">
        <v>121.65</v>
      </c>
      <c r="D3275" s="47">
        <v>122.44</v>
      </c>
      <c r="E3275" s="47">
        <v>120.91</v>
      </c>
      <c r="F3275" s="47">
        <v>121.26</v>
      </c>
      <c r="G3275" s="48">
        <v>11368300</v>
      </c>
      <c r="H3275" s="47">
        <v>94.88</v>
      </c>
      <c r="I3275" s="51">
        <f t="shared" si="365"/>
        <v>0.78245093188190662</v>
      </c>
      <c r="J3275" s="51">
        <f t="shared" ca="1" si="366"/>
        <v>1</v>
      </c>
      <c r="K3275" s="47">
        <f t="shared" si="367"/>
        <v>95.19</v>
      </c>
      <c r="L3275" s="47">
        <f t="shared" si="368"/>
        <v>95.8</v>
      </c>
      <c r="M3275" s="47">
        <f t="shared" si="369"/>
        <v>94.61</v>
      </c>
      <c r="N3275" s="47">
        <f t="shared" si="370"/>
        <v>94.88</v>
      </c>
      <c r="O3275" s="48">
        <f t="shared" ca="1" si="371"/>
        <v>11368300</v>
      </c>
    </row>
    <row r="3276" spans="1:15" x14ac:dyDescent="0.25">
      <c r="A3276">
        <v>3261</v>
      </c>
      <c r="B3276" s="85">
        <v>37057</v>
      </c>
      <c r="C3276" s="47">
        <v>120.91</v>
      </c>
      <c r="D3276" s="47">
        <v>122.4</v>
      </c>
      <c r="E3276" s="47">
        <v>120.4</v>
      </c>
      <c r="F3276" s="47">
        <v>121.85</v>
      </c>
      <c r="G3276" s="48">
        <v>16821100</v>
      </c>
      <c r="H3276" s="47">
        <v>95.34</v>
      </c>
      <c r="I3276" s="51">
        <f t="shared" si="365"/>
        <v>0.78243742306114084</v>
      </c>
      <c r="J3276" s="51">
        <f t="shared" ca="1" si="366"/>
        <v>1</v>
      </c>
      <c r="K3276" s="47">
        <f t="shared" si="367"/>
        <v>94.6</v>
      </c>
      <c r="L3276" s="47">
        <f t="shared" si="368"/>
        <v>95.77</v>
      </c>
      <c r="M3276" s="47">
        <f t="shared" si="369"/>
        <v>94.21</v>
      </c>
      <c r="N3276" s="47">
        <f t="shared" si="370"/>
        <v>95.34</v>
      </c>
      <c r="O3276" s="48">
        <f t="shared" ca="1" si="371"/>
        <v>16821100</v>
      </c>
    </row>
    <row r="3277" spans="1:15" x14ac:dyDescent="0.25">
      <c r="A3277">
        <v>3262</v>
      </c>
      <c r="B3277" s="85">
        <v>37056</v>
      </c>
      <c r="C3277" s="47">
        <v>124.18</v>
      </c>
      <c r="D3277" s="47">
        <v>124.3</v>
      </c>
      <c r="E3277" s="47">
        <v>121.75</v>
      </c>
      <c r="F3277" s="47">
        <v>122</v>
      </c>
      <c r="G3277" s="48">
        <v>12603000</v>
      </c>
      <c r="H3277" s="47">
        <v>95.19</v>
      </c>
      <c r="I3277" s="51">
        <f t="shared" si="365"/>
        <v>0.78024590163934426</v>
      </c>
      <c r="J3277" s="51">
        <f t="shared" ca="1" si="366"/>
        <v>1</v>
      </c>
      <c r="K3277" s="47">
        <f t="shared" si="367"/>
        <v>96.89</v>
      </c>
      <c r="L3277" s="47">
        <f t="shared" si="368"/>
        <v>96.98</v>
      </c>
      <c r="M3277" s="47">
        <f t="shared" si="369"/>
        <v>94.99</v>
      </c>
      <c r="N3277" s="47">
        <f t="shared" si="370"/>
        <v>95.19</v>
      </c>
      <c r="O3277" s="48">
        <f t="shared" ca="1" si="371"/>
        <v>12603000</v>
      </c>
    </row>
    <row r="3278" spans="1:15" x14ac:dyDescent="0.25">
      <c r="A3278">
        <v>3263</v>
      </c>
      <c r="B3278" s="85">
        <v>37055</v>
      </c>
      <c r="C3278" s="47">
        <v>126.17</v>
      </c>
      <c r="D3278" s="47">
        <v>126.58</v>
      </c>
      <c r="E3278" s="47">
        <v>124.65</v>
      </c>
      <c r="F3278" s="47">
        <v>124.8</v>
      </c>
      <c r="G3278" s="48">
        <v>7629400</v>
      </c>
      <c r="H3278" s="47">
        <v>97.37</v>
      </c>
      <c r="I3278" s="51">
        <f t="shared" si="365"/>
        <v>0.78020833333333339</v>
      </c>
      <c r="J3278" s="51">
        <f t="shared" ca="1" si="366"/>
        <v>1</v>
      </c>
      <c r="K3278" s="47">
        <f t="shared" si="367"/>
        <v>98.44</v>
      </c>
      <c r="L3278" s="47">
        <f t="shared" si="368"/>
        <v>98.76</v>
      </c>
      <c r="M3278" s="47">
        <f t="shared" si="369"/>
        <v>97.25</v>
      </c>
      <c r="N3278" s="47">
        <f t="shared" si="370"/>
        <v>97.37</v>
      </c>
      <c r="O3278" s="48">
        <f t="shared" ca="1" si="371"/>
        <v>7629400</v>
      </c>
    </row>
    <row r="3279" spans="1:15" x14ac:dyDescent="0.25">
      <c r="A3279">
        <v>3264</v>
      </c>
      <c r="B3279" s="85">
        <v>37054</v>
      </c>
      <c r="C3279" s="47">
        <v>124.86</v>
      </c>
      <c r="D3279" s="47">
        <v>126.74</v>
      </c>
      <c r="E3279" s="47">
        <v>124.04</v>
      </c>
      <c r="F3279" s="47">
        <v>125.88</v>
      </c>
      <c r="G3279" s="48">
        <v>9364400</v>
      </c>
      <c r="H3279" s="47">
        <v>98.21</v>
      </c>
      <c r="I3279" s="51">
        <f t="shared" si="365"/>
        <v>0.78018748013981565</v>
      </c>
      <c r="J3279" s="51">
        <f t="shared" ca="1" si="366"/>
        <v>1</v>
      </c>
      <c r="K3279" s="47">
        <f t="shared" si="367"/>
        <v>97.41</v>
      </c>
      <c r="L3279" s="47">
        <f t="shared" si="368"/>
        <v>98.88</v>
      </c>
      <c r="M3279" s="47">
        <f t="shared" si="369"/>
        <v>96.77</v>
      </c>
      <c r="N3279" s="47">
        <f t="shared" si="370"/>
        <v>98.21</v>
      </c>
      <c r="O3279" s="48">
        <f t="shared" ca="1" si="371"/>
        <v>9364400</v>
      </c>
    </row>
    <row r="3280" spans="1:15" x14ac:dyDescent="0.25">
      <c r="A3280">
        <v>3265</v>
      </c>
      <c r="B3280" s="85">
        <v>37053</v>
      </c>
      <c r="C3280" s="47">
        <v>126.71</v>
      </c>
      <c r="D3280" s="47">
        <v>126.99</v>
      </c>
      <c r="E3280" s="47">
        <v>125.41</v>
      </c>
      <c r="F3280" s="47">
        <v>126.1</v>
      </c>
      <c r="G3280" s="48">
        <v>7012200</v>
      </c>
      <c r="H3280" s="47">
        <v>98.39</v>
      </c>
      <c r="I3280" s="51">
        <f t="shared" si="365"/>
        <v>0.780253766851705</v>
      </c>
      <c r="J3280" s="51">
        <f t="shared" ca="1" si="366"/>
        <v>1</v>
      </c>
      <c r="K3280" s="47">
        <f t="shared" si="367"/>
        <v>98.87</v>
      </c>
      <c r="L3280" s="47">
        <f t="shared" si="368"/>
        <v>99.08</v>
      </c>
      <c r="M3280" s="47">
        <f t="shared" si="369"/>
        <v>97.85</v>
      </c>
      <c r="N3280" s="47">
        <f t="shared" si="370"/>
        <v>98.39</v>
      </c>
      <c r="O3280" s="48">
        <f t="shared" ca="1" si="371"/>
        <v>7012200</v>
      </c>
    </row>
    <row r="3281" spans="1:15" x14ac:dyDescent="0.25">
      <c r="A3281">
        <v>3266</v>
      </c>
      <c r="B3281" s="85">
        <v>37050</v>
      </c>
      <c r="C3281" s="47">
        <v>127.7</v>
      </c>
      <c r="D3281" s="47">
        <v>127.87</v>
      </c>
      <c r="E3281" s="47">
        <v>126.14</v>
      </c>
      <c r="F3281" s="47">
        <v>127</v>
      </c>
      <c r="G3281" s="48">
        <v>8170600</v>
      </c>
      <c r="H3281" s="47">
        <v>99.09</v>
      </c>
      <c r="I3281" s="51">
        <f t="shared" ref="I3281:I3344" si="372">H3281/F3281</f>
        <v>0.78023622047244101</v>
      </c>
      <c r="J3281" s="51">
        <f t="shared" ref="J3281:J3344" ca="1" si="373">INDEX(OFFSET($T$15,0,0,$S$13+1,1),MATCH(B3281,OFFSET($Q$15,0,0,$S$13+1,1),-1))</f>
        <v>1</v>
      </c>
      <c r="K3281" s="47">
        <f t="shared" ref="K3281:K3344" si="374">ROUND($I3281*C3281,2)</f>
        <v>99.64</v>
      </c>
      <c r="L3281" s="47">
        <f t="shared" ref="L3281:L3344" si="375">ROUND($I3281*D3281,2)</f>
        <v>99.77</v>
      </c>
      <c r="M3281" s="47">
        <f t="shared" ref="M3281:M3344" si="376">ROUND($I3281*E3281,2)</f>
        <v>98.42</v>
      </c>
      <c r="N3281" s="47">
        <f t="shared" ref="N3281:N3344" si="377">ROUND($I3281*F3281,2)</f>
        <v>99.09</v>
      </c>
      <c r="O3281" s="48">
        <f t="shared" ref="O3281:O3344" ca="1" si="378">G3281*J3281</f>
        <v>8170600</v>
      </c>
    </row>
    <row r="3282" spans="1:15" x14ac:dyDescent="0.25">
      <c r="A3282">
        <v>3267</v>
      </c>
      <c r="B3282" s="85">
        <v>37049</v>
      </c>
      <c r="C3282" s="47">
        <v>127.05</v>
      </c>
      <c r="D3282" s="47">
        <v>128.35</v>
      </c>
      <c r="E3282" s="47">
        <v>127</v>
      </c>
      <c r="F3282" s="47">
        <v>128.19</v>
      </c>
      <c r="G3282" s="48">
        <v>7355300</v>
      </c>
      <c r="H3282" s="47">
        <v>100.02</v>
      </c>
      <c r="I3282" s="51">
        <f t="shared" si="372"/>
        <v>0.78024806927217405</v>
      </c>
      <c r="J3282" s="51">
        <f t="shared" ca="1" si="373"/>
        <v>1</v>
      </c>
      <c r="K3282" s="47">
        <f t="shared" si="374"/>
        <v>99.13</v>
      </c>
      <c r="L3282" s="47">
        <f t="shared" si="375"/>
        <v>100.14</v>
      </c>
      <c r="M3282" s="47">
        <f t="shared" si="376"/>
        <v>99.09</v>
      </c>
      <c r="N3282" s="47">
        <f t="shared" si="377"/>
        <v>100.02</v>
      </c>
      <c r="O3282" s="48">
        <f t="shared" ca="1" si="378"/>
        <v>7355300</v>
      </c>
    </row>
    <row r="3283" spans="1:15" x14ac:dyDescent="0.25">
      <c r="A3283">
        <v>3268</v>
      </c>
      <c r="B3283" s="85">
        <v>37048</v>
      </c>
      <c r="C3283" s="47">
        <v>128.83000000000001</v>
      </c>
      <c r="D3283" s="47">
        <v>128.83000000000001</v>
      </c>
      <c r="E3283" s="47">
        <v>127.36</v>
      </c>
      <c r="F3283" s="47">
        <v>127.73</v>
      </c>
      <c r="G3283" s="48">
        <v>12064900</v>
      </c>
      <c r="H3283" s="47">
        <v>99.66</v>
      </c>
      <c r="I3283" s="51">
        <f t="shared" si="372"/>
        <v>0.78023956783840909</v>
      </c>
      <c r="J3283" s="51">
        <f t="shared" ca="1" si="373"/>
        <v>1</v>
      </c>
      <c r="K3283" s="47">
        <f t="shared" si="374"/>
        <v>100.52</v>
      </c>
      <c r="L3283" s="47">
        <f t="shared" si="375"/>
        <v>100.52</v>
      </c>
      <c r="M3283" s="47">
        <f t="shared" si="376"/>
        <v>99.37</v>
      </c>
      <c r="N3283" s="47">
        <f t="shared" si="377"/>
        <v>99.66</v>
      </c>
      <c r="O3283" s="48">
        <f t="shared" ca="1" si="378"/>
        <v>12064900</v>
      </c>
    </row>
    <row r="3284" spans="1:15" x14ac:dyDescent="0.25">
      <c r="A3284">
        <v>3269</v>
      </c>
      <c r="B3284" s="85">
        <v>37047</v>
      </c>
      <c r="C3284" s="47">
        <v>127.49</v>
      </c>
      <c r="D3284" s="47">
        <v>129.22999999999999</v>
      </c>
      <c r="E3284" s="47">
        <v>127.27</v>
      </c>
      <c r="F3284" s="47">
        <v>128.80000000000001</v>
      </c>
      <c r="G3284" s="48">
        <v>9115400</v>
      </c>
      <c r="H3284" s="47">
        <v>100.49</v>
      </c>
      <c r="I3284" s="51">
        <f t="shared" si="372"/>
        <v>0.78020186335403718</v>
      </c>
      <c r="J3284" s="51">
        <f t="shared" ca="1" si="373"/>
        <v>1</v>
      </c>
      <c r="K3284" s="47">
        <f t="shared" si="374"/>
        <v>99.47</v>
      </c>
      <c r="L3284" s="47">
        <f t="shared" si="375"/>
        <v>100.83</v>
      </c>
      <c r="M3284" s="47">
        <f t="shared" si="376"/>
        <v>99.3</v>
      </c>
      <c r="N3284" s="47">
        <f t="shared" si="377"/>
        <v>100.49</v>
      </c>
      <c r="O3284" s="48">
        <f t="shared" ca="1" si="378"/>
        <v>9115400</v>
      </c>
    </row>
    <row r="3285" spans="1:15" x14ac:dyDescent="0.25">
      <c r="A3285">
        <v>3270</v>
      </c>
      <c r="B3285" s="85">
        <v>37046</v>
      </c>
      <c r="C3285" s="47">
        <v>126.8</v>
      </c>
      <c r="D3285" s="47">
        <v>127.43</v>
      </c>
      <c r="E3285" s="47">
        <v>126.08</v>
      </c>
      <c r="F3285" s="47">
        <v>127.34</v>
      </c>
      <c r="G3285" s="48">
        <v>5623500</v>
      </c>
      <c r="H3285" s="47">
        <v>99.35</v>
      </c>
      <c r="I3285" s="51">
        <f t="shared" si="372"/>
        <v>0.78019475420135065</v>
      </c>
      <c r="J3285" s="51">
        <f t="shared" ca="1" si="373"/>
        <v>1</v>
      </c>
      <c r="K3285" s="47">
        <f t="shared" si="374"/>
        <v>98.93</v>
      </c>
      <c r="L3285" s="47">
        <f t="shared" si="375"/>
        <v>99.42</v>
      </c>
      <c r="M3285" s="47">
        <f t="shared" si="376"/>
        <v>98.37</v>
      </c>
      <c r="N3285" s="47">
        <f t="shared" si="377"/>
        <v>99.35</v>
      </c>
      <c r="O3285" s="48">
        <f t="shared" ca="1" si="378"/>
        <v>5623500</v>
      </c>
    </row>
    <row r="3286" spans="1:15" x14ac:dyDescent="0.25">
      <c r="A3286">
        <v>3271</v>
      </c>
      <c r="B3286" s="85">
        <v>37043</v>
      </c>
      <c r="C3286" s="47">
        <v>126.2</v>
      </c>
      <c r="D3286" s="47">
        <v>127.1</v>
      </c>
      <c r="E3286" s="47">
        <v>125.12</v>
      </c>
      <c r="F3286" s="47">
        <v>126.73</v>
      </c>
      <c r="G3286" s="48">
        <v>8848300</v>
      </c>
      <c r="H3286" s="47">
        <v>98.88</v>
      </c>
      <c r="I3286" s="51">
        <f t="shared" si="372"/>
        <v>0.78024145821825919</v>
      </c>
      <c r="J3286" s="51">
        <f t="shared" ca="1" si="373"/>
        <v>1</v>
      </c>
      <c r="K3286" s="47">
        <f t="shared" si="374"/>
        <v>98.47</v>
      </c>
      <c r="L3286" s="47">
        <f t="shared" si="375"/>
        <v>99.17</v>
      </c>
      <c r="M3286" s="47">
        <f t="shared" si="376"/>
        <v>97.62</v>
      </c>
      <c r="N3286" s="47">
        <f t="shared" si="377"/>
        <v>98.88</v>
      </c>
      <c r="O3286" s="48">
        <f t="shared" ca="1" si="378"/>
        <v>8848300</v>
      </c>
    </row>
    <row r="3287" spans="1:15" x14ac:dyDescent="0.25">
      <c r="A3287">
        <v>3272</v>
      </c>
      <c r="B3287" s="85">
        <v>37042</v>
      </c>
      <c r="C3287" s="47">
        <v>125.43</v>
      </c>
      <c r="D3287" s="47">
        <v>126.76</v>
      </c>
      <c r="E3287" s="47">
        <v>125.26</v>
      </c>
      <c r="F3287" s="47">
        <v>125.95</v>
      </c>
      <c r="G3287" s="48">
        <v>9874200</v>
      </c>
      <c r="H3287" s="47">
        <v>98.27</v>
      </c>
      <c r="I3287" s="51">
        <f t="shared" si="372"/>
        <v>0.78023025009924574</v>
      </c>
      <c r="J3287" s="51">
        <f t="shared" ca="1" si="373"/>
        <v>1</v>
      </c>
      <c r="K3287" s="47">
        <f t="shared" si="374"/>
        <v>97.86</v>
      </c>
      <c r="L3287" s="47">
        <f t="shared" si="375"/>
        <v>98.9</v>
      </c>
      <c r="M3287" s="47">
        <f t="shared" si="376"/>
        <v>97.73</v>
      </c>
      <c r="N3287" s="47">
        <f t="shared" si="377"/>
        <v>98.27</v>
      </c>
      <c r="O3287" s="48">
        <f t="shared" ca="1" si="378"/>
        <v>9874200</v>
      </c>
    </row>
    <row r="3288" spans="1:15" x14ac:dyDescent="0.25">
      <c r="A3288">
        <v>3273</v>
      </c>
      <c r="B3288" s="85">
        <v>37041</v>
      </c>
      <c r="C3288" s="47">
        <v>126.59</v>
      </c>
      <c r="D3288" s="47">
        <v>127.09</v>
      </c>
      <c r="E3288" s="47">
        <v>125</v>
      </c>
      <c r="F3288" s="47">
        <v>125.3</v>
      </c>
      <c r="G3288" s="48">
        <v>10041800</v>
      </c>
      <c r="H3288" s="47">
        <v>97.76</v>
      </c>
      <c r="I3288" s="51">
        <f t="shared" si="372"/>
        <v>0.78020750199521161</v>
      </c>
      <c r="J3288" s="51">
        <f t="shared" ca="1" si="373"/>
        <v>1</v>
      </c>
      <c r="K3288" s="47">
        <f t="shared" si="374"/>
        <v>98.77</v>
      </c>
      <c r="L3288" s="47">
        <f t="shared" si="375"/>
        <v>99.16</v>
      </c>
      <c r="M3288" s="47">
        <f t="shared" si="376"/>
        <v>97.53</v>
      </c>
      <c r="N3288" s="47">
        <f t="shared" si="377"/>
        <v>97.76</v>
      </c>
      <c r="O3288" s="48">
        <f t="shared" ca="1" si="378"/>
        <v>10041800</v>
      </c>
    </row>
    <row r="3289" spans="1:15" x14ac:dyDescent="0.25">
      <c r="A3289">
        <v>3274</v>
      </c>
      <c r="B3289" s="85">
        <v>37040</v>
      </c>
      <c r="C3289" s="47">
        <v>128.22</v>
      </c>
      <c r="D3289" s="47">
        <v>128.35</v>
      </c>
      <c r="E3289" s="47">
        <v>126.9</v>
      </c>
      <c r="F3289" s="47">
        <v>127.08</v>
      </c>
      <c r="G3289" s="48">
        <v>9003900</v>
      </c>
      <c r="H3289" s="47">
        <v>99.15</v>
      </c>
      <c r="I3289" s="51">
        <f t="shared" si="372"/>
        <v>0.78021718602455148</v>
      </c>
      <c r="J3289" s="51">
        <f t="shared" ca="1" si="373"/>
        <v>1</v>
      </c>
      <c r="K3289" s="47">
        <f t="shared" si="374"/>
        <v>100.04</v>
      </c>
      <c r="L3289" s="47">
        <f t="shared" si="375"/>
        <v>100.14</v>
      </c>
      <c r="M3289" s="47">
        <f t="shared" si="376"/>
        <v>99.01</v>
      </c>
      <c r="N3289" s="47">
        <f t="shared" si="377"/>
        <v>99.15</v>
      </c>
      <c r="O3289" s="48">
        <f t="shared" ca="1" si="378"/>
        <v>9003900</v>
      </c>
    </row>
    <row r="3290" spans="1:15" x14ac:dyDescent="0.25">
      <c r="A3290">
        <v>3275</v>
      </c>
      <c r="B3290" s="85">
        <v>37036</v>
      </c>
      <c r="C3290" s="47">
        <v>129.65</v>
      </c>
      <c r="D3290" s="47">
        <v>129.69999999999999</v>
      </c>
      <c r="E3290" s="47">
        <v>127.9</v>
      </c>
      <c r="F3290" s="47">
        <v>128.1</v>
      </c>
      <c r="G3290" s="48">
        <v>7425000</v>
      </c>
      <c r="H3290" s="47">
        <v>99.95</v>
      </c>
      <c r="I3290" s="51">
        <f t="shared" si="372"/>
        <v>0.78024980483996886</v>
      </c>
      <c r="J3290" s="51">
        <f t="shared" ca="1" si="373"/>
        <v>1</v>
      </c>
      <c r="K3290" s="47">
        <f t="shared" si="374"/>
        <v>101.16</v>
      </c>
      <c r="L3290" s="47">
        <f t="shared" si="375"/>
        <v>101.2</v>
      </c>
      <c r="M3290" s="47">
        <f t="shared" si="376"/>
        <v>99.79</v>
      </c>
      <c r="N3290" s="47">
        <f t="shared" si="377"/>
        <v>99.95</v>
      </c>
      <c r="O3290" s="48">
        <f t="shared" ca="1" si="378"/>
        <v>7425000</v>
      </c>
    </row>
    <row r="3291" spans="1:15" x14ac:dyDescent="0.25">
      <c r="A3291">
        <v>3276</v>
      </c>
      <c r="B3291" s="85">
        <v>37035</v>
      </c>
      <c r="C3291" s="47">
        <v>129.47</v>
      </c>
      <c r="D3291" s="47">
        <v>130</v>
      </c>
      <c r="E3291" s="47">
        <v>128.55000000000001</v>
      </c>
      <c r="F3291" s="47">
        <v>129.63</v>
      </c>
      <c r="G3291" s="48">
        <v>7902800</v>
      </c>
      <c r="H3291" s="47">
        <v>101.14</v>
      </c>
      <c r="I3291" s="51">
        <f t="shared" si="372"/>
        <v>0.78022062794106306</v>
      </c>
      <c r="J3291" s="51">
        <f t="shared" ca="1" si="373"/>
        <v>1</v>
      </c>
      <c r="K3291" s="47">
        <f t="shared" si="374"/>
        <v>101.02</v>
      </c>
      <c r="L3291" s="47">
        <f t="shared" si="375"/>
        <v>101.43</v>
      </c>
      <c r="M3291" s="47">
        <f t="shared" si="376"/>
        <v>100.3</v>
      </c>
      <c r="N3291" s="47">
        <f t="shared" si="377"/>
        <v>101.14</v>
      </c>
      <c r="O3291" s="48">
        <f t="shared" ca="1" si="378"/>
        <v>7902800</v>
      </c>
    </row>
    <row r="3292" spans="1:15" x14ac:dyDescent="0.25">
      <c r="A3292">
        <v>3277</v>
      </c>
      <c r="B3292" s="85">
        <v>37034</v>
      </c>
      <c r="C3292" s="47">
        <v>131.05000000000001</v>
      </c>
      <c r="D3292" s="47">
        <v>131.05000000000001</v>
      </c>
      <c r="E3292" s="47">
        <v>129.25</v>
      </c>
      <c r="F3292" s="47">
        <v>129.25</v>
      </c>
      <c r="G3292" s="48">
        <v>12330800</v>
      </c>
      <c r="H3292" s="47">
        <v>100.84</v>
      </c>
      <c r="I3292" s="51">
        <f t="shared" si="372"/>
        <v>0.78019342359767896</v>
      </c>
      <c r="J3292" s="51">
        <f t="shared" ca="1" si="373"/>
        <v>1</v>
      </c>
      <c r="K3292" s="47">
        <f t="shared" si="374"/>
        <v>102.24</v>
      </c>
      <c r="L3292" s="47">
        <f t="shared" si="375"/>
        <v>102.24</v>
      </c>
      <c r="M3292" s="47">
        <f t="shared" si="376"/>
        <v>100.84</v>
      </c>
      <c r="N3292" s="47">
        <f t="shared" si="377"/>
        <v>100.84</v>
      </c>
      <c r="O3292" s="48">
        <f t="shared" ca="1" si="378"/>
        <v>12330800</v>
      </c>
    </row>
    <row r="3293" spans="1:15" x14ac:dyDescent="0.25">
      <c r="A3293">
        <v>3278</v>
      </c>
      <c r="B3293" s="85">
        <v>37033</v>
      </c>
      <c r="C3293" s="47">
        <v>131.83000000000001</v>
      </c>
      <c r="D3293" s="47">
        <v>132.09</v>
      </c>
      <c r="E3293" s="47">
        <v>131.07</v>
      </c>
      <c r="F3293" s="47">
        <v>131.47999999999999</v>
      </c>
      <c r="G3293" s="48">
        <v>8342700</v>
      </c>
      <c r="H3293" s="47">
        <v>102.58</v>
      </c>
      <c r="I3293" s="51">
        <f t="shared" si="372"/>
        <v>0.78019470641922728</v>
      </c>
      <c r="J3293" s="51">
        <f t="shared" ca="1" si="373"/>
        <v>1</v>
      </c>
      <c r="K3293" s="47">
        <f t="shared" si="374"/>
        <v>102.85</v>
      </c>
      <c r="L3293" s="47">
        <f t="shared" si="375"/>
        <v>103.06</v>
      </c>
      <c r="M3293" s="47">
        <f t="shared" si="376"/>
        <v>102.26</v>
      </c>
      <c r="N3293" s="47">
        <f t="shared" si="377"/>
        <v>102.58</v>
      </c>
      <c r="O3293" s="48">
        <f t="shared" ca="1" si="378"/>
        <v>8342700</v>
      </c>
    </row>
    <row r="3294" spans="1:15" x14ac:dyDescent="0.25">
      <c r="A3294">
        <v>3279</v>
      </c>
      <c r="B3294" s="85">
        <v>37032</v>
      </c>
      <c r="C3294" s="47">
        <v>129.84</v>
      </c>
      <c r="D3294" s="47">
        <v>131.84</v>
      </c>
      <c r="E3294" s="47">
        <v>129.15</v>
      </c>
      <c r="F3294" s="47">
        <v>131.65</v>
      </c>
      <c r="G3294" s="48">
        <v>11531500</v>
      </c>
      <c r="H3294" s="47">
        <v>102.72</v>
      </c>
      <c r="I3294" s="51">
        <f t="shared" si="372"/>
        <v>0.78025066464109372</v>
      </c>
      <c r="J3294" s="51">
        <f t="shared" ca="1" si="373"/>
        <v>1</v>
      </c>
      <c r="K3294" s="47">
        <f t="shared" si="374"/>
        <v>101.31</v>
      </c>
      <c r="L3294" s="47">
        <f t="shared" si="375"/>
        <v>102.87</v>
      </c>
      <c r="M3294" s="47">
        <f t="shared" si="376"/>
        <v>100.77</v>
      </c>
      <c r="N3294" s="47">
        <f t="shared" si="377"/>
        <v>102.72</v>
      </c>
      <c r="O3294" s="48">
        <f t="shared" ca="1" si="378"/>
        <v>11531500</v>
      </c>
    </row>
    <row r="3295" spans="1:15" x14ac:dyDescent="0.25">
      <c r="A3295">
        <v>3280</v>
      </c>
      <c r="B3295" s="85">
        <v>37029</v>
      </c>
      <c r="C3295" s="47">
        <v>129.09</v>
      </c>
      <c r="D3295" s="47">
        <v>129.74</v>
      </c>
      <c r="E3295" s="47">
        <v>128.1</v>
      </c>
      <c r="F3295" s="47">
        <v>129.74</v>
      </c>
      <c r="G3295" s="48">
        <v>6683100</v>
      </c>
      <c r="H3295" s="47">
        <v>101.23</v>
      </c>
      <c r="I3295" s="51">
        <f t="shared" si="372"/>
        <v>0.78025281331894558</v>
      </c>
      <c r="J3295" s="51">
        <f t="shared" ca="1" si="373"/>
        <v>1</v>
      </c>
      <c r="K3295" s="47">
        <f t="shared" si="374"/>
        <v>100.72</v>
      </c>
      <c r="L3295" s="47">
        <f t="shared" si="375"/>
        <v>101.23</v>
      </c>
      <c r="M3295" s="47">
        <f t="shared" si="376"/>
        <v>99.95</v>
      </c>
      <c r="N3295" s="47">
        <f t="shared" si="377"/>
        <v>101.23</v>
      </c>
      <c r="O3295" s="48">
        <f t="shared" ca="1" si="378"/>
        <v>6683100</v>
      </c>
    </row>
    <row r="3296" spans="1:15" x14ac:dyDescent="0.25">
      <c r="A3296">
        <v>3281</v>
      </c>
      <c r="B3296" s="85">
        <v>37028</v>
      </c>
      <c r="C3296" s="47">
        <v>129</v>
      </c>
      <c r="D3296" s="47">
        <v>130.08000000000001</v>
      </c>
      <c r="E3296" s="47">
        <v>128.56</v>
      </c>
      <c r="F3296" s="47">
        <v>129.15</v>
      </c>
      <c r="G3296" s="48">
        <v>11824600</v>
      </c>
      <c r="H3296" s="47">
        <v>100.76</v>
      </c>
      <c r="I3296" s="51">
        <f t="shared" si="372"/>
        <v>0.78017808749516071</v>
      </c>
      <c r="J3296" s="51">
        <f t="shared" ca="1" si="373"/>
        <v>1</v>
      </c>
      <c r="K3296" s="47">
        <f t="shared" si="374"/>
        <v>100.64</v>
      </c>
      <c r="L3296" s="47">
        <f t="shared" si="375"/>
        <v>101.49</v>
      </c>
      <c r="M3296" s="47">
        <f t="shared" si="376"/>
        <v>100.3</v>
      </c>
      <c r="N3296" s="47">
        <f t="shared" si="377"/>
        <v>100.76</v>
      </c>
      <c r="O3296" s="48">
        <f t="shared" ca="1" si="378"/>
        <v>11824600</v>
      </c>
    </row>
    <row r="3297" spans="1:15" x14ac:dyDescent="0.25">
      <c r="A3297">
        <v>3282</v>
      </c>
      <c r="B3297" s="85">
        <v>37027</v>
      </c>
      <c r="C3297" s="47">
        <v>124.84</v>
      </c>
      <c r="D3297" s="47">
        <v>129.19999999999999</v>
      </c>
      <c r="E3297" s="47">
        <v>124.62</v>
      </c>
      <c r="F3297" s="47">
        <v>128.94999999999999</v>
      </c>
      <c r="G3297" s="48">
        <v>14909000</v>
      </c>
      <c r="H3297" s="47">
        <v>100.61</v>
      </c>
      <c r="I3297" s="51">
        <f t="shared" si="372"/>
        <v>0.78022489336952316</v>
      </c>
      <c r="J3297" s="51">
        <f t="shared" ca="1" si="373"/>
        <v>1</v>
      </c>
      <c r="K3297" s="47">
        <f t="shared" si="374"/>
        <v>97.4</v>
      </c>
      <c r="L3297" s="47">
        <f t="shared" si="375"/>
        <v>100.81</v>
      </c>
      <c r="M3297" s="47">
        <f t="shared" si="376"/>
        <v>97.23</v>
      </c>
      <c r="N3297" s="47">
        <f t="shared" si="377"/>
        <v>100.61</v>
      </c>
      <c r="O3297" s="48">
        <f t="shared" ca="1" si="378"/>
        <v>14909000</v>
      </c>
    </row>
    <row r="3298" spans="1:15" x14ac:dyDescent="0.25">
      <c r="A3298">
        <v>3283</v>
      </c>
      <c r="B3298" s="85">
        <v>37026</v>
      </c>
      <c r="C3298" s="47">
        <v>125.55</v>
      </c>
      <c r="D3298" s="47">
        <v>126.5</v>
      </c>
      <c r="E3298" s="47">
        <v>124.85</v>
      </c>
      <c r="F3298" s="47">
        <v>125.98</v>
      </c>
      <c r="G3298" s="48">
        <v>9782200</v>
      </c>
      <c r="H3298" s="47">
        <v>98.29</v>
      </c>
      <c r="I3298" s="51">
        <f t="shared" si="372"/>
        <v>0.78020320685823152</v>
      </c>
      <c r="J3298" s="51">
        <f t="shared" ca="1" si="373"/>
        <v>1</v>
      </c>
      <c r="K3298" s="47">
        <f t="shared" si="374"/>
        <v>97.95</v>
      </c>
      <c r="L3298" s="47">
        <f t="shared" si="375"/>
        <v>98.7</v>
      </c>
      <c r="M3298" s="47">
        <f t="shared" si="376"/>
        <v>97.41</v>
      </c>
      <c r="N3298" s="47">
        <f t="shared" si="377"/>
        <v>98.29</v>
      </c>
      <c r="O3298" s="48">
        <f t="shared" ca="1" si="378"/>
        <v>9782200</v>
      </c>
    </row>
    <row r="3299" spans="1:15" x14ac:dyDescent="0.25">
      <c r="A3299">
        <v>3284</v>
      </c>
      <c r="B3299" s="85">
        <v>37025</v>
      </c>
      <c r="C3299" s="47">
        <v>124.9</v>
      </c>
      <c r="D3299" s="47">
        <v>125.44</v>
      </c>
      <c r="E3299" s="47">
        <v>124.46</v>
      </c>
      <c r="F3299" s="47">
        <v>125.4</v>
      </c>
      <c r="G3299" s="48">
        <v>7914000</v>
      </c>
      <c r="H3299" s="47">
        <v>97.84</v>
      </c>
      <c r="I3299" s="51">
        <f t="shared" si="372"/>
        <v>0.78022328548644337</v>
      </c>
      <c r="J3299" s="51">
        <f t="shared" ca="1" si="373"/>
        <v>1</v>
      </c>
      <c r="K3299" s="47">
        <f t="shared" si="374"/>
        <v>97.45</v>
      </c>
      <c r="L3299" s="47">
        <f t="shared" si="375"/>
        <v>97.87</v>
      </c>
      <c r="M3299" s="47">
        <f t="shared" si="376"/>
        <v>97.11</v>
      </c>
      <c r="N3299" s="47">
        <f t="shared" si="377"/>
        <v>97.84</v>
      </c>
      <c r="O3299" s="48">
        <f t="shared" ca="1" si="378"/>
        <v>7914000</v>
      </c>
    </row>
    <row r="3300" spans="1:15" x14ac:dyDescent="0.25">
      <c r="A3300">
        <v>3285</v>
      </c>
      <c r="B3300" s="85">
        <v>37022</v>
      </c>
      <c r="C3300" s="47">
        <v>126</v>
      </c>
      <c r="D3300" s="47">
        <v>126.49</v>
      </c>
      <c r="E3300" s="47">
        <v>124.4</v>
      </c>
      <c r="F3300" s="47">
        <v>125.15</v>
      </c>
      <c r="G3300" s="48">
        <v>7734400</v>
      </c>
      <c r="H3300" s="47">
        <v>97.64</v>
      </c>
      <c r="I3300" s="51">
        <f t="shared" si="372"/>
        <v>0.78018377946464235</v>
      </c>
      <c r="J3300" s="51">
        <f t="shared" ca="1" si="373"/>
        <v>1</v>
      </c>
      <c r="K3300" s="47">
        <f t="shared" si="374"/>
        <v>98.3</v>
      </c>
      <c r="L3300" s="47">
        <f t="shared" si="375"/>
        <v>98.69</v>
      </c>
      <c r="M3300" s="47">
        <f t="shared" si="376"/>
        <v>97.05</v>
      </c>
      <c r="N3300" s="47">
        <f t="shared" si="377"/>
        <v>97.64</v>
      </c>
      <c r="O3300" s="48">
        <f t="shared" ca="1" si="378"/>
        <v>7734400</v>
      </c>
    </row>
    <row r="3301" spans="1:15" x14ac:dyDescent="0.25">
      <c r="A3301">
        <v>3286</v>
      </c>
      <c r="B3301" s="85">
        <v>37021</v>
      </c>
      <c r="C3301" s="47">
        <v>127.26</v>
      </c>
      <c r="D3301" s="47">
        <v>127.5</v>
      </c>
      <c r="E3301" s="47">
        <v>125.77</v>
      </c>
      <c r="F3301" s="47">
        <v>126.02</v>
      </c>
      <c r="G3301" s="48">
        <v>6872400</v>
      </c>
      <c r="H3301" s="47">
        <v>98.32</v>
      </c>
      <c r="I3301" s="51">
        <f t="shared" si="372"/>
        <v>0.7801936200603079</v>
      </c>
      <c r="J3301" s="51">
        <f t="shared" ca="1" si="373"/>
        <v>1</v>
      </c>
      <c r="K3301" s="47">
        <f t="shared" si="374"/>
        <v>99.29</v>
      </c>
      <c r="L3301" s="47">
        <f t="shared" si="375"/>
        <v>99.47</v>
      </c>
      <c r="M3301" s="47">
        <f t="shared" si="376"/>
        <v>98.12</v>
      </c>
      <c r="N3301" s="47">
        <f t="shared" si="377"/>
        <v>98.32</v>
      </c>
      <c r="O3301" s="48">
        <f t="shared" ca="1" si="378"/>
        <v>6872400</v>
      </c>
    </row>
    <row r="3302" spans="1:15" x14ac:dyDescent="0.25">
      <c r="A3302">
        <v>3287</v>
      </c>
      <c r="B3302" s="85">
        <v>37020</v>
      </c>
      <c r="C3302" s="47">
        <v>125.25</v>
      </c>
      <c r="D3302" s="47">
        <v>126.55</v>
      </c>
      <c r="E3302" s="47">
        <v>125.06</v>
      </c>
      <c r="F3302" s="47">
        <v>125.65</v>
      </c>
      <c r="G3302" s="48">
        <v>9507400</v>
      </c>
      <c r="H3302" s="47">
        <v>98.03</v>
      </c>
      <c r="I3302" s="51">
        <f t="shared" si="372"/>
        <v>0.78018304814962192</v>
      </c>
      <c r="J3302" s="51">
        <f t="shared" ca="1" si="373"/>
        <v>1</v>
      </c>
      <c r="K3302" s="47">
        <f t="shared" si="374"/>
        <v>97.72</v>
      </c>
      <c r="L3302" s="47">
        <f t="shared" si="375"/>
        <v>98.73</v>
      </c>
      <c r="M3302" s="47">
        <f t="shared" si="376"/>
        <v>97.57</v>
      </c>
      <c r="N3302" s="47">
        <f t="shared" si="377"/>
        <v>98.03</v>
      </c>
      <c r="O3302" s="48">
        <f t="shared" ca="1" si="378"/>
        <v>9507400</v>
      </c>
    </row>
    <row r="3303" spans="1:15" x14ac:dyDescent="0.25">
      <c r="A3303">
        <v>3288</v>
      </c>
      <c r="B3303" s="85">
        <v>37019</v>
      </c>
      <c r="C3303" s="47">
        <v>126.86</v>
      </c>
      <c r="D3303" s="47">
        <v>127.1</v>
      </c>
      <c r="E3303" s="47">
        <v>125.56</v>
      </c>
      <c r="F3303" s="47">
        <v>126.18</v>
      </c>
      <c r="G3303" s="48">
        <v>6952600</v>
      </c>
      <c r="H3303" s="47">
        <v>98.45</v>
      </c>
      <c r="I3303" s="51">
        <f t="shared" si="372"/>
        <v>0.78023458551275948</v>
      </c>
      <c r="J3303" s="51">
        <f t="shared" ca="1" si="373"/>
        <v>1</v>
      </c>
      <c r="K3303" s="47">
        <f t="shared" si="374"/>
        <v>98.98</v>
      </c>
      <c r="L3303" s="47">
        <f t="shared" si="375"/>
        <v>99.17</v>
      </c>
      <c r="M3303" s="47">
        <f t="shared" si="376"/>
        <v>97.97</v>
      </c>
      <c r="N3303" s="47">
        <f t="shared" si="377"/>
        <v>98.45</v>
      </c>
      <c r="O3303" s="48">
        <f t="shared" ca="1" si="378"/>
        <v>6952600</v>
      </c>
    </row>
    <row r="3304" spans="1:15" x14ac:dyDescent="0.25">
      <c r="A3304">
        <v>3289</v>
      </c>
      <c r="B3304" s="85">
        <v>37018</v>
      </c>
      <c r="C3304" s="47">
        <v>126.86</v>
      </c>
      <c r="D3304" s="47">
        <v>127.38</v>
      </c>
      <c r="E3304" s="47">
        <v>126.23</v>
      </c>
      <c r="F3304" s="47">
        <v>126.24</v>
      </c>
      <c r="G3304" s="48">
        <v>7185200</v>
      </c>
      <c r="H3304" s="47">
        <v>98.49</v>
      </c>
      <c r="I3304" s="51">
        <f t="shared" si="372"/>
        <v>0.78018060836501901</v>
      </c>
      <c r="J3304" s="51">
        <f t="shared" ca="1" si="373"/>
        <v>1</v>
      </c>
      <c r="K3304" s="47">
        <f t="shared" si="374"/>
        <v>98.97</v>
      </c>
      <c r="L3304" s="47">
        <f t="shared" si="375"/>
        <v>99.38</v>
      </c>
      <c r="M3304" s="47">
        <f t="shared" si="376"/>
        <v>98.48</v>
      </c>
      <c r="N3304" s="47">
        <f t="shared" si="377"/>
        <v>98.49</v>
      </c>
      <c r="O3304" s="48">
        <f t="shared" ca="1" si="378"/>
        <v>7185200</v>
      </c>
    </row>
    <row r="3305" spans="1:15" x14ac:dyDescent="0.25">
      <c r="A3305">
        <v>3290</v>
      </c>
      <c r="B3305" s="85">
        <v>37015</v>
      </c>
      <c r="C3305" s="47">
        <v>123.65</v>
      </c>
      <c r="D3305" s="47">
        <v>127.35</v>
      </c>
      <c r="E3305" s="47">
        <v>123.44</v>
      </c>
      <c r="F3305" s="47">
        <v>127.34</v>
      </c>
      <c r="G3305" s="48">
        <v>12145300</v>
      </c>
      <c r="H3305" s="47">
        <v>99.35</v>
      </c>
      <c r="I3305" s="51">
        <f t="shared" si="372"/>
        <v>0.78019475420135065</v>
      </c>
      <c r="J3305" s="51">
        <f t="shared" ca="1" si="373"/>
        <v>1</v>
      </c>
      <c r="K3305" s="47">
        <f t="shared" si="374"/>
        <v>96.47</v>
      </c>
      <c r="L3305" s="47">
        <f t="shared" si="375"/>
        <v>99.36</v>
      </c>
      <c r="M3305" s="47">
        <f t="shared" si="376"/>
        <v>96.31</v>
      </c>
      <c r="N3305" s="47">
        <f t="shared" si="377"/>
        <v>99.35</v>
      </c>
      <c r="O3305" s="48">
        <f t="shared" ca="1" si="378"/>
        <v>12145300</v>
      </c>
    </row>
    <row r="3306" spans="1:15" x14ac:dyDescent="0.25">
      <c r="A3306">
        <v>3291</v>
      </c>
      <c r="B3306" s="85">
        <v>37014</v>
      </c>
      <c r="C3306" s="47">
        <v>126.13</v>
      </c>
      <c r="D3306" s="47">
        <v>126.15</v>
      </c>
      <c r="E3306" s="47">
        <v>124.22</v>
      </c>
      <c r="F3306" s="47">
        <v>125.21</v>
      </c>
      <c r="G3306" s="48">
        <v>9926200</v>
      </c>
      <c r="H3306" s="47">
        <v>97.69</v>
      </c>
      <c r="I3306" s="51">
        <f t="shared" si="372"/>
        <v>0.78020924846258288</v>
      </c>
      <c r="J3306" s="51">
        <f t="shared" ca="1" si="373"/>
        <v>1</v>
      </c>
      <c r="K3306" s="47">
        <f t="shared" si="374"/>
        <v>98.41</v>
      </c>
      <c r="L3306" s="47">
        <f t="shared" si="375"/>
        <v>98.42</v>
      </c>
      <c r="M3306" s="47">
        <f t="shared" si="376"/>
        <v>96.92</v>
      </c>
      <c r="N3306" s="47">
        <f t="shared" si="377"/>
        <v>97.69</v>
      </c>
      <c r="O3306" s="48">
        <f t="shared" ca="1" si="378"/>
        <v>9926200</v>
      </c>
    </row>
    <row r="3307" spans="1:15" x14ac:dyDescent="0.25">
      <c r="A3307">
        <v>3292</v>
      </c>
      <c r="B3307" s="85">
        <v>37013</v>
      </c>
      <c r="C3307" s="47">
        <v>127.41</v>
      </c>
      <c r="D3307" s="47">
        <v>127.69</v>
      </c>
      <c r="E3307" s="47">
        <v>126</v>
      </c>
      <c r="F3307" s="47">
        <v>126.82</v>
      </c>
      <c r="G3307" s="48">
        <v>9572900</v>
      </c>
      <c r="H3307" s="47">
        <v>98.95</v>
      </c>
      <c r="I3307" s="51">
        <f t="shared" si="372"/>
        <v>0.78023970982494883</v>
      </c>
      <c r="J3307" s="51">
        <f t="shared" ca="1" si="373"/>
        <v>1</v>
      </c>
      <c r="K3307" s="47">
        <f t="shared" si="374"/>
        <v>99.41</v>
      </c>
      <c r="L3307" s="47">
        <f t="shared" si="375"/>
        <v>99.63</v>
      </c>
      <c r="M3307" s="47">
        <f t="shared" si="376"/>
        <v>98.31</v>
      </c>
      <c r="N3307" s="47">
        <f t="shared" si="377"/>
        <v>98.95</v>
      </c>
      <c r="O3307" s="48">
        <f t="shared" ca="1" si="378"/>
        <v>9572900</v>
      </c>
    </row>
    <row r="3308" spans="1:15" x14ac:dyDescent="0.25">
      <c r="A3308">
        <v>3293</v>
      </c>
      <c r="B3308" s="85">
        <v>37012</v>
      </c>
      <c r="C3308" s="47">
        <v>125.07</v>
      </c>
      <c r="D3308" s="47">
        <v>127.15</v>
      </c>
      <c r="E3308" s="47">
        <v>124.6</v>
      </c>
      <c r="F3308" s="47">
        <v>127.05</v>
      </c>
      <c r="G3308" s="48">
        <v>10578000</v>
      </c>
      <c r="H3308" s="47">
        <v>99.13</v>
      </c>
      <c r="I3308" s="51">
        <f t="shared" si="372"/>
        <v>0.7802439984258166</v>
      </c>
      <c r="J3308" s="51">
        <f t="shared" ca="1" si="373"/>
        <v>1</v>
      </c>
      <c r="K3308" s="47">
        <f t="shared" si="374"/>
        <v>97.59</v>
      </c>
      <c r="L3308" s="47">
        <f t="shared" si="375"/>
        <v>99.21</v>
      </c>
      <c r="M3308" s="47">
        <f t="shared" si="376"/>
        <v>97.22</v>
      </c>
      <c r="N3308" s="47">
        <f t="shared" si="377"/>
        <v>99.13</v>
      </c>
      <c r="O3308" s="48">
        <f t="shared" ca="1" si="378"/>
        <v>10578000</v>
      </c>
    </row>
    <row r="3309" spans="1:15" x14ac:dyDescent="0.25">
      <c r="A3309">
        <v>3294</v>
      </c>
      <c r="B3309" s="85">
        <v>37011</v>
      </c>
      <c r="C3309" s="47">
        <v>126.45</v>
      </c>
      <c r="D3309" s="47">
        <v>127.27</v>
      </c>
      <c r="E3309" s="47">
        <v>124.67</v>
      </c>
      <c r="F3309" s="47">
        <v>126.66</v>
      </c>
      <c r="G3309" s="48">
        <v>10766900</v>
      </c>
      <c r="H3309" s="47">
        <v>98.82</v>
      </c>
      <c r="I3309" s="51">
        <f t="shared" si="372"/>
        <v>0.78019895783988624</v>
      </c>
      <c r="J3309" s="51">
        <f t="shared" ca="1" si="373"/>
        <v>1</v>
      </c>
      <c r="K3309" s="47">
        <f t="shared" si="374"/>
        <v>98.66</v>
      </c>
      <c r="L3309" s="47">
        <f t="shared" si="375"/>
        <v>99.3</v>
      </c>
      <c r="M3309" s="47">
        <f t="shared" si="376"/>
        <v>97.27</v>
      </c>
      <c r="N3309" s="47">
        <f t="shared" si="377"/>
        <v>98.82</v>
      </c>
      <c r="O3309" s="48">
        <f t="shared" ca="1" si="378"/>
        <v>10766900</v>
      </c>
    </row>
    <row r="3310" spans="1:15" x14ac:dyDescent="0.25">
      <c r="A3310">
        <v>3295</v>
      </c>
      <c r="B3310" s="85">
        <v>37008</v>
      </c>
      <c r="C3310" s="47">
        <v>124.92</v>
      </c>
      <c r="D3310" s="47">
        <v>125.84</v>
      </c>
      <c r="E3310" s="47">
        <v>124.2</v>
      </c>
      <c r="F3310" s="47">
        <v>125.78</v>
      </c>
      <c r="G3310" s="48">
        <v>7938700</v>
      </c>
      <c r="H3310" s="47">
        <v>98.14</v>
      </c>
      <c r="I3310" s="51">
        <f t="shared" si="372"/>
        <v>0.78025123231038318</v>
      </c>
      <c r="J3310" s="51">
        <f t="shared" ca="1" si="373"/>
        <v>1</v>
      </c>
      <c r="K3310" s="47">
        <f t="shared" si="374"/>
        <v>97.47</v>
      </c>
      <c r="L3310" s="47">
        <f t="shared" si="375"/>
        <v>98.19</v>
      </c>
      <c r="M3310" s="47">
        <f t="shared" si="376"/>
        <v>96.91</v>
      </c>
      <c r="N3310" s="47">
        <f t="shared" si="377"/>
        <v>98.14</v>
      </c>
      <c r="O3310" s="48">
        <f t="shared" ca="1" si="378"/>
        <v>7938700</v>
      </c>
    </row>
    <row r="3311" spans="1:15" x14ac:dyDescent="0.25">
      <c r="A3311">
        <v>3296</v>
      </c>
      <c r="B3311" s="85">
        <v>37007</v>
      </c>
      <c r="C3311" s="47">
        <v>123.73</v>
      </c>
      <c r="D3311" s="47">
        <v>125.22</v>
      </c>
      <c r="E3311" s="47">
        <v>123.5</v>
      </c>
      <c r="F3311" s="47">
        <v>123.72</v>
      </c>
      <c r="G3311" s="48">
        <v>10590400</v>
      </c>
      <c r="H3311" s="47">
        <v>96.53</v>
      </c>
      <c r="I3311" s="51">
        <f t="shared" si="372"/>
        <v>0.78022955059812482</v>
      </c>
      <c r="J3311" s="51">
        <f t="shared" ca="1" si="373"/>
        <v>1</v>
      </c>
      <c r="K3311" s="47">
        <f t="shared" si="374"/>
        <v>96.54</v>
      </c>
      <c r="L3311" s="47">
        <f t="shared" si="375"/>
        <v>97.7</v>
      </c>
      <c r="M3311" s="47">
        <f t="shared" si="376"/>
        <v>96.36</v>
      </c>
      <c r="N3311" s="47">
        <f t="shared" si="377"/>
        <v>96.53</v>
      </c>
      <c r="O3311" s="48">
        <f t="shared" ca="1" si="378"/>
        <v>10590400</v>
      </c>
    </row>
    <row r="3312" spans="1:15" x14ac:dyDescent="0.25">
      <c r="A3312">
        <v>3297</v>
      </c>
      <c r="B3312" s="85">
        <v>37006</v>
      </c>
      <c r="C3312" s="47">
        <v>121.42</v>
      </c>
      <c r="D3312" s="47">
        <v>123.67</v>
      </c>
      <c r="E3312" s="47">
        <v>120.95</v>
      </c>
      <c r="F3312" s="47">
        <v>123.17</v>
      </c>
      <c r="G3312" s="48">
        <v>8249000</v>
      </c>
      <c r="H3312" s="47">
        <v>96.1</v>
      </c>
      <c r="I3312" s="51">
        <f t="shared" si="372"/>
        <v>0.78022245676706981</v>
      </c>
      <c r="J3312" s="51">
        <f t="shared" ca="1" si="373"/>
        <v>1</v>
      </c>
      <c r="K3312" s="47">
        <f t="shared" si="374"/>
        <v>94.73</v>
      </c>
      <c r="L3312" s="47">
        <f t="shared" si="375"/>
        <v>96.49</v>
      </c>
      <c r="M3312" s="47">
        <f t="shared" si="376"/>
        <v>94.37</v>
      </c>
      <c r="N3312" s="47">
        <f t="shared" si="377"/>
        <v>96.1</v>
      </c>
      <c r="O3312" s="48">
        <f t="shared" ca="1" si="378"/>
        <v>8249000</v>
      </c>
    </row>
    <row r="3313" spans="1:15" x14ac:dyDescent="0.25">
      <c r="A3313">
        <v>3298</v>
      </c>
      <c r="B3313" s="85">
        <v>37005</v>
      </c>
      <c r="C3313" s="47">
        <v>122.52</v>
      </c>
      <c r="D3313" s="47">
        <v>123.65</v>
      </c>
      <c r="E3313" s="47">
        <v>121.1</v>
      </c>
      <c r="F3313" s="47">
        <v>121.58</v>
      </c>
      <c r="G3313" s="48">
        <v>10044700</v>
      </c>
      <c r="H3313" s="47">
        <v>94.86</v>
      </c>
      <c r="I3313" s="51">
        <f t="shared" si="372"/>
        <v>0.78022701102154957</v>
      </c>
      <c r="J3313" s="51">
        <f t="shared" ca="1" si="373"/>
        <v>1</v>
      </c>
      <c r="K3313" s="47">
        <f t="shared" si="374"/>
        <v>95.59</v>
      </c>
      <c r="L3313" s="47">
        <f t="shared" si="375"/>
        <v>96.48</v>
      </c>
      <c r="M3313" s="47">
        <f t="shared" si="376"/>
        <v>94.49</v>
      </c>
      <c r="N3313" s="47">
        <f t="shared" si="377"/>
        <v>94.86</v>
      </c>
      <c r="O3313" s="48">
        <f t="shared" ca="1" si="378"/>
        <v>10044700</v>
      </c>
    </row>
    <row r="3314" spans="1:15" x14ac:dyDescent="0.25">
      <c r="A3314">
        <v>3299</v>
      </c>
      <c r="B3314" s="85">
        <v>37004</v>
      </c>
      <c r="C3314" s="47">
        <v>123.65</v>
      </c>
      <c r="D3314" s="47">
        <v>123.89</v>
      </c>
      <c r="E3314" s="47">
        <v>121.91</v>
      </c>
      <c r="F3314" s="47">
        <v>122.24</v>
      </c>
      <c r="G3314" s="48">
        <v>8451800</v>
      </c>
      <c r="H3314" s="47">
        <v>95.37</v>
      </c>
      <c r="I3314" s="51">
        <f t="shared" si="372"/>
        <v>0.78018651832460739</v>
      </c>
      <c r="J3314" s="51">
        <f t="shared" ca="1" si="373"/>
        <v>1</v>
      </c>
      <c r="K3314" s="47">
        <f t="shared" si="374"/>
        <v>96.47</v>
      </c>
      <c r="L3314" s="47">
        <f t="shared" si="375"/>
        <v>96.66</v>
      </c>
      <c r="M3314" s="47">
        <f t="shared" si="376"/>
        <v>95.11</v>
      </c>
      <c r="N3314" s="47">
        <f t="shared" si="377"/>
        <v>95.37</v>
      </c>
      <c r="O3314" s="48">
        <f t="shared" ca="1" si="378"/>
        <v>8451800</v>
      </c>
    </row>
    <row r="3315" spans="1:15" x14ac:dyDescent="0.25">
      <c r="A3315">
        <v>3300</v>
      </c>
      <c r="B3315" s="85">
        <v>37001</v>
      </c>
      <c r="C3315" s="47">
        <v>124.9</v>
      </c>
      <c r="D3315" s="47">
        <v>125.4</v>
      </c>
      <c r="E3315" s="47">
        <v>123.66</v>
      </c>
      <c r="F3315" s="47">
        <v>124.5</v>
      </c>
      <c r="G3315" s="48">
        <v>7626700</v>
      </c>
      <c r="H3315" s="47">
        <v>97.14</v>
      </c>
      <c r="I3315" s="51">
        <f t="shared" si="372"/>
        <v>0.78024096385542174</v>
      </c>
      <c r="J3315" s="51">
        <f t="shared" ca="1" si="373"/>
        <v>1</v>
      </c>
      <c r="K3315" s="47">
        <f t="shared" si="374"/>
        <v>97.45</v>
      </c>
      <c r="L3315" s="47">
        <f t="shared" si="375"/>
        <v>97.84</v>
      </c>
      <c r="M3315" s="47">
        <f t="shared" si="376"/>
        <v>96.48</v>
      </c>
      <c r="N3315" s="47">
        <f t="shared" si="377"/>
        <v>97.14</v>
      </c>
      <c r="O3315" s="48">
        <f t="shared" ca="1" si="378"/>
        <v>7626700</v>
      </c>
    </row>
    <row r="3316" spans="1:15" x14ac:dyDescent="0.25">
      <c r="A3316">
        <v>3301</v>
      </c>
      <c r="B3316" s="85">
        <v>37000</v>
      </c>
      <c r="C3316" s="47">
        <v>124.25</v>
      </c>
      <c r="D3316" s="47">
        <v>125.84</v>
      </c>
      <c r="E3316" s="47">
        <v>123.58</v>
      </c>
      <c r="F3316" s="47">
        <v>125.65</v>
      </c>
      <c r="G3316" s="48">
        <v>13809900</v>
      </c>
      <c r="H3316" s="47">
        <v>98.03</v>
      </c>
      <c r="I3316" s="51">
        <f t="shared" si="372"/>
        <v>0.78018304814962192</v>
      </c>
      <c r="J3316" s="51">
        <f t="shared" ca="1" si="373"/>
        <v>1</v>
      </c>
      <c r="K3316" s="47">
        <f t="shared" si="374"/>
        <v>96.94</v>
      </c>
      <c r="L3316" s="47">
        <f t="shared" si="375"/>
        <v>98.18</v>
      </c>
      <c r="M3316" s="47">
        <f t="shared" si="376"/>
        <v>96.42</v>
      </c>
      <c r="N3316" s="47">
        <f t="shared" si="377"/>
        <v>98.03</v>
      </c>
      <c r="O3316" s="48">
        <f t="shared" ca="1" si="378"/>
        <v>13809900</v>
      </c>
    </row>
    <row r="3317" spans="1:15" x14ac:dyDescent="0.25">
      <c r="A3317">
        <v>3302</v>
      </c>
      <c r="B3317" s="85">
        <v>36999</v>
      </c>
      <c r="C3317" s="47">
        <v>121.06</v>
      </c>
      <c r="D3317" s="47">
        <v>126</v>
      </c>
      <c r="E3317" s="47">
        <v>120.69</v>
      </c>
      <c r="F3317" s="47">
        <v>124</v>
      </c>
      <c r="G3317" s="48">
        <v>32481600</v>
      </c>
      <c r="H3317" s="47">
        <v>96.75</v>
      </c>
      <c r="I3317" s="51">
        <f t="shared" si="372"/>
        <v>0.780241935483871</v>
      </c>
      <c r="J3317" s="51">
        <f t="shared" ca="1" si="373"/>
        <v>1</v>
      </c>
      <c r="K3317" s="47">
        <f t="shared" si="374"/>
        <v>94.46</v>
      </c>
      <c r="L3317" s="47">
        <f t="shared" si="375"/>
        <v>98.31</v>
      </c>
      <c r="M3317" s="47">
        <f t="shared" si="376"/>
        <v>94.17</v>
      </c>
      <c r="N3317" s="47">
        <f t="shared" si="377"/>
        <v>96.75</v>
      </c>
      <c r="O3317" s="48">
        <f t="shared" ca="1" si="378"/>
        <v>32481600</v>
      </c>
    </row>
    <row r="3318" spans="1:15" x14ac:dyDescent="0.25">
      <c r="A3318">
        <v>3303</v>
      </c>
      <c r="B3318" s="85">
        <v>36998</v>
      </c>
      <c r="C3318" s="47">
        <v>117.31</v>
      </c>
      <c r="D3318" s="47">
        <v>119.66</v>
      </c>
      <c r="E3318" s="47">
        <v>117.02</v>
      </c>
      <c r="F3318" s="47">
        <v>119.26</v>
      </c>
      <c r="G3318" s="48">
        <v>10924700</v>
      </c>
      <c r="H3318" s="47">
        <v>93.05</v>
      </c>
      <c r="I3318" s="51">
        <f t="shared" si="372"/>
        <v>0.78022807311755826</v>
      </c>
      <c r="J3318" s="51">
        <f t="shared" ca="1" si="373"/>
        <v>1</v>
      </c>
      <c r="K3318" s="47">
        <f t="shared" si="374"/>
        <v>91.53</v>
      </c>
      <c r="L3318" s="47">
        <f t="shared" si="375"/>
        <v>93.36</v>
      </c>
      <c r="M3318" s="47">
        <f t="shared" si="376"/>
        <v>91.3</v>
      </c>
      <c r="N3318" s="47">
        <f t="shared" si="377"/>
        <v>93.05</v>
      </c>
      <c r="O3318" s="48">
        <f t="shared" ca="1" si="378"/>
        <v>10924700</v>
      </c>
    </row>
    <row r="3319" spans="1:15" x14ac:dyDescent="0.25">
      <c r="A3319">
        <v>3304</v>
      </c>
      <c r="B3319" s="85">
        <v>36997</v>
      </c>
      <c r="C3319" s="47">
        <v>118.29</v>
      </c>
      <c r="D3319" s="47">
        <v>118.89</v>
      </c>
      <c r="E3319" s="47">
        <v>116.91</v>
      </c>
      <c r="F3319" s="47">
        <v>117.6</v>
      </c>
      <c r="G3319" s="48">
        <v>7350000</v>
      </c>
      <c r="H3319" s="47">
        <v>91.75</v>
      </c>
      <c r="I3319" s="51">
        <f t="shared" si="372"/>
        <v>0.78018707482993199</v>
      </c>
      <c r="J3319" s="51">
        <f t="shared" ca="1" si="373"/>
        <v>1</v>
      </c>
      <c r="K3319" s="47">
        <f t="shared" si="374"/>
        <v>92.29</v>
      </c>
      <c r="L3319" s="47">
        <f t="shared" si="375"/>
        <v>92.76</v>
      </c>
      <c r="M3319" s="47">
        <f t="shared" si="376"/>
        <v>91.21</v>
      </c>
      <c r="N3319" s="47">
        <f t="shared" si="377"/>
        <v>91.75</v>
      </c>
      <c r="O3319" s="48">
        <f t="shared" ca="1" si="378"/>
        <v>7350000</v>
      </c>
    </row>
    <row r="3320" spans="1:15" x14ac:dyDescent="0.25">
      <c r="A3320">
        <v>3305</v>
      </c>
      <c r="B3320" s="85">
        <v>36993</v>
      </c>
      <c r="C3320" s="47">
        <v>116.3</v>
      </c>
      <c r="D3320" s="47">
        <v>118.94</v>
      </c>
      <c r="E3320" s="47">
        <v>115.96</v>
      </c>
      <c r="F3320" s="47">
        <v>118.85</v>
      </c>
      <c r="G3320" s="48">
        <v>9233200</v>
      </c>
      <c r="H3320" s="47">
        <v>92.73</v>
      </c>
      <c r="I3320" s="51">
        <f t="shared" si="372"/>
        <v>0.78022717711400935</v>
      </c>
      <c r="J3320" s="51">
        <f t="shared" ca="1" si="373"/>
        <v>1</v>
      </c>
      <c r="K3320" s="47">
        <f t="shared" si="374"/>
        <v>90.74</v>
      </c>
      <c r="L3320" s="47">
        <f t="shared" si="375"/>
        <v>92.8</v>
      </c>
      <c r="M3320" s="47">
        <f t="shared" si="376"/>
        <v>90.48</v>
      </c>
      <c r="N3320" s="47">
        <f t="shared" si="377"/>
        <v>92.73</v>
      </c>
      <c r="O3320" s="48">
        <f t="shared" ca="1" si="378"/>
        <v>9233200</v>
      </c>
    </row>
    <row r="3321" spans="1:15" x14ac:dyDescent="0.25">
      <c r="A3321">
        <v>3306</v>
      </c>
      <c r="B3321" s="85">
        <v>36992</v>
      </c>
      <c r="C3321" s="47">
        <v>118.78</v>
      </c>
      <c r="D3321" s="47">
        <v>118.99</v>
      </c>
      <c r="E3321" s="47">
        <v>116.14</v>
      </c>
      <c r="F3321" s="47">
        <v>116.73</v>
      </c>
      <c r="G3321" s="48">
        <v>12722300</v>
      </c>
      <c r="H3321" s="47">
        <v>91.07</v>
      </c>
      <c r="I3321" s="51">
        <f t="shared" si="372"/>
        <v>0.78017647562751635</v>
      </c>
      <c r="J3321" s="51">
        <f t="shared" ca="1" si="373"/>
        <v>1</v>
      </c>
      <c r="K3321" s="47">
        <f t="shared" si="374"/>
        <v>92.67</v>
      </c>
      <c r="L3321" s="47">
        <f t="shared" si="375"/>
        <v>92.83</v>
      </c>
      <c r="M3321" s="47">
        <f t="shared" si="376"/>
        <v>90.61</v>
      </c>
      <c r="N3321" s="47">
        <f t="shared" si="377"/>
        <v>91.07</v>
      </c>
      <c r="O3321" s="48">
        <f t="shared" ca="1" si="378"/>
        <v>12722300</v>
      </c>
    </row>
    <row r="3322" spans="1:15" x14ac:dyDescent="0.25">
      <c r="A3322">
        <v>3307</v>
      </c>
      <c r="B3322" s="85">
        <v>36991</v>
      </c>
      <c r="C3322" s="47">
        <v>115.45</v>
      </c>
      <c r="D3322" s="47">
        <v>117.75</v>
      </c>
      <c r="E3322" s="47">
        <v>115.17</v>
      </c>
      <c r="F3322" s="47">
        <v>116.65</v>
      </c>
      <c r="G3322" s="48">
        <v>17873600</v>
      </c>
      <c r="H3322" s="47">
        <v>91.01</v>
      </c>
      <c r="I3322" s="51">
        <f t="shared" si="372"/>
        <v>0.78019717102443209</v>
      </c>
      <c r="J3322" s="51">
        <f t="shared" ca="1" si="373"/>
        <v>1</v>
      </c>
      <c r="K3322" s="47">
        <f t="shared" si="374"/>
        <v>90.07</v>
      </c>
      <c r="L3322" s="47">
        <f t="shared" si="375"/>
        <v>91.87</v>
      </c>
      <c r="M3322" s="47">
        <f t="shared" si="376"/>
        <v>89.86</v>
      </c>
      <c r="N3322" s="47">
        <f t="shared" si="377"/>
        <v>91.01</v>
      </c>
      <c r="O3322" s="48">
        <f t="shared" ca="1" si="378"/>
        <v>17873600</v>
      </c>
    </row>
    <row r="3323" spans="1:15" x14ac:dyDescent="0.25">
      <c r="A3323">
        <v>3308</v>
      </c>
      <c r="B3323" s="85">
        <v>36990</v>
      </c>
      <c r="C3323" s="47">
        <v>114</v>
      </c>
      <c r="D3323" s="47">
        <v>114.99</v>
      </c>
      <c r="E3323" s="47">
        <v>112.78</v>
      </c>
      <c r="F3323" s="47">
        <v>114.56</v>
      </c>
      <c r="G3323" s="48">
        <v>9034300</v>
      </c>
      <c r="H3323" s="47">
        <v>89.38</v>
      </c>
      <c r="I3323" s="51">
        <f t="shared" si="372"/>
        <v>0.78020251396648044</v>
      </c>
      <c r="J3323" s="51">
        <f t="shared" ca="1" si="373"/>
        <v>1</v>
      </c>
      <c r="K3323" s="47">
        <f t="shared" si="374"/>
        <v>88.94</v>
      </c>
      <c r="L3323" s="47">
        <f t="shared" si="375"/>
        <v>89.72</v>
      </c>
      <c r="M3323" s="47">
        <f t="shared" si="376"/>
        <v>87.99</v>
      </c>
      <c r="N3323" s="47">
        <f t="shared" si="377"/>
        <v>89.38</v>
      </c>
      <c r="O3323" s="48">
        <f t="shared" ca="1" si="378"/>
        <v>9034300</v>
      </c>
    </row>
    <row r="3324" spans="1:15" x14ac:dyDescent="0.25">
      <c r="A3324">
        <v>3309</v>
      </c>
      <c r="B3324" s="85">
        <v>36987</v>
      </c>
      <c r="C3324" s="47">
        <v>113.99</v>
      </c>
      <c r="D3324" s="47">
        <v>114.4</v>
      </c>
      <c r="E3324" s="47">
        <v>112.06</v>
      </c>
      <c r="F3324" s="47">
        <v>113.3</v>
      </c>
      <c r="G3324" s="48">
        <v>14937800</v>
      </c>
      <c r="H3324" s="47">
        <v>88.4</v>
      </c>
      <c r="I3324" s="51">
        <f t="shared" si="372"/>
        <v>0.78022947925860553</v>
      </c>
      <c r="J3324" s="51">
        <f t="shared" ca="1" si="373"/>
        <v>1</v>
      </c>
      <c r="K3324" s="47">
        <f t="shared" si="374"/>
        <v>88.94</v>
      </c>
      <c r="L3324" s="47">
        <f t="shared" si="375"/>
        <v>89.26</v>
      </c>
      <c r="M3324" s="47">
        <f t="shared" si="376"/>
        <v>87.43</v>
      </c>
      <c r="N3324" s="47">
        <f t="shared" si="377"/>
        <v>88.4</v>
      </c>
      <c r="O3324" s="48">
        <f t="shared" ca="1" si="378"/>
        <v>14937800</v>
      </c>
    </row>
    <row r="3325" spans="1:15" x14ac:dyDescent="0.25">
      <c r="A3325">
        <v>3310</v>
      </c>
      <c r="B3325" s="85">
        <v>36986</v>
      </c>
      <c r="C3325" s="47">
        <v>113.3</v>
      </c>
      <c r="D3325" s="47">
        <v>115.49</v>
      </c>
      <c r="E3325" s="47">
        <v>112.5</v>
      </c>
      <c r="F3325" s="47">
        <v>115.05</v>
      </c>
      <c r="G3325" s="48">
        <v>21522800</v>
      </c>
      <c r="H3325" s="47">
        <v>89.76</v>
      </c>
      <c r="I3325" s="51">
        <f t="shared" si="372"/>
        <v>0.78018252933507182</v>
      </c>
      <c r="J3325" s="51">
        <f t="shared" ca="1" si="373"/>
        <v>1</v>
      </c>
      <c r="K3325" s="47">
        <f t="shared" si="374"/>
        <v>88.39</v>
      </c>
      <c r="L3325" s="47">
        <f t="shared" si="375"/>
        <v>90.1</v>
      </c>
      <c r="M3325" s="47">
        <f t="shared" si="376"/>
        <v>87.77</v>
      </c>
      <c r="N3325" s="47">
        <f t="shared" si="377"/>
        <v>89.76</v>
      </c>
      <c r="O3325" s="48">
        <f t="shared" ca="1" si="378"/>
        <v>21522800</v>
      </c>
    </row>
    <row r="3326" spans="1:15" x14ac:dyDescent="0.25">
      <c r="A3326">
        <v>3311</v>
      </c>
      <c r="B3326" s="85">
        <v>36985</v>
      </c>
      <c r="C3326" s="47">
        <v>110.57</v>
      </c>
      <c r="D3326" s="47">
        <v>112.1</v>
      </c>
      <c r="E3326" s="47">
        <v>109.3</v>
      </c>
      <c r="F3326" s="47">
        <v>110.85</v>
      </c>
      <c r="G3326" s="48">
        <v>14884300</v>
      </c>
      <c r="H3326" s="47">
        <v>86.49</v>
      </c>
      <c r="I3326" s="51">
        <f t="shared" si="372"/>
        <v>0.78024357239512854</v>
      </c>
      <c r="J3326" s="51">
        <f t="shared" ca="1" si="373"/>
        <v>1</v>
      </c>
      <c r="K3326" s="47">
        <f t="shared" si="374"/>
        <v>86.27</v>
      </c>
      <c r="L3326" s="47">
        <f t="shared" si="375"/>
        <v>87.47</v>
      </c>
      <c r="M3326" s="47">
        <f t="shared" si="376"/>
        <v>85.28</v>
      </c>
      <c r="N3326" s="47">
        <f t="shared" si="377"/>
        <v>86.49</v>
      </c>
      <c r="O3326" s="48">
        <f t="shared" ca="1" si="378"/>
        <v>14884300</v>
      </c>
    </row>
    <row r="3327" spans="1:15" x14ac:dyDescent="0.25">
      <c r="A3327">
        <v>3312</v>
      </c>
      <c r="B3327" s="85">
        <v>36984</v>
      </c>
      <c r="C3327" s="47">
        <v>113.98</v>
      </c>
      <c r="D3327" s="47">
        <v>114.15</v>
      </c>
      <c r="E3327" s="47">
        <v>110.06</v>
      </c>
      <c r="F3327" s="47">
        <v>110.39</v>
      </c>
      <c r="G3327" s="48">
        <v>12836000</v>
      </c>
      <c r="H3327" s="47">
        <v>86.13</v>
      </c>
      <c r="I3327" s="51">
        <f t="shared" si="372"/>
        <v>0.7802337168221759</v>
      </c>
      <c r="J3327" s="51">
        <f t="shared" ca="1" si="373"/>
        <v>1</v>
      </c>
      <c r="K3327" s="47">
        <f t="shared" si="374"/>
        <v>88.93</v>
      </c>
      <c r="L3327" s="47">
        <f t="shared" si="375"/>
        <v>89.06</v>
      </c>
      <c r="M3327" s="47">
        <f t="shared" si="376"/>
        <v>85.87</v>
      </c>
      <c r="N3327" s="47">
        <f t="shared" si="377"/>
        <v>86.13</v>
      </c>
      <c r="O3327" s="48">
        <f t="shared" ca="1" si="378"/>
        <v>12836000</v>
      </c>
    </row>
    <row r="3328" spans="1:15" x14ac:dyDescent="0.25">
      <c r="A3328">
        <v>3313</v>
      </c>
      <c r="B3328" s="85">
        <v>36983</v>
      </c>
      <c r="C3328" s="47">
        <v>116.3</v>
      </c>
      <c r="D3328" s="47">
        <v>117.38</v>
      </c>
      <c r="E3328" s="47">
        <v>113.8</v>
      </c>
      <c r="F3328" s="47">
        <v>114.2</v>
      </c>
      <c r="G3328" s="48">
        <v>10561000</v>
      </c>
      <c r="H3328" s="47">
        <v>89.1</v>
      </c>
      <c r="I3328" s="51">
        <f t="shared" si="372"/>
        <v>0.78021015761821355</v>
      </c>
      <c r="J3328" s="51">
        <f t="shared" ca="1" si="373"/>
        <v>1</v>
      </c>
      <c r="K3328" s="47">
        <f t="shared" si="374"/>
        <v>90.74</v>
      </c>
      <c r="L3328" s="47">
        <f t="shared" si="375"/>
        <v>91.58</v>
      </c>
      <c r="M3328" s="47">
        <f t="shared" si="376"/>
        <v>88.79</v>
      </c>
      <c r="N3328" s="47">
        <f t="shared" si="377"/>
        <v>89.1</v>
      </c>
      <c r="O3328" s="48">
        <f t="shared" ca="1" si="378"/>
        <v>10561000</v>
      </c>
    </row>
    <row r="3329" spans="1:15" x14ac:dyDescent="0.25">
      <c r="A3329">
        <v>3314</v>
      </c>
      <c r="B3329" s="85">
        <v>36980</v>
      </c>
      <c r="C3329" s="47">
        <v>115.55</v>
      </c>
      <c r="D3329" s="47">
        <v>116.69</v>
      </c>
      <c r="E3329" s="47">
        <v>114.5</v>
      </c>
      <c r="F3329" s="47">
        <v>116.69</v>
      </c>
      <c r="G3329" s="48">
        <v>9183600</v>
      </c>
      <c r="H3329" s="47">
        <v>91.04</v>
      </c>
      <c r="I3329" s="51">
        <f t="shared" si="372"/>
        <v>0.78018681977890147</v>
      </c>
      <c r="J3329" s="51">
        <f t="shared" ca="1" si="373"/>
        <v>1</v>
      </c>
      <c r="K3329" s="47">
        <f t="shared" si="374"/>
        <v>90.15</v>
      </c>
      <c r="L3329" s="47">
        <f t="shared" si="375"/>
        <v>91.04</v>
      </c>
      <c r="M3329" s="47">
        <f t="shared" si="376"/>
        <v>89.33</v>
      </c>
      <c r="N3329" s="47">
        <f t="shared" si="377"/>
        <v>91.04</v>
      </c>
      <c r="O3329" s="48">
        <f t="shared" ca="1" si="378"/>
        <v>9183600</v>
      </c>
    </row>
    <row r="3330" spans="1:15" x14ac:dyDescent="0.25">
      <c r="A3330">
        <v>3315</v>
      </c>
      <c r="B3330" s="85">
        <v>36979</v>
      </c>
      <c r="C3330" s="47">
        <v>114.7</v>
      </c>
      <c r="D3330" s="47">
        <v>116.5</v>
      </c>
      <c r="E3330" s="47">
        <v>112.14</v>
      </c>
      <c r="F3330" s="47">
        <v>115.48</v>
      </c>
      <c r="G3330" s="48">
        <v>12060300</v>
      </c>
      <c r="H3330" s="47">
        <v>90.1</v>
      </c>
      <c r="I3330" s="51">
        <f t="shared" si="372"/>
        <v>0.78022168340838238</v>
      </c>
      <c r="J3330" s="51">
        <f t="shared" ca="1" si="373"/>
        <v>1</v>
      </c>
      <c r="K3330" s="47">
        <f t="shared" si="374"/>
        <v>89.49</v>
      </c>
      <c r="L3330" s="47">
        <f t="shared" si="375"/>
        <v>90.9</v>
      </c>
      <c r="M3330" s="47">
        <f t="shared" si="376"/>
        <v>87.49</v>
      </c>
      <c r="N3330" s="47">
        <f t="shared" si="377"/>
        <v>90.1</v>
      </c>
      <c r="O3330" s="48">
        <f t="shared" ca="1" si="378"/>
        <v>12060300</v>
      </c>
    </row>
    <row r="3331" spans="1:15" x14ac:dyDescent="0.25">
      <c r="A3331">
        <v>3316</v>
      </c>
      <c r="B3331" s="85">
        <v>36978</v>
      </c>
      <c r="C3331" s="47">
        <v>116.9</v>
      </c>
      <c r="D3331" s="47">
        <v>116.95</v>
      </c>
      <c r="E3331" s="47">
        <v>114.9</v>
      </c>
      <c r="F3331" s="47">
        <v>115.04</v>
      </c>
      <c r="G3331" s="48">
        <v>10953300</v>
      </c>
      <c r="H3331" s="47">
        <v>89.76</v>
      </c>
      <c r="I3331" s="51">
        <f t="shared" si="372"/>
        <v>0.78025034770514601</v>
      </c>
      <c r="J3331" s="51">
        <f t="shared" ca="1" si="373"/>
        <v>1</v>
      </c>
      <c r="K3331" s="47">
        <f t="shared" si="374"/>
        <v>91.21</v>
      </c>
      <c r="L3331" s="47">
        <f t="shared" si="375"/>
        <v>91.25</v>
      </c>
      <c r="M3331" s="47">
        <f t="shared" si="376"/>
        <v>89.65</v>
      </c>
      <c r="N3331" s="47">
        <f t="shared" si="377"/>
        <v>89.76</v>
      </c>
      <c r="O3331" s="48">
        <f t="shared" ca="1" si="378"/>
        <v>10953300</v>
      </c>
    </row>
    <row r="3332" spans="1:15" x14ac:dyDescent="0.25">
      <c r="A3332">
        <v>3317</v>
      </c>
      <c r="B3332" s="85">
        <v>36977</v>
      </c>
      <c r="C3332" s="47">
        <v>115.62</v>
      </c>
      <c r="D3332" s="47">
        <v>118.65</v>
      </c>
      <c r="E3332" s="47">
        <v>115.28</v>
      </c>
      <c r="F3332" s="47">
        <v>118.31</v>
      </c>
      <c r="G3332" s="48">
        <v>12880700</v>
      </c>
      <c r="H3332" s="47">
        <v>92.31</v>
      </c>
      <c r="I3332" s="51">
        <f t="shared" si="372"/>
        <v>0.78023835685909904</v>
      </c>
      <c r="J3332" s="51">
        <f t="shared" ca="1" si="373"/>
        <v>1</v>
      </c>
      <c r="K3332" s="47">
        <f t="shared" si="374"/>
        <v>90.21</v>
      </c>
      <c r="L3332" s="47">
        <f t="shared" si="375"/>
        <v>92.58</v>
      </c>
      <c r="M3332" s="47">
        <f t="shared" si="376"/>
        <v>89.95</v>
      </c>
      <c r="N3332" s="47">
        <f t="shared" si="377"/>
        <v>92.31</v>
      </c>
      <c r="O3332" s="48">
        <f t="shared" ca="1" si="378"/>
        <v>12880700</v>
      </c>
    </row>
    <row r="3333" spans="1:15" x14ac:dyDescent="0.25">
      <c r="A3333">
        <v>3318</v>
      </c>
      <c r="B3333" s="85">
        <v>36976</v>
      </c>
      <c r="C3333" s="47">
        <v>115.7</v>
      </c>
      <c r="D3333" s="47">
        <v>116.27</v>
      </c>
      <c r="E3333" s="47">
        <v>114.77</v>
      </c>
      <c r="F3333" s="47">
        <v>115.94</v>
      </c>
      <c r="G3333" s="48">
        <v>9943800</v>
      </c>
      <c r="H3333" s="47">
        <v>90.46</v>
      </c>
      <c r="I3333" s="51">
        <f t="shared" si="372"/>
        <v>0.78023115404519572</v>
      </c>
      <c r="J3333" s="51">
        <f t="shared" ca="1" si="373"/>
        <v>1</v>
      </c>
      <c r="K3333" s="47">
        <f t="shared" si="374"/>
        <v>90.27</v>
      </c>
      <c r="L3333" s="47">
        <f t="shared" si="375"/>
        <v>90.72</v>
      </c>
      <c r="M3333" s="47">
        <f t="shared" si="376"/>
        <v>89.55</v>
      </c>
      <c r="N3333" s="47">
        <f t="shared" si="377"/>
        <v>90.46</v>
      </c>
      <c r="O3333" s="48">
        <f t="shared" ca="1" si="378"/>
        <v>9943800</v>
      </c>
    </row>
    <row r="3334" spans="1:15" x14ac:dyDescent="0.25">
      <c r="A3334">
        <v>3319</v>
      </c>
      <c r="B3334" s="85">
        <v>36973</v>
      </c>
      <c r="C3334" s="47">
        <v>113.25</v>
      </c>
      <c r="D3334" s="47">
        <v>114.66</v>
      </c>
      <c r="E3334" s="47">
        <v>111.5</v>
      </c>
      <c r="F3334" s="47">
        <v>114.48</v>
      </c>
      <c r="G3334" s="48">
        <v>12861700</v>
      </c>
      <c r="H3334" s="47">
        <v>89.32</v>
      </c>
      <c r="I3334" s="51">
        <f t="shared" si="372"/>
        <v>0.78022361984626132</v>
      </c>
      <c r="J3334" s="51">
        <f t="shared" ca="1" si="373"/>
        <v>1</v>
      </c>
      <c r="K3334" s="47">
        <f t="shared" si="374"/>
        <v>88.36</v>
      </c>
      <c r="L3334" s="47">
        <f t="shared" si="375"/>
        <v>89.46</v>
      </c>
      <c r="M3334" s="47">
        <f t="shared" si="376"/>
        <v>86.99</v>
      </c>
      <c r="N3334" s="47">
        <f t="shared" si="377"/>
        <v>89.32</v>
      </c>
      <c r="O3334" s="48">
        <f t="shared" ca="1" si="378"/>
        <v>12861700</v>
      </c>
    </row>
    <row r="3335" spans="1:15" x14ac:dyDescent="0.25">
      <c r="A3335">
        <v>3320</v>
      </c>
      <c r="B3335" s="85">
        <v>36972</v>
      </c>
      <c r="C3335" s="47">
        <v>112.02</v>
      </c>
      <c r="D3335" s="47">
        <v>112.6</v>
      </c>
      <c r="E3335" s="47">
        <v>108.04</v>
      </c>
      <c r="F3335" s="47">
        <v>111.12</v>
      </c>
      <c r="G3335" s="48">
        <v>28624800</v>
      </c>
      <c r="H3335" s="47">
        <v>86.7</v>
      </c>
      <c r="I3335" s="51">
        <f t="shared" si="372"/>
        <v>0.78023758099352047</v>
      </c>
      <c r="J3335" s="51">
        <f t="shared" ca="1" si="373"/>
        <v>1</v>
      </c>
      <c r="K3335" s="47">
        <f t="shared" si="374"/>
        <v>87.4</v>
      </c>
      <c r="L3335" s="47">
        <f t="shared" si="375"/>
        <v>87.85</v>
      </c>
      <c r="M3335" s="47">
        <f t="shared" si="376"/>
        <v>84.3</v>
      </c>
      <c r="N3335" s="47">
        <f t="shared" si="377"/>
        <v>86.7</v>
      </c>
      <c r="O3335" s="48">
        <f t="shared" ca="1" si="378"/>
        <v>28624800</v>
      </c>
    </row>
    <row r="3336" spans="1:15" x14ac:dyDescent="0.25">
      <c r="A3336">
        <v>3321</v>
      </c>
      <c r="B3336" s="85">
        <v>36971</v>
      </c>
      <c r="C3336" s="47">
        <v>114.18</v>
      </c>
      <c r="D3336" s="47">
        <v>115.26</v>
      </c>
      <c r="E3336" s="47">
        <v>111.9</v>
      </c>
      <c r="F3336" s="47">
        <v>112.26</v>
      </c>
      <c r="G3336" s="48">
        <v>19004600</v>
      </c>
      <c r="H3336" s="47">
        <v>87.59</v>
      </c>
      <c r="I3336" s="51">
        <f t="shared" si="372"/>
        <v>0.78024229467308037</v>
      </c>
      <c r="J3336" s="51">
        <f t="shared" ca="1" si="373"/>
        <v>1</v>
      </c>
      <c r="K3336" s="47">
        <f t="shared" si="374"/>
        <v>89.09</v>
      </c>
      <c r="L3336" s="47">
        <f t="shared" si="375"/>
        <v>89.93</v>
      </c>
      <c r="M3336" s="47">
        <f t="shared" si="376"/>
        <v>87.31</v>
      </c>
      <c r="N3336" s="47">
        <f t="shared" si="377"/>
        <v>87.59</v>
      </c>
      <c r="O3336" s="48">
        <f t="shared" ca="1" si="378"/>
        <v>19004600</v>
      </c>
    </row>
    <row r="3337" spans="1:15" x14ac:dyDescent="0.25">
      <c r="A3337">
        <v>3322</v>
      </c>
      <c r="B3337" s="85">
        <v>36970</v>
      </c>
      <c r="C3337" s="47">
        <v>117.9</v>
      </c>
      <c r="D3337" s="47">
        <v>118.46</v>
      </c>
      <c r="E3337" s="47">
        <v>114.11</v>
      </c>
      <c r="F3337" s="47">
        <v>114.2</v>
      </c>
      <c r="G3337" s="48">
        <v>15083900</v>
      </c>
      <c r="H3337" s="47">
        <v>89.1</v>
      </c>
      <c r="I3337" s="51">
        <f t="shared" si="372"/>
        <v>0.78021015761821355</v>
      </c>
      <c r="J3337" s="51">
        <f t="shared" ca="1" si="373"/>
        <v>1</v>
      </c>
      <c r="K3337" s="47">
        <f t="shared" si="374"/>
        <v>91.99</v>
      </c>
      <c r="L3337" s="47">
        <f t="shared" si="375"/>
        <v>92.42</v>
      </c>
      <c r="M3337" s="47">
        <f t="shared" si="376"/>
        <v>89.03</v>
      </c>
      <c r="N3337" s="47">
        <f t="shared" si="377"/>
        <v>89.1</v>
      </c>
      <c r="O3337" s="48">
        <f t="shared" ca="1" si="378"/>
        <v>15083900</v>
      </c>
    </row>
    <row r="3338" spans="1:15" x14ac:dyDescent="0.25">
      <c r="A3338">
        <v>3323</v>
      </c>
      <c r="B3338" s="85">
        <v>36969</v>
      </c>
      <c r="C3338" s="47">
        <v>115.76</v>
      </c>
      <c r="D3338" s="47">
        <v>117.69</v>
      </c>
      <c r="E3338" s="47">
        <v>114.82</v>
      </c>
      <c r="F3338" s="47">
        <v>117.35</v>
      </c>
      <c r="G3338" s="48">
        <v>10067800</v>
      </c>
      <c r="H3338" s="47">
        <v>91.56</v>
      </c>
      <c r="I3338" s="51">
        <f t="shared" si="372"/>
        <v>0.78023008095440993</v>
      </c>
      <c r="J3338" s="51">
        <f t="shared" ca="1" si="373"/>
        <v>1</v>
      </c>
      <c r="K3338" s="47">
        <f t="shared" si="374"/>
        <v>90.32</v>
      </c>
      <c r="L3338" s="47">
        <f t="shared" si="375"/>
        <v>91.83</v>
      </c>
      <c r="M3338" s="47">
        <f t="shared" si="376"/>
        <v>89.59</v>
      </c>
      <c r="N3338" s="47">
        <f t="shared" si="377"/>
        <v>91.56</v>
      </c>
      <c r="O3338" s="48">
        <f t="shared" ca="1" si="378"/>
        <v>10067800</v>
      </c>
    </row>
    <row r="3339" spans="1:15" x14ac:dyDescent="0.25">
      <c r="A3339">
        <v>3324</v>
      </c>
      <c r="B3339" s="85">
        <v>36966</v>
      </c>
      <c r="C3339" s="47">
        <v>117.13</v>
      </c>
      <c r="D3339" s="47">
        <v>117.4</v>
      </c>
      <c r="E3339" s="47">
        <v>114.81</v>
      </c>
      <c r="F3339" s="47">
        <v>115.01</v>
      </c>
      <c r="G3339" s="48">
        <v>58514600</v>
      </c>
      <c r="H3339" s="47">
        <v>89.73</v>
      </c>
      <c r="I3339" s="51">
        <f t="shared" si="372"/>
        <v>0.78019302669333102</v>
      </c>
      <c r="J3339" s="51">
        <f t="shared" ca="1" si="373"/>
        <v>1</v>
      </c>
      <c r="K3339" s="47">
        <f t="shared" si="374"/>
        <v>91.38</v>
      </c>
      <c r="L3339" s="47">
        <f t="shared" si="375"/>
        <v>91.59</v>
      </c>
      <c r="M3339" s="47">
        <f t="shared" si="376"/>
        <v>89.57</v>
      </c>
      <c r="N3339" s="47">
        <f t="shared" si="377"/>
        <v>89.73</v>
      </c>
      <c r="O3339" s="48">
        <f t="shared" ca="1" si="378"/>
        <v>58514600</v>
      </c>
    </row>
    <row r="3340" spans="1:15" x14ac:dyDescent="0.25">
      <c r="A3340">
        <v>3325</v>
      </c>
      <c r="B3340" s="85">
        <v>36965</v>
      </c>
      <c r="C3340" s="47">
        <v>118.45</v>
      </c>
      <c r="D3340" s="47">
        <v>118.86</v>
      </c>
      <c r="E3340" s="47">
        <v>117.36</v>
      </c>
      <c r="F3340" s="47">
        <v>117.68</v>
      </c>
      <c r="G3340" s="48">
        <v>10370300</v>
      </c>
      <c r="H3340" s="47">
        <v>91.57</v>
      </c>
      <c r="I3340" s="51">
        <f t="shared" si="372"/>
        <v>0.7781271244051664</v>
      </c>
      <c r="J3340" s="51">
        <f t="shared" ca="1" si="373"/>
        <v>1</v>
      </c>
      <c r="K3340" s="47">
        <f t="shared" si="374"/>
        <v>92.17</v>
      </c>
      <c r="L3340" s="47">
        <f t="shared" si="375"/>
        <v>92.49</v>
      </c>
      <c r="M3340" s="47">
        <f t="shared" si="376"/>
        <v>91.32</v>
      </c>
      <c r="N3340" s="47">
        <f t="shared" si="377"/>
        <v>91.57</v>
      </c>
      <c r="O3340" s="48">
        <f t="shared" ca="1" si="378"/>
        <v>10370300</v>
      </c>
    </row>
    <row r="3341" spans="1:15" x14ac:dyDescent="0.25">
      <c r="A3341">
        <v>3326</v>
      </c>
      <c r="B3341" s="85">
        <v>36964</v>
      </c>
      <c r="C3341" s="47">
        <v>117.05</v>
      </c>
      <c r="D3341" s="47">
        <v>119.29</v>
      </c>
      <c r="E3341" s="47">
        <v>115.75</v>
      </c>
      <c r="F3341" s="47">
        <v>117.65</v>
      </c>
      <c r="G3341" s="48">
        <v>19883400</v>
      </c>
      <c r="H3341" s="47">
        <v>91.55</v>
      </c>
      <c r="I3341" s="51">
        <f t="shared" si="372"/>
        <v>0.77815554611134718</v>
      </c>
      <c r="J3341" s="51">
        <f t="shared" ca="1" si="373"/>
        <v>1</v>
      </c>
      <c r="K3341" s="47">
        <f t="shared" si="374"/>
        <v>91.08</v>
      </c>
      <c r="L3341" s="47">
        <f t="shared" si="375"/>
        <v>92.83</v>
      </c>
      <c r="M3341" s="47">
        <f t="shared" si="376"/>
        <v>90.07</v>
      </c>
      <c r="N3341" s="47">
        <f t="shared" si="377"/>
        <v>91.55</v>
      </c>
      <c r="O3341" s="48">
        <f t="shared" ca="1" si="378"/>
        <v>19883400</v>
      </c>
    </row>
    <row r="3342" spans="1:15" x14ac:dyDescent="0.25">
      <c r="A3342">
        <v>3327</v>
      </c>
      <c r="B3342" s="85">
        <v>36963</v>
      </c>
      <c r="C3342" s="47">
        <v>119.4</v>
      </c>
      <c r="D3342" s="47">
        <v>120.44</v>
      </c>
      <c r="E3342" s="47">
        <v>117.53</v>
      </c>
      <c r="F3342" s="47">
        <v>120.02</v>
      </c>
      <c r="G3342" s="48">
        <v>12888000</v>
      </c>
      <c r="H3342" s="47">
        <v>93.39</v>
      </c>
      <c r="I3342" s="51">
        <f t="shared" si="372"/>
        <v>0.77812031328111986</v>
      </c>
      <c r="J3342" s="51">
        <f t="shared" ca="1" si="373"/>
        <v>1</v>
      </c>
      <c r="K3342" s="47">
        <f t="shared" si="374"/>
        <v>92.91</v>
      </c>
      <c r="L3342" s="47">
        <f t="shared" si="375"/>
        <v>93.72</v>
      </c>
      <c r="M3342" s="47">
        <f t="shared" si="376"/>
        <v>91.45</v>
      </c>
      <c r="N3342" s="47">
        <f t="shared" si="377"/>
        <v>93.39</v>
      </c>
      <c r="O3342" s="48">
        <f t="shared" ca="1" si="378"/>
        <v>12888000</v>
      </c>
    </row>
    <row r="3343" spans="1:15" x14ac:dyDescent="0.25">
      <c r="A3343">
        <v>3328</v>
      </c>
      <c r="B3343" s="85">
        <v>36962</v>
      </c>
      <c r="C3343" s="47">
        <v>122.34</v>
      </c>
      <c r="D3343" s="47">
        <v>122.5</v>
      </c>
      <c r="E3343" s="47">
        <v>117.75</v>
      </c>
      <c r="F3343" s="47">
        <v>118.08</v>
      </c>
      <c r="G3343" s="48">
        <v>13972900</v>
      </c>
      <c r="H3343" s="47">
        <v>91.88</v>
      </c>
      <c r="I3343" s="51">
        <f t="shared" si="372"/>
        <v>0.77811653116531165</v>
      </c>
      <c r="J3343" s="51">
        <f t="shared" ca="1" si="373"/>
        <v>1</v>
      </c>
      <c r="K3343" s="47">
        <f t="shared" si="374"/>
        <v>95.19</v>
      </c>
      <c r="L3343" s="47">
        <f t="shared" si="375"/>
        <v>95.32</v>
      </c>
      <c r="M3343" s="47">
        <f t="shared" si="376"/>
        <v>91.62</v>
      </c>
      <c r="N3343" s="47">
        <f t="shared" si="377"/>
        <v>91.88</v>
      </c>
      <c r="O3343" s="48">
        <f t="shared" ca="1" si="378"/>
        <v>13972900</v>
      </c>
    </row>
    <row r="3344" spans="1:15" x14ac:dyDescent="0.25">
      <c r="A3344">
        <v>3329</v>
      </c>
      <c r="B3344" s="85">
        <v>36959</v>
      </c>
      <c r="C3344" s="47">
        <v>126.1</v>
      </c>
      <c r="D3344" s="47">
        <v>126.1</v>
      </c>
      <c r="E3344" s="47">
        <v>123.11</v>
      </c>
      <c r="F3344" s="47">
        <v>123.36</v>
      </c>
      <c r="G3344" s="48">
        <v>10020300</v>
      </c>
      <c r="H3344" s="47">
        <v>95.99</v>
      </c>
      <c r="I3344" s="51">
        <f t="shared" si="372"/>
        <v>0.77812905317769132</v>
      </c>
      <c r="J3344" s="51">
        <f t="shared" ca="1" si="373"/>
        <v>1</v>
      </c>
      <c r="K3344" s="47">
        <f t="shared" si="374"/>
        <v>98.12</v>
      </c>
      <c r="L3344" s="47">
        <f t="shared" si="375"/>
        <v>98.12</v>
      </c>
      <c r="M3344" s="47">
        <f t="shared" si="376"/>
        <v>95.8</v>
      </c>
      <c r="N3344" s="47">
        <f t="shared" si="377"/>
        <v>95.99</v>
      </c>
      <c r="O3344" s="48">
        <f t="shared" ca="1" si="378"/>
        <v>10020300</v>
      </c>
    </row>
    <row r="3345" spans="1:15" x14ac:dyDescent="0.25">
      <c r="A3345">
        <v>3330</v>
      </c>
      <c r="B3345" s="85">
        <v>36958</v>
      </c>
      <c r="C3345" s="47">
        <v>126.6</v>
      </c>
      <c r="D3345" s="47">
        <v>127.24</v>
      </c>
      <c r="E3345" s="47">
        <v>126.14</v>
      </c>
      <c r="F3345" s="47">
        <v>127.12</v>
      </c>
      <c r="G3345" s="48">
        <v>6055000</v>
      </c>
      <c r="H3345" s="47">
        <v>98.91</v>
      </c>
      <c r="I3345" s="51">
        <f t="shared" ref="I3345:I3408" si="379">H3345/F3345</f>
        <v>0.77808370044052855</v>
      </c>
      <c r="J3345" s="51">
        <f t="shared" ref="J3345:J3408" ca="1" si="380">INDEX(OFFSET($T$15,0,0,$S$13+1,1),MATCH(B3345,OFFSET($Q$15,0,0,$S$13+1,1),-1))</f>
        <v>1</v>
      </c>
      <c r="K3345" s="47">
        <f t="shared" ref="K3345:K3408" si="381">ROUND($I3345*C3345,2)</f>
        <v>98.51</v>
      </c>
      <c r="L3345" s="47">
        <f t="shared" ref="L3345:L3408" si="382">ROUND($I3345*D3345,2)</f>
        <v>99</v>
      </c>
      <c r="M3345" s="47">
        <f t="shared" ref="M3345:M3408" si="383">ROUND($I3345*E3345,2)</f>
        <v>98.15</v>
      </c>
      <c r="N3345" s="47">
        <f t="shared" ref="N3345:N3408" si="384">ROUND($I3345*F3345,2)</f>
        <v>98.91</v>
      </c>
      <c r="O3345" s="48">
        <f t="shared" ref="O3345:O3408" ca="1" si="385">G3345*J3345</f>
        <v>6055000</v>
      </c>
    </row>
    <row r="3346" spans="1:15" x14ac:dyDescent="0.25">
      <c r="A3346">
        <v>3331</v>
      </c>
      <c r="B3346" s="85">
        <v>36957</v>
      </c>
      <c r="C3346" s="47">
        <v>126.9</v>
      </c>
      <c r="D3346" s="47">
        <v>127.04</v>
      </c>
      <c r="E3346" s="47">
        <v>125.76</v>
      </c>
      <c r="F3346" s="47">
        <v>126.98</v>
      </c>
      <c r="G3346" s="48">
        <v>6371700</v>
      </c>
      <c r="H3346" s="47">
        <v>98.81</v>
      </c>
      <c r="I3346" s="51">
        <f t="shared" si="379"/>
        <v>0.77815404000630017</v>
      </c>
      <c r="J3346" s="51">
        <f t="shared" ca="1" si="380"/>
        <v>1</v>
      </c>
      <c r="K3346" s="47">
        <f t="shared" si="381"/>
        <v>98.75</v>
      </c>
      <c r="L3346" s="47">
        <f t="shared" si="382"/>
        <v>98.86</v>
      </c>
      <c r="M3346" s="47">
        <f t="shared" si="383"/>
        <v>97.86</v>
      </c>
      <c r="N3346" s="47">
        <f t="shared" si="384"/>
        <v>98.81</v>
      </c>
      <c r="O3346" s="48">
        <f t="shared" ca="1" si="385"/>
        <v>6371700</v>
      </c>
    </row>
    <row r="3347" spans="1:15" x14ac:dyDescent="0.25">
      <c r="A3347">
        <v>3332</v>
      </c>
      <c r="B3347" s="85">
        <v>36956</v>
      </c>
      <c r="C3347" s="47">
        <v>126.35</v>
      </c>
      <c r="D3347" s="47">
        <v>127.75</v>
      </c>
      <c r="E3347" s="47">
        <v>125.49</v>
      </c>
      <c r="F3347" s="47">
        <v>126.08</v>
      </c>
      <c r="G3347" s="48">
        <v>6917000</v>
      </c>
      <c r="H3347" s="47">
        <v>98.11</v>
      </c>
      <c r="I3347" s="51">
        <f t="shared" si="379"/>
        <v>0.77815672588832485</v>
      </c>
      <c r="J3347" s="51">
        <f t="shared" ca="1" si="380"/>
        <v>1</v>
      </c>
      <c r="K3347" s="47">
        <f t="shared" si="381"/>
        <v>98.32</v>
      </c>
      <c r="L3347" s="47">
        <f t="shared" si="382"/>
        <v>99.41</v>
      </c>
      <c r="M3347" s="47">
        <f t="shared" si="383"/>
        <v>97.65</v>
      </c>
      <c r="N3347" s="47">
        <f t="shared" si="384"/>
        <v>98.11</v>
      </c>
      <c r="O3347" s="48">
        <f t="shared" ca="1" si="385"/>
        <v>6917000</v>
      </c>
    </row>
    <row r="3348" spans="1:15" x14ac:dyDescent="0.25">
      <c r="A3348">
        <v>3333</v>
      </c>
      <c r="B3348" s="85">
        <v>36955</v>
      </c>
      <c r="C3348" s="47">
        <v>124.15</v>
      </c>
      <c r="D3348" s="47">
        <v>124.78</v>
      </c>
      <c r="E3348" s="47">
        <v>123.81</v>
      </c>
      <c r="F3348" s="47">
        <v>124.74</v>
      </c>
      <c r="G3348" s="48">
        <v>5293200</v>
      </c>
      <c r="H3348" s="47">
        <v>97.06</v>
      </c>
      <c r="I3348" s="51">
        <f t="shared" si="379"/>
        <v>0.77809844476511147</v>
      </c>
      <c r="J3348" s="51">
        <f t="shared" ca="1" si="380"/>
        <v>1</v>
      </c>
      <c r="K3348" s="47">
        <f t="shared" si="381"/>
        <v>96.6</v>
      </c>
      <c r="L3348" s="47">
        <f t="shared" si="382"/>
        <v>97.09</v>
      </c>
      <c r="M3348" s="47">
        <f t="shared" si="383"/>
        <v>96.34</v>
      </c>
      <c r="N3348" s="47">
        <f t="shared" si="384"/>
        <v>97.06</v>
      </c>
      <c r="O3348" s="48">
        <f t="shared" ca="1" si="385"/>
        <v>5293200</v>
      </c>
    </row>
    <row r="3349" spans="1:15" x14ac:dyDescent="0.25">
      <c r="A3349">
        <v>3334</v>
      </c>
      <c r="B3349" s="85">
        <v>36952</v>
      </c>
      <c r="C3349" s="47">
        <v>122.5</v>
      </c>
      <c r="D3349" s="47">
        <v>125.65</v>
      </c>
      <c r="E3349" s="47">
        <v>122.3</v>
      </c>
      <c r="F3349" s="47">
        <v>123.61</v>
      </c>
      <c r="G3349" s="48">
        <v>12564300</v>
      </c>
      <c r="H3349" s="47">
        <v>96.18</v>
      </c>
      <c r="I3349" s="51">
        <f t="shared" si="379"/>
        <v>0.77809238734730202</v>
      </c>
      <c r="J3349" s="51">
        <f t="shared" ca="1" si="380"/>
        <v>1</v>
      </c>
      <c r="K3349" s="47">
        <f t="shared" si="381"/>
        <v>95.32</v>
      </c>
      <c r="L3349" s="47">
        <f t="shared" si="382"/>
        <v>97.77</v>
      </c>
      <c r="M3349" s="47">
        <f t="shared" si="383"/>
        <v>95.16</v>
      </c>
      <c r="N3349" s="47">
        <f t="shared" si="384"/>
        <v>96.18</v>
      </c>
      <c r="O3349" s="48">
        <f t="shared" ca="1" si="385"/>
        <v>12564300</v>
      </c>
    </row>
    <row r="3350" spans="1:15" x14ac:dyDescent="0.25">
      <c r="A3350">
        <v>3335</v>
      </c>
      <c r="B3350" s="85">
        <v>36951</v>
      </c>
      <c r="C3350" s="47">
        <v>124.05</v>
      </c>
      <c r="D3350" s="47">
        <v>124.6</v>
      </c>
      <c r="E3350" s="47">
        <v>121.75</v>
      </c>
      <c r="F3350" s="47">
        <v>124.6</v>
      </c>
      <c r="G3350" s="48">
        <v>14672000</v>
      </c>
      <c r="H3350" s="47">
        <v>96.95</v>
      </c>
      <c r="I3350" s="51">
        <f t="shared" si="379"/>
        <v>0.77808988764044951</v>
      </c>
      <c r="J3350" s="51">
        <f t="shared" ca="1" si="380"/>
        <v>1</v>
      </c>
      <c r="K3350" s="47">
        <f t="shared" si="381"/>
        <v>96.52</v>
      </c>
      <c r="L3350" s="47">
        <f t="shared" si="382"/>
        <v>96.95</v>
      </c>
      <c r="M3350" s="47">
        <f t="shared" si="383"/>
        <v>94.73</v>
      </c>
      <c r="N3350" s="47">
        <f t="shared" si="384"/>
        <v>96.95</v>
      </c>
      <c r="O3350" s="48">
        <f t="shared" ca="1" si="385"/>
        <v>14672000</v>
      </c>
    </row>
    <row r="3351" spans="1:15" x14ac:dyDescent="0.25">
      <c r="A3351">
        <v>3336</v>
      </c>
      <c r="B3351" s="85">
        <v>36950</v>
      </c>
      <c r="C3351" s="47">
        <v>126.75</v>
      </c>
      <c r="D3351" s="47">
        <v>126.84</v>
      </c>
      <c r="E3351" s="47">
        <v>123.27</v>
      </c>
      <c r="F3351" s="47">
        <v>123.95</v>
      </c>
      <c r="G3351" s="48">
        <v>14825800</v>
      </c>
      <c r="H3351" s="47">
        <v>96.45</v>
      </c>
      <c r="I3351" s="51">
        <f t="shared" si="379"/>
        <v>0.77813634530052445</v>
      </c>
      <c r="J3351" s="51">
        <f t="shared" ca="1" si="380"/>
        <v>1</v>
      </c>
      <c r="K3351" s="47">
        <f t="shared" si="381"/>
        <v>98.63</v>
      </c>
      <c r="L3351" s="47">
        <f t="shared" si="382"/>
        <v>98.7</v>
      </c>
      <c r="M3351" s="47">
        <f t="shared" si="383"/>
        <v>95.92</v>
      </c>
      <c r="N3351" s="47">
        <f t="shared" si="384"/>
        <v>96.45</v>
      </c>
      <c r="O3351" s="48">
        <f t="shared" ca="1" si="385"/>
        <v>14825800</v>
      </c>
    </row>
    <row r="3352" spans="1:15" x14ac:dyDescent="0.25">
      <c r="A3352">
        <v>3337</v>
      </c>
      <c r="B3352" s="85">
        <v>36949</v>
      </c>
      <c r="C3352" s="47">
        <v>126.8</v>
      </c>
      <c r="D3352" s="47">
        <v>127.84</v>
      </c>
      <c r="E3352" s="47">
        <v>125.51</v>
      </c>
      <c r="F3352" s="47">
        <v>126.44</v>
      </c>
      <c r="G3352" s="48">
        <v>11415000</v>
      </c>
      <c r="H3352" s="47">
        <v>98.39</v>
      </c>
      <c r="I3352" s="51">
        <f t="shared" si="379"/>
        <v>0.77815564694716866</v>
      </c>
      <c r="J3352" s="51">
        <f t="shared" ca="1" si="380"/>
        <v>1</v>
      </c>
      <c r="K3352" s="47">
        <f t="shared" si="381"/>
        <v>98.67</v>
      </c>
      <c r="L3352" s="47">
        <f t="shared" si="382"/>
        <v>99.48</v>
      </c>
      <c r="M3352" s="47">
        <f t="shared" si="383"/>
        <v>97.67</v>
      </c>
      <c r="N3352" s="47">
        <f t="shared" si="384"/>
        <v>98.39</v>
      </c>
      <c r="O3352" s="48">
        <f t="shared" ca="1" si="385"/>
        <v>11415000</v>
      </c>
    </row>
    <row r="3353" spans="1:15" x14ac:dyDescent="0.25">
      <c r="A3353">
        <v>3338</v>
      </c>
      <c r="B3353" s="85">
        <v>36948</v>
      </c>
      <c r="C3353" s="47">
        <v>125.8</v>
      </c>
      <c r="D3353" s="47">
        <v>127.62</v>
      </c>
      <c r="E3353" s="47">
        <v>124.5</v>
      </c>
      <c r="F3353" s="47">
        <v>127.62</v>
      </c>
      <c r="G3353" s="48">
        <v>11503700</v>
      </c>
      <c r="H3353" s="47">
        <v>99.3</v>
      </c>
      <c r="I3353" s="51">
        <f t="shared" si="379"/>
        <v>0.77809120827456502</v>
      </c>
      <c r="J3353" s="51">
        <f t="shared" ca="1" si="380"/>
        <v>1</v>
      </c>
      <c r="K3353" s="47">
        <f t="shared" si="381"/>
        <v>97.88</v>
      </c>
      <c r="L3353" s="47">
        <f t="shared" si="382"/>
        <v>99.3</v>
      </c>
      <c r="M3353" s="47">
        <f t="shared" si="383"/>
        <v>96.87</v>
      </c>
      <c r="N3353" s="47">
        <f t="shared" si="384"/>
        <v>99.3</v>
      </c>
      <c r="O3353" s="48">
        <f t="shared" ca="1" si="385"/>
        <v>11503700</v>
      </c>
    </row>
    <row r="3354" spans="1:15" x14ac:dyDescent="0.25">
      <c r="A3354">
        <v>3339</v>
      </c>
      <c r="B3354" s="85">
        <v>36945</v>
      </c>
      <c r="C3354" s="47">
        <v>125.08</v>
      </c>
      <c r="D3354" s="47">
        <v>125.54</v>
      </c>
      <c r="E3354" s="47">
        <v>121.8</v>
      </c>
      <c r="F3354" s="47">
        <v>124.96</v>
      </c>
      <c r="G3354" s="48">
        <v>20173000</v>
      </c>
      <c r="H3354" s="47">
        <v>97.23</v>
      </c>
      <c r="I3354" s="51">
        <f t="shared" si="379"/>
        <v>0.77808898847631247</v>
      </c>
      <c r="J3354" s="51">
        <f t="shared" ca="1" si="380"/>
        <v>1</v>
      </c>
      <c r="K3354" s="47">
        <f t="shared" si="381"/>
        <v>97.32</v>
      </c>
      <c r="L3354" s="47">
        <f t="shared" si="382"/>
        <v>97.68</v>
      </c>
      <c r="M3354" s="47">
        <f t="shared" si="383"/>
        <v>94.77</v>
      </c>
      <c r="N3354" s="47">
        <f t="shared" si="384"/>
        <v>97.23</v>
      </c>
      <c r="O3354" s="48">
        <f t="shared" ca="1" si="385"/>
        <v>20173000</v>
      </c>
    </row>
    <row r="3355" spans="1:15" x14ac:dyDescent="0.25">
      <c r="A3355">
        <v>3340</v>
      </c>
      <c r="B3355" s="85">
        <v>36944</v>
      </c>
      <c r="C3355" s="47">
        <v>126.35</v>
      </c>
      <c r="D3355" s="47">
        <v>126.54</v>
      </c>
      <c r="E3355" s="47">
        <v>123.02</v>
      </c>
      <c r="F3355" s="47">
        <v>125.81</v>
      </c>
      <c r="G3355" s="48">
        <v>21281600</v>
      </c>
      <c r="H3355" s="47">
        <v>97.9</v>
      </c>
      <c r="I3355" s="51">
        <f t="shared" si="379"/>
        <v>0.77815753914633179</v>
      </c>
      <c r="J3355" s="51">
        <f t="shared" ca="1" si="380"/>
        <v>1</v>
      </c>
      <c r="K3355" s="47">
        <f t="shared" si="381"/>
        <v>98.32</v>
      </c>
      <c r="L3355" s="47">
        <f t="shared" si="382"/>
        <v>98.47</v>
      </c>
      <c r="M3355" s="47">
        <f t="shared" si="383"/>
        <v>95.73</v>
      </c>
      <c r="N3355" s="47">
        <f t="shared" si="384"/>
        <v>97.9</v>
      </c>
      <c r="O3355" s="48">
        <f t="shared" ca="1" si="385"/>
        <v>21281600</v>
      </c>
    </row>
    <row r="3356" spans="1:15" x14ac:dyDescent="0.25">
      <c r="A3356">
        <v>3341</v>
      </c>
      <c r="B3356" s="85">
        <v>36943</v>
      </c>
      <c r="C3356" s="47">
        <v>127.9</v>
      </c>
      <c r="D3356" s="47">
        <v>128.84</v>
      </c>
      <c r="E3356" s="47">
        <v>125.5</v>
      </c>
      <c r="F3356" s="47">
        <v>125.62</v>
      </c>
      <c r="G3356" s="48">
        <v>10910800</v>
      </c>
      <c r="H3356" s="47">
        <v>97.75</v>
      </c>
      <c r="I3356" s="51">
        <f t="shared" si="379"/>
        <v>0.77814042349944279</v>
      </c>
      <c r="J3356" s="51">
        <f t="shared" ca="1" si="380"/>
        <v>1</v>
      </c>
      <c r="K3356" s="47">
        <f t="shared" si="381"/>
        <v>99.52</v>
      </c>
      <c r="L3356" s="47">
        <f t="shared" si="382"/>
        <v>100.26</v>
      </c>
      <c r="M3356" s="47">
        <f t="shared" si="383"/>
        <v>97.66</v>
      </c>
      <c r="N3356" s="47">
        <f t="shared" si="384"/>
        <v>97.75</v>
      </c>
      <c r="O3356" s="48">
        <f t="shared" ca="1" si="385"/>
        <v>10910800</v>
      </c>
    </row>
    <row r="3357" spans="1:15" x14ac:dyDescent="0.25">
      <c r="A3357">
        <v>3342</v>
      </c>
      <c r="B3357" s="85">
        <v>36942</v>
      </c>
      <c r="C3357" s="47">
        <v>131.04</v>
      </c>
      <c r="D3357" s="47">
        <v>131.13999999999999</v>
      </c>
      <c r="E3357" s="47">
        <v>128.1</v>
      </c>
      <c r="F3357" s="47">
        <v>128.38999999999999</v>
      </c>
      <c r="G3357" s="48">
        <v>5760000</v>
      </c>
      <c r="H3357" s="47">
        <v>99.9</v>
      </c>
      <c r="I3357" s="51">
        <f t="shared" si="379"/>
        <v>0.77809798270893382</v>
      </c>
      <c r="J3357" s="51">
        <f t="shared" ca="1" si="380"/>
        <v>1</v>
      </c>
      <c r="K3357" s="47">
        <f t="shared" si="381"/>
        <v>101.96</v>
      </c>
      <c r="L3357" s="47">
        <f t="shared" si="382"/>
        <v>102.04</v>
      </c>
      <c r="M3357" s="47">
        <f t="shared" si="383"/>
        <v>99.67</v>
      </c>
      <c r="N3357" s="47">
        <f t="shared" si="384"/>
        <v>99.9</v>
      </c>
      <c r="O3357" s="48">
        <f t="shared" ca="1" si="385"/>
        <v>5760000</v>
      </c>
    </row>
    <row r="3358" spans="1:15" x14ac:dyDescent="0.25">
      <c r="A3358">
        <v>3343</v>
      </c>
      <c r="B3358" s="85">
        <v>36938</v>
      </c>
      <c r="C3358" s="47">
        <v>131</v>
      </c>
      <c r="D3358" s="47">
        <v>131.29</v>
      </c>
      <c r="E3358" s="47">
        <v>129.30000000000001</v>
      </c>
      <c r="F3358" s="47">
        <v>130.4</v>
      </c>
      <c r="G3358" s="48">
        <v>6434900</v>
      </c>
      <c r="H3358" s="47">
        <v>101.47</v>
      </c>
      <c r="I3358" s="51">
        <f t="shared" si="379"/>
        <v>0.77814417177914108</v>
      </c>
      <c r="J3358" s="51">
        <f t="shared" ca="1" si="380"/>
        <v>1</v>
      </c>
      <c r="K3358" s="47">
        <f t="shared" si="381"/>
        <v>101.94</v>
      </c>
      <c r="L3358" s="47">
        <f t="shared" si="382"/>
        <v>102.16</v>
      </c>
      <c r="M3358" s="47">
        <f t="shared" si="383"/>
        <v>100.61</v>
      </c>
      <c r="N3358" s="47">
        <f t="shared" si="384"/>
        <v>101.47</v>
      </c>
      <c r="O3358" s="48">
        <f t="shared" ca="1" si="385"/>
        <v>6434900</v>
      </c>
    </row>
    <row r="3359" spans="1:15" x14ac:dyDescent="0.25">
      <c r="A3359">
        <v>3344</v>
      </c>
      <c r="B3359" s="85">
        <v>36937</v>
      </c>
      <c r="C3359" s="47">
        <v>132.84</v>
      </c>
      <c r="D3359" s="47">
        <v>133.52000000000001</v>
      </c>
      <c r="E3359" s="47">
        <v>131.99</v>
      </c>
      <c r="F3359" s="47">
        <v>133.34</v>
      </c>
      <c r="G3359" s="48">
        <v>5929800</v>
      </c>
      <c r="H3359" s="47">
        <v>103.75</v>
      </c>
      <c r="I3359" s="51">
        <f t="shared" si="379"/>
        <v>0.77808609569521525</v>
      </c>
      <c r="J3359" s="51">
        <f t="shared" ca="1" si="380"/>
        <v>1</v>
      </c>
      <c r="K3359" s="47">
        <f t="shared" si="381"/>
        <v>103.36</v>
      </c>
      <c r="L3359" s="47">
        <f t="shared" si="382"/>
        <v>103.89</v>
      </c>
      <c r="M3359" s="47">
        <f t="shared" si="383"/>
        <v>102.7</v>
      </c>
      <c r="N3359" s="47">
        <f t="shared" si="384"/>
        <v>103.75</v>
      </c>
      <c r="O3359" s="48">
        <f t="shared" ca="1" si="385"/>
        <v>5929800</v>
      </c>
    </row>
    <row r="3360" spans="1:15" x14ac:dyDescent="0.25">
      <c r="A3360">
        <v>3345</v>
      </c>
      <c r="B3360" s="85">
        <v>36936</v>
      </c>
      <c r="C3360" s="47">
        <v>132.65</v>
      </c>
      <c r="D3360" s="47">
        <v>132.65</v>
      </c>
      <c r="E3360" s="47">
        <v>130.66</v>
      </c>
      <c r="F3360" s="47">
        <v>132.06</v>
      </c>
      <c r="G3360" s="48">
        <v>8400100</v>
      </c>
      <c r="H3360" s="47">
        <v>102.76</v>
      </c>
      <c r="I3360" s="51">
        <f t="shared" si="379"/>
        <v>0.7781311525064365</v>
      </c>
      <c r="J3360" s="51">
        <f t="shared" ca="1" si="380"/>
        <v>1</v>
      </c>
      <c r="K3360" s="47">
        <f t="shared" si="381"/>
        <v>103.22</v>
      </c>
      <c r="L3360" s="47">
        <f t="shared" si="382"/>
        <v>103.22</v>
      </c>
      <c r="M3360" s="47">
        <f t="shared" si="383"/>
        <v>101.67</v>
      </c>
      <c r="N3360" s="47">
        <f t="shared" si="384"/>
        <v>102.76</v>
      </c>
      <c r="O3360" s="48">
        <f t="shared" ca="1" si="385"/>
        <v>8400100</v>
      </c>
    </row>
    <row r="3361" spans="1:15" x14ac:dyDescent="0.25">
      <c r="A3361">
        <v>3346</v>
      </c>
      <c r="B3361" s="85">
        <v>36935</v>
      </c>
      <c r="C3361" s="47">
        <v>133.69999999999999</v>
      </c>
      <c r="D3361" s="47">
        <v>134.16999999999999</v>
      </c>
      <c r="E3361" s="47">
        <v>132</v>
      </c>
      <c r="F3361" s="47">
        <v>132.26</v>
      </c>
      <c r="G3361" s="48">
        <v>6587600</v>
      </c>
      <c r="H3361" s="47">
        <v>102.91</v>
      </c>
      <c r="I3361" s="51">
        <f t="shared" si="379"/>
        <v>0.77808861333736579</v>
      </c>
      <c r="J3361" s="51">
        <f t="shared" ca="1" si="380"/>
        <v>1</v>
      </c>
      <c r="K3361" s="47">
        <f t="shared" si="381"/>
        <v>104.03</v>
      </c>
      <c r="L3361" s="47">
        <f t="shared" si="382"/>
        <v>104.4</v>
      </c>
      <c r="M3361" s="47">
        <f t="shared" si="383"/>
        <v>102.71</v>
      </c>
      <c r="N3361" s="47">
        <f t="shared" si="384"/>
        <v>102.91</v>
      </c>
      <c r="O3361" s="48">
        <f t="shared" ca="1" si="385"/>
        <v>6587600</v>
      </c>
    </row>
    <row r="3362" spans="1:15" x14ac:dyDescent="0.25">
      <c r="A3362">
        <v>3347</v>
      </c>
      <c r="B3362" s="85">
        <v>36934</v>
      </c>
      <c r="C3362" s="47">
        <v>131.69999999999999</v>
      </c>
      <c r="D3362" s="47">
        <v>133.5</v>
      </c>
      <c r="E3362" s="47">
        <v>131.69999999999999</v>
      </c>
      <c r="F3362" s="47">
        <v>133.35</v>
      </c>
      <c r="G3362" s="48">
        <v>5804400</v>
      </c>
      <c r="H3362" s="47">
        <v>103.76</v>
      </c>
      <c r="I3362" s="51">
        <f t="shared" si="379"/>
        <v>0.77810273715785538</v>
      </c>
      <c r="J3362" s="51">
        <f t="shared" ca="1" si="380"/>
        <v>1</v>
      </c>
      <c r="K3362" s="47">
        <f t="shared" si="381"/>
        <v>102.48</v>
      </c>
      <c r="L3362" s="47">
        <f t="shared" si="382"/>
        <v>103.88</v>
      </c>
      <c r="M3362" s="47">
        <f t="shared" si="383"/>
        <v>102.48</v>
      </c>
      <c r="N3362" s="47">
        <f t="shared" si="384"/>
        <v>103.76</v>
      </c>
      <c r="O3362" s="48">
        <f t="shared" ca="1" si="385"/>
        <v>5804400</v>
      </c>
    </row>
    <row r="3363" spans="1:15" x14ac:dyDescent="0.25">
      <c r="A3363">
        <v>3348</v>
      </c>
      <c r="B3363" s="85">
        <v>36931</v>
      </c>
      <c r="C3363" s="47">
        <v>133.35</v>
      </c>
      <c r="D3363" s="47">
        <v>133.35</v>
      </c>
      <c r="E3363" s="47">
        <v>131.26</v>
      </c>
      <c r="F3363" s="47">
        <v>131.84</v>
      </c>
      <c r="G3363" s="48">
        <v>9913000</v>
      </c>
      <c r="H3363" s="47">
        <v>102.59</v>
      </c>
      <c r="I3363" s="51">
        <f t="shared" si="379"/>
        <v>0.77814016990291268</v>
      </c>
      <c r="J3363" s="51">
        <f t="shared" ca="1" si="380"/>
        <v>1</v>
      </c>
      <c r="K3363" s="47">
        <f t="shared" si="381"/>
        <v>103.76</v>
      </c>
      <c r="L3363" s="47">
        <f t="shared" si="382"/>
        <v>103.76</v>
      </c>
      <c r="M3363" s="47">
        <f t="shared" si="383"/>
        <v>102.14</v>
      </c>
      <c r="N3363" s="47">
        <f t="shared" si="384"/>
        <v>102.59</v>
      </c>
      <c r="O3363" s="48">
        <f t="shared" ca="1" si="385"/>
        <v>9913000</v>
      </c>
    </row>
    <row r="3364" spans="1:15" x14ac:dyDescent="0.25">
      <c r="A3364">
        <v>3349</v>
      </c>
      <c r="B3364" s="85">
        <v>36930</v>
      </c>
      <c r="C3364" s="47">
        <v>134.80000000000001</v>
      </c>
      <c r="D3364" s="47">
        <v>135.4</v>
      </c>
      <c r="E3364" s="47">
        <v>133.1</v>
      </c>
      <c r="F3364" s="47">
        <v>133.12</v>
      </c>
      <c r="G3364" s="48">
        <v>5943300</v>
      </c>
      <c r="H3364" s="47">
        <v>103.58</v>
      </c>
      <c r="I3364" s="51">
        <f t="shared" si="379"/>
        <v>0.77809495192307687</v>
      </c>
      <c r="J3364" s="51">
        <f t="shared" ca="1" si="380"/>
        <v>1</v>
      </c>
      <c r="K3364" s="47">
        <f t="shared" si="381"/>
        <v>104.89</v>
      </c>
      <c r="L3364" s="47">
        <f t="shared" si="382"/>
        <v>105.35</v>
      </c>
      <c r="M3364" s="47">
        <f t="shared" si="383"/>
        <v>103.56</v>
      </c>
      <c r="N3364" s="47">
        <f t="shared" si="384"/>
        <v>103.58</v>
      </c>
      <c r="O3364" s="48">
        <f t="shared" ca="1" si="385"/>
        <v>5943300</v>
      </c>
    </row>
    <row r="3365" spans="1:15" x14ac:dyDescent="0.25">
      <c r="A3365">
        <v>3350</v>
      </c>
      <c r="B3365" s="85">
        <v>36929</v>
      </c>
      <c r="C3365" s="47">
        <v>134.72</v>
      </c>
      <c r="D3365" s="47">
        <v>135.4</v>
      </c>
      <c r="E3365" s="47">
        <v>133.68</v>
      </c>
      <c r="F3365" s="47">
        <v>134.69</v>
      </c>
      <c r="G3365" s="48">
        <v>5748700</v>
      </c>
      <c r="H3365" s="47">
        <v>104.8</v>
      </c>
      <c r="I3365" s="51">
        <f t="shared" si="379"/>
        <v>0.77808300541985298</v>
      </c>
      <c r="J3365" s="51">
        <f t="shared" ca="1" si="380"/>
        <v>1</v>
      </c>
      <c r="K3365" s="47">
        <f t="shared" si="381"/>
        <v>104.82</v>
      </c>
      <c r="L3365" s="47">
        <f t="shared" si="382"/>
        <v>105.35</v>
      </c>
      <c r="M3365" s="47">
        <f t="shared" si="383"/>
        <v>104.01</v>
      </c>
      <c r="N3365" s="47">
        <f t="shared" si="384"/>
        <v>104.8</v>
      </c>
      <c r="O3365" s="48">
        <f t="shared" ca="1" si="385"/>
        <v>5748700</v>
      </c>
    </row>
    <row r="3366" spans="1:15" x14ac:dyDescent="0.25">
      <c r="A3366">
        <v>3351</v>
      </c>
      <c r="B3366" s="85">
        <v>36928</v>
      </c>
      <c r="C3366" s="47">
        <v>135.30000000000001</v>
      </c>
      <c r="D3366" s="47">
        <v>136.69999999999999</v>
      </c>
      <c r="E3366" s="47">
        <v>135.22</v>
      </c>
      <c r="F3366" s="47">
        <v>135.38999999999999</v>
      </c>
      <c r="G3366" s="48">
        <v>7106700</v>
      </c>
      <c r="H3366" s="47">
        <v>105.35</v>
      </c>
      <c r="I3366" s="51">
        <f t="shared" si="379"/>
        <v>0.77812246103848148</v>
      </c>
      <c r="J3366" s="51">
        <f t="shared" ca="1" si="380"/>
        <v>1</v>
      </c>
      <c r="K3366" s="47">
        <f t="shared" si="381"/>
        <v>105.28</v>
      </c>
      <c r="L3366" s="47">
        <f t="shared" si="382"/>
        <v>106.37</v>
      </c>
      <c r="M3366" s="47">
        <f t="shared" si="383"/>
        <v>105.22</v>
      </c>
      <c r="N3366" s="47">
        <f t="shared" si="384"/>
        <v>105.35</v>
      </c>
      <c r="O3366" s="48">
        <f t="shared" ca="1" si="385"/>
        <v>7106700</v>
      </c>
    </row>
    <row r="3367" spans="1:15" x14ac:dyDescent="0.25">
      <c r="A3367">
        <v>3352</v>
      </c>
      <c r="B3367" s="85">
        <v>36927</v>
      </c>
      <c r="C3367" s="47">
        <v>134.80000000000001</v>
      </c>
      <c r="D3367" s="47">
        <v>135.94</v>
      </c>
      <c r="E3367" s="47">
        <v>134.75</v>
      </c>
      <c r="F3367" s="47">
        <v>135.79</v>
      </c>
      <c r="G3367" s="48">
        <v>4352900</v>
      </c>
      <c r="H3367" s="47">
        <v>105.66</v>
      </c>
      <c r="I3367" s="51">
        <f t="shared" si="379"/>
        <v>0.77811326312688711</v>
      </c>
      <c r="J3367" s="51">
        <f t="shared" ca="1" si="380"/>
        <v>1</v>
      </c>
      <c r="K3367" s="47">
        <f t="shared" si="381"/>
        <v>104.89</v>
      </c>
      <c r="L3367" s="47">
        <f t="shared" si="382"/>
        <v>105.78</v>
      </c>
      <c r="M3367" s="47">
        <f t="shared" si="383"/>
        <v>104.85</v>
      </c>
      <c r="N3367" s="47">
        <f t="shared" si="384"/>
        <v>105.66</v>
      </c>
      <c r="O3367" s="48">
        <f t="shared" ca="1" si="385"/>
        <v>4352900</v>
      </c>
    </row>
    <row r="3368" spans="1:15" x14ac:dyDescent="0.25">
      <c r="A3368">
        <v>3353</v>
      </c>
      <c r="B3368" s="85">
        <v>36924</v>
      </c>
      <c r="C3368" s="47">
        <v>137.4</v>
      </c>
      <c r="D3368" s="47">
        <v>137.99</v>
      </c>
      <c r="E3368" s="47">
        <v>134.75</v>
      </c>
      <c r="F3368" s="47">
        <v>134.80000000000001</v>
      </c>
      <c r="G3368" s="48">
        <v>8276600</v>
      </c>
      <c r="H3368" s="47">
        <v>104.89</v>
      </c>
      <c r="I3368" s="51">
        <f t="shared" si="379"/>
        <v>0.77811572700296727</v>
      </c>
      <c r="J3368" s="51">
        <f t="shared" ca="1" si="380"/>
        <v>1</v>
      </c>
      <c r="K3368" s="47">
        <f t="shared" si="381"/>
        <v>106.91</v>
      </c>
      <c r="L3368" s="47">
        <f t="shared" si="382"/>
        <v>107.37</v>
      </c>
      <c r="M3368" s="47">
        <f t="shared" si="383"/>
        <v>104.85</v>
      </c>
      <c r="N3368" s="47">
        <f t="shared" si="384"/>
        <v>104.89</v>
      </c>
      <c r="O3368" s="48">
        <f t="shared" ca="1" si="385"/>
        <v>8276600</v>
      </c>
    </row>
    <row r="3369" spans="1:15" x14ac:dyDescent="0.25">
      <c r="A3369">
        <v>3354</v>
      </c>
      <c r="B3369" s="85">
        <v>36923</v>
      </c>
      <c r="C3369" s="47">
        <v>137.1</v>
      </c>
      <c r="D3369" s="47">
        <v>137.94999999999999</v>
      </c>
      <c r="E3369" s="47">
        <v>136.25</v>
      </c>
      <c r="F3369" s="47">
        <v>137.93</v>
      </c>
      <c r="G3369" s="48">
        <v>8239100</v>
      </c>
      <c r="H3369" s="47">
        <v>107.33</v>
      </c>
      <c r="I3369" s="51">
        <f t="shared" si="379"/>
        <v>0.77814833611252077</v>
      </c>
      <c r="J3369" s="51">
        <f t="shared" ca="1" si="380"/>
        <v>1</v>
      </c>
      <c r="K3369" s="47">
        <f t="shared" si="381"/>
        <v>106.68</v>
      </c>
      <c r="L3369" s="47">
        <f t="shared" si="382"/>
        <v>107.35</v>
      </c>
      <c r="M3369" s="47">
        <f t="shared" si="383"/>
        <v>106.02</v>
      </c>
      <c r="N3369" s="47">
        <f t="shared" si="384"/>
        <v>107.33</v>
      </c>
      <c r="O3369" s="48">
        <f t="shared" ca="1" si="385"/>
        <v>8239100</v>
      </c>
    </row>
    <row r="3370" spans="1:15" x14ac:dyDescent="0.25">
      <c r="A3370">
        <v>3355</v>
      </c>
      <c r="B3370" s="85">
        <v>36922</v>
      </c>
      <c r="C3370" s="47">
        <v>137.4</v>
      </c>
      <c r="D3370" s="47">
        <v>138.69999999999999</v>
      </c>
      <c r="E3370" s="47">
        <v>136.6</v>
      </c>
      <c r="F3370" s="47">
        <v>137.02000000000001</v>
      </c>
      <c r="G3370" s="48">
        <v>9706900</v>
      </c>
      <c r="H3370" s="47">
        <v>106.62</v>
      </c>
      <c r="I3370" s="51">
        <f t="shared" si="379"/>
        <v>0.77813457889359217</v>
      </c>
      <c r="J3370" s="51">
        <f t="shared" ca="1" si="380"/>
        <v>1</v>
      </c>
      <c r="K3370" s="47">
        <f t="shared" si="381"/>
        <v>106.92</v>
      </c>
      <c r="L3370" s="47">
        <f t="shared" si="382"/>
        <v>107.93</v>
      </c>
      <c r="M3370" s="47">
        <f t="shared" si="383"/>
        <v>106.29</v>
      </c>
      <c r="N3370" s="47">
        <f t="shared" si="384"/>
        <v>106.62</v>
      </c>
      <c r="O3370" s="48">
        <f t="shared" ca="1" si="385"/>
        <v>9706900</v>
      </c>
    </row>
    <row r="3371" spans="1:15" x14ac:dyDescent="0.25">
      <c r="A3371">
        <v>3356</v>
      </c>
      <c r="B3371" s="85">
        <v>36921</v>
      </c>
      <c r="C3371" s="47">
        <v>136.30000000000001</v>
      </c>
      <c r="D3371" s="47">
        <v>137.91999999999999</v>
      </c>
      <c r="E3371" s="47">
        <v>135.79</v>
      </c>
      <c r="F3371" s="47">
        <v>137.80000000000001</v>
      </c>
      <c r="G3371" s="48">
        <v>7069100</v>
      </c>
      <c r="H3371" s="47">
        <v>107.22</v>
      </c>
      <c r="I3371" s="51">
        <f t="shared" si="379"/>
        <v>0.77808417997097234</v>
      </c>
      <c r="J3371" s="51">
        <f t="shared" ca="1" si="380"/>
        <v>1</v>
      </c>
      <c r="K3371" s="47">
        <f t="shared" si="381"/>
        <v>106.05</v>
      </c>
      <c r="L3371" s="47">
        <f t="shared" si="382"/>
        <v>107.31</v>
      </c>
      <c r="M3371" s="47">
        <f t="shared" si="383"/>
        <v>105.66</v>
      </c>
      <c r="N3371" s="47">
        <f t="shared" si="384"/>
        <v>107.22</v>
      </c>
      <c r="O3371" s="48">
        <f t="shared" ca="1" si="385"/>
        <v>7069100</v>
      </c>
    </row>
    <row r="3372" spans="1:15" x14ac:dyDescent="0.25">
      <c r="A3372">
        <v>3357</v>
      </c>
      <c r="B3372" s="85">
        <v>36920</v>
      </c>
      <c r="C3372" s="47">
        <v>135.5</v>
      </c>
      <c r="D3372" s="47">
        <v>136.9</v>
      </c>
      <c r="E3372" s="47">
        <v>135.37</v>
      </c>
      <c r="F3372" s="47">
        <v>136.6</v>
      </c>
      <c r="G3372" s="48">
        <v>6705900</v>
      </c>
      <c r="H3372" s="47">
        <v>106.29</v>
      </c>
      <c r="I3372" s="51">
        <f t="shared" si="379"/>
        <v>0.77811127379209377</v>
      </c>
      <c r="J3372" s="51">
        <f t="shared" ca="1" si="380"/>
        <v>1</v>
      </c>
      <c r="K3372" s="47">
        <f t="shared" si="381"/>
        <v>105.43</v>
      </c>
      <c r="L3372" s="47">
        <f t="shared" si="382"/>
        <v>106.52</v>
      </c>
      <c r="M3372" s="47">
        <f t="shared" si="383"/>
        <v>105.33</v>
      </c>
      <c r="N3372" s="47">
        <f t="shared" si="384"/>
        <v>106.29</v>
      </c>
      <c r="O3372" s="48">
        <f t="shared" ca="1" si="385"/>
        <v>6705900</v>
      </c>
    </row>
    <row r="3373" spans="1:15" x14ac:dyDescent="0.25">
      <c r="A3373">
        <v>3358</v>
      </c>
      <c r="B3373" s="85">
        <v>36917</v>
      </c>
      <c r="C3373" s="47">
        <v>135.16</v>
      </c>
      <c r="D3373" s="47">
        <v>136.12</v>
      </c>
      <c r="E3373" s="47">
        <v>134.44999999999999</v>
      </c>
      <c r="F3373" s="47">
        <v>135.88</v>
      </c>
      <c r="G3373" s="48">
        <v>7136800</v>
      </c>
      <c r="H3373" s="47">
        <v>105.73</v>
      </c>
      <c r="I3373" s="51">
        <f t="shared" si="379"/>
        <v>0.77811304091845757</v>
      </c>
      <c r="J3373" s="51">
        <f t="shared" ca="1" si="380"/>
        <v>1</v>
      </c>
      <c r="K3373" s="47">
        <f t="shared" si="381"/>
        <v>105.17</v>
      </c>
      <c r="L3373" s="47">
        <f t="shared" si="382"/>
        <v>105.92</v>
      </c>
      <c r="M3373" s="47">
        <f t="shared" si="383"/>
        <v>104.62</v>
      </c>
      <c r="N3373" s="47">
        <f t="shared" si="384"/>
        <v>105.73</v>
      </c>
      <c r="O3373" s="48">
        <f t="shared" ca="1" si="385"/>
        <v>7136800</v>
      </c>
    </row>
    <row r="3374" spans="1:15" x14ac:dyDescent="0.25">
      <c r="A3374">
        <v>3359</v>
      </c>
      <c r="B3374" s="85">
        <v>36916</v>
      </c>
      <c r="C3374" s="47">
        <v>136.25</v>
      </c>
      <c r="D3374" s="47">
        <v>137.25</v>
      </c>
      <c r="E3374" s="47">
        <v>135.66</v>
      </c>
      <c r="F3374" s="47">
        <v>136.03</v>
      </c>
      <c r="G3374" s="48">
        <v>10818300</v>
      </c>
      <c r="H3374" s="47">
        <v>105.85</v>
      </c>
      <c r="I3374" s="51">
        <f t="shared" si="379"/>
        <v>0.77813717562302431</v>
      </c>
      <c r="J3374" s="51">
        <f t="shared" ca="1" si="380"/>
        <v>1</v>
      </c>
      <c r="K3374" s="47">
        <f t="shared" si="381"/>
        <v>106.02</v>
      </c>
      <c r="L3374" s="47">
        <f t="shared" si="382"/>
        <v>106.8</v>
      </c>
      <c r="M3374" s="47">
        <f t="shared" si="383"/>
        <v>105.56</v>
      </c>
      <c r="N3374" s="47">
        <f t="shared" si="384"/>
        <v>105.85</v>
      </c>
      <c r="O3374" s="48">
        <f t="shared" ca="1" si="385"/>
        <v>10818300</v>
      </c>
    </row>
    <row r="3375" spans="1:15" x14ac:dyDescent="0.25">
      <c r="A3375">
        <v>3360</v>
      </c>
      <c r="B3375" s="85">
        <v>36915</v>
      </c>
      <c r="C3375" s="47">
        <v>136.25</v>
      </c>
      <c r="D3375" s="47">
        <v>137.31</v>
      </c>
      <c r="E3375" s="47">
        <v>135.84</v>
      </c>
      <c r="F3375" s="47">
        <v>136.38</v>
      </c>
      <c r="G3375" s="48">
        <v>6199900</v>
      </c>
      <c r="H3375" s="47">
        <v>106.12</v>
      </c>
      <c r="I3375" s="51">
        <f t="shared" si="379"/>
        <v>0.7781199589382608</v>
      </c>
      <c r="J3375" s="51">
        <f t="shared" ca="1" si="380"/>
        <v>1</v>
      </c>
      <c r="K3375" s="47">
        <f t="shared" si="381"/>
        <v>106.02</v>
      </c>
      <c r="L3375" s="47">
        <f t="shared" si="382"/>
        <v>106.84</v>
      </c>
      <c r="M3375" s="47">
        <f t="shared" si="383"/>
        <v>105.7</v>
      </c>
      <c r="N3375" s="47">
        <f t="shared" si="384"/>
        <v>106.12</v>
      </c>
      <c r="O3375" s="48">
        <f t="shared" ca="1" si="385"/>
        <v>6199900</v>
      </c>
    </row>
    <row r="3376" spans="1:15" x14ac:dyDescent="0.25">
      <c r="A3376">
        <v>3361</v>
      </c>
      <c r="B3376" s="85">
        <v>36914</v>
      </c>
      <c r="C3376" s="47">
        <v>134.47</v>
      </c>
      <c r="D3376" s="47">
        <v>136.66</v>
      </c>
      <c r="E3376" s="47">
        <v>134.16</v>
      </c>
      <c r="F3376" s="47">
        <v>135.97</v>
      </c>
      <c r="G3376" s="48">
        <v>8463100</v>
      </c>
      <c r="H3376" s="47">
        <v>105.8</v>
      </c>
      <c r="I3376" s="51">
        <f t="shared" si="379"/>
        <v>0.77811281900419205</v>
      </c>
      <c r="J3376" s="51">
        <f t="shared" ca="1" si="380"/>
        <v>1</v>
      </c>
      <c r="K3376" s="47">
        <f t="shared" si="381"/>
        <v>104.63</v>
      </c>
      <c r="L3376" s="47">
        <f t="shared" si="382"/>
        <v>106.34</v>
      </c>
      <c r="M3376" s="47">
        <f t="shared" si="383"/>
        <v>104.39</v>
      </c>
      <c r="N3376" s="47">
        <f t="shared" si="384"/>
        <v>105.8</v>
      </c>
      <c r="O3376" s="48">
        <f t="shared" ca="1" si="385"/>
        <v>8463100</v>
      </c>
    </row>
    <row r="3377" spans="1:15" x14ac:dyDescent="0.25">
      <c r="A3377">
        <v>3362</v>
      </c>
      <c r="B3377" s="85">
        <v>36913</v>
      </c>
      <c r="C3377" s="47">
        <v>134.25</v>
      </c>
      <c r="D3377" s="47">
        <v>135.78</v>
      </c>
      <c r="E3377" s="47">
        <v>133.56</v>
      </c>
      <c r="F3377" s="47">
        <v>134.91</v>
      </c>
      <c r="G3377" s="48">
        <v>7050900</v>
      </c>
      <c r="H3377" s="47">
        <v>104.97</v>
      </c>
      <c r="I3377" s="51">
        <f t="shared" si="379"/>
        <v>0.7780742717367134</v>
      </c>
      <c r="J3377" s="51">
        <f t="shared" ca="1" si="380"/>
        <v>1</v>
      </c>
      <c r="K3377" s="47">
        <f t="shared" si="381"/>
        <v>104.46</v>
      </c>
      <c r="L3377" s="47">
        <f t="shared" si="382"/>
        <v>105.65</v>
      </c>
      <c r="M3377" s="47">
        <f t="shared" si="383"/>
        <v>103.92</v>
      </c>
      <c r="N3377" s="47">
        <f t="shared" si="384"/>
        <v>104.97</v>
      </c>
      <c r="O3377" s="48">
        <f t="shared" ca="1" si="385"/>
        <v>7050900</v>
      </c>
    </row>
    <row r="3378" spans="1:15" x14ac:dyDescent="0.25">
      <c r="A3378">
        <v>3363</v>
      </c>
      <c r="B3378" s="85">
        <v>36910</v>
      </c>
      <c r="C3378" s="47">
        <v>136.19</v>
      </c>
      <c r="D3378" s="47">
        <v>136.19</v>
      </c>
      <c r="E3378" s="47">
        <v>133.88</v>
      </c>
      <c r="F3378" s="47">
        <v>134.02000000000001</v>
      </c>
      <c r="G3378" s="48">
        <v>7782500</v>
      </c>
      <c r="H3378" s="47">
        <v>104.28</v>
      </c>
      <c r="I3378" s="51">
        <f t="shared" si="379"/>
        <v>0.77809282196687057</v>
      </c>
      <c r="J3378" s="51">
        <f t="shared" ca="1" si="380"/>
        <v>1</v>
      </c>
      <c r="K3378" s="47">
        <f t="shared" si="381"/>
        <v>105.97</v>
      </c>
      <c r="L3378" s="47">
        <f t="shared" si="382"/>
        <v>105.97</v>
      </c>
      <c r="M3378" s="47">
        <f t="shared" si="383"/>
        <v>104.17</v>
      </c>
      <c r="N3378" s="47">
        <f t="shared" si="384"/>
        <v>104.28</v>
      </c>
      <c r="O3378" s="48">
        <f t="shared" ca="1" si="385"/>
        <v>7782500</v>
      </c>
    </row>
    <row r="3379" spans="1:15" x14ac:dyDescent="0.25">
      <c r="A3379">
        <v>3364</v>
      </c>
      <c r="B3379" s="85">
        <v>36909</v>
      </c>
      <c r="C3379" s="47">
        <v>133.44</v>
      </c>
      <c r="D3379" s="47">
        <v>135.69999999999999</v>
      </c>
      <c r="E3379" s="47">
        <v>132.94</v>
      </c>
      <c r="F3379" s="47">
        <v>134.78</v>
      </c>
      <c r="G3379" s="48">
        <v>8107000</v>
      </c>
      <c r="H3379" s="47">
        <v>104.88</v>
      </c>
      <c r="I3379" s="51">
        <f t="shared" si="379"/>
        <v>0.77815699658703064</v>
      </c>
      <c r="J3379" s="51">
        <f t="shared" ca="1" si="380"/>
        <v>1</v>
      </c>
      <c r="K3379" s="47">
        <f t="shared" si="381"/>
        <v>103.84</v>
      </c>
      <c r="L3379" s="47">
        <f t="shared" si="382"/>
        <v>105.6</v>
      </c>
      <c r="M3379" s="47">
        <f t="shared" si="383"/>
        <v>103.45</v>
      </c>
      <c r="N3379" s="47">
        <f t="shared" si="384"/>
        <v>104.88</v>
      </c>
      <c r="O3379" s="48">
        <f t="shared" ca="1" si="385"/>
        <v>8107000</v>
      </c>
    </row>
    <row r="3380" spans="1:15" x14ac:dyDescent="0.25">
      <c r="A3380">
        <v>3365</v>
      </c>
      <c r="B3380" s="85">
        <v>36908</v>
      </c>
      <c r="C3380" s="47">
        <v>134.84</v>
      </c>
      <c r="D3380" s="47">
        <v>135.05000000000001</v>
      </c>
      <c r="E3380" s="47">
        <v>132.63999999999999</v>
      </c>
      <c r="F3380" s="47">
        <v>133.44999999999999</v>
      </c>
      <c r="G3380" s="48">
        <v>7851400</v>
      </c>
      <c r="H3380" s="47">
        <v>103.84</v>
      </c>
      <c r="I3380" s="51">
        <f t="shared" si="379"/>
        <v>0.7781191457474711</v>
      </c>
      <c r="J3380" s="51">
        <f t="shared" ca="1" si="380"/>
        <v>1</v>
      </c>
      <c r="K3380" s="47">
        <f t="shared" si="381"/>
        <v>104.92</v>
      </c>
      <c r="L3380" s="47">
        <f t="shared" si="382"/>
        <v>105.08</v>
      </c>
      <c r="M3380" s="47">
        <f t="shared" si="383"/>
        <v>103.21</v>
      </c>
      <c r="N3380" s="47">
        <f t="shared" si="384"/>
        <v>103.84</v>
      </c>
      <c r="O3380" s="48">
        <f t="shared" ca="1" si="385"/>
        <v>7851400</v>
      </c>
    </row>
    <row r="3381" spans="1:15" x14ac:dyDescent="0.25">
      <c r="A3381">
        <v>3366</v>
      </c>
      <c r="B3381" s="85">
        <v>36907</v>
      </c>
      <c r="C3381" s="47">
        <v>132</v>
      </c>
      <c r="D3381" s="47">
        <v>133.19</v>
      </c>
      <c r="E3381" s="47">
        <v>131.52000000000001</v>
      </c>
      <c r="F3381" s="47">
        <v>132.84</v>
      </c>
      <c r="G3381" s="48">
        <v>8542200</v>
      </c>
      <c r="H3381" s="47">
        <v>103.37</v>
      </c>
      <c r="I3381" s="51">
        <f t="shared" si="379"/>
        <v>0.77815417043059321</v>
      </c>
      <c r="J3381" s="51">
        <f t="shared" ca="1" si="380"/>
        <v>1</v>
      </c>
      <c r="K3381" s="47">
        <f t="shared" si="381"/>
        <v>102.72</v>
      </c>
      <c r="L3381" s="47">
        <f t="shared" si="382"/>
        <v>103.64</v>
      </c>
      <c r="M3381" s="47">
        <f t="shared" si="383"/>
        <v>102.34</v>
      </c>
      <c r="N3381" s="47">
        <f t="shared" si="384"/>
        <v>103.37</v>
      </c>
      <c r="O3381" s="48">
        <f t="shared" ca="1" si="385"/>
        <v>8542200</v>
      </c>
    </row>
    <row r="3382" spans="1:15" x14ac:dyDescent="0.25">
      <c r="A3382">
        <v>3367</v>
      </c>
      <c r="B3382" s="85">
        <v>36903</v>
      </c>
      <c r="C3382" s="47">
        <v>132.69</v>
      </c>
      <c r="D3382" s="47">
        <v>133.72</v>
      </c>
      <c r="E3382" s="47">
        <v>131.28</v>
      </c>
      <c r="F3382" s="47">
        <v>132</v>
      </c>
      <c r="G3382" s="48">
        <v>7244000</v>
      </c>
      <c r="H3382" s="47">
        <v>102.71</v>
      </c>
      <c r="I3382" s="51">
        <f t="shared" si="379"/>
        <v>0.77810606060606058</v>
      </c>
      <c r="J3382" s="51">
        <f t="shared" ca="1" si="380"/>
        <v>1</v>
      </c>
      <c r="K3382" s="47">
        <f t="shared" si="381"/>
        <v>103.25</v>
      </c>
      <c r="L3382" s="47">
        <f t="shared" si="382"/>
        <v>104.05</v>
      </c>
      <c r="M3382" s="47">
        <f t="shared" si="383"/>
        <v>102.15</v>
      </c>
      <c r="N3382" s="47">
        <f t="shared" si="384"/>
        <v>102.71</v>
      </c>
      <c r="O3382" s="48">
        <f t="shared" ca="1" si="385"/>
        <v>7244000</v>
      </c>
    </row>
    <row r="3383" spans="1:15" x14ac:dyDescent="0.25">
      <c r="A3383">
        <v>3368</v>
      </c>
      <c r="B3383" s="85">
        <v>36902</v>
      </c>
      <c r="C3383" s="47">
        <v>131.09</v>
      </c>
      <c r="D3383" s="47">
        <v>133.47999999999999</v>
      </c>
      <c r="E3383" s="47">
        <v>131.09</v>
      </c>
      <c r="F3383" s="47">
        <v>132.25</v>
      </c>
      <c r="G3383" s="48">
        <v>7245100</v>
      </c>
      <c r="H3383" s="47">
        <v>102.91</v>
      </c>
      <c r="I3383" s="51">
        <f t="shared" si="379"/>
        <v>0.77814744801512281</v>
      </c>
      <c r="J3383" s="51">
        <f t="shared" ca="1" si="380"/>
        <v>1</v>
      </c>
      <c r="K3383" s="47">
        <f t="shared" si="381"/>
        <v>102.01</v>
      </c>
      <c r="L3383" s="47">
        <f t="shared" si="382"/>
        <v>103.87</v>
      </c>
      <c r="M3383" s="47">
        <f t="shared" si="383"/>
        <v>102.01</v>
      </c>
      <c r="N3383" s="47">
        <f t="shared" si="384"/>
        <v>102.91</v>
      </c>
      <c r="O3383" s="48">
        <f t="shared" ca="1" si="385"/>
        <v>7245100</v>
      </c>
    </row>
    <row r="3384" spans="1:15" x14ac:dyDescent="0.25">
      <c r="A3384">
        <v>3369</v>
      </c>
      <c r="B3384" s="85">
        <v>36901</v>
      </c>
      <c r="C3384" s="47">
        <v>129</v>
      </c>
      <c r="D3384" s="47">
        <v>132.12</v>
      </c>
      <c r="E3384" s="47">
        <v>128.81</v>
      </c>
      <c r="F3384" s="47">
        <v>132.12</v>
      </c>
      <c r="G3384" s="48">
        <v>8746100</v>
      </c>
      <c r="H3384" s="47">
        <v>102.81</v>
      </c>
      <c r="I3384" s="51">
        <f t="shared" si="379"/>
        <v>0.77815622161671205</v>
      </c>
      <c r="J3384" s="51">
        <f t="shared" ca="1" si="380"/>
        <v>1</v>
      </c>
      <c r="K3384" s="47">
        <f t="shared" si="381"/>
        <v>100.38</v>
      </c>
      <c r="L3384" s="47">
        <f t="shared" si="382"/>
        <v>102.81</v>
      </c>
      <c r="M3384" s="47">
        <f t="shared" si="383"/>
        <v>100.23</v>
      </c>
      <c r="N3384" s="47">
        <f t="shared" si="384"/>
        <v>102.81</v>
      </c>
      <c r="O3384" s="48">
        <f t="shared" ca="1" si="385"/>
        <v>8746100</v>
      </c>
    </row>
    <row r="3385" spans="1:15" x14ac:dyDescent="0.25">
      <c r="A3385">
        <v>3370</v>
      </c>
      <c r="B3385" s="85">
        <v>36900</v>
      </c>
      <c r="C3385" s="47">
        <v>131.05000000000001</v>
      </c>
      <c r="D3385" s="47">
        <v>131.5</v>
      </c>
      <c r="E3385" s="47">
        <v>129.41999999999999</v>
      </c>
      <c r="F3385" s="47">
        <v>129.84</v>
      </c>
      <c r="G3385" s="48">
        <v>5702400</v>
      </c>
      <c r="H3385" s="47">
        <v>101.03</v>
      </c>
      <c r="I3385" s="51">
        <f t="shared" si="379"/>
        <v>0.77811152187307453</v>
      </c>
      <c r="J3385" s="51">
        <f t="shared" ca="1" si="380"/>
        <v>1</v>
      </c>
      <c r="K3385" s="47">
        <f t="shared" si="381"/>
        <v>101.97</v>
      </c>
      <c r="L3385" s="47">
        <f t="shared" si="382"/>
        <v>102.32</v>
      </c>
      <c r="M3385" s="47">
        <f t="shared" si="383"/>
        <v>100.7</v>
      </c>
      <c r="N3385" s="47">
        <f t="shared" si="384"/>
        <v>101.03</v>
      </c>
      <c r="O3385" s="48">
        <f t="shared" ca="1" si="385"/>
        <v>5702400</v>
      </c>
    </row>
    <row r="3386" spans="1:15" x14ac:dyDescent="0.25">
      <c r="A3386">
        <v>3371</v>
      </c>
      <c r="B3386" s="85">
        <v>36899</v>
      </c>
      <c r="C3386" s="47">
        <v>129.88</v>
      </c>
      <c r="D3386" s="47">
        <v>130.19</v>
      </c>
      <c r="E3386" s="47">
        <v>127.69</v>
      </c>
      <c r="F3386" s="47">
        <v>130.19</v>
      </c>
      <c r="G3386" s="48">
        <v>6625300</v>
      </c>
      <c r="H3386" s="47">
        <v>101.3</v>
      </c>
      <c r="I3386" s="51">
        <f t="shared" si="379"/>
        <v>0.77809355557262461</v>
      </c>
      <c r="J3386" s="51">
        <f t="shared" ca="1" si="380"/>
        <v>1</v>
      </c>
      <c r="K3386" s="47">
        <f t="shared" si="381"/>
        <v>101.06</v>
      </c>
      <c r="L3386" s="47">
        <f t="shared" si="382"/>
        <v>101.3</v>
      </c>
      <c r="M3386" s="47">
        <f t="shared" si="383"/>
        <v>99.35</v>
      </c>
      <c r="N3386" s="47">
        <f t="shared" si="384"/>
        <v>101.3</v>
      </c>
      <c r="O3386" s="48">
        <f t="shared" ca="1" si="385"/>
        <v>6625300</v>
      </c>
    </row>
    <row r="3387" spans="1:15" x14ac:dyDescent="0.25">
      <c r="A3387">
        <v>3372</v>
      </c>
      <c r="B3387" s="85">
        <v>36896</v>
      </c>
      <c r="C3387" s="47">
        <v>133.47</v>
      </c>
      <c r="D3387" s="47">
        <v>133.62</v>
      </c>
      <c r="E3387" s="47">
        <v>129.19</v>
      </c>
      <c r="F3387" s="47">
        <v>129.19</v>
      </c>
      <c r="G3387" s="48">
        <v>12911400</v>
      </c>
      <c r="H3387" s="47">
        <v>100.52</v>
      </c>
      <c r="I3387" s="51">
        <f t="shared" si="379"/>
        <v>0.77807879866862761</v>
      </c>
      <c r="J3387" s="51">
        <f t="shared" ca="1" si="380"/>
        <v>1</v>
      </c>
      <c r="K3387" s="47">
        <f t="shared" si="381"/>
        <v>103.85</v>
      </c>
      <c r="L3387" s="47">
        <f t="shared" si="382"/>
        <v>103.97</v>
      </c>
      <c r="M3387" s="47">
        <f t="shared" si="383"/>
        <v>100.52</v>
      </c>
      <c r="N3387" s="47">
        <f t="shared" si="384"/>
        <v>100.52</v>
      </c>
      <c r="O3387" s="48">
        <f t="shared" ca="1" si="385"/>
        <v>12911400</v>
      </c>
    </row>
    <row r="3388" spans="1:15" x14ac:dyDescent="0.25">
      <c r="A3388">
        <v>3373</v>
      </c>
      <c r="B3388" s="85">
        <v>36895</v>
      </c>
      <c r="C3388" s="47">
        <v>134.94</v>
      </c>
      <c r="D3388" s="47">
        <v>135.47</v>
      </c>
      <c r="E3388" s="47">
        <v>133</v>
      </c>
      <c r="F3388" s="47">
        <v>133.55000000000001</v>
      </c>
      <c r="G3388" s="48">
        <v>9219000</v>
      </c>
      <c r="H3388" s="47">
        <v>103.92</v>
      </c>
      <c r="I3388" s="51">
        <f t="shared" si="379"/>
        <v>0.77813552976413325</v>
      </c>
      <c r="J3388" s="51">
        <f t="shared" ca="1" si="380"/>
        <v>1</v>
      </c>
      <c r="K3388" s="47">
        <f t="shared" si="381"/>
        <v>105</v>
      </c>
      <c r="L3388" s="47">
        <f t="shared" si="382"/>
        <v>105.41</v>
      </c>
      <c r="M3388" s="47">
        <f t="shared" si="383"/>
        <v>103.49</v>
      </c>
      <c r="N3388" s="47">
        <f t="shared" si="384"/>
        <v>103.92</v>
      </c>
      <c r="O3388" s="48">
        <f t="shared" ca="1" si="385"/>
        <v>9219000</v>
      </c>
    </row>
    <row r="3389" spans="1:15" x14ac:dyDescent="0.25">
      <c r="A3389">
        <v>3374</v>
      </c>
      <c r="B3389" s="85">
        <v>36894</v>
      </c>
      <c r="C3389" s="47">
        <v>128.31</v>
      </c>
      <c r="D3389" s="47">
        <v>136</v>
      </c>
      <c r="E3389" s="47">
        <v>127.66</v>
      </c>
      <c r="F3389" s="47">
        <v>135</v>
      </c>
      <c r="G3389" s="48">
        <v>19431600</v>
      </c>
      <c r="H3389" s="47">
        <v>105.05</v>
      </c>
      <c r="I3389" s="51">
        <f t="shared" si="379"/>
        <v>0.77814814814814814</v>
      </c>
      <c r="J3389" s="51">
        <f t="shared" ca="1" si="380"/>
        <v>1</v>
      </c>
      <c r="K3389" s="47">
        <f t="shared" si="381"/>
        <v>99.84</v>
      </c>
      <c r="L3389" s="47">
        <f t="shared" si="382"/>
        <v>105.83</v>
      </c>
      <c r="M3389" s="47">
        <f t="shared" si="383"/>
        <v>99.34</v>
      </c>
      <c r="N3389" s="47">
        <f t="shared" si="384"/>
        <v>105.05</v>
      </c>
      <c r="O3389" s="48">
        <f t="shared" ca="1" si="385"/>
        <v>19431600</v>
      </c>
    </row>
    <row r="3390" spans="1:15" x14ac:dyDescent="0.25">
      <c r="A3390">
        <v>3375</v>
      </c>
      <c r="B3390" s="85">
        <v>36893</v>
      </c>
      <c r="C3390" s="47">
        <v>132</v>
      </c>
      <c r="D3390" s="47">
        <v>132.16</v>
      </c>
      <c r="E3390" s="47">
        <v>127.56</v>
      </c>
      <c r="F3390" s="47">
        <v>128.81</v>
      </c>
      <c r="G3390" s="48">
        <v>8737500</v>
      </c>
      <c r="H3390" s="47">
        <v>100.23</v>
      </c>
      <c r="I3390" s="51">
        <f t="shared" si="379"/>
        <v>0.77812281655150994</v>
      </c>
      <c r="J3390" s="51">
        <f t="shared" ca="1" si="380"/>
        <v>1</v>
      </c>
      <c r="K3390" s="47">
        <f t="shared" si="381"/>
        <v>102.71</v>
      </c>
      <c r="L3390" s="47">
        <f t="shared" si="382"/>
        <v>102.84</v>
      </c>
      <c r="M3390" s="47">
        <f t="shared" si="383"/>
        <v>99.26</v>
      </c>
      <c r="N3390" s="47">
        <f t="shared" si="384"/>
        <v>100.23</v>
      </c>
      <c r="O3390" s="48">
        <f t="shared" ca="1" si="385"/>
        <v>8737500</v>
      </c>
    </row>
    <row r="3391" spans="1:15" x14ac:dyDescent="0.25">
      <c r="A3391">
        <v>3376</v>
      </c>
      <c r="B3391" s="85">
        <v>36889</v>
      </c>
      <c r="C3391" s="47">
        <v>134.06</v>
      </c>
      <c r="D3391" s="47">
        <v>134.28</v>
      </c>
      <c r="E3391" s="47">
        <v>131.19</v>
      </c>
      <c r="F3391" s="47">
        <v>131.19</v>
      </c>
      <c r="G3391" s="48">
        <v>8774600</v>
      </c>
      <c r="H3391" s="47">
        <v>102.08</v>
      </c>
      <c r="I3391" s="51">
        <f t="shared" si="379"/>
        <v>0.77810808750666971</v>
      </c>
      <c r="J3391" s="51">
        <f t="shared" ca="1" si="380"/>
        <v>1</v>
      </c>
      <c r="K3391" s="47">
        <f t="shared" si="381"/>
        <v>104.31</v>
      </c>
      <c r="L3391" s="47">
        <f t="shared" si="382"/>
        <v>104.48</v>
      </c>
      <c r="M3391" s="47">
        <f t="shared" si="383"/>
        <v>102.08</v>
      </c>
      <c r="N3391" s="47">
        <f t="shared" si="384"/>
        <v>102.08</v>
      </c>
      <c r="O3391" s="48">
        <f t="shared" ca="1" si="385"/>
        <v>8774600</v>
      </c>
    </row>
    <row r="3392" spans="1:15" x14ac:dyDescent="0.25">
      <c r="A3392">
        <v>3377</v>
      </c>
      <c r="B3392" s="85">
        <v>36888</v>
      </c>
      <c r="C3392" s="47">
        <v>132.81</v>
      </c>
      <c r="D3392" s="47">
        <v>133.88</v>
      </c>
      <c r="E3392" s="47">
        <v>132.59</v>
      </c>
      <c r="F3392" s="47">
        <v>133.72</v>
      </c>
      <c r="G3392" s="48">
        <v>8358700</v>
      </c>
      <c r="H3392" s="47">
        <v>104.05</v>
      </c>
      <c r="I3392" s="51">
        <f t="shared" si="379"/>
        <v>0.77811845647621891</v>
      </c>
      <c r="J3392" s="51">
        <f t="shared" ca="1" si="380"/>
        <v>1</v>
      </c>
      <c r="K3392" s="47">
        <f t="shared" si="381"/>
        <v>103.34</v>
      </c>
      <c r="L3392" s="47">
        <f t="shared" si="382"/>
        <v>104.17</v>
      </c>
      <c r="M3392" s="47">
        <f t="shared" si="383"/>
        <v>103.17</v>
      </c>
      <c r="N3392" s="47">
        <f t="shared" si="384"/>
        <v>104.05</v>
      </c>
      <c r="O3392" s="48">
        <f t="shared" ca="1" si="385"/>
        <v>8358700</v>
      </c>
    </row>
    <row r="3393" spans="1:15" x14ac:dyDescent="0.25">
      <c r="A3393">
        <v>3378</v>
      </c>
      <c r="B3393" s="85">
        <v>36887</v>
      </c>
      <c r="C3393" s="47">
        <v>131.75</v>
      </c>
      <c r="D3393" s="47">
        <v>133.72999999999999</v>
      </c>
      <c r="E3393" s="47">
        <v>131.25</v>
      </c>
      <c r="F3393" s="47">
        <v>133.31</v>
      </c>
      <c r="G3393" s="48">
        <v>4854100</v>
      </c>
      <c r="H3393" s="47">
        <v>103.73</v>
      </c>
      <c r="I3393" s="51">
        <f t="shared" si="379"/>
        <v>0.77811116945465453</v>
      </c>
      <c r="J3393" s="51">
        <f t="shared" ca="1" si="380"/>
        <v>1</v>
      </c>
      <c r="K3393" s="47">
        <f t="shared" si="381"/>
        <v>102.52</v>
      </c>
      <c r="L3393" s="47">
        <f t="shared" si="382"/>
        <v>104.06</v>
      </c>
      <c r="M3393" s="47">
        <f t="shared" si="383"/>
        <v>102.13</v>
      </c>
      <c r="N3393" s="47">
        <f t="shared" si="384"/>
        <v>103.73</v>
      </c>
      <c r="O3393" s="48">
        <f t="shared" ca="1" si="385"/>
        <v>4854100</v>
      </c>
    </row>
    <row r="3394" spans="1:15" x14ac:dyDescent="0.25">
      <c r="A3394">
        <v>3379</v>
      </c>
      <c r="B3394" s="85">
        <v>36886</v>
      </c>
      <c r="C3394" s="47">
        <v>130.84</v>
      </c>
      <c r="D3394" s="47">
        <v>132.34</v>
      </c>
      <c r="E3394" s="47">
        <v>130.28</v>
      </c>
      <c r="F3394" s="47">
        <v>132.34</v>
      </c>
      <c r="G3394" s="48">
        <v>4665300</v>
      </c>
      <c r="H3394" s="47">
        <v>102.98</v>
      </c>
      <c r="I3394" s="51">
        <f t="shared" si="379"/>
        <v>0.77814719661478016</v>
      </c>
      <c r="J3394" s="51">
        <f t="shared" ca="1" si="380"/>
        <v>1</v>
      </c>
      <c r="K3394" s="47">
        <f t="shared" si="381"/>
        <v>101.81</v>
      </c>
      <c r="L3394" s="47">
        <f t="shared" si="382"/>
        <v>102.98</v>
      </c>
      <c r="M3394" s="47">
        <f t="shared" si="383"/>
        <v>101.38</v>
      </c>
      <c r="N3394" s="47">
        <f t="shared" si="384"/>
        <v>102.98</v>
      </c>
      <c r="O3394" s="48">
        <f t="shared" ca="1" si="385"/>
        <v>4665300</v>
      </c>
    </row>
    <row r="3395" spans="1:15" x14ac:dyDescent="0.25">
      <c r="A3395">
        <v>3380</v>
      </c>
      <c r="B3395" s="85">
        <v>36882</v>
      </c>
      <c r="C3395" s="47">
        <v>129</v>
      </c>
      <c r="D3395" s="47">
        <v>131.11000000000001</v>
      </c>
      <c r="E3395" s="47">
        <v>128.84</v>
      </c>
      <c r="F3395" s="47">
        <v>130.94</v>
      </c>
      <c r="G3395" s="48">
        <v>10182900</v>
      </c>
      <c r="H3395" s="47">
        <v>101.89</v>
      </c>
      <c r="I3395" s="51">
        <f t="shared" si="379"/>
        <v>0.77814266076065375</v>
      </c>
      <c r="J3395" s="51">
        <f t="shared" ca="1" si="380"/>
        <v>1</v>
      </c>
      <c r="K3395" s="47">
        <f t="shared" si="381"/>
        <v>100.38</v>
      </c>
      <c r="L3395" s="47">
        <f t="shared" si="382"/>
        <v>102.02</v>
      </c>
      <c r="M3395" s="47">
        <f t="shared" si="383"/>
        <v>100.26</v>
      </c>
      <c r="N3395" s="47">
        <f t="shared" si="384"/>
        <v>101.89</v>
      </c>
      <c r="O3395" s="48">
        <f t="shared" ca="1" si="385"/>
        <v>10182900</v>
      </c>
    </row>
    <row r="3396" spans="1:15" x14ac:dyDescent="0.25">
      <c r="A3396">
        <v>3381</v>
      </c>
      <c r="B3396" s="85">
        <v>36881</v>
      </c>
      <c r="C3396" s="47">
        <v>126</v>
      </c>
      <c r="D3396" s="47">
        <v>128.86000000000001</v>
      </c>
      <c r="E3396" s="47">
        <v>125.53</v>
      </c>
      <c r="F3396" s="47">
        <v>127.12</v>
      </c>
      <c r="G3396" s="48">
        <v>14331500</v>
      </c>
      <c r="H3396" s="47">
        <v>98.92</v>
      </c>
      <c r="I3396" s="51">
        <f t="shared" si="379"/>
        <v>0.7781623662680931</v>
      </c>
      <c r="J3396" s="51">
        <f t="shared" ca="1" si="380"/>
        <v>1</v>
      </c>
      <c r="K3396" s="47">
        <f t="shared" si="381"/>
        <v>98.05</v>
      </c>
      <c r="L3396" s="47">
        <f t="shared" si="382"/>
        <v>100.27</v>
      </c>
      <c r="M3396" s="47">
        <f t="shared" si="383"/>
        <v>97.68</v>
      </c>
      <c r="N3396" s="47">
        <f t="shared" si="384"/>
        <v>98.92</v>
      </c>
      <c r="O3396" s="48">
        <f t="shared" ca="1" si="385"/>
        <v>14331500</v>
      </c>
    </row>
    <row r="3397" spans="1:15" x14ac:dyDescent="0.25">
      <c r="A3397">
        <v>3382</v>
      </c>
      <c r="B3397" s="85">
        <v>36880</v>
      </c>
      <c r="C3397" s="47">
        <v>128.62</v>
      </c>
      <c r="D3397" s="47">
        <v>128.94</v>
      </c>
      <c r="E3397" s="47">
        <v>126.09</v>
      </c>
      <c r="F3397" s="47">
        <v>126.25</v>
      </c>
      <c r="G3397" s="48">
        <v>9994300</v>
      </c>
      <c r="H3397" s="47">
        <v>98.24</v>
      </c>
      <c r="I3397" s="51">
        <f t="shared" si="379"/>
        <v>0.77813861386138605</v>
      </c>
      <c r="J3397" s="51">
        <f t="shared" ca="1" si="380"/>
        <v>1</v>
      </c>
      <c r="K3397" s="47">
        <f t="shared" si="381"/>
        <v>100.08</v>
      </c>
      <c r="L3397" s="47">
        <f t="shared" si="382"/>
        <v>100.33</v>
      </c>
      <c r="M3397" s="47">
        <f t="shared" si="383"/>
        <v>98.12</v>
      </c>
      <c r="N3397" s="47">
        <f t="shared" si="384"/>
        <v>98.24</v>
      </c>
      <c r="O3397" s="48">
        <f t="shared" ca="1" si="385"/>
        <v>9994300</v>
      </c>
    </row>
    <row r="3398" spans="1:15" x14ac:dyDescent="0.25">
      <c r="A3398">
        <v>3383</v>
      </c>
      <c r="B3398" s="85">
        <v>36879</v>
      </c>
      <c r="C3398" s="47">
        <v>132.47</v>
      </c>
      <c r="D3398" s="47">
        <v>134.97</v>
      </c>
      <c r="E3398" s="47">
        <v>130.02000000000001</v>
      </c>
      <c r="F3398" s="47">
        <v>130.02000000000001</v>
      </c>
      <c r="G3398" s="48">
        <v>9616600</v>
      </c>
      <c r="H3398" s="47">
        <v>101.17</v>
      </c>
      <c r="I3398" s="51">
        <f t="shared" si="379"/>
        <v>0.77811105983694806</v>
      </c>
      <c r="J3398" s="51">
        <f t="shared" ca="1" si="380"/>
        <v>1</v>
      </c>
      <c r="K3398" s="47">
        <f t="shared" si="381"/>
        <v>103.08</v>
      </c>
      <c r="L3398" s="47">
        <f t="shared" si="382"/>
        <v>105.02</v>
      </c>
      <c r="M3398" s="47">
        <f t="shared" si="383"/>
        <v>101.17</v>
      </c>
      <c r="N3398" s="47">
        <f t="shared" si="384"/>
        <v>101.17</v>
      </c>
      <c r="O3398" s="48">
        <f t="shared" ca="1" si="385"/>
        <v>9616600</v>
      </c>
    </row>
    <row r="3399" spans="1:15" x14ac:dyDescent="0.25">
      <c r="A3399">
        <v>3384</v>
      </c>
      <c r="B3399" s="85">
        <v>36878</v>
      </c>
      <c r="C3399" s="47">
        <v>132.06</v>
      </c>
      <c r="D3399" s="47">
        <v>133.47</v>
      </c>
      <c r="E3399" s="47">
        <v>131.77000000000001</v>
      </c>
      <c r="F3399" s="47">
        <v>132.72</v>
      </c>
      <c r="G3399" s="48">
        <v>7235400</v>
      </c>
      <c r="H3399" s="47">
        <v>103.27</v>
      </c>
      <c r="I3399" s="51">
        <f t="shared" si="379"/>
        <v>0.77810427968655815</v>
      </c>
      <c r="J3399" s="51">
        <f t="shared" ca="1" si="380"/>
        <v>1</v>
      </c>
      <c r="K3399" s="47">
        <f t="shared" si="381"/>
        <v>102.76</v>
      </c>
      <c r="L3399" s="47">
        <f t="shared" si="382"/>
        <v>103.85</v>
      </c>
      <c r="M3399" s="47">
        <f t="shared" si="383"/>
        <v>102.53</v>
      </c>
      <c r="N3399" s="47">
        <f t="shared" si="384"/>
        <v>103.27</v>
      </c>
      <c r="O3399" s="48">
        <f t="shared" ca="1" si="385"/>
        <v>7235400</v>
      </c>
    </row>
    <row r="3400" spans="1:15" x14ac:dyDescent="0.25">
      <c r="A3400">
        <v>3385</v>
      </c>
      <c r="B3400" s="85">
        <v>36875</v>
      </c>
      <c r="C3400" s="47">
        <v>133.12</v>
      </c>
      <c r="D3400" s="47">
        <v>133.12</v>
      </c>
      <c r="E3400" s="47">
        <v>130.56</v>
      </c>
      <c r="F3400" s="47">
        <v>130.97</v>
      </c>
      <c r="G3400" s="48">
        <v>9065300</v>
      </c>
      <c r="H3400" s="47">
        <v>101.91</v>
      </c>
      <c r="I3400" s="51">
        <f t="shared" si="379"/>
        <v>0.77811712605940286</v>
      </c>
      <c r="J3400" s="51">
        <f t="shared" ca="1" si="380"/>
        <v>1</v>
      </c>
      <c r="K3400" s="47">
        <f t="shared" si="381"/>
        <v>103.58</v>
      </c>
      <c r="L3400" s="47">
        <f t="shared" si="382"/>
        <v>103.58</v>
      </c>
      <c r="M3400" s="47">
        <f t="shared" si="383"/>
        <v>101.59</v>
      </c>
      <c r="N3400" s="47">
        <f t="shared" si="384"/>
        <v>101.91</v>
      </c>
      <c r="O3400" s="48">
        <f t="shared" ca="1" si="385"/>
        <v>9065300</v>
      </c>
    </row>
    <row r="3401" spans="1:15" x14ac:dyDescent="0.25">
      <c r="A3401">
        <v>3386</v>
      </c>
      <c r="B3401" s="85">
        <v>36874</v>
      </c>
      <c r="C3401" s="47">
        <v>135.88</v>
      </c>
      <c r="D3401" s="47">
        <v>136.5</v>
      </c>
      <c r="E3401" s="47">
        <v>134.03</v>
      </c>
      <c r="F3401" s="47">
        <v>134.41</v>
      </c>
      <c r="G3401" s="48">
        <v>7678400</v>
      </c>
      <c r="H3401" s="47">
        <v>104.26</v>
      </c>
      <c r="I3401" s="51">
        <f t="shared" si="379"/>
        <v>0.77568633286213828</v>
      </c>
      <c r="J3401" s="51">
        <f t="shared" ca="1" si="380"/>
        <v>1</v>
      </c>
      <c r="K3401" s="47">
        <f t="shared" si="381"/>
        <v>105.4</v>
      </c>
      <c r="L3401" s="47">
        <f t="shared" si="382"/>
        <v>105.88</v>
      </c>
      <c r="M3401" s="47">
        <f t="shared" si="383"/>
        <v>103.97</v>
      </c>
      <c r="N3401" s="47">
        <f t="shared" si="384"/>
        <v>104.26</v>
      </c>
      <c r="O3401" s="48">
        <f t="shared" ca="1" si="385"/>
        <v>7678400</v>
      </c>
    </row>
    <row r="3402" spans="1:15" x14ac:dyDescent="0.25">
      <c r="A3402">
        <v>3387</v>
      </c>
      <c r="B3402" s="85">
        <v>36873</v>
      </c>
      <c r="C3402" s="47">
        <v>139.25</v>
      </c>
      <c r="D3402" s="47">
        <v>139.41</v>
      </c>
      <c r="E3402" s="47">
        <v>136.03</v>
      </c>
      <c r="F3402" s="47">
        <v>136.13999999999999</v>
      </c>
      <c r="G3402" s="48">
        <v>6070500</v>
      </c>
      <c r="H3402" s="47">
        <v>105.61</v>
      </c>
      <c r="I3402" s="51">
        <f t="shared" si="379"/>
        <v>0.77574555604524764</v>
      </c>
      <c r="J3402" s="51">
        <f t="shared" ca="1" si="380"/>
        <v>1</v>
      </c>
      <c r="K3402" s="47">
        <f t="shared" si="381"/>
        <v>108.02</v>
      </c>
      <c r="L3402" s="47">
        <f t="shared" si="382"/>
        <v>108.15</v>
      </c>
      <c r="M3402" s="47">
        <f t="shared" si="383"/>
        <v>105.52</v>
      </c>
      <c r="N3402" s="47">
        <f t="shared" si="384"/>
        <v>105.61</v>
      </c>
      <c r="O3402" s="48">
        <f t="shared" ca="1" si="385"/>
        <v>6070500</v>
      </c>
    </row>
    <row r="3403" spans="1:15" x14ac:dyDescent="0.25">
      <c r="A3403">
        <v>3388</v>
      </c>
      <c r="B3403" s="85">
        <v>36872</v>
      </c>
      <c r="C3403" s="47">
        <v>138.19</v>
      </c>
      <c r="D3403" s="47">
        <v>138.81</v>
      </c>
      <c r="E3403" s="47">
        <v>137.38</v>
      </c>
      <c r="F3403" s="47">
        <v>138.03</v>
      </c>
      <c r="G3403" s="48">
        <v>5022900</v>
      </c>
      <c r="H3403" s="47">
        <v>107.08</v>
      </c>
      <c r="I3403" s="51">
        <f t="shared" si="379"/>
        <v>0.77577338259798589</v>
      </c>
      <c r="J3403" s="51">
        <f t="shared" ca="1" si="380"/>
        <v>1</v>
      </c>
      <c r="K3403" s="47">
        <f t="shared" si="381"/>
        <v>107.2</v>
      </c>
      <c r="L3403" s="47">
        <f t="shared" si="382"/>
        <v>107.69</v>
      </c>
      <c r="M3403" s="47">
        <f t="shared" si="383"/>
        <v>106.58</v>
      </c>
      <c r="N3403" s="47">
        <f t="shared" si="384"/>
        <v>107.08</v>
      </c>
      <c r="O3403" s="48">
        <f t="shared" ca="1" si="385"/>
        <v>5022900</v>
      </c>
    </row>
    <row r="3404" spans="1:15" x14ac:dyDescent="0.25">
      <c r="A3404">
        <v>3389</v>
      </c>
      <c r="B3404" s="85">
        <v>36871</v>
      </c>
      <c r="C3404" s="47">
        <v>137.38</v>
      </c>
      <c r="D3404" s="47">
        <v>139.56</v>
      </c>
      <c r="E3404" s="47">
        <v>136.72</v>
      </c>
      <c r="F3404" s="47">
        <v>138.62</v>
      </c>
      <c r="G3404" s="48">
        <v>6405600</v>
      </c>
      <c r="H3404" s="47">
        <v>107.54</v>
      </c>
      <c r="I3404" s="51">
        <f t="shared" si="379"/>
        <v>0.77578992930313084</v>
      </c>
      <c r="J3404" s="51">
        <f t="shared" ca="1" si="380"/>
        <v>1</v>
      </c>
      <c r="K3404" s="47">
        <f t="shared" si="381"/>
        <v>106.58</v>
      </c>
      <c r="L3404" s="47">
        <f t="shared" si="382"/>
        <v>108.27</v>
      </c>
      <c r="M3404" s="47">
        <f t="shared" si="383"/>
        <v>106.07</v>
      </c>
      <c r="N3404" s="47">
        <f t="shared" si="384"/>
        <v>107.54</v>
      </c>
      <c r="O3404" s="48">
        <f t="shared" ca="1" si="385"/>
        <v>6405600</v>
      </c>
    </row>
    <row r="3405" spans="1:15" x14ac:dyDescent="0.25">
      <c r="A3405">
        <v>3390</v>
      </c>
      <c r="B3405" s="85">
        <v>36868</v>
      </c>
      <c r="C3405" s="47">
        <v>137.06</v>
      </c>
      <c r="D3405" s="47">
        <v>139.47</v>
      </c>
      <c r="E3405" s="47">
        <v>133.88</v>
      </c>
      <c r="F3405" s="47">
        <v>133.97</v>
      </c>
      <c r="G3405" s="48">
        <v>10276300</v>
      </c>
      <c r="H3405" s="47">
        <v>103.92</v>
      </c>
      <c r="I3405" s="51">
        <f t="shared" si="379"/>
        <v>0.77569605135478092</v>
      </c>
      <c r="J3405" s="51">
        <f t="shared" ca="1" si="380"/>
        <v>1</v>
      </c>
      <c r="K3405" s="47">
        <f t="shared" si="381"/>
        <v>106.32</v>
      </c>
      <c r="L3405" s="47">
        <f t="shared" si="382"/>
        <v>108.19</v>
      </c>
      <c r="M3405" s="47">
        <f t="shared" si="383"/>
        <v>103.85</v>
      </c>
      <c r="N3405" s="47">
        <f t="shared" si="384"/>
        <v>103.92</v>
      </c>
      <c r="O3405" s="48">
        <f t="shared" ca="1" si="385"/>
        <v>10276300</v>
      </c>
    </row>
    <row r="3406" spans="1:15" x14ac:dyDescent="0.25">
      <c r="A3406">
        <v>3391</v>
      </c>
      <c r="B3406" s="85">
        <v>36867</v>
      </c>
      <c r="C3406" s="47">
        <v>134.88</v>
      </c>
      <c r="D3406" s="47">
        <v>135.88</v>
      </c>
      <c r="E3406" s="47">
        <v>133.66</v>
      </c>
      <c r="F3406" s="47">
        <v>133.66</v>
      </c>
      <c r="G3406" s="48">
        <v>6529100</v>
      </c>
      <c r="H3406" s="47">
        <v>103.68</v>
      </c>
      <c r="I3406" s="51">
        <f t="shared" si="379"/>
        <v>0.77569953613646569</v>
      </c>
      <c r="J3406" s="51">
        <f t="shared" ca="1" si="380"/>
        <v>1</v>
      </c>
      <c r="K3406" s="47">
        <f t="shared" si="381"/>
        <v>104.63</v>
      </c>
      <c r="L3406" s="47">
        <f t="shared" si="382"/>
        <v>105.4</v>
      </c>
      <c r="M3406" s="47">
        <f t="shared" si="383"/>
        <v>103.68</v>
      </c>
      <c r="N3406" s="47">
        <f t="shared" si="384"/>
        <v>103.68</v>
      </c>
      <c r="O3406" s="48">
        <f t="shared" ca="1" si="385"/>
        <v>6529100</v>
      </c>
    </row>
    <row r="3407" spans="1:15" x14ac:dyDescent="0.25">
      <c r="A3407">
        <v>3392</v>
      </c>
      <c r="B3407" s="85">
        <v>36866</v>
      </c>
      <c r="C3407" s="47">
        <v>137.78</v>
      </c>
      <c r="D3407" s="47">
        <v>138.34</v>
      </c>
      <c r="E3407" s="47">
        <v>135.03</v>
      </c>
      <c r="F3407" s="47">
        <v>135.52000000000001</v>
      </c>
      <c r="G3407" s="48">
        <v>12888000</v>
      </c>
      <c r="H3407" s="47">
        <v>105.12</v>
      </c>
      <c r="I3407" s="51">
        <f t="shared" si="379"/>
        <v>0.77567886658795748</v>
      </c>
      <c r="J3407" s="51">
        <f t="shared" ca="1" si="380"/>
        <v>1</v>
      </c>
      <c r="K3407" s="47">
        <f t="shared" si="381"/>
        <v>106.87</v>
      </c>
      <c r="L3407" s="47">
        <f t="shared" si="382"/>
        <v>107.31</v>
      </c>
      <c r="M3407" s="47">
        <f t="shared" si="383"/>
        <v>104.74</v>
      </c>
      <c r="N3407" s="47">
        <f t="shared" si="384"/>
        <v>105.12</v>
      </c>
      <c r="O3407" s="48">
        <f t="shared" ca="1" si="385"/>
        <v>12888000</v>
      </c>
    </row>
    <row r="3408" spans="1:15" x14ac:dyDescent="0.25">
      <c r="A3408">
        <v>3393</v>
      </c>
      <c r="B3408" s="85">
        <v>36865</v>
      </c>
      <c r="C3408" s="47">
        <v>134.88</v>
      </c>
      <c r="D3408" s="47">
        <v>138.25</v>
      </c>
      <c r="E3408" s="47">
        <v>134.41</v>
      </c>
      <c r="F3408" s="47">
        <v>137.72</v>
      </c>
      <c r="G3408" s="48">
        <v>8883400</v>
      </c>
      <c r="H3408" s="47">
        <v>106.83</v>
      </c>
      <c r="I3408" s="51">
        <f t="shared" si="379"/>
        <v>0.77570432762126051</v>
      </c>
      <c r="J3408" s="51">
        <f t="shared" ca="1" si="380"/>
        <v>1</v>
      </c>
      <c r="K3408" s="47">
        <f t="shared" si="381"/>
        <v>104.63</v>
      </c>
      <c r="L3408" s="47">
        <f t="shared" si="382"/>
        <v>107.24</v>
      </c>
      <c r="M3408" s="47">
        <f t="shared" si="383"/>
        <v>104.26</v>
      </c>
      <c r="N3408" s="47">
        <f t="shared" si="384"/>
        <v>106.83</v>
      </c>
      <c r="O3408" s="48">
        <f t="shared" ca="1" si="385"/>
        <v>8883400</v>
      </c>
    </row>
    <row r="3409" spans="1:15" x14ac:dyDescent="0.25">
      <c r="A3409">
        <v>3394</v>
      </c>
      <c r="B3409" s="85">
        <v>36864</v>
      </c>
      <c r="C3409" s="47">
        <v>131.88</v>
      </c>
      <c r="D3409" s="47">
        <v>133.88</v>
      </c>
      <c r="E3409" s="47">
        <v>131.5</v>
      </c>
      <c r="F3409" s="47">
        <v>133.34</v>
      </c>
      <c r="G3409" s="48">
        <v>6996600</v>
      </c>
      <c r="H3409" s="47">
        <v>103.44</v>
      </c>
      <c r="I3409" s="51">
        <f t="shared" ref="I3409:I3472" si="386">H3409/F3409</f>
        <v>0.77576121193940295</v>
      </c>
      <c r="J3409" s="51">
        <f t="shared" ref="J3409:J3472" ca="1" si="387">INDEX(OFFSET($T$15,0,0,$S$13+1,1),MATCH(B3409,OFFSET($Q$15,0,0,$S$13+1,1),-1))</f>
        <v>1</v>
      </c>
      <c r="K3409" s="47">
        <f t="shared" ref="K3409:K3472" si="388">ROUND($I3409*C3409,2)</f>
        <v>102.31</v>
      </c>
      <c r="L3409" s="47">
        <f t="shared" ref="L3409:L3472" si="389">ROUND($I3409*D3409,2)</f>
        <v>103.86</v>
      </c>
      <c r="M3409" s="47">
        <f t="shared" ref="M3409:M3472" si="390">ROUND($I3409*E3409,2)</f>
        <v>102.01</v>
      </c>
      <c r="N3409" s="47">
        <f t="shared" ref="N3409:N3472" si="391">ROUND($I3409*F3409,2)</f>
        <v>103.44</v>
      </c>
      <c r="O3409" s="48">
        <f t="shared" ref="O3409:O3472" ca="1" si="392">G3409*J3409</f>
        <v>6996600</v>
      </c>
    </row>
    <row r="3410" spans="1:15" x14ac:dyDescent="0.25">
      <c r="A3410">
        <v>3395</v>
      </c>
      <c r="B3410" s="85">
        <v>36861</v>
      </c>
      <c r="C3410" s="47">
        <v>133.19</v>
      </c>
      <c r="D3410" s="47">
        <v>134.06</v>
      </c>
      <c r="E3410" s="47">
        <v>131</v>
      </c>
      <c r="F3410" s="47">
        <v>132.22</v>
      </c>
      <c r="G3410" s="48">
        <v>7587200</v>
      </c>
      <c r="H3410" s="47">
        <v>102.57</v>
      </c>
      <c r="I3410" s="51">
        <f t="shared" si="386"/>
        <v>0.77575253365602781</v>
      </c>
      <c r="J3410" s="51">
        <f t="shared" ca="1" si="387"/>
        <v>1</v>
      </c>
      <c r="K3410" s="47">
        <f t="shared" si="388"/>
        <v>103.32</v>
      </c>
      <c r="L3410" s="47">
        <f t="shared" si="389"/>
        <v>104</v>
      </c>
      <c r="M3410" s="47">
        <f t="shared" si="390"/>
        <v>101.62</v>
      </c>
      <c r="N3410" s="47">
        <f t="shared" si="391"/>
        <v>102.57</v>
      </c>
      <c r="O3410" s="48">
        <f t="shared" ca="1" si="392"/>
        <v>7587200</v>
      </c>
    </row>
    <row r="3411" spans="1:15" x14ac:dyDescent="0.25">
      <c r="A3411">
        <v>3396</v>
      </c>
      <c r="B3411" s="85">
        <v>36860</v>
      </c>
      <c r="C3411" s="47">
        <v>132.5</v>
      </c>
      <c r="D3411" s="47">
        <v>133.5</v>
      </c>
      <c r="E3411" s="47">
        <v>129.75</v>
      </c>
      <c r="F3411" s="47">
        <v>132.28</v>
      </c>
      <c r="G3411" s="48">
        <v>11201600</v>
      </c>
      <c r="H3411" s="47">
        <v>102.62</v>
      </c>
      <c r="I3411" s="51">
        <f t="shared" si="386"/>
        <v>0.77577865134563051</v>
      </c>
      <c r="J3411" s="51">
        <f t="shared" ca="1" si="387"/>
        <v>1</v>
      </c>
      <c r="K3411" s="47">
        <f t="shared" si="388"/>
        <v>102.79</v>
      </c>
      <c r="L3411" s="47">
        <f t="shared" si="389"/>
        <v>103.57</v>
      </c>
      <c r="M3411" s="47">
        <f t="shared" si="390"/>
        <v>100.66</v>
      </c>
      <c r="N3411" s="47">
        <f t="shared" si="391"/>
        <v>102.62</v>
      </c>
      <c r="O3411" s="48">
        <f t="shared" ca="1" si="392"/>
        <v>11201600</v>
      </c>
    </row>
    <row r="3412" spans="1:15" x14ac:dyDescent="0.25">
      <c r="A3412">
        <v>3397</v>
      </c>
      <c r="B3412" s="85">
        <v>36859</v>
      </c>
      <c r="C3412" s="47">
        <v>134.38</v>
      </c>
      <c r="D3412" s="47">
        <v>135.91</v>
      </c>
      <c r="E3412" s="47">
        <v>133.27000000000001</v>
      </c>
      <c r="F3412" s="47">
        <v>133.44</v>
      </c>
      <c r="G3412" s="48">
        <v>6914100</v>
      </c>
      <c r="H3412" s="47">
        <v>103.51</v>
      </c>
      <c r="I3412" s="51">
        <f t="shared" si="386"/>
        <v>0.77570443645083942</v>
      </c>
      <c r="J3412" s="51">
        <f t="shared" ca="1" si="387"/>
        <v>1</v>
      </c>
      <c r="K3412" s="47">
        <f t="shared" si="388"/>
        <v>104.24</v>
      </c>
      <c r="L3412" s="47">
        <f t="shared" si="389"/>
        <v>105.43</v>
      </c>
      <c r="M3412" s="47">
        <f t="shared" si="390"/>
        <v>103.38</v>
      </c>
      <c r="N3412" s="47">
        <f t="shared" si="391"/>
        <v>103.51</v>
      </c>
      <c r="O3412" s="48">
        <f t="shared" ca="1" si="392"/>
        <v>6914100</v>
      </c>
    </row>
    <row r="3413" spans="1:15" x14ac:dyDescent="0.25">
      <c r="A3413">
        <v>3398</v>
      </c>
      <c r="B3413" s="85">
        <v>36858</v>
      </c>
      <c r="C3413" s="47">
        <v>135.12</v>
      </c>
      <c r="D3413" s="47">
        <v>136.59</v>
      </c>
      <c r="E3413" s="47">
        <v>133.63999999999999</v>
      </c>
      <c r="F3413" s="47">
        <v>133.69</v>
      </c>
      <c r="G3413" s="48">
        <v>5336100</v>
      </c>
      <c r="H3413" s="47">
        <v>103.71</v>
      </c>
      <c r="I3413" s="51">
        <f t="shared" si="386"/>
        <v>0.77574986910015709</v>
      </c>
      <c r="J3413" s="51">
        <f t="shared" ca="1" si="387"/>
        <v>1</v>
      </c>
      <c r="K3413" s="47">
        <f t="shared" si="388"/>
        <v>104.82</v>
      </c>
      <c r="L3413" s="47">
        <f t="shared" si="389"/>
        <v>105.96</v>
      </c>
      <c r="M3413" s="47">
        <f t="shared" si="390"/>
        <v>103.67</v>
      </c>
      <c r="N3413" s="47">
        <f t="shared" si="391"/>
        <v>103.71</v>
      </c>
      <c r="O3413" s="48">
        <f t="shared" ca="1" si="392"/>
        <v>5336100</v>
      </c>
    </row>
    <row r="3414" spans="1:15" x14ac:dyDescent="0.25">
      <c r="A3414">
        <v>3399</v>
      </c>
      <c r="B3414" s="85">
        <v>36857</v>
      </c>
      <c r="C3414" s="47">
        <v>136.47</v>
      </c>
      <c r="D3414" s="47">
        <v>136.69</v>
      </c>
      <c r="E3414" s="47">
        <v>135.31</v>
      </c>
      <c r="F3414" s="47">
        <v>136.03</v>
      </c>
      <c r="G3414" s="48">
        <v>5992000</v>
      </c>
      <c r="H3414" s="47">
        <v>105.52</v>
      </c>
      <c r="I3414" s="51">
        <f t="shared" si="386"/>
        <v>0.77571124016761006</v>
      </c>
      <c r="J3414" s="51">
        <f t="shared" ca="1" si="387"/>
        <v>1</v>
      </c>
      <c r="K3414" s="47">
        <f t="shared" si="388"/>
        <v>105.86</v>
      </c>
      <c r="L3414" s="47">
        <f t="shared" si="389"/>
        <v>106.03</v>
      </c>
      <c r="M3414" s="47">
        <f t="shared" si="390"/>
        <v>104.96</v>
      </c>
      <c r="N3414" s="47">
        <f t="shared" si="391"/>
        <v>105.52</v>
      </c>
      <c r="O3414" s="48">
        <f t="shared" ca="1" si="392"/>
        <v>5992000</v>
      </c>
    </row>
    <row r="3415" spans="1:15" x14ac:dyDescent="0.25">
      <c r="A3415">
        <v>3400</v>
      </c>
      <c r="B3415" s="85">
        <v>36854</v>
      </c>
      <c r="C3415" s="47">
        <v>133.62</v>
      </c>
      <c r="D3415" s="47">
        <v>134.97</v>
      </c>
      <c r="E3415" s="47">
        <v>133.62</v>
      </c>
      <c r="F3415" s="47">
        <v>134.84</v>
      </c>
      <c r="G3415" s="48">
        <v>3411600</v>
      </c>
      <c r="H3415" s="47">
        <v>104.6</v>
      </c>
      <c r="I3415" s="51">
        <f t="shared" si="386"/>
        <v>0.77573420350044486</v>
      </c>
      <c r="J3415" s="51">
        <f t="shared" ca="1" si="387"/>
        <v>1</v>
      </c>
      <c r="K3415" s="47">
        <f t="shared" si="388"/>
        <v>103.65</v>
      </c>
      <c r="L3415" s="47">
        <f t="shared" si="389"/>
        <v>104.7</v>
      </c>
      <c r="M3415" s="47">
        <f t="shared" si="390"/>
        <v>103.65</v>
      </c>
      <c r="N3415" s="47">
        <f t="shared" si="391"/>
        <v>104.6</v>
      </c>
      <c r="O3415" s="48">
        <f t="shared" ca="1" si="392"/>
        <v>3411600</v>
      </c>
    </row>
    <row r="3416" spans="1:15" x14ac:dyDescent="0.25">
      <c r="A3416">
        <v>3401</v>
      </c>
      <c r="B3416" s="85">
        <v>36852</v>
      </c>
      <c r="C3416" s="47">
        <v>134.34</v>
      </c>
      <c r="D3416" s="47">
        <v>134.88</v>
      </c>
      <c r="E3416" s="47">
        <v>132.12</v>
      </c>
      <c r="F3416" s="47">
        <v>132.13999999999999</v>
      </c>
      <c r="G3416" s="48">
        <v>5736900</v>
      </c>
      <c r="H3416" s="47">
        <v>102.51</v>
      </c>
      <c r="I3416" s="51">
        <f t="shared" si="386"/>
        <v>0.77576812471621015</v>
      </c>
      <c r="J3416" s="51">
        <f t="shared" ca="1" si="387"/>
        <v>1</v>
      </c>
      <c r="K3416" s="47">
        <f t="shared" si="388"/>
        <v>104.22</v>
      </c>
      <c r="L3416" s="47">
        <f t="shared" si="389"/>
        <v>104.64</v>
      </c>
      <c r="M3416" s="47">
        <f t="shared" si="390"/>
        <v>102.49</v>
      </c>
      <c r="N3416" s="47">
        <f t="shared" si="391"/>
        <v>102.51</v>
      </c>
      <c r="O3416" s="48">
        <f t="shared" ca="1" si="392"/>
        <v>5736900</v>
      </c>
    </row>
    <row r="3417" spans="1:15" x14ac:dyDescent="0.25">
      <c r="A3417">
        <v>3402</v>
      </c>
      <c r="B3417" s="85">
        <v>36851</v>
      </c>
      <c r="C3417" s="47">
        <v>134.88</v>
      </c>
      <c r="D3417" s="47">
        <v>136.19</v>
      </c>
      <c r="E3417" s="47">
        <v>133.52000000000001</v>
      </c>
      <c r="F3417" s="47">
        <v>135.38</v>
      </c>
      <c r="G3417" s="48">
        <v>7684300</v>
      </c>
      <c r="H3417" s="47">
        <v>105.02</v>
      </c>
      <c r="I3417" s="51">
        <f t="shared" si="386"/>
        <v>0.77574235485300636</v>
      </c>
      <c r="J3417" s="51">
        <f t="shared" ca="1" si="387"/>
        <v>1</v>
      </c>
      <c r="K3417" s="47">
        <f t="shared" si="388"/>
        <v>104.63</v>
      </c>
      <c r="L3417" s="47">
        <f t="shared" si="389"/>
        <v>105.65</v>
      </c>
      <c r="M3417" s="47">
        <f t="shared" si="390"/>
        <v>103.58</v>
      </c>
      <c r="N3417" s="47">
        <f t="shared" si="391"/>
        <v>105.02</v>
      </c>
      <c r="O3417" s="48">
        <f t="shared" ca="1" si="392"/>
        <v>7684300</v>
      </c>
    </row>
    <row r="3418" spans="1:15" x14ac:dyDescent="0.25">
      <c r="A3418">
        <v>3403</v>
      </c>
      <c r="B3418" s="85">
        <v>36850</v>
      </c>
      <c r="C3418" s="47">
        <v>135.75</v>
      </c>
      <c r="D3418" s="47">
        <v>136.38</v>
      </c>
      <c r="E3418" s="47">
        <v>134.31</v>
      </c>
      <c r="F3418" s="47">
        <v>134.69</v>
      </c>
      <c r="G3418" s="48">
        <v>5458500</v>
      </c>
      <c r="H3418" s="47">
        <v>104.48</v>
      </c>
      <c r="I3418" s="51">
        <f t="shared" si="386"/>
        <v>0.77570717944910539</v>
      </c>
      <c r="J3418" s="51">
        <f t="shared" ca="1" si="387"/>
        <v>1</v>
      </c>
      <c r="K3418" s="47">
        <f t="shared" si="388"/>
        <v>105.3</v>
      </c>
      <c r="L3418" s="47">
        <f t="shared" si="389"/>
        <v>105.79</v>
      </c>
      <c r="M3418" s="47">
        <f t="shared" si="390"/>
        <v>104.19</v>
      </c>
      <c r="N3418" s="47">
        <f t="shared" si="391"/>
        <v>104.48</v>
      </c>
      <c r="O3418" s="48">
        <f t="shared" ca="1" si="392"/>
        <v>5458500</v>
      </c>
    </row>
    <row r="3419" spans="1:15" x14ac:dyDescent="0.25">
      <c r="A3419">
        <v>3404</v>
      </c>
      <c r="B3419" s="85">
        <v>36847</v>
      </c>
      <c r="C3419" s="47">
        <v>137.31</v>
      </c>
      <c r="D3419" s="47">
        <v>139</v>
      </c>
      <c r="E3419" s="47">
        <v>135.75</v>
      </c>
      <c r="F3419" s="47">
        <v>136.63999999999999</v>
      </c>
      <c r="G3419" s="48">
        <v>6551100</v>
      </c>
      <c r="H3419" s="47">
        <v>106</v>
      </c>
      <c r="I3419" s="51">
        <f t="shared" si="386"/>
        <v>0.77576112412177989</v>
      </c>
      <c r="J3419" s="51">
        <f t="shared" ca="1" si="387"/>
        <v>1</v>
      </c>
      <c r="K3419" s="47">
        <f t="shared" si="388"/>
        <v>106.52</v>
      </c>
      <c r="L3419" s="47">
        <f t="shared" si="389"/>
        <v>107.83</v>
      </c>
      <c r="M3419" s="47">
        <f t="shared" si="390"/>
        <v>105.31</v>
      </c>
      <c r="N3419" s="47">
        <f t="shared" si="391"/>
        <v>106</v>
      </c>
      <c r="O3419" s="48">
        <f t="shared" ca="1" si="392"/>
        <v>6551100</v>
      </c>
    </row>
    <row r="3420" spans="1:15" x14ac:dyDescent="0.25">
      <c r="A3420">
        <v>3405</v>
      </c>
      <c r="B3420" s="85">
        <v>36846</v>
      </c>
      <c r="C3420" s="47">
        <v>138.58000000000001</v>
      </c>
      <c r="D3420" s="47">
        <v>139.88</v>
      </c>
      <c r="E3420" s="47">
        <v>137.31</v>
      </c>
      <c r="F3420" s="47">
        <v>137.38</v>
      </c>
      <c r="G3420" s="48">
        <v>6684100</v>
      </c>
      <c r="H3420" s="47">
        <v>106.57</v>
      </c>
      <c r="I3420" s="51">
        <f t="shared" si="386"/>
        <v>0.77573154753239193</v>
      </c>
      <c r="J3420" s="51">
        <f t="shared" ca="1" si="387"/>
        <v>1</v>
      </c>
      <c r="K3420" s="47">
        <f t="shared" si="388"/>
        <v>107.5</v>
      </c>
      <c r="L3420" s="47">
        <f t="shared" si="389"/>
        <v>108.51</v>
      </c>
      <c r="M3420" s="47">
        <f t="shared" si="390"/>
        <v>106.52</v>
      </c>
      <c r="N3420" s="47">
        <f t="shared" si="391"/>
        <v>106.57</v>
      </c>
      <c r="O3420" s="48">
        <f t="shared" ca="1" si="392"/>
        <v>6684100</v>
      </c>
    </row>
    <row r="3421" spans="1:15" x14ac:dyDescent="0.25">
      <c r="A3421">
        <v>3406</v>
      </c>
      <c r="B3421" s="85">
        <v>36845</v>
      </c>
      <c r="C3421" s="47">
        <v>139.06</v>
      </c>
      <c r="D3421" s="47">
        <v>140.11000000000001</v>
      </c>
      <c r="E3421" s="47">
        <v>137.75</v>
      </c>
      <c r="F3421" s="47">
        <v>139.56</v>
      </c>
      <c r="G3421" s="48">
        <v>8837700</v>
      </c>
      <c r="H3421" s="47">
        <v>108.26</v>
      </c>
      <c r="I3421" s="51">
        <f t="shared" si="386"/>
        <v>0.77572370306678129</v>
      </c>
      <c r="J3421" s="51">
        <f t="shared" ca="1" si="387"/>
        <v>1</v>
      </c>
      <c r="K3421" s="47">
        <f t="shared" si="388"/>
        <v>107.87</v>
      </c>
      <c r="L3421" s="47">
        <f t="shared" si="389"/>
        <v>108.69</v>
      </c>
      <c r="M3421" s="47">
        <f t="shared" si="390"/>
        <v>106.86</v>
      </c>
      <c r="N3421" s="47">
        <f t="shared" si="391"/>
        <v>108.26</v>
      </c>
      <c r="O3421" s="48">
        <f t="shared" ca="1" si="392"/>
        <v>8837700</v>
      </c>
    </row>
    <row r="3422" spans="1:15" x14ac:dyDescent="0.25">
      <c r="A3422">
        <v>3407</v>
      </c>
      <c r="B3422" s="85">
        <v>36844</v>
      </c>
      <c r="C3422" s="47">
        <v>137.47</v>
      </c>
      <c r="D3422" s="47">
        <v>139.62</v>
      </c>
      <c r="E3422" s="47">
        <v>137</v>
      </c>
      <c r="F3422" s="47">
        <v>139.12</v>
      </c>
      <c r="G3422" s="48">
        <v>7668900</v>
      </c>
      <c r="H3422" s="47">
        <v>107.92</v>
      </c>
      <c r="I3422" s="51">
        <f t="shared" si="386"/>
        <v>0.77573317998849911</v>
      </c>
      <c r="J3422" s="51">
        <f t="shared" ca="1" si="387"/>
        <v>1</v>
      </c>
      <c r="K3422" s="47">
        <f t="shared" si="388"/>
        <v>106.64</v>
      </c>
      <c r="L3422" s="47">
        <f t="shared" si="389"/>
        <v>108.31</v>
      </c>
      <c r="M3422" s="47">
        <f t="shared" si="390"/>
        <v>106.28</v>
      </c>
      <c r="N3422" s="47">
        <f t="shared" si="391"/>
        <v>107.92</v>
      </c>
      <c r="O3422" s="48">
        <f t="shared" ca="1" si="392"/>
        <v>7668900</v>
      </c>
    </row>
    <row r="3423" spans="1:15" x14ac:dyDescent="0.25">
      <c r="A3423">
        <v>3408</v>
      </c>
      <c r="B3423" s="85">
        <v>36843</v>
      </c>
      <c r="C3423" s="47">
        <v>135.62</v>
      </c>
      <c r="D3423" s="47">
        <v>136.97999999999999</v>
      </c>
      <c r="E3423" s="47">
        <v>133.02000000000001</v>
      </c>
      <c r="F3423" s="47">
        <v>135.56</v>
      </c>
      <c r="G3423" s="48">
        <v>17285300</v>
      </c>
      <c r="H3423" s="47">
        <v>105.16</v>
      </c>
      <c r="I3423" s="51">
        <f t="shared" si="386"/>
        <v>0.77574505753909706</v>
      </c>
      <c r="J3423" s="51">
        <f t="shared" ca="1" si="387"/>
        <v>1</v>
      </c>
      <c r="K3423" s="47">
        <f t="shared" si="388"/>
        <v>105.21</v>
      </c>
      <c r="L3423" s="47">
        <f t="shared" si="389"/>
        <v>106.26</v>
      </c>
      <c r="M3423" s="47">
        <f t="shared" si="390"/>
        <v>103.19</v>
      </c>
      <c r="N3423" s="47">
        <f t="shared" si="391"/>
        <v>105.16</v>
      </c>
      <c r="O3423" s="48">
        <f t="shared" ca="1" si="392"/>
        <v>17285300</v>
      </c>
    </row>
    <row r="3424" spans="1:15" x14ac:dyDescent="0.25">
      <c r="A3424">
        <v>3409</v>
      </c>
      <c r="B3424" s="85">
        <v>36840</v>
      </c>
      <c r="C3424" s="47">
        <v>139</v>
      </c>
      <c r="D3424" s="47">
        <v>139.47</v>
      </c>
      <c r="E3424" s="47">
        <v>136.53</v>
      </c>
      <c r="F3424" s="47">
        <v>136.62</v>
      </c>
      <c r="G3424" s="48">
        <v>8569500</v>
      </c>
      <c r="H3424" s="47">
        <v>105.99</v>
      </c>
      <c r="I3424" s="51">
        <f t="shared" si="386"/>
        <v>0.77580149319279745</v>
      </c>
      <c r="J3424" s="51">
        <f t="shared" ca="1" si="387"/>
        <v>1</v>
      </c>
      <c r="K3424" s="47">
        <f t="shared" si="388"/>
        <v>107.84</v>
      </c>
      <c r="L3424" s="47">
        <f t="shared" si="389"/>
        <v>108.2</v>
      </c>
      <c r="M3424" s="47">
        <f t="shared" si="390"/>
        <v>105.92</v>
      </c>
      <c r="N3424" s="47">
        <f t="shared" si="391"/>
        <v>105.99</v>
      </c>
      <c r="O3424" s="48">
        <f t="shared" ca="1" si="392"/>
        <v>8569500</v>
      </c>
    </row>
    <row r="3425" spans="1:15" x14ac:dyDescent="0.25">
      <c r="A3425">
        <v>3410</v>
      </c>
      <c r="B3425" s="85">
        <v>36839</v>
      </c>
      <c r="C3425" s="47">
        <v>140</v>
      </c>
      <c r="D3425" s="47">
        <v>141.22</v>
      </c>
      <c r="E3425" s="47">
        <v>137.25</v>
      </c>
      <c r="F3425" s="47">
        <v>140.03</v>
      </c>
      <c r="G3425" s="48">
        <v>10635300</v>
      </c>
      <c r="H3425" s="47">
        <v>108.63</v>
      </c>
      <c r="I3425" s="51">
        <f t="shared" si="386"/>
        <v>0.77576233664214811</v>
      </c>
      <c r="J3425" s="51">
        <f t="shared" ca="1" si="387"/>
        <v>1</v>
      </c>
      <c r="K3425" s="47">
        <f t="shared" si="388"/>
        <v>108.61</v>
      </c>
      <c r="L3425" s="47">
        <f t="shared" si="389"/>
        <v>109.55</v>
      </c>
      <c r="M3425" s="47">
        <f t="shared" si="390"/>
        <v>106.47</v>
      </c>
      <c r="N3425" s="47">
        <f t="shared" si="391"/>
        <v>108.63</v>
      </c>
      <c r="O3425" s="48">
        <f t="shared" ca="1" si="392"/>
        <v>10635300</v>
      </c>
    </row>
    <row r="3426" spans="1:15" x14ac:dyDescent="0.25">
      <c r="A3426">
        <v>3411</v>
      </c>
      <c r="B3426" s="85">
        <v>36838</v>
      </c>
      <c r="C3426" s="47">
        <v>144.06</v>
      </c>
      <c r="D3426" s="47">
        <v>144.06</v>
      </c>
      <c r="E3426" s="47">
        <v>140.56</v>
      </c>
      <c r="F3426" s="47">
        <v>140.56</v>
      </c>
      <c r="G3426" s="48">
        <v>6123300</v>
      </c>
      <c r="H3426" s="47">
        <v>109.04</v>
      </c>
      <c r="I3426" s="51">
        <f t="shared" si="386"/>
        <v>0.77575412635173591</v>
      </c>
      <c r="J3426" s="51">
        <f t="shared" ca="1" si="387"/>
        <v>1</v>
      </c>
      <c r="K3426" s="47">
        <f t="shared" si="388"/>
        <v>111.76</v>
      </c>
      <c r="L3426" s="47">
        <f t="shared" si="389"/>
        <v>111.76</v>
      </c>
      <c r="M3426" s="47">
        <f t="shared" si="390"/>
        <v>109.04</v>
      </c>
      <c r="N3426" s="47">
        <f t="shared" si="391"/>
        <v>109.04</v>
      </c>
      <c r="O3426" s="48">
        <f t="shared" ca="1" si="392"/>
        <v>6123300</v>
      </c>
    </row>
    <row r="3427" spans="1:15" x14ac:dyDescent="0.25">
      <c r="A3427">
        <v>3412</v>
      </c>
      <c r="B3427" s="85">
        <v>36837</v>
      </c>
      <c r="C3427" s="47">
        <v>143.13999999999999</v>
      </c>
      <c r="D3427" s="47">
        <v>144</v>
      </c>
      <c r="E3427" s="47">
        <v>142.56</v>
      </c>
      <c r="F3427" s="47">
        <v>143.75</v>
      </c>
      <c r="G3427" s="48">
        <v>5231300</v>
      </c>
      <c r="H3427" s="47">
        <v>111.51</v>
      </c>
      <c r="I3427" s="51">
        <f t="shared" si="386"/>
        <v>0.77572173913043485</v>
      </c>
      <c r="J3427" s="51">
        <f t="shared" ca="1" si="387"/>
        <v>1</v>
      </c>
      <c r="K3427" s="47">
        <f t="shared" si="388"/>
        <v>111.04</v>
      </c>
      <c r="L3427" s="47">
        <f t="shared" si="389"/>
        <v>111.7</v>
      </c>
      <c r="M3427" s="47">
        <f t="shared" si="390"/>
        <v>110.59</v>
      </c>
      <c r="N3427" s="47">
        <f t="shared" si="391"/>
        <v>111.51</v>
      </c>
      <c r="O3427" s="48">
        <f t="shared" ca="1" si="392"/>
        <v>5231300</v>
      </c>
    </row>
    <row r="3428" spans="1:15" x14ac:dyDescent="0.25">
      <c r="A3428">
        <v>3413</v>
      </c>
      <c r="B3428" s="85">
        <v>36836</v>
      </c>
      <c r="C3428" s="47">
        <v>143.16</v>
      </c>
      <c r="D3428" s="47">
        <v>144.30000000000001</v>
      </c>
      <c r="E3428" s="47">
        <v>143.03</v>
      </c>
      <c r="F3428" s="47">
        <v>143.78</v>
      </c>
      <c r="G3428" s="48">
        <v>4042500</v>
      </c>
      <c r="H3428" s="47">
        <v>111.54</v>
      </c>
      <c r="I3428" s="51">
        <f t="shared" si="386"/>
        <v>0.77576853526220624</v>
      </c>
      <c r="J3428" s="51">
        <f t="shared" ca="1" si="387"/>
        <v>1</v>
      </c>
      <c r="K3428" s="47">
        <f t="shared" si="388"/>
        <v>111.06</v>
      </c>
      <c r="L3428" s="47">
        <f t="shared" si="389"/>
        <v>111.94</v>
      </c>
      <c r="M3428" s="47">
        <f t="shared" si="390"/>
        <v>110.96</v>
      </c>
      <c r="N3428" s="47">
        <f t="shared" si="391"/>
        <v>111.54</v>
      </c>
      <c r="O3428" s="48">
        <f t="shared" ca="1" si="392"/>
        <v>4042500</v>
      </c>
    </row>
    <row r="3429" spans="1:15" x14ac:dyDescent="0.25">
      <c r="A3429">
        <v>3414</v>
      </c>
      <c r="B3429" s="85">
        <v>36833</v>
      </c>
      <c r="C3429" s="47">
        <v>143.47</v>
      </c>
      <c r="D3429" s="47">
        <v>143.75</v>
      </c>
      <c r="E3429" s="47">
        <v>142.38</v>
      </c>
      <c r="F3429" s="47">
        <v>142.78</v>
      </c>
      <c r="G3429" s="48">
        <v>5187100</v>
      </c>
      <c r="H3429" s="47">
        <v>110.76</v>
      </c>
      <c r="I3429" s="51">
        <f t="shared" si="386"/>
        <v>0.775738899005463</v>
      </c>
      <c r="J3429" s="51">
        <f t="shared" ca="1" si="387"/>
        <v>1</v>
      </c>
      <c r="K3429" s="47">
        <f t="shared" si="388"/>
        <v>111.3</v>
      </c>
      <c r="L3429" s="47">
        <f t="shared" si="389"/>
        <v>111.51</v>
      </c>
      <c r="M3429" s="47">
        <f t="shared" si="390"/>
        <v>110.45</v>
      </c>
      <c r="N3429" s="47">
        <f t="shared" si="391"/>
        <v>110.76</v>
      </c>
      <c r="O3429" s="48">
        <f t="shared" ca="1" si="392"/>
        <v>5187100</v>
      </c>
    </row>
    <row r="3430" spans="1:15" x14ac:dyDescent="0.25">
      <c r="A3430">
        <v>3415</v>
      </c>
      <c r="B3430" s="85">
        <v>36832</v>
      </c>
      <c r="C3430" s="47">
        <v>143.16</v>
      </c>
      <c r="D3430" s="47">
        <v>143.91</v>
      </c>
      <c r="E3430" s="47">
        <v>142.52000000000001</v>
      </c>
      <c r="F3430" s="47">
        <v>142.69999999999999</v>
      </c>
      <c r="G3430" s="48">
        <v>11395100</v>
      </c>
      <c r="H3430" s="47">
        <v>110.7</v>
      </c>
      <c r="I3430" s="51">
        <f t="shared" si="386"/>
        <v>0.7757533286615278</v>
      </c>
      <c r="J3430" s="51">
        <f t="shared" ca="1" si="387"/>
        <v>1</v>
      </c>
      <c r="K3430" s="47">
        <f t="shared" si="388"/>
        <v>111.06</v>
      </c>
      <c r="L3430" s="47">
        <f t="shared" si="389"/>
        <v>111.64</v>
      </c>
      <c r="M3430" s="47">
        <f t="shared" si="390"/>
        <v>110.56</v>
      </c>
      <c r="N3430" s="47">
        <f t="shared" si="391"/>
        <v>110.7</v>
      </c>
      <c r="O3430" s="48">
        <f t="shared" ca="1" si="392"/>
        <v>11395100</v>
      </c>
    </row>
    <row r="3431" spans="1:15" x14ac:dyDescent="0.25">
      <c r="A3431">
        <v>3416</v>
      </c>
      <c r="B3431" s="85">
        <v>36831</v>
      </c>
      <c r="C3431" s="47">
        <v>142.25</v>
      </c>
      <c r="D3431" s="47">
        <v>143.25</v>
      </c>
      <c r="E3431" s="47">
        <v>141.22</v>
      </c>
      <c r="F3431" s="47">
        <v>142.47</v>
      </c>
      <c r="G3431" s="48">
        <v>6753600</v>
      </c>
      <c r="H3431" s="47">
        <v>110.52</v>
      </c>
      <c r="I3431" s="51">
        <f t="shared" si="386"/>
        <v>0.77574226152874293</v>
      </c>
      <c r="J3431" s="51">
        <f t="shared" ca="1" si="387"/>
        <v>1</v>
      </c>
      <c r="K3431" s="47">
        <f t="shared" si="388"/>
        <v>110.35</v>
      </c>
      <c r="L3431" s="47">
        <f t="shared" si="389"/>
        <v>111.13</v>
      </c>
      <c r="M3431" s="47">
        <f t="shared" si="390"/>
        <v>109.55</v>
      </c>
      <c r="N3431" s="47">
        <f t="shared" si="391"/>
        <v>110.52</v>
      </c>
      <c r="O3431" s="48">
        <f t="shared" ca="1" si="392"/>
        <v>6753600</v>
      </c>
    </row>
    <row r="3432" spans="1:15" x14ac:dyDescent="0.25">
      <c r="A3432">
        <v>3417</v>
      </c>
      <c r="B3432" s="85">
        <v>36830</v>
      </c>
      <c r="C3432" s="47">
        <v>141.02000000000001</v>
      </c>
      <c r="D3432" s="47">
        <v>143.69</v>
      </c>
      <c r="E3432" s="47">
        <v>140.06</v>
      </c>
      <c r="F3432" s="47">
        <v>142.94999999999999</v>
      </c>
      <c r="G3432" s="48">
        <v>7752400</v>
      </c>
      <c r="H3432" s="47">
        <v>110.89</v>
      </c>
      <c r="I3432" s="51">
        <f t="shared" si="386"/>
        <v>0.77572577824414135</v>
      </c>
      <c r="J3432" s="51">
        <f t="shared" ca="1" si="387"/>
        <v>1</v>
      </c>
      <c r="K3432" s="47">
        <f t="shared" si="388"/>
        <v>109.39</v>
      </c>
      <c r="L3432" s="47">
        <f t="shared" si="389"/>
        <v>111.46</v>
      </c>
      <c r="M3432" s="47">
        <f t="shared" si="390"/>
        <v>108.65</v>
      </c>
      <c r="N3432" s="47">
        <f t="shared" si="391"/>
        <v>110.89</v>
      </c>
      <c r="O3432" s="48">
        <f t="shared" ca="1" si="392"/>
        <v>7752400</v>
      </c>
    </row>
    <row r="3433" spans="1:15" x14ac:dyDescent="0.25">
      <c r="A3433">
        <v>3418</v>
      </c>
      <c r="B3433" s="85">
        <v>36829</v>
      </c>
      <c r="C3433" s="47">
        <v>138.44</v>
      </c>
      <c r="D3433" s="47">
        <v>141.09</v>
      </c>
      <c r="E3433" s="47">
        <v>138.16</v>
      </c>
      <c r="F3433" s="47">
        <v>140.53</v>
      </c>
      <c r="G3433" s="48">
        <v>10154100</v>
      </c>
      <c r="H3433" s="47">
        <v>109.02</v>
      </c>
      <c r="I3433" s="51">
        <f t="shared" si="386"/>
        <v>0.77577741407528633</v>
      </c>
      <c r="J3433" s="51">
        <f t="shared" ca="1" si="387"/>
        <v>1</v>
      </c>
      <c r="K3433" s="47">
        <f t="shared" si="388"/>
        <v>107.4</v>
      </c>
      <c r="L3433" s="47">
        <f t="shared" si="389"/>
        <v>109.45</v>
      </c>
      <c r="M3433" s="47">
        <f t="shared" si="390"/>
        <v>107.18</v>
      </c>
      <c r="N3433" s="47">
        <f t="shared" si="391"/>
        <v>109.02</v>
      </c>
      <c r="O3433" s="48">
        <f t="shared" ca="1" si="392"/>
        <v>10154100</v>
      </c>
    </row>
    <row r="3434" spans="1:15" x14ac:dyDescent="0.25">
      <c r="A3434">
        <v>3419</v>
      </c>
      <c r="B3434" s="85">
        <v>36826</v>
      </c>
      <c r="C3434" s="47">
        <v>137.88</v>
      </c>
      <c r="D3434" s="47">
        <v>139.28</v>
      </c>
      <c r="E3434" s="47">
        <v>136.62</v>
      </c>
      <c r="F3434" s="47">
        <v>139.28</v>
      </c>
      <c r="G3434" s="48">
        <v>9762900</v>
      </c>
      <c r="H3434" s="47">
        <v>108.05</v>
      </c>
      <c r="I3434" s="51">
        <f t="shared" si="386"/>
        <v>0.7757754164273406</v>
      </c>
      <c r="J3434" s="51">
        <f t="shared" ca="1" si="387"/>
        <v>1</v>
      </c>
      <c r="K3434" s="47">
        <f t="shared" si="388"/>
        <v>106.96</v>
      </c>
      <c r="L3434" s="47">
        <f t="shared" si="389"/>
        <v>108.05</v>
      </c>
      <c r="M3434" s="47">
        <f t="shared" si="390"/>
        <v>105.99</v>
      </c>
      <c r="N3434" s="47">
        <f t="shared" si="391"/>
        <v>108.05</v>
      </c>
      <c r="O3434" s="48">
        <f t="shared" ca="1" si="392"/>
        <v>9762900</v>
      </c>
    </row>
    <row r="3435" spans="1:15" x14ac:dyDescent="0.25">
      <c r="A3435">
        <v>3420</v>
      </c>
      <c r="B3435" s="85">
        <v>36825</v>
      </c>
      <c r="C3435" s="47">
        <v>137.12</v>
      </c>
      <c r="D3435" s="47">
        <v>137.66</v>
      </c>
      <c r="E3435" s="47">
        <v>134.03</v>
      </c>
      <c r="F3435" s="47">
        <v>136.69</v>
      </c>
      <c r="G3435" s="48">
        <v>9345800</v>
      </c>
      <c r="H3435" s="47">
        <v>106.03</v>
      </c>
      <c r="I3435" s="51">
        <f t="shared" si="386"/>
        <v>0.77569683224815278</v>
      </c>
      <c r="J3435" s="51">
        <f t="shared" ca="1" si="387"/>
        <v>1</v>
      </c>
      <c r="K3435" s="47">
        <f t="shared" si="388"/>
        <v>106.36</v>
      </c>
      <c r="L3435" s="47">
        <f t="shared" si="389"/>
        <v>106.78</v>
      </c>
      <c r="M3435" s="47">
        <f t="shared" si="390"/>
        <v>103.97</v>
      </c>
      <c r="N3435" s="47">
        <f t="shared" si="391"/>
        <v>106.03</v>
      </c>
      <c r="O3435" s="48">
        <f t="shared" ca="1" si="392"/>
        <v>9345800</v>
      </c>
    </row>
    <row r="3436" spans="1:15" x14ac:dyDescent="0.25">
      <c r="A3436">
        <v>3421</v>
      </c>
      <c r="B3436" s="85">
        <v>36824</v>
      </c>
      <c r="C3436" s="47">
        <v>138.75</v>
      </c>
      <c r="D3436" s="47">
        <v>139.56</v>
      </c>
      <c r="E3436" s="47">
        <v>136.12</v>
      </c>
      <c r="F3436" s="47">
        <v>136.31</v>
      </c>
      <c r="G3436" s="48">
        <v>9137600</v>
      </c>
      <c r="H3436" s="47">
        <v>105.74</v>
      </c>
      <c r="I3436" s="51">
        <f t="shared" si="386"/>
        <v>0.77573178783654895</v>
      </c>
      <c r="J3436" s="51">
        <f t="shared" ca="1" si="387"/>
        <v>1</v>
      </c>
      <c r="K3436" s="47">
        <f t="shared" si="388"/>
        <v>107.63</v>
      </c>
      <c r="L3436" s="47">
        <f t="shared" si="389"/>
        <v>108.26</v>
      </c>
      <c r="M3436" s="47">
        <f t="shared" si="390"/>
        <v>105.59</v>
      </c>
      <c r="N3436" s="47">
        <f t="shared" si="391"/>
        <v>105.74</v>
      </c>
      <c r="O3436" s="48">
        <f t="shared" ca="1" si="392"/>
        <v>9137600</v>
      </c>
    </row>
    <row r="3437" spans="1:15" x14ac:dyDescent="0.25">
      <c r="A3437">
        <v>3422</v>
      </c>
      <c r="B3437" s="85">
        <v>36823</v>
      </c>
      <c r="C3437" s="47">
        <v>140.97</v>
      </c>
      <c r="D3437" s="47">
        <v>141.94</v>
      </c>
      <c r="E3437" s="47">
        <v>139</v>
      </c>
      <c r="F3437" s="47">
        <v>139.59</v>
      </c>
      <c r="G3437" s="48">
        <v>5750700</v>
      </c>
      <c r="H3437" s="47">
        <v>108.29</v>
      </c>
      <c r="I3437" s="51">
        <f t="shared" si="386"/>
        <v>0.77577190343147795</v>
      </c>
      <c r="J3437" s="51">
        <f t="shared" ca="1" si="387"/>
        <v>1</v>
      </c>
      <c r="K3437" s="47">
        <f t="shared" si="388"/>
        <v>109.36</v>
      </c>
      <c r="L3437" s="47">
        <f t="shared" si="389"/>
        <v>110.11</v>
      </c>
      <c r="M3437" s="47">
        <f t="shared" si="390"/>
        <v>107.83</v>
      </c>
      <c r="N3437" s="47">
        <f t="shared" si="391"/>
        <v>108.29</v>
      </c>
      <c r="O3437" s="48">
        <f t="shared" ca="1" si="392"/>
        <v>5750700</v>
      </c>
    </row>
    <row r="3438" spans="1:15" x14ac:dyDescent="0.25">
      <c r="A3438">
        <v>3423</v>
      </c>
      <c r="B3438" s="85">
        <v>36822</v>
      </c>
      <c r="C3438" s="47">
        <v>139.94</v>
      </c>
      <c r="D3438" s="47">
        <v>141.03</v>
      </c>
      <c r="E3438" s="47">
        <v>138.94</v>
      </c>
      <c r="F3438" s="47">
        <v>140.53</v>
      </c>
      <c r="G3438" s="48">
        <v>5290000</v>
      </c>
      <c r="H3438" s="47">
        <v>109.02</v>
      </c>
      <c r="I3438" s="51">
        <f t="shared" si="386"/>
        <v>0.77577741407528633</v>
      </c>
      <c r="J3438" s="51">
        <f t="shared" ca="1" si="387"/>
        <v>1</v>
      </c>
      <c r="K3438" s="47">
        <f t="shared" si="388"/>
        <v>108.56</v>
      </c>
      <c r="L3438" s="47">
        <f t="shared" si="389"/>
        <v>109.41</v>
      </c>
      <c r="M3438" s="47">
        <f t="shared" si="390"/>
        <v>107.79</v>
      </c>
      <c r="N3438" s="47">
        <f t="shared" si="391"/>
        <v>109.02</v>
      </c>
      <c r="O3438" s="48">
        <f t="shared" ca="1" si="392"/>
        <v>5290000</v>
      </c>
    </row>
    <row r="3439" spans="1:15" x14ac:dyDescent="0.25">
      <c r="A3439">
        <v>3424</v>
      </c>
      <c r="B3439" s="85">
        <v>36819</v>
      </c>
      <c r="C3439" s="47">
        <v>138.38</v>
      </c>
      <c r="D3439" s="47">
        <v>141.19</v>
      </c>
      <c r="E3439" s="47">
        <v>138.38</v>
      </c>
      <c r="F3439" s="47">
        <v>139.91</v>
      </c>
      <c r="G3439" s="48">
        <v>7373500</v>
      </c>
      <c r="H3439" s="47">
        <v>108.53</v>
      </c>
      <c r="I3439" s="51">
        <f t="shared" si="386"/>
        <v>0.77571295833035525</v>
      </c>
      <c r="J3439" s="51">
        <f t="shared" ca="1" si="387"/>
        <v>1</v>
      </c>
      <c r="K3439" s="47">
        <f t="shared" si="388"/>
        <v>107.34</v>
      </c>
      <c r="L3439" s="47">
        <f t="shared" si="389"/>
        <v>109.52</v>
      </c>
      <c r="M3439" s="47">
        <f t="shared" si="390"/>
        <v>107.34</v>
      </c>
      <c r="N3439" s="47">
        <f t="shared" si="391"/>
        <v>108.53</v>
      </c>
      <c r="O3439" s="48">
        <f t="shared" ca="1" si="392"/>
        <v>7373500</v>
      </c>
    </row>
    <row r="3440" spans="1:15" x14ac:dyDescent="0.25">
      <c r="A3440">
        <v>3425</v>
      </c>
      <c r="B3440" s="85">
        <v>36818</v>
      </c>
      <c r="C3440" s="47">
        <v>136.84</v>
      </c>
      <c r="D3440" s="47">
        <v>139.44999999999999</v>
      </c>
      <c r="E3440" s="47">
        <v>136.44</v>
      </c>
      <c r="F3440" s="47">
        <v>139.31</v>
      </c>
      <c r="G3440" s="48">
        <v>8767300</v>
      </c>
      <c r="H3440" s="47">
        <v>108.07</v>
      </c>
      <c r="I3440" s="51">
        <f t="shared" si="386"/>
        <v>0.77575192017802019</v>
      </c>
      <c r="J3440" s="51">
        <f t="shared" ca="1" si="387"/>
        <v>1</v>
      </c>
      <c r="K3440" s="47">
        <f t="shared" si="388"/>
        <v>106.15</v>
      </c>
      <c r="L3440" s="47">
        <f t="shared" si="389"/>
        <v>108.18</v>
      </c>
      <c r="M3440" s="47">
        <f t="shared" si="390"/>
        <v>105.84</v>
      </c>
      <c r="N3440" s="47">
        <f t="shared" si="391"/>
        <v>108.07</v>
      </c>
      <c r="O3440" s="48">
        <f t="shared" ca="1" si="392"/>
        <v>8767300</v>
      </c>
    </row>
    <row r="3441" spans="1:15" x14ac:dyDescent="0.25">
      <c r="A3441">
        <v>3426</v>
      </c>
      <c r="B3441" s="85">
        <v>36817</v>
      </c>
      <c r="C3441" s="47">
        <v>132.62</v>
      </c>
      <c r="D3441" s="47">
        <v>136.12</v>
      </c>
      <c r="E3441" s="47">
        <v>130.16</v>
      </c>
      <c r="F3441" s="47">
        <v>134.25</v>
      </c>
      <c r="G3441" s="48">
        <v>10897300</v>
      </c>
      <c r="H3441" s="47">
        <v>104.14</v>
      </c>
      <c r="I3441" s="51">
        <f t="shared" si="386"/>
        <v>0.77571694599627561</v>
      </c>
      <c r="J3441" s="51">
        <f t="shared" ca="1" si="387"/>
        <v>1</v>
      </c>
      <c r="K3441" s="47">
        <f t="shared" si="388"/>
        <v>102.88</v>
      </c>
      <c r="L3441" s="47">
        <f t="shared" si="389"/>
        <v>105.59</v>
      </c>
      <c r="M3441" s="47">
        <f t="shared" si="390"/>
        <v>100.97</v>
      </c>
      <c r="N3441" s="47">
        <f t="shared" si="391"/>
        <v>104.14</v>
      </c>
      <c r="O3441" s="48">
        <f t="shared" ca="1" si="392"/>
        <v>10897300</v>
      </c>
    </row>
    <row r="3442" spans="1:15" x14ac:dyDescent="0.25">
      <c r="A3442">
        <v>3427</v>
      </c>
      <c r="B3442" s="85">
        <v>36816</v>
      </c>
      <c r="C3442" s="47">
        <v>138.44</v>
      </c>
      <c r="D3442" s="47">
        <v>138.56</v>
      </c>
      <c r="E3442" s="47">
        <v>134.41</v>
      </c>
      <c r="F3442" s="47">
        <v>134.75</v>
      </c>
      <c r="G3442" s="48">
        <v>7831700</v>
      </c>
      <c r="H3442" s="47">
        <v>104.53</v>
      </c>
      <c r="I3442" s="51">
        <f t="shared" si="386"/>
        <v>0.77573283858998143</v>
      </c>
      <c r="J3442" s="51">
        <f t="shared" ca="1" si="387"/>
        <v>1</v>
      </c>
      <c r="K3442" s="47">
        <f t="shared" si="388"/>
        <v>107.39</v>
      </c>
      <c r="L3442" s="47">
        <f t="shared" si="389"/>
        <v>107.49</v>
      </c>
      <c r="M3442" s="47">
        <f t="shared" si="390"/>
        <v>104.27</v>
      </c>
      <c r="N3442" s="47">
        <f t="shared" si="391"/>
        <v>104.53</v>
      </c>
      <c r="O3442" s="48">
        <f t="shared" ca="1" si="392"/>
        <v>7831700</v>
      </c>
    </row>
    <row r="3443" spans="1:15" x14ac:dyDescent="0.25">
      <c r="A3443">
        <v>3428</v>
      </c>
      <c r="B3443" s="85">
        <v>36815</v>
      </c>
      <c r="C3443" s="47">
        <v>137.41</v>
      </c>
      <c r="D3443" s="47">
        <v>138.22999999999999</v>
      </c>
      <c r="E3443" s="47">
        <v>136.69</v>
      </c>
      <c r="F3443" s="47">
        <v>138.19</v>
      </c>
      <c r="G3443" s="48">
        <v>5659000</v>
      </c>
      <c r="H3443" s="47">
        <v>107.2</v>
      </c>
      <c r="I3443" s="51">
        <f t="shared" si="386"/>
        <v>0.77574354150083225</v>
      </c>
      <c r="J3443" s="51">
        <f t="shared" ca="1" si="387"/>
        <v>1</v>
      </c>
      <c r="K3443" s="47">
        <f t="shared" si="388"/>
        <v>106.59</v>
      </c>
      <c r="L3443" s="47">
        <f t="shared" si="389"/>
        <v>107.23</v>
      </c>
      <c r="M3443" s="47">
        <f t="shared" si="390"/>
        <v>106.04</v>
      </c>
      <c r="N3443" s="47">
        <f t="shared" si="391"/>
        <v>107.2</v>
      </c>
      <c r="O3443" s="48">
        <f t="shared" ca="1" si="392"/>
        <v>5659000</v>
      </c>
    </row>
    <row r="3444" spans="1:15" x14ac:dyDescent="0.25">
      <c r="A3444">
        <v>3429</v>
      </c>
      <c r="B3444" s="85">
        <v>36812</v>
      </c>
      <c r="C3444" s="47">
        <v>132.94</v>
      </c>
      <c r="D3444" s="47">
        <v>137.66</v>
      </c>
      <c r="E3444" s="47">
        <v>132.88</v>
      </c>
      <c r="F3444" s="47">
        <v>137.56</v>
      </c>
      <c r="G3444" s="48">
        <v>11778800</v>
      </c>
      <c r="H3444" s="47">
        <v>106.71</v>
      </c>
      <c r="I3444" s="51">
        <f t="shared" si="386"/>
        <v>0.77573422506542589</v>
      </c>
      <c r="J3444" s="51">
        <f t="shared" ca="1" si="387"/>
        <v>1</v>
      </c>
      <c r="K3444" s="47">
        <f t="shared" si="388"/>
        <v>103.13</v>
      </c>
      <c r="L3444" s="47">
        <f t="shared" si="389"/>
        <v>106.79</v>
      </c>
      <c r="M3444" s="47">
        <f t="shared" si="390"/>
        <v>103.08</v>
      </c>
      <c r="N3444" s="47">
        <f t="shared" si="391"/>
        <v>106.71</v>
      </c>
      <c r="O3444" s="48">
        <f t="shared" ca="1" si="392"/>
        <v>11778800</v>
      </c>
    </row>
    <row r="3445" spans="1:15" x14ac:dyDescent="0.25">
      <c r="A3445">
        <v>3430</v>
      </c>
      <c r="B3445" s="85">
        <v>36811</v>
      </c>
      <c r="C3445" s="47">
        <v>137.28</v>
      </c>
      <c r="D3445" s="47">
        <v>137.59</v>
      </c>
      <c r="E3445" s="47">
        <v>132.78</v>
      </c>
      <c r="F3445" s="47">
        <v>133.12</v>
      </c>
      <c r="G3445" s="48">
        <v>12336900</v>
      </c>
      <c r="H3445" s="47">
        <v>103.27</v>
      </c>
      <c r="I3445" s="51">
        <f t="shared" si="386"/>
        <v>0.77576622596153844</v>
      </c>
      <c r="J3445" s="51">
        <f t="shared" ca="1" si="387"/>
        <v>1</v>
      </c>
      <c r="K3445" s="47">
        <f t="shared" si="388"/>
        <v>106.5</v>
      </c>
      <c r="L3445" s="47">
        <f t="shared" si="389"/>
        <v>106.74</v>
      </c>
      <c r="M3445" s="47">
        <f t="shared" si="390"/>
        <v>103.01</v>
      </c>
      <c r="N3445" s="47">
        <f t="shared" si="391"/>
        <v>103.27</v>
      </c>
      <c r="O3445" s="48">
        <f t="shared" ca="1" si="392"/>
        <v>12336900</v>
      </c>
    </row>
    <row r="3446" spans="1:15" x14ac:dyDescent="0.25">
      <c r="A3446">
        <v>3431</v>
      </c>
      <c r="B3446" s="85">
        <v>36810</v>
      </c>
      <c r="C3446" s="47">
        <v>137.62</v>
      </c>
      <c r="D3446" s="47">
        <v>138.62</v>
      </c>
      <c r="E3446" s="47">
        <v>135.12</v>
      </c>
      <c r="F3446" s="47">
        <v>136.53</v>
      </c>
      <c r="G3446" s="48">
        <v>10346000</v>
      </c>
      <c r="H3446" s="47">
        <v>105.91</v>
      </c>
      <c r="I3446" s="51">
        <f t="shared" si="386"/>
        <v>0.7757269464586537</v>
      </c>
      <c r="J3446" s="51">
        <f t="shared" ca="1" si="387"/>
        <v>1</v>
      </c>
      <c r="K3446" s="47">
        <f t="shared" si="388"/>
        <v>106.76</v>
      </c>
      <c r="L3446" s="47">
        <f t="shared" si="389"/>
        <v>107.53</v>
      </c>
      <c r="M3446" s="47">
        <f t="shared" si="390"/>
        <v>104.82</v>
      </c>
      <c r="N3446" s="47">
        <f t="shared" si="391"/>
        <v>105.91</v>
      </c>
      <c r="O3446" s="48">
        <f t="shared" ca="1" si="392"/>
        <v>10346000</v>
      </c>
    </row>
    <row r="3447" spans="1:15" x14ac:dyDescent="0.25">
      <c r="A3447">
        <v>3432</v>
      </c>
      <c r="B3447" s="85">
        <v>36809</v>
      </c>
      <c r="C3447" s="47">
        <v>140.09</v>
      </c>
      <c r="D3447" s="47">
        <v>141.25</v>
      </c>
      <c r="E3447" s="47">
        <v>137.69</v>
      </c>
      <c r="F3447" s="47">
        <v>137.69</v>
      </c>
      <c r="G3447" s="48">
        <v>6104700</v>
      </c>
      <c r="H3447" s="47">
        <v>106.81</v>
      </c>
      <c r="I3447" s="51">
        <f t="shared" si="386"/>
        <v>0.77572808482823741</v>
      </c>
      <c r="J3447" s="51">
        <f t="shared" ca="1" si="387"/>
        <v>1</v>
      </c>
      <c r="K3447" s="47">
        <f t="shared" si="388"/>
        <v>108.67</v>
      </c>
      <c r="L3447" s="47">
        <f t="shared" si="389"/>
        <v>109.57</v>
      </c>
      <c r="M3447" s="47">
        <f t="shared" si="390"/>
        <v>106.81</v>
      </c>
      <c r="N3447" s="47">
        <f t="shared" si="391"/>
        <v>106.81</v>
      </c>
      <c r="O3447" s="48">
        <f t="shared" ca="1" si="392"/>
        <v>6104700</v>
      </c>
    </row>
    <row r="3448" spans="1:15" x14ac:dyDescent="0.25">
      <c r="A3448">
        <v>3433</v>
      </c>
      <c r="B3448" s="85">
        <v>36808</v>
      </c>
      <c r="C3448" s="47">
        <v>141.31</v>
      </c>
      <c r="D3448" s="47">
        <v>141.31</v>
      </c>
      <c r="E3448" s="47">
        <v>139.38</v>
      </c>
      <c r="F3448" s="47">
        <v>140</v>
      </c>
      <c r="G3448" s="48">
        <v>4508000</v>
      </c>
      <c r="H3448" s="47">
        <v>108.6</v>
      </c>
      <c r="I3448" s="51">
        <f t="shared" si="386"/>
        <v>0.77571428571428569</v>
      </c>
      <c r="J3448" s="51">
        <f t="shared" ca="1" si="387"/>
        <v>1</v>
      </c>
      <c r="K3448" s="47">
        <f t="shared" si="388"/>
        <v>109.62</v>
      </c>
      <c r="L3448" s="47">
        <f t="shared" si="389"/>
        <v>109.62</v>
      </c>
      <c r="M3448" s="47">
        <f t="shared" si="390"/>
        <v>108.12</v>
      </c>
      <c r="N3448" s="47">
        <f t="shared" si="391"/>
        <v>108.6</v>
      </c>
      <c r="O3448" s="48">
        <f t="shared" ca="1" si="392"/>
        <v>4508000</v>
      </c>
    </row>
    <row r="3449" spans="1:15" x14ac:dyDescent="0.25">
      <c r="A3449">
        <v>3434</v>
      </c>
      <c r="B3449" s="85">
        <v>36805</v>
      </c>
      <c r="C3449" s="47">
        <v>143.88</v>
      </c>
      <c r="D3449" s="47">
        <v>144.63999999999999</v>
      </c>
      <c r="E3449" s="47">
        <v>139.75</v>
      </c>
      <c r="F3449" s="47">
        <v>141.06</v>
      </c>
      <c r="G3449" s="48">
        <v>10014900</v>
      </c>
      <c r="H3449" s="47">
        <v>109.43</v>
      </c>
      <c r="I3449" s="51">
        <f t="shared" si="386"/>
        <v>0.77576917623706232</v>
      </c>
      <c r="J3449" s="51">
        <f t="shared" ca="1" si="387"/>
        <v>1</v>
      </c>
      <c r="K3449" s="47">
        <f t="shared" si="388"/>
        <v>111.62</v>
      </c>
      <c r="L3449" s="47">
        <f t="shared" si="389"/>
        <v>112.21</v>
      </c>
      <c r="M3449" s="47">
        <f t="shared" si="390"/>
        <v>108.41</v>
      </c>
      <c r="N3449" s="47">
        <f t="shared" si="391"/>
        <v>109.43</v>
      </c>
      <c r="O3449" s="48">
        <f t="shared" ca="1" si="392"/>
        <v>10014900</v>
      </c>
    </row>
    <row r="3450" spans="1:15" x14ac:dyDescent="0.25">
      <c r="A3450">
        <v>3435</v>
      </c>
      <c r="B3450" s="85">
        <v>36804</v>
      </c>
      <c r="C3450" s="47">
        <v>143.41</v>
      </c>
      <c r="D3450" s="47">
        <v>144.84</v>
      </c>
      <c r="E3450" s="47">
        <v>143.31</v>
      </c>
      <c r="F3450" s="47">
        <v>144.19</v>
      </c>
      <c r="G3450" s="48">
        <v>4566900</v>
      </c>
      <c r="H3450" s="47">
        <v>111.85</v>
      </c>
      <c r="I3450" s="51">
        <f t="shared" si="386"/>
        <v>0.77571260142867049</v>
      </c>
      <c r="J3450" s="51">
        <f t="shared" ca="1" si="387"/>
        <v>1</v>
      </c>
      <c r="K3450" s="47">
        <f t="shared" si="388"/>
        <v>111.24</v>
      </c>
      <c r="L3450" s="47">
        <f t="shared" si="389"/>
        <v>112.35</v>
      </c>
      <c r="M3450" s="47">
        <f t="shared" si="390"/>
        <v>111.17</v>
      </c>
      <c r="N3450" s="47">
        <f t="shared" si="391"/>
        <v>111.85</v>
      </c>
      <c r="O3450" s="48">
        <f t="shared" ca="1" si="392"/>
        <v>4566900</v>
      </c>
    </row>
    <row r="3451" spans="1:15" x14ac:dyDescent="0.25">
      <c r="A3451">
        <v>3436</v>
      </c>
      <c r="B3451" s="85">
        <v>36803</v>
      </c>
      <c r="C3451" s="47">
        <v>142.88</v>
      </c>
      <c r="D3451" s="47">
        <v>144.25</v>
      </c>
      <c r="E3451" s="47">
        <v>141.75</v>
      </c>
      <c r="F3451" s="47">
        <v>143.69</v>
      </c>
      <c r="G3451" s="48">
        <v>6148900</v>
      </c>
      <c r="H3451" s="47">
        <v>111.46</v>
      </c>
      <c r="I3451" s="51">
        <f t="shared" si="386"/>
        <v>0.77569768251096105</v>
      </c>
      <c r="J3451" s="51">
        <f t="shared" ca="1" si="387"/>
        <v>1</v>
      </c>
      <c r="K3451" s="47">
        <f t="shared" si="388"/>
        <v>110.83</v>
      </c>
      <c r="L3451" s="47">
        <f t="shared" si="389"/>
        <v>111.89</v>
      </c>
      <c r="M3451" s="47">
        <f t="shared" si="390"/>
        <v>109.96</v>
      </c>
      <c r="N3451" s="47">
        <f t="shared" si="391"/>
        <v>111.46</v>
      </c>
      <c r="O3451" s="48">
        <f t="shared" ca="1" si="392"/>
        <v>6148900</v>
      </c>
    </row>
    <row r="3452" spans="1:15" x14ac:dyDescent="0.25">
      <c r="A3452">
        <v>3437</v>
      </c>
      <c r="B3452" s="85">
        <v>36802</v>
      </c>
      <c r="C3452" s="47">
        <v>144.53</v>
      </c>
      <c r="D3452" s="47">
        <v>145.75</v>
      </c>
      <c r="E3452" s="47">
        <v>142.28</v>
      </c>
      <c r="F3452" s="47">
        <v>142.5</v>
      </c>
      <c r="G3452" s="48">
        <v>9347200</v>
      </c>
      <c r="H3452" s="47">
        <v>110.54</v>
      </c>
      <c r="I3452" s="51">
        <f t="shared" si="386"/>
        <v>0.77571929824561403</v>
      </c>
      <c r="J3452" s="51">
        <f t="shared" ca="1" si="387"/>
        <v>1</v>
      </c>
      <c r="K3452" s="47">
        <f t="shared" si="388"/>
        <v>112.11</v>
      </c>
      <c r="L3452" s="47">
        <f t="shared" si="389"/>
        <v>113.06</v>
      </c>
      <c r="M3452" s="47">
        <f t="shared" si="390"/>
        <v>110.37</v>
      </c>
      <c r="N3452" s="47">
        <f t="shared" si="391"/>
        <v>110.54</v>
      </c>
      <c r="O3452" s="48">
        <f t="shared" ca="1" si="392"/>
        <v>9347200</v>
      </c>
    </row>
    <row r="3453" spans="1:15" x14ac:dyDescent="0.25">
      <c r="A3453">
        <v>3438</v>
      </c>
      <c r="B3453" s="85">
        <v>36801</v>
      </c>
      <c r="C3453" s="47">
        <v>144.28</v>
      </c>
      <c r="D3453" s="47">
        <v>144.91</v>
      </c>
      <c r="E3453" s="47">
        <v>143.13999999999999</v>
      </c>
      <c r="F3453" s="47">
        <v>143.84</v>
      </c>
      <c r="G3453" s="48">
        <v>5517800</v>
      </c>
      <c r="H3453" s="47">
        <v>111.59</v>
      </c>
      <c r="I3453" s="51">
        <f t="shared" si="386"/>
        <v>0.77579254727474978</v>
      </c>
      <c r="J3453" s="51">
        <f t="shared" ca="1" si="387"/>
        <v>1</v>
      </c>
      <c r="K3453" s="47">
        <f t="shared" si="388"/>
        <v>111.93</v>
      </c>
      <c r="L3453" s="47">
        <f t="shared" si="389"/>
        <v>112.42</v>
      </c>
      <c r="M3453" s="47">
        <f t="shared" si="390"/>
        <v>111.05</v>
      </c>
      <c r="N3453" s="47">
        <f t="shared" si="391"/>
        <v>111.59</v>
      </c>
      <c r="O3453" s="48">
        <f t="shared" ca="1" si="392"/>
        <v>5517800</v>
      </c>
    </row>
    <row r="3454" spans="1:15" x14ac:dyDescent="0.25">
      <c r="A3454">
        <v>3439</v>
      </c>
      <c r="B3454" s="85">
        <v>36798</v>
      </c>
      <c r="C3454" s="47">
        <v>145.47</v>
      </c>
      <c r="D3454" s="47">
        <v>145.97</v>
      </c>
      <c r="E3454" s="47">
        <v>143.62</v>
      </c>
      <c r="F3454" s="47">
        <v>143.62</v>
      </c>
      <c r="G3454" s="48">
        <v>9333600</v>
      </c>
      <c r="H3454" s="47">
        <v>111.42</v>
      </c>
      <c r="I3454" s="51">
        <f t="shared" si="386"/>
        <v>0.77579724272385464</v>
      </c>
      <c r="J3454" s="51">
        <f t="shared" ca="1" si="387"/>
        <v>1</v>
      </c>
      <c r="K3454" s="47">
        <f t="shared" si="388"/>
        <v>112.86</v>
      </c>
      <c r="L3454" s="47">
        <f t="shared" si="389"/>
        <v>113.24</v>
      </c>
      <c r="M3454" s="47">
        <f t="shared" si="390"/>
        <v>111.42</v>
      </c>
      <c r="N3454" s="47">
        <f t="shared" si="391"/>
        <v>111.42</v>
      </c>
      <c r="O3454" s="48">
        <f t="shared" ca="1" si="392"/>
        <v>9333600</v>
      </c>
    </row>
    <row r="3455" spans="1:15" x14ac:dyDescent="0.25">
      <c r="A3455">
        <v>3440</v>
      </c>
      <c r="B3455" s="85">
        <v>36797</v>
      </c>
      <c r="C3455" s="47">
        <v>143.19</v>
      </c>
      <c r="D3455" s="47">
        <v>146.33000000000001</v>
      </c>
      <c r="E3455" s="47">
        <v>142.88999999999999</v>
      </c>
      <c r="F3455" s="47">
        <v>145</v>
      </c>
      <c r="G3455" s="48">
        <v>7036400</v>
      </c>
      <c r="H3455" s="47">
        <v>112.48</v>
      </c>
      <c r="I3455" s="51">
        <f t="shared" si="386"/>
        <v>0.77572413793103456</v>
      </c>
      <c r="J3455" s="51">
        <f t="shared" ca="1" si="387"/>
        <v>1</v>
      </c>
      <c r="K3455" s="47">
        <f t="shared" si="388"/>
        <v>111.08</v>
      </c>
      <c r="L3455" s="47">
        <f t="shared" si="389"/>
        <v>113.51</v>
      </c>
      <c r="M3455" s="47">
        <f t="shared" si="390"/>
        <v>110.84</v>
      </c>
      <c r="N3455" s="47">
        <f t="shared" si="391"/>
        <v>112.48</v>
      </c>
      <c r="O3455" s="48">
        <f t="shared" ca="1" si="392"/>
        <v>7036400</v>
      </c>
    </row>
    <row r="3456" spans="1:15" x14ac:dyDescent="0.25">
      <c r="A3456">
        <v>3441</v>
      </c>
      <c r="B3456" s="85">
        <v>36796</v>
      </c>
      <c r="C3456" s="47">
        <v>143.56</v>
      </c>
      <c r="D3456" s="47">
        <v>143.97</v>
      </c>
      <c r="E3456" s="47">
        <v>142.12</v>
      </c>
      <c r="F3456" s="47">
        <v>143.16</v>
      </c>
      <c r="G3456" s="48">
        <v>7186200</v>
      </c>
      <c r="H3456" s="47">
        <v>111.05</v>
      </c>
      <c r="I3456" s="51">
        <f t="shared" si="386"/>
        <v>0.77570550433081864</v>
      </c>
      <c r="J3456" s="51">
        <f t="shared" ca="1" si="387"/>
        <v>1</v>
      </c>
      <c r="K3456" s="47">
        <f t="shared" si="388"/>
        <v>111.36</v>
      </c>
      <c r="L3456" s="47">
        <f t="shared" si="389"/>
        <v>111.68</v>
      </c>
      <c r="M3456" s="47">
        <f t="shared" si="390"/>
        <v>110.24</v>
      </c>
      <c r="N3456" s="47">
        <f t="shared" si="391"/>
        <v>111.05</v>
      </c>
      <c r="O3456" s="48">
        <f t="shared" ca="1" si="392"/>
        <v>7186200</v>
      </c>
    </row>
    <row r="3457" spans="1:15" x14ac:dyDescent="0.25">
      <c r="A3457">
        <v>3442</v>
      </c>
      <c r="B3457" s="85">
        <v>36795</v>
      </c>
      <c r="C3457" s="47">
        <v>144.38</v>
      </c>
      <c r="D3457" s="47">
        <v>145</v>
      </c>
      <c r="E3457" s="47">
        <v>142.41</v>
      </c>
      <c r="F3457" s="47">
        <v>142.41</v>
      </c>
      <c r="G3457" s="48">
        <v>5302400</v>
      </c>
      <c r="H3457" s="47">
        <v>110.47</v>
      </c>
      <c r="I3457" s="51">
        <f t="shared" si="386"/>
        <v>0.77571799733164803</v>
      </c>
      <c r="J3457" s="51">
        <f t="shared" ca="1" si="387"/>
        <v>1</v>
      </c>
      <c r="K3457" s="47">
        <f t="shared" si="388"/>
        <v>112</v>
      </c>
      <c r="L3457" s="47">
        <f t="shared" si="389"/>
        <v>112.48</v>
      </c>
      <c r="M3457" s="47">
        <f t="shared" si="390"/>
        <v>110.47</v>
      </c>
      <c r="N3457" s="47">
        <f t="shared" si="391"/>
        <v>110.47</v>
      </c>
      <c r="O3457" s="48">
        <f t="shared" ca="1" si="392"/>
        <v>5302400</v>
      </c>
    </row>
    <row r="3458" spans="1:15" x14ac:dyDescent="0.25">
      <c r="A3458">
        <v>3443</v>
      </c>
      <c r="B3458" s="85">
        <v>36794</v>
      </c>
      <c r="C3458" s="47">
        <v>145.94</v>
      </c>
      <c r="D3458" s="47">
        <v>146.06</v>
      </c>
      <c r="E3458" s="47">
        <v>143.72</v>
      </c>
      <c r="F3458" s="47">
        <v>144.25</v>
      </c>
      <c r="G3458" s="48">
        <v>9726300</v>
      </c>
      <c r="H3458" s="47">
        <v>111.9</v>
      </c>
      <c r="I3458" s="51">
        <f t="shared" si="386"/>
        <v>0.77573656845753902</v>
      </c>
      <c r="J3458" s="51">
        <f t="shared" ca="1" si="387"/>
        <v>1</v>
      </c>
      <c r="K3458" s="47">
        <f t="shared" si="388"/>
        <v>113.21</v>
      </c>
      <c r="L3458" s="47">
        <f t="shared" si="389"/>
        <v>113.3</v>
      </c>
      <c r="M3458" s="47">
        <f t="shared" si="390"/>
        <v>111.49</v>
      </c>
      <c r="N3458" s="47">
        <f t="shared" si="391"/>
        <v>111.9</v>
      </c>
      <c r="O3458" s="48">
        <f t="shared" ca="1" si="392"/>
        <v>9726300</v>
      </c>
    </row>
    <row r="3459" spans="1:15" x14ac:dyDescent="0.25">
      <c r="A3459">
        <v>3444</v>
      </c>
      <c r="B3459" s="85">
        <v>36791</v>
      </c>
      <c r="C3459" s="47">
        <v>142.62</v>
      </c>
      <c r="D3459" s="47">
        <v>145.31</v>
      </c>
      <c r="E3459" s="47">
        <v>142.41999999999999</v>
      </c>
      <c r="F3459" s="47">
        <v>145.28</v>
      </c>
      <c r="G3459" s="48">
        <v>7791300</v>
      </c>
      <c r="H3459" s="47">
        <v>112.7</v>
      </c>
      <c r="I3459" s="51">
        <f t="shared" si="386"/>
        <v>0.77574339207048459</v>
      </c>
      <c r="J3459" s="51">
        <f t="shared" ca="1" si="387"/>
        <v>1</v>
      </c>
      <c r="K3459" s="47">
        <f t="shared" si="388"/>
        <v>110.64</v>
      </c>
      <c r="L3459" s="47">
        <f t="shared" si="389"/>
        <v>112.72</v>
      </c>
      <c r="M3459" s="47">
        <f t="shared" si="390"/>
        <v>110.48</v>
      </c>
      <c r="N3459" s="47">
        <f t="shared" si="391"/>
        <v>112.7</v>
      </c>
      <c r="O3459" s="48">
        <f t="shared" ca="1" si="392"/>
        <v>7791300</v>
      </c>
    </row>
    <row r="3460" spans="1:15" x14ac:dyDescent="0.25">
      <c r="A3460">
        <v>3445</v>
      </c>
      <c r="B3460" s="85">
        <v>36790</v>
      </c>
      <c r="C3460" s="47">
        <v>144.47</v>
      </c>
      <c r="D3460" s="47">
        <v>145.56</v>
      </c>
      <c r="E3460" s="47">
        <v>142.62</v>
      </c>
      <c r="F3460" s="47">
        <v>142.69</v>
      </c>
      <c r="G3460" s="48">
        <v>5972300</v>
      </c>
      <c r="H3460" s="47">
        <v>110.69</v>
      </c>
      <c r="I3460" s="51">
        <f t="shared" si="386"/>
        <v>0.77573761300721844</v>
      </c>
      <c r="J3460" s="51">
        <f t="shared" ca="1" si="387"/>
        <v>1</v>
      </c>
      <c r="K3460" s="47">
        <f t="shared" si="388"/>
        <v>112.07</v>
      </c>
      <c r="L3460" s="47">
        <f t="shared" si="389"/>
        <v>112.92</v>
      </c>
      <c r="M3460" s="47">
        <f t="shared" si="390"/>
        <v>110.64</v>
      </c>
      <c r="N3460" s="47">
        <f t="shared" si="391"/>
        <v>110.69</v>
      </c>
      <c r="O3460" s="48">
        <f t="shared" ca="1" si="392"/>
        <v>5972300</v>
      </c>
    </row>
    <row r="3461" spans="1:15" x14ac:dyDescent="0.25">
      <c r="A3461">
        <v>3446</v>
      </c>
      <c r="B3461" s="85">
        <v>36789</v>
      </c>
      <c r="C3461" s="47">
        <v>145.69</v>
      </c>
      <c r="D3461" s="47">
        <v>146.03</v>
      </c>
      <c r="E3461" s="47">
        <v>143.16</v>
      </c>
      <c r="F3461" s="47">
        <v>144.88999999999999</v>
      </c>
      <c r="G3461" s="48">
        <v>6508100</v>
      </c>
      <c r="H3461" s="47">
        <v>112.4</v>
      </c>
      <c r="I3461" s="51">
        <f t="shared" si="386"/>
        <v>0.77576092207881853</v>
      </c>
      <c r="J3461" s="51">
        <f t="shared" ca="1" si="387"/>
        <v>1</v>
      </c>
      <c r="K3461" s="47">
        <f t="shared" si="388"/>
        <v>113.02</v>
      </c>
      <c r="L3461" s="47">
        <f t="shared" si="389"/>
        <v>113.28</v>
      </c>
      <c r="M3461" s="47">
        <f t="shared" si="390"/>
        <v>111.06</v>
      </c>
      <c r="N3461" s="47">
        <f t="shared" si="391"/>
        <v>112.4</v>
      </c>
      <c r="O3461" s="48">
        <f t="shared" ca="1" si="392"/>
        <v>6508100</v>
      </c>
    </row>
    <row r="3462" spans="1:15" x14ac:dyDescent="0.25">
      <c r="A3462">
        <v>3447</v>
      </c>
      <c r="B3462" s="85">
        <v>36788</v>
      </c>
      <c r="C3462" s="47">
        <v>145.12</v>
      </c>
      <c r="D3462" s="47">
        <v>146.31</v>
      </c>
      <c r="E3462" s="47">
        <v>144.69999999999999</v>
      </c>
      <c r="F3462" s="47">
        <v>145.97</v>
      </c>
      <c r="G3462" s="48">
        <v>6588200</v>
      </c>
      <c r="H3462" s="47">
        <v>113.23</v>
      </c>
      <c r="I3462" s="51">
        <f t="shared" si="386"/>
        <v>0.77570733712406659</v>
      </c>
      <c r="J3462" s="51">
        <f t="shared" ca="1" si="387"/>
        <v>1</v>
      </c>
      <c r="K3462" s="47">
        <f t="shared" si="388"/>
        <v>112.57</v>
      </c>
      <c r="L3462" s="47">
        <f t="shared" si="389"/>
        <v>113.49</v>
      </c>
      <c r="M3462" s="47">
        <f t="shared" si="390"/>
        <v>112.24</v>
      </c>
      <c r="N3462" s="47">
        <f t="shared" si="391"/>
        <v>113.23</v>
      </c>
      <c r="O3462" s="48">
        <f t="shared" ca="1" si="392"/>
        <v>6588200</v>
      </c>
    </row>
    <row r="3463" spans="1:15" x14ac:dyDescent="0.25">
      <c r="A3463">
        <v>3448</v>
      </c>
      <c r="B3463" s="85">
        <v>36787</v>
      </c>
      <c r="C3463" s="47">
        <v>146.38</v>
      </c>
      <c r="D3463" s="47">
        <v>146.97</v>
      </c>
      <c r="E3463" s="47">
        <v>144.19999999999999</v>
      </c>
      <c r="F3463" s="47">
        <v>144.66</v>
      </c>
      <c r="G3463" s="48">
        <v>5109300</v>
      </c>
      <c r="H3463" s="47">
        <v>112.22</v>
      </c>
      <c r="I3463" s="51">
        <f t="shared" si="386"/>
        <v>0.77575003456380476</v>
      </c>
      <c r="J3463" s="51">
        <f t="shared" ca="1" si="387"/>
        <v>1</v>
      </c>
      <c r="K3463" s="47">
        <f t="shared" si="388"/>
        <v>113.55</v>
      </c>
      <c r="L3463" s="47">
        <f t="shared" si="389"/>
        <v>114.01</v>
      </c>
      <c r="M3463" s="47">
        <f t="shared" si="390"/>
        <v>111.86</v>
      </c>
      <c r="N3463" s="47">
        <f t="shared" si="391"/>
        <v>112.22</v>
      </c>
      <c r="O3463" s="48">
        <f t="shared" ca="1" si="392"/>
        <v>5109300</v>
      </c>
    </row>
    <row r="3464" spans="1:15" x14ac:dyDescent="0.25">
      <c r="A3464">
        <v>3449</v>
      </c>
      <c r="B3464" s="85">
        <v>36784</v>
      </c>
      <c r="C3464" s="47">
        <v>148.19</v>
      </c>
      <c r="D3464" s="47">
        <v>148.25</v>
      </c>
      <c r="E3464" s="47">
        <v>146</v>
      </c>
      <c r="F3464" s="47">
        <v>146</v>
      </c>
      <c r="G3464" s="48">
        <v>4085700</v>
      </c>
      <c r="H3464" s="47">
        <v>113.26</v>
      </c>
      <c r="I3464" s="51">
        <f t="shared" si="386"/>
        <v>0.77575342465753427</v>
      </c>
      <c r="J3464" s="51">
        <f t="shared" ca="1" si="387"/>
        <v>1</v>
      </c>
      <c r="K3464" s="47">
        <f t="shared" si="388"/>
        <v>114.96</v>
      </c>
      <c r="L3464" s="47">
        <f t="shared" si="389"/>
        <v>115.01</v>
      </c>
      <c r="M3464" s="47">
        <f t="shared" si="390"/>
        <v>113.26</v>
      </c>
      <c r="N3464" s="47">
        <f t="shared" si="391"/>
        <v>113.26</v>
      </c>
      <c r="O3464" s="48">
        <f t="shared" ca="1" si="392"/>
        <v>4085700</v>
      </c>
    </row>
    <row r="3465" spans="1:15" x14ac:dyDescent="0.25">
      <c r="A3465">
        <v>3450</v>
      </c>
      <c r="B3465" s="85">
        <v>36783</v>
      </c>
      <c r="C3465" s="47">
        <v>149.88</v>
      </c>
      <c r="D3465" s="47">
        <v>149.94</v>
      </c>
      <c r="E3465" s="47">
        <v>148.16</v>
      </c>
      <c r="F3465" s="47">
        <v>149.63999999999999</v>
      </c>
      <c r="G3465" s="48">
        <v>3397100</v>
      </c>
      <c r="H3465" s="47">
        <v>115.79</v>
      </c>
      <c r="I3465" s="51">
        <f t="shared" si="386"/>
        <v>0.77379043036621231</v>
      </c>
      <c r="J3465" s="51">
        <f t="shared" ca="1" si="387"/>
        <v>1</v>
      </c>
      <c r="K3465" s="47">
        <f t="shared" si="388"/>
        <v>115.98</v>
      </c>
      <c r="L3465" s="47">
        <f t="shared" si="389"/>
        <v>116.02</v>
      </c>
      <c r="M3465" s="47">
        <f t="shared" si="390"/>
        <v>114.64</v>
      </c>
      <c r="N3465" s="47">
        <f t="shared" si="391"/>
        <v>115.79</v>
      </c>
      <c r="O3465" s="48">
        <f t="shared" ca="1" si="392"/>
        <v>3397100</v>
      </c>
    </row>
    <row r="3466" spans="1:15" x14ac:dyDescent="0.25">
      <c r="A3466">
        <v>3451</v>
      </c>
      <c r="B3466" s="85">
        <v>36782</v>
      </c>
      <c r="C3466" s="47">
        <v>148</v>
      </c>
      <c r="D3466" s="47">
        <v>149.34</v>
      </c>
      <c r="E3466" s="47">
        <v>147.66</v>
      </c>
      <c r="F3466" s="47">
        <v>148.88999999999999</v>
      </c>
      <c r="G3466" s="48">
        <v>7691600</v>
      </c>
      <c r="H3466" s="47">
        <v>115.21</v>
      </c>
      <c r="I3466" s="51">
        <f t="shared" si="386"/>
        <v>0.77379273289005313</v>
      </c>
      <c r="J3466" s="51">
        <f t="shared" ca="1" si="387"/>
        <v>1</v>
      </c>
      <c r="K3466" s="47">
        <f t="shared" si="388"/>
        <v>114.52</v>
      </c>
      <c r="L3466" s="47">
        <f t="shared" si="389"/>
        <v>115.56</v>
      </c>
      <c r="M3466" s="47">
        <f t="shared" si="390"/>
        <v>114.26</v>
      </c>
      <c r="N3466" s="47">
        <f t="shared" si="391"/>
        <v>115.21</v>
      </c>
      <c r="O3466" s="48">
        <f t="shared" ca="1" si="392"/>
        <v>7691600</v>
      </c>
    </row>
    <row r="3467" spans="1:15" x14ac:dyDescent="0.25">
      <c r="A3467">
        <v>3452</v>
      </c>
      <c r="B3467" s="85">
        <v>36781</v>
      </c>
      <c r="C3467" s="47">
        <v>149.75</v>
      </c>
      <c r="D3467" s="47">
        <v>150.25</v>
      </c>
      <c r="E3467" s="47">
        <v>148.44</v>
      </c>
      <c r="F3467" s="47">
        <v>148.5</v>
      </c>
      <c r="G3467" s="48">
        <v>4769100</v>
      </c>
      <c r="H3467" s="47">
        <v>114.91</v>
      </c>
      <c r="I3467" s="51">
        <f t="shared" si="386"/>
        <v>0.77380471380471383</v>
      </c>
      <c r="J3467" s="51">
        <f t="shared" ca="1" si="387"/>
        <v>1</v>
      </c>
      <c r="K3467" s="47">
        <f t="shared" si="388"/>
        <v>115.88</v>
      </c>
      <c r="L3467" s="47">
        <f t="shared" si="389"/>
        <v>116.26</v>
      </c>
      <c r="M3467" s="47">
        <f t="shared" si="390"/>
        <v>114.86</v>
      </c>
      <c r="N3467" s="47">
        <f t="shared" si="391"/>
        <v>114.91</v>
      </c>
      <c r="O3467" s="48">
        <f t="shared" ca="1" si="392"/>
        <v>4769100</v>
      </c>
    </row>
    <row r="3468" spans="1:15" x14ac:dyDescent="0.25">
      <c r="A3468">
        <v>3453</v>
      </c>
      <c r="B3468" s="85">
        <v>36780</v>
      </c>
      <c r="C3468" s="47">
        <v>149.75</v>
      </c>
      <c r="D3468" s="47">
        <v>151.19</v>
      </c>
      <c r="E3468" s="47">
        <v>148.69</v>
      </c>
      <c r="F3468" s="47">
        <v>149.59</v>
      </c>
      <c r="G3468" s="48">
        <v>3937500</v>
      </c>
      <c r="H3468" s="47">
        <v>115.76</v>
      </c>
      <c r="I3468" s="51">
        <f t="shared" si="386"/>
        <v>0.77384851928604859</v>
      </c>
      <c r="J3468" s="51">
        <f t="shared" ca="1" si="387"/>
        <v>1</v>
      </c>
      <c r="K3468" s="47">
        <f t="shared" si="388"/>
        <v>115.88</v>
      </c>
      <c r="L3468" s="47">
        <f t="shared" si="389"/>
        <v>117</v>
      </c>
      <c r="M3468" s="47">
        <f t="shared" si="390"/>
        <v>115.06</v>
      </c>
      <c r="N3468" s="47">
        <f t="shared" si="391"/>
        <v>115.76</v>
      </c>
      <c r="O3468" s="48">
        <f t="shared" ca="1" si="392"/>
        <v>3937500</v>
      </c>
    </row>
    <row r="3469" spans="1:15" x14ac:dyDescent="0.25">
      <c r="A3469">
        <v>3454</v>
      </c>
      <c r="B3469" s="85">
        <v>36777</v>
      </c>
      <c r="C3469" s="47">
        <v>150.28</v>
      </c>
      <c r="D3469" s="47">
        <v>150.5</v>
      </c>
      <c r="E3469" s="47">
        <v>149.33000000000001</v>
      </c>
      <c r="F3469" s="47">
        <v>149.81</v>
      </c>
      <c r="G3469" s="48">
        <v>3518200</v>
      </c>
      <c r="H3469" s="47">
        <v>115.92</v>
      </c>
      <c r="I3469" s="51">
        <f t="shared" si="386"/>
        <v>0.77378012148721709</v>
      </c>
      <c r="J3469" s="51">
        <f t="shared" ca="1" si="387"/>
        <v>1</v>
      </c>
      <c r="K3469" s="47">
        <f t="shared" si="388"/>
        <v>116.28</v>
      </c>
      <c r="L3469" s="47">
        <f t="shared" si="389"/>
        <v>116.45</v>
      </c>
      <c r="M3469" s="47">
        <f t="shared" si="390"/>
        <v>115.55</v>
      </c>
      <c r="N3469" s="47">
        <f t="shared" si="391"/>
        <v>115.92</v>
      </c>
      <c r="O3469" s="48">
        <f t="shared" ca="1" si="392"/>
        <v>3518200</v>
      </c>
    </row>
    <row r="3470" spans="1:15" x14ac:dyDescent="0.25">
      <c r="A3470">
        <v>3455</v>
      </c>
      <c r="B3470" s="85">
        <v>36776</v>
      </c>
      <c r="C3470" s="47">
        <v>150.25</v>
      </c>
      <c r="D3470" s="47">
        <v>151.08000000000001</v>
      </c>
      <c r="E3470" s="47">
        <v>149.83000000000001</v>
      </c>
      <c r="F3470" s="47">
        <v>150.84</v>
      </c>
      <c r="G3470" s="48">
        <v>4265500</v>
      </c>
      <c r="H3470" s="47">
        <v>116.72</v>
      </c>
      <c r="I3470" s="51">
        <f t="shared" si="386"/>
        <v>0.77380005303632982</v>
      </c>
      <c r="J3470" s="51">
        <f t="shared" ca="1" si="387"/>
        <v>1</v>
      </c>
      <c r="K3470" s="47">
        <f t="shared" si="388"/>
        <v>116.26</v>
      </c>
      <c r="L3470" s="47">
        <f t="shared" si="389"/>
        <v>116.91</v>
      </c>
      <c r="M3470" s="47">
        <f t="shared" si="390"/>
        <v>115.94</v>
      </c>
      <c r="N3470" s="47">
        <f t="shared" si="391"/>
        <v>116.72</v>
      </c>
      <c r="O3470" s="48">
        <f t="shared" ca="1" si="392"/>
        <v>4265500</v>
      </c>
    </row>
    <row r="3471" spans="1:15" x14ac:dyDescent="0.25">
      <c r="A3471">
        <v>3456</v>
      </c>
      <c r="B3471" s="85">
        <v>36775</v>
      </c>
      <c r="C3471" s="47">
        <v>151.19</v>
      </c>
      <c r="D3471" s="47">
        <v>151.94999999999999</v>
      </c>
      <c r="E3471" s="47">
        <v>149.53</v>
      </c>
      <c r="F3471" s="47">
        <v>149.56</v>
      </c>
      <c r="G3471" s="48">
        <v>4322200</v>
      </c>
      <c r="H3471" s="47">
        <v>115.73</v>
      </c>
      <c r="I3471" s="51">
        <f t="shared" si="386"/>
        <v>0.77380315592404392</v>
      </c>
      <c r="J3471" s="51">
        <f t="shared" ca="1" si="387"/>
        <v>1</v>
      </c>
      <c r="K3471" s="47">
        <f t="shared" si="388"/>
        <v>116.99</v>
      </c>
      <c r="L3471" s="47">
        <f t="shared" si="389"/>
        <v>117.58</v>
      </c>
      <c r="M3471" s="47">
        <f t="shared" si="390"/>
        <v>115.71</v>
      </c>
      <c r="N3471" s="47">
        <f t="shared" si="391"/>
        <v>115.73</v>
      </c>
      <c r="O3471" s="48">
        <f t="shared" ca="1" si="392"/>
        <v>4322200</v>
      </c>
    </row>
    <row r="3472" spans="1:15" x14ac:dyDescent="0.25">
      <c r="A3472">
        <v>3457</v>
      </c>
      <c r="B3472" s="85">
        <v>36774</v>
      </c>
      <c r="C3472" s="47">
        <v>151.88</v>
      </c>
      <c r="D3472" s="47">
        <v>152.19999999999999</v>
      </c>
      <c r="E3472" s="47">
        <v>150.81</v>
      </c>
      <c r="F3472" s="47">
        <v>151.28</v>
      </c>
      <c r="G3472" s="48">
        <v>3470800</v>
      </c>
      <c r="H3472" s="47">
        <v>117.06</v>
      </c>
      <c r="I3472" s="51">
        <f t="shared" si="386"/>
        <v>0.77379693283976736</v>
      </c>
      <c r="J3472" s="51">
        <f t="shared" ca="1" si="387"/>
        <v>1</v>
      </c>
      <c r="K3472" s="47">
        <f t="shared" si="388"/>
        <v>117.52</v>
      </c>
      <c r="L3472" s="47">
        <f t="shared" si="389"/>
        <v>117.77</v>
      </c>
      <c r="M3472" s="47">
        <f t="shared" si="390"/>
        <v>116.7</v>
      </c>
      <c r="N3472" s="47">
        <f t="shared" si="391"/>
        <v>117.06</v>
      </c>
      <c r="O3472" s="48">
        <f t="shared" ca="1" si="392"/>
        <v>3470800</v>
      </c>
    </row>
    <row r="3473" spans="1:15" x14ac:dyDescent="0.25">
      <c r="A3473">
        <v>3458</v>
      </c>
      <c r="B3473" s="85">
        <v>36770</v>
      </c>
      <c r="C3473" s="47">
        <v>153.25</v>
      </c>
      <c r="D3473" s="47">
        <v>153.59</v>
      </c>
      <c r="E3473" s="47">
        <v>152</v>
      </c>
      <c r="F3473" s="47">
        <v>152.5</v>
      </c>
      <c r="G3473" s="48">
        <v>3191200</v>
      </c>
      <c r="H3473" s="47">
        <v>118</v>
      </c>
      <c r="I3473" s="51">
        <f t="shared" ref="I3473:I3536" si="393">H3473/F3473</f>
        <v>0.77377049180327873</v>
      </c>
      <c r="J3473" s="51">
        <f t="shared" ref="J3473:J3536" ca="1" si="394">INDEX(OFFSET($T$15,0,0,$S$13+1,1),MATCH(B3473,OFFSET($Q$15,0,0,$S$13+1,1),-1))</f>
        <v>1</v>
      </c>
      <c r="K3473" s="47">
        <f t="shared" ref="K3473:K3536" si="395">ROUND($I3473*C3473,2)</f>
        <v>118.58</v>
      </c>
      <c r="L3473" s="47">
        <f t="shared" ref="L3473:L3536" si="396">ROUND($I3473*D3473,2)</f>
        <v>118.84</v>
      </c>
      <c r="M3473" s="47">
        <f t="shared" ref="M3473:M3536" si="397">ROUND($I3473*E3473,2)</f>
        <v>117.61</v>
      </c>
      <c r="N3473" s="47">
        <f t="shared" ref="N3473:N3536" si="398">ROUND($I3473*F3473,2)</f>
        <v>118</v>
      </c>
      <c r="O3473" s="48">
        <f t="shared" ref="O3473:O3536" ca="1" si="399">G3473*J3473</f>
        <v>3191200</v>
      </c>
    </row>
    <row r="3474" spans="1:15" x14ac:dyDescent="0.25">
      <c r="A3474">
        <v>3459</v>
      </c>
      <c r="B3474" s="85">
        <v>36769</v>
      </c>
      <c r="C3474" s="47">
        <v>151.06</v>
      </c>
      <c r="D3474" s="47">
        <v>153.09</v>
      </c>
      <c r="E3474" s="47">
        <v>150.91</v>
      </c>
      <c r="F3474" s="47">
        <v>152.34</v>
      </c>
      <c r="G3474" s="48">
        <v>4863100</v>
      </c>
      <c r="H3474" s="47">
        <v>117.88</v>
      </c>
      <c r="I3474" s="51">
        <f t="shared" si="393"/>
        <v>0.77379545752921097</v>
      </c>
      <c r="J3474" s="51">
        <f t="shared" ca="1" si="394"/>
        <v>1</v>
      </c>
      <c r="K3474" s="47">
        <f t="shared" si="395"/>
        <v>116.89</v>
      </c>
      <c r="L3474" s="47">
        <f t="shared" si="396"/>
        <v>118.46</v>
      </c>
      <c r="M3474" s="47">
        <f t="shared" si="397"/>
        <v>116.77</v>
      </c>
      <c r="N3474" s="47">
        <f t="shared" si="398"/>
        <v>117.88</v>
      </c>
      <c r="O3474" s="48">
        <f t="shared" ca="1" si="399"/>
        <v>4863100</v>
      </c>
    </row>
    <row r="3475" spans="1:15" x14ac:dyDescent="0.25">
      <c r="A3475">
        <v>3460</v>
      </c>
      <c r="B3475" s="85">
        <v>36768</v>
      </c>
      <c r="C3475" s="47">
        <v>151.31</v>
      </c>
      <c r="D3475" s="47">
        <v>151.5</v>
      </c>
      <c r="E3475" s="47">
        <v>150.34</v>
      </c>
      <c r="F3475" s="47">
        <v>150.34</v>
      </c>
      <c r="G3475" s="48">
        <v>3964800</v>
      </c>
      <c r="H3475" s="47">
        <v>116.34</v>
      </c>
      <c r="I3475" s="51">
        <f t="shared" si="393"/>
        <v>0.77384594918185445</v>
      </c>
      <c r="J3475" s="51">
        <f t="shared" ca="1" si="394"/>
        <v>1</v>
      </c>
      <c r="K3475" s="47">
        <f t="shared" si="395"/>
        <v>117.09</v>
      </c>
      <c r="L3475" s="47">
        <f t="shared" si="396"/>
        <v>117.24</v>
      </c>
      <c r="M3475" s="47">
        <f t="shared" si="397"/>
        <v>116.34</v>
      </c>
      <c r="N3475" s="47">
        <f t="shared" si="398"/>
        <v>116.34</v>
      </c>
      <c r="O3475" s="48">
        <f t="shared" ca="1" si="399"/>
        <v>3964800</v>
      </c>
    </row>
    <row r="3476" spans="1:15" x14ac:dyDescent="0.25">
      <c r="A3476">
        <v>3461</v>
      </c>
      <c r="B3476" s="85">
        <v>36767</v>
      </c>
      <c r="C3476" s="47">
        <v>151.44</v>
      </c>
      <c r="D3476" s="47">
        <v>151.88</v>
      </c>
      <c r="E3476" s="47">
        <v>150.91</v>
      </c>
      <c r="F3476" s="47">
        <v>151.80000000000001</v>
      </c>
      <c r="G3476" s="48">
        <v>3561900</v>
      </c>
      <c r="H3476" s="47">
        <v>117.46</v>
      </c>
      <c r="I3476" s="51">
        <f t="shared" si="393"/>
        <v>0.77378129117259542</v>
      </c>
      <c r="J3476" s="51">
        <f t="shared" ca="1" si="394"/>
        <v>1</v>
      </c>
      <c r="K3476" s="47">
        <f t="shared" si="395"/>
        <v>117.18</v>
      </c>
      <c r="L3476" s="47">
        <f t="shared" si="396"/>
        <v>117.52</v>
      </c>
      <c r="M3476" s="47">
        <f t="shared" si="397"/>
        <v>116.77</v>
      </c>
      <c r="N3476" s="47">
        <f t="shared" si="398"/>
        <v>117.46</v>
      </c>
      <c r="O3476" s="48">
        <f t="shared" ca="1" si="399"/>
        <v>3561900</v>
      </c>
    </row>
    <row r="3477" spans="1:15" x14ac:dyDescent="0.25">
      <c r="A3477">
        <v>3462</v>
      </c>
      <c r="B3477" s="85">
        <v>36766</v>
      </c>
      <c r="C3477" s="47">
        <v>151.25</v>
      </c>
      <c r="D3477" s="47">
        <v>152.91</v>
      </c>
      <c r="E3477" s="47">
        <v>151.25</v>
      </c>
      <c r="F3477" s="47">
        <v>151.77000000000001</v>
      </c>
      <c r="G3477" s="48">
        <v>5518700</v>
      </c>
      <c r="H3477" s="47">
        <v>117.44</v>
      </c>
      <c r="I3477" s="51">
        <f t="shared" si="393"/>
        <v>0.77380246425512278</v>
      </c>
      <c r="J3477" s="51">
        <f t="shared" ca="1" si="394"/>
        <v>1</v>
      </c>
      <c r="K3477" s="47">
        <f t="shared" si="395"/>
        <v>117.04</v>
      </c>
      <c r="L3477" s="47">
        <f t="shared" si="396"/>
        <v>118.32</v>
      </c>
      <c r="M3477" s="47">
        <f t="shared" si="397"/>
        <v>117.04</v>
      </c>
      <c r="N3477" s="47">
        <f t="shared" si="398"/>
        <v>117.44</v>
      </c>
      <c r="O3477" s="48">
        <f t="shared" ca="1" si="399"/>
        <v>5518700</v>
      </c>
    </row>
    <row r="3478" spans="1:15" x14ac:dyDescent="0.25">
      <c r="A3478">
        <v>3463</v>
      </c>
      <c r="B3478" s="85">
        <v>36763</v>
      </c>
      <c r="C3478" s="47">
        <v>151.16</v>
      </c>
      <c r="D3478" s="47">
        <v>151.62</v>
      </c>
      <c r="E3478" s="47">
        <v>150.94</v>
      </c>
      <c r="F3478" s="47">
        <v>151.25</v>
      </c>
      <c r="G3478" s="48">
        <v>2822200</v>
      </c>
      <c r="H3478" s="47">
        <v>117.04</v>
      </c>
      <c r="I3478" s="51">
        <f t="shared" si="393"/>
        <v>0.77381818181818185</v>
      </c>
      <c r="J3478" s="51">
        <f t="shared" ca="1" si="394"/>
        <v>1</v>
      </c>
      <c r="K3478" s="47">
        <f t="shared" si="395"/>
        <v>116.97</v>
      </c>
      <c r="L3478" s="47">
        <f t="shared" si="396"/>
        <v>117.33</v>
      </c>
      <c r="M3478" s="47">
        <f t="shared" si="397"/>
        <v>116.8</v>
      </c>
      <c r="N3478" s="47">
        <f t="shared" si="398"/>
        <v>117.04</v>
      </c>
      <c r="O3478" s="48">
        <f t="shared" ca="1" si="399"/>
        <v>2822200</v>
      </c>
    </row>
    <row r="3479" spans="1:15" x14ac:dyDescent="0.25">
      <c r="A3479">
        <v>3464</v>
      </c>
      <c r="B3479" s="85">
        <v>36762</v>
      </c>
      <c r="C3479" s="47">
        <v>151.16</v>
      </c>
      <c r="D3479" s="47">
        <v>151.5</v>
      </c>
      <c r="E3479" s="47">
        <v>150.5</v>
      </c>
      <c r="F3479" s="47">
        <v>151.31</v>
      </c>
      <c r="G3479" s="48">
        <v>4529000</v>
      </c>
      <c r="H3479" s="47">
        <v>117.09</v>
      </c>
      <c r="I3479" s="51">
        <f t="shared" si="393"/>
        <v>0.77384178177252005</v>
      </c>
      <c r="J3479" s="51">
        <f t="shared" ca="1" si="394"/>
        <v>1</v>
      </c>
      <c r="K3479" s="47">
        <f t="shared" si="395"/>
        <v>116.97</v>
      </c>
      <c r="L3479" s="47">
        <f t="shared" si="396"/>
        <v>117.24</v>
      </c>
      <c r="M3479" s="47">
        <f t="shared" si="397"/>
        <v>116.46</v>
      </c>
      <c r="N3479" s="47">
        <f t="shared" si="398"/>
        <v>117.09</v>
      </c>
      <c r="O3479" s="48">
        <f t="shared" ca="1" si="399"/>
        <v>4529000</v>
      </c>
    </row>
    <row r="3480" spans="1:15" x14ac:dyDescent="0.25">
      <c r="A3480">
        <v>3465</v>
      </c>
      <c r="B3480" s="85">
        <v>36761</v>
      </c>
      <c r="C3480" s="47">
        <v>149.81</v>
      </c>
      <c r="D3480" s="47">
        <v>151.28</v>
      </c>
      <c r="E3480" s="47">
        <v>149.28</v>
      </c>
      <c r="F3480" s="47">
        <v>150.84</v>
      </c>
      <c r="G3480" s="48">
        <v>5483200</v>
      </c>
      <c r="H3480" s="47">
        <v>116.72</v>
      </c>
      <c r="I3480" s="51">
        <f t="shared" si="393"/>
        <v>0.77380005303632982</v>
      </c>
      <c r="J3480" s="51">
        <f t="shared" ca="1" si="394"/>
        <v>1</v>
      </c>
      <c r="K3480" s="47">
        <f t="shared" si="395"/>
        <v>115.92</v>
      </c>
      <c r="L3480" s="47">
        <f t="shared" si="396"/>
        <v>117.06</v>
      </c>
      <c r="M3480" s="47">
        <f t="shared" si="397"/>
        <v>115.51</v>
      </c>
      <c r="N3480" s="47">
        <f t="shared" si="398"/>
        <v>116.72</v>
      </c>
      <c r="O3480" s="48">
        <f t="shared" ca="1" si="399"/>
        <v>5483200</v>
      </c>
    </row>
    <row r="3481" spans="1:15" x14ac:dyDescent="0.25">
      <c r="A3481">
        <v>3466</v>
      </c>
      <c r="B3481" s="85">
        <v>36760</v>
      </c>
      <c r="C3481" s="47">
        <v>150.56</v>
      </c>
      <c r="D3481" s="47">
        <v>151.31</v>
      </c>
      <c r="E3481" s="47">
        <v>150.09</v>
      </c>
      <c r="F3481" s="47">
        <v>150.25</v>
      </c>
      <c r="G3481" s="48">
        <v>3075300</v>
      </c>
      <c r="H3481" s="47">
        <v>116.26</v>
      </c>
      <c r="I3481" s="51">
        <f t="shared" si="393"/>
        <v>0.7737770382695508</v>
      </c>
      <c r="J3481" s="51">
        <f t="shared" ca="1" si="394"/>
        <v>1</v>
      </c>
      <c r="K3481" s="47">
        <f t="shared" si="395"/>
        <v>116.5</v>
      </c>
      <c r="L3481" s="47">
        <f t="shared" si="396"/>
        <v>117.08</v>
      </c>
      <c r="M3481" s="47">
        <f t="shared" si="397"/>
        <v>116.14</v>
      </c>
      <c r="N3481" s="47">
        <f t="shared" si="398"/>
        <v>116.26</v>
      </c>
      <c r="O3481" s="48">
        <f t="shared" ca="1" si="399"/>
        <v>3075300</v>
      </c>
    </row>
    <row r="3482" spans="1:15" x14ac:dyDescent="0.25">
      <c r="A3482">
        <v>3467</v>
      </c>
      <c r="B3482" s="85">
        <v>36759</v>
      </c>
      <c r="C3482" s="47">
        <v>150.03</v>
      </c>
      <c r="D3482" s="47">
        <v>150.72</v>
      </c>
      <c r="E3482" s="47">
        <v>149.41</v>
      </c>
      <c r="F3482" s="47">
        <v>150.5</v>
      </c>
      <c r="G3482" s="48">
        <v>2380600</v>
      </c>
      <c r="H3482" s="47">
        <v>116.46</v>
      </c>
      <c r="I3482" s="51">
        <f t="shared" si="393"/>
        <v>0.77382059800664449</v>
      </c>
      <c r="J3482" s="51">
        <f t="shared" ca="1" si="394"/>
        <v>1</v>
      </c>
      <c r="K3482" s="47">
        <f t="shared" si="395"/>
        <v>116.1</v>
      </c>
      <c r="L3482" s="47">
        <f t="shared" si="396"/>
        <v>116.63</v>
      </c>
      <c r="M3482" s="47">
        <f t="shared" si="397"/>
        <v>115.62</v>
      </c>
      <c r="N3482" s="47">
        <f t="shared" si="398"/>
        <v>116.46</v>
      </c>
      <c r="O3482" s="48">
        <f t="shared" ca="1" si="399"/>
        <v>2380600</v>
      </c>
    </row>
    <row r="3483" spans="1:15" x14ac:dyDescent="0.25">
      <c r="A3483">
        <v>3468</v>
      </c>
      <c r="B3483" s="85">
        <v>36756</v>
      </c>
      <c r="C3483" s="47">
        <v>150.38</v>
      </c>
      <c r="D3483" s="47">
        <v>150.38</v>
      </c>
      <c r="E3483" s="47">
        <v>149.22</v>
      </c>
      <c r="F3483" s="47">
        <v>149.69</v>
      </c>
      <c r="G3483" s="48">
        <v>4626400</v>
      </c>
      <c r="H3483" s="47">
        <v>115.83</v>
      </c>
      <c r="I3483" s="51">
        <f t="shared" si="393"/>
        <v>0.77379918498229672</v>
      </c>
      <c r="J3483" s="51">
        <f t="shared" ca="1" si="394"/>
        <v>1</v>
      </c>
      <c r="K3483" s="47">
        <f t="shared" si="395"/>
        <v>116.36</v>
      </c>
      <c r="L3483" s="47">
        <f t="shared" si="396"/>
        <v>116.36</v>
      </c>
      <c r="M3483" s="47">
        <f t="shared" si="397"/>
        <v>115.47</v>
      </c>
      <c r="N3483" s="47">
        <f t="shared" si="398"/>
        <v>115.83</v>
      </c>
      <c r="O3483" s="48">
        <f t="shared" ca="1" si="399"/>
        <v>4626400</v>
      </c>
    </row>
    <row r="3484" spans="1:15" x14ac:dyDescent="0.25">
      <c r="A3484">
        <v>3469</v>
      </c>
      <c r="B3484" s="85">
        <v>36755</v>
      </c>
      <c r="C3484" s="47">
        <v>148.69</v>
      </c>
      <c r="D3484" s="47">
        <v>150.44</v>
      </c>
      <c r="E3484" s="47">
        <v>148.34</v>
      </c>
      <c r="F3484" s="47">
        <v>150.19</v>
      </c>
      <c r="G3484" s="48">
        <v>5652200</v>
      </c>
      <c r="H3484" s="47">
        <v>116.21</v>
      </c>
      <c r="I3484" s="51">
        <f t="shared" si="393"/>
        <v>0.77375324588854111</v>
      </c>
      <c r="J3484" s="51">
        <f t="shared" ca="1" si="394"/>
        <v>1</v>
      </c>
      <c r="K3484" s="47">
        <f t="shared" si="395"/>
        <v>115.05</v>
      </c>
      <c r="L3484" s="47">
        <f t="shared" si="396"/>
        <v>116.4</v>
      </c>
      <c r="M3484" s="47">
        <f t="shared" si="397"/>
        <v>114.78</v>
      </c>
      <c r="N3484" s="47">
        <f t="shared" si="398"/>
        <v>116.21</v>
      </c>
      <c r="O3484" s="48">
        <f t="shared" ca="1" si="399"/>
        <v>5652200</v>
      </c>
    </row>
    <row r="3485" spans="1:15" x14ac:dyDescent="0.25">
      <c r="A3485">
        <v>3470</v>
      </c>
      <c r="B3485" s="85">
        <v>36754</v>
      </c>
      <c r="C3485" s="47">
        <v>149.31</v>
      </c>
      <c r="D3485" s="47">
        <v>149.94</v>
      </c>
      <c r="E3485" s="47">
        <v>147.84</v>
      </c>
      <c r="F3485" s="47">
        <v>148.62</v>
      </c>
      <c r="G3485" s="48">
        <v>5191600</v>
      </c>
      <c r="H3485" s="47">
        <v>115.01</v>
      </c>
      <c r="I3485" s="51">
        <f t="shared" si="393"/>
        <v>0.77385277889920601</v>
      </c>
      <c r="J3485" s="51">
        <f t="shared" ca="1" si="394"/>
        <v>1</v>
      </c>
      <c r="K3485" s="47">
        <f t="shared" si="395"/>
        <v>115.54</v>
      </c>
      <c r="L3485" s="47">
        <f t="shared" si="396"/>
        <v>116.03</v>
      </c>
      <c r="M3485" s="47">
        <f t="shared" si="397"/>
        <v>114.41</v>
      </c>
      <c r="N3485" s="47">
        <f t="shared" si="398"/>
        <v>115.01</v>
      </c>
      <c r="O3485" s="48">
        <f t="shared" ca="1" si="399"/>
        <v>5191600</v>
      </c>
    </row>
    <row r="3486" spans="1:15" x14ac:dyDescent="0.25">
      <c r="A3486">
        <v>3471</v>
      </c>
      <c r="B3486" s="85">
        <v>36753</v>
      </c>
      <c r="C3486" s="47">
        <v>149.34</v>
      </c>
      <c r="D3486" s="47">
        <v>149.81</v>
      </c>
      <c r="E3486" s="47">
        <v>148.56</v>
      </c>
      <c r="F3486" s="47">
        <v>149.16</v>
      </c>
      <c r="G3486" s="48">
        <v>5564600</v>
      </c>
      <c r="H3486" s="47">
        <v>115.42</v>
      </c>
      <c r="I3486" s="51">
        <f t="shared" si="393"/>
        <v>0.7737999463663181</v>
      </c>
      <c r="J3486" s="51">
        <f t="shared" ca="1" si="394"/>
        <v>1</v>
      </c>
      <c r="K3486" s="47">
        <f t="shared" si="395"/>
        <v>115.56</v>
      </c>
      <c r="L3486" s="47">
        <f t="shared" si="396"/>
        <v>115.92</v>
      </c>
      <c r="M3486" s="47">
        <f t="shared" si="397"/>
        <v>114.96</v>
      </c>
      <c r="N3486" s="47">
        <f t="shared" si="398"/>
        <v>115.42</v>
      </c>
      <c r="O3486" s="48">
        <f t="shared" ca="1" si="399"/>
        <v>5564600</v>
      </c>
    </row>
    <row r="3487" spans="1:15" x14ac:dyDescent="0.25">
      <c r="A3487">
        <v>3472</v>
      </c>
      <c r="B3487" s="85">
        <v>36752</v>
      </c>
      <c r="C3487" s="47">
        <v>147.78</v>
      </c>
      <c r="D3487" s="47">
        <v>149.56</v>
      </c>
      <c r="E3487" s="47">
        <v>147.06</v>
      </c>
      <c r="F3487" s="47">
        <v>149.28</v>
      </c>
      <c r="G3487" s="48">
        <v>2966700</v>
      </c>
      <c r="H3487" s="47">
        <v>115.51</v>
      </c>
      <c r="I3487" s="51">
        <f t="shared" si="393"/>
        <v>0.7737808145766345</v>
      </c>
      <c r="J3487" s="51">
        <f t="shared" ca="1" si="394"/>
        <v>1</v>
      </c>
      <c r="K3487" s="47">
        <f t="shared" si="395"/>
        <v>114.35</v>
      </c>
      <c r="L3487" s="47">
        <f t="shared" si="396"/>
        <v>115.73</v>
      </c>
      <c r="M3487" s="47">
        <f t="shared" si="397"/>
        <v>113.79</v>
      </c>
      <c r="N3487" s="47">
        <f t="shared" si="398"/>
        <v>115.51</v>
      </c>
      <c r="O3487" s="48">
        <f t="shared" ca="1" si="399"/>
        <v>2966700</v>
      </c>
    </row>
    <row r="3488" spans="1:15" x14ac:dyDescent="0.25">
      <c r="A3488">
        <v>3473</v>
      </c>
      <c r="B3488" s="85">
        <v>36749</v>
      </c>
      <c r="C3488" s="47">
        <v>146.62</v>
      </c>
      <c r="D3488" s="47">
        <v>148</v>
      </c>
      <c r="E3488" s="47">
        <v>145.56</v>
      </c>
      <c r="F3488" s="47">
        <v>147.41</v>
      </c>
      <c r="G3488" s="48">
        <v>5089400</v>
      </c>
      <c r="H3488" s="47">
        <v>114.06</v>
      </c>
      <c r="I3488" s="51">
        <f t="shared" si="393"/>
        <v>0.77376026049793101</v>
      </c>
      <c r="J3488" s="51">
        <f t="shared" ca="1" si="394"/>
        <v>1</v>
      </c>
      <c r="K3488" s="47">
        <f t="shared" si="395"/>
        <v>113.45</v>
      </c>
      <c r="L3488" s="47">
        <f t="shared" si="396"/>
        <v>114.52</v>
      </c>
      <c r="M3488" s="47">
        <f t="shared" si="397"/>
        <v>112.63</v>
      </c>
      <c r="N3488" s="47">
        <f t="shared" si="398"/>
        <v>114.06</v>
      </c>
      <c r="O3488" s="48">
        <f t="shared" ca="1" si="399"/>
        <v>5089400</v>
      </c>
    </row>
    <row r="3489" spans="1:15" x14ac:dyDescent="0.25">
      <c r="A3489">
        <v>3474</v>
      </c>
      <c r="B3489" s="85">
        <v>36748</v>
      </c>
      <c r="C3489" s="47">
        <v>147.53</v>
      </c>
      <c r="D3489" s="47">
        <v>147.86000000000001</v>
      </c>
      <c r="E3489" s="47">
        <v>146.28</v>
      </c>
      <c r="F3489" s="47">
        <v>146.72</v>
      </c>
      <c r="G3489" s="48">
        <v>4193400</v>
      </c>
      <c r="H3489" s="47">
        <v>113.53</v>
      </c>
      <c r="I3489" s="51">
        <f t="shared" si="393"/>
        <v>0.77378680479825523</v>
      </c>
      <c r="J3489" s="51">
        <f t="shared" ca="1" si="394"/>
        <v>1</v>
      </c>
      <c r="K3489" s="47">
        <f t="shared" si="395"/>
        <v>114.16</v>
      </c>
      <c r="L3489" s="47">
        <f t="shared" si="396"/>
        <v>114.41</v>
      </c>
      <c r="M3489" s="47">
        <f t="shared" si="397"/>
        <v>113.19</v>
      </c>
      <c r="N3489" s="47">
        <f t="shared" si="398"/>
        <v>113.53</v>
      </c>
      <c r="O3489" s="48">
        <f t="shared" ca="1" si="399"/>
        <v>4193400</v>
      </c>
    </row>
    <row r="3490" spans="1:15" x14ac:dyDescent="0.25">
      <c r="A3490">
        <v>3475</v>
      </c>
      <c r="B3490" s="85">
        <v>36747</v>
      </c>
      <c r="C3490" s="47">
        <v>149.13999999999999</v>
      </c>
      <c r="D3490" s="47">
        <v>149.22</v>
      </c>
      <c r="E3490" s="47">
        <v>147.38</v>
      </c>
      <c r="F3490" s="47">
        <v>147.44</v>
      </c>
      <c r="G3490" s="48">
        <v>5383800</v>
      </c>
      <c r="H3490" s="47">
        <v>114.09</v>
      </c>
      <c r="I3490" s="51">
        <f t="shared" si="393"/>
        <v>0.77380629408572987</v>
      </c>
      <c r="J3490" s="51">
        <f t="shared" ca="1" si="394"/>
        <v>1</v>
      </c>
      <c r="K3490" s="47">
        <f t="shared" si="395"/>
        <v>115.41</v>
      </c>
      <c r="L3490" s="47">
        <f t="shared" si="396"/>
        <v>115.47</v>
      </c>
      <c r="M3490" s="47">
        <f t="shared" si="397"/>
        <v>114.04</v>
      </c>
      <c r="N3490" s="47">
        <f t="shared" si="398"/>
        <v>114.09</v>
      </c>
      <c r="O3490" s="48">
        <f t="shared" ca="1" si="399"/>
        <v>5383800</v>
      </c>
    </row>
    <row r="3491" spans="1:15" x14ac:dyDescent="0.25">
      <c r="A3491">
        <v>3476</v>
      </c>
      <c r="B3491" s="85">
        <v>36746</v>
      </c>
      <c r="C3491" s="47">
        <v>147.5</v>
      </c>
      <c r="D3491" s="47">
        <v>148.81</v>
      </c>
      <c r="E3491" s="47">
        <v>147.5</v>
      </c>
      <c r="F3491" s="47">
        <v>148.69</v>
      </c>
      <c r="G3491" s="48">
        <v>3658700</v>
      </c>
      <c r="H3491" s="47">
        <v>115.05</v>
      </c>
      <c r="I3491" s="51">
        <f t="shared" si="393"/>
        <v>0.77375748200955008</v>
      </c>
      <c r="J3491" s="51">
        <f t="shared" ca="1" si="394"/>
        <v>1</v>
      </c>
      <c r="K3491" s="47">
        <f t="shared" si="395"/>
        <v>114.13</v>
      </c>
      <c r="L3491" s="47">
        <f t="shared" si="396"/>
        <v>115.14</v>
      </c>
      <c r="M3491" s="47">
        <f t="shared" si="397"/>
        <v>114.13</v>
      </c>
      <c r="N3491" s="47">
        <f t="shared" si="398"/>
        <v>115.05</v>
      </c>
      <c r="O3491" s="48">
        <f t="shared" ca="1" si="399"/>
        <v>3658700</v>
      </c>
    </row>
    <row r="3492" spans="1:15" x14ac:dyDescent="0.25">
      <c r="A3492">
        <v>3477</v>
      </c>
      <c r="B3492" s="85">
        <v>36745</v>
      </c>
      <c r="C3492" s="47">
        <v>146.72</v>
      </c>
      <c r="D3492" s="47">
        <v>148.44</v>
      </c>
      <c r="E3492" s="47">
        <v>146.38</v>
      </c>
      <c r="F3492" s="47">
        <v>148.12</v>
      </c>
      <c r="G3492" s="48">
        <v>4159800</v>
      </c>
      <c r="H3492" s="47">
        <v>114.62</v>
      </c>
      <c r="I3492" s="51">
        <f t="shared" si="393"/>
        <v>0.77383202808533624</v>
      </c>
      <c r="J3492" s="51">
        <f t="shared" ca="1" si="394"/>
        <v>1</v>
      </c>
      <c r="K3492" s="47">
        <f t="shared" si="395"/>
        <v>113.54</v>
      </c>
      <c r="L3492" s="47">
        <f t="shared" si="396"/>
        <v>114.87</v>
      </c>
      <c r="M3492" s="47">
        <f t="shared" si="397"/>
        <v>113.27</v>
      </c>
      <c r="N3492" s="47">
        <f t="shared" si="398"/>
        <v>114.62</v>
      </c>
      <c r="O3492" s="48">
        <f t="shared" ca="1" si="399"/>
        <v>4159800</v>
      </c>
    </row>
    <row r="3493" spans="1:15" x14ac:dyDescent="0.25">
      <c r="A3493">
        <v>3478</v>
      </c>
      <c r="B3493" s="85">
        <v>36742</v>
      </c>
      <c r="C3493" s="47">
        <v>146.31</v>
      </c>
      <c r="D3493" s="47">
        <v>146.72</v>
      </c>
      <c r="E3493" s="47">
        <v>145.41</v>
      </c>
      <c r="F3493" s="47">
        <v>146.38</v>
      </c>
      <c r="G3493" s="48">
        <v>3686600</v>
      </c>
      <c r="H3493" s="47">
        <v>113.26</v>
      </c>
      <c r="I3493" s="51">
        <f t="shared" si="393"/>
        <v>0.77373958191009706</v>
      </c>
      <c r="J3493" s="51">
        <f t="shared" ca="1" si="394"/>
        <v>1</v>
      </c>
      <c r="K3493" s="47">
        <f t="shared" si="395"/>
        <v>113.21</v>
      </c>
      <c r="L3493" s="47">
        <f t="shared" si="396"/>
        <v>113.52</v>
      </c>
      <c r="M3493" s="47">
        <f t="shared" si="397"/>
        <v>112.51</v>
      </c>
      <c r="N3493" s="47">
        <f t="shared" si="398"/>
        <v>113.26</v>
      </c>
      <c r="O3493" s="48">
        <f t="shared" ca="1" si="399"/>
        <v>3686600</v>
      </c>
    </row>
    <row r="3494" spans="1:15" x14ac:dyDescent="0.25">
      <c r="A3494">
        <v>3479</v>
      </c>
      <c r="B3494" s="85">
        <v>36741</v>
      </c>
      <c r="C3494" s="47">
        <v>142.88</v>
      </c>
      <c r="D3494" s="47">
        <v>145.81</v>
      </c>
      <c r="E3494" s="47">
        <v>142.62</v>
      </c>
      <c r="F3494" s="47">
        <v>145.59</v>
      </c>
      <c r="G3494" s="48">
        <v>4607100</v>
      </c>
      <c r="H3494" s="47">
        <v>112.66</v>
      </c>
      <c r="I3494" s="51">
        <f t="shared" si="393"/>
        <v>0.77381688302768048</v>
      </c>
      <c r="J3494" s="51">
        <f t="shared" ca="1" si="394"/>
        <v>1</v>
      </c>
      <c r="K3494" s="47">
        <f t="shared" si="395"/>
        <v>110.56</v>
      </c>
      <c r="L3494" s="47">
        <f t="shared" si="396"/>
        <v>112.83</v>
      </c>
      <c r="M3494" s="47">
        <f t="shared" si="397"/>
        <v>110.36</v>
      </c>
      <c r="N3494" s="47">
        <f t="shared" si="398"/>
        <v>112.66</v>
      </c>
      <c r="O3494" s="48">
        <f t="shared" ca="1" si="399"/>
        <v>4607100</v>
      </c>
    </row>
    <row r="3495" spans="1:15" x14ac:dyDescent="0.25">
      <c r="A3495">
        <v>3480</v>
      </c>
      <c r="B3495" s="85">
        <v>36740</v>
      </c>
      <c r="C3495" s="47">
        <v>143.88</v>
      </c>
      <c r="D3495" s="47">
        <v>145.41</v>
      </c>
      <c r="E3495" s="47">
        <v>143.62</v>
      </c>
      <c r="F3495" s="47">
        <v>144.59</v>
      </c>
      <c r="G3495" s="48">
        <v>7439800</v>
      </c>
      <c r="H3495" s="47">
        <v>111.89</v>
      </c>
      <c r="I3495" s="51">
        <f t="shared" si="393"/>
        <v>0.77384328100145239</v>
      </c>
      <c r="J3495" s="51">
        <f t="shared" ca="1" si="394"/>
        <v>1</v>
      </c>
      <c r="K3495" s="47">
        <f t="shared" si="395"/>
        <v>111.34</v>
      </c>
      <c r="L3495" s="47">
        <f t="shared" si="396"/>
        <v>112.52</v>
      </c>
      <c r="M3495" s="47">
        <f t="shared" si="397"/>
        <v>111.14</v>
      </c>
      <c r="N3495" s="47">
        <f t="shared" si="398"/>
        <v>111.89</v>
      </c>
      <c r="O3495" s="48">
        <f t="shared" ca="1" si="399"/>
        <v>7439800</v>
      </c>
    </row>
    <row r="3496" spans="1:15" x14ac:dyDescent="0.25">
      <c r="A3496">
        <v>3481</v>
      </c>
      <c r="B3496" s="85">
        <v>36739</v>
      </c>
      <c r="C3496" s="47">
        <v>143.62</v>
      </c>
      <c r="D3496" s="47">
        <v>144.72</v>
      </c>
      <c r="E3496" s="47">
        <v>143.12</v>
      </c>
      <c r="F3496" s="47">
        <v>143.88</v>
      </c>
      <c r="G3496" s="48">
        <v>3946600</v>
      </c>
      <c r="H3496" s="47">
        <v>111.33</v>
      </c>
      <c r="I3496" s="51">
        <f t="shared" si="393"/>
        <v>0.77376980817347796</v>
      </c>
      <c r="J3496" s="51">
        <f t="shared" ca="1" si="394"/>
        <v>1</v>
      </c>
      <c r="K3496" s="47">
        <f t="shared" si="395"/>
        <v>111.13</v>
      </c>
      <c r="L3496" s="47">
        <f t="shared" si="396"/>
        <v>111.98</v>
      </c>
      <c r="M3496" s="47">
        <f t="shared" si="397"/>
        <v>110.74</v>
      </c>
      <c r="N3496" s="47">
        <f t="shared" si="398"/>
        <v>111.33</v>
      </c>
      <c r="O3496" s="48">
        <f t="shared" ca="1" si="399"/>
        <v>3946600</v>
      </c>
    </row>
    <row r="3497" spans="1:15" x14ac:dyDescent="0.25">
      <c r="A3497">
        <v>3482</v>
      </c>
      <c r="B3497" s="85">
        <v>36738</v>
      </c>
      <c r="C3497" s="47">
        <v>142.94</v>
      </c>
      <c r="D3497" s="47">
        <v>144.12</v>
      </c>
      <c r="E3497" s="47">
        <v>142.06</v>
      </c>
      <c r="F3497" s="47">
        <v>143</v>
      </c>
      <c r="G3497" s="48">
        <v>5265500</v>
      </c>
      <c r="H3497" s="47">
        <v>110.65</v>
      </c>
      <c r="I3497" s="51">
        <f t="shared" si="393"/>
        <v>0.77377622377622379</v>
      </c>
      <c r="J3497" s="51">
        <f t="shared" ca="1" si="394"/>
        <v>1</v>
      </c>
      <c r="K3497" s="47">
        <f t="shared" si="395"/>
        <v>110.6</v>
      </c>
      <c r="L3497" s="47">
        <f t="shared" si="396"/>
        <v>111.52</v>
      </c>
      <c r="M3497" s="47">
        <f t="shared" si="397"/>
        <v>109.92</v>
      </c>
      <c r="N3497" s="47">
        <f t="shared" si="398"/>
        <v>110.65</v>
      </c>
      <c r="O3497" s="48">
        <f t="shared" ca="1" si="399"/>
        <v>5265500</v>
      </c>
    </row>
    <row r="3498" spans="1:15" x14ac:dyDescent="0.25">
      <c r="A3498">
        <v>3483</v>
      </c>
      <c r="B3498" s="85">
        <v>36735</v>
      </c>
      <c r="C3498" s="47">
        <v>145.72</v>
      </c>
      <c r="D3498" s="47">
        <v>145.91</v>
      </c>
      <c r="E3498" s="47">
        <v>141.52000000000001</v>
      </c>
      <c r="F3498" s="47">
        <v>142.09</v>
      </c>
      <c r="G3498" s="48">
        <v>6229500</v>
      </c>
      <c r="H3498" s="47">
        <v>109.95</v>
      </c>
      <c r="I3498" s="51">
        <f t="shared" si="393"/>
        <v>0.7738053346470547</v>
      </c>
      <c r="J3498" s="51">
        <f t="shared" ca="1" si="394"/>
        <v>1</v>
      </c>
      <c r="K3498" s="47">
        <f t="shared" si="395"/>
        <v>112.76</v>
      </c>
      <c r="L3498" s="47">
        <f t="shared" si="396"/>
        <v>112.91</v>
      </c>
      <c r="M3498" s="47">
        <f t="shared" si="397"/>
        <v>109.51</v>
      </c>
      <c r="N3498" s="47">
        <f t="shared" si="398"/>
        <v>109.95</v>
      </c>
      <c r="O3498" s="48">
        <f t="shared" ca="1" si="399"/>
        <v>6229500</v>
      </c>
    </row>
    <row r="3499" spans="1:15" x14ac:dyDescent="0.25">
      <c r="A3499">
        <v>3484</v>
      </c>
      <c r="B3499" s="85">
        <v>36734</v>
      </c>
      <c r="C3499" s="47">
        <v>145.94</v>
      </c>
      <c r="D3499" s="47">
        <v>146.62</v>
      </c>
      <c r="E3499" s="47">
        <v>144.69</v>
      </c>
      <c r="F3499" s="47">
        <v>145.38</v>
      </c>
      <c r="G3499" s="48">
        <v>7652600</v>
      </c>
      <c r="H3499" s="47">
        <v>112.49</v>
      </c>
      <c r="I3499" s="51">
        <f t="shared" si="393"/>
        <v>0.77376530471866833</v>
      </c>
      <c r="J3499" s="51">
        <f t="shared" ca="1" si="394"/>
        <v>1</v>
      </c>
      <c r="K3499" s="47">
        <f t="shared" si="395"/>
        <v>112.92</v>
      </c>
      <c r="L3499" s="47">
        <f t="shared" si="396"/>
        <v>113.45</v>
      </c>
      <c r="M3499" s="47">
        <f t="shared" si="397"/>
        <v>111.96</v>
      </c>
      <c r="N3499" s="47">
        <f t="shared" si="398"/>
        <v>112.49</v>
      </c>
      <c r="O3499" s="48">
        <f t="shared" ca="1" si="399"/>
        <v>7652600</v>
      </c>
    </row>
    <row r="3500" spans="1:15" x14ac:dyDescent="0.25">
      <c r="A3500">
        <v>3485</v>
      </c>
      <c r="B3500" s="85">
        <v>36733</v>
      </c>
      <c r="C3500" s="47">
        <v>146.97</v>
      </c>
      <c r="D3500" s="47">
        <v>147.16</v>
      </c>
      <c r="E3500" s="47">
        <v>145.63999999999999</v>
      </c>
      <c r="F3500" s="47">
        <v>145.88</v>
      </c>
      <c r="G3500" s="48">
        <v>12062500</v>
      </c>
      <c r="H3500" s="47">
        <v>112.88</v>
      </c>
      <c r="I3500" s="51">
        <f t="shared" si="393"/>
        <v>0.77378667397861256</v>
      </c>
      <c r="J3500" s="51">
        <f t="shared" ca="1" si="394"/>
        <v>1</v>
      </c>
      <c r="K3500" s="47">
        <f t="shared" si="395"/>
        <v>113.72</v>
      </c>
      <c r="L3500" s="47">
        <f t="shared" si="396"/>
        <v>113.87</v>
      </c>
      <c r="M3500" s="47">
        <f t="shared" si="397"/>
        <v>112.69</v>
      </c>
      <c r="N3500" s="47">
        <f t="shared" si="398"/>
        <v>112.88</v>
      </c>
      <c r="O3500" s="48">
        <f t="shared" ca="1" si="399"/>
        <v>12062500</v>
      </c>
    </row>
    <row r="3501" spans="1:15" x14ac:dyDescent="0.25">
      <c r="A3501">
        <v>3486</v>
      </c>
      <c r="B3501" s="85">
        <v>36732</v>
      </c>
      <c r="C3501" s="47">
        <v>147.75</v>
      </c>
      <c r="D3501" s="47">
        <v>147.84</v>
      </c>
      <c r="E3501" s="47">
        <v>146.78</v>
      </c>
      <c r="F3501" s="47">
        <v>147.31</v>
      </c>
      <c r="G3501" s="48">
        <v>4757100</v>
      </c>
      <c r="H3501" s="47">
        <v>113.99</v>
      </c>
      <c r="I3501" s="51">
        <f t="shared" si="393"/>
        <v>0.77381033195302418</v>
      </c>
      <c r="J3501" s="51">
        <f t="shared" ca="1" si="394"/>
        <v>1</v>
      </c>
      <c r="K3501" s="47">
        <f t="shared" si="395"/>
        <v>114.33</v>
      </c>
      <c r="L3501" s="47">
        <f t="shared" si="396"/>
        <v>114.4</v>
      </c>
      <c r="M3501" s="47">
        <f t="shared" si="397"/>
        <v>113.58</v>
      </c>
      <c r="N3501" s="47">
        <f t="shared" si="398"/>
        <v>113.99</v>
      </c>
      <c r="O3501" s="48">
        <f t="shared" ca="1" si="399"/>
        <v>4757100</v>
      </c>
    </row>
    <row r="3502" spans="1:15" x14ac:dyDescent="0.25">
      <c r="A3502">
        <v>3487</v>
      </c>
      <c r="B3502" s="85">
        <v>36731</v>
      </c>
      <c r="C3502" s="47">
        <v>148.12</v>
      </c>
      <c r="D3502" s="47">
        <v>148.86000000000001</v>
      </c>
      <c r="E3502" s="47">
        <v>146.56</v>
      </c>
      <c r="F3502" s="47">
        <v>146.84</v>
      </c>
      <c r="G3502" s="48">
        <v>5628500</v>
      </c>
      <c r="H3502" s="47">
        <v>113.63</v>
      </c>
      <c r="I3502" s="51">
        <f t="shared" si="393"/>
        <v>0.77383546717515661</v>
      </c>
      <c r="J3502" s="51">
        <f t="shared" ca="1" si="394"/>
        <v>1</v>
      </c>
      <c r="K3502" s="47">
        <f t="shared" si="395"/>
        <v>114.62</v>
      </c>
      <c r="L3502" s="47">
        <f t="shared" si="396"/>
        <v>115.19</v>
      </c>
      <c r="M3502" s="47">
        <f t="shared" si="397"/>
        <v>113.41</v>
      </c>
      <c r="N3502" s="47">
        <f t="shared" si="398"/>
        <v>113.63</v>
      </c>
      <c r="O3502" s="48">
        <f t="shared" ca="1" si="399"/>
        <v>5628500</v>
      </c>
    </row>
    <row r="3503" spans="1:15" x14ac:dyDescent="0.25">
      <c r="A3503">
        <v>3488</v>
      </c>
      <c r="B3503" s="85">
        <v>36728</v>
      </c>
      <c r="C3503" s="47">
        <v>149.75</v>
      </c>
      <c r="D3503" s="47">
        <v>149.75</v>
      </c>
      <c r="E3503" s="47">
        <v>147.69</v>
      </c>
      <c r="F3503" s="47">
        <v>147.69</v>
      </c>
      <c r="G3503" s="48">
        <v>5656900</v>
      </c>
      <c r="H3503" s="47">
        <v>114.28</v>
      </c>
      <c r="I3503" s="51">
        <f t="shared" si="393"/>
        <v>0.77378292369151602</v>
      </c>
      <c r="J3503" s="51">
        <f t="shared" ca="1" si="394"/>
        <v>1</v>
      </c>
      <c r="K3503" s="47">
        <f t="shared" si="395"/>
        <v>115.87</v>
      </c>
      <c r="L3503" s="47">
        <f t="shared" si="396"/>
        <v>115.87</v>
      </c>
      <c r="M3503" s="47">
        <f t="shared" si="397"/>
        <v>114.28</v>
      </c>
      <c r="N3503" s="47">
        <f t="shared" si="398"/>
        <v>114.28</v>
      </c>
      <c r="O3503" s="48">
        <f t="shared" ca="1" si="399"/>
        <v>5656900</v>
      </c>
    </row>
    <row r="3504" spans="1:15" x14ac:dyDescent="0.25">
      <c r="A3504">
        <v>3489</v>
      </c>
      <c r="B3504" s="85">
        <v>36727</v>
      </c>
      <c r="C3504" s="47">
        <v>149</v>
      </c>
      <c r="D3504" s="47">
        <v>150.62</v>
      </c>
      <c r="E3504" s="47">
        <v>148.81</v>
      </c>
      <c r="F3504" s="47">
        <v>150.62</v>
      </c>
      <c r="G3504" s="48">
        <v>4538900</v>
      </c>
      <c r="H3504" s="47">
        <v>116.55</v>
      </c>
      <c r="I3504" s="51">
        <f t="shared" si="393"/>
        <v>0.77380161997078734</v>
      </c>
      <c r="J3504" s="51">
        <f t="shared" ca="1" si="394"/>
        <v>1</v>
      </c>
      <c r="K3504" s="47">
        <f t="shared" si="395"/>
        <v>115.3</v>
      </c>
      <c r="L3504" s="47">
        <f t="shared" si="396"/>
        <v>116.55</v>
      </c>
      <c r="M3504" s="47">
        <f t="shared" si="397"/>
        <v>115.15</v>
      </c>
      <c r="N3504" s="47">
        <f t="shared" si="398"/>
        <v>116.55</v>
      </c>
      <c r="O3504" s="48">
        <f t="shared" ca="1" si="399"/>
        <v>4538900</v>
      </c>
    </row>
    <row r="3505" spans="1:15" x14ac:dyDescent="0.25">
      <c r="A3505">
        <v>3490</v>
      </c>
      <c r="B3505" s="85">
        <v>36726</v>
      </c>
      <c r="C3505" s="47">
        <v>149.47</v>
      </c>
      <c r="D3505" s="47">
        <v>149.91</v>
      </c>
      <c r="E3505" s="47">
        <v>148.25</v>
      </c>
      <c r="F3505" s="47">
        <v>148.56</v>
      </c>
      <c r="G3505" s="48">
        <v>8506800</v>
      </c>
      <c r="H3505" s="47">
        <v>114.96</v>
      </c>
      <c r="I3505" s="51">
        <f t="shared" si="393"/>
        <v>0.77382875605815826</v>
      </c>
      <c r="J3505" s="51">
        <f t="shared" ca="1" si="394"/>
        <v>1</v>
      </c>
      <c r="K3505" s="47">
        <f t="shared" si="395"/>
        <v>115.66</v>
      </c>
      <c r="L3505" s="47">
        <f t="shared" si="396"/>
        <v>116</v>
      </c>
      <c r="M3505" s="47">
        <f t="shared" si="397"/>
        <v>114.72</v>
      </c>
      <c r="N3505" s="47">
        <f t="shared" si="398"/>
        <v>114.96</v>
      </c>
      <c r="O3505" s="48">
        <f t="shared" ca="1" si="399"/>
        <v>8506800</v>
      </c>
    </row>
    <row r="3506" spans="1:15" x14ac:dyDescent="0.25">
      <c r="A3506">
        <v>3491</v>
      </c>
      <c r="B3506" s="85">
        <v>36725</v>
      </c>
      <c r="C3506" s="47">
        <v>150.62</v>
      </c>
      <c r="D3506" s="47">
        <v>150.62</v>
      </c>
      <c r="E3506" s="47">
        <v>149.34</v>
      </c>
      <c r="F3506" s="47">
        <v>149.77000000000001</v>
      </c>
      <c r="G3506" s="48">
        <v>4262100</v>
      </c>
      <c r="H3506" s="47">
        <v>115.89</v>
      </c>
      <c r="I3506" s="51">
        <f t="shared" si="393"/>
        <v>0.77378647259130662</v>
      </c>
      <c r="J3506" s="51">
        <f t="shared" ca="1" si="394"/>
        <v>1</v>
      </c>
      <c r="K3506" s="47">
        <f t="shared" si="395"/>
        <v>116.55</v>
      </c>
      <c r="L3506" s="47">
        <f t="shared" si="396"/>
        <v>116.55</v>
      </c>
      <c r="M3506" s="47">
        <f t="shared" si="397"/>
        <v>115.56</v>
      </c>
      <c r="N3506" s="47">
        <f t="shared" si="398"/>
        <v>115.89</v>
      </c>
      <c r="O3506" s="48">
        <f t="shared" ca="1" si="399"/>
        <v>4262100</v>
      </c>
    </row>
    <row r="3507" spans="1:15" x14ac:dyDescent="0.25">
      <c r="A3507">
        <v>3492</v>
      </c>
      <c r="B3507" s="85">
        <v>36724</v>
      </c>
      <c r="C3507" s="47">
        <v>150.97999999999999</v>
      </c>
      <c r="D3507" s="47">
        <v>151.97999999999999</v>
      </c>
      <c r="E3507" s="47">
        <v>150.69</v>
      </c>
      <c r="F3507" s="47">
        <v>151</v>
      </c>
      <c r="G3507" s="48">
        <v>4208300</v>
      </c>
      <c r="H3507" s="47">
        <v>116.84</v>
      </c>
      <c r="I3507" s="51">
        <f t="shared" si="393"/>
        <v>0.77377483443708617</v>
      </c>
      <c r="J3507" s="51">
        <f t="shared" ca="1" si="394"/>
        <v>1</v>
      </c>
      <c r="K3507" s="47">
        <f t="shared" si="395"/>
        <v>116.82</v>
      </c>
      <c r="L3507" s="47">
        <f t="shared" si="396"/>
        <v>117.6</v>
      </c>
      <c r="M3507" s="47">
        <f t="shared" si="397"/>
        <v>116.6</v>
      </c>
      <c r="N3507" s="47">
        <f t="shared" si="398"/>
        <v>116.84</v>
      </c>
      <c r="O3507" s="48">
        <f t="shared" ca="1" si="399"/>
        <v>4208300</v>
      </c>
    </row>
    <row r="3508" spans="1:15" x14ac:dyDescent="0.25">
      <c r="A3508">
        <v>3493</v>
      </c>
      <c r="B3508" s="85">
        <v>36721</v>
      </c>
      <c r="C3508" s="47">
        <v>150.44</v>
      </c>
      <c r="D3508" s="47">
        <v>151.25</v>
      </c>
      <c r="E3508" s="47">
        <v>149.66999999999999</v>
      </c>
      <c r="F3508" s="47">
        <v>151.25</v>
      </c>
      <c r="G3508" s="48">
        <v>5341900</v>
      </c>
      <c r="H3508" s="47">
        <v>117.04</v>
      </c>
      <c r="I3508" s="51">
        <f t="shared" si="393"/>
        <v>0.77381818181818185</v>
      </c>
      <c r="J3508" s="51">
        <f t="shared" ca="1" si="394"/>
        <v>1</v>
      </c>
      <c r="K3508" s="47">
        <f t="shared" si="395"/>
        <v>116.41</v>
      </c>
      <c r="L3508" s="47">
        <f t="shared" si="396"/>
        <v>117.04</v>
      </c>
      <c r="M3508" s="47">
        <f t="shared" si="397"/>
        <v>115.82</v>
      </c>
      <c r="N3508" s="47">
        <f t="shared" si="398"/>
        <v>117.04</v>
      </c>
      <c r="O3508" s="48">
        <f t="shared" ca="1" si="399"/>
        <v>5341900</v>
      </c>
    </row>
    <row r="3509" spans="1:15" x14ac:dyDescent="0.25">
      <c r="A3509">
        <v>3494</v>
      </c>
      <c r="B3509" s="85">
        <v>36720</v>
      </c>
      <c r="C3509" s="47">
        <v>149.97999999999999</v>
      </c>
      <c r="D3509" s="47">
        <v>150.38</v>
      </c>
      <c r="E3509" s="47">
        <v>149.19</v>
      </c>
      <c r="F3509" s="47">
        <v>149.78</v>
      </c>
      <c r="G3509" s="48">
        <v>5356000</v>
      </c>
      <c r="H3509" s="47">
        <v>115.9</v>
      </c>
      <c r="I3509" s="51">
        <f t="shared" si="393"/>
        <v>0.77380157564427832</v>
      </c>
      <c r="J3509" s="51">
        <f t="shared" ca="1" si="394"/>
        <v>1</v>
      </c>
      <c r="K3509" s="47">
        <f t="shared" si="395"/>
        <v>116.05</v>
      </c>
      <c r="L3509" s="47">
        <f t="shared" si="396"/>
        <v>116.36</v>
      </c>
      <c r="M3509" s="47">
        <f t="shared" si="397"/>
        <v>115.44</v>
      </c>
      <c r="N3509" s="47">
        <f t="shared" si="398"/>
        <v>115.9</v>
      </c>
      <c r="O3509" s="48">
        <f t="shared" ca="1" si="399"/>
        <v>5356000</v>
      </c>
    </row>
    <row r="3510" spans="1:15" x14ac:dyDescent="0.25">
      <c r="A3510">
        <v>3495</v>
      </c>
      <c r="B3510" s="85">
        <v>36719</v>
      </c>
      <c r="C3510" s="47">
        <v>149.28</v>
      </c>
      <c r="D3510" s="47">
        <v>150.12</v>
      </c>
      <c r="E3510" s="47">
        <v>148.69</v>
      </c>
      <c r="F3510" s="47">
        <v>149.12</v>
      </c>
      <c r="G3510" s="48">
        <v>5883000</v>
      </c>
      <c r="H3510" s="47">
        <v>115.39</v>
      </c>
      <c r="I3510" s="51">
        <f t="shared" si="393"/>
        <v>0.77380633047210301</v>
      </c>
      <c r="J3510" s="51">
        <f t="shared" ca="1" si="394"/>
        <v>1</v>
      </c>
      <c r="K3510" s="47">
        <f t="shared" si="395"/>
        <v>115.51</v>
      </c>
      <c r="L3510" s="47">
        <f t="shared" si="396"/>
        <v>116.16</v>
      </c>
      <c r="M3510" s="47">
        <f t="shared" si="397"/>
        <v>115.06</v>
      </c>
      <c r="N3510" s="47">
        <f t="shared" si="398"/>
        <v>115.39</v>
      </c>
      <c r="O3510" s="48">
        <f t="shared" ca="1" si="399"/>
        <v>5883000</v>
      </c>
    </row>
    <row r="3511" spans="1:15" x14ac:dyDescent="0.25">
      <c r="A3511">
        <v>3496</v>
      </c>
      <c r="B3511" s="85">
        <v>36718</v>
      </c>
      <c r="C3511" s="47">
        <v>147.47</v>
      </c>
      <c r="D3511" s="47">
        <v>149.12</v>
      </c>
      <c r="E3511" s="47">
        <v>147.16</v>
      </c>
      <c r="F3511" s="47">
        <v>148.16</v>
      </c>
      <c r="G3511" s="48">
        <v>5431600</v>
      </c>
      <c r="H3511" s="47">
        <v>114.64</v>
      </c>
      <c r="I3511" s="51">
        <f t="shared" si="393"/>
        <v>0.77375809935205186</v>
      </c>
      <c r="J3511" s="51">
        <f t="shared" ca="1" si="394"/>
        <v>1</v>
      </c>
      <c r="K3511" s="47">
        <f t="shared" si="395"/>
        <v>114.11</v>
      </c>
      <c r="L3511" s="47">
        <f t="shared" si="396"/>
        <v>115.38</v>
      </c>
      <c r="M3511" s="47">
        <f t="shared" si="397"/>
        <v>113.87</v>
      </c>
      <c r="N3511" s="47">
        <f t="shared" si="398"/>
        <v>114.64</v>
      </c>
      <c r="O3511" s="48">
        <f t="shared" ca="1" si="399"/>
        <v>5431600</v>
      </c>
    </row>
    <row r="3512" spans="1:15" x14ac:dyDescent="0.25">
      <c r="A3512">
        <v>3497</v>
      </c>
      <c r="B3512" s="85">
        <v>36717</v>
      </c>
      <c r="C3512" s="47">
        <v>147.88</v>
      </c>
      <c r="D3512" s="47">
        <v>148.91</v>
      </c>
      <c r="E3512" s="47">
        <v>147.53</v>
      </c>
      <c r="F3512" s="47">
        <v>147.84</v>
      </c>
      <c r="G3512" s="48">
        <v>2816100</v>
      </c>
      <c r="H3512" s="47">
        <v>114.4</v>
      </c>
      <c r="I3512" s="51">
        <f t="shared" si="393"/>
        <v>0.77380952380952384</v>
      </c>
      <c r="J3512" s="51">
        <f t="shared" ca="1" si="394"/>
        <v>1</v>
      </c>
      <c r="K3512" s="47">
        <f t="shared" si="395"/>
        <v>114.43</v>
      </c>
      <c r="L3512" s="47">
        <f t="shared" si="396"/>
        <v>115.23</v>
      </c>
      <c r="M3512" s="47">
        <f t="shared" si="397"/>
        <v>114.16</v>
      </c>
      <c r="N3512" s="47">
        <f t="shared" si="398"/>
        <v>114.4</v>
      </c>
      <c r="O3512" s="48">
        <f t="shared" ca="1" si="399"/>
        <v>2816100</v>
      </c>
    </row>
    <row r="3513" spans="1:15" x14ac:dyDescent="0.25">
      <c r="A3513">
        <v>3498</v>
      </c>
      <c r="B3513" s="85">
        <v>36714</v>
      </c>
      <c r="C3513" s="47">
        <v>146.69</v>
      </c>
      <c r="D3513" s="47">
        <v>148.78</v>
      </c>
      <c r="E3513" s="47">
        <v>146.25</v>
      </c>
      <c r="F3513" s="47">
        <v>148.09</v>
      </c>
      <c r="G3513" s="48">
        <v>3034800</v>
      </c>
      <c r="H3513" s="47">
        <v>114.59</v>
      </c>
      <c r="I3513" s="51">
        <f t="shared" si="393"/>
        <v>0.77378621108785195</v>
      </c>
      <c r="J3513" s="51">
        <f t="shared" ca="1" si="394"/>
        <v>1</v>
      </c>
      <c r="K3513" s="47">
        <f t="shared" si="395"/>
        <v>113.51</v>
      </c>
      <c r="L3513" s="47">
        <f t="shared" si="396"/>
        <v>115.12</v>
      </c>
      <c r="M3513" s="47">
        <f t="shared" si="397"/>
        <v>113.17</v>
      </c>
      <c r="N3513" s="47">
        <f t="shared" si="398"/>
        <v>114.59</v>
      </c>
      <c r="O3513" s="48">
        <f t="shared" ca="1" si="399"/>
        <v>3034800</v>
      </c>
    </row>
    <row r="3514" spans="1:15" x14ac:dyDescent="0.25">
      <c r="A3514">
        <v>3499</v>
      </c>
      <c r="B3514" s="85">
        <v>36713</v>
      </c>
      <c r="C3514" s="47">
        <v>144.94</v>
      </c>
      <c r="D3514" s="47">
        <v>146.47</v>
      </c>
      <c r="E3514" s="47">
        <v>144.22</v>
      </c>
      <c r="F3514" s="47">
        <v>145.75</v>
      </c>
      <c r="G3514" s="48">
        <v>5963200</v>
      </c>
      <c r="H3514" s="47">
        <v>112.78</v>
      </c>
      <c r="I3514" s="51">
        <f t="shared" si="393"/>
        <v>0.77379073756432248</v>
      </c>
      <c r="J3514" s="51">
        <f t="shared" ca="1" si="394"/>
        <v>1</v>
      </c>
      <c r="K3514" s="47">
        <f t="shared" si="395"/>
        <v>112.15</v>
      </c>
      <c r="L3514" s="47">
        <f t="shared" si="396"/>
        <v>113.34</v>
      </c>
      <c r="M3514" s="47">
        <f t="shared" si="397"/>
        <v>111.6</v>
      </c>
      <c r="N3514" s="47">
        <f t="shared" si="398"/>
        <v>112.78</v>
      </c>
      <c r="O3514" s="48">
        <f t="shared" ca="1" si="399"/>
        <v>5963200</v>
      </c>
    </row>
    <row r="3515" spans="1:15" x14ac:dyDescent="0.25">
      <c r="A3515">
        <v>3500</v>
      </c>
      <c r="B3515" s="85">
        <v>36712</v>
      </c>
      <c r="C3515" s="47">
        <v>146.38</v>
      </c>
      <c r="D3515" s="47">
        <v>146.66</v>
      </c>
      <c r="E3515" s="47">
        <v>144.38</v>
      </c>
      <c r="F3515" s="47">
        <v>144.62</v>
      </c>
      <c r="G3515" s="48">
        <v>2748200</v>
      </c>
      <c r="H3515" s="47">
        <v>111.91</v>
      </c>
      <c r="I3515" s="51">
        <f t="shared" si="393"/>
        <v>0.773821048264417</v>
      </c>
      <c r="J3515" s="51">
        <f t="shared" ca="1" si="394"/>
        <v>1</v>
      </c>
      <c r="K3515" s="47">
        <f t="shared" si="395"/>
        <v>113.27</v>
      </c>
      <c r="L3515" s="47">
        <f t="shared" si="396"/>
        <v>113.49</v>
      </c>
      <c r="M3515" s="47">
        <f t="shared" si="397"/>
        <v>111.72</v>
      </c>
      <c r="N3515" s="47">
        <f t="shared" si="398"/>
        <v>111.91</v>
      </c>
      <c r="O3515" s="48">
        <f t="shared" ca="1" si="399"/>
        <v>2748200</v>
      </c>
    </row>
    <row r="3516" spans="1:15" x14ac:dyDescent="0.25">
      <c r="A3516">
        <v>3501</v>
      </c>
      <c r="B3516" s="85">
        <v>36710</v>
      </c>
      <c r="C3516" s="47">
        <v>145.44</v>
      </c>
      <c r="D3516" s="47">
        <v>147.44</v>
      </c>
      <c r="E3516" s="47">
        <v>145.19</v>
      </c>
      <c r="F3516" s="47">
        <v>147.28</v>
      </c>
      <c r="G3516" s="48">
        <v>1436600</v>
      </c>
      <c r="H3516" s="47">
        <v>113.97</v>
      </c>
      <c r="I3516" s="51">
        <f t="shared" si="393"/>
        <v>0.77383215643671921</v>
      </c>
      <c r="J3516" s="51">
        <f t="shared" ca="1" si="394"/>
        <v>1</v>
      </c>
      <c r="K3516" s="47">
        <f t="shared" si="395"/>
        <v>112.55</v>
      </c>
      <c r="L3516" s="47">
        <f t="shared" si="396"/>
        <v>114.09</v>
      </c>
      <c r="M3516" s="47">
        <f t="shared" si="397"/>
        <v>112.35</v>
      </c>
      <c r="N3516" s="47">
        <f t="shared" si="398"/>
        <v>113.97</v>
      </c>
      <c r="O3516" s="48">
        <f t="shared" ca="1" si="399"/>
        <v>1436600</v>
      </c>
    </row>
    <row r="3517" spans="1:15" x14ac:dyDescent="0.25">
      <c r="A3517">
        <v>3502</v>
      </c>
      <c r="B3517" s="85">
        <v>36707</v>
      </c>
      <c r="C3517" s="47">
        <v>143.94</v>
      </c>
      <c r="D3517" s="47">
        <v>145.59</v>
      </c>
      <c r="E3517" s="47">
        <v>143.88999999999999</v>
      </c>
      <c r="F3517" s="47">
        <v>145.28</v>
      </c>
      <c r="G3517" s="48">
        <v>7420200</v>
      </c>
      <c r="H3517" s="47">
        <v>112.42</v>
      </c>
      <c r="I3517" s="51">
        <f t="shared" si="393"/>
        <v>0.77381607929515417</v>
      </c>
      <c r="J3517" s="51">
        <f t="shared" ca="1" si="394"/>
        <v>1</v>
      </c>
      <c r="K3517" s="47">
        <f t="shared" si="395"/>
        <v>111.38</v>
      </c>
      <c r="L3517" s="47">
        <f t="shared" si="396"/>
        <v>112.66</v>
      </c>
      <c r="M3517" s="47">
        <f t="shared" si="397"/>
        <v>111.34</v>
      </c>
      <c r="N3517" s="47">
        <f t="shared" si="398"/>
        <v>112.42</v>
      </c>
      <c r="O3517" s="48">
        <f t="shared" ca="1" si="399"/>
        <v>7420200</v>
      </c>
    </row>
    <row r="3518" spans="1:15" x14ac:dyDescent="0.25">
      <c r="A3518">
        <v>3503</v>
      </c>
      <c r="B3518" s="85">
        <v>36706</v>
      </c>
      <c r="C3518" s="47">
        <v>144.75</v>
      </c>
      <c r="D3518" s="47">
        <v>145.75</v>
      </c>
      <c r="E3518" s="47">
        <v>143.52000000000001</v>
      </c>
      <c r="F3518" s="47">
        <v>144.19</v>
      </c>
      <c r="G3518" s="48">
        <v>6345700</v>
      </c>
      <c r="H3518" s="47">
        <v>111.57</v>
      </c>
      <c r="I3518" s="51">
        <f t="shared" si="393"/>
        <v>0.77377071918995766</v>
      </c>
      <c r="J3518" s="51">
        <f t="shared" ca="1" si="394"/>
        <v>1</v>
      </c>
      <c r="K3518" s="47">
        <f t="shared" si="395"/>
        <v>112</v>
      </c>
      <c r="L3518" s="47">
        <f t="shared" si="396"/>
        <v>112.78</v>
      </c>
      <c r="M3518" s="47">
        <f t="shared" si="397"/>
        <v>111.05</v>
      </c>
      <c r="N3518" s="47">
        <f t="shared" si="398"/>
        <v>111.57</v>
      </c>
      <c r="O3518" s="48">
        <f t="shared" ca="1" si="399"/>
        <v>6345700</v>
      </c>
    </row>
    <row r="3519" spans="1:15" x14ac:dyDescent="0.25">
      <c r="A3519">
        <v>3504</v>
      </c>
      <c r="B3519" s="85">
        <v>36705</v>
      </c>
      <c r="C3519" s="47">
        <v>145.62</v>
      </c>
      <c r="D3519" s="47">
        <v>146.97999999999999</v>
      </c>
      <c r="E3519" s="47">
        <v>145.31</v>
      </c>
      <c r="F3519" s="47">
        <v>145.56</v>
      </c>
      <c r="G3519" s="48">
        <v>5347700</v>
      </c>
      <c r="H3519" s="47">
        <v>112.64</v>
      </c>
      <c r="I3519" s="51">
        <f t="shared" si="393"/>
        <v>0.7738389667491069</v>
      </c>
      <c r="J3519" s="51">
        <f t="shared" ca="1" si="394"/>
        <v>1</v>
      </c>
      <c r="K3519" s="47">
        <f t="shared" si="395"/>
        <v>112.69</v>
      </c>
      <c r="L3519" s="47">
        <f t="shared" si="396"/>
        <v>113.74</v>
      </c>
      <c r="M3519" s="47">
        <f t="shared" si="397"/>
        <v>112.45</v>
      </c>
      <c r="N3519" s="47">
        <f t="shared" si="398"/>
        <v>112.64</v>
      </c>
      <c r="O3519" s="48">
        <f t="shared" ca="1" si="399"/>
        <v>5347700</v>
      </c>
    </row>
    <row r="3520" spans="1:15" x14ac:dyDescent="0.25">
      <c r="A3520">
        <v>3505</v>
      </c>
      <c r="B3520" s="85">
        <v>36704</v>
      </c>
      <c r="C3520" s="47">
        <v>145.97999999999999</v>
      </c>
      <c r="D3520" s="47">
        <v>146.72</v>
      </c>
      <c r="E3520" s="47">
        <v>145.02000000000001</v>
      </c>
      <c r="F3520" s="47">
        <v>145.16</v>
      </c>
      <c r="G3520" s="48">
        <v>4159500</v>
      </c>
      <c r="H3520" s="47">
        <v>112.32</v>
      </c>
      <c r="I3520" s="51">
        <f t="shared" si="393"/>
        <v>0.77376687792780374</v>
      </c>
      <c r="J3520" s="51">
        <f t="shared" ca="1" si="394"/>
        <v>1</v>
      </c>
      <c r="K3520" s="47">
        <f t="shared" si="395"/>
        <v>112.95</v>
      </c>
      <c r="L3520" s="47">
        <f t="shared" si="396"/>
        <v>113.53</v>
      </c>
      <c r="M3520" s="47">
        <f t="shared" si="397"/>
        <v>112.21</v>
      </c>
      <c r="N3520" s="47">
        <f t="shared" si="398"/>
        <v>112.32</v>
      </c>
      <c r="O3520" s="48">
        <f t="shared" ca="1" si="399"/>
        <v>4159500</v>
      </c>
    </row>
    <row r="3521" spans="1:15" x14ac:dyDescent="0.25">
      <c r="A3521">
        <v>3506</v>
      </c>
      <c r="B3521" s="85">
        <v>36703</v>
      </c>
      <c r="C3521" s="47">
        <v>145.38</v>
      </c>
      <c r="D3521" s="47">
        <v>146.25</v>
      </c>
      <c r="E3521" s="47">
        <v>144.88</v>
      </c>
      <c r="F3521" s="47">
        <v>146.22999999999999</v>
      </c>
      <c r="G3521" s="48">
        <v>5201300</v>
      </c>
      <c r="H3521" s="47">
        <v>113.16</v>
      </c>
      <c r="I3521" s="51">
        <f t="shared" si="393"/>
        <v>0.77384941530465712</v>
      </c>
      <c r="J3521" s="51">
        <f t="shared" ca="1" si="394"/>
        <v>1</v>
      </c>
      <c r="K3521" s="47">
        <f t="shared" si="395"/>
        <v>112.5</v>
      </c>
      <c r="L3521" s="47">
        <f t="shared" si="396"/>
        <v>113.18</v>
      </c>
      <c r="M3521" s="47">
        <f t="shared" si="397"/>
        <v>112.12</v>
      </c>
      <c r="N3521" s="47">
        <f t="shared" si="398"/>
        <v>113.16</v>
      </c>
      <c r="O3521" s="48">
        <f t="shared" ca="1" si="399"/>
        <v>5201300</v>
      </c>
    </row>
    <row r="3522" spans="1:15" x14ac:dyDescent="0.25">
      <c r="A3522">
        <v>3507</v>
      </c>
      <c r="B3522" s="85">
        <v>36700</v>
      </c>
      <c r="C3522" s="47">
        <v>145.81</v>
      </c>
      <c r="D3522" s="47">
        <v>146.12</v>
      </c>
      <c r="E3522" s="47">
        <v>143.88</v>
      </c>
      <c r="F3522" s="47">
        <v>144.38</v>
      </c>
      <c r="G3522" s="48">
        <v>4863300</v>
      </c>
      <c r="H3522" s="47">
        <v>111.72</v>
      </c>
      <c r="I3522" s="51">
        <f t="shared" si="393"/>
        <v>0.77379138384817847</v>
      </c>
      <c r="J3522" s="51">
        <f t="shared" ca="1" si="394"/>
        <v>1</v>
      </c>
      <c r="K3522" s="47">
        <f t="shared" si="395"/>
        <v>112.83</v>
      </c>
      <c r="L3522" s="47">
        <f t="shared" si="396"/>
        <v>113.07</v>
      </c>
      <c r="M3522" s="47">
        <f t="shared" si="397"/>
        <v>111.33</v>
      </c>
      <c r="N3522" s="47">
        <f t="shared" si="398"/>
        <v>111.72</v>
      </c>
      <c r="O3522" s="48">
        <f t="shared" ca="1" si="399"/>
        <v>4863300</v>
      </c>
    </row>
    <row r="3523" spans="1:15" x14ac:dyDescent="0.25">
      <c r="A3523">
        <v>3508</v>
      </c>
      <c r="B3523" s="85">
        <v>36699</v>
      </c>
      <c r="C3523" s="47">
        <v>147.56</v>
      </c>
      <c r="D3523" s="47">
        <v>147.69</v>
      </c>
      <c r="E3523" s="47">
        <v>145</v>
      </c>
      <c r="F3523" s="47">
        <v>145.62</v>
      </c>
      <c r="G3523" s="48">
        <v>7490500</v>
      </c>
      <c r="H3523" s="47">
        <v>112.68</v>
      </c>
      <c r="I3523" s="51">
        <f t="shared" si="393"/>
        <v>0.77379480840543879</v>
      </c>
      <c r="J3523" s="51">
        <f t="shared" ca="1" si="394"/>
        <v>1</v>
      </c>
      <c r="K3523" s="47">
        <f t="shared" si="395"/>
        <v>114.18</v>
      </c>
      <c r="L3523" s="47">
        <f t="shared" si="396"/>
        <v>114.28</v>
      </c>
      <c r="M3523" s="47">
        <f t="shared" si="397"/>
        <v>112.2</v>
      </c>
      <c r="N3523" s="47">
        <f t="shared" si="398"/>
        <v>112.68</v>
      </c>
      <c r="O3523" s="48">
        <f t="shared" ca="1" si="399"/>
        <v>7490500</v>
      </c>
    </row>
    <row r="3524" spans="1:15" x14ac:dyDescent="0.25">
      <c r="A3524">
        <v>3509</v>
      </c>
      <c r="B3524" s="85">
        <v>36698</v>
      </c>
      <c r="C3524" s="47">
        <v>146.94</v>
      </c>
      <c r="D3524" s="47">
        <v>148.44</v>
      </c>
      <c r="E3524" s="47">
        <v>146.88999999999999</v>
      </c>
      <c r="F3524" s="47">
        <v>147.88</v>
      </c>
      <c r="G3524" s="48">
        <v>3115000</v>
      </c>
      <c r="H3524" s="47">
        <v>114.43</v>
      </c>
      <c r="I3524" s="51">
        <f t="shared" si="393"/>
        <v>0.77380308358128214</v>
      </c>
      <c r="J3524" s="51">
        <f t="shared" ca="1" si="394"/>
        <v>1</v>
      </c>
      <c r="K3524" s="47">
        <f t="shared" si="395"/>
        <v>113.7</v>
      </c>
      <c r="L3524" s="47">
        <f t="shared" si="396"/>
        <v>114.86</v>
      </c>
      <c r="M3524" s="47">
        <f t="shared" si="397"/>
        <v>113.66</v>
      </c>
      <c r="N3524" s="47">
        <f t="shared" si="398"/>
        <v>114.43</v>
      </c>
      <c r="O3524" s="48">
        <f t="shared" ca="1" si="399"/>
        <v>3115000</v>
      </c>
    </row>
    <row r="3525" spans="1:15" x14ac:dyDescent="0.25">
      <c r="A3525">
        <v>3510</v>
      </c>
      <c r="B3525" s="85">
        <v>36697</v>
      </c>
      <c r="C3525" s="47">
        <v>148.19</v>
      </c>
      <c r="D3525" s="47">
        <v>148.88</v>
      </c>
      <c r="E3525" s="47">
        <v>147</v>
      </c>
      <c r="F3525" s="47">
        <v>147.94</v>
      </c>
      <c r="G3525" s="48">
        <v>6480000</v>
      </c>
      <c r="H3525" s="47">
        <v>114.47</v>
      </c>
      <c r="I3525" s="51">
        <f t="shared" si="393"/>
        <v>0.77375963228335809</v>
      </c>
      <c r="J3525" s="51">
        <f t="shared" ca="1" si="394"/>
        <v>1</v>
      </c>
      <c r="K3525" s="47">
        <f t="shared" si="395"/>
        <v>114.66</v>
      </c>
      <c r="L3525" s="47">
        <f t="shared" si="396"/>
        <v>115.2</v>
      </c>
      <c r="M3525" s="47">
        <f t="shared" si="397"/>
        <v>113.74</v>
      </c>
      <c r="N3525" s="47">
        <f t="shared" si="398"/>
        <v>114.47</v>
      </c>
      <c r="O3525" s="48">
        <f t="shared" ca="1" si="399"/>
        <v>6480000</v>
      </c>
    </row>
    <row r="3526" spans="1:15" x14ac:dyDescent="0.25">
      <c r="A3526">
        <v>3511</v>
      </c>
      <c r="B3526" s="85">
        <v>36696</v>
      </c>
      <c r="C3526" s="47">
        <v>146.47</v>
      </c>
      <c r="D3526" s="47">
        <v>149.16</v>
      </c>
      <c r="E3526" s="47">
        <v>146.25</v>
      </c>
      <c r="F3526" s="47">
        <v>148.47</v>
      </c>
      <c r="G3526" s="48">
        <v>5106900</v>
      </c>
      <c r="H3526" s="47">
        <v>114.88</v>
      </c>
      <c r="I3526" s="51">
        <f t="shared" si="393"/>
        <v>0.77375900855391655</v>
      </c>
      <c r="J3526" s="51">
        <f t="shared" ca="1" si="394"/>
        <v>1</v>
      </c>
      <c r="K3526" s="47">
        <f t="shared" si="395"/>
        <v>113.33</v>
      </c>
      <c r="L3526" s="47">
        <f t="shared" si="396"/>
        <v>115.41</v>
      </c>
      <c r="M3526" s="47">
        <f t="shared" si="397"/>
        <v>113.16</v>
      </c>
      <c r="N3526" s="47">
        <f t="shared" si="398"/>
        <v>114.88</v>
      </c>
      <c r="O3526" s="48">
        <f t="shared" ca="1" si="399"/>
        <v>5106900</v>
      </c>
    </row>
    <row r="3527" spans="1:15" x14ac:dyDescent="0.25">
      <c r="A3527">
        <v>3512</v>
      </c>
      <c r="B3527" s="85">
        <v>36693</v>
      </c>
      <c r="C3527" s="47">
        <v>148.31</v>
      </c>
      <c r="D3527" s="47">
        <v>148.31</v>
      </c>
      <c r="E3527" s="47">
        <v>145.88</v>
      </c>
      <c r="F3527" s="47">
        <v>146.59</v>
      </c>
      <c r="G3527" s="48">
        <v>5567900</v>
      </c>
      <c r="H3527" s="47">
        <v>113.43</v>
      </c>
      <c r="I3527" s="51">
        <f t="shared" si="393"/>
        <v>0.773790845214544</v>
      </c>
      <c r="J3527" s="51">
        <f t="shared" ca="1" si="394"/>
        <v>1</v>
      </c>
      <c r="K3527" s="47">
        <f t="shared" si="395"/>
        <v>114.76</v>
      </c>
      <c r="L3527" s="47">
        <f t="shared" si="396"/>
        <v>114.76</v>
      </c>
      <c r="M3527" s="47">
        <f t="shared" si="397"/>
        <v>112.88</v>
      </c>
      <c r="N3527" s="47">
        <f t="shared" si="398"/>
        <v>113.43</v>
      </c>
      <c r="O3527" s="48">
        <f t="shared" ca="1" si="399"/>
        <v>5567900</v>
      </c>
    </row>
    <row r="3528" spans="1:15" x14ac:dyDescent="0.25">
      <c r="A3528">
        <v>3513</v>
      </c>
      <c r="B3528" s="85">
        <v>36692</v>
      </c>
      <c r="C3528" s="47">
        <v>148.12</v>
      </c>
      <c r="D3528" s="47">
        <v>148.75</v>
      </c>
      <c r="E3528" s="47">
        <v>146.84</v>
      </c>
      <c r="F3528" s="47">
        <v>148.16</v>
      </c>
      <c r="G3528" s="48">
        <v>5881200</v>
      </c>
      <c r="H3528" s="47">
        <v>114.37</v>
      </c>
      <c r="I3528" s="51">
        <f t="shared" si="393"/>
        <v>0.77193574514038876</v>
      </c>
      <c r="J3528" s="51">
        <f t="shared" ca="1" si="394"/>
        <v>1</v>
      </c>
      <c r="K3528" s="47">
        <f t="shared" si="395"/>
        <v>114.34</v>
      </c>
      <c r="L3528" s="47">
        <f t="shared" si="396"/>
        <v>114.83</v>
      </c>
      <c r="M3528" s="47">
        <f t="shared" si="397"/>
        <v>113.35</v>
      </c>
      <c r="N3528" s="47">
        <f t="shared" si="398"/>
        <v>114.37</v>
      </c>
      <c r="O3528" s="48">
        <f t="shared" ca="1" si="399"/>
        <v>5881200</v>
      </c>
    </row>
    <row r="3529" spans="1:15" x14ac:dyDescent="0.25">
      <c r="A3529">
        <v>3514</v>
      </c>
      <c r="B3529" s="85">
        <v>36691</v>
      </c>
      <c r="C3529" s="47">
        <v>148.25</v>
      </c>
      <c r="D3529" s="47">
        <v>148.88</v>
      </c>
      <c r="E3529" s="47">
        <v>147.19</v>
      </c>
      <c r="F3529" s="47">
        <v>147.84</v>
      </c>
      <c r="G3529" s="48">
        <v>6420500</v>
      </c>
      <c r="H3529" s="47">
        <v>114.13</v>
      </c>
      <c r="I3529" s="51">
        <f t="shared" si="393"/>
        <v>0.77198322510822504</v>
      </c>
      <c r="J3529" s="51">
        <f t="shared" ca="1" si="394"/>
        <v>1</v>
      </c>
      <c r="K3529" s="47">
        <f t="shared" si="395"/>
        <v>114.45</v>
      </c>
      <c r="L3529" s="47">
        <f t="shared" si="396"/>
        <v>114.93</v>
      </c>
      <c r="M3529" s="47">
        <f t="shared" si="397"/>
        <v>113.63</v>
      </c>
      <c r="N3529" s="47">
        <f t="shared" si="398"/>
        <v>114.13</v>
      </c>
      <c r="O3529" s="48">
        <f t="shared" ca="1" si="399"/>
        <v>6420500</v>
      </c>
    </row>
    <row r="3530" spans="1:15" x14ac:dyDescent="0.25">
      <c r="A3530">
        <v>3515</v>
      </c>
      <c r="B3530" s="85">
        <v>36690</v>
      </c>
      <c r="C3530" s="47">
        <v>144.81</v>
      </c>
      <c r="D3530" s="47">
        <v>147.75</v>
      </c>
      <c r="E3530" s="47">
        <v>144.62</v>
      </c>
      <c r="F3530" s="47">
        <v>147.59</v>
      </c>
      <c r="G3530" s="48">
        <v>6558700</v>
      </c>
      <c r="H3530" s="47">
        <v>113.94</v>
      </c>
      <c r="I3530" s="51">
        <f t="shared" si="393"/>
        <v>0.77200352327393451</v>
      </c>
      <c r="J3530" s="51">
        <f t="shared" ca="1" si="394"/>
        <v>1</v>
      </c>
      <c r="K3530" s="47">
        <f t="shared" si="395"/>
        <v>111.79</v>
      </c>
      <c r="L3530" s="47">
        <f t="shared" si="396"/>
        <v>114.06</v>
      </c>
      <c r="M3530" s="47">
        <f t="shared" si="397"/>
        <v>111.65</v>
      </c>
      <c r="N3530" s="47">
        <f t="shared" si="398"/>
        <v>113.94</v>
      </c>
      <c r="O3530" s="48">
        <f t="shared" ca="1" si="399"/>
        <v>6558700</v>
      </c>
    </row>
    <row r="3531" spans="1:15" x14ac:dyDescent="0.25">
      <c r="A3531">
        <v>3516</v>
      </c>
      <c r="B3531" s="85">
        <v>36689</v>
      </c>
      <c r="C3531" s="47">
        <v>146.97</v>
      </c>
      <c r="D3531" s="47">
        <v>146.97</v>
      </c>
      <c r="E3531" s="47">
        <v>144.88</v>
      </c>
      <c r="F3531" s="47">
        <v>144.88</v>
      </c>
      <c r="G3531" s="48">
        <v>3678900</v>
      </c>
      <c r="H3531" s="47">
        <v>111.84</v>
      </c>
      <c r="I3531" s="51">
        <f t="shared" si="393"/>
        <v>0.77194919933738271</v>
      </c>
      <c r="J3531" s="51">
        <f t="shared" ca="1" si="394"/>
        <v>1</v>
      </c>
      <c r="K3531" s="47">
        <f t="shared" si="395"/>
        <v>113.45</v>
      </c>
      <c r="L3531" s="47">
        <f t="shared" si="396"/>
        <v>113.45</v>
      </c>
      <c r="M3531" s="47">
        <f t="shared" si="397"/>
        <v>111.84</v>
      </c>
      <c r="N3531" s="47">
        <f t="shared" si="398"/>
        <v>111.84</v>
      </c>
      <c r="O3531" s="48">
        <f t="shared" ca="1" si="399"/>
        <v>3678900</v>
      </c>
    </row>
    <row r="3532" spans="1:15" x14ac:dyDescent="0.25">
      <c r="A3532">
        <v>3517</v>
      </c>
      <c r="B3532" s="85">
        <v>36686</v>
      </c>
      <c r="C3532" s="47">
        <v>147.5</v>
      </c>
      <c r="D3532" s="47">
        <v>147.97</v>
      </c>
      <c r="E3532" s="47">
        <v>145.62</v>
      </c>
      <c r="F3532" s="47">
        <v>146.59</v>
      </c>
      <c r="G3532" s="48">
        <v>3085300</v>
      </c>
      <c r="H3532" s="47">
        <v>113.17</v>
      </c>
      <c r="I3532" s="51">
        <f t="shared" si="393"/>
        <v>0.7720171908042841</v>
      </c>
      <c r="J3532" s="51">
        <f t="shared" ca="1" si="394"/>
        <v>1</v>
      </c>
      <c r="K3532" s="47">
        <f t="shared" si="395"/>
        <v>113.87</v>
      </c>
      <c r="L3532" s="47">
        <f t="shared" si="396"/>
        <v>114.24</v>
      </c>
      <c r="M3532" s="47">
        <f t="shared" si="397"/>
        <v>112.42</v>
      </c>
      <c r="N3532" s="47">
        <f t="shared" si="398"/>
        <v>113.17</v>
      </c>
      <c r="O3532" s="48">
        <f t="shared" ca="1" si="399"/>
        <v>3085300</v>
      </c>
    </row>
    <row r="3533" spans="1:15" x14ac:dyDescent="0.25">
      <c r="A3533">
        <v>3518</v>
      </c>
      <c r="B3533" s="85">
        <v>36685</v>
      </c>
      <c r="C3533" s="47">
        <v>147.5</v>
      </c>
      <c r="D3533" s="47">
        <v>147.75</v>
      </c>
      <c r="E3533" s="47">
        <v>146.06</v>
      </c>
      <c r="F3533" s="47">
        <v>146.91</v>
      </c>
      <c r="G3533" s="48">
        <v>5723100</v>
      </c>
      <c r="H3533" s="47">
        <v>113.41</v>
      </c>
      <c r="I3533" s="51">
        <f t="shared" si="393"/>
        <v>0.77196923286365804</v>
      </c>
      <c r="J3533" s="51">
        <f t="shared" ca="1" si="394"/>
        <v>1</v>
      </c>
      <c r="K3533" s="47">
        <f t="shared" si="395"/>
        <v>113.87</v>
      </c>
      <c r="L3533" s="47">
        <f t="shared" si="396"/>
        <v>114.06</v>
      </c>
      <c r="M3533" s="47">
        <f t="shared" si="397"/>
        <v>112.75</v>
      </c>
      <c r="N3533" s="47">
        <f t="shared" si="398"/>
        <v>113.41</v>
      </c>
      <c r="O3533" s="48">
        <f t="shared" ca="1" si="399"/>
        <v>5723100</v>
      </c>
    </row>
    <row r="3534" spans="1:15" x14ac:dyDescent="0.25">
      <c r="A3534">
        <v>3519</v>
      </c>
      <c r="B3534" s="85">
        <v>36684</v>
      </c>
      <c r="C3534" s="47">
        <v>146.62</v>
      </c>
      <c r="D3534" s="47">
        <v>148</v>
      </c>
      <c r="E3534" s="47">
        <v>146</v>
      </c>
      <c r="F3534" s="47">
        <v>147.47999999999999</v>
      </c>
      <c r="G3534" s="48">
        <v>4919500</v>
      </c>
      <c r="H3534" s="47">
        <v>113.85</v>
      </c>
      <c r="I3534" s="51">
        <f t="shared" si="393"/>
        <v>0.77196908055329538</v>
      </c>
      <c r="J3534" s="51">
        <f t="shared" ca="1" si="394"/>
        <v>1</v>
      </c>
      <c r="K3534" s="47">
        <f t="shared" si="395"/>
        <v>113.19</v>
      </c>
      <c r="L3534" s="47">
        <f t="shared" si="396"/>
        <v>114.25</v>
      </c>
      <c r="M3534" s="47">
        <f t="shared" si="397"/>
        <v>112.71</v>
      </c>
      <c r="N3534" s="47">
        <f t="shared" si="398"/>
        <v>113.85</v>
      </c>
      <c r="O3534" s="48">
        <f t="shared" ca="1" si="399"/>
        <v>4919500</v>
      </c>
    </row>
    <row r="3535" spans="1:15" x14ac:dyDescent="0.25">
      <c r="A3535">
        <v>3520</v>
      </c>
      <c r="B3535" s="85">
        <v>36683</v>
      </c>
      <c r="C3535" s="47">
        <v>146.62</v>
      </c>
      <c r="D3535" s="47">
        <v>147.78</v>
      </c>
      <c r="E3535" s="47">
        <v>145.91</v>
      </c>
      <c r="F3535" s="47">
        <v>146.47</v>
      </c>
      <c r="G3535" s="48">
        <v>4858900</v>
      </c>
      <c r="H3535" s="47">
        <v>113.07</v>
      </c>
      <c r="I3535" s="51">
        <f t="shared" si="393"/>
        <v>0.77196695569058504</v>
      </c>
      <c r="J3535" s="51">
        <f t="shared" ca="1" si="394"/>
        <v>1</v>
      </c>
      <c r="K3535" s="47">
        <f t="shared" si="395"/>
        <v>113.19</v>
      </c>
      <c r="L3535" s="47">
        <f t="shared" si="396"/>
        <v>114.08</v>
      </c>
      <c r="M3535" s="47">
        <f t="shared" si="397"/>
        <v>112.64</v>
      </c>
      <c r="N3535" s="47">
        <f t="shared" si="398"/>
        <v>113.07</v>
      </c>
      <c r="O3535" s="48">
        <f t="shared" ca="1" si="399"/>
        <v>4858900</v>
      </c>
    </row>
    <row r="3536" spans="1:15" x14ac:dyDescent="0.25">
      <c r="A3536">
        <v>3521</v>
      </c>
      <c r="B3536" s="85">
        <v>36682</v>
      </c>
      <c r="C3536" s="47">
        <v>147.47</v>
      </c>
      <c r="D3536" s="47">
        <v>148.22</v>
      </c>
      <c r="E3536" s="47">
        <v>146.88</v>
      </c>
      <c r="F3536" s="47">
        <v>147.12</v>
      </c>
      <c r="G3536" s="48">
        <v>6998100</v>
      </c>
      <c r="H3536" s="47">
        <v>113.58</v>
      </c>
      <c r="I3536" s="51">
        <f t="shared" si="393"/>
        <v>0.77202283849918429</v>
      </c>
      <c r="J3536" s="51">
        <f t="shared" ca="1" si="394"/>
        <v>1</v>
      </c>
      <c r="K3536" s="47">
        <f t="shared" si="395"/>
        <v>113.85</v>
      </c>
      <c r="L3536" s="47">
        <f t="shared" si="396"/>
        <v>114.43</v>
      </c>
      <c r="M3536" s="47">
        <f t="shared" si="397"/>
        <v>113.39</v>
      </c>
      <c r="N3536" s="47">
        <f t="shared" si="398"/>
        <v>113.58</v>
      </c>
      <c r="O3536" s="48">
        <f t="shared" ca="1" si="399"/>
        <v>6998100</v>
      </c>
    </row>
    <row r="3537" spans="1:15" x14ac:dyDescent="0.25">
      <c r="A3537">
        <v>3522</v>
      </c>
      <c r="B3537" s="85">
        <v>36679</v>
      </c>
      <c r="C3537" s="47">
        <v>148.94</v>
      </c>
      <c r="D3537" s="47">
        <v>149.09</v>
      </c>
      <c r="E3537" s="47">
        <v>147.47999999999999</v>
      </c>
      <c r="F3537" s="47">
        <v>147.84</v>
      </c>
      <c r="G3537" s="48">
        <v>8962200</v>
      </c>
      <c r="H3537" s="47">
        <v>114.13</v>
      </c>
      <c r="I3537" s="51">
        <f t="shared" ref="I3537:I3600" si="400">H3537/F3537</f>
        <v>0.77198322510822504</v>
      </c>
      <c r="J3537" s="51">
        <f t="shared" ref="J3537:J3600" ca="1" si="401">INDEX(OFFSET($T$15,0,0,$S$13+1,1),MATCH(B3537,OFFSET($Q$15,0,0,$S$13+1,1),-1))</f>
        <v>1</v>
      </c>
      <c r="K3537" s="47">
        <f t="shared" ref="K3537:K3600" si="402">ROUND($I3537*C3537,2)</f>
        <v>114.98</v>
      </c>
      <c r="L3537" s="47">
        <f t="shared" ref="L3537:L3600" si="403">ROUND($I3537*D3537,2)</f>
        <v>115.09</v>
      </c>
      <c r="M3537" s="47">
        <f t="shared" ref="M3537:M3600" si="404">ROUND($I3537*E3537,2)</f>
        <v>113.85</v>
      </c>
      <c r="N3537" s="47">
        <f t="shared" ref="N3537:N3600" si="405">ROUND($I3537*F3537,2)</f>
        <v>114.13</v>
      </c>
      <c r="O3537" s="48">
        <f t="shared" ref="O3537:O3600" ca="1" si="406">G3537*J3537</f>
        <v>8962200</v>
      </c>
    </row>
    <row r="3538" spans="1:15" x14ac:dyDescent="0.25">
      <c r="A3538">
        <v>3523</v>
      </c>
      <c r="B3538" s="85">
        <v>36678</v>
      </c>
      <c r="C3538" s="47">
        <v>143.69</v>
      </c>
      <c r="D3538" s="47">
        <v>145.44</v>
      </c>
      <c r="E3538" s="47">
        <v>143</v>
      </c>
      <c r="F3538" s="47">
        <v>145.31</v>
      </c>
      <c r="G3538" s="48">
        <v>8961600</v>
      </c>
      <c r="H3538" s="47">
        <v>112.18</v>
      </c>
      <c r="I3538" s="51">
        <f t="shared" si="400"/>
        <v>0.77200467965040265</v>
      </c>
      <c r="J3538" s="51">
        <f t="shared" ca="1" si="401"/>
        <v>1</v>
      </c>
      <c r="K3538" s="47">
        <f t="shared" si="402"/>
        <v>110.93</v>
      </c>
      <c r="L3538" s="47">
        <f t="shared" si="403"/>
        <v>112.28</v>
      </c>
      <c r="M3538" s="47">
        <f t="shared" si="404"/>
        <v>110.4</v>
      </c>
      <c r="N3538" s="47">
        <f t="shared" si="405"/>
        <v>112.18</v>
      </c>
      <c r="O3538" s="48">
        <f t="shared" ca="1" si="406"/>
        <v>8961600</v>
      </c>
    </row>
    <row r="3539" spans="1:15" x14ac:dyDescent="0.25">
      <c r="A3539">
        <v>3524</v>
      </c>
      <c r="B3539" s="85">
        <v>36677</v>
      </c>
      <c r="C3539" s="47">
        <v>142.56</v>
      </c>
      <c r="D3539" s="47">
        <v>144</v>
      </c>
      <c r="E3539" s="47">
        <v>142.09</v>
      </c>
      <c r="F3539" s="47">
        <v>142.81</v>
      </c>
      <c r="G3539" s="48">
        <v>6056500</v>
      </c>
      <c r="H3539" s="47">
        <v>110.25</v>
      </c>
      <c r="I3539" s="51">
        <f t="shared" si="400"/>
        <v>0.77200476157131848</v>
      </c>
      <c r="J3539" s="51">
        <f t="shared" ca="1" si="401"/>
        <v>1</v>
      </c>
      <c r="K3539" s="47">
        <f t="shared" si="402"/>
        <v>110.06</v>
      </c>
      <c r="L3539" s="47">
        <f t="shared" si="403"/>
        <v>111.17</v>
      </c>
      <c r="M3539" s="47">
        <f t="shared" si="404"/>
        <v>109.69</v>
      </c>
      <c r="N3539" s="47">
        <f t="shared" si="405"/>
        <v>110.25</v>
      </c>
      <c r="O3539" s="48">
        <f t="shared" ca="1" si="406"/>
        <v>6056500</v>
      </c>
    </row>
    <row r="3540" spans="1:15" x14ac:dyDescent="0.25">
      <c r="A3540">
        <v>3525</v>
      </c>
      <c r="B3540" s="85">
        <v>36676</v>
      </c>
      <c r="C3540" s="47">
        <v>140</v>
      </c>
      <c r="D3540" s="47">
        <v>142.94</v>
      </c>
      <c r="E3540" s="47">
        <v>139.47</v>
      </c>
      <c r="F3540" s="47">
        <v>142.5</v>
      </c>
      <c r="G3540" s="48">
        <v>5362700</v>
      </c>
      <c r="H3540" s="47">
        <v>110.01</v>
      </c>
      <c r="I3540" s="51">
        <f t="shared" si="400"/>
        <v>0.77200000000000002</v>
      </c>
      <c r="J3540" s="51">
        <f t="shared" ca="1" si="401"/>
        <v>1</v>
      </c>
      <c r="K3540" s="47">
        <f t="shared" si="402"/>
        <v>108.08</v>
      </c>
      <c r="L3540" s="47">
        <f t="shared" si="403"/>
        <v>110.35</v>
      </c>
      <c r="M3540" s="47">
        <f t="shared" si="404"/>
        <v>107.67</v>
      </c>
      <c r="N3540" s="47">
        <f t="shared" si="405"/>
        <v>110.01</v>
      </c>
      <c r="O3540" s="48">
        <f t="shared" ca="1" si="406"/>
        <v>5362700</v>
      </c>
    </row>
    <row r="3541" spans="1:15" x14ac:dyDescent="0.25">
      <c r="A3541">
        <v>3526</v>
      </c>
      <c r="B3541" s="85">
        <v>36672</v>
      </c>
      <c r="C3541" s="47">
        <v>138.81</v>
      </c>
      <c r="D3541" s="47">
        <v>139.69</v>
      </c>
      <c r="E3541" s="47">
        <v>137.33000000000001</v>
      </c>
      <c r="F3541" s="47">
        <v>138</v>
      </c>
      <c r="G3541" s="48">
        <v>4814000</v>
      </c>
      <c r="H3541" s="47">
        <v>106.53</v>
      </c>
      <c r="I3541" s="51">
        <f t="shared" si="400"/>
        <v>0.77195652173913043</v>
      </c>
      <c r="J3541" s="51">
        <f t="shared" ca="1" si="401"/>
        <v>1</v>
      </c>
      <c r="K3541" s="47">
        <f t="shared" si="402"/>
        <v>107.16</v>
      </c>
      <c r="L3541" s="47">
        <f t="shared" si="403"/>
        <v>107.83</v>
      </c>
      <c r="M3541" s="47">
        <f t="shared" si="404"/>
        <v>106.01</v>
      </c>
      <c r="N3541" s="47">
        <f t="shared" si="405"/>
        <v>106.53</v>
      </c>
      <c r="O3541" s="48">
        <f t="shared" ca="1" si="406"/>
        <v>4814000</v>
      </c>
    </row>
    <row r="3542" spans="1:15" x14ac:dyDescent="0.25">
      <c r="A3542">
        <v>3527</v>
      </c>
      <c r="B3542" s="85">
        <v>36671</v>
      </c>
      <c r="C3542" s="47">
        <v>140.69</v>
      </c>
      <c r="D3542" s="47">
        <v>141.81</v>
      </c>
      <c r="E3542" s="47">
        <v>137.72</v>
      </c>
      <c r="F3542" s="47">
        <v>137.84</v>
      </c>
      <c r="G3542" s="48">
        <v>8278900</v>
      </c>
      <c r="H3542" s="47">
        <v>106.41</v>
      </c>
      <c r="I3542" s="51">
        <f t="shared" si="400"/>
        <v>0.77198200812536266</v>
      </c>
      <c r="J3542" s="51">
        <f t="shared" ca="1" si="401"/>
        <v>1</v>
      </c>
      <c r="K3542" s="47">
        <f t="shared" si="402"/>
        <v>108.61</v>
      </c>
      <c r="L3542" s="47">
        <f t="shared" si="403"/>
        <v>109.47</v>
      </c>
      <c r="M3542" s="47">
        <f t="shared" si="404"/>
        <v>106.32</v>
      </c>
      <c r="N3542" s="47">
        <f t="shared" si="405"/>
        <v>106.41</v>
      </c>
      <c r="O3542" s="48">
        <f t="shared" ca="1" si="406"/>
        <v>8278900</v>
      </c>
    </row>
    <row r="3543" spans="1:15" x14ac:dyDescent="0.25">
      <c r="A3543">
        <v>3528</v>
      </c>
      <c r="B3543" s="85">
        <v>36670</v>
      </c>
      <c r="C3543" s="47">
        <v>138</v>
      </c>
      <c r="D3543" s="47">
        <v>140.69</v>
      </c>
      <c r="E3543" s="47">
        <v>136.5</v>
      </c>
      <c r="F3543" s="47">
        <v>140.25</v>
      </c>
      <c r="G3543" s="48">
        <v>11081500</v>
      </c>
      <c r="H3543" s="47">
        <v>108.27</v>
      </c>
      <c r="I3543" s="51">
        <f t="shared" si="400"/>
        <v>0.77197860962566844</v>
      </c>
      <c r="J3543" s="51">
        <f t="shared" ca="1" si="401"/>
        <v>1</v>
      </c>
      <c r="K3543" s="47">
        <f t="shared" si="402"/>
        <v>106.53</v>
      </c>
      <c r="L3543" s="47">
        <f t="shared" si="403"/>
        <v>108.61</v>
      </c>
      <c r="M3543" s="47">
        <f t="shared" si="404"/>
        <v>105.38</v>
      </c>
      <c r="N3543" s="47">
        <f t="shared" si="405"/>
        <v>108.27</v>
      </c>
      <c r="O3543" s="48">
        <f t="shared" ca="1" si="406"/>
        <v>11081500</v>
      </c>
    </row>
    <row r="3544" spans="1:15" x14ac:dyDescent="0.25">
      <c r="A3544">
        <v>3529</v>
      </c>
      <c r="B3544" s="85">
        <v>36669</v>
      </c>
      <c r="C3544" s="47">
        <v>140.44</v>
      </c>
      <c r="D3544" s="47">
        <v>140.81</v>
      </c>
      <c r="E3544" s="47">
        <v>137.56</v>
      </c>
      <c r="F3544" s="47">
        <v>138</v>
      </c>
      <c r="G3544" s="48">
        <v>7979200</v>
      </c>
      <c r="H3544" s="47">
        <v>106.53</v>
      </c>
      <c r="I3544" s="51">
        <f t="shared" si="400"/>
        <v>0.77195652173913043</v>
      </c>
      <c r="J3544" s="51">
        <f t="shared" ca="1" si="401"/>
        <v>1</v>
      </c>
      <c r="K3544" s="47">
        <f t="shared" si="402"/>
        <v>108.41</v>
      </c>
      <c r="L3544" s="47">
        <f t="shared" si="403"/>
        <v>108.7</v>
      </c>
      <c r="M3544" s="47">
        <f t="shared" si="404"/>
        <v>106.19</v>
      </c>
      <c r="N3544" s="47">
        <f t="shared" si="405"/>
        <v>106.53</v>
      </c>
      <c r="O3544" s="48">
        <f t="shared" ca="1" si="406"/>
        <v>7979200</v>
      </c>
    </row>
    <row r="3545" spans="1:15" x14ac:dyDescent="0.25">
      <c r="A3545">
        <v>3530</v>
      </c>
      <c r="B3545" s="85">
        <v>36668</v>
      </c>
      <c r="C3545" s="47">
        <v>141.25</v>
      </c>
      <c r="D3545" s="47">
        <v>141.47</v>
      </c>
      <c r="E3545" s="47">
        <v>137</v>
      </c>
      <c r="F3545" s="47">
        <v>140.06</v>
      </c>
      <c r="G3545" s="48">
        <v>10839400</v>
      </c>
      <c r="H3545" s="47">
        <v>108.13</v>
      </c>
      <c r="I3545" s="51">
        <f t="shared" si="400"/>
        <v>0.77202627445380545</v>
      </c>
      <c r="J3545" s="51">
        <f t="shared" ca="1" si="401"/>
        <v>1</v>
      </c>
      <c r="K3545" s="47">
        <f t="shared" si="402"/>
        <v>109.05</v>
      </c>
      <c r="L3545" s="47">
        <f t="shared" si="403"/>
        <v>109.22</v>
      </c>
      <c r="M3545" s="47">
        <f t="shared" si="404"/>
        <v>105.77</v>
      </c>
      <c r="N3545" s="47">
        <f t="shared" si="405"/>
        <v>108.13</v>
      </c>
      <c r="O3545" s="48">
        <f t="shared" ca="1" si="406"/>
        <v>10839400</v>
      </c>
    </row>
    <row r="3546" spans="1:15" x14ac:dyDescent="0.25">
      <c r="A3546">
        <v>3531</v>
      </c>
      <c r="B3546" s="85">
        <v>36665</v>
      </c>
      <c r="C3546" s="47">
        <v>142.56</v>
      </c>
      <c r="D3546" s="47">
        <v>143.22999999999999</v>
      </c>
      <c r="E3546" s="47">
        <v>140.41</v>
      </c>
      <c r="F3546" s="47">
        <v>141.12</v>
      </c>
      <c r="G3546" s="48">
        <v>6518400</v>
      </c>
      <c r="H3546" s="47">
        <v>108.95</v>
      </c>
      <c r="I3546" s="51">
        <f t="shared" si="400"/>
        <v>0.77203798185941042</v>
      </c>
      <c r="J3546" s="51">
        <f t="shared" ca="1" si="401"/>
        <v>1</v>
      </c>
      <c r="K3546" s="47">
        <f t="shared" si="402"/>
        <v>110.06</v>
      </c>
      <c r="L3546" s="47">
        <f t="shared" si="403"/>
        <v>110.58</v>
      </c>
      <c r="M3546" s="47">
        <f t="shared" si="404"/>
        <v>108.4</v>
      </c>
      <c r="N3546" s="47">
        <f t="shared" si="405"/>
        <v>108.95</v>
      </c>
      <c r="O3546" s="48">
        <f t="shared" ca="1" si="406"/>
        <v>6518400</v>
      </c>
    </row>
    <row r="3547" spans="1:15" x14ac:dyDescent="0.25">
      <c r="A3547">
        <v>3532</v>
      </c>
      <c r="B3547" s="85">
        <v>36664</v>
      </c>
      <c r="C3547" s="47">
        <v>145.62</v>
      </c>
      <c r="D3547" s="47">
        <v>146.31</v>
      </c>
      <c r="E3547" s="47">
        <v>143.38</v>
      </c>
      <c r="F3547" s="47">
        <v>143.38</v>
      </c>
      <c r="G3547" s="48">
        <v>4325600</v>
      </c>
      <c r="H3547" s="47">
        <v>110.68</v>
      </c>
      <c r="I3547" s="51">
        <f t="shared" si="400"/>
        <v>0.77193471892872101</v>
      </c>
      <c r="J3547" s="51">
        <f t="shared" ca="1" si="401"/>
        <v>1</v>
      </c>
      <c r="K3547" s="47">
        <f t="shared" si="402"/>
        <v>112.41</v>
      </c>
      <c r="L3547" s="47">
        <f t="shared" si="403"/>
        <v>112.94</v>
      </c>
      <c r="M3547" s="47">
        <f t="shared" si="404"/>
        <v>110.68</v>
      </c>
      <c r="N3547" s="47">
        <f t="shared" si="405"/>
        <v>110.68</v>
      </c>
      <c r="O3547" s="48">
        <f t="shared" ca="1" si="406"/>
        <v>4325600</v>
      </c>
    </row>
    <row r="3548" spans="1:15" x14ac:dyDescent="0.25">
      <c r="A3548">
        <v>3533</v>
      </c>
      <c r="B3548" s="85">
        <v>36663</v>
      </c>
      <c r="C3548" s="47">
        <v>145.69</v>
      </c>
      <c r="D3548" s="47">
        <v>146.19</v>
      </c>
      <c r="E3548" s="47">
        <v>144.47</v>
      </c>
      <c r="F3548" s="47">
        <v>145.16</v>
      </c>
      <c r="G3548" s="48">
        <v>5907200</v>
      </c>
      <c r="H3548" s="47">
        <v>112.06</v>
      </c>
      <c r="I3548" s="51">
        <f t="shared" si="400"/>
        <v>0.77197575089556358</v>
      </c>
      <c r="J3548" s="51">
        <f t="shared" ca="1" si="401"/>
        <v>1</v>
      </c>
      <c r="K3548" s="47">
        <f t="shared" si="402"/>
        <v>112.47</v>
      </c>
      <c r="L3548" s="47">
        <f t="shared" si="403"/>
        <v>112.86</v>
      </c>
      <c r="M3548" s="47">
        <f t="shared" si="404"/>
        <v>111.53</v>
      </c>
      <c r="N3548" s="47">
        <f t="shared" si="405"/>
        <v>112.06</v>
      </c>
      <c r="O3548" s="48">
        <f t="shared" ca="1" si="406"/>
        <v>5907200</v>
      </c>
    </row>
    <row r="3549" spans="1:15" x14ac:dyDescent="0.25">
      <c r="A3549">
        <v>3534</v>
      </c>
      <c r="B3549" s="85">
        <v>36662</v>
      </c>
      <c r="C3549" s="47">
        <v>146.56</v>
      </c>
      <c r="D3549" s="47">
        <v>147.72</v>
      </c>
      <c r="E3549" s="47">
        <v>145.31</v>
      </c>
      <c r="F3549" s="47">
        <v>146.69</v>
      </c>
      <c r="G3549" s="48">
        <v>8192200</v>
      </c>
      <c r="H3549" s="47">
        <v>113.24</v>
      </c>
      <c r="I3549" s="51">
        <f t="shared" si="400"/>
        <v>0.77196809598472971</v>
      </c>
      <c r="J3549" s="51">
        <f t="shared" ca="1" si="401"/>
        <v>1</v>
      </c>
      <c r="K3549" s="47">
        <f t="shared" si="402"/>
        <v>113.14</v>
      </c>
      <c r="L3549" s="47">
        <f t="shared" si="403"/>
        <v>114.04</v>
      </c>
      <c r="M3549" s="47">
        <f t="shared" si="404"/>
        <v>112.17</v>
      </c>
      <c r="N3549" s="47">
        <f t="shared" si="405"/>
        <v>113.24</v>
      </c>
      <c r="O3549" s="48">
        <f t="shared" ca="1" si="406"/>
        <v>8192200</v>
      </c>
    </row>
    <row r="3550" spans="1:15" x14ac:dyDescent="0.25">
      <c r="A3550">
        <v>3535</v>
      </c>
      <c r="B3550" s="85">
        <v>36661</v>
      </c>
      <c r="C3550" s="47">
        <v>142.75</v>
      </c>
      <c r="D3550" s="47">
        <v>145.61000000000001</v>
      </c>
      <c r="E3550" s="47">
        <v>142</v>
      </c>
      <c r="F3550" s="47">
        <v>145.28</v>
      </c>
      <c r="G3550" s="48">
        <v>4441300</v>
      </c>
      <c r="H3550" s="47">
        <v>112.15</v>
      </c>
      <c r="I3550" s="51">
        <f t="shared" si="400"/>
        <v>0.77195759911894279</v>
      </c>
      <c r="J3550" s="51">
        <f t="shared" ca="1" si="401"/>
        <v>1</v>
      </c>
      <c r="K3550" s="47">
        <f t="shared" si="402"/>
        <v>110.2</v>
      </c>
      <c r="L3550" s="47">
        <f t="shared" si="403"/>
        <v>112.4</v>
      </c>
      <c r="M3550" s="47">
        <f t="shared" si="404"/>
        <v>109.62</v>
      </c>
      <c r="N3550" s="47">
        <f t="shared" si="405"/>
        <v>112.15</v>
      </c>
      <c r="O3550" s="48">
        <f t="shared" ca="1" si="406"/>
        <v>4441300</v>
      </c>
    </row>
    <row r="3551" spans="1:15" x14ac:dyDescent="0.25">
      <c r="A3551">
        <v>3536</v>
      </c>
      <c r="B3551" s="85">
        <v>36658</v>
      </c>
      <c r="C3551" s="47">
        <v>141.81</v>
      </c>
      <c r="D3551" s="47">
        <v>143.47</v>
      </c>
      <c r="E3551" s="47">
        <v>141.62</v>
      </c>
      <c r="F3551" s="47">
        <v>142.81</v>
      </c>
      <c r="G3551" s="48">
        <v>5960800</v>
      </c>
      <c r="H3551" s="47">
        <v>110.25</v>
      </c>
      <c r="I3551" s="51">
        <f t="shared" si="400"/>
        <v>0.77200476157131848</v>
      </c>
      <c r="J3551" s="51">
        <f t="shared" ca="1" si="401"/>
        <v>1</v>
      </c>
      <c r="K3551" s="47">
        <f t="shared" si="402"/>
        <v>109.48</v>
      </c>
      <c r="L3551" s="47">
        <f t="shared" si="403"/>
        <v>110.76</v>
      </c>
      <c r="M3551" s="47">
        <f t="shared" si="404"/>
        <v>109.33</v>
      </c>
      <c r="N3551" s="47">
        <f t="shared" si="405"/>
        <v>110.25</v>
      </c>
      <c r="O3551" s="48">
        <f t="shared" ca="1" si="406"/>
        <v>5960800</v>
      </c>
    </row>
    <row r="3552" spans="1:15" x14ac:dyDescent="0.25">
      <c r="A3552">
        <v>3537</v>
      </c>
      <c r="B3552" s="85">
        <v>36657</v>
      </c>
      <c r="C3552" s="47">
        <v>140.12</v>
      </c>
      <c r="D3552" s="47">
        <v>141.5</v>
      </c>
      <c r="E3552" s="47">
        <v>139.12</v>
      </c>
      <c r="F3552" s="47">
        <v>141.28</v>
      </c>
      <c r="G3552" s="48">
        <v>7091100</v>
      </c>
      <c r="H3552" s="47">
        <v>109.07</v>
      </c>
      <c r="I3552" s="51">
        <f t="shared" si="400"/>
        <v>0.77201302378255943</v>
      </c>
      <c r="J3552" s="51">
        <f t="shared" ca="1" si="401"/>
        <v>1</v>
      </c>
      <c r="K3552" s="47">
        <f t="shared" si="402"/>
        <v>108.17</v>
      </c>
      <c r="L3552" s="47">
        <f t="shared" si="403"/>
        <v>109.24</v>
      </c>
      <c r="M3552" s="47">
        <f t="shared" si="404"/>
        <v>107.4</v>
      </c>
      <c r="N3552" s="47">
        <f t="shared" si="405"/>
        <v>109.07</v>
      </c>
      <c r="O3552" s="48">
        <f t="shared" ca="1" si="406"/>
        <v>7091100</v>
      </c>
    </row>
    <row r="3553" spans="1:15" x14ac:dyDescent="0.25">
      <c r="A3553">
        <v>3538</v>
      </c>
      <c r="B3553" s="85">
        <v>36656</v>
      </c>
      <c r="C3553" s="47">
        <v>140.5</v>
      </c>
      <c r="D3553" s="47">
        <v>140.97</v>
      </c>
      <c r="E3553" s="47">
        <v>137.75</v>
      </c>
      <c r="F3553" s="47">
        <v>138.12</v>
      </c>
      <c r="G3553" s="48">
        <v>10293900</v>
      </c>
      <c r="H3553" s="47">
        <v>106.63</v>
      </c>
      <c r="I3553" s="51">
        <f t="shared" si="400"/>
        <v>0.77200984651028082</v>
      </c>
      <c r="J3553" s="51">
        <f t="shared" ca="1" si="401"/>
        <v>1</v>
      </c>
      <c r="K3553" s="47">
        <f t="shared" si="402"/>
        <v>108.47</v>
      </c>
      <c r="L3553" s="47">
        <f t="shared" si="403"/>
        <v>108.83</v>
      </c>
      <c r="M3553" s="47">
        <f t="shared" si="404"/>
        <v>106.34</v>
      </c>
      <c r="N3553" s="47">
        <f t="shared" si="405"/>
        <v>106.63</v>
      </c>
      <c r="O3553" s="48">
        <f t="shared" ca="1" si="406"/>
        <v>10293900</v>
      </c>
    </row>
    <row r="3554" spans="1:15" x14ac:dyDescent="0.25">
      <c r="A3554">
        <v>3539</v>
      </c>
      <c r="B3554" s="85">
        <v>36655</v>
      </c>
      <c r="C3554" s="47">
        <v>143.06</v>
      </c>
      <c r="D3554" s="47">
        <v>143.41</v>
      </c>
      <c r="E3554" s="47">
        <v>140.27000000000001</v>
      </c>
      <c r="F3554" s="47">
        <v>141.31</v>
      </c>
      <c r="G3554" s="48">
        <v>5620300</v>
      </c>
      <c r="H3554" s="47">
        <v>109.09</v>
      </c>
      <c r="I3554" s="51">
        <f t="shared" si="400"/>
        <v>0.77199065883518503</v>
      </c>
      <c r="J3554" s="51">
        <f t="shared" ca="1" si="401"/>
        <v>1</v>
      </c>
      <c r="K3554" s="47">
        <f t="shared" si="402"/>
        <v>110.44</v>
      </c>
      <c r="L3554" s="47">
        <f t="shared" si="403"/>
        <v>110.71</v>
      </c>
      <c r="M3554" s="47">
        <f t="shared" si="404"/>
        <v>108.29</v>
      </c>
      <c r="N3554" s="47">
        <f t="shared" si="405"/>
        <v>109.09</v>
      </c>
      <c r="O3554" s="48">
        <f t="shared" ca="1" si="406"/>
        <v>5620300</v>
      </c>
    </row>
    <row r="3555" spans="1:15" x14ac:dyDescent="0.25">
      <c r="A3555">
        <v>3540</v>
      </c>
      <c r="B3555" s="85">
        <v>36654</v>
      </c>
      <c r="C3555" s="47">
        <v>142.75</v>
      </c>
      <c r="D3555" s="47">
        <v>143.38</v>
      </c>
      <c r="E3555" s="47">
        <v>141.84</v>
      </c>
      <c r="F3555" s="47">
        <v>142.44999999999999</v>
      </c>
      <c r="G3555" s="48">
        <v>5064100</v>
      </c>
      <c r="H3555" s="47">
        <v>109.97</v>
      </c>
      <c r="I3555" s="51">
        <f t="shared" si="400"/>
        <v>0.77199017199017206</v>
      </c>
      <c r="J3555" s="51">
        <f t="shared" ca="1" si="401"/>
        <v>1</v>
      </c>
      <c r="K3555" s="47">
        <f t="shared" si="402"/>
        <v>110.2</v>
      </c>
      <c r="L3555" s="47">
        <f t="shared" si="403"/>
        <v>110.69</v>
      </c>
      <c r="M3555" s="47">
        <f t="shared" si="404"/>
        <v>109.5</v>
      </c>
      <c r="N3555" s="47">
        <f t="shared" si="405"/>
        <v>109.97</v>
      </c>
      <c r="O3555" s="48">
        <f t="shared" ca="1" si="406"/>
        <v>5064100</v>
      </c>
    </row>
    <row r="3556" spans="1:15" x14ac:dyDescent="0.25">
      <c r="A3556">
        <v>3541</v>
      </c>
      <c r="B3556" s="85">
        <v>36651</v>
      </c>
      <c r="C3556" s="47">
        <v>141.06</v>
      </c>
      <c r="D3556" s="47">
        <v>144</v>
      </c>
      <c r="E3556" s="47">
        <v>140.94</v>
      </c>
      <c r="F3556" s="47">
        <v>143.53</v>
      </c>
      <c r="G3556" s="48">
        <v>7862400</v>
      </c>
      <c r="H3556" s="47">
        <v>110.8</v>
      </c>
      <c r="I3556" s="51">
        <f t="shared" si="400"/>
        <v>0.77196404932766671</v>
      </c>
      <c r="J3556" s="51">
        <f t="shared" ca="1" si="401"/>
        <v>1</v>
      </c>
      <c r="K3556" s="47">
        <f t="shared" si="402"/>
        <v>108.89</v>
      </c>
      <c r="L3556" s="47">
        <f t="shared" si="403"/>
        <v>111.16</v>
      </c>
      <c r="M3556" s="47">
        <f t="shared" si="404"/>
        <v>108.8</v>
      </c>
      <c r="N3556" s="47">
        <f t="shared" si="405"/>
        <v>110.8</v>
      </c>
      <c r="O3556" s="48">
        <f t="shared" ca="1" si="406"/>
        <v>7862400</v>
      </c>
    </row>
    <row r="3557" spans="1:15" x14ac:dyDescent="0.25">
      <c r="A3557">
        <v>3542</v>
      </c>
      <c r="B3557" s="85">
        <v>36650</v>
      </c>
      <c r="C3557" s="47">
        <v>142</v>
      </c>
      <c r="D3557" s="47">
        <v>142.36000000000001</v>
      </c>
      <c r="E3557" s="47">
        <v>140.75</v>
      </c>
      <c r="F3557" s="47">
        <v>141.81</v>
      </c>
      <c r="G3557" s="48">
        <v>5963600</v>
      </c>
      <c r="H3557" s="47">
        <v>109.48</v>
      </c>
      <c r="I3557" s="51">
        <f t="shared" si="400"/>
        <v>0.77201889852619709</v>
      </c>
      <c r="J3557" s="51">
        <f t="shared" ca="1" si="401"/>
        <v>1</v>
      </c>
      <c r="K3557" s="47">
        <f t="shared" si="402"/>
        <v>109.63</v>
      </c>
      <c r="L3557" s="47">
        <f t="shared" si="403"/>
        <v>109.9</v>
      </c>
      <c r="M3557" s="47">
        <f t="shared" si="404"/>
        <v>108.66</v>
      </c>
      <c r="N3557" s="47">
        <f t="shared" si="405"/>
        <v>109.48</v>
      </c>
      <c r="O3557" s="48">
        <f t="shared" ca="1" si="406"/>
        <v>5963600</v>
      </c>
    </row>
    <row r="3558" spans="1:15" x14ac:dyDescent="0.25">
      <c r="A3558">
        <v>3543</v>
      </c>
      <c r="B3558" s="85">
        <v>36649</v>
      </c>
      <c r="C3558" s="47">
        <v>144</v>
      </c>
      <c r="D3558" s="47">
        <v>144</v>
      </c>
      <c r="E3558" s="47">
        <v>139.78</v>
      </c>
      <c r="F3558" s="47">
        <v>140.75</v>
      </c>
      <c r="G3558" s="48">
        <v>12630700</v>
      </c>
      <c r="H3558" s="47">
        <v>108.66</v>
      </c>
      <c r="I3558" s="51">
        <f t="shared" si="400"/>
        <v>0.77200710479573709</v>
      </c>
      <c r="J3558" s="51">
        <f t="shared" ca="1" si="401"/>
        <v>1</v>
      </c>
      <c r="K3558" s="47">
        <f t="shared" si="402"/>
        <v>111.17</v>
      </c>
      <c r="L3558" s="47">
        <f t="shared" si="403"/>
        <v>111.17</v>
      </c>
      <c r="M3558" s="47">
        <f t="shared" si="404"/>
        <v>107.91</v>
      </c>
      <c r="N3558" s="47">
        <f t="shared" si="405"/>
        <v>108.66</v>
      </c>
      <c r="O3558" s="48">
        <f t="shared" ca="1" si="406"/>
        <v>12630700</v>
      </c>
    </row>
    <row r="3559" spans="1:15" x14ac:dyDescent="0.25">
      <c r="A3559">
        <v>3544</v>
      </c>
      <c r="B3559" s="85">
        <v>36648</v>
      </c>
      <c r="C3559" s="47">
        <v>145.5</v>
      </c>
      <c r="D3559" s="47">
        <v>147.12</v>
      </c>
      <c r="E3559" s="47">
        <v>144.12</v>
      </c>
      <c r="F3559" s="47">
        <v>144.12</v>
      </c>
      <c r="G3559" s="48">
        <v>9411900</v>
      </c>
      <c r="H3559" s="47">
        <v>111.26</v>
      </c>
      <c r="I3559" s="51">
        <f t="shared" si="400"/>
        <v>0.77199555925617547</v>
      </c>
      <c r="J3559" s="51">
        <f t="shared" ca="1" si="401"/>
        <v>1</v>
      </c>
      <c r="K3559" s="47">
        <f t="shared" si="402"/>
        <v>112.33</v>
      </c>
      <c r="L3559" s="47">
        <f t="shared" si="403"/>
        <v>113.58</v>
      </c>
      <c r="M3559" s="47">
        <f t="shared" si="404"/>
        <v>111.26</v>
      </c>
      <c r="N3559" s="47">
        <f t="shared" si="405"/>
        <v>111.26</v>
      </c>
      <c r="O3559" s="48">
        <f t="shared" ca="1" si="406"/>
        <v>9411900</v>
      </c>
    </row>
    <row r="3560" spans="1:15" x14ac:dyDescent="0.25">
      <c r="A3560">
        <v>3545</v>
      </c>
      <c r="B3560" s="85">
        <v>36647</v>
      </c>
      <c r="C3560" s="47">
        <v>146.56</v>
      </c>
      <c r="D3560" s="47">
        <v>148.47999999999999</v>
      </c>
      <c r="E3560" s="47">
        <v>145.84</v>
      </c>
      <c r="F3560" s="47">
        <v>147.06</v>
      </c>
      <c r="G3560" s="48">
        <v>7328300</v>
      </c>
      <c r="H3560" s="47">
        <v>113.53</v>
      </c>
      <c r="I3560" s="51">
        <f t="shared" si="400"/>
        <v>0.77199782401740791</v>
      </c>
      <c r="J3560" s="51">
        <f t="shared" ca="1" si="401"/>
        <v>1</v>
      </c>
      <c r="K3560" s="47">
        <f t="shared" si="402"/>
        <v>113.14</v>
      </c>
      <c r="L3560" s="47">
        <f t="shared" si="403"/>
        <v>114.63</v>
      </c>
      <c r="M3560" s="47">
        <f t="shared" si="404"/>
        <v>112.59</v>
      </c>
      <c r="N3560" s="47">
        <f t="shared" si="405"/>
        <v>113.53</v>
      </c>
      <c r="O3560" s="48">
        <f t="shared" ca="1" si="406"/>
        <v>7328300</v>
      </c>
    </row>
    <row r="3561" spans="1:15" x14ac:dyDescent="0.25">
      <c r="A3561">
        <v>3546</v>
      </c>
      <c r="B3561" s="85">
        <v>36644</v>
      </c>
      <c r="C3561" s="47">
        <v>147</v>
      </c>
      <c r="D3561" s="47">
        <v>147.86000000000001</v>
      </c>
      <c r="E3561" s="47">
        <v>145.06</v>
      </c>
      <c r="F3561" s="47">
        <v>145.09</v>
      </c>
      <c r="G3561" s="48">
        <v>8743400</v>
      </c>
      <c r="H3561" s="47">
        <v>112.01</v>
      </c>
      <c r="I3561" s="51">
        <f t="shared" si="400"/>
        <v>0.7720035839823558</v>
      </c>
      <c r="J3561" s="51">
        <f t="shared" ca="1" si="401"/>
        <v>1</v>
      </c>
      <c r="K3561" s="47">
        <f t="shared" si="402"/>
        <v>113.48</v>
      </c>
      <c r="L3561" s="47">
        <f t="shared" si="403"/>
        <v>114.15</v>
      </c>
      <c r="M3561" s="47">
        <f t="shared" si="404"/>
        <v>111.99</v>
      </c>
      <c r="N3561" s="47">
        <f t="shared" si="405"/>
        <v>112.01</v>
      </c>
      <c r="O3561" s="48">
        <f t="shared" ca="1" si="406"/>
        <v>8743400</v>
      </c>
    </row>
    <row r="3562" spans="1:15" x14ac:dyDescent="0.25">
      <c r="A3562">
        <v>3547</v>
      </c>
      <c r="B3562" s="85">
        <v>36643</v>
      </c>
      <c r="C3562" s="47">
        <v>143</v>
      </c>
      <c r="D3562" s="47">
        <v>147.34</v>
      </c>
      <c r="E3562" s="47">
        <v>143</v>
      </c>
      <c r="F3562" s="47">
        <v>146</v>
      </c>
      <c r="G3562" s="48">
        <v>15595300</v>
      </c>
      <c r="H3562" s="47">
        <v>112.71</v>
      </c>
      <c r="I3562" s="51">
        <f t="shared" si="400"/>
        <v>0.77198630136986301</v>
      </c>
      <c r="J3562" s="51">
        <f t="shared" ca="1" si="401"/>
        <v>1</v>
      </c>
      <c r="K3562" s="47">
        <f t="shared" si="402"/>
        <v>110.39</v>
      </c>
      <c r="L3562" s="47">
        <f t="shared" si="403"/>
        <v>113.74</v>
      </c>
      <c r="M3562" s="47">
        <f t="shared" si="404"/>
        <v>110.39</v>
      </c>
      <c r="N3562" s="47">
        <f t="shared" si="405"/>
        <v>112.71</v>
      </c>
      <c r="O3562" s="48">
        <f t="shared" ca="1" si="406"/>
        <v>15595300</v>
      </c>
    </row>
    <row r="3563" spans="1:15" x14ac:dyDescent="0.25">
      <c r="A3563">
        <v>3548</v>
      </c>
      <c r="B3563" s="85">
        <v>36642</v>
      </c>
      <c r="C3563" s="47">
        <v>147.97</v>
      </c>
      <c r="D3563" s="47">
        <v>148.75</v>
      </c>
      <c r="E3563" s="47">
        <v>146</v>
      </c>
      <c r="F3563" s="47">
        <v>146.47999999999999</v>
      </c>
      <c r="G3563" s="48">
        <v>7711100</v>
      </c>
      <c r="H3563" s="47">
        <v>113.08</v>
      </c>
      <c r="I3563" s="51">
        <f t="shared" si="400"/>
        <v>0.77198252321135996</v>
      </c>
      <c r="J3563" s="51">
        <f t="shared" ca="1" si="401"/>
        <v>1</v>
      </c>
      <c r="K3563" s="47">
        <f t="shared" si="402"/>
        <v>114.23</v>
      </c>
      <c r="L3563" s="47">
        <f t="shared" si="403"/>
        <v>114.83</v>
      </c>
      <c r="M3563" s="47">
        <f t="shared" si="404"/>
        <v>112.71</v>
      </c>
      <c r="N3563" s="47">
        <f t="shared" si="405"/>
        <v>113.08</v>
      </c>
      <c r="O3563" s="48">
        <f t="shared" ca="1" si="406"/>
        <v>7711100</v>
      </c>
    </row>
    <row r="3564" spans="1:15" x14ac:dyDescent="0.25">
      <c r="A3564">
        <v>3549</v>
      </c>
      <c r="B3564" s="85">
        <v>36641</v>
      </c>
      <c r="C3564" s="47">
        <v>144.62</v>
      </c>
      <c r="D3564" s="47">
        <v>148.16</v>
      </c>
      <c r="E3564" s="47">
        <v>144.44</v>
      </c>
      <c r="F3564" s="47">
        <v>148.16</v>
      </c>
      <c r="G3564" s="48">
        <v>14102000</v>
      </c>
      <c r="H3564" s="47">
        <v>114.37</v>
      </c>
      <c r="I3564" s="51">
        <f t="shared" si="400"/>
        <v>0.77193574514038876</v>
      </c>
      <c r="J3564" s="51">
        <f t="shared" ca="1" si="401"/>
        <v>1</v>
      </c>
      <c r="K3564" s="47">
        <f t="shared" si="402"/>
        <v>111.64</v>
      </c>
      <c r="L3564" s="47">
        <f t="shared" si="403"/>
        <v>114.37</v>
      </c>
      <c r="M3564" s="47">
        <f t="shared" si="404"/>
        <v>111.5</v>
      </c>
      <c r="N3564" s="47">
        <f t="shared" si="405"/>
        <v>114.37</v>
      </c>
      <c r="O3564" s="48">
        <f t="shared" ca="1" si="406"/>
        <v>14102000</v>
      </c>
    </row>
    <row r="3565" spans="1:15" x14ac:dyDescent="0.25">
      <c r="A3565">
        <v>3550</v>
      </c>
      <c r="B3565" s="85">
        <v>36640</v>
      </c>
      <c r="C3565" s="47">
        <v>141.5</v>
      </c>
      <c r="D3565" s="47">
        <v>143.31</v>
      </c>
      <c r="E3565" s="47">
        <v>140.5</v>
      </c>
      <c r="F3565" s="47">
        <v>142.25</v>
      </c>
      <c r="G3565" s="48">
        <v>12893100</v>
      </c>
      <c r="H3565" s="47">
        <v>109.81</v>
      </c>
      <c r="I3565" s="51">
        <f t="shared" si="400"/>
        <v>0.77195079086115992</v>
      </c>
      <c r="J3565" s="51">
        <f t="shared" ca="1" si="401"/>
        <v>1</v>
      </c>
      <c r="K3565" s="47">
        <f t="shared" si="402"/>
        <v>109.23</v>
      </c>
      <c r="L3565" s="47">
        <f t="shared" si="403"/>
        <v>110.63</v>
      </c>
      <c r="M3565" s="47">
        <f t="shared" si="404"/>
        <v>108.46</v>
      </c>
      <c r="N3565" s="47">
        <f t="shared" si="405"/>
        <v>109.81</v>
      </c>
      <c r="O3565" s="48">
        <f t="shared" ca="1" si="406"/>
        <v>12893100</v>
      </c>
    </row>
    <row r="3566" spans="1:15" x14ac:dyDescent="0.25">
      <c r="A3566">
        <v>3551</v>
      </c>
      <c r="B3566" s="85">
        <v>36636</v>
      </c>
      <c r="C3566" s="47">
        <v>143.56</v>
      </c>
      <c r="D3566" s="47">
        <v>143.94</v>
      </c>
      <c r="E3566" s="47">
        <v>142.38</v>
      </c>
      <c r="F3566" s="47">
        <v>143.81</v>
      </c>
      <c r="G3566" s="48">
        <v>8537600</v>
      </c>
      <c r="H3566" s="47">
        <v>111.02</v>
      </c>
      <c r="I3566" s="51">
        <f t="shared" si="400"/>
        <v>0.77199082122244622</v>
      </c>
      <c r="J3566" s="51">
        <f t="shared" ca="1" si="401"/>
        <v>1</v>
      </c>
      <c r="K3566" s="47">
        <f t="shared" si="402"/>
        <v>110.83</v>
      </c>
      <c r="L3566" s="47">
        <f t="shared" si="403"/>
        <v>111.12</v>
      </c>
      <c r="M3566" s="47">
        <f t="shared" si="404"/>
        <v>109.92</v>
      </c>
      <c r="N3566" s="47">
        <f t="shared" si="405"/>
        <v>111.02</v>
      </c>
      <c r="O3566" s="48">
        <f t="shared" ca="1" si="406"/>
        <v>8537600</v>
      </c>
    </row>
    <row r="3567" spans="1:15" x14ac:dyDescent="0.25">
      <c r="A3567">
        <v>3552</v>
      </c>
      <c r="B3567" s="85">
        <v>36635</v>
      </c>
      <c r="C3567" s="47">
        <v>144.5</v>
      </c>
      <c r="D3567" s="47">
        <v>145.12</v>
      </c>
      <c r="E3567" s="47">
        <v>142.53</v>
      </c>
      <c r="F3567" s="47">
        <v>143.12</v>
      </c>
      <c r="G3567" s="48">
        <v>6553700</v>
      </c>
      <c r="H3567" s="47">
        <v>110.49</v>
      </c>
      <c r="I3567" s="51">
        <f t="shared" si="400"/>
        <v>0.7720095025153717</v>
      </c>
      <c r="J3567" s="51">
        <f t="shared" ca="1" si="401"/>
        <v>1</v>
      </c>
      <c r="K3567" s="47">
        <f t="shared" si="402"/>
        <v>111.56</v>
      </c>
      <c r="L3567" s="47">
        <f t="shared" si="403"/>
        <v>112.03</v>
      </c>
      <c r="M3567" s="47">
        <f t="shared" si="404"/>
        <v>110.03</v>
      </c>
      <c r="N3567" s="47">
        <f t="shared" si="405"/>
        <v>110.49</v>
      </c>
      <c r="O3567" s="48">
        <f t="shared" ca="1" si="406"/>
        <v>6553700</v>
      </c>
    </row>
    <row r="3568" spans="1:15" x14ac:dyDescent="0.25">
      <c r="A3568">
        <v>3553</v>
      </c>
      <c r="B3568" s="85">
        <v>36634</v>
      </c>
      <c r="C3568" s="47">
        <v>140.56</v>
      </c>
      <c r="D3568" s="47">
        <v>144.47</v>
      </c>
      <c r="E3568" s="47">
        <v>139.78</v>
      </c>
      <c r="F3568" s="47">
        <v>144.47</v>
      </c>
      <c r="G3568" s="48">
        <v>11069200</v>
      </c>
      <c r="H3568" s="47">
        <v>111.53</v>
      </c>
      <c r="I3568" s="51">
        <f t="shared" si="400"/>
        <v>0.7719941856440784</v>
      </c>
      <c r="J3568" s="51">
        <f t="shared" ca="1" si="401"/>
        <v>1</v>
      </c>
      <c r="K3568" s="47">
        <f t="shared" si="402"/>
        <v>108.51</v>
      </c>
      <c r="L3568" s="47">
        <f t="shared" si="403"/>
        <v>111.53</v>
      </c>
      <c r="M3568" s="47">
        <f t="shared" si="404"/>
        <v>107.91</v>
      </c>
      <c r="N3568" s="47">
        <f t="shared" si="405"/>
        <v>111.53</v>
      </c>
      <c r="O3568" s="48">
        <f t="shared" ca="1" si="406"/>
        <v>11069200</v>
      </c>
    </row>
    <row r="3569" spans="1:15" x14ac:dyDescent="0.25">
      <c r="A3569">
        <v>3554</v>
      </c>
      <c r="B3569" s="85">
        <v>36633</v>
      </c>
      <c r="C3569" s="47">
        <v>135.19</v>
      </c>
      <c r="D3569" s="47">
        <v>140.75</v>
      </c>
      <c r="E3569" s="47">
        <v>134.69</v>
      </c>
      <c r="F3569" s="47">
        <v>140.75</v>
      </c>
      <c r="G3569" s="48">
        <v>23918200</v>
      </c>
      <c r="H3569" s="47">
        <v>108.66</v>
      </c>
      <c r="I3569" s="51">
        <f t="shared" si="400"/>
        <v>0.77200710479573709</v>
      </c>
      <c r="J3569" s="51">
        <f t="shared" ca="1" si="401"/>
        <v>1</v>
      </c>
      <c r="K3569" s="47">
        <f t="shared" si="402"/>
        <v>104.37</v>
      </c>
      <c r="L3569" s="47">
        <f t="shared" si="403"/>
        <v>108.66</v>
      </c>
      <c r="M3569" s="47">
        <f t="shared" si="404"/>
        <v>103.98</v>
      </c>
      <c r="N3569" s="47">
        <f t="shared" si="405"/>
        <v>108.66</v>
      </c>
      <c r="O3569" s="48">
        <f t="shared" ca="1" si="406"/>
        <v>23918200</v>
      </c>
    </row>
    <row r="3570" spans="1:15" x14ac:dyDescent="0.25">
      <c r="A3570">
        <v>3555</v>
      </c>
      <c r="B3570" s="85">
        <v>36630</v>
      </c>
      <c r="C3570" s="47">
        <v>142.62</v>
      </c>
      <c r="D3570" s="47">
        <v>142.81</v>
      </c>
      <c r="E3570" s="47">
        <v>133.5</v>
      </c>
      <c r="F3570" s="47">
        <v>136</v>
      </c>
      <c r="G3570" s="48">
        <v>29604000</v>
      </c>
      <c r="H3570" s="47">
        <v>104.99</v>
      </c>
      <c r="I3570" s="51">
        <f t="shared" si="400"/>
        <v>0.77198529411764705</v>
      </c>
      <c r="J3570" s="51">
        <f t="shared" ca="1" si="401"/>
        <v>1</v>
      </c>
      <c r="K3570" s="47">
        <f t="shared" si="402"/>
        <v>110.1</v>
      </c>
      <c r="L3570" s="47">
        <f t="shared" si="403"/>
        <v>110.25</v>
      </c>
      <c r="M3570" s="47">
        <f t="shared" si="404"/>
        <v>103.06</v>
      </c>
      <c r="N3570" s="47">
        <f t="shared" si="405"/>
        <v>104.99</v>
      </c>
      <c r="O3570" s="48">
        <f t="shared" ca="1" si="406"/>
        <v>29604000</v>
      </c>
    </row>
    <row r="3571" spans="1:15" x14ac:dyDescent="0.25">
      <c r="A3571">
        <v>3556</v>
      </c>
      <c r="B3571" s="85">
        <v>36629</v>
      </c>
      <c r="C3571" s="47">
        <v>147.47</v>
      </c>
      <c r="D3571" s="47">
        <v>148.16</v>
      </c>
      <c r="E3571" s="47">
        <v>143.78</v>
      </c>
      <c r="F3571" s="47">
        <v>144.25</v>
      </c>
      <c r="G3571" s="48">
        <v>12225800</v>
      </c>
      <c r="H3571" s="47">
        <v>111.36</v>
      </c>
      <c r="I3571" s="51">
        <f t="shared" si="400"/>
        <v>0.77199306759098785</v>
      </c>
      <c r="J3571" s="51">
        <f t="shared" ca="1" si="401"/>
        <v>1</v>
      </c>
      <c r="K3571" s="47">
        <f t="shared" si="402"/>
        <v>113.85</v>
      </c>
      <c r="L3571" s="47">
        <f t="shared" si="403"/>
        <v>114.38</v>
      </c>
      <c r="M3571" s="47">
        <f t="shared" si="404"/>
        <v>111</v>
      </c>
      <c r="N3571" s="47">
        <f t="shared" si="405"/>
        <v>111.36</v>
      </c>
      <c r="O3571" s="48">
        <f t="shared" ca="1" si="406"/>
        <v>12225800</v>
      </c>
    </row>
    <row r="3572" spans="1:15" x14ac:dyDescent="0.25">
      <c r="A3572">
        <v>3557</v>
      </c>
      <c r="B3572" s="85">
        <v>36628</v>
      </c>
      <c r="C3572" s="47">
        <v>150.38</v>
      </c>
      <c r="D3572" s="47">
        <v>151.16</v>
      </c>
      <c r="E3572" s="47">
        <v>146.16</v>
      </c>
      <c r="F3572" s="47">
        <v>146.28</v>
      </c>
      <c r="G3572" s="48">
        <v>10779200</v>
      </c>
      <c r="H3572" s="47">
        <v>112.93</v>
      </c>
      <c r="I3572" s="51">
        <f t="shared" si="400"/>
        <v>0.7720125786163522</v>
      </c>
      <c r="J3572" s="51">
        <f t="shared" ca="1" si="401"/>
        <v>1</v>
      </c>
      <c r="K3572" s="47">
        <f t="shared" si="402"/>
        <v>116.1</v>
      </c>
      <c r="L3572" s="47">
        <f t="shared" si="403"/>
        <v>116.7</v>
      </c>
      <c r="M3572" s="47">
        <f t="shared" si="404"/>
        <v>112.84</v>
      </c>
      <c r="N3572" s="47">
        <f t="shared" si="405"/>
        <v>112.93</v>
      </c>
      <c r="O3572" s="48">
        <f t="shared" ca="1" si="406"/>
        <v>10779200</v>
      </c>
    </row>
    <row r="3573" spans="1:15" x14ac:dyDescent="0.25">
      <c r="A3573">
        <v>3558</v>
      </c>
      <c r="B3573" s="85">
        <v>36627</v>
      </c>
      <c r="C3573" s="47">
        <v>150</v>
      </c>
      <c r="D3573" s="47">
        <v>151.62</v>
      </c>
      <c r="E3573" s="47">
        <v>148.38</v>
      </c>
      <c r="F3573" s="47">
        <v>150.41</v>
      </c>
      <c r="G3573" s="48">
        <v>9006400</v>
      </c>
      <c r="H3573" s="47">
        <v>116.11</v>
      </c>
      <c r="I3573" s="51">
        <f t="shared" si="400"/>
        <v>0.77195665181836315</v>
      </c>
      <c r="J3573" s="51">
        <f t="shared" ca="1" si="401"/>
        <v>1</v>
      </c>
      <c r="K3573" s="47">
        <f t="shared" si="402"/>
        <v>115.79</v>
      </c>
      <c r="L3573" s="47">
        <f t="shared" si="403"/>
        <v>117.04</v>
      </c>
      <c r="M3573" s="47">
        <f t="shared" si="404"/>
        <v>114.54</v>
      </c>
      <c r="N3573" s="47">
        <f t="shared" si="405"/>
        <v>116.11</v>
      </c>
      <c r="O3573" s="48">
        <f t="shared" ca="1" si="406"/>
        <v>9006400</v>
      </c>
    </row>
    <row r="3574" spans="1:15" x14ac:dyDescent="0.25">
      <c r="A3574">
        <v>3559</v>
      </c>
      <c r="B3574" s="85">
        <v>36626</v>
      </c>
      <c r="C3574" s="47">
        <v>151.75</v>
      </c>
      <c r="D3574" s="47">
        <v>153.11000000000001</v>
      </c>
      <c r="E3574" s="47">
        <v>150.31</v>
      </c>
      <c r="F3574" s="47">
        <v>150.84</v>
      </c>
      <c r="G3574" s="48">
        <v>9624200</v>
      </c>
      <c r="H3574" s="47">
        <v>116.45</v>
      </c>
      <c r="I3574" s="51">
        <f t="shared" si="400"/>
        <v>0.77201007690267831</v>
      </c>
      <c r="J3574" s="51">
        <f t="shared" ca="1" si="401"/>
        <v>1</v>
      </c>
      <c r="K3574" s="47">
        <f t="shared" si="402"/>
        <v>117.15</v>
      </c>
      <c r="L3574" s="47">
        <f t="shared" si="403"/>
        <v>118.2</v>
      </c>
      <c r="M3574" s="47">
        <f t="shared" si="404"/>
        <v>116.04</v>
      </c>
      <c r="N3574" s="47">
        <f t="shared" si="405"/>
        <v>116.45</v>
      </c>
      <c r="O3574" s="48">
        <f t="shared" ca="1" si="406"/>
        <v>9624200</v>
      </c>
    </row>
    <row r="3575" spans="1:15" x14ac:dyDescent="0.25">
      <c r="A3575">
        <v>3560</v>
      </c>
      <c r="B3575" s="85">
        <v>36623</v>
      </c>
      <c r="C3575" s="47">
        <v>151.56</v>
      </c>
      <c r="D3575" s="47">
        <v>152.12</v>
      </c>
      <c r="E3575" s="47">
        <v>150.5</v>
      </c>
      <c r="F3575" s="47">
        <v>151.44</v>
      </c>
      <c r="G3575" s="48">
        <v>6023600</v>
      </c>
      <c r="H3575" s="47">
        <v>116.91</v>
      </c>
      <c r="I3575" s="51">
        <f t="shared" si="400"/>
        <v>0.77198890649762286</v>
      </c>
      <c r="J3575" s="51">
        <f t="shared" ca="1" si="401"/>
        <v>1</v>
      </c>
      <c r="K3575" s="47">
        <f t="shared" si="402"/>
        <v>117</v>
      </c>
      <c r="L3575" s="47">
        <f t="shared" si="403"/>
        <v>117.43</v>
      </c>
      <c r="M3575" s="47">
        <f t="shared" si="404"/>
        <v>116.18</v>
      </c>
      <c r="N3575" s="47">
        <f t="shared" si="405"/>
        <v>116.91</v>
      </c>
      <c r="O3575" s="48">
        <f t="shared" ca="1" si="406"/>
        <v>6023600</v>
      </c>
    </row>
    <row r="3576" spans="1:15" x14ac:dyDescent="0.25">
      <c r="A3576">
        <v>3561</v>
      </c>
      <c r="B3576" s="85">
        <v>36622</v>
      </c>
      <c r="C3576" s="47">
        <v>150.25</v>
      </c>
      <c r="D3576" s="47">
        <v>151.69</v>
      </c>
      <c r="E3576" s="47">
        <v>149</v>
      </c>
      <c r="F3576" s="47">
        <v>150.47999999999999</v>
      </c>
      <c r="G3576" s="48">
        <v>6378500</v>
      </c>
      <c r="H3576" s="47">
        <v>116.17</v>
      </c>
      <c r="I3576" s="51">
        <f t="shared" si="400"/>
        <v>0.77199627857522601</v>
      </c>
      <c r="J3576" s="51">
        <f t="shared" ca="1" si="401"/>
        <v>1</v>
      </c>
      <c r="K3576" s="47">
        <f t="shared" si="402"/>
        <v>115.99</v>
      </c>
      <c r="L3576" s="47">
        <f t="shared" si="403"/>
        <v>117.1</v>
      </c>
      <c r="M3576" s="47">
        <f t="shared" si="404"/>
        <v>115.03</v>
      </c>
      <c r="N3576" s="47">
        <f t="shared" si="405"/>
        <v>116.17</v>
      </c>
      <c r="O3576" s="48">
        <f t="shared" ca="1" si="406"/>
        <v>6378500</v>
      </c>
    </row>
    <row r="3577" spans="1:15" x14ac:dyDescent="0.25">
      <c r="A3577">
        <v>3562</v>
      </c>
      <c r="B3577" s="85">
        <v>36621</v>
      </c>
      <c r="C3577" s="47">
        <v>147.88</v>
      </c>
      <c r="D3577" s="47">
        <v>150.81</v>
      </c>
      <c r="E3577" s="47">
        <v>147.62</v>
      </c>
      <c r="F3577" s="47">
        <v>149.19</v>
      </c>
      <c r="G3577" s="48">
        <v>8387200</v>
      </c>
      <c r="H3577" s="47">
        <v>115.17</v>
      </c>
      <c r="I3577" s="51">
        <f t="shared" si="400"/>
        <v>0.77196863060526844</v>
      </c>
      <c r="J3577" s="51">
        <f t="shared" ca="1" si="401"/>
        <v>1</v>
      </c>
      <c r="K3577" s="47">
        <f t="shared" si="402"/>
        <v>114.16</v>
      </c>
      <c r="L3577" s="47">
        <f t="shared" si="403"/>
        <v>116.42</v>
      </c>
      <c r="M3577" s="47">
        <f t="shared" si="404"/>
        <v>113.96</v>
      </c>
      <c r="N3577" s="47">
        <f t="shared" si="405"/>
        <v>115.17</v>
      </c>
      <c r="O3577" s="48">
        <f t="shared" ca="1" si="406"/>
        <v>8387200</v>
      </c>
    </row>
    <row r="3578" spans="1:15" x14ac:dyDescent="0.25">
      <c r="A3578">
        <v>3563</v>
      </c>
      <c r="B3578" s="85">
        <v>36620</v>
      </c>
      <c r="C3578" s="47">
        <v>151.75</v>
      </c>
      <c r="D3578" s="47">
        <v>153</v>
      </c>
      <c r="E3578" s="47">
        <v>141.38999999999999</v>
      </c>
      <c r="F3578" s="47">
        <v>150.12</v>
      </c>
      <c r="G3578" s="48">
        <v>19585500</v>
      </c>
      <c r="H3578" s="47">
        <v>115.89</v>
      </c>
      <c r="I3578" s="51">
        <f t="shared" si="400"/>
        <v>0.77198241406874502</v>
      </c>
      <c r="J3578" s="51">
        <f t="shared" ca="1" si="401"/>
        <v>1</v>
      </c>
      <c r="K3578" s="47">
        <f t="shared" si="402"/>
        <v>117.15</v>
      </c>
      <c r="L3578" s="47">
        <f t="shared" si="403"/>
        <v>118.11</v>
      </c>
      <c r="M3578" s="47">
        <f t="shared" si="404"/>
        <v>109.15</v>
      </c>
      <c r="N3578" s="47">
        <f t="shared" si="405"/>
        <v>115.89</v>
      </c>
      <c r="O3578" s="48">
        <f t="shared" ca="1" si="406"/>
        <v>19585500</v>
      </c>
    </row>
    <row r="3579" spans="1:15" x14ac:dyDescent="0.25">
      <c r="A3579">
        <v>3564</v>
      </c>
      <c r="B3579" s="85">
        <v>36619</v>
      </c>
      <c r="C3579" s="47">
        <v>150.12</v>
      </c>
      <c r="D3579" s="47">
        <v>151.25</v>
      </c>
      <c r="E3579" s="47">
        <v>148.69</v>
      </c>
      <c r="F3579" s="47">
        <v>151.25</v>
      </c>
      <c r="G3579" s="48">
        <v>8508200</v>
      </c>
      <c r="H3579" s="47">
        <v>116.76</v>
      </c>
      <c r="I3579" s="51">
        <f t="shared" si="400"/>
        <v>0.77196694214876038</v>
      </c>
      <c r="J3579" s="51">
        <f t="shared" ca="1" si="401"/>
        <v>1</v>
      </c>
      <c r="K3579" s="47">
        <f t="shared" si="402"/>
        <v>115.89</v>
      </c>
      <c r="L3579" s="47">
        <f t="shared" si="403"/>
        <v>116.76</v>
      </c>
      <c r="M3579" s="47">
        <f t="shared" si="404"/>
        <v>114.78</v>
      </c>
      <c r="N3579" s="47">
        <f t="shared" si="405"/>
        <v>116.76</v>
      </c>
      <c r="O3579" s="48">
        <f t="shared" ca="1" si="406"/>
        <v>8508200</v>
      </c>
    </row>
    <row r="3580" spans="1:15" x14ac:dyDescent="0.25">
      <c r="A3580">
        <v>3565</v>
      </c>
      <c r="B3580" s="85">
        <v>36616</v>
      </c>
      <c r="C3580" s="47">
        <v>149.62</v>
      </c>
      <c r="D3580" s="47">
        <v>152.31</v>
      </c>
      <c r="E3580" s="47">
        <v>148.44</v>
      </c>
      <c r="F3580" s="47">
        <v>150.38</v>
      </c>
      <c r="G3580" s="48">
        <v>9249100</v>
      </c>
      <c r="H3580" s="47">
        <v>116.09</v>
      </c>
      <c r="I3580" s="51">
        <f t="shared" si="400"/>
        <v>0.77197765660327178</v>
      </c>
      <c r="J3580" s="51">
        <f t="shared" ca="1" si="401"/>
        <v>1</v>
      </c>
      <c r="K3580" s="47">
        <f t="shared" si="402"/>
        <v>115.5</v>
      </c>
      <c r="L3580" s="47">
        <f t="shared" si="403"/>
        <v>117.58</v>
      </c>
      <c r="M3580" s="47">
        <f t="shared" si="404"/>
        <v>114.59</v>
      </c>
      <c r="N3580" s="47">
        <f t="shared" si="405"/>
        <v>116.09</v>
      </c>
      <c r="O3580" s="48">
        <f t="shared" ca="1" si="406"/>
        <v>9249100</v>
      </c>
    </row>
    <row r="3581" spans="1:15" x14ac:dyDescent="0.25">
      <c r="A3581">
        <v>3566</v>
      </c>
      <c r="B3581" s="85">
        <v>36615</v>
      </c>
      <c r="C3581" s="47">
        <v>150.16</v>
      </c>
      <c r="D3581" s="47">
        <v>151.91999999999999</v>
      </c>
      <c r="E3581" s="47">
        <v>147.12</v>
      </c>
      <c r="F3581" s="47">
        <v>148.69</v>
      </c>
      <c r="G3581" s="48">
        <v>9491900</v>
      </c>
      <c r="H3581" s="47">
        <v>114.78</v>
      </c>
      <c r="I3581" s="51">
        <f t="shared" si="400"/>
        <v>0.7719416235120049</v>
      </c>
      <c r="J3581" s="51">
        <f t="shared" ca="1" si="401"/>
        <v>1</v>
      </c>
      <c r="K3581" s="47">
        <f t="shared" si="402"/>
        <v>115.91</v>
      </c>
      <c r="L3581" s="47">
        <f t="shared" si="403"/>
        <v>117.27</v>
      </c>
      <c r="M3581" s="47">
        <f t="shared" si="404"/>
        <v>113.57</v>
      </c>
      <c r="N3581" s="47">
        <f t="shared" si="405"/>
        <v>114.78</v>
      </c>
      <c r="O3581" s="48">
        <f t="shared" ca="1" si="406"/>
        <v>9491900</v>
      </c>
    </row>
    <row r="3582" spans="1:15" x14ac:dyDescent="0.25">
      <c r="A3582">
        <v>3567</v>
      </c>
      <c r="B3582" s="85">
        <v>36614</v>
      </c>
      <c r="C3582" s="47">
        <v>151.56</v>
      </c>
      <c r="D3582" s="47">
        <v>152.47999999999999</v>
      </c>
      <c r="E3582" s="47">
        <v>149.66</v>
      </c>
      <c r="F3582" s="47">
        <v>151.22</v>
      </c>
      <c r="G3582" s="48">
        <v>6747500</v>
      </c>
      <c r="H3582" s="47">
        <v>116.74</v>
      </c>
      <c r="I3582" s="51">
        <f t="shared" si="400"/>
        <v>0.77198783229731516</v>
      </c>
      <c r="J3582" s="51">
        <f t="shared" ca="1" si="401"/>
        <v>1</v>
      </c>
      <c r="K3582" s="47">
        <f t="shared" si="402"/>
        <v>117</v>
      </c>
      <c r="L3582" s="47">
        <f t="shared" si="403"/>
        <v>117.71</v>
      </c>
      <c r="M3582" s="47">
        <f t="shared" si="404"/>
        <v>115.54</v>
      </c>
      <c r="N3582" s="47">
        <f t="shared" si="405"/>
        <v>116.74</v>
      </c>
      <c r="O3582" s="48">
        <f t="shared" ca="1" si="406"/>
        <v>6747500</v>
      </c>
    </row>
    <row r="3583" spans="1:15" x14ac:dyDescent="0.25">
      <c r="A3583">
        <v>3568</v>
      </c>
      <c r="B3583" s="85">
        <v>36613</v>
      </c>
      <c r="C3583" s="47">
        <v>151.25</v>
      </c>
      <c r="D3583" s="47">
        <v>152.97999999999999</v>
      </c>
      <c r="E3583" s="47">
        <v>150.59</v>
      </c>
      <c r="F3583" s="47">
        <v>151.06</v>
      </c>
      <c r="G3583" s="48">
        <v>6334400</v>
      </c>
      <c r="H3583" s="47">
        <v>116.62</v>
      </c>
      <c r="I3583" s="51">
        <f t="shared" si="400"/>
        <v>0.77201112140871175</v>
      </c>
      <c r="J3583" s="51">
        <f t="shared" ca="1" si="401"/>
        <v>1</v>
      </c>
      <c r="K3583" s="47">
        <f t="shared" si="402"/>
        <v>116.77</v>
      </c>
      <c r="L3583" s="47">
        <f t="shared" si="403"/>
        <v>118.1</v>
      </c>
      <c r="M3583" s="47">
        <f t="shared" si="404"/>
        <v>116.26</v>
      </c>
      <c r="N3583" s="47">
        <f t="shared" si="405"/>
        <v>116.62</v>
      </c>
      <c r="O3583" s="48">
        <f t="shared" ca="1" si="406"/>
        <v>6334400</v>
      </c>
    </row>
    <row r="3584" spans="1:15" x14ac:dyDescent="0.25">
      <c r="A3584">
        <v>3569</v>
      </c>
      <c r="B3584" s="85">
        <v>36612</v>
      </c>
      <c r="C3584" s="47">
        <v>153.38</v>
      </c>
      <c r="D3584" s="47">
        <v>153.78</v>
      </c>
      <c r="E3584" s="47">
        <v>151.81</v>
      </c>
      <c r="F3584" s="47">
        <v>151.94</v>
      </c>
      <c r="G3584" s="48">
        <v>8798600</v>
      </c>
      <c r="H3584" s="47">
        <v>117.29</v>
      </c>
      <c r="I3584" s="51">
        <f t="shared" si="400"/>
        <v>0.77194945373173629</v>
      </c>
      <c r="J3584" s="51">
        <f t="shared" ca="1" si="401"/>
        <v>1</v>
      </c>
      <c r="K3584" s="47">
        <f t="shared" si="402"/>
        <v>118.4</v>
      </c>
      <c r="L3584" s="47">
        <f t="shared" si="403"/>
        <v>118.71</v>
      </c>
      <c r="M3584" s="47">
        <f t="shared" si="404"/>
        <v>117.19</v>
      </c>
      <c r="N3584" s="47">
        <f t="shared" si="405"/>
        <v>117.29</v>
      </c>
      <c r="O3584" s="48">
        <f t="shared" ca="1" si="406"/>
        <v>8798600</v>
      </c>
    </row>
    <row r="3585" spans="1:15" x14ac:dyDescent="0.25">
      <c r="A3585">
        <v>3570</v>
      </c>
      <c r="B3585" s="85">
        <v>36609</v>
      </c>
      <c r="C3585" s="47">
        <v>152.88</v>
      </c>
      <c r="D3585" s="47">
        <v>155.75</v>
      </c>
      <c r="E3585" s="47">
        <v>151.72</v>
      </c>
      <c r="F3585" s="47">
        <v>153.56</v>
      </c>
      <c r="G3585" s="48">
        <v>11462900</v>
      </c>
      <c r="H3585" s="47">
        <v>118.55</v>
      </c>
      <c r="I3585" s="51">
        <f t="shared" si="400"/>
        <v>0.77201094034904916</v>
      </c>
      <c r="J3585" s="51">
        <f t="shared" ca="1" si="401"/>
        <v>1</v>
      </c>
      <c r="K3585" s="47">
        <f t="shared" si="402"/>
        <v>118.03</v>
      </c>
      <c r="L3585" s="47">
        <f t="shared" si="403"/>
        <v>120.24</v>
      </c>
      <c r="M3585" s="47">
        <f t="shared" si="404"/>
        <v>117.13</v>
      </c>
      <c r="N3585" s="47">
        <f t="shared" si="405"/>
        <v>118.55</v>
      </c>
      <c r="O3585" s="48">
        <f t="shared" ca="1" si="406"/>
        <v>11462900</v>
      </c>
    </row>
    <row r="3586" spans="1:15" x14ac:dyDescent="0.25">
      <c r="A3586">
        <v>3571</v>
      </c>
      <c r="B3586" s="85">
        <v>36608</v>
      </c>
      <c r="C3586" s="47">
        <v>149.16</v>
      </c>
      <c r="D3586" s="47">
        <v>153.47</v>
      </c>
      <c r="E3586" s="47">
        <v>149.16</v>
      </c>
      <c r="F3586" s="47">
        <v>152.66</v>
      </c>
      <c r="G3586" s="48">
        <v>11654500</v>
      </c>
      <c r="H3586" s="47">
        <v>117.85</v>
      </c>
      <c r="I3586" s="51">
        <f t="shared" si="400"/>
        <v>0.77197694222455127</v>
      </c>
      <c r="J3586" s="51">
        <f t="shared" ca="1" si="401"/>
        <v>1</v>
      </c>
      <c r="K3586" s="47">
        <f t="shared" si="402"/>
        <v>115.15</v>
      </c>
      <c r="L3586" s="47">
        <f t="shared" si="403"/>
        <v>118.48</v>
      </c>
      <c r="M3586" s="47">
        <f t="shared" si="404"/>
        <v>115.15</v>
      </c>
      <c r="N3586" s="47">
        <f t="shared" si="405"/>
        <v>117.85</v>
      </c>
      <c r="O3586" s="48">
        <f t="shared" ca="1" si="406"/>
        <v>11654500</v>
      </c>
    </row>
    <row r="3587" spans="1:15" x14ac:dyDescent="0.25">
      <c r="A3587">
        <v>3572</v>
      </c>
      <c r="B3587" s="85">
        <v>36607</v>
      </c>
      <c r="C3587" s="47">
        <v>149.56</v>
      </c>
      <c r="D3587" s="47">
        <v>150.84</v>
      </c>
      <c r="E3587" s="47">
        <v>148.69</v>
      </c>
      <c r="F3587" s="47">
        <v>150.09</v>
      </c>
      <c r="G3587" s="48">
        <v>8260000</v>
      </c>
      <c r="H3587" s="47">
        <v>115.87</v>
      </c>
      <c r="I3587" s="51">
        <f t="shared" si="400"/>
        <v>0.77200346458791391</v>
      </c>
      <c r="J3587" s="51">
        <f t="shared" ca="1" si="401"/>
        <v>1</v>
      </c>
      <c r="K3587" s="47">
        <f t="shared" si="402"/>
        <v>115.46</v>
      </c>
      <c r="L3587" s="47">
        <f t="shared" si="403"/>
        <v>116.45</v>
      </c>
      <c r="M3587" s="47">
        <f t="shared" si="404"/>
        <v>114.79</v>
      </c>
      <c r="N3587" s="47">
        <f t="shared" si="405"/>
        <v>115.87</v>
      </c>
      <c r="O3587" s="48">
        <f t="shared" ca="1" si="406"/>
        <v>8260000</v>
      </c>
    </row>
    <row r="3588" spans="1:15" x14ac:dyDescent="0.25">
      <c r="A3588">
        <v>3573</v>
      </c>
      <c r="B3588" s="85">
        <v>36606</v>
      </c>
      <c r="C3588" s="47">
        <v>145.53</v>
      </c>
      <c r="D3588" s="47">
        <v>149.75</v>
      </c>
      <c r="E3588" s="47">
        <v>144.5</v>
      </c>
      <c r="F3588" s="47">
        <v>149.19</v>
      </c>
      <c r="G3588" s="48">
        <v>13612600</v>
      </c>
      <c r="H3588" s="47">
        <v>115.17</v>
      </c>
      <c r="I3588" s="51">
        <f t="shared" si="400"/>
        <v>0.77196863060526844</v>
      </c>
      <c r="J3588" s="51">
        <f t="shared" ca="1" si="401"/>
        <v>1</v>
      </c>
      <c r="K3588" s="47">
        <f t="shared" si="402"/>
        <v>112.34</v>
      </c>
      <c r="L3588" s="47">
        <f t="shared" si="403"/>
        <v>115.6</v>
      </c>
      <c r="M3588" s="47">
        <f t="shared" si="404"/>
        <v>111.55</v>
      </c>
      <c r="N3588" s="47">
        <f t="shared" si="405"/>
        <v>115.17</v>
      </c>
      <c r="O3588" s="48">
        <f t="shared" ca="1" si="406"/>
        <v>13612600</v>
      </c>
    </row>
    <row r="3589" spans="1:15" x14ac:dyDescent="0.25">
      <c r="A3589">
        <v>3574</v>
      </c>
      <c r="B3589" s="85">
        <v>36605</v>
      </c>
      <c r="C3589" s="47">
        <v>146.88</v>
      </c>
      <c r="D3589" s="47">
        <v>147.34</v>
      </c>
      <c r="E3589" s="47">
        <v>144.78</v>
      </c>
      <c r="F3589" s="47">
        <v>146.19</v>
      </c>
      <c r="G3589" s="48">
        <v>12502300</v>
      </c>
      <c r="H3589" s="47">
        <v>112.85</v>
      </c>
      <c r="I3589" s="51">
        <f t="shared" si="400"/>
        <v>0.77194062521376283</v>
      </c>
      <c r="J3589" s="51">
        <f t="shared" ca="1" si="401"/>
        <v>1</v>
      </c>
      <c r="K3589" s="47">
        <f t="shared" si="402"/>
        <v>113.38</v>
      </c>
      <c r="L3589" s="47">
        <f t="shared" si="403"/>
        <v>113.74</v>
      </c>
      <c r="M3589" s="47">
        <f t="shared" si="404"/>
        <v>111.76</v>
      </c>
      <c r="N3589" s="47">
        <f t="shared" si="405"/>
        <v>112.85</v>
      </c>
      <c r="O3589" s="48">
        <f t="shared" ca="1" si="406"/>
        <v>12502300</v>
      </c>
    </row>
    <row r="3590" spans="1:15" x14ac:dyDescent="0.25">
      <c r="A3590">
        <v>3575</v>
      </c>
      <c r="B3590" s="85">
        <v>36602</v>
      </c>
      <c r="C3590" s="47">
        <v>145.81</v>
      </c>
      <c r="D3590" s="47">
        <v>148</v>
      </c>
      <c r="E3590" s="47">
        <v>145.44</v>
      </c>
      <c r="F3590" s="47">
        <v>146.94</v>
      </c>
      <c r="G3590" s="48">
        <v>10272900</v>
      </c>
      <c r="H3590" s="47">
        <v>113.43</v>
      </c>
      <c r="I3590" s="51">
        <f t="shared" si="400"/>
        <v>0.77194773376888537</v>
      </c>
      <c r="J3590" s="51">
        <f t="shared" ca="1" si="401"/>
        <v>1</v>
      </c>
      <c r="K3590" s="47">
        <f t="shared" si="402"/>
        <v>112.56</v>
      </c>
      <c r="L3590" s="47">
        <f t="shared" si="403"/>
        <v>114.25</v>
      </c>
      <c r="M3590" s="47">
        <f t="shared" si="404"/>
        <v>112.27</v>
      </c>
      <c r="N3590" s="47">
        <f t="shared" si="405"/>
        <v>113.43</v>
      </c>
      <c r="O3590" s="48">
        <f t="shared" ca="1" si="406"/>
        <v>10272900</v>
      </c>
    </row>
    <row r="3591" spans="1:15" x14ac:dyDescent="0.25">
      <c r="A3591">
        <v>3576</v>
      </c>
      <c r="B3591" s="85">
        <v>36601</v>
      </c>
      <c r="C3591" s="47">
        <v>141.62</v>
      </c>
      <c r="D3591" s="47">
        <v>146.84</v>
      </c>
      <c r="E3591" s="47">
        <v>140.88</v>
      </c>
      <c r="F3591" s="47">
        <v>146.34</v>
      </c>
      <c r="G3591" s="48">
        <v>25601400</v>
      </c>
      <c r="H3591" s="47">
        <v>112.69</v>
      </c>
      <c r="I3591" s="51">
        <f t="shared" si="400"/>
        <v>0.77005603389367228</v>
      </c>
      <c r="J3591" s="51">
        <f t="shared" ca="1" si="401"/>
        <v>1</v>
      </c>
      <c r="K3591" s="47">
        <f t="shared" si="402"/>
        <v>109.06</v>
      </c>
      <c r="L3591" s="47">
        <f t="shared" si="403"/>
        <v>113.08</v>
      </c>
      <c r="M3591" s="47">
        <f t="shared" si="404"/>
        <v>108.49</v>
      </c>
      <c r="N3591" s="47">
        <f t="shared" si="405"/>
        <v>112.69</v>
      </c>
      <c r="O3591" s="48">
        <f t="shared" ca="1" si="406"/>
        <v>25601400</v>
      </c>
    </row>
    <row r="3592" spans="1:15" x14ac:dyDescent="0.25">
      <c r="A3592">
        <v>3577</v>
      </c>
      <c r="B3592" s="85">
        <v>36600</v>
      </c>
      <c r="C3592" s="47">
        <v>136.88</v>
      </c>
      <c r="D3592" s="47">
        <v>140.44</v>
      </c>
      <c r="E3592" s="47">
        <v>136.06</v>
      </c>
      <c r="F3592" s="47">
        <v>139.81</v>
      </c>
      <c r="G3592" s="48">
        <v>10300800</v>
      </c>
      <c r="H3592" s="47">
        <v>107.66</v>
      </c>
      <c r="I3592" s="51">
        <f t="shared" si="400"/>
        <v>0.77004506115442384</v>
      </c>
      <c r="J3592" s="51">
        <f t="shared" ca="1" si="401"/>
        <v>1</v>
      </c>
      <c r="K3592" s="47">
        <f t="shared" si="402"/>
        <v>105.4</v>
      </c>
      <c r="L3592" s="47">
        <f t="shared" si="403"/>
        <v>108.15</v>
      </c>
      <c r="M3592" s="47">
        <f t="shared" si="404"/>
        <v>104.77</v>
      </c>
      <c r="N3592" s="47">
        <f t="shared" si="405"/>
        <v>107.66</v>
      </c>
      <c r="O3592" s="48">
        <f t="shared" ca="1" si="406"/>
        <v>10300800</v>
      </c>
    </row>
    <row r="3593" spans="1:15" x14ac:dyDescent="0.25">
      <c r="A3593">
        <v>3578</v>
      </c>
      <c r="B3593" s="85">
        <v>36599</v>
      </c>
      <c r="C3593" s="47">
        <v>139.28</v>
      </c>
      <c r="D3593" s="47">
        <v>140.09</v>
      </c>
      <c r="E3593" s="47">
        <v>136.16</v>
      </c>
      <c r="F3593" s="47">
        <v>136.62</v>
      </c>
      <c r="G3593" s="48">
        <v>8263900</v>
      </c>
      <c r="H3593" s="47">
        <v>105.2</v>
      </c>
      <c r="I3593" s="51">
        <f t="shared" si="400"/>
        <v>0.77001903088859613</v>
      </c>
      <c r="J3593" s="51">
        <f t="shared" ca="1" si="401"/>
        <v>1</v>
      </c>
      <c r="K3593" s="47">
        <f t="shared" si="402"/>
        <v>107.25</v>
      </c>
      <c r="L3593" s="47">
        <f t="shared" si="403"/>
        <v>107.87</v>
      </c>
      <c r="M3593" s="47">
        <f t="shared" si="404"/>
        <v>104.85</v>
      </c>
      <c r="N3593" s="47">
        <f t="shared" si="405"/>
        <v>105.2</v>
      </c>
      <c r="O3593" s="48">
        <f t="shared" ca="1" si="406"/>
        <v>8263900</v>
      </c>
    </row>
    <row r="3594" spans="1:15" x14ac:dyDescent="0.25">
      <c r="A3594">
        <v>3579</v>
      </c>
      <c r="B3594" s="85">
        <v>36598</v>
      </c>
      <c r="C3594" s="47">
        <v>136.69</v>
      </c>
      <c r="D3594" s="47">
        <v>140.47</v>
      </c>
      <c r="E3594" s="47">
        <v>135.69</v>
      </c>
      <c r="F3594" s="47">
        <v>138.59</v>
      </c>
      <c r="G3594" s="48">
        <v>10540500</v>
      </c>
      <c r="H3594" s="47">
        <v>106.72</v>
      </c>
      <c r="I3594" s="51">
        <f t="shared" si="400"/>
        <v>0.77004112850855033</v>
      </c>
      <c r="J3594" s="51">
        <f t="shared" ca="1" si="401"/>
        <v>1</v>
      </c>
      <c r="K3594" s="47">
        <f t="shared" si="402"/>
        <v>105.26</v>
      </c>
      <c r="L3594" s="47">
        <f t="shared" si="403"/>
        <v>108.17</v>
      </c>
      <c r="M3594" s="47">
        <f t="shared" si="404"/>
        <v>104.49</v>
      </c>
      <c r="N3594" s="47">
        <f t="shared" si="405"/>
        <v>106.72</v>
      </c>
      <c r="O3594" s="48">
        <f t="shared" ca="1" si="406"/>
        <v>10540500</v>
      </c>
    </row>
    <row r="3595" spans="1:15" x14ac:dyDescent="0.25">
      <c r="A3595">
        <v>3580</v>
      </c>
      <c r="B3595" s="85">
        <v>36595</v>
      </c>
      <c r="C3595" s="47">
        <v>140.19</v>
      </c>
      <c r="D3595" s="47">
        <v>142</v>
      </c>
      <c r="E3595" s="47">
        <v>139.53</v>
      </c>
      <c r="F3595" s="47">
        <v>140.12</v>
      </c>
      <c r="G3595" s="48">
        <v>7924600</v>
      </c>
      <c r="H3595" s="47">
        <v>107.9</v>
      </c>
      <c r="I3595" s="51">
        <f t="shared" si="400"/>
        <v>0.77005423922352267</v>
      </c>
      <c r="J3595" s="51">
        <f t="shared" ca="1" si="401"/>
        <v>1</v>
      </c>
      <c r="K3595" s="47">
        <f t="shared" si="402"/>
        <v>107.95</v>
      </c>
      <c r="L3595" s="47">
        <f t="shared" si="403"/>
        <v>109.35</v>
      </c>
      <c r="M3595" s="47">
        <f t="shared" si="404"/>
        <v>107.45</v>
      </c>
      <c r="N3595" s="47">
        <f t="shared" si="405"/>
        <v>107.9</v>
      </c>
      <c r="O3595" s="48">
        <f t="shared" ca="1" si="406"/>
        <v>7924600</v>
      </c>
    </row>
    <row r="3596" spans="1:15" x14ac:dyDescent="0.25">
      <c r="A3596">
        <v>3581</v>
      </c>
      <c r="B3596" s="85">
        <v>36594</v>
      </c>
      <c r="C3596" s="47">
        <v>137.25</v>
      </c>
      <c r="D3596" s="47">
        <v>140.88</v>
      </c>
      <c r="E3596" s="47">
        <v>136.12</v>
      </c>
      <c r="F3596" s="47">
        <v>140.88</v>
      </c>
      <c r="G3596" s="48">
        <v>5500900</v>
      </c>
      <c r="H3596" s="47">
        <v>108.48</v>
      </c>
      <c r="I3596" s="51">
        <f t="shared" si="400"/>
        <v>0.77001703577512781</v>
      </c>
      <c r="J3596" s="51">
        <f t="shared" ca="1" si="401"/>
        <v>1</v>
      </c>
      <c r="K3596" s="47">
        <f t="shared" si="402"/>
        <v>105.68</v>
      </c>
      <c r="L3596" s="47">
        <f t="shared" si="403"/>
        <v>108.48</v>
      </c>
      <c r="M3596" s="47">
        <f t="shared" si="404"/>
        <v>104.81</v>
      </c>
      <c r="N3596" s="47">
        <f t="shared" si="405"/>
        <v>108.48</v>
      </c>
      <c r="O3596" s="48">
        <f t="shared" ca="1" si="406"/>
        <v>5500900</v>
      </c>
    </row>
    <row r="3597" spans="1:15" x14ac:dyDescent="0.25">
      <c r="A3597">
        <v>3582</v>
      </c>
      <c r="B3597" s="85">
        <v>36593</v>
      </c>
      <c r="C3597" s="47">
        <v>136.47</v>
      </c>
      <c r="D3597" s="47">
        <v>137.84</v>
      </c>
      <c r="E3597" s="47">
        <v>135.03</v>
      </c>
      <c r="F3597" s="47">
        <v>136.88</v>
      </c>
      <c r="G3597" s="48">
        <v>11808500</v>
      </c>
      <c r="H3597" s="47">
        <v>105.4</v>
      </c>
      <c r="I3597" s="51">
        <f t="shared" si="400"/>
        <v>0.77001753360607839</v>
      </c>
      <c r="J3597" s="51">
        <f t="shared" ca="1" si="401"/>
        <v>1</v>
      </c>
      <c r="K3597" s="47">
        <f t="shared" si="402"/>
        <v>105.08</v>
      </c>
      <c r="L3597" s="47">
        <f t="shared" si="403"/>
        <v>106.14</v>
      </c>
      <c r="M3597" s="47">
        <f t="shared" si="404"/>
        <v>103.98</v>
      </c>
      <c r="N3597" s="47">
        <f t="shared" si="405"/>
        <v>105.4</v>
      </c>
      <c r="O3597" s="48">
        <f t="shared" ca="1" si="406"/>
        <v>11808500</v>
      </c>
    </row>
    <row r="3598" spans="1:15" x14ac:dyDescent="0.25">
      <c r="A3598">
        <v>3583</v>
      </c>
      <c r="B3598" s="85">
        <v>36592</v>
      </c>
      <c r="C3598" s="47">
        <v>140</v>
      </c>
      <c r="D3598" s="47">
        <v>140.16</v>
      </c>
      <c r="E3598" s="47">
        <v>135.22</v>
      </c>
      <c r="F3598" s="47">
        <v>137.05000000000001</v>
      </c>
      <c r="G3598" s="48">
        <v>20062000</v>
      </c>
      <c r="H3598" s="47">
        <v>105.53</v>
      </c>
      <c r="I3598" s="51">
        <f t="shared" si="400"/>
        <v>0.7700109449106165</v>
      </c>
      <c r="J3598" s="51">
        <f t="shared" ca="1" si="401"/>
        <v>1</v>
      </c>
      <c r="K3598" s="47">
        <f t="shared" si="402"/>
        <v>107.8</v>
      </c>
      <c r="L3598" s="47">
        <f t="shared" si="403"/>
        <v>107.92</v>
      </c>
      <c r="M3598" s="47">
        <f t="shared" si="404"/>
        <v>104.12</v>
      </c>
      <c r="N3598" s="47">
        <f t="shared" si="405"/>
        <v>105.53</v>
      </c>
      <c r="O3598" s="48">
        <f t="shared" ca="1" si="406"/>
        <v>20062000</v>
      </c>
    </row>
    <row r="3599" spans="1:15" x14ac:dyDescent="0.25">
      <c r="A3599">
        <v>3584</v>
      </c>
      <c r="B3599" s="85">
        <v>36591</v>
      </c>
      <c r="C3599" s="47">
        <v>140.81</v>
      </c>
      <c r="D3599" s="47">
        <v>141.34</v>
      </c>
      <c r="E3599" s="47">
        <v>138.75</v>
      </c>
      <c r="F3599" s="47">
        <v>139.75</v>
      </c>
      <c r="G3599" s="48">
        <v>11967100</v>
      </c>
      <c r="H3599" s="47">
        <v>107.61</v>
      </c>
      <c r="I3599" s="51">
        <f t="shared" si="400"/>
        <v>0.77001788908765656</v>
      </c>
      <c r="J3599" s="51">
        <f t="shared" ca="1" si="401"/>
        <v>1</v>
      </c>
      <c r="K3599" s="47">
        <f t="shared" si="402"/>
        <v>108.43</v>
      </c>
      <c r="L3599" s="47">
        <f t="shared" si="403"/>
        <v>108.83</v>
      </c>
      <c r="M3599" s="47">
        <f t="shared" si="404"/>
        <v>106.84</v>
      </c>
      <c r="N3599" s="47">
        <f t="shared" si="405"/>
        <v>107.61</v>
      </c>
      <c r="O3599" s="48">
        <f t="shared" ca="1" si="406"/>
        <v>11967100</v>
      </c>
    </row>
    <row r="3600" spans="1:15" x14ac:dyDescent="0.25">
      <c r="A3600">
        <v>3585</v>
      </c>
      <c r="B3600" s="85">
        <v>36588</v>
      </c>
      <c r="C3600" s="47">
        <v>140.44</v>
      </c>
      <c r="D3600" s="47">
        <v>141.72</v>
      </c>
      <c r="E3600" s="47">
        <v>139.72</v>
      </c>
      <c r="F3600" s="47">
        <v>141.12</v>
      </c>
      <c r="G3600" s="48">
        <v>12770300</v>
      </c>
      <c r="H3600" s="47">
        <v>108.67</v>
      </c>
      <c r="I3600" s="51">
        <f t="shared" si="400"/>
        <v>0.77005385487528344</v>
      </c>
      <c r="J3600" s="51">
        <f t="shared" ca="1" si="401"/>
        <v>1</v>
      </c>
      <c r="K3600" s="47">
        <f t="shared" si="402"/>
        <v>108.15</v>
      </c>
      <c r="L3600" s="47">
        <f t="shared" si="403"/>
        <v>109.13</v>
      </c>
      <c r="M3600" s="47">
        <f t="shared" si="404"/>
        <v>107.59</v>
      </c>
      <c r="N3600" s="47">
        <f t="shared" si="405"/>
        <v>108.67</v>
      </c>
      <c r="O3600" s="48">
        <f t="shared" ca="1" si="406"/>
        <v>12770300</v>
      </c>
    </row>
    <row r="3601" spans="1:15" x14ac:dyDescent="0.25">
      <c r="A3601">
        <v>3586</v>
      </c>
      <c r="B3601" s="85">
        <v>36587</v>
      </c>
      <c r="C3601" s="47">
        <v>138.69</v>
      </c>
      <c r="D3601" s="47">
        <v>139.12</v>
      </c>
      <c r="E3601" s="47">
        <v>137.34</v>
      </c>
      <c r="F3601" s="47">
        <v>138.53</v>
      </c>
      <c r="G3601" s="48">
        <v>7600200</v>
      </c>
      <c r="H3601" s="47">
        <v>106.67</v>
      </c>
      <c r="I3601" s="51">
        <f t="shared" ref="I3601:I3664" si="407">H3601/F3601</f>
        <v>0.77001371544069874</v>
      </c>
      <c r="J3601" s="51">
        <f t="shared" ref="J3601:J3664" ca="1" si="408">INDEX(OFFSET($T$15,0,0,$S$13+1,1),MATCH(B3601,OFFSET($Q$15,0,0,$S$13+1,1),-1))</f>
        <v>1</v>
      </c>
      <c r="K3601" s="47">
        <f t="shared" ref="K3601:K3664" si="409">ROUND($I3601*C3601,2)</f>
        <v>106.79</v>
      </c>
      <c r="L3601" s="47">
        <f t="shared" ref="L3601:L3664" si="410">ROUND($I3601*D3601,2)</f>
        <v>107.12</v>
      </c>
      <c r="M3601" s="47">
        <f t="shared" ref="M3601:M3664" si="411">ROUND($I3601*E3601,2)</f>
        <v>105.75</v>
      </c>
      <c r="N3601" s="47">
        <f t="shared" ref="N3601:N3664" si="412">ROUND($I3601*F3601,2)</f>
        <v>106.67</v>
      </c>
      <c r="O3601" s="48">
        <f t="shared" ref="O3601:O3664" ca="1" si="413">G3601*J3601</f>
        <v>7600200</v>
      </c>
    </row>
    <row r="3602" spans="1:15" x14ac:dyDescent="0.25">
      <c r="A3602">
        <v>3587</v>
      </c>
      <c r="B3602" s="85">
        <v>36586</v>
      </c>
      <c r="C3602" s="47">
        <v>137.62</v>
      </c>
      <c r="D3602" s="47">
        <v>139</v>
      </c>
      <c r="E3602" s="47">
        <v>137.22</v>
      </c>
      <c r="F3602" s="47">
        <v>138.44</v>
      </c>
      <c r="G3602" s="48">
        <v>6868000</v>
      </c>
      <c r="H3602" s="47">
        <v>106.6</v>
      </c>
      <c r="I3602" s="51">
        <f t="shared" si="407"/>
        <v>0.77000866801502454</v>
      </c>
      <c r="J3602" s="51">
        <f t="shared" ca="1" si="408"/>
        <v>1</v>
      </c>
      <c r="K3602" s="47">
        <f t="shared" si="409"/>
        <v>105.97</v>
      </c>
      <c r="L3602" s="47">
        <f t="shared" si="410"/>
        <v>107.03</v>
      </c>
      <c r="M3602" s="47">
        <f t="shared" si="411"/>
        <v>105.66</v>
      </c>
      <c r="N3602" s="47">
        <f t="shared" si="412"/>
        <v>106.6</v>
      </c>
      <c r="O3602" s="48">
        <f t="shared" ca="1" si="413"/>
        <v>6868000</v>
      </c>
    </row>
    <row r="3603" spans="1:15" x14ac:dyDescent="0.25">
      <c r="A3603">
        <v>3588</v>
      </c>
      <c r="B3603" s="85">
        <v>36585</v>
      </c>
      <c r="C3603" s="47">
        <v>136.06</v>
      </c>
      <c r="D3603" s="47">
        <v>137.44</v>
      </c>
      <c r="E3603" s="47">
        <v>135.75</v>
      </c>
      <c r="F3603" s="47">
        <v>137.44</v>
      </c>
      <c r="G3603" s="48">
        <v>8242500</v>
      </c>
      <c r="H3603" s="47">
        <v>105.83</v>
      </c>
      <c r="I3603" s="51">
        <f t="shared" si="407"/>
        <v>0.77000873108265422</v>
      </c>
      <c r="J3603" s="51">
        <f t="shared" ca="1" si="408"/>
        <v>1</v>
      </c>
      <c r="K3603" s="47">
        <f t="shared" si="409"/>
        <v>104.77</v>
      </c>
      <c r="L3603" s="47">
        <f t="shared" si="410"/>
        <v>105.83</v>
      </c>
      <c r="M3603" s="47">
        <f t="shared" si="411"/>
        <v>104.53</v>
      </c>
      <c r="N3603" s="47">
        <f t="shared" si="412"/>
        <v>105.83</v>
      </c>
      <c r="O3603" s="48">
        <f t="shared" ca="1" si="413"/>
        <v>8242500</v>
      </c>
    </row>
    <row r="3604" spans="1:15" x14ac:dyDescent="0.25">
      <c r="A3604">
        <v>3589</v>
      </c>
      <c r="B3604" s="85">
        <v>36584</v>
      </c>
      <c r="C3604" s="47">
        <v>133.38</v>
      </c>
      <c r="D3604" s="47">
        <v>136.69</v>
      </c>
      <c r="E3604" s="47">
        <v>132.72</v>
      </c>
      <c r="F3604" s="47">
        <v>136.12</v>
      </c>
      <c r="G3604" s="48">
        <v>13397800</v>
      </c>
      <c r="H3604" s="47">
        <v>104.82</v>
      </c>
      <c r="I3604" s="51">
        <f t="shared" si="407"/>
        <v>0.77005583308845127</v>
      </c>
      <c r="J3604" s="51">
        <f t="shared" ca="1" si="408"/>
        <v>1</v>
      </c>
      <c r="K3604" s="47">
        <f t="shared" si="409"/>
        <v>102.71</v>
      </c>
      <c r="L3604" s="47">
        <f t="shared" si="410"/>
        <v>105.26</v>
      </c>
      <c r="M3604" s="47">
        <f t="shared" si="411"/>
        <v>102.2</v>
      </c>
      <c r="N3604" s="47">
        <f t="shared" si="412"/>
        <v>104.82</v>
      </c>
      <c r="O3604" s="48">
        <f t="shared" ca="1" si="413"/>
        <v>13397800</v>
      </c>
    </row>
    <row r="3605" spans="1:15" x14ac:dyDescent="0.25">
      <c r="A3605">
        <v>3590</v>
      </c>
      <c r="B3605" s="85">
        <v>36581</v>
      </c>
      <c r="C3605" s="47">
        <v>135.19</v>
      </c>
      <c r="D3605" s="47">
        <v>136.72</v>
      </c>
      <c r="E3605" s="47">
        <v>133.12</v>
      </c>
      <c r="F3605" s="47">
        <v>133.33000000000001</v>
      </c>
      <c r="G3605" s="48">
        <v>10559900</v>
      </c>
      <c r="H3605" s="47">
        <v>102.67</v>
      </c>
      <c r="I3605" s="51">
        <f t="shared" si="407"/>
        <v>0.77004425110627761</v>
      </c>
      <c r="J3605" s="51">
        <f t="shared" ca="1" si="408"/>
        <v>1</v>
      </c>
      <c r="K3605" s="47">
        <f t="shared" si="409"/>
        <v>104.1</v>
      </c>
      <c r="L3605" s="47">
        <f t="shared" si="410"/>
        <v>105.28</v>
      </c>
      <c r="M3605" s="47">
        <f t="shared" si="411"/>
        <v>102.51</v>
      </c>
      <c r="N3605" s="47">
        <f t="shared" si="412"/>
        <v>102.67</v>
      </c>
      <c r="O3605" s="48">
        <f t="shared" ca="1" si="413"/>
        <v>10559900</v>
      </c>
    </row>
    <row r="3606" spans="1:15" x14ac:dyDescent="0.25">
      <c r="A3606">
        <v>3591</v>
      </c>
      <c r="B3606" s="85">
        <v>36580</v>
      </c>
      <c r="C3606" s="47">
        <v>136.69</v>
      </c>
      <c r="D3606" s="47">
        <v>137.03</v>
      </c>
      <c r="E3606" s="47">
        <v>133.09</v>
      </c>
      <c r="F3606" s="47">
        <v>133.81</v>
      </c>
      <c r="G3606" s="48">
        <v>17375000</v>
      </c>
      <c r="H3606" s="47">
        <v>103.04</v>
      </c>
      <c r="I3606" s="51">
        <f t="shared" si="407"/>
        <v>0.77004708168298341</v>
      </c>
      <c r="J3606" s="51">
        <f t="shared" ca="1" si="408"/>
        <v>1</v>
      </c>
      <c r="K3606" s="47">
        <f t="shared" si="409"/>
        <v>105.26</v>
      </c>
      <c r="L3606" s="47">
        <f t="shared" si="410"/>
        <v>105.52</v>
      </c>
      <c r="M3606" s="47">
        <f t="shared" si="411"/>
        <v>102.49</v>
      </c>
      <c r="N3606" s="47">
        <f t="shared" si="412"/>
        <v>103.04</v>
      </c>
      <c r="O3606" s="48">
        <f t="shared" ca="1" si="413"/>
        <v>17375000</v>
      </c>
    </row>
    <row r="3607" spans="1:15" x14ac:dyDescent="0.25">
      <c r="A3607">
        <v>3592</v>
      </c>
      <c r="B3607" s="85">
        <v>36579</v>
      </c>
      <c r="C3607" s="47">
        <v>135.62</v>
      </c>
      <c r="D3607" s="47">
        <v>137.47</v>
      </c>
      <c r="E3607" s="47">
        <v>134.5</v>
      </c>
      <c r="F3607" s="47">
        <v>136.56</v>
      </c>
      <c r="G3607" s="48">
        <v>12119000</v>
      </c>
      <c r="H3607" s="47">
        <v>105.16</v>
      </c>
      <c r="I3607" s="51">
        <f t="shared" si="407"/>
        <v>0.77006444053895717</v>
      </c>
      <c r="J3607" s="51">
        <f t="shared" ca="1" si="408"/>
        <v>1</v>
      </c>
      <c r="K3607" s="47">
        <f t="shared" si="409"/>
        <v>104.44</v>
      </c>
      <c r="L3607" s="47">
        <f t="shared" si="410"/>
        <v>105.86</v>
      </c>
      <c r="M3607" s="47">
        <f t="shared" si="411"/>
        <v>103.57</v>
      </c>
      <c r="N3607" s="47">
        <f t="shared" si="412"/>
        <v>105.16</v>
      </c>
      <c r="O3607" s="48">
        <f t="shared" ca="1" si="413"/>
        <v>12119000</v>
      </c>
    </row>
    <row r="3608" spans="1:15" x14ac:dyDescent="0.25">
      <c r="A3608">
        <v>3593</v>
      </c>
      <c r="B3608" s="85">
        <v>36578</v>
      </c>
      <c r="C3608" s="47">
        <v>135.19</v>
      </c>
      <c r="D3608" s="47">
        <v>136.34</v>
      </c>
      <c r="E3608" s="47">
        <v>133.53</v>
      </c>
      <c r="F3608" s="47">
        <v>134.97</v>
      </c>
      <c r="G3608" s="48">
        <v>16415400</v>
      </c>
      <c r="H3608" s="47">
        <v>103.93</v>
      </c>
      <c r="I3608" s="51">
        <f t="shared" si="407"/>
        <v>0.7700229680669779</v>
      </c>
      <c r="J3608" s="51">
        <f t="shared" ca="1" si="408"/>
        <v>1</v>
      </c>
      <c r="K3608" s="47">
        <f t="shared" si="409"/>
        <v>104.1</v>
      </c>
      <c r="L3608" s="47">
        <f t="shared" si="410"/>
        <v>104.98</v>
      </c>
      <c r="M3608" s="47">
        <f t="shared" si="411"/>
        <v>102.82</v>
      </c>
      <c r="N3608" s="47">
        <f t="shared" si="412"/>
        <v>103.93</v>
      </c>
      <c r="O3608" s="48">
        <f t="shared" ca="1" si="413"/>
        <v>16415400</v>
      </c>
    </row>
    <row r="3609" spans="1:15" x14ac:dyDescent="0.25">
      <c r="A3609">
        <v>3594</v>
      </c>
      <c r="B3609" s="85">
        <v>36574</v>
      </c>
      <c r="C3609" s="47">
        <v>138.88</v>
      </c>
      <c r="D3609" s="47">
        <v>138.88</v>
      </c>
      <c r="E3609" s="47">
        <v>134.62</v>
      </c>
      <c r="F3609" s="47">
        <v>135.31</v>
      </c>
      <c r="G3609" s="48">
        <v>9409200</v>
      </c>
      <c r="H3609" s="47">
        <v>104.19</v>
      </c>
      <c r="I3609" s="51">
        <f t="shared" si="407"/>
        <v>0.77000960756780723</v>
      </c>
      <c r="J3609" s="51">
        <f t="shared" ca="1" si="408"/>
        <v>1</v>
      </c>
      <c r="K3609" s="47">
        <f t="shared" si="409"/>
        <v>106.94</v>
      </c>
      <c r="L3609" s="47">
        <f t="shared" si="410"/>
        <v>106.94</v>
      </c>
      <c r="M3609" s="47">
        <f t="shared" si="411"/>
        <v>103.66</v>
      </c>
      <c r="N3609" s="47">
        <f t="shared" si="412"/>
        <v>104.19</v>
      </c>
      <c r="O3609" s="48">
        <f t="shared" ca="1" si="413"/>
        <v>9409200</v>
      </c>
    </row>
    <row r="3610" spans="1:15" x14ac:dyDescent="0.25">
      <c r="A3610">
        <v>3595</v>
      </c>
      <c r="B3610" s="85">
        <v>36573</v>
      </c>
      <c r="C3610" s="47">
        <v>140.44</v>
      </c>
      <c r="D3610" s="47">
        <v>140.44</v>
      </c>
      <c r="E3610" s="47">
        <v>138.22</v>
      </c>
      <c r="F3610" s="47">
        <v>138.28</v>
      </c>
      <c r="G3610" s="48">
        <v>7584200</v>
      </c>
      <c r="H3610" s="47">
        <v>106.48</v>
      </c>
      <c r="I3610" s="51">
        <f t="shared" si="407"/>
        <v>0.77003181949667343</v>
      </c>
      <c r="J3610" s="51">
        <f t="shared" ca="1" si="408"/>
        <v>1</v>
      </c>
      <c r="K3610" s="47">
        <f t="shared" si="409"/>
        <v>108.14</v>
      </c>
      <c r="L3610" s="47">
        <f t="shared" si="410"/>
        <v>108.14</v>
      </c>
      <c r="M3610" s="47">
        <f t="shared" si="411"/>
        <v>106.43</v>
      </c>
      <c r="N3610" s="47">
        <f t="shared" si="412"/>
        <v>106.48</v>
      </c>
      <c r="O3610" s="48">
        <f t="shared" ca="1" si="413"/>
        <v>7584200</v>
      </c>
    </row>
    <row r="3611" spans="1:15" x14ac:dyDescent="0.25">
      <c r="A3611">
        <v>3596</v>
      </c>
      <c r="B3611" s="85">
        <v>36572</v>
      </c>
      <c r="C3611" s="47">
        <v>140.38</v>
      </c>
      <c r="D3611" s="47">
        <v>140.94</v>
      </c>
      <c r="E3611" s="47">
        <v>138.80000000000001</v>
      </c>
      <c r="F3611" s="47">
        <v>139</v>
      </c>
      <c r="G3611" s="48">
        <v>8845400</v>
      </c>
      <c r="H3611" s="47">
        <v>107.03</v>
      </c>
      <c r="I3611" s="51">
        <f t="shared" si="407"/>
        <v>0.77</v>
      </c>
      <c r="J3611" s="51">
        <f t="shared" ca="1" si="408"/>
        <v>1</v>
      </c>
      <c r="K3611" s="47">
        <f t="shared" si="409"/>
        <v>108.09</v>
      </c>
      <c r="L3611" s="47">
        <f t="shared" si="410"/>
        <v>108.52</v>
      </c>
      <c r="M3611" s="47">
        <f t="shared" si="411"/>
        <v>106.88</v>
      </c>
      <c r="N3611" s="47">
        <f t="shared" si="412"/>
        <v>107.03</v>
      </c>
      <c r="O3611" s="48">
        <f t="shared" ca="1" si="413"/>
        <v>8845400</v>
      </c>
    </row>
    <row r="3612" spans="1:15" x14ac:dyDescent="0.25">
      <c r="A3612">
        <v>3597</v>
      </c>
      <c r="B3612" s="85">
        <v>36571</v>
      </c>
      <c r="C3612" s="47">
        <v>139.25</v>
      </c>
      <c r="D3612" s="47">
        <v>141.22</v>
      </c>
      <c r="E3612" s="47">
        <v>137.80000000000001</v>
      </c>
      <c r="F3612" s="47">
        <v>141.08000000000001</v>
      </c>
      <c r="G3612" s="48">
        <v>11078300</v>
      </c>
      <c r="H3612" s="47">
        <v>108.63</v>
      </c>
      <c r="I3612" s="51">
        <f t="shared" si="407"/>
        <v>0.76998865891692647</v>
      </c>
      <c r="J3612" s="51">
        <f t="shared" ca="1" si="408"/>
        <v>1</v>
      </c>
      <c r="K3612" s="47">
        <f t="shared" si="409"/>
        <v>107.22</v>
      </c>
      <c r="L3612" s="47">
        <f t="shared" si="410"/>
        <v>108.74</v>
      </c>
      <c r="M3612" s="47">
        <f t="shared" si="411"/>
        <v>106.1</v>
      </c>
      <c r="N3612" s="47">
        <f t="shared" si="412"/>
        <v>108.63</v>
      </c>
      <c r="O3612" s="48">
        <f t="shared" ca="1" si="413"/>
        <v>11078300</v>
      </c>
    </row>
    <row r="3613" spans="1:15" x14ac:dyDescent="0.25">
      <c r="A3613">
        <v>3598</v>
      </c>
      <c r="B3613" s="85">
        <v>36570</v>
      </c>
      <c r="C3613" s="47">
        <v>139.78</v>
      </c>
      <c r="D3613" s="47">
        <v>139.78</v>
      </c>
      <c r="E3613" s="47">
        <v>138.31</v>
      </c>
      <c r="F3613" s="47">
        <v>139.5</v>
      </c>
      <c r="G3613" s="48">
        <v>8528800</v>
      </c>
      <c r="H3613" s="47">
        <v>107.42</v>
      </c>
      <c r="I3613" s="51">
        <f t="shared" si="407"/>
        <v>0.77003584229390687</v>
      </c>
      <c r="J3613" s="51">
        <f t="shared" ca="1" si="408"/>
        <v>1</v>
      </c>
      <c r="K3613" s="47">
        <f t="shared" si="409"/>
        <v>107.64</v>
      </c>
      <c r="L3613" s="47">
        <f t="shared" si="410"/>
        <v>107.64</v>
      </c>
      <c r="M3613" s="47">
        <f t="shared" si="411"/>
        <v>106.5</v>
      </c>
      <c r="N3613" s="47">
        <f t="shared" si="412"/>
        <v>107.42</v>
      </c>
      <c r="O3613" s="48">
        <f t="shared" ca="1" si="413"/>
        <v>8528800</v>
      </c>
    </row>
    <row r="3614" spans="1:15" x14ac:dyDescent="0.25">
      <c r="A3614">
        <v>3599</v>
      </c>
      <c r="B3614" s="85">
        <v>36567</v>
      </c>
      <c r="C3614" s="47">
        <v>141.84</v>
      </c>
      <c r="D3614" s="47">
        <v>141.94</v>
      </c>
      <c r="E3614" s="47">
        <v>138.03</v>
      </c>
      <c r="F3614" s="47">
        <v>138.69</v>
      </c>
      <c r="G3614" s="48">
        <v>9849800</v>
      </c>
      <c r="H3614" s="47">
        <v>106.79</v>
      </c>
      <c r="I3614" s="51">
        <f t="shared" si="407"/>
        <v>0.7699906265772587</v>
      </c>
      <c r="J3614" s="51">
        <f t="shared" ca="1" si="408"/>
        <v>1</v>
      </c>
      <c r="K3614" s="47">
        <f t="shared" si="409"/>
        <v>109.22</v>
      </c>
      <c r="L3614" s="47">
        <f t="shared" si="410"/>
        <v>109.29</v>
      </c>
      <c r="M3614" s="47">
        <f t="shared" si="411"/>
        <v>106.28</v>
      </c>
      <c r="N3614" s="47">
        <f t="shared" si="412"/>
        <v>106.79</v>
      </c>
      <c r="O3614" s="48">
        <f t="shared" ca="1" si="413"/>
        <v>9849800</v>
      </c>
    </row>
    <row r="3615" spans="1:15" x14ac:dyDescent="0.25">
      <c r="A3615">
        <v>3600</v>
      </c>
      <c r="B3615" s="85">
        <v>36566</v>
      </c>
      <c r="C3615" s="47">
        <v>141.62</v>
      </c>
      <c r="D3615" s="47">
        <v>142.56</v>
      </c>
      <c r="E3615" s="47">
        <v>140.88</v>
      </c>
      <c r="F3615" s="47">
        <v>141.56</v>
      </c>
      <c r="G3615" s="48">
        <v>6690600</v>
      </c>
      <c r="H3615" s="47">
        <v>109.01</v>
      </c>
      <c r="I3615" s="51">
        <f t="shared" si="407"/>
        <v>0.77006216445323539</v>
      </c>
      <c r="J3615" s="51">
        <f t="shared" ca="1" si="408"/>
        <v>1</v>
      </c>
      <c r="K3615" s="47">
        <f t="shared" si="409"/>
        <v>109.06</v>
      </c>
      <c r="L3615" s="47">
        <f t="shared" si="410"/>
        <v>109.78</v>
      </c>
      <c r="M3615" s="47">
        <f t="shared" si="411"/>
        <v>108.49</v>
      </c>
      <c r="N3615" s="47">
        <f t="shared" si="412"/>
        <v>109.01</v>
      </c>
      <c r="O3615" s="48">
        <f t="shared" ca="1" si="413"/>
        <v>6690600</v>
      </c>
    </row>
    <row r="3616" spans="1:15" x14ac:dyDescent="0.25">
      <c r="A3616">
        <v>3601</v>
      </c>
      <c r="B3616" s="85">
        <v>36565</v>
      </c>
      <c r="C3616" s="47">
        <v>144.47</v>
      </c>
      <c r="D3616" s="47">
        <v>144.47</v>
      </c>
      <c r="E3616" s="47">
        <v>141.27000000000001</v>
      </c>
      <c r="F3616" s="47">
        <v>141.28</v>
      </c>
      <c r="G3616" s="48">
        <v>8511500</v>
      </c>
      <c r="H3616" s="47">
        <v>108.79</v>
      </c>
      <c r="I3616" s="51">
        <f t="shared" si="407"/>
        <v>0.77003114382785964</v>
      </c>
      <c r="J3616" s="51">
        <f t="shared" ca="1" si="408"/>
        <v>1</v>
      </c>
      <c r="K3616" s="47">
        <f t="shared" si="409"/>
        <v>111.25</v>
      </c>
      <c r="L3616" s="47">
        <f t="shared" si="410"/>
        <v>111.25</v>
      </c>
      <c r="M3616" s="47">
        <f t="shared" si="411"/>
        <v>108.78</v>
      </c>
      <c r="N3616" s="47">
        <f t="shared" si="412"/>
        <v>108.79</v>
      </c>
      <c r="O3616" s="48">
        <f t="shared" ca="1" si="413"/>
        <v>8511500</v>
      </c>
    </row>
    <row r="3617" spans="1:15" x14ac:dyDescent="0.25">
      <c r="A3617">
        <v>3602</v>
      </c>
      <c r="B3617" s="85">
        <v>36564</v>
      </c>
      <c r="C3617" s="47">
        <v>143.97</v>
      </c>
      <c r="D3617" s="47">
        <v>144.56</v>
      </c>
      <c r="E3617" s="47">
        <v>143.62</v>
      </c>
      <c r="F3617" s="47">
        <v>144.31</v>
      </c>
      <c r="G3617" s="48">
        <v>4936400</v>
      </c>
      <c r="H3617" s="47">
        <v>111.12</v>
      </c>
      <c r="I3617" s="51">
        <f t="shared" si="407"/>
        <v>0.7700090083847273</v>
      </c>
      <c r="J3617" s="51">
        <f t="shared" ca="1" si="408"/>
        <v>1</v>
      </c>
      <c r="K3617" s="47">
        <f t="shared" si="409"/>
        <v>110.86</v>
      </c>
      <c r="L3617" s="47">
        <f t="shared" si="410"/>
        <v>111.31</v>
      </c>
      <c r="M3617" s="47">
        <f t="shared" si="411"/>
        <v>110.59</v>
      </c>
      <c r="N3617" s="47">
        <f t="shared" si="412"/>
        <v>111.12</v>
      </c>
      <c r="O3617" s="48">
        <f t="shared" ca="1" si="413"/>
        <v>4936400</v>
      </c>
    </row>
    <row r="3618" spans="1:15" x14ac:dyDescent="0.25">
      <c r="A3618">
        <v>3603</v>
      </c>
      <c r="B3618" s="85">
        <v>36563</v>
      </c>
      <c r="C3618" s="47">
        <v>142.56</v>
      </c>
      <c r="D3618" s="47">
        <v>142.78</v>
      </c>
      <c r="E3618" s="47">
        <v>141.44</v>
      </c>
      <c r="F3618" s="47">
        <v>142.38</v>
      </c>
      <c r="G3618" s="48">
        <v>5845800</v>
      </c>
      <c r="H3618" s="47">
        <v>109.63</v>
      </c>
      <c r="I3618" s="51">
        <f t="shared" si="407"/>
        <v>0.7699817390082877</v>
      </c>
      <c r="J3618" s="51">
        <f t="shared" ca="1" si="408"/>
        <v>1</v>
      </c>
      <c r="K3618" s="47">
        <f t="shared" si="409"/>
        <v>109.77</v>
      </c>
      <c r="L3618" s="47">
        <f t="shared" si="410"/>
        <v>109.94</v>
      </c>
      <c r="M3618" s="47">
        <f t="shared" si="411"/>
        <v>108.91</v>
      </c>
      <c r="N3618" s="47">
        <f t="shared" si="412"/>
        <v>109.63</v>
      </c>
      <c r="O3618" s="48">
        <f t="shared" ca="1" si="413"/>
        <v>5845800</v>
      </c>
    </row>
    <row r="3619" spans="1:15" x14ac:dyDescent="0.25">
      <c r="A3619">
        <v>3604</v>
      </c>
      <c r="B3619" s="85">
        <v>36560</v>
      </c>
      <c r="C3619" s="47">
        <v>143.19</v>
      </c>
      <c r="D3619" s="47">
        <v>144</v>
      </c>
      <c r="E3619" s="47">
        <v>142.12</v>
      </c>
      <c r="F3619" s="47">
        <v>142.59</v>
      </c>
      <c r="G3619" s="48">
        <v>4925400</v>
      </c>
      <c r="H3619" s="47">
        <v>109.8</v>
      </c>
      <c r="I3619" s="51">
        <f t="shared" si="407"/>
        <v>0.77003997475278763</v>
      </c>
      <c r="J3619" s="51">
        <f t="shared" ca="1" si="408"/>
        <v>1</v>
      </c>
      <c r="K3619" s="47">
        <f t="shared" si="409"/>
        <v>110.26</v>
      </c>
      <c r="L3619" s="47">
        <f t="shared" si="410"/>
        <v>110.89</v>
      </c>
      <c r="M3619" s="47">
        <f t="shared" si="411"/>
        <v>109.44</v>
      </c>
      <c r="N3619" s="47">
        <f t="shared" si="412"/>
        <v>109.8</v>
      </c>
      <c r="O3619" s="48">
        <f t="shared" ca="1" si="413"/>
        <v>4925400</v>
      </c>
    </row>
    <row r="3620" spans="1:15" x14ac:dyDescent="0.25">
      <c r="A3620">
        <v>3605</v>
      </c>
      <c r="B3620" s="85">
        <v>36559</v>
      </c>
      <c r="C3620" s="47">
        <v>140.88</v>
      </c>
      <c r="D3620" s="47">
        <v>143.25</v>
      </c>
      <c r="E3620" s="47">
        <v>140</v>
      </c>
      <c r="F3620" s="47">
        <v>143.19</v>
      </c>
      <c r="G3620" s="48">
        <v>7997500</v>
      </c>
      <c r="H3620" s="47">
        <v>110.26</v>
      </c>
      <c r="I3620" s="51">
        <f t="shared" si="407"/>
        <v>0.77002583979328165</v>
      </c>
      <c r="J3620" s="51">
        <f t="shared" ca="1" si="408"/>
        <v>1</v>
      </c>
      <c r="K3620" s="47">
        <f t="shared" si="409"/>
        <v>108.48</v>
      </c>
      <c r="L3620" s="47">
        <f t="shared" si="410"/>
        <v>110.31</v>
      </c>
      <c r="M3620" s="47">
        <f t="shared" si="411"/>
        <v>107.8</v>
      </c>
      <c r="N3620" s="47">
        <f t="shared" si="412"/>
        <v>110.26</v>
      </c>
      <c r="O3620" s="48">
        <f t="shared" ca="1" si="413"/>
        <v>7997500</v>
      </c>
    </row>
    <row r="3621" spans="1:15" x14ac:dyDescent="0.25">
      <c r="A3621">
        <v>3606</v>
      </c>
      <c r="B3621" s="85">
        <v>36558</v>
      </c>
      <c r="C3621" s="47">
        <v>141.28</v>
      </c>
      <c r="D3621" s="47">
        <v>142.25</v>
      </c>
      <c r="E3621" s="47">
        <v>140.38</v>
      </c>
      <c r="F3621" s="47">
        <v>141.06</v>
      </c>
      <c r="G3621" s="48">
        <v>6205900</v>
      </c>
      <c r="H3621" s="47">
        <v>108.62</v>
      </c>
      <c r="I3621" s="51">
        <f t="shared" si="407"/>
        <v>0.77002693889125196</v>
      </c>
      <c r="J3621" s="51">
        <f t="shared" ca="1" si="408"/>
        <v>1</v>
      </c>
      <c r="K3621" s="47">
        <f t="shared" si="409"/>
        <v>108.79</v>
      </c>
      <c r="L3621" s="47">
        <f t="shared" si="410"/>
        <v>109.54</v>
      </c>
      <c r="M3621" s="47">
        <f t="shared" si="411"/>
        <v>108.1</v>
      </c>
      <c r="N3621" s="47">
        <f t="shared" si="412"/>
        <v>108.62</v>
      </c>
      <c r="O3621" s="48">
        <f t="shared" ca="1" si="413"/>
        <v>6205900</v>
      </c>
    </row>
    <row r="3622" spans="1:15" x14ac:dyDescent="0.25">
      <c r="A3622">
        <v>3607</v>
      </c>
      <c r="B3622" s="85">
        <v>36557</v>
      </c>
      <c r="C3622" s="47">
        <v>139.75</v>
      </c>
      <c r="D3622" s="47">
        <v>141.69</v>
      </c>
      <c r="E3622" s="47">
        <v>138.53</v>
      </c>
      <c r="F3622" s="47">
        <v>140.94</v>
      </c>
      <c r="G3622" s="48">
        <v>8419900</v>
      </c>
      <c r="H3622" s="47">
        <v>108.52</v>
      </c>
      <c r="I3622" s="51">
        <f t="shared" si="407"/>
        <v>0.76997303817227192</v>
      </c>
      <c r="J3622" s="51">
        <f t="shared" ca="1" si="408"/>
        <v>1</v>
      </c>
      <c r="K3622" s="47">
        <f t="shared" si="409"/>
        <v>107.6</v>
      </c>
      <c r="L3622" s="47">
        <f t="shared" si="410"/>
        <v>109.1</v>
      </c>
      <c r="M3622" s="47">
        <f t="shared" si="411"/>
        <v>106.66</v>
      </c>
      <c r="N3622" s="47">
        <f t="shared" si="412"/>
        <v>108.52</v>
      </c>
      <c r="O3622" s="48">
        <f t="shared" ca="1" si="413"/>
        <v>8419900</v>
      </c>
    </row>
    <row r="3623" spans="1:15" x14ac:dyDescent="0.25">
      <c r="A3623">
        <v>3608</v>
      </c>
      <c r="B3623" s="85">
        <v>36556</v>
      </c>
      <c r="C3623" s="47">
        <v>135.81</v>
      </c>
      <c r="D3623" s="47">
        <v>139.66999999999999</v>
      </c>
      <c r="E3623" s="47">
        <v>135</v>
      </c>
      <c r="F3623" s="47">
        <v>139.56</v>
      </c>
      <c r="G3623" s="48">
        <v>10768700</v>
      </c>
      <c r="H3623" s="47">
        <v>107.47</v>
      </c>
      <c r="I3623" s="51">
        <f t="shared" si="407"/>
        <v>0.7700630553167096</v>
      </c>
      <c r="J3623" s="51">
        <f t="shared" ca="1" si="408"/>
        <v>1</v>
      </c>
      <c r="K3623" s="47">
        <f t="shared" si="409"/>
        <v>104.58</v>
      </c>
      <c r="L3623" s="47">
        <f t="shared" si="410"/>
        <v>107.55</v>
      </c>
      <c r="M3623" s="47">
        <f t="shared" si="411"/>
        <v>103.96</v>
      </c>
      <c r="N3623" s="47">
        <f t="shared" si="412"/>
        <v>107.47</v>
      </c>
      <c r="O3623" s="48">
        <f t="shared" ca="1" si="413"/>
        <v>10768700</v>
      </c>
    </row>
    <row r="3624" spans="1:15" x14ac:dyDescent="0.25">
      <c r="A3624">
        <v>3609</v>
      </c>
      <c r="B3624" s="85">
        <v>36553</v>
      </c>
      <c r="C3624" s="47">
        <v>139.44</v>
      </c>
      <c r="D3624" s="47">
        <v>140.06</v>
      </c>
      <c r="E3624" s="47">
        <v>135.53</v>
      </c>
      <c r="F3624" s="47">
        <v>135.88</v>
      </c>
      <c r="G3624" s="48">
        <v>11916200</v>
      </c>
      <c r="H3624" s="47">
        <v>104.63</v>
      </c>
      <c r="I3624" s="51">
        <f t="shared" si="407"/>
        <v>0.77001766264350902</v>
      </c>
      <c r="J3624" s="51">
        <f t="shared" ca="1" si="408"/>
        <v>1</v>
      </c>
      <c r="K3624" s="47">
        <f t="shared" si="409"/>
        <v>107.37</v>
      </c>
      <c r="L3624" s="47">
        <f t="shared" si="410"/>
        <v>107.85</v>
      </c>
      <c r="M3624" s="47">
        <f t="shared" si="411"/>
        <v>104.36</v>
      </c>
      <c r="N3624" s="47">
        <f t="shared" si="412"/>
        <v>104.63</v>
      </c>
      <c r="O3624" s="48">
        <f t="shared" ca="1" si="413"/>
        <v>11916200</v>
      </c>
    </row>
    <row r="3625" spans="1:15" x14ac:dyDescent="0.25">
      <c r="A3625">
        <v>3610</v>
      </c>
      <c r="B3625" s="85">
        <v>36552</v>
      </c>
      <c r="C3625" s="47">
        <v>141.84</v>
      </c>
      <c r="D3625" s="47">
        <v>142.22</v>
      </c>
      <c r="E3625" s="47">
        <v>138.12</v>
      </c>
      <c r="F3625" s="47">
        <v>140.25</v>
      </c>
      <c r="G3625" s="48">
        <v>10922700</v>
      </c>
      <c r="H3625" s="47">
        <v>108</v>
      </c>
      <c r="I3625" s="51">
        <f t="shared" si="407"/>
        <v>0.77005347593582885</v>
      </c>
      <c r="J3625" s="51">
        <f t="shared" ca="1" si="408"/>
        <v>1</v>
      </c>
      <c r="K3625" s="47">
        <f t="shared" si="409"/>
        <v>109.22</v>
      </c>
      <c r="L3625" s="47">
        <f t="shared" si="410"/>
        <v>109.52</v>
      </c>
      <c r="M3625" s="47">
        <f t="shared" si="411"/>
        <v>106.36</v>
      </c>
      <c r="N3625" s="47">
        <f t="shared" si="412"/>
        <v>108</v>
      </c>
      <c r="O3625" s="48">
        <f t="shared" ca="1" si="413"/>
        <v>10922700</v>
      </c>
    </row>
    <row r="3626" spans="1:15" x14ac:dyDescent="0.25">
      <c r="A3626">
        <v>3611</v>
      </c>
      <c r="B3626" s="85">
        <v>36551</v>
      </c>
      <c r="C3626" s="47">
        <v>141</v>
      </c>
      <c r="D3626" s="47">
        <v>141.55000000000001</v>
      </c>
      <c r="E3626" s="47">
        <v>140.09</v>
      </c>
      <c r="F3626" s="47">
        <v>140.81</v>
      </c>
      <c r="G3626" s="48">
        <v>5158100</v>
      </c>
      <c r="H3626" s="47">
        <v>108.43</v>
      </c>
      <c r="I3626" s="51">
        <f t="shared" si="407"/>
        <v>0.770044741140544</v>
      </c>
      <c r="J3626" s="51">
        <f t="shared" ca="1" si="408"/>
        <v>1</v>
      </c>
      <c r="K3626" s="47">
        <f t="shared" si="409"/>
        <v>108.58</v>
      </c>
      <c r="L3626" s="47">
        <f t="shared" si="410"/>
        <v>109</v>
      </c>
      <c r="M3626" s="47">
        <f t="shared" si="411"/>
        <v>107.88</v>
      </c>
      <c r="N3626" s="47">
        <f t="shared" si="412"/>
        <v>108.43</v>
      </c>
      <c r="O3626" s="48">
        <f t="shared" ca="1" si="413"/>
        <v>5158100</v>
      </c>
    </row>
    <row r="3627" spans="1:15" x14ac:dyDescent="0.25">
      <c r="A3627">
        <v>3612</v>
      </c>
      <c r="B3627" s="85">
        <v>36550</v>
      </c>
      <c r="C3627" s="47">
        <v>140.52000000000001</v>
      </c>
      <c r="D3627" s="47">
        <v>141.94</v>
      </c>
      <c r="E3627" s="47">
        <v>139</v>
      </c>
      <c r="F3627" s="47">
        <v>141.94</v>
      </c>
      <c r="G3627" s="48">
        <v>9942500</v>
      </c>
      <c r="H3627" s="47">
        <v>109.29</v>
      </c>
      <c r="I3627" s="51">
        <f t="shared" si="407"/>
        <v>0.76997322812455971</v>
      </c>
      <c r="J3627" s="51">
        <f t="shared" ca="1" si="408"/>
        <v>1</v>
      </c>
      <c r="K3627" s="47">
        <f t="shared" si="409"/>
        <v>108.2</v>
      </c>
      <c r="L3627" s="47">
        <f t="shared" si="410"/>
        <v>109.29</v>
      </c>
      <c r="M3627" s="47">
        <f t="shared" si="411"/>
        <v>107.03</v>
      </c>
      <c r="N3627" s="47">
        <f t="shared" si="412"/>
        <v>109.29</v>
      </c>
      <c r="O3627" s="48">
        <f t="shared" ca="1" si="413"/>
        <v>9942500</v>
      </c>
    </row>
    <row r="3628" spans="1:15" x14ac:dyDescent="0.25">
      <c r="A3628">
        <v>3613</v>
      </c>
      <c r="B3628" s="85">
        <v>36549</v>
      </c>
      <c r="C3628" s="47">
        <v>145.66</v>
      </c>
      <c r="D3628" s="47">
        <v>145.84</v>
      </c>
      <c r="E3628" s="47">
        <v>139.41</v>
      </c>
      <c r="F3628" s="47">
        <v>140.34</v>
      </c>
      <c r="G3628" s="48">
        <v>7896900</v>
      </c>
      <c r="H3628" s="47">
        <v>108.07</v>
      </c>
      <c r="I3628" s="51">
        <f t="shared" si="407"/>
        <v>0.7700584295282884</v>
      </c>
      <c r="J3628" s="51">
        <f t="shared" ca="1" si="408"/>
        <v>1</v>
      </c>
      <c r="K3628" s="47">
        <f t="shared" si="409"/>
        <v>112.17</v>
      </c>
      <c r="L3628" s="47">
        <f t="shared" si="410"/>
        <v>112.31</v>
      </c>
      <c r="M3628" s="47">
        <f t="shared" si="411"/>
        <v>107.35</v>
      </c>
      <c r="N3628" s="47">
        <f t="shared" si="412"/>
        <v>108.07</v>
      </c>
      <c r="O3628" s="48">
        <f t="shared" ca="1" si="413"/>
        <v>7896900</v>
      </c>
    </row>
    <row r="3629" spans="1:15" x14ac:dyDescent="0.25">
      <c r="A3629">
        <v>3614</v>
      </c>
      <c r="B3629" s="85">
        <v>36546</v>
      </c>
      <c r="C3629" s="47">
        <v>145.5</v>
      </c>
      <c r="D3629" s="47">
        <v>145.5</v>
      </c>
      <c r="E3629" s="47">
        <v>144.06</v>
      </c>
      <c r="F3629" s="47">
        <v>144.44</v>
      </c>
      <c r="G3629" s="48">
        <v>6244800</v>
      </c>
      <c r="H3629" s="47">
        <v>111.22</v>
      </c>
      <c r="I3629" s="51">
        <f t="shared" si="407"/>
        <v>0.77000830794793684</v>
      </c>
      <c r="J3629" s="51">
        <f t="shared" ca="1" si="408"/>
        <v>1</v>
      </c>
      <c r="K3629" s="47">
        <f t="shared" si="409"/>
        <v>112.04</v>
      </c>
      <c r="L3629" s="47">
        <f t="shared" si="410"/>
        <v>112.04</v>
      </c>
      <c r="M3629" s="47">
        <f t="shared" si="411"/>
        <v>110.93</v>
      </c>
      <c r="N3629" s="47">
        <f t="shared" si="412"/>
        <v>111.22</v>
      </c>
      <c r="O3629" s="48">
        <f t="shared" ca="1" si="413"/>
        <v>6244800</v>
      </c>
    </row>
    <row r="3630" spans="1:15" x14ac:dyDescent="0.25">
      <c r="A3630">
        <v>3615</v>
      </c>
      <c r="B3630" s="85">
        <v>36545</v>
      </c>
      <c r="C3630" s="47">
        <v>146.97</v>
      </c>
      <c r="D3630" s="47">
        <v>146.97</v>
      </c>
      <c r="E3630" s="47">
        <v>143.81</v>
      </c>
      <c r="F3630" s="47">
        <v>144.75</v>
      </c>
      <c r="G3630" s="48">
        <v>5800100</v>
      </c>
      <c r="H3630" s="47">
        <v>111.46</v>
      </c>
      <c r="I3630" s="51">
        <f t="shared" si="407"/>
        <v>0.77001727115716745</v>
      </c>
      <c r="J3630" s="51">
        <f t="shared" ca="1" si="408"/>
        <v>1</v>
      </c>
      <c r="K3630" s="47">
        <f t="shared" si="409"/>
        <v>113.17</v>
      </c>
      <c r="L3630" s="47">
        <f t="shared" si="410"/>
        <v>113.17</v>
      </c>
      <c r="M3630" s="47">
        <f t="shared" si="411"/>
        <v>110.74</v>
      </c>
      <c r="N3630" s="47">
        <f t="shared" si="412"/>
        <v>111.46</v>
      </c>
      <c r="O3630" s="48">
        <f t="shared" ca="1" si="413"/>
        <v>5800100</v>
      </c>
    </row>
    <row r="3631" spans="1:15" x14ac:dyDescent="0.25">
      <c r="A3631">
        <v>3616</v>
      </c>
      <c r="B3631" s="85">
        <v>36544</v>
      </c>
      <c r="C3631" s="47">
        <v>145.31</v>
      </c>
      <c r="D3631" s="47">
        <v>147</v>
      </c>
      <c r="E3631" s="47">
        <v>145</v>
      </c>
      <c r="F3631" s="47">
        <v>147</v>
      </c>
      <c r="G3631" s="48">
        <v>6157900</v>
      </c>
      <c r="H3631" s="47">
        <v>113.19</v>
      </c>
      <c r="I3631" s="51">
        <f t="shared" si="407"/>
        <v>0.77</v>
      </c>
      <c r="J3631" s="51">
        <f t="shared" ca="1" si="408"/>
        <v>1</v>
      </c>
      <c r="K3631" s="47">
        <f t="shared" si="409"/>
        <v>111.89</v>
      </c>
      <c r="L3631" s="47">
        <f t="shared" si="410"/>
        <v>113.19</v>
      </c>
      <c r="M3631" s="47">
        <f t="shared" si="411"/>
        <v>111.65</v>
      </c>
      <c r="N3631" s="47">
        <f t="shared" si="412"/>
        <v>113.19</v>
      </c>
      <c r="O3631" s="48">
        <f t="shared" ca="1" si="413"/>
        <v>6157900</v>
      </c>
    </row>
    <row r="3632" spans="1:15" x14ac:dyDescent="0.25">
      <c r="A3632">
        <v>3617</v>
      </c>
      <c r="B3632" s="85">
        <v>36543</v>
      </c>
      <c r="C3632" s="47">
        <v>145.34</v>
      </c>
      <c r="D3632" s="47">
        <v>146.62</v>
      </c>
      <c r="E3632" s="47">
        <v>145.19</v>
      </c>
      <c r="F3632" s="47">
        <v>145.81</v>
      </c>
      <c r="G3632" s="48">
        <v>6488500</v>
      </c>
      <c r="H3632" s="47">
        <v>112.28</v>
      </c>
      <c r="I3632" s="51">
        <f t="shared" si="407"/>
        <v>0.77004320691310613</v>
      </c>
      <c r="J3632" s="51">
        <f t="shared" ca="1" si="408"/>
        <v>1</v>
      </c>
      <c r="K3632" s="47">
        <f t="shared" si="409"/>
        <v>111.92</v>
      </c>
      <c r="L3632" s="47">
        <f t="shared" si="410"/>
        <v>112.9</v>
      </c>
      <c r="M3632" s="47">
        <f t="shared" si="411"/>
        <v>111.8</v>
      </c>
      <c r="N3632" s="47">
        <f t="shared" si="412"/>
        <v>112.28</v>
      </c>
      <c r="O3632" s="48">
        <f t="shared" ca="1" si="413"/>
        <v>6488500</v>
      </c>
    </row>
    <row r="3633" spans="1:15" x14ac:dyDescent="0.25">
      <c r="A3633">
        <v>3618</v>
      </c>
      <c r="B3633" s="85">
        <v>36539</v>
      </c>
      <c r="C3633" s="47">
        <v>146.53</v>
      </c>
      <c r="D3633" s="47">
        <v>147.47</v>
      </c>
      <c r="E3633" s="47">
        <v>145.97</v>
      </c>
      <c r="F3633" s="47">
        <v>146.97</v>
      </c>
      <c r="G3633" s="48">
        <v>7437300</v>
      </c>
      <c r="H3633" s="47">
        <v>113.17</v>
      </c>
      <c r="I3633" s="51">
        <f t="shared" si="407"/>
        <v>0.77002109274001496</v>
      </c>
      <c r="J3633" s="51">
        <f t="shared" ca="1" si="408"/>
        <v>1</v>
      </c>
      <c r="K3633" s="47">
        <f t="shared" si="409"/>
        <v>112.83</v>
      </c>
      <c r="L3633" s="47">
        <f t="shared" si="410"/>
        <v>113.56</v>
      </c>
      <c r="M3633" s="47">
        <f t="shared" si="411"/>
        <v>112.4</v>
      </c>
      <c r="N3633" s="47">
        <f t="shared" si="412"/>
        <v>113.17</v>
      </c>
      <c r="O3633" s="48">
        <f t="shared" ca="1" si="413"/>
        <v>7437300</v>
      </c>
    </row>
    <row r="3634" spans="1:15" x14ac:dyDescent="0.25">
      <c r="A3634">
        <v>3619</v>
      </c>
      <c r="B3634" s="85">
        <v>36538</v>
      </c>
      <c r="C3634" s="47">
        <v>144.47</v>
      </c>
      <c r="D3634" s="47">
        <v>145.75</v>
      </c>
      <c r="E3634" s="47">
        <v>143.28</v>
      </c>
      <c r="F3634" s="47">
        <v>145</v>
      </c>
      <c r="G3634" s="48">
        <v>5158300</v>
      </c>
      <c r="H3634" s="47">
        <v>111.65</v>
      </c>
      <c r="I3634" s="51">
        <f t="shared" si="407"/>
        <v>0.77</v>
      </c>
      <c r="J3634" s="51">
        <f t="shared" ca="1" si="408"/>
        <v>1</v>
      </c>
      <c r="K3634" s="47">
        <f t="shared" si="409"/>
        <v>111.24</v>
      </c>
      <c r="L3634" s="47">
        <f t="shared" si="410"/>
        <v>112.23</v>
      </c>
      <c r="M3634" s="47">
        <f t="shared" si="411"/>
        <v>110.33</v>
      </c>
      <c r="N3634" s="47">
        <f t="shared" si="412"/>
        <v>111.65</v>
      </c>
      <c r="O3634" s="48">
        <f t="shared" ca="1" si="413"/>
        <v>5158300</v>
      </c>
    </row>
    <row r="3635" spans="1:15" x14ac:dyDescent="0.25">
      <c r="A3635">
        <v>3620</v>
      </c>
      <c r="B3635" s="85">
        <v>36537</v>
      </c>
      <c r="C3635" s="47">
        <v>144.59</v>
      </c>
      <c r="D3635" s="47">
        <v>144.59</v>
      </c>
      <c r="E3635" s="47">
        <v>142.88</v>
      </c>
      <c r="F3635" s="47">
        <v>143.06</v>
      </c>
      <c r="G3635" s="48">
        <v>6907700</v>
      </c>
      <c r="H3635" s="47">
        <v>110.16</v>
      </c>
      <c r="I3635" s="51">
        <f t="shared" si="407"/>
        <v>0.77002656228156019</v>
      </c>
      <c r="J3635" s="51">
        <f t="shared" ca="1" si="408"/>
        <v>1</v>
      </c>
      <c r="K3635" s="47">
        <f t="shared" si="409"/>
        <v>111.34</v>
      </c>
      <c r="L3635" s="47">
        <f t="shared" si="410"/>
        <v>111.34</v>
      </c>
      <c r="M3635" s="47">
        <f t="shared" si="411"/>
        <v>110.02</v>
      </c>
      <c r="N3635" s="47">
        <f t="shared" si="412"/>
        <v>110.16</v>
      </c>
      <c r="O3635" s="48">
        <f t="shared" ca="1" si="413"/>
        <v>6907700</v>
      </c>
    </row>
    <row r="3636" spans="1:15" x14ac:dyDescent="0.25">
      <c r="A3636">
        <v>3621</v>
      </c>
      <c r="B3636" s="85">
        <v>36536</v>
      </c>
      <c r="C3636" s="47">
        <v>145.81</v>
      </c>
      <c r="D3636" s="47">
        <v>146.09</v>
      </c>
      <c r="E3636" s="47">
        <v>143.5</v>
      </c>
      <c r="F3636" s="47">
        <v>144.5</v>
      </c>
      <c r="G3636" s="48">
        <v>7503700</v>
      </c>
      <c r="H3636" s="47">
        <v>111.27</v>
      </c>
      <c r="I3636" s="51">
        <f t="shared" si="407"/>
        <v>0.77003460207612451</v>
      </c>
      <c r="J3636" s="51">
        <f t="shared" ca="1" si="408"/>
        <v>1</v>
      </c>
      <c r="K3636" s="47">
        <f t="shared" si="409"/>
        <v>112.28</v>
      </c>
      <c r="L3636" s="47">
        <f t="shared" si="410"/>
        <v>112.49</v>
      </c>
      <c r="M3636" s="47">
        <f t="shared" si="411"/>
        <v>110.5</v>
      </c>
      <c r="N3636" s="47">
        <f t="shared" si="412"/>
        <v>111.27</v>
      </c>
      <c r="O3636" s="48">
        <f t="shared" ca="1" si="413"/>
        <v>7503700</v>
      </c>
    </row>
    <row r="3637" spans="1:15" x14ac:dyDescent="0.25">
      <c r="A3637">
        <v>3622</v>
      </c>
      <c r="B3637" s="85">
        <v>36535</v>
      </c>
      <c r="C3637" s="47">
        <v>146.25</v>
      </c>
      <c r="D3637" s="47">
        <v>146.91</v>
      </c>
      <c r="E3637" s="47">
        <v>145.03</v>
      </c>
      <c r="F3637" s="47">
        <v>146.25</v>
      </c>
      <c r="G3637" s="48">
        <v>5741700</v>
      </c>
      <c r="H3637" s="47">
        <v>112.62</v>
      </c>
      <c r="I3637" s="51">
        <f t="shared" si="407"/>
        <v>0.77005128205128204</v>
      </c>
      <c r="J3637" s="51">
        <f t="shared" ca="1" si="408"/>
        <v>1</v>
      </c>
      <c r="K3637" s="47">
        <f t="shared" si="409"/>
        <v>112.62</v>
      </c>
      <c r="L3637" s="47">
        <f t="shared" si="410"/>
        <v>113.13</v>
      </c>
      <c r="M3637" s="47">
        <f t="shared" si="411"/>
        <v>111.68</v>
      </c>
      <c r="N3637" s="47">
        <f t="shared" si="412"/>
        <v>112.62</v>
      </c>
      <c r="O3637" s="48">
        <f t="shared" ca="1" si="413"/>
        <v>5741700</v>
      </c>
    </row>
    <row r="3638" spans="1:15" x14ac:dyDescent="0.25">
      <c r="A3638">
        <v>3623</v>
      </c>
      <c r="B3638" s="85">
        <v>36532</v>
      </c>
      <c r="C3638" s="47">
        <v>140.31</v>
      </c>
      <c r="D3638" s="47">
        <v>145.75</v>
      </c>
      <c r="E3638" s="47">
        <v>140.06</v>
      </c>
      <c r="F3638" s="47">
        <v>145.75</v>
      </c>
      <c r="G3638" s="48">
        <v>8066500</v>
      </c>
      <c r="H3638" s="47">
        <v>112.23</v>
      </c>
      <c r="I3638" s="51">
        <f t="shared" si="407"/>
        <v>0.77001715265866211</v>
      </c>
      <c r="J3638" s="51">
        <f t="shared" ca="1" si="408"/>
        <v>1</v>
      </c>
      <c r="K3638" s="47">
        <f t="shared" si="409"/>
        <v>108.04</v>
      </c>
      <c r="L3638" s="47">
        <f t="shared" si="410"/>
        <v>112.23</v>
      </c>
      <c r="M3638" s="47">
        <f t="shared" si="411"/>
        <v>107.85</v>
      </c>
      <c r="N3638" s="47">
        <f t="shared" si="412"/>
        <v>112.23</v>
      </c>
      <c r="O3638" s="48">
        <f t="shared" ca="1" si="413"/>
        <v>8066500</v>
      </c>
    </row>
    <row r="3639" spans="1:15" x14ac:dyDescent="0.25">
      <c r="A3639">
        <v>3624</v>
      </c>
      <c r="B3639" s="85">
        <v>36531</v>
      </c>
      <c r="C3639" s="47">
        <v>139.62</v>
      </c>
      <c r="D3639" s="47">
        <v>141.5</v>
      </c>
      <c r="E3639" s="47">
        <v>137.75</v>
      </c>
      <c r="F3639" s="47">
        <v>137.75</v>
      </c>
      <c r="G3639" s="48">
        <v>6227200</v>
      </c>
      <c r="H3639" s="47">
        <v>106.07</v>
      </c>
      <c r="I3639" s="51">
        <f t="shared" si="407"/>
        <v>0.7700181488203266</v>
      </c>
      <c r="J3639" s="51">
        <f t="shared" ca="1" si="408"/>
        <v>1</v>
      </c>
      <c r="K3639" s="47">
        <f t="shared" si="409"/>
        <v>107.51</v>
      </c>
      <c r="L3639" s="47">
        <f t="shared" si="410"/>
        <v>108.96</v>
      </c>
      <c r="M3639" s="47">
        <f t="shared" si="411"/>
        <v>106.07</v>
      </c>
      <c r="N3639" s="47">
        <f t="shared" si="412"/>
        <v>106.07</v>
      </c>
      <c r="O3639" s="48">
        <f t="shared" ca="1" si="413"/>
        <v>6227200</v>
      </c>
    </row>
    <row r="3640" spans="1:15" x14ac:dyDescent="0.25">
      <c r="A3640">
        <v>3625</v>
      </c>
      <c r="B3640" s="85">
        <v>36530</v>
      </c>
      <c r="C3640" s="47">
        <v>139.94</v>
      </c>
      <c r="D3640" s="47">
        <v>141.53</v>
      </c>
      <c r="E3640" s="47">
        <v>137.25</v>
      </c>
      <c r="F3640" s="47">
        <v>140</v>
      </c>
      <c r="G3640" s="48">
        <v>12177900</v>
      </c>
      <c r="H3640" s="47">
        <v>107.8</v>
      </c>
      <c r="I3640" s="51">
        <f t="shared" si="407"/>
        <v>0.77</v>
      </c>
      <c r="J3640" s="51">
        <f t="shared" ca="1" si="408"/>
        <v>1</v>
      </c>
      <c r="K3640" s="47">
        <f t="shared" si="409"/>
        <v>107.75</v>
      </c>
      <c r="L3640" s="47">
        <f t="shared" si="410"/>
        <v>108.98</v>
      </c>
      <c r="M3640" s="47">
        <f t="shared" si="411"/>
        <v>105.68</v>
      </c>
      <c r="N3640" s="47">
        <f t="shared" si="412"/>
        <v>107.8</v>
      </c>
      <c r="O3640" s="48">
        <f t="shared" ca="1" si="413"/>
        <v>12177900</v>
      </c>
    </row>
    <row r="3641" spans="1:15" x14ac:dyDescent="0.25">
      <c r="A3641">
        <v>3626</v>
      </c>
      <c r="B3641" s="85">
        <v>36529</v>
      </c>
      <c r="C3641" s="47">
        <v>143.53</v>
      </c>
      <c r="D3641" s="47">
        <v>144.06</v>
      </c>
      <c r="E3641" s="47">
        <v>139.63999999999999</v>
      </c>
      <c r="F3641" s="47">
        <v>139.75</v>
      </c>
      <c r="G3641" s="48">
        <v>8089800</v>
      </c>
      <c r="H3641" s="47">
        <v>107.61</v>
      </c>
      <c r="I3641" s="51">
        <f t="shared" si="407"/>
        <v>0.77001788908765656</v>
      </c>
      <c r="J3641" s="51">
        <f t="shared" ca="1" si="408"/>
        <v>1</v>
      </c>
      <c r="K3641" s="47">
        <f t="shared" si="409"/>
        <v>110.52</v>
      </c>
      <c r="L3641" s="47">
        <f t="shared" si="410"/>
        <v>110.93</v>
      </c>
      <c r="M3641" s="47">
        <f t="shared" si="411"/>
        <v>107.53</v>
      </c>
      <c r="N3641" s="47">
        <f t="shared" si="412"/>
        <v>107.61</v>
      </c>
      <c r="O3641" s="48">
        <f t="shared" ca="1" si="413"/>
        <v>8089800</v>
      </c>
    </row>
    <row r="3642" spans="1:15" x14ac:dyDescent="0.25">
      <c r="A3642">
        <v>3627</v>
      </c>
      <c r="B3642" s="85">
        <v>36528</v>
      </c>
      <c r="C3642" s="47">
        <v>148.25</v>
      </c>
      <c r="D3642" s="47">
        <v>148.25</v>
      </c>
      <c r="E3642" s="47">
        <v>143.88</v>
      </c>
      <c r="F3642" s="47">
        <v>145.44</v>
      </c>
      <c r="G3642" s="48">
        <v>8164300</v>
      </c>
      <c r="H3642" s="47">
        <v>111.99</v>
      </c>
      <c r="I3642" s="51">
        <f t="shared" si="407"/>
        <v>0.77000825082508251</v>
      </c>
      <c r="J3642" s="51">
        <f t="shared" ca="1" si="408"/>
        <v>1</v>
      </c>
      <c r="K3642" s="47">
        <f t="shared" si="409"/>
        <v>114.15</v>
      </c>
      <c r="L3642" s="47">
        <f t="shared" si="410"/>
        <v>114.15</v>
      </c>
      <c r="M3642" s="47">
        <f t="shared" si="411"/>
        <v>110.79</v>
      </c>
      <c r="N3642" s="47">
        <f t="shared" si="412"/>
        <v>111.99</v>
      </c>
      <c r="O3642" s="48">
        <f t="shared" ca="1" si="413"/>
        <v>8164300</v>
      </c>
    </row>
    <row r="3643" spans="1:15" x14ac:dyDescent="0.25">
      <c r="A3643">
        <v>3628</v>
      </c>
      <c r="B3643" s="85">
        <v>36525</v>
      </c>
      <c r="C3643" s="47">
        <v>146.84</v>
      </c>
      <c r="D3643" s="47">
        <v>147.5</v>
      </c>
      <c r="E3643" s="47">
        <v>146.25</v>
      </c>
      <c r="F3643" s="47">
        <v>146.88</v>
      </c>
      <c r="G3643" s="48">
        <v>3172700</v>
      </c>
      <c r="H3643" s="47">
        <v>113.1</v>
      </c>
      <c r="I3643" s="51">
        <f t="shared" si="407"/>
        <v>0.77001633986928109</v>
      </c>
      <c r="J3643" s="51">
        <f t="shared" ca="1" si="408"/>
        <v>1</v>
      </c>
      <c r="K3643" s="47">
        <f t="shared" si="409"/>
        <v>113.07</v>
      </c>
      <c r="L3643" s="47">
        <f t="shared" si="410"/>
        <v>113.58</v>
      </c>
      <c r="M3643" s="47">
        <f t="shared" si="411"/>
        <v>112.61</v>
      </c>
      <c r="N3643" s="47">
        <f t="shared" si="412"/>
        <v>113.1</v>
      </c>
      <c r="O3643" s="48">
        <f t="shared" ca="1" si="413"/>
        <v>3172700</v>
      </c>
    </row>
    <row r="3644" spans="1:15" x14ac:dyDescent="0.25">
      <c r="A3644">
        <v>3629</v>
      </c>
      <c r="B3644" s="85">
        <v>36524</v>
      </c>
      <c r="C3644" s="47">
        <v>147.12</v>
      </c>
      <c r="D3644" s="47">
        <v>147.56</v>
      </c>
      <c r="E3644" s="47">
        <v>146.19</v>
      </c>
      <c r="F3644" s="47">
        <v>146.63999999999999</v>
      </c>
      <c r="G3644" s="48">
        <v>3641300</v>
      </c>
      <c r="H3644" s="47">
        <v>112.92</v>
      </c>
      <c r="I3644" s="51">
        <f t="shared" si="407"/>
        <v>0.77004909983633396</v>
      </c>
      <c r="J3644" s="51">
        <f t="shared" ca="1" si="408"/>
        <v>1</v>
      </c>
      <c r="K3644" s="47">
        <f t="shared" si="409"/>
        <v>113.29</v>
      </c>
      <c r="L3644" s="47">
        <f t="shared" si="410"/>
        <v>113.63</v>
      </c>
      <c r="M3644" s="47">
        <f t="shared" si="411"/>
        <v>112.57</v>
      </c>
      <c r="N3644" s="47">
        <f t="shared" si="412"/>
        <v>112.92</v>
      </c>
      <c r="O3644" s="48">
        <f t="shared" ca="1" si="413"/>
        <v>3641300</v>
      </c>
    </row>
    <row r="3645" spans="1:15" x14ac:dyDescent="0.25">
      <c r="A3645">
        <v>3630</v>
      </c>
      <c r="B3645" s="85">
        <v>36523</v>
      </c>
      <c r="C3645" s="47">
        <v>146.31</v>
      </c>
      <c r="D3645" s="47">
        <v>146.81</v>
      </c>
      <c r="E3645" s="47">
        <v>145.31</v>
      </c>
      <c r="F3645" s="47">
        <v>146.81</v>
      </c>
      <c r="G3645" s="48">
        <v>3001000</v>
      </c>
      <c r="H3645" s="47">
        <v>113.05</v>
      </c>
      <c r="I3645" s="51">
        <f t="shared" si="407"/>
        <v>0.77004291260813296</v>
      </c>
      <c r="J3645" s="51">
        <f t="shared" ca="1" si="408"/>
        <v>1</v>
      </c>
      <c r="K3645" s="47">
        <f t="shared" si="409"/>
        <v>112.66</v>
      </c>
      <c r="L3645" s="47">
        <f t="shared" si="410"/>
        <v>113.05</v>
      </c>
      <c r="M3645" s="47">
        <f t="shared" si="411"/>
        <v>111.89</v>
      </c>
      <c r="N3645" s="47">
        <f t="shared" si="412"/>
        <v>113.05</v>
      </c>
      <c r="O3645" s="48">
        <f t="shared" ca="1" si="413"/>
        <v>3001000</v>
      </c>
    </row>
    <row r="3646" spans="1:15" x14ac:dyDescent="0.25">
      <c r="A3646">
        <v>3631</v>
      </c>
      <c r="B3646" s="85">
        <v>36522</v>
      </c>
      <c r="C3646" s="47">
        <v>145.88</v>
      </c>
      <c r="D3646" s="47">
        <v>146.5</v>
      </c>
      <c r="E3646" s="47">
        <v>145.47999999999999</v>
      </c>
      <c r="F3646" s="47">
        <v>146.19</v>
      </c>
      <c r="G3646" s="48">
        <v>4084500</v>
      </c>
      <c r="H3646" s="47">
        <v>112.57</v>
      </c>
      <c r="I3646" s="51">
        <f t="shared" si="407"/>
        <v>0.77002530952869552</v>
      </c>
      <c r="J3646" s="51">
        <f t="shared" ca="1" si="408"/>
        <v>1</v>
      </c>
      <c r="K3646" s="47">
        <f t="shared" si="409"/>
        <v>112.33</v>
      </c>
      <c r="L3646" s="47">
        <f t="shared" si="410"/>
        <v>112.81</v>
      </c>
      <c r="M3646" s="47">
        <f t="shared" si="411"/>
        <v>112.02</v>
      </c>
      <c r="N3646" s="47">
        <f t="shared" si="412"/>
        <v>112.57</v>
      </c>
      <c r="O3646" s="48">
        <f t="shared" ca="1" si="413"/>
        <v>4084500</v>
      </c>
    </row>
    <row r="3647" spans="1:15" x14ac:dyDescent="0.25">
      <c r="A3647">
        <v>3632</v>
      </c>
      <c r="B3647" s="85">
        <v>36521</v>
      </c>
      <c r="C3647" s="47">
        <v>146.5</v>
      </c>
      <c r="D3647" s="47">
        <v>146.78</v>
      </c>
      <c r="E3647" s="47">
        <v>145.06</v>
      </c>
      <c r="F3647" s="47">
        <v>146.28</v>
      </c>
      <c r="G3647" s="48">
        <v>2691000</v>
      </c>
      <c r="H3647" s="47">
        <v>112.64</v>
      </c>
      <c r="I3647" s="51">
        <f t="shared" si="407"/>
        <v>0.77003007929997269</v>
      </c>
      <c r="J3647" s="51">
        <f t="shared" ca="1" si="408"/>
        <v>1</v>
      </c>
      <c r="K3647" s="47">
        <f t="shared" si="409"/>
        <v>112.81</v>
      </c>
      <c r="L3647" s="47">
        <f t="shared" si="410"/>
        <v>113.03</v>
      </c>
      <c r="M3647" s="47">
        <f t="shared" si="411"/>
        <v>111.7</v>
      </c>
      <c r="N3647" s="47">
        <f t="shared" si="412"/>
        <v>112.64</v>
      </c>
      <c r="O3647" s="48">
        <f t="shared" ca="1" si="413"/>
        <v>2691000</v>
      </c>
    </row>
    <row r="3648" spans="1:15" x14ac:dyDescent="0.25">
      <c r="A3648">
        <v>3633</v>
      </c>
      <c r="B3648" s="85">
        <v>36517</v>
      </c>
      <c r="C3648" s="47">
        <v>145.02000000000001</v>
      </c>
      <c r="D3648" s="47">
        <v>146.47999999999999</v>
      </c>
      <c r="E3648" s="47">
        <v>145</v>
      </c>
      <c r="F3648" s="47">
        <v>146.47999999999999</v>
      </c>
      <c r="G3648" s="48">
        <v>5721700</v>
      </c>
      <c r="H3648" s="47">
        <v>112.8</v>
      </c>
      <c r="I3648" s="51">
        <f t="shared" si="407"/>
        <v>0.77007099945385038</v>
      </c>
      <c r="J3648" s="51">
        <f t="shared" ca="1" si="408"/>
        <v>1</v>
      </c>
      <c r="K3648" s="47">
        <f t="shared" si="409"/>
        <v>111.68</v>
      </c>
      <c r="L3648" s="47">
        <f t="shared" si="410"/>
        <v>112.8</v>
      </c>
      <c r="M3648" s="47">
        <f t="shared" si="411"/>
        <v>111.66</v>
      </c>
      <c r="N3648" s="47">
        <f t="shared" si="412"/>
        <v>112.8</v>
      </c>
      <c r="O3648" s="48">
        <f t="shared" ca="1" si="413"/>
        <v>5721700</v>
      </c>
    </row>
    <row r="3649" spans="1:15" x14ac:dyDescent="0.25">
      <c r="A3649">
        <v>3634</v>
      </c>
      <c r="B3649" s="85">
        <v>36516</v>
      </c>
      <c r="C3649" s="47">
        <v>143.62</v>
      </c>
      <c r="D3649" s="47">
        <v>144.19</v>
      </c>
      <c r="E3649" s="47">
        <v>142.97</v>
      </c>
      <c r="F3649" s="47">
        <v>144.19</v>
      </c>
      <c r="G3649" s="48">
        <v>5377500</v>
      </c>
      <c r="H3649" s="47">
        <v>111.03</v>
      </c>
      <c r="I3649" s="51">
        <f t="shared" si="407"/>
        <v>0.77002566058672584</v>
      </c>
      <c r="J3649" s="51">
        <f t="shared" ca="1" si="408"/>
        <v>1</v>
      </c>
      <c r="K3649" s="47">
        <f t="shared" si="409"/>
        <v>110.59</v>
      </c>
      <c r="L3649" s="47">
        <f t="shared" si="410"/>
        <v>111.03</v>
      </c>
      <c r="M3649" s="47">
        <f t="shared" si="411"/>
        <v>110.09</v>
      </c>
      <c r="N3649" s="47">
        <f t="shared" si="412"/>
        <v>111.03</v>
      </c>
      <c r="O3649" s="48">
        <f t="shared" ca="1" si="413"/>
        <v>5377500</v>
      </c>
    </row>
    <row r="3650" spans="1:15" x14ac:dyDescent="0.25">
      <c r="A3650">
        <v>3635</v>
      </c>
      <c r="B3650" s="85">
        <v>36515</v>
      </c>
      <c r="C3650" s="47">
        <v>141.59</v>
      </c>
      <c r="D3650" s="47">
        <v>144.06</v>
      </c>
      <c r="E3650" s="47">
        <v>141.34</v>
      </c>
      <c r="F3650" s="47">
        <v>143.81</v>
      </c>
      <c r="G3650" s="48">
        <v>7981300</v>
      </c>
      <c r="H3650" s="47">
        <v>110.74</v>
      </c>
      <c r="I3650" s="51">
        <f t="shared" si="407"/>
        <v>0.77004380780196091</v>
      </c>
      <c r="J3650" s="51">
        <f t="shared" ca="1" si="408"/>
        <v>1</v>
      </c>
      <c r="K3650" s="47">
        <f t="shared" si="409"/>
        <v>109.03</v>
      </c>
      <c r="L3650" s="47">
        <f t="shared" si="410"/>
        <v>110.93</v>
      </c>
      <c r="M3650" s="47">
        <f t="shared" si="411"/>
        <v>108.84</v>
      </c>
      <c r="N3650" s="47">
        <f t="shared" si="412"/>
        <v>110.74</v>
      </c>
      <c r="O3650" s="48">
        <f t="shared" ca="1" si="413"/>
        <v>7981300</v>
      </c>
    </row>
    <row r="3651" spans="1:15" x14ac:dyDescent="0.25">
      <c r="A3651">
        <v>3636</v>
      </c>
      <c r="B3651" s="85">
        <v>36514</v>
      </c>
      <c r="C3651" s="47">
        <v>142.56</v>
      </c>
      <c r="D3651" s="47">
        <v>143.19</v>
      </c>
      <c r="E3651" s="47">
        <v>141.09</v>
      </c>
      <c r="F3651" s="47">
        <v>141.66</v>
      </c>
      <c r="G3651" s="48">
        <v>4608700</v>
      </c>
      <c r="H3651" s="47">
        <v>109.08</v>
      </c>
      <c r="I3651" s="51">
        <f t="shared" si="407"/>
        <v>0.77001270648030495</v>
      </c>
      <c r="J3651" s="51">
        <f t="shared" ca="1" si="408"/>
        <v>1</v>
      </c>
      <c r="K3651" s="47">
        <f t="shared" si="409"/>
        <v>109.77</v>
      </c>
      <c r="L3651" s="47">
        <f t="shared" si="410"/>
        <v>110.26</v>
      </c>
      <c r="M3651" s="47">
        <f t="shared" si="411"/>
        <v>108.64</v>
      </c>
      <c r="N3651" s="47">
        <f t="shared" si="412"/>
        <v>109.08</v>
      </c>
      <c r="O3651" s="48">
        <f t="shared" ca="1" si="413"/>
        <v>4608700</v>
      </c>
    </row>
    <row r="3652" spans="1:15" x14ac:dyDescent="0.25">
      <c r="A3652">
        <v>3637</v>
      </c>
      <c r="B3652" s="85">
        <v>36511</v>
      </c>
      <c r="C3652" s="47">
        <v>143</v>
      </c>
      <c r="D3652" s="47">
        <v>143.31</v>
      </c>
      <c r="E3652" s="47">
        <v>142.06</v>
      </c>
      <c r="F3652" s="47">
        <v>142.69</v>
      </c>
      <c r="G3652" s="48">
        <v>4775400</v>
      </c>
      <c r="H3652" s="47">
        <v>109.87</v>
      </c>
      <c r="I3652" s="51">
        <f t="shared" si="407"/>
        <v>0.76999088934052851</v>
      </c>
      <c r="J3652" s="51">
        <f t="shared" ca="1" si="408"/>
        <v>1</v>
      </c>
      <c r="K3652" s="47">
        <f t="shared" si="409"/>
        <v>110.11</v>
      </c>
      <c r="L3652" s="47">
        <f t="shared" si="410"/>
        <v>110.35</v>
      </c>
      <c r="M3652" s="47">
        <f t="shared" si="411"/>
        <v>109.38</v>
      </c>
      <c r="N3652" s="47">
        <f t="shared" si="412"/>
        <v>109.87</v>
      </c>
      <c r="O3652" s="48">
        <f t="shared" ca="1" si="413"/>
        <v>4775400</v>
      </c>
    </row>
    <row r="3653" spans="1:15" x14ac:dyDescent="0.25">
      <c r="A3653">
        <v>3638</v>
      </c>
      <c r="B3653" s="85">
        <v>36510</v>
      </c>
      <c r="C3653" s="47">
        <v>142.19</v>
      </c>
      <c r="D3653" s="47">
        <v>142.66</v>
      </c>
      <c r="E3653" s="47">
        <v>141.16</v>
      </c>
      <c r="F3653" s="47">
        <v>142.12</v>
      </c>
      <c r="G3653" s="48">
        <v>5854900</v>
      </c>
      <c r="H3653" s="47">
        <v>109.17</v>
      </c>
      <c r="I3653" s="51">
        <f t="shared" si="407"/>
        <v>0.76815367295243453</v>
      </c>
      <c r="J3653" s="51">
        <f t="shared" ca="1" si="408"/>
        <v>1</v>
      </c>
      <c r="K3653" s="47">
        <f t="shared" si="409"/>
        <v>109.22</v>
      </c>
      <c r="L3653" s="47">
        <f t="shared" si="410"/>
        <v>109.58</v>
      </c>
      <c r="M3653" s="47">
        <f t="shared" si="411"/>
        <v>108.43</v>
      </c>
      <c r="N3653" s="47">
        <f t="shared" si="412"/>
        <v>109.17</v>
      </c>
      <c r="O3653" s="48">
        <f t="shared" ca="1" si="413"/>
        <v>5854900</v>
      </c>
    </row>
    <row r="3654" spans="1:15" x14ac:dyDescent="0.25">
      <c r="A3654">
        <v>3639</v>
      </c>
      <c r="B3654" s="85">
        <v>36509</v>
      </c>
      <c r="C3654" s="47">
        <v>140.38</v>
      </c>
      <c r="D3654" s="47">
        <v>142.19999999999999</v>
      </c>
      <c r="E3654" s="47">
        <v>140.03</v>
      </c>
      <c r="F3654" s="47">
        <v>141.5</v>
      </c>
      <c r="G3654" s="48">
        <v>6879100</v>
      </c>
      <c r="H3654" s="47">
        <v>108.69</v>
      </c>
      <c r="I3654" s="51">
        <f t="shared" si="407"/>
        <v>0.76812720848056537</v>
      </c>
      <c r="J3654" s="51">
        <f t="shared" ca="1" si="408"/>
        <v>1</v>
      </c>
      <c r="K3654" s="47">
        <f t="shared" si="409"/>
        <v>107.83</v>
      </c>
      <c r="L3654" s="47">
        <f t="shared" si="410"/>
        <v>109.23</v>
      </c>
      <c r="M3654" s="47">
        <f t="shared" si="411"/>
        <v>107.56</v>
      </c>
      <c r="N3654" s="47">
        <f t="shared" si="412"/>
        <v>108.69</v>
      </c>
      <c r="O3654" s="48">
        <f t="shared" ca="1" si="413"/>
        <v>6879100</v>
      </c>
    </row>
    <row r="3655" spans="1:15" x14ac:dyDescent="0.25">
      <c r="A3655">
        <v>3640</v>
      </c>
      <c r="B3655" s="85">
        <v>36508</v>
      </c>
      <c r="C3655" s="47">
        <v>141.62</v>
      </c>
      <c r="D3655" s="47">
        <v>142.47999999999999</v>
      </c>
      <c r="E3655" s="47">
        <v>140.62</v>
      </c>
      <c r="F3655" s="47">
        <v>140.75</v>
      </c>
      <c r="G3655" s="48">
        <v>5739000</v>
      </c>
      <c r="H3655" s="47">
        <v>108.12</v>
      </c>
      <c r="I3655" s="51">
        <f t="shared" si="407"/>
        <v>0.76817051509769096</v>
      </c>
      <c r="J3655" s="51">
        <f t="shared" ca="1" si="408"/>
        <v>1</v>
      </c>
      <c r="K3655" s="47">
        <f t="shared" si="409"/>
        <v>108.79</v>
      </c>
      <c r="L3655" s="47">
        <f t="shared" si="410"/>
        <v>109.45</v>
      </c>
      <c r="M3655" s="47">
        <f t="shared" si="411"/>
        <v>108.02</v>
      </c>
      <c r="N3655" s="47">
        <f t="shared" si="412"/>
        <v>108.12</v>
      </c>
      <c r="O3655" s="48">
        <f t="shared" ca="1" si="413"/>
        <v>5739000</v>
      </c>
    </row>
    <row r="3656" spans="1:15" x14ac:dyDescent="0.25">
      <c r="A3656">
        <v>3641</v>
      </c>
      <c r="B3656" s="85">
        <v>36507</v>
      </c>
      <c r="C3656" s="47">
        <v>141.44</v>
      </c>
      <c r="D3656" s="47">
        <v>142.72</v>
      </c>
      <c r="E3656" s="47">
        <v>141.28</v>
      </c>
      <c r="F3656" s="47">
        <v>142.12</v>
      </c>
      <c r="G3656" s="48">
        <v>4210800</v>
      </c>
      <c r="H3656" s="47">
        <v>109.17</v>
      </c>
      <c r="I3656" s="51">
        <f t="shared" si="407"/>
        <v>0.76815367295243453</v>
      </c>
      <c r="J3656" s="51">
        <f t="shared" ca="1" si="408"/>
        <v>1</v>
      </c>
      <c r="K3656" s="47">
        <f t="shared" si="409"/>
        <v>108.65</v>
      </c>
      <c r="L3656" s="47">
        <f t="shared" si="410"/>
        <v>109.63</v>
      </c>
      <c r="M3656" s="47">
        <f t="shared" si="411"/>
        <v>108.52</v>
      </c>
      <c r="N3656" s="47">
        <f t="shared" si="412"/>
        <v>109.17</v>
      </c>
      <c r="O3656" s="48">
        <f t="shared" ca="1" si="413"/>
        <v>4210800</v>
      </c>
    </row>
    <row r="3657" spans="1:15" x14ac:dyDescent="0.25">
      <c r="A3657">
        <v>3642</v>
      </c>
      <c r="B3657" s="85">
        <v>36504</v>
      </c>
      <c r="C3657" s="47">
        <v>142.28</v>
      </c>
      <c r="D3657" s="47">
        <v>142.81</v>
      </c>
      <c r="E3657" s="47">
        <v>140.88</v>
      </c>
      <c r="F3657" s="47">
        <v>141.88</v>
      </c>
      <c r="G3657" s="48">
        <v>5127300</v>
      </c>
      <c r="H3657" s="47">
        <v>108.98</v>
      </c>
      <c r="I3657" s="51">
        <f t="shared" si="407"/>
        <v>0.76811389906963634</v>
      </c>
      <c r="J3657" s="51">
        <f t="shared" ca="1" si="408"/>
        <v>1</v>
      </c>
      <c r="K3657" s="47">
        <f t="shared" si="409"/>
        <v>109.29</v>
      </c>
      <c r="L3657" s="47">
        <f t="shared" si="410"/>
        <v>109.69</v>
      </c>
      <c r="M3657" s="47">
        <f t="shared" si="411"/>
        <v>108.21</v>
      </c>
      <c r="N3657" s="47">
        <f t="shared" si="412"/>
        <v>108.98</v>
      </c>
      <c r="O3657" s="48">
        <f t="shared" ca="1" si="413"/>
        <v>5127300</v>
      </c>
    </row>
    <row r="3658" spans="1:15" x14ac:dyDescent="0.25">
      <c r="A3658">
        <v>3643</v>
      </c>
      <c r="B3658" s="85">
        <v>36503</v>
      </c>
      <c r="C3658" s="47">
        <v>141.81</v>
      </c>
      <c r="D3658" s="47">
        <v>142.22</v>
      </c>
      <c r="E3658" s="47">
        <v>139.38</v>
      </c>
      <c r="F3658" s="47">
        <v>141.41</v>
      </c>
      <c r="G3658" s="48">
        <v>6474700</v>
      </c>
      <c r="H3658" s="47">
        <v>108.62</v>
      </c>
      <c r="I3658" s="51">
        <f t="shared" si="407"/>
        <v>0.76812106640265898</v>
      </c>
      <c r="J3658" s="51">
        <f t="shared" ca="1" si="408"/>
        <v>1</v>
      </c>
      <c r="K3658" s="47">
        <f t="shared" si="409"/>
        <v>108.93</v>
      </c>
      <c r="L3658" s="47">
        <f t="shared" si="410"/>
        <v>109.24</v>
      </c>
      <c r="M3658" s="47">
        <f t="shared" si="411"/>
        <v>107.06</v>
      </c>
      <c r="N3658" s="47">
        <f t="shared" si="412"/>
        <v>108.62</v>
      </c>
      <c r="O3658" s="48">
        <f t="shared" ca="1" si="413"/>
        <v>6474700</v>
      </c>
    </row>
    <row r="3659" spans="1:15" x14ac:dyDescent="0.25">
      <c r="A3659">
        <v>3644</v>
      </c>
      <c r="B3659" s="85">
        <v>36502</v>
      </c>
      <c r="C3659" s="47">
        <v>141.34</v>
      </c>
      <c r="D3659" s="47">
        <v>142.06</v>
      </c>
      <c r="E3659" s="47">
        <v>140.5</v>
      </c>
      <c r="F3659" s="47">
        <v>140.72</v>
      </c>
      <c r="G3659" s="48">
        <v>4611400</v>
      </c>
      <c r="H3659" s="47">
        <v>108.09</v>
      </c>
      <c r="I3659" s="51">
        <f t="shared" si="407"/>
        <v>0.76812109152927799</v>
      </c>
      <c r="J3659" s="51">
        <f t="shared" ca="1" si="408"/>
        <v>1</v>
      </c>
      <c r="K3659" s="47">
        <f t="shared" si="409"/>
        <v>108.57</v>
      </c>
      <c r="L3659" s="47">
        <f t="shared" si="410"/>
        <v>109.12</v>
      </c>
      <c r="M3659" s="47">
        <f t="shared" si="411"/>
        <v>107.92</v>
      </c>
      <c r="N3659" s="47">
        <f t="shared" si="412"/>
        <v>108.09</v>
      </c>
      <c r="O3659" s="48">
        <f t="shared" ca="1" si="413"/>
        <v>4611400</v>
      </c>
    </row>
    <row r="3660" spans="1:15" x14ac:dyDescent="0.25">
      <c r="A3660">
        <v>3645</v>
      </c>
      <c r="B3660" s="85">
        <v>36501</v>
      </c>
      <c r="C3660" s="47">
        <v>143.28</v>
      </c>
      <c r="D3660" s="47">
        <v>143.31</v>
      </c>
      <c r="E3660" s="47">
        <v>141.38</v>
      </c>
      <c r="F3660" s="47">
        <v>141.62</v>
      </c>
      <c r="G3660" s="48">
        <v>10714200</v>
      </c>
      <c r="H3660" s="47">
        <v>108.79</v>
      </c>
      <c r="I3660" s="51">
        <f t="shared" si="407"/>
        <v>0.76818246010450508</v>
      </c>
      <c r="J3660" s="51">
        <f t="shared" ca="1" si="408"/>
        <v>1</v>
      </c>
      <c r="K3660" s="47">
        <f t="shared" si="409"/>
        <v>110.07</v>
      </c>
      <c r="L3660" s="47">
        <f t="shared" si="410"/>
        <v>110.09</v>
      </c>
      <c r="M3660" s="47">
        <f t="shared" si="411"/>
        <v>108.61</v>
      </c>
      <c r="N3660" s="47">
        <f t="shared" si="412"/>
        <v>108.79</v>
      </c>
      <c r="O3660" s="48">
        <f t="shared" ca="1" si="413"/>
        <v>10714200</v>
      </c>
    </row>
    <row r="3661" spans="1:15" x14ac:dyDescent="0.25">
      <c r="A3661">
        <v>3646</v>
      </c>
      <c r="B3661" s="85">
        <v>36500</v>
      </c>
      <c r="C3661" s="47">
        <v>143.53</v>
      </c>
      <c r="D3661" s="47">
        <v>143.72</v>
      </c>
      <c r="E3661" s="47">
        <v>142.25</v>
      </c>
      <c r="F3661" s="47">
        <v>142.78</v>
      </c>
      <c r="G3661" s="48">
        <v>3138900</v>
      </c>
      <c r="H3661" s="47">
        <v>109.68</v>
      </c>
      <c r="I3661" s="51">
        <f t="shared" si="407"/>
        <v>0.76817481439977597</v>
      </c>
      <c r="J3661" s="51">
        <f t="shared" ca="1" si="408"/>
        <v>1</v>
      </c>
      <c r="K3661" s="47">
        <f t="shared" si="409"/>
        <v>110.26</v>
      </c>
      <c r="L3661" s="47">
        <f t="shared" si="410"/>
        <v>110.4</v>
      </c>
      <c r="M3661" s="47">
        <f t="shared" si="411"/>
        <v>109.27</v>
      </c>
      <c r="N3661" s="47">
        <f t="shared" si="412"/>
        <v>109.68</v>
      </c>
      <c r="O3661" s="48">
        <f t="shared" ca="1" si="413"/>
        <v>3138900</v>
      </c>
    </row>
    <row r="3662" spans="1:15" x14ac:dyDescent="0.25">
      <c r="A3662">
        <v>3647</v>
      </c>
      <c r="B3662" s="85">
        <v>36497</v>
      </c>
      <c r="C3662" s="47">
        <v>143.03</v>
      </c>
      <c r="D3662" s="47">
        <v>145.34</v>
      </c>
      <c r="E3662" s="47">
        <v>143.03</v>
      </c>
      <c r="F3662" s="47">
        <v>143.84</v>
      </c>
      <c r="G3662" s="48">
        <v>10045400</v>
      </c>
      <c r="H3662" s="47">
        <v>110.49</v>
      </c>
      <c r="I3662" s="51">
        <f t="shared" si="407"/>
        <v>0.76814516129032251</v>
      </c>
      <c r="J3662" s="51">
        <f t="shared" ca="1" si="408"/>
        <v>1</v>
      </c>
      <c r="K3662" s="47">
        <f t="shared" si="409"/>
        <v>109.87</v>
      </c>
      <c r="L3662" s="47">
        <f t="shared" si="410"/>
        <v>111.64</v>
      </c>
      <c r="M3662" s="47">
        <f t="shared" si="411"/>
        <v>109.87</v>
      </c>
      <c r="N3662" s="47">
        <f t="shared" si="412"/>
        <v>110.49</v>
      </c>
      <c r="O3662" s="48">
        <f t="shared" ca="1" si="413"/>
        <v>10045400</v>
      </c>
    </row>
    <row r="3663" spans="1:15" x14ac:dyDescent="0.25">
      <c r="A3663">
        <v>3648</v>
      </c>
      <c r="B3663" s="85">
        <v>36496</v>
      </c>
      <c r="C3663" s="47">
        <v>140.62</v>
      </c>
      <c r="D3663" s="47">
        <v>141.38</v>
      </c>
      <c r="E3663" s="47">
        <v>140.38</v>
      </c>
      <c r="F3663" s="47">
        <v>141.25</v>
      </c>
      <c r="G3663" s="48">
        <v>6698300</v>
      </c>
      <c r="H3663" s="47">
        <v>108.5</v>
      </c>
      <c r="I3663" s="51">
        <f t="shared" si="407"/>
        <v>0.768141592920354</v>
      </c>
      <c r="J3663" s="51">
        <f t="shared" ca="1" si="408"/>
        <v>1</v>
      </c>
      <c r="K3663" s="47">
        <f t="shared" si="409"/>
        <v>108.02</v>
      </c>
      <c r="L3663" s="47">
        <f t="shared" si="410"/>
        <v>108.6</v>
      </c>
      <c r="M3663" s="47">
        <f t="shared" si="411"/>
        <v>107.83</v>
      </c>
      <c r="N3663" s="47">
        <f t="shared" si="412"/>
        <v>108.5</v>
      </c>
      <c r="O3663" s="48">
        <f t="shared" ca="1" si="413"/>
        <v>6698300</v>
      </c>
    </row>
    <row r="3664" spans="1:15" x14ac:dyDescent="0.25">
      <c r="A3664">
        <v>3649</v>
      </c>
      <c r="B3664" s="85">
        <v>36495</v>
      </c>
      <c r="C3664" s="47">
        <v>139.31</v>
      </c>
      <c r="D3664" s="47">
        <v>140.5</v>
      </c>
      <c r="E3664" s="47">
        <v>139</v>
      </c>
      <c r="F3664" s="47">
        <v>140.41</v>
      </c>
      <c r="G3664" s="48">
        <v>6980200</v>
      </c>
      <c r="H3664" s="47">
        <v>107.85</v>
      </c>
      <c r="I3664" s="51">
        <f t="shared" si="407"/>
        <v>0.76810768463784629</v>
      </c>
      <c r="J3664" s="51">
        <f t="shared" ca="1" si="408"/>
        <v>1</v>
      </c>
      <c r="K3664" s="47">
        <f t="shared" si="409"/>
        <v>107.01</v>
      </c>
      <c r="L3664" s="47">
        <f t="shared" si="410"/>
        <v>107.92</v>
      </c>
      <c r="M3664" s="47">
        <f t="shared" si="411"/>
        <v>106.77</v>
      </c>
      <c r="N3664" s="47">
        <f t="shared" si="412"/>
        <v>107.85</v>
      </c>
      <c r="O3664" s="48">
        <f t="shared" ca="1" si="413"/>
        <v>6980200</v>
      </c>
    </row>
    <row r="3665" spans="1:15" x14ac:dyDescent="0.25">
      <c r="A3665">
        <v>3650</v>
      </c>
      <c r="B3665" s="85">
        <v>36494</v>
      </c>
      <c r="C3665" s="47">
        <v>140.75</v>
      </c>
      <c r="D3665" s="47">
        <v>142.31</v>
      </c>
      <c r="E3665" s="47">
        <v>139</v>
      </c>
      <c r="F3665" s="47">
        <v>139.28</v>
      </c>
      <c r="G3665" s="48">
        <v>7682000</v>
      </c>
      <c r="H3665" s="47">
        <v>106.99</v>
      </c>
      <c r="I3665" s="51">
        <f t="shared" ref="I3665:I3728" si="414">H3665/F3665</f>
        <v>0.76816484778862715</v>
      </c>
      <c r="J3665" s="51">
        <f t="shared" ref="J3665:J3728" ca="1" si="415">INDEX(OFFSET($T$15,0,0,$S$13+1,1),MATCH(B3665,OFFSET($Q$15,0,0,$S$13+1,1),-1))</f>
        <v>1</v>
      </c>
      <c r="K3665" s="47">
        <f t="shared" ref="K3665:K3728" si="416">ROUND($I3665*C3665,2)</f>
        <v>108.12</v>
      </c>
      <c r="L3665" s="47">
        <f t="shared" ref="L3665:L3728" si="417">ROUND($I3665*D3665,2)</f>
        <v>109.32</v>
      </c>
      <c r="M3665" s="47">
        <f t="shared" ref="M3665:M3728" si="418">ROUND($I3665*E3665,2)</f>
        <v>106.77</v>
      </c>
      <c r="N3665" s="47">
        <f t="shared" ref="N3665:N3728" si="419">ROUND($I3665*F3665,2)</f>
        <v>106.99</v>
      </c>
      <c r="O3665" s="48">
        <f t="shared" ref="O3665:O3728" ca="1" si="420">G3665*J3665</f>
        <v>7682000</v>
      </c>
    </row>
    <row r="3666" spans="1:15" x14ac:dyDescent="0.25">
      <c r="A3666">
        <v>3651</v>
      </c>
      <c r="B3666" s="85">
        <v>36493</v>
      </c>
      <c r="C3666" s="47">
        <v>140.88</v>
      </c>
      <c r="D3666" s="47">
        <v>141.91999999999999</v>
      </c>
      <c r="E3666" s="47">
        <v>140.44</v>
      </c>
      <c r="F3666" s="47">
        <v>140.94</v>
      </c>
      <c r="G3666" s="48">
        <v>7348600</v>
      </c>
      <c r="H3666" s="47">
        <v>108.26</v>
      </c>
      <c r="I3666" s="51">
        <f t="shared" si="414"/>
        <v>0.76812828153824331</v>
      </c>
      <c r="J3666" s="51">
        <f t="shared" ca="1" si="415"/>
        <v>1</v>
      </c>
      <c r="K3666" s="47">
        <f t="shared" si="416"/>
        <v>108.21</v>
      </c>
      <c r="L3666" s="47">
        <f t="shared" si="417"/>
        <v>109.01</v>
      </c>
      <c r="M3666" s="47">
        <f t="shared" si="418"/>
        <v>107.88</v>
      </c>
      <c r="N3666" s="47">
        <f t="shared" si="419"/>
        <v>108.26</v>
      </c>
      <c r="O3666" s="48">
        <f t="shared" ca="1" si="420"/>
        <v>7348600</v>
      </c>
    </row>
    <row r="3667" spans="1:15" x14ac:dyDescent="0.25">
      <c r="A3667">
        <v>3652</v>
      </c>
      <c r="B3667" s="85">
        <v>36490</v>
      </c>
      <c r="C3667" s="47">
        <v>142.47</v>
      </c>
      <c r="D3667" s="47">
        <v>142.88</v>
      </c>
      <c r="E3667" s="47">
        <v>141.25</v>
      </c>
      <c r="F3667" s="47">
        <v>141.44</v>
      </c>
      <c r="G3667" s="48">
        <v>1693900</v>
      </c>
      <c r="H3667" s="47">
        <v>108.64</v>
      </c>
      <c r="I3667" s="51">
        <f t="shared" si="414"/>
        <v>0.76809954751131226</v>
      </c>
      <c r="J3667" s="51">
        <f t="shared" ca="1" si="415"/>
        <v>1</v>
      </c>
      <c r="K3667" s="47">
        <f t="shared" si="416"/>
        <v>109.43</v>
      </c>
      <c r="L3667" s="47">
        <f t="shared" si="417"/>
        <v>109.75</v>
      </c>
      <c r="M3667" s="47">
        <f t="shared" si="418"/>
        <v>108.49</v>
      </c>
      <c r="N3667" s="47">
        <f t="shared" si="419"/>
        <v>108.64</v>
      </c>
      <c r="O3667" s="48">
        <f t="shared" ca="1" si="420"/>
        <v>1693900</v>
      </c>
    </row>
    <row r="3668" spans="1:15" x14ac:dyDescent="0.25">
      <c r="A3668">
        <v>3653</v>
      </c>
      <c r="B3668" s="85">
        <v>36488</v>
      </c>
      <c r="C3668" s="47">
        <v>140.75</v>
      </c>
      <c r="D3668" s="47">
        <v>142.44</v>
      </c>
      <c r="E3668" s="47">
        <v>140</v>
      </c>
      <c r="F3668" s="47">
        <v>141.97</v>
      </c>
      <c r="G3668" s="48">
        <v>4459700</v>
      </c>
      <c r="H3668" s="47">
        <v>109.05</v>
      </c>
      <c r="I3668" s="51">
        <f t="shared" si="414"/>
        <v>0.76812002535746993</v>
      </c>
      <c r="J3668" s="51">
        <f t="shared" ca="1" si="415"/>
        <v>1</v>
      </c>
      <c r="K3668" s="47">
        <f t="shared" si="416"/>
        <v>108.11</v>
      </c>
      <c r="L3668" s="47">
        <f t="shared" si="417"/>
        <v>109.41</v>
      </c>
      <c r="M3668" s="47">
        <f t="shared" si="418"/>
        <v>107.54</v>
      </c>
      <c r="N3668" s="47">
        <f t="shared" si="419"/>
        <v>109.05</v>
      </c>
      <c r="O3668" s="48">
        <f t="shared" ca="1" si="420"/>
        <v>4459700</v>
      </c>
    </row>
    <row r="3669" spans="1:15" x14ac:dyDescent="0.25">
      <c r="A3669">
        <v>3654</v>
      </c>
      <c r="B3669" s="85">
        <v>36487</v>
      </c>
      <c r="C3669" s="47">
        <v>142.84</v>
      </c>
      <c r="D3669" s="47">
        <v>142.84</v>
      </c>
      <c r="E3669" s="47">
        <v>140.38</v>
      </c>
      <c r="F3669" s="47">
        <v>141.22</v>
      </c>
      <c r="G3669" s="48">
        <v>5918000</v>
      </c>
      <c r="H3669" s="47">
        <v>108.48</v>
      </c>
      <c r="I3669" s="51">
        <f t="shared" si="414"/>
        <v>0.76816314969551058</v>
      </c>
      <c r="J3669" s="51">
        <f t="shared" ca="1" si="415"/>
        <v>1</v>
      </c>
      <c r="K3669" s="47">
        <f t="shared" si="416"/>
        <v>109.72</v>
      </c>
      <c r="L3669" s="47">
        <f t="shared" si="417"/>
        <v>109.72</v>
      </c>
      <c r="M3669" s="47">
        <f t="shared" si="418"/>
        <v>107.83</v>
      </c>
      <c r="N3669" s="47">
        <f t="shared" si="419"/>
        <v>108.48</v>
      </c>
      <c r="O3669" s="48">
        <f t="shared" ca="1" si="420"/>
        <v>5918000</v>
      </c>
    </row>
    <row r="3670" spans="1:15" x14ac:dyDescent="0.25">
      <c r="A3670">
        <v>3655</v>
      </c>
      <c r="B3670" s="85">
        <v>36486</v>
      </c>
      <c r="C3670" s="47">
        <v>142.44</v>
      </c>
      <c r="D3670" s="47">
        <v>143</v>
      </c>
      <c r="E3670" s="47">
        <v>141.5</v>
      </c>
      <c r="F3670" s="47">
        <v>142.47</v>
      </c>
      <c r="G3670" s="48">
        <v>4155400</v>
      </c>
      <c r="H3670" s="47">
        <v>109.44</v>
      </c>
      <c r="I3670" s="51">
        <f t="shared" si="414"/>
        <v>0.76816171825647506</v>
      </c>
      <c r="J3670" s="51">
        <f t="shared" ca="1" si="415"/>
        <v>1</v>
      </c>
      <c r="K3670" s="47">
        <f t="shared" si="416"/>
        <v>109.42</v>
      </c>
      <c r="L3670" s="47">
        <f t="shared" si="417"/>
        <v>109.85</v>
      </c>
      <c r="M3670" s="47">
        <f t="shared" si="418"/>
        <v>108.69</v>
      </c>
      <c r="N3670" s="47">
        <f t="shared" si="419"/>
        <v>109.44</v>
      </c>
      <c r="O3670" s="48">
        <f t="shared" ca="1" si="420"/>
        <v>4155400</v>
      </c>
    </row>
    <row r="3671" spans="1:15" x14ac:dyDescent="0.25">
      <c r="A3671">
        <v>3656</v>
      </c>
      <c r="B3671" s="85">
        <v>36483</v>
      </c>
      <c r="C3671" s="47">
        <v>142.41</v>
      </c>
      <c r="D3671" s="47">
        <v>142.97</v>
      </c>
      <c r="E3671" s="47">
        <v>142</v>
      </c>
      <c r="F3671" s="47">
        <v>142.5</v>
      </c>
      <c r="G3671" s="48">
        <v>4832100</v>
      </c>
      <c r="H3671" s="47">
        <v>109.46</v>
      </c>
      <c r="I3671" s="51">
        <f t="shared" si="414"/>
        <v>0.7681403508771929</v>
      </c>
      <c r="J3671" s="51">
        <f t="shared" ca="1" si="415"/>
        <v>1</v>
      </c>
      <c r="K3671" s="47">
        <f t="shared" si="416"/>
        <v>109.39</v>
      </c>
      <c r="L3671" s="47">
        <f t="shared" si="417"/>
        <v>109.82</v>
      </c>
      <c r="M3671" s="47">
        <f t="shared" si="418"/>
        <v>109.08</v>
      </c>
      <c r="N3671" s="47">
        <f t="shared" si="419"/>
        <v>109.46</v>
      </c>
      <c r="O3671" s="48">
        <f t="shared" ca="1" si="420"/>
        <v>4832100</v>
      </c>
    </row>
    <row r="3672" spans="1:15" x14ac:dyDescent="0.25">
      <c r="A3672">
        <v>3657</v>
      </c>
      <c r="B3672" s="85">
        <v>36482</v>
      </c>
      <c r="C3672" s="47">
        <v>142.44</v>
      </c>
      <c r="D3672" s="47">
        <v>143</v>
      </c>
      <c r="E3672" s="47">
        <v>141.62</v>
      </c>
      <c r="F3672" s="47">
        <v>142.62</v>
      </c>
      <c r="G3672" s="48">
        <v>4491000</v>
      </c>
      <c r="H3672" s="47">
        <v>109.56</v>
      </c>
      <c r="I3672" s="51">
        <f t="shared" si="414"/>
        <v>0.76819520403870423</v>
      </c>
      <c r="J3672" s="51">
        <f t="shared" ca="1" si="415"/>
        <v>1</v>
      </c>
      <c r="K3672" s="47">
        <f t="shared" si="416"/>
        <v>109.42</v>
      </c>
      <c r="L3672" s="47">
        <f t="shared" si="417"/>
        <v>109.85</v>
      </c>
      <c r="M3672" s="47">
        <f t="shared" si="418"/>
        <v>108.79</v>
      </c>
      <c r="N3672" s="47">
        <f t="shared" si="419"/>
        <v>109.56</v>
      </c>
      <c r="O3672" s="48">
        <f t="shared" ca="1" si="420"/>
        <v>4491000</v>
      </c>
    </row>
    <row r="3673" spans="1:15" x14ac:dyDescent="0.25">
      <c r="A3673">
        <v>3658</v>
      </c>
      <c r="B3673" s="85">
        <v>36481</v>
      </c>
      <c r="C3673" s="47">
        <v>142.25</v>
      </c>
      <c r="D3673" s="47">
        <v>142.94</v>
      </c>
      <c r="E3673" s="47">
        <v>141.31</v>
      </c>
      <c r="F3673" s="47">
        <v>141.62</v>
      </c>
      <c r="G3673" s="48">
        <v>9459000</v>
      </c>
      <c r="H3673" s="47">
        <v>108.79</v>
      </c>
      <c r="I3673" s="51">
        <f t="shared" si="414"/>
        <v>0.76818246010450508</v>
      </c>
      <c r="J3673" s="51">
        <f t="shared" ca="1" si="415"/>
        <v>1</v>
      </c>
      <c r="K3673" s="47">
        <f t="shared" si="416"/>
        <v>109.27</v>
      </c>
      <c r="L3673" s="47">
        <f t="shared" si="417"/>
        <v>109.8</v>
      </c>
      <c r="M3673" s="47">
        <f t="shared" si="418"/>
        <v>108.55</v>
      </c>
      <c r="N3673" s="47">
        <f t="shared" si="419"/>
        <v>108.79</v>
      </c>
      <c r="O3673" s="48">
        <f t="shared" ca="1" si="420"/>
        <v>9459000</v>
      </c>
    </row>
    <row r="3674" spans="1:15" x14ac:dyDescent="0.25">
      <c r="A3674">
        <v>3659</v>
      </c>
      <c r="B3674" s="85">
        <v>36480</v>
      </c>
      <c r="C3674" s="47">
        <v>140.56</v>
      </c>
      <c r="D3674" s="47">
        <v>143</v>
      </c>
      <c r="E3674" s="47">
        <v>140.09</v>
      </c>
      <c r="F3674" s="47">
        <v>141.25</v>
      </c>
      <c r="G3674" s="48">
        <v>7544800</v>
      </c>
      <c r="H3674" s="47">
        <v>108.5</v>
      </c>
      <c r="I3674" s="51">
        <f t="shared" si="414"/>
        <v>0.768141592920354</v>
      </c>
      <c r="J3674" s="51">
        <f t="shared" ca="1" si="415"/>
        <v>1</v>
      </c>
      <c r="K3674" s="47">
        <f t="shared" si="416"/>
        <v>107.97</v>
      </c>
      <c r="L3674" s="47">
        <f t="shared" si="417"/>
        <v>109.84</v>
      </c>
      <c r="M3674" s="47">
        <f t="shared" si="418"/>
        <v>107.61</v>
      </c>
      <c r="N3674" s="47">
        <f t="shared" si="419"/>
        <v>108.5</v>
      </c>
      <c r="O3674" s="48">
        <f t="shared" ca="1" si="420"/>
        <v>7544800</v>
      </c>
    </row>
    <row r="3675" spans="1:15" x14ac:dyDescent="0.25">
      <c r="A3675">
        <v>3660</v>
      </c>
      <c r="B3675" s="85">
        <v>36479</v>
      </c>
      <c r="C3675" s="47">
        <v>139.84</v>
      </c>
      <c r="D3675" s="47">
        <v>140.25</v>
      </c>
      <c r="E3675" s="47">
        <v>139.41</v>
      </c>
      <c r="F3675" s="47">
        <v>140.08000000000001</v>
      </c>
      <c r="G3675" s="48">
        <v>2187500</v>
      </c>
      <c r="H3675" s="47">
        <v>107.6</v>
      </c>
      <c r="I3675" s="51">
        <f t="shared" si="414"/>
        <v>0.76813249571673314</v>
      </c>
      <c r="J3675" s="51">
        <f t="shared" ca="1" si="415"/>
        <v>1</v>
      </c>
      <c r="K3675" s="47">
        <f t="shared" si="416"/>
        <v>107.42</v>
      </c>
      <c r="L3675" s="47">
        <f t="shared" si="417"/>
        <v>107.73</v>
      </c>
      <c r="M3675" s="47">
        <f t="shared" si="418"/>
        <v>107.09</v>
      </c>
      <c r="N3675" s="47">
        <f t="shared" si="419"/>
        <v>107.6</v>
      </c>
      <c r="O3675" s="48">
        <f t="shared" ca="1" si="420"/>
        <v>2187500</v>
      </c>
    </row>
    <row r="3676" spans="1:15" x14ac:dyDescent="0.25">
      <c r="A3676">
        <v>3661</v>
      </c>
      <c r="B3676" s="85">
        <v>36476</v>
      </c>
      <c r="C3676" s="47">
        <v>139.25</v>
      </c>
      <c r="D3676" s="47">
        <v>139.97999999999999</v>
      </c>
      <c r="E3676" s="47">
        <v>137.12</v>
      </c>
      <c r="F3676" s="47">
        <v>139.75</v>
      </c>
      <c r="G3676" s="48">
        <v>11802900</v>
      </c>
      <c r="H3676" s="47">
        <v>107.35</v>
      </c>
      <c r="I3676" s="51">
        <f t="shared" si="414"/>
        <v>0.76815742397137743</v>
      </c>
      <c r="J3676" s="51">
        <f t="shared" ca="1" si="415"/>
        <v>1</v>
      </c>
      <c r="K3676" s="47">
        <f t="shared" si="416"/>
        <v>106.97</v>
      </c>
      <c r="L3676" s="47">
        <f t="shared" si="417"/>
        <v>107.53</v>
      </c>
      <c r="M3676" s="47">
        <f t="shared" si="418"/>
        <v>105.33</v>
      </c>
      <c r="N3676" s="47">
        <f t="shared" si="419"/>
        <v>107.35</v>
      </c>
      <c r="O3676" s="48">
        <f t="shared" ca="1" si="420"/>
        <v>11802900</v>
      </c>
    </row>
    <row r="3677" spans="1:15" x14ac:dyDescent="0.25">
      <c r="A3677">
        <v>3662</v>
      </c>
      <c r="B3677" s="85">
        <v>36475</v>
      </c>
      <c r="C3677" s="47">
        <v>138.19</v>
      </c>
      <c r="D3677" s="47">
        <v>138.5</v>
      </c>
      <c r="E3677" s="47">
        <v>137.47</v>
      </c>
      <c r="F3677" s="47">
        <v>138.5</v>
      </c>
      <c r="G3677" s="48">
        <v>4794100</v>
      </c>
      <c r="H3677" s="47">
        <v>106.39</v>
      </c>
      <c r="I3677" s="51">
        <f t="shared" si="414"/>
        <v>0.76815884476534302</v>
      </c>
      <c r="J3677" s="51">
        <f t="shared" ca="1" si="415"/>
        <v>1</v>
      </c>
      <c r="K3677" s="47">
        <f t="shared" si="416"/>
        <v>106.15</v>
      </c>
      <c r="L3677" s="47">
        <f t="shared" si="417"/>
        <v>106.39</v>
      </c>
      <c r="M3677" s="47">
        <f t="shared" si="418"/>
        <v>105.6</v>
      </c>
      <c r="N3677" s="47">
        <f t="shared" si="419"/>
        <v>106.39</v>
      </c>
      <c r="O3677" s="48">
        <f t="shared" ca="1" si="420"/>
        <v>4794100</v>
      </c>
    </row>
    <row r="3678" spans="1:15" x14ac:dyDescent="0.25">
      <c r="A3678">
        <v>3663</v>
      </c>
      <c r="B3678" s="85">
        <v>36474</v>
      </c>
      <c r="C3678" s="47">
        <v>136.25</v>
      </c>
      <c r="D3678" s="47">
        <v>138.38999999999999</v>
      </c>
      <c r="E3678" s="47">
        <v>136.08000000000001</v>
      </c>
      <c r="F3678" s="47">
        <v>137.72</v>
      </c>
      <c r="G3678" s="48">
        <v>6405600</v>
      </c>
      <c r="H3678" s="47">
        <v>105.79</v>
      </c>
      <c r="I3678" s="51">
        <f t="shared" si="414"/>
        <v>0.76815277374382807</v>
      </c>
      <c r="J3678" s="51">
        <f t="shared" ca="1" si="415"/>
        <v>1</v>
      </c>
      <c r="K3678" s="47">
        <f t="shared" si="416"/>
        <v>104.66</v>
      </c>
      <c r="L3678" s="47">
        <f t="shared" si="417"/>
        <v>106.3</v>
      </c>
      <c r="M3678" s="47">
        <f t="shared" si="418"/>
        <v>104.53</v>
      </c>
      <c r="N3678" s="47">
        <f t="shared" si="419"/>
        <v>105.79</v>
      </c>
      <c r="O3678" s="48">
        <f t="shared" ca="1" si="420"/>
        <v>6405600</v>
      </c>
    </row>
    <row r="3679" spans="1:15" x14ac:dyDescent="0.25">
      <c r="A3679">
        <v>3664</v>
      </c>
      <c r="B3679" s="85">
        <v>36473</v>
      </c>
      <c r="C3679" s="47">
        <v>138.5</v>
      </c>
      <c r="D3679" s="47">
        <v>138.69</v>
      </c>
      <c r="E3679" s="47">
        <v>136.28</v>
      </c>
      <c r="F3679" s="47">
        <v>136.69999999999999</v>
      </c>
      <c r="G3679" s="48">
        <v>4533700</v>
      </c>
      <c r="H3679" s="47">
        <v>105.01</v>
      </c>
      <c r="I3679" s="51">
        <f t="shared" si="414"/>
        <v>0.76817849305047559</v>
      </c>
      <c r="J3679" s="51">
        <f t="shared" ca="1" si="415"/>
        <v>1</v>
      </c>
      <c r="K3679" s="47">
        <f t="shared" si="416"/>
        <v>106.39</v>
      </c>
      <c r="L3679" s="47">
        <f t="shared" si="417"/>
        <v>106.54</v>
      </c>
      <c r="M3679" s="47">
        <f t="shared" si="418"/>
        <v>104.69</v>
      </c>
      <c r="N3679" s="47">
        <f t="shared" si="419"/>
        <v>105.01</v>
      </c>
      <c r="O3679" s="48">
        <f t="shared" ca="1" si="420"/>
        <v>4533700</v>
      </c>
    </row>
    <row r="3680" spans="1:15" x14ac:dyDescent="0.25">
      <c r="A3680">
        <v>3665</v>
      </c>
      <c r="B3680" s="85">
        <v>36472</v>
      </c>
      <c r="C3680" s="47">
        <v>137</v>
      </c>
      <c r="D3680" s="47">
        <v>138.38</v>
      </c>
      <c r="E3680" s="47">
        <v>136.75</v>
      </c>
      <c r="F3680" s="47">
        <v>138</v>
      </c>
      <c r="G3680" s="48">
        <v>4649200</v>
      </c>
      <c r="H3680" s="47">
        <v>106</v>
      </c>
      <c r="I3680" s="51">
        <f t="shared" si="414"/>
        <v>0.76811594202898548</v>
      </c>
      <c r="J3680" s="51">
        <f t="shared" ca="1" si="415"/>
        <v>1</v>
      </c>
      <c r="K3680" s="47">
        <f t="shared" si="416"/>
        <v>105.23</v>
      </c>
      <c r="L3680" s="47">
        <f t="shared" si="417"/>
        <v>106.29</v>
      </c>
      <c r="M3680" s="47">
        <f t="shared" si="418"/>
        <v>105.04</v>
      </c>
      <c r="N3680" s="47">
        <f t="shared" si="419"/>
        <v>106</v>
      </c>
      <c r="O3680" s="48">
        <f t="shared" ca="1" si="420"/>
        <v>4649200</v>
      </c>
    </row>
    <row r="3681" spans="1:15" x14ac:dyDescent="0.25">
      <c r="A3681">
        <v>3666</v>
      </c>
      <c r="B3681" s="85">
        <v>36469</v>
      </c>
      <c r="C3681" s="47">
        <v>138.62</v>
      </c>
      <c r="D3681" s="47">
        <v>139.11000000000001</v>
      </c>
      <c r="E3681" s="47">
        <v>136.78</v>
      </c>
      <c r="F3681" s="47">
        <v>137.88</v>
      </c>
      <c r="G3681" s="48">
        <v>7431500</v>
      </c>
      <c r="H3681" s="47">
        <v>105.91</v>
      </c>
      <c r="I3681" s="51">
        <f t="shared" si="414"/>
        <v>0.76813170873223091</v>
      </c>
      <c r="J3681" s="51">
        <f t="shared" ca="1" si="415"/>
        <v>1</v>
      </c>
      <c r="K3681" s="47">
        <f t="shared" si="416"/>
        <v>106.48</v>
      </c>
      <c r="L3681" s="47">
        <f t="shared" si="417"/>
        <v>106.85</v>
      </c>
      <c r="M3681" s="47">
        <f t="shared" si="418"/>
        <v>105.07</v>
      </c>
      <c r="N3681" s="47">
        <f t="shared" si="419"/>
        <v>105.91</v>
      </c>
      <c r="O3681" s="48">
        <f t="shared" ca="1" si="420"/>
        <v>7431500</v>
      </c>
    </row>
    <row r="3682" spans="1:15" x14ac:dyDescent="0.25">
      <c r="A3682">
        <v>3667</v>
      </c>
      <c r="B3682" s="85">
        <v>36468</v>
      </c>
      <c r="C3682" s="47">
        <v>136.75</v>
      </c>
      <c r="D3682" s="47">
        <v>137.36000000000001</v>
      </c>
      <c r="E3682" s="47">
        <v>135.77000000000001</v>
      </c>
      <c r="F3682" s="47">
        <v>136.53</v>
      </c>
      <c r="G3682" s="48">
        <v>7907500</v>
      </c>
      <c r="H3682" s="47">
        <v>104.87</v>
      </c>
      <c r="I3682" s="51">
        <f t="shared" si="414"/>
        <v>0.76810957298762184</v>
      </c>
      <c r="J3682" s="51">
        <f t="shared" ca="1" si="415"/>
        <v>1</v>
      </c>
      <c r="K3682" s="47">
        <f t="shared" si="416"/>
        <v>105.04</v>
      </c>
      <c r="L3682" s="47">
        <f t="shared" si="417"/>
        <v>105.51</v>
      </c>
      <c r="M3682" s="47">
        <f t="shared" si="418"/>
        <v>104.29</v>
      </c>
      <c r="N3682" s="47">
        <f t="shared" si="419"/>
        <v>104.87</v>
      </c>
      <c r="O3682" s="48">
        <f t="shared" ca="1" si="420"/>
        <v>7907500</v>
      </c>
    </row>
    <row r="3683" spans="1:15" x14ac:dyDescent="0.25">
      <c r="A3683">
        <v>3668</v>
      </c>
      <c r="B3683" s="85">
        <v>36467</v>
      </c>
      <c r="C3683" s="47">
        <v>136</v>
      </c>
      <c r="D3683" s="47">
        <v>136.38</v>
      </c>
      <c r="E3683" s="47">
        <v>135.12</v>
      </c>
      <c r="F3683" s="47">
        <v>135.5</v>
      </c>
      <c r="G3683" s="48">
        <v>7222300</v>
      </c>
      <c r="H3683" s="47">
        <v>104.08</v>
      </c>
      <c r="I3683" s="51">
        <f t="shared" si="414"/>
        <v>0.76811808118081182</v>
      </c>
      <c r="J3683" s="51">
        <f t="shared" ca="1" si="415"/>
        <v>1</v>
      </c>
      <c r="K3683" s="47">
        <f t="shared" si="416"/>
        <v>104.46</v>
      </c>
      <c r="L3683" s="47">
        <f t="shared" si="417"/>
        <v>104.76</v>
      </c>
      <c r="M3683" s="47">
        <f t="shared" si="418"/>
        <v>103.79</v>
      </c>
      <c r="N3683" s="47">
        <f t="shared" si="419"/>
        <v>104.08</v>
      </c>
      <c r="O3683" s="48">
        <f t="shared" ca="1" si="420"/>
        <v>7222300</v>
      </c>
    </row>
    <row r="3684" spans="1:15" x14ac:dyDescent="0.25">
      <c r="A3684">
        <v>3669</v>
      </c>
      <c r="B3684" s="85">
        <v>36466</v>
      </c>
      <c r="C3684" s="47">
        <v>135.97</v>
      </c>
      <c r="D3684" s="47">
        <v>137.25</v>
      </c>
      <c r="E3684" s="47">
        <v>134.59</v>
      </c>
      <c r="F3684" s="47">
        <v>134.59</v>
      </c>
      <c r="G3684" s="48">
        <v>6516900</v>
      </c>
      <c r="H3684" s="47">
        <v>103.39</v>
      </c>
      <c r="I3684" s="51">
        <f t="shared" si="414"/>
        <v>0.7681848577160264</v>
      </c>
      <c r="J3684" s="51">
        <f t="shared" ca="1" si="415"/>
        <v>1</v>
      </c>
      <c r="K3684" s="47">
        <f t="shared" si="416"/>
        <v>104.45</v>
      </c>
      <c r="L3684" s="47">
        <f t="shared" si="417"/>
        <v>105.43</v>
      </c>
      <c r="M3684" s="47">
        <f t="shared" si="418"/>
        <v>103.39</v>
      </c>
      <c r="N3684" s="47">
        <f t="shared" si="419"/>
        <v>103.39</v>
      </c>
      <c r="O3684" s="48">
        <f t="shared" ca="1" si="420"/>
        <v>6516900</v>
      </c>
    </row>
    <row r="3685" spans="1:15" x14ac:dyDescent="0.25">
      <c r="A3685">
        <v>3670</v>
      </c>
      <c r="B3685" s="85">
        <v>36465</v>
      </c>
      <c r="C3685" s="47">
        <v>136.5</v>
      </c>
      <c r="D3685" s="47">
        <v>137</v>
      </c>
      <c r="E3685" s="47">
        <v>135.56</v>
      </c>
      <c r="F3685" s="47">
        <v>135.56</v>
      </c>
      <c r="G3685" s="48">
        <v>4006500</v>
      </c>
      <c r="H3685" s="47">
        <v>104.13</v>
      </c>
      <c r="I3685" s="51">
        <f t="shared" si="414"/>
        <v>0.76814694600177036</v>
      </c>
      <c r="J3685" s="51">
        <f t="shared" ca="1" si="415"/>
        <v>1</v>
      </c>
      <c r="K3685" s="47">
        <f t="shared" si="416"/>
        <v>104.85</v>
      </c>
      <c r="L3685" s="47">
        <f t="shared" si="417"/>
        <v>105.24</v>
      </c>
      <c r="M3685" s="47">
        <f t="shared" si="418"/>
        <v>104.13</v>
      </c>
      <c r="N3685" s="47">
        <f t="shared" si="419"/>
        <v>104.13</v>
      </c>
      <c r="O3685" s="48">
        <f t="shared" ca="1" si="420"/>
        <v>4006500</v>
      </c>
    </row>
    <row r="3686" spans="1:15" x14ac:dyDescent="0.25">
      <c r="A3686">
        <v>3671</v>
      </c>
      <c r="B3686" s="85">
        <v>36462</v>
      </c>
      <c r="C3686" s="47">
        <v>135.84</v>
      </c>
      <c r="D3686" s="47">
        <v>137.69</v>
      </c>
      <c r="E3686" s="47">
        <v>135.72</v>
      </c>
      <c r="F3686" s="47">
        <v>137</v>
      </c>
      <c r="G3686" s="48">
        <v>10988600</v>
      </c>
      <c r="H3686" s="47">
        <v>105.23</v>
      </c>
      <c r="I3686" s="51">
        <f t="shared" si="414"/>
        <v>0.76810218978102196</v>
      </c>
      <c r="J3686" s="51">
        <f t="shared" ca="1" si="415"/>
        <v>1</v>
      </c>
      <c r="K3686" s="47">
        <f t="shared" si="416"/>
        <v>104.34</v>
      </c>
      <c r="L3686" s="47">
        <f t="shared" si="417"/>
        <v>105.76</v>
      </c>
      <c r="M3686" s="47">
        <f t="shared" si="418"/>
        <v>104.25</v>
      </c>
      <c r="N3686" s="47">
        <f t="shared" si="419"/>
        <v>105.23</v>
      </c>
      <c r="O3686" s="48">
        <f t="shared" ca="1" si="420"/>
        <v>10988600</v>
      </c>
    </row>
    <row r="3687" spans="1:15" x14ac:dyDescent="0.25">
      <c r="A3687">
        <v>3672</v>
      </c>
      <c r="B3687" s="85">
        <v>36461</v>
      </c>
      <c r="C3687" s="47">
        <v>132.44</v>
      </c>
      <c r="D3687" s="47">
        <v>134.86000000000001</v>
      </c>
      <c r="E3687" s="47">
        <v>132.19</v>
      </c>
      <c r="F3687" s="47">
        <v>134.56</v>
      </c>
      <c r="G3687" s="48">
        <v>10509700</v>
      </c>
      <c r="H3687" s="47">
        <v>103.36</v>
      </c>
      <c r="I3687" s="51">
        <f t="shared" si="414"/>
        <v>0.76813317479191434</v>
      </c>
      <c r="J3687" s="51">
        <f t="shared" ca="1" si="415"/>
        <v>1</v>
      </c>
      <c r="K3687" s="47">
        <f t="shared" si="416"/>
        <v>101.73</v>
      </c>
      <c r="L3687" s="47">
        <f t="shared" si="417"/>
        <v>103.59</v>
      </c>
      <c r="M3687" s="47">
        <f t="shared" si="418"/>
        <v>101.54</v>
      </c>
      <c r="N3687" s="47">
        <f t="shared" si="419"/>
        <v>103.36</v>
      </c>
      <c r="O3687" s="48">
        <f t="shared" ca="1" si="420"/>
        <v>10509700</v>
      </c>
    </row>
    <row r="3688" spans="1:15" x14ac:dyDescent="0.25">
      <c r="A3688">
        <v>3673</v>
      </c>
      <c r="B3688" s="85">
        <v>36460</v>
      </c>
      <c r="C3688" s="47">
        <v>128.38</v>
      </c>
      <c r="D3688" s="47">
        <v>130.31</v>
      </c>
      <c r="E3688" s="47">
        <v>128.25</v>
      </c>
      <c r="F3688" s="47">
        <v>130.12</v>
      </c>
      <c r="G3688" s="48">
        <v>5433300</v>
      </c>
      <c r="H3688" s="47">
        <v>99.95</v>
      </c>
      <c r="I3688" s="51">
        <f t="shared" si="414"/>
        <v>0.76813710421149706</v>
      </c>
      <c r="J3688" s="51">
        <f t="shared" ca="1" si="415"/>
        <v>1</v>
      </c>
      <c r="K3688" s="47">
        <f t="shared" si="416"/>
        <v>98.61</v>
      </c>
      <c r="L3688" s="47">
        <f t="shared" si="417"/>
        <v>100.1</v>
      </c>
      <c r="M3688" s="47">
        <f t="shared" si="418"/>
        <v>98.51</v>
      </c>
      <c r="N3688" s="47">
        <f t="shared" si="419"/>
        <v>99.95</v>
      </c>
      <c r="O3688" s="48">
        <f t="shared" ca="1" si="420"/>
        <v>5433300</v>
      </c>
    </row>
    <row r="3689" spans="1:15" x14ac:dyDescent="0.25">
      <c r="A3689">
        <v>3674</v>
      </c>
      <c r="B3689" s="85">
        <v>36459</v>
      </c>
      <c r="C3689" s="47">
        <v>130.19</v>
      </c>
      <c r="D3689" s="47">
        <v>130.69</v>
      </c>
      <c r="E3689" s="47">
        <v>127.81</v>
      </c>
      <c r="F3689" s="47">
        <v>127.81</v>
      </c>
      <c r="G3689" s="48">
        <v>6256300</v>
      </c>
      <c r="H3689" s="47">
        <v>98.18</v>
      </c>
      <c r="I3689" s="51">
        <f t="shared" si="414"/>
        <v>0.7681715045771067</v>
      </c>
      <c r="J3689" s="51">
        <f t="shared" ca="1" si="415"/>
        <v>1</v>
      </c>
      <c r="K3689" s="47">
        <f t="shared" si="416"/>
        <v>100.01</v>
      </c>
      <c r="L3689" s="47">
        <f t="shared" si="417"/>
        <v>100.39</v>
      </c>
      <c r="M3689" s="47">
        <f t="shared" si="418"/>
        <v>98.18</v>
      </c>
      <c r="N3689" s="47">
        <f t="shared" si="419"/>
        <v>98.18</v>
      </c>
      <c r="O3689" s="48">
        <f t="shared" ca="1" si="420"/>
        <v>6256300</v>
      </c>
    </row>
    <row r="3690" spans="1:15" x14ac:dyDescent="0.25">
      <c r="A3690">
        <v>3675</v>
      </c>
      <c r="B3690" s="85">
        <v>36458</v>
      </c>
      <c r="C3690" s="47">
        <v>129.31</v>
      </c>
      <c r="D3690" s="47">
        <v>130.47</v>
      </c>
      <c r="E3690" s="47">
        <v>128.75</v>
      </c>
      <c r="F3690" s="47">
        <v>129.44</v>
      </c>
      <c r="G3690" s="48">
        <v>8114300</v>
      </c>
      <c r="H3690" s="47">
        <v>99.43</v>
      </c>
      <c r="I3690" s="51">
        <f t="shared" si="414"/>
        <v>0.76815512978986411</v>
      </c>
      <c r="J3690" s="51">
        <f t="shared" ca="1" si="415"/>
        <v>1</v>
      </c>
      <c r="K3690" s="47">
        <f t="shared" si="416"/>
        <v>99.33</v>
      </c>
      <c r="L3690" s="47">
        <f t="shared" si="417"/>
        <v>100.22</v>
      </c>
      <c r="M3690" s="47">
        <f t="shared" si="418"/>
        <v>98.9</v>
      </c>
      <c r="N3690" s="47">
        <f t="shared" si="419"/>
        <v>99.43</v>
      </c>
      <c r="O3690" s="48">
        <f t="shared" ca="1" si="420"/>
        <v>8114300</v>
      </c>
    </row>
    <row r="3691" spans="1:15" x14ac:dyDescent="0.25">
      <c r="A3691">
        <v>3676</v>
      </c>
      <c r="B3691" s="85">
        <v>36455</v>
      </c>
      <c r="C3691" s="47">
        <v>129.75</v>
      </c>
      <c r="D3691" s="47">
        <v>131.22</v>
      </c>
      <c r="E3691" s="47">
        <v>129.56</v>
      </c>
      <c r="F3691" s="47">
        <v>130.09</v>
      </c>
      <c r="G3691" s="48">
        <v>8309600</v>
      </c>
      <c r="H3691" s="47">
        <v>99.93</v>
      </c>
      <c r="I3691" s="51">
        <f t="shared" si="414"/>
        <v>0.76816050426627724</v>
      </c>
      <c r="J3691" s="51">
        <f t="shared" ca="1" si="415"/>
        <v>1</v>
      </c>
      <c r="K3691" s="47">
        <f t="shared" si="416"/>
        <v>99.67</v>
      </c>
      <c r="L3691" s="47">
        <f t="shared" si="417"/>
        <v>100.8</v>
      </c>
      <c r="M3691" s="47">
        <f t="shared" si="418"/>
        <v>99.52</v>
      </c>
      <c r="N3691" s="47">
        <f t="shared" si="419"/>
        <v>99.93</v>
      </c>
      <c r="O3691" s="48">
        <f t="shared" ca="1" si="420"/>
        <v>8309600</v>
      </c>
    </row>
    <row r="3692" spans="1:15" x14ac:dyDescent="0.25">
      <c r="A3692">
        <v>3677</v>
      </c>
      <c r="B3692" s="85">
        <v>36454</v>
      </c>
      <c r="C3692" s="47">
        <v>127.22</v>
      </c>
      <c r="D3692" s="47">
        <v>129</v>
      </c>
      <c r="E3692" s="47">
        <v>126.62</v>
      </c>
      <c r="F3692" s="47">
        <v>129</v>
      </c>
      <c r="G3692" s="48">
        <v>9105400</v>
      </c>
      <c r="H3692" s="47">
        <v>99.09</v>
      </c>
      <c r="I3692" s="51">
        <f t="shared" si="414"/>
        <v>0.768139534883721</v>
      </c>
      <c r="J3692" s="51">
        <f t="shared" ca="1" si="415"/>
        <v>1</v>
      </c>
      <c r="K3692" s="47">
        <f t="shared" si="416"/>
        <v>97.72</v>
      </c>
      <c r="L3692" s="47">
        <f t="shared" si="417"/>
        <v>99.09</v>
      </c>
      <c r="M3692" s="47">
        <f t="shared" si="418"/>
        <v>97.26</v>
      </c>
      <c r="N3692" s="47">
        <f t="shared" si="419"/>
        <v>99.09</v>
      </c>
      <c r="O3692" s="48">
        <f t="shared" ca="1" si="420"/>
        <v>9105400</v>
      </c>
    </row>
    <row r="3693" spans="1:15" x14ac:dyDescent="0.25">
      <c r="A3693">
        <v>3678</v>
      </c>
      <c r="B3693" s="85">
        <v>36453</v>
      </c>
      <c r="C3693" s="47">
        <v>127.75</v>
      </c>
      <c r="D3693" s="47">
        <v>129.47</v>
      </c>
      <c r="E3693" s="47">
        <v>127.12</v>
      </c>
      <c r="F3693" s="47">
        <v>128.25</v>
      </c>
      <c r="G3693" s="48">
        <v>9759400</v>
      </c>
      <c r="H3693" s="47">
        <v>98.51</v>
      </c>
      <c r="I3693" s="51">
        <f t="shared" si="414"/>
        <v>0.76810916179337241</v>
      </c>
      <c r="J3693" s="51">
        <f t="shared" ca="1" si="415"/>
        <v>1</v>
      </c>
      <c r="K3693" s="47">
        <f t="shared" si="416"/>
        <v>98.13</v>
      </c>
      <c r="L3693" s="47">
        <f t="shared" si="417"/>
        <v>99.45</v>
      </c>
      <c r="M3693" s="47">
        <f t="shared" si="418"/>
        <v>97.64</v>
      </c>
      <c r="N3693" s="47">
        <f t="shared" si="419"/>
        <v>98.51</v>
      </c>
      <c r="O3693" s="48">
        <f t="shared" ca="1" si="420"/>
        <v>9759400</v>
      </c>
    </row>
    <row r="3694" spans="1:15" x14ac:dyDescent="0.25">
      <c r="A3694">
        <v>3679</v>
      </c>
      <c r="B3694" s="85">
        <v>36452</v>
      </c>
      <c r="C3694" s="47">
        <v>127.19</v>
      </c>
      <c r="D3694" s="47">
        <v>128.25</v>
      </c>
      <c r="E3694" s="47">
        <v>125.94</v>
      </c>
      <c r="F3694" s="47">
        <v>127</v>
      </c>
      <c r="G3694" s="48">
        <v>14392900</v>
      </c>
      <c r="H3694" s="47">
        <v>97.55</v>
      </c>
      <c r="I3694" s="51">
        <f t="shared" si="414"/>
        <v>0.76811023622047236</v>
      </c>
      <c r="J3694" s="51">
        <f t="shared" ca="1" si="415"/>
        <v>1</v>
      </c>
      <c r="K3694" s="47">
        <f t="shared" si="416"/>
        <v>97.7</v>
      </c>
      <c r="L3694" s="47">
        <f t="shared" si="417"/>
        <v>98.51</v>
      </c>
      <c r="M3694" s="47">
        <f t="shared" si="418"/>
        <v>96.74</v>
      </c>
      <c r="N3694" s="47">
        <f t="shared" si="419"/>
        <v>97.55</v>
      </c>
      <c r="O3694" s="48">
        <f t="shared" ca="1" si="420"/>
        <v>14392900</v>
      </c>
    </row>
    <row r="3695" spans="1:15" x14ac:dyDescent="0.25">
      <c r="A3695">
        <v>3680</v>
      </c>
      <c r="B3695" s="85">
        <v>36451</v>
      </c>
      <c r="C3695" s="47">
        <v>124.94</v>
      </c>
      <c r="D3695" s="47">
        <v>125.94</v>
      </c>
      <c r="E3695" s="47">
        <v>123.44</v>
      </c>
      <c r="F3695" s="47">
        <v>125.78</v>
      </c>
      <c r="G3695" s="48">
        <v>9758800</v>
      </c>
      <c r="H3695" s="47">
        <v>96.62</v>
      </c>
      <c r="I3695" s="51">
        <f t="shared" si="414"/>
        <v>0.76816664016536818</v>
      </c>
      <c r="J3695" s="51">
        <f t="shared" ca="1" si="415"/>
        <v>1</v>
      </c>
      <c r="K3695" s="47">
        <f t="shared" si="416"/>
        <v>95.97</v>
      </c>
      <c r="L3695" s="47">
        <f t="shared" si="417"/>
        <v>96.74</v>
      </c>
      <c r="M3695" s="47">
        <f t="shared" si="418"/>
        <v>94.82</v>
      </c>
      <c r="N3695" s="47">
        <f t="shared" si="419"/>
        <v>96.62</v>
      </c>
      <c r="O3695" s="48">
        <f t="shared" ca="1" si="420"/>
        <v>9758800</v>
      </c>
    </row>
    <row r="3696" spans="1:15" x14ac:dyDescent="0.25">
      <c r="A3696">
        <v>3681</v>
      </c>
      <c r="B3696" s="85">
        <v>36448</v>
      </c>
      <c r="C3696" s="47">
        <v>126</v>
      </c>
      <c r="D3696" s="47">
        <v>126.75</v>
      </c>
      <c r="E3696" s="47">
        <v>124.5</v>
      </c>
      <c r="F3696" s="47">
        <v>124.88</v>
      </c>
      <c r="G3696" s="48">
        <v>14238700</v>
      </c>
      <c r="H3696" s="47">
        <v>95.92</v>
      </c>
      <c r="I3696" s="51">
        <f t="shared" si="414"/>
        <v>0.76809737347853946</v>
      </c>
      <c r="J3696" s="51">
        <f t="shared" ca="1" si="415"/>
        <v>1</v>
      </c>
      <c r="K3696" s="47">
        <f t="shared" si="416"/>
        <v>96.78</v>
      </c>
      <c r="L3696" s="47">
        <f t="shared" si="417"/>
        <v>97.36</v>
      </c>
      <c r="M3696" s="47">
        <f t="shared" si="418"/>
        <v>95.63</v>
      </c>
      <c r="N3696" s="47">
        <f t="shared" si="419"/>
        <v>95.92</v>
      </c>
      <c r="O3696" s="48">
        <f t="shared" ca="1" si="420"/>
        <v>14238700</v>
      </c>
    </row>
    <row r="3697" spans="1:15" x14ac:dyDescent="0.25">
      <c r="A3697">
        <v>3682</v>
      </c>
      <c r="B3697" s="85">
        <v>36447</v>
      </c>
      <c r="C3697" s="47">
        <v>128.47999999999999</v>
      </c>
      <c r="D3697" s="47">
        <v>129.19</v>
      </c>
      <c r="E3697" s="47">
        <v>126.75</v>
      </c>
      <c r="F3697" s="47">
        <v>128.16</v>
      </c>
      <c r="G3697" s="48">
        <v>10562200</v>
      </c>
      <c r="H3697" s="47">
        <v>98.44</v>
      </c>
      <c r="I3697" s="51">
        <f t="shared" si="414"/>
        <v>0.76810237203495635</v>
      </c>
      <c r="J3697" s="51">
        <f t="shared" ca="1" si="415"/>
        <v>1</v>
      </c>
      <c r="K3697" s="47">
        <f t="shared" si="416"/>
        <v>98.69</v>
      </c>
      <c r="L3697" s="47">
        <f t="shared" si="417"/>
        <v>99.23</v>
      </c>
      <c r="M3697" s="47">
        <f t="shared" si="418"/>
        <v>97.36</v>
      </c>
      <c r="N3697" s="47">
        <f t="shared" si="419"/>
        <v>98.44</v>
      </c>
      <c r="O3697" s="48">
        <f t="shared" ca="1" si="420"/>
        <v>10562200</v>
      </c>
    </row>
    <row r="3698" spans="1:15" x14ac:dyDescent="0.25">
      <c r="A3698">
        <v>3683</v>
      </c>
      <c r="B3698" s="85">
        <v>36446</v>
      </c>
      <c r="C3698" s="47">
        <v>130.69</v>
      </c>
      <c r="D3698" s="47">
        <v>131.31</v>
      </c>
      <c r="E3698" s="47">
        <v>128.19</v>
      </c>
      <c r="F3698" s="47">
        <v>128.19</v>
      </c>
      <c r="G3698" s="48">
        <v>10469300</v>
      </c>
      <c r="H3698" s="47">
        <v>98.47</v>
      </c>
      <c r="I3698" s="51">
        <f t="shared" si="414"/>
        <v>0.7681566424838131</v>
      </c>
      <c r="J3698" s="51">
        <f t="shared" ca="1" si="415"/>
        <v>1</v>
      </c>
      <c r="K3698" s="47">
        <f t="shared" si="416"/>
        <v>100.39</v>
      </c>
      <c r="L3698" s="47">
        <f t="shared" si="417"/>
        <v>100.87</v>
      </c>
      <c r="M3698" s="47">
        <f t="shared" si="418"/>
        <v>98.47</v>
      </c>
      <c r="N3698" s="47">
        <f t="shared" si="419"/>
        <v>98.47</v>
      </c>
      <c r="O3698" s="48">
        <f t="shared" ca="1" si="420"/>
        <v>10469300</v>
      </c>
    </row>
    <row r="3699" spans="1:15" x14ac:dyDescent="0.25">
      <c r="A3699">
        <v>3684</v>
      </c>
      <c r="B3699" s="85">
        <v>36445</v>
      </c>
      <c r="C3699" s="47">
        <v>133.12</v>
      </c>
      <c r="D3699" s="47">
        <v>133.31</v>
      </c>
      <c r="E3699" s="47">
        <v>131.19</v>
      </c>
      <c r="F3699" s="47">
        <v>131.59</v>
      </c>
      <c r="G3699" s="48">
        <v>8686100</v>
      </c>
      <c r="H3699" s="47">
        <v>101.08</v>
      </c>
      <c r="I3699" s="51">
        <f t="shared" si="414"/>
        <v>0.76814347594802035</v>
      </c>
      <c r="J3699" s="51">
        <f t="shared" ca="1" si="415"/>
        <v>1</v>
      </c>
      <c r="K3699" s="47">
        <f t="shared" si="416"/>
        <v>102.26</v>
      </c>
      <c r="L3699" s="47">
        <f t="shared" si="417"/>
        <v>102.4</v>
      </c>
      <c r="M3699" s="47">
        <f t="shared" si="418"/>
        <v>100.77</v>
      </c>
      <c r="N3699" s="47">
        <f t="shared" si="419"/>
        <v>101.08</v>
      </c>
      <c r="O3699" s="48">
        <f t="shared" ca="1" si="420"/>
        <v>8686100</v>
      </c>
    </row>
    <row r="3700" spans="1:15" x14ac:dyDescent="0.25">
      <c r="A3700">
        <v>3685</v>
      </c>
      <c r="B3700" s="85">
        <v>36444</v>
      </c>
      <c r="C3700" s="47">
        <v>133.59</v>
      </c>
      <c r="D3700" s="47">
        <v>134.12</v>
      </c>
      <c r="E3700" s="47">
        <v>133.31</v>
      </c>
      <c r="F3700" s="47">
        <v>133.66</v>
      </c>
      <c r="G3700" s="48">
        <v>4282000</v>
      </c>
      <c r="H3700" s="47">
        <v>102.67</v>
      </c>
      <c r="I3700" s="51">
        <f t="shared" si="414"/>
        <v>0.76814304952865486</v>
      </c>
      <c r="J3700" s="51">
        <f t="shared" ca="1" si="415"/>
        <v>1</v>
      </c>
      <c r="K3700" s="47">
        <f t="shared" si="416"/>
        <v>102.62</v>
      </c>
      <c r="L3700" s="47">
        <f t="shared" si="417"/>
        <v>103.02</v>
      </c>
      <c r="M3700" s="47">
        <f t="shared" si="418"/>
        <v>102.4</v>
      </c>
      <c r="N3700" s="47">
        <f t="shared" si="419"/>
        <v>102.67</v>
      </c>
      <c r="O3700" s="48">
        <f t="shared" ca="1" si="420"/>
        <v>4282000</v>
      </c>
    </row>
    <row r="3701" spans="1:15" x14ac:dyDescent="0.25">
      <c r="A3701">
        <v>3686</v>
      </c>
      <c r="B3701" s="85">
        <v>36441</v>
      </c>
      <c r="C3701" s="47">
        <v>131.75</v>
      </c>
      <c r="D3701" s="47">
        <v>133.88</v>
      </c>
      <c r="E3701" s="47">
        <v>131.22999999999999</v>
      </c>
      <c r="F3701" s="47">
        <v>133.88</v>
      </c>
      <c r="G3701" s="48">
        <v>9674300</v>
      </c>
      <c r="H3701" s="47">
        <v>102.83</v>
      </c>
      <c r="I3701" s="51">
        <f t="shared" si="414"/>
        <v>0.76807588885569167</v>
      </c>
      <c r="J3701" s="51">
        <f t="shared" ca="1" si="415"/>
        <v>1</v>
      </c>
      <c r="K3701" s="47">
        <f t="shared" si="416"/>
        <v>101.19</v>
      </c>
      <c r="L3701" s="47">
        <f t="shared" si="417"/>
        <v>102.83</v>
      </c>
      <c r="M3701" s="47">
        <f t="shared" si="418"/>
        <v>100.79</v>
      </c>
      <c r="N3701" s="47">
        <f t="shared" si="419"/>
        <v>102.83</v>
      </c>
      <c r="O3701" s="48">
        <f t="shared" ca="1" si="420"/>
        <v>9674300</v>
      </c>
    </row>
    <row r="3702" spans="1:15" x14ac:dyDescent="0.25">
      <c r="A3702">
        <v>3687</v>
      </c>
      <c r="B3702" s="85">
        <v>36440</v>
      </c>
      <c r="C3702" s="47">
        <v>132.86000000000001</v>
      </c>
      <c r="D3702" s="47">
        <v>133</v>
      </c>
      <c r="E3702" s="47">
        <v>131.5</v>
      </c>
      <c r="F3702" s="47">
        <v>131.88</v>
      </c>
      <c r="G3702" s="48">
        <v>6535600</v>
      </c>
      <c r="H3702" s="47">
        <v>101.3</v>
      </c>
      <c r="I3702" s="51">
        <f t="shared" si="414"/>
        <v>0.76812253563845923</v>
      </c>
      <c r="J3702" s="51">
        <f t="shared" ca="1" si="415"/>
        <v>1</v>
      </c>
      <c r="K3702" s="47">
        <f t="shared" si="416"/>
        <v>102.05</v>
      </c>
      <c r="L3702" s="47">
        <f t="shared" si="417"/>
        <v>102.16</v>
      </c>
      <c r="M3702" s="47">
        <f t="shared" si="418"/>
        <v>101.01</v>
      </c>
      <c r="N3702" s="47">
        <f t="shared" si="419"/>
        <v>101.3</v>
      </c>
      <c r="O3702" s="48">
        <f t="shared" ca="1" si="420"/>
        <v>6535600</v>
      </c>
    </row>
    <row r="3703" spans="1:15" x14ac:dyDescent="0.25">
      <c r="A3703">
        <v>3688</v>
      </c>
      <c r="B3703" s="85">
        <v>36439</v>
      </c>
      <c r="C3703" s="47">
        <v>130.75</v>
      </c>
      <c r="D3703" s="47">
        <v>132.81</v>
      </c>
      <c r="E3703" s="47">
        <v>130.69</v>
      </c>
      <c r="F3703" s="47">
        <v>132.62</v>
      </c>
      <c r="G3703" s="48">
        <v>10308200</v>
      </c>
      <c r="H3703" s="47">
        <v>101.87</v>
      </c>
      <c r="I3703" s="51">
        <f t="shared" si="414"/>
        <v>0.76813451968028956</v>
      </c>
      <c r="J3703" s="51">
        <f t="shared" ca="1" si="415"/>
        <v>1</v>
      </c>
      <c r="K3703" s="47">
        <f t="shared" si="416"/>
        <v>100.43</v>
      </c>
      <c r="L3703" s="47">
        <f t="shared" si="417"/>
        <v>102.02</v>
      </c>
      <c r="M3703" s="47">
        <f t="shared" si="418"/>
        <v>100.39</v>
      </c>
      <c r="N3703" s="47">
        <f t="shared" si="419"/>
        <v>101.87</v>
      </c>
      <c r="O3703" s="48">
        <f t="shared" ca="1" si="420"/>
        <v>10308200</v>
      </c>
    </row>
    <row r="3704" spans="1:15" x14ac:dyDescent="0.25">
      <c r="A3704">
        <v>3689</v>
      </c>
      <c r="B3704" s="85">
        <v>36438</v>
      </c>
      <c r="C3704" s="47">
        <v>130.72</v>
      </c>
      <c r="D3704" s="47">
        <v>131.97</v>
      </c>
      <c r="E3704" s="47">
        <v>128.69</v>
      </c>
      <c r="F3704" s="47">
        <v>130.62</v>
      </c>
      <c r="G3704" s="48">
        <v>11976000</v>
      </c>
      <c r="H3704" s="47">
        <v>100.34</v>
      </c>
      <c r="I3704" s="51">
        <f t="shared" si="414"/>
        <v>0.76818251416322159</v>
      </c>
      <c r="J3704" s="51">
        <f t="shared" ca="1" si="415"/>
        <v>1</v>
      </c>
      <c r="K3704" s="47">
        <f t="shared" si="416"/>
        <v>100.42</v>
      </c>
      <c r="L3704" s="47">
        <f t="shared" si="417"/>
        <v>101.38</v>
      </c>
      <c r="M3704" s="47">
        <f t="shared" si="418"/>
        <v>98.86</v>
      </c>
      <c r="N3704" s="47">
        <f t="shared" si="419"/>
        <v>100.34</v>
      </c>
      <c r="O3704" s="48">
        <f t="shared" ca="1" si="420"/>
        <v>11976000</v>
      </c>
    </row>
    <row r="3705" spans="1:15" x14ac:dyDescent="0.25">
      <c r="A3705">
        <v>3690</v>
      </c>
      <c r="B3705" s="85">
        <v>36437</v>
      </c>
      <c r="C3705" s="47">
        <v>129.19</v>
      </c>
      <c r="D3705" s="47">
        <v>130.88</v>
      </c>
      <c r="E3705" s="47">
        <v>128.75</v>
      </c>
      <c r="F3705" s="47">
        <v>130.75</v>
      </c>
      <c r="G3705" s="48">
        <v>6341600</v>
      </c>
      <c r="H3705" s="47">
        <v>100.43</v>
      </c>
      <c r="I3705" s="51">
        <f t="shared" si="414"/>
        <v>0.76810707456978977</v>
      </c>
      <c r="J3705" s="51">
        <f t="shared" ca="1" si="415"/>
        <v>1</v>
      </c>
      <c r="K3705" s="47">
        <f t="shared" si="416"/>
        <v>99.23</v>
      </c>
      <c r="L3705" s="47">
        <f t="shared" si="417"/>
        <v>100.53</v>
      </c>
      <c r="M3705" s="47">
        <f t="shared" si="418"/>
        <v>98.89</v>
      </c>
      <c r="N3705" s="47">
        <f t="shared" si="419"/>
        <v>100.43</v>
      </c>
      <c r="O3705" s="48">
        <f t="shared" ca="1" si="420"/>
        <v>6341600</v>
      </c>
    </row>
    <row r="3706" spans="1:15" x14ac:dyDescent="0.25">
      <c r="A3706">
        <v>3691</v>
      </c>
      <c r="B3706" s="85">
        <v>36434</v>
      </c>
      <c r="C3706" s="47">
        <v>127.94</v>
      </c>
      <c r="D3706" s="47">
        <v>128.56</v>
      </c>
      <c r="E3706" s="47">
        <v>126.62</v>
      </c>
      <c r="F3706" s="47">
        <v>128.47</v>
      </c>
      <c r="G3706" s="48">
        <v>11127100</v>
      </c>
      <c r="H3706" s="47">
        <v>98.68</v>
      </c>
      <c r="I3706" s="51">
        <f t="shared" si="414"/>
        <v>0.76811707013310504</v>
      </c>
      <c r="J3706" s="51">
        <f t="shared" ca="1" si="415"/>
        <v>1</v>
      </c>
      <c r="K3706" s="47">
        <f t="shared" si="416"/>
        <v>98.27</v>
      </c>
      <c r="L3706" s="47">
        <f t="shared" si="417"/>
        <v>98.75</v>
      </c>
      <c r="M3706" s="47">
        <f t="shared" si="418"/>
        <v>97.26</v>
      </c>
      <c r="N3706" s="47">
        <f t="shared" si="419"/>
        <v>98.68</v>
      </c>
      <c r="O3706" s="48">
        <f t="shared" ca="1" si="420"/>
        <v>11127100</v>
      </c>
    </row>
    <row r="3707" spans="1:15" x14ac:dyDescent="0.25">
      <c r="A3707">
        <v>3692</v>
      </c>
      <c r="B3707" s="85">
        <v>36433</v>
      </c>
      <c r="C3707" s="47">
        <v>127.44</v>
      </c>
      <c r="D3707" s="47">
        <v>129.44</v>
      </c>
      <c r="E3707" s="47">
        <v>126.97</v>
      </c>
      <c r="F3707" s="47">
        <v>128.75</v>
      </c>
      <c r="G3707" s="48">
        <v>7498900</v>
      </c>
      <c r="H3707" s="47">
        <v>98.9</v>
      </c>
      <c r="I3707" s="51">
        <f t="shared" si="414"/>
        <v>0.76815533980582529</v>
      </c>
      <c r="J3707" s="51">
        <f t="shared" ca="1" si="415"/>
        <v>1</v>
      </c>
      <c r="K3707" s="47">
        <f t="shared" si="416"/>
        <v>97.89</v>
      </c>
      <c r="L3707" s="47">
        <f t="shared" si="417"/>
        <v>99.43</v>
      </c>
      <c r="M3707" s="47">
        <f t="shared" si="418"/>
        <v>97.53</v>
      </c>
      <c r="N3707" s="47">
        <f t="shared" si="419"/>
        <v>98.9</v>
      </c>
      <c r="O3707" s="48">
        <f t="shared" ca="1" si="420"/>
        <v>7498900</v>
      </c>
    </row>
    <row r="3708" spans="1:15" x14ac:dyDescent="0.25">
      <c r="A3708">
        <v>3693</v>
      </c>
      <c r="B3708" s="85">
        <v>36432</v>
      </c>
      <c r="C3708" s="47">
        <v>128.44</v>
      </c>
      <c r="D3708" s="47">
        <v>129.12</v>
      </c>
      <c r="E3708" s="47">
        <v>126.75</v>
      </c>
      <c r="F3708" s="47">
        <v>126.81</v>
      </c>
      <c r="G3708" s="48">
        <v>7580300</v>
      </c>
      <c r="H3708" s="47">
        <v>97.41</v>
      </c>
      <c r="I3708" s="51">
        <f t="shared" si="414"/>
        <v>0.76815708540335936</v>
      </c>
      <c r="J3708" s="51">
        <f t="shared" ca="1" si="415"/>
        <v>1</v>
      </c>
      <c r="K3708" s="47">
        <f t="shared" si="416"/>
        <v>98.66</v>
      </c>
      <c r="L3708" s="47">
        <f t="shared" si="417"/>
        <v>99.18</v>
      </c>
      <c r="M3708" s="47">
        <f t="shared" si="418"/>
        <v>97.36</v>
      </c>
      <c r="N3708" s="47">
        <f t="shared" si="419"/>
        <v>97.41</v>
      </c>
      <c r="O3708" s="48">
        <f t="shared" ca="1" si="420"/>
        <v>7580300</v>
      </c>
    </row>
    <row r="3709" spans="1:15" x14ac:dyDescent="0.25">
      <c r="A3709">
        <v>3694</v>
      </c>
      <c r="B3709" s="85">
        <v>36431</v>
      </c>
      <c r="C3709" s="47">
        <v>127.94</v>
      </c>
      <c r="D3709" s="47">
        <v>128.81</v>
      </c>
      <c r="E3709" s="47">
        <v>125.56</v>
      </c>
      <c r="F3709" s="47">
        <v>128.34</v>
      </c>
      <c r="G3709" s="48">
        <v>11063400</v>
      </c>
      <c r="H3709" s="47">
        <v>98.59</v>
      </c>
      <c r="I3709" s="51">
        <f t="shared" si="414"/>
        <v>0.76819386005921775</v>
      </c>
      <c r="J3709" s="51">
        <f t="shared" ca="1" si="415"/>
        <v>1</v>
      </c>
      <c r="K3709" s="47">
        <f t="shared" si="416"/>
        <v>98.28</v>
      </c>
      <c r="L3709" s="47">
        <f t="shared" si="417"/>
        <v>98.95</v>
      </c>
      <c r="M3709" s="47">
        <f t="shared" si="418"/>
        <v>96.45</v>
      </c>
      <c r="N3709" s="47">
        <f t="shared" si="419"/>
        <v>98.59</v>
      </c>
      <c r="O3709" s="48">
        <f t="shared" ca="1" si="420"/>
        <v>11063400</v>
      </c>
    </row>
    <row r="3710" spans="1:15" x14ac:dyDescent="0.25">
      <c r="A3710">
        <v>3695</v>
      </c>
      <c r="B3710" s="85">
        <v>36430</v>
      </c>
      <c r="C3710" s="47">
        <v>128.75</v>
      </c>
      <c r="D3710" s="47">
        <v>129.75</v>
      </c>
      <c r="E3710" s="47">
        <v>128.28</v>
      </c>
      <c r="F3710" s="47">
        <v>128.59</v>
      </c>
      <c r="G3710" s="48">
        <v>6970300</v>
      </c>
      <c r="H3710" s="47">
        <v>98.78</v>
      </c>
      <c r="I3710" s="51">
        <f t="shared" si="414"/>
        <v>0.76817792985457656</v>
      </c>
      <c r="J3710" s="51">
        <f t="shared" ca="1" si="415"/>
        <v>1</v>
      </c>
      <c r="K3710" s="47">
        <f t="shared" si="416"/>
        <v>98.9</v>
      </c>
      <c r="L3710" s="47">
        <f t="shared" si="417"/>
        <v>99.67</v>
      </c>
      <c r="M3710" s="47">
        <f t="shared" si="418"/>
        <v>98.54</v>
      </c>
      <c r="N3710" s="47">
        <f t="shared" si="419"/>
        <v>98.78</v>
      </c>
      <c r="O3710" s="48">
        <f t="shared" ca="1" si="420"/>
        <v>6970300</v>
      </c>
    </row>
    <row r="3711" spans="1:15" x14ac:dyDescent="0.25">
      <c r="A3711">
        <v>3696</v>
      </c>
      <c r="B3711" s="85">
        <v>36427</v>
      </c>
      <c r="C3711" s="47">
        <v>127.75</v>
      </c>
      <c r="D3711" s="47">
        <v>128.38</v>
      </c>
      <c r="E3711" s="47">
        <v>126.31</v>
      </c>
      <c r="F3711" s="47">
        <v>127.75</v>
      </c>
      <c r="G3711" s="48">
        <v>13792900</v>
      </c>
      <c r="H3711" s="47">
        <v>98.13</v>
      </c>
      <c r="I3711" s="51">
        <f t="shared" si="414"/>
        <v>0.7681409001956947</v>
      </c>
      <c r="J3711" s="51">
        <f t="shared" ca="1" si="415"/>
        <v>1</v>
      </c>
      <c r="K3711" s="47">
        <f t="shared" si="416"/>
        <v>98.13</v>
      </c>
      <c r="L3711" s="47">
        <f t="shared" si="417"/>
        <v>98.61</v>
      </c>
      <c r="M3711" s="47">
        <f t="shared" si="418"/>
        <v>97.02</v>
      </c>
      <c r="N3711" s="47">
        <f t="shared" si="419"/>
        <v>98.13</v>
      </c>
      <c r="O3711" s="48">
        <f t="shared" ca="1" si="420"/>
        <v>13792900</v>
      </c>
    </row>
    <row r="3712" spans="1:15" x14ac:dyDescent="0.25">
      <c r="A3712">
        <v>3697</v>
      </c>
      <c r="B3712" s="85">
        <v>36426</v>
      </c>
      <c r="C3712" s="47">
        <v>131.81</v>
      </c>
      <c r="D3712" s="47">
        <v>131.81</v>
      </c>
      <c r="E3712" s="47">
        <v>127.62</v>
      </c>
      <c r="F3712" s="47">
        <v>127.88</v>
      </c>
      <c r="G3712" s="48">
        <v>12204100</v>
      </c>
      <c r="H3712" s="47">
        <v>98.23</v>
      </c>
      <c r="I3712" s="51">
        <f t="shared" si="414"/>
        <v>0.76814200813262434</v>
      </c>
      <c r="J3712" s="51">
        <f t="shared" ca="1" si="415"/>
        <v>1</v>
      </c>
      <c r="K3712" s="47">
        <f t="shared" si="416"/>
        <v>101.25</v>
      </c>
      <c r="L3712" s="47">
        <f t="shared" si="417"/>
        <v>101.25</v>
      </c>
      <c r="M3712" s="47">
        <f t="shared" si="418"/>
        <v>98.03</v>
      </c>
      <c r="N3712" s="47">
        <f t="shared" si="419"/>
        <v>98.23</v>
      </c>
      <c r="O3712" s="48">
        <f t="shared" ca="1" si="420"/>
        <v>12204100</v>
      </c>
    </row>
    <row r="3713" spans="1:15" x14ac:dyDescent="0.25">
      <c r="A3713">
        <v>3698</v>
      </c>
      <c r="B3713" s="85">
        <v>36425</v>
      </c>
      <c r="C3713" s="47">
        <v>131.25</v>
      </c>
      <c r="D3713" s="47">
        <v>131.84</v>
      </c>
      <c r="E3713" s="47">
        <v>129.75</v>
      </c>
      <c r="F3713" s="47">
        <v>130.61000000000001</v>
      </c>
      <c r="G3713" s="48">
        <v>13009100</v>
      </c>
      <c r="H3713" s="47">
        <v>100.33</v>
      </c>
      <c r="I3713" s="51">
        <f t="shared" si="414"/>
        <v>0.76816476533190403</v>
      </c>
      <c r="J3713" s="51">
        <f t="shared" ca="1" si="415"/>
        <v>1</v>
      </c>
      <c r="K3713" s="47">
        <f t="shared" si="416"/>
        <v>100.82</v>
      </c>
      <c r="L3713" s="47">
        <f t="shared" si="417"/>
        <v>101.27</v>
      </c>
      <c r="M3713" s="47">
        <f t="shared" si="418"/>
        <v>99.67</v>
      </c>
      <c r="N3713" s="47">
        <f t="shared" si="419"/>
        <v>100.33</v>
      </c>
      <c r="O3713" s="48">
        <f t="shared" ca="1" si="420"/>
        <v>13009100</v>
      </c>
    </row>
    <row r="3714" spans="1:15" x14ac:dyDescent="0.25">
      <c r="A3714">
        <v>3699</v>
      </c>
      <c r="B3714" s="85">
        <v>36424</v>
      </c>
      <c r="C3714" s="47">
        <v>132.25</v>
      </c>
      <c r="D3714" s="47">
        <v>132.47</v>
      </c>
      <c r="E3714" s="47">
        <v>130.16</v>
      </c>
      <c r="F3714" s="47">
        <v>130.75</v>
      </c>
      <c r="G3714" s="48">
        <v>9335200</v>
      </c>
      <c r="H3714" s="47">
        <v>100.43</v>
      </c>
      <c r="I3714" s="51">
        <f t="shared" si="414"/>
        <v>0.76810707456978977</v>
      </c>
      <c r="J3714" s="51">
        <f t="shared" ca="1" si="415"/>
        <v>1</v>
      </c>
      <c r="K3714" s="47">
        <f t="shared" si="416"/>
        <v>101.58</v>
      </c>
      <c r="L3714" s="47">
        <f t="shared" si="417"/>
        <v>101.75</v>
      </c>
      <c r="M3714" s="47">
        <f t="shared" si="418"/>
        <v>99.98</v>
      </c>
      <c r="N3714" s="47">
        <f t="shared" si="419"/>
        <v>100.43</v>
      </c>
      <c r="O3714" s="48">
        <f t="shared" ca="1" si="420"/>
        <v>9335200</v>
      </c>
    </row>
    <row r="3715" spans="1:15" x14ac:dyDescent="0.25">
      <c r="A3715">
        <v>3700</v>
      </c>
      <c r="B3715" s="85">
        <v>36423</v>
      </c>
      <c r="C3715" s="47">
        <v>133.94</v>
      </c>
      <c r="D3715" s="47">
        <v>134</v>
      </c>
      <c r="E3715" s="47">
        <v>133.09</v>
      </c>
      <c r="F3715" s="47">
        <v>133.56</v>
      </c>
      <c r="G3715" s="48">
        <v>2803900</v>
      </c>
      <c r="H3715" s="47">
        <v>102.59</v>
      </c>
      <c r="I3715" s="51">
        <f t="shared" si="414"/>
        <v>0.76811919736448042</v>
      </c>
      <c r="J3715" s="51">
        <f t="shared" ca="1" si="415"/>
        <v>1</v>
      </c>
      <c r="K3715" s="47">
        <f t="shared" si="416"/>
        <v>102.88</v>
      </c>
      <c r="L3715" s="47">
        <f t="shared" si="417"/>
        <v>102.93</v>
      </c>
      <c r="M3715" s="47">
        <f t="shared" si="418"/>
        <v>102.23</v>
      </c>
      <c r="N3715" s="47">
        <f t="shared" si="419"/>
        <v>102.59</v>
      </c>
      <c r="O3715" s="48">
        <f t="shared" ca="1" si="420"/>
        <v>2803900</v>
      </c>
    </row>
    <row r="3716" spans="1:15" x14ac:dyDescent="0.25">
      <c r="A3716">
        <v>3701</v>
      </c>
      <c r="B3716" s="85">
        <v>36420</v>
      </c>
      <c r="C3716" s="47">
        <v>132.62</v>
      </c>
      <c r="D3716" s="47">
        <v>133.94</v>
      </c>
      <c r="E3716" s="47">
        <v>132.16</v>
      </c>
      <c r="F3716" s="47">
        <v>133.75</v>
      </c>
      <c r="G3716" s="48">
        <v>8542300</v>
      </c>
      <c r="H3716" s="47">
        <v>102.74</v>
      </c>
      <c r="I3716" s="51">
        <f t="shared" si="414"/>
        <v>0.7681495327102803</v>
      </c>
      <c r="J3716" s="51">
        <f t="shared" ca="1" si="415"/>
        <v>1</v>
      </c>
      <c r="K3716" s="47">
        <f t="shared" si="416"/>
        <v>101.87</v>
      </c>
      <c r="L3716" s="47">
        <f t="shared" si="417"/>
        <v>102.89</v>
      </c>
      <c r="M3716" s="47">
        <f t="shared" si="418"/>
        <v>101.52</v>
      </c>
      <c r="N3716" s="47">
        <f t="shared" si="419"/>
        <v>102.74</v>
      </c>
      <c r="O3716" s="48">
        <f t="shared" ca="1" si="420"/>
        <v>8542300</v>
      </c>
    </row>
    <row r="3717" spans="1:15" x14ac:dyDescent="0.25">
      <c r="A3717">
        <v>3702</v>
      </c>
      <c r="B3717" s="85">
        <v>36419</v>
      </c>
      <c r="C3717" s="47">
        <v>132.5</v>
      </c>
      <c r="D3717" s="47">
        <v>132.81</v>
      </c>
      <c r="E3717" s="47">
        <v>130.31</v>
      </c>
      <c r="F3717" s="47">
        <v>132.44999999999999</v>
      </c>
      <c r="G3717" s="48">
        <v>15377600</v>
      </c>
      <c r="H3717" s="47">
        <v>101.46</v>
      </c>
      <c r="I3717" s="51">
        <f t="shared" si="414"/>
        <v>0.76602491506228765</v>
      </c>
      <c r="J3717" s="51">
        <f t="shared" ca="1" si="415"/>
        <v>1</v>
      </c>
      <c r="K3717" s="47">
        <f t="shared" si="416"/>
        <v>101.5</v>
      </c>
      <c r="L3717" s="47">
        <f t="shared" si="417"/>
        <v>101.74</v>
      </c>
      <c r="M3717" s="47">
        <f t="shared" si="418"/>
        <v>99.82</v>
      </c>
      <c r="N3717" s="47">
        <f t="shared" si="419"/>
        <v>101.46</v>
      </c>
      <c r="O3717" s="48">
        <f t="shared" ca="1" si="420"/>
        <v>15377600</v>
      </c>
    </row>
    <row r="3718" spans="1:15" x14ac:dyDescent="0.25">
      <c r="A3718">
        <v>3703</v>
      </c>
      <c r="B3718" s="85">
        <v>36418</v>
      </c>
      <c r="C3718" s="47">
        <v>135.44</v>
      </c>
      <c r="D3718" s="47">
        <v>135.44</v>
      </c>
      <c r="E3718" s="47">
        <v>131.88</v>
      </c>
      <c r="F3718" s="47">
        <v>131.94</v>
      </c>
      <c r="G3718" s="48">
        <v>6984500</v>
      </c>
      <c r="H3718" s="47">
        <v>101.06</v>
      </c>
      <c r="I3718" s="51">
        <f t="shared" si="414"/>
        <v>0.765954221615886</v>
      </c>
      <c r="J3718" s="51">
        <f t="shared" ca="1" si="415"/>
        <v>1</v>
      </c>
      <c r="K3718" s="47">
        <f t="shared" si="416"/>
        <v>103.74</v>
      </c>
      <c r="L3718" s="47">
        <f t="shared" si="417"/>
        <v>103.74</v>
      </c>
      <c r="M3718" s="47">
        <f t="shared" si="418"/>
        <v>101.01</v>
      </c>
      <c r="N3718" s="47">
        <f t="shared" si="419"/>
        <v>101.06</v>
      </c>
      <c r="O3718" s="48">
        <f t="shared" ca="1" si="420"/>
        <v>6984500</v>
      </c>
    </row>
    <row r="3719" spans="1:15" x14ac:dyDescent="0.25">
      <c r="A3719">
        <v>3704</v>
      </c>
      <c r="B3719" s="85">
        <v>36417</v>
      </c>
      <c r="C3719" s="47">
        <v>134.06</v>
      </c>
      <c r="D3719" s="47">
        <v>134.56</v>
      </c>
      <c r="E3719" s="47">
        <v>133.38</v>
      </c>
      <c r="F3719" s="47">
        <v>134.06</v>
      </c>
      <c r="G3719" s="48">
        <v>3736000</v>
      </c>
      <c r="H3719" s="47">
        <v>102.69</v>
      </c>
      <c r="I3719" s="51">
        <f t="shared" si="414"/>
        <v>0.76600029837386241</v>
      </c>
      <c r="J3719" s="51">
        <f t="shared" ca="1" si="415"/>
        <v>1</v>
      </c>
      <c r="K3719" s="47">
        <f t="shared" si="416"/>
        <v>102.69</v>
      </c>
      <c r="L3719" s="47">
        <f t="shared" si="417"/>
        <v>103.07</v>
      </c>
      <c r="M3719" s="47">
        <f t="shared" si="418"/>
        <v>102.17</v>
      </c>
      <c r="N3719" s="47">
        <f t="shared" si="419"/>
        <v>102.69</v>
      </c>
      <c r="O3719" s="48">
        <f t="shared" ca="1" si="420"/>
        <v>3736000</v>
      </c>
    </row>
    <row r="3720" spans="1:15" x14ac:dyDescent="0.25">
      <c r="A3720">
        <v>3705</v>
      </c>
      <c r="B3720" s="85">
        <v>36416</v>
      </c>
      <c r="C3720" s="47">
        <v>135.12</v>
      </c>
      <c r="D3720" s="47">
        <v>135.47</v>
      </c>
      <c r="E3720" s="47">
        <v>134.5</v>
      </c>
      <c r="F3720" s="47">
        <v>134.94999999999999</v>
      </c>
      <c r="G3720" s="48">
        <v>2320500</v>
      </c>
      <c r="H3720" s="47">
        <v>103.37</v>
      </c>
      <c r="I3720" s="51">
        <f t="shared" si="414"/>
        <v>0.76598740274175625</v>
      </c>
      <c r="J3720" s="51">
        <f t="shared" ca="1" si="415"/>
        <v>1</v>
      </c>
      <c r="K3720" s="47">
        <f t="shared" si="416"/>
        <v>103.5</v>
      </c>
      <c r="L3720" s="47">
        <f t="shared" si="417"/>
        <v>103.77</v>
      </c>
      <c r="M3720" s="47">
        <f t="shared" si="418"/>
        <v>103.03</v>
      </c>
      <c r="N3720" s="47">
        <f t="shared" si="419"/>
        <v>103.37</v>
      </c>
      <c r="O3720" s="48">
        <f t="shared" ca="1" si="420"/>
        <v>2320500</v>
      </c>
    </row>
    <row r="3721" spans="1:15" x14ac:dyDescent="0.25">
      <c r="A3721">
        <v>3706</v>
      </c>
      <c r="B3721" s="85">
        <v>36413</v>
      </c>
      <c r="C3721" s="47">
        <v>136.25</v>
      </c>
      <c r="D3721" s="47">
        <v>136.36000000000001</v>
      </c>
      <c r="E3721" s="47">
        <v>134.94</v>
      </c>
      <c r="F3721" s="47">
        <v>135.88</v>
      </c>
      <c r="G3721" s="48">
        <v>2934500</v>
      </c>
      <c r="H3721" s="47">
        <v>104.08</v>
      </c>
      <c r="I3721" s="51">
        <f t="shared" si="414"/>
        <v>0.7659699735060348</v>
      </c>
      <c r="J3721" s="51">
        <f t="shared" ca="1" si="415"/>
        <v>1</v>
      </c>
      <c r="K3721" s="47">
        <f t="shared" si="416"/>
        <v>104.36</v>
      </c>
      <c r="L3721" s="47">
        <f t="shared" si="417"/>
        <v>104.45</v>
      </c>
      <c r="M3721" s="47">
        <f t="shared" si="418"/>
        <v>103.36</v>
      </c>
      <c r="N3721" s="47">
        <f t="shared" si="419"/>
        <v>104.08</v>
      </c>
      <c r="O3721" s="48">
        <f t="shared" ca="1" si="420"/>
        <v>2934500</v>
      </c>
    </row>
    <row r="3722" spans="1:15" x14ac:dyDescent="0.25">
      <c r="A3722">
        <v>3707</v>
      </c>
      <c r="B3722" s="85">
        <v>36412</v>
      </c>
      <c r="C3722" s="47">
        <v>134.75</v>
      </c>
      <c r="D3722" s="47">
        <v>135.25</v>
      </c>
      <c r="E3722" s="47">
        <v>133.69</v>
      </c>
      <c r="F3722" s="47">
        <v>134.75</v>
      </c>
      <c r="G3722" s="48">
        <v>6177800</v>
      </c>
      <c r="H3722" s="47">
        <v>103.22</v>
      </c>
      <c r="I3722" s="51">
        <f t="shared" si="414"/>
        <v>0.76601113172541746</v>
      </c>
      <c r="J3722" s="51">
        <f t="shared" ca="1" si="415"/>
        <v>1</v>
      </c>
      <c r="K3722" s="47">
        <f t="shared" si="416"/>
        <v>103.22</v>
      </c>
      <c r="L3722" s="47">
        <f t="shared" si="417"/>
        <v>103.6</v>
      </c>
      <c r="M3722" s="47">
        <f t="shared" si="418"/>
        <v>102.41</v>
      </c>
      <c r="N3722" s="47">
        <f t="shared" si="419"/>
        <v>103.22</v>
      </c>
      <c r="O3722" s="48">
        <f t="shared" ca="1" si="420"/>
        <v>6177800</v>
      </c>
    </row>
    <row r="3723" spans="1:15" x14ac:dyDescent="0.25">
      <c r="A3723">
        <v>3708</v>
      </c>
      <c r="B3723" s="85">
        <v>36411</v>
      </c>
      <c r="C3723" s="47">
        <v>134.84</v>
      </c>
      <c r="D3723" s="47">
        <v>136.06</v>
      </c>
      <c r="E3723" s="47">
        <v>134.03</v>
      </c>
      <c r="F3723" s="47">
        <v>134.81</v>
      </c>
      <c r="G3723" s="48">
        <v>6159600</v>
      </c>
      <c r="H3723" s="47">
        <v>103.26</v>
      </c>
      <c r="I3723" s="51">
        <f t="shared" si="414"/>
        <v>0.76596691640086045</v>
      </c>
      <c r="J3723" s="51">
        <f t="shared" ca="1" si="415"/>
        <v>1</v>
      </c>
      <c r="K3723" s="47">
        <f t="shared" si="416"/>
        <v>103.28</v>
      </c>
      <c r="L3723" s="47">
        <f t="shared" si="417"/>
        <v>104.22</v>
      </c>
      <c r="M3723" s="47">
        <f t="shared" si="418"/>
        <v>102.66</v>
      </c>
      <c r="N3723" s="47">
        <f t="shared" si="419"/>
        <v>103.26</v>
      </c>
      <c r="O3723" s="48">
        <f t="shared" ca="1" si="420"/>
        <v>6159600</v>
      </c>
    </row>
    <row r="3724" spans="1:15" x14ac:dyDescent="0.25">
      <c r="A3724">
        <v>3709</v>
      </c>
      <c r="B3724" s="85">
        <v>36410</v>
      </c>
      <c r="C3724" s="47">
        <v>136.06</v>
      </c>
      <c r="D3724" s="47">
        <v>136.62</v>
      </c>
      <c r="E3724" s="47">
        <v>135.22</v>
      </c>
      <c r="F3724" s="47">
        <v>135.47</v>
      </c>
      <c r="G3724" s="48">
        <v>4560800</v>
      </c>
      <c r="H3724" s="47">
        <v>103.77</v>
      </c>
      <c r="I3724" s="51">
        <f t="shared" si="414"/>
        <v>0.76599985236583745</v>
      </c>
      <c r="J3724" s="51">
        <f t="shared" ca="1" si="415"/>
        <v>1</v>
      </c>
      <c r="K3724" s="47">
        <f t="shared" si="416"/>
        <v>104.22</v>
      </c>
      <c r="L3724" s="47">
        <f t="shared" si="417"/>
        <v>104.65</v>
      </c>
      <c r="M3724" s="47">
        <f t="shared" si="418"/>
        <v>103.58</v>
      </c>
      <c r="N3724" s="47">
        <f t="shared" si="419"/>
        <v>103.77</v>
      </c>
      <c r="O3724" s="48">
        <f t="shared" ca="1" si="420"/>
        <v>4560800</v>
      </c>
    </row>
    <row r="3725" spans="1:15" x14ac:dyDescent="0.25">
      <c r="A3725">
        <v>3710</v>
      </c>
      <c r="B3725" s="85">
        <v>36406</v>
      </c>
      <c r="C3725" s="47">
        <v>134.88</v>
      </c>
      <c r="D3725" s="47">
        <v>136.5</v>
      </c>
      <c r="E3725" s="47">
        <v>134.69</v>
      </c>
      <c r="F3725" s="47">
        <v>135.97</v>
      </c>
      <c r="G3725" s="48">
        <v>9160800</v>
      </c>
      <c r="H3725" s="47">
        <v>104.15</v>
      </c>
      <c r="I3725" s="51">
        <f t="shared" si="414"/>
        <v>0.76597778921820991</v>
      </c>
      <c r="J3725" s="51">
        <f t="shared" ca="1" si="415"/>
        <v>1</v>
      </c>
      <c r="K3725" s="47">
        <f t="shared" si="416"/>
        <v>103.32</v>
      </c>
      <c r="L3725" s="47">
        <f t="shared" si="417"/>
        <v>104.56</v>
      </c>
      <c r="M3725" s="47">
        <f t="shared" si="418"/>
        <v>103.17</v>
      </c>
      <c r="N3725" s="47">
        <f t="shared" si="419"/>
        <v>104.15</v>
      </c>
      <c r="O3725" s="48">
        <f t="shared" ca="1" si="420"/>
        <v>9160800</v>
      </c>
    </row>
    <row r="3726" spans="1:15" x14ac:dyDescent="0.25">
      <c r="A3726">
        <v>3711</v>
      </c>
      <c r="B3726" s="85">
        <v>36405</v>
      </c>
      <c r="C3726" s="47">
        <v>132.12</v>
      </c>
      <c r="D3726" s="47">
        <v>132.66999999999999</v>
      </c>
      <c r="E3726" s="47">
        <v>130.66</v>
      </c>
      <c r="F3726" s="47">
        <v>132.11000000000001</v>
      </c>
      <c r="G3726" s="48">
        <v>10896300</v>
      </c>
      <c r="H3726" s="47">
        <v>101.19</v>
      </c>
      <c r="I3726" s="51">
        <f t="shared" si="414"/>
        <v>0.76595261524487157</v>
      </c>
      <c r="J3726" s="51">
        <f t="shared" ca="1" si="415"/>
        <v>1</v>
      </c>
      <c r="K3726" s="47">
        <f t="shared" si="416"/>
        <v>101.2</v>
      </c>
      <c r="L3726" s="47">
        <f t="shared" si="417"/>
        <v>101.62</v>
      </c>
      <c r="M3726" s="47">
        <f t="shared" si="418"/>
        <v>100.08</v>
      </c>
      <c r="N3726" s="47">
        <f t="shared" si="419"/>
        <v>101.19</v>
      </c>
      <c r="O3726" s="48">
        <f t="shared" ca="1" si="420"/>
        <v>10896300</v>
      </c>
    </row>
    <row r="3727" spans="1:15" x14ac:dyDescent="0.25">
      <c r="A3727">
        <v>3712</v>
      </c>
      <c r="B3727" s="85">
        <v>36404</v>
      </c>
      <c r="C3727" s="47">
        <v>132.94</v>
      </c>
      <c r="D3727" s="47">
        <v>133.72999999999999</v>
      </c>
      <c r="E3727" s="47">
        <v>132.31</v>
      </c>
      <c r="F3727" s="47">
        <v>133.69</v>
      </c>
      <c r="G3727" s="48">
        <v>6863900</v>
      </c>
      <c r="H3727" s="47">
        <v>102.4</v>
      </c>
      <c r="I3727" s="51">
        <f t="shared" si="414"/>
        <v>0.765951080858703</v>
      </c>
      <c r="J3727" s="51">
        <f t="shared" ca="1" si="415"/>
        <v>1</v>
      </c>
      <c r="K3727" s="47">
        <f t="shared" si="416"/>
        <v>101.83</v>
      </c>
      <c r="L3727" s="47">
        <f t="shared" si="417"/>
        <v>102.43</v>
      </c>
      <c r="M3727" s="47">
        <f t="shared" si="418"/>
        <v>101.34</v>
      </c>
      <c r="N3727" s="47">
        <f t="shared" si="419"/>
        <v>102.4</v>
      </c>
      <c r="O3727" s="48">
        <f t="shared" ca="1" si="420"/>
        <v>6863900</v>
      </c>
    </row>
    <row r="3728" spans="1:15" x14ac:dyDescent="0.25">
      <c r="A3728">
        <v>3713</v>
      </c>
      <c r="B3728" s="85">
        <v>36403</v>
      </c>
      <c r="C3728" s="47">
        <v>132.94</v>
      </c>
      <c r="D3728" s="47">
        <v>133.75</v>
      </c>
      <c r="E3728" s="47">
        <v>130.88</v>
      </c>
      <c r="F3728" s="47">
        <v>132.06</v>
      </c>
      <c r="G3728" s="48">
        <v>11453700</v>
      </c>
      <c r="H3728" s="47">
        <v>101.16</v>
      </c>
      <c r="I3728" s="51">
        <f t="shared" si="414"/>
        <v>0.76601544752385275</v>
      </c>
      <c r="J3728" s="51">
        <f t="shared" ca="1" si="415"/>
        <v>1</v>
      </c>
      <c r="K3728" s="47">
        <f t="shared" si="416"/>
        <v>101.83</v>
      </c>
      <c r="L3728" s="47">
        <f t="shared" si="417"/>
        <v>102.45</v>
      </c>
      <c r="M3728" s="47">
        <f t="shared" si="418"/>
        <v>100.26</v>
      </c>
      <c r="N3728" s="47">
        <f t="shared" si="419"/>
        <v>101.16</v>
      </c>
      <c r="O3728" s="48">
        <f t="shared" ca="1" si="420"/>
        <v>11453700</v>
      </c>
    </row>
    <row r="3729" spans="1:15" x14ac:dyDescent="0.25">
      <c r="A3729">
        <v>3714</v>
      </c>
      <c r="B3729" s="85">
        <v>36402</v>
      </c>
      <c r="C3729" s="47">
        <v>135.34</v>
      </c>
      <c r="D3729" s="47">
        <v>135.5</v>
      </c>
      <c r="E3729" s="47">
        <v>132</v>
      </c>
      <c r="F3729" s="47">
        <v>132.56</v>
      </c>
      <c r="G3729" s="48">
        <v>4652000</v>
      </c>
      <c r="H3729" s="47">
        <v>101.54</v>
      </c>
      <c r="I3729" s="51">
        <f t="shared" ref="I3729:I3792" si="421">H3729/F3729</f>
        <v>0.765992757996379</v>
      </c>
      <c r="J3729" s="51">
        <f t="shared" ref="J3729:J3792" ca="1" si="422">INDEX(OFFSET($T$15,0,0,$S$13+1,1),MATCH(B3729,OFFSET($Q$15,0,0,$S$13+1,1),-1))</f>
        <v>1</v>
      </c>
      <c r="K3729" s="47">
        <f t="shared" ref="K3729:K3792" si="423">ROUND($I3729*C3729,2)</f>
        <v>103.67</v>
      </c>
      <c r="L3729" s="47">
        <f t="shared" ref="L3729:L3792" si="424">ROUND($I3729*D3729,2)</f>
        <v>103.79</v>
      </c>
      <c r="M3729" s="47">
        <f t="shared" ref="M3729:M3792" si="425">ROUND($I3729*E3729,2)</f>
        <v>101.11</v>
      </c>
      <c r="N3729" s="47">
        <f t="shared" ref="N3729:N3792" si="426">ROUND($I3729*F3729,2)</f>
        <v>101.54</v>
      </c>
      <c r="O3729" s="48">
        <f t="shared" ref="O3729:O3792" ca="1" si="427">G3729*J3729</f>
        <v>4652000</v>
      </c>
    </row>
    <row r="3730" spans="1:15" x14ac:dyDescent="0.25">
      <c r="A3730">
        <v>3715</v>
      </c>
      <c r="B3730" s="85">
        <v>36399</v>
      </c>
      <c r="C3730" s="47">
        <v>136.88</v>
      </c>
      <c r="D3730" s="47">
        <v>137.06</v>
      </c>
      <c r="E3730" s="47">
        <v>135.06</v>
      </c>
      <c r="F3730" s="47">
        <v>135.06</v>
      </c>
      <c r="G3730" s="48">
        <v>6247400</v>
      </c>
      <c r="H3730" s="47">
        <v>103.46</v>
      </c>
      <c r="I3730" s="51">
        <f t="shared" si="421"/>
        <v>0.76602991263142306</v>
      </c>
      <c r="J3730" s="51">
        <f t="shared" ca="1" si="422"/>
        <v>1</v>
      </c>
      <c r="K3730" s="47">
        <f t="shared" si="423"/>
        <v>104.85</v>
      </c>
      <c r="L3730" s="47">
        <f t="shared" si="424"/>
        <v>104.99</v>
      </c>
      <c r="M3730" s="47">
        <f t="shared" si="425"/>
        <v>103.46</v>
      </c>
      <c r="N3730" s="47">
        <f t="shared" si="426"/>
        <v>103.46</v>
      </c>
      <c r="O3730" s="48">
        <f t="shared" ca="1" si="427"/>
        <v>6247400</v>
      </c>
    </row>
    <row r="3731" spans="1:15" x14ac:dyDescent="0.25">
      <c r="A3731">
        <v>3716</v>
      </c>
      <c r="B3731" s="85">
        <v>36398</v>
      </c>
      <c r="C3731" s="47">
        <v>138.28</v>
      </c>
      <c r="D3731" s="47">
        <v>138.41999999999999</v>
      </c>
      <c r="E3731" s="47">
        <v>136.5</v>
      </c>
      <c r="F3731" s="47">
        <v>136.72</v>
      </c>
      <c r="G3731" s="48">
        <v>4322300</v>
      </c>
      <c r="H3731" s="47">
        <v>104.72</v>
      </c>
      <c r="I3731" s="51">
        <f t="shared" si="421"/>
        <v>0.76594499707431252</v>
      </c>
      <c r="J3731" s="51">
        <f t="shared" ca="1" si="422"/>
        <v>1</v>
      </c>
      <c r="K3731" s="47">
        <f t="shared" si="423"/>
        <v>105.91</v>
      </c>
      <c r="L3731" s="47">
        <f t="shared" si="424"/>
        <v>106.02</v>
      </c>
      <c r="M3731" s="47">
        <f t="shared" si="425"/>
        <v>104.55</v>
      </c>
      <c r="N3731" s="47">
        <f t="shared" si="426"/>
        <v>104.72</v>
      </c>
      <c r="O3731" s="48">
        <f t="shared" ca="1" si="427"/>
        <v>4322300</v>
      </c>
    </row>
    <row r="3732" spans="1:15" x14ac:dyDescent="0.25">
      <c r="A3732">
        <v>3717</v>
      </c>
      <c r="B3732" s="85">
        <v>36397</v>
      </c>
      <c r="C3732" s="47">
        <v>137.19</v>
      </c>
      <c r="D3732" s="47">
        <v>138.78</v>
      </c>
      <c r="E3732" s="47">
        <v>136.16</v>
      </c>
      <c r="F3732" s="47">
        <v>138.38</v>
      </c>
      <c r="G3732" s="48">
        <v>6005300</v>
      </c>
      <c r="H3732" s="47">
        <v>105.99</v>
      </c>
      <c r="I3732" s="51">
        <f t="shared" si="421"/>
        <v>0.76593438358144239</v>
      </c>
      <c r="J3732" s="51">
        <f t="shared" ca="1" si="422"/>
        <v>1</v>
      </c>
      <c r="K3732" s="47">
        <f t="shared" si="423"/>
        <v>105.08</v>
      </c>
      <c r="L3732" s="47">
        <f t="shared" si="424"/>
        <v>106.3</v>
      </c>
      <c r="M3732" s="47">
        <f t="shared" si="425"/>
        <v>104.29</v>
      </c>
      <c r="N3732" s="47">
        <f t="shared" si="426"/>
        <v>105.99</v>
      </c>
      <c r="O3732" s="48">
        <f t="shared" ca="1" si="427"/>
        <v>6005300</v>
      </c>
    </row>
    <row r="3733" spans="1:15" x14ac:dyDescent="0.25">
      <c r="A3733">
        <v>3718</v>
      </c>
      <c r="B3733" s="85">
        <v>36396</v>
      </c>
      <c r="C3733" s="47">
        <v>136.06</v>
      </c>
      <c r="D3733" s="47">
        <v>137.97</v>
      </c>
      <c r="E3733" s="47">
        <v>135.38</v>
      </c>
      <c r="F3733" s="47">
        <v>136.97</v>
      </c>
      <c r="G3733" s="48">
        <v>9279500</v>
      </c>
      <c r="H3733" s="47">
        <v>104.92</v>
      </c>
      <c r="I3733" s="51">
        <f t="shared" si="421"/>
        <v>0.76600715485142734</v>
      </c>
      <c r="J3733" s="51">
        <f t="shared" ca="1" si="422"/>
        <v>1</v>
      </c>
      <c r="K3733" s="47">
        <f t="shared" si="423"/>
        <v>104.22</v>
      </c>
      <c r="L3733" s="47">
        <f t="shared" si="424"/>
        <v>105.69</v>
      </c>
      <c r="M3733" s="47">
        <f t="shared" si="425"/>
        <v>103.7</v>
      </c>
      <c r="N3733" s="47">
        <f t="shared" si="426"/>
        <v>104.92</v>
      </c>
      <c r="O3733" s="48">
        <f t="shared" ca="1" si="427"/>
        <v>9279500</v>
      </c>
    </row>
    <row r="3734" spans="1:15" x14ac:dyDescent="0.25">
      <c r="A3734">
        <v>3719</v>
      </c>
      <c r="B3734" s="85">
        <v>36395</v>
      </c>
      <c r="C3734" s="47">
        <v>134.81</v>
      </c>
      <c r="D3734" s="47">
        <v>136.55000000000001</v>
      </c>
      <c r="E3734" s="47">
        <v>134.66</v>
      </c>
      <c r="F3734" s="47">
        <v>136.47</v>
      </c>
      <c r="G3734" s="48">
        <v>5637800</v>
      </c>
      <c r="H3734" s="47">
        <v>104.53</v>
      </c>
      <c r="I3734" s="51">
        <f t="shared" si="421"/>
        <v>0.7659558877408954</v>
      </c>
      <c r="J3734" s="51">
        <f t="shared" ca="1" si="422"/>
        <v>1</v>
      </c>
      <c r="K3734" s="47">
        <f t="shared" si="423"/>
        <v>103.26</v>
      </c>
      <c r="L3734" s="47">
        <f t="shared" si="424"/>
        <v>104.59</v>
      </c>
      <c r="M3734" s="47">
        <f t="shared" si="425"/>
        <v>103.14</v>
      </c>
      <c r="N3734" s="47">
        <f t="shared" si="426"/>
        <v>104.53</v>
      </c>
      <c r="O3734" s="48">
        <f t="shared" ca="1" si="427"/>
        <v>5637800</v>
      </c>
    </row>
    <row r="3735" spans="1:15" x14ac:dyDescent="0.25">
      <c r="A3735">
        <v>3720</v>
      </c>
      <c r="B3735" s="85">
        <v>36392</v>
      </c>
      <c r="C3735" s="47">
        <v>133.06</v>
      </c>
      <c r="D3735" s="47">
        <v>134.12</v>
      </c>
      <c r="E3735" s="47">
        <v>132.69</v>
      </c>
      <c r="F3735" s="47">
        <v>133.91</v>
      </c>
      <c r="G3735" s="48">
        <v>3663700</v>
      </c>
      <c r="H3735" s="47">
        <v>102.57</v>
      </c>
      <c r="I3735" s="51">
        <f t="shared" si="421"/>
        <v>0.7659622134269285</v>
      </c>
      <c r="J3735" s="51">
        <f t="shared" ca="1" si="422"/>
        <v>1</v>
      </c>
      <c r="K3735" s="47">
        <f t="shared" si="423"/>
        <v>101.92</v>
      </c>
      <c r="L3735" s="47">
        <f t="shared" si="424"/>
        <v>102.73</v>
      </c>
      <c r="M3735" s="47">
        <f t="shared" si="425"/>
        <v>101.64</v>
      </c>
      <c r="N3735" s="47">
        <f t="shared" si="426"/>
        <v>102.57</v>
      </c>
      <c r="O3735" s="48">
        <f t="shared" ca="1" si="427"/>
        <v>3663700</v>
      </c>
    </row>
    <row r="3736" spans="1:15" x14ac:dyDescent="0.25">
      <c r="A3736">
        <v>3721</v>
      </c>
      <c r="B3736" s="85">
        <v>36391</v>
      </c>
      <c r="C3736" s="47">
        <v>132.38</v>
      </c>
      <c r="D3736" s="47">
        <v>133.22999999999999</v>
      </c>
      <c r="E3736" s="47">
        <v>131.69</v>
      </c>
      <c r="F3736" s="47">
        <v>132.56</v>
      </c>
      <c r="G3736" s="48">
        <v>6448100</v>
      </c>
      <c r="H3736" s="47">
        <v>101.54</v>
      </c>
      <c r="I3736" s="51">
        <f t="shared" si="421"/>
        <v>0.765992757996379</v>
      </c>
      <c r="J3736" s="51">
        <f t="shared" ca="1" si="422"/>
        <v>1</v>
      </c>
      <c r="K3736" s="47">
        <f t="shared" si="423"/>
        <v>101.4</v>
      </c>
      <c r="L3736" s="47">
        <f t="shared" si="424"/>
        <v>102.05</v>
      </c>
      <c r="M3736" s="47">
        <f t="shared" si="425"/>
        <v>100.87</v>
      </c>
      <c r="N3736" s="47">
        <f t="shared" si="426"/>
        <v>101.54</v>
      </c>
      <c r="O3736" s="48">
        <f t="shared" ca="1" si="427"/>
        <v>6448100</v>
      </c>
    </row>
    <row r="3737" spans="1:15" x14ac:dyDescent="0.25">
      <c r="A3737">
        <v>3722</v>
      </c>
      <c r="B3737" s="85">
        <v>36390</v>
      </c>
      <c r="C3737" s="47">
        <v>134.19999999999999</v>
      </c>
      <c r="D3737" s="47">
        <v>134.38</v>
      </c>
      <c r="E3737" s="47">
        <v>133.25</v>
      </c>
      <c r="F3737" s="47">
        <v>133.66</v>
      </c>
      <c r="G3737" s="48">
        <v>4355500</v>
      </c>
      <c r="H3737" s="47">
        <v>102.38</v>
      </c>
      <c r="I3737" s="51">
        <f t="shared" si="421"/>
        <v>0.76597336525512494</v>
      </c>
      <c r="J3737" s="51">
        <f t="shared" ca="1" si="422"/>
        <v>1</v>
      </c>
      <c r="K3737" s="47">
        <f t="shared" si="423"/>
        <v>102.79</v>
      </c>
      <c r="L3737" s="47">
        <f t="shared" si="424"/>
        <v>102.93</v>
      </c>
      <c r="M3737" s="47">
        <f t="shared" si="425"/>
        <v>102.07</v>
      </c>
      <c r="N3737" s="47">
        <f t="shared" si="426"/>
        <v>102.38</v>
      </c>
      <c r="O3737" s="48">
        <f t="shared" ca="1" si="427"/>
        <v>4355500</v>
      </c>
    </row>
    <row r="3738" spans="1:15" x14ac:dyDescent="0.25">
      <c r="A3738">
        <v>3723</v>
      </c>
      <c r="B3738" s="85">
        <v>36389</v>
      </c>
      <c r="C3738" s="47">
        <v>134.44</v>
      </c>
      <c r="D3738" s="47">
        <v>134.84</v>
      </c>
      <c r="E3738" s="47">
        <v>133.12</v>
      </c>
      <c r="F3738" s="47">
        <v>134.62</v>
      </c>
      <c r="G3738" s="48">
        <v>4808000</v>
      </c>
      <c r="H3738" s="47">
        <v>103.12</v>
      </c>
      <c r="I3738" s="51">
        <f t="shared" si="421"/>
        <v>0.76600802258208289</v>
      </c>
      <c r="J3738" s="51">
        <f t="shared" ca="1" si="422"/>
        <v>1</v>
      </c>
      <c r="K3738" s="47">
        <f t="shared" si="423"/>
        <v>102.98</v>
      </c>
      <c r="L3738" s="47">
        <f t="shared" si="424"/>
        <v>103.29</v>
      </c>
      <c r="M3738" s="47">
        <f t="shared" si="425"/>
        <v>101.97</v>
      </c>
      <c r="N3738" s="47">
        <f t="shared" si="426"/>
        <v>103.12</v>
      </c>
      <c r="O3738" s="48">
        <f t="shared" ca="1" si="427"/>
        <v>4808000</v>
      </c>
    </row>
    <row r="3739" spans="1:15" x14ac:dyDescent="0.25">
      <c r="A3739">
        <v>3724</v>
      </c>
      <c r="B3739" s="85">
        <v>36388</v>
      </c>
      <c r="C3739" s="47">
        <v>133.12</v>
      </c>
      <c r="D3739" s="47">
        <v>133.97</v>
      </c>
      <c r="E3739" s="47">
        <v>132.25</v>
      </c>
      <c r="F3739" s="47">
        <v>133.75</v>
      </c>
      <c r="G3739" s="48">
        <v>3927000</v>
      </c>
      <c r="H3739" s="47">
        <v>102.45</v>
      </c>
      <c r="I3739" s="51">
        <f t="shared" si="421"/>
        <v>0.76598130841121492</v>
      </c>
      <c r="J3739" s="51">
        <f t="shared" ca="1" si="422"/>
        <v>1</v>
      </c>
      <c r="K3739" s="47">
        <f t="shared" si="423"/>
        <v>101.97</v>
      </c>
      <c r="L3739" s="47">
        <f t="shared" si="424"/>
        <v>102.62</v>
      </c>
      <c r="M3739" s="47">
        <f t="shared" si="425"/>
        <v>101.3</v>
      </c>
      <c r="N3739" s="47">
        <f t="shared" si="426"/>
        <v>102.45</v>
      </c>
      <c r="O3739" s="48">
        <f t="shared" ca="1" si="427"/>
        <v>3927000</v>
      </c>
    </row>
    <row r="3740" spans="1:15" x14ac:dyDescent="0.25">
      <c r="A3740">
        <v>3725</v>
      </c>
      <c r="B3740" s="85">
        <v>36385</v>
      </c>
      <c r="C3740" s="47">
        <v>131.62</v>
      </c>
      <c r="D3740" s="47">
        <v>133.25</v>
      </c>
      <c r="E3740" s="47">
        <v>131.12</v>
      </c>
      <c r="F3740" s="47">
        <v>133.16</v>
      </c>
      <c r="G3740" s="48">
        <v>5857700</v>
      </c>
      <c r="H3740" s="47">
        <v>101.99</v>
      </c>
      <c r="I3740" s="51">
        <f t="shared" si="421"/>
        <v>0.76592069690597775</v>
      </c>
      <c r="J3740" s="51">
        <f t="shared" ca="1" si="422"/>
        <v>1</v>
      </c>
      <c r="K3740" s="47">
        <f t="shared" si="423"/>
        <v>100.81</v>
      </c>
      <c r="L3740" s="47">
        <f t="shared" si="424"/>
        <v>102.06</v>
      </c>
      <c r="M3740" s="47">
        <f t="shared" si="425"/>
        <v>100.43</v>
      </c>
      <c r="N3740" s="47">
        <f t="shared" si="426"/>
        <v>101.99</v>
      </c>
      <c r="O3740" s="48">
        <f t="shared" ca="1" si="427"/>
        <v>5857700</v>
      </c>
    </row>
    <row r="3741" spans="1:15" x14ac:dyDescent="0.25">
      <c r="A3741">
        <v>3726</v>
      </c>
      <c r="B3741" s="85">
        <v>36384</v>
      </c>
      <c r="C3741" s="47">
        <v>130.69</v>
      </c>
      <c r="D3741" s="47">
        <v>131.81</v>
      </c>
      <c r="E3741" s="47">
        <v>129.91</v>
      </c>
      <c r="F3741" s="47">
        <v>130.13999999999999</v>
      </c>
      <c r="G3741" s="48">
        <v>7036800</v>
      </c>
      <c r="H3741" s="47">
        <v>99.68</v>
      </c>
      <c r="I3741" s="51">
        <f t="shared" si="421"/>
        <v>0.76594436760411877</v>
      </c>
      <c r="J3741" s="51">
        <f t="shared" ca="1" si="422"/>
        <v>1</v>
      </c>
      <c r="K3741" s="47">
        <f t="shared" si="423"/>
        <v>100.1</v>
      </c>
      <c r="L3741" s="47">
        <f t="shared" si="424"/>
        <v>100.96</v>
      </c>
      <c r="M3741" s="47">
        <f t="shared" si="425"/>
        <v>99.5</v>
      </c>
      <c r="N3741" s="47">
        <f t="shared" si="426"/>
        <v>99.68</v>
      </c>
      <c r="O3741" s="48">
        <f t="shared" ca="1" si="427"/>
        <v>7036800</v>
      </c>
    </row>
    <row r="3742" spans="1:15" x14ac:dyDescent="0.25">
      <c r="A3742">
        <v>3727</v>
      </c>
      <c r="B3742" s="85">
        <v>36383</v>
      </c>
      <c r="C3742" s="47">
        <v>129.69</v>
      </c>
      <c r="D3742" s="47">
        <v>130.53</v>
      </c>
      <c r="E3742" s="47">
        <v>128.62</v>
      </c>
      <c r="F3742" s="47">
        <v>130.22</v>
      </c>
      <c r="G3742" s="48">
        <v>8003400</v>
      </c>
      <c r="H3742" s="47">
        <v>99.74</v>
      </c>
      <c r="I3742" s="51">
        <f t="shared" si="421"/>
        <v>0.76593457226232531</v>
      </c>
      <c r="J3742" s="51">
        <f t="shared" ca="1" si="422"/>
        <v>1</v>
      </c>
      <c r="K3742" s="47">
        <f t="shared" si="423"/>
        <v>99.33</v>
      </c>
      <c r="L3742" s="47">
        <f t="shared" si="424"/>
        <v>99.98</v>
      </c>
      <c r="M3742" s="47">
        <f t="shared" si="425"/>
        <v>98.51</v>
      </c>
      <c r="N3742" s="47">
        <f t="shared" si="426"/>
        <v>99.74</v>
      </c>
      <c r="O3742" s="48">
        <f t="shared" ca="1" si="427"/>
        <v>8003400</v>
      </c>
    </row>
    <row r="3743" spans="1:15" x14ac:dyDescent="0.25">
      <c r="A3743">
        <v>3728</v>
      </c>
      <c r="B3743" s="85">
        <v>36382</v>
      </c>
      <c r="C3743" s="47">
        <v>129.88</v>
      </c>
      <c r="D3743" s="47">
        <v>130.16</v>
      </c>
      <c r="E3743" s="47">
        <v>127</v>
      </c>
      <c r="F3743" s="47">
        <v>128.66</v>
      </c>
      <c r="G3743" s="48">
        <v>9793300</v>
      </c>
      <c r="H3743" s="47">
        <v>98.55</v>
      </c>
      <c r="I3743" s="51">
        <f t="shared" si="421"/>
        <v>0.76597233017254784</v>
      </c>
      <c r="J3743" s="51">
        <f t="shared" ca="1" si="422"/>
        <v>1</v>
      </c>
      <c r="K3743" s="47">
        <f t="shared" si="423"/>
        <v>99.48</v>
      </c>
      <c r="L3743" s="47">
        <f t="shared" si="424"/>
        <v>99.7</v>
      </c>
      <c r="M3743" s="47">
        <f t="shared" si="425"/>
        <v>97.28</v>
      </c>
      <c r="N3743" s="47">
        <f t="shared" si="426"/>
        <v>98.55</v>
      </c>
      <c r="O3743" s="48">
        <f t="shared" ca="1" si="427"/>
        <v>9793300</v>
      </c>
    </row>
    <row r="3744" spans="1:15" x14ac:dyDescent="0.25">
      <c r="A3744">
        <v>3729</v>
      </c>
      <c r="B3744" s="85">
        <v>36381</v>
      </c>
      <c r="C3744" s="47">
        <v>130.59</v>
      </c>
      <c r="D3744" s="47">
        <v>131.80000000000001</v>
      </c>
      <c r="E3744" s="47">
        <v>129.75</v>
      </c>
      <c r="F3744" s="47">
        <v>130.09</v>
      </c>
      <c r="G3744" s="48">
        <v>5565900</v>
      </c>
      <c r="H3744" s="47">
        <v>99.65</v>
      </c>
      <c r="I3744" s="51">
        <f t="shared" si="421"/>
        <v>0.76600814820508878</v>
      </c>
      <c r="J3744" s="51">
        <f t="shared" ca="1" si="422"/>
        <v>1</v>
      </c>
      <c r="K3744" s="47">
        <f t="shared" si="423"/>
        <v>100.03</v>
      </c>
      <c r="L3744" s="47">
        <f t="shared" si="424"/>
        <v>100.96</v>
      </c>
      <c r="M3744" s="47">
        <f t="shared" si="425"/>
        <v>99.39</v>
      </c>
      <c r="N3744" s="47">
        <f t="shared" si="426"/>
        <v>99.65</v>
      </c>
      <c r="O3744" s="48">
        <f t="shared" ca="1" si="427"/>
        <v>5565900</v>
      </c>
    </row>
    <row r="3745" spans="1:15" x14ac:dyDescent="0.25">
      <c r="A3745">
        <v>3730</v>
      </c>
      <c r="B3745" s="85">
        <v>36378</v>
      </c>
      <c r="C3745" s="47">
        <v>131.22</v>
      </c>
      <c r="D3745" s="47">
        <v>132</v>
      </c>
      <c r="E3745" s="47">
        <v>129.5</v>
      </c>
      <c r="F3745" s="47">
        <v>130.38</v>
      </c>
      <c r="G3745" s="48">
        <v>7537700</v>
      </c>
      <c r="H3745" s="47">
        <v>99.86</v>
      </c>
      <c r="I3745" s="51">
        <f t="shared" si="421"/>
        <v>0.76591501764074243</v>
      </c>
      <c r="J3745" s="51">
        <f t="shared" ca="1" si="422"/>
        <v>1</v>
      </c>
      <c r="K3745" s="47">
        <f t="shared" si="423"/>
        <v>100.5</v>
      </c>
      <c r="L3745" s="47">
        <f t="shared" si="424"/>
        <v>101.1</v>
      </c>
      <c r="M3745" s="47">
        <f t="shared" si="425"/>
        <v>99.19</v>
      </c>
      <c r="N3745" s="47">
        <f t="shared" si="426"/>
        <v>99.86</v>
      </c>
      <c r="O3745" s="48">
        <f t="shared" ca="1" si="427"/>
        <v>7537700</v>
      </c>
    </row>
    <row r="3746" spans="1:15" x14ac:dyDescent="0.25">
      <c r="A3746">
        <v>3731</v>
      </c>
      <c r="B3746" s="85">
        <v>36377</v>
      </c>
      <c r="C3746" s="47">
        <v>130.88</v>
      </c>
      <c r="D3746" s="47">
        <v>131.94</v>
      </c>
      <c r="E3746" s="47">
        <v>128.84</v>
      </c>
      <c r="F3746" s="47">
        <v>131.81</v>
      </c>
      <c r="G3746" s="48">
        <v>10322000</v>
      </c>
      <c r="H3746" s="47">
        <v>100.97</v>
      </c>
      <c r="I3746" s="51">
        <f t="shared" si="421"/>
        <v>0.76602685683938998</v>
      </c>
      <c r="J3746" s="51">
        <f t="shared" ca="1" si="422"/>
        <v>1</v>
      </c>
      <c r="K3746" s="47">
        <f t="shared" si="423"/>
        <v>100.26</v>
      </c>
      <c r="L3746" s="47">
        <f t="shared" si="424"/>
        <v>101.07</v>
      </c>
      <c r="M3746" s="47">
        <f t="shared" si="425"/>
        <v>98.69</v>
      </c>
      <c r="N3746" s="47">
        <f t="shared" si="426"/>
        <v>100.97</v>
      </c>
      <c r="O3746" s="48">
        <f t="shared" ca="1" si="427"/>
        <v>10322000</v>
      </c>
    </row>
    <row r="3747" spans="1:15" x14ac:dyDescent="0.25">
      <c r="A3747">
        <v>3732</v>
      </c>
      <c r="B3747" s="85">
        <v>36376</v>
      </c>
      <c r="C3747" s="47">
        <v>132.72</v>
      </c>
      <c r="D3747" s="47">
        <v>133.88</v>
      </c>
      <c r="E3747" s="47">
        <v>130.44</v>
      </c>
      <c r="F3747" s="47">
        <v>130.62</v>
      </c>
      <c r="G3747" s="48">
        <v>6497900</v>
      </c>
      <c r="H3747" s="47">
        <v>100.06</v>
      </c>
      <c r="I3747" s="51">
        <f t="shared" si="421"/>
        <v>0.76603889144082071</v>
      </c>
      <c r="J3747" s="51">
        <f t="shared" ca="1" si="422"/>
        <v>1</v>
      </c>
      <c r="K3747" s="47">
        <f t="shared" si="423"/>
        <v>101.67</v>
      </c>
      <c r="L3747" s="47">
        <f t="shared" si="424"/>
        <v>102.56</v>
      </c>
      <c r="M3747" s="47">
        <f t="shared" si="425"/>
        <v>99.92</v>
      </c>
      <c r="N3747" s="47">
        <f t="shared" si="426"/>
        <v>100.06</v>
      </c>
      <c r="O3747" s="48">
        <f t="shared" ca="1" si="427"/>
        <v>6497900</v>
      </c>
    </row>
    <row r="3748" spans="1:15" x14ac:dyDescent="0.25">
      <c r="A3748">
        <v>3733</v>
      </c>
      <c r="B3748" s="85">
        <v>36375</v>
      </c>
      <c r="C3748" s="47">
        <v>133.72</v>
      </c>
      <c r="D3748" s="47">
        <v>133.84</v>
      </c>
      <c r="E3748" s="47">
        <v>131.38</v>
      </c>
      <c r="F3748" s="47">
        <v>132.44</v>
      </c>
      <c r="G3748" s="48">
        <v>5445400</v>
      </c>
      <c r="H3748" s="47">
        <v>101.44</v>
      </c>
      <c r="I3748" s="51">
        <f t="shared" si="421"/>
        <v>0.76593174267592867</v>
      </c>
      <c r="J3748" s="51">
        <f t="shared" ca="1" si="422"/>
        <v>1</v>
      </c>
      <c r="K3748" s="47">
        <f t="shared" si="423"/>
        <v>102.42</v>
      </c>
      <c r="L3748" s="47">
        <f t="shared" si="424"/>
        <v>102.51</v>
      </c>
      <c r="M3748" s="47">
        <f t="shared" si="425"/>
        <v>100.63</v>
      </c>
      <c r="N3748" s="47">
        <f t="shared" si="426"/>
        <v>101.44</v>
      </c>
      <c r="O3748" s="48">
        <f t="shared" ca="1" si="427"/>
        <v>5445400</v>
      </c>
    </row>
    <row r="3749" spans="1:15" x14ac:dyDescent="0.25">
      <c r="A3749">
        <v>3734</v>
      </c>
      <c r="B3749" s="85">
        <v>36374</v>
      </c>
      <c r="C3749" s="47">
        <v>132.75</v>
      </c>
      <c r="D3749" s="47">
        <v>134.75</v>
      </c>
      <c r="E3749" s="47">
        <v>132.5</v>
      </c>
      <c r="F3749" s="47">
        <v>133.06</v>
      </c>
      <c r="G3749" s="48">
        <v>6065500</v>
      </c>
      <c r="H3749" s="47">
        <v>101.92</v>
      </c>
      <c r="I3749" s="51">
        <f t="shared" si="421"/>
        <v>0.76597023898992933</v>
      </c>
      <c r="J3749" s="51">
        <f t="shared" ca="1" si="422"/>
        <v>1</v>
      </c>
      <c r="K3749" s="47">
        <f t="shared" si="423"/>
        <v>101.68</v>
      </c>
      <c r="L3749" s="47">
        <f t="shared" si="424"/>
        <v>103.21</v>
      </c>
      <c r="M3749" s="47">
        <f t="shared" si="425"/>
        <v>101.49</v>
      </c>
      <c r="N3749" s="47">
        <f t="shared" si="426"/>
        <v>101.92</v>
      </c>
      <c r="O3749" s="48">
        <f t="shared" ca="1" si="427"/>
        <v>6065500</v>
      </c>
    </row>
    <row r="3750" spans="1:15" x14ac:dyDescent="0.25">
      <c r="A3750">
        <v>3735</v>
      </c>
      <c r="B3750" s="85">
        <v>36371</v>
      </c>
      <c r="C3750" s="47">
        <v>134.81</v>
      </c>
      <c r="D3750" s="47">
        <v>135.34</v>
      </c>
      <c r="E3750" s="47">
        <v>132.56</v>
      </c>
      <c r="F3750" s="47">
        <v>132.75</v>
      </c>
      <c r="G3750" s="48">
        <v>5994300</v>
      </c>
      <c r="H3750" s="47">
        <v>101.68</v>
      </c>
      <c r="I3750" s="51">
        <f t="shared" si="421"/>
        <v>0.76595103578154433</v>
      </c>
      <c r="J3750" s="51">
        <f t="shared" ca="1" si="422"/>
        <v>1</v>
      </c>
      <c r="K3750" s="47">
        <f t="shared" si="423"/>
        <v>103.26</v>
      </c>
      <c r="L3750" s="47">
        <f t="shared" si="424"/>
        <v>103.66</v>
      </c>
      <c r="M3750" s="47">
        <f t="shared" si="425"/>
        <v>101.53</v>
      </c>
      <c r="N3750" s="47">
        <f t="shared" si="426"/>
        <v>101.68</v>
      </c>
      <c r="O3750" s="48">
        <f t="shared" ca="1" si="427"/>
        <v>5994300</v>
      </c>
    </row>
    <row r="3751" spans="1:15" x14ac:dyDescent="0.25">
      <c r="A3751">
        <v>3736</v>
      </c>
      <c r="B3751" s="85">
        <v>36370</v>
      </c>
      <c r="C3751" s="47">
        <v>134.94</v>
      </c>
      <c r="D3751" s="47">
        <v>135.25</v>
      </c>
      <c r="E3751" s="47">
        <v>133.31</v>
      </c>
      <c r="F3751" s="47">
        <v>134.41</v>
      </c>
      <c r="G3751" s="48">
        <v>7760600</v>
      </c>
      <c r="H3751" s="47">
        <v>102.95</v>
      </c>
      <c r="I3751" s="51">
        <f t="shared" si="421"/>
        <v>0.7659400342236441</v>
      </c>
      <c r="J3751" s="51">
        <f t="shared" ca="1" si="422"/>
        <v>1</v>
      </c>
      <c r="K3751" s="47">
        <f t="shared" si="423"/>
        <v>103.36</v>
      </c>
      <c r="L3751" s="47">
        <f t="shared" si="424"/>
        <v>103.59</v>
      </c>
      <c r="M3751" s="47">
        <f t="shared" si="425"/>
        <v>102.11</v>
      </c>
      <c r="N3751" s="47">
        <f t="shared" si="426"/>
        <v>102.95</v>
      </c>
      <c r="O3751" s="48">
        <f t="shared" ca="1" si="427"/>
        <v>7760600</v>
      </c>
    </row>
    <row r="3752" spans="1:15" x14ac:dyDescent="0.25">
      <c r="A3752">
        <v>3737</v>
      </c>
      <c r="B3752" s="85">
        <v>36369</v>
      </c>
      <c r="C3752" s="47">
        <v>136.25</v>
      </c>
      <c r="D3752" s="47">
        <v>137.31</v>
      </c>
      <c r="E3752" s="47">
        <v>135.59</v>
      </c>
      <c r="F3752" s="47">
        <v>136.31</v>
      </c>
      <c r="G3752" s="48">
        <v>3955500</v>
      </c>
      <c r="H3752" s="47">
        <v>104.41</v>
      </c>
      <c r="I3752" s="51">
        <f t="shared" si="421"/>
        <v>0.76597461668256173</v>
      </c>
      <c r="J3752" s="51">
        <f t="shared" ca="1" si="422"/>
        <v>1</v>
      </c>
      <c r="K3752" s="47">
        <f t="shared" si="423"/>
        <v>104.36</v>
      </c>
      <c r="L3752" s="47">
        <f t="shared" si="424"/>
        <v>105.18</v>
      </c>
      <c r="M3752" s="47">
        <f t="shared" si="425"/>
        <v>103.86</v>
      </c>
      <c r="N3752" s="47">
        <f t="shared" si="426"/>
        <v>104.41</v>
      </c>
      <c r="O3752" s="48">
        <f t="shared" ca="1" si="427"/>
        <v>3955500</v>
      </c>
    </row>
    <row r="3753" spans="1:15" x14ac:dyDescent="0.25">
      <c r="A3753">
        <v>3738</v>
      </c>
      <c r="B3753" s="85">
        <v>36368</v>
      </c>
      <c r="C3753" s="47">
        <v>136</v>
      </c>
      <c r="D3753" s="47">
        <v>137.19999999999999</v>
      </c>
      <c r="E3753" s="47">
        <v>135.38</v>
      </c>
      <c r="F3753" s="47">
        <v>135.88</v>
      </c>
      <c r="G3753" s="48">
        <v>5908500</v>
      </c>
      <c r="H3753" s="47">
        <v>104.08</v>
      </c>
      <c r="I3753" s="51">
        <f t="shared" si="421"/>
        <v>0.7659699735060348</v>
      </c>
      <c r="J3753" s="51">
        <f t="shared" ca="1" si="422"/>
        <v>1</v>
      </c>
      <c r="K3753" s="47">
        <f t="shared" si="423"/>
        <v>104.17</v>
      </c>
      <c r="L3753" s="47">
        <f t="shared" si="424"/>
        <v>105.09</v>
      </c>
      <c r="M3753" s="47">
        <f t="shared" si="425"/>
        <v>103.7</v>
      </c>
      <c r="N3753" s="47">
        <f t="shared" si="426"/>
        <v>104.08</v>
      </c>
      <c r="O3753" s="48">
        <f t="shared" ca="1" si="427"/>
        <v>5908500</v>
      </c>
    </row>
    <row r="3754" spans="1:15" x14ac:dyDescent="0.25">
      <c r="A3754">
        <v>3739</v>
      </c>
      <c r="B3754" s="85">
        <v>36367</v>
      </c>
      <c r="C3754" s="47">
        <v>134.88</v>
      </c>
      <c r="D3754" s="47">
        <v>136.12</v>
      </c>
      <c r="E3754" s="47">
        <v>134.62</v>
      </c>
      <c r="F3754" s="47">
        <v>134.75</v>
      </c>
      <c r="G3754" s="48">
        <v>4333400</v>
      </c>
      <c r="H3754" s="47">
        <v>103.22</v>
      </c>
      <c r="I3754" s="51">
        <f t="shared" si="421"/>
        <v>0.76601113172541746</v>
      </c>
      <c r="J3754" s="51">
        <f t="shared" ca="1" si="422"/>
        <v>1</v>
      </c>
      <c r="K3754" s="47">
        <f t="shared" si="423"/>
        <v>103.32</v>
      </c>
      <c r="L3754" s="47">
        <f t="shared" si="424"/>
        <v>104.27</v>
      </c>
      <c r="M3754" s="47">
        <f t="shared" si="425"/>
        <v>103.12</v>
      </c>
      <c r="N3754" s="47">
        <f t="shared" si="426"/>
        <v>103.22</v>
      </c>
      <c r="O3754" s="48">
        <f t="shared" ca="1" si="427"/>
        <v>4333400</v>
      </c>
    </row>
    <row r="3755" spans="1:15" x14ac:dyDescent="0.25">
      <c r="A3755">
        <v>3740</v>
      </c>
      <c r="B3755" s="85">
        <v>36364</v>
      </c>
      <c r="C3755" s="47">
        <v>136.66</v>
      </c>
      <c r="D3755" s="47">
        <v>137</v>
      </c>
      <c r="E3755" s="47">
        <v>135.12</v>
      </c>
      <c r="F3755" s="47">
        <v>135.75</v>
      </c>
      <c r="G3755" s="48">
        <v>4603000</v>
      </c>
      <c r="H3755" s="47">
        <v>103.98</v>
      </c>
      <c r="I3755" s="51">
        <f t="shared" si="421"/>
        <v>0.76596685082872928</v>
      </c>
      <c r="J3755" s="51">
        <f t="shared" ca="1" si="422"/>
        <v>1</v>
      </c>
      <c r="K3755" s="47">
        <f t="shared" si="423"/>
        <v>104.68</v>
      </c>
      <c r="L3755" s="47">
        <f t="shared" si="424"/>
        <v>104.94</v>
      </c>
      <c r="M3755" s="47">
        <f t="shared" si="425"/>
        <v>103.5</v>
      </c>
      <c r="N3755" s="47">
        <f t="shared" si="426"/>
        <v>103.98</v>
      </c>
      <c r="O3755" s="48">
        <f t="shared" ca="1" si="427"/>
        <v>4603000</v>
      </c>
    </row>
    <row r="3756" spans="1:15" x14ac:dyDescent="0.25">
      <c r="A3756">
        <v>3741</v>
      </c>
      <c r="B3756" s="85">
        <v>36363</v>
      </c>
      <c r="C3756" s="47">
        <v>137.44</v>
      </c>
      <c r="D3756" s="47">
        <v>138</v>
      </c>
      <c r="E3756" s="47">
        <v>135.47</v>
      </c>
      <c r="F3756" s="47">
        <v>136.02000000000001</v>
      </c>
      <c r="G3756" s="48">
        <v>7804100</v>
      </c>
      <c r="H3756" s="47">
        <v>104.19</v>
      </c>
      <c r="I3756" s="51">
        <f t="shared" si="421"/>
        <v>0.76599029554477271</v>
      </c>
      <c r="J3756" s="51">
        <f t="shared" ca="1" si="422"/>
        <v>1</v>
      </c>
      <c r="K3756" s="47">
        <f t="shared" si="423"/>
        <v>105.28</v>
      </c>
      <c r="L3756" s="47">
        <f t="shared" si="424"/>
        <v>105.71</v>
      </c>
      <c r="M3756" s="47">
        <f t="shared" si="425"/>
        <v>103.77</v>
      </c>
      <c r="N3756" s="47">
        <f t="shared" si="426"/>
        <v>104.19</v>
      </c>
      <c r="O3756" s="48">
        <f t="shared" ca="1" si="427"/>
        <v>7804100</v>
      </c>
    </row>
    <row r="3757" spans="1:15" x14ac:dyDescent="0.25">
      <c r="A3757">
        <v>3742</v>
      </c>
      <c r="B3757" s="85">
        <v>36362</v>
      </c>
      <c r="C3757" s="47">
        <v>138.09</v>
      </c>
      <c r="D3757" s="47">
        <v>138.91</v>
      </c>
      <c r="E3757" s="47">
        <v>137.31</v>
      </c>
      <c r="F3757" s="47">
        <v>137.83000000000001</v>
      </c>
      <c r="G3757" s="48">
        <v>4793700</v>
      </c>
      <c r="H3757" s="47">
        <v>105.57</v>
      </c>
      <c r="I3757" s="51">
        <f t="shared" si="421"/>
        <v>0.76594355365305078</v>
      </c>
      <c r="J3757" s="51">
        <f t="shared" ca="1" si="422"/>
        <v>1</v>
      </c>
      <c r="K3757" s="47">
        <f t="shared" si="423"/>
        <v>105.77</v>
      </c>
      <c r="L3757" s="47">
        <f t="shared" si="424"/>
        <v>106.4</v>
      </c>
      <c r="M3757" s="47">
        <f t="shared" si="425"/>
        <v>105.17</v>
      </c>
      <c r="N3757" s="47">
        <f t="shared" si="426"/>
        <v>105.57</v>
      </c>
      <c r="O3757" s="48">
        <f t="shared" ca="1" si="427"/>
        <v>4793700</v>
      </c>
    </row>
    <row r="3758" spans="1:15" x14ac:dyDescent="0.25">
      <c r="A3758">
        <v>3743</v>
      </c>
      <c r="B3758" s="85">
        <v>36361</v>
      </c>
      <c r="C3758" s="47">
        <v>140.12</v>
      </c>
      <c r="D3758" s="47">
        <v>140.41</v>
      </c>
      <c r="E3758" s="47">
        <v>137.53</v>
      </c>
      <c r="F3758" s="47">
        <v>137.97999999999999</v>
      </c>
      <c r="G3758" s="48">
        <v>7060100</v>
      </c>
      <c r="H3758" s="47">
        <v>105.69</v>
      </c>
      <c r="I3758" s="51">
        <f t="shared" si="421"/>
        <v>0.76598057689520227</v>
      </c>
      <c r="J3758" s="51">
        <f t="shared" ca="1" si="422"/>
        <v>1</v>
      </c>
      <c r="K3758" s="47">
        <f t="shared" si="423"/>
        <v>107.33</v>
      </c>
      <c r="L3758" s="47">
        <f t="shared" si="424"/>
        <v>107.55</v>
      </c>
      <c r="M3758" s="47">
        <f t="shared" si="425"/>
        <v>105.35</v>
      </c>
      <c r="N3758" s="47">
        <f t="shared" si="426"/>
        <v>105.69</v>
      </c>
      <c r="O3758" s="48">
        <f t="shared" ca="1" si="427"/>
        <v>7060100</v>
      </c>
    </row>
    <row r="3759" spans="1:15" x14ac:dyDescent="0.25">
      <c r="A3759">
        <v>3744</v>
      </c>
      <c r="B3759" s="85">
        <v>36360</v>
      </c>
      <c r="C3759" s="47">
        <v>142.19</v>
      </c>
      <c r="D3759" s="47">
        <v>142.25</v>
      </c>
      <c r="E3759" s="47">
        <v>140.56</v>
      </c>
      <c r="F3759" s="47">
        <v>140.88</v>
      </c>
      <c r="G3759" s="48">
        <v>4287000</v>
      </c>
      <c r="H3759" s="47">
        <v>107.91</v>
      </c>
      <c r="I3759" s="51">
        <f t="shared" si="421"/>
        <v>0.76597103918228282</v>
      </c>
      <c r="J3759" s="51">
        <f t="shared" ca="1" si="422"/>
        <v>1</v>
      </c>
      <c r="K3759" s="47">
        <f t="shared" si="423"/>
        <v>108.91</v>
      </c>
      <c r="L3759" s="47">
        <f t="shared" si="424"/>
        <v>108.96</v>
      </c>
      <c r="M3759" s="47">
        <f t="shared" si="425"/>
        <v>107.66</v>
      </c>
      <c r="N3759" s="47">
        <f t="shared" si="426"/>
        <v>107.91</v>
      </c>
      <c r="O3759" s="48">
        <f t="shared" ca="1" si="427"/>
        <v>4287000</v>
      </c>
    </row>
    <row r="3760" spans="1:15" x14ac:dyDescent="0.25">
      <c r="A3760">
        <v>3745</v>
      </c>
      <c r="B3760" s="85">
        <v>36357</v>
      </c>
      <c r="C3760" s="47">
        <v>141.25</v>
      </c>
      <c r="D3760" s="47">
        <v>142.16</v>
      </c>
      <c r="E3760" s="47">
        <v>140.75</v>
      </c>
      <c r="F3760" s="47">
        <v>141.81</v>
      </c>
      <c r="G3760" s="48">
        <v>2281500</v>
      </c>
      <c r="H3760" s="47">
        <v>108.63</v>
      </c>
      <c r="I3760" s="51">
        <f t="shared" si="421"/>
        <v>0.76602496297863332</v>
      </c>
      <c r="J3760" s="51">
        <f t="shared" ca="1" si="422"/>
        <v>1</v>
      </c>
      <c r="K3760" s="47">
        <f t="shared" si="423"/>
        <v>108.2</v>
      </c>
      <c r="L3760" s="47">
        <f t="shared" si="424"/>
        <v>108.9</v>
      </c>
      <c r="M3760" s="47">
        <f t="shared" si="425"/>
        <v>107.82</v>
      </c>
      <c r="N3760" s="47">
        <f t="shared" si="426"/>
        <v>108.63</v>
      </c>
      <c r="O3760" s="48">
        <f t="shared" ca="1" si="427"/>
        <v>2281500</v>
      </c>
    </row>
    <row r="3761" spans="1:15" x14ac:dyDescent="0.25">
      <c r="A3761">
        <v>3746</v>
      </c>
      <c r="B3761" s="85">
        <v>36356</v>
      </c>
      <c r="C3761" s="47">
        <v>140.78</v>
      </c>
      <c r="D3761" s="47">
        <v>141.38</v>
      </c>
      <c r="E3761" s="47">
        <v>140.31</v>
      </c>
      <c r="F3761" s="47">
        <v>141.05000000000001</v>
      </c>
      <c r="G3761" s="48">
        <v>3348600</v>
      </c>
      <c r="H3761" s="47">
        <v>108.04</v>
      </c>
      <c r="I3761" s="51">
        <f t="shared" si="421"/>
        <v>0.76596951435661109</v>
      </c>
      <c r="J3761" s="51">
        <f t="shared" ca="1" si="422"/>
        <v>1</v>
      </c>
      <c r="K3761" s="47">
        <f t="shared" si="423"/>
        <v>107.83</v>
      </c>
      <c r="L3761" s="47">
        <f t="shared" si="424"/>
        <v>108.29</v>
      </c>
      <c r="M3761" s="47">
        <f t="shared" si="425"/>
        <v>107.47</v>
      </c>
      <c r="N3761" s="47">
        <f t="shared" si="426"/>
        <v>108.04</v>
      </c>
      <c r="O3761" s="48">
        <f t="shared" ca="1" si="427"/>
        <v>3348600</v>
      </c>
    </row>
    <row r="3762" spans="1:15" x14ac:dyDescent="0.25">
      <c r="A3762">
        <v>3747</v>
      </c>
      <c r="B3762" s="85">
        <v>36355</v>
      </c>
      <c r="C3762" s="47">
        <v>140</v>
      </c>
      <c r="D3762" s="47">
        <v>140.22</v>
      </c>
      <c r="E3762" s="47">
        <v>138.75</v>
      </c>
      <c r="F3762" s="47">
        <v>140.16</v>
      </c>
      <c r="G3762" s="48">
        <v>4382500</v>
      </c>
      <c r="H3762" s="47">
        <v>107.36</v>
      </c>
      <c r="I3762" s="51">
        <f t="shared" si="421"/>
        <v>0.76598173515981738</v>
      </c>
      <c r="J3762" s="51">
        <f t="shared" ca="1" si="422"/>
        <v>1</v>
      </c>
      <c r="K3762" s="47">
        <f t="shared" si="423"/>
        <v>107.24</v>
      </c>
      <c r="L3762" s="47">
        <f t="shared" si="424"/>
        <v>107.41</v>
      </c>
      <c r="M3762" s="47">
        <f t="shared" si="425"/>
        <v>106.28</v>
      </c>
      <c r="N3762" s="47">
        <f t="shared" si="426"/>
        <v>107.36</v>
      </c>
      <c r="O3762" s="48">
        <f t="shared" ca="1" si="427"/>
        <v>4382500</v>
      </c>
    </row>
    <row r="3763" spans="1:15" x14ac:dyDescent="0.25">
      <c r="A3763">
        <v>3748</v>
      </c>
      <c r="B3763" s="85">
        <v>36354</v>
      </c>
      <c r="C3763" s="47">
        <v>139.38</v>
      </c>
      <c r="D3763" s="47">
        <v>139.91999999999999</v>
      </c>
      <c r="E3763" s="47">
        <v>138.66</v>
      </c>
      <c r="F3763" s="47">
        <v>139.38</v>
      </c>
      <c r="G3763" s="48">
        <v>6477600</v>
      </c>
      <c r="H3763" s="47">
        <v>106.76</v>
      </c>
      <c r="I3763" s="51">
        <f t="shared" si="421"/>
        <v>0.76596355287702689</v>
      </c>
      <c r="J3763" s="51">
        <f t="shared" ca="1" si="422"/>
        <v>1</v>
      </c>
      <c r="K3763" s="47">
        <f t="shared" si="423"/>
        <v>106.76</v>
      </c>
      <c r="L3763" s="47">
        <f t="shared" si="424"/>
        <v>107.17</v>
      </c>
      <c r="M3763" s="47">
        <f t="shared" si="425"/>
        <v>106.21</v>
      </c>
      <c r="N3763" s="47">
        <f t="shared" si="426"/>
        <v>106.76</v>
      </c>
      <c r="O3763" s="48">
        <f t="shared" ca="1" si="427"/>
        <v>6477600</v>
      </c>
    </row>
    <row r="3764" spans="1:15" x14ac:dyDescent="0.25">
      <c r="A3764">
        <v>3749</v>
      </c>
      <c r="B3764" s="85">
        <v>36353</v>
      </c>
      <c r="C3764" s="47">
        <v>140.94</v>
      </c>
      <c r="D3764" s="47">
        <v>140.94</v>
      </c>
      <c r="E3764" s="47">
        <v>139.5</v>
      </c>
      <c r="F3764" s="47">
        <v>139.88</v>
      </c>
      <c r="G3764" s="48">
        <v>4436300</v>
      </c>
      <c r="H3764" s="47">
        <v>107.14</v>
      </c>
      <c r="I3764" s="51">
        <f t="shared" si="421"/>
        <v>0.76594223620245927</v>
      </c>
      <c r="J3764" s="51">
        <f t="shared" ca="1" si="422"/>
        <v>1</v>
      </c>
      <c r="K3764" s="47">
        <f t="shared" si="423"/>
        <v>107.95</v>
      </c>
      <c r="L3764" s="47">
        <f t="shared" si="424"/>
        <v>107.95</v>
      </c>
      <c r="M3764" s="47">
        <f t="shared" si="425"/>
        <v>106.85</v>
      </c>
      <c r="N3764" s="47">
        <f t="shared" si="426"/>
        <v>107.14</v>
      </c>
      <c r="O3764" s="48">
        <f t="shared" ca="1" si="427"/>
        <v>4436300</v>
      </c>
    </row>
    <row r="3765" spans="1:15" x14ac:dyDescent="0.25">
      <c r="A3765">
        <v>3750</v>
      </c>
      <c r="B3765" s="85">
        <v>36350</v>
      </c>
      <c r="C3765" s="47">
        <v>140</v>
      </c>
      <c r="D3765" s="47">
        <v>140.59</v>
      </c>
      <c r="E3765" s="47">
        <v>139.56</v>
      </c>
      <c r="F3765" s="47">
        <v>140.5</v>
      </c>
      <c r="G3765" s="48">
        <v>2976800</v>
      </c>
      <c r="H3765" s="47">
        <v>107.62</v>
      </c>
      <c r="I3765" s="51">
        <f t="shared" si="421"/>
        <v>0.76597864768683277</v>
      </c>
      <c r="J3765" s="51">
        <f t="shared" ca="1" si="422"/>
        <v>1</v>
      </c>
      <c r="K3765" s="47">
        <f t="shared" si="423"/>
        <v>107.24</v>
      </c>
      <c r="L3765" s="47">
        <f t="shared" si="424"/>
        <v>107.69</v>
      </c>
      <c r="M3765" s="47">
        <f t="shared" si="425"/>
        <v>106.9</v>
      </c>
      <c r="N3765" s="47">
        <f t="shared" si="426"/>
        <v>107.62</v>
      </c>
      <c r="O3765" s="48">
        <f t="shared" ca="1" si="427"/>
        <v>2976800</v>
      </c>
    </row>
    <row r="3766" spans="1:15" x14ac:dyDescent="0.25">
      <c r="A3766">
        <v>3751</v>
      </c>
      <c r="B3766" s="85">
        <v>36349</v>
      </c>
      <c r="C3766" s="47">
        <v>139.06</v>
      </c>
      <c r="D3766" s="47">
        <v>140.62</v>
      </c>
      <c r="E3766" s="47">
        <v>138.75</v>
      </c>
      <c r="F3766" s="47">
        <v>139.66999999999999</v>
      </c>
      <c r="G3766" s="48">
        <v>7101500</v>
      </c>
      <c r="H3766" s="47">
        <v>106.99</v>
      </c>
      <c r="I3766" s="51">
        <f t="shared" si="421"/>
        <v>0.76601990405956899</v>
      </c>
      <c r="J3766" s="51">
        <f t="shared" ca="1" si="422"/>
        <v>1</v>
      </c>
      <c r="K3766" s="47">
        <f t="shared" si="423"/>
        <v>106.52</v>
      </c>
      <c r="L3766" s="47">
        <f t="shared" si="424"/>
        <v>107.72</v>
      </c>
      <c r="M3766" s="47">
        <f t="shared" si="425"/>
        <v>106.29</v>
      </c>
      <c r="N3766" s="47">
        <f t="shared" si="426"/>
        <v>106.99</v>
      </c>
      <c r="O3766" s="48">
        <f t="shared" ca="1" si="427"/>
        <v>7101500</v>
      </c>
    </row>
    <row r="3767" spans="1:15" x14ac:dyDescent="0.25">
      <c r="A3767">
        <v>3752</v>
      </c>
      <c r="B3767" s="85">
        <v>36348</v>
      </c>
      <c r="C3767" s="47">
        <v>139.06</v>
      </c>
      <c r="D3767" s="47">
        <v>139.72</v>
      </c>
      <c r="E3767" s="47">
        <v>138.52000000000001</v>
      </c>
      <c r="F3767" s="47">
        <v>139.56</v>
      </c>
      <c r="G3767" s="48">
        <v>3230700</v>
      </c>
      <c r="H3767" s="47">
        <v>106.9</v>
      </c>
      <c r="I3767" s="51">
        <f t="shared" si="421"/>
        <v>0.76597879048437956</v>
      </c>
      <c r="J3767" s="51">
        <f t="shared" ca="1" si="422"/>
        <v>1</v>
      </c>
      <c r="K3767" s="47">
        <f t="shared" si="423"/>
        <v>106.52</v>
      </c>
      <c r="L3767" s="47">
        <f t="shared" si="424"/>
        <v>107.02</v>
      </c>
      <c r="M3767" s="47">
        <f t="shared" si="425"/>
        <v>106.1</v>
      </c>
      <c r="N3767" s="47">
        <f t="shared" si="426"/>
        <v>106.9</v>
      </c>
      <c r="O3767" s="48">
        <f t="shared" ca="1" si="427"/>
        <v>3230700</v>
      </c>
    </row>
    <row r="3768" spans="1:15" x14ac:dyDescent="0.25">
      <c r="A3768">
        <v>3753</v>
      </c>
      <c r="B3768" s="85">
        <v>36347</v>
      </c>
      <c r="C3768" s="47">
        <v>139.25</v>
      </c>
      <c r="D3768" s="47">
        <v>140.75</v>
      </c>
      <c r="E3768" s="47">
        <v>138.59</v>
      </c>
      <c r="F3768" s="47">
        <v>139.38</v>
      </c>
      <c r="G3768" s="48">
        <v>11221100</v>
      </c>
      <c r="H3768" s="47">
        <v>106.76</v>
      </c>
      <c r="I3768" s="51">
        <f t="shared" si="421"/>
        <v>0.76596355287702689</v>
      </c>
      <c r="J3768" s="51">
        <f t="shared" ca="1" si="422"/>
        <v>1</v>
      </c>
      <c r="K3768" s="47">
        <f t="shared" si="423"/>
        <v>106.66</v>
      </c>
      <c r="L3768" s="47">
        <f t="shared" si="424"/>
        <v>107.81</v>
      </c>
      <c r="M3768" s="47">
        <f t="shared" si="425"/>
        <v>106.15</v>
      </c>
      <c r="N3768" s="47">
        <f t="shared" si="426"/>
        <v>106.76</v>
      </c>
      <c r="O3768" s="48">
        <f t="shared" ca="1" si="427"/>
        <v>11221100</v>
      </c>
    </row>
    <row r="3769" spans="1:15" x14ac:dyDescent="0.25">
      <c r="A3769">
        <v>3754</v>
      </c>
      <c r="B3769" s="85">
        <v>36343</v>
      </c>
      <c r="C3769" s="47">
        <v>138.12</v>
      </c>
      <c r="D3769" s="47">
        <v>139.5</v>
      </c>
      <c r="E3769" s="47">
        <v>137.91</v>
      </c>
      <c r="F3769" s="47">
        <v>139.41</v>
      </c>
      <c r="G3769" s="48">
        <v>3772800</v>
      </c>
      <c r="H3769" s="47">
        <v>106.78</v>
      </c>
      <c r="I3769" s="51">
        <f t="shared" si="421"/>
        <v>0.76594218492217203</v>
      </c>
      <c r="J3769" s="51">
        <f t="shared" ca="1" si="422"/>
        <v>1</v>
      </c>
      <c r="K3769" s="47">
        <f t="shared" si="423"/>
        <v>105.79</v>
      </c>
      <c r="L3769" s="47">
        <f t="shared" si="424"/>
        <v>106.85</v>
      </c>
      <c r="M3769" s="47">
        <f t="shared" si="425"/>
        <v>105.63</v>
      </c>
      <c r="N3769" s="47">
        <f t="shared" si="426"/>
        <v>106.78</v>
      </c>
      <c r="O3769" s="48">
        <f t="shared" ca="1" si="427"/>
        <v>3772800</v>
      </c>
    </row>
    <row r="3770" spans="1:15" x14ac:dyDescent="0.25">
      <c r="A3770">
        <v>3755</v>
      </c>
      <c r="B3770" s="85">
        <v>36342</v>
      </c>
      <c r="C3770" s="47">
        <v>137</v>
      </c>
      <c r="D3770" s="47">
        <v>138.5</v>
      </c>
      <c r="E3770" s="47">
        <v>136.06</v>
      </c>
      <c r="F3770" s="47">
        <v>138.03</v>
      </c>
      <c r="G3770" s="48">
        <v>9939500</v>
      </c>
      <c r="H3770" s="47">
        <v>105.73</v>
      </c>
      <c r="I3770" s="51">
        <f t="shared" si="421"/>
        <v>0.76599290009418242</v>
      </c>
      <c r="J3770" s="51">
        <f t="shared" ca="1" si="422"/>
        <v>1</v>
      </c>
      <c r="K3770" s="47">
        <f t="shared" si="423"/>
        <v>104.94</v>
      </c>
      <c r="L3770" s="47">
        <f t="shared" si="424"/>
        <v>106.09</v>
      </c>
      <c r="M3770" s="47">
        <f t="shared" si="425"/>
        <v>104.22</v>
      </c>
      <c r="N3770" s="47">
        <f t="shared" si="426"/>
        <v>105.73</v>
      </c>
      <c r="O3770" s="48">
        <f t="shared" ca="1" si="427"/>
        <v>9939500</v>
      </c>
    </row>
    <row r="3771" spans="1:15" x14ac:dyDescent="0.25">
      <c r="A3771">
        <v>3756</v>
      </c>
      <c r="B3771" s="85">
        <v>36341</v>
      </c>
      <c r="C3771" s="47">
        <v>134.62</v>
      </c>
      <c r="D3771" s="47">
        <v>137.5</v>
      </c>
      <c r="E3771" s="47">
        <v>133.84</v>
      </c>
      <c r="F3771" s="47">
        <v>137</v>
      </c>
      <c r="G3771" s="48">
        <v>16856100</v>
      </c>
      <c r="H3771" s="47">
        <v>104.94</v>
      </c>
      <c r="I3771" s="51">
        <f t="shared" si="421"/>
        <v>0.76598540145985394</v>
      </c>
      <c r="J3771" s="51">
        <f t="shared" ca="1" si="422"/>
        <v>1</v>
      </c>
      <c r="K3771" s="47">
        <f t="shared" si="423"/>
        <v>103.12</v>
      </c>
      <c r="L3771" s="47">
        <f t="shared" si="424"/>
        <v>105.32</v>
      </c>
      <c r="M3771" s="47">
        <f t="shared" si="425"/>
        <v>102.52</v>
      </c>
      <c r="N3771" s="47">
        <f t="shared" si="426"/>
        <v>104.94</v>
      </c>
      <c r="O3771" s="48">
        <f t="shared" ca="1" si="427"/>
        <v>16856100</v>
      </c>
    </row>
    <row r="3772" spans="1:15" x14ac:dyDescent="0.25">
      <c r="A3772">
        <v>3757</v>
      </c>
      <c r="B3772" s="85">
        <v>36340</v>
      </c>
      <c r="C3772" s="47">
        <v>133</v>
      </c>
      <c r="D3772" s="47">
        <v>135.19</v>
      </c>
      <c r="E3772" s="47">
        <v>132.78</v>
      </c>
      <c r="F3772" s="47">
        <v>134.56</v>
      </c>
      <c r="G3772" s="48">
        <v>6956200</v>
      </c>
      <c r="H3772" s="47">
        <v>103.07</v>
      </c>
      <c r="I3772" s="51">
        <f t="shared" si="421"/>
        <v>0.76597800237812119</v>
      </c>
      <c r="J3772" s="51">
        <f t="shared" ca="1" si="422"/>
        <v>1</v>
      </c>
      <c r="K3772" s="47">
        <f t="shared" si="423"/>
        <v>101.88</v>
      </c>
      <c r="L3772" s="47">
        <f t="shared" si="424"/>
        <v>103.55</v>
      </c>
      <c r="M3772" s="47">
        <f t="shared" si="425"/>
        <v>101.71</v>
      </c>
      <c r="N3772" s="47">
        <f t="shared" si="426"/>
        <v>103.07</v>
      </c>
      <c r="O3772" s="48">
        <f t="shared" ca="1" si="427"/>
        <v>6956200</v>
      </c>
    </row>
    <row r="3773" spans="1:15" x14ac:dyDescent="0.25">
      <c r="A3773">
        <v>3758</v>
      </c>
      <c r="B3773" s="85">
        <v>36339</v>
      </c>
      <c r="C3773" s="47">
        <v>132.69</v>
      </c>
      <c r="D3773" s="47">
        <v>133.62</v>
      </c>
      <c r="E3773" s="47">
        <v>132.5</v>
      </c>
      <c r="F3773" s="47">
        <v>133.31</v>
      </c>
      <c r="G3773" s="48">
        <v>5028900</v>
      </c>
      <c r="H3773" s="47">
        <v>102.11</v>
      </c>
      <c r="I3773" s="51">
        <f t="shared" si="421"/>
        <v>0.76595904283249572</v>
      </c>
      <c r="J3773" s="51">
        <f t="shared" ca="1" si="422"/>
        <v>1</v>
      </c>
      <c r="K3773" s="47">
        <f t="shared" si="423"/>
        <v>101.64</v>
      </c>
      <c r="L3773" s="47">
        <f t="shared" si="424"/>
        <v>102.35</v>
      </c>
      <c r="M3773" s="47">
        <f t="shared" si="425"/>
        <v>101.49</v>
      </c>
      <c r="N3773" s="47">
        <f t="shared" si="426"/>
        <v>102.11</v>
      </c>
      <c r="O3773" s="48">
        <f t="shared" ca="1" si="427"/>
        <v>5028900</v>
      </c>
    </row>
    <row r="3774" spans="1:15" x14ac:dyDescent="0.25">
      <c r="A3774">
        <v>3759</v>
      </c>
      <c r="B3774" s="85">
        <v>36336</v>
      </c>
      <c r="C3774" s="47">
        <v>132.59</v>
      </c>
      <c r="D3774" s="47">
        <v>133.02000000000001</v>
      </c>
      <c r="E3774" s="47">
        <v>131.25</v>
      </c>
      <c r="F3774" s="47">
        <v>131.69999999999999</v>
      </c>
      <c r="G3774" s="48">
        <v>4087000</v>
      </c>
      <c r="H3774" s="47">
        <v>100.88</v>
      </c>
      <c r="I3774" s="51">
        <f t="shared" si="421"/>
        <v>0.76598329536826126</v>
      </c>
      <c r="J3774" s="51">
        <f t="shared" ca="1" si="422"/>
        <v>1</v>
      </c>
      <c r="K3774" s="47">
        <f t="shared" si="423"/>
        <v>101.56</v>
      </c>
      <c r="L3774" s="47">
        <f t="shared" si="424"/>
        <v>101.89</v>
      </c>
      <c r="M3774" s="47">
        <f t="shared" si="425"/>
        <v>100.54</v>
      </c>
      <c r="N3774" s="47">
        <f t="shared" si="426"/>
        <v>100.88</v>
      </c>
      <c r="O3774" s="48">
        <f t="shared" ca="1" si="427"/>
        <v>4087000</v>
      </c>
    </row>
    <row r="3775" spans="1:15" x14ac:dyDescent="0.25">
      <c r="A3775">
        <v>3760</v>
      </c>
      <c r="B3775" s="85">
        <v>36335</v>
      </c>
      <c r="C3775" s="47">
        <v>132.88</v>
      </c>
      <c r="D3775" s="47">
        <v>132.94</v>
      </c>
      <c r="E3775" s="47">
        <v>130.66</v>
      </c>
      <c r="F3775" s="47">
        <v>132.03</v>
      </c>
      <c r="G3775" s="48">
        <v>9176900</v>
      </c>
      <c r="H3775" s="47">
        <v>101.13</v>
      </c>
      <c r="I3775" s="51">
        <f t="shared" si="421"/>
        <v>0.76596228129970456</v>
      </c>
      <c r="J3775" s="51">
        <f t="shared" ca="1" si="422"/>
        <v>1</v>
      </c>
      <c r="K3775" s="47">
        <f t="shared" si="423"/>
        <v>101.78</v>
      </c>
      <c r="L3775" s="47">
        <f t="shared" si="424"/>
        <v>101.83</v>
      </c>
      <c r="M3775" s="47">
        <f t="shared" si="425"/>
        <v>100.08</v>
      </c>
      <c r="N3775" s="47">
        <f t="shared" si="426"/>
        <v>101.13</v>
      </c>
      <c r="O3775" s="48">
        <f t="shared" ca="1" si="427"/>
        <v>9176900</v>
      </c>
    </row>
    <row r="3776" spans="1:15" x14ac:dyDescent="0.25">
      <c r="A3776">
        <v>3761</v>
      </c>
      <c r="B3776" s="85">
        <v>36334</v>
      </c>
      <c r="C3776" s="47">
        <v>133</v>
      </c>
      <c r="D3776" s="47">
        <v>133.62</v>
      </c>
      <c r="E3776" s="47">
        <v>132.12</v>
      </c>
      <c r="F3776" s="47">
        <v>133.03</v>
      </c>
      <c r="G3776" s="48">
        <v>9629200</v>
      </c>
      <c r="H3776" s="47">
        <v>101.9</v>
      </c>
      <c r="I3776" s="51">
        <f t="shared" si="421"/>
        <v>0.7659926332406225</v>
      </c>
      <c r="J3776" s="51">
        <f t="shared" ca="1" si="422"/>
        <v>1</v>
      </c>
      <c r="K3776" s="47">
        <f t="shared" si="423"/>
        <v>101.88</v>
      </c>
      <c r="L3776" s="47">
        <f t="shared" si="424"/>
        <v>102.35</v>
      </c>
      <c r="M3776" s="47">
        <f t="shared" si="425"/>
        <v>101.2</v>
      </c>
      <c r="N3776" s="47">
        <f t="shared" si="426"/>
        <v>101.9</v>
      </c>
      <c r="O3776" s="48">
        <f t="shared" ca="1" si="427"/>
        <v>9629200</v>
      </c>
    </row>
    <row r="3777" spans="1:15" x14ac:dyDescent="0.25">
      <c r="A3777">
        <v>3762</v>
      </c>
      <c r="B3777" s="85">
        <v>36333</v>
      </c>
      <c r="C3777" s="47">
        <v>134</v>
      </c>
      <c r="D3777" s="47">
        <v>135.19</v>
      </c>
      <c r="E3777" s="47">
        <v>133.5</v>
      </c>
      <c r="F3777" s="47">
        <v>133.69</v>
      </c>
      <c r="G3777" s="48">
        <v>5862400</v>
      </c>
      <c r="H3777" s="47">
        <v>102.4</v>
      </c>
      <c r="I3777" s="51">
        <f t="shared" si="421"/>
        <v>0.765951080858703</v>
      </c>
      <c r="J3777" s="51">
        <f t="shared" ca="1" si="422"/>
        <v>1</v>
      </c>
      <c r="K3777" s="47">
        <f t="shared" si="423"/>
        <v>102.64</v>
      </c>
      <c r="L3777" s="47">
        <f t="shared" si="424"/>
        <v>103.55</v>
      </c>
      <c r="M3777" s="47">
        <f t="shared" si="425"/>
        <v>102.25</v>
      </c>
      <c r="N3777" s="47">
        <f t="shared" si="426"/>
        <v>102.4</v>
      </c>
      <c r="O3777" s="48">
        <f t="shared" ca="1" si="427"/>
        <v>5862400</v>
      </c>
    </row>
    <row r="3778" spans="1:15" x14ac:dyDescent="0.25">
      <c r="A3778">
        <v>3763</v>
      </c>
      <c r="B3778" s="85">
        <v>36332</v>
      </c>
      <c r="C3778" s="47">
        <v>134.47</v>
      </c>
      <c r="D3778" s="47">
        <v>135.25</v>
      </c>
      <c r="E3778" s="47">
        <v>133.66</v>
      </c>
      <c r="F3778" s="47">
        <v>134.62</v>
      </c>
      <c r="G3778" s="48">
        <v>4646400</v>
      </c>
      <c r="H3778" s="47">
        <v>103.12</v>
      </c>
      <c r="I3778" s="51">
        <f t="shared" si="421"/>
        <v>0.76600802258208289</v>
      </c>
      <c r="J3778" s="51">
        <f t="shared" ca="1" si="422"/>
        <v>1</v>
      </c>
      <c r="K3778" s="47">
        <f t="shared" si="423"/>
        <v>103.01</v>
      </c>
      <c r="L3778" s="47">
        <f t="shared" si="424"/>
        <v>103.6</v>
      </c>
      <c r="M3778" s="47">
        <f t="shared" si="425"/>
        <v>102.38</v>
      </c>
      <c r="N3778" s="47">
        <f t="shared" si="426"/>
        <v>103.12</v>
      </c>
      <c r="O3778" s="48">
        <f t="shared" ca="1" si="427"/>
        <v>4646400</v>
      </c>
    </row>
    <row r="3779" spans="1:15" x14ac:dyDescent="0.25">
      <c r="A3779">
        <v>3764</v>
      </c>
      <c r="B3779" s="85">
        <v>36329</v>
      </c>
      <c r="C3779" s="47">
        <v>134.06</v>
      </c>
      <c r="D3779" s="47">
        <v>134.69</v>
      </c>
      <c r="E3779" s="47">
        <v>133.38</v>
      </c>
      <c r="F3779" s="47">
        <v>134.31</v>
      </c>
      <c r="G3779" s="48">
        <v>2875100</v>
      </c>
      <c r="H3779" s="47">
        <v>102.88</v>
      </c>
      <c r="I3779" s="51">
        <f t="shared" si="421"/>
        <v>0.76598912962549326</v>
      </c>
      <c r="J3779" s="51">
        <f t="shared" ca="1" si="422"/>
        <v>1</v>
      </c>
      <c r="K3779" s="47">
        <f t="shared" si="423"/>
        <v>102.69</v>
      </c>
      <c r="L3779" s="47">
        <f t="shared" si="424"/>
        <v>103.17</v>
      </c>
      <c r="M3779" s="47">
        <f t="shared" si="425"/>
        <v>102.17</v>
      </c>
      <c r="N3779" s="47">
        <f t="shared" si="426"/>
        <v>102.88</v>
      </c>
      <c r="O3779" s="48">
        <f t="shared" ca="1" si="427"/>
        <v>2875100</v>
      </c>
    </row>
    <row r="3780" spans="1:15" x14ac:dyDescent="0.25">
      <c r="A3780">
        <v>3765</v>
      </c>
      <c r="B3780" s="85">
        <v>36328</v>
      </c>
      <c r="C3780" s="47">
        <v>132.88</v>
      </c>
      <c r="D3780" s="47">
        <v>135.56</v>
      </c>
      <c r="E3780" s="47">
        <v>132.62</v>
      </c>
      <c r="F3780" s="47">
        <v>134.56</v>
      </c>
      <c r="G3780" s="48">
        <v>8162800</v>
      </c>
      <c r="H3780" s="47">
        <v>102.76</v>
      </c>
      <c r="I3780" s="51">
        <f t="shared" si="421"/>
        <v>0.76367419738406661</v>
      </c>
      <c r="J3780" s="51">
        <f t="shared" ca="1" si="422"/>
        <v>1</v>
      </c>
      <c r="K3780" s="47">
        <f t="shared" si="423"/>
        <v>101.48</v>
      </c>
      <c r="L3780" s="47">
        <f t="shared" si="424"/>
        <v>103.52</v>
      </c>
      <c r="M3780" s="47">
        <f t="shared" si="425"/>
        <v>101.28</v>
      </c>
      <c r="N3780" s="47">
        <f t="shared" si="426"/>
        <v>102.76</v>
      </c>
      <c r="O3780" s="48">
        <f t="shared" ca="1" si="427"/>
        <v>8162800</v>
      </c>
    </row>
    <row r="3781" spans="1:15" x14ac:dyDescent="0.25">
      <c r="A3781">
        <v>3766</v>
      </c>
      <c r="B3781" s="85">
        <v>36327</v>
      </c>
      <c r="C3781" s="47">
        <v>132.38</v>
      </c>
      <c r="D3781" s="47">
        <v>133.88</v>
      </c>
      <c r="E3781" s="47">
        <v>132.38</v>
      </c>
      <c r="F3781" s="47">
        <v>133.31</v>
      </c>
      <c r="G3781" s="48">
        <v>7865800</v>
      </c>
      <c r="H3781" s="47">
        <v>101.81</v>
      </c>
      <c r="I3781" s="51">
        <f t="shared" si="421"/>
        <v>0.76370864901357738</v>
      </c>
      <c r="J3781" s="51">
        <f t="shared" ca="1" si="422"/>
        <v>1</v>
      </c>
      <c r="K3781" s="47">
        <f t="shared" si="423"/>
        <v>101.1</v>
      </c>
      <c r="L3781" s="47">
        <f t="shared" si="424"/>
        <v>102.25</v>
      </c>
      <c r="M3781" s="47">
        <f t="shared" si="425"/>
        <v>101.1</v>
      </c>
      <c r="N3781" s="47">
        <f t="shared" si="426"/>
        <v>101.81</v>
      </c>
      <c r="O3781" s="48">
        <f t="shared" ca="1" si="427"/>
        <v>7865800</v>
      </c>
    </row>
    <row r="3782" spans="1:15" x14ac:dyDescent="0.25">
      <c r="A3782">
        <v>3767</v>
      </c>
      <c r="B3782" s="85">
        <v>36326</v>
      </c>
      <c r="C3782" s="47">
        <v>130.47</v>
      </c>
      <c r="D3782" s="47">
        <v>131.66</v>
      </c>
      <c r="E3782" s="47">
        <v>130.08000000000001</v>
      </c>
      <c r="F3782" s="47">
        <v>130.81</v>
      </c>
      <c r="G3782" s="48">
        <v>5700900</v>
      </c>
      <c r="H3782" s="47">
        <v>99.9</v>
      </c>
      <c r="I3782" s="51">
        <f t="shared" si="421"/>
        <v>0.76370308080421989</v>
      </c>
      <c r="J3782" s="51">
        <f t="shared" ca="1" si="422"/>
        <v>1</v>
      </c>
      <c r="K3782" s="47">
        <f t="shared" si="423"/>
        <v>99.64</v>
      </c>
      <c r="L3782" s="47">
        <f t="shared" si="424"/>
        <v>100.55</v>
      </c>
      <c r="M3782" s="47">
        <f t="shared" si="425"/>
        <v>99.34</v>
      </c>
      <c r="N3782" s="47">
        <f t="shared" si="426"/>
        <v>99.9</v>
      </c>
      <c r="O3782" s="48">
        <f t="shared" ca="1" si="427"/>
        <v>5700900</v>
      </c>
    </row>
    <row r="3783" spans="1:15" x14ac:dyDescent="0.25">
      <c r="A3783">
        <v>3768</v>
      </c>
      <c r="B3783" s="85">
        <v>36325</v>
      </c>
      <c r="C3783" s="47">
        <v>130.69</v>
      </c>
      <c r="D3783" s="47">
        <v>130.75</v>
      </c>
      <c r="E3783" s="47">
        <v>129.55000000000001</v>
      </c>
      <c r="F3783" s="47">
        <v>129.94</v>
      </c>
      <c r="G3783" s="48">
        <v>6823500</v>
      </c>
      <c r="H3783" s="47">
        <v>99.23</v>
      </c>
      <c r="I3783" s="51">
        <f t="shared" si="421"/>
        <v>0.76366015083884875</v>
      </c>
      <c r="J3783" s="51">
        <f t="shared" ca="1" si="422"/>
        <v>1</v>
      </c>
      <c r="K3783" s="47">
        <f t="shared" si="423"/>
        <v>99.8</v>
      </c>
      <c r="L3783" s="47">
        <f t="shared" si="424"/>
        <v>99.85</v>
      </c>
      <c r="M3783" s="47">
        <f t="shared" si="425"/>
        <v>98.93</v>
      </c>
      <c r="N3783" s="47">
        <f t="shared" si="426"/>
        <v>99.23</v>
      </c>
      <c r="O3783" s="48">
        <f t="shared" ca="1" si="427"/>
        <v>6823500</v>
      </c>
    </row>
    <row r="3784" spans="1:15" x14ac:dyDescent="0.25">
      <c r="A3784">
        <v>3769</v>
      </c>
      <c r="B3784" s="85">
        <v>36322</v>
      </c>
      <c r="C3784" s="47">
        <v>131.22</v>
      </c>
      <c r="D3784" s="47">
        <v>132.22</v>
      </c>
      <c r="E3784" s="47">
        <v>129.09</v>
      </c>
      <c r="F3784" s="47">
        <v>129.81</v>
      </c>
      <c r="G3784" s="48">
        <v>12824800</v>
      </c>
      <c r="H3784" s="47">
        <v>99.13</v>
      </c>
      <c r="I3784" s="51">
        <f t="shared" si="421"/>
        <v>0.76365457206686693</v>
      </c>
      <c r="J3784" s="51">
        <f t="shared" ca="1" si="422"/>
        <v>1</v>
      </c>
      <c r="K3784" s="47">
        <f t="shared" si="423"/>
        <v>100.21</v>
      </c>
      <c r="L3784" s="47">
        <f t="shared" si="424"/>
        <v>100.97</v>
      </c>
      <c r="M3784" s="47">
        <f t="shared" si="425"/>
        <v>98.58</v>
      </c>
      <c r="N3784" s="47">
        <f t="shared" si="426"/>
        <v>99.13</v>
      </c>
      <c r="O3784" s="48">
        <f t="shared" ca="1" si="427"/>
        <v>12824800</v>
      </c>
    </row>
    <row r="3785" spans="1:15" x14ac:dyDescent="0.25">
      <c r="A3785">
        <v>3770</v>
      </c>
      <c r="B3785" s="85">
        <v>36321</v>
      </c>
      <c r="C3785" s="47">
        <v>131.44</v>
      </c>
      <c r="D3785" s="47">
        <v>131.47</v>
      </c>
      <c r="E3785" s="47">
        <v>129.59</v>
      </c>
      <c r="F3785" s="47">
        <v>130.91</v>
      </c>
      <c r="G3785" s="48">
        <v>7040700</v>
      </c>
      <c r="H3785" s="47">
        <v>99.97</v>
      </c>
      <c r="I3785" s="51">
        <f t="shared" si="421"/>
        <v>0.76365441906653431</v>
      </c>
      <c r="J3785" s="51">
        <f t="shared" ca="1" si="422"/>
        <v>1</v>
      </c>
      <c r="K3785" s="47">
        <f t="shared" si="423"/>
        <v>100.37</v>
      </c>
      <c r="L3785" s="47">
        <f t="shared" si="424"/>
        <v>100.4</v>
      </c>
      <c r="M3785" s="47">
        <f t="shared" si="425"/>
        <v>98.96</v>
      </c>
      <c r="N3785" s="47">
        <f t="shared" si="426"/>
        <v>99.97</v>
      </c>
      <c r="O3785" s="48">
        <f t="shared" ca="1" si="427"/>
        <v>7040700</v>
      </c>
    </row>
    <row r="3786" spans="1:15" x14ac:dyDescent="0.25">
      <c r="A3786">
        <v>3771</v>
      </c>
      <c r="B3786" s="85">
        <v>36320</v>
      </c>
      <c r="C3786" s="47">
        <v>132.41</v>
      </c>
      <c r="D3786" s="47">
        <v>133.09</v>
      </c>
      <c r="E3786" s="47">
        <v>131.81</v>
      </c>
      <c r="F3786" s="47">
        <v>132.12</v>
      </c>
      <c r="G3786" s="48">
        <v>7409700</v>
      </c>
      <c r="H3786" s="47">
        <v>100.9</v>
      </c>
      <c r="I3786" s="51">
        <f t="shared" si="421"/>
        <v>0.76369966696942171</v>
      </c>
      <c r="J3786" s="51">
        <f t="shared" ca="1" si="422"/>
        <v>1</v>
      </c>
      <c r="K3786" s="47">
        <f t="shared" si="423"/>
        <v>101.12</v>
      </c>
      <c r="L3786" s="47">
        <f t="shared" si="424"/>
        <v>101.64</v>
      </c>
      <c r="M3786" s="47">
        <f t="shared" si="425"/>
        <v>100.66</v>
      </c>
      <c r="N3786" s="47">
        <f t="shared" si="426"/>
        <v>100.9</v>
      </c>
      <c r="O3786" s="48">
        <f t="shared" ca="1" si="427"/>
        <v>7409700</v>
      </c>
    </row>
    <row r="3787" spans="1:15" x14ac:dyDescent="0.25">
      <c r="A3787">
        <v>3772</v>
      </c>
      <c r="B3787" s="85">
        <v>36319</v>
      </c>
      <c r="C3787" s="47">
        <v>133.38</v>
      </c>
      <c r="D3787" s="47">
        <v>133.80000000000001</v>
      </c>
      <c r="E3787" s="47">
        <v>131.59</v>
      </c>
      <c r="F3787" s="47">
        <v>132.25</v>
      </c>
      <c r="G3787" s="48">
        <v>4895700</v>
      </c>
      <c r="H3787" s="47">
        <v>101</v>
      </c>
      <c r="I3787" s="51">
        <f t="shared" si="421"/>
        <v>0.76370510396975422</v>
      </c>
      <c r="J3787" s="51">
        <f t="shared" ca="1" si="422"/>
        <v>1</v>
      </c>
      <c r="K3787" s="47">
        <f t="shared" si="423"/>
        <v>101.86</v>
      </c>
      <c r="L3787" s="47">
        <f t="shared" si="424"/>
        <v>102.18</v>
      </c>
      <c r="M3787" s="47">
        <f t="shared" si="425"/>
        <v>100.5</v>
      </c>
      <c r="N3787" s="47">
        <f t="shared" si="426"/>
        <v>101</v>
      </c>
      <c r="O3787" s="48">
        <f t="shared" ca="1" si="427"/>
        <v>4895700</v>
      </c>
    </row>
    <row r="3788" spans="1:15" x14ac:dyDescent="0.25">
      <c r="A3788">
        <v>3773</v>
      </c>
      <c r="B3788" s="85">
        <v>36318</v>
      </c>
      <c r="C3788" s="47">
        <v>133.44</v>
      </c>
      <c r="D3788" s="47">
        <v>134.19</v>
      </c>
      <c r="E3788" s="47">
        <v>132.91</v>
      </c>
      <c r="F3788" s="47">
        <v>133.56</v>
      </c>
      <c r="G3788" s="48">
        <v>5299100</v>
      </c>
      <c r="H3788" s="47">
        <v>102</v>
      </c>
      <c r="I3788" s="51">
        <f t="shared" si="421"/>
        <v>0.7637017070979335</v>
      </c>
      <c r="J3788" s="51">
        <f t="shared" ca="1" si="422"/>
        <v>1</v>
      </c>
      <c r="K3788" s="47">
        <f t="shared" si="423"/>
        <v>101.91</v>
      </c>
      <c r="L3788" s="47">
        <f t="shared" si="424"/>
        <v>102.48</v>
      </c>
      <c r="M3788" s="47">
        <f t="shared" si="425"/>
        <v>101.5</v>
      </c>
      <c r="N3788" s="47">
        <f t="shared" si="426"/>
        <v>102</v>
      </c>
      <c r="O3788" s="48">
        <f t="shared" ca="1" si="427"/>
        <v>5299100</v>
      </c>
    </row>
    <row r="3789" spans="1:15" x14ac:dyDescent="0.25">
      <c r="A3789">
        <v>3774</v>
      </c>
      <c r="B3789" s="85">
        <v>36315</v>
      </c>
      <c r="C3789" s="47">
        <v>131.47</v>
      </c>
      <c r="D3789" s="47">
        <v>133.36000000000001</v>
      </c>
      <c r="E3789" s="47">
        <v>130.94</v>
      </c>
      <c r="F3789" s="47">
        <v>133.22</v>
      </c>
      <c r="G3789" s="48">
        <v>9787200</v>
      </c>
      <c r="H3789" s="47">
        <v>101.74</v>
      </c>
      <c r="I3789" s="51">
        <f t="shared" si="421"/>
        <v>0.76369914427263175</v>
      </c>
      <c r="J3789" s="51">
        <f t="shared" ca="1" si="422"/>
        <v>1</v>
      </c>
      <c r="K3789" s="47">
        <f t="shared" si="423"/>
        <v>100.4</v>
      </c>
      <c r="L3789" s="47">
        <f t="shared" si="424"/>
        <v>101.85</v>
      </c>
      <c r="M3789" s="47">
        <f t="shared" si="425"/>
        <v>100</v>
      </c>
      <c r="N3789" s="47">
        <f t="shared" si="426"/>
        <v>101.74</v>
      </c>
      <c r="O3789" s="48">
        <f t="shared" ca="1" si="427"/>
        <v>9787200</v>
      </c>
    </row>
    <row r="3790" spans="1:15" x14ac:dyDescent="0.25">
      <c r="A3790">
        <v>3775</v>
      </c>
      <c r="B3790" s="85">
        <v>36314</v>
      </c>
      <c r="C3790" s="47">
        <v>130.69</v>
      </c>
      <c r="D3790" s="47">
        <v>130.88</v>
      </c>
      <c r="E3790" s="47">
        <v>129.78</v>
      </c>
      <c r="F3790" s="47">
        <v>130.59</v>
      </c>
      <c r="G3790" s="48">
        <v>6076600</v>
      </c>
      <c r="H3790" s="47">
        <v>99.73</v>
      </c>
      <c r="I3790" s="51">
        <f t="shared" si="421"/>
        <v>0.76368787809173755</v>
      </c>
      <c r="J3790" s="51">
        <f t="shared" ca="1" si="422"/>
        <v>1</v>
      </c>
      <c r="K3790" s="47">
        <f t="shared" si="423"/>
        <v>99.81</v>
      </c>
      <c r="L3790" s="47">
        <f t="shared" si="424"/>
        <v>99.95</v>
      </c>
      <c r="M3790" s="47">
        <f t="shared" si="425"/>
        <v>99.11</v>
      </c>
      <c r="N3790" s="47">
        <f t="shared" si="426"/>
        <v>99.73</v>
      </c>
      <c r="O3790" s="48">
        <f t="shared" ca="1" si="427"/>
        <v>6076600</v>
      </c>
    </row>
    <row r="3791" spans="1:15" x14ac:dyDescent="0.25">
      <c r="A3791">
        <v>3776</v>
      </c>
      <c r="B3791" s="85">
        <v>36313</v>
      </c>
      <c r="C3791" s="47">
        <v>129.75</v>
      </c>
      <c r="D3791" s="47">
        <v>130.19</v>
      </c>
      <c r="E3791" s="47">
        <v>128.02000000000001</v>
      </c>
      <c r="F3791" s="47">
        <v>129.88</v>
      </c>
      <c r="G3791" s="48">
        <v>6981900</v>
      </c>
      <c r="H3791" s="47">
        <v>99.18</v>
      </c>
      <c r="I3791" s="51">
        <f t="shared" si="421"/>
        <v>0.76362796427471524</v>
      </c>
      <c r="J3791" s="51">
        <f t="shared" ca="1" si="422"/>
        <v>1</v>
      </c>
      <c r="K3791" s="47">
        <f t="shared" si="423"/>
        <v>99.08</v>
      </c>
      <c r="L3791" s="47">
        <f t="shared" si="424"/>
        <v>99.42</v>
      </c>
      <c r="M3791" s="47">
        <f t="shared" si="425"/>
        <v>97.76</v>
      </c>
      <c r="N3791" s="47">
        <f t="shared" si="426"/>
        <v>99.18</v>
      </c>
      <c r="O3791" s="48">
        <f t="shared" ca="1" si="427"/>
        <v>6981900</v>
      </c>
    </row>
    <row r="3792" spans="1:15" x14ac:dyDescent="0.25">
      <c r="A3792">
        <v>3777</v>
      </c>
      <c r="B3792" s="85">
        <v>36312</v>
      </c>
      <c r="C3792" s="47">
        <v>130.12</v>
      </c>
      <c r="D3792" s="47">
        <v>130.16</v>
      </c>
      <c r="E3792" s="47">
        <v>128.38</v>
      </c>
      <c r="F3792" s="47">
        <v>129.75</v>
      </c>
      <c r="G3792" s="48">
        <v>6705300</v>
      </c>
      <c r="H3792" s="47">
        <v>99.09</v>
      </c>
      <c r="I3792" s="51">
        <f t="shared" si="421"/>
        <v>0.76369942196531793</v>
      </c>
      <c r="J3792" s="51">
        <f t="shared" ca="1" si="422"/>
        <v>1</v>
      </c>
      <c r="K3792" s="47">
        <f t="shared" si="423"/>
        <v>99.37</v>
      </c>
      <c r="L3792" s="47">
        <f t="shared" si="424"/>
        <v>99.4</v>
      </c>
      <c r="M3792" s="47">
        <f t="shared" si="425"/>
        <v>98.04</v>
      </c>
      <c r="N3792" s="47">
        <f t="shared" si="426"/>
        <v>99.09</v>
      </c>
      <c r="O3792" s="48">
        <f t="shared" ca="1" si="427"/>
        <v>6705300</v>
      </c>
    </row>
    <row r="3793" spans="1:15" x14ac:dyDescent="0.25">
      <c r="A3793">
        <v>3778</v>
      </c>
      <c r="B3793" s="85">
        <v>36308</v>
      </c>
      <c r="C3793" s="47">
        <v>129</v>
      </c>
      <c r="D3793" s="47">
        <v>130.75</v>
      </c>
      <c r="E3793" s="47">
        <v>128.59</v>
      </c>
      <c r="F3793" s="47">
        <v>130.19999999999999</v>
      </c>
      <c r="G3793" s="48">
        <v>8748000</v>
      </c>
      <c r="H3793" s="47">
        <v>99.43</v>
      </c>
      <c r="I3793" s="51">
        <f t="shared" ref="I3793:I3856" si="428">H3793/F3793</f>
        <v>0.7636712749615977</v>
      </c>
      <c r="J3793" s="51">
        <f t="shared" ref="J3793:J3856" ca="1" si="429">INDEX(OFFSET($T$15,0,0,$S$13+1,1),MATCH(B3793,OFFSET($Q$15,0,0,$S$13+1,1),-1))</f>
        <v>1</v>
      </c>
      <c r="K3793" s="47">
        <f t="shared" ref="K3793:K3856" si="430">ROUND($I3793*C3793,2)</f>
        <v>98.51</v>
      </c>
      <c r="L3793" s="47">
        <f t="shared" ref="L3793:L3856" si="431">ROUND($I3793*D3793,2)</f>
        <v>99.85</v>
      </c>
      <c r="M3793" s="47">
        <f t="shared" ref="M3793:M3856" si="432">ROUND($I3793*E3793,2)</f>
        <v>98.2</v>
      </c>
      <c r="N3793" s="47">
        <f t="shared" ref="N3793:N3856" si="433">ROUND($I3793*F3793,2)</f>
        <v>99.43</v>
      </c>
      <c r="O3793" s="48">
        <f t="shared" ref="O3793:O3856" ca="1" si="434">G3793*J3793</f>
        <v>8748000</v>
      </c>
    </row>
    <row r="3794" spans="1:15" x14ac:dyDescent="0.25">
      <c r="A3794">
        <v>3779</v>
      </c>
      <c r="B3794" s="85">
        <v>36307</v>
      </c>
      <c r="C3794" s="47">
        <v>129.84</v>
      </c>
      <c r="D3794" s="47">
        <v>130.28</v>
      </c>
      <c r="E3794" s="47">
        <v>128</v>
      </c>
      <c r="F3794" s="47">
        <v>128.56</v>
      </c>
      <c r="G3794" s="48">
        <v>14515400</v>
      </c>
      <c r="H3794" s="47">
        <v>98.18</v>
      </c>
      <c r="I3794" s="51">
        <f t="shared" si="428"/>
        <v>0.76369010578718111</v>
      </c>
      <c r="J3794" s="51">
        <f t="shared" ca="1" si="429"/>
        <v>1</v>
      </c>
      <c r="K3794" s="47">
        <f t="shared" si="430"/>
        <v>99.16</v>
      </c>
      <c r="L3794" s="47">
        <f t="shared" si="431"/>
        <v>99.49</v>
      </c>
      <c r="M3794" s="47">
        <f t="shared" si="432"/>
        <v>97.75</v>
      </c>
      <c r="N3794" s="47">
        <f t="shared" si="433"/>
        <v>98.18</v>
      </c>
      <c r="O3794" s="48">
        <f t="shared" ca="1" si="434"/>
        <v>14515400</v>
      </c>
    </row>
    <row r="3795" spans="1:15" x14ac:dyDescent="0.25">
      <c r="A3795">
        <v>3780</v>
      </c>
      <c r="B3795" s="85">
        <v>36306</v>
      </c>
      <c r="C3795" s="47">
        <v>129.31</v>
      </c>
      <c r="D3795" s="47">
        <v>131</v>
      </c>
      <c r="E3795" s="47">
        <v>128.09</v>
      </c>
      <c r="F3795" s="47">
        <v>130.44</v>
      </c>
      <c r="G3795" s="48">
        <v>12575900</v>
      </c>
      <c r="H3795" s="47">
        <v>99.61</v>
      </c>
      <c r="I3795" s="51">
        <f t="shared" si="428"/>
        <v>0.76364612082183381</v>
      </c>
      <c r="J3795" s="51">
        <f t="shared" ca="1" si="429"/>
        <v>1</v>
      </c>
      <c r="K3795" s="47">
        <f t="shared" si="430"/>
        <v>98.75</v>
      </c>
      <c r="L3795" s="47">
        <f t="shared" si="431"/>
        <v>100.04</v>
      </c>
      <c r="M3795" s="47">
        <f t="shared" si="432"/>
        <v>97.82</v>
      </c>
      <c r="N3795" s="47">
        <f t="shared" si="433"/>
        <v>99.61</v>
      </c>
      <c r="O3795" s="48">
        <f t="shared" ca="1" si="434"/>
        <v>12575900</v>
      </c>
    </row>
    <row r="3796" spans="1:15" x14ac:dyDescent="0.25">
      <c r="A3796">
        <v>3781</v>
      </c>
      <c r="B3796" s="85">
        <v>36305</v>
      </c>
      <c r="C3796" s="47">
        <v>131.38</v>
      </c>
      <c r="D3796" s="47">
        <v>132.34</v>
      </c>
      <c r="E3796" s="47">
        <v>128.44</v>
      </c>
      <c r="F3796" s="47">
        <v>129</v>
      </c>
      <c r="G3796" s="48">
        <v>15406400</v>
      </c>
      <c r="H3796" s="47">
        <v>98.51</v>
      </c>
      <c r="I3796" s="51">
        <f t="shared" si="428"/>
        <v>0.76364341085271326</v>
      </c>
      <c r="J3796" s="51">
        <f t="shared" ca="1" si="429"/>
        <v>1</v>
      </c>
      <c r="K3796" s="47">
        <f t="shared" si="430"/>
        <v>100.33</v>
      </c>
      <c r="L3796" s="47">
        <f t="shared" si="431"/>
        <v>101.06</v>
      </c>
      <c r="M3796" s="47">
        <f t="shared" si="432"/>
        <v>98.08</v>
      </c>
      <c r="N3796" s="47">
        <f t="shared" si="433"/>
        <v>98.51</v>
      </c>
      <c r="O3796" s="48">
        <f t="shared" ca="1" si="434"/>
        <v>15406400</v>
      </c>
    </row>
    <row r="3797" spans="1:15" x14ac:dyDescent="0.25">
      <c r="A3797">
        <v>3782</v>
      </c>
      <c r="B3797" s="85">
        <v>36304</v>
      </c>
      <c r="C3797" s="47">
        <v>133.84</v>
      </c>
      <c r="D3797" s="47">
        <v>133.84</v>
      </c>
      <c r="E3797" s="47">
        <v>130.38999999999999</v>
      </c>
      <c r="F3797" s="47">
        <v>131.12</v>
      </c>
      <c r="G3797" s="48">
        <v>7952000</v>
      </c>
      <c r="H3797" s="47">
        <v>100.14</v>
      </c>
      <c r="I3797" s="51">
        <f t="shared" si="428"/>
        <v>0.76372788285539961</v>
      </c>
      <c r="J3797" s="51">
        <f t="shared" ca="1" si="429"/>
        <v>1</v>
      </c>
      <c r="K3797" s="47">
        <f t="shared" si="430"/>
        <v>102.22</v>
      </c>
      <c r="L3797" s="47">
        <f t="shared" si="431"/>
        <v>102.22</v>
      </c>
      <c r="M3797" s="47">
        <f t="shared" si="432"/>
        <v>99.58</v>
      </c>
      <c r="N3797" s="47">
        <f t="shared" si="433"/>
        <v>100.14</v>
      </c>
      <c r="O3797" s="48">
        <f t="shared" ca="1" si="434"/>
        <v>7952000</v>
      </c>
    </row>
    <row r="3798" spans="1:15" x14ac:dyDescent="0.25">
      <c r="A3798">
        <v>3783</v>
      </c>
      <c r="B3798" s="85">
        <v>36301</v>
      </c>
      <c r="C3798" s="47">
        <v>134.12</v>
      </c>
      <c r="D3798" s="47">
        <v>134.69</v>
      </c>
      <c r="E3798" s="47">
        <v>132.59</v>
      </c>
      <c r="F3798" s="47">
        <v>133.34</v>
      </c>
      <c r="G3798" s="48">
        <v>6418200</v>
      </c>
      <c r="H3798" s="47">
        <v>101.83</v>
      </c>
      <c r="I3798" s="51">
        <f t="shared" si="428"/>
        <v>0.76368681565921703</v>
      </c>
      <c r="J3798" s="51">
        <f t="shared" ca="1" si="429"/>
        <v>1</v>
      </c>
      <c r="K3798" s="47">
        <f t="shared" si="430"/>
        <v>102.43</v>
      </c>
      <c r="L3798" s="47">
        <f t="shared" si="431"/>
        <v>102.86</v>
      </c>
      <c r="M3798" s="47">
        <f t="shared" si="432"/>
        <v>101.26</v>
      </c>
      <c r="N3798" s="47">
        <f t="shared" si="433"/>
        <v>101.83</v>
      </c>
      <c r="O3798" s="48">
        <f t="shared" ca="1" si="434"/>
        <v>6418200</v>
      </c>
    </row>
    <row r="3799" spans="1:15" x14ac:dyDescent="0.25">
      <c r="A3799">
        <v>3784</v>
      </c>
      <c r="B3799" s="85">
        <v>36300</v>
      </c>
      <c r="C3799" s="47">
        <v>135.12</v>
      </c>
      <c r="D3799" s="47">
        <v>135.59</v>
      </c>
      <c r="E3799" s="47">
        <v>134.06</v>
      </c>
      <c r="F3799" s="47">
        <v>134.09</v>
      </c>
      <c r="G3799" s="48">
        <v>4670400</v>
      </c>
      <c r="H3799" s="47">
        <v>102.4</v>
      </c>
      <c r="I3799" s="51">
        <f t="shared" si="428"/>
        <v>0.76366619434708038</v>
      </c>
      <c r="J3799" s="51">
        <f t="shared" ca="1" si="429"/>
        <v>1</v>
      </c>
      <c r="K3799" s="47">
        <f t="shared" si="430"/>
        <v>103.19</v>
      </c>
      <c r="L3799" s="47">
        <f t="shared" si="431"/>
        <v>103.55</v>
      </c>
      <c r="M3799" s="47">
        <f t="shared" si="432"/>
        <v>102.38</v>
      </c>
      <c r="N3799" s="47">
        <f t="shared" si="433"/>
        <v>102.4</v>
      </c>
      <c r="O3799" s="48">
        <f t="shared" ca="1" si="434"/>
        <v>4670400</v>
      </c>
    </row>
    <row r="3800" spans="1:15" x14ac:dyDescent="0.25">
      <c r="A3800">
        <v>3785</v>
      </c>
      <c r="B3800" s="85">
        <v>36299</v>
      </c>
      <c r="C3800" s="47">
        <v>134.47</v>
      </c>
      <c r="D3800" s="47">
        <v>135</v>
      </c>
      <c r="E3800" s="47">
        <v>133.25</v>
      </c>
      <c r="F3800" s="47">
        <v>134.91</v>
      </c>
      <c r="G3800" s="48">
        <v>5052400</v>
      </c>
      <c r="H3800" s="47">
        <v>103.02</v>
      </c>
      <c r="I3800" s="51">
        <f t="shared" si="428"/>
        <v>0.76362019123860347</v>
      </c>
      <c r="J3800" s="51">
        <f t="shared" ca="1" si="429"/>
        <v>1</v>
      </c>
      <c r="K3800" s="47">
        <f t="shared" si="430"/>
        <v>102.68</v>
      </c>
      <c r="L3800" s="47">
        <f t="shared" si="431"/>
        <v>103.09</v>
      </c>
      <c r="M3800" s="47">
        <f t="shared" si="432"/>
        <v>101.75</v>
      </c>
      <c r="N3800" s="47">
        <f t="shared" si="433"/>
        <v>103.02</v>
      </c>
      <c r="O3800" s="48">
        <f t="shared" ca="1" si="434"/>
        <v>5052400</v>
      </c>
    </row>
    <row r="3801" spans="1:15" x14ac:dyDescent="0.25">
      <c r="A3801">
        <v>3786</v>
      </c>
      <c r="B3801" s="85">
        <v>36298</v>
      </c>
      <c r="C3801" s="47">
        <v>134.53</v>
      </c>
      <c r="D3801" s="47">
        <v>134.97999999999999</v>
      </c>
      <c r="E3801" s="47">
        <v>132.62</v>
      </c>
      <c r="F3801" s="47">
        <v>133.94</v>
      </c>
      <c r="G3801" s="48">
        <v>8218600</v>
      </c>
      <c r="H3801" s="47">
        <v>102.28</v>
      </c>
      <c r="I3801" s="51">
        <f t="shared" si="428"/>
        <v>0.76362550395699569</v>
      </c>
      <c r="J3801" s="51">
        <f t="shared" ca="1" si="429"/>
        <v>1</v>
      </c>
      <c r="K3801" s="47">
        <f t="shared" si="430"/>
        <v>102.73</v>
      </c>
      <c r="L3801" s="47">
        <f t="shared" si="431"/>
        <v>103.07</v>
      </c>
      <c r="M3801" s="47">
        <f t="shared" si="432"/>
        <v>101.27</v>
      </c>
      <c r="N3801" s="47">
        <f t="shared" si="433"/>
        <v>102.28</v>
      </c>
      <c r="O3801" s="48">
        <f t="shared" ca="1" si="434"/>
        <v>8218600</v>
      </c>
    </row>
    <row r="3802" spans="1:15" x14ac:dyDescent="0.25">
      <c r="A3802">
        <v>3787</v>
      </c>
      <c r="B3802" s="85">
        <v>36297</v>
      </c>
      <c r="C3802" s="47">
        <v>133.62</v>
      </c>
      <c r="D3802" s="47">
        <v>134.47999999999999</v>
      </c>
      <c r="E3802" s="47">
        <v>132.38</v>
      </c>
      <c r="F3802" s="47">
        <v>134.19</v>
      </c>
      <c r="G3802" s="48">
        <v>6268100</v>
      </c>
      <c r="H3802" s="47">
        <v>102.48</v>
      </c>
      <c r="I3802" s="51">
        <f t="shared" si="428"/>
        <v>0.76369327073552429</v>
      </c>
      <c r="J3802" s="51">
        <f t="shared" ca="1" si="429"/>
        <v>1</v>
      </c>
      <c r="K3802" s="47">
        <f t="shared" si="430"/>
        <v>102.04</v>
      </c>
      <c r="L3802" s="47">
        <f t="shared" si="431"/>
        <v>102.7</v>
      </c>
      <c r="M3802" s="47">
        <f t="shared" si="432"/>
        <v>101.1</v>
      </c>
      <c r="N3802" s="47">
        <f t="shared" si="433"/>
        <v>102.48</v>
      </c>
      <c r="O3802" s="48">
        <f t="shared" ca="1" si="434"/>
        <v>6268100</v>
      </c>
    </row>
    <row r="3803" spans="1:15" x14ac:dyDescent="0.25">
      <c r="A3803">
        <v>3788</v>
      </c>
      <c r="B3803" s="85">
        <v>36294</v>
      </c>
      <c r="C3803" s="47">
        <v>134.56</v>
      </c>
      <c r="D3803" s="47">
        <v>135.88</v>
      </c>
      <c r="E3803" s="47">
        <v>133.5</v>
      </c>
      <c r="F3803" s="47">
        <v>133.78</v>
      </c>
      <c r="G3803" s="48">
        <v>8370100</v>
      </c>
      <c r="H3803" s="47">
        <v>102.17</v>
      </c>
      <c r="I3803" s="51">
        <f t="shared" si="428"/>
        <v>0.76371654955897739</v>
      </c>
      <c r="J3803" s="51">
        <f t="shared" ca="1" si="429"/>
        <v>1</v>
      </c>
      <c r="K3803" s="47">
        <f t="shared" si="430"/>
        <v>102.77</v>
      </c>
      <c r="L3803" s="47">
        <f t="shared" si="431"/>
        <v>103.77</v>
      </c>
      <c r="M3803" s="47">
        <f t="shared" si="432"/>
        <v>101.96</v>
      </c>
      <c r="N3803" s="47">
        <f t="shared" si="433"/>
        <v>102.17</v>
      </c>
      <c r="O3803" s="48">
        <f t="shared" ca="1" si="434"/>
        <v>8370100</v>
      </c>
    </row>
    <row r="3804" spans="1:15" x14ac:dyDescent="0.25">
      <c r="A3804">
        <v>3789</v>
      </c>
      <c r="B3804" s="85">
        <v>36293</v>
      </c>
      <c r="C3804" s="47">
        <v>137.25</v>
      </c>
      <c r="D3804" s="47">
        <v>138</v>
      </c>
      <c r="E3804" s="47">
        <v>136.81</v>
      </c>
      <c r="F3804" s="47">
        <v>137.34</v>
      </c>
      <c r="G3804" s="48">
        <v>4485700</v>
      </c>
      <c r="H3804" s="47">
        <v>104.89</v>
      </c>
      <c r="I3804" s="51">
        <f t="shared" si="428"/>
        <v>0.76372506189019951</v>
      </c>
      <c r="J3804" s="51">
        <f t="shared" ca="1" si="429"/>
        <v>1</v>
      </c>
      <c r="K3804" s="47">
        <f t="shared" si="430"/>
        <v>104.82</v>
      </c>
      <c r="L3804" s="47">
        <f t="shared" si="431"/>
        <v>105.39</v>
      </c>
      <c r="M3804" s="47">
        <f t="shared" si="432"/>
        <v>104.49</v>
      </c>
      <c r="N3804" s="47">
        <f t="shared" si="433"/>
        <v>104.89</v>
      </c>
      <c r="O3804" s="48">
        <f t="shared" ca="1" si="434"/>
        <v>4485700</v>
      </c>
    </row>
    <row r="3805" spans="1:15" x14ac:dyDescent="0.25">
      <c r="A3805">
        <v>3790</v>
      </c>
      <c r="B3805" s="85">
        <v>36292</v>
      </c>
      <c r="C3805" s="47">
        <v>135.75</v>
      </c>
      <c r="D3805" s="47">
        <v>137.22</v>
      </c>
      <c r="E3805" s="47">
        <v>131.5</v>
      </c>
      <c r="F3805" s="47">
        <v>136.75</v>
      </c>
      <c r="G3805" s="48">
        <v>13865800</v>
      </c>
      <c r="H3805" s="47">
        <v>104.43</v>
      </c>
      <c r="I3805" s="51">
        <f t="shared" si="428"/>
        <v>0.76365630712979893</v>
      </c>
      <c r="J3805" s="51">
        <f t="shared" ca="1" si="429"/>
        <v>1</v>
      </c>
      <c r="K3805" s="47">
        <f t="shared" si="430"/>
        <v>103.67</v>
      </c>
      <c r="L3805" s="47">
        <f t="shared" si="431"/>
        <v>104.79</v>
      </c>
      <c r="M3805" s="47">
        <f t="shared" si="432"/>
        <v>100.42</v>
      </c>
      <c r="N3805" s="47">
        <f t="shared" si="433"/>
        <v>104.43</v>
      </c>
      <c r="O3805" s="48">
        <f t="shared" ca="1" si="434"/>
        <v>13865800</v>
      </c>
    </row>
    <row r="3806" spans="1:15" x14ac:dyDescent="0.25">
      <c r="A3806">
        <v>3791</v>
      </c>
      <c r="B3806" s="85">
        <v>36291</v>
      </c>
      <c r="C3806" s="47">
        <v>135.31</v>
      </c>
      <c r="D3806" s="47">
        <v>136.88</v>
      </c>
      <c r="E3806" s="47">
        <v>134.72</v>
      </c>
      <c r="F3806" s="47">
        <v>135.69</v>
      </c>
      <c r="G3806" s="48">
        <v>7000600</v>
      </c>
      <c r="H3806" s="47">
        <v>103.62</v>
      </c>
      <c r="I3806" s="51">
        <f t="shared" si="428"/>
        <v>0.76365244306875968</v>
      </c>
      <c r="J3806" s="51">
        <f t="shared" ca="1" si="429"/>
        <v>1</v>
      </c>
      <c r="K3806" s="47">
        <f t="shared" si="430"/>
        <v>103.33</v>
      </c>
      <c r="L3806" s="47">
        <f t="shared" si="431"/>
        <v>104.53</v>
      </c>
      <c r="M3806" s="47">
        <f t="shared" si="432"/>
        <v>102.88</v>
      </c>
      <c r="N3806" s="47">
        <f t="shared" si="433"/>
        <v>103.62</v>
      </c>
      <c r="O3806" s="48">
        <f t="shared" ca="1" si="434"/>
        <v>7000600</v>
      </c>
    </row>
    <row r="3807" spans="1:15" x14ac:dyDescent="0.25">
      <c r="A3807">
        <v>3792</v>
      </c>
      <c r="B3807" s="85">
        <v>36290</v>
      </c>
      <c r="C3807" s="47">
        <v>134.84</v>
      </c>
      <c r="D3807" s="47">
        <v>135.72</v>
      </c>
      <c r="E3807" s="47">
        <v>133.53</v>
      </c>
      <c r="F3807" s="47">
        <v>134.33000000000001</v>
      </c>
      <c r="G3807" s="48">
        <v>5580100</v>
      </c>
      <c r="H3807" s="47">
        <v>102.58</v>
      </c>
      <c r="I3807" s="51">
        <f t="shared" si="428"/>
        <v>0.76364177771160568</v>
      </c>
      <c r="J3807" s="51">
        <f t="shared" ca="1" si="429"/>
        <v>1</v>
      </c>
      <c r="K3807" s="47">
        <f t="shared" si="430"/>
        <v>102.97</v>
      </c>
      <c r="L3807" s="47">
        <f t="shared" si="431"/>
        <v>103.64</v>
      </c>
      <c r="M3807" s="47">
        <f t="shared" si="432"/>
        <v>101.97</v>
      </c>
      <c r="N3807" s="47">
        <f t="shared" si="433"/>
        <v>102.58</v>
      </c>
      <c r="O3807" s="48">
        <f t="shared" ca="1" si="434"/>
        <v>5580100</v>
      </c>
    </row>
    <row r="3808" spans="1:15" x14ac:dyDescent="0.25">
      <c r="A3808">
        <v>3793</v>
      </c>
      <c r="B3808" s="85">
        <v>36287</v>
      </c>
      <c r="C3808" s="47">
        <v>134.5</v>
      </c>
      <c r="D3808" s="47">
        <v>135.12</v>
      </c>
      <c r="E3808" s="47">
        <v>133.44</v>
      </c>
      <c r="F3808" s="47">
        <v>135</v>
      </c>
      <c r="G3808" s="48">
        <v>8680700</v>
      </c>
      <c r="H3808" s="47">
        <v>103.1</v>
      </c>
      <c r="I3808" s="51">
        <f t="shared" si="428"/>
        <v>0.76370370370370366</v>
      </c>
      <c r="J3808" s="51">
        <f t="shared" ca="1" si="429"/>
        <v>1</v>
      </c>
      <c r="K3808" s="47">
        <f t="shared" si="430"/>
        <v>102.72</v>
      </c>
      <c r="L3808" s="47">
        <f t="shared" si="431"/>
        <v>103.19</v>
      </c>
      <c r="M3808" s="47">
        <f t="shared" si="432"/>
        <v>101.91</v>
      </c>
      <c r="N3808" s="47">
        <f t="shared" si="433"/>
        <v>103.1</v>
      </c>
      <c r="O3808" s="48">
        <f t="shared" ca="1" si="434"/>
        <v>8680700</v>
      </c>
    </row>
    <row r="3809" spans="1:15" x14ac:dyDescent="0.25">
      <c r="A3809">
        <v>3794</v>
      </c>
      <c r="B3809" s="85">
        <v>36286</v>
      </c>
      <c r="C3809" s="47">
        <v>134.44</v>
      </c>
      <c r="D3809" s="47">
        <v>135.12</v>
      </c>
      <c r="E3809" s="47">
        <v>132.38</v>
      </c>
      <c r="F3809" s="47">
        <v>133.97999999999999</v>
      </c>
      <c r="G3809" s="48">
        <v>13507200</v>
      </c>
      <c r="H3809" s="47">
        <v>102.32</v>
      </c>
      <c r="I3809" s="51">
        <f t="shared" si="428"/>
        <v>0.76369607404090167</v>
      </c>
      <c r="J3809" s="51">
        <f t="shared" ca="1" si="429"/>
        <v>1</v>
      </c>
      <c r="K3809" s="47">
        <f t="shared" si="430"/>
        <v>102.67</v>
      </c>
      <c r="L3809" s="47">
        <f t="shared" si="431"/>
        <v>103.19</v>
      </c>
      <c r="M3809" s="47">
        <f t="shared" si="432"/>
        <v>101.1</v>
      </c>
      <c r="N3809" s="47">
        <f t="shared" si="433"/>
        <v>102.32</v>
      </c>
      <c r="O3809" s="48">
        <f t="shared" ca="1" si="434"/>
        <v>13507200</v>
      </c>
    </row>
    <row r="3810" spans="1:15" x14ac:dyDescent="0.25">
      <c r="A3810">
        <v>3795</v>
      </c>
      <c r="B3810" s="85">
        <v>36285</v>
      </c>
      <c r="C3810" s="47">
        <v>133.94</v>
      </c>
      <c r="D3810" s="47">
        <v>135.06</v>
      </c>
      <c r="E3810" s="47">
        <v>131.84</v>
      </c>
      <c r="F3810" s="47">
        <v>134.81</v>
      </c>
      <c r="G3810" s="48">
        <v>10032300</v>
      </c>
      <c r="H3810" s="47">
        <v>102.95</v>
      </c>
      <c r="I3810" s="51">
        <f t="shared" si="428"/>
        <v>0.7636673837252429</v>
      </c>
      <c r="J3810" s="51">
        <f t="shared" ca="1" si="429"/>
        <v>1</v>
      </c>
      <c r="K3810" s="47">
        <f t="shared" si="430"/>
        <v>102.29</v>
      </c>
      <c r="L3810" s="47">
        <f t="shared" si="431"/>
        <v>103.14</v>
      </c>
      <c r="M3810" s="47">
        <f t="shared" si="432"/>
        <v>100.68</v>
      </c>
      <c r="N3810" s="47">
        <f t="shared" si="433"/>
        <v>102.95</v>
      </c>
      <c r="O3810" s="48">
        <f t="shared" ca="1" si="434"/>
        <v>10032300</v>
      </c>
    </row>
    <row r="3811" spans="1:15" x14ac:dyDescent="0.25">
      <c r="A3811">
        <v>3796</v>
      </c>
      <c r="B3811" s="85">
        <v>36284</v>
      </c>
      <c r="C3811" s="47">
        <v>135.12</v>
      </c>
      <c r="D3811" s="47">
        <v>135.81</v>
      </c>
      <c r="E3811" s="47">
        <v>133.12</v>
      </c>
      <c r="F3811" s="47">
        <v>133.75</v>
      </c>
      <c r="G3811" s="48">
        <v>10509300</v>
      </c>
      <c r="H3811" s="47">
        <v>102.14</v>
      </c>
      <c r="I3811" s="51">
        <f t="shared" si="428"/>
        <v>0.76366355140186915</v>
      </c>
      <c r="J3811" s="51">
        <f t="shared" ca="1" si="429"/>
        <v>1</v>
      </c>
      <c r="K3811" s="47">
        <f t="shared" si="430"/>
        <v>103.19</v>
      </c>
      <c r="L3811" s="47">
        <f t="shared" si="431"/>
        <v>103.71</v>
      </c>
      <c r="M3811" s="47">
        <f t="shared" si="432"/>
        <v>101.66</v>
      </c>
      <c r="N3811" s="47">
        <f t="shared" si="433"/>
        <v>102.14</v>
      </c>
      <c r="O3811" s="48">
        <f t="shared" ca="1" si="434"/>
        <v>10509300</v>
      </c>
    </row>
    <row r="3812" spans="1:15" x14ac:dyDescent="0.25">
      <c r="A3812">
        <v>3797</v>
      </c>
      <c r="B3812" s="85">
        <v>36283</v>
      </c>
      <c r="C3812" s="47">
        <v>133.44</v>
      </c>
      <c r="D3812" s="47">
        <v>135.84</v>
      </c>
      <c r="E3812" s="47">
        <v>133.09</v>
      </c>
      <c r="F3812" s="47">
        <v>135.69</v>
      </c>
      <c r="G3812" s="48">
        <v>10709700</v>
      </c>
      <c r="H3812" s="47">
        <v>103.62</v>
      </c>
      <c r="I3812" s="51">
        <f t="shared" si="428"/>
        <v>0.76365244306875968</v>
      </c>
      <c r="J3812" s="51">
        <f t="shared" ca="1" si="429"/>
        <v>1</v>
      </c>
      <c r="K3812" s="47">
        <f t="shared" si="430"/>
        <v>101.9</v>
      </c>
      <c r="L3812" s="47">
        <f t="shared" si="431"/>
        <v>103.73</v>
      </c>
      <c r="M3812" s="47">
        <f t="shared" si="432"/>
        <v>101.63</v>
      </c>
      <c r="N3812" s="47">
        <f t="shared" si="433"/>
        <v>103.62</v>
      </c>
      <c r="O3812" s="48">
        <f t="shared" ca="1" si="434"/>
        <v>10709700</v>
      </c>
    </row>
    <row r="3813" spans="1:15" x14ac:dyDescent="0.25">
      <c r="A3813">
        <v>3798</v>
      </c>
      <c r="B3813" s="85">
        <v>36280</v>
      </c>
      <c r="C3813" s="47">
        <v>135.09</v>
      </c>
      <c r="D3813" s="47">
        <v>135.62</v>
      </c>
      <c r="E3813" s="47">
        <v>131.5</v>
      </c>
      <c r="F3813" s="47">
        <v>133.25</v>
      </c>
      <c r="G3813" s="48">
        <v>10991900</v>
      </c>
      <c r="H3813" s="47">
        <v>101.76</v>
      </c>
      <c r="I3813" s="51">
        <f t="shared" si="428"/>
        <v>0.76367729831144471</v>
      </c>
      <c r="J3813" s="51">
        <f t="shared" ca="1" si="429"/>
        <v>1</v>
      </c>
      <c r="K3813" s="47">
        <f t="shared" si="430"/>
        <v>103.17</v>
      </c>
      <c r="L3813" s="47">
        <f t="shared" si="431"/>
        <v>103.57</v>
      </c>
      <c r="M3813" s="47">
        <f t="shared" si="432"/>
        <v>100.42</v>
      </c>
      <c r="N3813" s="47">
        <f t="shared" si="433"/>
        <v>101.76</v>
      </c>
      <c r="O3813" s="48">
        <f t="shared" ca="1" si="434"/>
        <v>10991900</v>
      </c>
    </row>
    <row r="3814" spans="1:15" x14ac:dyDescent="0.25">
      <c r="A3814">
        <v>3799</v>
      </c>
      <c r="B3814" s="85">
        <v>36279</v>
      </c>
      <c r="C3814" s="47">
        <v>135.56</v>
      </c>
      <c r="D3814" s="47">
        <v>136.06</v>
      </c>
      <c r="E3814" s="47">
        <v>133.81</v>
      </c>
      <c r="F3814" s="47">
        <v>134.34</v>
      </c>
      <c r="G3814" s="48">
        <v>9824300</v>
      </c>
      <c r="H3814" s="47">
        <v>102.59</v>
      </c>
      <c r="I3814" s="51">
        <f t="shared" si="428"/>
        <v>0.76365937174333776</v>
      </c>
      <c r="J3814" s="51">
        <f t="shared" ca="1" si="429"/>
        <v>1</v>
      </c>
      <c r="K3814" s="47">
        <f t="shared" si="430"/>
        <v>103.52</v>
      </c>
      <c r="L3814" s="47">
        <f t="shared" si="431"/>
        <v>103.9</v>
      </c>
      <c r="M3814" s="47">
        <f t="shared" si="432"/>
        <v>102.19</v>
      </c>
      <c r="N3814" s="47">
        <f t="shared" si="433"/>
        <v>102.59</v>
      </c>
      <c r="O3814" s="48">
        <f t="shared" ca="1" si="434"/>
        <v>9824300</v>
      </c>
    </row>
    <row r="3815" spans="1:15" x14ac:dyDescent="0.25">
      <c r="A3815">
        <v>3800</v>
      </c>
      <c r="B3815" s="85">
        <v>36278</v>
      </c>
      <c r="C3815" s="47">
        <v>136.44</v>
      </c>
      <c r="D3815" s="47">
        <v>137.25</v>
      </c>
      <c r="E3815" s="47">
        <v>135</v>
      </c>
      <c r="F3815" s="47">
        <v>135.38</v>
      </c>
      <c r="G3815" s="48">
        <v>5544300</v>
      </c>
      <c r="H3815" s="47">
        <v>103.38</v>
      </c>
      <c r="I3815" s="51">
        <f t="shared" si="428"/>
        <v>0.76362830551041516</v>
      </c>
      <c r="J3815" s="51">
        <f t="shared" ca="1" si="429"/>
        <v>1</v>
      </c>
      <c r="K3815" s="47">
        <f t="shared" si="430"/>
        <v>104.19</v>
      </c>
      <c r="L3815" s="47">
        <f t="shared" si="431"/>
        <v>104.81</v>
      </c>
      <c r="M3815" s="47">
        <f t="shared" si="432"/>
        <v>103.09</v>
      </c>
      <c r="N3815" s="47">
        <f t="shared" si="433"/>
        <v>103.38</v>
      </c>
      <c r="O3815" s="48">
        <f t="shared" ca="1" si="434"/>
        <v>5544300</v>
      </c>
    </row>
    <row r="3816" spans="1:15" x14ac:dyDescent="0.25">
      <c r="A3816">
        <v>3801</v>
      </c>
      <c r="B3816" s="85">
        <v>36277</v>
      </c>
      <c r="C3816" s="47">
        <v>137.12</v>
      </c>
      <c r="D3816" s="47">
        <v>137.5</v>
      </c>
      <c r="E3816" s="47">
        <v>135.84</v>
      </c>
      <c r="F3816" s="47">
        <v>137.25</v>
      </c>
      <c r="G3816" s="48">
        <v>5147200</v>
      </c>
      <c r="H3816" s="47">
        <v>104.81</v>
      </c>
      <c r="I3816" s="51">
        <f t="shared" si="428"/>
        <v>0.7636429872495446</v>
      </c>
      <c r="J3816" s="51">
        <f t="shared" ca="1" si="429"/>
        <v>1</v>
      </c>
      <c r="K3816" s="47">
        <f t="shared" si="430"/>
        <v>104.71</v>
      </c>
      <c r="L3816" s="47">
        <f t="shared" si="431"/>
        <v>105</v>
      </c>
      <c r="M3816" s="47">
        <f t="shared" si="432"/>
        <v>103.73</v>
      </c>
      <c r="N3816" s="47">
        <f t="shared" si="433"/>
        <v>104.81</v>
      </c>
      <c r="O3816" s="48">
        <f t="shared" ca="1" si="434"/>
        <v>5147200</v>
      </c>
    </row>
    <row r="3817" spans="1:15" x14ac:dyDescent="0.25">
      <c r="A3817">
        <v>3802</v>
      </c>
      <c r="B3817" s="85">
        <v>36276</v>
      </c>
      <c r="C3817" s="47">
        <v>136.5</v>
      </c>
      <c r="D3817" s="47">
        <v>136.81</v>
      </c>
      <c r="E3817" s="47">
        <v>135.47</v>
      </c>
      <c r="F3817" s="47">
        <v>136.59</v>
      </c>
      <c r="G3817" s="48">
        <v>3606500</v>
      </c>
      <c r="H3817" s="47">
        <v>104.31</v>
      </c>
      <c r="I3817" s="51">
        <f t="shared" si="428"/>
        <v>0.76367230397540087</v>
      </c>
      <c r="J3817" s="51">
        <f t="shared" ca="1" si="429"/>
        <v>1</v>
      </c>
      <c r="K3817" s="47">
        <f t="shared" si="430"/>
        <v>104.24</v>
      </c>
      <c r="L3817" s="47">
        <f t="shared" si="431"/>
        <v>104.48</v>
      </c>
      <c r="M3817" s="47">
        <f t="shared" si="432"/>
        <v>103.45</v>
      </c>
      <c r="N3817" s="47">
        <f t="shared" si="433"/>
        <v>104.31</v>
      </c>
      <c r="O3817" s="48">
        <f t="shared" ca="1" si="434"/>
        <v>3606500</v>
      </c>
    </row>
    <row r="3818" spans="1:15" x14ac:dyDescent="0.25">
      <c r="A3818">
        <v>3803</v>
      </c>
      <c r="B3818" s="85">
        <v>36273</v>
      </c>
      <c r="C3818" s="47">
        <v>135.88</v>
      </c>
      <c r="D3818" s="47">
        <v>136.75</v>
      </c>
      <c r="E3818" s="47">
        <v>135</v>
      </c>
      <c r="F3818" s="47">
        <v>135.81</v>
      </c>
      <c r="G3818" s="48">
        <v>4593100</v>
      </c>
      <c r="H3818" s="47">
        <v>103.72</v>
      </c>
      <c r="I3818" s="51">
        <f t="shared" si="428"/>
        <v>0.76371401222295854</v>
      </c>
      <c r="J3818" s="51">
        <f t="shared" ca="1" si="429"/>
        <v>1</v>
      </c>
      <c r="K3818" s="47">
        <f t="shared" si="430"/>
        <v>103.77</v>
      </c>
      <c r="L3818" s="47">
        <f t="shared" si="431"/>
        <v>104.44</v>
      </c>
      <c r="M3818" s="47">
        <f t="shared" si="432"/>
        <v>103.1</v>
      </c>
      <c r="N3818" s="47">
        <f t="shared" si="433"/>
        <v>103.72</v>
      </c>
      <c r="O3818" s="48">
        <f t="shared" ca="1" si="434"/>
        <v>4593100</v>
      </c>
    </row>
    <row r="3819" spans="1:15" x14ac:dyDescent="0.25">
      <c r="A3819">
        <v>3804</v>
      </c>
      <c r="B3819" s="85">
        <v>36272</v>
      </c>
      <c r="C3819" s="47">
        <v>135.12</v>
      </c>
      <c r="D3819" s="47">
        <v>136.38</v>
      </c>
      <c r="E3819" s="47">
        <v>134.38999999999999</v>
      </c>
      <c r="F3819" s="47">
        <v>136.16</v>
      </c>
      <c r="G3819" s="48">
        <v>6897400</v>
      </c>
      <c r="H3819" s="47">
        <v>103.98</v>
      </c>
      <c r="I3819" s="51">
        <f t="shared" si="428"/>
        <v>0.76366039952996478</v>
      </c>
      <c r="J3819" s="51">
        <f t="shared" ca="1" si="429"/>
        <v>1</v>
      </c>
      <c r="K3819" s="47">
        <f t="shared" si="430"/>
        <v>103.19</v>
      </c>
      <c r="L3819" s="47">
        <f t="shared" si="431"/>
        <v>104.15</v>
      </c>
      <c r="M3819" s="47">
        <f t="shared" si="432"/>
        <v>102.63</v>
      </c>
      <c r="N3819" s="47">
        <f t="shared" si="433"/>
        <v>103.98</v>
      </c>
      <c r="O3819" s="48">
        <f t="shared" ca="1" si="434"/>
        <v>6897400</v>
      </c>
    </row>
    <row r="3820" spans="1:15" x14ac:dyDescent="0.25">
      <c r="A3820">
        <v>3805</v>
      </c>
      <c r="B3820" s="85">
        <v>36271</v>
      </c>
      <c r="C3820" s="47">
        <v>131.06</v>
      </c>
      <c r="D3820" s="47">
        <v>135.62</v>
      </c>
      <c r="E3820" s="47">
        <v>130.41</v>
      </c>
      <c r="F3820" s="47">
        <v>134.88</v>
      </c>
      <c r="G3820" s="48">
        <v>5772200</v>
      </c>
      <c r="H3820" s="47">
        <v>103</v>
      </c>
      <c r="I3820" s="51">
        <f t="shared" si="428"/>
        <v>0.76364175563463821</v>
      </c>
      <c r="J3820" s="51">
        <f t="shared" ca="1" si="429"/>
        <v>1</v>
      </c>
      <c r="K3820" s="47">
        <f t="shared" si="430"/>
        <v>100.08</v>
      </c>
      <c r="L3820" s="47">
        <f t="shared" si="431"/>
        <v>103.57</v>
      </c>
      <c r="M3820" s="47">
        <f t="shared" si="432"/>
        <v>99.59</v>
      </c>
      <c r="N3820" s="47">
        <f t="shared" si="433"/>
        <v>103</v>
      </c>
      <c r="O3820" s="48">
        <f t="shared" ca="1" si="434"/>
        <v>5772200</v>
      </c>
    </row>
    <row r="3821" spans="1:15" x14ac:dyDescent="0.25">
      <c r="A3821">
        <v>3806</v>
      </c>
      <c r="B3821" s="85">
        <v>36270</v>
      </c>
      <c r="C3821" s="47">
        <v>129.81</v>
      </c>
      <c r="D3821" s="47">
        <v>131.19</v>
      </c>
      <c r="E3821" s="47">
        <v>129</v>
      </c>
      <c r="F3821" s="47">
        <v>131.12</v>
      </c>
      <c r="G3821" s="48">
        <v>9049600</v>
      </c>
      <c r="H3821" s="47">
        <v>100.14</v>
      </c>
      <c r="I3821" s="51">
        <f t="shared" si="428"/>
        <v>0.76372788285539961</v>
      </c>
      <c r="J3821" s="51">
        <f t="shared" ca="1" si="429"/>
        <v>1</v>
      </c>
      <c r="K3821" s="47">
        <f t="shared" si="430"/>
        <v>99.14</v>
      </c>
      <c r="L3821" s="47">
        <f t="shared" si="431"/>
        <v>100.19</v>
      </c>
      <c r="M3821" s="47">
        <f t="shared" si="432"/>
        <v>98.52</v>
      </c>
      <c r="N3821" s="47">
        <f t="shared" si="433"/>
        <v>100.14</v>
      </c>
      <c r="O3821" s="48">
        <f t="shared" ca="1" si="434"/>
        <v>9049600</v>
      </c>
    </row>
    <row r="3822" spans="1:15" x14ac:dyDescent="0.25">
      <c r="A3822">
        <v>3807</v>
      </c>
      <c r="B3822" s="85">
        <v>36269</v>
      </c>
      <c r="C3822" s="47">
        <v>132.69</v>
      </c>
      <c r="D3822" s="47">
        <v>134.53</v>
      </c>
      <c r="E3822" s="47">
        <v>128.38</v>
      </c>
      <c r="F3822" s="47">
        <v>129.5</v>
      </c>
      <c r="G3822" s="48">
        <v>12487200</v>
      </c>
      <c r="H3822" s="47">
        <v>98.9</v>
      </c>
      <c r="I3822" s="51">
        <f t="shared" si="428"/>
        <v>0.76370656370656376</v>
      </c>
      <c r="J3822" s="51">
        <f t="shared" ca="1" si="429"/>
        <v>1</v>
      </c>
      <c r="K3822" s="47">
        <f t="shared" si="430"/>
        <v>101.34</v>
      </c>
      <c r="L3822" s="47">
        <f t="shared" si="431"/>
        <v>102.74</v>
      </c>
      <c r="M3822" s="47">
        <f t="shared" si="432"/>
        <v>98.04</v>
      </c>
      <c r="N3822" s="47">
        <f t="shared" si="433"/>
        <v>98.9</v>
      </c>
      <c r="O3822" s="48">
        <f t="shared" ca="1" si="434"/>
        <v>12487200</v>
      </c>
    </row>
    <row r="3823" spans="1:15" x14ac:dyDescent="0.25">
      <c r="A3823">
        <v>3808</v>
      </c>
      <c r="B3823" s="85">
        <v>36266</v>
      </c>
      <c r="C3823" s="47">
        <v>132.91</v>
      </c>
      <c r="D3823" s="47">
        <v>132.91</v>
      </c>
      <c r="E3823" s="47">
        <v>131.19</v>
      </c>
      <c r="F3823" s="47">
        <v>131.53</v>
      </c>
      <c r="G3823" s="48">
        <v>6476200</v>
      </c>
      <c r="H3823" s="47">
        <v>100.45</v>
      </c>
      <c r="I3823" s="51">
        <f t="shared" si="428"/>
        <v>0.76370409792442795</v>
      </c>
      <c r="J3823" s="51">
        <f t="shared" ca="1" si="429"/>
        <v>1</v>
      </c>
      <c r="K3823" s="47">
        <f t="shared" si="430"/>
        <v>101.5</v>
      </c>
      <c r="L3823" s="47">
        <f t="shared" si="431"/>
        <v>101.5</v>
      </c>
      <c r="M3823" s="47">
        <f t="shared" si="432"/>
        <v>100.19</v>
      </c>
      <c r="N3823" s="47">
        <f t="shared" si="433"/>
        <v>100.45</v>
      </c>
      <c r="O3823" s="48">
        <f t="shared" ca="1" si="434"/>
        <v>6476200</v>
      </c>
    </row>
    <row r="3824" spans="1:15" x14ac:dyDescent="0.25">
      <c r="A3824">
        <v>3809</v>
      </c>
      <c r="B3824" s="85">
        <v>36265</v>
      </c>
      <c r="C3824" s="47">
        <v>133.44</v>
      </c>
      <c r="D3824" s="47">
        <v>133.56</v>
      </c>
      <c r="E3824" s="47">
        <v>131</v>
      </c>
      <c r="F3824" s="47">
        <v>132.66</v>
      </c>
      <c r="G3824" s="48">
        <v>11150000</v>
      </c>
      <c r="H3824" s="47">
        <v>101.31</v>
      </c>
      <c r="I3824" s="51">
        <f t="shared" si="428"/>
        <v>0.76368159203980102</v>
      </c>
      <c r="J3824" s="51">
        <f t="shared" ca="1" si="429"/>
        <v>1</v>
      </c>
      <c r="K3824" s="47">
        <f t="shared" si="430"/>
        <v>101.91</v>
      </c>
      <c r="L3824" s="47">
        <f t="shared" si="431"/>
        <v>102</v>
      </c>
      <c r="M3824" s="47">
        <f t="shared" si="432"/>
        <v>100.04</v>
      </c>
      <c r="N3824" s="47">
        <f t="shared" si="433"/>
        <v>101.31</v>
      </c>
      <c r="O3824" s="48">
        <f t="shared" ca="1" si="434"/>
        <v>11150000</v>
      </c>
    </row>
    <row r="3825" spans="1:15" x14ac:dyDescent="0.25">
      <c r="A3825">
        <v>3810</v>
      </c>
      <c r="B3825" s="85">
        <v>36264</v>
      </c>
      <c r="C3825" s="47">
        <v>136.06</v>
      </c>
      <c r="D3825" s="47">
        <v>136.06</v>
      </c>
      <c r="E3825" s="47">
        <v>132.69</v>
      </c>
      <c r="F3825" s="47">
        <v>133.16</v>
      </c>
      <c r="G3825" s="48">
        <v>11551700</v>
      </c>
      <c r="H3825" s="47">
        <v>101.69</v>
      </c>
      <c r="I3825" s="51">
        <f t="shared" si="428"/>
        <v>0.7636677680985281</v>
      </c>
      <c r="J3825" s="51">
        <f t="shared" ca="1" si="429"/>
        <v>1</v>
      </c>
      <c r="K3825" s="47">
        <f t="shared" si="430"/>
        <v>103.9</v>
      </c>
      <c r="L3825" s="47">
        <f t="shared" si="431"/>
        <v>103.9</v>
      </c>
      <c r="M3825" s="47">
        <f t="shared" si="432"/>
        <v>101.33</v>
      </c>
      <c r="N3825" s="47">
        <f t="shared" si="433"/>
        <v>101.69</v>
      </c>
      <c r="O3825" s="48">
        <f t="shared" ca="1" si="434"/>
        <v>11551700</v>
      </c>
    </row>
    <row r="3826" spans="1:15" x14ac:dyDescent="0.25">
      <c r="A3826">
        <v>3811</v>
      </c>
      <c r="B3826" s="85">
        <v>36263</v>
      </c>
      <c r="C3826" s="47">
        <v>136.25</v>
      </c>
      <c r="D3826" s="47">
        <v>136.47</v>
      </c>
      <c r="E3826" s="47">
        <v>134.5</v>
      </c>
      <c r="F3826" s="47">
        <v>135.44</v>
      </c>
      <c r="G3826" s="48">
        <v>10071400</v>
      </c>
      <c r="H3826" s="47">
        <v>103.43</v>
      </c>
      <c r="I3826" s="51">
        <f t="shared" si="428"/>
        <v>0.76365918487891327</v>
      </c>
      <c r="J3826" s="51">
        <f t="shared" ca="1" si="429"/>
        <v>1</v>
      </c>
      <c r="K3826" s="47">
        <f t="shared" si="430"/>
        <v>104.05</v>
      </c>
      <c r="L3826" s="47">
        <f t="shared" si="431"/>
        <v>104.22</v>
      </c>
      <c r="M3826" s="47">
        <f t="shared" si="432"/>
        <v>102.71</v>
      </c>
      <c r="N3826" s="47">
        <f t="shared" si="433"/>
        <v>103.43</v>
      </c>
      <c r="O3826" s="48">
        <f t="shared" ca="1" si="434"/>
        <v>10071400</v>
      </c>
    </row>
    <row r="3827" spans="1:15" x14ac:dyDescent="0.25">
      <c r="A3827">
        <v>3812</v>
      </c>
      <c r="B3827" s="85">
        <v>36262</v>
      </c>
      <c r="C3827" s="47">
        <v>133.47</v>
      </c>
      <c r="D3827" s="47">
        <v>136.41</v>
      </c>
      <c r="E3827" s="47">
        <v>133.22</v>
      </c>
      <c r="F3827" s="47">
        <v>136.31</v>
      </c>
      <c r="G3827" s="48">
        <v>8213200</v>
      </c>
      <c r="H3827" s="47">
        <v>104.1</v>
      </c>
      <c r="I3827" s="51">
        <f t="shared" si="428"/>
        <v>0.76370038881960234</v>
      </c>
      <c r="J3827" s="51">
        <f t="shared" ca="1" si="429"/>
        <v>1</v>
      </c>
      <c r="K3827" s="47">
        <f t="shared" si="430"/>
        <v>101.93</v>
      </c>
      <c r="L3827" s="47">
        <f t="shared" si="431"/>
        <v>104.18</v>
      </c>
      <c r="M3827" s="47">
        <f t="shared" si="432"/>
        <v>101.74</v>
      </c>
      <c r="N3827" s="47">
        <f t="shared" si="433"/>
        <v>104.1</v>
      </c>
      <c r="O3827" s="48">
        <f t="shared" ca="1" si="434"/>
        <v>8213200</v>
      </c>
    </row>
    <row r="3828" spans="1:15" x14ac:dyDescent="0.25">
      <c r="A3828">
        <v>3813</v>
      </c>
      <c r="B3828" s="85">
        <v>36259</v>
      </c>
      <c r="C3828" s="47">
        <v>134.44</v>
      </c>
      <c r="D3828" s="47">
        <v>135.5</v>
      </c>
      <c r="E3828" s="47">
        <v>133.59</v>
      </c>
      <c r="F3828" s="47">
        <v>134.88</v>
      </c>
      <c r="G3828" s="48">
        <v>4365800</v>
      </c>
      <c r="H3828" s="47">
        <v>103</v>
      </c>
      <c r="I3828" s="51">
        <f t="shared" si="428"/>
        <v>0.76364175563463821</v>
      </c>
      <c r="J3828" s="51">
        <f t="shared" ca="1" si="429"/>
        <v>1</v>
      </c>
      <c r="K3828" s="47">
        <f t="shared" si="430"/>
        <v>102.66</v>
      </c>
      <c r="L3828" s="47">
        <f t="shared" si="431"/>
        <v>103.47</v>
      </c>
      <c r="M3828" s="47">
        <f t="shared" si="432"/>
        <v>102.01</v>
      </c>
      <c r="N3828" s="47">
        <f t="shared" si="433"/>
        <v>103</v>
      </c>
      <c r="O3828" s="48">
        <f t="shared" ca="1" si="434"/>
        <v>4365800</v>
      </c>
    </row>
    <row r="3829" spans="1:15" x14ac:dyDescent="0.25">
      <c r="A3829">
        <v>3814</v>
      </c>
      <c r="B3829" s="85">
        <v>36258</v>
      </c>
      <c r="C3829" s="47">
        <v>133.19</v>
      </c>
      <c r="D3829" s="47">
        <v>134.94</v>
      </c>
      <c r="E3829" s="47">
        <v>132.28</v>
      </c>
      <c r="F3829" s="47">
        <v>134.84</v>
      </c>
      <c r="G3829" s="48">
        <v>5909100</v>
      </c>
      <c r="H3829" s="47">
        <v>102.98</v>
      </c>
      <c r="I3829" s="51">
        <f t="shared" si="428"/>
        <v>0.76371996440225454</v>
      </c>
      <c r="J3829" s="51">
        <f t="shared" ca="1" si="429"/>
        <v>1</v>
      </c>
      <c r="K3829" s="47">
        <f t="shared" si="430"/>
        <v>101.72</v>
      </c>
      <c r="L3829" s="47">
        <f t="shared" si="431"/>
        <v>103.06</v>
      </c>
      <c r="M3829" s="47">
        <f t="shared" si="432"/>
        <v>101.02</v>
      </c>
      <c r="N3829" s="47">
        <f t="shared" si="433"/>
        <v>102.98</v>
      </c>
      <c r="O3829" s="48">
        <f t="shared" ca="1" si="434"/>
        <v>5909100</v>
      </c>
    </row>
    <row r="3830" spans="1:15" x14ac:dyDescent="0.25">
      <c r="A3830">
        <v>3815</v>
      </c>
      <c r="B3830" s="85">
        <v>36257</v>
      </c>
      <c r="C3830" s="47">
        <v>132.69</v>
      </c>
      <c r="D3830" s="47">
        <v>133.38</v>
      </c>
      <c r="E3830" s="47">
        <v>131.38</v>
      </c>
      <c r="F3830" s="47">
        <v>133.16</v>
      </c>
      <c r="G3830" s="48">
        <v>6248600</v>
      </c>
      <c r="H3830" s="47">
        <v>101.69</v>
      </c>
      <c r="I3830" s="51">
        <f t="shared" si="428"/>
        <v>0.7636677680985281</v>
      </c>
      <c r="J3830" s="51">
        <f t="shared" ca="1" si="429"/>
        <v>1</v>
      </c>
      <c r="K3830" s="47">
        <f t="shared" si="430"/>
        <v>101.33</v>
      </c>
      <c r="L3830" s="47">
        <f t="shared" si="431"/>
        <v>101.86</v>
      </c>
      <c r="M3830" s="47">
        <f t="shared" si="432"/>
        <v>100.33</v>
      </c>
      <c r="N3830" s="47">
        <f t="shared" si="433"/>
        <v>101.69</v>
      </c>
      <c r="O3830" s="48">
        <f t="shared" ca="1" si="434"/>
        <v>6248600</v>
      </c>
    </row>
    <row r="3831" spans="1:15" x14ac:dyDescent="0.25">
      <c r="A3831">
        <v>3816</v>
      </c>
      <c r="B3831" s="85">
        <v>36256</v>
      </c>
      <c r="C3831" s="47">
        <v>132.19</v>
      </c>
      <c r="D3831" s="47">
        <v>132.97999999999999</v>
      </c>
      <c r="E3831" s="47">
        <v>131.16</v>
      </c>
      <c r="F3831" s="47">
        <v>132.09</v>
      </c>
      <c r="G3831" s="48">
        <v>5381300</v>
      </c>
      <c r="H3831" s="47">
        <v>100.88</v>
      </c>
      <c r="I3831" s="51">
        <f t="shared" si="428"/>
        <v>0.76372170489817548</v>
      </c>
      <c r="J3831" s="51">
        <f t="shared" ca="1" si="429"/>
        <v>1</v>
      </c>
      <c r="K3831" s="47">
        <f t="shared" si="430"/>
        <v>100.96</v>
      </c>
      <c r="L3831" s="47">
        <f t="shared" si="431"/>
        <v>101.56</v>
      </c>
      <c r="M3831" s="47">
        <f t="shared" si="432"/>
        <v>100.17</v>
      </c>
      <c r="N3831" s="47">
        <f t="shared" si="433"/>
        <v>100.88</v>
      </c>
      <c r="O3831" s="48">
        <f t="shared" ca="1" si="434"/>
        <v>5381300</v>
      </c>
    </row>
    <row r="3832" spans="1:15" x14ac:dyDescent="0.25">
      <c r="A3832">
        <v>3817</v>
      </c>
      <c r="B3832" s="85">
        <v>36255</v>
      </c>
      <c r="C3832" s="47">
        <v>130.94</v>
      </c>
      <c r="D3832" s="47">
        <v>132.59</v>
      </c>
      <c r="E3832" s="47">
        <v>130.25</v>
      </c>
      <c r="F3832" s="47">
        <v>132.41</v>
      </c>
      <c r="G3832" s="48">
        <v>5791100</v>
      </c>
      <c r="H3832" s="47">
        <v>101.12</v>
      </c>
      <c r="I3832" s="51">
        <f t="shared" si="428"/>
        <v>0.76368854316139267</v>
      </c>
      <c r="J3832" s="51">
        <f t="shared" ca="1" si="429"/>
        <v>1</v>
      </c>
      <c r="K3832" s="47">
        <f t="shared" si="430"/>
        <v>100</v>
      </c>
      <c r="L3832" s="47">
        <f t="shared" si="431"/>
        <v>101.26</v>
      </c>
      <c r="M3832" s="47">
        <f t="shared" si="432"/>
        <v>99.47</v>
      </c>
      <c r="N3832" s="47">
        <f t="shared" si="433"/>
        <v>101.12</v>
      </c>
      <c r="O3832" s="48">
        <f t="shared" ca="1" si="434"/>
        <v>5791100</v>
      </c>
    </row>
    <row r="3833" spans="1:15" x14ac:dyDescent="0.25">
      <c r="A3833">
        <v>3818</v>
      </c>
      <c r="B3833" s="85">
        <v>36251</v>
      </c>
      <c r="C3833" s="47">
        <v>129.69</v>
      </c>
      <c r="D3833" s="47">
        <v>129.69</v>
      </c>
      <c r="E3833" s="47">
        <v>128.12</v>
      </c>
      <c r="F3833" s="47">
        <v>129.34</v>
      </c>
      <c r="G3833" s="48">
        <v>7683600</v>
      </c>
      <c r="H3833" s="47">
        <v>98.78</v>
      </c>
      <c r="I3833" s="51">
        <f t="shared" si="428"/>
        <v>0.76372351940621619</v>
      </c>
      <c r="J3833" s="51">
        <f t="shared" ca="1" si="429"/>
        <v>1</v>
      </c>
      <c r="K3833" s="47">
        <f t="shared" si="430"/>
        <v>99.05</v>
      </c>
      <c r="L3833" s="47">
        <f t="shared" si="431"/>
        <v>99.05</v>
      </c>
      <c r="M3833" s="47">
        <f t="shared" si="432"/>
        <v>97.85</v>
      </c>
      <c r="N3833" s="47">
        <f t="shared" si="433"/>
        <v>98.78</v>
      </c>
      <c r="O3833" s="48">
        <f t="shared" ca="1" si="434"/>
        <v>7683600</v>
      </c>
    </row>
    <row r="3834" spans="1:15" x14ac:dyDescent="0.25">
      <c r="A3834">
        <v>3819</v>
      </c>
      <c r="B3834" s="85">
        <v>36250</v>
      </c>
      <c r="C3834" s="47">
        <v>131.16</v>
      </c>
      <c r="D3834" s="47">
        <v>131.61000000000001</v>
      </c>
      <c r="E3834" s="47">
        <v>128.31</v>
      </c>
      <c r="F3834" s="47">
        <v>128.38</v>
      </c>
      <c r="G3834" s="48">
        <v>7413600</v>
      </c>
      <c r="H3834" s="47">
        <v>98.04</v>
      </c>
      <c r="I3834" s="51">
        <f t="shared" si="428"/>
        <v>0.76367035363763835</v>
      </c>
      <c r="J3834" s="51">
        <f t="shared" ca="1" si="429"/>
        <v>1</v>
      </c>
      <c r="K3834" s="47">
        <f t="shared" si="430"/>
        <v>100.16</v>
      </c>
      <c r="L3834" s="47">
        <f t="shared" si="431"/>
        <v>100.51</v>
      </c>
      <c r="M3834" s="47">
        <f t="shared" si="432"/>
        <v>97.99</v>
      </c>
      <c r="N3834" s="47">
        <f t="shared" si="433"/>
        <v>98.04</v>
      </c>
      <c r="O3834" s="48">
        <f t="shared" ca="1" si="434"/>
        <v>7413600</v>
      </c>
    </row>
    <row r="3835" spans="1:15" x14ac:dyDescent="0.25">
      <c r="A3835">
        <v>3820</v>
      </c>
      <c r="B3835" s="85">
        <v>36249</v>
      </c>
      <c r="C3835" s="47">
        <v>129.94</v>
      </c>
      <c r="D3835" s="47">
        <v>131.22</v>
      </c>
      <c r="E3835" s="47">
        <v>129.56</v>
      </c>
      <c r="F3835" s="47">
        <v>130.47</v>
      </c>
      <c r="G3835" s="48">
        <v>5401400</v>
      </c>
      <c r="H3835" s="47">
        <v>99.64</v>
      </c>
      <c r="I3835" s="51">
        <f t="shared" si="428"/>
        <v>0.76370046754043075</v>
      </c>
      <c r="J3835" s="51">
        <f t="shared" ca="1" si="429"/>
        <v>1</v>
      </c>
      <c r="K3835" s="47">
        <f t="shared" si="430"/>
        <v>99.24</v>
      </c>
      <c r="L3835" s="47">
        <f t="shared" si="431"/>
        <v>100.21</v>
      </c>
      <c r="M3835" s="47">
        <f t="shared" si="432"/>
        <v>98.95</v>
      </c>
      <c r="N3835" s="47">
        <f t="shared" si="433"/>
        <v>99.64</v>
      </c>
      <c r="O3835" s="48">
        <f t="shared" ca="1" si="434"/>
        <v>5401400</v>
      </c>
    </row>
    <row r="3836" spans="1:15" x14ac:dyDescent="0.25">
      <c r="A3836">
        <v>3821</v>
      </c>
      <c r="B3836" s="85">
        <v>36248</v>
      </c>
      <c r="C3836" s="47">
        <v>129.16</v>
      </c>
      <c r="D3836" s="47">
        <v>131.44</v>
      </c>
      <c r="E3836" s="47">
        <v>129.16</v>
      </c>
      <c r="F3836" s="47">
        <v>131.16</v>
      </c>
      <c r="G3836" s="48">
        <v>5863900</v>
      </c>
      <c r="H3836" s="47">
        <v>100.16</v>
      </c>
      <c r="I3836" s="51">
        <f t="shared" si="428"/>
        <v>0.76364745349191832</v>
      </c>
      <c r="J3836" s="51">
        <f t="shared" ca="1" si="429"/>
        <v>1</v>
      </c>
      <c r="K3836" s="47">
        <f t="shared" si="430"/>
        <v>98.63</v>
      </c>
      <c r="L3836" s="47">
        <f t="shared" si="431"/>
        <v>100.37</v>
      </c>
      <c r="M3836" s="47">
        <f t="shared" si="432"/>
        <v>98.63</v>
      </c>
      <c r="N3836" s="47">
        <f t="shared" si="433"/>
        <v>100.16</v>
      </c>
      <c r="O3836" s="48">
        <f t="shared" ca="1" si="434"/>
        <v>5863900</v>
      </c>
    </row>
    <row r="3837" spans="1:15" x14ac:dyDescent="0.25">
      <c r="A3837">
        <v>3822</v>
      </c>
      <c r="B3837" s="85">
        <v>36245</v>
      </c>
      <c r="C3837" s="47">
        <v>128.62</v>
      </c>
      <c r="D3837" s="47">
        <v>129.12</v>
      </c>
      <c r="E3837" s="47">
        <v>127.72</v>
      </c>
      <c r="F3837" s="47">
        <v>128.56</v>
      </c>
      <c r="G3837" s="48">
        <v>6159700</v>
      </c>
      <c r="H3837" s="47">
        <v>98.18</v>
      </c>
      <c r="I3837" s="51">
        <f t="shared" si="428"/>
        <v>0.76369010578718111</v>
      </c>
      <c r="J3837" s="51">
        <f t="shared" ca="1" si="429"/>
        <v>1</v>
      </c>
      <c r="K3837" s="47">
        <f t="shared" si="430"/>
        <v>98.23</v>
      </c>
      <c r="L3837" s="47">
        <f t="shared" si="431"/>
        <v>98.61</v>
      </c>
      <c r="M3837" s="47">
        <f t="shared" si="432"/>
        <v>97.54</v>
      </c>
      <c r="N3837" s="47">
        <f t="shared" si="433"/>
        <v>98.18</v>
      </c>
      <c r="O3837" s="48">
        <f t="shared" ca="1" si="434"/>
        <v>6159700</v>
      </c>
    </row>
    <row r="3838" spans="1:15" x14ac:dyDescent="0.25">
      <c r="A3838">
        <v>3823</v>
      </c>
      <c r="B3838" s="85">
        <v>36244</v>
      </c>
      <c r="C3838" s="47">
        <v>128.06</v>
      </c>
      <c r="D3838" s="47">
        <v>129.5</v>
      </c>
      <c r="E3838" s="47">
        <v>127.75</v>
      </c>
      <c r="F3838" s="47">
        <v>129.5</v>
      </c>
      <c r="G3838" s="48">
        <v>6639600</v>
      </c>
      <c r="H3838" s="47">
        <v>98.9</v>
      </c>
      <c r="I3838" s="51">
        <f t="shared" si="428"/>
        <v>0.76370656370656376</v>
      </c>
      <c r="J3838" s="51">
        <f t="shared" ca="1" si="429"/>
        <v>1</v>
      </c>
      <c r="K3838" s="47">
        <f t="shared" si="430"/>
        <v>97.8</v>
      </c>
      <c r="L3838" s="47">
        <f t="shared" si="431"/>
        <v>98.9</v>
      </c>
      <c r="M3838" s="47">
        <f t="shared" si="432"/>
        <v>97.56</v>
      </c>
      <c r="N3838" s="47">
        <f t="shared" si="433"/>
        <v>98.9</v>
      </c>
      <c r="O3838" s="48">
        <f t="shared" ca="1" si="434"/>
        <v>6639600</v>
      </c>
    </row>
    <row r="3839" spans="1:15" x14ac:dyDescent="0.25">
      <c r="A3839">
        <v>3824</v>
      </c>
      <c r="B3839" s="85">
        <v>36243</v>
      </c>
      <c r="C3839" s="47">
        <v>126.84</v>
      </c>
      <c r="D3839" s="47">
        <v>127.17</v>
      </c>
      <c r="E3839" s="47">
        <v>125.62</v>
      </c>
      <c r="F3839" s="47">
        <v>126.91</v>
      </c>
      <c r="G3839" s="48">
        <v>6280900</v>
      </c>
      <c r="H3839" s="47">
        <v>96.91</v>
      </c>
      <c r="I3839" s="51">
        <f t="shared" si="428"/>
        <v>0.76361200850996769</v>
      </c>
      <c r="J3839" s="51">
        <f t="shared" ca="1" si="429"/>
        <v>1</v>
      </c>
      <c r="K3839" s="47">
        <f t="shared" si="430"/>
        <v>96.86</v>
      </c>
      <c r="L3839" s="47">
        <f t="shared" si="431"/>
        <v>97.11</v>
      </c>
      <c r="M3839" s="47">
        <f t="shared" si="432"/>
        <v>95.92</v>
      </c>
      <c r="N3839" s="47">
        <f t="shared" si="433"/>
        <v>96.91</v>
      </c>
      <c r="O3839" s="48">
        <f t="shared" ca="1" si="434"/>
        <v>6280900</v>
      </c>
    </row>
    <row r="3840" spans="1:15" x14ac:dyDescent="0.25">
      <c r="A3840">
        <v>3825</v>
      </c>
      <c r="B3840" s="85">
        <v>36242</v>
      </c>
      <c r="C3840" s="47">
        <v>129.31</v>
      </c>
      <c r="D3840" s="47">
        <v>129.53</v>
      </c>
      <c r="E3840" s="47">
        <v>125.7</v>
      </c>
      <c r="F3840" s="47">
        <v>126.19</v>
      </c>
      <c r="G3840" s="48">
        <v>9713800</v>
      </c>
      <c r="H3840" s="47">
        <v>96.37</v>
      </c>
      <c r="I3840" s="51">
        <f t="shared" si="428"/>
        <v>0.76368967430065782</v>
      </c>
      <c r="J3840" s="51">
        <f t="shared" ca="1" si="429"/>
        <v>1</v>
      </c>
      <c r="K3840" s="47">
        <f t="shared" si="430"/>
        <v>98.75</v>
      </c>
      <c r="L3840" s="47">
        <f t="shared" si="431"/>
        <v>98.92</v>
      </c>
      <c r="M3840" s="47">
        <f t="shared" si="432"/>
        <v>96</v>
      </c>
      <c r="N3840" s="47">
        <f t="shared" si="433"/>
        <v>96.37</v>
      </c>
      <c r="O3840" s="48">
        <f t="shared" ca="1" si="434"/>
        <v>9713800</v>
      </c>
    </row>
    <row r="3841" spans="1:15" x14ac:dyDescent="0.25">
      <c r="A3841">
        <v>3826</v>
      </c>
      <c r="B3841" s="85">
        <v>36241</v>
      </c>
      <c r="C3841" s="47">
        <v>130.06</v>
      </c>
      <c r="D3841" s="47">
        <v>130.59</v>
      </c>
      <c r="E3841" s="47">
        <v>129.41999999999999</v>
      </c>
      <c r="F3841" s="47">
        <v>129.94</v>
      </c>
      <c r="G3841" s="48">
        <v>4603800</v>
      </c>
      <c r="H3841" s="47">
        <v>99.23</v>
      </c>
      <c r="I3841" s="51">
        <f t="shared" si="428"/>
        <v>0.76366015083884875</v>
      </c>
      <c r="J3841" s="51">
        <f t="shared" ca="1" si="429"/>
        <v>1</v>
      </c>
      <c r="K3841" s="47">
        <f t="shared" si="430"/>
        <v>99.32</v>
      </c>
      <c r="L3841" s="47">
        <f t="shared" si="431"/>
        <v>99.73</v>
      </c>
      <c r="M3841" s="47">
        <f t="shared" si="432"/>
        <v>98.83</v>
      </c>
      <c r="N3841" s="47">
        <f t="shared" si="433"/>
        <v>99.23</v>
      </c>
      <c r="O3841" s="48">
        <f t="shared" ca="1" si="434"/>
        <v>4603800</v>
      </c>
    </row>
    <row r="3842" spans="1:15" x14ac:dyDescent="0.25">
      <c r="A3842">
        <v>3827</v>
      </c>
      <c r="B3842" s="85">
        <v>36238</v>
      </c>
      <c r="C3842" s="47">
        <v>132.31</v>
      </c>
      <c r="D3842" s="47">
        <v>132.62</v>
      </c>
      <c r="E3842" s="47">
        <v>129.69</v>
      </c>
      <c r="F3842" s="47">
        <v>129.69</v>
      </c>
      <c r="G3842" s="48">
        <v>5526700</v>
      </c>
      <c r="H3842" s="47">
        <v>99.04</v>
      </c>
      <c r="I3842" s="51">
        <f t="shared" si="428"/>
        <v>0.76366720641529806</v>
      </c>
      <c r="J3842" s="51">
        <f t="shared" ca="1" si="429"/>
        <v>1</v>
      </c>
      <c r="K3842" s="47">
        <f t="shared" si="430"/>
        <v>101.04</v>
      </c>
      <c r="L3842" s="47">
        <f t="shared" si="431"/>
        <v>101.28</v>
      </c>
      <c r="M3842" s="47">
        <f t="shared" si="432"/>
        <v>99.04</v>
      </c>
      <c r="N3842" s="47">
        <f t="shared" si="433"/>
        <v>99.04</v>
      </c>
      <c r="O3842" s="48">
        <f t="shared" ca="1" si="434"/>
        <v>5526700</v>
      </c>
    </row>
    <row r="3843" spans="1:15" x14ac:dyDescent="0.25">
      <c r="A3843">
        <v>3828</v>
      </c>
      <c r="B3843" s="85">
        <v>36237</v>
      </c>
      <c r="C3843" s="47">
        <v>129.78</v>
      </c>
      <c r="D3843" s="47">
        <v>132.38</v>
      </c>
      <c r="E3843" s="47">
        <v>129.75</v>
      </c>
      <c r="F3843" s="47">
        <v>132.25</v>
      </c>
      <c r="G3843" s="48">
        <v>3506300</v>
      </c>
      <c r="H3843" s="47">
        <v>100.75</v>
      </c>
      <c r="I3843" s="51">
        <f t="shared" si="428"/>
        <v>0.76181474480151223</v>
      </c>
      <c r="J3843" s="51">
        <f t="shared" ca="1" si="429"/>
        <v>1</v>
      </c>
      <c r="K3843" s="47">
        <f t="shared" si="430"/>
        <v>98.87</v>
      </c>
      <c r="L3843" s="47">
        <f t="shared" si="431"/>
        <v>100.85</v>
      </c>
      <c r="M3843" s="47">
        <f t="shared" si="432"/>
        <v>98.85</v>
      </c>
      <c r="N3843" s="47">
        <f t="shared" si="433"/>
        <v>100.75</v>
      </c>
      <c r="O3843" s="48">
        <f t="shared" ca="1" si="434"/>
        <v>3506300</v>
      </c>
    </row>
    <row r="3844" spans="1:15" x14ac:dyDescent="0.25">
      <c r="A3844">
        <v>3829</v>
      </c>
      <c r="B3844" s="85">
        <v>36236</v>
      </c>
      <c r="C3844" s="47">
        <v>130.69</v>
      </c>
      <c r="D3844" s="47">
        <v>130.94</v>
      </c>
      <c r="E3844" s="47">
        <v>129.62</v>
      </c>
      <c r="F3844" s="47">
        <v>130.16</v>
      </c>
      <c r="G3844" s="48">
        <v>4524100</v>
      </c>
      <c r="H3844" s="47">
        <v>99.16</v>
      </c>
      <c r="I3844" s="51">
        <f t="shared" si="428"/>
        <v>0.76183159188690841</v>
      </c>
      <c r="J3844" s="51">
        <f t="shared" ca="1" si="429"/>
        <v>1</v>
      </c>
      <c r="K3844" s="47">
        <f t="shared" si="430"/>
        <v>99.56</v>
      </c>
      <c r="L3844" s="47">
        <f t="shared" si="431"/>
        <v>99.75</v>
      </c>
      <c r="M3844" s="47">
        <f t="shared" si="432"/>
        <v>98.75</v>
      </c>
      <c r="N3844" s="47">
        <f t="shared" si="433"/>
        <v>99.16</v>
      </c>
      <c r="O3844" s="48">
        <f t="shared" ca="1" si="434"/>
        <v>4524100</v>
      </c>
    </row>
    <row r="3845" spans="1:15" x14ac:dyDescent="0.25">
      <c r="A3845">
        <v>3830</v>
      </c>
      <c r="B3845" s="85">
        <v>36235</v>
      </c>
      <c r="C3845" s="47">
        <v>131.12</v>
      </c>
      <c r="D3845" s="47">
        <v>131.66</v>
      </c>
      <c r="E3845" s="47">
        <v>130.47</v>
      </c>
      <c r="F3845" s="47">
        <v>130.72</v>
      </c>
      <c r="G3845" s="48">
        <v>4547500</v>
      </c>
      <c r="H3845" s="47">
        <v>99.58</v>
      </c>
      <c r="I3845" s="51">
        <f t="shared" si="428"/>
        <v>0.76178090575275392</v>
      </c>
      <c r="J3845" s="51">
        <f t="shared" ca="1" si="429"/>
        <v>1</v>
      </c>
      <c r="K3845" s="47">
        <f t="shared" si="430"/>
        <v>99.88</v>
      </c>
      <c r="L3845" s="47">
        <f t="shared" si="431"/>
        <v>100.3</v>
      </c>
      <c r="M3845" s="47">
        <f t="shared" si="432"/>
        <v>99.39</v>
      </c>
      <c r="N3845" s="47">
        <f t="shared" si="433"/>
        <v>99.58</v>
      </c>
      <c r="O3845" s="48">
        <f t="shared" ca="1" si="434"/>
        <v>4547500</v>
      </c>
    </row>
    <row r="3846" spans="1:15" x14ac:dyDescent="0.25">
      <c r="A3846">
        <v>3831</v>
      </c>
      <c r="B3846" s="85">
        <v>36234</v>
      </c>
      <c r="C3846" s="47">
        <v>129.94</v>
      </c>
      <c r="D3846" s="47">
        <v>131.25</v>
      </c>
      <c r="E3846" s="47">
        <v>129.5</v>
      </c>
      <c r="F3846" s="47">
        <v>131.22</v>
      </c>
      <c r="G3846" s="48">
        <v>5394400</v>
      </c>
      <c r="H3846" s="47">
        <v>99.97</v>
      </c>
      <c r="I3846" s="51">
        <f t="shared" si="428"/>
        <v>0.76185032769394911</v>
      </c>
      <c r="J3846" s="51">
        <f t="shared" ca="1" si="429"/>
        <v>1</v>
      </c>
      <c r="K3846" s="47">
        <f t="shared" si="430"/>
        <v>98.99</v>
      </c>
      <c r="L3846" s="47">
        <f t="shared" si="431"/>
        <v>99.99</v>
      </c>
      <c r="M3846" s="47">
        <f t="shared" si="432"/>
        <v>98.66</v>
      </c>
      <c r="N3846" s="47">
        <f t="shared" si="433"/>
        <v>99.97</v>
      </c>
      <c r="O3846" s="48">
        <f t="shared" ca="1" si="434"/>
        <v>5394400</v>
      </c>
    </row>
    <row r="3847" spans="1:15" x14ac:dyDescent="0.25">
      <c r="A3847">
        <v>3832</v>
      </c>
      <c r="B3847" s="85">
        <v>36231</v>
      </c>
      <c r="C3847" s="47">
        <v>131</v>
      </c>
      <c r="D3847" s="47">
        <v>131.03</v>
      </c>
      <c r="E3847" s="47">
        <v>129.22</v>
      </c>
      <c r="F3847" s="47">
        <v>129.38</v>
      </c>
      <c r="G3847" s="48">
        <v>5286500</v>
      </c>
      <c r="H3847" s="47">
        <v>98.56</v>
      </c>
      <c r="I3847" s="51">
        <f t="shared" si="428"/>
        <v>0.76178698407791012</v>
      </c>
      <c r="J3847" s="51">
        <f t="shared" ca="1" si="429"/>
        <v>1</v>
      </c>
      <c r="K3847" s="47">
        <f t="shared" si="430"/>
        <v>99.79</v>
      </c>
      <c r="L3847" s="47">
        <f t="shared" si="431"/>
        <v>99.82</v>
      </c>
      <c r="M3847" s="47">
        <f t="shared" si="432"/>
        <v>98.44</v>
      </c>
      <c r="N3847" s="47">
        <f t="shared" si="433"/>
        <v>98.56</v>
      </c>
      <c r="O3847" s="48">
        <f t="shared" ca="1" si="434"/>
        <v>5286500</v>
      </c>
    </row>
    <row r="3848" spans="1:15" x14ac:dyDescent="0.25">
      <c r="A3848">
        <v>3833</v>
      </c>
      <c r="B3848" s="85">
        <v>36230</v>
      </c>
      <c r="C3848" s="47">
        <v>129.69</v>
      </c>
      <c r="D3848" s="47">
        <v>131.19</v>
      </c>
      <c r="E3848" s="47">
        <v>128.88</v>
      </c>
      <c r="F3848" s="47">
        <v>130.62</v>
      </c>
      <c r="G3848" s="48">
        <v>6583700</v>
      </c>
      <c r="H3848" s="47">
        <v>99.51</v>
      </c>
      <c r="I3848" s="51">
        <f t="shared" si="428"/>
        <v>0.76182820395039041</v>
      </c>
      <c r="J3848" s="51">
        <f t="shared" ca="1" si="429"/>
        <v>1</v>
      </c>
      <c r="K3848" s="47">
        <f t="shared" si="430"/>
        <v>98.8</v>
      </c>
      <c r="L3848" s="47">
        <f t="shared" si="431"/>
        <v>99.94</v>
      </c>
      <c r="M3848" s="47">
        <f t="shared" si="432"/>
        <v>98.18</v>
      </c>
      <c r="N3848" s="47">
        <f t="shared" si="433"/>
        <v>99.51</v>
      </c>
      <c r="O3848" s="48">
        <f t="shared" ca="1" si="434"/>
        <v>6583700</v>
      </c>
    </row>
    <row r="3849" spans="1:15" x14ac:dyDescent="0.25">
      <c r="A3849">
        <v>3834</v>
      </c>
      <c r="B3849" s="85">
        <v>36229</v>
      </c>
      <c r="C3849" s="47">
        <v>128.47</v>
      </c>
      <c r="D3849" s="47">
        <v>129.25</v>
      </c>
      <c r="E3849" s="47">
        <v>127.78</v>
      </c>
      <c r="F3849" s="47">
        <v>129.19</v>
      </c>
      <c r="G3849" s="48">
        <v>3950000</v>
      </c>
      <c r="H3849" s="47">
        <v>98.42</v>
      </c>
      <c r="I3849" s="51">
        <f t="shared" si="428"/>
        <v>0.76182367056273703</v>
      </c>
      <c r="J3849" s="51">
        <f t="shared" ca="1" si="429"/>
        <v>1</v>
      </c>
      <c r="K3849" s="47">
        <f t="shared" si="430"/>
        <v>97.87</v>
      </c>
      <c r="L3849" s="47">
        <f t="shared" si="431"/>
        <v>98.47</v>
      </c>
      <c r="M3849" s="47">
        <f t="shared" si="432"/>
        <v>97.35</v>
      </c>
      <c r="N3849" s="47">
        <f t="shared" si="433"/>
        <v>98.42</v>
      </c>
      <c r="O3849" s="48">
        <f t="shared" ca="1" si="434"/>
        <v>3950000</v>
      </c>
    </row>
    <row r="3850" spans="1:15" x14ac:dyDescent="0.25">
      <c r="A3850">
        <v>3835</v>
      </c>
      <c r="B3850" s="85">
        <v>36228</v>
      </c>
      <c r="C3850" s="47">
        <v>128.12</v>
      </c>
      <c r="D3850" s="47">
        <v>129.94</v>
      </c>
      <c r="E3850" s="47">
        <v>127.75</v>
      </c>
      <c r="F3850" s="47">
        <v>128.06</v>
      </c>
      <c r="G3850" s="48">
        <v>7893400</v>
      </c>
      <c r="H3850" s="47">
        <v>97.56</v>
      </c>
      <c r="I3850" s="51">
        <f t="shared" si="428"/>
        <v>0.76183039200374825</v>
      </c>
      <c r="J3850" s="51">
        <f t="shared" ca="1" si="429"/>
        <v>1</v>
      </c>
      <c r="K3850" s="47">
        <f t="shared" si="430"/>
        <v>97.61</v>
      </c>
      <c r="L3850" s="47">
        <f t="shared" si="431"/>
        <v>98.99</v>
      </c>
      <c r="M3850" s="47">
        <f t="shared" si="432"/>
        <v>97.32</v>
      </c>
      <c r="N3850" s="47">
        <f t="shared" si="433"/>
        <v>97.56</v>
      </c>
      <c r="O3850" s="48">
        <f t="shared" ca="1" si="434"/>
        <v>7893400</v>
      </c>
    </row>
    <row r="3851" spans="1:15" x14ac:dyDescent="0.25">
      <c r="A3851">
        <v>3836</v>
      </c>
      <c r="B3851" s="85">
        <v>36227</v>
      </c>
      <c r="C3851" s="47">
        <v>128.28</v>
      </c>
      <c r="D3851" s="47">
        <v>128.80000000000001</v>
      </c>
      <c r="E3851" s="47">
        <v>127.25</v>
      </c>
      <c r="F3851" s="47">
        <v>128.38</v>
      </c>
      <c r="G3851" s="48">
        <v>4802200</v>
      </c>
      <c r="H3851" s="47">
        <v>97.8</v>
      </c>
      <c r="I3851" s="51">
        <f t="shared" si="428"/>
        <v>0.76180090356753394</v>
      </c>
      <c r="J3851" s="51">
        <f t="shared" ca="1" si="429"/>
        <v>1</v>
      </c>
      <c r="K3851" s="47">
        <f t="shared" si="430"/>
        <v>97.72</v>
      </c>
      <c r="L3851" s="47">
        <f t="shared" si="431"/>
        <v>98.12</v>
      </c>
      <c r="M3851" s="47">
        <f t="shared" si="432"/>
        <v>96.94</v>
      </c>
      <c r="N3851" s="47">
        <f t="shared" si="433"/>
        <v>97.8</v>
      </c>
      <c r="O3851" s="48">
        <f t="shared" ca="1" si="434"/>
        <v>4802200</v>
      </c>
    </row>
    <row r="3852" spans="1:15" x14ac:dyDescent="0.25">
      <c r="A3852">
        <v>3837</v>
      </c>
      <c r="B3852" s="85">
        <v>36224</v>
      </c>
      <c r="C3852" s="47">
        <v>127.5</v>
      </c>
      <c r="D3852" s="47">
        <v>128.12</v>
      </c>
      <c r="E3852" s="47">
        <v>126.56</v>
      </c>
      <c r="F3852" s="47">
        <v>127.55</v>
      </c>
      <c r="G3852" s="48">
        <v>10703100</v>
      </c>
      <c r="H3852" s="47">
        <v>97.17</v>
      </c>
      <c r="I3852" s="51">
        <f t="shared" si="428"/>
        <v>0.76181889455115648</v>
      </c>
      <c r="J3852" s="51">
        <f t="shared" ca="1" si="429"/>
        <v>1</v>
      </c>
      <c r="K3852" s="47">
        <f t="shared" si="430"/>
        <v>97.13</v>
      </c>
      <c r="L3852" s="47">
        <f t="shared" si="431"/>
        <v>97.6</v>
      </c>
      <c r="M3852" s="47">
        <f t="shared" si="432"/>
        <v>96.42</v>
      </c>
      <c r="N3852" s="47">
        <f t="shared" si="433"/>
        <v>97.17</v>
      </c>
      <c r="O3852" s="48">
        <f t="shared" ca="1" si="434"/>
        <v>10703100</v>
      </c>
    </row>
    <row r="3853" spans="1:15" x14ac:dyDescent="0.25">
      <c r="A3853">
        <v>3838</v>
      </c>
      <c r="B3853" s="85">
        <v>36223</v>
      </c>
      <c r="C3853" s="47">
        <v>124.06</v>
      </c>
      <c r="D3853" s="47">
        <v>125.48</v>
      </c>
      <c r="E3853" s="47">
        <v>123.27</v>
      </c>
      <c r="F3853" s="47">
        <v>125.03</v>
      </c>
      <c r="G3853" s="48">
        <v>8256400</v>
      </c>
      <c r="H3853" s="47">
        <v>95.25</v>
      </c>
      <c r="I3853" s="51">
        <f t="shared" si="428"/>
        <v>0.76181716388066867</v>
      </c>
      <c r="J3853" s="51">
        <f t="shared" ca="1" si="429"/>
        <v>1</v>
      </c>
      <c r="K3853" s="47">
        <f t="shared" si="430"/>
        <v>94.51</v>
      </c>
      <c r="L3853" s="47">
        <f t="shared" si="431"/>
        <v>95.59</v>
      </c>
      <c r="M3853" s="47">
        <f t="shared" si="432"/>
        <v>93.91</v>
      </c>
      <c r="N3853" s="47">
        <f t="shared" si="433"/>
        <v>95.25</v>
      </c>
      <c r="O3853" s="48">
        <f t="shared" ca="1" si="434"/>
        <v>8256400</v>
      </c>
    </row>
    <row r="3854" spans="1:15" x14ac:dyDescent="0.25">
      <c r="A3854">
        <v>3839</v>
      </c>
      <c r="B3854" s="85">
        <v>36222</v>
      </c>
      <c r="C3854" s="47">
        <v>123.09</v>
      </c>
      <c r="D3854" s="47">
        <v>123.56</v>
      </c>
      <c r="E3854" s="47">
        <v>121.78</v>
      </c>
      <c r="F3854" s="47">
        <v>123.47</v>
      </c>
      <c r="G3854" s="48">
        <v>7881400</v>
      </c>
      <c r="H3854" s="47">
        <v>94.06</v>
      </c>
      <c r="I3854" s="51">
        <f t="shared" si="428"/>
        <v>0.76180448691989955</v>
      </c>
      <c r="J3854" s="51">
        <f t="shared" ca="1" si="429"/>
        <v>1</v>
      </c>
      <c r="K3854" s="47">
        <f t="shared" si="430"/>
        <v>93.77</v>
      </c>
      <c r="L3854" s="47">
        <f t="shared" si="431"/>
        <v>94.13</v>
      </c>
      <c r="M3854" s="47">
        <f t="shared" si="432"/>
        <v>92.77</v>
      </c>
      <c r="N3854" s="47">
        <f t="shared" si="433"/>
        <v>94.06</v>
      </c>
      <c r="O3854" s="48">
        <f t="shared" ca="1" si="434"/>
        <v>7881400</v>
      </c>
    </row>
    <row r="3855" spans="1:15" x14ac:dyDescent="0.25">
      <c r="A3855">
        <v>3840</v>
      </c>
      <c r="B3855" s="85">
        <v>36221</v>
      </c>
      <c r="C3855" s="47">
        <v>124.5</v>
      </c>
      <c r="D3855" s="47">
        <v>125.31</v>
      </c>
      <c r="E3855" s="47">
        <v>122.31</v>
      </c>
      <c r="F3855" s="47">
        <v>122.81</v>
      </c>
      <c r="G3855" s="48">
        <v>9651500</v>
      </c>
      <c r="H3855" s="47">
        <v>93.56</v>
      </c>
      <c r="I3855" s="51">
        <f t="shared" si="428"/>
        <v>0.76182721276768994</v>
      </c>
      <c r="J3855" s="51">
        <f t="shared" ca="1" si="429"/>
        <v>1</v>
      </c>
      <c r="K3855" s="47">
        <f t="shared" si="430"/>
        <v>94.85</v>
      </c>
      <c r="L3855" s="47">
        <f t="shared" si="431"/>
        <v>95.46</v>
      </c>
      <c r="M3855" s="47">
        <f t="shared" si="432"/>
        <v>93.18</v>
      </c>
      <c r="N3855" s="47">
        <f t="shared" si="433"/>
        <v>93.56</v>
      </c>
      <c r="O3855" s="48">
        <f t="shared" ca="1" si="434"/>
        <v>9651500</v>
      </c>
    </row>
    <row r="3856" spans="1:15" x14ac:dyDescent="0.25">
      <c r="A3856">
        <v>3841</v>
      </c>
      <c r="B3856" s="85">
        <v>36220</v>
      </c>
      <c r="C3856" s="47">
        <v>123.66</v>
      </c>
      <c r="D3856" s="47">
        <v>124.31</v>
      </c>
      <c r="E3856" s="47">
        <v>122.38</v>
      </c>
      <c r="F3856" s="47">
        <v>123.91</v>
      </c>
      <c r="G3856" s="48">
        <v>7607200</v>
      </c>
      <c r="H3856" s="47">
        <v>94.39</v>
      </c>
      <c r="I3856" s="51">
        <f t="shared" si="428"/>
        <v>0.76176256960697286</v>
      </c>
      <c r="J3856" s="51">
        <f t="shared" ca="1" si="429"/>
        <v>1</v>
      </c>
      <c r="K3856" s="47">
        <f t="shared" si="430"/>
        <v>94.2</v>
      </c>
      <c r="L3856" s="47">
        <f t="shared" si="431"/>
        <v>94.69</v>
      </c>
      <c r="M3856" s="47">
        <f t="shared" si="432"/>
        <v>93.22</v>
      </c>
      <c r="N3856" s="47">
        <f t="shared" si="433"/>
        <v>94.39</v>
      </c>
      <c r="O3856" s="48">
        <f t="shared" ca="1" si="434"/>
        <v>7607200</v>
      </c>
    </row>
    <row r="3857" spans="1:15" x14ac:dyDescent="0.25">
      <c r="A3857">
        <v>3842</v>
      </c>
      <c r="B3857" s="85">
        <v>36217</v>
      </c>
      <c r="C3857" s="47">
        <v>124.75</v>
      </c>
      <c r="D3857" s="47">
        <v>124.84</v>
      </c>
      <c r="E3857" s="47">
        <v>122.81</v>
      </c>
      <c r="F3857" s="47">
        <v>123.56</v>
      </c>
      <c r="G3857" s="48">
        <v>9621300</v>
      </c>
      <c r="H3857" s="47">
        <v>94.13</v>
      </c>
      <c r="I3857" s="51">
        <f t="shared" ref="I3857:I3920" si="435">H3857/F3857</f>
        <v>0.76181612172224011</v>
      </c>
      <c r="J3857" s="51">
        <f t="shared" ref="J3857:J3920" ca="1" si="436">INDEX(OFFSET($T$15,0,0,$S$13+1,1),MATCH(B3857,OFFSET($Q$15,0,0,$S$13+1,1),-1))</f>
        <v>1</v>
      </c>
      <c r="K3857" s="47">
        <f t="shared" ref="K3857:K3920" si="437">ROUND($I3857*C3857,2)</f>
        <v>95.04</v>
      </c>
      <c r="L3857" s="47">
        <f t="shared" ref="L3857:L3920" si="438">ROUND($I3857*D3857,2)</f>
        <v>95.11</v>
      </c>
      <c r="M3857" s="47">
        <f t="shared" ref="M3857:M3920" si="439">ROUND($I3857*E3857,2)</f>
        <v>93.56</v>
      </c>
      <c r="N3857" s="47">
        <f t="shared" ref="N3857:N3920" si="440">ROUND($I3857*F3857,2)</f>
        <v>94.13</v>
      </c>
      <c r="O3857" s="48">
        <f t="shared" ref="O3857:O3920" ca="1" si="441">G3857*J3857</f>
        <v>9621300</v>
      </c>
    </row>
    <row r="3858" spans="1:15" x14ac:dyDescent="0.25">
      <c r="A3858">
        <v>3843</v>
      </c>
      <c r="B3858" s="85">
        <v>36216</v>
      </c>
      <c r="C3858" s="47">
        <v>124.53</v>
      </c>
      <c r="D3858" s="47">
        <v>125.28</v>
      </c>
      <c r="E3858" s="47">
        <v>122.69</v>
      </c>
      <c r="F3858" s="47">
        <v>124.06</v>
      </c>
      <c r="G3858" s="48">
        <v>11633000</v>
      </c>
      <c r="H3858" s="47">
        <v>94.51</v>
      </c>
      <c r="I3858" s="51">
        <f t="shared" si="435"/>
        <v>0.76180880219248759</v>
      </c>
      <c r="J3858" s="51">
        <f t="shared" ca="1" si="436"/>
        <v>1</v>
      </c>
      <c r="K3858" s="47">
        <f t="shared" si="437"/>
        <v>94.87</v>
      </c>
      <c r="L3858" s="47">
        <f t="shared" si="438"/>
        <v>95.44</v>
      </c>
      <c r="M3858" s="47">
        <f t="shared" si="439"/>
        <v>93.47</v>
      </c>
      <c r="N3858" s="47">
        <f t="shared" si="440"/>
        <v>94.51</v>
      </c>
      <c r="O3858" s="48">
        <f t="shared" ca="1" si="441"/>
        <v>11633000</v>
      </c>
    </row>
    <row r="3859" spans="1:15" x14ac:dyDescent="0.25">
      <c r="A3859">
        <v>3844</v>
      </c>
      <c r="B3859" s="85">
        <v>36215</v>
      </c>
      <c r="C3859" s="47">
        <v>127.84</v>
      </c>
      <c r="D3859" s="47">
        <v>128.84</v>
      </c>
      <c r="E3859" s="47">
        <v>125</v>
      </c>
      <c r="F3859" s="47">
        <v>125.25</v>
      </c>
      <c r="G3859" s="48">
        <v>7271000</v>
      </c>
      <c r="H3859" s="47">
        <v>95.42</v>
      </c>
      <c r="I3859" s="51">
        <f t="shared" si="435"/>
        <v>0.76183632734530937</v>
      </c>
      <c r="J3859" s="51">
        <f t="shared" ca="1" si="436"/>
        <v>1</v>
      </c>
      <c r="K3859" s="47">
        <f t="shared" si="437"/>
        <v>97.39</v>
      </c>
      <c r="L3859" s="47">
        <f t="shared" si="438"/>
        <v>98.15</v>
      </c>
      <c r="M3859" s="47">
        <f t="shared" si="439"/>
        <v>95.23</v>
      </c>
      <c r="N3859" s="47">
        <f t="shared" si="440"/>
        <v>95.42</v>
      </c>
      <c r="O3859" s="48">
        <f t="shared" ca="1" si="441"/>
        <v>7271000</v>
      </c>
    </row>
    <row r="3860" spans="1:15" x14ac:dyDescent="0.25">
      <c r="A3860">
        <v>3845</v>
      </c>
      <c r="B3860" s="85">
        <v>36214</v>
      </c>
      <c r="C3860" s="47">
        <v>127.59</v>
      </c>
      <c r="D3860" s="47">
        <v>128.5</v>
      </c>
      <c r="E3860" s="47">
        <v>126.59</v>
      </c>
      <c r="F3860" s="47">
        <v>127.5</v>
      </c>
      <c r="G3860" s="48">
        <v>7770700</v>
      </c>
      <c r="H3860" s="47">
        <v>97.13</v>
      </c>
      <c r="I3860" s="51">
        <f t="shared" si="435"/>
        <v>0.76180392156862742</v>
      </c>
      <c r="J3860" s="51">
        <f t="shared" ca="1" si="436"/>
        <v>1</v>
      </c>
      <c r="K3860" s="47">
        <f t="shared" si="437"/>
        <v>97.2</v>
      </c>
      <c r="L3860" s="47">
        <f t="shared" si="438"/>
        <v>97.89</v>
      </c>
      <c r="M3860" s="47">
        <f t="shared" si="439"/>
        <v>96.44</v>
      </c>
      <c r="N3860" s="47">
        <f t="shared" si="440"/>
        <v>97.13</v>
      </c>
      <c r="O3860" s="48">
        <f t="shared" ca="1" si="441"/>
        <v>7770700</v>
      </c>
    </row>
    <row r="3861" spans="1:15" x14ac:dyDescent="0.25">
      <c r="A3861">
        <v>3846</v>
      </c>
      <c r="B3861" s="85">
        <v>36213</v>
      </c>
      <c r="C3861" s="47">
        <v>124.44</v>
      </c>
      <c r="D3861" s="47">
        <v>127.72</v>
      </c>
      <c r="E3861" s="47">
        <v>124.28</v>
      </c>
      <c r="F3861" s="47">
        <v>127.56</v>
      </c>
      <c r="G3861" s="48">
        <v>10695800</v>
      </c>
      <c r="H3861" s="47">
        <v>97.18</v>
      </c>
      <c r="I3861" s="51">
        <f t="shared" si="435"/>
        <v>0.76183756663530888</v>
      </c>
      <c r="J3861" s="51">
        <f t="shared" ca="1" si="436"/>
        <v>1</v>
      </c>
      <c r="K3861" s="47">
        <f t="shared" si="437"/>
        <v>94.8</v>
      </c>
      <c r="L3861" s="47">
        <f t="shared" si="438"/>
        <v>97.3</v>
      </c>
      <c r="M3861" s="47">
        <f t="shared" si="439"/>
        <v>94.68</v>
      </c>
      <c r="N3861" s="47">
        <f t="shared" si="440"/>
        <v>97.18</v>
      </c>
      <c r="O3861" s="48">
        <f t="shared" ca="1" si="441"/>
        <v>10695800</v>
      </c>
    </row>
    <row r="3862" spans="1:15" x14ac:dyDescent="0.25">
      <c r="A3862">
        <v>3847</v>
      </c>
      <c r="B3862" s="85">
        <v>36210</v>
      </c>
      <c r="C3862" s="47">
        <v>124</v>
      </c>
      <c r="D3862" s="47">
        <v>125.75</v>
      </c>
      <c r="E3862" s="47">
        <v>123.38</v>
      </c>
      <c r="F3862" s="47">
        <v>124.25</v>
      </c>
      <c r="G3862" s="48">
        <v>5312200</v>
      </c>
      <c r="H3862" s="47">
        <v>94.66</v>
      </c>
      <c r="I3862" s="51">
        <f t="shared" si="435"/>
        <v>0.76185110663983902</v>
      </c>
      <c r="J3862" s="51">
        <f t="shared" ca="1" si="436"/>
        <v>1</v>
      </c>
      <c r="K3862" s="47">
        <f t="shared" si="437"/>
        <v>94.47</v>
      </c>
      <c r="L3862" s="47">
        <f t="shared" si="438"/>
        <v>95.8</v>
      </c>
      <c r="M3862" s="47">
        <f t="shared" si="439"/>
        <v>94</v>
      </c>
      <c r="N3862" s="47">
        <f t="shared" si="440"/>
        <v>94.66</v>
      </c>
      <c r="O3862" s="48">
        <f t="shared" ca="1" si="441"/>
        <v>5312200</v>
      </c>
    </row>
    <row r="3863" spans="1:15" x14ac:dyDescent="0.25">
      <c r="A3863">
        <v>3848</v>
      </c>
      <c r="B3863" s="85">
        <v>36209</v>
      </c>
      <c r="C3863" s="47">
        <v>123.19</v>
      </c>
      <c r="D3863" s="47">
        <v>124.38</v>
      </c>
      <c r="E3863" s="47">
        <v>122.22</v>
      </c>
      <c r="F3863" s="47">
        <v>123.72</v>
      </c>
      <c r="G3863" s="48">
        <v>9048900</v>
      </c>
      <c r="H3863" s="47">
        <v>94.25</v>
      </c>
      <c r="I3863" s="51">
        <f t="shared" si="435"/>
        <v>0.76180084060782416</v>
      </c>
      <c r="J3863" s="51">
        <f t="shared" ca="1" si="436"/>
        <v>1</v>
      </c>
      <c r="K3863" s="47">
        <f t="shared" si="437"/>
        <v>93.85</v>
      </c>
      <c r="L3863" s="47">
        <f t="shared" si="438"/>
        <v>94.75</v>
      </c>
      <c r="M3863" s="47">
        <f t="shared" si="439"/>
        <v>93.11</v>
      </c>
      <c r="N3863" s="47">
        <f t="shared" si="440"/>
        <v>94.25</v>
      </c>
      <c r="O3863" s="48">
        <f t="shared" ca="1" si="441"/>
        <v>9048900</v>
      </c>
    </row>
    <row r="3864" spans="1:15" x14ac:dyDescent="0.25">
      <c r="A3864">
        <v>3849</v>
      </c>
      <c r="B3864" s="85">
        <v>36208</v>
      </c>
      <c r="C3864" s="47">
        <v>123.19</v>
      </c>
      <c r="D3864" s="47">
        <v>125.36</v>
      </c>
      <c r="E3864" s="47">
        <v>122.25</v>
      </c>
      <c r="F3864" s="47">
        <v>122.75</v>
      </c>
      <c r="G3864" s="48">
        <v>7858100</v>
      </c>
      <c r="H3864" s="47">
        <v>93.51</v>
      </c>
      <c r="I3864" s="51">
        <f t="shared" si="435"/>
        <v>0.76179226069246442</v>
      </c>
      <c r="J3864" s="51">
        <f t="shared" ca="1" si="436"/>
        <v>1</v>
      </c>
      <c r="K3864" s="47">
        <f t="shared" si="437"/>
        <v>93.85</v>
      </c>
      <c r="L3864" s="47">
        <f t="shared" si="438"/>
        <v>95.5</v>
      </c>
      <c r="M3864" s="47">
        <f t="shared" si="439"/>
        <v>93.13</v>
      </c>
      <c r="N3864" s="47">
        <f t="shared" si="440"/>
        <v>93.51</v>
      </c>
      <c r="O3864" s="48">
        <f t="shared" ca="1" si="441"/>
        <v>7858100</v>
      </c>
    </row>
    <row r="3865" spans="1:15" x14ac:dyDescent="0.25">
      <c r="A3865">
        <v>3850</v>
      </c>
      <c r="B3865" s="85">
        <v>36207</v>
      </c>
      <c r="C3865" s="47">
        <v>124.75</v>
      </c>
      <c r="D3865" s="47">
        <v>125.62</v>
      </c>
      <c r="E3865" s="47">
        <v>122.88</v>
      </c>
      <c r="F3865" s="47">
        <v>122.88</v>
      </c>
      <c r="G3865" s="48">
        <v>6915500</v>
      </c>
      <c r="H3865" s="47">
        <v>93.61</v>
      </c>
      <c r="I3865" s="51">
        <f t="shared" si="435"/>
        <v>0.76180013020833337</v>
      </c>
      <c r="J3865" s="51">
        <f t="shared" ca="1" si="436"/>
        <v>1</v>
      </c>
      <c r="K3865" s="47">
        <f t="shared" si="437"/>
        <v>95.03</v>
      </c>
      <c r="L3865" s="47">
        <f t="shared" si="438"/>
        <v>95.7</v>
      </c>
      <c r="M3865" s="47">
        <f t="shared" si="439"/>
        <v>93.61</v>
      </c>
      <c r="N3865" s="47">
        <f t="shared" si="440"/>
        <v>93.61</v>
      </c>
      <c r="O3865" s="48">
        <f t="shared" ca="1" si="441"/>
        <v>6915500</v>
      </c>
    </row>
    <row r="3866" spans="1:15" x14ac:dyDescent="0.25">
      <c r="A3866">
        <v>3851</v>
      </c>
      <c r="B3866" s="85">
        <v>36203</v>
      </c>
      <c r="C3866" s="47">
        <v>124.81</v>
      </c>
      <c r="D3866" s="47">
        <v>125.5</v>
      </c>
      <c r="E3866" s="47">
        <v>122.62</v>
      </c>
      <c r="F3866" s="47">
        <v>123.62</v>
      </c>
      <c r="G3866" s="48">
        <v>10676600</v>
      </c>
      <c r="H3866" s="47">
        <v>94.18</v>
      </c>
      <c r="I3866" s="51">
        <f t="shared" si="435"/>
        <v>0.76185083319851155</v>
      </c>
      <c r="J3866" s="51">
        <f t="shared" ca="1" si="436"/>
        <v>1</v>
      </c>
      <c r="K3866" s="47">
        <f t="shared" si="437"/>
        <v>95.09</v>
      </c>
      <c r="L3866" s="47">
        <f t="shared" si="438"/>
        <v>95.61</v>
      </c>
      <c r="M3866" s="47">
        <f t="shared" si="439"/>
        <v>93.42</v>
      </c>
      <c r="N3866" s="47">
        <f t="shared" si="440"/>
        <v>94.18</v>
      </c>
      <c r="O3866" s="48">
        <f t="shared" ca="1" si="441"/>
        <v>10676600</v>
      </c>
    </row>
    <row r="3867" spans="1:15" x14ac:dyDescent="0.25">
      <c r="A3867">
        <v>3852</v>
      </c>
      <c r="B3867" s="85">
        <v>36202</v>
      </c>
      <c r="C3867" s="47">
        <v>123.06</v>
      </c>
      <c r="D3867" s="47">
        <v>126.09</v>
      </c>
      <c r="E3867" s="47">
        <v>122.5</v>
      </c>
      <c r="F3867" s="47">
        <v>125.12</v>
      </c>
      <c r="G3867" s="48">
        <v>9181800</v>
      </c>
      <c r="H3867" s="47">
        <v>95.32</v>
      </c>
      <c r="I3867" s="51">
        <f t="shared" si="435"/>
        <v>0.76182864450127874</v>
      </c>
      <c r="J3867" s="51">
        <f t="shared" ca="1" si="436"/>
        <v>1</v>
      </c>
      <c r="K3867" s="47">
        <f t="shared" si="437"/>
        <v>93.75</v>
      </c>
      <c r="L3867" s="47">
        <f t="shared" si="438"/>
        <v>96.06</v>
      </c>
      <c r="M3867" s="47">
        <f t="shared" si="439"/>
        <v>93.32</v>
      </c>
      <c r="N3867" s="47">
        <f t="shared" si="440"/>
        <v>95.32</v>
      </c>
      <c r="O3867" s="48">
        <f t="shared" ca="1" si="441"/>
        <v>9181800</v>
      </c>
    </row>
    <row r="3868" spans="1:15" x14ac:dyDescent="0.25">
      <c r="A3868">
        <v>3853</v>
      </c>
      <c r="B3868" s="85">
        <v>36201</v>
      </c>
      <c r="C3868" s="47">
        <v>122.12</v>
      </c>
      <c r="D3868" s="47">
        <v>123</v>
      </c>
      <c r="E3868" s="47">
        <v>121.33</v>
      </c>
      <c r="F3868" s="47">
        <v>122.31</v>
      </c>
      <c r="G3868" s="48">
        <v>6936700</v>
      </c>
      <c r="H3868" s="47">
        <v>93.18</v>
      </c>
      <c r="I3868" s="51">
        <f t="shared" si="435"/>
        <v>0.76183468236448371</v>
      </c>
      <c r="J3868" s="51">
        <f t="shared" ca="1" si="436"/>
        <v>1</v>
      </c>
      <c r="K3868" s="47">
        <f t="shared" si="437"/>
        <v>93.04</v>
      </c>
      <c r="L3868" s="47">
        <f t="shared" si="438"/>
        <v>93.71</v>
      </c>
      <c r="M3868" s="47">
        <f t="shared" si="439"/>
        <v>92.43</v>
      </c>
      <c r="N3868" s="47">
        <f t="shared" si="440"/>
        <v>93.18</v>
      </c>
      <c r="O3868" s="48">
        <f t="shared" ca="1" si="441"/>
        <v>6936700</v>
      </c>
    </row>
    <row r="3869" spans="1:15" x14ac:dyDescent="0.25">
      <c r="A3869">
        <v>3854</v>
      </c>
      <c r="B3869" s="85">
        <v>36200</v>
      </c>
      <c r="C3869" s="47">
        <v>124.38</v>
      </c>
      <c r="D3869" s="47">
        <v>124.5</v>
      </c>
      <c r="E3869" s="47">
        <v>121.52</v>
      </c>
      <c r="F3869" s="47">
        <v>121.53</v>
      </c>
      <c r="G3869" s="48">
        <v>8985700</v>
      </c>
      <c r="H3869" s="47">
        <v>92.59</v>
      </c>
      <c r="I3869" s="51">
        <f t="shared" si="435"/>
        <v>0.76186949724347897</v>
      </c>
      <c r="J3869" s="51">
        <f t="shared" ca="1" si="436"/>
        <v>1</v>
      </c>
      <c r="K3869" s="47">
        <f t="shared" si="437"/>
        <v>94.76</v>
      </c>
      <c r="L3869" s="47">
        <f t="shared" si="438"/>
        <v>94.85</v>
      </c>
      <c r="M3869" s="47">
        <f t="shared" si="439"/>
        <v>92.58</v>
      </c>
      <c r="N3869" s="47">
        <f t="shared" si="440"/>
        <v>92.59</v>
      </c>
      <c r="O3869" s="48">
        <f t="shared" ca="1" si="441"/>
        <v>8985700</v>
      </c>
    </row>
    <row r="3870" spans="1:15" x14ac:dyDescent="0.25">
      <c r="A3870">
        <v>3855</v>
      </c>
      <c r="B3870" s="85">
        <v>36199</v>
      </c>
      <c r="C3870" s="47">
        <v>125.09</v>
      </c>
      <c r="D3870" s="47">
        <v>125.09</v>
      </c>
      <c r="E3870" s="47">
        <v>123.34</v>
      </c>
      <c r="F3870" s="47">
        <v>124.31</v>
      </c>
      <c r="G3870" s="48">
        <v>8528400</v>
      </c>
      <c r="H3870" s="47">
        <v>94.7</v>
      </c>
      <c r="I3870" s="51">
        <f t="shared" si="435"/>
        <v>0.76180516450808466</v>
      </c>
      <c r="J3870" s="51">
        <f t="shared" ca="1" si="436"/>
        <v>1</v>
      </c>
      <c r="K3870" s="47">
        <f t="shared" si="437"/>
        <v>95.29</v>
      </c>
      <c r="L3870" s="47">
        <f t="shared" si="438"/>
        <v>95.29</v>
      </c>
      <c r="M3870" s="47">
        <f t="shared" si="439"/>
        <v>93.96</v>
      </c>
      <c r="N3870" s="47">
        <f t="shared" si="440"/>
        <v>94.7</v>
      </c>
      <c r="O3870" s="48">
        <f t="shared" ca="1" si="441"/>
        <v>8528400</v>
      </c>
    </row>
    <row r="3871" spans="1:15" x14ac:dyDescent="0.25">
      <c r="A3871">
        <v>3856</v>
      </c>
      <c r="B3871" s="85">
        <v>36196</v>
      </c>
      <c r="C3871" s="47">
        <v>125.66</v>
      </c>
      <c r="D3871" s="47">
        <v>125.66</v>
      </c>
      <c r="E3871" s="47">
        <v>123.22</v>
      </c>
      <c r="F3871" s="47">
        <v>124.06</v>
      </c>
      <c r="G3871" s="48">
        <v>7516100</v>
      </c>
      <c r="H3871" s="47">
        <v>94.51</v>
      </c>
      <c r="I3871" s="51">
        <f t="shared" si="435"/>
        <v>0.76180880219248759</v>
      </c>
      <c r="J3871" s="51">
        <f t="shared" ca="1" si="436"/>
        <v>1</v>
      </c>
      <c r="K3871" s="47">
        <f t="shared" si="437"/>
        <v>95.73</v>
      </c>
      <c r="L3871" s="47">
        <f t="shared" si="438"/>
        <v>95.73</v>
      </c>
      <c r="M3871" s="47">
        <f t="shared" si="439"/>
        <v>93.87</v>
      </c>
      <c r="N3871" s="47">
        <f t="shared" si="440"/>
        <v>94.51</v>
      </c>
      <c r="O3871" s="48">
        <f t="shared" ca="1" si="441"/>
        <v>7516100</v>
      </c>
    </row>
    <row r="3872" spans="1:15" x14ac:dyDescent="0.25">
      <c r="A3872">
        <v>3857</v>
      </c>
      <c r="B3872" s="85">
        <v>36195</v>
      </c>
      <c r="C3872" s="47">
        <v>127.38</v>
      </c>
      <c r="D3872" s="47">
        <v>127.5</v>
      </c>
      <c r="E3872" s="47">
        <v>124.78</v>
      </c>
      <c r="F3872" s="47">
        <v>125.5</v>
      </c>
      <c r="G3872" s="48">
        <v>7761100</v>
      </c>
      <c r="H3872" s="47">
        <v>95.61</v>
      </c>
      <c r="I3872" s="51">
        <f t="shared" si="435"/>
        <v>0.76183266932270921</v>
      </c>
      <c r="J3872" s="51">
        <f t="shared" ca="1" si="436"/>
        <v>1</v>
      </c>
      <c r="K3872" s="47">
        <f t="shared" si="437"/>
        <v>97.04</v>
      </c>
      <c r="L3872" s="47">
        <f t="shared" si="438"/>
        <v>97.13</v>
      </c>
      <c r="M3872" s="47">
        <f t="shared" si="439"/>
        <v>95.06</v>
      </c>
      <c r="N3872" s="47">
        <f t="shared" si="440"/>
        <v>95.61</v>
      </c>
      <c r="O3872" s="48">
        <f t="shared" ca="1" si="441"/>
        <v>7761100</v>
      </c>
    </row>
    <row r="3873" spans="1:15" x14ac:dyDescent="0.25">
      <c r="A3873">
        <v>3858</v>
      </c>
      <c r="B3873" s="85">
        <v>36194</v>
      </c>
      <c r="C3873" s="47">
        <v>125.69</v>
      </c>
      <c r="D3873" s="47">
        <v>127.94</v>
      </c>
      <c r="E3873" s="47">
        <v>125.66</v>
      </c>
      <c r="F3873" s="47">
        <v>127.41</v>
      </c>
      <c r="G3873" s="48">
        <v>10290700</v>
      </c>
      <c r="H3873" s="47">
        <v>97.06</v>
      </c>
      <c r="I3873" s="51">
        <f t="shared" si="435"/>
        <v>0.76179263794050711</v>
      </c>
      <c r="J3873" s="51">
        <f t="shared" ca="1" si="436"/>
        <v>1</v>
      </c>
      <c r="K3873" s="47">
        <f t="shared" si="437"/>
        <v>95.75</v>
      </c>
      <c r="L3873" s="47">
        <f t="shared" si="438"/>
        <v>97.46</v>
      </c>
      <c r="M3873" s="47">
        <f t="shared" si="439"/>
        <v>95.73</v>
      </c>
      <c r="N3873" s="47">
        <f t="shared" si="440"/>
        <v>97.06</v>
      </c>
      <c r="O3873" s="48">
        <f t="shared" ca="1" si="441"/>
        <v>10290700</v>
      </c>
    </row>
    <row r="3874" spans="1:15" x14ac:dyDescent="0.25">
      <c r="A3874">
        <v>3859</v>
      </c>
      <c r="B3874" s="85">
        <v>36193</v>
      </c>
      <c r="C3874" s="47">
        <v>127.08</v>
      </c>
      <c r="D3874" s="47">
        <v>127.22</v>
      </c>
      <c r="E3874" s="47">
        <v>124.77</v>
      </c>
      <c r="F3874" s="47">
        <v>126.12</v>
      </c>
      <c r="G3874" s="48">
        <v>9194500</v>
      </c>
      <c r="H3874" s="47">
        <v>96.09</v>
      </c>
      <c r="I3874" s="51">
        <f t="shared" si="435"/>
        <v>0.7618934348239772</v>
      </c>
      <c r="J3874" s="51">
        <f t="shared" ca="1" si="436"/>
        <v>1</v>
      </c>
      <c r="K3874" s="47">
        <f t="shared" si="437"/>
        <v>96.82</v>
      </c>
      <c r="L3874" s="47">
        <f t="shared" si="438"/>
        <v>96.93</v>
      </c>
      <c r="M3874" s="47">
        <f t="shared" si="439"/>
        <v>95.06</v>
      </c>
      <c r="N3874" s="47">
        <f t="shared" si="440"/>
        <v>96.09</v>
      </c>
      <c r="O3874" s="48">
        <f t="shared" ca="1" si="441"/>
        <v>9194500</v>
      </c>
    </row>
    <row r="3875" spans="1:15" x14ac:dyDescent="0.25">
      <c r="A3875">
        <v>3860</v>
      </c>
      <c r="B3875" s="85">
        <v>36192</v>
      </c>
      <c r="C3875" s="47">
        <v>128.69</v>
      </c>
      <c r="D3875" s="47">
        <v>128.69</v>
      </c>
      <c r="E3875" s="47">
        <v>126.91</v>
      </c>
      <c r="F3875" s="47">
        <v>126.91</v>
      </c>
      <c r="G3875" s="48">
        <v>9426800</v>
      </c>
      <c r="H3875" s="47">
        <v>96.68</v>
      </c>
      <c r="I3875" s="51">
        <f t="shared" si="435"/>
        <v>0.76179970057521085</v>
      </c>
      <c r="J3875" s="51">
        <f t="shared" ca="1" si="436"/>
        <v>1</v>
      </c>
      <c r="K3875" s="47">
        <f t="shared" si="437"/>
        <v>98.04</v>
      </c>
      <c r="L3875" s="47">
        <f t="shared" si="438"/>
        <v>98.04</v>
      </c>
      <c r="M3875" s="47">
        <f t="shared" si="439"/>
        <v>96.68</v>
      </c>
      <c r="N3875" s="47">
        <f t="shared" si="440"/>
        <v>96.68</v>
      </c>
      <c r="O3875" s="48">
        <f t="shared" ca="1" si="441"/>
        <v>9426800</v>
      </c>
    </row>
    <row r="3876" spans="1:15" x14ac:dyDescent="0.25">
      <c r="A3876">
        <v>3861</v>
      </c>
      <c r="B3876" s="85">
        <v>36189</v>
      </c>
      <c r="C3876" s="47">
        <v>127.34</v>
      </c>
      <c r="D3876" s="47">
        <v>128.30000000000001</v>
      </c>
      <c r="E3876" s="47">
        <v>125.41</v>
      </c>
      <c r="F3876" s="47">
        <v>127.66</v>
      </c>
      <c r="G3876" s="48">
        <v>6456800</v>
      </c>
      <c r="H3876" s="47">
        <v>97.25</v>
      </c>
      <c r="I3876" s="51">
        <f t="shared" si="435"/>
        <v>0.76178912736957549</v>
      </c>
      <c r="J3876" s="51">
        <f t="shared" ca="1" si="436"/>
        <v>1</v>
      </c>
      <c r="K3876" s="47">
        <f t="shared" si="437"/>
        <v>97.01</v>
      </c>
      <c r="L3876" s="47">
        <f t="shared" si="438"/>
        <v>97.74</v>
      </c>
      <c r="M3876" s="47">
        <f t="shared" si="439"/>
        <v>95.54</v>
      </c>
      <c r="N3876" s="47">
        <f t="shared" si="440"/>
        <v>97.25</v>
      </c>
      <c r="O3876" s="48">
        <f t="shared" ca="1" si="441"/>
        <v>6456800</v>
      </c>
    </row>
    <row r="3877" spans="1:15" x14ac:dyDescent="0.25">
      <c r="A3877">
        <v>3862</v>
      </c>
      <c r="B3877" s="85">
        <v>36188</v>
      </c>
      <c r="C3877" s="47">
        <v>125.25</v>
      </c>
      <c r="D3877" s="47">
        <v>126.97</v>
      </c>
      <c r="E3877" s="47">
        <v>125.19</v>
      </c>
      <c r="F3877" s="47">
        <v>126.69</v>
      </c>
      <c r="G3877" s="48">
        <v>5961700</v>
      </c>
      <c r="H3877" s="47">
        <v>96.51</v>
      </c>
      <c r="I3877" s="51">
        <f t="shared" si="435"/>
        <v>0.76178072460336255</v>
      </c>
      <c r="J3877" s="51">
        <f t="shared" ca="1" si="436"/>
        <v>1</v>
      </c>
      <c r="K3877" s="47">
        <f t="shared" si="437"/>
        <v>95.41</v>
      </c>
      <c r="L3877" s="47">
        <f t="shared" si="438"/>
        <v>96.72</v>
      </c>
      <c r="M3877" s="47">
        <f t="shared" si="439"/>
        <v>95.37</v>
      </c>
      <c r="N3877" s="47">
        <f t="shared" si="440"/>
        <v>96.51</v>
      </c>
      <c r="O3877" s="48">
        <f t="shared" ca="1" si="441"/>
        <v>5961700</v>
      </c>
    </row>
    <row r="3878" spans="1:15" x14ac:dyDescent="0.25">
      <c r="A3878">
        <v>3863</v>
      </c>
      <c r="B3878" s="85">
        <v>36187</v>
      </c>
      <c r="C3878" s="47">
        <v>126.38</v>
      </c>
      <c r="D3878" s="47">
        <v>126.62</v>
      </c>
      <c r="E3878" s="47">
        <v>124.16</v>
      </c>
      <c r="F3878" s="47">
        <v>124.59</v>
      </c>
      <c r="G3878" s="48">
        <v>7399400</v>
      </c>
      <c r="H3878" s="47">
        <v>94.92</v>
      </c>
      <c r="I3878" s="51">
        <f t="shared" si="435"/>
        <v>0.76185889718275945</v>
      </c>
      <c r="J3878" s="51">
        <f t="shared" ca="1" si="436"/>
        <v>1</v>
      </c>
      <c r="K3878" s="47">
        <f t="shared" si="437"/>
        <v>96.28</v>
      </c>
      <c r="L3878" s="47">
        <f t="shared" si="438"/>
        <v>96.47</v>
      </c>
      <c r="M3878" s="47">
        <f t="shared" si="439"/>
        <v>94.59</v>
      </c>
      <c r="N3878" s="47">
        <f t="shared" si="440"/>
        <v>94.92</v>
      </c>
      <c r="O3878" s="48">
        <f t="shared" ca="1" si="441"/>
        <v>7399400</v>
      </c>
    </row>
    <row r="3879" spans="1:15" x14ac:dyDescent="0.25">
      <c r="A3879">
        <v>3864</v>
      </c>
      <c r="B3879" s="85">
        <v>36186</v>
      </c>
      <c r="C3879" s="47">
        <v>124.12</v>
      </c>
      <c r="D3879" s="47">
        <v>126.06</v>
      </c>
      <c r="E3879" s="47">
        <v>123.62</v>
      </c>
      <c r="F3879" s="47">
        <v>126.06</v>
      </c>
      <c r="G3879" s="48">
        <v>6047000</v>
      </c>
      <c r="H3879" s="47">
        <v>96.04</v>
      </c>
      <c r="I3879" s="51">
        <f t="shared" si="435"/>
        <v>0.76185943201650008</v>
      </c>
      <c r="J3879" s="51">
        <f t="shared" ca="1" si="436"/>
        <v>1</v>
      </c>
      <c r="K3879" s="47">
        <f t="shared" si="437"/>
        <v>94.56</v>
      </c>
      <c r="L3879" s="47">
        <f t="shared" si="438"/>
        <v>96.04</v>
      </c>
      <c r="M3879" s="47">
        <f t="shared" si="439"/>
        <v>94.18</v>
      </c>
      <c r="N3879" s="47">
        <f t="shared" si="440"/>
        <v>96.04</v>
      </c>
      <c r="O3879" s="48">
        <f t="shared" ca="1" si="441"/>
        <v>6047000</v>
      </c>
    </row>
    <row r="3880" spans="1:15" x14ac:dyDescent="0.25">
      <c r="A3880">
        <v>3865</v>
      </c>
      <c r="B3880" s="85">
        <v>36185</v>
      </c>
      <c r="C3880" s="47">
        <v>123.28</v>
      </c>
      <c r="D3880" s="47">
        <v>124</v>
      </c>
      <c r="E3880" s="47">
        <v>121.91</v>
      </c>
      <c r="F3880" s="47">
        <v>123.81</v>
      </c>
      <c r="G3880" s="48">
        <v>5700300</v>
      </c>
      <c r="H3880" s="47">
        <v>94.32</v>
      </c>
      <c r="I3880" s="51">
        <f t="shared" si="435"/>
        <v>0.76181245456748237</v>
      </c>
      <c r="J3880" s="51">
        <f t="shared" ca="1" si="436"/>
        <v>1</v>
      </c>
      <c r="K3880" s="47">
        <f t="shared" si="437"/>
        <v>93.92</v>
      </c>
      <c r="L3880" s="47">
        <f t="shared" si="438"/>
        <v>94.46</v>
      </c>
      <c r="M3880" s="47">
        <f t="shared" si="439"/>
        <v>92.87</v>
      </c>
      <c r="N3880" s="47">
        <f t="shared" si="440"/>
        <v>94.32</v>
      </c>
      <c r="O3880" s="48">
        <f t="shared" ca="1" si="441"/>
        <v>5700300</v>
      </c>
    </row>
    <row r="3881" spans="1:15" x14ac:dyDescent="0.25">
      <c r="A3881">
        <v>3866</v>
      </c>
      <c r="B3881" s="85">
        <v>36182</v>
      </c>
      <c r="C3881" s="47">
        <v>122.12</v>
      </c>
      <c r="D3881" s="47">
        <v>123.84</v>
      </c>
      <c r="E3881" s="47">
        <v>121.78</v>
      </c>
      <c r="F3881" s="47">
        <v>122.56</v>
      </c>
      <c r="G3881" s="48">
        <v>7522300</v>
      </c>
      <c r="H3881" s="47">
        <v>93.37</v>
      </c>
      <c r="I3881" s="51">
        <f t="shared" si="435"/>
        <v>0.76183093994778073</v>
      </c>
      <c r="J3881" s="51">
        <f t="shared" ca="1" si="436"/>
        <v>1</v>
      </c>
      <c r="K3881" s="47">
        <f t="shared" si="437"/>
        <v>93.03</v>
      </c>
      <c r="L3881" s="47">
        <f t="shared" si="438"/>
        <v>94.35</v>
      </c>
      <c r="M3881" s="47">
        <f t="shared" si="439"/>
        <v>92.78</v>
      </c>
      <c r="N3881" s="47">
        <f t="shared" si="440"/>
        <v>93.37</v>
      </c>
      <c r="O3881" s="48">
        <f t="shared" ca="1" si="441"/>
        <v>7522300</v>
      </c>
    </row>
    <row r="3882" spans="1:15" x14ac:dyDescent="0.25">
      <c r="A3882">
        <v>3867</v>
      </c>
      <c r="B3882" s="85">
        <v>36181</v>
      </c>
      <c r="C3882" s="47">
        <v>125.58</v>
      </c>
      <c r="D3882" s="47">
        <v>125.84</v>
      </c>
      <c r="E3882" s="47">
        <v>122.59</v>
      </c>
      <c r="F3882" s="47">
        <v>122.84</v>
      </c>
      <c r="G3882" s="48">
        <v>6937500</v>
      </c>
      <c r="H3882" s="47">
        <v>93.59</v>
      </c>
      <c r="I3882" s="51">
        <f t="shared" si="435"/>
        <v>0.76188537935525891</v>
      </c>
      <c r="J3882" s="51">
        <f t="shared" ca="1" si="436"/>
        <v>1</v>
      </c>
      <c r="K3882" s="47">
        <f t="shared" si="437"/>
        <v>95.68</v>
      </c>
      <c r="L3882" s="47">
        <f t="shared" si="438"/>
        <v>95.88</v>
      </c>
      <c r="M3882" s="47">
        <f t="shared" si="439"/>
        <v>93.4</v>
      </c>
      <c r="N3882" s="47">
        <f t="shared" si="440"/>
        <v>93.59</v>
      </c>
      <c r="O3882" s="48">
        <f t="shared" ca="1" si="441"/>
        <v>6937500</v>
      </c>
    </row>
    <row r="3883" spans="1:15" x14ac:dyDescent="0.25">
      <c r="A3883">
        <v>3868</v>
      </c>
      <c r="B3883" s="85">
        <v>36180</v>
      </c>
      <c r="C3883" s="47">
        <v>126.09</v>
      </c>
      <c r="D3883" s="47">
        <v>127.94</v>
      </c>
      <c r="E3883" s="47">
        <v>125.03</v>
      </c>
      <c r="F3883" s="47">
        <v>126.19</v>
      </c>
      <c r="G3883" s="48">
        <v>6534400</v>
      </c>
      <c r="H3883" s="47">
        <v>96.13</v>
      </c>
      <c r="I3883" s="51">
        <f t="shared" si="435"/>
        <v>0.7617877803312465</v>
      </c>
      <c r="J3883" s="51">
        <f t="shared" ca="1" si="436"/>
        <v>1</v>
      </c>
      <c r="K3883" s="47">
        <f t="shared" si="437"/>
        <v>96.05</v>
      </c>
      <c r="L3883" s="47">
        <f t="shared" si="438"/>
        <v>97.46</v>
      </c>
      <c r="M3883" s="47">
        <f t="shared" si="439"/>
        <v>95.25</v>
      </c>
      <c r="N3883" s="47">
        <f t="shared" si="440"/>
        <v>96.13</v>
      </c>
      <c r="O3883" s="48">
        <f t="shared" ca="1" si="441"/>
        <v>6534400</v>
      </c>
    </row>
    <row r="3884" spans="1:15" x14ac:dyDescent="0.25">
      <c r="A3884">
        <v>3869</v>
      </c>
      <c r="B3884" s="85">
        <v>36179</v>
      </c>
      <c r="C3884" s="47">
        <v>125.3</v>
      </c>
      <c r="D3884" s="47">
        <v>125.62</v>
      </c>
      <c r="E3884" s="47">
        <v>123.5</v>
      </c>
      <c r="F3884" s="47">
        <v>125.19</v>
      </c>
      <c r="G3884" s="48">
        <v>6535100</v>
      </c>
      <c r="H3884" s="47">
        <v>95.37</v>
      </c>
      <c r="I3884" s="51">
        <f t="shared" si="435"/>
        <v>0.76180206086748148</v>
      </c>
      <c r="J3884" s="51">
        <f t="shared" ca="1" si="436"/>
        <v>1</v>
      </c>
      <c r="K3884" s="47">
        <f t="shared" si="437"/>
        <v>95.45</v>
      </c>
      <c r="L3884" s="47">
        <f t="shared" si="438"/>
        <v>95.7</v>
      </c>
      <c r="M3884" s="47">
        <f t="shared" si="439"/>
        <v>94.08</v>
      </c>
      <c r="N3884" s="47">
        <f t="shared" si="440"/>
        <v>95.37</v>
      </c>
      <c r="O3884" s="48">
        <f t="shared" ca="1" si="441"/>
        <v>6535100</v>
      </c>
    </row>
    <row r="3885" spans="1:15" x14ac:dyDescent="0.25">
      <c r="A3885">
        <v>3870</v>
      </c>
      <c r="B3885" s="85">
        <v>36175</v>
      </c>
      <c r="C3885" s="47">
        <v>122.38</v>
      </c>
      <c r="D3885" s="47">
        <v>124.78</v>
      </c>
      <c r="E3885" s="47">
        <v>122.06</v>
      </c>
      <c r="F3885" s="47">
        <v>124.38</v>
      </c>
      <c r="G3885" s="48">
        <v>7817700</v>
      </c>
      <c r="H3885" s="47">
        <v>94.75</v>
      </c>
      <c r="I3885" s="51">
        <f t="shared" si="435"/>
        <v>0.7617784209680013</v>
      </c>
      <c r="J3885" s="51">
        <f t="shared" ca="1" si="436"/>
        <v>1</v>
      </c>
      <c r="K3885" s="47">
        <f t="shared" si="437"/>
        <v>93.23</v>
      </c>
      <c r="L3885" s="47">
        <f t="shared" si="438"/>
        <v>95.05</v>
      </c>
      <c r="M3885" s="47">
        <f t="shared" si="439"/>
        <v>92.98</v>
      </c>
      <c r="N3885" s="47">
        <f t="shared" si="440"/>
        <v>94.75</v>
      </c>
      <c r="O3885" s="48">
        <f t="shared" ca="1" si="441"/>
        <v>7817700</v>
      </c>
    </row>
    <row r="3886" spans="1:15" x14ac:dyDescent="0.25">
      <c r="A3886">
        <v>3871</v>
      </c>
      <c r="B3886" s="85">
        <v>36174</v>
      </c>
      <c r="C3886" s="47">
        <v>123.62</v>
      </c>
      <c r="D3886" s="47">
        <v>123.91</v>
      </c>
      <c r="E3886" s="47">
        <v>120.91</v>
      </c>
      <c r="F3886" s="47">
        <v>121.22</v>
      </c>
      <c r="G3886" s="48">
        <v>11400700</v>
      </c>
      <c r="H3886" s="47">
        <v>92.35</v>
      </c>
      <c r="I3886" s="51">
        <f t="shared" si="435"/>
        <v>0.76183798053126539</v>
      </c>
      <c r="J3886" s="51">
        <f t="shared" ca="1" si="436"/>
        <v>1</v>
      </c>
      <c r="K3886" s="47">
        <f t="shared" si="437"/>
        <v>94.18</v>
      </c>
      <c r="L3886" s="47">
        <f t="shared" si="438"/>
        <v>94.4</v>
      </c>
      <c r="M3886" s="47">
        <f t="shared" si="439"/>
        <v>92.11</v>
      </c>
      <c r="N3886" s="47">
        <f t="shared" si="440"/>
        <v>92.35</v>
      </c>
      <c r="O3886" s="48">
        <f t="shared" ca="1" si="441"/>
        <v>11400700</v>
      </c>
    </row>
    <row r="3887" spans="1:15" x14ac:dyDescent="0.25">
      <c r="A3887">
        <v>3872</v>
      </c>
      <c r="B3887" s="85">
        <v>36173</v>
      </c>
      <c r="C3887" s="47">
        <v>120.41</v>
      </c>
      <c r="D3887" s="47">
        <v>125.12</v>
      </c>
      <c r="E3887" s="47">
        <v>120.38</v>
      </c>
      <c r="F3887" s="47">
        <v>123.38</v>
      </c>
      <c r="G3887" s="48">
        <v>10810600</v>
      </c>
      <c r="H3887" s="47">
        <v>93.99</v>
      </c>
      <c r="I3887" s="51">
        <f t="shared" si="435"/>
        <v>0.76179283514345919</v>
      </c>
      <c r="J3887" s="51">
        <f t="shared" ca="1" si="436"/>
        <v>1</v>
      </c>
      <c r="K3887" s="47">
        <f t="shared" si="437"/>
        <v>91.73</v>
      </c>
      <c r="L3887" s="47">
        <f t="shared" si="438"/>
        <v>95.32</v>
      </c>
      <c r="M3887" s="47">
        <f t="shared" si="439"/>
        <v>91.7</v>
      </c>
      <c r="N3887" s="47">
        <f t="shared" si="440"/>
        <v>93.99</v>
      </c>
      <c r="O3887" s="48">
        <f t="shared" ca="1" si="441"/>
        <v>10810600</v>
      </c>
    </row>
    <row r="3888" spans="1:15" x14ac:dyDescent="0.25">
      <c r="A3888">
        <v>3873</v>
      </c>
      <c r="B3888" s="85">
        <v>36172</v>
      </c>
      <c r="C3888" s="47">
        <v>126.22</v>
      </c>
      <c r="D3888" s="47">
        <v>126.22</v>
      </c>
      <c r="E3888" s="47">
        <v>123.75</v>
      </c>
      <c r="F3888" s="47">
        <v>124.25</v>
      </c>
      <c r="G3888" s="48">
        <v>7768800</v>
      </c>
      <c r="H3888" s="47">
        <v>94.66</v>
      </c>
      <c r="I3888" s="51">
        <f t="shared" si="435"/>
        <v>0.76185110663983902</v>
      </c>
      <c r="J3888" s="51">
        <f t="shared" ca="1" si="436"/>
        <v>1</v>
      </c>
      <c r="K3888" s="47">
        <f t="shared" si="437"/>
        <v>96.16</v>
      </c>
      <c r="L3888" s="47">
        <f t="shared" si="438"/>
        <v>96.16</v>
      </c>
      <c r="M3888" s="47">
        <f t="shared" si="439"/>
        <v>94.28</v>
      </c>
      <c r="N3888" s="47">
        <f t="shared" si="440"/>
        <v>94.66</v>
      </c>
      <c r="O3888" s="48">
        <f t="shared" ca="1" si="441"/>
        <v>7768800</v>
      </c>
    </row>
    <row r="3889" spans="1:15" x14ac:dyDescent="0.25">
      <c r="A3889">
        <v>3874</v>
      </c>
      <c r="B3889" s="85">
        <v>36171</v>
      </c>
      <c r="C3889" s="47">
        <v>127.69</v>
      </c>
      <c r="D3889" s="47">
        <v>127.69</v>
      </c>
      <c r="E3889" s="47">
        <v>125.22</v>
      </c>
      <c r="F3889" s="47">
        <v>126.53</v>
      </c>
      <c r="G3889" s="48">
        <v>7578300</v>
      </c>
      <c r="H3889" s="47">
        <v>96.39</v>
      </c>
      <c r="I3889" s="51">
        <f t="shared" si="435"/>
        <v>0.76179562159171743</v>
      </c>
      <c r="J3889" s="51">
        <f t="shared" ca="1" si="436"/>
        <v>1</v>
      </c>
      <c r="K3889" s="47">
        <f t="shared" si="437"/>
        <v>97.27</v>
      </c>
      <c r="L3889" s="47">
        <f t="shared" si="438"/>
        <v>97.27</v>
      </c>
      <c r="M3889" s="47">
        <f t="shared" si="439"/>
        <v>95.39</v>
      </c>
      <c r="N3889" s="47">
        <f t="shared" si="440"/>
        <v>96.39</v>
      </c>
      <c r="O3889" s="48">
        <f t="shared" ca="1" si="441"/>
        <v>7578300</v>
      </c>
    </row>
    <row r="3890" spans="1:15" x14ac:dyDescent="0.25">
      <c r="A3890">
        <v>3875</v>
      </c>
      <c r="B3890" s="85">
        <v>36168</v>
      </c>
      <c r="C3890" s="47">
        <v>128.19</v>
      </c>
      <c r="D3890" s="47">
        <v>128.5</v>
      </c>
      <c r="E3890" s="47">
        <v>125.97</v>
      </c>
      <c r="F3890" s="47">
        <v>127.75</v>
      </c>
      <c r="G3890" s="48">
        <v>6224400</v>
      </c>
      <c r="H3890" s="47">
        <v>97.32</v>
      </c>
      <c r="I3890" s="51">
        <f t="shared" si="435"/>
        <v>0.76180039138943245</v>
      </c>
      <c r="J3890" s="51">
        <f t="shared" ca="1" si="436"/>
        <v>1</v>
      </c>
      <c r="K3890" s="47">
        <f t="shared" si="437"/>
        <v>97.66</v>
      </c>
      <c r="L3890" s="47">
        <f t="shared" si="438"/>
        <v>97.89</v>
      </c>
      <c r="M3890" s="47">
        <f t="shared" si="439"/>
        <v>95.96</v>
      </c>
      <c r="N3890" s="47">
        <f t="shared" si="440"/>
        <v>97.32</v>
      </c>
      <c r="O3890" s="48">
        <f t="shared" ca="1" si="441"/>
        <v>6224400</v>
      </c>
    </row>
    <row r="3891" spans="1:15" x14ac:dyDescent="0.25">
      <c r="A3891">
        <v>3876</v>
      </c>
      <c r="B3891" s="85">
        <v>36167</v>
      </c>
      <c r="C3891" s="47">
        <v>126.38</v>
      </c>
      <c r="D3891" s="47">
        <v>127.22</v>
      </c>
      <c r="E3891" s="47">
        <v>125.78</v>
      </c>
      <c r="F3891" s="47">
        <v>126.81</v>
      </c>
      <c r="G3891" s="48">
        <v>5504900</v>
      </c>
      <c r="H3891" s="47">
        <v>96.61</v>
      </c>
      <c r="I3891" s="51">
        <f t="shared" si="435"/>
        <v>0.7618484346660358</v>
      </c>
      <c r="J3891" s="51">
        <f t="shared" ca="1" si="436"/>
        <v>1</v>
      </c>
      <c r="K3891" s="47">
        <f t="shared" si="437"/>
        <v>96.28</v>
      </c>
      <c r="L3891" s="47">
        <f t="shared" si="438"/>
        <v>96.92</v>
      </c>
      <c r="M3891" s="47">
        <f t="shared" si="439"/>
        <v>95.83</v>
      </c>
      <c r="N3891" s="47">
        <f t="shared" si="440"/>
        <v>96.61</v>
      </c>
      <c r="O3891" s="48">
        <f t="shared" ca="1" si="441"/>
        <v>5504900</v>
      </c>
    </row>
    <row r="3892" spans="1:15" x14ac:dyDescent="0.25">
      <c r="A3892">
        <v>3877</v>
      </c>
      <c r="B3892" s="85">
        <v>36166</v>
      </c>
      <c r="C3892" s="47">
        <v>125.81</v>
      </c>
      <c r="D3892" s="47">
        <v>127.75</v>
      </c>
      <c r="E3892" s="47">
        <v>125.75</v>
      </c>
      <c r="F3892" s="47">
        <v>127.44</v>
      </c>
      <c r="G3892" s="48">
        <v>7737700</v>
      </c>
      <c r="H3892" s="47">
        <v>97.09</v>
      </c>
      <c r="I3892" s="51">
        <f t="shared" si="435"/>
        <v>0.76184871311989955</v>
      </c>
      <c r="J3892" s="51">
        <f t="shared" ca="1" si="436"/>
        <v>1</v>
      </c>
      <c r="K3892" s="47">
        <f t="shared" si="437"/>
        <v>95.85</v>
      </c>
      <c r="L3892" s="47">
        <f t="shared" si="438"/>
        <v>97.33</v>
      </c>
      <c r="M3892" s="47">
        <f t="shared" si="439"/>
        <v>95.8</v>
      </c>
      <c r="N3892" s="47">
        <f t="shared" si="440"/>
        <v>97.09</v>
      </c>
      <c r="O3892" s="48">
        <f t="shared" ca="1" si="441"/>
        <v>7737700</v>
      </c>
    </row>
    <row r="3893" spans="1:15" x14ac:dyDescent="0.25">
      <c r="A3893">
        <v>3878</v>
      </c>
      <c r="B3893" s="85">
        <v>36165</v>
      </c>
      <c r="C3893" s="47">
        <v>122.94</v>
      </c>
      <c r="D3893" s="47">
        <v>124.88</v>
      </c>
      <c r="E3893" s="47">
        <v>122.94</v>
      </c>
      <c r="F3893" s="47">
        <v>124.44</v>
      </c>
      <c r="G3893" s="48">
        <v>8031000</v>
      </c>
      <c r="H3893" s="47">
        <v>94.8</v>
      </c>
      <c r="I3893" s="51">
        <f t="shared" si="435"/>
        <v>0.76181292189006744</v>
      </c>
      <c r="J3893" s="51">
        <f t="shared" ca="1" si="436"/>
        <v>1</v>
      </c>
      <c r="K3893" s="47">
        <f t="shared" si="437"/>
        <v>93.66</v>
      </c>
      <c r="L3893" s="47">
        <f t="shared" si="438"/>
        <v>95.14</v>
      </c>
      <c r="M3893" s="47">
        <f t="shared" si="439"/>
        <v>93.66</v>
      </c>
      <c r="N3893" s="47">
        <f t="shared" si="440"/>
        <v>94.8</v>
      </c>
      <c r="O3893" s="48">
        <f t="shared" ca="1" si="441"/>
        <v>8031000</v>
      </c>
    </row>
    <row r="3894" spans="1:15" x14ac:dyDescent="0.25">
      <c r="A3894">
        <v>3879</v>
      </c>
      <c r="B3894" s="85">
        <v>36164</v>
      </c>
      <c r="C3894" s="47">
        <v>123.38</v>
      </c>
      <c r="D3894" s="47">
        <v>125.22</v>
      </c>
      <c r="E3894" s="47">
        <v>121.72</v>
      </c>
      <c r="F3894" s="47">
        <v>123.03</v>
      </c>
      <c r="G3894" s="48">
        <v>9450400</v>
      </c>
      <c r="H3894" s="47">
        <v>93.73</v>
      </c>
      <c r="I3894" s="51">
        <f t="shared" si="435"/>
        <v>0.76184670405592136</v>
      </c>
      <c r="J3894" s="51">
        <f t="shared" ca="1" si="436"/>
        <v>1</v>
      </c>
      <c r="K3894" s="47">
        <f t="shared" si="437"/>
        <v>94</v>
      </c>
      <c r="L3894" s="47">
        <f t="shared" si="438"/>
        <v>95.4</v>
      </c>
      <c r="M3894" s="47">
        <f t="shared" si="439"/>
        <v>92.73</v>
      </c>
      <c r="N3894" s="47">
        <f t="shared" si="440"/>
        <v>93.73</v>
      </c>
      <c r="O3894" s="48">
        <f t="shared" ca="1" si="441"/>
        <v>9450400</v>
      </c>
    </row>
    <row r="3895" spans="1:15" x14ac:dyDescent="0.25">
      <c r="A3895">
        <v>3880</v>
      </c>
      <c r="B3895" s="85">
        <v>36160</v>
      </c>
      <c r="C3895" s="47">
        <v>123.31</v>
      </c>
      <c r="D3895" s="47">
        <v>123.94</v>
      </c>
      <c r="E3895" s="47">
        <v>122.47</v>
      </c>
      <c r="F3895" s="47">
        <v>123.31</v>
      </c>
      <c r="G3895" s="48">
        <v>6790500</v>
      </c>
      <c r="H3895" s="47">
        <v>93.94</v>
      </c>
      <c r="I3895" s="51">
        <f t="shared" si="435"/>
        <v>0.7618198037466547</v>
      </c>
      <c r="J3895" s="51">
        <f t="shared" ca="1" si="436"/>
        <v>1</v>
      </c>
      <c r="K3895" s="47">
        <f t="shared" si="437"/>
        <v>93.94</v>
      </c>
      <c r="L3895" s="47">
        <f t="shared" si="438"/>
        <v>94.42</v>
      </c>
      <c r="M3895" s="47">
        <f t="shared" si="439"/>
        <v>93.3</v>
      </c>
      <c r="N3895" s="47">
        <f t="shared" si="440"/>
        <v>93.94</v>
      </c>
      <c r="O3895" s="48">
        <f t="shared" ca="1" si="441"/>
        <v>6790500</v>
      </c>
    </row>
    <row r="3896" spans="1:15" x14ac:dyDescent="0.25">
      <c r="A3896">
        <v>3881</v>
      </c>
      <c r="B3896" s="85">
        <v>36159</v>
      </c>
      <c r="C3896" s="47">
        <v>123.94</v>
      </c>
      <c r="D3896" s="47">
        <v>124.75</v>
      </c>
      <c r="E3896" s="47">
        <v>123.03</v>
      </c>
      <c r="F3896" s="47">
        <v>123.31</v>
      </c>
      <c r="G3896" s="48">
        <v>6810700</v>
      </c>
      <c r="H3896" s="47">
        <v>93.94</v>
      </c>
      <c r="I3896" s="51">
        <f t="shared" si="435"/>
        <v>0.7618198037466547</v>
      </c>
      <c r="J3896" s="51">
        <f t="shared" ca="1" si="436"/>
        <v>1</v>
      </c>
      <c r="K3896" s="47">
        <f t="shared" si="437"/>
        <v>94.42</v>
      </c>
      <c r="L3896" s="47">
        <f t="shared" si="438"/>
        <v>95.04</v>
      </c>
      <c r="M3896" s="47">
        <f t="shared" si="439"/>
        <v>93.73</v>
      </c>
      <c r="N3896" s="47">
        <f t="shared" si="440"/>
        <v>93.94</v>
      </c>
      <c r="O3896" s="48">
        <f t="shared" ca="1" si="441"/>
        <v>6810700</v>
      </c>
    </row>
    <row r="3897" spans="1:15" x14ac:dyDescent="0.25">
      <c r="A3897">
        <v>3882</v>
      </c>
      <c r="B3897" s="85">
        <v>36158</v>
      </c>
      <c r="C3897" s="47">
        <v>122.72</v>
      </c>
      <c r="D3897" s="47">
        <v>124.48</v>
      </c>
      <c r="E3897" s="47">
        <v>122.12</v>
      </c>
      <c r="F3897" s="47">
        <v>124.31</v>
      </c>
      <c r="G3897" s="48">
        <v>3935800</v>
      </c>
      <c r="H3897" s="47">
        <v>94.7</v>
      </c>
      <c r="I3897" s="51">
        <f t="shared" si="435"/>
        <v>0.76180516450808466</v>
      </c>
      <c r="J3897" s="51">
        <f t="shared" ca="1" si="436"/>
        <v>1</v>
      </c>
      <c r="K3897" s="47">
        <f t="shared" si="437"/>
        <v>93.49</v>
      </c>
      <c r="L3897" s="47">
        <f t="shared" si="438"/>
        <v>94.83</v>
      </c>
      <c r="M3897" s="47">
        <f t="shared" si="439"/>
        <v>93.03</v>
      </c>
      <c r="N3897" s="47">
        <f t="shared" si="440"/>
        <v>94.7</v>
      </c>
      <c r="O3897" s="48">
        <f t="shared" ca="1" si="441"/>
        <v>3935800</v>
      </c>
    </row>
    <row r="3898" spans="1:15" x14ac:dyDescent="0.25">
      <c r="A3898">
        <v>3883</v>
      </c>
      <c r="B3898" s="85">
        <v>36157</v>
      </c>
      <c r="C3898" s="47">
        <v>123.25</v>
      </c>
      <c r="D3898" s="47">
        <v>123.31</v>
      </c>
      <c r="E3898" s="47">
        <v>122</v>
      </c>
      <c r="F3898" s="47">
        <v>122.38</v>
      </c>
      <c r="G3898" s="48">
        <v>4203600</v>
      </c>
      <c r="H3898" s="47">
        <v>93.23</v>
      </c>
      <c r="I3898" s="51">
        <f t="shared" si="435"/>
        <v>0.76180748488315086</v>
      </c>
      <c r="J3898" s="51">
        <f t="shared" ca="1" si="436"/>
        <v>1</v>
      </c>
      <c r="K3898" s="47">
        <f t="shared" si="437"/>
        <v>93.89</v>
      </c>
      <c r="L3898" s="47">
        <f t="shared" si="438"/>
        <v>93.94</v>
      </c>
      <c r="M3898" s="47">
        <f t="shared" si="439"/>
        <v>92.94</v>
      </c>
      <c r="N3898" s="47">
        <f t="shared" si="440"/>
        <v>93.23</v>
      </c>
      <c r="O3898" s="48">
        <f t="shared" ca="1" si="441"/>
        <v>4203600</v>
      </c>
    </row>
    <row r="3899" spans="1:15" x14ac:dyDescent="0.25">
      <c r="A3899">
        <v>3884</v>
      </c>
      <c r="B3899" s="85">
        <v>36153</v>
      </c>
      <c r="C3899" s="47">
        <v>123.16</v>
      </c>
      <c r="D3899" s="47">
        <v>123.25</v>
      </c>
      <c r="E3899" s="47">
        <v>122.5</v>
      </c>
      <c r="F3899" s="47">
        <v>122.69</v>
      </c>
      <c r="G3899" s="48">
        <v>1507100</v>
      </c>
      <c r="H3899" s="47">
        <v>93.47</v>
      </c>
      <c r="I3899" s="51">
        <f t="shared" si="435"/>
        <v>0.76183878066672106</v>
      </c>
      <c r="J3899" s="51">
        <f t="shared" ca="1" si="436"/>
        <v>1</v>
      </c>
      <c r="K3899" s="47">
        <f t="shared" si="437"/>
        <v>93.83</v>
      </c>
      <c r="L3899" s="47">
        <f t="shared" si="438"/>
        <v>93.9</v>
      </c>
      <c r="M3899" s="47">
        <f t="shared" si="439"/>
        <v>93.33</v>
      </c>
      <c r="N3899" s="47">
        <f t="shared" si="440"/>
        <v>93.47</v>
      </c>
      <c r="O3899" s="48">
        <f t="shared" ca="1" si="441"/>
        <v>1507100</v>
      </c>
    </row>
    <row r="3900" spans="1:15" x14ac:dyDescent="0.25">
      <c r="A3900">
        <v>3885</v>
      </c>
      <c r="B3900" s="85">
        <v>36152</v>
      </c>
      <c r="C3900" s="47">
        <v>121.19</v>
      </c>
      <c r="D3900" s="47">
        <v>123.22</v>
      </c>
      <c r="E3900" s="47">
        <v>120.81</v>
      </c>
      <c r="F3900" s="47">
        <v>123.22</v>
      </c>
      <c r="G3900" s="48">
        <v>7791000</v>
      </c>
      <c r="H3900" s="47">
        <v>93.87</v>
      </c>
      <c r="I3900" s="51">
        <f t="shared" si="435"/>
        <v>0.76180814802791763</v>
      </c>
      <c r="J3900" s="51">
        <f t="shared" ca="1" si="436"/>
        <v>1</v>
      </c>
      <c r="K3900" s="47">
        <f t="shared" si="437"/>
        <v>92.32</v>
      </c>
      <c r="L3900" s="47">
        <f t="shared" si="438"/>
        <v>93.87</v>
      </c>
      <c r="M3900" s="47">
        <f t="shared" si="439"/>
        <v>92.03</v>
      </c>
      <c r="N3900" s="47">
        <f t="shared" si="440"/>
        <v>93.87</v>
      </c>
      <c r="O3900" s="48">
        <f t="shared" ca="1" si="441"/>
        <v>7791000</v>
      </c>
    </row>
    <row r="3901" spans="1:15" x14ac:dyDescent="0.25">
      <c r="A3901">
        <v>3886</v>
      </c>
      <c r="B3901" s="85">
        <v>36151</v>
      </c>
      <c r="C3901" s="47">
        <v>120.41</v>
      </c>
      <c r="D3901" s="47">
        <v>121.22</v>
      </c>
      <c r="E3901" s="47">
        <v>119.19</v>
      </c>
      <c r="F3901" s="47">
        <v>120.69</v>
      </c>
      <c r="G3901" s="48">
        <v>5461100</v>
      </c>
      <c r="H3901" s="47">
        <v>91.94</v>
      </c>
      <c r="I3901" s="51">
        <f t="shared" si="435"/>
        <v>0.76178639489601463</v>
      </c>
      <c r="J3901" s="51">
        <f t="shared" ca="1" si="436"/>
        <v>1</v>
      </c>
      <c r="K3901" s="47">
        <f t="shared" si="437"/>
        <v>91.73</v>
      </c>
      <c r="L3901" s="47">
        <f t="shared" si="438"/>
        <v>92.34</v>
      </c>
      <c r="M3901" s="47">
        <f t="shared" si="439"/>
        <v>90.8</v>
      </c>
      <c r="N3901" s="47">
        <f t="shared" si="440"/>
        <v>91.94</v>
      </c>
      <c r="O3901" s="48">
        <f t="shared" ca="1" si="441"/>
        <v>5461100</v>
      </c>
    </row>
    <row r="3902" spans="1:15" x14ac:dyDescent="0.25">
      <c r="A3902">
        <v>3887</v>
      </c>
      <c r="B3902" s="85">
        <v>36150</v>
      </c>
      <c r="C3902" s="47">
        <v>119.25</v>
      </c>
      <c r="D3902" s="47">
        <v>121.34</v>
      </c>
      <c r="E3902" s="47">
        <v>119</v>
      </c>
      <c r="F3902" s="47">
        <v>120.16</v>
      </c>
      <c r="G3902" s="48">
        <v>8580700</v>
      </c>
      <c r="H3902" s="47">
        <v>91.54</v>
      </c>
      <c r="I3902" s="51">
        <f t="shared" si="435"/>
        <v>0.7618175765645806</v>
      </c>
      <c r="J3902" s="51">
        <f t="shared" ca="1" si="436"/>
        <v>1</v>
      </c>
      <c r="K3902" s="47">
        <f t="shared" si="437"/>
        <v>90.85</v>
      </c>
      <c r="L3902" s="47">
        <f t="shared" si="438"/>
        <v>92.44</v>
      </c>
      <c r="M3902" s="47">
        <f t="shared" si="439"/>
        <v>90.66</v>
      </c>
      <c r="N3902" s="47">
        <f t="shared" si="440"/>
        <v>91.54</v>
      </c>
      <c r="O3902" s="48">
        <f t="shared" ca="1" si="441"/>
        <v>8580700</v>
      </c>
    </row>
    <row r="3903" spans="1:15" x14ac:dyDescent="0.25">
      <c r="A3903">
        <v>3888</v>
      </c>
      <c r="B3903" s="85">
        <v>36147</v>
      </c>
      <c r="C3903" s="47">
        <v>118.31</v>
      </c>
      <c r="D3903" s="47">
        <v>119.12</v>
      </c>
      <c r="E3903" s="47">
        <v>117.88</v>
      </c>
      <c r="F3903" s="47">
        <v>118.5</v>
      </c>
      <c r="G3903" s="48">
        <v>4802400</v>
      </c>
      <c r="H3903" s="47">
        <v>90.28</v>
      </c>
      <c r="I3903" s="51">
        <f t="shared" si="435"/>
        <v>0.76185654008438819</v>
      </c>
      <c r="J3903" s="51">
        <f t="shared" ca="1" si="436"/>
        <v>1</v>
      </c>
      <c r="K3903" s="47">
        <f t="shared" si="437"/>
        <v>90.14</v>
      </c>
      <c r="L3903" s="47">
        <f t="shared" si="438"/>
        <v>90.75</v>
      </c>
      <c r="M3903" s="47">
        <f t="shared" si="439"/>
        <v>89.81</v>
      </c>
      <c r="N3903" s="47">
        <f t="shared" si="440"/>
        <v>90.28</v>
      </c>
      <c r="O3903" s="48">
        <f t="shared" ca="1" si="441"/>
        <v>4802400</v>
      </c>
    </row>
    <row r="3904" spans="1:15" x14ac:dyDescent="0.25">
      <c r="A3904">
        <v>3889</v>
      </c>
      <c r="B3904" s="85">
        <v>36146</v>
      </c>
      <c r="C3904" s="47">
        <v>117.22</v>
      </c>
      <c r="D3904" s="47">
        <v>118.59</v>
      </c>
      <c r="E3904" s="47">
        <v>117.03</v>
      </c>
      <c r="F3904" s="47">
        <v>118.39</v>
      </c>
      <c r="G3904" s="48">
        <v>6914700</v>
      </c>
      <c r="H3904" s="47">
        <v>89.89</v>
      </c>
      <c r="I3904" s="51">
        <f t="shared" si="435"/>
        <v>0.75927020863248584</v>
      </c>
      <c r="J3904" s="51">
        <f t="shared" ca="1" si="436"/>
        <v>1</v>
      </c>
      <c r="K3904" s="47">
        <f t="shared" si="437"/>
        <v>89</v>
      </c>
      <c r="L3904" s="47">
        <f t="shared" si="438"/>
        <v>90.04</v>
      </c>
      <c r="M3904" s="47">
        <f t="shared" si="439"/>
        <v>88.86</v>
      </c>
      <c r="N3904" s="47">
        <f t="shared" si="440"/>
        <v>89.89</v>
      </c>
      <c r="O3904" s="48">
        <f t="shared" ca="1" si="441"/>
        <v>6914700</v>
      </c>
    </row>
    <row r="3905" spans="1:15" x14ac:dyDescent="0.25">
      <c r="A3905">
        <v>3890</v>
      </c>
      <c r="B3905" s="85">
        <v>36145</v>
      </c>
      <c r="C3905" s="47">
        <v>117.12</v>
      </c>
      <c r="D3905" s="47">
        <v>117.12</v>
      </c>
      <c r="E3905" s="47">
        <v>115.75</v>
      </c>
      <c r="F3905" s="47">
        <v>116.53</v>
      </c>
      <c r="G3905" s="48">
        <v>7260000</v>
      </c>
      <c r="H3905" s="47">
        <v>88.48</v>
      </c>
      <c r="I3905" s="51">
        <f t="shared" si="435"/>
        <v>0.75928945335964992</v>
      </c>
      <c r="J3905" s="51">
        <f t="shared" ca="1" si="436"/>
        <v>1</v>
      </c>
      <c r="K3905" s="47">
        <f t="shared" si="437"/>
        <v>88.93</v>
      </c>
      <c r="L3905" s="47">
        <f t="shared" si="438"/>
        <v>88.93</v>
      </c>
      <c r="M3905" s="47">
        <f t="shared" si="439"/>
        <v>87.89</v>
      </c>
      <c r="N3905" s="47">
        <f t="shared" si="440"/>
        <v>88.48</v>
      </c>
      <c r="O3905" s="48">
        <f t="shared" ca="1" si="441"/>
        <v>7260000</v>
      </c>
    </row>
    <row r="3906" spans="1:15" x14ac:dyDescent="0.25">
      <c r="A3906">
        <v>3891</v>
      </c>
      <c r="B3906" s="85">
        <v>36144</v>
      </c>
      <c r="C3906" s="47">
        <v>114.69</v>
      </c>
      <c r="D3906" s="47">
        <v>116.75</v>
      </c>
      <c r="E3906" s="47">
        <v>114.53</v>
      </c>
      <c r="F3906" s="47">
        <v>116.69</v>
      </c>
      <c r="G3906" s="48">
        <v>9631500</v>
      </c>
      <c r="H3906" s="47">
        <v>88.6</v>
      </c>
      <c r="I3906" s="51">
        <f t="shared" si="435"/>
        <v>0.7592767160853543</v>
      </c>
      <c r="J3906" s="51">
        <f t="shared" ca="1" si="436"/>
        <v>1</v>
      </c>
      <c r="K3906" s="47">
        <f t="shared" si="437"/>
        <v>87.08</v>
      </c>
      <c r="L3906" s="47">
        <f t="shared" si="438"/>
        <v>88.65</v>
      </c>
      <c r="M3906" s="47">
        <f t="shared" si="439"/>
        <v>86.96</v>
      </c>
      <c r="N3906" s="47">
        <f t="shared" si="440"/>
        <v>88.6</v>
      </c>
      <c r="O3906" s="48">
        <f t="shared" ca="1" si="441"/>
        <v>9631500</v>
      </c>
    </row>
    <row r="3907" spans="1:15" x14ac:dyDescent="0.25">
      <c r="A3907">
        <v>3892</v>
      </c>
      <c r="B3907" s="85">
        <v>36143</v>
      </c>
      <c r="C3907" s="47">
        <v>116.16</v>
      </c>
      <c r="D3907" s="47">
        <v>116.41</v>
      </c>
      <c r="E3907" s="47">
        <v>113.75</v>
      </c>
      <c r="F3907" s="47">
        <v>113.75</v>
      </c>
      <c r="G3907" s="48">
        <v>9521400</v>
      </c>
      <c r="H3907" s="47">
        <v>86.37</v>
      </c>
      <c r="I3907" s="51">
        <f t="shared" si="435"/>
        <v>0.75929670329670329</v>
      </c>
      <c r="J3907" s="51">
        <f t="shared" ca="1" si="436"/>
        <v>1</v>
      </c>
      <c r="K3907" s="47">
        <f t="shared" si="437"/>
        <v>88.2</v>
      </c>
      <c r="L3907" s="47">
        <f t="shared" si="438"/>
        <v>88.39</v>
      </c>
      <c r="M3907" s="47">
        <f t="shared" si="439"/>
        <v>86.37</v>
      </c>
      <c r="N3907" s="47">
        <f t="shared" si="440"/>
        <v>86.37</v>
      </c>
      <c r="O3907" s="48">
        <f t="shared" ca="1" si="441"/>
        <v>9521400</v>
      </c>
    </row>
    <row r="3908" spans="1:15" x14ac:dyDescent="0.25">
      <c r="A3908">
        <v>3893</v>
      </c>
      <c r="B3908" s="85">
        <v>36140</v>
      </c>
      <c r="C3908" s="47">
        <v>116.44</v>
      </c>
      <c r="D3908" s="47">
        <v>117.34</v>
      </c>
      <c r="E3908" s="47">
        <v>115.56</v>
      </c>
      <c r="F3908" s="47">
        <v>117.12</v>
      </c>
      <c r="G3908" s="48">
        <v>8198200</v>
      </c>
      <c r="H3908" s="47">
        <v>88.93</v>
      </c>
      <c r="I3908" s="51">
        <f t="shared" si="435"/>
        <v>0.75930669398907102</v>
      </c>
      <c r="J3908" s="51">
        <f t="shared" ca="1" si="436"/>
        <v>1</v>
      </c>
      <c r="K3908" s="47">
        <f t="shared" si="437"/>
        <v>88.41</v>
      </c>
      <c r="L3908" s="47">
        <f t="shared" si="438"/>
        <v>89.1</v>
      </c>
      <c r="M3908" s="47">
        <f t="shared" si="439"/>
        <v>87.75</v>
      </c>
      <c r="N3908" s="47">
        <f t="shared" si="440"/>
        <v>88.93</v>
      </c>
      <c r="O3908" s="48">
        <f t="shared" ca="1" si="441"/>
        <v>8198200</v>
      </c>
    </row>
    <row r="3909" spans="1:15" x14ac:dyDescent="0.25">
      <c r="A3909">
        <v>3894</v>
      </c>
      <c r="B3909" s="85">
        <v>36139</v>
      </c>
      <c r="C3909" s="47">
        <v>118.84</v>
      </c>
      <c r="D3909" s="47">
        <v>118.84</v>
      </c>
      <c r="E3909" s="47">
        <v>116.72</v>
      </c>
      <c r="F3909" s="47">
        <v>116.89</v>
      </c>
      <c r="G3909" s="48">
        <v>5966600</v>
      </c>
      <c r="H3909" s="47">
        <v>88.76</v>
      </c>
      <c r="I3909" s="51">
        <f t="shared" si="435"/>
        <v>0.75934639404568405</v>
      </c>
      <c r="J3909" s="51">
        <f t="shared" ca="1" si="436"/>
        <v>1</v>
      </c>
      <c r="K3909" s="47">
        <f t="shared" si="437"/>
        <v>90.24</v>
      </c>
      <c r="L3909" s="47">
        <f t="shared" si="438"/>
        <v>90.24</v>
      </c>
      <c r="M3909" s="47">
        <f t="shared" si="439"/>
        <v>88.63</v>
      </c>
      <c r="N3909" s="47">
        <f t="shared" si="440"/>
        <v>88.76</v>
      </c>
      <c r="O3909" s="48">
        <f t="shared" ca="1" si="441"/>
        <v>5966600</v>
      </c>
    </row>
    <row r="3910" spans="1:15" x14ac:dyDescent="0.25">
      <c r="A3910">
        <v>3895</v>
      </c>
      <c r="B3910" s="85">
        <v>36138</v>
      </c>
      <c r="C3910" s="47">
        <v>118.69</v>
      </c>
      <c r="D3910" s="47">
        <v>118.97</v>
      </c>
      <c r="E3910" s="47">
        <v>117.88</v>
      </c>
      <c r="F3910" s="47">
        <v>118.62</v>
      </c>
      <c r="G3910" s="48">
        <v>5327900</v>
      </c>
      <c r="H3910" s="47">
        <v>90.07</v>
      </c>
      <c r="I3910" s="51">
        <f t="shared" si="435"/>
        <v>0.75931546113640191</v>
      </c>
      <c r="J3910" s="51">
        <f t="shared" ca="1" si="436"/>
        <v>1</v>
      </c>
      <c r="K3910" s="47">
        <f t="shared" si="437"/>
        <v>90.12</v>
      </c>
      <c r="L3910" s="47">
        <f t="shared" si="438"/>
        <v>90.34</v>
      </c>
      <c r="M3910" s="47">
        <f t="shared" si="439"/>
        <v>89.51</v>
      </c>
      <c r="N3910" s="47">
        <f t="shared" si="440"/>
        <v>90.07</v>
      </c>
      <c r="O3910" s="48">
        <f t="shared" ca="1" si="441"/>
        <v>5327900</v>
      </c>
    </row>
    <row r="3911" spans="1:15" x14ac:dyDescent="0.25">
      <c r="A3911">
        <v>3896</v>
      </c>
      <c r="B3911" s="85">
        <v>36137</v>
      </c>
      <c r="C3911" s="47">
        <v>118.53</v>
      </c>
      <c r="D3911" s="47">
        <v>119.75</v>
      </c>
      <c r="E3911" s="47">
        <v>117.5</v>
      </c>
      <c r="F3911" s="47">
        <v>118.41</v>
      </c>
      <c r="G3911" s="48">
        <v>10102600</v>
      </c>
      <c r="H3911" s="47">
        <v>89.91</v>
      </c>
      <c r="I3911" s="51">
        <f t="shared" si="435"/>
        <v>0.75931086901444134</v>
      </c>
      <c r="J3911" s="51">
        <f t="shared" ca="1" si="436"/>
        <v>1</v>
      </c>
      <c r="K3911" s="47">
        <f t="shared" si="437"/>
        <v>90</v>
      </c>
      <c r="L3911" s="47">
        <f t="shared" si="438"/>
        <v>90.93</v>
      </c>
      <c r="M3911" s="47">
        <f t="shared" si="439"/>
        <v>89.22</v>
      </c>
      <c r="N3911" s="47">
        <f t="shared" si="440"/>
        <v>89.91</v>
      </c>
      <c r="O3911" s="48">
        <f t="shared" ca="1" si="441"/>
        <v>10102600</v>
      </c>
    </row>
    <row r="3912" spans="1:15" x14ac:dyDescent="0.25">
      <c r="A3912">
        <v>3897</v>
      </c>
      <c r="B3912" s="85">
        <v>36136</v>
      </c>
      <c r="C3912" s="47">
        <v>118.06</v>
      </c>
      <c r="D3912" s="47">
        <v>119.47</v>
      </c>
      <c r="E3912" s="47">
        <v>118</v>
      </c>
      <c r="F3912" s="47">
        <v>118.94</v>
      </c>
      <c r="G3912" s="48">
        <v>4290000</v>
      </c>
      <c r="H3912" s="47">
        <v>90.31</v>
      </c>
      <c r="I3912" s="51">
        <f t="shared" si="435"/>
        <v>0.75929039852026237</v>
      </c>
      <c r="J3912" s="51">
        <f t="shared" ca="1" si="436"/>
        <v>1</v>
      </c>
      <c r="K3912" s="47">
        <f t="shared" si="437"/>
        <v>89.64</v>
      </c>
      <c r="L3912" s="47">
        <f t="shared" si="438"/>
        <v>90.71</v>
      </c>
      <c r="M3912" s="47">
        <f t="shared" si="439"/>
        <v>89.6</v>
      </c>
      <c r="N3912" s="47">
        <f t="shared" si="440"/>
        <v>90.31</v>
      </c>
      <c r="O3912" s="48">
        <f t="shared" ca="1" si="441"/>
        <v>4290000</v>
      </c>
    </row>
    <row r="3913" spans="1:15" x14ac:dyDescent="0.25">
      <c r="A3913">
        <v>3898</v>
      </c>
      <c r="B3913" s="85">
        <v>36133</v>
      </c>
      <c r="C3913" s="47">
        <v>116.62</v>
      </c>
      <c r="D3913" s="47">
        <v>118.5</v>
      </c>
      <c r="E3913" s="47">
        <v>116.5</v>
      </c>
      <c r="F3913" s="47">
        <v>118.38</v>
      </c>
      <c r="G3913" s="48">
        <v>10339500</v>
      </c>
      <c r="H3913" s="47">
        <v>89.88</v>
      </c>
      <c r="I3913" s="51">
        <f t="shared" si="435"/>
        <v>0.75924987328940696</v>
      </c>
      <c r="J3913" s="51">
        <f t="shared" ca="1" si="436"/>
        <v>1</v>
      </c>
      <c r="K3913" s="47">
        <f t="shared" si="437"/>
        <v>88.54</v>
      </c>
      <c r="L3913" s="47">
        <f t="shared" si="438"/>
        <v>89.97</v>
      </c>
      <c r="M3913" s="47">
        <f t="shared" si="439"/>
        <v>88.45</v>
      </c>
      <c r="N3913" s="47">
        <f t="shared" si="440"/>
        <v>89.88</v>
      </c>
      <c r="O3913" s="48">
        <f t="shared" ca="1" si="441"/>
        <v>10339500</v>
      </c>
    </row>
    <row r="3914" spans="1:15" x14ac:dyDescent="0.25">
      <c r="A3914">
        <v>3899</v>
      </c>
      <c r="B3914" s="85">
        <v>36132</v>
      </c>
      <c r="C3914" s="47">
        <v>117.25</v>
      </c>
      <c r="D3914" s="47">
        <v>118.31</v>
      </c>
      <c r="E3914" s="47">
        <v>115.09</v>
      </c>
      <c r="F3914" s="47">
        <v>115.34</v>
      </c>
      <c r="G3914" s="48">
        <v>12145300</v>
      </c>
      <c r="H3914" s="47">
        <v>87.58</v>
      </c>
      <c r="I3914" s="51">
        <f t="shared" si="435"/>
        <v>0.75932027050459505</v>
      </c>
      <c r="J3914" s="51">
        <f t="shared" ca="1" si="436"/>
        <v>1</v>
      </c>
      <c r="K3914" s="47">
        <f t="shared" si="437"/>
        <v>89.03</v>
      </c>
      <c r="L3914" s="47">
        <f t="shared" si="438"/>
        <v>89.84</v>
      </c>
      <c r="M3914" s="47">
        <f t="shared" si="439"/>
        <v>87.39</v>
      </c>
      <c r="N3914" s="47">
        <f t="shared" si="440"/>
        <v>87.58</v>
      </c>
      <c r="O3914" s="48">
        <f t="shared" ca="1" si="441"/>
        <v>12145300</v>
      </c>
    </row>
    <row r="3915" spans="1:15" x14ac:dyDescent="0.25">
      <c r="A3915">
        <v>3900</v>
      </c>
      <c r="B3915" s="85">
        <v>36131</v>
      </c>
      <c r="C3915" s="47">
        <v>117.22</v>
      </c>
      <c r="D3915" s="47">
        <v>117.91</v>
      </c>
      <c r="E3915" s="47">
        <v>116</v>
      </c>
      <c r="F3915" s="47">
        <v>117.28</v>
      </c>
      <c r="G3915" s="48">
        <v>7495500</v>
      </c>
      <c r="H3915" s="47">
        <v>89.05</v>
      </c>
      <c r="I3915" s="51">
        <f t="shared" si="435"/>
        <v>0.75929399727148705</v>
      </c>
      <c r="J3915" s="51">
        <f t="shared" ca="1" si="436"/>
        <v>1</v>
      </c>
      <c r="K3915" s="47">
        <f t="shared" si="437"/>
        <v>89</v>
      </c>
      <c r="L3915" s="47">
        <f t="shared" si="438"/>
        <v>89.53</v>
      </c>
      <c r="M3915" s="47">
        <f t="shared" si="439"/>
        <v>88.08</v>
      </c>
      <c r="N3915" s="47">
        <f t="shared" si="440"/>
        <v>89.05</v>
      </c>
      <c r="O3915" s="48">
        <f t="shared" ca="1" si="441"/>
        <v>7495500</v>
      </c>
    </row>
    <row r="3916" spans="1:15" x14ac:dyDescent="0.25">
      <c r="A3916">
        <v>3901</v>
      </c>
      <c r="B3916" s="85">
        <v>36130</v>
      </c>
      <c r="C3916" s="47">
        <v>116.12</v>
      </c>
      <c r="D3916" s="47">
        <v>118.03</v>
      </c>
      <c r="E3916" s="47">
        <v>115.22</v>
      </c>
      <c r="F3916" s="47">
        <v>117.62</v>
      </c>
      <c r="G3916" s="48">
        <v>8950600</v>
      </c>
      <c r="H3916" s="47">
        <v>89.31</v>
      </c>
      <c r="I3916" s="51">
        <f t="shared" si="435"/>
        <v>0.75930964121748001</v>
      </c>
      <c r="J3916" s="51">
        <f t="shared" ca="1" si="436"/>
        <v>1</v>
      </c>
      <c r="K3916" s="47">
        <f t="shared" si="437"/>
        <v>88.17</v>
      </c>
      <c r="L3916" s="47">
        <f t="shared" si="438"/>
        <v>89.62</v>
      </c>
      <c r="M3916" s="47">
        <f t="shared" si="439"/>
        <v>87.49</v>
      </c>
      <c r="N3916" s="47">
        <f t="shared" si="440"/>
        <v>89.31</v>
      </c>
      <c r="O3916" s="48">
        <f t="shared" ca="1" si="441"/>
        <v>8950600</v>
      </c>
    </row>
    <row r="3917" spans="1:15" x14ac:dyDescent="0.25">
      <c r="A3917">
        <v>3902</v>
      </c>
      <c r="B3917" s="85">
        <v>36129</v>
      </c>
      <c r="C3917" s="47">
        <v>119.02</v>
      </c>
      <c r="D3917" s="47">
        <v>119.38</v>
      </c>
      <c r="E3917" s="47">
        <v>116.12</v>
      </c>
      <c r="F3917" s="47">
        <v>116.12</v>
      </c>
      <c r="G3917" s="48">
        <v>8705400</v>
      </c>
      <c r="H3917" s="47">
        <v>88.17</v>
      </c>
      <c r="I3917" s="51">
        <f t="shared" si="435"/>
        <v>0.75930072338959698</v>
      </c>
      <c r="J3917" s="51">
        <f t="shared" ca="1" si="436"/>
        <v>1</v>
      </c>
      <c r="K3917" s="47">
        <f t="shared" si="437"/>
        <v>90.37</v>
      </c>
      <c r="L3917" s="47">
        <f t="shared" si="438"/>
        <v>90.65</v>
      </c>
      <c r="M3917" s="47">
        <f t="shared" si="439"/>
        <v>88.17</v>
      </c>
      <c r="N3917" s="47">
        <f t="shared" si="440"/>
        <v>88.17</v>
      </c>
      <c r="O3917" s="48">
        <f t="shared" ca="1" si="441"/>
        <v>8705400</v>
      </c>
    </row>
    <row r="3918" spans="1:15" x14ac:dyDescent="0.25">
      <c r="A3918">
        <v>3903</v>
      </c>
      <c r="B3918" s="85">
        <v>36126</v>
      </c>
      <c r="C3918" s="47">
        <v>119.47</v>
      </c>
      <c r="D3918" s="47">
        <v>119.72</v>
      </c>
      <c r="E3918" s="47">
        <v>119.02</v>
      </c>
      <c r="F3918" s="47">
        <v>119.5</v>
      </c>
      <c r="G3918" s="48">
        <v>4557900</v>
      </c>
      <c r="H3918" s="47">
        <v>90.74</v>
      </c>
      <c r="I3918" s="51">
        <f t="shared" si="435"/>
        <v>0.75933054393305432</v>
      </c>
      <c r="J3918" s="51">
        <f t="shared" ca="1" si="436"/>
        <v>1</v>
      </c>
      <c r="K3918" s="47">
        <f t="shared" si="437"/>
        <v>90.72</v>
      </c>
      <c r="L3918" s="47">
        <f t="shared" si="438"/>
        <v>90.91</v>
      </c>
      <c r="M3918" s="47">
        <f t="shared" si="439"/>
        <v>90.38</v>
      </c>
      <c r="N3918" s="47">
        <f t="shared" si="440"/>
        <v>90.74</v>
      </c>
      <c r="O3918" s="48">
        <f t="shared" ca="1" si="441"/>
        <v>4557900</v>
      </c>
    </row>
    <row r="3919" spans="1:15" x14ac:dyDescent="0.25">
      <c r="A3919">
        <v>3904</v>
      </c>
      <c r="B3919" s="85">
        <v>36124</v>
      </c>
      <c r="C3919" s="47">
        <v>118.94</v>
      </c>
      <c r="D3919" s="47">
        <v>119.19</v>
      </c>
      <c r="E3919" s="47">
        <v>118.22</v>
      </c>
      <c r="F3919" s="47">
        <v>118.62</v>
      </c>
      <c r="G3919" s="48">
        <v>4393500</v>
      </c>
      <c r="H3919" s="47">
        <v>90.07</v>
      </c>
      <c r="I3919" s="51">
        <f t="shared" si="435"/>
        <v>0.75931546113640191</v>
      </c>
      <c r="J3919" s="51">
        <f t="shared" ca="1" si="436"/>
        <v>1</v>
      </c>
      <c r="K3919" s="47">
        <f t="shared" si="437"/>
        <v>90.31</v>
      </c>
      <c r="L3919" s="47">
        <f t="shared" si="438"/>
        <v>90.5</v>
      </c>
      <c r="M3919" s="47">
        <f t="shared" si="439"/>
        <v>89.77</v>
      </c>
      <c r="N3919" s="47">
        <f t="shared" si="440"/>
        <v>90.07</v>
      </c>
      <c r="O3919" s="48">
        <f t="shared" ca="1" si="441"/>
        <v>4393500</v>
      </c>
    </row>
    <row r="3920" spans="1:15" x14ac:dyDescent="0.25">
      <c r="A3920">
        <v>3905</v>
      </c>
      <c r="B3920" s="85">
        <v>36123</v>
      </c>
      <c r="C3920" s="47">
        <v>119</v>
      </c>
      <c r="D3920" s="47">
        <v>119.66</v>
      </c>
      <c r="E3920" s="47">
        <v>118.45</v>
      </c>
      <c r="F3920" s="47">
        <v>118.62</v>
      </c>
      <c r="G3920" s="48">
        <v>5323700</v>
      </c>
      <c r="H3920" s="47">
        <v>90.07</v>
      </c>
      <c r="I3920" s="51">
        <f t="shared" si="435"/>
        <v>0.75931546113640191</v>
      </c>
      <c r="J3920" s="51">
        <f t="shared" ca="1" si="436"/>
        <v>1</v>
      </c>
      <c r="K3920" s="47">
        <f t="shared" si="437"/>
        <v>90.36</v>
      </c>
      <c r="L3920" s="47">
        <f t="shared" si="438"/>
        <v>90.86</v>
      </c>
      <c r="M3920" s="47">
        <f t="shared" si="439"/>
        <v>89.94</v>
      </c>
      <c r="N3920" s="47">
        <f t="shared" si="440"/>
        <v>90.07</v>
      </c>
      <c r="O3920" s="48">
        <f t="shared" ca="1" si="441"/>
        <v>5323700</v>
      </c>
    </row>
    <row r="3921" spans="1:15" x14ac:dyDescent="0.25">
      <c r="A3921">
        <v>3906</v>
      </c>
      <c r="B3921" s="85">
        <v>36122</v>
      </c>
      <c r="C3921" s="47">
        <v>117.47</v>
      </c>
      <c r="D3921" s="47">
        <v>119.62</v>
      </c>
      <c r="E3921" s="47">
        <v>117.16</v>
      </c>
      <c r="F3921" s="47">
        <v>119.38</v>
      </c>
      <c r="G3921" s="48">
        <v>7151300</v>
      </c>
      <c r="H3921" s="47">
        <v>90.64</v>
      </c>
      <c r="I3921" s="51">
        <f t="shared" ref="I3921:I3984" si="442">H3921/F3921</f>
        <v>0.75925615681018599</v>
      </c>
      <c r="J3921" s="51">
        <f t="shared" ref="J3921:J3984" ca="1" si="443">INDEX(OFFSET($T$15,0,0,$S$13+1,1),MATCH(B3921,OFFSET($Q$15,0,0,$S$13+1,1),-1))</f>
        <v>1</v>
      </c>
      <c r="K3921" s="47">
        <f t="shared" ref="K3921:K3984" si="444">ROUND($I3921*C3921,2)</f>
        <v>89.19</v>
      </c>
      <c r="L3921" s="47">
        <f t="shared" ref="L3921:L3984" si="445">ROUND($I3921*D3921,2)</f>
        <v>90.82</v>
      </c>
      <c r="M3921" s="47">
        <f t="shared" ref="M3921:M3984" si="446">ROUND($I3921*E3921,2)</f>
        <v>88.95</v>
      </c>
      <c r="N3921" s="47">
        <f t="shared" ref="N3921:N3984" si="447">ROUND($I3921*F3921,2)</f>
        <v>90.64</v>
      </c>
      <c r="O3921" s="48">
        <f t="shared" ref="O3921:O3984" ca="1" si="448">G3921*J3921</f>
        <v>7151300</v>
      </c>
    </row>
    <row r="3922" spans="1:15" x14ac:dyDescent="0.25">
      <c r="A3922">
        <v>3907</v>
      </c>
      <c r="B3922" s="85">
        <v>36119</v>
      </c>
      <c r="C3922" s="47">
        <v>116.36</v>
      </c>
      <c r="D3922" s="47">
        <v>116.75</v>
      </c>
      <c r="E3922" s="47">
        <v>115.84</v>
      </c>
      <c r="F3922" s="47">
        <v>116.62</v>
      </c>
      <c r="G3922" s="48">
        <v>5562000</v>
      </c>
      <c r="H3922" s="47">
        <v>88.55</v>
      </c>
      <c r="I3922" s="51">
        <f t="shared" si="442"/>
        <v>0.75930372148859537</v>
      </c>
      <c r="J3922" s="51">
        <f t="shared" ca="1" si="443"/>
        <v>1</v>
      </c>
      <c r="K3922" s="47">
        <f t="shared" si="444"/>
        <v>88.35</v>
      </c>
      <c r="L3922" s="47">
        <f t="shared" si="445"/>
        <v>88.65</v>
      </c>
      <c r="M3922" s="47">
        <f t="shared" si="446"/>
        <v>87.96</v>
      </c>
      <c r="N3922" s="47">
        <f t="shared" si="447"/>
        <v>88.55</v>
      </c>
      <c r="O3922" s="48">
        <f t="shared" ca="1" si="448"/>
        <v>5562000</v>
      </c>
    </row>
    <row r="3923" spans="1:15" x14ac:dyDescent="0.25">
      <c r="A3923">
        <v>3908</v>
      </c>
      <c r="B3923" s="85">
        <v>36118</v>
      </c>
      <c r="C3923" s="47">
        <v>115.28</v>
      </c>
      <c r="D3923" s="47">
        <v>115.91</v>
      </c>
      <c r="E3923" s="47">
        <v>114.62</v>
      </c>
      <c r="F3923" s="47">
        <v>115.75</v>
      </c>
      <c r="G3923" s="48">
        <v>5249300</v>
      </c>
      <c r="H3923" s="47">
        <v>87.89</v>
      </c>
      <c r="I3923" s="51">
        <f t="shared" si="442"/>
        <v>0.75930885529157666</v>
      </c>
      <c r="J3923" s="51">
        <f t="shared" ca="1" si="443"/>
        <v>1</v>
      </c>
      <c r="K3923" s="47">
        <f t="shared" si="444"/>
        <v>87.53</v>
      </c>
      <c r="L3923" s="47">
        <f t="shared" si="445"/>
        <v>88.01</v>
      </c>
      <c r="M3923" s="47">
        <f t="shared" si="446"/>
        <v>87.03</v>
      </c>
      <c r="N3923" s="47">
        <f t="shared" si="447"/>
        <v>87.89</v>
      </c>
      <c r="O3923" s="48">
        <f t="shared" ca="1" si="448"/>
        <v>5249300</v>
      </c>
    </row>
    <row r="3924" spans="1:15" x14ac:dyDescent="0.25">
      <c r="A3924">
        <v>3909</v>
      </c>
      <c r="B3924" s="85">
        <v>36117</v>
      </c>
      <c r="C3924" s="47">
        <v>114.31</v>
      </c>
      <c r="D3924" s="47">
        <v>115</v>
      </c>
      <c r="E3924" s="47">
        <v>113.5</v>
      </c>
      <c r="F3924" s="47">
        <v>114.75</v>
      </c>
      <c r="G3924" s="48">
        <v>4567700</v>
      </c>
      <c r="H3924" s="47">
        <v>87.13</v>
      </c>
      <c r="I3924" s="51">
        <f t="shared" si="442"/>
        <v>0.75930283224400863</v>
      </c>
      <c r="J3924" s="51">
        <f t="shared" ca="1" si="443"/>
        <v>1</v>
      </c>
      <c r="K3924" s="47">
        <f t="shared" si="444"/>
        <v>86.8</v>
      </c>
      <c r="L3924" s="47">
        <f t="shared" si="445"/>
        <v>87.32</v>
      </c>
      <c r="M3924" s="47">
        <f t="shared" si="446"/>
        <v>86.18</v>
      </c>
      <c r="N3924" s="47">
        <f t="shared" si="447"/>
        <v>87.13</v>
      </c>
      <c r="O3924" s="48">
        <f t="shared" ca="1" si="448"/>
        <v>4567700</v>
      </c>
    </row>
    <row r="3925" spans="1:15" x14ac:dyDescent="0.25">
      <c r="A3925">
        <v>3910</v>
      </c>
      <c r="B3925" s="85">
        <v>36116</v>
      </c>
      <c r="C3925" s="47">
        <v>113.66</v>
      </c>
      <c r="D3925" s="47">
        <v>115.62</v>
      </c>
      <c r="E3925" s="47">
        <v>113</v>
      </c>
      <c r="F3925" s="47">
        <v>114.06</v>
      </c>
      <c r="G3925" s="48">
        <v>9058900</v>
      </c>
      <c r="H3925" s="47">
        <v>86.61</v>
      </c>
      <c r="I3925" s="51">
        <f t="shared" si="442"/>
        <v>0.75933719095213048</v>
      </c>
      <c r="J3925" s="51">
        <f t="shared" ca="1" si="443"/>
        <v>1</v>
      </c>
      <c r="K3925" s="47">
        <f t="shared" si="444"/>
        <v>86.31</v>
      </c>
      <c r="L3925" s="47">
        <f t="shared" si="445"/>
        <v>87.79</v>
      </c>
      <c r="M3925" s="47">
        <f t="shared" si="446"/>
        <v>85.81</v>
      </c>
      <c r="N3925" s="47">
        <f t="shared" si="447"/>
        <v>86.61</v>
      </c>
      <c r="O3925" s="48">
        <f t="shared" ca="1" si="448"/>
        <v>9058900</v>
      </c>
    </row>
    <row r="3926" spans="1:15" x14ac:dyDescent="0.25">
      <c r="A3926">
        <v>3911</v>
      </c>
      <c r="B3926" s="85">
        <v>36115</v>
      </c>
      <c r="C3926" s="47">
        <v>114.22</v>
      </c>
      <c r="D3926" s="47">
        <v>114.36</v>
      </c>
      <c r="E3926" s="47">
        <v>112.89</v>
      </c>
      <c r="F3926" s="47">
        <v>114.06</v>
      </c>
      <c r="G3926" s="48">
        <v>6023700</v>
      </c>
      <c r="H3926" s="47">
        <v>86.61</v>
      </c>
      <c r="I3926" s="51">
        <f t="shared" si="442"/>
        <v>0.75933719095213048</v>
      </c>
      <c r="J3926" s="51">
        <f t="shared" ca="1" si="443"/>
        <v>1</v>
      </c>
      <c r="K3926" s="47">
        <f t="shared" si="444"/>
        <v>86.73</v>
      </c>
      <c r="L3926" s="47">
        <f t="shared" si="445"/>
        <v>86.84</v>
      </c>
      <c r="M3926" s="47">
        <f t="shared" si="446"/>
        <v>85.72</v>
      </c>
      <c r="N3926" s="47">
        <f t="shared" si="447"/>
        <v>86.61</v>
      </c>
      <c r="O3926" s="48">
        <f t="shared" ca="1" si="448"/>
        <v>6023700</v>
      </c>
    </row>
    <row r="3927" spans="1:15" x14ac:dyDescent="0.25">
      <c r="A3927">
        <v>3912</v>
      </c>
      <c r="B3927" s="85">
        <v>36112</v>
      </c>
      <c r="C3927" s="47">
        <v>112.22</v>
      </c>
      <c r="D3927" s="47">
        <v>113.22</v>
      </c>
      <c r="E3927" s="47">
        <v>112.12</v>
      </c>
      <c r="F3927" s="47">
        <v>113.22</v>
      </c>
      <c r="G3927" s="48">
        <v>5524600</v>
      </c>
      <c r="H3927" s="47">
        <v>85.97</v>
      </c>
      <c r="I3927" s="51">
        <f t="shared" si="442"/>
        <v>0.7593181416710828</v>
      </c>
      <c r="J3927" s="51">
        <f t="shared" ca="1" si="443"/>
        <v>1</v>
      </c>
      <c r="K3927" s="47">
        <f t="shared" si="444"/>
        <v>85.21</v>
      </c>
      <c r="L3927" s="47">
        <f t="shared" si="445"/>
        <v>85.97</v>
      </c>
      <c r="M3927" s="47">
        <f t="shared" si="446"/>
        <v>85.13</v>
      </c>
      <c r="N3927" s="47">
        <f t="shared" si="447"/>
        <v>85.97</v>
      </c>
      <c r="O3927" s="48">
        <f t="shared" ca="1" si="448"/>
        <v>5524600</v>
      </c>
    </row>
    <row r="3928" spans="1:15" x14ac:dyDescent="0.25">
      <c r="A3928">
        <v>3913</v>
      </c>
      <c r="B3928" s="85">
        <v>36111</v>
      </c>
      <c r="C3928" s="47">
        <v>112.31</v>
      </c>
      <c r="D3928" s="47">
        <v>113.12</v>
      </c>
      <c r="E3928" s="47">
        <v>111.69</v>
      </c>
      <c r="F3928" s="47">
        <v>112.12</v>
      </c>
      <c r="G3928" s="48">
        <v>5457400</v>
      </c>
      <c r="H3928" s="47">
        <v>85.14</v>
      </c>
      <c r="I3928" s="51">
        <f t="shared" si="442"/>
        <v>0.75936496610774173</v>
      </c>
      <c r="J3928" s="51">
        <f t="shared" ca="1" si="443"/>
        <v>1</v>
      </c>
      <c r="K3928" s="47">
        <f t="shared" si="444"/>
        <v>85.28</v>
      </c>
      <c r="L3928" s="47">
        <f t="shared" si="445"/>
        <v>85.9</v>
      </c>
      <c r="M3928" s="47">
        <f t="shared" si="446"/>
        <v>84.81</v>
      </c>
      <c r="N3928" s="47">
        <f t="shared" si="447"/>
        <v>85.14</v>
      </c>
      <c r="O3928" s="48">
        <f t="shared" ca="1" si="448"/>
        <v>5457400</v>
      </c>
    </row>
    <row r="3929" spans="1:15" x14ac:dyDescent="0.25">
      <c r="A3929">
        <v>3914</v>
      </c>
      <c r="B3929" s="85">
        <v>36110</v>
      </c>
      <c r="C3929" s="47">
        <v>113.81</v>
      </c>
      <c r="D3929" s="47">
        <v>114</v>
      </c>
      <c r="E3929" s="47">
        <v>111.89</v>
      </c>
      <c r="F3929" s="47">
        <v>112.25</v>
      </c>
      <c r="G3929" s="48">
        <v>10922400</v>
      </c>
      <c r="H3929" s="47">
        <v>85.23</v>
      </c>
      <c r="I3929" s="51">
        <f t="shared" si="442"/>
        <v>0.75928730512249443</v>
      </c>
      <c r="J3929" s="51">
        <f t="shared" ca="1" si="443"/>
        <v>1</v>
      </c>
      <c r="K3929" s="47">
        <f t="shared" si="444"/>
        <v>86.41</v>
      </c>
      <c r="L3929" s="47">
        <f t="shared" si="445"/>
        <v>86.56</v>
      </c>
      <c r="M3929" s="47">
        <f t="shared" si="446"/>
        <v>84.96</v>
      </c>
      <c r="N3929" s="47">
        <f t="shared" si="447"/>
        <v>85.23</v>
      </c>
      <c r="O3929" s="48">
        <f t="shared" ca="1" si="448"/>
        <v>10922400</v>
      </c>
    </row>
    <row r="3930" spans="1:15" x14ac:dyDescent="0.25">
      <c r="A3930">
        <v>3915</v>
      </c>
      <c r="B3930" s="85">
        <v>36109</v>
      </c>
      <c r="C3930" s="47">
        <v>113</v>
      </c>
      <c r="D3930" s="47">
        <v>113.94</v>
      </c>
      <c r="E3930" s="47">
        <v>112.25</v>
      </c>
      <c r="F3930" s="47">
        <v>113</v>
      </c>
      <c r="G3930" s="48">
        <v>14015200</v>
      </c>
      <c r="H3930" s="47">
        <v>85.8</v>
      </c>
      <c r="I3930" s="51">
        <f t="shared" si="442"/>
        <v>0.75929203539823009</v>
      </c>
      <c r="J3930" s="51">
        <f t="shared" ca="1" si="443"/>
        <v>1</v>
      </c>
      <c r="K3930" s="47">
        <f t="shared" si="444"/>
        <v>85.8</v>
      </c>
      <c r="L3930" s="47">
        <f t="shared" si="445"/>
        <v>86.51</v>
      </c>
      <c r="M3930" s="47">
        <f t="shared" si="446"/>
        <v>85.23</v>
      </c>
      <c r="N3930" s="47">
        <f t="shared" si="447"/>
        <v>85.8</v>
      </c>
      <c r="O3930" s="48">
        <f t="shared" ca="1" si="448"/>
        <v>14015200</v>
      </c>
    </row>
    <row r="3931" spans="1:15" x14ac:dyDescent="0.25">
      <c r="A3931">
        <v>3916</v>
      </c>
      <c r="B3931" s="85">
        <v>36108</v>
      </c>
      <c r="C3931" s="47">
        <v>113.94</v>
      </c>
      <c r="D3931" s="47">
        <v>114.25</v>
      </c>
      <c r="E3931" s="47">
        <v>112.5</v>
      </c>
      <c r="F3931" s="47">
        <v>113.31</v>
      </c>
      <c r="G3931" s="48">
        <v>6188700</v>
      </c>
      <c r="H3931" s="47">
        <v>86.04</v>
      </c>
      <c r="I3931" s="51">
        <f t="shared" si="442"/>
        <v>0.75933280381254964</v>
      </c>
      <c r="J3931" s="51">
        <f t="shared" ca="1" si="443"/>
        <v>1</v>
      </c>
      <c r="K3931" s="47">
        <f t="shared" si="444"/>
        <v>86.52</v>
      </c>
      <c r="L3931" s="47">
        <f t="shared" si="445"/>
        <v>86.75</v>
      </c>
      <c r="M3931" s="47">
        <f t="shared" si="446"/>
        <v>85.42</v>
      </c>
      <c r="N3931" s="47">
        <f t="shared" si="447"/>
        <v>86.04</v>
      </c>
      <c r="O3931" s="48">
        <f t="shared" ca="1" si="448"/>
        <v>6188700</v>
      </c>
    </row>
    <row r="3932" spans="1:15" x14ac:dyDescent="0.25">
      <c r="A3932">
        <v>3917</v>
      </c>
      <c r="B3932" s="85">
        <v>36105</v>
      </c>
      <c r="C3932" s="47">
        <v>113.47</v>
      </c>
      <c r="D3932" s="47">
        <v>114.56</v>
      </c>
      <c r="E3932" s="47">
        <v>113.31</v>
      </c>
      <c r="F3932" s="47">
        <v>114.12</v>
      </c>
      <c r="G3932" s="48">
        <v>5224800</v>
      </c>
      <c r="H3932" s="47">
        <v>86.66</v>
      </c>
      <c r="I3932" s="51">
        <f t="shared" si="442"/>
        <v>0.75937609533824035</v>
      </c>
      <c r="J3932" s="51">
        <f t="shared" ca="1" si="443"/>
        <v>1</v>
      </c>
      <c r="K3932" s="47">
        <f t="shared" si="444"/>
        <v>86.17</v>
      </c>
      <c r="L3932" s="47">
        <f t="shared" si="445"/>
        <v>86.99</v>
      </c>
      <c r="M3932" s="47">
        <f t="shared" si="446"/>
        <v>86.04</v>
      </c>
      <c r="N3932" s="47">
        <f t="shared" si="447"/>
        <v>86.66</v>
      </c>
      <c r="O3932" s="48">
        <f t="shared" ca="1" si="448"/>
        <v>5224800</v>
      </c>
    </row>
    <row r="3933" spans="1:15" x14ac:dyDescent="0.25">
      <c r="A3933">
        <v>3918</v>
      </c>
      <c r="B3933" s="85">
        <v>36104</v>
      </c>
      <c r="C3933" s="47">
        <v>111.53</v>
      </c>
      <c r="D3933" s="47">
        <v>113.94</v>
      </c>
      <c r="E3933" s="47">
        <v>111.12</v>
      </c>
      <c r="F3933" s="47">
        <v>113.78</v>
      </c>
      <c r="G3933" s="48">
        <v>6841500</v>
      </c>
      <c r="H3933" s="47">
        <v>86.39</v>
      </c>
      <c r="I3933" s="51">
        <f t="shared" si="442"/>
        <v>0.75927227983828438</v>
      </c>
      <c r="J3933" s="51">
        <f t="shared" ca="1" si="443"/>
        <v>1</v>
      </c>
      <c r="K3933" s="47">
        <f t="shared" si="444"/>
        <v>84.68</v>
      </c>
      <c r="L3933" s="47">
        <f t="shared" si="445"/>
        <v>86.51</v>
      </c>
      <c r="M3933" s="47">
        <f t="shared" si="446"/>
        <v>84.37</v>
      </c>
      <c r="N3933" s="47">
        <f t="shared" si="447"/>
        <v>86.39</v>
      </c>
      <c r="O3933" s="48">
        <f t="shared" ca="1" si="448"/>
        <v>6841500</v>
      </c>
    </row>
    <row r="3934" spans="1:15" x14ac:dyDescent="0.25">
      <c r="A3934">
        <v>3919</v>
      </c>
      <c r="B3934" s="85">
        <v>36103</v>
      </c>
      <c r="C3934" s="47">
        <v>112.47</v>
      </c>
      <c r="D3934" s="47">
        <v>113.09</v>
      </c>
      <c r="E3934" s="47">
        <v>111.09</v>
      </c>
      <c r="F3934" s="47">
        <v>112.25</v>
      </c>
      <c r="G3934" s="48">
        <v>8233600</v>
      </c>
      <c r="H3934" s="47">
        <v>85.23</v>
      </c>
      <c r="I3934" s="51">
        <f t="shared" si="442"/>
        <v>0.75928730512249443</v>
      </c>
      <c r="J3934" s="51">
        <f t="shared" ca="1" si="443"/>
        <v>1</v>
      </c>
      <c r="K3934" s="47">
        <f t="shared" si="444"/>
        <v>85.4</v>
      </c>
      <c r="L3934" s="47">
        <f t="shared" si="445"/>
        <v>85.87</v>
      </c>
      <c r="M3934" s="47">
        <f t="shared" si="446"/>
        <v>84.35</v>
      </c>
      <c r="N3934" s="47">
        <f t="shared" si="447"/>
        <v>85.23</v>
      </c>
      <c r="O3934" s="48">
        <f t="shared" ca="1" si="448"/>
        <v>8233600</v>
      </c>
    </row>
    <row r="3935" spans="1:15" x14ac:dyDescent="0.25">
      <c r="A3935">
        <v>3920</v>
      </c>
      <c r="B3935" s="85">
        <v>36102</v>
      </c>
      <c r="C3935" s="47">
        <v>111.59</v>
      </c>
      <c r="D3935" s="47">
        <v>111.81</v>
      </c>
      <c r="E3935" s="47">
        <v>110.75</v>
      </c>
      <c r="F3935" s="47">
        <v>111.06</v>
      </c>
      <c r="G3935" s="48">
        <v>6866000</v>
      </c>
      <c r="H3935" s="47">
        <v>84.33</v>
      </c>
      <c r="I3935" s="51">
        <f t="shared" si="442"/>
        <v>0.75931928687196104</v>
      </c>
      <c r="J3935" s="51">
        <f t="shared" ca="1" si="443"/>
        <v>1</v>
      </c>
      <c r="K3935" s="47">
        <f t="shared" si="444"/>
        <v>84.73</v>
      </c>
      <c r="L3935" s="47">
        <f t="shared" si="445"/>
        <v>84.9</v>
      </c>
      <c r="M3935" s="47">
        <f t="shared" si="446"/>
        <v>84.09</v>
      </c>
      <c r="N3935" s="47">
        <f t="shared" si="447"/>
        <v>84.33</v>
      </c>
      <c r="O3935" s="48">
        <f t="shared" ca="1" si="448"/>
        <v>6866000</v>
      </c>
    </row>
    <row r="3936" spans="1:15" x14ac:dyDescent="0.25">
      <c r="A3936">
        <v>3921</v>
      </c>
      <c r="B3936" s="85">
        <v>36101</v>
      </c>
      <c r="C3936" s="47">
        <v>110.81</v>
      </c>
      <c r="D3936" s="47">
        <v>111.88</v>
      </c>
      <c r="E3936" s="47">
        <v>110.19</v>
      </c>
      <c r="F3936" s="47">
        <v>111.88</v>
      </c>
      <c r="G3936" s="48">
        <v>6501400</v>
      </c>
      <c r="H3936" s="47">
        <v>84.95</v>
      </c>
      <c r="I3936" s="51">
        <f t="shared" si="442"/>
        <v>0.75929567393636044</v>
      </c>
      <c r="J3936" s="51">
        <f t="shared" ca="1" si="443"/>
        <v>1</v>
      </c>
      <c r="K3936" s="47">
        <f t="shared" si="444"/>
        <v>84.14</v>
      </c>
      <c r="L3936" s="47">
        <f t="shared" si="445"/>
        <v>84.95</v>
      </c>
      <c r="M3936" s="47">
        <f t="shared" si="446"/>
        <v>83.67</v>
      </c>
      <c r="N3936" s="47">
        <f t="shared" si="447"/>
        <v>84.95</v>
      </c>
      <c r="O3936" s="48">
        <f t="shared" ca="1" si="448"/>
        <v>6501400</v>
      </c>
    </row>
    <row r="3937" spans="1:15" x14ac:dyDescent="0.25">
      <c r="A3937">
        <v>3922</v>
      </c>
      <c r="B3937" s="85">
        <v>36098</v>
      </c>
      <c r="C3937" s="47">
        <v>110.12</v>
      </c>
      <c r="D3937" s="47">
        <v>110.91</v>
      </c>
      <c r="E3937" s="47">
        <v>109.5</v>
      </c>
      <c r="F3937" s="47">
        <v>110</v>
      </c>
      <c r="G3937" s="48">
        <v>9872800</v>
      </c>
      <c r="H3937" s="47">
        <v>83.52</v>
      </c>
      <c r="I3937" s="51">
        <f t="shared" si="442"/>
        <v>0.75927272727272721</v>
      </c>
      <c r="J3937" s="51">
        <f t="shared" ca="1" si="443"/>
        <v>1</v>
      </c>
      <c r="K3937" s="47">
        <f t="shared" si="444"/>
        <v>83.61</v>
      </c>
      <c r="L3937" s="47">
        <f t="shared" si="445"/>
        <v>84.21</v>
      </c>
      <c r="M3937" s="47">
        <f t="shared" si="446"/>
        <v>83.14</v>
      </c>
      <c r="N3937" s="47">
        <f t="shared" si="447"/>
        <v>83.52</v>
      </c>
      <c r="O3937" s="48">
        <f t="shared" ca="1" si="448"/>
        <v>9872800</v>
      </c>
    </row>
    <row r="3938" spans="1:15" x14ac:dyDescent="0.25">
      <c r="A3938">
        <v>3923</v>
      </c>
      <c r="B3938" s="85">
        <v>36097</v>
      </c>
      <c r="C3938" s="47">
        <v>107.09</v>
      </c>
      <c r="D3938" s="47">
        <v>109.44</v>
      </c>
      <c r="E3938" s="47">
        <v>106.62</v>
      </c>
      <c r="F3938" s="47">
        <v>109.41</v>
      </c>
      <c r="G3938" s="48">
        <v>9625600</v>
      </c>
      <c r="H3938" s="47">
        <v>83.07</v>
      </c>
      <c r="I3938" s="51">
        <f t="shared" si="442"/>
        <v>0.75925418151905677</v>
      </c>
      <c r="J3938" s="51">
        <f t="shared" ca="1" si="443"/>
        <v>1</v>
      </c>
      <c r="K3938" s="47">
        <f t="shared" si="444"/>
        <v>81.31</v>
      </c>
      <c r="L3938" s="47">
        <f t="shared" si="445"/>
        <v>83.09</v>
      </c>
      <c r="M3938" s="47">
        <f t="shared" si="446"/>
        <v>80.95</v>
      </c>
      <c r="N3938" s="47">
        <f t="shared" si="447"/>
        <v>83.07</v>
      </c>
      <c r="O3938" s="48">
        <f t="shared" ca="1" si="448"/>
        <v>9625600</v>
      </c>
    </row>
    <row r="3939" spans="1:15" x14ac:dyDescent="0.25">
      <c r="A3939">
        <v>3924</v>
      </c>
      <c r="B3939" s="85">
        <v>36096</v>
      </c>
      <c r="C3939" s="47">
        <v>106.56</v>
      </c>
      <c r="D3939" s="47">
        <v>107.53</v>
      </c>
      <c r="E3939" s="47">
        <v>106.03</v>
      </c>
      <c r="F3939" s="47">
        <v>106.81</v>
      </c>
      <c r="G3939" s="48">
        <v>5650600</v>
      </c>
      <c r="H3939" s="47">
        <v>81.099999999999994</v>
      </c>
      <c r="I3939" s="51">
        <f t="shared" si="442"/>
        <v>0.75929220110476536</v>
      </c>
      <c r="J3939" s="51">
        <f t="shared" ca="1" si="443"/>
        <v>1</v>
      </c>
      <c r="K3939" s="47">
        <f t="shared" si="444"/>
        <v>80.91</v>
      </c>
      <c r="L3939" s="47">
        <f t="shared" si="445"/>
        <v>81.650000000000006</v>
      </c>
      <c r="M3939" s="47">
        <f t="shared" si="446"/>
        <v>80.510000000000005</v>
      </c>
      <c r="N3939" s="47">
        <f t="shared" si="447"/>
        <v>81.099999999999994</v>
      </c>
      <c r="O3939" s="48">
        <f t="shared" ca="1" si="448"/>
        <v>5650600</v>
      </c>
    </row>
    <row r="3940" spans="1:15" x14ac:dyDescent="0.25">
      <c r="A3940">
        <v>3925</v>
      </c>
      <c r="B3940" s="85">
        <v>36095</v>
      </c>
      <c r="C3940" s="47">
        <v>108.44</v>
      </c>
      <c r="D3940" s="47">
        <v>108.97</v>
      </c>
      <c r="E3940" s="47">
        <v>106.28</v>
      </c>
      <c r="F3940" s="47">
        <v>107</v>
      </c>
      <c r="G3940" s="48">
        <v>10089700</v>
      </c>
      <c r="H3940" s="47">
        <v>81.25</v>
      </c>
      <c r="I3940" s="51">
        <f t="shared" si="442"/>
        <v>0.75934579439252337</v>
      </c>
      <c r="J3940" s="51">
        <f t="shared" ca="1" si="443"/>
        <v>1</v>
      </c>
      <c r="K3940" s="47">
        <f t="shared" si="444"/>
        <v>82.34</v>
      </c>
      <c r="L3940" s="47">
        <f t="shared" si="445"/>
        <v>82.75</v>
      </c>
      <c r="M3940" s="47">
        <f t="shared" si="446"/>
        <v>80.7</v>
      </c>
      <c r="N3940" s="47">
        <f t="shared" si="447"/>
        <v>81.25</v>
      </c>
      <c r="O3940" s="48">
        <f t="shared" ca="1" si="448"/>
        <v>10089700</v>
      </c>
    </row>
    <row r="3941" spans="1:15" x14ac:dyDescent="0.25">
      <c r="A3941">
        <v>3926</v>
      </c>
      <c r="B3941" s="85">
        <v>36094</v>
      </c>
      <c r="C3941" s="47">
        <v>107.72</v>
      </c>
      <c r="D3941" s="47">
        <v>108.47</v>
      </c>
      <c r="E3941" s="47">
        <v>106.78</v>
      </c>
      <c r="F3941" s="47">
        <v>107.62</v>
      </c>
      <c r="G3941" s="48">
        <v>5838600</v>
      </c>
      <c r="H3941" s="47">
        <v>81.72</v>
      </c>
      <c r="I3941" s="51">
        <f t="shared" si="442"/>
        <v>0.75933841293439874</v>
      </c>
      <c r="J3941" s="51">
        <f t="shared" ca="1" si="443"/>
        <v>1</v>
      </c>
      <c r="K3941" s="47">
        <f t="shared" si="444"/>
        <v>81.8</v>
      </c>
      <c r="L3941" s="47">
        <f t="shared" si="445"/>
        <v>82.37</v>
      </c>
      <c r="M3941" s="47">
        <f t="shared" si="446"/>
        <v>81.08</v>
      </c>
      <c r="N3941" s="47">
        <f t="shared" si="447"/>
        <v>81.72</v>
      </c>
      <c r="O3941" s="48">
        <f t="shared" ca="1" si="448"/>
        <v>5838600</v>
      </c>
    </row>
    <row r="3942" spans="1:15" x14ac:dyDescent="0.25">
      <c r="A3942">
        <v>3927</v>
      </c>
      <c r="B3942" s="85">
        <v>36091</v>
      </c>
      <c r="C3942" s="47">
        <v>107.97</v>
      </c>
      <c r="D3942" s="47">
        <v>108</v>
      </c>
      <c r="E3942" s="47">
        <v>106.78</v>
      </c>
      <c r="F3942" s="47">
        <v>106.84</v>
      </c>
      <c r="G3942" s="48">
        <v>6237200</v>
      </c>
      <c r="H3942" s="47">
        <v>81.13</v>
      </c>
      <c r="I3942" s="51">
        <f t="shared" si="442"/>
        <v>0.75935979034069634</v>
      </c>
      <c r="J3942" s="51">
        <f t="shared" ca="1" si="443"/>
        <v>1</v>
      </c>
      <c r="K3942" s="47">
        <f t="shared" si="444"/>
        <v>81.99</v>
      </c>
      <c r="L3942" s="47">
        <f t="shared" si="445"/>
        <v>82.01</v>
      </c>
      <c r="M3942" s="47">
        <f t="shared" si="446"/>
        <v>81.08</v>
      </c>
      <c r="N3942" s="47">
        <f t="shared" si="447"/>
        <v>81.13</v>
      </c>
      <c r="O3942" s="48">
        <f t="shared" ca="1" si="448"/>
        <v>6237200</v>
      </c>
    </row>
    <row r="3943" spans="1:15" x14ac:dyDescent="0.25">
      <c r="A3943">
        <v>3928</v>
      </c>
      <c r="B3943" s="85">
        <v>36090</v>
      </c>
      <c r="C3943" s="47">
        <v>106.78</v>
      </c>
      <c r="D3943" s="47">
        <v>108.47</v>
      </c>
      <c r="E3943" s="47">
        <v>106.16</v>
      </c>
      <c r="F3943" s="47">
        <v>108.22</v>
      </c>
      <c r="G3943" s="48">
        <v>8277500</v>
      </c>
      <c r="H3943" s="47">
        <v>82.17</v>
      </c>
      <c r="I3943" s="51">
        <f t="shared" si="442"/>
        <v>0.75928663832932919</v>
      </c>
      <c r="J3943" s="51">
        <f t="shared" ca="1" si="443"/>
        <v>1</v>
      </c>
      <c r="K3943" s="47">
        <f t="shared" si="444"/>
        <v>81.08</v>
      </c>
      <c r="L3943" s="47">
        <f t="shared" si="445"/>
        <v>82.36</v>
      </c>
      <c r="M3943" s="47">
        <f t="shared" si="446"/>
        <v>80.61</v>
      </c>
      <c r="N3943" s="47">
        <f t="shared" si="447"/>
        <v>82.17</v>
      </c>
      <c r="O3943" s="48">
        <f t="shared" ca="1" si="448"/>
        <v>8277500</v>
      </c>
    </row>
    <row r="3944" spans="1:15" x14ac:dyDescent="0.25">
      <c r="A3944">
        <v>3929</v>
      </c>
      <c r="B3944" s="85">
        <v>36089</v>
      </c>
      <c r="C3944" s="47">
        <v>106.88</v>
      </c>
      <c r="D3944" s="47">
        <v>107.62</v>
      </c>
      <c r="E3944" s="47">
        <v>105.88</v>
      </c>
      <c r="F3944" s="47">
        <v>106.62</v>
      </c>
      <c r="G3944" s="48">
        <v>9178400</v>
      </c>
      <c r="H3944" s="47">
        <v>80.959999999999994</v>
      </c>
      <c r="I3944" s="51">
        <f t="shared" si="442"/>
        <v>0.75933220784093036</v>
      </c>
      <c r="J3944" s="51">
        <f t="shared" ca="1" si="443"/>
        <v>1</v>
      </c>
      <c r="K3944" s="47">
        <f t="shared" si="444"/>
        <v>81.16</v>
      </c>
      <c r="L3944" s="47">
        <f t="shared" si="445"/>
        <v>81.72</v>
      </c>
      <c r="M3944" s="47">
        <f t="shared" si="446"/>
        <v>80.400000000000006</v>
      </c>
      <c r="N3944" s="47">
        <f t="shared" si="447"/>
        <v>80.959999999999994</v>
      </c>
      <c r="O3944" s="48">
        <f t="shared" ca="1" si="448"/>
        <v>9178400</v>
      </c>
    </row>
    <row r="3945" spans="1:15" x14ac:dyDescent="0.25">
      <c r="A3945">
        <v>3930</v>
      </c>
      <c r="B3945" s="85">
        <v>36088</v>
      </c>
      <c r="C3945" s="47">
        <v>107.56</v>
      </c>
      <c r="D3945" s="47">
        <v>108.8</v>
      </c>
      <c r="E3945" s="47">
        <v>106.09</v>
      </c>
      <c r="F3945" s="47">
        <v>107</v>
      </c>
      <c r="G3945" s="48">
        <v>14611600</v>
      </c>
      <c r="H3945" s="47">
        <v>81.25</v>
      </c>
      <c r="I3945" s="51">
        <f t="shared" si="442"/>
        <v>0.75934579439252337</v>
      </c>
      <c r="J3945" s="51">
        <f t="shared" ca="1" si="443"/>
        <v>1</v>
      </c>
      <c r="K3945" s="47">
        <f t="shared" si="444"/>
        <v>81.680000000000007</v>
      </c>
      <c r="L3945" s="47">
        <f t="shared" si="445"/>
        <v>82.62</v>
      </c>
      <c r="M3945" s="47">
        <f t="shared" si="446"/>
        <v>80.56</v>
      </c>
      <c r="N3945" s="47">
        <f t="shared" si="447"/>
        <v>81.25</v>
      </c>
      <c r="O3945" s="48">
        <f t="shared" ca="1" si="448"/>
        <v>14611600</v>
      </c>
    </row>
    <row r="3946" spans="1:15" x14ac:dyDescent="0.25">
      <c r="A3946">
        <v>3931</v>
      </c>
      <c r="B3946" s="85">
        <v>36087</v>
      </c>
      <c r="C3946" s="47">
        <v>105.69</v>
      </c>
      <c r="D3946" s="47">
        <v>106.81</v>
      </c>
      <c r="E3946" s="47">
        <v>105.5</v>
      </c>
      <c r="F3946" s="47">
        <v>106.38</v>
      </c>
      <c r="G3946" s="48">
        <v>7915900</v>
      </c>
      <c r="H3946" s="47">
        <v>80.77</v>
      </c>
      <c r="I3946" s="51">
        <f t="shared" si="442"/>
        <v>0.7592592592592593</v>
      </c>
      <c r="J3946" s="51">
        <f t="shared" ca="1" si="443"/>
        <v>1</v>
      </c>
      <c r="K3946" s="47">
        <f t="shared" si="444"/>
        <v>80.25</v>
      </c>
      <c r="L3946" s="47">
        <f t="shared" si="445"/>
        <v>81.099999999999994</v>
      </c>
      <c r="M3946" s="47">
        <f t="shared" si="446"/>
        <v>80.099999999999994</v>
      </c>
      <c r="N3946" s="47">
        <f t="shared" si="447"/>
        <v>80.77</v>
      </c>
      <c r="O3946" s="48">
        <f t="shared" ca="1" si="448"/>
        <v>7915900</v>
      </c>
    </row>
    <row r="3947" spans="1:15" x14ac:dyDescent="0.25">
      <c r="A3947">
        <v>3932</v>
      </c>
      <c r="B3947" s="85">
        <v>36084</v>
      </c>
      <c r="C3947" s="47">
        <v>106.12</v>
      </c>
      <c r="D3947" s="47">
        <v>106.75</v>
      </c>
      <c r="E3947" s="47">
        <v>105</v>
      </c>
      <c r="F3947" s="47">
        <v>106</v>
      </c>
      <c r="G3947" s="48">
        <v>16573900</v>
      </c>
      <c r="H3947" s="47">
        <v>80.489999999999995</v>
      </c>
      <c r="I3947" s="51">
        <f t="shared" si="442"/>
        <v>0.75933962264150934</v>
      </c>
      <c r="J3947" s="51">
        <f t="shared" ca="1" si="443"/>
        <v>1</v>
      </c>
      <c r="K3947" s="47">
        <f t="shared" si="444"/>
        <v>80.58</v>
      </c>
      <c r="L3947" s="47">
        <f t="shared" si="445"/>
        <v>81.06</v>
      </c>
      <c r="M3947" s="47">
        <f t="shared" si="446"/>
        <v>79.73</v>
      </c>
      <c r="N3947" s="47">
        <f t="shared" si="447"/>
        <v>80.489999999999995</v>
      </c>
      <c r="O3947" s="48">
        <f t="shared" ca="1" si="448"/>
        <v>16573900</v>
      </c>
    </row>
    <row r="3948" spans="1:15" x14ac:dyDescent="0.25">
      <c r="A3948">
        <v>3933</v>
      </c>
      <c r="B3948" s="85">
        <v>36083</v>
      </c>
      <c r="C3948" s="47">
        <v>100.12</v>
      </c>
      <c r="D3948" s="47">
        <v>107.25</v>
      </c>
      <c r="E3948" s="47">
        <v>99.94</v>
      </c>
      <c r="F3948" s="47">
        <v>105.97</v>
      </c>
      <c r="G3948" s="48">
        <v>20541100</v>
      </c>
      <c r="H3948" s="47">
        <v>80.459999999999994</v>
      </c>
      <c r="I3948" s="51">
        <f t="shared" si="442"/>
        <v>0.75927149193167875</v>
      </c>
      <c r="J3948" s="51">
        <f t="shared" ca="1" si="443"/>
        <v>1</v>
      </c>
      <c r="K3948" s="47">
        <f t="shared" si="444"/>
        <v>76.02</v>
      </c>
      <c r="L3948" s="47">
        <f t="shared" si="445"/>
        <v>81.430000000000007</v>
      </c>
      <c r="M3948" s="47">
        <f t="shared" si="446"/>
        <v>75.88</v>
      </c>
      <c r="N3948" s="47">
        <f t="shared" si="447"/>
        <v>80.459999999999994</v>
      </c>
      <c r="O3948" s="48">
        <f t="shared" ca="1" si="448"/>
        <v>20541100</v>
      </c>
    </row>
    <row r="3949" spans="1:15" x14ac:dyDescent="0.25">
      <c r="A3949">
        <v>3934</v>
      </c>
      <c r="B3949" s="85">
        <v>36082</v>
      </c>
      <c r="C3949" s="47">
        <v>98.94</v>
      </c>
      <c r="D3949" s="47">
        <v>101.81</v>
      </c>
      <c r="E3949" s="47">
        <v>98.84</v>
      </c>
      <c r="F3949" s="47">
        <v>100.56</v>
      </c>
      <c r="G3949" s="48">
        <v>8176900</v>
      </c>
      <c r="H3949" s="47">
        <v>76.36</v>
      </c>
      <c r="I3949" s="51">
        <f t="shared" si="442"/>
        <v>0.75934765314240249</v>
      </c>
      <c r="J3949" s="51">
        <f t="shared" ca="1" si="443"/>
        <v>1</v>
      </c>
      <c r="K3949" s="47">
        <f t="shared" si="444"/>
        <v>75.13</v>
      </c>
      <c r="L3949" s="47">
        <f t="shared" si="445"/>
        <v>77.31</v>
      </c>
      <c r="M3949" s="47">
        <f t="shared" si="446"/>
        <v>75.05</v>
      </c>
      <c r="N3949" s="47">
        <f t="shared" si="447"/>
        <v>76.36</v>
      </c>
      <c r="O3949" s="48">
        <f t="shared" ca="1" si="448"/>
        <v>8176900</v>
      </c>
    </row>
    <row r="3950" spans="1:15" x14ac:dyDescent="0.25">
      <c r="A3950">
        <v>3935</v>
      </c>
      <c r="B3950" s="85">
        <v>36081</v>
      </c>
      <c r="C3950" s="47">
        <v>99.56</v>
      </c>
      <c r="D3950" s="47">
        <v>100.41</v>
      </c>
      <c r="E3950" s="47">
        <v>98.75</v>
      </c>
      <c r="F3950" s="47">
        <v>99.62</v>
      </c>
      <c r="G3950" s="48">
        <v>6256800</v>
      </c>
      <c r="H3950" s="47">
        <v>75.650000000000006</v>
      </c>
      <c r="I3950" s="51">
        <f t="shared" si="442"/>
        <v>0.75938566552901021</v>
      </c>
      <c r="J3950" s="51">
        <f t="shared" ca="1" si="443"/>
        <v>1</v>
      </c>
      <c r="K3950" s="47">
        <f t="shared" si="444"/>
        <v>75.599999999999994</v>
      </c>
      <c r="L3950" s="47">
        <f t="shared" si="445"/>
        <v>76.25</v>
      </c>
      <c r="M3950" s="47">
        <f t="shared" si="446"/>
        <v>74.989999999999995</v>
      </c>
      <c r="N3950" s="47">
        <f t="shared" si="447"/>
        <v>75.650000000000006</v>
      </c>
      <c r="O3950" s="48">
        <f t="shared" ca="1" si="448"/>
        <v>6256800</v>
      </c>
    </row>
    <row r="3951" spans="1:15" x14ac:dyDescent="0.25">
      <c r="A3951">
        <v>3936</v>
      </c>
      <c r="B3951" s="85">
        <v>36080</v>
      </c>
      <c r="C3951" s="47">
        <v>100.62</v>
      </c>
      <c r="D3951" s="47">
        <v>101.44</v>
      </c>
      <c r="E3951" s="47">
        <v>99.69</v>
      </c>
      <c r="F3951" s="47">
        <v>99.97</v>
      </c>
      <c r="G3951" s="48">
        <v>9508500</v>
      </c>
      <c r="H3951" s="47">
        <v>75.91</v>
      </c>
      <c r="I3951" s="51">
        <f t="shared" si="442"/>
        <v>0.75932779833950181</v>
      </c>
      <c r="J3951" s="51">
        <f t="shared" ca="1" si="443"/>
        <v>1</v>
      </c>
      <c r="K3951" s="47">
        <f t="shared" si="444"/>
        <v>76.400000000000006</v>
      </c>
      <c r="L3951" s="47">
        <f t="shared" si="445"/>
        <v>77.03</v>
      </c>
      <c r="M3951" s="47">
        <f t="shared" si="446"/>
        <v>75.7</v>
      </c>
      <c r="N3951" s="47">
        <f t="shared" si="447"/>
        <v>75.91</v>
      </c>
      <c r="O3951" s="48">
        <f t="shared" ca="1" si="448"/>
        <v>9508500</v>
      </c>
    </row>
    <row r="3952" spans="1:15" x14ac:dyDescent="0.25">
      <c r="A3952">
        <v>3937</v>
      </c>
      <c r="B3952" s="85">
        <v>36077</v>
      </c>
      <c r="C3952" s="47">
        <v>97</v>
      </c>
      <c r="D3952" s="47">
        <v>98.78</v>
      </c>
      <c r="E3952" s="47">
        <v>94.06</v>
      </c>
      <c r="F3952" s="47">
        <v>98.53</v>
      </c>
      <c r="G3952" s="48">
        <v>12708500</v>
      </c>
      <c r="H3952" s="47">
        <v>74.819999999999993</v>
      </c>
      <c r="I3952" s="51">
        <f t="shared" si="442"/>
        <v>0.75936263067086163</v>
      </c>
      <c r="J3952" s="51">
        <f t="shared" ca="1" si="443"/>
        <v>1</v>
      </c>
      <c r="K3952" s="47">
        <f t="shared" si="444"/>
        <v>73.66</v>
      </c>
      <c r="L3952" s="47">
        <f t="shared" si="445"/>
        <v>75.010000000000005</v>
      </c>
      <c r="M3952" s="47">
        <f t="shared" si="446"/>
        <v>71.430000000000007</v>
      </c>
      <c r="N3952" s="47">
        <f t="shared" si="447"/>
        <v>74.819999999999993</v>
      </c>
      <c r="O3952" s="48">
        <f t="shared" ca="1" si="448"/>
        <v>12708500</v>
      </c>
    </row>
    <row r="3953" spans="1:15" x14ac:dyDescent="0.25">
      <c r="A3953">
        <v>3938</v>
      </c>
      <c r="B3953" s="85">
        <v>36076</v>
      </c>
      <c r="C3953" s="47">
        <v>94.56</v>
      </c>
      <c r="D3953" s="47">
        <v>96.75</v>
      </c>
      <c r="E3953" s="47">
        <v>92.22</v>
      </c>
      <c r="F3953" s="47">
        <v>96.59</v>
      </c>
      <c r="G3953" s="48">
        <v>20625000</v>
      </c>
      <c r="H3953" s="47">
        <v>73.34</v>
      </c>
      <c r="I3953" s="51">
        <f t="shared" si="442"/>
        <v>0.75929185215860862</v>
      </c>
      <c r="J3953" s="51">
        <f t="shared" ca="1" si="443"/>
        <v>1</v>
      </c>
      <c r="K3953" s="47">
        <f t="shared" si="444"/>
        <v>71.8</v>
      </c>
      <c r="L3953" s="47">
        <f t="shared" si="445"/>
        <v>73.459999999999994</v>
      </c>
      <c r="M3953" s="47">
        <f t="shared" si="446"/>
        <v>70.02</v>
      </c>
      <c r="N3953" s="47">
        <f t="shared" si="447"/>
        <v>73.34</v>
      </c>
      <c r="O3953" s="48">
        <f t="shared" ca="1" si="448"/>
        <v>20625000</v>
      </c>
    </row>
    <row r="3954" spans="1:15" x14ac:dyDescent="0.25">
      <c r="A3954">
        <v>3939</v>
      </c>
      <c r="B3954" s="85">
        <v>36075</v>
      </c>
      <c r="C3954" s="47">
        <v>98.62</v>
      </c>
      <c r="D3954" s="47">
        <v>100.03</v>
      </c>
      <c r="E3954" s="47">
        <v>95.75</v>
      </c>
      <c r="F3954" s="47">
        <v>97.12</v>
      </c>
      <c r="G3954" s="48">
        <v>14348500</v>
      </c>
      <c r="H3954" s="47">
        <v>73.75</v>
      </c>
      <c r="I3954" s="51">
        <f t="shared" si="442"/>
        <v>0.75936985172981875</v>
      </c>
      <c r="J3954" s="51">
        <f t="shared" ca="1" si="443"/>
        <v>1</v>
      </c>
      <c r="K3954" s="47">
        <f t="shared" si="444"/>
        <v>74.89</v>
      </c>
      <c r="L3954" s="47">
        <f t="shared" si="445"/>
        <v>75.959999999999994</v>
      </c>
      <c r="M3954" s="47">
        <f t="shared" si="446"/>
        <v>72.709999999999994</v>
      </c>
      <c r="N3954" s="47">
        <f t="shared" si="447"/>
        <v>73.75</v>
      </c>
      <c r="O3954" s="48">
        <f t="shared" ca="1" si="448"/>
        <v>14348500</v>
      </c>
    </row>
    <row r="3955" spans="1:15" x14ac:dyDescent="0.25">
      <c r="A3955">
        <v>3940</v>
      </c>
      <c r="B3955" s="85">
        <v>36074</v>
      </c>
      <c r="C3955" s="47">
        <v>100.75</v>
      </c>
      <c r="D3955" s="47">
        <v>101.28</v>
      </c>
      <c r="E3955" s="47">
        <v>97.53</v>
      </c>
      <c r="F3955" s="47">
        <v>98.59</v>
      </c>
      <c r="G3955" s="48">
        <v>12621000</v>
      </c>
      <c r="H3955" s="47">
        <v>74.86</v>
      </c>
      <c r="I3955" s="51">
        <f t="shared" si="442"/>
        <v>0.75930621766913475</v>
      </c>
      <c r="J3955" s="51">
        <f t="shared" ca="1" si="443"/>
        <v>1</v>
      </c>
      <c r="K3955" s="47">
        <f t="shared" si="444"/>
        <v>76.5</v>
      </c>
      <c r="L3955" s="47">
        <f t="shared" si="445"/>
        <v>76.900000000000006</v>
      </c>
      <c r="M3955" s="47">
        <f t="shared" si="446"/>
        <v>74.06</v>
      </c>
      <c r="N3955" s="47">
        <f t="shared" si="447"/>
        <v>74.86</v>
      </c>
      <c r="O3955" s="48">
        <f t="shared" ca="1" si="448"/>
        <v>12621000</v>
      </c>
    </row>
    <row r="3956" spans="1:15" x14ac:dyDescent="0.25">
      <c r="A3956">
        <v>3941</v>
      </c>
      <c r="B3956" s="85">
        <v>36073</v>
      </c>
      <c r="C3956" s="47">
        <v>99.59</v>
      </c>
      <c r="D3956" s="47">
        <v>99.97</v>
      </c>
      <c r="E3956" s="47">
        <v>96.34</v>
      </c>
      <c r="F3956" s="47">
        <v>98.69</v>
      </c>
      <c r="G3956" s="48">
        <v>12807200</v>
      </c>
      <c r="H3956" s="47">
        <v>74.930000000000007</v>
      </c>
      <c r="I3956" s="51">
        <f t="shared" si="442"/>
        <v>0.75924612422737869</v>
      </c>
      <c r="J3956" s="51">
        <f t="shared" ca="1" si="443"/>
        <v>1</v>
      </c>
      <c r="K3956" s="47">
        <f t="shared" si="444"/>
        <v>75.61</v>
      </c>
      <c r="L3956" s="47">
        <f t="shared" si="445"/>
        <v>75.900000000000006</v>
      </c>
      <c r="M3956" s="47">
        <f t="shared" si="446"/>
        <v>73.150000000000006</v>
      </c>
      <c r="N3956" s="47">
        <f t="shared" si="447"/>
        <v>74.930000000000007</v>
      </c>
      <c r="O3956" s="48">
        <f t="shared" ca="1" si="448"/>
        <v>12807200</v>
      </c>
    </row>
    <row r="3957" spans="1:15" x14ac:dyDescent="0.25">
      <c r="A3957">
        <v>3942</v>
      </c>
      <c r="B3957" s="85">
        <v>36070</v>
      </c>
      <c r="C3957" s="47">
        <v>98.88</v>
      </c>
      <c r="D3957" s="47">
        <v>100.88</v>
      </c>
      <c r="E3957" s="47">
        <v>97.22</v>
      </c>
      <c r="F3957" s="47">
        <v>100.72</v>
      </c>
      <c r="G3957" s="48">
        <v>14351800</v>
      </c>
      <c r="H3957" s="47">
        <v>76.48</v>
      </c>
      <c r="I3957" s="51">
        <f t="shared" si="442"/>
        <v>0.75933280381254964</v>
      </c>
      <c r="J3957" s="51">
        <f t="shared" ca="1" si="443"/>
        <v>1</v>
      </c>
      <c r="K3957" s="47">
        <f t="shared" si="444"/>
        <v>75.08</v>
      </c>
      <c r="L3957" s="47">
        <f t="shared" si="445"/>
        <v>76.599999999999994</v>
      </c>
      <c r="M3957" s="47">
        <f t="shared" si="446"/>
        <v>73.819999999999993</v>
      </c>
      <c r="N3957" s="47">
        <f t="shared" si="447"/>
        <v>76.48</v>
      </c>
      <c r="O3957" s="48">
        <f t="shared" ca="1" si="448"/>
        <v>14351800</v>
      </c>
    </row>
    <row r="3958" spans="1:15" x14ac:dyDescent="0.25">
      <c r="A3958">
        <v>3943</v>
      </c>
      <c r="B3958" s="85">
        <v>36069</v>
      </c>
      <c r="C3958" s="47">
        <v>100.03</v>
      </c>
      <c r="D3958" s="47">
        <v>101.55</v>
      </c>
      <c r="E3958" s="47">
        <v>98.09</v>
      </c>
      <c r="F3958" s="47">
        <v>98.81</v>
      </c>
      <c r="G3958" s="48">
        <v>13335600</v>
      </c>
      <c r="H3958" s="47">
        <v>75.03</v>
      </c>
      <c r="I3958" s="51">
        <f t="shared" si="442"/>
        <v>0.75933609958506221</v>
      </c>
      <c r="J3958" s="51">
        <f t="shared" ca="1" si="443"/>
        <v>1</v>
      </c>
      <c r="K3958" s="47">
        <f t="shared" si="444"/>
        <v>75.959999999999994</v>
      </c>
      <c r="L3958" s="47">
        <f t="shared" si="445"/>
        <v>77.11</v>
      </c>
      <c r="M3958" s="47">
        <f t="shared" si="446"/>
        <v>74.48</v>
      </c>
      <c r="N3958" s="47">
        <f t="shared" si="447"/>
        <v>75.03</v>
      </c>
      <c r="O3958" s="48">
        <f t="shared" ca="1" si="448"/>
        <v>13335600</v>
      </c>
    </row>
    <row r="3959" spans="1:15" x14ac:dyDescent="0.25">
      <c r="A3959">
        <v>3944</v>
      </c>
      <c r="B3959" s="85">
        <v>36068</v>
      </c>
      <c r="C3959" s="47">
        <v>103.5</v>
      </c>
      <c r="D3959" s="47">
        <v>104.31</v>
      </c>
      <c r="E3959" s="47">
        <v>101.38</v>
      </c>
      <c r="F3959" s="47">
        <v>101.75</v>
      </c>
      <c r="G3959" s="48">
        <v>7908400</v>
      </c>
      <c r="H3959" s="47">
        <v>77.260000000000005</v>
      </c>
      <c r="I3959" s="51">
        <f t="shared" si="442"/>
        <v>0.75931203931203939</v>
      </c>
      <c r="J3959" s="51">
        <f t="shared" ca="1" si="443"/>
        <v>1</v>
      </c>
      <c r="K3959" s="47">
        <f t="shared" si="444"/>
        <v>78.59</v>
      </c>
      <c r="L3959" s="47">
        <f t="shared" si="445"/>
        <v>79.2</v>
      </c>
      <c r="M3959" s="47">
        <f t="shared" si="446"/>
        <v>76.98</v>
      </c>
      <c r="N3959" s="47">
        <f t="shared" si="447"/>
        <v>77.260000000000005</v>
      </c>
      <c r="O3959" s="48">
        <f t="shared" ca="1" si="448"/>
        <v>7908400</v>
      </c>
    </row>
    <row r="3960" spans="1:15" x14ac:dyDescent="0.25">
      <c r="A3960">
        <v>3945</v>
      </c>
      <c r="B3960" s="85">
        <v>36067</v>
      </c>
      <c r="C3960" s="47">
        <v>105.38</v>
      </c>
      <c r="D3960" s="47">
        <v>105.94</v>
      </c>
      <c r="E3960" s="47">
        <v>103.38</v>
      </c>
      <c r="F3960" s="47">
        <v>104.94</v>
      </c>
      <c r="G3960" s="48">
        <v>10618100</v>
      </c>
      <c r="H3960" s="47">
        <v>79.680000000000007</v>
      </c>
      <c r="I3960" s="51">
        <f t="shared" si="442"/>
        <v>0.75929102344196697</v>
      </c>
      <c r="J3960" s="51">
        <f t="shared" ca="1" si="443"/>
        <v>1</v>
      </c>
      <c r="K3960" s="47">
        <f t="shared" si="444"/>
        <v>80.010000000000005</v>
      </c>
      <c r="L3960" s="47">
        <f t="shared" si="445"/>
        <v>80.44</v>
      </c>
      <c r="M3960" s="47">
        <f t="shared" si="446"/>
        <v>78.5</v>
      </c>
      <c r="N3960" s="47">
        <f t="shared" si="447"/>
        <v>79.680000000000007</v>
      </c>
      <c r="O3960" s="48">
        <f t="shared" ca="1" si="448"/>
        <v>10618100</v>
      </c>
    </row>
    <row r="3961" spans="1:15" x14ac:dyDescent="0.25">
      <c r="A3961">
        <v>3946</v>
      </c>
      <c r="B3961" s="85">
        <v>36066</v>
      </c>
      <c r="C3961" s="47">
        <v>105.31</v>
      </c>
      <c r="D3961" s="47">
        <v>106.31</v>
      </c>
      <c r="E3961" s="47">
        <v>104.25</v>
      </c>
      <c r="F3961" s="47">
        <v>105.19</v>
      </c>
      <c r="G3961" s="48">
        <v>8847800</v>
      </c>
      <c r="H3961" s="47">
        <v>79.87</v>
      </c>
      <c r="I3961" s="51">
        <f t="shared" si="442"/>
        <v>0.75929270843236052</v>
      </c>
      <c r="J3961" s="51">
        <f t="shared" ca="1" si="443"/>
        <v>1</v>
      </c>
      <c r="K3961" s="47">
        <f t="shared" si="444"/>
        <v>79.959999999999994</v>
      </c>
      <c r="L3961" s="47">
        <f t="shared" si="445"/>
        <v>80.72</v>
      </c>
      <c r="M3961" s="47">
        <f t="shared" si="446"/>
        <v>79.16</v>
      </c>
      <c r="N3961" s="47">
        <f t="shared" si="447"/>
        <v>79.87</v>
      </c>
      <c r="O3961" s="48">
        <f t="shared" ca="1" si="448"/>
        <v>8847800</v>
      </c>
    </row>
    <row r="3962" spans="1:15" x14ac:dyDescent="0.25">
      <c r="A3962">
        <v>3947</v>
      </c>
      <c r="B3962" s="85">
        <v>36063</v>
      </c>
      <c r="C3962" s="47">
        <v>103.12</v>
      </c>
      <c r="D3962" s="47">
        <v>105.42</v>
      </c>
      <c r="E3962" s="47">
        <v>102.62</v>
      </c>
      <c r="F3962" s="47">
        <v>104.25</v>
      </c>
      <c r="G3962" s="48">
        <v>10247400</v>
      </c>
      <c r="H3962" s="47">
        <v>79.16</v>
      </c>
      <c r="I3962" s="51">
        <f t="shared" si="442"/>
        <v>0.75932853717026372</v>
      </c>
      <c r="J3962" s="51">
        <f t="shared" ca="1" si="443"/>
        <v>1</v>
      </c>
      <c r="K3962" s="47">
        <f t="shared" si="444"/>
        <v>78.3</v>
      </c>
      <c r="L3962" s="47">
        <f t="shared" si="445"/>
        <v>80.05</v>
      </c>
      <c r="M3962" s="47">
        <f t="shared" si="446"/>
        <v>77.92</v>
      </c>
      <c r="N3962" s="47">
        <f t="shared" si="447"/>
        <v>79.16</v>
      </c>
      <c r="O3962" s="48">
        <f t="shared" ca="1" si="448"/>
        <v>10247400</v>
      </c>
    </row>
    <row r="3963" spans="1:15" x14ac:dyDescent="0.25">
      <c r="A3963">
        <v>3948</v>
      </c>
      <c r="B3963" s="85">
        <v>36062</v>
      </c>
      <c r="C3963" s="47">
        <v>106.31</v>
      </c>
      <c r="D3963" s="47">
        <v>106.81</v>
      </c>
      <c r="E3963" s="47">
        <v>103.25</v>
      </c>
      <c r="F3963" s="47">
        <v>104.38</v>
      </c>
      <c r="G3963" s="48">
        <v>11129500</v>
      </c>
      <c r="H3963" s="47">
        <v>79.25</v>
      </c>
      <c r="I3963" s="51">
        <f t="shared" si="442"/>
        <v>0.75924506610461773</v>
      </c>
      <c r="J3963" s="51">
        <f t="shared" ca="1" si="443"/>
        <v>1</v>
      </c>
      <c r="K3963" s="47">
        <f t="shared" si="444"/>
        <v>80.72</v>
      </c>
      <c r="L3963" s="47">
        <f t="shared" si="445"/>
        <v>81.09</v>
      </c>
      <c r="M3963" s="47">
        <f t="shared" si="446"/>
        <v>78.39</v>
      </c>
      <c r="N3963" s="47">
        <f t="shared" si="447"/>
        <v>79.25</v>
      </c>
      <c r="O3963" s="48">
        <f t="shared" ca="1" si="448"/>
        <v>11129500</v>
      </c>
    </row>
    <row r="3964" spans="1:15" x14ac:dyDescent="0.25">
      <c r="A3964">
        <v>3949</v>
      </c>
      <c r="B3964" s="85">
        <v>36061</v>
      </c>
      <c r="C3964" s="47">
        <v>103.88</v>
      </c>
      <c r="D3964" s="47">
        <v>107</v>
      </c>
      <c r="E3964" s="47">
        <v>103.78</v>
      </c>
      <c r="F3964" s="47">
        <v>107</v>
      </c>
      <c r="G3964" s="48">
        <v>13688500</v>
      </c>
      <c r="H3964" s="47">
        <v>81.25</v>
      </c>
      <c r="I3964" s="51">
        <f t="shared" si="442"/>
        <v>0.75934579439252337</v>
      </c>
      <c r="J3964" s="51">
        <f t="shared" ca="1" si="443"/>
        <v>1</v>
      </c>
      <c r="K3964" s="47">
        <f t="shared" si="444"/>
        <v>78.88</v>
      </c>
      <c r="L3964" s="47">
        <f t="shared" si="445"/>
        <v>81.25</v>
      </c>
      <c r="M3964" s="47">
        <f t="shared" si="446"/>
        <v>78.8</v>
      </c>
      <c r="N3964" s="47">
        <f t="shared" si="447"/>
        <v>81.25</v>
      </c>
      <c r="O3964" s="48">
        <f t="shared" ca="1" si="448"/>
        <v>13688500</v>
      </c>
    </row>
    <row r="3965" spans="1:15" x14ac:dyDescent="0.25">
      <c r="A3965">
        <v>3950</v>
      </c>
      <c r="B3965" s="85">
        <v>36060</v>
      </c>
      <c r="C3965" s="47">
        <v>103.5</v>
      </c>
      <c r="D3965" s="47">
        <v>103.66</v>
      </c>
      <c r="E3965" s="47">
        <v>102.16</v>
      </c>
      <c r="F3965" s="47">
        <v>102.88</v>
      </c>
      <c r="G3965" s="48">
        <v>7270100</v>
      </c>
      <c r="H3965" s="47">
        <v>78.11</v>
      </c>
      <c r="I3965" s="51">
        <f t="shared" si="442"/>
        <v>0.75923405909797825</v>
      </c>
      <c r="J3965" s="51">
        <f t="shared" ca="1" si="443"/>
        <v>1</v>
      </c>
      <c r="K3965" s="47">
        <f t="shared" si="444"/>
        <v>78.58</v>
      </c>
      <c r="L3965" s="47">
        <f t="shared" si="445"/>
        <v>78.7</v>
      </c>
      <c r="M3965" s="47">
        <f t="shared" si="446"/>
        <v>77.56</v>
      </c>
      <c r="N3965" s="47">
        <f t="shared" si="447"/>
        <v>78.11</v>
      </c>
      <c r="O3965" s="48">
        <f t="shared" ca="1" si="448"/>
        <v>7270100</v>
      </c>
    </row>
    <row r="3966" spans="1:15" x14ac:dyDescent="0.25">
      <c r="A3966">
        <v>3951</v>
      </c>
      <c r="B3966" s="85">
        <v>36059</v>
      </c>
      <c r="C3966" s="47">
        <v>99.62</v>
      </c>
      <c r="D3966" s="47">
        <v>103.41</v>
      </c>
      <c r="E3966" s="47">
        <v>98.94</v>
      </c>
      <c r="F3966" s="47">
        <v>102.03</v>
      </c>
      <c r="G3966" s="48">
        <v>8834600</v>
      </c>
      <c r="H3966" s="47">
        <v>77.47</v>
      </c>
      <c r="I3966" s="51">
        <f t="shared" si="442"/>
        <v>0.75928648436734292</v>
      </c>
      <c r="J3966" s="51">
        <f t="shared" ca="1" si="443"/>
        <v>1</v>
      </c>
      <c r="K3966" s="47">
        <f t="shared" si="444"/>
        <v>75.64</v>
      </c>
      <c r="L3966" s="47">
        <f t="shared" si="445"/>
        <v>78.52</v>
      </c>
      <c r="M3966" s="47">
        <f t="shared" si="446"/>
        <v>75.12</v>
      </c>
      <c r="N3966" s="47">
        <f t="shared" si="447"/>
        <v>77.47</v>
      </c>
      <c r="O3966" s="48">
        <f t="shared" ca="1" si="448"/>
        <v>8834600</v>
      </c>
    </row>
    <row r="3967" spans="1:15" x14ac:dyDescent="0.25">
      <c r="A3967">
        <v>3952</v>
      </c>
      <c r="B3967" s="85">
        <v>36056</v>
      </c>
      <c r="C3967" s="47">
        <v>102.38</v>
      </c>
      <c r="D3967" s="47">
        <v>102.41</v>
      </c>
      <c r="E3967" s="47">
        <v>101.09</v>
      </c>
      <c r="F3967" s="47">
        <v>102.09</v>
      </c>
      <c r="G3967" s="48">
        <v>7019200</v>
      </c>
      <c r="H3967" s="47">
        <v>77.52</v>
      </c>
      <c r="I3967" s="51">
        <f t="shared" si="442"/>
        <v>0.75933000293858355</v>
      </c>
      <c r="J3967" s="51">
        <f t="shared" ca="1" si="443"/>
        <v>1</v>
      </c>
      <c r="K3967" s="47">
        <f t="shared" si="444"/>
        <v>77.739999999999995</v>
      </c>
      <c r="L3967" s="47">
        <f t="shared" si="445"/>
        <v>77.760000000000005</v>
      </c>
      <c r="M3967" s="47">
        <f t="shared" si="446"/>
        <v>76.760000000000005</v>
      </c>
      <c r="N3967" s="47">
        <f t="shared" si="447"/>
        <v>77.52</v>
      </c>
      <c r="O3967" s="48">
        <f t="shared" ca="1" si="448"/>
        <v>7019200</v>
      </c>
    </row>
    <row r="3968" spans="1:15" x14ac:dyDescent="0.25">
      <c r="A3968">
        <v>3953</v>
      </c>
      <c r="B3968" s="85">
        <v>36055</v>
      </c>
      <c r="C3968" s="47">
        <v>102.25</v>
      </c>
      <c r="D3968" s="47">
        <v>103.03</v>
      </c>
      <c r="E3968" s="47">
        <v>101.78</v>
      </c>
      <c r="F3968" s="47">
        <v>102</v>
      </c>
      <c r="G3968" s="48">
        <v>12945200</v>
      </c>
      <c r="H3968" s="47">
        <v>77.180000000000007</v>
      </c>
      <c r="I3968" s="51">
        <f t="shared" si="442"/>
        <v>0.75666666666666671</v>
      </c>
      <c r="J3968" s="51">
        <f t="shared" ca="1" si="443"/>
        <v>1</v>
      </c>
      <c r="K3968" s="47">
        <f t="shared" si="444"/>
        <v>77.37</v>
      </c>
      <c r="L3968" s="47">
        <f t="shared" si="445"/>
        <v>77.959999999999994</v>
      </c>
      <c r="M3968" s="47">
        <f t="shared" si="446"/>
        <v>77.010000000000005</v>
      </c>
      <c r="N3968" s="47">
        <f t="shared" si="447"/>
        <v>77.180000000000007</v>
      </c>
      <c r="O3968" s="48">
        <f t="shared" ca="1" si="448"/>
        <v>12945200</v>
      </c>
    </row>
    <row r="3969" spans="1:15" x14ac:dyDescent="0.25">
      <c r="A3969">
        <v>3954</v>
      </c>
      <c r="B3969" s="85">
        <v>36054</v>
      </c>
      <c r="C3969" s="47">
        <v>104.75</v>
      </c>
      <c r="D3969" s="47">
        <v>105.25</v>
      </c>
      <c r="E3969" s="47">
        <v>103.16</v>
      </c>
      <c r="F3969" s="47">
        <v>105</v>
      </c>
      <c r="G3969" s="48">
        <v>11024900</v>
      </c>
      <c r="H3969" s="47">
        <v>79.45</v>
      </c>
      <c r="I3969" s="51">
        <f t="shared" si="442"/>
        <v>0.75666666666666671</v>
      </c>
      <c r="J3969" s="51">
        <f t="shared" ca="1" si="443"/>
        <v>1</v>
      </c>
      <c r="K3969" s="47">
        <f t="shared" si="444"/>
        <v>79.260000000000005</v>
      </c>
      <c r="L3969" s="47">
        <f t="shared" si="445"/>
        <v>79.64</v>
      </c>
      <c r="M3969" s="47">
        <f t="shared" si="446"/>
        <v>78.06</v>
      </c>
      <c r="N3969" s="47">
        <f t="shared" si="447"/>
        <v>79.45</v>
      </c>
      <c r="O3969" s="48">
        <f t="shared" ca="1" si="448"/>
        <v>11024900</v>
      </c>
    </row>
    <row r="3970" spans="1:15" x14ac:dyDescent="0.25">
      <c r="A3970">
        <v>3955</v>
      </c>
      <c r="B3970" s="85">
        <v>36053</v>
      </c>
      <c r="C3970" s="47">
        <v>102.88</v>
      </c>
      <c r="D3970" s="47">
        <v>104.31</v>
      </c>
      <c r="E3970" s="47">
        <v>102.28</v>
      </c>
      <c r="F3970" s="47">
        <v>104.06</v>
      </c>
      <c r="G3970" s="48">
        <v>8337900</v>
      </c>
      <c r="H3970" s="47">
        <v>78.739999999999995</v>
      </c>
      <c r="I3970" s="51">
        <f t="shared" si="442"/>
        <v>0.75667883913127032</v>
      </c>
      <c r="J3970" s="51">
        <f t="shared" ca="1" si="443"/>
        <v>1</v>
      </c>
      <c r="K3970" s="47">
        <f t="shared" si="444"/>
        <v>77.849999999999994</v>
      </c>
      <c r="L3970" s="47">
        <f t="shared" si="445"/>
        <v>78.930000000000007</v>
      </c>
      <c r="M3970" s="47">
        <f t="shared" si="446"/>
        <v>77.39</v>
      </c>
      <c r="N3970" s="47">
        <f t="shared" si="447"/>
        <v>78.739999999999995</v>
      </c>
      <c r="O3970" s="48">
        <f t="shared" ca="1" si="448"/>
        <v>8337900</v>
      </c>
    </row>
    <row r="3971" spans="1:15" x14ac:dyDescent="0.25">
      <c r="A3971">
        <v>3956</v>
      </c>
      <c r="B3971" s="85">
        <v>36052</v>
      </c>
      <c r="C3971" s="47">
        <v>102.88</v>
      </c>
      <c r="D3971" s="47">
        <v>104.45</v>
      </c>
      <c r="E3971" s="47">
        <v>102.09</v>
      </c>
      <c r="F3971" s="47">
        <v>103.44</v>
      </c>
      <c r="G3971" s="48">
        <v>10686800</v>
      </c>
      <c r="H3971" s="47">
        <v>78.260000000000005</v>
      </c>
      <c r="I3971" s="51">
        <f t="shared" si="442"/>
        <v>0.75657385924207277</v>
      </c>
      <c r="J3971" s="51">
        <f t="shared" ca="1" si="443"/>
        <v>1</v>
      </c>
      <c r="K3971" s="47">
        <f t="shared" si="444"/>
        <v>77.84</v>
      </c>
      <c r="L3971" s="47">
        <f t="shared" si="445"/>
        <v>79.02</v>
      </c>
      <c r="M3971" s="47">
        <f t="shared" si="446"/>
        <v>77.239999999999995</v>
      </c>
      <c r="N3971" s="47">
        <f t="shared" si="447"/>
        <v>78.260000000000005</v>
      </c>
      <c r="O3971" s="48">
        <f t="shared" ca="1" si="448"/>
        <v>10686800</v>
      </c>
    </row>
    <row r="3972" spans="1:15" x14ac:dyDescent="0.25">
      <c r="A3972">
        <v>3957</v>
      </c>
      <c r="B3972" s="85">
        <v>36049</v>
      </c>
      <c r="C3972" s="47">
        <v>98.19</v>
      </c>
      <c r="D3972" s="47">
        <v>101.69</v>
      </c>
      <c r="E3972" s="47">
        <v>97</v>
      </c>
      <c r="F3972" s="47">
        <v>101.69</v>
      </c>
      <c r="G3972" s="48">
        <v>20379800</v>
      </c>
      <c r="H3972" s="47">
        <v>76.94</v>
      </c>
      <c r="I3972" s="51">
        <f t="shared" si="442"/>
        <v>0.75661323630642152</v>
      </c>
      <c r="J3972" s="51">
        <f t="shared" ca="1" si="443"/>
        <v>1</v>
      </c>
      <c r="K3972" s="47">
        <f t="shared" si="444"/>
        <v>74.290000000000006</v>
      </c>
      <c r="L3972" s="47">
        <f t="shared" si="445"/>
        <v>76.94</v>
      </c>
      <c r="M3972" s="47">
        <f t="shared" si="446"/>
        <v>73.39</v>
      </c>
      <c r="N3972" s="47">
        <f t="shared" si="447"/>
        <v>76.94</v>
      </c>
      <c r="O3972" s="48">
        <f t="shared" ca="1" si="448"/>
        <v>20379800</v>
      </c>
    </row>
    <row r="3973" spans="1:15" x14ac:dyDescent="0.25">
      <c r="A3973">
        <v>3958</v>
      </c>
      <c r="B3973" s="85">
        <v>36048</v>
      </c>
      <c r="C3973" s="47">
        <v>98.44</v>
      </c>
      <c r="D3973" s="47">
        <v>99.34</v>
      </c>
      <c r="E3973" s="47">
        <v>96.81</v>
      </c>
      <c r="F3973" s="47">
        <v>98.5</v>
      </c>
      <c r="G3973" s="48">
        <v>19889300</v>
      </c>
      <c r="H3973" s="47">
        <v>74.53</v>
      </c>
      <c r="I3973" s="51">
        <f t="shared" si="442"/>
        <v>0.75664974619289338</v>
      </c>
      <c r="J3973" s="51">
        <f t="shared" ca="1" si="443"/>
        <v>1</v>
      </c>
      <c r="K3973" s="47">
        <f t="shared" si="444"/>
        <v>74.48</v>
      </c>
      <c r="L3973" s="47">
        <f t="shared" si="445"/>
        <v>75.17</v>
      </c>
      <c r="M3973" s="47">
        <f t="shared" si="446"/>
        <v>73.25</v>
      </c>
      <c r="N3973" s="47">
        <f t="shared" si="447"/>
        <v>74.53</v>
      </c>
      <c r="O3973" s="48">
        <f t="shared" ca="1" si="448"/>
        <v>19889300</v>
      </c>
    </row>
    <row r="3974" spans="1:15" x14ac:dyDescent="0.25">
      <c r="A3974">
        <v>3959</v>
      </c>
      <c r="B3974" s="85">
        <v>36047</v>
      </c>
      <c r="C3974" s="47">
        <v>102.75</v>
      </c>
      <c r="D3974" s="47">
        <v>103.12</v>
      </c>
      <c r="E3974" s="47">
        <v>100.44</v>
      </c>
      <c r="F3974" s="47">
        <v>100.5</v>
      </c>
      <c r="G3974" s="48">
        <v>12109700</v>
      </c>
      <c r="H3974" s="47">
        <v>76.040000000000006</v>
      </c>
      <c r="I3974" s="51">
        <f t="shared" si="442"/>
        <v>0.75661691542288567</v>
      </c>
      <c r="J3974" s="51">
        <f t="shared" ca="1" si="443"/>
        <v>1</v>
      </c>
      <c r="K3974" s="47">
        <f t="shared" si="444"/>
        <v>77.739999999999995</v>
      </c>
      <c r="L3974" s="47">
        <f t="shared" si="445"/>
        <v>78.02</v>
      </c>
      <c r="M3974" s="47">
        <f t="shared" si="446"/>
        <v>75.989999999999995</v>
      </c>
      <c r="N3974" s="47">
        <f t="shared" si="447"/>
        <v>76.040000000000006</v>
      </c>
      <c r="O3974" s="48">
        <f t="shared" ca="1" si="448"/>
        <v>12109700</v>
      </c>
    </row>
    <row r="3975" spans="1:15" x14ac:dyDescent="0.25">
      <c r="A3975">
        <v>3960</v>
      </c>
      <c r="B3975" s="85">
        <v>36046</v>
      </c>
      <c r="C3975" s="47">
        <v>100.88</v>
      </c>
      <c r="D3975" s="47">
        <v>103</v>
      </c>
      <c r="E3975" s="47">
        <v>99.81</v>
      </c>
      <c r="F3975" s="47">
        <v>103</v>
      </c>
      <c r="G3975" s="48">
        <v>14746500</v>
      </c>
      <c r="H3975" s="47">
        <v>77.930000000000007</v>
      </c>
      <c r="I3975" s="51">
        <f t="shared" si="442"/>
        <v>0.75660194174757289</v>
      </c>
      <c r="J3975" s="51">
        <f t="shared" ca="1" si="443"/>
        <v>1</v>
      </c>
      <c r="K3975" s="47">
        <f t="shared" si="444"/>
        <v>76.33</v>
      </c>
      <c r="L3975" s="47">
        <f t="shared" si="445"/>
        <v>77.930000000000007</v>
      </c>
      <c r="M3975" s="47">
        <f t="shared" si="446"/>
        <v>75.52</v>
      </c>
      <c r="N3975" s="47">
        <f t="shared" si="447"/>
        <v>77.930000000000007</v>
      </c>
      <c r="O3975" s="48">
        <f t="shared" ca="1" si="448"/>
        <v>14746500</v>
      </c>
    </row>
    <row r="3976" spans="1:15" x14ac:dyDescent="0.25">
      <c r="A3976">
        <v>3961</v>
      </c>
      <c r="B3976" s="85">
        <v>36042</v>
      </c>
      <c r="C3976" s="47">
        <v>99.44</v>
      </c>
      <c r="D3976" s="47">
        <v>99.81</v>
      </c>
      <c r="E3976" s="47">
        <v>95.75</v>
      </c>
      <c r="F3976" s="47">
        <v>97.75</v>
      </c>
      <c r="G3976" s="48">
        <v>17783800</v>
      </c>
      <c r="H3976" s="47">
        <v>73.959999999999994</v>
      </c>
      <c r="I3976" s="51">
        <f t="shared" si="442"/>
        <v>0.756624040920716</v>
      </c>
      <c r="J3976" s="51">
        <f t="shared" ca="1" si="443"/>
        <v>1</v>
      </c>
      <c r="K3976" s="47">
        <f t="shared" si="444"/>
        <v>75.239999999999995</v>
      </c>
      <c r="L3976" s="47">
        <f t="shared" si="445"/>
        <v>75.52</v>
      </c>
      <c r="M3976" s="47">
        <f t="shared" si="446"/>
        <v>72.45</v>
      </c>
      <c r="N3976" s="47">
        <f t="shared" si="447"/>
        <v>73.959999999999994</v>
      </c>
      <c r="O3976" s="48">
        <f t="shared" ca="1" si="448"/>
        <v>17783800</v>
      </c>
    </row>
    <row r="3977" spans="1:15" x14ac:dyDescent="0.25">
      <c r="A3977">
        <v>3962</v>
      </c>
      <c r="B3977" s="85">
        <v>36041</v>
      </c>
      <c r="C3977" s="47">
        <v>97.62</v>
      </c>
      <c r="D3977" s="47">
        <v>99.38</v>
      </c>
      <c r="E3977" s="47">
        <v>96.75</v>
      </c>
      <c r="F3977" s="47">
        <v>98.56</v>
      </c>
      <c r="G3977" s="48">
        <v>17311300</v>
      </c>
      <c r="H3977" s="47">
        <v>74.58</v>
      </c>
      <c r="I3977" s="51">
        <f t="shared" si="442"/>
        <v>0.75669642857142849</v>
      </c>
      <c r="J3977" s="51">
        <f t="shared" ca="1" si="443"/>
        <v>1</v>
      </c>
      <c r="K3977" s="47">
        <f t="shared" si="444"/>
        <v>73.87</v>
      </c>
      <c r="L3977" s="47">
        <f t="shared" si="445"/>
        <v>75.2</v>
      </c>
      <c r="M3977" s="47">
        <f t="shared" si="446"/>
        <v>73.209999999999994</v>
      </c>
      <c r="N3977" s="47">
        <f t="shared" si="447"/>
        <v>74.58</v>
      </c>
      <c r="O3977" s="48">
        <f t="shared" ca="1" si="448"/>
        <v>17311300</v>
      </c>
    </row>
    <row r="3978" spans="1:15" x14ac:dyDescent="0.25">
      <c r="A3978">
        <v>3963</v>
      </c>
      <c r="B3978" s="85">
        <v>36040</v>
      </c>
      <c r="C3978" s="47">
        <v>99.81</v>
      </c>
      <c r="D3978" s="47">
        <v>101.75</v>
      </c>
      <c r="E3978" s="47">
        <v>98.78</v>
      </c>
      <c r="F3978" s="47">
        <v>99.34</v>
      </c>
      <c r="G3978" s="48">
        <v>13843200</v>
      </c>
      <c r="H3978" s="47">
        <v>75.17</v>
      </c>
      <c r="I3978" s="51">
        <f t="shared" si="442"/>
        <v>0.7566941815985504</v>
      </c>
      <c r="J3978" s="51">
        <f t="shared" ca="1" si="443"/>
        <v>1</v>
      </c>
      <c r="K3978" s="47">
        <f t="shared" si="444"/>
        <v>75.53</v>
      </c>
      <c r="L3978" s="47">
        <f t="shared" si="445"/>
        <v>76.989999999999995</v>
      </c>
      <c r="M3978" s="47">
        <f t="shared" si="446"/>
        <v>74.75</v>
      </c>
      <c r="N3978" s="47">
        <f t="shared" si="447"/>
        <v>75.17</v>
      </c>
      <c r="O3978" s="48">
        <f t="shared" ca="1" si="448"/>
        <v>13843200</v>
      </c>
    </row>
    <row r="3979" spans="1:15" x14ac:dyDescent="0.25">
      <c r="A3979">
        <v>3964</v>
      </c>
      <c r="B3979" s="85">
        <v>36039</v>
      </c>
      <c r="C3979" s="47">
        <v>96.06</v>
      </c>
      <c r="D3979" s="47">
        <v>100.56</v>
      </c>
      <c r="E3979" s="47">
        <v>93.62</v>
      </c>
      <c r="F3979" s="47">
        <v>100.06</v>
      </c>
      <c r="G3979" s="48">
        <v>24748500</v>
      </c>
      <c r="H3979" s="47">
        <v>75.709999999999994</v>
      </c>
      <c r="I3979" s="51">
        <f t="shared" si="442"/>
        <v>0.75664601239256435</v>
      </c>
      <c r="J3979" s="51">
        <f t="shared" ca="1" si="443"/>
        <v>1</v>
      </c>
      <c r="K3979" s="47">
        <f t="shared" si="444"/>
        <v>72.680000000000007</v>
      </c>
      <c r="L3979" s="47">
        <f t="shared" si="445"/>
        <v>76.09</v>
      </c>
      <c r="M3979" s="47">
        <f t="shared" si="446"/>
        <v>70.84</v>
      </c>
      <c r="N3979" s="47">
        <f t="shared" si="447"/>
        <v>75.709999999999994</v>
      </c>
      <c r="O3979" s="48">
        <f t="shared" ca="1" si="448"/>
        <v>24748500</v>
      </c>
    </row>
    <row r="3980" spans="1:15" x14ac:dyDescent="0.25">
      <c r="A3980">
        <v>3965</v>
      </c>
      <c r="B3980" s="85">
        <v>36038</v>
      </c>
      <c r="C3980" s="47">
        <v>103.75</v>
      </c>
      <c r="D3980" s="47">
        <v>104.02</v>
      </c>
      <c r="E3980" s="47">
        <v>95</v>
      </c>
      <c r="F3980" s="47">
        <v>96</v>
      </c>
      <c r="G3980" s="48">
        <v>22563100</v>
      </c>
      <c r="H3980" s="47">
        <v>72.64</v>
      </c>
      <c r="I3980" s="51">
        <f t="shared" si="442"/>
        <v>0.75666666666666671</v>
      </c>
      <c r="J3980" s="51">
        <f t="shared" ca="1" si="443"/>
        <v>1</v>
      </c>
      <c r="K3980" s="47">
        <f t="shared" si="444"/>
        <v>78.5</v>
      </c>
      <c r="L3980" s="47">
        <f t="shared" si="445"/>
        <v>78.709999999999994</v>
      </c>
      <c r="M3980" s="47">
        <f t="shared" si="446"/>
        <v>71.88</v>
      </c>
      <c r="N3980" s="47">
        <f t="shared" si="447"/>
        <v>72.64</v>
      </c>
      <c r="O3980" s="48">
        <f t="shared" ca="1" si="448"/>
        <v>22563100</v>
      </c>
    </row>
    <row r="3981" spans="1:15" x14ac:dyDescent="0.25">
      <c r="A3981">
        <v>3966</v>
      </c>
      <c r="B3981" s="85">
        <v>36035</v>
      </c>
      <c r="C3981" s="47">
        <v>104.97</v>
      </c>
      <c r="D3981" s="47">
        <v>105.72</v>
      </c>
      <c r="E3981" s="47">
        <v>102.16</v>
      </c>
      <c r="F3981" s="47">
        <v>103.38</v>
      </c>
      <c r="G3981" s="48">
        <v>23735900</v>
      </c>
      <c r="H3981" s="47">
        <v>78.22</v>
      </c>
      <c r="I3981" s="51">
        <f t="shared" si="442"/>
        <v>0.75662603985296961</v>
      </c>
      <c r="J3981" s="51">
        <f t="shared" ca="1" si="443"/>
        <v>1</v>
      </c>
      <c r="K3981" s="47">
        <f t="shared" si="444"/>
        <v>79.42</v>
      </c>
      <c r="L3981" s="47">
        <f t="shared" si="445"/>
        <v>79.989999999999995</v>
      </c>
      <c r="M3981" s="47">
        <f t="shared" si="446"/>
        <v>77.3</v>
      </c>
      <c r="N3981" s="47">
        <f t="shared" si="447"/>
        <v>78.22</v>
      </c>
      <c r="O3981" s="48">
        <f t="shared" ca="1" si="448"/>
        <v>23735900</v>
      </c>
    </row>
    <row r="3982" spans="1:15" x14ac:dyDescent="0.25">
      <c r="A3982">
        <v>3967</v>
      </c>
      <c r="B3982" s="85">
        <v>36034</v>
      </c>
      <c r="C3982" s="47">
        <v>107</v>
      </c>
      <c r="D3982" s="47">
        <v>107.56</v>
      </c>
      <c r="E3982" s="47">
        <v>103.47</v>
      </c>
      <c r="F3982" s="47">
        <v>103.75</v>
      </c>
      <c r="G3982" s="48">
        <v>24887800</v>
      </c>
      <c r="H3982" s="47">
        <v>78.5</v>
      </c>
      <c r="I3982" s="51">
        <f t="shared" si="442"/>
        <v>0.75662650602409642</v>
      </c>
      <c r="J3982" s="51">
        <f t="shared" ca="1" si="443"/>
        <v>1</v>
      </c>
      <c r="K3982" s="47">
        <f t="shared" si="444"/>
        <v>80.959999999999994</v>
      </c>
      <c r="L3982" s="47">
        <f t="shared" si="445"/>
        <v>81.38</v>
      </c>
      <c r="M3982" s="47">
        <f t="shared" si="446"/>
        <v>78.290000000000006</v>
      </c>
      <c r="N3982" s="47">
        <f t="shared" si="447"/>
        <v>78.5</v>
      </c>
      <c r="O3982" s="48">
        <f t="shared" ca="1" si="448"/>
        <v>24887800</v>
      </c>
    </row>
    <row r="3983" spans="1:15" x14ac:dyDescent="0.25">
      <c r="A3983">
        <v>3968</v>
      </c>
      <c r="B3983" s="85">
        <v>36033</v>
      </c>
      <c r="C3983" s="47">
        <v>108.28</v>
      </c>
      <c r="D3983" s="47">
        <v>109.62</v>
      </c>
      <c r="E3983" s="47">
        <v>107.75</v>
      </c>
      <c r="F3983" s="47">
        <v>108.88</v>
      </c>
      <c r="G3983" s="48">
        <v>9339700</v>
      </c>
      <c r="H3983" s="47">
        <v>82.38</v>
      </c>
      <c r="I3983" s="51">
        <f t="shared" si="442"/>
        <v>0.75661278471711979</v>
      </c>
      <c r="J3983" s="51">
        <f t="shared" ca="1" si="443"/>
        <v>1</v>
      </c>
      <c r="K3983" s="47">
        <f t="shared" si="444"/>
        <v>81.93</v>
      </c>
      <c r="L3983" s="47">
        <f t="shared" si="445"/>
        <v>82.94</v>
      </c>
      <c r="M3983" s="47">
        <f t="shared" si="446"/>
        <v>81.53</v>
      </c>
      <c r="N3983" s="47">
        <f t="shared" si="447"/>
        <v>82.38</v>
      </c>
      <c r="O3983" s="48">
        <f t="shared" ca="1" si="448"/>
        <v>9339700</v>
      </c>
    </row>
    <row r="3984" spans="1:15" x14ac:dyDescent="0.25">
      <c r="A3984">
        <v>3969</v>
      </c>
      <c r="B3984" s="85">
        <v>36032</v>
      </c>
      <c r="C3984" s="47">
        <v>110.38</v>
      </c>
      <c r="D3984" s="47">
        <v>111.25</v>
      </c>
      <c r="E3984" s="47">
        <v>108.64</v>
      </c>
      <c r="F3984" s="47">
        <v>109.5</v>
      </c>
      <c r="G3984" s="48">
        <v>9688300</v>
      </c>
      <c r="H3984" s="47">
        <v>82.85</v>
      </c>
      <c r="I3984" s="51">
        <f t="shared" si="442"/>
        <v>0.75662100456620995</v>
      </c>
      <c r="J3984" s="51">
        <f t="shared" ca="1" si="443"/>
        <v>1</v>
      </c>
      <c r="K3984" s="47">
        <f t="shared" si="444"/>
        <v>83.52</v>
      </c>
      <c r="L3984" s="47">
        <f t="shared" si="445"/>
        <v>84.17</v>
      </c>
      <c r="M3984" s="47">
        <f t="shared" si="446"/>
        <v>82.2</v>
      </c>
      <c r="N3984" s="47">
        <f t="shared" si="447"/>
        <v>82.85</v>
      </c>
      <c r="O3984" s="48">
        <f t="shared" ca="1" si="448"/>
        <v>9688300</v>
      </c>
    </row>
    <row r="3985" spans="1:15" x14ac:dyDescent="0.25">
      <c r="A3985">
        <v>3970</v>
      </c>
      <c r="B3985" s="85">
        <v>36031</v>
      </c>
      <c r="C3985" s="47">
        <v>109.25</v>
      </c>
      <c r="D3985" s="47">
        <v>109.94</v>
      </c>
      <c r="E3985" s="47">
        <v>108.31</v>
      </c>
      <c r="F3985" s="47">
        <v>109.25</v>
      </c>
      <c r="G3985" s="48">
        <v>7201700</v>
      </c>
      <c r="H3985" s="47">
        <v>82.66</v>
      </c>
      <c r="I3985" s="51">
        <f t="shared" ref="I3985:I4048" si="449">H3985/F3985</f>
        <v>0.75661327231121278</v>
      </c>
      <c r="J3985" s="51">
        <f t="shared" ref="J3985:J4048" ca="1" si="450">INDEX(OFFSET($T$15,0,0,$S$13+1,1),MATCH(B3985,OFFSET($Q$15,0,0,$S$13+1,1),-1))</f>
        <v>1</v>
      </c>
      <c r="K3985" s="47">
        <f t="shared" ref="K3985:K4048" si="451">ROUND($I3985*C3985,2)</f>
        <v>82.66</v>
      </c>
      <c r="L3985" s="47">
        <f t="shared" ref="L3985:L4048" si="452">ROUND($I3985*D3985,2)</f>
        <v>83.18</v>
      </c>
      <c r="M3985" s="47">
        <f t="shared" ref="M3985:M4048" si="453">ROUND($I3985*E3985,2)</f>
        <v>81.95</v>
      </c>
      <c r="N3985" s="47">
        <f t="shared" ref="N3985:N4048" si="454">ROUND($I3985*F3985,2)</f>
        <v>82.66</v>
      </c>
      <c r="O3985" s="48">
        <f t="shared" ref="O3985:O4048" ca="1" si="455">G3985*J3985</f>
        <v>7201700</v>
      </c>
    </row>
    <row r="3986" spans="1:15" x14ac:dyDescent="0.25">
      <c r="A3986">
        <v>3971</v>
      </c>
      <c r="B3986" s="85">
        <v>36028</v>
      </c>
      <c r="C3986" s="47">
        <v>108.19</v>
      </c>
      <c r="D3986" s="47">
        <v>108.72</v>
      </c>
      <c r="E3986" s="47">
        <v>105.5</v>
      </c>
      <c r="F3986" s="47">
        <v>108.56</v>
      </c>
      <c r="G3986" s="48">
        <v>16685400</v>
      </c>
      <c r="H3986" s="47">
        <v>82.14</v>
      </c>
      <c r="I3986" s="51">
        <f t="shared" si="449"/>
        <v>0.75663227708179803</v>
      </c>
      <c r="J3986" s="51">
        <f t="shared" ca="1" si="450"/>
        <v>1</v>
      </c>
      <c r="K3986" s="47">
        <f t="shared" si="451"/>
        <v>81.86</v>
      </c>
      <c r="L3986" s="47">
        <f t="shared" si="452"/>
        <v>82.26</v>
      </c>
      <c r="M3986" s="47">
        <f t="shared" si="453"/>
        <v>79.819999999999993</v>
      </c>
      <c r="N3986" s="47">
        <f t="shared" si="454"/>
        <v>82.14</v>
      </c>
      <c r="O3986" s="48">
        <f t="shared" ca="1" si="455"/>
        <v>16685400</v>
      </c>
    </row>
    <row r="3987" spans="1:15" x14ac:dyDescent="0.25">
      <c r="A3987">
        <v>3972</v>
      </c>
      <c r="B3987" s="85">
        <v>36027</v>
      </c>
      <c r="C3987" s="47">
        <v>109.69</v>
      </c>
      <c r="D3987" s="47">
        <v>110.41</v>
      </c>
      <c r="E3987" s="47">
        <v>109.16</v>
      </c>
      <c r="F3987" s="47">
        <v>109.44</v>
      </c>
      <c r="G3987" s="48">
        <v>7402800</v>
      </c>
      <c r="H3987" s="47">
        <v>82.8</v>
      </c>
      <c r="I3987" s="51">
        <f t="shared" si="449"/>
        <v>0.75657894736842102</v>
      </c>
      <c r="J3987" s="51">
        <f t="shared" ca="1" si="450"/>
        <v>1</v>
      </c>
      <c r="K3987" s="47">
        <f t="shared" si="451"/>
        <v>82.99</v>
      </c>
      <c r="L3987" s="47">
        <f t="shared" si="452"/>
        <v>83.53</v>
      </c>
      <c r="M3987" s="47">
        <f t="shared" si="453"/>
        <v>82.59</v>
      </c>
      <c r="N3987" s="47">
        <f t="shared" si="454"/>
        <v>82.8</v>
      </c>
      <c r="O3987" s="48">
        <f t="shared" ca="1" si="455"/>
        <v>7402800</v>
      </c>
    </row>
    <row r="3988" spans="1:15" x14ac:dyDescent="0.25">
      <c r="A3988">
        <v>3973</v>
      </c>
      <c r="B3988" s="85">
        <v>36026</v>
      </c>
      <c r="C3988" s="47">
        <v>111.09</v>
      </c>
      <c r="D3988" s="47">
        <v>111.09</v>
      </c>
      <c r="E3988" s="47">
        <v>109.62</v>
      </c>
      <c r="F3988" s="47">
        <v>110.09</v>
      </c>
      <c r="G3988" s="48">
        <v>6258600</v>
      </c>
      <c r="H3988" s="47">
        <v>83.3</v>
      </c>
      <c r="I3988" s="51">
        <f t="shared" si="449"/>
        <v>0.75665364701607774</v>
      </c>
      <c r="J3988" s="51">
        <f t="shared" ca="1" si="450"/>
        <v>1</v>
      </c>
      <c r="K3988" s="47">
        <f t="shared" si="451"/>
        <v>84.06</v>
      </c>
      <c r="L3988" s="47">
        <f t="shared" si="452"/>
        <v>84.06</v>
      </c>
      <c r="M3988" s="47">
        <f t="shared" si="453"/>
        <v>82.94</v>
      </c>
      <c r="N3988" s="47">
        <f t="shared" si="454"/>
        <v>83.3</v>
      </c>
      <c r="O3988" s="48">
        <f t="shared" ca="1" si="455"/>
        <v>6258600</v>
      </c>
    </row>
    <row r="3989" spans="1:15" x14ac:dyDescent="0.25">
      <c r="A3989">
        <v>3974</v>
      </c>
      <c r="B3989" s="85">
        <v>36025</v>
      </c>
      <c r="C3989" s="47">
        <v>109</v>
      </c>
      <c r="D3989" s="47">
        <v>110.59</v>
      </c>
      <c r="E3989" s="47">
        <v>108.78</v>
      </c>
      <c r="F3989" s="47">
        <v>110.38</v>
      </c>
      <c r="G3989" s="48">
        <v>7603900</v>
      </c>
      <c r="H3989" s="47">
        <v>83.51</v>
      </c>
      <c r="I3989" s="51">
        <f t="shared" si="449"/>
        <v>0.75656821888023196</v>
      </c>
      <c r="J3989" s="51">
        <f t="shared" ca="1" si="450"/>
        <v>1</v>
      </c>
      <c r="K3989" s="47">
        <f t="shared" si="451"/>
        <v>82.47</v>
      </c>
      <c r="L3989" s="47">
        <f t="shared" si="452"/>
        <v>83.67</v>
      </c>
      <c r="M3989" s="47">
        <f t="shared" si="453"/>
        <v>82.3</v>
      </c>
      <c r="N3989" s="47">
        <f t="shared" si="454"/>
        <v>83.51</v>
      </c>
      <c r="O3989" s="48">
        <f t="shared" ca="1" si="455"/>
        <v>7603900</v>
      </c>
    </row>
    <row r="3990" spans="1:15" x14ac:dyDescent="0.25">
      <c r="A3990">
        <v>3975</v>
      </c>
      <c r="B3990" s="85">
        <v>36024</v>
      </c>
      <c r="C3990" s="47">
        <v>106</v>
      </c>
      <c r="D3990" s="47">
        <v>108.94</v>
      </c>
      <c r="E3990" s="47">
        <v>105.5</v>
      </c>
      <c r="F3990" s="47">
        <v>108.38</v>
      </c>
      <c r="G3990" s="48">
        <v>11290000</v>
      </c>
      <c r="H3990" s="47">
        <v>82</v>
      </c>
      <c r="I3990" s="51">
        <f t="shared" si="449"/>
        <v>0.7565971581472597</v>
      </c>
      <c r="J3990" s="51">
        <f t="shared" ca="1" si="450"/>
        <v>1</v>
      </c>
      <c r="K3990" s="47">
        <f t="shared" si="451"/>
        <v>80.2</v>
      </c>
      <c r="L3990" s="47">
        <f t="shared" si="452"/>
        <v>82.42</v>
      </c>
      <c r="M3990" s="47">
        <f t="shared" si="453"/>
        <v>79.819999999999993</v>
      </c>
      <c r="N3990" s="47">
        <f t="shared" si="454"/>
        <v>82</v>
      </c>
      <c r="O3990" s="48">
        <f t="shared" ca="1" si="455"/>
        <v>11290000</v>
      </c>
    </row>
    <row r="3991" spans="1:15" x14ac:dyDescent="0.25">
      <c r="A3991">
        <v>3976</v>
      </c>
      <c r="B3991" s="85">
        <v>36021</v>
      </c>
      <c r="C3991" s="47">
        <v>108.34</v>
      </c>
      <c r="D3991" s="47">
        <v>108.72</v>
      </c>
      <c r="E3991" s="47">
        <v>105.78</v>
      </c>
      <c r="F3991" s="47">
        <v>106.12</v>
      </c>
      <c r="G3991" s="48">
        <v>8628500</v>
      </c>
      <c r="H3991" s="47">
        <v>80.3</v>
      </c>
      <c r="I3991" s="51">
        <f t="shared" si="449"/>
        <v>0.75669053901243866</v>
      </c>
      <c r="J3991" s="51">
        <f t="shared" ca="1" si="450"/>
        <v>1</v>
      </c>
      <c r="K3991" s="47">
        <f t="shared" si="451"/>
        <v>81.98</v>
      </c>
      <c r="L3991" s="47">
        <f t="shared" si="452"/>
        <v>82.27</v>
      </c>
      <c r="M3991" s="47">
        <f t="shared" si="453"/>
        <v>80.040000000000006</v>
      </c>
      <c r="N3991" s="47">
        <f t="shared" si="454"/>
        <v>80.3</v>
      </c>
      <c r="O3991" s="48">
        <f t="shared" ca="1" si="455"/>
        <v>8628500</v>
      </c>
    </row>
    <row r="3992" spans="1:15" x14ac:dyDescent="0.25">
      <c r="A3992">
        <v>3977</v>
      </c>
      <c r="B3992" s="85">
        <v>36020</v>
      </c>
      <c r="C3992" s="47">
        <v>108.81</v>
      </c>
      <c r="D3992" s="47">
        <v>109.66</v>
      </c>
      <c r="E3992" s="47">
        <v>107.38</v>
      </c>
      <c r="F3992" s="47">
        <v>107.38</v>
      </c>
      <c r="G3992" s="48">
        <v>9073900</v>
      </c>
      <c r="H3992" s="47">
        <v>81.239999999999995</v>
      </c>
      <c r="I3992" s="51">
        <f t="shared" si="449"/>
        <v>0.75656546842987515</v>
      </c>
      <c r="J3992" s="51">
        <f t="shared" ca="1" si="450"/>
        <v>1</v>
      </c>
      <c r="K3992" s="47">
        <f t="shared" si="451"/>
        <v>82.32</v>
      </c>
      <c r="L3992" s="47">
        <f t="shared" si="452"/>
        <v>82.96</v>
      </c>
      <c r="M3992" s="47">
        <f t="shared" si="453"/>
        <v>81.239999999999995</v>
      </c>
      <c r="N3992" s="47">
        <f t="shared" si="454"/>
        <v>81.239999999999995</v>
      </c>
      <c r="O3992" s="48">
        <f t="shared" ca="1" si="455"/>
        <v>9073900</v>
      </c>
    </row>
    <row r="3993" spans="1:15" x14ac:dyDescent="0.25">
      <c r="A3993">
        <v>3978</v>
      </c>
      <c r="B3993" s="85">
        <v>36019</v>
      </c>
      <c r="C3993" s="47">
        <v>107.75</v>
      </c>
      <c r="D3993" s="47">
        <v>108.88</v>
      </c>
      <c r="E3993" s="47">
        <v>107.5</v>
      </c>
      <c r="F3993" s="47">
        <v>108.69</v>
      </c>
      <c r="G3993" s="48">
        <v>11158400</v>
      </c>
      <c r="H3993" s="47">
        <v>82.24</v>
      </c>
      <c r="I3993" s="51">
        <f t="shared" si="449"/>
        <v>0.75664734566197445</v>
      </c>
      <c r="J3993" s="51">
        <f t="shared" ca="1" si="450"/>
        <v>1</v>
      </c>
      <c r="K3993" s="47">
        <f t="shared" si="451"/>
        <v>81.53</v>
      </c>
      <c r="L3993" s="47">
        <f t="shared" si="452"/>
        <v>82.38</v>
      </c>
      <c r="M3993" s="47">
        <f t="shared" si="453"/>
        <v>81.34</v>
      </c>
      <c r="N3993" s="47">
        <f t="shared" si="454"/>
        <v>82.24</v>
      </c>
      <c r="O3993" s="48">
        <f t="shared" ca="1" si="455"/>
        <v>11158400</v>
      </c>
    </row>
    <row r="3994" spans="1:15" x14ac:dyDescent="0.25">
      <c r="A3994">
        <v>3979</v>
      </c>
      <c r="B3994" s="85">
        <v>36018</v>
      </c>
      <c r="C3994" s="47">
        <v>106.78</v>
      </c>
      <c r="D3994" s="47">
        <v>107.44</v>
      </c>
      <c r="E3994" s="47">
        <v>105.5</v>
      </c>
      <c r="F3994" s="47">
        <v>106.88</v>
      </c>
      <c r="G3994" s="48">
        <v>14287100</v>
      </c>
      <c r="H3994" s="47">
        <v>80.86</v>
      </c>
      <c r="I3994" s="51">
        <f t="shared" si="449"/>
        <v>0.75654940119760483</v>
      </c>
      <c r="J3994" s="51">
        <f t="shared" ca="1" si="450"/>
        <v>1</v>
      </c>
      <c r="K3994" s="47">
        <f t="shared" si="451"/>
        <v>80.78</v>
      </c>
      <c r="L3994" s="47">
        <f t="shared" si="452"/>
        <v>81.28</v>
      </c>
      <c r="M3994" s="47">
        <f t="shared" si="453"/>
        <v>79.819999999999993</v>
      </c>
      <c r="N3994" s="47">
        <f t="shared" si="454"/>
        <v>80.86</v>
      </c>
      <c r="O3994" s="48">
        <f t="shared" ca="1" si="455"/>
        <v>14287100</v>
      </c>
    </row>
    <row r="3995" spans="1:15" x14ac:dyDescent="0.25">
      <c r="A3995">
        <v>3980</v>
      </c>
      <c r="B3995" s="85">
        <v>36017</v>
      </c>
      <c r="C3995" s="47">
        <v>108.75</v>
      </c>
      <c r="D3995" s="47">
        <v>109.66</v>
      </c>
      <c r="E3995" s="47">
        <v>108.19</v>
      </c>
      <c r="F3995" s="47">
        <v>108.5</v>
      </c>
      <c r="G3995" s="48">
        <v>6273000</v>
      </c>
      <c r="H3995" s="47">
        <v>82.09</v>
      </c>
      <c r="I3995" s="51">
        <f t="shared" si="449"/>
        <v>0.75658986175115206</v>
      </c>
      <c r="J3995" s="51">
        <f t="shared" ca="1" si="450"/>
        <v>1</v>
      </c>
      <c r="K3995" s="47">
        <f t="shared" si="451"/>
        <v>82.28</v>
      </c>
      <c r="L3995" s="47">
        <f t="shared" si="452"/>
        <v>82.97</v>
      </c>
      <c r="M3995" s="47">
        <f t="shared" si="453"/>
        <v>81.86</v>
      </c>
      <c r="N3995" s="47">
        <f t="shared" si="454"/>
        <v>82.09</v>
      </c>
      <c r="O3995" s="48">
        <f t="shared" ca="1" si="455"/>
        <v>6273000</v>
      </c>
    </row>
    <row r="3996" spans="1:15" x14ac:dyDescent="0.25">
      <c r="A3996">
        <v>3981</v>
      </c>
      <c r="B3996" s="85">
        <v>36014</v>
      </c>
      <c r="C3996" s="47">
        <v>109.69</v>
      </c>
      <c r="D3996" s="47">
        <v>110.59</v>
      </c>
      <c r="E3996" s="47">
        <v>108.47</v>
      </c>
      <c r="F3996" s="47">
        <v>109.12</v>
      </c>
      <c r="G3996" s="48">
        <v>12083800</v>
      </c>
      <c r="H3996" s="47">
        <v>82.57</v>
      </c>
      <c r="I3996" s="51">
        <f t="shared" si="449"/>
        <v>0.75668988269794712</v>
      </c>
      <c r="J3996" s="51">
        <f t="shared" ca="1" si="450"/>
        <v>1</v>
      </c>
      <c r="K3996" s="47">
        <f t="shared" si="451"/>
        <v>83</v>
      </c>
      <c r="L3996" s="47">
        <f t="shared" si="452"/>
        <v>83.68</v>
      </c>
      <c r="M3996" s="47">
        <f t="shared" si="453"/>
        <v>82.08</v>
      </c>
      <c r="N3996" s="47">
        <f t="shared" si="454"/>
        <v>82.57</v>
      </c>
      <c r="O3996" s="48">
        <f t="shared" ca="1" si="455"/>
        <v>12083800</v>
      </c>
    </row>
    <row r="3997" spans="1:15" x14ac:dyDescent="0.25">
      <c r="A3997">
        <v>3982</v>
      </c>
      <c r="B3997" s="85">
        <v>36013</v>
      </c>
      <c r="C3997" s="47">
        <v>108.12</v>
      </c>
      <c r="D3997" s="47">
        <v>109.5</v>
      </c>
      <c r="E3997" s="47">
        <v>107.56</v>
      </c>
      <c r="F3997" s="47">
        <v>108.94</v>
      </c>
      <c r="G3997" s="48">
        <v>13084400</v>
      </c>
      <c r="H3997" s="47">
        <v>82.43</v>
      </c>
      <c r="I3997" s="51">
        <f t="shared" si="449"/>
        <v>0.75665503947126866</v>
      </c>
      <c r="J3997" s="51">
        <f t="shared" ca="1" si="450"/>
        <v>1</v>
      </c>
      <c r="K3997" s="47">
        <f t="shared" si="451"/>
        <v>81.81</v>
      </c>
      <c r="L3997" s="47">
        <f t="shared" si="452"/>
        <v>82.85</v>
      </c>
      <c r="M3997" s="47">
        <f t="shared" si="453"/>
        <v>81.39</v>
      </c>
      <c r="N3997" s="47">
        <f t="shared" si="454"/>
        <v>82.43</v>
      </c>
      <c r="O3997" s="48">
        <f t="shared" ca="1" si="455"/>
        <v>13084400</v>
      </c>
    </row>
    <row r="3998" spans="1:15" x14ac:dyDescent="0.25">
      <c r="A3998">
        <v>3983</v>
      </c>
      <c r="B3998" s="85">
        <v>36012</v>
      </c>
      <c r="C3998" s="47">
        <v>107.94</v>
      </c>
      <c r="D3998" s="47">
        <v>108.88</v>
      </c>
      <c r="E3998" s="47">
        <v>105.59</v>
      </c>
      <c r="F3998" s="47">
        <v>108.47</v>
      </c>
      <c r="G3998" s="48">
        <v>21718400</v>
      </c>
      <c r="H3998" s="47">
        <v>82.07</v>
      </c>
      <c r="I3998" s="51">
        <f t="shared" si="449"/>
        <v>0.75661473218401398</v>
      </c>
      <c r="J3998" s="51">
        <f t="shared" ca="1" si="450"/>
        <v>1</v>
      </c>
      <c r="K3998" s="47">
        <f t="shared" si="451"/>
        <v>81.67</v>
      </c>
      <c r="L3998" s="47">
        <f t="shared" si="452"/>
        <v>82.38</v>
      </c>
      <c r="M3998" s="47">
        <f t="shared" si="453"/>
        <v>79.89</v>
      </c>
      <c r="N3998" s="47">
        <f t="shared" si="454"/>
        <v>82.07</v>
      </c>
      <c r="O3998" s="48">
        <f t="shared" ca="1" si="455"/>
        <v>21718400</v>
      </c>
    </row>
    <row r="3999" spans="1:15" x14ac:dyDescent="0.25">
      <c r="A3999">
        <v>3984</v>
      </c>
      <c r="B3999" s="85">
        <v>36011</v>
      </c>
      <c r="C3999" s="47">
        <v>112.22</v>
      </c>
      <c r="D3999" s="47">
        <v>112.22</v>
      </c>
      <c r="E3999" s="47">
        <v>107</v>
      </c>
      <c r="F3999" s="47">
        <v>107</v>
      </c>
      <c r="G3999" s="48">
        <v>15091600</v>
      </c>
      <c r="H3999" s="47">
        <v>80.959999999999994</v>
      </c>
      <c r="I3999" s="51">
        <f t="shared" si="449"/>
        <v>0.75663551401869156</v>
      </c>
      <c r="J3999" s="51">
        <f t="shared" ca="1" si="450"/>
        <v>1</v>
      </c>
      <c r="K3999" s="47">
        <f t="shared" si="451"/>
        <v>84.91</v>
      </c>
      <c r="L3999" s="47">
        <f t="shared" si="452"/>
        <v>84.91</v>
      </c>
      <c r="M3999" s="47">
        <f t="shared" si="453"/>
        <v>80.959999999999994</v>
      </c>
      <c r="N3999" s="47">
        <f t="shared" si="454"/>
        <v>80.959999999999994</v>
      </c>
      <c r="O3999" s="48">
        <f t="shared" ca="1" si="455"/>
        <v>15091600</v>
      </c>
    </row>
    <row r="4000" spans="1:15" x14ac:dyDescent="0.25">
      <c r="A4000">
        <v>3985</v>
      </c>
      <c r="B4000" s="85">
        <v>36010</v>
      </c>
      <c r="C4000" s="47">
        <v>111.78</v>
      </c>
      <c r="D4000" s="47">
        <v>112.42</v>
      </c>
      <c r="E4000" s="47">
        <v>111.03</v>
      </c>
      <c r="F4000" s="47">
        <v>111.31</v>
      </c>
      <c r="G4000" s="48">
        <v>10486500</v>
      </c>
      <c r="H4000" s="47">
        <v>84.22</v>
      </c>
      <c r="I4000" s="51">
        <f t="shared" si="449"/>
        <v>0.7566256401042134</v>
      </c>
      <c r="J4000" s="51">
        <f t="shared" ca="1" si="450"/>
        <v>1</v>
      </c>
      <c r="K4000" s="47">
        <f t="shared" si="451"/>
        <v>84.58</v>
      </c>
      <c r="L4000" s="47">
        <f t="shared" si="452"/>
        <v>85.06</v>
      </c>
      <c r="M4000" s="47">
        <f t="shared" si="453"/>
        <v>84.01</v>
      </c>
      <c r="N4000" s="47">
        <f t="shared" si="454"/>
        <v>84.22</v>
      </c>
      <c r="O4000" s="48">
        <f t="shared" ca="1" si="455"/>
        <v>10486500</v>
      </c>
    </row>
    <row r="4001" spans="1:15" x14ac:dyDescent="0.25">
      <c r="A4001">
        <v>3986</v>
      </c>
      <c r="B4001" s="85">
        <v>36007</v>
      </c>
      <c r="C4001" s="47">
        <v>114.34</v>
      </c>
      <c r="D4001" s="47">
        <v>114.5</v>
      </c>
      <c r="E4001" s="47">
        <v>111.31</v>
      </c>
      <c r="F4001" s="47">
        <v>111.78</v>
      </c>
      <c r="G4001" s="48">
        <v>7680500</v>
      </c>
      <c r="H4001" s="47">
        <v>84.58</v>
      </c>
      <c r="I4001" s="51">
        <f t="shared" si="449"/>
        <v>0.75666487743782429</v>
      </c>
      <c r="J4001" s="51">
        <f t="shared" ca="1" si="450"/>
        <v>1</v>
      </c>
      <c r="K4001" s="47">
        <f t="shared" si="451"/>
        <v>86.52</v>
      </c>
      <c r="L4001" s="47">
        <f t="shared" si="452"/>
        <v>86.64</v>
      </c>
      <c r="M4001" s="47">
        <f t="shared" si="453"/>
        <v>84.22</v>
      </c>
      <c r="N4001" s="47">
        <f t="shared" si="454"/>
        <v>84.58</v>
      </c>
      <c r="O4001" s="48">
        <f t="shared" ca="1" si="455"/>
        <v>7680500</v>
      </c>
    </row>
    <row r="4002" spans="1:15" x14ac:dyDescent="0.25">
      <c r="A4002">
        <v>3987</v>
      </c>
      <c r="B4002" s="85">
        <v>36006</v>
      </c>
      <c r="C4002" s="47">
        <v>113.62</v>
      </c>
      <c r="D4002" s="47">
        <v>114.59</v>
      </c>
      <c r="E4002" s="47">
        <v>113.41</v>
      </c>
      <c r="F4002" s="47">
        <v>114.22</v>
      </c>
      <c r="G4002" s="48">
        <v>6821600</v>
      </c>
      <c r="H4002" s="47">
        <v>86.42</v>
      </c>
      <c r="I4002" s="51">
        <f t="shared" si="449"/>
        <v>0.75661005077919807</v>
      </c>
      <c r="J4002" s="51">
        <f t="shared" ca="1" si="450"/>
        <v>1</v>
      </c>
      <c r="K4002" s="47">
        <f t="shared" si="451"/>
        <v>85.97</v>
      </c>
      <c r="L4002" s="47">
        <f t="shared" si="452"/>
        <v>86.7</v>
      </c>
      <c r="M4002" s="47">
        <f t="shared" si="453"/>
        <v>85.81</v>
      </c>
      <c r="N4002" s="47">
        <f t="shared" si="454"/>
        <v>86.42</v>
      </c>
      <c r="O4002" s="48">
        <f t="shared" ca="1" si="455"/>
        <v>6821600</v>
      </c>
    </row>
    <row r="4003" spans="1:15" x14ac:dyDescent="0.25">
      <c r="A4003">
        <v>3988</v>
      </c>
      <c r="B4003" s="85">
        <v>36005</v>
      </c>
      <c r="C4003" s="47">
        <v>113.72</v>
      </c>
      <c r="D4003" s="47">
        <v>114.12</v>
      </c>
      <c r="E4003" s="47">
        <v>112.25</v>
      </c>
      <c r="F4003" s="47">
        <v>112.53</v>
      </c>
      <c r="G4003" s="48">
        <v>7462400</v>
      </c>
      <c r="H4003" s="47">
        <v>85.14</v>
      </c>
      <c r="I4003" s="51">
        <f t="shared" si="449"/>
        <v>0.75659824046920821</v>
      </c>
      <c r="J4003" s="51">
        <f t="shared" ca="1" si="450"/>
        <v>1</v>
      </c>
      <c r="K4003" s="47">
        <f t="shared" si="451"/>
        <v>86.04</v>
      </c>
      <c r="L4003" s="47">
        <f t="shared" si="452"/>
        <v>86.34</v>
      </c>
      <c r="M4003" s="47">
        <f t="shared" si="453"/>
        <v>84.93</v>
      </c>
      <c r="N4003" s="47">
        <f t="shared" si="454"/>
        <v>85.14</v>
      </c>
      <c r="O4003" s="48">
        <f t="shared" ca="1" si="455"/>
        <v>7462400</v>
      </c>
    </row>
    <row r="4004" spans="1:15" x14ac:dyDescent="0.25">
      <c r="A4004">
        <v>3989</v>
      </c>
      <c r="B4004" s="85">
        <v>36004</v>
      </c>
      <c r="C4004" s="47">
        <v>114.44</v>
      </c>
      <c r="D4004" s="47">
        <v>114.66</v>
      </c>
      <c r="E4004" s="47">
        <v>111.88</v>
      </c>
      <c r="F4004" s="47">
        <v>112.97</v>
      </c>
      <c r="G4004" s="48">
        <v>13693000</v>
      </c>
      <c r="H4004" s="47">
        <v>85.48</v>
      </c>
      <c r="I4004" s="51">
        <f t="shared" si="449"/>
        <v>0.75666106045852888</v>
      </c>
      <c r="J4004" s="51">
        <f t="shared" ca="1" si="450"/>
        <v>1</v>
      </c>
      <c r="K4004" s="47">
        <f t="shared" si="451"/>
        <v>86.59</v>
      </c>
      <c r="L4004" s="47">
        <f t="shared" si="452"/>
        <v>86.76</v>
      </c>
      <c r="M4004" s="47">
        <f t="shared" si="453"/>
        <v>84.66</v>
      </c>
      <c r="N4004" s="47">
        <f t="shared" si="454"/>
        <v>85.48</v>
      </c>
      <c r="O4004" s="48">
        <f t="shared" ca="1" si="455"/>
        <v>13693000</v>
      </c>
    </row>
    <row r="4005" spans="1:15" x14ac:dyDescent="0.25">
      <c r="A4005">
        <v>3990</v>
      </c>
      <c r="B4005" s="85">
        <v>36003</v>
      </c>
      <c r="C4005" s="47">
        <v>113.62</v>
      </c>
      <c r="D4005" s="47">
        <v>115</v>
      </c>
      <c r="E4005" s="47">
        <v>112.84</v>
      </c>
      <c r="F4005" s="47">
        <v>114.91</v>
      </c>
      <c r="G4005" s="48">
        <v>9600000</v>
      </c>
      <c r="H4005" s="47">
        <v>86.94</v>
      </c>
      <c r="I4005" s="51">
        <f t="shared" si="449"/>
        <v>0.75659211556870598</v>
      </c>
      <c r="J4005" s="51">
        <f t="shared" ca="1" si="450"/>
        <v>1</v>
      </c>
      <c r="K4005" s="47">
        <f t="shared" si="451"/>
        <v>85.96</v>
      </c>
      <c r="L4005" s="47">
        <f t="shared" si="452"/>
        <v>87.01</v>
      </c>
      <c r="M4005" s="47">
        <f t="shared" si="453"/>
        <v>85.37</v>
      </c>
      <c r="N4005" s="47">
        <f t="shared" si="454"/>
        <v>86.94</v>
      </c>
      <c r="O4005" s="48">
        <f t="shared" ca="1" si="455"/>
        <v>9600000</v>
      </c>
    </row>
    <row r="4006" spans="1:15" x14ac:dyDescent="0.25">
      <c r="A4006">
        <v>3991</v>
      </c>
      <c r="B4006" s="85">
        <v>36000</v>
      </c>
      <c r="C4006" s="47">
        <v>114.97</v>
      </c>
      <c r="D4006" s="47">
        <v>115.09</v>
      </c>
      <c r="E4006" s="47">
        <v>112.88</v>
      </c>
      <c r="F4006" s="47">
        <v>114.09</v>
      </c>
      <c r="G4006" s="48">
        <v>11540500</v>
      </c>
      <c r="H4006" s="47">
        <v>86.33</v>
      </c>
      <c r="I4006" s="51">
        <f t="shared" si="449"/>
        <v>0.75668332018581819</v>
      </c>
      <c r="J4006" s="51">
        <f t="shared" ca="1" si="450"/>
        <v>1</v>
      </c>
      <c r="K4006" s="47">
        <f t="shared" si="451"/>
        <v>87</v>
      </c>
      <c r="L4006" s="47">
        <f t="shared" si="452"/>
        <v>87.09</v>
      </c>
      <c r="M4006" s="47">
        <f t="shared" si="453"/>
        <v>85.41</v>
      </c>
      <c r="N4006" s="47">
        <f t="shared" si="454"/>
        <v>86.33</v>
      </c>
      <c r="O4006" s="48">
        <f t="shared" ca="1" si="455"/>
        <v>11540500</v>
      </c>
    </row>
    <row r="4007" spans="1:15" x14ac:dyDescent="0.25">
      <c r="A4007">
        <v>3992</v>
      </c>
      <c r="B4007" s="85">
        <v>35999</v>
      </c>
      <c r="C4007" s="47">
        <v>116.31</v>
      </c>
      <c r="D4007" s="47">
        <v>116.59</v>
      </c>
      <c r="E4007" s="47">
        <v>113.91</v>
      </c>
      <c r="F4007" s="47">
        <v>114.19</v>
      </c>
      <c r="G4007" s="48">
        <v>15110900</v>
      </c>
      <c r="H4007" s="47">
        <v>86.4</v>
      </c>
      <c r="I4007" s="51">
        <f t="shared" si="449"/>
        <v>0.75663368070759263</v>
      </c>
      <c r="J4007" s="51">
        <f t="shared" ca="1" si="450"/>
        <v>1</v>
      </c>
      <c r="K4007" s="47">
        <f t="shared" si="451"/>
        <v>88</v>
      </c>
      <c r="L4007" s="47">
        <f t="shared" si="452"/>
        <v>88.22</v>
      </c>
      <c r="M4007" s="47">
        <f t="shared" si="453"/>
        <v>86.19</v>
      </c>
      <c r="N4007" s="47">
        <f t="shared" si="454"/>
        <v>86.4</v>
      </c>
      <c r="O4007" s="48">
        <f t="shared" ca="1" si="455"/>
        <v>15110900</v>
      </c>
    </row>
    <row r="4008" spans="1:15" x14ac:dyDescent="0.25">
      <c r="A4008">
        <v>3993</v>
      </c>
      <c r="B4008" s="85">
        <v>35998</v>
      </c>
      <c r="C4008" s="47">
        <v>116.34</v>
      </c>
      <c r="D4008" s="47">
        <v>116.98</v>
      </c>
      <c r="E4008" s="47">
        <v>115.53</v>
      </c>
      <c r="F4008" s="47">
        <v>116.5</v>
      </c>
      <c r="G4008" s="48">
        <v>10417300</v>
      </c>
      <c r="H4008" s="47">
        <v>88.15</v>
      </c>
      <c r="I4008" s="51">
        <f t="shared" si="449"/>
        <v>0.75665236051502149</v>
      </c>
      <c r="J4008" s="51">
        <f t="shared" ca="1" si="450"/>
        <v>1</v>
      </c>
      <c r="K4008" s="47">
        <f t="shared" si="451"/>
        <v>88.03</v>
      </c>
      <c r="L4008" s="47">
        <f t="shared" si="452"/>
        <v>88.51</v>
      </c>
      <c r="M4008" s="47">
        <f t="shared" si="453"/>
        <v>87.42</v>
      </c>
      <c r="N4008" s="47">
        <f t="shared" si="454"/>
        <v>88.15</v>
      </c>
      <c r="O4008" s="48">
        <f t="shared" ca="1" si="455"/>
        <v>10417300</v>
      </c>
    </row>
    <row r="4009" spans="1:15" x14ac:dyDescent="0.25">
      <c r="A4009">
        <v>3994</v>
      </c>
      <c r="B4009" s="85">
        <v>35997</v>
      </c>
      <c r="C4009" s="47">
        <v>119</v>
      </c>
      <c r="D4009" s="47">
        <v>119</v>
      </c>
      <c r="E4009" s="47">
        <v>116.28</v>
      </c>
      <c r="F4009" s="47">
        <v>116.5</v>
      </c>
      <c r="G4009" s="48">
        <v>5518600</v>
      </c>
      <c r="H4009" s="47">
        <v>88.15</v>
      </c>
      <c r="I4009" s="51">
        <f t="shared" si="449"/>
        <v>0.75665236051502149</v>
      </c>
      <c r="J4009" s="51">
        <f t="shared" ca="1" si="450"/>
        <v>1</v>
      </c>
      <c r="K4009" s="47">
        <f t="shared" si="451"/>
        <v>90.04</v>
      </c>
      <c r="L4009" s="47">
        <f t="shared" si="452"/>
        <v>90.04</v>
      </c>
      <c r="M4009" s="47">
        <f t="shared" si="453"/>
        <v>87.98</v>
      </c>
      <c r="N4009" s="47">
        <f t="shared" si="454"/>
        <v>88.15</v>
      </c>
      <c r="O4009" s="48">
        <f t="shared" ca="1" si="455"/>
        <v>5518600</v>
      </c>
    </row>
    <row r="4010" spans="1:15" x14ac:dyDescent="0.25">
      <c r="A4010">
        <v>3995</v>
      </c>
      <c r="B4010" s="85">
        <v>35996</v>
      </c>
      <c r="C4010" s="47">
        <v>118.75</v>
      </c>
      <c r="D4010" s="47">
        <v>119.23</v>
      </c>
      <c r="E4010" s="47">
        <v>117.94</v>
      </c>
      <c r="F4010" s="47">
        <v>118.56</v>
      </c>
      <c r="G4010" s="48">
        <v>2338400</v>
      </c>
      <c r="H4010" s="47">
        <v>89.71</v>
      </c>
      <c r="I4010" s="51">
        <f t="shared" si="449"/>
        <v>0.75666329284750333</v>
      </c>
      <c r="J4010" s="51">
        <f t="shared" ca="1" si="450"/>
        <v>1</v>
      </c>
      <c r="K4010" s="47">
        <f t="shared" si="451"/>
        <v>89.85</v>
      </c>
      <c r="L4010" s="47">
        <f t="shared" si="452"/>
        <v>90.22</v>
      </c>
      <c r="M4010" s="47">
        <f t="shared" si="453"/>
        <v>89.24</v>
      </c>
      <c r="N4010" s="47">
        <f t="shared" si="454"/>
        <v>89.71</v>
      </c>
      <c r="O4010" s="48">
        <f t="shared" ca="1" si="455"/>
        <v>2338400</v>
      </c>
    </row>
    <row r="4011" spans="1:15" x14ac:dyDescent="0.25">
      <c r="A4011">
        <v>3996</v>
      </c>
      <c r="B4011" s="85">
        <v>35993</v>
      </c>
      <c r="C4011" s="47">
        <v>118.62</v>
      </c>
      <c r="D4011" s="47">
        <v>119</v>
      </c>
      <c r="E4011" s="47">
        <v>118.31</v>
      </c>
      <c r="F4011" s="47">
        <v>118.56</v>
      </c>
      <c r="G4011" s="48">
        <v>3539500</v>
      </c>
      <c r="H4011" s="47">
        <v>89.71</v>
      </c>
      <c r="I4011" s="51">
        <f t="shared" si="449"/>
        <v>0.75666329284750333</v>
      </c>
      <c r="J4011" s="51">
        <f t="shared" ca="1" si="450"/>
        <v>1</v>
      </c>
      <c r="K4011" s="47">
        <f t="shared" si="451"/>
        <v>89.76</v>
      </c>
      <c r="L4011" s="47">
        <f t="shared" si="452"/>
        <v>90.04</v>
      </c>
      <c r="M4011" s="47">
        <f t="shared" si="453"/>
        <v>89.52</v>
      </c>
      <c r="N4011" s="47">
        <f t="shared" si="454"/>
        <v>89.71</v>
      </c>
      <c r="O4011" s="48">
        <f t="shared" ca="1" si="455"/>
        <v>3539500</v>
      </c>
    </row>
    <row r="4012" spans="1:15" x14ac:dyDescent="0.25">
      <c r="A4012">
        <v>3997</v>
      </c>
      <c r="B4012" s="85">
        <v>35992</v>
      </c>
      <c r="C4012" s="47">
        <v>117.69</v>
      </c>
      <c r="D4012" s="47">
        <v>118.59</v>
      </c>
      <c r="E4012" s="47">
        <v>117.06</v>
      </c>
      <c r="F4012" s="47">
        <v>118.41</v>
      </c>
      <c r="G4012" s="48">
        <v>6315600</v>
      </c>
      <c r="H4012" s="47">
        <v>89.59</v>
      </c>
      <c r="I4012" s="51">
        <f t="shared" si="449"/>
        <v>0.75660839456127016</v>
      </c>
      <c r="J4012" s="51">
        <f t="shared" ca="1" si="450"/>
        <v>1</v>
      </c>
      <c r="K4012" s="47">
        <f t="shared" si="451"/>
        <v>89.05</v>
      </c>
      <c r="L4012" s="47">
        <f t="shared" si="452"/>
        <v>89.73</v>
      </c>
      <c r="M4012" s="47">
        <f t="shared" si="453"/>
        <v>88.57</v>
      </c>
      <c r="N4012" s="47">
        <f t="shared" si="454"/>
        <v>89.59</v>
      </c>
      <c r="O4012" s="48">
        <f t="shared" ca="1" si="455"/>
        <v>6315600</v>
      </c>
    </row>
    <row r="4013" spans="1:15" x14ac:dyDescent="0.25">
      <c r="A4013">
        <v>3998</v>
      </c>
      <c r="B4013" s="85">
        <v>35991</v>
      </c>
      <c r="C4013" s="47">
        <v>118.06</v>
      </c>
      <c r="D4013" s="47">
        <v>118.28</v>
      </c>
      <c r="E4013" s="47">
        <v>117.53</v>
      </c>
      <c r="F4013" s="47">
        <v>117.59</v>
      </c>
      <c r="G4013" s="48">
        <v>4977500</v>
      </c>
      <c r="H4013" s="47">
        <v>88.98</v>
      </c>
      <c r="I4013" s="51">
        <f t="shared" si="449"/>
        <v>0.75669699804405133</v>
      </c>
      <c r="J4013" s="51">
        <f t="shared" ca="1" si="450"/>
        <v>1</v>
      </c>
      <c r="K4013" s="47">
        <f t="shared" si="451"/>
        <v>89.34</v>
      </c>
      <c r="L4013" s="47">
        <f t="shared" si="452"/>
        <v>89.5</v>
      </c>
      <c r="M4013" s="47">
        <f t="shared" si="453"/>
        <v>88.93</v>
      </c>
      <c r="N4013" s="47">
        <f t="shared" si="454"/>
        <v>88.98</v>
      </c>
      <c r="O4013" s="48">
        <f t="shared" ca="1" si="455"/>
        <v>4977500</v>
      </c>
    </row>
    <row r="4014" spans="1:15" x14ac:dyDescent="0.25">
      <c r="A4014">
        <v>3999</v>
      </c>
      <c r="B4014" s="85">
        <v>35990</v>
      </c>
      <c r="C4014" s="47">
        <v>116.94</v>
      </c>
      <c r="D4014" s="47">
        <v>118.16</v>
      </c>
      <c r="E4014" s="47">
        <v>116.94</v>
      </c>
      <c r="F4014" s="47">
        <v>117.81</v>
      </c>
      <c r="G4014" s="48">
        <v>6983600</v>
      </c>
      <c r="H4014" s="47">
        <v>89.14</v>
      </c>
      <c r="I4014" s="51">
        <f t="shared" si="449"/>
        <v>0.75664205075969782</v>
      </c>
      <c r="J4014" s="51">
        <f t="shared" ca="1" si="450"/>
        <v>1</v>
      </c>
      <c r="K4014" s="47">
        <f t="shared" si="451"/>
        <v>88.48</v>
      </c>
      <c r="L4014" s="47">
        <f t="shared" si="452"/>
        <v>89.4</v>
      </c>
      <c r="M4014" s="47">
        <f t="shared" si="453"/>
        <v>88.48</v>
      </c>
      <c r="N4014" s="47">
        <f t="shared" si="454"/>
        <v>89.14</v>
      </c>
      <c r="O4014" s="48">
        <f t="shared" ca="1" si="455"/>
        <v>6983600</v>
      </c>
    </row>
    <row r="4015" spans="1:15" x14ac:dyDescent="0.25">
      <c r="A4015">
        <v>4000</v>
      </c>
      <c r="B4015" s="85">
        <v>35989</v>
      </c>
      <c r="C4015" s="47">
        <v>116.56</v>
      </c>
      <c r="D4015" s="47">
        <v>116.84</v>
      </c>
      <c r="E4015" s="47">
        <v>116.06</v>
      </c>
      <c r="F4015" s="47">
        <v>116.5</v>
      </c>
      <c r="G4015" s="48">
        <v>6555100</v>
      </c>
      <c r="H4015" s="47">
        <v>88.15</v>
      </c>
      <c r="I4015" s="51">
        <f t="shared" si="449"/>
        <v>0.75665236051502149</v>
      </c>
      <c r="J4015" s="51">
        <f t="shared" ca="1" si="450"/>
        <v>1</v>
      </c>
      <c r="K4015" s="47">
        <f t="shared" si="451"/>
        <v>88.2</v>
      </c>
      <c r="L4015" s="47">
        <f t="shared" si="452"/>
        <v>88.41</v>
      </c>
      <c r="M4015" s="47">
        <f t="shared" si="453"/>
        <v>87.82</v>
      </c>
      <c r="N4015" s="47">
        <f t="shared" si="454"/>
        <v>88.15</v>
      </c>
      <c r="O4015" s="48">
        <f t="shared" ca="1" si="455"/>
        <v>6555100</v>
      </c>
    </row>
    <row r="4016" spans="1:15" x14ac:dyDescent="0.25">
      <c r="A4016">
        <v>4001</v>
      </c>
      <c r="B4016" s="85">
        <v>35986</v>
      </c>
      <c r="C4016" s="47">
        <v>116.03</v>
      </c>
      <c r="D4016" s="47">
        <v>116.94</v>
      </c>
      <c r="E4016" s="47">
        <v>115.06</v>
      </c>
      <c r="F4016" s="47">
        <v>116.47</v>
      </c>
      <c r="G4016" s="48">
        <v>7849700</v>
      </c>
      <c r="H4016" s="47">
        <v>88.12</v>
      </c>
      <c r="I4016" s="51">
        <f t="shared" si="449"/>
        <v>0.75658967974585734</v>
      </c>
      <c r="J4016" s="51">
        <f t="shared" ca="1" si="450"/>
        <v>1</v>
      </c>
      <c r="K4016" s="47">
        <f t="shared" si="451"/>
        <v>87.79</v>
      </c>
      <c r="L4016" s="47">
        <f t="shared" si="452"/>
        <v>88.48</v>
      </c>
      <c r="M4016" s="47">
        <f t="shared" si="453"/>
        <v>87.05</v>
      </c>
      <c r="N4016" s="47">
        <f t="shared" si="454"/>
        <v>88.12</v>
      </c>
      <c r="O4016" s="48">
        <f t="shared" ca="1" si="455"/>
        <v>7849700</v>
      </c>
    </row>
    <row r="4017" spans="1:15" x14ac:dyDescent="0.25">
      <c r="A4017">
        <v>4002</v>
      </c>
      <c r="B4017" s="85">
        <v>35985</v>
      </c>
      <c r="C4017" s="47">
        <v>116.28</v>
      </c>
      <c r="D4017" s="47">
        <v>116.72</v>
      </c>
      <c r="E4017" s="47">
        <v>115.62</v>
      </c>
      <c r="F4017" s="47">
        <v>115.84</v>
      </c>
      <c r="G4017" s="48">
        <v>6942500</v>
      </c>
      <c r="H4017" s="47">
        <v>87.65</v>
      </c>
      <c r="I4017" s="51">
        <f t="shared" si="449"/>
        <v>0.75664709944751385</v>
      </c>
      <c r="J4017" s="51">
        <f t="shared" ca="1" si="450"/>
        <v>1</v>
      </c>
      <c r="K4017" s="47">
        <f t="shared" si="451"/>
        <v>87.98</v>
      </c>
      <c r="L4017" s="47">
        <f t="shared" si="452"/>
        <v>88.32</v>
      </c>
      <c r="M4017" s="47">
        <f t="shared" si="453"/>
        <v>87.48</v>
      </c>
      <c r="N4017" s="47">
        <f t="shared" si="454"/>
        <v>87.65</v>
      </c>
      <c r="O4017" s="48">
        <f t="shared" ca="1" si="455"/>
        <v>6942500</v>
      </c>
    </row>
    <row r="4018" spans="1:15" x14ac:dyDescent="0.25">
      <c r="A4018">
        <v>4003</v>
      </c>
      <c r="B4018" s="85">
        <v>35984</v>
      </c>
      <c r="C4018" s="47">
        <v>115.88</v>
      </c>
      <c r="D4018" s="47">
        <v>116.94</v>
      </c>
      <c r="E4018" s="47">
        <v>115.75</v>
      </c>
      <c r="F4018" s="47">
        <v>116.62</v>
      </c>
      <c r="G4018" s="48">
        <v>6875000</v>
      </c>
      <c r="H4018" s="47">
        <v>88.24</v>
      </c>
      <c r="I4018" s="51">
        <f t="shared" si="449"/>
        <v>0.75664551534899671</v>
      </c>
      <c r="J4018" s="51">
        <f t="shared" ca="1" si="450"/>
        <v>1</v>
      </c>
      <c r="K4018" s="47">
        <f t="shared" si="451"/>
        <v>87.68</v>
      </c>
      <c r="L4018" s="47">
        <f t="shared" si="452"/>
        <v>88.48</v>
      </c>
      <c r="M4018" s="47">
        <f t="shared" si="453"/>
        <v>87.58</v>
      </c>
      <c r="N4018" s="47">
        <f t="shared" si="454"/>
        <v>88.24</v>
      </c>
      <c r="O4018" s="48">
        <f t="shared" ca="1" si="455"/>
        <v>6875000</v>
      </c>
    </row>
    <row r="4019" spans="1:15" x14ac:dyDescent="0.25">
      <c r="A4019">
        <v>4004</v>
      </c>
      <c r="B4019" s="85">
        <v>35983</v>
      </c>
      <c r="C4019" s="47">
        <v>115.98</v>
      </c>
      <c r="D4019" s="47">
        <v>116.12</v>
      </c>
      <c r="E4019" s="47">
        <v>115.28</v>
      </c>
      <c r="F4019" s="47">
        <v>115.78</v>
      </c>
      <c r="G4019" s="48">
        <v>4920700</v>
      </c>
      <c r="H4019" s="47">
        <v>87.6</v>
      </c>
      <c r="I4019" s="51">
        <f t="shared" si="449"/>
        <v>0.7566073587839004</v>
      </c>
      <c r="J4019" s="51">
        <f t="shared" ca="1" si="450"/>
        <v>1</v>
      </c>
      <c r="K4019" s="47">
        <f t="shared" si="451"/>
        <v>87.75</v>
      </c>
      <c r="L4019" s="47">
        <f t="shared" si="452"/>
        <v>87.86</v>
      </c>
      <c r="M4019" s="47">
        <f t="shared" si="453"/>
        <v>87.22</v>
      </c>
      <c r="N4019" s="47">
        <f t="shared" si="454"/>
        <v>87.6</v>
      </c>
      <c r="O4019" s="48">
        <f t="shared" ca="1" si="455"/>
        <v>4920700</v>
      </c>
    </row>
    <row r="4020" spans="1:15" x14ac:dyDescent="0.25">
      <c r="A4020">
        <v>4005</v>
      </c>
      <c r="B4020" s="85">
        <v>35982</v>
      </c>
      <c r="C4020" s="47">
        <v>114.78</v>
      </c>
      <c r="D4020" s="47">
        <v>116</v>
      </c>
      <c r="E4020" s="47">
        <v>114.56</v>
      </c>
      <c r="F4020" s="47">
        <v>116</v>
      </c>
      <c r="G4020" s="48">
        <v>3144400</v>
      </c>
      <c r="H4020" s="47">
        <v>87.77</v>
      </c>
      <c r="I4020" s="51">
        <f t="shared" si="449"/>
        <v>0.75663793103448274</v>
      </c>
      <c r="J4020" s="51">
        <f t="shared" ca="1" si="450"/>
        <v>1</v>
      </c>
      <c r="K4020" s="47">
        <f t="shared" si="451"/>
        <v>86.85</v>
      </c>
      <c r="L4020" s="47">
        <f t="shared" si="452"/>
        <v>87.77</v>
      </c>
      <c r="M4020" s="47">
        <f t="shared" si="453"/>
        <v>86.68</v>
      </c>
      <c r="N4020" s="47">
        <f t="shared" si="454"/>
        <v>87.77</v>
      </c>
      <c r="O4020" s="48">
        <f t="shared" ca="1" si="455"/>
        <v>3144400</v>
      </c>
    </row>
    <row r="4021" spans="1:15" x14ac:dyDescent="0.25">
      <c r="A4021">
        <v>4006</v>
      </c>
      <c r="B4021" s="85">
        <v>35978</v>
      </c>
      <c r="C4021" s="47">
        <v>114.72</v>
      </c>
      <c r="D4021" s="47">
        <v>114.88</v>
      </c>
      <c r="E4021" s="47">
        <v>114.25</v>
      </c>
      <c r="F4021" s="47">
        <v>114.84</v>
      </c>
      <c r="G4021" s="48">
        <v>3503900</v>
      </c>
      <c r="H4021" s="47">
        <v>86.89</v>
      </c>
      <c r="I4021" s="51">
        <f t="shared" si="449"/>
        <v>0.75661790316962729</v>
      </c>
      <c r="J4021" s="51">
        <f t="shared" ca="1" si="450"/>
        <v>1</v>
      </c>
      <c r="K4021" s="47">
        <f t="shared" si="451"/>
        <v>86.8</v>
      </c>
      <c r="L4021" s="47">
        <f t="shared" si="452"/>
        <v>86.92</v>
      </c>
      <c r="M4021" s="47">
        <f t="shared" si="453"/>
        <v>86.44</v>
      </c>
      <c r="N4021" s="47">
        <f t="shared" si="454"/>
        <v>86.89</v>
      </c>
      <c r="O4021" s="48">
        <f t="shared" ca="1" si="455"/>
        <v>3503900</v>
      </c>
    </row>
    <row r="4022" spans="1:15" x14ac:dyDescent="0.25">
      <c r="A4022">
        <v>4007</v>
      </c>
      <c r="B4022" s="85">
        <v>35977</v>
      </c>
      <c r="C4022" s="47">
        <v>114.06</v>
      </c>
      <c r="D4022" s="47">
        <v>114.94</v>
      </c>
      <c r="E4022" s="47">
        <v>113.62</v>
      </c>
      <c r="F4022" s="47">
        <v>114.62</v>
      </c>
      <c r="G4022" s="48">
        <v>3489500</v>
      </c>
      <c r="H4022" s="47">
        <v>86.73</v>
      </c>
      <c r="I4022" s="51">
        <f t="shared" si="449"/>
        <v>0.75667422788344096</v>
      </c>
      <c r="J4022" s="51">
        <f t="shared" ca="1" si="450"/>
        <v>1</v>
      </c>
      <c r="K4022" s="47">
        <f t="shared" si="451"/>
        <v>86.31</v>
      </c>
      <c r="L4022" s="47">
        <f t="shared" si="452"/>
        <v>86.97</v>
      </c>
      <c r="M4022" s="47">
        <f t="shared" si="453"/>
        <v>85.97</v>
      </c>
      <c r="N4022" s="47">
        <f t="shared" si="454"/>
        <v>86.73</v>
      </c>
      <c r="O4022" s="48">
        <f t="shared" ca="1" si="455"/>
        <v>3489500</v>
      </c>
    </row>
    <row r="4023" spans="1:15" x14ac:dyDescent="0.25">
      <c r="A4023">
        <v>4008</v>
      </c>
      <c r="B4023" s="85">
        <v>35976</v>
      </c>
      <c r="C4023" s="47">
        <v>113.91</v>
      </c>
      <c r="D4023" s="47">
        <v>114.19</v>
      </c>
      <c r="E4023" s="47">
        <v>113.06</v>
      </c>
      <c r="F4023" s="47">
        <v>113.31</v>
      </c>
      <c r="G4023" s="48">
        <v>4284800</v>
      </c>
      <c r="H4023" s="47">
        <v>85.74</v>
      </c>
      <c r="I4023" s="51">
        <f t="shared" si="449"/>
        <v>0.75668519989409577</v>
      </c>
      <c r="J4023" s="51">
        <f t="shared" ca="1" si="450"/>
        <v>1</v>
      </c>
      <c r="K4023" s="47">
        <f t="shared" si="451"/>
        <v>86.19</v>
      </c>
      <c r="L4023" s="47">
        <f t="shared" si="452"/>
        <v>86.41</v>
      </c>
      <c r="M4023" s="47">
        <f t="shared" si="453"/>
        <v>85.55</v>
      </c>
      <c r="N4023" s="47">
        <f t="shared" si="454"/>
        <v>85.74</v>
      </c>
      <c r="O4023" s="48">
        <f t="shared" ca="1" si="455"/>
        <v>4284800</v>
      </c>
    </row>
    <row r="4024" spans="1:15" x14ac:dyDescent="0.25">
      <c r="A4024">
        <v>4009</v>
      </c>
      <c r="B4024" s="85">
        <v>35975</v>
      </c>
      <c r="C4024" s="47">
        <v>114.25</v>
      </c>
      <c r="D4024" s="47">
        <v>114.69</v>
      </c>
      <c r="E4024" s="47">
        <v>113.8</v>
      </c>
      <c r="F4024" s="47">
        <v>114.09</v>
      </c>
      <c r="G4024" s="48">
        <v>5953400</v>
      </c>
      <c r="H4024" s="47">
        <v>86.33</v>
      </c>
      <c r="I4024" s="51">
        <f t="shared" si="449"/>
        <v>0.75668332018581819</v>
      </c>
      <c r="J4024" s="51">
        <f t="shared" ca="1" si="450"/>
        <v>1</v>
      </c>
      <c r="K4024" s="47">
        <f t="shared" si="451"/>
        <v>86.45</v>
      </c>
      <c r="L4024" s="47">
        <f t="shared" si="452"/>
        <v>86.78</v>
      </c>
      <c r="M4024" s="47">
        <f t="shared" si="453"/>
        <v>86.11</v>
      </c>
      <c r="N4024" s="47">
        <f t="shared" si="454"/>
        <v>86.33</v>
      </c>
      <c r="O4024" s="48">
        <f t="shared" ca="1" si="455"/>
        <v>5953400</v>
      </c>
    </row>
    <row r="4025" spans="1:15" x14ac:dyDescent="0.25">
      <c r="A4025">
        <v>4010</v>
      </c>
      <c r="B4025" s="85">
        <v>35972</v>
      </c>
      <c r="C4025" s="47">
        <v>113.31</v>
      </c>
      <c r="D4025" s="47">
        <v>113.84</v>
      </c>
      <c r="E4025" s="47">
        <v>113.12</v>
      </c>
      <c r="F4025" s="47">
        <v>113.69</v>
      </c>
      <c r="G4025" s="48">
        <v>4833100</v>
      </c>
      <c r="H4025" s="47">
        <v>86.02</v>
      </c>
      <c r="I4025" s="51">
        <f t="shared" si="449"/>
        <v>0.75661887589057963</v>
      </c>
      <c r="J4025" s="51">
        <f t="shared" ca="1" si="450"/>
        <v>1</v>
      </c>
      <c r="K4025" s="47">
        <f t="shared" si="451"/>
        <v>85.73</v>
      </c>
      <c r="L4025" s="47">
        <f t="shared" si="452"/>
        <v>86.13</v>
      </c>
      <c r="M4025" s="47">
        <f t="shared" si="453"/>
        <v>85.59</v>
      </c>
      <c r="N4025" s="47">
        <f t="shared" si="454"/>
        <v>86.02</v>
      </c>
      <c r="O4025" s="48">
        <f t="shared" ca="1" si="455"/>
        <v>4833100</v>
      </c>
    </row>
    <row r="4026" spans="1:15" x14ac:dyDescent="0.25">
      <c r="A4026">
        <v>4011</v>
      </c>
      <c r="B4026" s="85">
        <v>35971</v>
      </c>
      <c r="C4026" s="47">
        <v>113.91</v>
      </c>
      <c r="D4026" s="47">
        <v>114.44</v>
      </c>
      <c r="E4026" s="47">
        <v>112.81</v>
      </c>
      <c r="F4026" s="47">
        <v>113.22</v>
      </c>
      <c r="G4026" s="48">
        <v>5854800</v>
      </c>
      <c r="H4026" s="47">
        <v>85.66</v>
      </c>
      <c r="I4026" s="51">
        <f t="shared" si="449"/>
        <v>0.75658010952128596</v>
      </c>
      <c r="J4026" s="51">
        <f t="shared" ca="1" si="450"/>
        <v>1</v>
      </c>
      <c r="K4026" s="47">
        <f t="shared" si="451"/>
        <v>86.18</v>
      </c>
      <c r="L4026" s="47">
        <f t="shared" si="452"/>
        <v>86.58</v>
      </c>
      <c r="M4026" s="47">
        <f t="shared" si="453"/>
        <v>85.35</v>
      </c>
      <c r="N4026" s="47">
        <f t="shared" si="454"/>
        <v>85.66</v>
      </c>
      <c r="O4026" s="48">
        <f t="shared" ca="1" si="455"/>
        <v>5854800</v>
      </c>
    </row>
    <row r="4027" spans="1:15" x14ac:dyDescent="0.25">
      <c r="A4027">
        <v>4012</v>
      </c>
      <c r="B4027" s="85">
        <v>35970</v>
      </c>
      <c r="C4027" s="47">
        <v>112.16</v>
      </c>
      <c r="D4027" s="47">
        <v>113.69</v>
      </c>
      <c r="E4027" s="47">
        <v>111.61</v>
      </c>
      <c r="F4027" s="47">
        <v>113.41</v>
      </c>
      <c r="G4027" s="48">
        <v>8291900</v>
      </c>
      <c r="H4027" s="47">
        <v>85.81</v>
      </c>
      <c r="I4027" s="51">
        <f t="shared" si="449"/>
        <v>0.75663521735296713</v>
      </c>
      <c r="J4027" s="51">
        <f t="shared" ca="1" si="450"/>
        <v>1</v>
      </c>
      <c r="K4027" s="47">
        <f t="shared" si="451"/>
        <v>84.86</v>
      </c>
      <c r="L4027" s="47">
        <f t="shared" si="452"/>
        <v>86.02</v>
      </c>
      <c r="M4027" s="47">
        <f t="shared" si="453"/>
        <v>84.45</v>
      </c>
      <c r="N4027" s="47">
        <f t="shared" si="454"/>
        <v>85.81</v>
      </c>
      <c r="O4027" s="48">
        <f t="shared" ca="1" si="455"/>
        <v>8291900</v>
      </c>
    </row>
    <row r="4028" spans="1:15" x14ac:dyDescent="0.25">
      <c r="A4028">
        <v>4013</v>
      </c>
      <c r="B4028" s="85">
        <v>35969</v>
      </c>
      <c r="C4028" s="47">
        <v>111.09</v>
      </c>
      <c r="D4028" s="47">
        <v>112.06</v>
      </c>
      <c r="E4028" s="47">
        <v>111</v>
      </c>
      <c r="F4028" s="47">
        <v>111.91</v>
      </c>
      <c r="G4028" s="48">
        <v>5004600</v>
      </c>
      <c r="H4028" s="47">
        <v>84.67</v>
      </c>
      <c r="I4028" s="51">
        <f t="shared" si="449"/>
        <v>0.75659011705835055</v>
      </c>
      <c r="J4028" s="51">
        <f t="shared" ca="1" si="450"/>
        <v>1</v>
      </c>
      <c r="K4028" s="47">
        <f t="shared" si="451"/>
        <v>84.05</v>
      </c>
      <c r="L4028" s="47">
        <f t="shared" si="452"/>
        <v>84.78</v>
      </c>
      <c r="M4028" s="47">
        <f t="shared" si="453"/>
        <v>83.98</v>
      </c>
      <c r="N4028" s="47">
        <f t="shared" si="454"/>
        <v>84.67</v>
      </c>
      <c r="O4028" s="48">
        <f t="shared" ca="1" si="455"/>
        <v>5004600</v>
      </c>
    </row>
    <row r="4029" spans="1:15" x14ac:dyDescent="0.25">
      <c r="A4029">
        <v>4014</v>
      </c>
      <c r="B4029" s="85">
        <v>35968</v>
      </c>
      <c r="C4029" s="47">
        <v>110.25</v>
      </c>
      <c r="D4029" s="47">
        <v>111.06</v>
      </c>
      <c r="E4029" s="47">
        <v>110.06</v>
      </c>
      <c r="F4029" s="47">
        <v>110.59</v>
      </c>
      <c r="G4029" s="48">
        <v>5438300</v>
      </c>
      <c r="H4029" s="47">
        <v>83.68</v>
      </c>
      <c r="I4029" s="51">
        <f t="shared" si="449"/>
        <v>0.75666877656207621</v>
      </c>
      <c r="J4029" s="51">
        <f t="shared" ca="1" si="450"/>
        <v>1</v>
      </c>
      <c r="K4029" s="47">
        <f t="shared" si="451"/>
        <v>83.42</v>
      </c>
      <c r="L4029" s="47">
        <f t="shared" si="452"/>
        <v>84.04</v>
      </c>
      <c r="M4029" s="47">
        <f t="shared" si="453"/>
        <v>83.28</v>
      </c>
      <c r="N4029" s="47">
        <f t="shared" si="454"/>
        <v>83.68</v>
      </c>
      <c r="O4029" s="48">
        <f t="shared" ca="1" si="455"/>
        <v>5438300</v>
      </c>
    </row>
    <row r="4030" spans="1:15" x14ac:dyDescent="0.25">
      <c r="A4030">
        <v>4015</v>
      </c>
      <c r="B4030" s="85">
        <v>35965</v>
      </c>
      <c r="C4030" s="47">
        <v>111.06</v>
      </c>
      <c r="D4030" s="47">
        <v>111.23</v>
      </c>
      <c r="E4030" s="47">
        <v>109.62</v>
      </c>
      <c r="F4030" s="47">
        <v>110.06</v>
      </c>
      <c r="G4030" s="48">
        <v>3549100</v>
      </c>
      <c r="H4030" s="47">
        <v>83.28</v>
      </c>
      <c r="I4030" s="51">
        <f t="shared" si="449"/>
        <v>0.75667817554061423</v>
      </c>
      <c r="J4030" s="51">
        <f t="shared" ca="1" si="450"/>
        <v>1</v>
      </c>
      <c r="K4030" s="47">
        <f t="shared" si="451"/>
        <v>84.04</v>
      </c>
      <c r="L4030" s="47">
        <f t="shared" si="452"/>
        <v>84.17</v>
      </c>
      <c r="M4030" s="47">
        <f t="shared" si="453"/>
        <v>82.95</v>
      </c>
      <c r="N4030" s="47">
        <f t="shared" si="454"/>
        <v>83.28</v>
      </c>
      <c r="O4030" s="48">
        <f t="shared" ca="1" si="455"/>
        <v>3549100</v>
      </c>
    </row>
    <row r="4031" spans="1:15" x14ac:dyDescent="0.25">
      <c r="A4031">
        <v>4016</v>
      </c>
      <c r="B4031" s="85">
        <v>35964</v>
      </c>
      <c r="C4031" s="47">
        <v>111.19</v>
      </c>
      <c r="D4031" s="47">
        <v>111.44</v>
      </c>
      <c r="E4031" s="47">
        <v>110.75</v>
      </c>
      <c r="F4031" s="47">
        <v>110.97</v>
      </c>
      <c r="G4031" s="48">
        <v>3844600</v>
      </c>
      <c r="H4031" s="47">
        <v>83.7</v>
      </c>
      <c r="I4031" s="51">
        <f t="shared" si="449"/>
        <v>0.75425790754257915</v>
      </c>
      <c r="J4031" s="51">
        <f t="shared" ca="1" si="450"/>
        <v>1</v>
      </c>
      <c r="K4031" s="47">
        <f t="shared" si="451"/>
        <v>83.87</v>
      </c>
      <c r="L4031" s="47">
        <f t="shared" si="452"/>
        <v>84.05</v>
      </c>
      <c r="M4031" s="47">
        <f t="shared" si="453"/>
        <v>83.53</v>
      </c>
      <c r="N4031" s="47">
        <f t="shared" si="454"/>
        <v>83.7</v>
      </c>
      <c r="O4031" s="48">
        <f t="shared" ca="1" si="455"/>
        <v>3844600</v>
      </c>
    </row>
    <row r="4032" spans="1:15" x14ac:dyDescent="0.25">
      <c r="A4032">
        <v>4017</v>
      </c>
      <c r="B4032" s="85">
        <v>35963</v>
      </c>
      <c r="C4032" s="47">
        <v>110.16</v>
      </c>
      <c r="D4032" s="47">
        <v>111.78</v>
      </c>
      <c r="E4032" s="47">
        <v>109.94</v>
      </c>
      <c r="F4032" s="47">
        <v>111.47</v>
      </c>
      <c r="G4032" s="48">
        <v>12057700</v>
      </c>
      <c r="H4032" s="47">
        <v>84.07</v>
      </c>
      <c r="I4032" s="51">
        <f t="shared" si="449"/>
        <v>0.75419395353009777</v>
      </c>
      <c r="J4032" s="51">
        <f t="shared" ca="1" si="450"/>
        <v>1</v>
      </c>
      <c r="K4032" s="47">
        <f t="shared" si="451"/>
        <v>83.08</v>
      </c>
      <c r="L4032" s="47">
        <f t="shared" si="452"/>
        <v>84.3</v>
      </c>
      <c r="M4032" s="47">
        <f t="shared" si="453"/>
        <v>82.92</v>
      </c>
      <c r="N4032" s="47">
        <f t="shared" si="454"/>
        <v>84.07</v>
      </c>
      <c r="O4032" s="48">
        <f t="shared" ca="1" si="455"/>
        <v>12057700</v>
      </c>
    </row>
    <row r="4033" spans="1:15" x14ac:dyDescent="0.25">
      <c r="A4033">
        <v>4018</v>
      </c>
      <c r="B4033" s="85">
        <v>35962</v>
      </c>
      <c r="C4033" s="47">
        <v>108.41</v>
      </c>
      <c r="D4033" s="47">
        <v>109.22</v>
      </c>
      <c r="E4033" s="47">
        <v>107.75</v>
      </c>
      <c r="F4033" s="47">
        <v>109.19</v>
      </c>
      <c r="G4033" s="48">
        <v>7471500</v>
      </c>
      <c r="H4033" s="47">
        <v>82.35</v>
      </c>
      <c r="I4033" s="51">
        <f t="shared" si="449"/>
        <v>0.75418994413407814</v>
      </c>
      <c r="J4033" s="51">
        <f t="shared" ca="1" si="450"/>
        <v>1</v>
      </c>
      <c r="K4033" s="47">
        <f t="shared" si="451"/>
        <v>81.760000000000005</v>
      </c>
      <c r="L4033" s="47">
        <f t="shared" si="452"/>
        <v>82.37</v>
      </c>
      <c r="M4033" s="47">
        <f t="shared" si="453"/>
        <v>81.260000000000005</v>
      </c>
      <c r="N4033" s="47">
        <f t="shared" si="454"/>
        <v>82.35</v>
      </c>
      <c r="O4033" s="48">
        <f t="shared" ca="1" si="455"/>
        <v>7471500</v>
      </c>
    </row>
    <row r="4034" spans="1:15" x14ac:dyDescent="0.25">
      <c r="A4034">
        <v>4019</v>
      </c>
      <c r="B4034" s="85">
        <v>35961</v>
      </c>
      <c r="C4034" s="47">
        <v>108.81</v>
      </c>
      <c r="D4034" s="47">
        <v>109.91</v>
      </c>
      <c r="E4034" s="47">
        <v>107.5</v>
      </c>
      <c r="F4034" s="47">
        <v>107.53</v>
      </c>
      <c r="G4034" s="48">
        <v>10234200</v>
      </c>
      <c r="H4034" s="47">
        <v>81.099999999999994</v>
      </c>
      <c r="I4034" s="51">
        <f t="shared" si="449"/>
        <v>0.75420812796428893</v>
      </c>
      <c r="J4034" s="51">
        <f t="shared" ca="1" si="450"/>
        <v>1</v>
      </c>
      <c r="K4034" s="47">
        <f t="shared" si="451"/>
        <v>82.07</v>
      </c>
      <c r="L4034" s="47">
        <f t="shared" si="452"/>
        <v>82.9</v>
      </c>
      <c r="M4034" s="47">
        <f t="shared" si="453"/>
        <v>81.08</v>
      </c>
      <c r="N4034" s="47">
        <f t="shared" si="454"/>
        <v>81.099999999999994</v>
      </c>
      <c r="O4034" s="48">
        <f t="shared" ca="1" si="455"/>
        <v>10234200</v>
      </c>
    </row>
    <row r="4035" spans="1:15" x14ac:dyDescent="0.25">
      <c r="A4035">
        <v>4020</v>
      </c>
      <c r="B4035" s="85">
        <v>35958</v>
      </c>
      <c r="C4035" s="47">
        <v>109.88</v>
      </c>
      <c r="D4035" s="47">
        <v>110.44</v>
      </c>
      <c r="E4035" s="47">
        <v>108.25</v>
      </c>
      <c r="F4035" s="47">
        <v>110.44</v>
      </c>
      <c r="G4035" s="48">
        <v>9779000</v>
      </c>
      <c r="H4035" s="47">
        <v>83.3</v>
      </c>
      <c r="I4035" s="51">
        <f t="shared" si="449"/>
        <v>0.75425570445490764</v>
      </c>
      <c r="J4035" s="51">
        <f t="shared" ca="1" si="450"/>
        <v>1</v>
      </c>
      <c r="K4035" s="47">
        <f t="shared" si="451"/>
        <v>82.88</v>
      </c>
      <c r="L4035" s="47">
        <f t="shared" si="452"/>
        <v>83.3</v>
      </c>
      <c r="M4035" s="47">
        <f t="shared" si="453"/>
        <v>81.650000000000006</v>
      </c>
      <c r="N4035" s="47">
        <f t="shared" si="454"/>
        <v>83.3</v>
      </c>
      <c r="O4035" s="48">
        <f t="shared" ca="1" si="455"/>
        <v>9779000</v>
      </c>
    </row>
    <row r="4036" spans="1:15" x14ac:dyDescent="0.25">
      <c r="A4036">
        <v>4021</v>
      </c>
      <c r="B4036" s="85">
        <v>35957</v>
      </c>
      <c r="C4036" s="47">
        <v>111.44</v>
      </c>
      <c r="D4036" s="47">
        <v>111.88</v>
      </c>
      <c r="E4036" s="47">
        <v>109.38</v>
      </c>
      <c r="F4036" s="47">
        <v>109.41</v>
      </c>
      <c r="G4036" s="48">
        <v>8056600</v>
      </c>
      <c r="H4036" s="47">
        <v>82.52</v>
      </c>
      <c r="I4036" s="51">
        <f t="shared" si="449"/>
        <v>0.75422721871858145</v>
      </c>
      <c r="J4036" s="51">
        <f t="shared" ca="1" si="450"/>
        <v>1</v>
      </c>
      <c r="K4036" s="47">
        <f t="shared" si="451"/>
        <v>84.05</v>
      </c>
      <c r="L4036" s="47">
        <f t="shared" si="452"/>
        <v>84.38</v>
      </c>
      <c r="M4036" s="47">
        <f t="shared" si="453"/>
        <v>82.5</v>
      </c>
      <c r="N4036" s="47">
        <f t="shared" si="454"/>
        <v>82.52</v>
      </c>
      <c r="O4036" s="48">
        <f t="shared" ca="1" si="455"/>
        <v>8056600</v>
      </c>
    </row>
    <row r="4037" spans="1:15" x14ac:dyDescent="0.25">
      <c r="A4037">
        <v>4022</v>
      </c>
      <c r="B4037" s="85">
        <v>35956</v>
      </c>
      <c r="C4037" s="47">
        <v>111.62</v>
      </c>
      <c r="D4037" s="47">
        <v>113.06</v>
      </c>
      <c r="E4037" s="47">
        <v>111.25</v>
      </c>
      <c r="F4037" s="47">
        <v>111.5</v>
      </c>
      <c r="G4037" s="48">
        <v>6186900</v>
      </c>
      <c r="H4037" s="47">
        <v>84.1</v>
      </c>
      <c r="I4037" s="51">
        <f t="shared" si="449"/>
        <v>0.75426008968609859</v>
      </c>
      <c r="J4037" s="51">
        <f t="shared" ca="1" si="450"/>
        <v>1</v>
      </c>
      <c r="K4037" s="47">
        <f t="shared" si="451"/>
        <v>84.19</v>
      </c>
      <c r="L4037" s="47">
        <f t="shared" si="452"/>
        <v>85.28</v>
      </c>
      <c r="M4037" s="47">
        <f t="shared" si="453"/>
        <v>83.91</v>
      </c>
      <c r="N4037" s="47">
        <f t="shared" si="454"/>
        <v>84.1</v>
      </c>
      <c r="O4037" s="48">
        <f t="shared" ca="1" si="455"/>
        <v>6186900</v>
      </c>
    </row>
    <row r="4038" spans="1:15" x14ac:dyDescent="0.25">
      <c r="A4038">
        <v>4023</v>
      </c>
      <c r="B4038" s="85">
        <v>35955</v>
      </c>
      <c r="C4038" s="47">
        <v>111.72</v>
      </c>
      <c r="D4038" s="47">
        <v>112.42</v>
      </c>
      <c r="E4038" s="47">
        <v>111.41</v>
      </c>
      <c r="F4038" s="47">
        <v>112.22</v>
      </c>
      <c r="G4038" s="48">
        <v>2725300</v>
      </c>
      <c r="H4038" s="47">
        <v>84.64</v>
      </c>
      <c r="I4038" s="51">
        <f t="shared" si="449"/>
        <v>0.75423275708429871</v>
      </c>
      <c r="J4038" s="51">
        <f t="shared" ca="1" si="450"/>
        <v>1</v>
      </c>
      <c r="K4038" s="47">
        <f t="shared" si="451"/>
        <v>84.26</v>
      </c>
      <c r="L4038" s="47">
        <f t="shared" si="452"/>
        <v>84.79</v>
      </c>
      <c r="M4038" s="47">
        <f t="shared" si="453"/>
        <v>84.03</v>
      </c>
      <c r="N4038" s="47">
        <f t="shared" si="454"/>
        <v>84.64</v>
      </c>
      <c r="O4038" s="48">
        <f t="shared" ca="1" si="455"/>
        <v>2725300</v>
      </c>
    </row>
    <row r="4039" spans="1:15" x14ac:dyDescent="0.25">
      <c r="A4039">
        <v>4024</v>
      </c>
      <c r="B4039" s="85">
        <v>35954</v>
      </c>
      <c r="C4039" s="47">
        <v>111.94</v>
      </c>
      <c r="D4039" s="47">
        <v>112.47</v>
      </c>
      <c r="E4039" s="47">
        <v>111.66</v>
      </c>
      <c r="F4039" s="47">
        <v>111.88</v>
      </c>
      <c r="G4039" s="48">
        <v>4159900</v>
      </c>
      <c r="H4039" s="47">
        <v>84.38</v>
      </c>
      <c r="I4039" s="51">
        <f t="shared" si="449"/>
        <v>0.7542009295673936</v>
      </c>
      <c r="J4039" s="51">
        <f t="shared" ca="1" si="450"/>
        <v>1</v>
      </c>
      <c r="K4039" s="47">
        <f t="shared" si="451"/>
        <v>84.43</v>
      </c>
      <c r="L4039" s="47">
        <f t="shared" si="452"/>
        <v>84.82</v>
      </c>
      <c r="M4039" s="47">
        <f t="shared" si="453"/>
        <v>84.21</v>
      </c>
      <c r="N4039" s="47">
        <f t="shared" si="454"/>
        <v>84.38</v>
      </c>
      <c r="O4039" s="48">
        <f t="shared" ca="1" si="455"/>
        <v>4159900</v>
      </c>
    </row>
    <row r="4040" spans="1:15" x14ac:dyDescent="0.25">
      <c r="A4040">
        <v>4025</v>
      </c>
      <c r="B4040" s="85">
        <v>35951</v>
      </c>
      <c r="C4040" s="47">
        <v>110.38</v>
      </c>
      <c r="D4040" s="47">
        <v>112</v>
      </c>
      <c r="E4040" s="47">
        <v>109.88</v>
      </c>
      <c r="F4040" s="47">
        <v>112</v>
      </c>
      <c r="G4040" s="48">
        <v>8463200</v>
      </c>
      <c r="H4040" s="47">
        <v>84.47</v>
      </c>
      <c r="I4040" s="51">
        <f t="shared" si="449"/>
        <v>0.75419642857142855</v>
      </c>
      <c r="J4040" s="51">
        <f t="shared" ca="1" si="450"/>
        <v>1</v>
      </c>
      <c r="K4040" s="47">
        <f t="shared" si="451"/>
        <v>83.25</v>
      </c>
      <c r="L4040" s="47">
        <f t="shared" si="452"/>
        <v>84.47</v>
      </c>
      <c r="M4040" s="47">
        <f t="shared" si="453"/>
        <v>82.87</v>
      </c>
      <c r="N4040" s="47">
        <f t="shared" si="454"/>
        <v>84.47</v>
      </c>
      <c r="O4040" s="48">
        <f t="shared" ca="1" si="455"/>
        <v>8463200</v>
      </c>
    </row>
    <row r="4041" spans="1:15" x14ac:dyDescent="0.25">
      <c r="A4041">
        <v>4026</v>
      </c>
      <c r="B4041" s="85">
        <v>35950</v>
      </c>
      <c r="C4041" s="47">
        <v>108.25</v>
      </c>
      <c r="D4041" s="47">
        <v>110.06</v>
      </c>
      <c r="E4041" s="47">
        <v>108.06</v>
      </c>
      <c r="F4041" s="47">
        <v>109.88</v>
      </c>
      <c r="G4041" s="48">
        <v>6566300</v>
      </c>
      <c r="H4041" s="47">
        <v>82.87</v>
      </c>
      <c r="I4041" s="51">
        <f t="shared" si="449"/>
        <v>0.75418638514743364</v>
      </c>
      <c r="J4041" s="51">
        <f t="shared" ca="1" si="450"/>
        <v>1</v>
      </c>
      <c r="K4041" s="47">
        <f t="shared" si="451"/>
        <v>81.64</v>
      </c>
      <c r="L4041" s="47">
        <f t="shared" si="452"/>
        <v>83.01</v>
      </c>
      <c r="M4041" s="47">
        <f t="shared" si="453"/>
        <v>81.5</v>
      </c>
      <c r="N4041" s="47">
        <f t="shared" si="454"/>
        <v>82.87</v>
      </c>
      <c r="O4041" s="48">
        <f t="shared" ca="1" si="455"/>
        <v>6566300</v>
      </c>
    </row>
    <row r="4042" spans="1:15" x14ac:dyDescent="0.25">
      <c r="A4042">
        <v>4027</v>
      </c>
      <c r="B4042" s="85">
        <v>35949</v>
      </c>
      <c r="C4042" s="47">
        <v>109.88</v>
      </c>
      <c r="D4042" s="47">
        <v>110.19</v>
      </c>
      <c r="E4042" s="47">
        <v>107.88</v>
      </c>
      <c r="F4042" s="47">
        <v>107.88</v>
      </c>
      <c r="G4042" s="48">
        <v>6445100</v>
      </c>
      <c r="H4042" s="47">
        <v>81.36</v>
      </c>
      <c r="I4042" s="51">
        <f t="shared" si="449"/>
        <v>0.75417130144605116</v>
      </c>
      <c r="J4042" s="51">
        <f t="shared" ca="1" si="450"/>
        <v>1</v>
      </c>
      <c r="K4042" s="47">
        <f t="shared" si="451"/>
        <v>82.87</v>
      </c>
      <c r="L4042" s="47">
        <f t="shared" si="452"/>
        <v>83.1</v>
      </c>
      <c r="M4042" s="47">
        <f t="shared" si="453"/>
        <v>81.36</v>
      </c>
      <c r="N4042" s="47">
        <f t="shared" si="454"/>
        <v>81.36</v>
      </c>
      <c r="O4042" s="48">
        <f t="shared" ca="1" si="455"/>
        <v>6445100</v>
      </c>
    </row>
    <row r="4043" spans="1:15" x14ac:dyDescent="0.25">
      <c r="A4043">
        <v>4028</v>
      </c>
      <c r="B4043" s="85">
        <v>35948</v>
      </c>
      <c r="C4043" s="47">
        <v>110</v>
      </c>
      <c r="D4043" s="47">
        <v>110.34</v>
      </c>
      <c r="E4043" s="47">
        <v>109.16</v>
      </c>
      <c r="F4043" s="47">
        <v>109.62</v>
      </c>
      <c r="G4043" s="48">
        <v>6701100</v>
      </c>
      <c r="H4043" s="47">
        <v>82.68</v>
      </c>
      <c r="I4043" s="51">
        <f t="shared" si="449"/>
        <v>0.75424192665571976</v>
      </c>
      <c r="J4043" s="51">
        <f t="shared" ca="1" si="450"/>
        <v>1</v>
      </c>
      <c r="K4043" s="47">
        <f t="shared" si="451"/>
        <v>82.97</v>
      </c>
      <c r="L4043" s="47">
        <f t="shared" si="452"/>
        <v>83.22</v>
      </c>
      <c r="M4043" s="47">
        <f t="shared" si="453"/>
        <v>82.33</v>
      </c>
      <c r="N4043" s="47">
        <f t="shared" si="454"/>
        <v>82.68</v>
      </c>
      <c r="O4043" s="48">
        <f t="shared" ca="1" si="455"/>
        <v>6701100</v>
      </c>
    </row>
    <row r="4044" spans="1:15" x14ac:dyDescent="0.25">
      <c r="A4044">
        <v>4029</v>
      </c>
      <c r="B4044" s="85">
        <v>35947</v>
      </c>
      <c r="C4044" s="47">
        <v>108.97</v>
      </c>
      <c r="D4044" s="47">
        <v>110.22</v>
      </c>
      <c r="E4044" s="47">
        <v>108.56</v>
      </c>
      <c r="F4044" s="47">
        <v>109.53</v>
      </c>
      <c r="G4044" s="48">
        <v>6092200</v>
      </c>
      <c r="H4044" s="47">
        <v>82.61</v>
      </c>
      <c r="I4044" s="51">
        <f t="shared" si="449"/>
        <v>0.75422258741897197</v>
      </c>
      <c r="J4044" s="51">
        <f t="shared" ca="1" si="450"/>
        <v>1</v>
      </c>
      <c r="K4044" s="47">
        <f t="shared" si="451"/>
        <v>82.19</v>
      </c>
      <c r="L4044" s="47">
        <f t="shared" si="452"/>
        <v>83.13</v>
      </c>
      <c r="M4044" s="47">
        <f t="shared" si="453"/>
        <v>81.88</v>
      </c>
      <c r="N4044" s="47">
        <f t="shared" si="454"/>
        <v>82.61</v>
      </c>
      <c r="O4044" s="48">
        <f t="shared" ca="1" si="455"/>
        <v>6092200</v>
      </c>
    </row>
    <row r="4045" spans="1:15" x14ac:dyDescent="0.25">
      <c r="A4045">
        <v>4030</v>
      </c>
      <c r="B4045" s="85">
        <v>35944</v>
      </c>
      <c r="C4045" s="47">
        <v>110.62</v>
      </c>
      <c r="D4045" s="47">
        <v>110.81</v>
      </c>
      <c r="E4045" s="47">
        <v>109.03</v>
      </c>
      <c r="F4045" s="47">
        <v>109.03</v>
      </c>
      <c r="G4045" s="48">
        <v>4772600</v>
      </c>
      <c r="H4045" s="47">
        <v>82.23</v>
      </c>
      <c r="I4045" s="51">
        <f t="shared" si="449"/>
        <v>0.75419609281849032</v>
      </c>
      <c r="J4045" s="51">
        <f t="shared" ca="1" si="450"/>
        <v>1</v>
      </c>
      <c r="K4045" s="47">
        <f t="shared" si="451"/>
        <v>83.43</v>
      </c>
      <c r="L4045" s="47">
        <f t="shared" si="452"/>
        <v>83.57</v>
      </c>
      <c r="M4045" s="47">
        <f t="shared" si="453"/>
        <v>82.23</v>
      </c>
      <c r="N4045" s="47">
        <f t="shared" si="454"/>
        <v>82.23</v>
      </c>
      <c r="O4045" s="48">
        <f t="shared" ca="1" si="455"/>
        <v>4772600</v>
      </c>
    </row>
    <row r="4046" spans="1:15" x14ac:dyDescent="0.25">
      <c r="A4046">
        <v>4031</v>
      </c>
      <c r="B4046" s="85">
        <v>35943</v>
      </c>
      <c r="C4046" s="47">
        <v>109.88</v>
      </c>
      <c r="D4046" s="47">
        <v>110.38</v>
      </c>
      <c r="E4046" s="47">
        <v>109.06</v>
      </c>
      <c r="F4046" s="47">
        <v>110.12</v>
      </c>
      <c r="G4046" s="48">
        <v>4907600</v>
      </c>
      <c r="H4046" s="47">
        <v>83.06</v>
      </c>
      <c r="I4046" s="51">
        <f t="shared" si="449"/>
        <v>0.7542680711950599</v>
      </c>
      <c r="J4046" s="51">
        <f t="shared" ca="1" si="450"/>
        <v>1</v>
      </c>
      <c r="K4046" s="47">
        <f t="shared" si="451"/>
        <v>82.88</v>
      </c>
      <c r="L4046" s="47">
        <f t="shared" si="452"/>
        <v>83.26</v>
      </c>
      <c r="M4046" s="47">
        <f t="shared" si="453"/>
        <v>82.26</v>
      </c>
      <c r="N4046" s="47">
        <f t="shared" si="454"/>
        <v>83.06</v>
      </c>
      <c r="O4046" s="48">
        <f t="shared" ca="1" si="455"/>
        <v>4907600</v>
      </c>
    </row>
    <row r="4047" spans="1:15" x14ac:dyDescent="0.25">
      <c r="A4047">
        <v>4032</v>
      </c>
      <c r="B4047" s="85">
        <v>35942</v>
      </c>
      <c r="C4047" s="47">
        <v>108.53</v>
      </c>
      <c r="D4047" s="47">
        <v>109.91</v>
      </c>
      <c r="E4047" s="47">
        <v>107.58</v>
      </c>
      <c r="F4047" s="47">
        <v>109.62</v>
      </c>
      <c r="G4047" s="48">
        <v>10202600</v>
      </c>
      <c r="H4047" s="47">
        <v>82.68</v>
      </c>
      <c r="I4047" s="51">
        <f t="shared" si="449"/>
        <v>0.75424192665571976</v>
      </c>
      <c r="J4047" s="51">
        <f t="shared" ca="1" si="450"/>
        <v>1</v>
      </c>
      <c r="K4047" s="47">
        <f t="shared" si="451"/>
        <v>81.86</v>
      </c>
      <c r="L4047" s="47">
        <f t="shared" si="452"/>
        <v>82.9</v>
      </c>
      <c r="M4047" s="47">
        <f t="shared" si="453"/>
        <v>81.14</v>
      </c>
      <c r="N4047" s="47">
        <f t="shared" si="454"/>
        <v>82.68</v>
      </c>
      <c r="O4047" s="48">
        <f t="shared" ca="1" si="455"/>
        <v>10202600</v>
      </c>
    </row>
    <row r="4048" spans="1:15" x14ac:dyDescent="0.25">
      <c r="A4048">
        <v>4033</v>
      </c>
      <c r="B4048" s="85">
        <v>35941</v>
      </c>
      <c r="C4048" s="47">
        <v>112.09</v>
      </c>
      <c r="D4048" s="47">
        <v>112.09</v>
      </c>
      <c r="E4048" s="47">
        <v>109.19</v>
      </c>
      <c r="F4048" s="47">
        <v>109.47</v>
      </c>
      <c r="G4048" s="48">
        <v>6899300</v>
      </c>
      <c r="H4048" s="47">
        <v>82.56</v>
      </c>
      <c r="I4048" s="51">
        <f t="shared" si="449"/>
        <v>0.75417922718553032</v>
      </c>
      <c r="J4048" s="51">
        <f t="shared" ca="1" si="450"/>
        <v>1</v>
      </c>
      <c r="K4048" s="47">
        <f t="shared" si="451"/>
        <v>84.54</v>
      </c>
      <c r="L4048" s="47">
        <f t="shared" si="452"/>
        <v>84.54</v>
      </c>
      <c r="M4048" s="47">
        <f t="shared" si="453"/>
        <v>82.35</v>
      </c>
      <c r="N4048" s="47">
        <f t="shared" si="454"/>
        <v>82.56</v>
      </c>
      <c r="O4048" s="48">
        <f t="shared" ca="1" si="455"/>
        <v>6899300</v>
      </c>
    </row>
    <row r="4049" spans="1:15" x14ac:dyDescent="0.25">
      <c r="A4049">
        <v>4034</v>
      </c>
      <c r="B4049" s="85">
        <v>35937</v>
      </c>
      <c r="C4049" s="47">
        <v>111.75</v>
      </c>
      <c r="D4049" s="47">
        <v>112.06</v>
      </c>
      <c r="E4049" s="47">
        <v>110.94</v>
      </c>
      <c r="F4049" s="47">
        <v>111.25</v>
      </c>
      <c r="G4049" s="48">
        <v>4862200</v>
      </c>
      <c r="H4049" s="47">
        <v>83.91</v>
      </c>
      <c r="I4049" s="51">
        <f t="shared" ref="I4049:I4112" si="456">H4049/F4049</f>
        <v>0.75424719101123594</v>
      </c>
      <c r="J4049" s="51">
        <f t="shared" ref="J4049:J4112" ca="1" si="457">INDEX(OFFSET($T$15,0,0,$S$13+1,1),MATCH(B4049,OFFSET($Q$15,0,0,$S$13+1,1),-1))</f>
        <v>1</v>
      </c>
      <c r="K4049" s="47">
        <f t="shared" ref="K4049:K4112" si="458">ROUND($I4049*C4049,2)</f>
        <v>84.29</v>
      </c>
      <c r="L4049" s="47">
        <f t="shared" ref="L4049:L4112" si="459">ROUND($I4049*D4049,2)</f>
        <v>84.52</v>
      </c>
      <c r="M4049" s="47">
        <f t="shared" ref="M4049:M4112" si="460">ROUND($I4049*E4049,2)</f>
        <v>83.68</v>
      </c>
      <c r="N4049" s="47">
        <f t="shared" ref="N4049:N4112" si="461">ROUND($I4049*F4049,2)</f>
        <v>83.91</v>
      </c>
      <c r="O4049" s="48">
        <f t="shared" ref="O4049:O4112" ca="1" si="462">G4049*J4049</f>
        <v>4862200</v>
      </c>
    </row>
    <row r="4050" spans="1:15" x14ac:dyDescent="0.25">
      <c r="A4050">
        <v>4035</v>
      </c>
      <c r="B4050" s="85">
        <v>35936</v>
      </c>
      <c r="C4050" s="47">
        <v>112.38</v>
      </c>
      <c r="D4050" s="47">
        <v>112.78</v>
      </c>
      <c r="E4050" s="47">
        <v>111.31</v>
      </c>
      <c r="F4050" s="47">
        <v>111.69</v>
      </c>
      <c r="G4050" s="48">
        <v>6301500</v>
      </c>
      <c r="H4050" s="47">
        <v>84.24</v>
      </c>
      <c r="I4050" s="51">
        <f t="shared" si="456"/>
        <v>0.75423045930701049</v>
      </c>
      <c r="J4050" s="51">
        <f t="shared" ca="1" si="457"/>
        <v>1</v>
      </c>
      <c r="K4050" s="47">
        <f t="shared" si="458"/>
        <v>84.76</v>
      </c>
      <c r="L4050" s="47">
        <f t="shared" si="459"/>
        <v>85.06</v>
      </c>
      <c r="M4050" s="47">
        <f t="shared" si="460"/>
        <v>83.95</v>
      </c>
      <c r="N4050" s="47">
        <f t="shared" si="461"/>
        <v>84.24</v>
      </c>
      <c r="O4050" s="48">
        <f t="shared" ca="1" si="462"/>
        <v>6301500</v>
      </c>
    </row>
    <row r="4051" spans="1:15" x14ac:dyDescent="0.25">
      <c r="A4051">
        <v>4036</v>
      </c>
      <c r="B4051" s="85">
        <v>35935</v>
      </c>
      <c r="C4051" s="47">
        <v>112.09</v>
      </c>
      <c r="D4051" s="47">
        <v>112.5</v>
      </c>
      <c r="E4051" s="47">
        <v>110.88</v>
      </c>
      <c r="F4051" s="47">
        <v>112.41</v>
      </c>
      <c r="G4051" s="48">
        <v>5716600</v>
      </c>
      <c r="H4051" s="47">
        <v>84.78</v>
      </c>
      <c r="I4051" s="51">
        <f t="shared" si="456"/>
        <v>0.7542033626901522</v>
      </c>
      <c r="J4051" s="51">
        <f t="shared" ca="1" si="457"/>
        <v>1</v>
      </c>
      <c r="K4051" s="47">
        <f t="shared" si="458"/>
        <v>84.54</v>
      </c>
      <c r="L4051" s="47">
        <f t="shared" si="459"/>
        <v>84.85</v>
      </c>
      <c r="M4051" s="47">
        <f t="shared" si="460"/>
        <v>83.63</v>
      </c>
      <c r="N4051" s="47">
        <f t="shared" si="461"/>
        <v>84.78</v>
      </c>
      <c r="O4051" s="48">
        <f t="shared" ca="1" si="462"/>
        <v>5716600</v>
      </c>
    </row>
    <row r="4052" spans="1:15" x14ac:dyDescent="0.25">
      <c r="A4052">
        <v>4037</v>
      </c>
      <c r="B4052" s="85">
        <v>35934</v>
      </c>
      <c r="C4052" s="47">
        <v>111</v>
      </c>
      <c r="D4052" s="47">
        <v>111.69</v>
      </c>
      <c r="E4052" s="47">
        <v>110.78</v>
      </c>
      <c r="F4052" s="47">
        <v>111.34</v>
      </c>
      <c r="G4052" s="48">
        <v>5918700</v>
      </c>
      <c r="H4052" s="47">
        <v>83.98</v>
      </c>
      <c r="I4052" s="51">
        <f t="shared" si="456"/>
        <v>0.75426621160409557</v>
      </c>
      <c r="J4052" s="51">
        <f t="shared" ca="1" si="457"/>
        <v>1</v>
      </c>
      <c r="K4052" s="47">
        <f t="shared" si="458"/>
        <v>83.72</v>
      </c>
      <c r="L4052" s="47">
        <f t="shared" si="459"/>
        <v>84.24</v>
      </c>
      <c r="M4052" s="47">
        <f t="shared" si="460"/>
        <v>83.56</v>
      </c>
      <c r="N4052" s="47">
        <f t="shared" si="461"/>
        <v>83.98</v>
      </c>
      <c r="O4052" s="48">
        <f t="shared" ca="1" si="462"/>
        <v>5918700</v>
      </c>
    </row>
    <row r="4053" spans="1:15" x14ac:dyDescent="0.25">
      <c r="A4053">
        <v>4038</v>
      </c>
      <c r="B4053" s="85">
        <v>35933</v>
      </c>
      <c r="C4053" s="47">
        <v>110.72</v>
      </c>
      <c r="D4053" s="47">
        <v>111.59</v>
      </c>
      <c r="E4053" s="47">
        <v>109.83</v>
      </c>
      <c r="F4053" s="47">
        <v>110.59</v>
      </c>
      <c r="G4053" s="48">
        <v>4847200</v>
      </c>
      <c r="H4053" s="47">
        <v>83.41</v>
      </c>
      <c r="I4053" s="51">
        <f t="shared" si="456"/>
        <v>0.7542273261596889</v>
      </c>
      <c r="J4053" s="51">
        <f t="shared" ca="1" si="457"/>
        <v>1</v>
      </c>
      <c r="K4053" s="47">
        <f t="shared" si="458"/>
        <v>83.51</v>
      </c>
      <c r="L4053" s="47">
        <f t="shared" si="459"/>
        <v>84.16</v>
      </c>
      <c r="M4053" s="47">
        <f t="shared" si="460"/>
        <v>82.84</v>
      </c>
      <c r="N4053" s="47">
        <f t="shared" si="461"/>
        <v>83.41</v>
      </c>
      <c r="O4053" s="48">
        <f t="shared" ca="1" si="462"/>
        <v>4847200</v>
      </c>
    </row>
    <row r="4054" spans="1:15" x14ac:dyDescent="0.25">
      <c r="A4054">
        <v>4039</v>
      </c>
      <c r="B4054" s="85">
        <v>35930</v>
      </c>
      <c r="C4054" s="47">
        <v>112</v>
      </c>
      <c r="D4054" s="47">
        <v>112.22</v>
      </c>
      <c r="E4054" s="47">
        <v>110.81</v>
      </c>
      <c r="F4054" s="47">
        <v>111.03</v>
      </c>
      <c r="G4054" s="48">
        <v>6716100</v>
      </c>
      <c r="H4054" s="47">
        <v>83.74</v>
      </c>
      <c r="I4054" s="51">
        <f t="shared" si="456"/>
        <v>0.75421057371881473</v>
      </c>
      <c r="J4054" s="51">
        <f t="shared" ca="1" si="457"/>
        <v>1</v>
      </c>
      <c r="K4054" s="47">
        <f t="shared" si="458"/>
        <v>84.47</v>
      </c>
      <c r="L4054" s="47">
        <f t="shared" si="459"/>
        <v>84.64</v>
      </c>
      <c r="M4054" s="47">
        <f t="shared" si="460"/>
        <v>83.57</v>
      </c>
      <c r="N4054" s="47">
        <f t="shared" si="461"/>
        <v>83.74</v>
      </c>
      <c r="O4054" s="48">
        <f t="shared" ca="1" si="462"/>
        <v>6716100</v>
      </c>
    </row>
    <row r="4055" spans="1:15" x14ac:dyDescent="0.25">
      <c r="A4055">
        <v>4040</v>
      </c>
      <c r="B4055" s="85">
        <v>35929</v>
      </c>
      <c r="C4055" s="47">
        <v>111.53</v>
      </c>
      <c r="D4055" s="47">
        <v>112.69</v>
      </c>
      <c r="E4055" s="47">
        <v>111.34</v>
      </c>
      <c r="F4055" s="47">
        <v>111.66</v>
      </c>
      <c r="G4055" s="48">
        <v>4187500</v>
      </c>
      <c r="H4055" s="47">
        <v>84.21</v>
      </c>
      <c r="I4055" s="51">
        <f t="shared" si="456"/>
        <v>0.75416442772702841</v>
      </c>
      <c r="J4055" s="51">
        <f t="shared" ca="1" si="457"/>
        <v>1</v>
      </c>
      <c r="K4055" s="47">
        <f t="shared" si="458"/>
        <v>84.11</v>
      </c>
      <c r="L4055" s="47">
        <f t="shared" si="459"/>
        <v>84.99</v>
      </c>
      <c r="M4055" s="47">
        <f t="shared" si="460"/>
        <v>83.97</v>
      </c>
      <c r="N4055" s="47">
        <f t="shared" si="461"/>
        <v>84.21</v>
      </c>
      <c r="O4055" s="48">
        <f t="shared" ca="1" si="462"/>
        <v>4187500</v>
      </c>
    </row>
    <row r="4056" spans="1:15" x14ac:dyDescent="0.25">
      <c r="A4056">
        <v>4041</v>
      </c>
      <c r="B4056" s="85">
        <v>35928</v>
      </c>
      <c r="C4056" s="47">
        <v>112.06</v>
      </c>
      <c r="D4056" s="47">
        <v>112.56</v>
      </c>
      <c r="E4056" s="47">
        <v>111.59</v>
      </c>
      <c r="F4056" s="47">
        <v>112.22</v>
      </c>
      <c r="G4056" s="48">
        <v>4441500</v>
      </c>
      <c r="H4056" s="47">
        <v>84.64</v>
      </c>
      <c r="I4056" s="51">
        <f t="shared" si="456"/>
        <v>0.75423275708429871</v>
      </c>
      <c r="J4056" s="51">
        <f t="shared" ca="1" si="457"/>
        <v>1</v>
      </c>
      <c r="K4056" s="47">
        <f t="shared" si="458"/>
        <v>84.52</v>
      </c>
      <c r="L4056" s="47">
        <f t="shared" si="459"/>
        <v>84.9</v>
      </c>
      <c r="M4056" s="47">
        <f t="shared" si="460"/>
        <v>84.16</v>
      </c>
      <c r="N4056" s="47">
        <f t="shared" si="461"/>
        <v>84.64</v>
      </c>
      <c r="O4056" s="48">
        <f t="shared" ca="1" si="462"/>
        <v>4441500</v>
      </c>
    </row>
    <row r="4057" spans="1:15" x14ac:dyDescent="0.25">
      <c r="A4057">
        <v>4042</v>
      </c>
      <c r="B4057" s="85">
        <v>35927</v>
      </c>
      <c r="C4057" s="47">
        <v>110.81</v>
      </c>
      <c r="D4057" s="47">
        <v>111.97</v>
      </c>
      <c r="E4057" s="47">
        <v>110.34</v>
      </c>
      <c r="F4057" s="47">
        <v>111.94</v>
      </c>
      <c r="G4057" s="48">
        <v>6045200</v>
      </c>
      <c r="H4057" s="47">
        <v>84.43</v>
      </c>
      <c r="I4057" s="51">
        <f t="shared" si="456"/>
        <v>0.75424334464891918</v>
      </c>
      <c r="J4057" s="51">
        <f t="shared" ca="1" si="457"/>
        <v>1</v>
      </c>
      <c r="K4057" s="47">
        <f t="shared" si="458"/>
        <v>83.58</v>
      </c>
      <c r="L4057" s="47">
        <f t="shared" si="459"/>
        <v>84.45</v>
      </c>
      <c r="M4057" s="47">
        <f t="shared" si="460"/>
        <v>83.22</v>
      </c>
      <c r="N4057" s="47">
        <f t="shared" si="461"/>
        <v>84.43</v>
      </c>
      <c r="O4057" s="48">
        <f t="shared" ca="1" si="462"/>
        <v>6045200</v>
      </c>
    </row>
    <row r="4058" spans="1:15" x14ac:dyDescent="0.25">
      <c r="A4058">
        <v>4043</v>
      </c>
      <c r="B4058" s="85">
        <v>35926</v>
      </c>
      <c r="C4058" s="47">
        <v>111.56</v>
      </c>
      <c r="D4058" s="47">
        <v>112.22</v>
      </c>
      <c r="E4058" s="47">
        <v>110.38</v>
      </c>
      <c r="F4058" s="47">
        <v>110.75</v>
      </c>
      <c r="G4058" s="48">
        <v>6336300</v>
      </c>
      <c r="H4058" s="47">
        <v>83.53</v>
      </c>
      <c r="I4058" s="51">
        <f t="shared" si="456"/>
        <v>0.75422121896162531</v>
      </c>
      <c r="J4058" s="51">
        <f t="shared" ca="1" si="457"/>
        <v>1</v>
      </c>
      <c r="K4058" s="47">
        <f t="shared" si="458"/>
        <v>84.14</v>
      </c>
      <c r="L4058" s="47">
        <f t="shared" si="459"/>
        <v>84.64</v>
      </c>
      <c r="M4058" s="47">
        <f t="shared" si="460"/>
        <v>83.25</v>
      </c>
      <c r="N4058" s="47">
        <f t="shared" si="461"/>
        <v>83.53</v>
      </c>
      <c r="O4058" s="48">
        <f t="shared" ca="1" si="462"/>
        <v>6336300</v>
      </c>
    </row>
    <row r="4059" spans="1:15" x14ac:dyDescent="0.25">
      <c r="A4059">
        <v>4044</v>
      </c>
      <c r="B4059" s="85">
        <v>35923</v>
      </c>
      <c r="C4059" s="47">
        <v>110</v>
      </c>
      <c r="D4059" s="47">
        <v>111.38</v>
      </c>
      <c r="E4059" s="47">
        <v>110</v>
      </c>
      <c r="F4059" s="47">
        <v>111.12</v>
      </c>
      <c r="G4059" s="48">
        <v>7951000</v>
      </c>
      <c r="H4059" s="47">
        <v>83.81</v>
      </c>
      <c r="I4059" s="51">
        <f t="shared" si="456"/>
        <v>0.75422966162706984</v>
      </c>
      <c r="J4059" s="51">
        <f t="shared" ca="1" si="457"/>
        <v>1</v>
      </c>
      <c r="K4059" s="47">
        <f t="shared" si="458"/>
        <v>82.97</v>
      </c>
      <c r="L4059" s="47">
        <f t="shared" si="459"/>
        <v>84.01</v>
      </c>
      <c r="M4059" s="47">
        <f t="shared" si="460"/>
        <v>82.97</v>
      </c>
      <c r="N4059" s="47">
        <f t="shared" si="461"/>
        <v>83.81</v>
      </c>
      <c r="O4059" s="48">
        <f t="shared" ca="1" si="462"/>
        <v>7951000</v>
      </c>
    </row>
    <row r="4060" spans="1:15" x14ac:dyDescent="0.25">
      <c r="A4060">
        <v>4045</v>
      </c>
      <c r="B4060" s="85">
        <v>35922</v>
      </c>
      <c r="C4060" s="47">
        <v>110.5</v>
      </c>
      <c r="D4060" s="47">
        <v>110.56</v>
      </c>
      <c r="E4060" s="47">
        <v>109.34</v>
      </c>
      <c r="F4060" s="47">
        <v>109.34</v>
      </c>
      <c r="G4060" s="48">
        <v>6940400</v>
      </c>
      <c r="H4060" s="47">
        <v>82.47</v>
      </c>
      <c r="I4060" s="51">
        <f t="shared" si="456"/>
        <v>0.75425278946405705</v>
      </c>
      <c r="J4060" s="51">
        <f t="shared" ca="1" si="457"/>
        <v>1</v>
      </c>
      <c r="K4060" s="47">
        <f t="shared" si="458"/>
        <v>83.34</v>
      </c>
      <c r="L4060" s="47">
        <f t="shared" si="459"/>
        <v>83.39</v>
      </c>
      <c r="M4060" s="47">
        <f t="shared" si="460"/>
        <v>82.47</v>
      </c>
      <c r="N4060" s="47">
        <f t="shared" si="461"/>
        <v>82.47</v>
      </c>
      <c r="O4060" s="48">
        <f t="shared" ca="1" si="462"/>
        <v>6940400</v>
      </c>
    </row>
    <row r="4061" spans="1:15" x14ac:dyDescent="0.25">
      <c r="A4061">
        <v>4046</v>
      </c>
      <c r="B4061" s="85">
        <v>35921</v>
      </c>
      <c r="C4061" s="47">
        <v>112.12</v>
      </c>
      <c r="D4061" s="47">
        <v>112.12</v>
      </c>
      <c r="E4061" s="47">
        <v>110.19</v>
      </c>
      <c r="F4061" s="47">
        <v>110.22</v>
      </c>
      <c r="G4061" s="48">
        <v>5526100</v>
      </c>
      <c r="H4061" s="47">
        <v>83.13</v>
      </c>
      <c r="I4061" s="51">
        <f t="shared" si="456"/>
        <v>0.75421883505715837</v>
      </c>
      <c r="J4061" s="51">
        <f t="shared" ca="1" si="457"/>
        <v>1</v>
      </c>
      <c r="K4061" s="47">
        <f t="shared" si="458"/>
        <v>84.56</v>
      </c>
      <c r="L4061" s="47">
        <f t="shared" si="459"/>
        <v>84.56</v>
      </c>
      <c r="M4061" s="47">
        <f t="shared" si="460"/>
        <v>83.11</v>
      </c>
      <c r="N4061" s="47">
        <f t="shared" si="461"/>
        <v>83.13</v>
      </c>
      <c r="O4061" s="48">
        <f t="shared" ca="1" si="462"/>
        <v>5526100</v>
      </c>
    </row>
    <row r="4062" spans="1:15" x14ac:dyDescent="0.25">
      <c r="A4062">
        <v>4047</v>
      </c>
      <c r="B4062" s="85">
        <v>35920</v>
      </c>
      <c r="C4062" s="47">
        <v>112</v>
      </c>
      <c r="D4062" s="47">
        <v>112.16</v>
      </c>
      <c r="E4062" s="47">
        <v>111.12</v>
      </c>
      <c r="F4062" s="47">
        <v>111.53</v>
      </c>
      <c r="G4062" s="48">
        <v>5146400</v>
      </c>
      <c r="H4062" s="47">
        <v>84.12</v>
      </c>
      <c r="I4062" s="51">
        <f t="shared" si="456"/>
        <v>0.75423652828835297</v>
      </c>
      <c r="J4062" s="51">
        <f t="shared" ca="1" si="457"/>
        <v>1</v>
      </c>
      <c r="K4062" s="47">
        <f t="shared" si="458"/>
        <v>84.47</v>
      </c>
      <c r="L4062" s="47">
        <f t="shared" si="459"/>
        <v>84.6</v>
      </c>
      <c r="M4062" s="47">
        <f t="shared" si="460"/>
        <v>83.81</v>
      </c>
      <c r="N4062" s="47">
        <f t="shared" si="461"/>
        <v>84.12</v>
      </c>
      <c r="O4062" s="48">
        <f t="shared" ca="1" si="462"/>
        <v>5146400</v>
      </c>
    </row>
    <row r="4063" spans="1:15" x14ac:dyDescent="0.25">
      <c r="A4063">
        <v>4048</v>
      </c>
      <c r="B4063" s="85">
        <v>35919</v>
      </c>
      <c r="C4063" s="47">
        <v>112.72</v>
      </c>
      <c r="D4063" s="47">
        <v>113.31</v>
      </c>
      <c r="E4063" s="47">
        <v>112.16</v>
      </c>
      <c r="F4063" s="47">
        <v>112.31</v>
      </c>
      <c r="G4063" s="48">
        <v>4537200</v>
      </c>
      <c r="H4063" s="47">
        <v>84.71</v>
      </c>
      <c r="I4063" s="51">
        <f t="shared" si="456"/>
        <v>0.75425162496661025</v>
      </c>
      <c r="J4063" s="51">
        <f t="shared" ca="1" si="457"/>
        <v>1</v>
      </c>
      <c r="K4063" s="47">
        <f t="shared" si="458"/>
        <v>85.02</v>
      </c>
      <c r="L4063" s="47">
        <f t="shared" si="459"/>
        <v>85.46</v>
      </c>
      <c r="M4063" s="47">
        <f t="shared" si="460"/>
        <v>84.6</v>
      </c>
      <c r="N4063" s="47">
        <f t="shared" si="461"/>
        <v>84.71</v>
      </c>
      <c r="O4063" s="48">
        <f t="shared" ca="1" si="462"/>
        <v>4537200</v>
      </c>
    </row>
    <row r="4064" spans="1:15" x14ac:dyDescent="0.25">
      <c r="A4064">
        <v>4049</v>
      </c>
      <c r="B4064" s="85">
        <v>35916</v>
      </c>
      <c r="C4064" s="47">
        <v>111.75</v>
      </c>
      <c r="D4064" s="47">
        <v>112.59</v>
      </c>
      <c r="E4064" s="47">
        <v>111.31</v>
      </c>
      <c r="F4064" s="47">
        <v>112.59</v>
      </c>
      <c r="G4064" s="48">
        <v>4008800</v>
      </c>
      <c r="H4064" s="47">
        <v>84.92</v>
      </c>
      <c r="I4064" s="51">
        <f t="shared" si="456"/>
        <v>0.7542410516031619</v>
      </c>
      <c r="J4064" s="51">
        <f t="shared" ca="1" si="457"/>
        <v>1</v>
      </c>
      <c r="K4064" s="47">
        <f t="shared" si="458"/>
        <v>84.29</v>
      </c>
      <c r="L4064" s="47">
        <f t="shared" si="459"/>
        <v>84.92</v>
      </c>
      <c r="M4064" s="47">
        <f t="shared" si="460"/>
        <v>83.95</v>
      </c>
      <c r="N4064" s="47">
        <f t="shared" si="461"/>
        <v>84.92</v>
      </c>
      <c r="O4064" s="48">
        <f t="shared" ca="1" si="462"/>
        <v>4008800</v>
      </c>
    </row>
    <row r="4065" spans="1:15" x14ac:dyDescent="0.25">
      <c r="A4065">
        <v>4050</v>
      </c>
      <c r="B4065" s="85">
        <v>35915</v>
      </c>
      <c r="C4065" s="47">
        <v>110.56</v>
      </c>
      <c r="D4065" s="47">
        <v>111.92</v>
      </c>
      <c r="E4065" s="47">
        <v>110.41</v>
      </c>
      <c r="F4065" s="47">
        <v>111.34</v>
      </c>
      <c r="G4065" s="48">
        <v>8684500</v>
      </c>
      <c r="H4065" s="47">
        <v>83.98</v>
      </c>
      <c r="I4065" s="51">
        <f t="shared" si="456"/>
        <v>0.75426621160409557</v>
      </c>
      <c r="J4065" s="51">
        <f t="shared" ca="1" si="457"/>
        <v>1</v>
      </c>
      <c r="K4065" s="47">
        <f t="shared" si="458"/>
        <v>83.39</v>
      </c>
      <c r="L4065" s="47">
        <f t="shared" si="459"/>
        <v>84.42</v>
      </c>
      <c r="M4065" s="47">
        <f t="shared" si="460"/>
        <v>83.28</v>
      </c>
      <c r="N4065" s="47">
        <f t="shared" si="461"/>
        <v>83.98</v>
      </c>
      <c r="O4065" s="48">
        <f t="shared" ca="1" si="462"/>
        <v>8684500</v>
      </c>
    </row>
    <row r="4066" spans="1:15" x14ac:dyDescent="0.25">
      <c r="A4066">
        <v>4051</v>
      </c>
      <c r="B4066" s="85">
        <v>35914</v>
      </c>
      <c r="C4066" s="47">
        <v>109.03</v>
      </c>
      <c r="D4066" s="47">
        <v>109.97</v>
      </c>
      <c r="E4066" s="47">
        <v>108.44</v>
      </c>
      <c r="F4066" s="47">
        <v>109.31</v>
      </c>
      <c r="G4066" s="48">
        <v>7703100</v>
      </c>
      <c r="H4066" s="47">
        <v>82.45</v>
      </c>
      <c r="I4066" s="51">
        <f t="shared" si="456"/>
        <v>0.75427682737169521</v>
      </c>
      <c r="J4066" s="51">
        <f t="shared" ca="1" si="457"/>
        <v>1</v>
      </c>
      <c r="K4066" s="47">
        <f t="shared" si="458"/>
        <v>82.24</v>
      </c>
      <c r="L4066" s="47">
        <f t="shared" si="459"/>
        <v>82.95</v>
      </c>
      <c r="M4066" s="47">
        <f t="shared" si="460"/>
        <v>81.790000000000006</v>
      </c>
      <c r="N4066" s="47">
        <f t="shared" si="461"/>
        <v>82.45</v>
      </c>
      <c r="O4066" s="48">
        <f t="shared" ca="1" si="462"/>
        <v>7703100</v>
      </c>
    </row>
    <row r="4067" spans="1:15" x14ac:dyDescent="0.25">
      <c r="A4067">
        <v>4052</v>
      </c>
      <c r="B4067" s="85">
        <v>35913</v>
      </c>
      <c r="C4067" s="47">
        <v>109.78</v>
      </c>
      <c r="D4067" s="47">
        <v>109.81</v>
      </c>
      <c r="E4067" s="47">
        <v>108.12</v>
      </c>
      <c r="F4067" s="47">
        <v>108.56</v>
      </c>
      <c r="G4067" s="48">
        <v>6511400</v>
      </c>
      <c r="H4067" s="47">
        <v>81.88</v>
      </c>
      <c r="I4067" s="51">
        <f t="shared" si="456"/>
        <v>0.75423728813559321</v>
      </c>
      <c r="J4067" s="51">
        <f t="shared" ca="1" si="457"/>
        <v>1</v>
      </c>
      <c r="K4067" s="47">
        <f t="shared" si="458"/>
        <v>82.8</v>
      </c>
      <c r="L4067" s="47">
        <f t="shared" si="459"/>
        <v>82.82</v>
      </c>
      <c r="M4067" s="47">
        <f t="shared" si="460"/>
        <v>81.55</v>
      </c>
      <c r="N4067" s="47">
        <f t="shared" si="461"/>
        <v>81.88</v>
      </c>
      <c r="O4067" s="48">
        <f t="shared" ca="1" si="462"/>
        <v>6511400</v>
      </c>
    </row>
    <row r="4068" spans="1:15" x14ac:dyDescent="0.25">
      <c r="A4068">
        <v>4053</v>
      </c>
      <c r="B4068" s="85">
        <v>35912</v>
      </c>
      <c r="C4068" s="47">
        <v>109.38</v>
      </c>
      <c r="D4068" s="47">
        <v>109.69</v>
      </c>
      <c r="E4068" s="47">
        <v>107.62</v>
      </c>
      <c r="F4068" s="47">
        <v>108.72</v>
      </c>
      <c r="G4068" s="48">
        <v>14510200</v>
      </c>
      <c r="H4068" s="47">
        <v>82</v>
      </c>
      <c r="I4068" s="51">
        <f t="shared" si="456"/>
        <v>0.75423105224429732</v>
      </c>
      <c r="J4068" s="51">
        <f t="shared" ca="1" si="457"/>
        <v>1</v>
      </c>
      <c r="K4068" s="47">
        <f t="shared" si="458"/>
        <v>82.5</v>
      </c>
      <c r="L4068" s="47">
        <f t="shared" si="459"/>
        <v>82.73</v>
      </c>
      <c r="M4068" s="47">
        <f t="shared" si="460"/>
        <v>81.17</v>
      </c>
      <c r="N4068" s="47">
        <f t="shared" si="461"/>
        <v>82</v>
      </c>
      <c r="O4068" s="48">
        <f t="shared" ca="1" si="462"/>
        <v>14510200</v>
      </c>
    </row>
    <row r="4069" spans="1:15" x14ac:dyDescent="0.25">
      <c r="A4069">
        <v>4054</v>
      </c>
      <c r="B4069" s="85">
        <v>35909</v>
      </c>
      <c r="C4069" s="47">
        <v>111.75</v>
      </c>
      <c r="D4069" s="47">
        <v>112.47</v>
      </c>
      <c r="E4069" s="47">
        <v>110.34</v>
      </c>
      <c r="F4069" s="47">
        <v>110.81</v>
      </c>
      <c r="G4069" s="48">
        <v>11039700</v>
      </c>
      <c r="H4069" s="47">
        <v>83.58</v>
      </c>
      <c r="I4069" s="51">
        <f t="shared" si="456"/>
        <v>0.75426405559065068</v>
      </c>
      <c r="J4069" s="51">
        <f t="shared" ca="1" si="457"/>
        <v>1</v>
      </c>
      <c r="K4069" s="47">
        <f t="shared" si="458"/>
        <v>84.29</v>
      </c>
      <c r="L4069" s="47">
        <f t="shared" si="459"/>
        <v>84.83</v>
      </c>
      <c r="M4069" s="47">
        <f t="shared" si="460"/>
        <v>83.23</v>
      </c>
      <c r="N4069" s="47">
        <f t="shared" si="461"/>
        <v>83.58</v>
      </c>
      <c r="O4069" s="48">
        <f t="shared" ca="1" si="462"/>
        <v>11039700</v>
      </c>
    </row>
    <row r="4070" spans="1:15" x14ac:dyDescent="0.25">
      <c r="A4070">
        <v>4055</v>
      </c>
      <c r="B4070" s="85">
        <v>35908</v>
      </c>
      <c r="C4070" s="47">
        <v>112.62</v>
      </c>
      <c r="D4070" s="47">
        <v>113</v>
      </c>
      <c r="E4070" s="47">
        <v>111.75</v>
      </c>
      <c r="F4070" s="47">
        <v>112</v>
      </c>
      <c r="G4070" s="48">
        <v>5062000</v>
      </c>
      <c r="H4070" s="47">
        <v>84.47</v>
      </c>
      <c r="I4070" s="51">
        <f t="shared" si="456"/>
        <v>0.75419642857142855</v>
      </c>
      <c r="J4070" s="51">
        <f t="shared" ca="1" si="457"/>
        <v>1</v>
      </c>
      <c r="K4070" s="47">
        <f t="shared" si="458"/>
        <v>84.94</v>
      </c>
      <c r="L4070" s="47">
        <f t="shared" si="459"/>
        <v>85.22</v>
      </c>
      <c r="M4070" s="47">
        <f t="shared" si="460"/>
        <v>84.28</v>
      </c>
      <c r="N4070" s="47">
        <f t="shared" si="461"/>
        <v>84.47</v>
      </c>
      <c r="O4070" s="48">
        <f t="shared" ca="1" si="462"/>
        <v>5062000</v>
      </c>
    </row>
    <row r="4071" spans="1:15" x14ac:dyDescent="0.25">
      <c r="A4071">
        <v>4056</v>
      </c>
      <c r="B4071" s="85">
        <v>35907</v>
      </c>
      <c r="C4071" s="47">
        <v>112.88</v>
      </c>
      <c r="D4071" s="47">
        <v>113.44</v>
      </c>
      <c r="E4071" s="47">
        <v>112.81</v>
      </c>
      <c r="F4071" s="47">
        <v>113.09</v>
      </c>
      <c r="G4071" s="48">
        <v>2386100</v>
      </c>
      <c r="H4071" s="47">
        <v>85.3</v>
      </c>
      <c r="I4071" s="51">
        <f t="shared" si="456"/>
        <v>0.75426651339640993</v>
      </c>
      <c r="J4071" s="51">
        <f t="shared" ca="1" si="457"/>
        <v>1</v>
      </c>
      <c r="K4071" s="47">
        <f t="shared" si="458"/>
        <v>85.14</v>
      </c>
      <c r="L4071" s="47">
        <f t="shared" si="459"/>
        <v>85.56</v>
      </c>
      <c r="M4071" s="47">
        <f t="shared" si="460"/>
        <v>85.09</v>
      </c>
      <c r="N4071" s="47">
        <f t="shared" si="461"/>
        <v>85.3</v>
      </c>
      <c r="O4071" s="48">
        <f t="shared" ca="1" si="462"/>
        <v>2386100</v>
      </c>
    </row>
    <row r="4072" spans="1:15" x14ac:dyDescent="0.25">
      <c r="A4072">
        <v>4057</v>
      </c>
      <c r="B4072" s="85">
        <v>35906</v>
      </c>
      <c r="C4072" s="47">
        <v>112.44</v>
      </c>
      <c r="D4072" s="47">
        <v>113.16</v>
      </c>
      <c r="E4072" s="47">
        <v>111.91</v>
      </c>
      <c r="F4072" s="47">
        <v>112.78</v>
      </c>
      <c r="G4072" s="48">
        <v>4573200</v>
      </c>
      <c r="H4072" s="47">
        <v>85.06</v>
      </c>
      <c r="I4072" s="51">
        <f t="shared" si="456"/>
        <v>0.75421173967015431</v>
      </c>
      <c r="J4072" s="51">
        <f t="shared" ca="1" si="457"/>
        <v>1</v>
      </c>
      <c r="K4072" s="47">
        <f t="shared" si="458"/>
        <v>84.8</v>
      </c>
      <c r="L4072" s="47">
        <f t="shared" si="459"/>
        <v>85.35</v>
      </c>
      <c r="M4072" s="47">
        <f t="shared" si="460"/>
        <v>84.4</v>
      </c>
      <c r="N4072" s="47">
        <f t="shared" si="461"/>
        <v>85.06</v>
      </c>
      <c r="O4072" s="48">
        <f t="shared" ca="1" si="462"/>
        <v>4573200</v>
      </c>
    </row>
    <row r="4073" spans="1:15" x14ac:dyDescent="0.25">
      <c r="A4073">
        <v>4058</v>
      </c>
      <c r="B4073" s="85">
        <v>35905</v>
      </c>
      <c r="C4073" s="47">
        <v>112</v>
      </c>
      <c r="D4073" s="47">
        <v>112.56</v>
      </c>
      <c r="E4073" s="47">
        <v>111.88</v>
      </c>
      <c r="F4073" s="47">
        <v>112.25</v>
      </c>
      <c r="G4073" s="48">
        <v>3688300</v>
      </c>
      <c r="H4073" s="47">
        <v>84.66</v>
      </c>
      <c r="I4073" s="51">
        <f t="shared" si="456"/>
        <v>0.75420935412026724</v>
      </c>
      <c r="J4073" s="51">
        <f t="shared" ca="1" si="457"/>
        <v>1</v>
      </c>
      <c r="K4073" s="47">
        <f t="shared" si="458"/>
        <v>84.47</v>
      </c>
      <c r="L4073" s="47">
        <f t="shared" si="459"/>
        <v>84.89</v>
      </c>
      <c r="M4073" s="47">
        <f t="shared" si="460"/>
        <v>84.38</v>
      </c>
      <c r="N4073" s="47">
        <f t="shared" si="461"/>
        <v>84.66</v>
      </c>
      <c r="O4073" s="48">
        <f t="shared" ca="1" si="462"/>
        <v>3688300</v>
      </c>
    </row>
    <row r="4074" spans="1:15" x14ac:dyDescent="0.25">
      <c r="A4074">
        <v>4059</v>
      </c>
      <c r="B4074" s="85">
        <v>35902</v>
      </c>
      <c r="C4074" s="47">
        <v>110.72</v>
      </c>
      <c r="D4074" s="47">
        <v>112.44</v>
      </c>
      <c r="E4074" s="47">
        <v>110.44</v>
      </c>
      <c r="F4074" s="47">
        <v>112.28</v>
      </c>
      <c r="G4074" s="48">
        <v>5688800</v>
      </c>
      <c r="H4074" s="47">
        <v>84.69</v>
      </c>
      <c r="I4074" s="51">
        <f t="shared" si="456"/>
        <v>0.754275026718917</v>
      </c>
      <c r="J4074" s="51">
        <f t="shared" ca="1" si="457"/>
        <v>1</v>
      </c>
      <c r="K4074" s="47">
        <f t="shared" si="458"/>
        <v>83.51</v>
      </c>
      <c r="L4074" s="47">
        <f t="shared" si="459"/>
        <v>84.81</v>
      </c>
      <c r="M4074" s="47">
        <f t="shared" si="460"/>
        <v>83.3</v>
      </c>
      <c r="N4074" s="47">
        <f t="shared" si="461"/>
        <v>84.69</v>
      </c>
      <c r="O4074" s="48">
        <f t="shared" ca="1" si="462"/>
        <v>5688800</v>
      </c>
    </row>
    <row r="4075" spans="1:15" x14ac:dyDescent="0.25">
      <c r="A4075">
        <v>4060</v>
      </c>
      <c r="B4075" s="85">
        <v>35901</v>
      </c>
      <c r="C4075" s="47">
        <v>111.31</v>
      </c>
      <c r="D4075" s="47">
        <v>111.5</v>
      </c>
      <c r="E4075" s="47">
        <v>110.5</v>
      </c>
      <c r="F4075" s="47">
        <v>110.81</v>
      </c>
      <c r="G4075" s="48">
        <v>7177900</v>
      </c>
      <c r="H4075" s="47">
        <v>83.58</v>
      </c>
      <c r="I4075" s="51">
        <f t="shared" si="456"/>
        <v>0.75426405559065068</v>
      </c>
      <c r="J4075" s="51">
        <f t="shared" ca="1" si="457"/>
        <v>1</v>
      </c>
      <c r="K4075" s="47">
        <f t="shared" si="458"/>
        <v>83.96</v>
      </c>
      <c r="L4075" s="47">
        <f t="shared" si="459"/>
        <v>84.1</v>
      </c>
      <c r="M4075" s="47">
        <f t="shared" si="460"/>
        <v>83.35</v>
      </c>
      <c r="N4075" s="47">
        <f t="shared" si="461"/>
        <v>83.58</v>
      </c>
      <c r="O4075" s="48">
        <f t="shared" ca="1" si="462"/>
        <v>7177900</v>
      </c>
    </row>
    <row r="4076" spans="1:15" x14ac:dyDescent="0.25">
      <c r="A4076">
        <v>4061</v>
      </c>
      <c r="B4076" s="85">
        <v>35900</v>
      </c>
      <c r="C4076" s="47">
        <v>111.97</v>
      </c>
      <c r="D4076" s="47">
        <v>112.12</v>
      </c>
      <c r="E4076" s="47">
        <v>111.16</v>
      </c>
      <c r="F4076" s="47">
        <v>112.12</v>
      </c>
      <c r="G4076" s="48">
        <v>3867200</v>
      </c>
      <c r="H4076" s="47">
        <v>84.57</v>
      </c>
      <c r="I4076" s="51">
        <f t="shared" si="456"/>
        <v>0.75428112736353903</v>
      </c>
      <c r="J4076" s="51">
        <f t="shared" ca="1" si="457"/>
        <v>1</v>
      </c>
      <c r="K4076" s="47">
        <f t="shared" si="458"/>
        <v>84.46</v>
      </c>
      <c r="L4076" s="47">
        <f t="shared" si="459"/>
        <v>84.57</v>
      </c>
      <c r="M4076" s="47">
        <f t="shared" si="460"/>
        <v>83.85</v>
      </c>
      <c r="N4076" s="47">
        <f t="shared" si="461"/>
        <v>84.57</v>
      </c>
      <c r="O4076" s="48">
        <f t="shared" ca="1" si="462"/>
        <v>3867200</v>
      </c>
    </row>
    <row r="4077" spans="1:15" x14ac:dyDescent="0.25">
      <c r="A4077">
        <v>4062</v>
      </c>
      <c r="B4077" s="85">
        <v>35899</v>
      </c>
      <c r="C4077" s="47">
        <v>111.12</v>
      </c>
      <c r="D4077" s="47">
        <v>111.81</v>
      </c>
      <c r="E4077" s="47">
        <v>110.91</v>
      </c>
      <c r="F4077" s="47">
        <v>111.81</v>
      </c>
      <c r="G4077" s="48">
        <v>3279100</v>
      </c>
      <c r="H4077" s="47">
        <v>84.33</v>
      </c>
      <c r="I4077" s="51">
        <f t="shared" si="456"/>
        <v>0.75422591896968072</v>
      </c>
      <c r="J4077" s="51">
        <f t="shared" ca="1" si="457"/>
        <v>1</v>
      </c>
      <c r="K4077" s="47">
        <f t="shared" si="458"/>
        <v>83.81</v>
      </c>
      <c r="L4077" s="47">
        <f t="shared" si="459"/>
        <v>84.33</v>
      </c>
      <c r="M4077" s="47">
        <f t="shared" si="460"/>
        <v>83.65</v>
      </c>
      <c r="N4077" s="47">
        <f t="shared" si="461"/>
        <v>84.33</v>
      </c>
      <c r="O4077" s="48">
        <f t="shared" ca="1" si="462"/>
        <v>3279100</v>
      </c>
    </row>
    <row r="4078" spans="1:15" x14ac:dyDescent="0.25">
      <c r="A4078">
        <v>4063</v>
      </c>
      <c r="B4078" s="85">
        <v>35898</v>
      </c>
      <c r="C4078" s="47">
        <v>111.38</v>
      </c>
      <c r="D4078" s="47">
        <v>111.38</v>
      </c>
      <c r="E4078" s="47">
        <v>110</v>
      </c>
      <c r="F4078" s="47">
        <v>110.88</v>
      </c>
      <c r="G4078" s="48">
        <v>4350200</v>
      </c>
      <c r="H4078" s="47">
        <v>83.63</v>
      </c>
      <c r="I4078" s="51">
        <f t="shared" si="456"/>
        <v>0.75423881673881676</v>
      </c>
      <c r="J4078" s="51">
        <f t="shared" ca="1" si="457"/>
        <v>1</v>
      </c>
      <c r="K4078" s="47">
        <f t="shared" si="458"/>
        <v>84.01</v>
      </c>
      <c r="L4078" s="47">
        <f t="shared" si="459"/>
        <v>84.01</v>
      </c>
      <c r="M4078" s="47">
        <f t="shared" si="460"/>
        <v>82.97</v>
      </c>
      <c r="N4078" s="47">
        <f t="shared" si="461"/>
        <v>83.63</v>
      </c>
      <c r="O4078" s="48">
        <f t="shared" ca="1" si="462"/>
        <v>4350200</v>
      </c>
    </row>
    <row r="4079" spans="1:15" x14ac:dyDescent="0.25">
      <c r="A4079">
        <v>4064</v>
      </c>
      <c r="B4079" s="85">
        <v>35894</v>
      </c>
      <c r="C4079" s="47">
        <v>110.56</v>
      </c>
      <c r="D4079" s="47">
        <v>111.28</v>
      </c>
      <c r="E4079" s="47">
        <v>110.53</v>
      </c>
      <c r="F4079" s="47">
        <v>111.19</v>
      </c>
      <c r="G4079" s="48">
        <v>4481200</v>
      </c>
      <c r="H4079" s="47">
        <v>83.86</v>
      </c>
      <c r="I4079" s="51">
        <f t="shared" si="456"/>
        <v>0.75420451479449591</v>
      </c>
      <c r="J4079" s="51">
        <f t="shared" ca="1" si="457"/>
        <v>1</v>
      </c>
      <c r="K4079" s="47">
        <f t="shared" si="458"/>
        <v>83.38</v>
      </c>
      <c r="L4079" s="47">
        <f t="shared" si="459"/>
        <v>83.93</v>
      </c>
      <c r="M4079" s="47">
        <f t="shared" si="460"/>
        <v>83.36</v>
      </c>
      <c r="N4079" s="47">
        <f t="shared" si="461"/>
        <v>83.86</v>
      </c>
      <c r="O4079" s="48">
        <f t="shared" ca="1" si="462"/>
        <v>4481200</v>
      </c>
    </row>
    <row r="4080" spans="1:15" x14ac:dyDescent="0.25">
      <c r="A4080">
        <v>4065</v>
      </c>
      <c r="B4080" s="85">
        <v>35893</v>
      </c>
      <c r="C4080" s="47">
        <v>111.22</v>
      </c>
      <c r="D4080" s="47">
        <v>111.28</v>
      </c>
      <c r="E4080" s="47">
        <v>109.75</v>
      </c>
      <c r="F4080" s="47">
        <v>110.31</v>
      </c>
      <c r="G4080" s="48">
        <v>4854800</v>
      </c>
      <c r="H4080" s="47">
        <v>83.2</v>
      </c>
      <c r="I4080" s="51">
        <f t="shared" si="456"/>
        <v>0.75423805638654706</v>
      </c>
      <c r="J4080" s="51">
        <f t="shared" ca="1" si="457"/>
        <v>1</v>
      </c>
      <c r="K4080" s="47">
        <f t="shared" si="458"/>
        <v>83.89</v>
      </c>
      <c r="L4080" s="47">
        <f t="shared" si="459"/>
        <v>83.93</v>
      </c>
      <c r="M4080" s="47">
        <f t="shared" si="460"/>
        <v>82.78</v>
      </c>
      <c r="N4080" s="47">
        <f t="shared" si="461"/>
        <v>83.2</v>
      </c>
      <c r="O4080" s="48">
        <f t="shared" ca="1" si="462"/>
        <v>4854800</v>
      </c>
    </row>
    <row r="4081" spans="1:15" x14ac:dyDescent="0.25">
      <c r="A4081">
        <v>4066</v>
      </c>
      <c r="B4081" s="85">
        <v>35892</v>
      </c>
      <c r="C4081" s="47">
        <v>111.75</v>
      </c>
      <c r="D4081" s="47">
        <v>111.94</v>
      </c>
      <c r="E4081" s="47">
        <v>110.16</v>
      </c>
      <c r="F4081" s="47">
        <v>110.94</v>
      </c>
      <c r="G4081" s="48">
        <v>5583700</v>
      </c>
      <c r="H4081" s="47">
        <v>83.67</v>
      </c>
      <c r="I4081" s="51">
        <f t="shared" si="456"/>
        <v>0.75419145484045436</v>
      </c>
      <c r="J4081" s="51">
        <f t="shared" ca="1" si="457"/>
        <v>1</v>
      </c>
      <c r="K4081" s="47">
        <f t="shared" si="458"/>
        <v>84.28</v>
      </c>
      <c r="L4081" s="47">
        <f t="shared" si="459"/>
        <v>84.42</v>
      </c>
      <c r="M4081" s="47">
        <f t="shared" si="460"/>
        <v>83.08</v>
      </c>
      <c r="N4081" s="47">
        <f t="shared" si="461"/>
        <v>83.67</v>
      </c>
      <c r="O4081" s="48">
        <f t="shared" ca="1" si="462"/>
        <v>5583700</v>
      </c>
    </row>
    <row r="4082" spans="1:15" x14ac:dyDescent="0.25">
      <c r="A4082">
        <v>4067</v>
      </c>
      <c r="B4082" s="85">
        <v>35891</v>
      </c>
      <c r="C4082" s="47">
        <v>113.25</v>
      </c>
      <c r="D4082" s="47">
        <v>113.38</v>
      </c>
      <c r="E4082" s="47">
        <v>111.69</v>
      </c>
      <c r="F4082" s="47">
        <v>111.69</v>
      </c>
      <c r="G4082" s="48">
        <v>4550500</v>
      </c>
      <c r="H4082" s="47">
        <v>84.24</v>
      </c>
      <c r="I4082" s="51">
        <f t="shared" si="456"/>
        <v>0.75423045930701049</v>
      </c>
      <c r="J4082" s="51">
        <f t="shared" ca="1" si="457"/>
        <v>1</v>
      </c>
      <c r="K4082" s="47">
        <f t="shared" si="458"/>
        <v>85.42</v>
      </c>
      <c r="L4082" s="47">
        <f t="shared" si="459"/>
        <v>85.51</v>
      </c>
      <c r="M4082" s="47">
        <f t="shared" si="460"/>
        <v>84.24</v>
      </c>
      <c r="N4082" s="47">
        <f t="shared" si="461"/>
        <v>84.24</v>
      </c>
      <c r="O4082" s="48">
        <f t="shared" ca="1" si="462"/>
        <v>4550500</v>
      </c>
    </row>
    <row r="4083" spans="1:15" x14ac:dyDescent="0.25">
      <c r="A4083">
        <v>4068</v>
      </c>
      <c r="B4083" s="85">
        <v>35888</v>
      </c>
      <c r="C4083" s="47">
        <v>112.34</v>
      </c>
      <c r="D4083" s="47">
        <v>112.81</v>
      </c>
      <c r="E4083" s="47">
        <v>111.84</v>
      </c>
      <c r="F4083" s="47">
        <v>112.59</v>
      </c>
      <c r="G4083" s="48">
        <v>3787600</v>
      </c>
      <c r="H4083" s="47">
        <v>84.92</v>
      </c>
      <c r="I4083" s="51">
        <f t="shared" si="456"/>
        <v>0.7542410516031619</v>
      </c>
      <c r="J4083" s="51">
        <f t="shared" ca="1" si="457"/>
        <v>1</v>
      </c>
      <c r="K4083" s="47">
        <f t="shared" si="458"/>
        <v>84.73</v>
      </c>
      <c r="L4083" s="47">
        <f t="shared" si="459"/>
        <v>85.09</v>
      </c>
      <c r="M4083" s="47">
        <f t="shared" si="460"/>
        <v>84.35</v>
      </c>
      <c r="N4083" s="47">
        <f t="shared" si="461"/>
        <v>84.92</v>
      </c>
      <c r="O4083" s="48">
        <f t="shared" ca="1" si="462"/>
        <v>3787600</v>
      </c>
    </row>
    <row r="4084" spans="1:15" x14ac:dyDescent="0.25">
      <c r="A4084">
        <v>4069</v>
      </c>
      <c r="B4084" s="85">
        <v>35887</v>
      </c>
      <c r="C4084" s="47">
        <v>110.94</v>
      </c>
      <c r="D4084" s="47">
        <v>112.25</v>
      </c>
      <c r="E4084" s="47">
        <v>110.75</v>
      </c>
      <c r="F4084" s="47">
        <v>112.03</v>
      </c>
      <c r="G4084" s="48">
        <v>3920900</v>
      </c>
      <c r="H4084" s="47">
        <v>84.5</v>
      </c>
      <c r="I4084" s="51">
        <f t="shared" si="456"/>
        <v>0.75426225118271895</v>
      </c>
      <c r="J4084" s="51">
        <f t="shared" ca="1" si="457"/>
        <v>1</v>
      </c>
      <c r="K4084" s="47">
        <f t="shared" si="458"/>
        <v>83.68</v>
      </c>
      <c r="L4084" s="47">
        <f t="shared" si="459"/>
        <v>84.67</v>
      </c>
      <c r="M4084" s="47">
        <f t="shared" si="460"/>
        <v>83.53</v>
      </c>
      <c r="N4084" s="47">
        <f t="shared" si="461"/>
        <v>84.5</v>
      </c>
      <c r="O4084" s="48">
        <f t="shared" ca="1" si="462"/>
        <v>3920900</v>
      </c>
    </row>
    <row r="4085" spans="1:15" x14ac:dyDescent="0.25">
      <c r="A4085">
        <v>4070</v>
      </c>
      <c r="B4085" s="85">
        <v>35886</v>
      </c>
      <c r="C4085" s="47">
        <v>110.31</v>
      </c>
      <c r="D4085" s="47">
        <v>111.08</v>
      </c>
      <c r="E4085" s="47">
        <v>109.41</v>
      </c>
      <c r="F4085" s="47">
        <v>110.83</v>
      </c>
      <c r="G4085" s="48">
        <v>2929000</v>
      </c>
      <c r="H4085" s="47">
        <v>83.59</v>
      </c>
      <c r="I4085" s="51">
        <f t="shared" si="456"/>
        <v>0.754218171975097</v>
      </c>
      <c r="J4085" s="51">
        <f t="shared" ca="1" si="457"/>
        <v>1</v>
      </c>
      <c r="K4085" s="47">
        <f t="shared" si="458"/>
        <v>83.2</v>
      </c>
      <c r="L4085" s="47">
        <f t="shared" si="459"/>
        <v>83.78</v>
      </c>
      <c r="M4085" s="47">
        <f t="shared" si="460"/>
        <v>82.52</v>
      </c>
      <c r="N4085" s="47">
        <f t="shared" si="461"/>
        <v>83.59</v>
      </c>
      <c r="O4085" s="48">
        <f t="shared" ca="1" si="462"/>
        <v>2929000</v>
      </c>
    </row>
    <row r="4086" spans="1:15" x14ac:dyDescent="0.25">
      <c r="A4086">
        <v>4071</v>
      </c>
      <c r="B4086" s="85">
        <v>35885</v>
      </c>
      <c r="C4086" s="47">
        <v>110.16</v>
      </c>
      <c r="D4086" s="47">
        <v>111.19</v>
      </c>
      <c r="E4086" s="47">
        <v>109.75</v>
      </c>
      <c r="F4086" s="47">
        <v>109.94</v>
      </c>
      <c r="G4086" s="48">
        <v>5926500</v>
      </c>
      <c r="H4086" s="47">
        <v>82.92</v>
      </c>
      <c r="I4086" s="51">
        <f t="shared" si="456"/>
        <v>0.75422957977078409</v>
      </c>
      <c r="J4086" s="51">
        <f t="shared" ca="1" si="457"/>
        <v>1</v>
      </c>
      <c r="K4086" s="47">
        <f t="shared" si="458"/>
        <v>83.09</v>
      </c>
      <c r="L4086" s="47">
        <f t="shared" si="459"/>
        <v>83.86</v>
      </c>
      <c r="M4086" s="47">
        <f t="shared" si="460"/>
        <v>82.78</v>
      </c>
      <c r="N4086" s="47">
        <f t="shared" si="461"/>
        <v>82.92</v>
      </c>
      <c r="O4086" s="48">
        <f t="shared" ca="1" si="462"/>
        <v>5926500</v>
      </c>
    </row>
    <row r="4087" spans="1:15" x14ac:dyDescent="0.25">
      <c r="A4087">
        <v>4072</v>
      </c>
      <c r="B4087" s="85">
        <v>35884</v>
      </c>
      <c r="C4087" s="47">
        <v>109.62</v>
      </c>
      <c r="D4087" s="47">
        <v>110.09</v>
      </c>
      <c r="E4087" s="47">
        <v>108.97</v>
      </c>
      <c r="F4087" s="47">
        <v>109.56</v>
      </c>
      <c r="G4087" s="48">
        <v>3108700</v>
      </c>
      <c r="H4087" s="47">
        <v>82.64</v>
      </c>
      <c r="I4087" s="51">
        <f t="shared" si="456"/>
        <v>0.7542898868200073</v>
      </c>
      <c r="J4087" s="51">
        <f t="shared" ca="1" si="457"/>
        <v>1</v>
      </c>
      <c r="K4087" s="47">
        <f t="shared" si="458"/>
        <v>82.69</v>
      </c>
      <c r="L4087" s="47">
        <f t="shared" si="459"/>
        <v>83.04</v>
      </c>
      <c r="M4087" s="47">
        <f t="shared" si="460"/>
        <v>82.19</v>
      </c>
      <c r="N4087" s="47">
        <f t="shared" si="461"/>
        <v>82.64</v>
      </c>
      <c r="O4087" s="48">
        <f t="shared" ca="1" si="462"/>
        <v>3108700</v>
      </c>
    </row>
    <row r="4088" spans="1:15" x14ac:dyDescent="0.25">
      <c r="A4088">
        <v>4073</v>
      </c>
      <c r="B4088" s="85">
        <v>35881</v>
      </c>
      <c r="C4088" s="47">
        <v>110.75</v>
      </c>
      <c r="D4088" s="47">
        <v>110.78</v>
      </c>
      <c r="E4088" s="47">
        <v>109</v>
      </c>
      <c r="F4088" s="47">
        <v>109.62</v>
      </c>
      <c r="G4088" s="48">
        <v>2611300</v>
      </c>
      <c r="H4088" s="47">
        <v>82.68</v>
      </c>
      <c r="I4088" s="51">
        <f t="shared" si="456"/>
        <v>0.75424192665571976</v>
      </c>
      <c r="J4088" s="51">
        <f t="shared" ca="1" si="457"/>
        <v>1</v>
      </c>
      <c r="K4088" s="47">
        <f t="shared" si="458"/>
        <v>83.53</v>
      </c>
      <c r="L4088" s="47">
        <f t="shared" si="459"/>
        <v>83.55</v>
      </c>
      <c r="M4088" s="47">
        <f t="shared" si="460"/>
        <v>82.21</v>
      </c>
      <c r="N4088" s="47">
        <f t="shared" si="461"/>
        <v>82.68</v>
      </c>
      <c r="O4088" s="48">
        <f t="shared" ca="1" si="462"/>
        <v>2611300</v>
      </c>
    </row>
    <row r="4089" spans="1:15" x14ac:dyDescent="0.25">
      <c r="A4089">
        <v>4074</v>
      </c>
      <c r="B4089" s="85">
        <v>35880</v>
      </c>
      <c r="C4089" s="47">
        <v>109.88</v>
      </c>
      <c r="D4089" s="47">
        <v>110.75</v>
      </c>
      <c r="E4089" s="47">
        <v>109.62</v>
      </c>
      <c r="F4089" s="47">
        <v>110.09</v>
      </c>
      <c r="G4089" s="48">
        <v>3333500</v>
      </c>
      <c r="H4089" s="47">
        <v>83.04</v>
      </c>
      <c r="I4089" s="51">
        <f t="shared" si="456"/>
        <v>0.75429194295576352</v>
      </c>
      <c r="J4089" s="51">
        <f t="shared" ca="1" si="457"/>
        <v>1</v>
      </c>
      <c r="K4089" s="47">
        <f t="shared" si="458"/>
        <v>82.88</v>
      </c>
      <c r="L4089" s="47">
        <f t="shared" si="459"/>
        <v>83.54</v>
      </c>
      <c r="M4089" s="47">
        <f t="shared" si="460"/>
        <v>82.69</v>
      </c>
      <c r="N4089" s="47">
        <f t="shared" si="461"/>
        <v>83.04</v>
      </c>
      <c r="O4089" s="48">
        <f t="shared" ca="1" si="462"/>
        <v>3333500</v>
      </c>
    </row>
    <row r="4090" spans="1:15" x14ac:dyDescent="0.25">
      <c r="A4090">
        <v>4075</v>
      </c>
      <c r="B4090" s="85">
        <v>35879</v>
      </c>
      <c r="C4090" s="47">
        <v>111.41</v>
      </c>
      <c r="D4090" s="47">
        <v>111.53</v>
      </c>
      <c r="E4090" s="47">
        <v>109.19</v>
      </c>
      <c r="F4090" s="47">
        <v>110.16</v>
      </c>
      <c r="G4090" s="48">
        <v>4597600</v>
      </c>
      <c r="H4090" s="47">
        <v>83.08</v>
      </c>
      <c r="I4090" s="51">
        <f t="shared" si="456"/>
        <v>0.75417574437182278</v>
      </c>
      <c r="J4090" s="51">
        <f t="shared" ca="1" si="457"/>
        <v>1</v>
      </c>
      <c r="K4090" s="47">
        <f t="shared" si="458"/>
        <v>84.02</v>
      </c>
      <c r="L4090" s="47">
        <f t="shared" si="459"/>
        <v>84.11</v>
      </c>
      <c r="M4090" s="47">
        <f t="shared" si="460"/>
        <v>82.35</v>
      </c>
      <c r="N4090" s="47">
        <f t="shared" si="461"/>
        <v>83.08</v>
      </c>
      <c r="O4090" s="48">
        <f t="shared" ca="1" si="462"/>
        <v>4597600</v>
      </c>
    </row>
    <row r="4091" spans="1:15" x14ac:dyDescent="0.25">
      <c r="A4091">
        <v>4076</v>
      </c>
      <c r="B4091" s="85">
        <v>35878</v>
      </c>
      <c r="C4091" s="47">
        <v>110.06</v>
      </c>
      <c r="D4091" s="47">
        <v>110.81</v>
      </c>
      <c r="E4091" s="47">
        <v>109.94</v>
      </c>
      <c r="F4091" s="47">
        <v>110.56</v>
      </c>
      <c r="G4091" s="48">
        <v>3333600</v>
      </c>
      <c r="H4091" s="47">
        <v>83.39</v>
      </c>
      <c r="I4091" s="51">
        <f t="shared" si="456"/>
        <v>0.75425108538350216</v>
      </c>
      <c r="J4091" s="51">
        <f t="shared" ca="1" si="457"/>
        <v>1</v>
      </c>
      <c r="K4091" s="47">
        <f t="shared" si="458"/>
        <v>83.01</v>
      </c>
      <c r="L4091" s="47">
        <f t="shared" si="459"/>
        <v>83.58</v>
      </c>
      <c r="M4091" s="47">
        <f t="shared" si="460"/>
        <v>82.92</v>
      </c>
      <c r="N4091" s="47">
        <f t="shared" si="461"/>
        <v>83.39</v>
      </c>
      <c r="O4091" s="48">
        <f t="shared" ca="1" si="462"/>
        <v>3333600</v>
      </c>
    </row>
    <row r="4092" spans="1:15" x14ac:dyDescent="0.25">
      <c r="A4092">
        <v>4077</v>
      </c>
      <c r="B4092" s="85">
        <v>35877</v>
      </c>
      <c r="C4092" s="47">
        <v>109.72</v>
      </c>
      <c r="D4092" s="47">
        <v>110.31</v>
      </c>
      <c r="E4092" s="47">
        <v>109.41</v>
      </c>
      <c r="F4092" s="47">
        <v>109.62</v>
      </c>
      <c r="G4092" s="48">
        <v>4453100</v>
      </c>
      <c r="H4092" s="47">
        <v>82.68</v>
      </c>
      <c r="I4092" s="51">
        <f t="shared" si="456"/>
        <v>0.75424192665571976</v>
      </c>
      <c r="J4092" s="51">
        <f t="shared" ca="1" si="457"/>
        <v>1</v>
      </c>
      <c r="K4092" s="47">
        <f t="shared" si="458"/>
        <v>82.76</v>
      </c>
      <c r="L4092" s="47">
        <f t="shared" si="459"/>
        <v>83.2</v>
      </c>
      <c r="M4092" s="47">
        <f t="shared" si="460"/>
        <v>82.52</v>
      </c>
      <c r="N4092" s="47">
        <f t="shared" si="461"/>
        <v>82.68</v>
      </c>
      <c r="O4092" s="48">
        <f t="shared" ca="1" si="462"/>
        <v>4453100</v>
      </c>
    </row>
    <row r="4093" spans="1:15" x14ac:dyDescent="0.25">
      <c r="A4093">
        <v>4078</v>
      </c>
      <c r="B4093" s="85">
        <v>35874</v>
      </c>
      <c r="C4093" s="47">
        <v>109.56</v>
      </c>
      <c r="D4093" s="47">
        <v>110.19</v>
      </c>
      <c r="E4093" s="47">
        <v>108.88</v>
      </c>
      <c r="F4093" s="47">
        <v>109.88</v>
      </c>
      <c r="G4093" s="48">
        <v>3123300</v>
      </c>
      <c r="H4093" s="47">
        <v>82.87</v>
      </c>
      <c r="I4093" s="51">
        <f t="shared" si="456"/>
        <v>0.75418638514743364</v>
      </c>
      <c r="J4093" s="51">
        <f t="shared" ca="1" si="457"/>
        <v>1</v>
      </c>
      <c r="K4093" s="47">
        <f t="shared" si="458"/>
        <v>82.63</v>
      </c>
      <c r="L4093" s="47">
        <f t="shared" si="459"/>
        <v>83.1</v>
      </c>
      <c r="M4093" s="47">
        <f t="shared" si="460"/>
        <v>82.12</v>
      </c>
      <c r="N4093" s="47">
        <f t="shared" si="461"/>
        <v>82.87</v>
      </c>
      <c r="O4093" s="48">
        <f t="shared" ca="1" si="462"/>
        <v>3123300</v>
      </c>
    </row>
    <row r="4094" spans="1:15" x14ac:dyDescent="0.25">
      <c r="A4094">
        <v>4079</v>
      </c>
      <c r="B4094" s="85">
        <v>35873</v>
      </c>
      <c r="C4094" s="47">
        <v>108.97</v>
      </c>
      <c r="D4094" s="47">
        <v>109.38</v>
      </c>
      <c r="E4094" s="47">
        <v>108.66</v>
      </c>
      <c r="F4094" s="47">
        <v>109.25</v>
      </c>
      <c r="G4094" s="48">
        <v>2554800</v>
      </c>
      <c r="H4094" s="47">
        <v>82.16</v>
      </c>
      <c r="I4094" s="51">
        <f t="shared" si="456"/>
        <v>0.75203661327231119</v>
      </c>
      <c r="J4094" s="51">
        <f t="shared" ca="1" si="457"/>
        <v>1</v>
      </c>
      <c r="K4094" s="47">
        <f t="shared" si="458"/>
        <v>81.95</v>
      </c>
      <c r="L4094" s="47">
        <f t="shared" si="459"/>
        <v>82.26</v>
      </c>
      <c r="M4094" s="47">
        <f t="shared" si="460"/>
        <v>81.72</v>
      </c>
      <c r="N4094" s="47">
        <f t="shared" si="461"/>
        <v>82.16</v>
      </c>
      <c r="O4094" s="48">
        <f t="shared" ca="1" si="462"/>
        <v>2554800</v>
      </c>
    </row>
    <row r="4095" spans="1:15" x14ac:dyDescent="0.25">
      <c r="A4095">
        <v>4080</v>
      </c>
      <c r="B4095" s="85">
        <v>35872</v>
      </c>
      <c r="C4095" s="47">
        <v>108.25</v>
      </c>
      <c r="D4095" s="47">
        <v>108.97</v>
      </c>
      <c r="E4095" s="47">
        <v>108.03</v>
      </c>
      <c r="F4095" s="47">
        <v>108.97</v>
      </c>
      <c r="G4095" s="48">
        <v>1944100</v>
      </c>
      <c r="H4095" s="47">
        <v>81.95</v>
      </c>
      <c r="I4095" s="51">
        <f t="shared" si="456"/>
        <v>0.75204184637973759</v>
      </c>
      <c r="J4095" s="51">
        <f t="shared" ca="1" si="457"/>
        <v>1</v>
      </c>
      <c r="K4095" s="47">
        <f t="shared" si="458"/>
        <v>81.41</v>
      </c>
      <c r="L4095" s="47">
        <f t="shared" si="459"/>
        <v>81.95</v>
      </c>
      <c r="M4095" s="47">
        <f t="shared" si="460"/>
        <v>81.239999999999995</v>
      </c>
      <c r="N4095" s="47">
        <f t="shared" si="461"/>
        <v>81.95</v>
      </c>
      <c r="O4095" s="48">
        <f t="shared" ca="1" si="462"/>
        <v>1944100</v>
      </c>
    </row>
    <row r="4096" spans="1:15" x14ac:dyDescent="0.25">
      <c r="A4096">
        <v>4081</v>
      </c>
      <c r="B4096" s="85">
        <v>35871</v>
      </c>
      <c r="C4096" s="47">
        <v>108.31</v>
      </c>
      <c r="D4096" s="47">
        <v>108.56</v>
      </c>
      <c r="E4096" s="47">
        <v>107.66</v>
      </c>
      <c r="F4096" s="47">
        <v>108.56</v>
      </c>
      <c r="G4096" s="48">
        <v>4581900</v>
      </c>
      <c r="H4096" s="47">
        <v>81.650000000000006</v>
      </c>
      <c r="I4096" s="51">
        <f t="shared" si="456"/>
        <v>0.7521186440677966</v>
      </c>
      <c r="J4096" s="51">
        <f t="shared" ca="1" si="457"/>
        <v>1</v>
      </c>
      <c r="K4096" s="47">
        <f t="shared" si="458"/>
        <v>81.459999999999994</v>
      </c>
      <c r="L4096" s="47">
        <f t="shared" si="459"/>
        <v>81.650000000000006</v>
      </c>
      <c r="M4096" s="47">
        <f t="shared" si="460"/>
        <v>80.97</v>
      </c>
      <c r="N4096" s="47">
        <f t="shared" si="461"/>
        <v>81.650000000000006</v>
      </c>
      <c r="O4096" s="48">
        <f t="shared" ca="1" si="462"/>
        <v>4581900</v>
      </c>
    </row>
    <row r="4097" spans="1:15" x14ac:dyDescent="0.25">
      <c r="A4097">
        <v>4082</v>
      </c>
      <c r="B4097" s="85">
        <v>35870</v>
      </c>
      <c r="C4097" s="47">
        <v>107.84</v>
      </c>
      <c r="D4097" s="47">
        <v>108.38</v>
      </c>
      <c r="E4097" s="47">
        <v>107.53</v>
      </c>
      <c r="F4097" s="47">
        <v>108.25</v>
      </c>
      <c r="G4097" s="48">
        <v>3223600</v>
      </c>
      <c r="H4097" s="47">
        <v>81.41</v>
      </c>
      <c r="I4097" s="51">
        <f t="shared" si="456"/>
        <v>0.75205542725173202</v>
      </c>
      <c r="J4097" s="51">
        <f t="shared" ca="1" si="457"/>
        <v>1</v>
      </c>
      <c r="K4097" s="47">
        <f t="shared" si="458"/>
        <v>81.099999999999994</v>
      </c>
      <c r="L4097" s="47">
        <f t="shared" si="459"/>
        <v>81.510000000000005</v>
      </c>
      <c r="M4097" s="47">
        <f t="shared" si="460"/>
        <v>80.87</v>
      </c>
      <c r="N4097" s="47">
        <f t="shared" si="461"/>
        <v>81.41</v>
      </c>
      <c r="O4097" s="48">
        <f t="shared" ca="1" si="462"/>
        <v>3223600</v>
      </c>
    </row>
    <row r="4098" spans="1:15" x14ac:dyDescent="0.25">
      <c r="A4098">
        <v>4083</v>
      </c>
      <c r="B4098" s="85">
        <v>35867</v>
      </c>
      <c r="C4098" s="47">
        <v>107.84</v>
      </c>
      <c r="D4098" s="47">
        <v>108</v>
      </c>
      <c r="E4098" s="47">
        <v>106.88</v>
      </c>
      <c r="F4098" s="47">
        <v>107.09</v>
      </c>
      <c r="G4098" s="48">
        <v>2879400</v>
      </c>
      <c r="H4098" s="47">
        <v>80.540000000000006</v>
      </c>
      <c r="I4098" s="51">
        <f t="shared" si="456"/>
        <v>0.75207769166121952</v>
      </c>
      <c r="J4098" s="51">
        <f t="shared" ca="1" si="457"/>
        <v>1</v>
      </c>
      <c r="K4098" s="47">
        <f t="shared" si="458"/>
        <v>81.099999999999994</v>
      </c>
      <c r="L4098" s="47">
        <f t="shared" si="459"/>
        <v>81.22</v>
      </c>
      <c r="M4098" s="47">
        <f t="shared" si="460"/>
        <v>80.38</v>
      </c>
      <c r="N4098" s="47">
        <f t="shared" si="461"/>
        <v>80.540000000000006</v>
      </c>
      <c r="O4098" s="48">
        <f t="shared" ca="1" si="462"/>
        <v>2879400</v>
      </c>
    </row>
    <row r="4099" spans="1:15" x14ac:dyDescent="0.25">
      <c r="A4099">
        <v>4084</v>
      </c>
      <c r="B4099" s="85">
        <v>35866</v>
      </c>
      <c r="C4099" s="47">
        <v>107.09</v>
      </c>
      <c r="D4099" s="47">
        <v>107.59</v>
      </c>
      <c r="E4099" s="47">
        <v>106.5</v>
      </c>
      <c r="F4099" s="47">
        <v>107.5</v>
      </c>
      <c r="G4099" s="48">
        <v>3191300</v>
      </c>
      <c r="H4099" s="47">
        <v>80.849999999999994</v>
      </c>
      <c r="I4099" s="51">
        <f t="shared" si="456"/>
        <v>0.75209302325581395</v>
      </c>
      <c r="J4099" s="51">
        <f t="shared" ca="1" si="457"/>
        <v>1</v>
      </c>
      <c r="K4099" s="47">
        <f t="shared" si="458"/>
        <v>80.540000000000006</v>
      </c>
      <c r="L4099" s="47">
        <f t="shared" si="459"/>
        <v>80.92</v>
      </c>
      <c r="M4099" s="47">
        <f t="shared" si="460"/>
        <v>80.099999999999994</v>
      </c>
      <c r="N4099" s="47">
        <f t="shared" si="461"/>
        <v>80.849999999999994</v>
      </c>
      <c r="O4099" s="48">
        <f t="shared" ca="1" si="462"/>
        <v>3191300</v>
      </c>
    </row>
    <row r="4100" spans="1:15" x14ac:dyDescent="0.25">
      <c r="A4100">
        <v>4085</v>
      </c>
      <c r="B4100" s="85">
        <v>35865</v>
      </c>
      <c r="C4100" s="47">
        <v>106.97</v>
      </c>
      <c r="D4100" s="47">
        <v>107.31</v>
      </c>
      <c r="E4100" s="47">
        <v>106.78</v>
      </c>
      <c r="F4100" s="47">
        <v>107.06</v>
      </c>
      <c r="G4100" s="48">
        <v>3439600</v>
      </c>
      <c r="H4100" s="47">
        <v>80.52</v>
      </c>
      <c r="I4100" s="51">
        <f t="shared" si="456"/>
        <v>0.7521016252568653</v>
      </c>
      <c r="J4100" s="51">
        <f t="shared" ca="1" si="457"/>
        <v>1</v>
      </c>
      <c r="K4100" s="47">
        <f t="shared" si="458"/>
        <v>80.45</v>
      </c>
      <c r="L4100" s="47">
        <f t="shared" si="459"/>
        <v>80.709999999999994</v>
      </c>
      <c r="M4100" s="47">
        <f t="shared" si="460"/>
        <v>80.31</v>
      </c>
      <c r="N4100" s="47">
        <f t="shared" si="461"/>
        <v>80.52</v>
      </c>
      <c r="O4100" s="48">
        <f t="shared" ca="1" si="462"/>
        <v>3439600</v>
      </c>
    </row>
    <row r="4101" spans="1:15" x14ac:dyDescent="0.25">
      <c r="A4101">
        <v>4086</v>
      </c>
      <c r="B4101" s="85">
        <v>35864</v>
      </c>
      <c r="C4101" s="47">
        <v>106.22</v>
      </c>
      <c r="D4101" s="47">
        <v>106.84</v>
      </c>
      <c r="E4101" s="47">
        <v>105.94</v>
      </c>
      <c r="F4101" s="47">
        <v>106.56</v>
      </c>
      <c r="G4101" s="48">
        <v>5481900</v>
      </c>
      <c r="H4101" s="47">
        <v>80.14</v>
      </c>
      <c r="I4101" s="51">
        <f t="shared" si="456"/>
        <v>0.75206456456456461</v>
      </c>
      <c r="J4101" s="51">
        <f t="shared" ca="1" si="457"/>
        <v>1</v>
      </c>
      <c r="K4101" s="47">
        <f t="shared" si="458"/>
        <v>79.88</v>
      </c>
      <c r="L4101" s="47">
        <f t="shared" si="459"/>
        <v>80.349999999999994</v>
      </c>
      <c r="M4101" s="47">
        <f t="shared" si="460"/>
        <v>79.67</v>
      </c>
      <c r="N4101" s="47">
        <f t="shared" si="461"/>
        <v>80.14</v>
      </c>
      <c r="O4101" s="48">
        <f t="shared" ca="1" si="462"/>
        <v>5481900</v>
      </c>
    </row>
    <row r="4102" spans="1:15" x14ac:dyDescent="0.25">
      <c r="A4102">
        <v>4087</v>
      </c>
      <c r="B4102" s="85">
        <v>35863</v>
      </c>
      <c r="C4102" s="47">
        <v>105.53</v>
      </c>
      <c r="D4102" s="47">
        <v>106.22</v>
      </c>
      <c r="E4102" s="47">
        <v>105.25</v>
      </c>
      <c r="F4102" s="47">
        <v>105.56</v>
      </c>
      <c r="G4102" s="48">
        <v>3362800</v>
      </c>
      <c r="H4102" s="47">
        <v>79.39</v>
      </c>
      <c r="I4102" s="51">
        <f t="shared" si="456"/>
        <v>0.7520841227737779</v>
      </c>
      <c r="J4102" s="51">
        <f t="shared" ca="1" si="457"/>
        <v>1</v>
      </c>
      <c r="K4102" s="47">
        <f t="shared" si="458"/>
        <v>79.37</v>
      </c>
      <c r="L4102" s="47">
        <f t="shared" si="459"/>
        <v>79.89</v>
      </c>
      <c r="M4102" s="47">
        <f t="shared" si="460"/>
        <v>79.16</v>
      </c>
      <c r="N4102" s="47">
        <f t="shared" si="461"/>
        <v>79.39</v>
      </c>
      <c r="O4102" s="48">
        <f t="shared" ca="1" si="462"/>
        <v>3362800</v>
      </c>
    </row>
    <row r="4103" spans="1:15" x14ac:dyDescent="0.25">
      <c r="A4103">
        <v>4088</v>
      </c>
      <c r="B4103" s="85">
        <v>35860</v>
      </c>
      <c r="C4103" s="47">
        <v>104.56</v>
      </c>
      <c r="D4103" s="47">
        <v>105.94</v>
      </c>
      <c r="E4103" s="47">
        <v>104.44</v>
      </c>
      <c r="F4103" s="47">
        <v>105.94</v>
      </c>
      <c r="G4103" s="48">
        <v>6896300</v>
      </c>
      <c r="H4103" s="47">
        <v>79.67</v>
      </c>
      <c r="I4103" s="51">
        <f t="shared" si="456"/>
        <v>0.75202945063243354</v>
      </c>
      <c r="J4103" s="51">
        <f t="shared" ca="1" si="457"/>
        <v>1</v>
      </c>
      <c r="K4103" s="47">
        <f t="shared" si="458"/>
        <v>78.63</v>
      </c>
      <c r="L4103" s="47">
        <f t="shared" si="459"/>
        <v>79.67</v>
      </c>
      <c r="M4103" s="47">
        <f t="shared" si="460"/>
        <v>78.540000000000006</v>
      </c>
      <c r="N4103" s="47">
        <f t="shared" si="461"/>
        <v>79.67</v>
      </c>
      <c r="O4103" s="48">
        <f t="shared" ca="1" si="462"/>
        <v>6896300</v>
      </c>
    </row>
    <row r="4104" spans="1:15" x14ac:dyDescent="0.25">
      <c r="A4104">
        <v>4089</v>
      </c>
      <c r="B4104" s="85">
        <v>35859</v>
      </c>
      <c r="C4104" s="47">
        <v>103.5</v>
      </c>
      <c r="D4104" s="47">
        <v>104.44</v>
      </c>
      <c r="E4104" s="47">
        <v>103.16</v>
      </c>
      <c r="F4104" s="47">
        <v>103.84</v>
      </c>
      <c r="G4104" s="48">
        <v>7268000</v>
      </c>
      <c r="H4104" s="47">
        <v>78.099999999999994</v>
      </c>
      <c r="I4104" s="51">
        <f t="shared" si="456"/>
        <v>0.75211864406779649</v>
      </c>
      <c r="J4104" s="51">
        <f t="shared" ca="1" si="457"/>
        <v>1</v>
      </c>
      <c r="K4104" s="47">
        <f t="shared" si="458"/>
        <v>77.84</v>
      </c>
      <c r="L4104" s="47">
        <f t="shared" si="459"/>
        <v>78.55</v>
      </c>
      <c r="M4104" s="47">
        <f t="shared" si="460"/>
        <v>77.59</v>
      </c>
      <c r="N4104" s="47">
        <f t="shared" si="461"/>
        <v>78.099999999999994</v>
      </c>
      <c r="O4104" s="48">
        <f t="shared" ca="1" si="462"/>
        <v>7268000</v>
      </c>
    </row>
    <row r="4105" spans="1:15" x14ac:dyDescent="0.25">
      <c r="A4105">
        <v>4090</v>
      </c>
      <c r="B4105" s="85">
        <v>35858</v>
      </c>
      <c r="C4105" s="47">
        <v>105.09</v>
      </c>
      <c r="D4105" s="47">
        <v>105.41</v>
      </c>
      <c r="E4105" s="47">
        <v>104.44</v>
      </c>
      <c r="F4105" s="47">
        <v>104.81</v>
      </c>
      <c r="G4105" s="48">
        <v>4404100</v>
      </c>
      <c r="H4105" s="47">
        <v>78.83</v>
      </c>
      <c r="I4105" s="51">
        <f t="shared" si="456"/>
        <v>0.75212288903730562</v>
      </c>
      <c r="J4105" s="51">
        <f t="shared" ca="1" si="457"/>
        <v>1</v>
      </c>
      <c r="K4105" s="47">
        <f t="shared" si="458"/>
        <v>79.040000000000006</v>
      </c>
      <c r="L4105" s="47">
        <f t="shared" si="459"/>
        <v>79.28</v>
      </c>
      <c r="M4105" s="47">
        <f t="shared" si="460"/>
        <v>78.55</v>
      </c>
      <c r="N4105" s="47">
        <f t="shared" si="461"/>
        <v>78.83</v>
      </c>
      <c r="O4105" s="48">
        <f t="shared" ca="1" si="462"/>
        <v>4404100</v>
      </c>
    </row>
    <row r="4106" spans="1:15" x14ac:dyDescent="0.25">
      <c r="A4106">
        <v>4091</v>
      </c>
      <c r="B4106" s="85">
        <v>35857</v>
      </c>
      <c r="C4106" s="47">
        <v>104.53</v>
      </c>
      <c r="D4106" s="47">
        <v>105.62</v>
      </c>
      <c r="E4106" s="47">
        <v>104.53</v>
      </c>
      <c r="F4106" s="47">
        <v>105.5</v>
      </c>
      <c r="G4106" s="48">
        <v>3349200</v>
      </c>
      <c r="H4106" s="47">
        <v>79.34</v>
      </c>
      <c r="I4106" s="51">
        <f t="shared" si="456"/>
        <v>0.75203791469194314</v>
      </c>
      <c r="J4106" s="51">
        <f t="shared" ca="1" si="457"/>
        <v>1</v>
      </c>
      <c r="K4106" s="47">
        <f t="shared" si="458"/>
        <v>78.61</v>
      </c>
      <c r="L4106" s="47">
        <f t="shared" si="459"/>
        <v>79.430000000000007</v>
      </c>
      <c r="M4106" s="47">
        <f t="shared" si="460"/>
        <v>78.61</v>
      </c>
      <c r="N4106" s="47">
        <f t="shared" si="461"/>
        <v>79.34</v>
      </c>
      <c r="O4106" s="48">
        <f t="shared" ca="1" si="462"/>
        <v>3349200</v>
      </c>
    </row>
    <row r="4107" spans="1:15" x14ac:dyDescent="0.25">
      <c r="A4107">
        <v>4092</v>
      </c>
      <c r="B4107" s="85">
        <v>35856</v>
      </c>
      <c r="C4107" s="47">
        <v>105.25</v>
      </c>
      <c r="D4107" s="47">
        <v>105.75</v>
      </c>
      <c r="E4107" s="47">
        <v>104.62</v>
      </c>
      <c r="F4107" s="47">
        <v>104.91</v>
      </c>
      <c r="G4107" s="48">
        <v>4252300</v>
      </c>
      <c r="H4107" s="47">
        <v>78.900000000000006</v>
      </c>
      <c r="I4107" s="51">
        <f t="shared" si="456"/>
        <v>0.75207320560480417</v>
      </c>
      <c r="J4107" s="51">
        <f t="shared" ca="1" si="457"/>
        <v>1</v>
      </c>
      <c r="K4107" s="47">
        <f t="shared" si="458"/>
        <v>79.16</v>
      </c>
      <c r="L4107" s="47">
        <f t="shared" si="459"/>
        <v>79.53</v>
      </c>
      <c r="M4107" s="47">
        <f t="shared" si="460"/>
        <v>78.680000000000007</v>
      </c>
      <c r="N4107" s="47">
        <f t="shared" si="461"/>
        <v>78.900000000000006</v>
      </c>
      <c r="O4107" s="48">
        <f t="shared" ca="1" si="462"/>
        <v>4252300</v>
      </c>
    </row>
    <row r="4108" spans="1:15" x14ac:dyDescent="0.25">
      <c r="A4108">
        <v>4093</v>
      </c>
      <c r="B4108" s="85">
        <v>35853</v>
      </c>
      <c r="C4108" s="47">
        <v>104.97</v>
      </c>
      <c r="D4108" s="47">
        <v>105.53</v>
      </c>
      <c r="E4108" s="47">
        <v>104.53</v>
      </c>
      <c r="F4108" s="47">
        <v>105.12</v>
      </c>
      <c r="G4108" s="48">
        <v>3442900</v>
      </c>
      <c r="H4108" s="47">
        <v>79.06</v>
      </c>
      <c r="I4108" s="51">
        <f t="shared" si="456"/>
        <v>0.75209284627092843</v>
      </c>
      <c r="J4108" s="51">
        <f t="shared" ca="1" si="457"/>
        <v>1</v>
      </c>
      <c r="K4108" s="47">
        <f t="shared" si="458"/>
        <v>78.95</v>
      </c>
      <c r="L4108" s="47">
        <f t="shared" si="459"/>
        <v>79.37</v>
      </c>
      <c r="M4108" s="47">
        <f t="shared" si="460"/>
        <v>78.62</v>
      </c>
      <c r="N4108" s="47">
        <f t="shared" si="461"/>
        <v>79.06</v>
      </c>
      <c r="O4108" s="48">
        <f t="shared" ca="1" si="462"/>
        <v>3442900</v>
      </c>
    </row>
    <row r="4109" spans="1:15" x14ac:dyDescent="0.25">
      <c r="A4109">
        <v>4094</v>
      </c>
      <c r="B4109" s="85">
        <v>35852</v>
      </c>
      <c r="C4109" s="47">
        <v>104.44</v>
      </c>
      <c r="D4109" s="47">
        <v>105.22</v>
      </c>
      <c r="E4109" s="47">
        <v>104.19</v>
      </c>
      <c r="F4109" s="47">
        <v>105.12</v>
      </c>
      <c r="G4109" s="48">
        <v>3187600</v>
      </c>
      <c r="H4109" s="47">
        <v>79.06</v>
      </c>
      <c r="I4109" s="51">
        <f t="shared" si="456"/>
        <v>0.75209284627092843</v>
      </c>
      <c r="J4109" s="51">
        <f t="shared" ca="1" si="457"/>
        <v>1</v>
      </c>
      <c r="K4109" s="47">
        <f t="shared" si="458"/>
        <v>78.55</v>
      </c>
      <c r="L4109" s="47">
        <f t="shared" si="459"/>
        <v>79.14</v>
      </c>
      <c r="M4109" s="47">
        <f t="shared" si="460"/>
        <v>78.36</v>
      </c>
      <c r="N4109" s="47">
        <f t="shared" si="461"/>
        <v>79.06</v>
      </c>
      <c r="O4109" s="48">
        <f t="shared" ca="1" si="462"/>
        <v>3187600</v>
      </c>
    </row>
    <row r="4110" spans="1:15" x14ac:dyDescent="0.25">
      <c r="A4110">
        <v>4095</v>
      </c>
      <c r="B4110" s="85">
        <v>35851</v>
      </c>
      <c r="C4110" s="47">
        <v>103.75</v>
      </c>
      <c r="D4110" s="47">
        <v>104.88</v>
      </c>
      <c r="E4110" s="47">
        <v>103.62</v>
      </c>
      <c r="F4110" s="47">
        <v>104.53</v>
      </c>
      <c r="G4110" s="48">
        <v>3481800</v>
      </c>
      <c r="H4110" s="47">
        <v>78.61</v>
      </c>
      <c r="I4110" s="51">
        <f t="shared" si="456"/>
        <v>0.75203290921266619</v>
      </c>
      <c r="J4110" s="51">
        <f t="shared" ca="1" si="457"/>
        <v>1</v>
      </c>
      <c r="K4110" s="47">
        <f t="shared" si="458"/>
        <v>78.02</v>
      </c>
      <c r="L4110" s="47">
        <f t="shared" si="459"/>
        <v>78.87</v>
      </c>
      <c r="M4110" s="47">
        <f t="shared" si="460"/>
        <v>77.930000000000007</v>
      </c>
      <c r="N4110" s="47">
        <f t="shared" si="461"/>
        <v>78.61</v>
      </c>
      <c r="O4110" s="48">
        <f t="shared" ca="1" si="462"/>
        <v>3481800</v>
      </c>
    </row>
    <row r="4111" spans="1:15" x14ac:dyDescent="0.25">
      <c r="A4111">
        <v>4096</v>
      </c>
      <c r="B4111" s="85">
        <v>35850</v>
      </c>
      <c r="C4111" s="47">
        <v>103.91</v>
      </c>
      <c r="D4111" s="47">
        <v>104.09</v>
      </c>
      <c r="E4111" s="47">
        <v>102.94</v>
      </c>
      <c r="F4111" s="47">
        <v>103.25</v>
      </c>
      <c r="G4111" s="48">
        <v>3386800</v>
      </c>
      <c r="H4111" s="47">
        <v>77.650000000000006</v>
      </c>
      <c r="I4111" s="51">
        <f t="shared" si="456"/>
        <v>0.75205811138014533</v>
      </c>
      <c r="J4111" s="51">
        <f t="shared" ca="1" si="457"/>
        <v>1</v>
      </c>
      <c r="K4111" s="47">
        <f t="shared" si="458"/>
        <v>78.150000000000006</v>
      </c>
      <c r="L4111" s="47">
        <f t="shared" si="459"/>
        <v>78.28</v>
      </c>
      <c r="M4111" s="47">
        <f t="shared" si="460"/>
        <v>77.42</v>
      </c>
      <c r="N4111" s="47">
        <f t="shared" si="461"/>
        <v>77.650000000000006</v>
      </c>
      <c r="O4111" s="48">
        <f t="shared" ca="1" si="462"/>
        <v>3386800</v>
      </c>
    </row>
    <row r="4112" spans="1:15" x14ac:dyDescent="0.25">
      <c r="A4112">
        <v>4097</v>
      </c>
      <c r="B4112" s="85">
        <v>35849</v>
      </c>
      <c r="C4112" s="47">
        <v>104.25</v>
      </c>
      <c r="D4112" s="47">
        <v>104.25</v>
      </c>
      <c r="E4112" s="47">
        <v>103.34</v>
      </c>
      <c r="F4112" s="47">
        <v>104.06</v>
      </c>
      <c r="G4112" s="48">
        <v>3227800</v>
      </c>
      <c r="H4112" s="47">
        <v>78.260000000000005</v>
      </c>
      <c r="I4112" s="51">
        <f t="shared" si="456"/>
        <v>0.75206611570247939</v>
      </c>
      <c r="J4112" s="51">
        <f t="shared" ca="1" si="457"/>
        <v>1</v>
      </c>
      <c r="K4112" s="47">
        <f t="shared" si="458"/>
        <v>78.400000000000006</v>
      </c>
      <c r="L4112" s="47">
        <f t="shared" si="459"/>
        <v>78.400000000000006</v>
      </c>
      <c r="M4112" s="47">
        <f t="shared" si="460"/>
        <v>77.72</v>
      </c>
      <c r="N4112" s="47">
        <f t="shared" si="461"/>
        <v>78.260000000000005</v>
      </c>
      <c r="O4112" s="48">
        <f t="shared" ca="1" si="462"/>
        <v>3227800</v>
      </c>
    </row>
    <row r="4113" spans="1:15" x14ac:dyDescent="0.25">
      <c r="A4113">
        <v>4098</v>
      </c>
      <c r="B4113" s="85">
        <v>35846</v>
      </c>
      <c r="C4113" s="47">
        <v>103.16</v>
      </c>
      <c r="D4113" s="47">
        <v>103.72</v>
      </c>
      <c r="E4113" s="47">
        <v>102.38</v>
      </c>
      <c r="F4113" s="47">
        <v>103.66</v>
      </c>
      <c r="G4113" s="48">
        <v>3707000</v>
      </c>
      <c r="H4113" s="47">
        <v>77.959999999999994</v>
      </c>
      <c r="I4113" s="51">
        <f t="shared" ref="I4113:I4176" si="463">H4113/F4113</f>
        <v>0.75207408836581124</v>
      </c>
      <c r="J4113" s="51">
        <f t="shared" ref="J4113:J4176" ca="1" si="464">INDEX(OFFSET($T$15,0,0,$S$13+1,1),MATCH(B4113,OFFSET($Q$15,0,0,$S$13+1,1),-1))</f>
        <v>1</v>
      </c>
      <c r="K4113" s="47">
        <f t="shared" ref="K4113:K4176" si="465">ROUND($I4113*C4113,2)</f>
        <v>77.58</v>
      </c>
      <c r="L4113" s="47">
        <f t="shared" ref="L4113:L4176" si="466">ROUND($I4113*D4113,2)</f>
        <v>78.010000000000005</v>
      </c>
      <c r="M4113" s="47">
        <f t="shared" ref="M4113:M4176" si="467">ROUND($I4113*E4113,2)</f>
        <v>77</v>
      </c>
      <c r="N4113" s="47">
        <f t="shared" ref="N4113:N4176" si="468">ROUND($I4113*F4113,2)</f>
        <v>77.959999999999994</v>
      </c>
      <c r="O4113" s="48">
        <f t="shared" ref="O4113:O4176" ca="1" si="469">G4113*J4113</f>
        <v>3707000</v>
      </c>
    </row>
    <row r="4114" spans="1:15" x14ac:dyDescent="0.25">
      <c r="A4114">
        <v>4099</v>
      </c>
      <c r="B4114" s="85">
        <v>35845</v>
      </c>
      <c r="C4114" s="47">
        <v>103.25</v>
      </c>
      <c r="D4114" s="47">
        <v>103.41</v>
      </c>
      <c r="E4114" s="47">
        <v>102.75</v>
      </c>
      <c r="F4114" s="47">
        <v>102.89</v>
      </c>
      <c r="G4114" s="48">
        <v>3387800</v>
      </c>
      <c r="H4114" s="47">
        <v>77.38</v>
      </c>
      <c r="I4114" s="51">
        <f t="shared" si="463"/>
        <v>0.75206531246962771</v>
      </c>
      <c r="J4114" s="51">
        <f t="shared" ca="1" si="464"/>
        <v>1</v>
      </c>
      <c r="K4114" s="47">
        <f t="shared" si="465"/>
        <v>77.650000000000006</v>
      </c>
      <c r="L4114" s="47">
        <f t="shared" si="466"/>
        <v>77.77</v>
      </c>
      <c r="M4114" s="47">
        <f t="shared" si="467"/>
        <v>77.27</v>
      </c>
      <c r="N4114" s="47">
        <f t="shared" si="468"/>
        <v>77.38</v>
      </c>
      <c r="O4114" s="48">
        <f t="shared" ca="1" si="469"/>
        <v>3387800</v>
      </c>
    </row>
    <row r="4115" spans="1:15" x14ac:dyDescent="0.25">
      <c r="A4115">
        <v>4100</v>
      </c>
      <c r="B4115" s="85">
        <v>35844</v>
      </c>
      <c r="C4115" s="47">
        <v>102.31</v>
      </c>
      <c r="D4115" s="47">
        <v>103.48</v>
      </c>
      <c r="E4115" s="47">
        <v>102.28</v>
      </c>
      <c r="F4115" s="47">
        <v>103.44</v>
      </c>
      <c r="G4115" s="48">
        <v>3007400</v>
      </c>
      <c r="H4115" s="47">
        <v>77.790000000000006</v>
      </c>
      <c r="I4115" s="51">
        <f t="shared" si="463"/>
        <v>0.75203016241299314</v>
      </c>
      <c r="J4115" s="51">
        <f t="shared" ca="1" si="464"/>
        <v>1</v>
      </c>
      <c r="K4115" s="47">
        <f t="shared" si="465"/>
        <v>76.94</v>
      </c>
      <c r="L4115" s="47">
        <f t="shared" si="466"/>
        <v>77.819999999999993</v>
      </c>
      <c r="M4115" s="47">
        <f t="shared" si="467"/>
        <v>76.92</v>
      </c>
      <c r="N4115" s="47">
        <f t="shared" si="468"/>
        <v>77.790000000000006</v>
      </c>
      <c r="O4115" s="48">
        <f t="shared" ca="1" si="469"/>
        <v>3007400</v>
      </c>
    </row>
    <row r="4116" spans="1:15" x14ac:dyDescent="0.25">
      <c r="A4116">
        <v>4101</v>
      </c>
      <c r="B4116" s="85">
        <v>35843</v>
      </c>
      <c r="C4116" s="47">
        <v>102.81</v>
      </c>
      <c r="D4116" s="47">
        <v>103.09</v>
      </c>
      <c r="E4116" s="47">
        <v>102.16</v>
      </c>
      <c r="F4116" s="47">
        <v>102.5</v>
      </c>
      <c r="G4116" s="48">
        <v>3055500</v>
      </c>
      <c r="H4116" s="47">
        <v>77.09</v>
      </c>
      <c r="I4116" s="51">
        <f t="shared" si="463"/>
        <v>0.75209756097560976</v>
      </c>
      <c r="J4116" s="51">
        <f t="shared" ca="1" si="464"/>
        <v>1</v>
      </c>
      <c r="K4116" s="47">
        <f t="shared" si="465"/>
        <v>77.319999999999993</v>
      </c>
      <c r="L4116" s="47">
        <f t="shared" si="466"/>
        <v>77.53</v>
      </c>
      <c r="M4116" s="47">
        <f t="shared" si="467"/>
        <v>76.83</v>
      </c>
      <c r="N4116" s="47">
        <f t="shared" si="468"/>
        <v>77.09</v>
      </c>
      <c r="O4116" s="48">
        <f t="shared" ca="1" si="469"/>
        <v>3055500</v>
      </c>
    </row>
    <row r="4117" spans="1:15" x14ac:dyDescent="0.25">
      <c r="A4117">
        <v>4102</v>
      </c>
      <c r="B4117" s="85">
        <v>35839</v>
      </c>
      <c r="C4117" s="47">
        <v>102.19</v>
      </c>
      <c r="D4117" s="47">
        <v>102.52</v>
      </c>
      <c r="E4117" s="47">
        <v>101.88</v>
      </c>
      <c r="F4117" s="47">
        <v>102</v>
      </c>
      <c r="G4117" s="48">
        <v>2101300</v>
      </c>
      <c r="H4117" s="47">
        <v>76.709999999999994</v>
      </c>
      <c r="I4117" s="51">
        <f t="shared" si="463"/>
        <v>0.75205882352941167</v>
      </c>
      <c r="J4117" s="51">
        <f t="shared" ca="1" si="464"/>
        <v>1</v>
      </c>
      <c r="K4117" s="47">
        <f t="shared" si="465"/>
        <v>76.849999999999994</v>
      </c>
      <c r="L4117" s="47">
        <f t="shared" si="466"/>
        <v>77.099999999999994</v>
      </c>
      <c r="M4117" s="47">
        <f t="shared" si="467"/>
        <v>76.62</v>
      </c>
      <c r="N4117" s="47">
        <f t="shared" si="468"/>
        <v>76.709999999999994</v>
      </c>
      <c r="O4117" s="48">
        <f t="shared" ca="1" si="469"/>
        <v>2101300</v>
      </c>
    </row>
    <row r="4118" spans="1:15" x14ac:dyDescent="0.25">
      <c r="A4118">
        <v>4103</v>
      </c>
      <c r="B4118" s="85">
        <v>35838</v>
      </c>
      <c r="C4118" s="47">
        <v>101.72</v>
      </c>
      <c r="D4118" s="47">
        <v>102.94</v>
      </c>
      <c r="E4118" s="47">
        <v>100.88</v>
      </c>
      <c r="F4118" s="47">
        <v>102.59</v>
      </c>
      <c r="G4118" s="48">
        <v>5024700</v>
      </c>
      <c r="H4118" s="47">
        <v>77.16</v>
      </c>
      <c r="I4118" s="51">
        <f t="shared" si="463"/>
        <v>0.75212008967735644</v>
      </c>
      <c r="J4118" s="51">
        <f t="shared" ca="1" si="464"/>
        <v>1</v>
      </c>
      <c r="K4118" s="47">
        <f t="shared" si="465"/>
        <v>76.510000000000005</v>
      </c>
      <c r="L4118" s="47">
        <f t="shared" si="466"/>
        <v>77.42</v>
      </c>
      <c r="M4118" s="47">
        <f t="shared" si="467"/>
        <v>75.87</v>
      </c>
      <c r="N4118" s="47">
        <f t="shared" si="468"/>
        <v>77.16</v>
      </c>
      <c r="O4118" s="48">
        <f t="shared" ca="1" si="469"/>
        <v>5024700</v>
      </c>
    </row>
    <row r="4119" spans="1:15" x14ac:dyDescent="0.25">
      <c r="A4119">
        <v>4104</v>
      </c>
      <c r="B4119" s="85">
        <v>35837</v>
      </c>
      <c r="C4119" s="47">
        <v>102.09</v>
      </c>
      <c r="D4119" s="47">
        <v>102.34</v>
      </c>
      <c r="E4119" s="47">
        <v>101.7</v>
      </c>
      <c r="F4119" s="47">
        <v>102.16</v>
      </c>
      <c r="G4119" s="48">
        <v>4073200</v>
      </c>
      <c r="H4119" s="47">
        <v>76.83</v>
      </c>
      <c r="I4119" s="51">
        <f t="shared" si="463"/>
        <v>0.75205559906029762</v>
      </c>
      <c r="J4119" s="51">
        <f t="shared" ca="1" si="464"/>
        <v>1</v>
      </c>
      <c r="K4119" s="47">
        <f t="shared" si="465"/>
        <v>76.78</v>
      </c>
      <c r="L4119" s="47">
        <f t="shared" si="466"/>
        <v>76.97</v>
      </c>
      <c r="M4119" s="47">
        <f t="shared" si="467"/>
        <v>76.48</v>
      </c>
      <c r="N4119" s="47">
        <f t="shared" si="468"/>
        <v>76.83</v>
      </c>
      <c r="O4119" s="48">
        <f t="shared" ca="1" si="469"/>
        <v>4073200</v>
      </c>
    </row>
    <row r="4120" spans="1:15" x14ac:dyDescent="0.25">
      <c r="A4120">
        <v>4105</v>
      </c>
      <c r="B4120" s="85">
        <v>35836</v>
      </c>
      <c r="C4120" s="47">
        <v>101.44</v>
      </c>
      <c r="D4120" s="47">
        <v>102.47</v>
      </c>
      <c r="E4120" s="47">
        <v>101.19</v>
      </c>
      <c r="F4120" s="47">
        <v>102.25</v>
      </c>
      <c r="G4120" s="48">
        <v>3660400</v>
      </c>
      <c r="H4120" s="47">
        <v>76.900000000000006</v>
      </c>
      <c r="I4120" s="51">
        <f t="shared" si="463"/>
        <v>0.75207823960880205</v>
      </c>
      <c r="J4120" s="51">
        <f t="shared" ca="1" si="464"/>
        <v>1</v>
      </c>
      <c r="K4120" s="47">
        <f t="shared" si="465"/>
        <v>76.290000000000006</v>
      </c>
      <c r="L4120" s="47">
        <f t="shared" si="466"/>
        <v>77.069999999999993</v>
      </c>
      <c r="M4120" s="47">
        <f t="shared" si="467"/>
        <v>76.099999999999994</v>
      </c>
      <c r="N4120" s="47">
        <f t="shared" si="468"/>
        <v>76.900000000000006</v>
      </c>
      <c r="O4120" s="48">
        <f t="shared" ca="1" si="469"/>
        <v>3660400</v>
      </c>
    </row>
    <row r="4121" spans="1:15" x14ac:dyDescent="0.25">
      <c r="A4121">
        <v>4106</v>
      </c>
      <c r="B4121" s="85">
        <v>35835</v>
      </c>
      <c r="C4121" s="47">
        <v>101.72</v>
      </c>
      <c r="D4121" s="47">
        <v>101.75</v>
      </c>
      <c r="E4121" s="47">
        <v>100.72</v>
      </c>
      <c r="F4121" s="47">
        <v>101.28</v>
      </c>
      <c r="G4121" s="48">
        <v>2322200</v>
      </c>
      <c r="H4121" s="47">
        <v>76.17</v>
      </c>
      <c r="I4121" s="51">
        <f t="shared" si="463"/>
        <v>0.75207345971563977</v>
      </c>
      <c r="J4121" s="51">
        <f t="shared" ca="1" si="464"/>
        <v>1</v>
      </c>
      <c r="K4121" s="47">
        <f t="shared" si="465"/>
        <v>76.5</v>
      </c>
      <c r="L4121" s="47">
        <f t="shared" si="466"/>
        <v>76.52</v>
      </c>
      <c r="M4121" s="47">
        <f t="shared" si="467"/>
        <v>75.75</v>
      </c>
      <c r="N4121" s="47">
        <f t="shared" si="468"/>
        <v>76.17</v>
      </c>
      <c r="O4121" s="48">
        <f t="shared" ca="1" si="469"/>
        <v>2322200</v>
      </c>
    </row>
    <row r="4122" spans="1:15" x14ac:dyDescent="0.25">
      <c r="A4122">
        <v>4107</v>
      </c>
      <c r="B4122" s="85">
        <v>35832</v>
      </c>
      <c r="C4122" s="47">
        <v>101</v>
      </c>
      <c r="D4122" s="47">
        <v>101.62</v>
      </c>
      <c r="E4122" s="47">
        <v>100.69</v>
      </c>
      <c r="F4122" s="47">
        <v>101.62</v>
      </c>
      <c r="G4122" s="48">
        <v>5701200</v>
      </c>
      <c r="H4122" s="47">
        <v>76.430000000000007</v>
      </c>
      <c r="I4122" s="51">
        <f t="shared" si="463"/>
        <v>0.75211572525093484</v>
      </c>
      <c r="J4122" s="51">
        <f t="shared" ca="1" si="464"/>
        <v>1</v>
      </c>
      <c r="K4122" s="47">
        <f t="shared" si="465"/>
        <v>75.959999999999994</v>
      </c>
      <c r="L4122" s="47">
        <f t="shared" si="466"/>
        <v>76.430000000000007</v>
      </c>
      <c r="M4122" s="47">
        <f t="shared" si="467"/>
        <v>75.73</v>
      </c>
      <c r="N4122" s="47">
        <f t="shared" si="468"/>
        <v>76.430000000000007</v>
      </c>
      <c r="O4122" s="48">
        <f t="shared" ca="1" si="469"/>
        <v>5701200</v>
      </c>
    </row>
    <row r="4123" spans="1:15" x14ac:dyDescent="0.25">
      <c r="A4123">
        <v>4108</v>
      </c>
      <c r="B4123" s="85">
        <v>35831</v>
      </c>
      <c r="C4123" s="47">
        <v>101.31</v>
      </c>
      <c r="D4123" s="47">
        <v>101.59</v>
      </c>
      <c r="E4123" s="47">
        <v>100.03</v>
      </c>
      <c r="F4123" s="47">
        <v>100.5</v>
      </c>
      <c r="G4123" s="48">
        <v>5076200</v>
      </c>
      <c r="H4123" s="47">
        <v>75.58</v>
      </c>
      <c r="I4123" s="51">
        <f t="shared" si="463"/>
        <v>0.75203980099502488</v>
      </c>
      <c r="J4123" s="51">
        <f t="shared" ca="1" si="464"/>
        <v>1</v>
      </c>
      <c r="K4123" s="47">
        <f t="shared" si="465"/>
        <v>76.19</v>
      </c>
      <c r="L4123" s="47">
        <f t="shared" si="466"/>
        <v>76.400000000000006</v>
      </c>
      <c r="M4123" s="47">
        <f t="shared" si="467"/>
        <v>75.23</v>
      </c>
      <c r="N4123" s="47">
        <f t="shared" si="468"/>
        <v>75.58</v>
      </c>
      <c r="O4123" s="48">
        <f t="shared" ca="1" si="469"/>
        <v>5076200</v>
      </c>
    </row>
    <row r="4124" spans="1:15" x14ac:dyDescent="0.25">
      <c r="A4124">
        <v>4109</v>
      </c>
      <c r="B4124" s="85">
        <v>35830</v>
      </c>
      <c r="C4124" s="47">
        <v>100.28</v>
      </c>
      <c r="D4124" s="47">
        <v>101.16</v>
      </c>
      <c r="E4124" s="47">
        <v>99.94</v>
      </c>
      <c r="F4124" s="47">
        <v>100.56</v>
      </c>
      <c r="G4124" s="48">
        <v>3374000</v>
      </c>
      <c r="H4124" s="47">
        <v>75.63</v>
      </c>
      <c r="I4124" s="51">
        <f t="shared" si="463"/>
        <v>0.75208830548926009</v>
      </c>
      <c r="J4124" s="51">
        <f t="shared" ca="1" si="464"/>
        <v>1</v>
      </c>
      <c r="K4124" s="47">
        <f t="shared" si="465"/>
        <v>75.42</v>
      </c>
      <c r="L4124" s="47">
        <f t="shared" si="466"/>
        <v>76.08</v>
      </c>
      <c r="M4124" s="47">
        <f t="shared" si="467"/>
        <v>75.16</v>
      </c>
      <c r="N4124" s="47">
        <f t="shared" si="468"/>
        <v>75.63</v>
      </c>
      <c r="O4124" s="48">
        <f t="shared" ca="1" si="469"/>
        <v>3374000</v>
      </c>
    </row>
    <row r="4125" spans="1:15" x14ac:dyDescent="0.25">
      <c r="A4125">
        <v>4110</v>
      </c>
      <c r="B4125" s="85">
        <v>35829</v>
      </c>
      <c r="C4125" s="47">
        <v>100</v>
      </c>
      <c r="D4125" s="47">
        <v>100.81</v>
      </c>
      <c r="E4125" s="47">
        <v>99.72</v>
      </c>
      <c r="F4125" s="47">
        <v>100.69</v>
      </c>
      <c r="G4125" s="48">
        <v>2759600</v>
      </c>
      <c r="H4125" s="47">
        <v>75.72</v>
      </c>
      <c r="I4125" s="51">
        <f t="shared" si="463"/>
        <v>0.75201112324957797</v>
      </c>
      <c r="J4125" s="51">
        <f t="shared" ca="1" si="464"/>
        <v>1</v>
      </c>
      <c r="K4125" s="47">
        <f t="shared" si="465"/>
        <v>75.2</v>
      </c>
      <c r="L4125" s="47">
        <f t="shared" si="466"/>
        <v>75.81</v>
      </c>
      <c r="M4125" s="47">
        <f t="shared" si="467"/>
        <v>74.989999999999995</v>
      </c>
      <c r="N4125" s="47">
        <f t="shared" si="468"/>
        <v>75.72</v>
      </c>
      <c r="O4125" s="48">
        <f t="shared" ca="1" si="469"/>
        <v>2759600</v>
      </c>
    </row>
    <row r="4126" spans="1:15" x14ac:dyDescent="0.25">
      <c r="A4126">
        <v>4111</v>
      </c>
      <c r="B4126" s="85">
        <v>35828</v>
      </c>
      <c r="C4126" s="47">
        <v>99.91</v>
      </c>
      <c r="D4126" s="47">
        <v>100.5</v>
      </c>
      <c r="E4126" s="47">
        <v>99.75</v>
      </c>
      <c r="F4126" s="47">
        <v>99.94</v>
      </c>
      <c r="G4126" s="48">
        <v>5756300</v>
      </c>
      <c r="H4126" s="47">
        <v>75.16</v>
      </c>
      <c r="I4126" s="51">
        <f t="shared" si="463"/>
        <v>0.75205123073844304</v>
      </c>
      <c r="J4126" s="51">
        <f t="shared" ca="1" si="464"/>
        <v>1</v>
      </c>
      <c r="K4126" s="47">
        <f t="shared" si="465"/>
        <v>75.14</v>
      </c>
      <c r="L4126" s="47">
        <f t="shared" si="466"/>
        <v>75.58</v>
      </c>
      <c r="M4126" s="47">
        <f t="shared" si="467"/>
        <v>75.02</v>
      </c>
      <c r="N4126" s="47">
        <f t="shared" si="468"/>
        <v>75.16</v>
      </c>
      <c r="O4126" s="48">
        <f t="shared" ca="1" si="469"/>
        <v>5756300</v>
      </c>
    </row>
    <row r="4127" spans="1:15" x14ac:dyDescent="0.25">
      <c r="A4127">
        <v>4112</v>
      </c>
      <c r="B4127" s="85">
        <v>35825</v>
      </c>
      <c r="C4127" s="47">
        <v>98.78</v>
      </c>
      <c r="D4127" s="47">
        <v>98.97</v>
      </c>
      <c r="E4127" s="47">
        <v>98</v>
      </c>
      <c r="F4127" s="47">
        <v>98.31</v>
      </c>
      <c r="G4127" s="48">
        <v>3649100</v>
      </c>
      <c r="H4127" s="47">
        <v>73.94</v>
      </c>
      <c r="I4127" s="51">
        <f t="shared" si="463"/>
        <v>0.7521106703285525</v>
      </c>
      <c r="J4127" s="51">
        <f t="shared" ca="1" si="464"/>
        <v>1</v>
      </c>
      <c r="K4127" s="47">
        <f t="shared" si="465"/>
        <v>74.290000000000006</v>
      </c>
      <c r="L4127" s="47">
        <f t="shared" si="466"/>
        <v>74.44</v>
      </c>
      <c r="M4127" s="47">
        <f t="shared" si="467"/>
        <v>73.709999999999994</v>
      </c>
      <c r="N4127" s="47">
        <f t="shared" si="468"/>
        <v>73.94</v>
      </c>
      <c r="O4127" s="48">
        <f t="shared" ca="1" si="469"/>
        <v>3649100</v>
      </c>
    </row>
    <row r="4128" spans="1:15" x14ac:dyDescent="0.25">
      <c r="A4128">
        <v>4113</v>
      </c>
      <c r="B4128" s="85">
        <v>35824</v>
      </c>
      <c r="C4128" s="47">
        <v>97.84</v>
      </c>
      <c r="D4128" s="47">
        <v>99.56</v>
      </c>
      <c r="E4128" s="47">
        <v>97.56</v>
      </c>
      <c r="F4128" s="47">
        <v>98.25</v>
      </c>
      <c r="G4128" s="48">
        <v>8007700</v>
      </c>
      <c r="H4128" s="47">
        <v>73.89</v>
      </c>
      <c r="I4128" s="51">
        <f t="shared" si="463"/>
        <v>0.75206106870229006</v>
      </c>
      <c r="J4128" s="51">
        <f t="shared" ca="1" si="464"/>
        <v>1</v>
      </c>
      <c r="K4128" s="47">
        <f t="shared" si="465"/>
        <v>73.58</v>
      </c>
      <c r="L4128" s="47">
        <f t="shared" si="466"/>
        <v>74.88</v>
      </c>
      <c r="M4128" s="47">
        <f t="shared" si="467"/>
        <v>73.37</v>
      </c>
      <c r="N4128" s="47">
        <f t="shared" si="468"/>
        <v>73.89</v>
      </c>
      <c r="O4128" s="48">
        <f t="shared" ca="1" si="469"/>
        <v>8007700</v>
      </c>
    </row>
    <row r="4129" spans="1:15" x14ac:dyDescent="0.25">
      <c r="A4129">
        <v>4114</v>
      </c>
      <c r="B4129" s="85">
        <v>35823</v>
      </c>
      <c r="C4129" s="47">
        <v>97.41</v>
      </c>
      <c r="D4129" s="47">
        <v>98.11</v>
      </c>
      <c r="E4129" s="47">
        <v>97.19</v>
      </c>
      <c r="F4129" s="47">
        <v>97.72</v>
      </c>
      <c r="G4129" s="48">
        <v>4268600</v>
      </c>
      <c r="H4129" s="47">
        <v>73.489999999999995</v>
      </c>
      <c r="I4129" s="51">
        <f t="shared" si="463"/>
        <v>0.75204666393778141</v>
      </c>
      <c r="J4129" s="51">
        <f t="shared" ca="1" si="464"/>
        <v>1</v>
      </c>
      <c r="K4129" s="47">
        <f t="shared" si="465"/>
        <v>73.260000000000005</v>
      </c>
      <c r="L4129" s="47">
        <f t="shared" si="466"/>
        <v>73.78</v>
      </c>
      <c r="M4129" s="47">
        <f t="shared" si="467"/>
        <v>73.09</v>
      </c>
      <c r="N4129" s="47">
        <f t="shared" si="468"/>
        <v>73.489999999999995</v>
      </c>
      <c r="O4129" s="48">
        <f t="shared" ca="1" si="469"/>
        <v>4268600</v>
      </c>
    </row>
    <row r="4130" spans="1:15" x14ac:dyDescent="0.25">
      <c r="A4130">
        <v>4115</v>
      </c>
      <c r="B4130" s="85">
        <v>35822</v>
      </c>
      <c r="C4130" s="47">
        <v>95.81</v>
      </c>
      <c r="D4130" s="47">
        <v>97.5</v>
      </c>
      <c r="E4130" s="47">
        <v>95.66</v>
      </c>
      <c r="F4130" s="47">
        <v>96.84</v>
      </c>
      <c r="G4130" s="48">
        <v>7044200</v>
      </c>
      <c r="H4130" s="47">
        <v>72.83</v>
      </c>
      <c r="I4130" s="51">
        <f t="shared" si="463"/>
        <v>0.75206526228831061</v>
      </c>
      <c r="J4130" s="51">
        <f t="shared" ca="1" si="464"/>
        <v>1</v>
      </c>
      <c r="K4130" s="47">
        <f t="shared" si="465"/>
        <v>72.06</v>
      </c>
      <c r="L4130" s="47">
        <f t="shared" si="466"/>
        <v>73.33</v>
      </c>
      <c r="M4130" s="47">
        <f t="shared" si="467"/>
        <v>71.94</v>
      </c>
      <c r="N4130" s="47">
        <f t="shared" si="468"/>
        <v>72.83</v>
      </c>
      <c r="O4130" s="48">
        <f t="shared" ca="1" si="469"/>
        <v>7044200</v>
      </c>
    </row>
    <row r="4131" spans="1:15" x14ac:dyDescent="0.25">
      <c r="A4131">
        <v>4116</v>
      </c>
      <c r="B4131" s="85">
        <v>35821</v>
      </c>
      <c r="C4131" s="47">
        <v>96.38</v>
      </c>
      <c r="D4131" s="47">
        <v>96.73</v>
      </c>
      <c r="E4131" s="47">
        <v>95.41</v>
      </c>
      <c r="F4131" s="47">
        <v>95.88</v>
      </c>
      <c r="G4131" s="48">
        <v>4362900</v>
      </c>
      <c r="H4131" s="47">
        <v>72.099999999999994</v>
      </c>
      <c r="I4131" s="51">
        <f t="shared" si="463"/>
        <v>0.75198164372131826</v>
      </c>
      <c r="J4131" s="51">
        <f t="shared" ca="1" si="464"/>
        <v>1</v>
      </c>
      <c r="K4131" s="47">
        <f t="shared" si="465"/>
        <v>72.48</v>
      </c>
      <c r="L4131" s="47">
        <f t="shared" si="466"/>
        <v>72.739999999999995</v>
      </c>
      <c r="M4131" s="47">
        <f t="shared" si="467"/>
        <v>71.75</v>
      </c>
      <c r="N4131" s="47">
        <f t="shared" si="468"/>
        <v>72.099999999999994</v>
      </c>
      <c r="O4131" s="48">
        <f t="shared" ca="1" si="469"/>
        <v>4362900</v>
      </c>
    </row>
    <row r="4132" spans="1:15" x14ac:dyDescent="0.25">
      <c r="A4132">
        <v>4117</v>
      </c>
      <c r="B4132" s="85">
        <v>35818</v>
      </c>
      <c r="C4132" s="47">
        <v>96.5</v>
      </c>
      <c r="D4132" s="47">
        <v>96.78</v>
      </c>
      <c r="E4132" s="47">
        <v>95</v>
      </c>
      <c r="F4132" s="47">
        <v>95.94</v>
      </c>
      <c r="G4132" s="48">
        <v>6350300</v>
      </c>
      <c r="H4132" s="47">
        <v>72.150000000000006</v>
      </c>
      <c r="I4132" s="51">
        <f t="shared" si="463"/>
        <v>0.75203252032520329</v>
      </c>
      <c r="J4132" s="51">
        <f t="shared" ca="1" si="464"/>
        <v>1</v>
      </c>
      <c r="K4132" s="47">
        <f t="shared" si="465"/>
        <v>72.569999999999993</v>
      </c>
      <c r="L4132" s="47">
        <f t="shared" si="466"/>
        <v>72.78</v>
      </c>
      <c r="M4132" s="47">
        <f t="shared" si="467"/>
        <v>71.44</v>
      </c>
      <c r="N4132" s="47">
        <f t="shared" si="468"/>
        <v>72.150000000000006</v>
      </c>
      <c r="O4132" s="48">
        <f t="shared" ca="1" si="469"/>
        <v>6350300</v>
      </c>
    </row>
    <row r="4133" spans="1:15" x14ac:dyDescent="0.25">
      <c r="A4133">
        <v>4118</v>
      </c>
      <c r="B4133" s="85">
        <v>35817</v>
      </c>
      <c r="C4133" s="47">
        <v>96.16</v>
      </c>
      <c r="D4133" s="47">
        <v>96.88</v>
      </c>
      <c r="E4133" s="47">
        <v>95.88</v>
      </c>
      <c r="F4133" s="47">
        <v>96.08</v>
      </c>
      <c r="G4133" s="48">
        <v>4543400</v>
      </c>
      <c r="H4133" s="47">
        <v>72.260000000000005</v>
      </c>
      <c r="I4133" s="51">
        <f t="shared" si="463"/>
        <v>0.75208159866777691</v>
      </c>
      <c r="J4133" s="51">
        <f t="shared" ca="1" si="464"/>
        <v>1</v>
      </c>
      <c r="K4133" s="47">
        <f t="shared" si="465"/>
        <v>72.319999999999993</v>
      </c>
      <c r="L4133" s="47">
        <f t="shared" si="466"/>
        <v>72.86</v>
      </c>
      <c r="M4133" s="47">
        <f t="shared" si="467"/>
        <v>72.11</v>
      </c>
      <c r="N4133" s="47">
        <f t="shared" si="468"/>
        <v>72.260000000000005</v>
      </c>
      <c r="O4133" s="48">
        <f t="shared" ca="1" si="469"/>
        <v>4543400</v>
      </c>
    </row>
    <row r="4134" spans="1:15" x14ac:dyDescent="0.25">
      <c r="A4134">
        <v>4119</v>
      </c>
      <c r="B4134" s="85">
        <v>35816</v>
      </c>
      <c r="C4134" s="47">
        <v>97.22</v>
      </c>
      <c r="D4134" s="47">
        <v>97.69</v>
      </c>
      <c r="E4134" s="47">
        <v>96.16</v>
      </c>
      <c r="F4134" s="47">
        <v>96.94</v>
      </c>
      <c r="G4134" s="48">
        <v>4699400</v>
      </c>
      <c r="H4134" s="47">
        <v>72.900000000000006</v>
      </c>
      <c r="I4134" s="51">
        <f t="shared" si="463"/>
        <v>0.7520115535382712</v>
      </c>
      <c r="J4134" s="51">
        <f t="shared" ca="1" si="464"/>
        <v>1</v>
      </c>
      <c r="K4134" s="47">
        <f t="shared" si="465"/>
        <v>73.11</v>
      </c>
      <c r="L4134" s="47">
        <f t="shared" si="466"/>
        <v>73.459999999999994</v>
      </c>
      <c r="M4134" s="47">
        <f t="shared" si="467"/>
        <v>72.31</v>
      </c>
      <c r="N4134" s="47">
        <f t="shared" si="468"/>
        <v>72.900000000000006</v>
      </c>
      <c r="O4134" s="48">
        <f t="shared" ca="1" si="469"/>
        <v>4699400</v>
      </c>
    </row>
    <row r="4135" spans="1:15" x14ac:dyDescent="0.25">
      <c r="A4135">
        <v>4120</v>
      </c>
      <c r="B4135" s="85">
        <v>35815</v>
      </c>
      <c r="C4135" s="47">
        <v>96.69</v>
      </c>
      <c r="D4135" s="47">
        <v>98.02</v>
      </c>
      <c r="E4135" s="47">
        <v>96.5</v>
      </c>
      <c r="F4135" s="47">
        <v>97.88</v>
      </c>
      <c r="G4135" s="48">
        <v>5091700</v>
      </c>
      <c r="H4135" s="47">
        <v>73.61</v>
      </c>
      <c r="I4135" s="51">
        <f t="shared" si="463"/>
        <v>0.75204331834899885</v>
      </c>
      <c r="J4135" s="51">
        <f t="shared" ca="1" si="464"/>
        <v>1</v>
      </c>
      <c r="K4135" s="47">
        <f t="shared" si="465"/>
        <v>72.72</v>
      </c>
      <c r="L4135" s="47">
        <f t="shared" si="466"/>
        <v>73.72</v>
      </c>
      <c r="M4135" s="47">
        <f t="shared" si="467"/>
        <v>72.569999999999993</v>
      </c>
      <c r="N4135" s="47">
        <f t="shared" si="468"/>
        <v>73.61</v>
      </c>
      <c r="O4135" s="48">
        <f t="shared" ca="1" si="469"/>
        <v>5091700</v>
      </c>
    </row>
    <row r="4136" spans="1:15" x14ac:dyDescent="0.25">
      <c r="A4136">
        <v>4121</v>
      </c>
      <c r="B4136" s="85">
        <v>35811</v>
      </c>
      <c r="C4136" s="47">
        <v>96.25</v>
      </c>
      <c r="D4136" s="47">
        <v>96.69</v>
      </c>
      <c r="E4136" s="47">
        <v>95.66</v>
      </c>
      <c r="F4136" s="47">
        <v>96.31</v>
      </c>
      <c r="G4136" s="48">
        <v>4374800</v>
      </c>
      <c r="H4136" s="47">
        <v>72.430000000000007</v>
      </c>
      <c r="I4136" s="51">
        <f t="shared" si="463"/>
        <v>0.7520506697123871</v>
      </c>
      <c r="J4136" s="51">
        <f t="shared" ca="1" si="464"/>
        <v>1</v>
      </c>
      <c r="K4136" s="47">
        <f t="shared" si="465"/>
        <v>72.38</v>
      </c>
      <c r="L4136" s="47">
        <f t="shared" si="466"/>
        <v>72.72</v>
      </c>
      <c r="M4136" s="47">
        <f t="shared" si="467"/>
        <v>71.94</v>
      </c>
      <c r="N4136" s="47">
        <f t="shared" si="468"/>
        <v>72.430000000000007</v>
      </c>
      <c r="O4136" s="48">
        <f t="shared" ca="1" si="469"/>
        <v>4374800</v>
      </c>
    </row>
    <row r="4137" spans="1:15" x14ac:dyDescent="0.25">
      <c r="A4137">
        <v>4122</v>
      </c>
      <c r="B4137" s="85">
        <v>35810</v>
      </c>
      <c r="C4137" s="47">
        <v>95.5</v>
      </c>
      <c r="D4137" s="47">
        <v>95.75</v>
      </c>
      <c r="E4137" s="47">
        <v>94.81</v>
      </c>
      <c r="F4137" s="47">
        <v>94.95</v>
      </c>
      <c r="G4137" s="48">
        <v>2875400</v>
      </c>
      <c r="H4137" s="47">
        <v>71.41</v>
      </c>
      <c r="I4137" s="51">
        <f t="shared" si="463"/>
        <v>0.7520800421274354</v>
      </c>
      <c r="J4137" s="51">
        <f t="shared" ca="1" si="464"/>
        <v>1</v>
      </c>
      <c r="K4137" s="47">
        <f t="shared" si="465"/>
        <v>71.819999999999993</v>
      </c>
      <c r="L4137" s="47">
        <f t="shared" si="466"/>
        <v>72.010000000000005</v>
      </c>
      <c r="M4137" s="47">
        <f t="shared" si="467"/>
        <v>71.3</v>
      </c>
      <c r="N4137" s="47">
        <f t="shared" si="468"/>
        <v>71.41</v>
      </c>
      <c r="O4137" s="48">
        <f t="shared" ca="1" si="469"/>
        <v>2875400</v>
      </c>
    </row>
    <row r="4138" spans="1:15" x14ac:dyDescent="0.25">
      <c r="A4138">
        <v>4123</v>
      </c>
      <c r="B4138" s="85">
        <v>35809</v>
      </c>
      <c r="C4138" s="47">
        <v>95.69</v>
      </c>
      <c r="D4138" s="47">
        <v>95.97</v>
      </c>
      <c r="E4138" s="47">
        <v>94.72</v>
      </c>
      <c r="F4138" s="47">
        <v>95.75</v>
      </c>
      <c r="G4138" s="48">
        <v>3770400</v>
      </c>
      <c r="H4138" s="47">
        <v>72.010000000000005</v>
      </c>
      <c r="I4138" s="51">
        <f t="shared" si="463"/>
        <v>0.75206266318537862</v>
      </c>
      <c r="J4138" s="51">
        <f t="shared" ca="1" si="464"/>
        <v>1</v>
      </c>
      <c r="K4138" s="47">
        <f t="shared" si="465"/>
        <v>71.959999999999994</v>
      </c>
      <c r="L4138" s="47">
        <f t="shared" si="466"/>
        <v>72.180000000000007</v>
      </c>
      <c r="M4138" s="47">
        <f t="shared" si="467"/>
        <v>71.239999999999995</v>
      </c>
      <c r="N4138" s="47">
        <f t="shared" si="468"/>
        <v>72.010000000000005</v>
      </c>
      <c r="O4138" s="48">
        <f t="shared" ca="1" si="469"/>
        <v>3770400</v>
      </c>
    </row>
    <row r="4139" spans="1:15" x14ac:dyDescent="0.25">
      <c r="A4139">
        <v>4124</v>
      </c>
      <c r="B4139" s="85">
        <v>35808</v>
      </c>
      <c r="C4139" s="47">
        <v>94.62</v>
      </c>
      <c r="D4139" s="47">
        <v>95.38</v>
      </c>
      <c r="E4139" s="47">
        <v>94.22</v>
      </c>
      <c r="F4139" s="47">
        <v>95.31</v>
      </c>
      <c r="G4139" s="48">
        <v>5224900</v>
      </c>
      <c r="H4139" s="47">
        <v>71.680000000000007</v>
      </c>
      <c r="I4139" s="51">
        <f t="shared" si="463"/>
        <v>0.75207218549994759</v>
      </c>
      <c r="J4139" s="51">
        <f t="shared" ca="1" si="464"/>
        <v>1</v>
      </c>
      <c r="K4139" s="47">
        <f t="shared" si="465"/>
        <v>71.16</v>
      </c>
      <c r="L4139" s="47">
        <f t="shared" si="466"/>
        <v>71.73</v>
      </c>
      <c r="M4139" s="47">
        <f t="shared" si="467"/>
        <v>70.86</v>
      </c>
      <c r="N4139" s="47">
        <f t="shared" si="468"/>
        <v>71.680000000000007</v>
      </c>
      <c r="O4139" s="48">
        <f t="shared" ca="1" si="469"/>
        <v>5224900</v>
      </c>
    </row>
    <row r="4140" spans="1:15" x14ac:dyDescent="0.25">
      <c r="A4140">
        <v>4125</v>
      </c>
      <c r="B4140" s="85">
        <v>35807</v>
      </c>
      <c r="C4140" s="47">
        <v>91.12</v>
      </c>
      <c r="D4140" s="47">
        <v>94.19</v>
      </c>
      <c r="E4140" s="47">
        <v>90.91</v>
      </c>
      <c r="F4140" s="47">
        <v>94</v>
      </c>
      <c r="G4140" s="48">
        <v>12097900</v>
      </c>
      <c r="H4140" s="47">
        <v>70.69</v>
      </c>
      <c r="I4140" s="51">
        <f t="shared" si="463"/>
        <v>0.75202127659574469</v>
      </c>
      <c r="J4140" s="51">
        <f t="shared" ca="1" si="464"/>
        <v>1</v>
      </c>
      <c r="K4140" s="47">
        <f t="shared" si="465"/>
        <v>68.52</v>
      </c>
      <c r="L4140" s="47">
        <f t="shared" si="466"/>
        <v>70.83</v>
      </c>
      <c r="M4140" s="47">
        <f t="shared" si="467"/>
        <v>68.37</v>
      </c>
      <c r="N4140" s="47">
        <f t="shared" si="468"/>
        <v>70.69</v>
      </c>
      <c r="O4140" s="48">
        <f t="shared" ca="1" si="469"/>
        <v>12097900</v>
      </c>
    </row>
    <row r="4141" spans="1:15" x14ac:dyDescent="0.25">
      <c r="A4141">
        <v>4126</v>
      </c>
      <c r="B4141" s="85">
        <v>35804</v>
      </c>
      <c r="C4141" s="47">
        <v>95.25</v>
      </c>
      <c r="D4141" s="47">
        <v>95.5</v>
      </c>
      <c r="E4141" s="47">
        <v>91.91</v>
      </c>
      <c r="F4141" s="47">
        <v>92.31</v>
      </c>
      <c r="G4141" s="48">
        <v>10258800</v>
      </c>
      <c r="H4141" s="47">
        <v>69.430000000000007</v>
      </c>
      <c r="I4141" s="51">
        <f t="shared" si="463"/>
        <v>0.75213952984508725</v>
      </c>
      <c r="J4141" s="51">
        <f t="shared" ca="1" si="464"/>
        <v>1</v>
      </c>
      <c r="K4141" s="47">
        <f t="shared" si="465"/>
        <v>71.64</v>
      </c>
      <c r="L4141" s="47">
        <f t="shared" si="466"/>
        <v>71.83</v>
      </c>
      <c r="M4141" s="47">
        <f t="shared" si="467"/>
        <v>69.13</v>
      </c>
      <c r="N4141" s="47">
        <f t="shared" si="468"/>
        <v>69.430000000000007</v>
      </c>
      <c r="O4141" s="48">
        <f t="shared" ca="1" si="469"/>
        <v>10258800</v>
      </c>
    </row>
    <row r="4142" spans="1:15" x14ac:dyDescent="0.25">
      <c r="A4142">
        <v>4127</v>
      </c>
      <c r="B4142" s="85">
        <v>35803</v>
      </c>
      <c r="C4142" s="47">
        <v>96.31</v>
      </c>
      <c r="D4142" s="47">
        <v>96.31</v>
      </c>
      <c r="E4142" s="47">
        <v>95.38</v>
      </c>
      <c r="F4142" s="47">
        <v>95.62</v>
      </c>
      <c r="G4142" s="48">
        <v>3831000</v>
      </c>
      <c r="H4142" s="47">
        <v>71.92</v>
      </c>
      <c r="I4142" s="51">
        <f t="shared" si="463"/>
        <v>0.75214390294917377</v>
      </c>
      <c r="J4142" s="51">
        <f t="shared" ca="1" si="464"/>
        <v>1</v>
      </c>
      <c r="K4142" s="47">
        <f t="shared" si="465"/>
        <v>72.44</v>
      </c>
      <c r="L4142" s="47">
        <f t="shared" si="466"/>
        <v>72.44</v>
      </c>
      <c r="M4142" s="47">
        <f t="shared" si="467"/>
        <v>71.739999999999995</v>
      </c>
      <c r="N4142" s="47">
        <f t="shared" si="468"/>
        <v>71.92</v>
      </c>
      <c r="O4142" s="48">
        <f t="shared" ca="1" si="469"/>
        <v>3831000</v>
      </c>
    </row>
    <row r="4143" spans="1:15" x14ac:dyDescent="0.25">
      <c r="A4143">
        <v>4128</v>
      </c>
      <c r="B4143" s="85">
        <v>35802</v>
      </c>
      <c r="C4143" s="47">
        <v>96.09</v>
      </c>
      <c r="D4143" s="47">
        <v>96.72</v>
      </c>
      <c r="E4143" s="47">
        <v>95.22</v>
      </c>
      <c r="F4143" s="47">
        <v>96.47</v>
      </c>
      <c r="G4143" s="48">
        <v>4424200</v>
      </c>
      <c r="H4143" s="47">
        <v>72.55</v>
      </c>
      <c r="I4143" s="51">
        <f t="shared" si="463"/>
        <v>0.75204726858090598</v>
      </c>
      <c r="J4143" s="51">
        <f t="shared" ca="1" si="464"/>
        <v>1</v>
      </c>
      <c r="K4143" s="47">
        <f t="shared" si="465"/>
        <v>72.260000000000005</v>
      </c>
      <c r="L4143" s="47">
        <f t="shared" si="466"/>
        <v>72.739999999999995</v>
      </c>
      <c r="M4143" s="47">
        <f t="shared" si="467"/>
        <v>71.61</v>
      </c>
      <c r="N4143" s="47">
        <f t="shared" si="468"/>
        <v>72.55</v>
      </c>
      <c r="O4143" s="48">
        <f t="shared" ca="1" si="469"/>
        <v>4424200</v>
      </c>
    </row>
    <row r="4144" spans="1:15" x14ac:dyDescent="0.25">
      <c r="A4144">
        <v>4129</v>
      </c>
      <c r="B4144" s="85">
        <v>35801</v>
      </c>
      <c r="C4144" s="47">
        <v>97.25</v>
      </c>
      <c r="D4144" s="47">
        <v>97.28</v>
      </c>
      <c r="E4144" s="47">
        <v>96.19</v>
      </c>
      <c r="F4144" s="47">
        <v>96.22</v>
      </c>
      <c r="G4144" s="48">
        <v>3154900</v>
      </c>
      <c r="H4144" s="47">
        <v>72.36</v>
      </c>
      <c r="I4144" s="51">
        <f t="shared" si="463"/>
        <v>0.75202660569528168</v>
      </c>
      <c r="J4144" s="51">
        <f t="shared" ca="1" si="464"/>
        <v>1</v>
      </c>
      <c r="K4144" s="47">
        <f t="shared" si="465"/>
        <v>73.13</v>
      </c>
      <c r="L4144" s="47">
        <f t="shared" si="466"/>
        <v>73.16</v>
      </c>
      <c r="M4144" s="47">
        <f t="shared" si="467"/>
        <v>72.34</v>
      </c>
      <c r="N4144" s="47">
        <f t="shared" si="468"/>
        <v>72.36</v>
      </c>
      <c r="O4144" s="48">
        <f t="shared" ca="1" si="469"/>
        <v>3154900</v>
      </c>
    </row>
    <row r="4145" spans="1:15" x14ac:dyDescent="0.25">
      <c r="A4145">
        <v>4130</v>
      </c>
      <c r="B4145" s="85">
        <v>35800</v>
      </c>
      <c r="C4145" s="47">
        <v>97.84</v>
      </c>
      <c r="D4145" s="47">
        <v>98.44</v>
      </c>
      <c r="E4145" s="47">
        <v>96.78</v>
      </c>
      <c r="F4145" s="47">
        <v>97.78</v>
      </c>
      <c r="G4145" s="48">
        <v>4191800</v>
      </c>
      <c r="H4145" s="47">
        <v>73.540000000000006</v>
      </c>
      <c r="I4145" s="51">
        <f t="shared" si="463"/>
        <v>0.75209654326038045</v>
      </c>
      <c r="J4145" s="51">
        <f t="shared" ca="1" si="464"/>
        <v>1</v>
      </c>
      <c r="K4145" s="47">
        <f t="shared" si="465"/>
        <v>73.59</v>
      </c>
      <c r="L4145" s="47">
        <f t="shared" si="466"/>
        <v>74.040000000000006</v>
      </c>
      <c r="M4145" s="47">
        <f t="shared" si="467"/>
        <v>72.790000000000006</v>
      </c>
      <c r="N4145" s="47">
        <f t="shared" si="468"/>
        <v>73.540000000000006</v>
      </c>
      <c r="O4145" s="48">
        <f t="shared" ca="1" si="469"/>
        <v>4191800</v>
      </c>
    </row>
    <row r="4146" spans="1:15" x14ac:dyDescent="0.25">
      <c r="A4146">
        <v>4131</v>
      </c>
      <c r="B4146" s="85">
        <v>35797</v>
      </c>
      <c r="C4146" s="47">
        <v>97.31</v>
      </c>
      <c r="D4146" s="47">
        <v>97.66</v>
      </c>
      <c r="E4146" s="47">
        <v>96.53</v>
      </c>
      <c r="F4146" s="47">
        <v>97.56</v>
      </c>
      <c r="G4146" s="48">
        <v>2360900</v>
      </c>
      <c r="H4146" s="47">
        <v>73.37</v>
      </c>
      <c r="I4146" s="51">
        <f t="shared" si="463"/>
        <v>0.75205002050020509</v>
      </c>
      <c r="J4146" s="51">
        <f t="shared" ca="1" si="464"/>
        <v>1</v>
      </c>
      <c r="K4146" s="47">
        <f t="shared" si="465"/>
        <v>73.180000000000007</v>
      </c>
      <c r="L4146" s="47">
        <f t="shared" si="466"/>
        <v>73.45</v>
      </c>
      <c r="M4146" s="47">
        <f t="shared" si="467"/>
        <v>72.599999999999994</v>
      </c>
      <c r="N4146" s="47">
        <f t="shared" si="468"/>
        <v>73.37</v>
      </c>
      <c r="O4146" s="48">
        <f t="shared" ca="1" si="469"/>
        <v>2360900</v>
      </c>
    </row>
    <row r="4147" spans="1:15" x14ac:dyDescent="0.25">
      <c r="A4147">
        <v>4132</v>
      </c>
      <c r="B4147" s="85">
        <v>35795</v>
      </c>
      <c r="C4147" s="47">
        <v>96.88</v>
      </c>
      <c r="D4147" s="47">
        <v>97.62</v>
      </c>
      <c r="E4147" s="47">
        <v>96.69</v>
      </c>
      <c r="F4147" s="47">
        <v>97.06</v>
      </c>
      <c r="G4147" s="48">
        <v>4359500</v>
      </c>
      <c r="H4147" s="47">
        <v>73</v>
      </c>
      <c r="I4147" s="51">
        <f t="shared" si="463"/>
        <v>0.75211209561096226</v>
      </c>
      <c r="J4147" s="51">
        <f t="shared" ca="1" si="464"/>
        <v>1</v>
      </c>
      <c r="K4147" s="47">
        <f t="shared" si="465"/>
        <v>72.86</v>
      </c>
      <c r="L4147" s="47">
        <f t="shared" si="466"/>
        <v>73.42</v>
      </c>
      <c r="M4147" s="47">
        <f t="shared" si="467"/>
        <v>72.72</v>
      </c>
      <c r="N4147" s="47">
        <f t="shared" si="468"/>
        <v>73</v>
      </c>
      <c r="O4147" s="48">
        <f t="shared" ca="1" si="469"/>
        <v>4359500</v>
      </c>
    </row>
    <row r="4148" spans="1:15" x14ac:dyDescent="0.25">
      <c r="A4148">
        <v>4133</v>
      </c>
      <c r="B4148" s="85">
        <v>35794</v>
      </c>
      <c r="C4148" s="47">
        <v>95.94</v>
      </c>
      <c r="D4148" s="47">
        <v>97.25</v>
      </c>
      <c r="E4148" s="47">
        <v>95.84</v>
      </c>
      <c r="F4148" s="47">
        <v>97.12</v>
      </c>
      <c r="G4148" s="48">
        <v>3616000</v>
      </c>
      <c r="H4148" s="47">
        <v>73.040000000000006</v>
      </c>
      <c r="I4148" s="51">
        <f t="shared" si="463"/>
        <v>0.75205930807248766</v>
      </c>
      <c r="J4148" s="51">
        <f t="shared" ca="1" si="464"/>
        <v>1</v>
      </c>
      <c r="K4148" s="47">
        <f t="shared" si="465"/>
        <v>72.150000000000006</v>
      </c>
      <c r="L4148" s="47">
        <f t="shared" si="466"/>
        <v>73.14</v>
      </c>
      <c r="M4148" s="47">
        <f t="shared" si="467"/>
        <v>72.08</v>
      </c>
      <c r="N4148" s="47">
        <f t="shared" si="468"/>
        <v>73.040000000000006</v>
      </c>
      <c r="O4148" s="48">
        <f t="shared" ca="1" si="469"/>
        <v>3616000</v>
      </c>
    </row>
    <row r="4149" spans="1:15" x14ac:dyDescent="0.25">
      <c r="A4149">
        <v>4134</v>
      </c>
      <c r="B4149" s="85">
        <v>35793</v>
      </c>
      <c r="C4149" s="47">
        <v>94.59</v>
      </c>
      <c r="D4149" s="47">
        <v>95.72</v>
      </c>
      <c r="E4149" s="47">
        <v>94.44</v>
      </c>
      <c r="F4149" s="47">
        <v>95.62</v>
      </c>
      <c r="G4149" s="48">
        <v>2080000</v>
      </c>
      <c r="H4149" s="47">
        <v>71.92</v>
      </c>
      <c r="I4149" s="51">
        <f t="shared" si="463"/>
        <v>0.75214390294917377</v>
      </c>
      <c r="J4149" s="51">
        <f t="shared" ca="1" si="464"/>
        <v>1</v>
      </c>
      <c r="K4149" s="47">
        <f t="shared" si="465"/>
        <v>71.150000000000006</v>
      </c>
      <c r="L4149" s="47">
        <f t="shared" si="466"/>
        <v>72</v>
      </c>
      <c r="M4149" s="47">
        <f t="shared" si="467"/>
        <v>71.03</v>
      </c>
      <c r="N4149" s="47">
        <f t="shared" si="468"/>
        <v>71.92</v>
      </c>
      <c r="O4149" s="48">
        <f t="shared" ca="1" si="469"/>
        <v>2080000</v>
      </c>
    </row>
    <row r="4150" spans="1:15" x14ac:dyDescent="0.25">
      <c r="A4150">
        <v>4135</v>
      </c>
      <c r="B4150" s="85">
        <v>35790</v>
      </c>
      <c r="C4150" s="47">
        <v>94.12</v>
      </c>
      <c r="D4150" s="47">
        <v>94.12</v>
      </c>
      <c r="E4150" s="47">
        <v>93.41</v>
      </c>
      <c r="F4150" s="47">
        <v>93.78</v>
      </c>
      <c r="G4150" s="48">
        <v>941800</v>
      </c>
      <c r="H4150" s="47">
        <v>70.53</v>
      </c>
      <c r="I4150" s="51">
        <f t="shared" si="463"/>
        <v>0.75207933461292387</v>
      </c>
      <c r="J4150" s="51">
        <f t="shared" ca="1" si="464"/>
        <v>1</v>
      </c>
      <c r="K4150" s="47">
        <f t="shared" si="465"/>
        <v>70.790000000000006</v>
      </c>
      <c r="L4150" s="47">
        <f t="shared" si="466"/>
        <v>70.790000000000006</v>
      </c>
      <c r="M4150" s="47">
        <f t="shared" si="467"/>
        <v>70.25</v>
      </c>
      <c r="N4150" s="47">
        <f t="shared" si="468"/>
        <v>70.53</v>
      </c>
      <c r="O4150" s="48">
        <f t="shared" ca="1" si="469"/>
        <v>941800</v>
      </c>
    </row>
    <row r="4151" spans="1:15" x14ac:dyDescent="0.25">
      <c r="A4151">
        <v>4136</v>
      </c>
      <c r="B4151" s="85">
        <v>35788</v>
      </c>
      <c r="C4151" s="47">
        <v>94.44</v>
      </c>
      <c r="D4151" s="47">
        <v>94.44</v>
      </c>
      <c r="E4151" s="47">
        <v>93.25</v>
      </c>
      <c r="F4151" s="47">
        <v>93.41</v>
      </c>
      <c r="G4151" s="48">
        <v>2019200</v>
      </c>
      <c r="H4151" s="47">
        <v>70.25</v>
      </c>
      <c r="I4151" s="51">
        <f t="shared" si="463"/>
        <v>0.75206080719409063</v>
      </c>
      <c r="J4151" s="51">
        <f t="shared" ca="1" si="464"/>
        <v>1</v>
      </c>
      <c r="K4151" s="47">
        <f t="shared" si="465"/>
        <v>71.02</v>
      </c>
      <c r="L4151" s="47">
        <f t="shared" si="466"/>
        <v>71.02</v>
      </c>
      <c r="M4151" s="47">
        <f t="shared" si="467"/>
        <v>70.13</v>
      </c>
      <c r="N4151" s="47">
        <f t="shared" si="468"/>
        <v>70.25</v>
      </c>
      <c r="O4151" s="48">
        <f t="shared" ca="1" si="469"/>
        <v>2019200</v>
      </c>
    </row>
    <row r="4152" spans="1:15" x14ac:dyDescent="0.25">
      <c r="A4152">
        <v>4137</v>
      </c>
      <c r="B4152" s="85">
        <v>35787</v>
      </c>
      <c r="C4152" s="47">
        <v>95.44</v>
      </c>
      <c r="D4152" s="47">
        <v>95.62</v>
      </c>
      <c r="E4152" s="47">
        <v>93.53</v>
      </c>
      <c r="F4152" s="47">
        <v>93.69</v>
      </c>
      <c r="G4152" s="48">
        <v>4436500</v>
      </c>
      <c r="H4152" s="47">
        <v>70.459999999999994</v>
      </c>
      <c r="I4152" s="51">
        <f t="shared" si="463"/>
        <v>0.75205464830825053</v>
      </c>
      <c r="J4152" s="51">
        <f t="shared" ca="1" si="464"/>
        <v>1</v>
      </c>
      <c r="K4152" s="47">
        <f t="shared" si="465"/>
        <v>71.78</v>
      </c>
      <c r="L4152" s="47">
        <f t="shared" si="466"/>
        <v>71.91</v>
      </c>
      <c r="M4152" s="47">
        <f t="shared" si="467"/>
        <v>70.34</v>
      </c>
      <c r="N4152" s="47">
        <f t="shared" si="468"/>
        <v>70.459999999999994</v>
      </c>
      <c r="O4152" s="48">
        <f t="shared" ca="1" si="469"/>
        <v>4436500</v>
      </c>
    </row>
    <row r="4153" spans="1:15" x14ac:dyDescent="0.25">
      <c r="A4153">
        <v>4138</v>
      </c>
      <c r="B4153" s="85">
        <v>35786</v>
      </c>
      <c r="C4153" s="47">
        <v>95.44</v>
      </c>
      <c r="D4153" s="47">
        <v>95.91</v>
      </c>
      <c r="E4153" s="47">
        <v>94.56</v>
      </c>
      <c r="F4153" s="47">
        <v>95.39</v>
      </c>
      <c r="G4153" s="48">
        <v>5136800</v>
      </c>
      <c r="H4153" s="47">
        <v>71.739999999999995</v>
      </c>
      <c r="I4153" s="51">
        <f t="shared" si="463"/>
        <v>0.75207044763602049</v>
      </c>
      <c r="J4153" s="51">
        <f t="shared" ca="1" si="464"/>
        <v>1</v>
      </c>
      <c r="K4153" s="47">
        <f t="shared" si="465"/>
        <v>71.78</v>
      </c>
      <c r="L4153" s="47">
        <f t="shared" si="466"/>
        <v>72.13</v>
      </c>
      <c r="M4153" s="47">
        <f t="shared" si="467"/>
        <v>71.12</v>
      </c>
      <c r="N4153" s="47">
        <f t="shared" si="468"/>
        <v>71.739999999999995</v>
      </c>
      <c r="O4153" s="48">
        <f t="shared" ca="1" si="469"/>
        <v>5136800</v>
      </c>
    </row>
    <row r="4154" spans="1:15" x14ac:dyDescent="0.25">
      <c r="A4154">
        <v>4139</v>
      </c>
      <c r="B4154" s="85">
        <v>35783</v>
      </c>
      <c r="C4154" s="47">
        <v>94.53</v>
      </c>
      <c r="D4154" s="47">
        <v>95.88</v>
      </c>
      <c r="E4154" s="47">
        <v>92.38</v>
      </c>
      <c r="F4154" s="47">
        <v>94.78</v>
      </c>
      <c r="G4154" s="48">
        <v>8556000</v>
      </c>
      <c r="H4154" s="47">
        <v>71.28</v>
      </c>
      <c r="I4154" s="51">
        <f t="shared" si="463"/>
        <v>0.75205739607512134</v>
      </c>
      <c r="J4154" s="51">
        <f t="shared" ca="1" si="464"/>
        <v>1</v>
      </c>
      <c r="K4154" s="47">
        <f t="shared" si="465"/>
        <v>71.09</v>
      </c>
      <c r="L4154" s="47">
        <f t="shared" si="466"/>
        <v>72.11</v>
      </c>
      <c r="M4154" s="47">
        <f t="shared" si="467"/>
        <v>69.48</v>
      </c>
      <c r="N4154" s="47">
        <f t="shared" si="468"/>
        <v>71.28</v>
      </c>
      <c r="O4154" s="48">
        <f t="shared" ca="1" si="469"/>
        <v>8556000</v>
      </c>
    </row>
    <row r="4155" spans="1:15" x14ac:dyDescent="0.25">
      <c r="A4155">
        <v>4140</v>
      </c>
      <c r="B4155" s="85">
        <v>35782</v>
      </c>
      <c r="C4155" s="47">
        <v>96.94</v>
      </c>
      <c r="D4155" s="47">
        <v>96.94</v>
      </c>
      <c r="E4155" s="47">
        <v>95.22</v>
      </c>
      <c r="F4155" s="47">
        <v>95.88</v>
      </c>
      <c r="G4155" s="48">
        <v>4658300</v>
      </c>
      <c r="H4155" s="47">
        <v>71.819999999999993</v>
      </c>
      <c r="I4155" s="51">
        <f t="shared" si="463"/>
        <v>0.74906132665832281</v>
      </c>
      <c r="J4155" s="51">
        <f t="shared" ca="1" si="464"/>
        <v>1</v>
      </c>
      <c r="K4155" s="47">
        <f t="shared" si="465"/>
        <v>72.61</v>
      </c>
      <c r="L4155" s="47">
        <f t="shared" si="466"/>
        <v>72.61</v>
      </c>
      <c r="M4155" s="47">
        <f t="shared" si="467"/>
        <v>71.33</v>
      </c>
      <c r="N4155" s="47">
        <f t="shared" si="468"/>
        <v>71.819999999999993</v>
      </c>
      <c r="O4155" s="48">
        <f t="shared" ca="1" si="469"/>
        <v>4658300</v>
      </c>
    </row>
    <row r="4156" spans="1:15" x14ac:dyDescent="0.25">
      <c r="A4156">
        <v>4141</v>
      </c>
      <c r="B4156" s="85">
        <v>35781</v>
      </c>
      <c r="C4156" s="47">
        <v>97.84</v>
      </c>
      <c r="D4156" s="47">
        <v>97.88</v>
      </c>
      <c r="E4156" s="47">
        <v>96.7</v>
      </c>
      <c r="F4156" s="47">
        <v>96.81</v>
      </c>
      <c r="G4156" s="48">
        <v>2236300</v>
      </c>
      <c r="H4156" s="47">
        <v>72.52</v>
      </c>
      <c r="I4156" s="51">
        <f t="shared" si="463"/>
        <v>0.74909616775126531</v>
      </c>
      <c r="J4156" s="51">
        <f t="shared" ca="1" si="464"/>
        <v>1</v>
      </c>
      <c r="K4156" s="47">
        <f t="shared" si="465"/>
        <v>73.290000000000006</v>
      </c>
      <c r="L4156" s="47">
        <f t="shared" si="466"/>
        <v>73.319999999999993</v>
      </c>
      <c r="M4156" s="47">
        <f t="shared" si="467"/>
        <v>72.44</v>
      </c>
      <c r="N4156" s="47">
        <f t="shared" si="468"/>
        <v>72.52</v>
      </c>
      <c r="O4156" s="48">
        <f t="shared" ca="1" si="469"/>
        <v>2236300</v>
      </c>
    </row>
    <row r="4157" spans="1:15" x14ac:dyDescent="0.25">
      <c r="A4157">
        <v>4142</v>
      </c>
      <c r="B4157" s="85">
        <v>35780</v>
      </c>
      <c r="C4157" s="47">
        <v>97.22</v>
      </c>
      <c r="D4157" s="47">
        <v>97.81</v>
      </c>
      <c r="E4157" s="47">
        <v>96.88</v>
      </c>
      <c r="F4157" s="47">
        <v>97.31</v>
      </c>
      <c r="G4157" s="48">
        <v>2885800</v>
      </c>
      <c r="H4157" s="47">
        <v>72.900000000000006</v>
      </c>
      <c r="I4157" s="51">
        <f t="shared" si="463"/>
        <v>0.74915219401911426</v>
      </c>
      <c r="J4157" s="51">
        <f t="shared" ca="1" si="464"/>
        <v>1</v>
      </c>
      <c r="K4157" s="47">
        <f t="shared" si="465"/>
        <v>72.83</v>
      </c>
      <c r="L4157" s="47">
        <f t="shared" si="466"/>
        <v>73.27</v>
      </c>
      <c r="M4157" s="47">
        <f t="shared" si="467"/>
        <v>72.58</v>
      </c>
      <c r="N4157" s="47">
        <f t="shared" si="468"/>
        <v>72.900000000000006</v>
      </c>
      <c r="O4157" s="48">
        <f t="shared" ca="1" si="469"/>
        <v>2885800</v>
      </c>
    </row>
    <row r="4158" spans="1:15" x14ac:dyDescent="0.25">
      <c r="A4158">
        <v>4143</v>
      </c>
      <c r="B4158" s="85">
        <v>35779</v>
      </c>
      <c r="C4158" s="47">
        <v>96.25</v>
      </c>
      <c r="D4158" s="47">
        <v>97.11</v>
      </c>
      <c r="E4158" s="47">
        <v>95.88</v>
      </c>
      <c r="F4158" s="47">
        <v>96.72</v>
      </c>
      <c r="G4158" s="48">
        <v>4674700</v>
      </c>
      <c r="H4158" s="47">
        <v>72.45</v>
      </c>
      <c r="I4158" s="51">
        <f t="shared" si="463"/>
        <v>0.74906947890818865</v>
      </c>
      <c r="J4158" s="51">
        <f t="shared" ca="1" si="464"/>
        <v>1</v>
      </c>
      <c r="K4158" s="47">
        <f t="shared" si="465"/>
        <v>72.099999999999994</v>
      </c>
      <c r="L4158" s="47">
        <f t="shared" si="466"/>
        <v>72.739999999999995</v>
      </c>
      <c r="M4158" s="47">
        <f t="shared" si="467"/>
        <v>71.819999999999993</v>
      </c>
      <c r="N4158" s="47">
        <f t="shared" si="468"/>
        <v>72.45</v>
      </c>
      <c r="O4158" s="48">
        <f t="shared" ca="1" si="469"/>
        <v>4674700</v>
      </c>
    </row>
    <row r="4159" spans="1:15" x14ac:dyDescent="0.25">
      <c r="A4159">
        <v>4144</v>
      </c>
      <c r="B4159" s="85">
        <v>35776</v>
      </c>
      <c r="C4159" s="47">
        <v>96.44</v>
      </c>
      <c r="D4159" s="47">
        <v>96.5</v>
      </c>
      <c r="E4159" s="47">
        <v>94.91</v>
      </c>
      <c r="F4159" s="47">
        <v>95.75</v>
      </c>
      <c r="G4159" s="48">
        <v>4478400</v>
      </c>
      <c r="H4159" s="47">
        <v>71.73</v>
      </c>
      <c r="I4159" s="51">
        <f t="shared" si="463"/>
        <v>0.74913838120104448</v>
      </c>
      <c r="J4159" s="51">
        <f t="shared" ca="1" si="464"/>
        <v>1</v>
      </c>
      <c r="K4159" s="47">
        <f t="shared" si="465"/>
        <v>72.25</v>
      </c>
      <c r="L4159" s="47">
        <f t="shared" si="466"/>
        <v>72.290000000000006</v>
      </c>
      <c r="M4159" s="47">
        <f t="shared" si="467"/>
        <v>71.099999999999994</v>
      </c>
      <c r="N4159" s="47">
        <f t="shared" si="468"/>
        <v>71.73</v>
      </c>
      <c r="O4159" s="48">
        <f t="shared" ca="1" si="469"/>
        <v>4478400</v>
      </c>
    </row>
    <row r="4160" spans="1:15" x14ac:dyDescent="0.25">
      <c r="A4160">
        <v>4145</v>
      </c>
      <c r="B4160" s="85">
        <v>35775</v>
      </c>
      <c r="C4160" s="47">
        <v>96.31</v>
      </c>
      <c r="D4160" s="47">
        <v>96.59</v>
      </c>
      <c r="E4160" s="47">
        <v>95.31</v>
      </c>
      <c r="F4160" s="47">
        <v>95.56</v>
      </c>
      <c r="G4160" s="48">
        <v>5072800</v>
      </c>
      <c r="H4160" s="47">
        <v>71.58</v>
      </c>
      <c r="I4160" s="51">
        <f t="shared" si="463"/>
        <v>0.74905818334030971</v>
      </c>
      <c r="J4160" s="51">
        <f t="shared" ca="1" si="464"/>
        <v>1</v>
      </c>
      <c r="K4160" s="47">
        <f t="shared" si="465"/>
        <v>72.14</v>
      </c>
      <c r="L4160" s="47">
        <f t="shared" si="466"/>
        <v>72.349999999999994</v>
      </c>
      <c r="M4160" s="47">
        <f t="shared" si="467"/>
        <v>71.39</v>
      </c>
      <c r="N4160" s="47">
        <f t="shared" si="468"/>
        <v>71.58</v>
      </c>
      <c r="O4160" s="48">
        <f t="shared" ca="1" si="469"/>
        <v>5072800</v>
      </c>
    </row>
    <row r="4161" spans="1:15" x14ac:dyDescent="0.25">
      <c r="A4161">
        <v>4146</v>
      </c>
      <c r="B4161" s="85">
        <v>35774</v>
      </c>
      <c r="C4161" s="47">
        <v>97.56</v>
      </c>
      <c r="D4161" s="47">
        <v>97.84</v>
      </c>
      <c r="E4161" s="47">
        <v>96.47</v>
      </c>
      <c r="F4161" s="47">
        <v>97.22</v>
      </c>
      <c r="G4161" s="48">
        <v>3558400</v>
      </c>
      <c r="H4161" s="47">
        <v>72.83</v>
      </c>
      <c r="I4161" s="51">
        <f t="shared" si="463"/>
        <v>0.74912569430158404</v>
      </c>
      <c r="J4161" s="51">
        <f t="shared" ca="1" si="464"/>
        <v>1</v>
      </c>
      <c r="K4161" s="47">
        <f t="shared" si="465"/>
        <v>73.08</v>
      </c>
      <c r="L4161" s="47">
        <f t="shared" si="466"/>
        <v>73.290000000000006</v>
      </c>
      <c r="M4161" s="47">
        <f t="shared" si="467"/>
        <v>72.27</v>
      </c>
      <c r="N4161" s="47">
        <f t="shared" si="468"/>
        <v>72.83</v>
      </c>
      <c r="O4161" s="48">
        <f t="shared" ca="1" si="469"/>
        <v>3558400</v>
      </c>
    </row>
    <row r="4162" spans="1:15" x14ac:dyDescent="0.25">
      <c r="A4162">
        <v>4147</v>
      </c>
      <c r="B4162" s="85">
        <v>35773</v>
      </c>
      <c r="C4162" s="47">
        <v>98.22</v>
      </c>
      <c r="D4162" s="47">
        <v>98.59</v>
      </c>
      <c r="E4162" s="47">
        <v>97.62</v>
      </c>
      <c r="F4162" s="47">
        <v>98.06</v>
      </c>
      <c r="G4162" s="48">
        <v>1703000</v>
      </c>
      <c r="H4162" s="47">
        <v>73.459999999999994</v>
      </c>
      <c r="I4162" s="51">
        <f t="shared" si="463"/>
        <v>0.74913318376504168</v>
      </c>
      <c r="J4162" s="51">
        <f t="shared" ca="1" si="464"/>
        <v>1</v>
      </c>
      <c r="K4162" s="47">
        <f t="shared" si="465"/>
        <v>73.58</v>
      </c>
      <c r="L4162" s="47">
        <f t="shared" si="466"/>
        <v>73.86</v>
      </c>
      <c r="M4162" s="47">
        <f t="shared" si="467"/>
        <v>73.13</v>
      </c>
      <c r="N4162" s="47">
        <f t="shared" si="468"/>
        <v>73.459999999999994</v>
      </c>
      <c r="O4162" s="48">
        <f t="shared" ca="1" si="469"/>
        <v>1703000</v>
      </c>
    </row>
    <row r="4163" spans="1:15" x14ac:dyDescent="0.25">
      <c r="A4163">
        <v>4148</v>
      </c>
      <c r="B4163" s="85">
        <v>35772</v>
      </c>
      <c r="C4163" s="47">
        <v>98.97</v>
      </c>
      <c r="D4163" s="47">
        <v>99</v>
      </c>
      <c r="E4163" s="47">
        <v>98.25</v>
      </c>
      <c r="F4163" s="47">
        <v>98.66</v>
      </c>
      <c r="G4163" s="48">
        <v>2289200</v>
      </c>
      <c r="H4163" s="47">
        <v>73.900000000000006</v>
      </c>
      <c r="I4163" s="51">
        <f t="shared" si="463"/>
        <v>0.74903709710115551</v>
      </c>
      <c r="J4163" s="51">
        <f t="shared" ca="1" si="464"/>
        <v>1</v>
      </c>
      <c r="K4163" s="47">
        <f t="shared" si="465"/>
        <v>74.13</v>
      </c>
      <c r="L4163" s="47">
        <f t="shared" si="466"/>
        <v>74.150000000000006</v>
      </c>
      <c r="M4163" s="47">
        <f t="shared" si="467"/>
        <v>73.59</v>
      </c>
      <c r="N4163" s="47">
        <f t="shared" si="468"/>
        <v>73.900000000000006</v>
      </c>
      <c r="O4163" s="48">
        <f t="shared" ca="1" si="469"/>
        <v>2289200</v>
      </c>
    </row>
    <row r="4164" spans="1:15" x14ac:dyDescent="0.25">
      <c r="A4164">
        <v>4149</v>
      </c>
      <c r="B4164" s="85">
        <v>35769</v>
      </c>
      <c r="C4164" s="47">
        <v>97.38</v>
      </c>
      <c r="D4164" s="47">
        <v>99</v>
      </c>
      <c r="E4164" s="47">
        <v>97.12</v>
      </c>
      <c r="F4164" s="47">
        <v>98.94</v>
      </c>
      <c r="G4164" s="48">
        <v>3458800</v>
      </c>
      <c r="H4164" s="47">
        <v>74.11</v>
      </c>
      <c r="I4164" s="51">
        <f t="shared" si="463"/>
        <v>0.74903982211441278</v>
      </c>
      <c r="J4164" s="51">
        <f t="shared" ca="1" si="464"/>
        <v>1</v>
      </c>
      <c r="K4164" s="47">
        <f t="shared" si="465"/>
        <v>72.94</v>
      </c>
      <c r="L4164" s="47">
        <f t="shared" si="466"/>
        <v>74.150000000000006</v>
      </c>
      <c r="M4164" s="47">
        <f t="shared" si="467"/>
        <v>72.75</v>
      </c>
      <c r="N4164" s="47">
        <f t="shared" si="468"/>
        <v>74.11</v>
      </c>
      <c r="O4164" s="48">
        <f t="shared" ca="1" si="469"/>
        <v>3458800</v>
      </c>
    </row>
    <row r="4165" spans="1:15" x14ac:dyDescent="0.25">
      <c r="A4165">
        <v>4150</v>
      </c>
      <c r="B4165" s="85">
        <v>35768</v>
      </c>
      <c r="C4165" s="47">
        <v>98.5</v>
      </c>
      <c r="D4165" s="47">
        <v>98.72</v>
      </c>
      <c r="E4165" s="47">
        <v>97.38</v>
      </c>
      <c r="F4165" s="47">
        <v>97.69</v>
      </c>
      <c r="G4165" s="48">
        <v>2872500</v>
      </c>
      <c r="H4165" s="47">
        <v>73.180000000000007</v>
      </c>
      <c r="I4165" s="51">
        <f t="shared" si="463"/>
        <v>0.74910430955061935</v>
      </c>
      <c r="J4165" s="51">
        <f t="shared" ca="1" si="464"/>
        <v>1</v>
      </c>
      <c r="K4165" s="47">
        <f t="shared" si="465"/>
        <v>73.790000000000006</v>
      </c>
      <c r="L4165" s="47">
        <f t="shared" si="466"/>
        <v>73.95</v>
      </c>
      <c r="M4165" s="47">
        <f t="shared" si="467"/>
        <v>72.95</v>
      </c>
      <c r="N4165" s="47">
        <f t="shared" si="468"/>
        <v>73.180000000000007</v>
      </c>
      <c r="O4165" s="48">
        <f t="shared" ca="1" si="469"/>
        <v>2872500</v>
      </c>
    </row>
    <row r="4166" spans="1:15" x14ac:dyDescent="0.25">
      <c r="A4166">
        <v>4151</v>
      </c>
      <c r="B4166" s="85">
        <v>35767</v>
      </c>
      <c r="C4166" s="47">
        <v>97.62</v>
      </c>
      <c r="D4166" s="47">
        <v>98.53</v>
      </c>
      <c r="E4166" s="47">
        <v>96.88</v>
      </c>
      <c r="F4166" s="47">
        <v>97.78</v>
      </c>
      <c r="G4166" s="48">
        <v>3302500</v>
      </c>
      <c r="H4166" s="47">
        <v>73.25</v>
      </c>
      <c r="I4166" s="51">
        <f t="shared" si="463"/>
        <v>0.7491307015749642</v>
      </c>
      <c r="J4166" s="51">
        <f t="shared" ca="1" si="464"/>
        <v>1</v>
      </c>
      <c r="K4166" s="47">
        <f t="shared" si="465"/>
        <v>73.13</v>
      </c>
      <c r="L4166" s="47">
        <f t="shared" si="466"/>
        <v>73.81</v>
      </c>
      <c r="M4166" s="47">
        <f t="shared" si="467"/>
        <v>72.58</v>
      </c>
      <c r="N4166" s="47">
        <f t="shared" si="468"/>
        <v>73.25</v>
      </c>
      <c r="O4166" s="48">
        <f t="shared" ca="1" si="469"/>
        <v>3302500</v>
      </c>
    </row>
    <row r="4167" spans="1:15" x14ac:dyDescent="0.25">
      <c r="A4167">
        <v>4152</v>
      </c>
      <c r="B4167" s="85">
        <v>35766</v>
      </c>
      <c r="C4167" s="47">
        <v>97.69</v>
      </c>
      <c r="D4167" s="47">
        <v>97.98</v>
      </c>
      <c r="E4167" s="47">
        <v>97.25</v>
      </c>
      <c r="F4167" s="47">
        <v>97.5</v>
      </c>
      <c r="G4167" s="48">
        <v>1974900</v>
      </c>
      <c r="H4167" s="47">
        <v>73.040000000000006</v>
      </c>
      <c r="I4167" s="51">
        <f t="shared" si="463"/>
        <v>0.74912820512820522</v>
      </c>
      <c r="J4167" s="51">
        <f t="shared" ca="1" si="464"/>
        <v>1</v>
      </c>
      <c r="K4167" s="47">
        <f t="shared" si="465"/>
        <v>73.180000000000007</v>
      </c>
      <c r="L4167" s="47">
        <f t="shared" si="466"/>
        <v>73.400000000000006</v>
      </c>
      <c r="M4167" s="47">
        <f t="shared" si="467"/>
        <v>72.849999999999994</v>
      </c>
      <c r="N4167" s="47">
        <f t="shared" si="468"/>
        <v>73.040000000000006</v>
      </c>
      <c r="O4167" s="48">
        <f t="shared" ca="1" si="469"/>
        <v>1974900</v>
      </c>
    </row>
    <row r="4168" spans="1:15" x14ac:dyDescent="0.25">
      <c r="A4168">
        <v>4153</v>
      </c>
      <c r="B4168" s="85">
        <v>35765</v>
      </c>
      <c r="C4168" s="47">
        <v>96.22</v>
      </c>
      <c r="D4168" s="47">
        <v>98.09</v>
      </c>
      <c r="E4168" s="47">
        <v>96.03</v>
      </c>
      <c r="F4168" s="47">
        <v>98.09</v>
      </c>
      <c r="G4168" s="48">
        <v>4850900</v>
      </c>
      <c r="H4168" s="47">
        <v>73.48</v>
      </c>
      <c r="I4168" s="51">
        <f t="shared" si="463"/>
        <v>0.74910796207564478</v>
      </c>
      <c r="J4168" s="51">
        <f t="shared" ca="1" si="464"/>
        <v>1</v>
      </c>
      <c r="K4168" s="47">
        <f t="shared" si="465"/>
        <v>72.08</v>
      </c>
      <c r="L4168" s="47">
        <f t="shared" si="466"/>
        <v>73.48</v>
      </c>
      <c r="M4168" s="47">
        <f t="shared" si="467"/>
        <v>71.94</v>
      </c>
      <c r="N4168" s="47">
        <f t="shared" si="468"/>
        <v>73.48</v>
      </c>
      <c r="O4168" s="48">
        <f t="shared" ca="1" si="469"/>
        <v>4850900</v>
      </c>
    </row>
    <row r="4169" spans="1:15" x14ac:dyDescent="0.25">
      <c r="A4169">
        <v>4154</v>
      </c>
      <c r="B4169" s="85">
        <v>35762</v>
      </c>
      <c r="C4169" s="47">
        <v>95.75</v>
      </c>
      <c r="D4169" s="47">
        <v>96.25</v>
      </c>
      <c r="E4169" s="47">
        <v>95.59</v>
      </c>
      <c r="F4169" s="47">
        <v>95.62</v>
      </c>
      <c r="G4169" s="48">
        <v>1564700</v>
      </c>
      <c r="H4169" s="47">
        <v>71.63</v>
      </c>
      <c r="I4169" s="51">
        <f t="shared" si="463"/>
        <v>0.74911106463083033</v>
      </c>
      <c r="J4169" s="51">
        <f t="shared" ca="1" si="464"/>
        <v>1</v>
      </c>
      <c r="K4169" s="47">
        <f t="shared" si="465"/>
        <v>71.73</v>
      </c>
      <c r="L4169" s="47">
        <f t="shared" si="466"/>
        <v>72.099999999999994</v>
      </c>
      <c r="M4169" s="47">
        <f t="shared" si="467"/>
        <v>71.61</v>
      </c>
      <c r="N4169" s="47">
        <f t="shared" si="468"/>
        <v>71.63</v>
      </c>
      <c r="O4169" s="48">
        <f t="shared" ca="1" si="469"/>
        <v>1564700</v>
      </c>
    </row>
    <row r="4170" spans="1:15" x14ac:dyDescent="0.25">
      <c r="A4170">
        <v>4155</v>
      </c>
      <c r="B4170" s="85">
        <v>35760</v>
      </c>
      <c r="C4170" s="47">
        <v>95.88</v>
      </c>
      <c r="D4170" s="47">
        <v>95.98</v>
      </c>
      <c r="E4170" s="47">
        <v>95.31</v>
      </c>
      <c r="F4170" s="47">
        <v>95.53</v>
      </c>
      <c r="G4170" s="48">
        <v>2681100</v>
      </c>
      <c r="H4170" s="47">
        <v>71.56</v>
      </c>
      <c r="I4170" s="51">
        <f t="shared" si="463"/>
        <v>0.74908405736417882</v>
      </c>
      <c r="J4170" s="51">
        <f t="shared" ca="1" si="464"/>
        <v>1</v>
      </c>
      <c r="K4170" s="47">
        <f t="shared" si="465"/>
        <v>71.819999999999993</v>
      </c>
      <c r="L4170" s="47">
        <f t="shared" si="466"/>
        <v>71.900000000000006</v>
      </c>
      <c r="M4170" s="47">
        <f t="shared" si="467"/>
        <v>71.400000000000006</v>
      </c>
      <c r="N4170" s="47">
        <f t="shared" si="468"/>
        <v>71.56</v>
      </c>
      <c r="O4170" s="48">
        <f t="shared" ca="1" si="469"/>
        <v>2681100</v>
      </c>
    </row>
    <row r="4171" spans="1:15" x14ac:dyDescent="0.25">
      <c r="A4171">
        <v>4156</v>
      </c>
      <c r="B4171" s="85">
        <v>35759</v>
      </c>
      <c r="C4171" s="47">
        <v>95.62</v>
      </c>
      <c r="D4171" s="47">
        <v>95.81</v>
      </c>
      <c r="E4171" s="47">
        <v>94.66</v>
      </c>
      <c r="F4171" s="47">
        <v>95.25</v>
      </c>
      <c r="G4171" s="48">
        <v>4525000</v>
      </c>
      <c r="H4171" s="47">
        <v>71.349999999999994</v>
      </c>
      <c r="I4171" s="51">
        <f t="shared" si="463"/>
        <v>0.74908136482939625</v>
      </c>
      <c r="J4171" s="51">
        <f t="shared" ca="1" si="464"/>
        <v>1</v>
      </c>
      <c r="K4171" s="47">
        <f t="shared" si="465"/>
        <v>71.63</v>
      </c>
      <c r="L4171" s="47">
        <f t="shared" si="466"/>
        <v>71.77</v>
      </c>
      <c r="M4171" s="47">
        <f t="shared" si="467"/>
        <v>70.91</v>
      </c>
      <c r="N4171" s="47">
        <f t="shared" si="468"/>
        <v>71.349999999999994</v>
      </c>
      <c r="O4171" s="48">
        <f t="shared" ca="1" si="469"/>
        <v>4525000</v>
      </c>
    </row>
    <row r="4172" spans="1:15" x14ac:dyDescent="0.25">
      <c r="A4172">
        <v>4157</v>
      </c>
      <c r="B4172" s="85">
        <v>35758</v>
      </c>
      <c r="C4172" s="47">
        <v>96</v>
      </c>
      <c r="D4172" s="47">
        <v>96.34</v>
      </c>
      <c r="E4172" s="47">
        <v>94.62</v>
      </c>
      <c r="F4172" s="47">
        <v>95</v>
      </c>
      <c r="G4172" s="48">
        <v>4337200</v>
      </c>
      <c r="H4172" s="47">
        <v>71.16</v>
      </c>
      <c r="I4172" s="51">
        <f t="shared" si="463"/>
        <v>0.7490526315789473</v>
      </c>
      <c r="J4172" s="51">
        <f t="shared" ca="1" si="464"/>
        <v>1</v>
      </c>
      <c r="K4172" s="47">
        <f t="shared" si="465"/>
        <v>71.91</v>
      </c>
      <c r="L4172" s="47">
        <f t="shared" si="466"/>
        <v>72.16</v>
      </c>
      <c r="M4172" s="47">
        <f t="shared" si="467"/>
        <v>70.88</v>
      </c>
      <c r="N4172" s="47">
        <f t="shared" si="468"/>
        <v>71.16</v>
      </c>
      <c r="O4172" s="48">
        <f t="shared" ca="1" si="469"/>
        <v>4337200</v>
      </c>
    </row>
    <row r="4173" spans="1:15" x14ac:dyDescent="0.25">
      <c r="A4173">
        <v>4158</v>
      </c>
      <c r="B4173" s="85">
        <v>35755</v>
      </c>
      <c r="C4173" s="47">
        <v>96.62</v>
      </c>
      <c r="D4173" s="47">
        <v>96.81</v>
      </c>
      <c r="E4173" s="47">
        <v>95.66</v>
      </c>
      <c r="F4173" s="47">
        <v>96.75</v>
      </c>
      <c r="G4173" s="48">
        <v>5436500</v>
      </c>
      <c r="H4173" s="47">
        <v>72.47</v>
      </c>
      <c r="I4173" s="51">
        <f t="shared" si="463"/>
        <v>0.74904392764857874</v>
      </c>
      <c r="J4173" s="51">
        <f t="shared" ca="1" si="464"/>
        <v>1</v>
      </c>
      <c r="K4173" s="47">
        <f t="shared" si="465"/>
        <v>72.37</v>
      </c>
      <c r="L4173" s="47">
        <f t="shared" si="466"/>
        <v>72.510000000000005</v>
      </c>
      <c r="M4173" s="47">
        <f t="shared" si="467"/>
        <v>71.650000000000006</v>
      </c>
      <c r="N4173" s="47">
        <f t="shared" si="468"/>
        <v>72.47</v>
      </c>
      <c r="O4173" s="48">
        <f t="shared" ca="1" si="469"/>
        <v>5436500</v>
      </c>
    </row>
    <row r="4174" spans="1:15" x14ac:dyDescent="0.25">
      <c r="A4174">
        <v>4159</v>
      </c>
      <c r="B4174" s="85">
        <v>35754</v>
      </c>
      <c r="C4174" s="47">
        <v>95.31</v>
      </c>
      <c r="D4174" s="47">
        <v>96.53</v>
      </c>
      <c r="E4174" s="47">
        <v>95.28</v>
      </c>
      <c r="F4174" s="47">
        <v>96.09</v>
      </c>
      <c r="G4174" s="48">
        <v>4822700</v>
      </c>
      <c r="H4174" s="47">
        <v>71.98</v>
      </c>
      <c r="I4174" s="51">
        <f t="shared" si="463"/>
        <v>0.74908939535851804</v>
      </c>
      <c r="J4174" s="51">
        <f t="shared" ca="1" si="464"/>
        <v>1</v>
      </c>
      <c r="K4174" s="47">
        <f t="shared" si="465"/>
        <v>71.400000000000006</v>
      </c>
      <c r="L4174" s="47">
        <f t="shared" si="466"/>
        <v>72.31</v>
      </c>
      <c r="M4174" s="47">
        <f t="shared" si="467"/>
        <v>71.37</v>
      </c>
      <c r="N4174" s="47">
        <f t="shared" si="468"/>
        <v>71.98</v>
      </c>
      <c r="O4174" s="48">
        <f t="shared" ca="1" si="469"/>
        <v>4822700</v>
      </c>
    </row>
    <row r="4175" spans="1:15" x14ac:dyDescent="0.25">
      <c r="A4175">
        <v>4160</v>
      </c>
      <c r="B4175" s="85">
        <v>35753</v>
      </c>
      <c r="C4175" s="47">
        <v>93.69</v>
      </c>
      <c r="D4175" s="47">
        <v>95.06</v>
      </c>
      <c r="E4175" s="47">
        <v>92.75</v>
      </c>
      <c r="F4175" s="47">
        <v>94.66</v>
      </c>
      <c r="G4175" s="48">
        <v>4387900</v>
      </c>
      <c r="H4175" s="47">
        <v>70.91</v>
      </c>
      <c r="I4175" s="51">
        <f t="shared" si="463"/>
        <v>0.74910204944010139</v>
      </c>
      <c r="J4175" s="51">
        <f t="shared" ca="1" si="464"/>
        <v>1</v>
      </c>
      <c r="K4175" s="47">
        <f t="shared" si="465"/>
        <v>70.180000000000007</v>
      </c>
      <c r="L4175" s="47">
        <f t="shared" si="466"/>
        <v>71.209999999999994</v>
      </c>
      <c r="M4175" s="47">
        <f t="shared" si="467"/>
        <v>69.48</v>
      </c>
      <c r="N4175" s="47">
        <f t="shared" si="468"/>
        <v>70.91</v>
      </c>
      <c r="O4175" s="48">
        <f t="shared" ca="1" si="469"/>
        <v>4387900</v>
      </c>
    </row>
    <row r="4176" spans="1:15" x14ac:dyDescent="0.25">
      <c r="A4176">
        <v>4161</v>
      </c>
      <c r="B4176" s="85">
        <v>35752</v>
      </c>
      <c r="C4176" s="47">
        <v>94.81</v>
      </c>
      <c r="D4176" s="47">
        <v>95.09</v>
      </c>
      <c r="E4176" s="47">
        <v>93.89</v>
      </c>
      <c r="F4176" s="47">
        <v>94.19</v>
      </c>
      <c r="G4176" s="48">
        <v>3433600</v>
      </c>
      <c r="H4176" s="47">
        <v>70.55</v>
      </c>
      <c r="I4176" s="51">
        <f t="shared" si="463"/>
        <v>0.74901794245673636</v>
      </c>
      <c r="J4176" s="51">
        <f t="shared" ca="1" si="464"/>
        <v>1</v>
      </c>
      <c r="K4176" s="47">
        <f t="shared" si="465"/>
        <v>71.010000000000005</v>
      </c>
      <c r="L4176" s="47">
        <f t="shared" si="466"/>
        <v>71.22</v>
      </c>
      <c r="M4176" s="47">
        <f t="shared" si="467"/>
        <v>70.33</v>
      </c>
      <c r="N4176" s="47">
        <f t="shared" si="468"/>
        <v>70.55</v>
      </c>
      <c r="O4176" s="48">
        <f t="shared" ca="1" si="469"/>
        <v>3433600</v>
      </c>
    </row>
    <row r="4177" spans="1:15" x14ac:dyDescent="0.25">
      <c r="A4177">
        <v>4162</v>
      </c>
      <c r="B4177" s="85">
        <v>35751</v>
      </c>
      <c r="C4177" s="47">
        <v>94.38</v>
      </c>
      <c r="D4177" s="47">
        <v>95.31</v>
      </c>
      <c r="E4177" s="47">
        <v>94.03</v>
      </c>
      <c r="F4177" s="47">
        <v>94.78</v>
      </c>
      <c r="G4177" s="48">
        <v>5149900</v>
      </c>
      <c r="H4177" s="47">
        <v>71</v>
      </c>
      <c r="I4177" s="51">
        <f t="shared" ref="I4177:I4240" si="470">H4177/F4177</f>
        <v>0.74910318632622919</v>
      </c>
      <c r="J4177" s="51">
        <f t="shared" ref="J4177:J4240" ca="1" si="471">INDEX(OFFSET($T$15,0,0,$S$13+1,1),MATCH(B4177,OFFSET($Q$15,0,0,$S$13+1,1),-1))</f>
        <v>1</v>
      </c>
      <c r="K4177" s="47">
        <f t="shared" ref="K4177:K4240" si="472">ROUND($I4177*C4177,2)</f>
        <v>70.7</v>
      </c>
      <c r="L4177" s="47">
        <f t="shared" ref="L4177:L4240" si="473">ROUND($I4177*D4177,2)</f>
        <v>71.400000000000006</v>
      </c>
      <c r="M4177" s="47">
        <f t="shared" ref="M4177:M4240" si="474">ROUND($I4177*E4177,2)</f>
        <v>70.44</v>
      </c>
      <c r="N4177" s="47">
        <f t="shared" ref="N4177:N4240" si="475">ROUND($I4177*F4177,2)</f>
        <v>71</v>
      </c>
      <c r="O4177" s="48">
        <f t="shared" ref="O4177:O4240" ca="1" si="476">G4177*J4177</f>
        <v>5149900</v>
      </c>
    </row>
    <row r="4178" spans="1:15" x14ac:dyDescent="0.25">
      <c r="A4178">
        <v>4163</v>
      </c>
      <c r="B4178" s="85">
        <v>35748</v>
      </c>
      <c r="C4178" s="47">
        <v>92.31</v>
      </c>
      <c r="D4178" s="47">
        <v>93.39</v>
      </c>
      <c r="E4178" s="47">
        <v>91.61</v>
      </c>
      <c r="F4178" s="47">
        <v>93.06</v>
      </c>
      <c r="G4178" s="48">
        <v>5827900</v>
      </c>
      <c r="H4178" s="47">
        <v>69.709999999999994</v>
      </c>
      <c r="I4178" s="51">
        <f t="shared" si="470"/>
        <v>0.74908661078873839</v>
      </c>
      <c r="J4178" s="51">
        <f t="shared" ca="1" si="471"/>
        <v>1</v>
      </c>
      <c r="K4178" s="47">
        <f t="shared" si="472"/>
        <v>69.150000000000006</v>
      </c>
      <c r="L4178" s="47">
        <f t="shared" si="473"/>
        <v>69.959999999999994</v>
      </c>
      <c r="M4178" s="47">
        <f t="shared" si="474"/>
        <v>68.62</v>
      </c>
      <c r="N4178" s="47">
        <f t="shared" si="475"/>
        <v>69.709999999999994</v>
      </c>
      <c r="O4178" s="48">
        <f t="shared" ca="1" si="476"/>
        <v>5827900</v>
      </c>
    </row>
    <row r="4179" spans="1:15" x14ac:dyDescent="0.25">
      <c r="A4179">
        <v>4164</v>
      </c>
      <c r="B4179" s="85">
        <v>35747</v>
      </c>
      <c r="C4179" s="47">
        <v>91.47</v>
      </c>
      <c r="D4179" s="47">
        <v>92.16</v>
      </c>
      <c r="E4179" s="47">
        <v>90.09</v>
      </c>
      <c r="F4179" s="47">
        <v>91.81</v>
      </c>
      <c r="G4179" s="48">
        <v>8589600</v>
      </c>
      <c r="H4179" s="47">
        <v>68.78</v>
      </c>
      <c r="I4179" s="51">
        <f t="shared" si="470"/>
        <v>0.74915586537414225</v>
      </c>
      <c r="J4179" s="51">
        <f t="shared" ca="1" si="471"/>
        <v>1</v>
      </c>
      <c r="K4179" s="47">
        <f t="shared" si="472"/>
        <v>68.53</v>
      </c>
      <c r="L4179" s="47">
        <f t="shared" si="473"/>
        <v>69.040000000000006</v>
      </c>
      <c r="M4179" s="47">
        <f t="shared" si="474"/>
        <v>67.489999999999995</v>
      </c>
      <c r="N4179" s="47">
        <f t="shared" si="475"/>
        <v>68.78</v>
      </c>
      <c r="O4179" s="48">
        <f t="shared" ca="1" si="476"/>
        <v>8589600</v>
      </c>
    </row>
    <row r="4180" spans="1:15" x14ac:dyDescent="0.25">
      <c r="A4180">
        <v>4165</v>
      </c>
      <c r="B4180" s="85">
        <v>35746</v>
      </c>
      <c r="C4180" s="47">
        <v>91.62</v>
      </c>
      <c r="D4180" s="47">
        <v>92.72</v>
      </c>
      <c r="E4180" s="47">
        <v>90.38</v>
      </c>
      <c r="F4180" s="47">
        <v>90.5</v>
      </c>
      <c r="G4180" s="48">
        <v>6775300</v>
      </c>
      <c r="H4180" s="47">
        <v>67.790000000000006</v>
      </c>
      <c r="I4180" s="51">
        <f t="shared" si="470"/>
        <v>0.74906077348066302</v>
      </c>
      <c r="J4180" s="51">
        <f t="shared" ca="1" si="471"/>
        <v>1</v>
      </c>
      <c r="K4180" s="47">
        <f t="shared" si="472"/>
        <v>68.63</v>
      </c>
      <c r="L4180" s="47">
        <f t="shared" si="473"/>
        <v>69.45</v>
      </c>
      <c r="M4180" s="47">
        <f t="shared" si="474"/>
        <v>67.7</v>
      </c>
      <c r="N4180" s="47">
        <f t="shared" si="475"/>
        <v>67.790000000000006</v>
      </c>
      <c r="O4180" s="48">
        <f t="shared" ca="1" si="476"/>
        <v>6775300</v>
      </c>
    </row>
    <row r="4181" spans="1:15" x14ac:dyDescent="0.25">
      <c r="A4181">
        <v>4166</v>
      </c>
      <c r="B4181" s="85">
        <v>35745</v>
      </c>
      <c r="C4181" s="47">
        <v>92.69</v>
      </c>
      <c r="D4181" s="47">
        <v>93.06</v>
      </c>
      <c r="E4181" s="47">
        <v>92.03</v>
      </c>
      <c r="F4181" s="47">
        <v>92.41</v>
      </c>
      <c r="G4181" s="48">
        <v>3212400</v>
      </c>
      <c r="H4181" s="47">
        <v>69.22</v>
      </c>
      <c r="I4181" s="51">
        <f t="shared" si="470"/>
        <v>0.74905313277783792</v>
      </c>
      <c r="J4181" s="51">
        <f t="shared" ca="1" si="471"/>
        <v>1</v>
      </c>
      <c r="K4181" s="47">
        <f t="shared" si="472"/>
        <v>69.430000000000007</v>
      </c>
      <c r="L4181" s="47">
        <f t="shared" si="473"/>
        <v>69.709999999999994</v>
      </c>
      <c r="M4181" s="47">
        <f t="shared" si="474"/>
        <v>68.94</v>
      </c>
      <c r="N4181" s="47">
        <f t="shared" si="475"/>
        <v>69.22</v>
      </c>
      <c r="O4181" s="48">
        <f t="shared" ca="1" si="476"/>
        <v>3212400</v>
      </c>
    </row>
    <row r="4182" spans="1:15" x14ac:dyDescent="0.25">
      <c r="A4182">
        <v>4167</v>
      </c>
      <c r="B4182" s="85">
        <v>35744</v>
      </c>
      <c r="C4182" s="47">
        <v>93.62</v>
      </c>
      <c r="D4182" s="47">
        <v>93.84</v>
      </c>
      <c r="E4182" s="47">
        <v>92</v>
      </c>
      <c r="F4182" s="47">
        <v>92.38</v>
      </c>
      <c r="G4182" s="48">
        <v>4347900</v>
      </c>
      <c r="H4182" s="47">
        <v>69.2</v>
      </c>
      <c r="I4182" s="51">
        <f t="shared" si="470"/>
        <v>0.74907988742151987</v>
      </c>
      <c r="J4182" s="51">
        <f t="shared" ca="1" si="471"/>
        <v>1</v>
      </c>
      <c r="K4182" s="47">
        <f t="shared" si="472"/>
        <v>70.13</v>
      </c>
      <c r="L4182" s="47">
        <f t="shared" si="473"/>
        <v>70.290000000000006</v>
      </c>
      <c r="M4182" s="47">
        <f t="shared" si="474"/>
        <v>68.92</v>
      </c>
      <c r="N4182" s="47">
        <f t="shared" si="475"/>
        <v>69.2</v>
      </c>
      <c r="O4182" s="48">
        <f t="shared" ca="1" si="476"/>
        <v>4347900</v>
      </c>
    </row>
    <row r="4183" spans="1:15" x14ac:dyDescent="0.25">
      <c r="A4183">
        <v>4168</v>
      </c>
      <c r="B4183" s="85">
        <v>35741</v>
      </c>
      <c r="C4183" s="47">
        <v>92.38</v>
      </c>
      <c r="D4183" s="47">
        <v>93.25</v>
      </c>
      <c r="E4183" s="47">
        <v>91.44</v>
      </c>
      <c r="F4183" s="47">
        <v>92.94</v>
      </c>
      <c r="G4183" s="48">
        <v>10606800</v>
      </c>
      <c r="H4183" s="47">
        <v>69.62</v>
      </c>
      <c r="I4183" s="51">
        <f t="shared" si="470"/>
        <v>0.7490854314611578</v>
      </c>
      <c r="J4183" s="51">
        <f t="shared" ca="1" si="471"/>
        <v>1</v>
      </c>
      <c r="K4183" s="47">
        <f t="shared" si="472"/>
        <v>69.2</v>
      </c>
      <c r="L4183" s="47">
        <f t="shared" si="473"/>
        <v>69.849999999999994</v>
      </c>
      <c r="M4183" s="47">
        <f t="shared" si="474"/>
        <v>68.5</v>
      </c>
      <c r="N4183" s="47">
        <f t="shared" si="475"/>
        <v>69.62</v>
      </c>
      <c r="O4183" s="48">
        <f t="shared" ca="1" si="476"/>
        <v>10606800</v>
      </c>
    </row>
    <row r="4184" spans="1:15" x14ac:dyDescent="0.25">
      <c r="A4184">
        <v>4169</v>
      </c>
      <c r="B4184" s="85">
        <v>35740</v>
      </c>
      <c r="C4184" s="47">
        <v>94.03</v>
      </c>
      <c r="D4184" s="47">
        <v>94.34</v>
      </c>
      <c r="E4184" s="47">
        <v>93.5</v>
      </c>
      <c r="F4184" s="47">
        <v>93.95</v>
      </c>
      <c r="G4184" s="48">
        <v>3679800</v>
      </c>
      <c r="H4184" s="47">
        <v>70.38</v>
      </c>
      <c r="I4184" s="51">
        <f t="shared" si="470"/>
        <v>0.74912187333688129</v>
      </c>
      <c r="J4184" s="51">
        <f t="shared" ca="1" si="471"/>
        <v>1</v>
      </c>
      <c r="K4184" s="47">
        <f t="shared" si="472"/>
        <v>70.44</v>
      </c>
      <c r="L4184" s="47">
        <f t="shared" si="473"/>
        <v>70.67</v>
      </c>
      <c r="M4184" s="47">
        <f t="shared" si="474"/>
        <v>70.040000000000006</v>
      </c>
      <c r="N4184" s="47">
        <f t="shared" si="475"/>
        <v>70.38</v>
      </c>
      <c r="O4184" s="48">
        <f t="shared" ca="1" si="476"/>
        <v>3679800</v>
      </c>
    </row>
    <row r="4185" spans="1:15" x14ac:dyDescent="0.25">
      <c r="A4185">
        <v>4170</v>
      </c>
      <c r="B4185" s="85">
        <v>35739</v>
      </c>
      <c r="C4185" s="47">
        <v>94.19</v>
      </c>
      <c r="D4185" s="47">
        <v>95.28</v>
      </c>
      <c r="E4185" s="47">
        <v>93.84</v>
      </c>
      <c r="F4185" s="47">
        <v>94.31</v>
      </c>
      <c r="G4185" s="48">
        <v>4774900</v>
      </c>
      <c r="H4185" s="47">
        <v>70.650000000000006</v>
      </c>
      <c r="I4185" s="51">
        <f t="shared" si="470"/>
        <v>0.74912522532075076</v>
      </c>
      <c r="J4185" s="51">
        <f t="shared" ca="1" si="471"/>
        <v>1</v>
      </c>
      <c r="K4185" s="47">
        <f t="shared" si="472"/>
        <v>70.56</v>
      </c>
      <c r="L4185" s="47">
        <f t="shared" si="473"/>
        <v>71.38</v>
      </c>
      <c r="M4185" s="47">
        <f t="shared" si="474"/>
        <v>70.3</v>
      </c>
      <c r="N4185" s="47">
        <f t="shared" si="475"/>
        <v>70.650000000000006</v>
      </c>
      <c r="O4185" s="48">
        <f t="shared" ca="1" si="476"/>
        <v>4774900</v>
      </c>
    </row>
    <row r="4186" spans="1:15" x14ac:dyDescent="0.25">
      <c r="A4186">
        <v>4171</v>
      </c>
      <c r="B4186" s="85">
        <v>35738</v>
      </c>
      <c r="C4186" s="47">
        <v>93.88</v>
      </c>
      <c r="D4186" s="47">
        <v>94.44</v>
      </c>
      <c r="E4186" s="47">
        <v>93.28</v>
      </c>
      <c r="F4186" s="47">
        <v>94</v>
      </c>
      <c r="G4186" s="48">
        <v>3455700</v>
      </c>
      <c r="H4186" s="47">
        <v>70.41</v>
      </c>
      <c r="I4186" s="51">
        <f t="shared" si="470"/>
        <v>0.74904255319148938</v>
      </c>
      <c r="J4186" s="51">
        <f t="shared" ca="1" si="471"/>
        <v>1</v>
      </c>
      <c r="K4186" s="47">
        <f t="shared" si="472"/>
        <v>70.319999999999993</v>
      </c>
      <c r="L4186" s="47">
        <f t="shared" si="473"/>
        <v>70.739999999999995</v>
      </c>
      <c r="M4186" s="47">
        <f t="shared" si="474"/>
        <v>69.87</v>
      </c>
      <c r="N4186" s="47">
        <f t="shared" si="475"/>
        <v>70.41</v>
      </c>
      <c r="O4186" s="48">
        <f t="shared" ca="1" si="476"/>
        <v>3455700</v>
      </c>
    </row>
    <row r="4187" spans="1:15" x14ac:dyDescent="0.25">
      <c r="A4187">
        <v>4172</v>
      </c>
      <c r="B4187" s="85">
        <v>35737</v>
      </c>
      <c r="C4187" s="47">
        <v>93.19</v>
      </c>
      <c r="D4187" s="47">
        <v>94.38</v>
      </c>
      <c r="E4187" s="47">
        <v>92.88</v>
      </c>
      <c r="F4187" s="47">
        <v>94</v>
      </c>
      <c r="G4187" s="48">
        <v>5548500</v>
      </c>
      <c r="H4187" s="47">
        <v>70.41</v>
      </c>
      <c r="I4187" s="51">
        <f t="shared" si="470"/>
        <v>0.74904255319148938</v>
      </c>
      <c r="J4187" s="51">
        <f t="shared" ca="1" si="471"/>
        <v>1</v>
      </c>
      <c r="K4187" s="47">
        <f t="shared" si="472"/>
        <v>69.8</v>
      </c>
      <c r="L4187" s="47">
        <f t="shared" si="473"/>
        <v>70.69</v>
      </c>
      <c r="M4187" s="47">
        <f t="shared" si="474"/>
        <v>69.569999999999993</v>
      </c>
      <c r="N4187" s="47">
        <f t="shared" si="475"/>
        <v>70.41</v>
      </c>
      <c r="O4187" s="48">
        <f t="shared" ca="1" si="476"/>
        <v>5548500</v>
      </c>
    </row>
    <row r="4188" spans="1:15" x14ac:dyDescent="0.25">
      <c r="A4188">
        <v>4173</v>
      </c>
      <c r="B4188" s="85">
        <v>35734</v>
      </c>
      <c r="C4188" s="47">
        <v>91.81</v>
      </c>
      <c r="D4188" s="47">
        <v>92.5</v>
      </c>
      <c r="E4188" s="47">
        <v>90.44</v>
      </c>
      <c r="F4188" s="47">
        <v>92.06</v>
      </c>
      <c r="G4188" s="48">
        <v>7072700</v>
      </c>
      <c r="H4188" s="47">
        <v>68.959999999999994</v>
      </c>
      <c r="I4188" s="51">
        <f t="shared" si="470"/>
        <v>0.74907668911579395</v>
      </c>
      <c r="J4188" s="51">
        <f t="shared" ca="1" si="471"/>
        <v>1</v>
      </c>
      <c r="K4188" s="47">
        <f t="shared" si="472"/>
        <v>68.77</v>
      </c>
      <c r="L4188" s="47">
        <f t="shared" si="473"/>
        <v>69.290000000000006</v>
      </c>
      <c r="M4188" s="47">
        <f t="shared" si="474"/>
        <v>67.75</v>
      </c>
      <c r="N4188" s="47">
        <f t="shared" si="475"/>
        <v>68.959999999999994</v>
      </c>
      <c r="O4188" s="48">
        <f t="shared" ca="1" si="476"/>
        <v>7072700</v>
      </c>
    </row>
    <row r="4189" spans="1:15" x14ac:dyDescent="0.25">
      <c r="A4189">
        <v>4174</v>
      </c>
      <c r="B4189" s="85">
        <v>35733</v>
      </c>
      <c r="C4189" s="47">
        <v>90.62</v>
      </c>
      <c r="D4189" s="47">
        <v>92.56</v>
      </c>
      <c r="E4189" s="47">
        <v>89.75</v>
      </c>
      <c r="F4189" s="47">
        <v>89.94</v>
      </c>
      <c r="G4189" s="48">
        <v>9772900</v>
      </c>
      <c r="H4189" s="47">
        <v>67.37</v>
      </c>
      <c r="I4189" s="51">
        <f t="shared" si="470"/>
        <v>0.74905492550589292</v>
      </c>
      <c r="J4189" s="51">
        <f t="shared" ca="1" si="471"/>
        <v>1</v>
      </c>
      <c r="K4189" s="47">
        <f t="shared" si="472"/>
        <v>67.88</v>
      </c>
      <c r="L4189" s="47">
        <f t="shared" si="473"/>
        <v>69.33</v>
      </c>
      <c r="M4189" s="47">
        <f t="shared" si="474"/>
        <v>67.23</v>
      </c>
      <c r="N4189" s="47">
        <f t="shared" si="475"/>
        <v>67.37</v>
      </c>
      <c r="O4189" s="48">
        <f t="shared" ca="1" si="476"/>
        <v>9772900</v>
      </c>
    </row>
    <row r="4190" spans="1:15" x14ac:dyDescent="0.25">
      <c r="A4190">
        <v>4175</v>
      </c>
      <c r="B4190" s="85">
        <v>35732</v>
      </c>
      <c r="C4190" s="47">
        <v>92.5</v>
      </c>
      <c r="D4190" s="47">
        <v>93.75</v>
      </c>
      <c r="E4190" s="47">
        <v>91.28</v>
      </c>
      <c r="F4190" s="47">
        <v>91.97</v>
      </c>
      <c r="G4190" s="48">
        <v>10134400</v>
      </c>
      <c r="H4190" s="47">
        <v>68.89</v>
      </c>
      <c r="I4190" s="51">
        <f t="shared" si="470"/>
        <v>0.74904860280526264</v>
      </c>
      <c r="J4190" s="51">
        <f t="shared" ca="1" si="471"/>
        <v>1</v>
      </c>
      <c r="K4190" s="47">
        <f t="shared" si="472"/>
        <v>69.290000000000006</v>
      </c>
      <c r="L4190" s="47">
        <f t="shared" si="473"/>
        <v>70.22</v>
      </c>
      <c r="M4190" s="47">
        <f t="shared" si="474"/>
        <v>68.37</v>
      </c>
      <c r="N4190" s="47">
        <f t="shared" si="475"/>
        <v>68.89</v>
      </c>
      <c r="O4190" s="48">
        <f t="shared" ca="1" si="476"/>
        <v>10134400</v>
      </c>
    </row>
    <row r="4191" spans="1:15" x14ac:dyDescent="0.25">
      <c r="A4191">
        <v>4176</v>
      </c>
      <c r="B4191" s="85">
        <v>35731</v>
      </c>
      <c r="C4191" s="47">
        <v>84.38</v>
      </c>
      <c r="D4191" s="47">
        <v>92.88</v>
      </c>
      <c r="E4191" s="47">
        <v>84.38</v>
      </c>
      <c r="F4191" s="47">
        <v>92.22</v>
      </c>
      <c r="G4191" s="48">
        <v>19548000</v>
      </c>
      <c r="H4191" s="47">
        <v>69.08</v>
      </c>
      <c r="I4191" s="51">
        <f t="shared" si="470"/>
        <v>0.74907829104315771</v>
      </c>
      <c r="J4191" s="51">
        <f t="shared" ca="1" si="471"/>
        <v>1</v>
      </c>
      <c r="K4191" s="47">
        <f t="shared" si="472"/>
        <v>63.21</v>
      </c>
      <c r="L4191" s="47">
        <f t="shared" si="473"/>
        <v>69.569999999999993</v>
      </c>
      <c r="M4191" s="47">
        <f t="shared" si="474"/>
        <v>63.21</v>
      </c>
      <c r="N4191" s="47">
        <f t="shared" si="475"/>
        <v>69.08</v>
      </c>
      <c r="O4191" s="48">
        <f t="shared" ca="1" si="476"/>
        <v>19548000</v>
      </c>
    </row>
    <row r="4192" spans="1:15" x14ac:dyDescent="0.25">
      <c r="A4192">
        <v>4177</v>
      </c>
      <c r="B4192" s="85">
        <v>35730</v>
      </c>
      <c r="C4192" s="47">
        <v>93.02</v>
      </c>
      <c r="D4192" s="47">
        <v>93.94</v>
      </c>
      <c r="E4192" s="47">
        <v>86.84</v>
      </c>
      <c r="F4192" s="47">
        <v>87.19</v>
      </c>
      <c r="G4192" s="48">
        <v>10840700</v>
      </c>
      <c r="H4192" s="47">
        <v>65.31</v>
      </c>
      <c r="I4192" s="51">
        <f t="shared" si="470"/>
        <v>0.74905379057231336</v>
      </c>
      <c r="J4192" s="51">
        <f t="shared" ca="1" si="471"/>
        <v>1</v>
      </c>
      <c r="K4192" s="47">
        <f t="shared" si="472"/>
        <v>69.680000000000007</v>
      </c>
      <c r="L4192" s="47">
        <f t="shared" si="473"/>
        <v>70.37</v>
      </c>
      <c r="M4192" s="47">
        <f t="shared" si="474"/>
        <v>65.05</v>
      </c>
      <c r="N4192" s="47">
        <f t="shared" si="475"/>
        <v>65.31</v>
      </c>
      <c r="O4192" s="48">
        <f t="shared" ca="1" si="476"/>
        <v>10840700</v>
      </c>
    </row>
    <row r="4193" spans="1:15" x14ac:dyDescent="0.25">
      <c r="A4193">
        <v>4178</v>
      </c>
      <c r="B4193" s="85">
        <v>35727</v>
      </c>
      <c r="C4193" s="47">
        <v>96.16</v>
      </c>
      <c r="D4193" s="47">
        <v>96.16</v>
      </c>
      <c r="E4193" s="47">
        <v>93.67</v>
      </c>
      <c r="F4193" s="47">
        <v>94</v>
      </c>
      <c r="G4193" s="48">
        <v>6778700</v>
      </c>
      <c r="H4193" s="47">
        <v>70.41</v>
      </c>
      <c r="I4193" s="51">
        <f t="shared" si="470"/>
        <v>0.74904255319148938</v>
      </c>
      <c r="J4193" s="51">
        <f t="shared" ca="1" si="471"/>
        <v>1</v>
      </c>
      <c r="K4193" s="47">
        <f t="shared" si="472"/>
        <v>72.03</v>
      </c>
      <c r="L4193" s="47">
        <f t="shared" si="473"/>
        <v>72.03</v>
      </c>
      <c r="M4193" s="47">
        <f t="shared" si="474"/>
        <v>70.16</v>
      </c>
      <c r="N4193" s="47">
        <f t="shared" si="475"/>
        <v>70.41</v>
      </c>
      <c r="O4193" s="48">
        <f t="shared" ca="1" si="476"/>
        <v>6778700</v>
      </c>
    </row>
    <row r="4194" spans="1:15" x14ac:dyDescent="0.25">
      <c r="A4194">
        <v>4179</v>
      </c>
      <c r="B4194" s="85">
        <v>35726</v>
      </c>
      <c r="C4194" s="47">
        <v>94.94</v>
      </c>
      <c r="D4194" s="47">
        <v>95.75</v>
      </c>
      <c r="E4194" s="47">
        <v>94.28</v>
      </c>
      <c r="F4194" s="47">
        <v>94.94</v>
      </c>
      <c r="G4194" s="48">
        <v>8054100</v>
      </c>
      <c r="H4194" s="47">
        <v>71.12</v>
      </c>
      <c r="I4194" s="51">
        <f t="shared" si="470"/>
        <v>0.74910469770381305</v>
      </c>
      <c r="J4194" s="51">
        <f t="shared" ca="1" si="471"/>
        <v>1</v>
      </c>
      <c r="K4194" s="47">
        <f t="shared" si="472"/>
        <v>71.12</v>
      </c>
      <c r="L4194" s="47">
        <f t="shared" si="473"/>
        <v>71.73</v>
      </c>
      <c r="M4194" s="47">
        <f t="shared" si="474"/>
        <v>70.63</v>
      </c>
      <c r="N4194" s="47">
        <f t="shared" si="475"/>
        <v>71.12</v>
      </c>
      <c r="O4194" s="48">
        <f t="shared" ca="1" si="476"/>
        <v>8054100</v>
      </c>
    </row>
    <row r="4195" spans="1:15" x14ac:dyDescent="0.25">
      <c r="A4195">
        <v>4180</v>
      </c>
      <c r="B4195" s="85">
        <v>35725</v>
      </c>
      <c r="C4195" s="47">
        <v>97.34</v>
      </c>
      <c r="D4195" s="47">
        <v>97.39</v>
      </c>
      <c r="E4195" s="47">
        <v>96.53</v>
      </c>
      <c r="F4195" s="47">
        <v>96.84</v>
      </c>
      <c r="G4195" s="48">
        <v>4485200</v>
      </c>
      <c r="H4195" s="47">
        <v>72.540000000000006</v>
      </c>
      <c r="I4195" s="51">
        <f t="shared" si="470"/>
        <v>0.74907063197026025</v>
      </c>
      <c r="J4195" s="51">
        <f t="shared" ca="1" si="471"/>
        <v>1</v>
      </c>
      <c r="K4195" s="47">
        <f t="shared" si="472"/>
        <v>72.91</v>
      </c>
      <c r="L4195" s="47">
        <f t="shared" si="473"/>
        <v>72.95</v>
      </c>
      <c r="M4195" s="47">
        <f t="shared" si="474"/>
        <v>72.31</v>
      </c>
      <c r="N4195" s="47">
        <f t="shared" si="475"/>
        <v>72.540000000000006</v>
      </c>
      <c r="O4195" s="48">
        <f t="shared" ca="1" si="476"/>
        <v>4485200</v>
      </c>
    </row>
    <row r="4196" spans="1:15" x14ac:dyDescent="0.25">
      <c r="A4196">
        <v>4181</v>
      </c>
      <c r="B4196" s="85">
        <v>35724</v>
      </c>
      <c r="C4196" s="47">
        <v>96.22</v>
      </c>
      <c r="D4196" s="47">
        <v>97.5</v>
      </c>
      <c r="E4196" s="47">
        <v>96.03</v>
      </c>
      <c r="F4196" s="47">
        <v>97.48</v>
      </c>
      <c r="G4196" s="48">
        <v>5225400</v>
      </c>
      <c r="H4196" s="47">
        <v>73.02</v>
      </c>
      <c r="I4196" s="51">
        <f t="shared" si="470"/>
        <v>0.74907673368896177</v>
      </c>
      <c r="J4196" s="51">
        <f t="shared" ca="1" si="471"/>
        <v>1</v>
      </c>
      <c r="K4196" s="47">
        <f t="shared" si="472"/>
        <v>72.08</v>
      </c>
      <c r="L4196" s="47">
        <f t="shared" si="473"/>
        <v>73.03</v>
      </c>
      <c r="M4196" s="47">
        <f t="shared" si="474"/>
        <v>71.930000000000007</v>
      </c>
      <c r="N4196" s="47">
        <f t="shared" si="475"/>
        <v>73.02</v>
      </c>
      <c r="O4196" s="48">
        <f t="shared" ca="1" si="476"/>
        <v>5225400</v>
      </c>
    </row>
    <row r="4197" spans="1:15" x14ac:dyDescent="0.25">
      <c r="A4197">
        <v>4182</v>
      </c>
      <c r="B4197" s="85">
        <v>35723</v>
      </c>
      <c r="C4197" s="47">
        <v>94.84</v>
      </c>
      <c r="D4197" s="47">
        <v>95.75</v>
      </c>
      <c r="E4197" s="47">
        <v>94.16</v>
      </c>
      <c r="F4197" s="47">
        <v>95.62</v>
      </c>
      <c r="G4197" s="48">
        <v>3636400</v>
      </c>
      <c r="H4197" s="47">
        <v>71.63</v>
      </c>
      <c r="I4197" s="51">
        <f t="shared" si="470"/>
        <v>0.74911106463083033</v>
      </c>
      <c r="J4197" s="51">
        <f t="shared" ca="1" si="471"/>
        <v>1</v>
      </c>
      <c r="K4197" s="47">
        <f t="shared" si="472"/>
        <v>71.05</v>
      </c>
      <c r="L4197" s="47">
        <f t="shared" si="473"/>
        <v>71.73</v>
      </c>
      <c r="M4197" s="47">
        <f t="shared" si="474"/>
        <v>70.540000000000006</v>
      </c>
      <c r="N4197" s="47">
        <f t="shared" si="475"/>
        <v>71.63</v>
      </c>
      <c r="O4197" s="48">
        <f t="shared" ca="1" si="476"/>
        <v>3636400</v>
      </c>
    </row>
    <row r="4198" spans="1:15" x14ac:dyDescent="0.25">
      <c r="A4198">
        <v>4183</v>
      </c>
      <c r="B4198" s="85">
        <v>35720</v>
      </c>
      <c r="C4198" s="47">
        <v>95.02</v>
      </c>
      <c r="D4198" s="47">
        <v>95.38</v>
      </c>
      <c r="E4198" s="47">
        <v>93</v>
      </c>
      <c r="F4198" s="47">
        <v>94.28</v>
      </c>
      <c r="G4198" s="48">
        <v>8151300</v>
      </c>
      <c r="H4198" s="47">
        <v>70.63</v>
      </c>
      <c r="I4198" s="51">
        <f t="shared" si="470"/>
        <v>0.74915146372507424</v>
      </c>
      <c r="J4198" s="51">
        <f t="shared" ca="1" si="471"/>
        <v>1</v>
      </c>
      <c r="K4198" s="47">
        <f t="shared" si="472"/>
        <v>71.180000000000007</v>
      </c>
      <c r="L4198" s="47">
        <f t="shared" si="473"/>
        <v>71.45</v>
      </c>
      <c r="M4198" s="47">
        <f t="shared" si="474"/>
        <v>69.67</v>
      </c>
      <c r="N4198" s="47">
        <f t="shared" si="475"/>
        <v>70.63</v>
      </c>
      <c r="O4198" s="48">
        <f t="shared" ca="1" si="476"/>
        <v>8151300</v>
      </c>
    </row>
    <row r="4199" spans="1:15" x14ac:dyDescent="0.25">
      <c r="A4199">
        <v>4184</v>
      </c>
      <c r="B4199" s="85">
        <v>35719</v>
      </c>
      <c r="C4199" s="47">
        <v>97.31</v>
      </c>
      <c r="D4199" s="47">
        <v>97.5</v>
      </c>
      <c r="E4199" s="47">
        <v>95</v>
      </c>
      <c r="F4199" s="47">
        <v>95.25</v>
      </c>
      <c r="G4199" s="48">
        <v>9488100</v>
      </c>
      <c r="H4199" s="47">
        <v>71.349999999999994</v>
      </c>
      <c r="I4199" s="51">
        <f t="shared" si="470"/>
        <v>0.74908136482939625</v>
      </c>
      <c r="J4199" s="51">
        <f t="shared" ca="1" si="471"/>
        <v>1</v>
      </c>
      <c r="K4199" s="47">
        <f t="shared" si="472"/>
        <v>72.89</v>
      </c>
      <c r="L4199" s="47">
        <f t="shared" si="473"/>
        <v>73.040000000000006</v>
      </c>
      <c r="M4199" s="47">
        <f t="shared" si="474"/>
        <v>71.16</v>
      </c>
      <c r="N4199" s="47">
        <f t="shared" si="475"/>
        <v>71.349999999999994</v>
      </c>
      <c r="O4199" s="48">
        <f t="shared" ca="1" si="476"/>
        <v>9488100</v>
      </c>
    </row>
    <row r="4200" spans="1:15" x14ac:dyDescent="0.25">
      <c r="A4200">
        <v>4185</v>
      </c>
      <c r="B4200" s="85">
        <v>35718</v>
      </c>
      <c r="C4200" s="47">
        <v>96.31</v>
      </c>
      <c r="D4200" s="47">
        <v>97.06</v>
      </c>
      <c r="E4200" s="47">
        <v>96.28</v>
      </c>
      <c r="F4200" s="47">
        <v>96.78</v>
      </c>
      <c r="G4200" s="48">
        <v>2601700</v>
      </c>
      <c r="H4200" s="47">
        <v>72.5</v>
      </c>
      <c r="I4200" s="51">
        <f t="shared" si="470"/>
        <v>0.7491217193635048</v>
      </c>
      <c r="J4200" s="51">
        <f t="shared" ca="1" si="471"/>
        <v>1</v>
      </c>
      <c r="K4200" s="47">
        <f t="shared" si="472"/>
        <v>72.150000000000006</v>
      </c>
      <c r="L4200" s="47">
        <f t="shared" si="473"/>
        <v>72.709999999999994</v>
      </c>
      <c r="M4200" s="47">
        <f t="shared" si="474"/>
        <v>72.13</v>
      </c>
      <c r="N4200" s="47">
        <f t="shared" si="475"/>
        <v>72.5</v>
      </c>
      <c r="O4200" s="48">
        <f t="shared" ca="1" si="476"/>
        <v>2601700</v>
      </c>
    </row>
    <row r="4201" spans="1:15" x14ac:dyDescent="0.25">
      <c r="A4201">
        <v>4186</v>
      </c>
      <c r="B4201" s="85">
        <v>35717</v>
      </c>
      <c r="C4201" s="47">
        <v>97.47</v>
      </c>
      <c r="D4201" s="47">
        <v>97.5</v>
      </c>
      <c r="E4201" s="47">
        <v>96.19</v>
      </c>
      <c r="F4201" s="47">
        <v>97</v>
      </c>
      <c r="G4201" s="48">
        <v>2235700</v>
      </c>
      <c r="H4201" s="47">
        <v>72.66</v>
      </c>
      <c r="I4201" s="51">
        <f t="shared" si="470"/>
        <v>0.74907216494845352</v>
      </c>
      <c r="J4201" s="51">
        <f t="shared" ca="1" si="471"/>
        <v>1</v>
      </c>
      <c r="K4201" s="47">
        <f t="shared" si="472"/>
        <v>73.010000000000005</v>
      </c>
      <c r="L4201" s="47">
        <f t="shared" si="473"/>
        <v>73.03</v>
      </c>
      <c r="M4201" s="47">
        <f t="shared" si="474"/>
        <v>72.05</v>
      </c>
      <c r="N4201" s="47">
        <f t="shared" si="475"/>
        <v>72.66</v>
      </c>
      <c r="O4201" s="48">
        <f t="shared" ca="1" si="476"/>
        <v>2235700</v>
      </c>
    </row>
    <row r="4202" spans="1:15" x14ac:dyDescent="0.25">
      <c r="A4202">
        <v>4187</v>
      </c>
      <c r="B4202" s="85">
        <v>35716</v>
      </c>
      <c r="C4202" s="47">
        <v>97.34</v>
      </c>
      <c r="D4202" s="47">
        <v>97.55</v>
      </c>
      <c r="E4202" s="47">
        <v>96.72</v>
      </c>
      <c r="F4202" s="47">
        <v>96.97</v>
      </c>
      <c r="G4202" s="48">
        <v>1760300</v>
      </c>
      <c r="H4202" s="47">
        <v>72.64</v>
      </c>
      <c r="I4202" s="51">
        <f t="shared" si="470"/>
        <v>0.7490976590698154</v>
      </c>
      <c r="J4202" s="51">
        <f t="shared" ca="1" si="471"/>
        <v>1</v>
      </c>
      <c r="K4202" s="47">
        <f t="shared" si="472"/>
        <v>72.92</v>
      </c>
      <c r="L4202" s="47">
        <f t="shared" si="473"/>
        <v>73.069999999999993</v>
      </c>
      <c r="M4202" s="47">
        <f t="shared" si="474"/>
        <v>72.45</v>
      </c>
      <c r="N4202" s="47">
        <f t="shared" si="475"/>
        <v>72.64</v>
      </c>
      <c r="O4202" s="48">
        <f t="shared" ca="1" si="476"/>
        <v>1760300</v>
      </c>
    </row>
    <row r="4203" spans="1:15" x14ac:dyDescent="0.25">
      <c r="A4203">
        <v>4188</v>
      </c>
      <c r="B4203" s="85">
        <v>35713</v>
      </c>
      <c r="C4203" s="47">
        <v>96.31</v>
      </c>
      <c r="D4203" s="47">
        <v>96.98</v>
      </c>
      <c r="E4203" s="47">
        <v>96.25</v>
      </c>
      <c r="F4203" s="47">
        <v>96.88</v>
      </c>
      <c r="G4203" s="48">
        <v>2858100</v>
      </c>
      <c r="H4203" s="47">
        <v>72.569999999999993</v>
      </c>
      <c r="I4203" s="51">
        <f t="shared" si="470"/>
        <v>0.74907101568951273</v>
      </c>
      <c r="J4203" s="51">
        <f t="shared" ca="1" si="471"/>
        <v>1</v>
      </c>
      <c r="K4203" s="47">
        <f t="shared" si="472"/>
        <v>72.14</v>
      </c>
      <c r="L4203" s="47">
        <f t="shared" si="473"/>
        <v>72.64</v>
      </c>
      <c r="M4203" s="47">
        <f t="shared" si="474"/>
        <v>72.099999999999994</v>
      </c>
      <c r="N4203" s="47">
        <f t="shared" si="475"/>
        <v>72.569999999999993</v>
      </c>
      <c r="O4203" s="48">
        <f t="shared" ca="1" si="476"/>
        <v>2858100</v>
      </c>
    </row>
    <row r="4204" spans="1:15" x14ac:dyDescent="0.25">
      <c r="A4204">
        <v>4189</v>
      </c>
      <c r="B4204" s="85">
        <v>35712</v>
      </c>
      <c r="C4204" s="47">
        <v>96.78</v>
      </c>
      <c r="D4204" s="47">
        <v>97.61</v>
      </c>
      <c r="E4204" s="47">
        <v>96.22</v>
      </c>
      <c r="F4204" s="47">
        <v>97.16</v>
      </c>
      <c r="G4204" s="48">
        <v>3607600</v>
      </c>
      <c r="H4204" s="47">
        <v>72.78</v>
      </c>
      <c r="I4204" s="51">
        <f t="shared" si="470"/>
        <v>0.74907369287772751</v>
      </c>
      <c r="J4204" s="51">
        <f t="shared" ca="1" si="471"/>
        <v>1</v>
      </c>
      <c r="K4204" s="47">
        <f t="shared" si="472"/>
        <v>72.5</v>
      </c>
      <c r="L4204" s="47">
        <f t="shared" si="473"/>
        <v>73.12</v>
      </c>
      <c r="M4204" s="47">
        <f t="shared" si="474"/>
        <v>72.08</v>
      </c>
      <c r="N4204" s="47">
        <f t="shared" si="475"/>
        <v>72.78</v>
      </c>
      <c r="O4204" s="48">
        <f t="shared" ca="1" si="476"/>
        <v>3607600</v>
      </c>
    </row>
    <row r="4205" spans="1:15" x14ac:dyDescent="0.25">
      <c r="A4205">
        <v>4190</v>
      </c>
      <c r="B4205" s="85">
        <v>35711</v>
      </c>
      <c r="C4205" s="47">
        <v>98.36</v>
      </c>
      <c r="D4205" s="47">
        <v>98.38</v>
      </c>
      <c r="E4205" s="47">
        <v>96.73</v>
      </c>
      <c r="F4205" s="47">
        <v>97.5</v>
      </c>
      <c r="G4205" s="48">
        <v>4439400</v>
      </c>
      <c r="H4205" s="47">
        <v>73.040000000000006</v>
      </c>
      <c r="I4205" s="51">
        <f t="shared" si="470"/>
        <v>0.74912820512820522</v>
      </c>
      <c r="J4205" s="51">
        <f t="shared" ca="1" si="471"/>
        <v>1</v>
      </c>
      <c r="K4205" s="47">
        <f t="shared" si="472"/>
        <v>73.680000000000007</v>
      </c>
      <c r="L4205" s="47">
        <f t="shared" si="473"/>
        <v>73.7</v>
      </c>
      <c r="M4205" s="47">
        <f t="shared" si="474"/>
        <v>72.459999999999994</v>
      </c>
      <c r="N4205" s="47">
        <f t="shared" si="475"/>
        <v>73.040000000000006</v>
      </c>
      <c r="O4205" s="48">
        <f t="shared" ca="1" si="476"/>
        <v>4439400</v>
      </c>
    </row>
    <row r="4206" spans="1:15" x14ac:dyDescent="0.25">
      <c r="A4206">
        <v>4191</v>
      </c>
      <c r="B4206" s="85">
        <v>35710</v>
      </c>
      <c r="C4206" s="47">
        <v>97.53</v>
      </c>
      <c r="D4206" s="47">
        <v>98.5</v>
      </c>
      <c r="E4206" s="47">
        <v>97.2</v>
      </c>
      <c r="F4206" s="47">
        <v>98.19</v>
      </c>
      <c r="G4206" s="48">
        <v>1832800</v>
      </c>
      <c r="H4206" s="47">
        <v>73.55</v>
      </c>
      <c r="I4206" s="51">
        <f t="shared" si="470"/>
        <v>0.74905794887463084</v>
      </c>
      <c r="J4206" s="51">
        <f t="shared" ca="1" si="471"/>
        <v>1</v>
      </c>
      <c r="K4206" s="47">
        <f t="shared" si="472"/>
        <v>73.06</v>
      </c>
      <c r="L4206" s="47">
        <f t="shared" si="473"/>
        <v>73.78</v>
      </c>
      <c r="M4206" s="47">
        <f t="shared" si="474"/>
        <v>72.81</v>
      </c>
      <c r="N4206" s="47">
        <f t="shared" si="475"/>
        <v>73.55</v>
      </c>
      <c r="O4206" s="48">
        <f t="shared" ca="1" si="476"/>
        <v>1832800</v>
      </c>
    </row>
    <row r="4207" spans="1:15" x14ac:dyDescent="0.25">
      <c r="A4207">
        <v>4192</v>
      </c>
      <c r="B4207" s="85">
        <v>35709</v>
      </c>
      <c r="C4207" s="47">
        <v>97.31</v>
      </c>
      <c r="D4207" s="47">
        <v>97.61</v>
      </c>
      <c r="E4207" s="47">
        <v>96.91</v>
      </c>
      <c r="F4207" s="47">
        <v>97.28</v>
      </c>
      <c r="G4207" s="48">
        <v>2272100</v>
      </c>
      <c r="H4207" s="47">
        <v>72.87</v>
      </c>
      <c r="I4207" s="51">
        <f t="shared" si="470"/>
        <v>0.74907483552631582</v>
      </c>
      <c r="J4207" s="51">
        <f t="shared" ca="1" si="471"/>
        <v>1</v>
      </c>
      <c r="K4207" s="47">
        <f t="shared" si="472"/>
        <v>72.89</v>
      </c>
      <c r="L4207" s="47">
        <f t="shared" si="473"/>
        <v>73.12</v>
      </c>
      <c r="M4207" s="47">
        <f t="shared" si="474"/>
        <v>72.59</v>
      </c>
      <c r="N4207" s="47">
        <f t="shared" si="475"/>
        <v>72.87</v>
      </c>
      <c r="O4207" s="48">
        <f t="shared" ca="1" si="476"/>
        <v>2272100</v>
      </c>
    </row>
    <row r="4208" spans="1:15" x14ac:dyDescent="0.25">
      <c r="A4208">
        <v>4193</v>
      </c>
      <c r="B4208" s="85">
        <v>35706</v>
      </c>
      <c r="C4208" s="47">
        <v>97.47</v>
      </c>
      <c r="D4208" s="47">
        <v>97.75</v>
      </c>
      <c r="E4208" s="47">
        <v>95.34</v>
      </c>
      <c r="F4208" s="47">
        <v>96.64</v>
      </c>
      <c r="G4208" s="48">
        <v>6499900</v>
      </c>
      <c r="H4208" s="47">
        <v>72.39</v>
      </c>
      <c r="I4208" s="51">
        <f t="shared" si="470"/>
        <v>0.74906870860927155</v>
      </c>
      <c r="J4208" s="51">
        <f t="shared" ca="1" si="471"/>
        <v>1</v>
      </c>
      <c r="K4208" s="47">
        <f t="shared" si="472"/>
        <v>73.010000000000005</v>
      </c>
      <c r="L4208" s="47">
        <f t="shared" si="473"/>
        <v>73.22</v>
      </c>
      <c r="M4208" s="47">
        <f t="shared" si="474"/>
        <v>71.42</v>
      </c>
      <c r="N4208" s="47">
        <f t="shared" si="475"/>
        <v>72.39</v>
      </c>
      <c r="O4208" s="48">
        <f t="shared" ca="1" si="476"/>
        <v>6499900</v>
      </c>
    </row>
    <row r="4209" spans="1:15" x14ac:dyDescent="0.25">
      <c r="A4209">
        <v>4194</v>
      </c>
      <c r="B4209" s="85">
        <v>35705</v>
      </c>
      <c r="C4209" s="47">
        <v>95.53</v>
      </c>
      <c r="D4209" s="47">
        <v>96.19</v>
      </c>
      <c r="E4209" s="47">
        <v>95.31</v>
      </c>
      <c r="F4209" s="47">
        <v>96.16</v>
      </c>
      <c r="G4209" s="48">
        <v>2577500</v>
      </c>
      <c r="H4209" s="47">
        <v>72.03</v>
      </c>
      <c r="I4209" s="51">
        <f t="shared" si="470"/>
        <v>0.74906405990016645</v>
      </c>
      <c r="J4209" s="51">
        <f t="shared" ca="1" si="471"/>
        <v>1</v>
      </c>
      <c r="K4209" s="47">
        <f t="shared" si="472"/>
        <v>71.56</v>
      </c>
      <c r="L4209" s="47">
        <f t="shared" si="473"/>
        <v>72.05</v>
      </c>
      <c r="M4209" s="47">
        <f t="shared" si="474"/>
        <v>71.39</v>
      </c>
      <c r="N4209" s="47">
        <f t="shared" si="475"/>
        <v>72.03</v>
      </c>
      <c r="O4209" s="48">
        <f t="shared" ca="1" si="476"/>
        <v>2577500</v>
      </c>
    </row>
    <row r="4210" spans="1:15" x14ac:dyDescent="0.25">
      <c r="A4210">
        <v>4195</v>
      </c>
      <c r="B4210" s="85">
        <v>35704</v>
      </c>
      <c r="C4210" s="47">
        <v>95.25</v>
      </c>
      <c r="D4210" s="47">
        <v>95.81</v>
      </c>
      <c r="E4210" s="47">
        <v>94.78</v>
      </c>
      <c r="F4210" s="47">
        <v>95.62</v>
      </c>
      <c r="G4210" s="48">
        <v>3567500</v>
      </c>
      <c r="H4210" s="47">
        <v>71.63</v>
      </c>
      <c r="I4210" s="51">
        <f t="shared" si="470"/>
        <v>0.74911106463083033</v>
      </c>
      <c r="J4210" s="51">
        <f t="shared" ca="1" si="471"/>
        <v>1</v>
      </c>
      <c r="K4210" s="47">
        <f t="shared" si="472"/>
        <v>71.349999999999994</v>
      </c>
      <c r="L4210" s="47">
        <f t="shared" si="473"/>
        <v>71.77</v>
      </c>
      <c r="M4210" s="47">
        <f t="shared" si="474"/>
        <v>71</v>
      </c>
      <c r="N4210" s="47">
        <f t="shared" si="475"/>
        <v>71.63</v>
      </c>
      <c r="O4210" s="48">
        <f t="shared" ca="1" si="476"/>
        <v>3567500</v>
      </c>
    </row>
    <row r="4211" spans="1:15" x14ac:dyDescent="0.25">
      <c r="A4211">
        <v>4196</v>
      </c>
      <c r="B4211" s="85">
        <v>35703</v>
      </c>
      <c r="C4211" s="47">
        <v>95</v>
      </c>
      <c r="D4211" s="47">
        <v>95.69</v>
      </c>
      <c r="E4211" s="47">
        <v>94.38</v>
      </c>
      <c r="F4211" s="47">
        <v>94.38</v>
      </c>
      <c r="G4211" s="48">
        <v>4137600</v>
      </c>
      <c r="H4211" s="47">
        <v>70.7</v>
      </c>
      <c r="I4211" s="51">
        <f t="shared" si="470"/>
        <v>0.74909938546302191</v>
      </c>
      <c r="J4211" s="51">
        <f t="shared" ca="1" si="471"/>
        <v>1</v>
      </c>
      <c r="K4211" s="47">
        <f t="shared" si="472"/>
        <v>71.16</v>
      </c>
      <c r="L4211" s="47">
        <f t="shared" si="473"/>
        <v>71.680000000000007</v>
      </c>
      <c r="M4211" s="47">
        <f t="shared" si="474"/>
        <v>70.7</v>
      </c>
      <c r="N4211" s="47">
        <f t="shared" si="475"/>
        <v>70.7</v>
      </c>
      <c r="O4211" s="48">
        <f t="shared" ca="1" si="476"/>
        <v>4137600</v>
      </c>
    </row>
    <row r="4212" spans="1:15" x14ac:dyDescent="0.25">
      <c r="A4212">
        <v>4197</v>
      </c>
      <c r="B4212" s="85">
        <v>35702</v>
      </c>
      <c r="C4212" s="47">
        <v>94.5</v>
      </c>
      <c r="D4212" s="47">
        <v>95.56</v>
      </c>
      <c r="E4212" s="47">
        <v>94.16</v>
      </c>
      <c r="F4212" s="47">
        <v>95.38</v>
      </c>
      <c r="G4212" s="48">
        <v>2065000</v>
      </c>
      <c r="H4212" s="47">
        <v>71.44</v>
      </c>
      <c r="I4212" s="51">
        <f t="shared" si="470"/>
        <v>0.74900398406374502</v>
      </c>
      <c r="J4212" s="51">
        <f t="shared" ca="1" si="471"/>
        <v>1</v>
      </c>
      <c r="K4212" s="47">
        <f t="shared" si="472"/>
        <v>70.78</v>
      </c>
      <c r="L4212" s="47">
        <f t="shared" si="473"/>
        <v>71.569999999999993</v>
      </c>
      <c r="M4212" s="47">
        <f t="shared" si="474"/>
        <v>70.53</v>
      </c>
      <c r="N4212" s="47">
        <f t="shared" si="475"/>
        <v>71.44</v>
      </c>
      <c r="O4212" s="48">
        <f t="shared" ca="1" si="476"/>
        <v>2065000</v>
      </c>
    </row>
    <row r="4213" spans="1:15" x14ac:dyDescent="0.25">
      <c r="A4213">
        <v>4198</v>
      </c>
      <c r="B4213" s="85">
        <v>35699</v>
      </c>
      <c r="C4213" s="47">
        <v>94.44</v>
      </c>
      <c r="D4213" s="47">
        <v>94.81</v>
      </c>
      <c r="E4213" s="47">
        <v>94.19</v>
      </c>
      <c r="F4213" s="47">
        <v>94.47</v>
      </c>
      <c r="G4213" s="48">
        <v>3995800</v>
      </c>
      <c r="H4213" s="47">
        <v>70.77</v>
      </c>
      <c r="I4213" s="51">
        <f t="shared" si="470"/>
        <v>0.74912670689107652</v>
      </c>
      <c r="J4213" s="51">
        <f t="shared" ca="1" si="471"/>
        <v>1</v>
      </c>
      <c r="K4213" s="47">
        <f t="shared" si="472"/>
        <v>70.75</v>
      </c>
      <c r="L4213" s="47">
        <f t="shared" si="473"/>
        <v>71.02</v>
      </c>
      <c r="M4213" s="47">
        <f t="shared" si="474"/>
        <v>70.56</v>
      </c>
      <c r="N4213" s="47">
        <f t="shared" si="475"/>
        <v>70.77</v>
      </c>
      <c r="O4213" s="48">
        <f t="shared" ca="1" si="476"/>
        <v>3995800</v>
      </c>
    </row>
    <row r="4214" spans="1:15" x14ac:dyDescent="0.25">
      <c r="A4214">
        <v>4199</v>
      </c>
      <c r="B4214" s="85">
        <v>35698</v>
      </c>
      <c r="C4214" s="47">
        <v>94.25</v>
      </c>
      <c r="D4214" s="47">
        <v>94.75</v>
      </c>
      <c r="E4214" s="47">
        <v>93.62</v>
      </c>
      <c r="F4214" s="47">
        <v>93.69</v>
      </c>
      <c r="G4214" s="48">
        <v>6327800</v>
      </c>
      <c r="H4214" s="47">
        <v>70.180000000000007</v>
      </c>
      <c r="I4214" s="51">
        <f t="shared" si="470"/>
        <v>0.74906606895079531</v>
      </c>
      <c r="J4214" s="51">
        <f t="shared" ca="1" si="471"/>
        <v>1</v>
      </c>
      <c r="K4214" s="47">
        <f t="shared" si="472"/>
        <v>70.599999999999994</v>
      </c>
      <c r="L4214" s="47">
        <f t="shared" si="473"/>
        <v>70.97</v>
      </c>
      <c r="M4214" s="47">
        <f t="shared" si="474"/>
        <v>70.13</v>
      </c>
      <c r="N4214" s="47">
        <f t="shared" si="475"/>
        <v>70.180000000000007</v>
      </c>
      <c r="O4214" s="48">
        <f t="shared" ca="1" si="476"/>
        <v>6327800</v>
      </c>
    </row>
    <row r="4215" spans="1:15" x14ac:dyDescent="0.25">
      <c r="A4215">
        <v>4200</v>
      </c>
      <c r="B4215" s="85">
        <v>35697</v>
      </c>
      <c r="C4215" s="47">
        <v>95.38</v>
      </c>
      <c r="D4215" s="47">
        <v>96.11</v>
      </c>
      <c r="E4215" s="47">
        <v>94.28</v>
      </c>
      <c r="F4215" s="47">
        <v>94.34</v>
      </c>
      <c r="G4215" s="48">
        <v>2793100</v>
      </c>
      <c r="H4215" s="47">
        <v>70.67</v>
      </c>
      <c r="I4215" s="51">
        <f t="shared" si="470"/>
        <v>0.74909900360398562</v>
      </c>
      <c r="J4215" s="51">
        <f t="shared" ca="1" si="471"/>
        <v>1</v>
      </c>
      <c r="K4215" s="47">
        <f t="shared" si="472"/>
        <v>71.45</v>
      </c>
      <c r="L4215" s="47">
        <f t="shared" si="473"/>
        <v>72</v>
      </c>
      <c r="M4215" s="47">
        <f t="shared" si="474"/>
        <v>70.63</v>
      </c>
      <c r="N4215" s="47">
        <f t="shared" si="475"/>
        <v>70.67</v>
      </c>
      <c r="O4215" s="48">
        <f t="shared" ca="1" si="476"/>
        <v>2793100</v>
      </c>
    </row>
    <row r="4216" spans="1:15" x14ac:dyDescent="0.25">
      <c r="A4216">
        <v>4201</v>
      </c>
      <c r="B4216" s="85">
        <v>35696</v>
      </c>
      <c r="C4216" s="47">
        <v>95.56</v>
      </c>
      <c r="D4216" s="47">
        <v>95.7</v>
      </c>
      <c r="E4216" s="47">
        <v>94.75</v>
      </c>
      <c r="F4216" s="47">
        <v>95.12</v>
      </c>
      <c r="G4216" s="48">
        <v>1872800</v>
      </c>
      <c r="H4216" s="47">
        <v>71.260000000000005</v>
      </c>
      <c r="I4216" s="51">
        <f t="shared" si="470"/>
        <v>0.74915895710681246</v>
      </c>
      <c r="J4216" s="51">
        <f t="shared" ca="1" si="471"/>
        <v>1</v>
      </c>
      <c r="K4216" s="47">
        <f t="shared" si="472"/>
        <v>71.59</v>
      </c>
      <c r="L4216" s="47">
        <f t="shared" si="473"/>
        <v>71.69</v>
      </c>
      <c r="M4216" s="47">
        <f t="shared" si="474"/>
        <v>70.98</v>
      </c>
      <c r="N4216" s="47">
        <f t="shared" si="475"/>
        <v>71.260000000000005</v>
      </c>
      <c r="O4216" s="48">
        <f t="shared" ca="1" si="476"/>
        <v>1872800</v>
      </c>
    </row>
    <row r="4217" spans="1:15" x14ac:dyDescent="0.25">
      <c r="A4217">
        <v>4202</v>
      </c>
      <c r="B4217" s="85">
        <v>35695</v>
      </c>
      <c r="C4217" s="47">
        <v>95.5</v>
      </c>
      <c r="D4217" s="47">
        <v>96.2</v>
      </c>
      <c r="E4217" s="47">
        <v>95.22</v>
      </c>
      <c r="F4217" s="47">
        <v>95.56</v>
      </c>
      <c r="G4217" s="48">
        <v>3259000</v>
      </c>
      <c r="H4217" s="47">
        <v>71.58</v>
      </c>
      <c r="I4217" s="51">
        <f t="shared" si="470"/>
        <v>0.74905818334030971</v>
      </c>
      <c r="J4217" s="51">
        <f t="shared" ca="1" si="471"/>
        <v>1</v>
      </c>
      <c r="K4217" s="47">
        <f t="shared" si="472"/>
        <v>71.540000000000006</v>
      </c>
      <c r="L4217" s="47">
        <f t="shared" si="473"/>
        <v>72.06</v>
      </c>
      <c r="M4217" s="47">
        <f t="shared" si="474"/>
        <v>71.33</v>
      </c>
      <c r="N4217" s="47">
        <f t="shared" si="475"/>
        <v>71.58</v>
      </c>
      <c r="O4217" s="48">
        <f t="shared" ca="1" si="476"/>
        <v>3259000</v>
      </c>
    </row>
    <row r="4218" spans="1:15" x14ac:dyDescent="0.25">
      <c r="A4218">
        <v>4203</v>
      </c>
      <c r="B4218" s="85">
        <v>35692</v>
      </c>
      <c r="C4218" s="47">
        <v>94.66</v>
      </c>
      <c r="D4218" s="47">
        <v>95.36</v>
      </c>
      <c r="E4218" s="47">
        <v>94.41</v>
      </c>
      <c r="F4218" s="47">
        <v>95.03</v>
      </c>
      <c r="G4218" s="48">
        <v>1566400</v>
      </c>
      <c r="H4218" s="47">
        <v>71.19</v>
      </c>
      <c r="I4218" s="51">
        <f t="shared" si="470"/>
        <v>0.74913185309902131</v>
      </c>
      <c r="J4218" s="51">
        <f t="shared" ca="1" si="471"/>
        <v>1</v>
      </c>
      <c r="K4218" s="47">
        <f t="shared" si="472"/>
        <v>70.91</v>
      </c>
      <c r="L4218" s="47">
        <f t="shared" si="473"/>
        <v>71.44</v>
      </c>
      <c r="M4218" s="47">
        <f t="shared" si="474"/>
        <v>70.73</v>
      </c>
      <c r="N4218" s="47">
        <f t="shared" si="475"/>
        <v>71.19</v>
      </c>
      <c r="O4218" s="48">
        <f t="shared" ca="1" si="476"/>
        <v>1566400</v>
      </c>
    </row>
    <row r="4219" spans="1:15" x14ac:dyDescent="0.25">
      <c r="A4219">
        <v>4204</v>
      </c>
      <c r="B4219" s="85">
        <v>35691</v>
      </c>
      <c r="C4219" s="47">
        <v>95</v>
      </c>
      <c r="D4219" s="47">
        <v>96.38</v>
      </c>
      <c r="E4219" s="47">
        <v>94.97</v>
      </c>
      <c r="F4219" s="47">
        <v>95.22</v>
      </c>
      <c r="G4219" s="48">
        <v>5045400</v>
      </c>
      <c r="H4219" s="47">
        <v>71.069999999999993</v>
      </c>
      <c r="I4219" s="51">
        <f t="shared" si="470"/>
        <v>0.74637681159420288</v>
      </c>
      <c r="J4219" s="51">
        <f t="shared" ca="1" si="471"/>
        <v>1</v>
      </c>
      <c r="K4219" s="47">
        <f t="shared" si="472"/>
        <v>70.91</v>
      </c>
      <c r="L4219" s="47">
        <f t="shared" si="473"/>
        <v>71.94</v>
      </c>
      <c r="M4219" s="47">
        <f t="shared" si="474"/>
        <v>70.88</v>
      </c>
      <c r="N4219" s="47">
        <f t="shared" si="475"/>
        <v>71.069999999999993</v>
      </c>
      <c r="O4219" s="48">
        <f t="shared" ca="1" si="476"/>
        <v>5045400</v>
      </c>
    </row>
    <row r="4220" spans="1:15" x14ac:dyDescent="0.25">
      <c r="A4220">
        <v>4205</v>
      </c>
      <c r="B4220" s="85">
        <v>35690</v>
      </c>
      <c r="C4220" s="47">
        <v>95.38</v>
      </c>
      <c r="D4220" s="47">
        <v>95.5</v>
      </c>
      <c r="E4220" s="47">
        <v>94.5</v>
      </c>
      <c r="F4220" s="47">
        <v>94.81</v>
      </c>
      <c r="G4220" s="48">
        <v>2220000</v>
      </c>
      <c r="H4220" s="47">
        <v>70.760000000000005</v>
      </c>
      <c r="I4220" s="51">
        <f t="shared" si="470"/>
        <v>0.74633477481278354</v>
      </c>
      <c r="J4220" s="51">
        <f t="shared" ca="1" si="471"/>
        <v>1</v>
      </c>
      <c r="K4220" s="47">
        <f t="shared" si="472"/>
        <v>71.19</v>
      </c>
      <c r="L4220" s="47">
        <f t="shared" si="473"/>
        <v>71.27</v>
      </c>
      <c r="M4220" s="47">
        <f t="shared" si="474"/>
        <v>70.53</v>
      </c>
      <c r="N4220" s="47">
        <f t="shared" si="475"/>
        <v>70.760000000000005</v>
      </c>
      <c r="O4220" s="48">
        <f t="shared" ca="1" si="476"/>
        <v>2220000</v>
      </c>
    </row>
    <row r="4221" spans="1:15" x14ac:dyDescent="0.25">
      <c r="A4221">
        <v>4206</v>
      </c>
      <c r="B4221" s="85">
        <v>35689</v>
      </c>
      <c r="C4221" s="47">
        <v>93.31</v>
      </c>
      <c r="D4221" s="47">
        <v>95.28</v>
      </c>
      <c r="E4221" s="47">
        <v>93.03</v>
      </c>
      <c r="F4221" s="47">
        <v>94.81</v>
      </c>
      <c r="G4221" s="48">
        <v>6979000</v>
      </c>
      <c r="H4221" s="47">
        <v>70.760000000000005</v>
      </c>
      <c r="I4221" s="51">
        <f t="shared" si="470"/>
        <v>0.74633477481278354</v>
      </c>
      <c r="J4221" s="51">
        <f t="shared" ca="1" si="471"/>
        <v>1</v>
      </c>
      <c r="K4221" s="47">
        <f t="shared" si="472"/>
        <v>69.64</v>
      </c>
      <c r="L4221" s="47">
        <f t="shared" si="473"/>
        <v>71.11</v>
      </c>
      <c r="M4221" s="47">
        <f t="shared" si="474"/>
        <v>69.430000000000007</v>
      </c>
      <c r="N4221" s="47">
        <f t="shared" si="475"/>
        <v>70.760000000000005</v>
      </c>
      <c r="O4221" s="48">
        <f t="shared" ca="1" si="476"/>
        <v>6979000</v>
      </c>
    </row>
    <row r="4222" spans="1:15" x14ac:dyDescent="0.25">
      <c r="A4222">
        <v>4207</v>
      </c>
      <c r="B4222" s="85">
        <v>35688</v>
      </c>
      <c r="C4222" s="47">
        <v>92.66</v>
      </c>
      <c r="D4222" s="47">
        <v>93.31</v>
      </c>
      <c r="E4222" s="47">
        <v>92.19</v>
      </c>
      <c r="F4222" s="47">
        <v>92.5</v>
      </c>
      <c r="G4222" s="48">
        <v>2060500</v>
      </c>
      <c r="H4222" s="47">
        <v>69.040000000000006</v>
      </c>
      <c r="I4222" s="51">
        <f t="shared" si="470"/>
        <v>0.74637837837837839</v>
      </c>
      <c r="J4222" s="51">
        <f t="shared" ca="1" si="471"/>
        <v>1</v>
      </c>
      <c r="K4222" s="47">
        <f t="shared" si="472"/>
        <v>69.16</v>
      </c>
      <c r="L4222" s="47">
        <f t="shared" si="473"/>
        <v>69.64</v>
      </c>
      <c r="M4222" s="47">
        <f t="shared" si="474"/>
        <v>68.81</v>
      </c>
      <c r="N4222" s="47">
        <f t="shared" si="475"/>
        <v>69.040000000000006</v>
      </c>
      <c r="O4222" s="48">
        <f t="shared" ca="1" si="476"/>
        <v>2060500</v>
      </c>
    </row>
    <row r="4223" spans="1:15" x14ac:dyDescent="0.25">
      <c r="A4223">
        <v>4208</v>
      </c>
      <c r="B4223" s="85">
        <v>35685</v>
      </c>
      <c r="C4223" s="47">
        <v>92</v>
      </c>
      <c r="D4223" s="47">
        <v>92.97</v>
      </c>
      <c r="E4223" s="47">
        <v>90.94</v>
      </c>
      <c r="F4223" s="47">
        <v>92.66</v>
      </c>
      <c r="G4223" s="48">
        <v>6708000</v>
      </c>
      <c r="H4223" s="47">
        <v>69.150000000000006</v>
      </c>
      <c r="I4223" s="51">
        <f t="shared" si="470"/>
        <v>0.74627671055471623</v>
      </c>
      <c r="J4223" s="51">
        <f t="shared" ca="1" si="471"/>
        <v>1</v>
      </c>
      <c r="K4223" s="47">
        <f t="shared" si="472"/>
        <v>68.66</v>
      </c>
      <c r="L4223" s="47">
        <f t="shared" si="473"/>
        <v>69.38</v>
      </c>
      <c r="M4223" s="47">
        <f t="shared" si="474"/>
        <v>67.87</v>
      </c>
      <c r="N4223" s="47">
        <f t="shared" si="475"/>
        <v>69.150000000000006</v>
      </c>
      <c r="O4223" s="48">
        <f t="shared" ca="1" si="476"/>
        <v>6708000</v>
      </c>
    </row>
    <row r="4224" spans="1:15" x14ac:dyDescent="0.25">
      <c r="A4224">
        <v>4209</v>
      </c>
      <c r="B4224" s="85">
        <v>35684</v>
      </c>
      <c r="C4224" s="47">
        <v>91.78</v>
      </c>
      <c r="D4224" s="47">
        <v>91.91</v>
      </c>
      <c r="E4224" s="47">
        <v>90.25</v>
      </c>
      <c r="F4224" s="47">
        <v>91.19</v>
      </c>
      <c r="G4224" s="48">
        <v>7055900</v>
      </c>
      <c r="H4224" s="47">
        <v>68.06</v>
      </c>
      <c r="I4224" s="51">
        <f t="shared" si="470"/>
        <v>0.74635376686040145</v>
      </c>
      <c r="J4224" s="51">
        <f t="shared" ca="1" si="471"/>
        <v>1</v>
      </c>
      <c r="K4224" s="47">
        <f t="shared" si="472"/>
        <v>68.5</v>
      </c>
      <c r="L4224" s="47">
        <f t="shared" si="473"/>
        <v>68.599999999999994</v>
      </c>
      <c r="M4224" s="47">
        <f t="shared" si="474"/>
        <v>67.36</v>
      </c>
      <c r="N4224" s="47">
        <f t="shared" si="475"/>
        <v>68.06</v>
      </c>
      <c r="O4224" s="48">
        <f t="shared" ca="1" si="476"/>
        <v>7055900</v>
      </c>
    </row>
    <row r="4225" spans="1:15" x14ac:dyDescent="0.25">
      <c r="A4225">
        <v>4210</v>
      </c>
      <c r="B4225" s="85">
        <v>35683</v>
      </c>
      <c r="C4225" s="47">
        <v>93.12</v>
      </c>
      <c r="D4225" s="47">
        <v>93.5</v>
      </c>
      <c r="E4225" s="47">
        <v>91.66</v>
      </c>
      <c r="F4225" s="47">
        <v>91.66</v>
      </c>
      <c r="G4225" s="48">
        <v>3623700</v>
      </c>
      <c r="H4225" s="47">
        <v>68.41</v>
      </c>
      <c r="I4225" s="51">
        <f t="shared" si="470"/>
        <v>0.74634518874099931</v>
      </c>
      <c r="J4225" s="51">
        <f t="shared" ca="1" si="471"/>
        <v>1</v>
      </c>
      <c r="K4225" s="47">
        <f t="shared" si="472"/>
        <v>69.5</v>
      </c>
      <c r="L4225" s="47">
        <f t="shared" si="473"/>
        <v>69.78</v>
      </c>
      <c r="M4225" s="47">
        <f t="shared" si="474"/>
        <v>68.41</v>
      </c>
      <c r="N4225" s="47">
        <f t="shared" si="475"/>
        <v>68.41</v>
      </c>
      <c r="O4225" s="48">
        <f t="shared" ca="1" si="476"/>
        <v>3623700</v>
      </c>
    </row>
    <row r="4226" spans="1:15" x14ac:dyDescent="0.25">
      <c r="A4226">
        <v>4211</v>
      </c>
      <c r="B4226" s="85">
        <v>35682</v>
      </c>
      <c r="C4226" s="47">
        <v>93.22</v>
      </c>
      <c r="D4226" s="47">
        <v>94.28</v>
      </c>
      <c r="E4226" s="47">
        <v>92.91</v>
      </c>
      <c r="F4226" s="47">
        <v>93.59</v>
      </c>
      <c r="G4226" s="48">
        <v>1885200</v>
      </c>
      <c r="H4226" s="47">
        <v>69.849999999999994</v>
      </c>
      <c r="I4226" s="51">
        <f t="shared" si="470"/>
        <v>0.74634042098514786</v>
      </c>
      <c r="J4226" s="51">
        <f t="shared" ca="1" si="471"/>
        <v>1</v>
      </c>
      <c r="K4226" s="47">
        <f t="shared" si="472"/>
        <v>69.569999999999993</v>
      </c>
      <c r="L4226" s="47">
        <f t="shared" si="473"/>
        <v>70.36</v>
      </c>
      <c r="M4226" s="47">
        <f t="shared" si="474"/>
        <v>69.34</v>
      </c>
      <c r="N4226" s="47">
        <f t="shared" si="475"/>
        <v>69.849999999999994</v>
      </c>
      <c r="O4226" s="48">
        <f t="shared" ca="1" si="476"/>
        <v>1885200</v>
      </c>
    </row>
    <row r="4227" spans="1:15" x14ac:dyDescent="0.25">
      <c r="A4227">
        <v>4212</v>
      </c>
      <c r="B4227" s="85">
        <v>35681</v>
      </c>
      <c r="C4227" s="47">
        <v>93.72</v>
      </c>
      <c r="D4227" s="47">
        <v>94</v>
      </c>
      <c r="E4227" s="47">
        <v>93.31</v>
      </c>
      <c r="F4227" s="47">
        <v>93.55</v>
      </c>
      <c r="G4227" s="48">
        <v>803500</v>
      </c>
      <c r="H4227" s="47">
        <v>69.819999999999993</v>
      </c>
      <c r="I4227" s="51">
        <f t="shared" si="470"/>
        <v>0.74633885622661678</v>
      </c>
      <c r="J4227" s="51">
        <f t="shared" ca="1" si="471"/>
        <v>1</v>
      </c>
      <c r="K4227" s="47">
        <f t="shared" si="472"/>
        <v>69.95</v>
      </c>
      <c r="L4227" s="47">
        <f t="shared" si="473"/>
        <v>70.16</v>
      </c>
      <c r="M4227" s="47">
        <f t="shared" si="474"/>
        <v>69.64</v>
      </c>
      <c r="N4227" s="47">
        <f t="shared" si="475"/>
        <v>69.819999999999993</v>
      </c>
      <c r="O4227" s="48">
        <f t="shared" ca="1" si="476"/>
        <v>803500</v>
      </c>
    </row>
    <row r="4228" spans="1:15" x14ac:dyDescent="0.25">
      <c r="A4228">
        <v>4213</v>
      </c>
      <c r="B4228" s="85">
        <v>35678</v>
      </c>
      <c r="C4228" s="47">
        <v>93.97</v>
      </c>
      <c r="D4228" s="47">
        <v>94.44</v>
      </c>
      <c r="E4228" s="47">
        <v>92.59</v>
      </c>
      <c r="F4228" s="47">
        <v>93.14</v>
      </c>
      <c r="G4228" s="48">
        <v>3663300</v>
      </c>
      <c r="H4228" s="47">
        <v>69.52</v>
      </c>
      <c r="I4228" s="51">
        <f t="shared" si="470"/>
        <v>0.74640326390380063</v>
      </c>
      <c r="J4228" s="51">
        <f t="shared" ca="1" si="471"/>
        <v>1</v>
      </c>
      <c r="K4228" s="47">
        <f t="shared" si="472"/>
        <v>70.14</v>
      </c>
      <c r="L4228" s="47">
        <f t="shared" si="473"/>
        <v>70.489999999999995</v>
      </c>
      <c r="M4228" s="47">
        <f t="shared" si="474"/>
        <v>69.11</v>
      </c>
      <c r="N4228" s="47">
        <f t="shared" si="475"/>
        <v>69.52</v>
      </c>
      <c r="O4228" s="48">
        <f t="shared" ca="1" si="476"/>
        <v>3663300</v>
      </c>
    </row>
    <row r="4229" spans="1:15" x14ac:dyDescent="0.25">
      <c r="A4229">
        <v>4214</v>
      </c>
      <c r="B4229" s="85">
        <v>35677</v>
      </c>
      <c r="C4229" s="47">
        <v>93.06</v>
      </c>
      <c r="D4229" s="47">
        <v>93.72</v>
      </c>
      <c r="E4229" s="47">
        <v>92.75</v>
      </c>
      <c r="F4229" s="47">
        <v>93.41</v>
      </c>
      <c r="G4229" s="48">
        <v>2473700</v>
      </c>
      <c r="H4229" s="47">
        <v>69.709999999999994</v>
      </c>
      <c r="I4229" s="51">
        <f t="shared" si="470"/>
        <v>0.74627984155871963</v>
      </c>
      <c r="J4229" s="51">
        <f t="shared" ca="1" si="471"/>
        <v>1</v>
      </c>
      <c r="K4229" s="47">
        <f t="shared" si="472"/>
        <v>69.45</v>
      </c>
      <c r="L4229" s="47">
        <f t="shared" si="473"/>
        <v>69.94</v>
      </c>
      <c r="M4229" s="47">
        <f t="shared" si="474"/>
        <v>69.22</v>
      </c>
      <c r="N4229" s="47">
        <f t="shared" si="475"/>
        <v>69.709999999999994</v>
      </c>
      <c r="O4229" s="48">
        <f t="shared" ca="1" si="476"/>
        <v>2473700</v>
      </c>
    </row>
    <row r="4230" spans="1:15" x14ac:dyDescent="0.25">
      <c r="A4230">
        <v>4215</v>
      </c>
      <c r="B4230" s="85">
        <v>35676</v>
      </c>
      <c r="C4230" s="47">
        <v>93.3</v>
      </c>
      <c r="D4230" s="47">
        <v>94</v>
      </c>
      <c r="E4230" s="47">
        <v>92.75</v>
      </c>
      <c r="F4230" s="47">
        <v>92.81</v>
      </c>
      <c r="G4230" s="48">
        <v>2812500</v>
      </c>
      <c r="H4230" s="47">
        <v>69.27</v>
      </c>
      <c r="I4230" s="51">
        <f t="shared" si="470"/>
        <v>0.74636353841180902</v>
      </c>
      <c r="J4230" s="51">
        <f t="shared" ca="1" si="471"/>
        <v>1</v>
      </c>
      <c r="K4230" s="47">
        <f t="shared" si="472"/>
        <v>69.64</v>
      </c>
      <c r="L4230" s="47">
        <f t="shared" si="473"/>
        <v>70.16</v>
      </c>
      <c r="M4230" s="47">
        <f t="shared" si="474"/>
        <v>69.23</v>
      </c>
      <c r="N4230" s="47">
        <f t="shared" si="475"/>
        <v>69.27</v>
      </c>
      <c r="O4230" s="48">
        <f t="shared" ca="1" si="476"/>
        <v>2812500</v>
      </c>
    </row>
    <row r="4231" spans="1:15" x14ac:dyDescent="0.25">
      <c r="A4231">
        <v>4216</v>
      </c>
      <c r="B4231" s="85">
        <v>35675</v>
      </c>
      <c r="C4231" s="47">
        <v>90.69</v>
      </c>
      <c r="D4231" s="47">
        <v>93.36</v>
      </c>
      <c r="E4231" s="47">
        <v>90.59</v>
      </c>
      <c r="F4231" s="47">
        <v>93.31</v>
      </c>
      <c r="G4231" s="48">
        <v>7294000</v>
      </c>
      <c r="H4231" s="47">
        <v>69.64</v>
      </c>
      <c r="I4231" s="51">
        <f t="shared" si="470"/>
        <v>0.74632943950273278</v>
      </c>
      <c r="J4231" s="51">
        <f t="shared" ca="1" si="471"/>
        <v>1</v>
      </c>
      <c r="K4231" s="47">
        <f t="shared" si="472"/>
        <v>67.680000000000007</v>
      </c>
      <c r="L4231" s="47">
        <f t="shared" si="473"/>
        <v>69.680000000000007</v>
      </c>
      <c r="M4231" s="47">
        <f t="shared" si="474"/>
        <v>67.61</v>
      </c>
      <c r="N4231" s="47">
        <f t="shared" si="475"/>
        <v>69.64</v>
      </c>
      <c r="O4231" s="48">
        <f t="shared" ca="1" si="476"/>
        <v>7294000</v>
      </c>
    </row>
    <row r="4232" spans="1:15" x14ac:dyDescent="0.25">
      <c r="A4232">
        <v>4217</v>
      </c>
      <c r="B4232" s="85">
        <v>35671</v>
      </c>
      <c r="C4232" s="47">
        <v>90.12</v>
      </c>
      <c r="D4232" s="47">
        <v>91.11</v>
      </c>
      <c r="E4232" s="47">
        <v>89.72</v>
      </c>
      <c r="F4232" s="47">
        <v>90.38</v>
      </c>
      <c r="G4232" s="48">
        <v>2652300</v>
      </c>
      <c r="H4232" s="47">
        <v>67.45</v>
      </c>
      <c r="I4232" s="51">
        <f t="shared" si="470"/>
        <v>0.74629342774950214</v>
      </c>
      <c r="J4232" s="51">
        <f t="shared" ca="1" si="471"/>
        <v>1</v>
      </c>
      <c r="K4232" s="47">
        <f t="shared" si="472"/>
        <v>67.260000000000005</v>
      </c>
      <c r="L4232" s="47">
        <f t="shared" si="473"/>
        <v>67.989999999999995</v>
      </c>
      <c r="M4232" s="47">
        <f t="shared" si="474"/>
        <v>66.959999999999994</v>
      </c>
      <c r="N4232" s="47">
        <f t="shared" si="475"/>
        <v>67.45</v>
      </c>
      <c r="O4232" s="48">
        <f t="shared" ca="1" si="476"/>
        <v>2652300</v>
      </c>
    </row>
    <row r="4233" spans="1:15" x14ac:dyDescent="0.25">
      <c r="A4233">
        <v>4218</v>
      </c>
      <c r="B4233" s="85">
        <v>35670</v>
      </c>
      <c r="C4233" s="47">
        <v>91.19</v>
      </c>
      <c r="D4233" s="47">
        <v>91.94</v>
      </c>
      <c r="E4233" s="47">
        <v>90</v>
      </c>
      <c r="F4233" s="47">
        <v>90.02</v>
      </c>
      <c r="G4233" s="48">
        <v>4287900</v>
      </c>
      <c r="H4233" s="47">
        <v>67.180000000000007</v>
      </c>
      <c r="I4233" s="51">
        <f t="shared" si="470"/>
        <v>0.74627860475449914</v>
      </c>
      <c r="J4233" s="51">
        <f t="shared" ca="1" si="471"/>
        <v>1</v>
      </c>
      <c r="K4233" s="47">
        <f t="shared" si="472"/>
        <v>68.05</v>
      </c>
      <c r="L4233" s="47">
        <f t="shared" si="473"/>
        <v>68.61</v>
      </c>
      <c r="M4233" s="47">
        <f t="shared" si="474"/>
        <v>67.17</v>
      </c>
      <c r="N4233" s="47">
        <f t="shared" si="475"/>
        <v>67.180000000000007</v>
      </c>
      <c r="O4233" s="48">
        <f t="shared" ca="1" si="476"/>
        <v>4287900</v>
      </c>
    </row>
    <row r="4234" spans="1:15" x14ac:dyDescent="0.25">
      <c r="A4234">
        <v>4219</v>
      </c>
      <c r="B4234" s="85">
        <v>35669</v>
      </c>
      <c r="C4234" s="47">
        <v>91</v>
      </c>
      <c r="D4234" s="47">
        <v>91.97</v>
      </c>
      <c r="E4234" s="47">
        <v>90.41</v>
      </c>
      <c r="F4234" s="47">
        <v>91.41</v>
      </c>
      <c r="G4234" s="48">
        <v>5484300</v>
      </c>
      <c r="H4234" s="47">
        <v>68.22</v>
      </c>
      <c r="I4234" s="51">
        <f t="shared" si="470"/>
        <v>0.74630784378076798</v>
      </c>
      <c r="J4234" s="51">
        <f t="shared" ca="1" si="471"/>
        <v>1</v>
      </c>
      <c r="K4234" s="47">
        <f t="shared" si="472"/>
        <v>67.91</v>
      </c>
      <c r="L4234" s="47">
        <f t="shared" si="473"/>
        <v>68.64</v>
      </c>
      <c r="M4234" s="47">
        <f t="shared" si="474"/>
        <v>67.47</v>
      </c>
      <c r="N4234" s="47">
        <f t="shared" si="475"/>
        <v>68.22</v>
      </c>
      <c r="O4234" s="48">
        <f t="shared" ca="1" si="476"/>
        <v>5484300</v>
      </c>
    </row>
    <row r="4235" spans="1:15" x14ac:dyDescent="0.25">
      <c r="A4235">
        <v>4220</v>
      </c>
      <c r="B4235" s="85">
        <v>35668</v>
      </c>
      <c r="C4235" s="47">
        <v>92</v>
      </c>
      <c r="D4235" s="47">
        <v>92.56</v>
      </c>
      <c r="E4235" s="47">
        <v>90.7</v>
      </c>
      <c r="F4235" s="47">
        <v>90.86</v>
      </c>
      <c r="G4235" s="48">
        <v>4290000</v>
      </c>
      <c r="H4235" s="47">
        <v>67.81</v>
      </c>
      <c r="I4235" s="51">
        <f t="shared" si="470"/>
        <v>0.74631300902487341</v>
      </c>
      <c r="J4235" s="51">
        <f t="shared" ca="1" si="471"/>
        <v>1</v>
      </c>
      <c r="K4235" s="47">
        <f t="shared" si="472"/>
        <v>68.66</v>
      </c>
      <c r="L4235" s="47">
        <f t="shared" si="473"/>
        <v>69.08</v>
      </c>
      <c r="M4235" s="47">
        <f t="shared" si="474"/>
        <v>67.69</v>
      </c>
      <c r="N4235" s="47">
        <f t="shared" si="475"/>
        <v>67.81</v>
      </c>
      <c r="O4235" s="48">
        <f t="shared" ca="1" si="476"/>
        <v>4290000</v>
      </c>
    </row>
    <row r="4236" spans="1:15" x14ac:dyDescent="0.25">
      <c r="A4236">
        <v>4221</v>
      </c>
      <c r="B4236" s="85">
        <v>35667</v>
      </c>
      <c r="C4236" s="47">
        <v>92.78</v>
      </c>
      <c r="D4236" s="47">
        <v>93.41</v>
      </c>
      <c r="E4236" s="47">
        <v>91.84</v>
      </c>
      <c r="F4236" s="47">
        <v>92.22</v>
      </c>
      <c r="G4236" s="48">
        <v>3888000</v>
      </c>
      <c r="H4236" s="47">
        <v>68.83</v>
      </c>
      <c r="I4236" s="51">
        <f t="shared" si="470"/>
        <v>0.74636738234656252</v>
      </c>
      <c r="J4236" s="51">
        <f t="shared" ca="1" si="471"/>
        <v>1</v>
      </c>
      <c r="K4236" s="47">
        <f t="shared" si="472"/>
        <v>69.25</v>
      </c>
      <c r="L4236" s="47">
        <f t="shared" si="473"/>
        <v>69.72</v>
      </c>
      <c r="M4236" s="47">
        <f t="shared" si="474"/>
        <v>68.55</v>
      </c>
      <c r="N4236" s="47">
        <f t="shared" si="475"/>
        <v>68.83</v>
      </c>
      <c r="O4236" s="48">
        <f t="shared" ca="1" si="476"/>
        <v>3888000</v>
      </c>
    </row>
    <row r="4237" spans="1:15" x14ac:dyDescent="0.25">
      <c r="A4237">
        <v>4222</v>
      </c>
      <c r="B4237" s="85">
        <v>35664</v>
      </c>
      <c r="C4237" s="47">
        <v>91</v>
      </c>
      <c r="D4237" s="47">
        <v>92.73</v>
      </c>
      <c r="E4237" s="47">
        <v>90.56</v>
      </c>
      <c r="F4237" s="47">
        <v>92.56</v>
      </c>
      <c r="G4237" s="48">
        <v>8087800</v>
      </c>
      <c r="H4237" s="47">
        <v>69.08</v>
      </c>
      <c r="I4237" s="51">
        <f t="shared" si="470"/>
        <v>0.74632670700086423</v>
      </c>
      <c r="J4237" s="51">
        <f t="shared" ca="1" si="471"/>
        <v>1</v>
      </c>
      <c r="K4237" s="47">
        <f t="shared" si="472"/>
        <v>67.92</v>
      </c>
      <c r="L4237" s="47">
        <f t="shared" si="473"/>
        <v>69.209999999999994</v>
      </c>
      <c r="M4237" s="47">
        <f t="shared" si="474"/>
        <v>67.59</v>
      </c>
      <c r="N4237" s="47">
        <f t="shared" si="475"/>
        <v>69.08</v>
      </c>
      <c r="O4237" s="48">
        <f t="shared" ca="1" si="476"/>
        <v>8087800</v>
      </c>
    </row>
    <row r="4238" spans="1:15" x14ac:dyDescent="0.25">
      <c r="A4238">
        <v>4223</v>
      </c>
      <c r="B4238" s="85">
        <v>35663</v>
      </c>
      <c r="C4238" s="47">
        <v>94.12</v>
      </c>
      <c r="D4238" s="47">
        <v>94.25</v>
      </c>
      <c r="E4238" s="47">
        <v>92.09</v>
      </c>
      <c r="F4238" s="47">
        <v>92.59</v>
      </c>
      <c r="G4238" s="48">
        <v>5392600</v>
      </c>
      <c r="H4238" s="47">
        <v>69.11</v>
      </c>
      <c r="I4238" s="51">
        <f t="shared" si="470"/>
        <v>0.74640889944918454</v>
      </c>
      <c r="J4238" s="51">
        <f t="shared" ca="1" si="471"/>
        <v>1</v>
      </c>
      <c r="K4238" s="47">
        <f t="shared" si="472"/>
        <v>70.25</v>
      </c>
      <c r="L4238" s="47">
        <f t="shared" si="473"/>
        <v>70.349999999999994</v>
      </c>
      <c r="M4238" s="47">
        <f t="shared" si="474"/>
        <v>68.739999999999995</v>
      </c>
      <c r="N4238" s="47">
        <f t="shared" si="475"/>
        <v>69.11</v>
      </c>
      <c r="O4238" s="48">
        <f t="shared" ca="1" si="476"/>
        <v>5392600</v>
      </c>
    </row>
    <row r="4239" spans="1:15" x14ac:dyDescent="0.25">
      <c r="A4239">
        <v>4224</v>
      </c>
      <c r="B4239" s="85">
        <v>35662</v>
      </c>
      <c r="C4239" s="47">
        <v>92.94</v>
      </c>
      <c r="D4239" s="47">
        <v>94.31</v>
      </c>
      <c r="E4239" s="47">
        <v>92.61</v>
      </c>
      <c r="F4239" s="47">
        <v>94.25</v>
      </c>
      <c r="G4239" s="48">
        <v>3564600</v>
      </c>
      <c r="H4239" s="47">
        <v>70.34</v>
      </c>
      <c r="I4239" s="51">
        <f t="shared" si="470"/>
        <v>0.74631299734748013</v>
      </c>
      <c r="J4239" s="51">
        <f t="shared" ca="1" si="471"/>
        <v>1</v>
      </c>
      <c r="K4239" s="47">
        <f t="shared" si="472"/>
        <v>69.36</v>
      </c>
      <c r="L4239" s="47">
        <f t="shared" si="473"/>
        <v>70.38</v>
      </c>
      <c r="M4239" s="47">
        <f t="shared" si="474"/>
        <v>69.12</v>
      </c>
      <c r="N4239" s="47">
        <f t="shared" si="475"/>
        <v>70.34</v>
      </c>
      <c r="O4239" s="48">
        <f t="shared" ca="1" si="476"/>
        <v>3564600</v>
      </c>
    </row>
    <row r="4240" spans="1:15" x14ac:dyDescent="0.25">
      <c r="A4240">
        <v>4225</v>
      </c>
      <c r="B4240" s="85">
        <v>35661</v>
      </c>
      <c r="C4240" s="47">
        <v>92.22</v>
      </c>
      <c r="D4240" s="47">
        <v>92.91</v>
      </c>
      <c r="E4240" s="47">
        <v>91.53</v>
      </c>
      <c r="F4240" s="47">
        <v>92.84</v>
      </c>
      <c r="G4240" s="48">
        <v>3802800</v>
      </c>
      <c r="H4240" s="47">
        <v>69.290000000000006</v>
      </c>
      <c r="I4240" s="51">
        <f t="shared" si="470"/>
        <v>0.74633778543731155</v>
      </c>
      <c r="J4240" s="51">
        <f t="shared" ca="1" si="471"/>
        <v>1</v>
      </c>
      <c r="K4240" s="47">
        <f t="shared" si="472"/>
        <v>68.83</v>
      </c>
      <c r="L4240" s="47">
        <f t="shared" si="473"/>
        <v>69.34</v>
      </c>
      <c r="M4240" s="47">
        <f t="shared" si="474"/>
        <v>68.31</v>
      </c>
      <c r="N4240" s="47">
        <f t="shared" si="475"/>
        <v>69.290000000000006</v>
      </c>
      <c r="O4240" s="48">
        <f t="shared" ca="1" si="476"/>
        <v>3802800</v>
      </c>
    </row>
    <row r="4241" spans="1:15" x14ac:dyDescent="0.25">
      <c r="A4241">
        <v>4226</v>
      </c>
      <c r="B4241" s="85">
        <v>35660</v>
      </c>
      <c r="C4241" s="47">
        <v>90.38</v>
      </c>
      <c r="D4241" s="47">
        <v>91.78</v>
      </c>
      <c r="E4241" s="47">
        <v>89.34</v>
      </c>
      <c r="F4241" s="47">
        <v>91.78</v>
      </c>
      <c r="G4241" s="48">
        <v>5638900</v>
      </c>
      <c r="H4241" s="47">
        <v>68.5</v>
      </c>
      <c r="I4241" s="51">
        <f t="shared" ref="I4241:I4304" si="477">H4241/F4241</f>
        <v>0.74634996731314007</v>
      </c>
      <c r="J4241" s="51">
        <f t="shared" ref="J4241:J4304" ca="1" si="478">INDEX(OFFSET($T$15,0,0,$S$13+1,1),MATCH(B4241,OFFSET($Q$15,0,0,$S$13+1,1),-1))</f>
        <v>1</v>
      </c>
      <c r="K4241" s="47">
        <f t="shared" ref="K4241:K4304" si="479">ROUND($I4241*C4241,2)</f>
        <v>67.459999999999994</v>
      </c>
      <c r="L4241" s="47">
        <f t="shared" ref="L4241:L4304" si="480">ROUND($I4241*D4241,2)</f>
        <v>68.5</v>
      </c>
      <c r="M4241" s="47">
        <f t="shared" ref="M4241:M4304" si="481">ROUND($I4241*E4241,2)</f>
        <v>66.680000000000007</v>
      </c>
      <c r="N4241" s="47">
        <f t="shared" ref="N4241:N4304" si="482">ROUND($I4241*F4241,2)</f>
        <v>68.5</v>
      </c>
      <c r="O4241" s="48">
        <f t="shared" ref="O4241:O4304" ca="1" si="483">G4241*J4241</f>
        <v>5638900</v>
      </c>
    </row>
    <row r="4242" spans="1:15" x14ac:dyDescent="0.25">
      <c r="A4242">
        <v>4227</v>
      </c>
      <c r="B4242" s="85">
        <v>35657</v>
      </c>
      <c r="C4242" s="47">
        <v>92.12</v>
      </c>
      <c r="D4242" s="47">
        <v>92.12</v>
      </c>
      <c r="E4242" s="47">
        <v>89.62</v>
      </c>
      <c r="F4242" s="47">
        <v>89.78</v>
      </c>
      <c r="G4242" s="48">
        <v>4907100</v>
      </c>
      <c r="H4242" s="47">
        <v>67.010000000000005</v>
      </c>
      <c r="I4242" s="51">
        <f t="shared" si="477"/>
        <v>0.74638004009801739</v>
      </c>
      <c r="J4242" s="51">
        <f t="shared" ca="1" si="478"/>
        <v>1</v>
      </c>
      <c r="K4242" s="47">
        <f t="shared" si="479"/>
        <v>68.760000000000005</v>
      </c>
      <c r="L4242" s="47">
        <f t="shared" si="480"/>
        <v>68.760000000000005</v>
      </c>
      <c r="M4242" s="47">
        <f t="shared" si="481"/>
        <v>66.89</v>
      </c>
      <c r="N4242" s="47">
        <f t="shared" si="482"/>
        <v>67.010000000000005</v>
      </c>
      <c r="O4242" s="48">
        <f t="shared" ca="1" si="483"/>
        <v>4907100</v>
      </c>
    </row>
    <row r="4243" spans="1:15" x14ac:dyDescent="0.25">
      <c r="A4243">
        <v>4228</v>
      </c>
      <c r="B4243" s="85">
        <v>35656</v>
      </c>
      <c r="C4243" s="47">
        <v>93.09</v>
      </c>
      <c r="D4243" s="47">
        <v>93.31</v>
      </c>
      <c r="E4243" s="47">
        <v>91.72</v>
      </c>
      <c r="F4243" s="47">
        <v>92.62</v>
      </c>
      <c r="G4243" s="48">
        <v>3462700</v>
      </c>
      <c r="H4243" s="47">
        <v>69.13</v>
      </c>
      <c r="I4243" s="51">
        <f t="shared" si="477"/>
        <v>0.74638307061109899</v>
      </c>
      <c r="J4243" s="51">
        <f t="shared" ca="1" si="478"/>
        <v>1</v>
      </c>
      <c r="K4243" s="47">
        <f t="shared" si="479"/>
        <v>69.48</v>
      </c>
      <c r="L4243" s="47">
        <f t="shared" si="480"/>
        <v>69.650000000000006</v>
      </c>
      <c r="M4243" s="47">
        <f t="shared" si="481"/>
        <v>68.459999999999994</v>
      </c>
      <c r="N4243" s="47">
        <f t="shared" si="482"/>
        <v>69.13</v>
      </c>
      <c r="O4243" s="48">
        <f t="shared" ca="1" si="483"/>
        <v>3462700</v>
      </c>
    </row>
    <row r="4244" spans="1:15" x14ac:dyDescent="0.25">
      <c r="A4244">
        <v>4229</v>
      </c>
      <c r="B4244" s="85">
        <v>35655</v>
      </c>
      <c r="C4244" s="47">
        <v>93.69</v>
      </c>
      <c r="D4244" s="47">
        <v>93.84</v>
      </c>
      <c r="E4244" s="47">
        <v>91.47</v>
      </c>
      <c r="F4244" s="47">
        <v>92.28</v>
      </c>
      <c r="G4244" s="48">
        <v>6982300</v>
      </c>
      <c r="H4244" s="47">
        <v>68.87</v>
      </c>
      <c r="I4244" s="51">
        <f t="shared" si="477"/>
        <v>0.74631556133506727</v>
      </c>
      <c r="J4244" s="51">
        <f t="shared" ca="1" si="478"/>
        <v>1</v>
      </c>
      <c r="K4244" s="47">
        <f t="shared" si="479"/>
        <v>69.92</v>
      </c>
      <c r="L4244" s="47">
        <f t="shared" si="480"/>
        <v>70.03</v>
      </c>
      <c r="M4244" s="47">
        <f t="shared" si="481"/>
        <v>68.27</v>
      </c>
      <c r="N4244" s="47">
        <f t="shared" si="482"/>
        <v>68.87</v>
      </c>
      <c r="O4244" s="48">
        <f t="shared" ca="1" si="483"/>
        <v>6982300</v>
      </c>
    </row>
    <row r="4245" spans="1:15" x14ac:dyDescent="0.25">
      <c r="A4245">
        <v>4230</v>
      </c>
      <c r="B4245" s="85">
        <v>35654</v>
      </c>
      <c r="C4245" s="47">
        <v>94.22</v>
      </c>
      <c r="D4245" s="47">
        <v>94.55</v>
      </c>
      <c r="E4245" s="47">
        <v>92.47</v>
      </c>
      <c r="F4245" s="47">
        <v>92.56</v>
      </c>
      <c r="G4245" s="48">
        <v>6132500</v>
      </c>
      <c r="H4245" s="47">
        <v>69.08</v>
      </c>
      <c r="I4245" s="51">
        <f t="shared" si="477"/>
        <v>0.74632670700086423</v>
      </c>
      <c r="J4245" s="51">
        <f t="shared" ca="1" si="478"/>
        <v>1</v>
      </c>
      <c r="K4245" s="47">
        <f t="shared" si="479"/>
        <v>70.319999999999993</v>
      </c>
      <c r="L4245" s="47">
        <f t="shared" si="480"/>
        <v>70.569999999999993</v>
      </c>
      <c r="M4245" s="47">
        <f t="shared" si="481"/>
        <v>69.010000000000005</v>
      </c>
      <c r="N4245" s="47">
        <f t="shared" si="482"/>
        <v>69.08</v>
      </c>
      <c r="O4245" s="48">
        <f t="shared" ca="1" si="483"/>
        <v>6132500</v>
      </c>
    </row>
    <row r="4246" spans="1:15" x14ac:dyDescent="0.25">
      <c r="A4246">
        <v>4231</v>
      </c>
      <c r="B4246" s="85">
        <v>35653</v>
      </c>
      <c r="C4246" s="47">
        <v>93.75</v>
      </c>
      <c r="D4246" s="47">
        <v>94.28</v>
      </c>
      <c r="E4246" s="47">
        <v>92.62</v>
      </c>
      <c r="F4246" s="47">
        <v>94.06</v>
      </c>
      <c r="G4246" s="48">
        <v>6355900</v>
      </c>
      <c r="H4246" s="47">
        <v>70.2</v>
      </c>
      <c r="I4246" s="51">
        <f t="shared" si="477"/>
        <v>0.74633212842866259</v>
      </c>
      <c r="J4246" s="51">
        <f t="shared" ca="1" si="478"/>
        <v>1</v>
      </c>
      <c r="K4246" s="47">
        <f t="shared" si="479"/>
        <v>69.97</v>
      </c>
      <c r="L4246" s="47">
        <f t="shared" si="480"/>
        <v>70.36</v>
      </c>
      <c r="M4246" s="47">
        <f t="shared" si="481"/>
        <v>69.13</v>
      </c>
      <c r="N4246" s="47">
        <f t="shared" si="482"/>
        <v>70.2</v>
      </c>
      <c r="O4246" s="48">
        <f t="shared" ca="1" si="483"/>
        <v>6355900</v>
      </c>
    </row>
    <row r="4247" spans="1:15" x14ac:dyDescent="0.25">
      <c r="A4247">
        <v>4232</v>
      </c>
      <c r="B4247" s="85">
        <v>35650</v>
      </c>
      <c r="C4247" s="47">
        <v>94.31</v>
      </c>
      <c r="D4247" s="47">
        <v>94.75</v>
      </c>
      <c r="E4247" s="47">
        <v>92.41</v>
      </c>
      <c r="F4247" s="47">
        <v>93.38</v>
      </c>
      <c r="G4247" s="48">
        <v>7113100</v>
      </c>
      <c r="H4247" s="47">
        <v>69.69</v>
      </c>
      <c r="I4247" s="51">
        <f t="shared" si="477"/>
        <v>0.74630541871921185</v>
      </c>
      <c r="J4247" s="51">
        <f t="shared" ca="1" si="478"/>
        <v>1</v>
      </c>
      <c r="K4247" s="47">
        <f t="shared" si="479"/>
        <v>70.38</v>
      </c>
      <c r="L4247" s="47">
        <f t="shared" si="480"/>
        <v>70.709999999999994</v>
      </c>
      <c r="M4247" s="47">
        <f t="shared" si="481"/>
        <v>68.97</v>
      </c>
      <c r="N4247" s="47">
        <f t="shared" si="482"/>
        <v>69.69</v>
      </c>
      <c r="O4247" s="48">
        <f t="shared" ca="1" si="483"/>
        <v>7113100</v>
      </c>
    </row>
    <row r="4248" spans="1:15" x14ac:dyDescent="0.25">
      <c r="A4248">
        <v>4233</v>
      </c>
      <c r="B4248" s="85">
        <v>35649</v>
      </c>
      <c r="C4248" s="47">
        <v>96.5</v>
      </c>
      <c r="D4248" s="47">
        <v>96.62</v>
      </c>
      <c r="E4248" s="47">
        <v>95.12</v>
      </c>
      <c r="F4248" s="47">
        <v>95.31</v>
      </c>
      <c r="G4248" s="48">
        <v>3641900</v>
      </c>
      <c r="H4248" s="47">
        <v>71.14</v>
      </c>
      <c r="I4248" s="51">
        <f t="shared" si="477"/>
        <v>0.74640646312034409</v>
      </c>
      <c r="J4248" s="51">
        <f t="shared" ca="1" si="478"/>
        <v>1</v>
      </c>
      <c r="K4248" s="47">
        <f t="shared" si="479"/>
        <v>72.03</v>
      </c>
      <c r="L4248" s="47">
        <f t="shared" si="480"/>
        <v>72.12</v>
      </c>
      <c r="M4248" s="47">
        <f t="shared" si="481"/>
        <v>71</v>
      </c>
      <c r="N4248" s="47">
        <f t="shared" si="482"/>
        <v>71.14</v>
      </c>
      <c r="O4248" s="48">
        <f t="shared" ca="1" si="483"/>
        <v>3641900</v>
      </c>
    </row>
    <row r="4249" spans="1:15" x14ac:dyDescent="0.25">
      <c r="A4249">
        <v>4234</v>
      </c>
      <c r="B4249" s="85">
        <v>35648</v>
      </c>
      <c r="C4249" s="47">
        <v>95.44</v>
      </c>
      <c r="D4249" s="47">
        <v>96.53</v>
      </c>
      <c r="E4249" s="47">
        <v>95.06</v>
      </c>
      <c r="F4249" s="47">
        <v>96.03</v>
      </c>
      <c r="G4249" s="48">
        <v>2478200</v>
      </c>
      <c r="H4249" s="47">
        <v>71.67</v>
      </c>
      <c r="I4249" s="51">
        <f t="shared" si="477"/>
        <v>0.74632927210246802</v>
      </c>
      <c r="J4249" s="51">
        <f t="shared" ca="1" si="478"/>
        <v>1</v>
      </c>
      <c r="K4249" s="47">
        <f t="shared" si="479"/>
        <v>71.23</v>
      </c>
      <c r="L4249" s="47">
        <f t="shared" si="480"/>
        <v>72.040000000000006</v>
      </c>
      <c r="M4249" s="47">
        <f t="shared" si="481"/>
        <v>70.95</v>
      </c>
      <c r="N4249" s="47">
        <f t="shared" si="482"/>
        <v>71.67</v>
      </c>
      <c r="O4249" s="48">
        <f t="shared" ca="1" si="483"/>
        <v>2478200</v>
      </c>
    </row>
    <row r="4250" spans="1:15" x14ac:dyDescent="0.25">
      <c r="A4250">
        <v>4235</v>
      </c>
      <c r="B4250" s="85">
        <v>35647</v>
      </c>
      <c r="C4250" s="47">
        <v>95.09</v>
      </c>
      <c r="D4250" s="47">
        <v>95.69</v>
      </c>
      <c r="E4250" s="47">
        <v>94.91</v>
      </c>
      <c r="F4250" s="47">
        <v>95.25</v>
      </c>
      <c r="G4250" s="48">
        <v>1466700</v>
      </c>
      <c r="H4250" s="47">
        <v>71.09</v>
      </c>
      <c r="I4250" s="51">
        <f t="shared" si="477"/>
        <v>0.74635170603674539</v>
      </c>
      <c r="J4250" s="51">
        <f t="shared" ca="1" si="478"/>
        <v>1</v>
      </c>
      <c r="K4250" s="47">
        <f t="shared" si="479"/>
        <v>70.97</v>
      </c>
      <c r="L4250" s="47">
        <f t="shared" si="480"/>
        <v>71.42</v>
      </c>
      <c r="M4250" s="47">
        <f t="shared" si="481"/>
        <v>70.84</v>
      </c>
      <c r="N4250" s="47">
        <f t="shared" si="482"/>
        <v>71.09</v>
      </c>
      <c r="O4250" s="48">
        <f t="shared" ca="1" si="483"/>
        <v>1466700</v>
      </c>
    </row>
    <row r="4251" spans="1:15" x14ac:dyDescent="0.25">
      <c r="A4251">
        <v>4236</v>
      </c>
      <c r="B4251" s="85">
        <v>35646</v>
      </c>
      <c r="C4251" s="47">
        <v>94.78</v>
      </c>
      <c r="D4251" s="47">
        <v>95.55</v>
      </c>
      <c r="E4251" s="47">
        <v>94.41</v>
      </c>
      <c r="F4251" s="47">
        <v>95.19</v>
      </c>
      <c r="G4251" s="48">
        <v>2339500</v>
      </c>
      <c r="H4251" s="47">
        <v>71.040000000000006</v>
      </c>
      <c r="I4251" s="51">
        <f t="shared" si="477"/>
        <v>0.74629687992436189</v>
      </c>
      <c r="J4251" s="51">
        <f t="shared" ca="1" si="478"/>
        <v>1</v>
      </c>
      <c r="K4251" s="47">
        <f t="shared" si="479"/>
        <v>70.73</v>
      </c>
      <c r="L4251" s="47">
        <f t="shared" si="480"/>
        <v>71.31</v>
      </c>
      <c r="M4251" s="47">
        <f t="shared" si="481"/>
        <v>70.459999999999994</v>
      </c>
      <c r="N4251" s="47">
        <f t="shared" si="482"/>
        <v>71.040000000000006</v>
      </c>
      <c r="O4251" s="48">
        <f t="shared" ca="1" si="483"/>
        <v>2339500</v>
      </c>
    </row>
    <row r="4252" spans="1:15" x14ac:dyDescent="0.25">
      <c r="A4252">
        <v>4237</v>
      </c>
      <c r="B4252" s="85">
        <v>35643</v>
      </c>
      <c r="C4252" s="47">
        <v>95.5</v>
      </c>
      <c r="D4252" s="47">
        <v>95.72</v>
      </c>
      <c r="E4252" s="47">
        <v>93.81</v>
      </c>
      <c r="F4252" s="47">
        <v>94.94</v>
      </c>
      <c r="G4252" s="48">
        <v>7077700</v>
      </c>
      <c r="H4252" s="47">
        <v>70.86</v>
      </c>
      <c r="I4252" s="51">
        <f t="shared" si="477"/>
        <v>0.74636612597429952</v>
      </c>
      <c r="J4252" s="51">
        <f t="shared" ca="1" si="478"/>
        <v>1</v>
      </c>
      <c r="K4252" s="47">
        <f t="shared" si="479"/>
        <v>71.28</v>
      </c>
      <c r="L4252" s="47">
        <f t="shared" si="480"/>
        <v>71.44</v>
      </c>
      <c r="M4252" s="47">
        <f t="shared" si="481"/>
        <v>70.02</v>
      </c>
      <c r="N4252" s="47">
        <f t="shared" si="482"/>
        <v>70.86</v>
      </c>
      <c r="O4252" s="48">
        <f t="shared" ca="1" si="483"/>
        <v>7077700</v>
      </c>
    </row>
    <row r="4253" spans="1:15" x14ac:dyDescent="0.25">
      <c r="A4253">
        <v>4238</v>
      </c>
      <c r="B4253" s="85">
        <v>35642</v>
      </c>
      <c r="C4253" s="47">
        <v>95.41</v>
      </c>
      <c r="D4253" s="47">
        <v>96.03</v>
      </c>
      <c r="E4253" s="47">
        <v>95.03</v>
      </c>
      <c r="F4253" s="47">
        <v>95.31</v>
      </c>
      <c r="G4253" s="48">
        <v>2138700</v>
      </c>
      <c r="H4253" s="47">
        <v>71.14</v>
      </c>
      <c r="I4253" s="51">
        <f t="shared" si="477"/>
        <v>0.74640646312034409</v>
      </c>
      <c r="J4253" s="51">
        <f t="shared" ca="1" si="478"/>
        <v>1</v>
      </c>
      <c r="K4253" s="47">
        <f t="shared" si="479"/>
        <v>71.209999999999994</v>
      </c>
      <c r="L4253" s="47">
        <f t="shared" si="480"/>
        <v>71.680000000000007</v>
      </c>
      <c r="M4253" s="47">
        <f t="shared" si="481"/>
        <v>70.930000000000007</v>
      </c>
      <c r="N4253" s="47">
        <f t="shared" si="482"/>
        <v>71.14</v>
      </c>
      <c r="O4253" s="48">
        <f t="shared" ca="1" si="483"/>
        <v>2138700</v>
      </c>
    </row>
    <row r="4254" spans="1:15" x14ac:dyDescent="0.25">
      <c r="A4254">
        <v>4239</v>
      </c>
      <c r="B4254" s="85">
        <v>35641</v>
      </c>
      <c r="C4254" s="47">
        <v>94.5</v>
      </c>
      <c r="D4254" s="47">
        <v>95.62</v>
      </c>
      <c r="E4254" s="47">
        <v>94.41</v>
      </c>
      <c r="F4254" s="47">
        <v>95.41</v>
      </c>
      <c r="G4254" s="48">
        <v>4839800</v>
      </c>
      <c r="H4254" s="47">
        <v>71.209999999999994</v>
      </c>
      <c r="I4254" s="51">
        <f t="shared" si="477"/>
        <v>0.74635782412744989</v>
      </c>
      <c r="J4254" s="51">
        <f t="shared" ca="1" si="478"/>
        <v>1</v>
      </c>
      <c r="K4254" s="47">
        <f t="shared" si="479"/>
        <v>70.53</v>
      </c>
      <c r="L4254" s="47">
        <f t="shared" si="480"/>
        <v>71.37</v>
      </c>
      <c r="M4254" s="47">
        <f t="shared" si="481"/>
        <v>70.459999999999994</v>
      </c>
      <c r="N4254" s="47">
        <f t="shared" si="482"/>
        <v>71.209999999999994</v>
      </c>
      <c r="O4254" s="48">
        <f t="shared" ca="1" si="483"/>
        <v>4839800</v>
      </c>
    </row>
    <row r="4255" spans="1:15" x14ac:dyDescent="0.25">
      <c r="A4255">
        <v>4240</v>
      </c>
      <c r="B4255" s="85">
        <v>35640</v>
      </c>
      <c r="C4255" s="47">
        <v>93.62</v>
      </c>
      <c r="D4255" s="47">
        <v>94.47</v>
      </c>
      <c r="E4255" s="47">
        <v>93.42</v>
      </c>
      <c r="F4255" s="47">
        <v>94.28</v>
      </c>
      <c r="G4255" s="48">
        <v>2737100</v>
      </c>
      <c r="H4255" s="47">
        <v>70.37</v>
      </c>
      <c r="I4255" s="51">
        <f t="shared" si="477"/>
        <v>0.74639372083156563</v>
      </c>
      <c r="J4255" s="51">
        <f t="shared" ca="1" si="478"/>
        <v>1</v>
      </c>
      <c r="K4255" s="47">
        <f t="shared" si="479"/>
        <v>69.88</v>
      </c>
      <c r="L4255" s="47">
        <f t="shared" si="480"/>
        <v>70.510000000000005</v>
      </c>
      <c r="M4255" s="47">
        <f t="shared" si="481"/>
        <v>69.73</v>
      </c>
      <c r="N4255" s="47">
        <f t="shared" si="482"/>
        <v>70.37</v>
      </c>
      <c r="O4255" s="48">
        <f t="shared" ca="1" si="483"/>
        <v>2737100</v>
      </c>
    </row>
    <row r="4256" spans="1:15" x14ac:dyDescent="0.25">
      <c r="A4256">
        <v>4241</v>
      </c>
      <c r="B4256" s="85">
        <v>35639</v>
      </c>
      <c r="C4256" s="47">
        <v>94.25</v>
      </c>
      <c r="D4256" s="47">
        <v>94.56</v>
      </c>
      <c r="E4256" s="47">
        <v>93.5</v>
      </c>
      <c r="F4256" s="47">
        <v>93.97</v>
      </c>
      <c r="G4256" s="48">
        <v>2794700</v>
      </c>
      <c r="H4256" s="47">
        <v>70.13</v>
      </c>
      <c r="I4256" s="51">
        <f t="shared" si="477"/>
        <v>0.7463020112801958</v>
      </c>
      <c r="J4256" s="51">
        <f t="shared" ca="1" si="478"/>
        <v>1</v>
      </c>
      <c r="K4256" s="47">
        <f t="shared" si="479"/>
        <v>70.34</v>
      </c>
      <c r="L4256" s="47">
        <f t="shared" si="480"/>
        <v>70.569999999999993</v>
      </c>
      <c r="M4256" s="47">
        <f t="shared" si="481"/>
        <v>69.78</v>
      </c>
      <c r="N4256" s="47">
        <f t="shared" si="482"/>
        <v>70.13</v>
      </c>
      <c r="O4256" s="48">
        <f t="shared" ca="1" si="483"/>
        <v>2794700</v>
      </c>
    </row>
    <row r="4257" spans="1:15" x14ac:dyDescent="0.25">
      <c r="A4257">
        <v>4242</v>
      </c>
      <c r="B4257" s="85">
        <v>35636</v>
      </c>
      <c r="C4257" s="47">
        <v>94.56</v>
      </c>
      <c r="D4257" s="47">
        <v>94.81</v>
      </c>
      <c r="E4257" s="47">
        <v>93.62</v>
      </c>
      <c r="F4257" s="47">
        <v>94.03</v>
      </c>
      <c r="G4257" s="48">
        <v>2364800</v>
      </c>
      <c r="H4257" s="47">
        <v>70.180000000000007</v>
      </c>
      <c r="I4257" s="51">
        <f t="shared" si="477"/>
        <v>0.74635754546421362</v>
      </c>
      <c r="J4257" s="51">
        <f t="shared" ca="1" si="478"/>
        <v>1</v>
      </c>
      <c r="K4257" s="47">
        <f t="shared" si="479"/>
        <v>70.58</v>
      </c>
      <c r="L4257" s="47">
        <f t="shared" si="480"/>
        <v>70.760000000000005</v>
      </c>
      <c r="M4257" s="47">
        <f t="shared" si="481"/>
        <v>69.87</v>
      </c>
      <c r="N4257" s="47">
        <f t="shared" si="482"/>
        <v>70.180000000000007</v>
      </c>
      <c r="O4257" s="48">
        <f t="shared" ca="1" si="483"/>
        <v>2364800</v>
      </c>
    </row>
    <row r="4258" spans="1:15" x14ac:dyDescent="0.25">
      <c r="A4258">
        <v>4243</v>
      </c>
      <c r="B4258" s="85">
        <v>35635</v>
      </c>
      <c r="C4258" s="47">
        <v>93.94</v>
      </c>
      <c r="D4258" s="47">
        <v>94.27</v>
      </c>
      <c r="E4258" s="47">
        <v>92.69</v>
      </c>
      <c r="F4258" s="47">
        <v>94.09</v>
      </c>
      <c r="G4258" s="48">
        <v>4152700</v>
      </c>
      <c r="H4258" s="47">
        <v>70.23</v>
      </c>
      <c r="I4258" s="51">
        <f t="shared" si="477"/>
        <v>0.74641300882134132</v>
      </c>
      <c r="J4258" s="51">
        <f t="shared" ca="1" si="478"/>
        <v>1</v>
      </c>
      <c r="K4258" s="47">
        <f t="shared" si="479"/>
        <v>70.12</v>
      </c>
      <c r="L4258" s="47">
        <f t="shared" si="480"/>
        <v>70.36</v>
      </c>
      <c r="M4258" s="47">
        <f t="shared" si="481"/>
        <v>69.19</v>
      </c>
      <c r="N4258" s="47">
        <f t="shared" si="482"/>
        <v>70.23</v>
      </c>
      <c r="O4258" s="48">
        <f t="shared" ca="1" si="483"/>
        <v>4152700</v>
      </c>
    </row>
    <row r="4259" spans="1:15" x14ac:dyDescent="0.25">
      <c r="A4259">
        <v>4244</v>
      </c>
      <c r="B4259" s="85">
        <v>35634</v>
      </c>
      <c r="C4259" s="47">
        <v>93.94</v>
      </c>
      <c r="D4259" s="47">
        <v>94.48</v>
      </c>
      <c r="E4259" s="47">
        <v>93.53</v>
      </c>
      <c r="F4259" s="47">
        <v>93.66</v>
      </c>
      <c r="G4259" s="48">
        <v>3204300</v>
      </c>
      <c r="H4259" s="47">
        <v>69.900000000000006</v>
      </c>
      <c r="I4259" s="51">
        <f t="shared" si="477"/>
        <v>0.74631646380525318</v>
      </c>
      <c r="J4259" s="51">
        <f t="shared" ca="1" si="478"/>
        <v>1</v>
      </c>
      <c r="K4259" s="47">
        <f t="shared" si="479"/>
        <v>70.11</v>
      </c>
      <c r="L4259" s="47">
        <f t="shared" si="480"/>
        <v>70.510000000000005</v>
      </c>
      <c r="M4259" s="47">
        <f t="shared" si="481"/>
        <v>69.8</v>
      </c>
      <c r="N4259" s="47">
        <f t="shared" si="482"/>
        <v>69.900000000000006</v>
      </c>
      <c r="O4259" s="48">
        <f t="shared" ca="1" si="483"/>
        <v>3204300</v>
      </c>
    </row>
    <row r="4260" spans="1:15" x14ac:dyDescent="0.25">
      <c r="A4260">
        <v>4245</v>
      </c>
      <c r="B4260" s="85">
        <v>35633</v>
      </c>
      <c r="C4260" s="47">
        <v>91.69</v>
      </c>
      <c r="D4260" s="47">
        <v>93.8</v>
      </c>
      <c r="E4260" s="47">
        <v>91.62</v>
      </c>
      <c r="F4260" s="47">
        <v>93.73</v>
      </c>
      <c r="G4260" s="48">
        <v>4243400</v>
      </c>
      <c r="H4260" s="47">
        <v>69.959999999999994</v>
      </c>
      <c r="I4260" s="51">
        <f t="shared" si="477"/>
        <v>0.74639923183612489</v>
      </c>
      <c r="J4260" s="51">
        <f t="shared" ca="1" si="478"/>
        <v>1</v>
      </c>
      <c r="K4260" s="47">
        <f t="shared" si="479"/>
        <v>68.44</v>
      </c>
      <c r="L4260" s="47">
        <f t="shared" si="480"/>
        <v>70.010000000000005</v>
      </c>
      <c r="M4260" s="47">
        <f t="shared" si="481"/>
        <v>68.39</v>
      </c>
      <c r="N4260" s="47">
        <f t="shared" si="482"/>
        <v>69.959999999999994</v>
      </c>
      <c r="O4260" s="48">
        <f t="shared" ca="1" si="483"/>
        <v>4243400</v>
      </c>
    </row>
    <row r="4261" spans="1:15" x14ac:dyDescent="0.25">
      <c r="A4261">
        <v>4246</v>
      </c>
      <c r="B4261" s="85">
        <v>35632</v>
      </c>
      <c r="C4261" s="47">
        <v>91.28</v>
      </c>
      <c r="D4261" s="47">
        <v>91.59</v>
      </c>
      <c r="E4261" s="47">
        <v>90.69</v>
      </c>
      <c r="F4261" s="47">
        <v>91.31</v>
      </c>
      <c r="G4261" s="48">
        <v>3810300</v>
      </c>
      <c r="H4261" s="47">
        <v>68.150000000000006</v>
      </c>
      <c r="I4261" s="51">
        <f t="shared" si="477"/>
        <v>0.74635855875588664</v>
      </c>
      <c r="J4261" s="51">
        <f t="shared" ca="1" si="478"/>
        <v>1</v>
      </c>
      <c r="K4261" s="47">
        <f t="shared" si="479"/>
        <v>68.13</v>
      </c>
      <c r="L4261" s="47">
        <f t="shared" si="480"/>
        <v>68.36</v>
      </c>
      <c r="M4261" s="47">
        <f t="shared" si="481"/>
        <v>67.69</v>
      </c>
      <c r="N4261" s="47">
        <f t="shared" si="482"/>
        <v>68.150000000000006</v>
      </c>
      <c r="O4261" s="48">
        <f t="shared" ca="1" si="483"/>
        <v>3810300</v>
      </c>
    </row>
    <row r="4262" spans="1:15" x14ac:dyDescent="0.25">
      <c r="A4262">
        <v>4247</v>
      </c>
      <c r="B4262" s="85">
        <v>35629</v>
      </c>
      <c r="C4262" s="47">
        <v>93.02</v>
      </c>
      <c r="D4262" s="47">
        <v>93.22</v>
      </c>
      <c r="E4262" s="47">
        <v>91.06</v>
      </c>
      <c r="F4262" s="47">
        <v>91.3</v>
      </c>
      <c r="G4262" s="48">
        <v>3961900</v>
      </c>
      <c r="H4262" s="47">
        <v>68.14</v>
      </c>
      <c r="I4262" s="51">
        <f t="shared" si="477"/>
        <v>0.74633077765607891</v>
      </c>
      <c r="J4262" s="51">
        <f t="shared" ca="1" si="478"/>
        <v>1</v>
      </c>
      <c r="K4262" s="47">
        <f t="shared" si="479"/>
        <v>69.42</v>
      </c>
      <c r="L4262" s="47">
        <f t="shared" si="480"/>
        <v>69.569999999999993</v>
      </c>
      <c r="M4262" s="47">
        <f t="shared" si="481"/>
        <v>67.959999999999994</v>
      </c>
      <c r="N4262" s="47">
        <f t="shared" si="482"/>
        <v>68.14</v>
      </c>
      <c r="O4262" s="48">
        <f t="shared" ca="1" si="483"/>
        <v>3961900</v>
      </c>
    </row>
    <row r="4263" spans="1:15" x14ac:dyDescent="0.25">
      <c r="A4263">
        <v>4248</v>
      </c>
      <c r="B4263" s="85">
        <v>35628</v>
      </c>
      <c r="C4263" s="47">
        <v>93.62</v>
      </c>
      <c r="D4263" s="47">
        <v>93.81</v>
      </c>
      <c r="E4263" s="47">
        <v>92.78</v>
      </c>
      <c r="F4263" s="47">
        <v>93.28</v>
      </c>
      <c r="G4263" s="48">
        <v>1794800</v>
      </c>
      <c r="H4263" s="47">
        <v>69.62</v>
      </c>
      <c r="I4263" s="51">
        <f t="shared" si="477"/>
        <v>0.74635506003430541</v>
      </c>
      <c r="J4263" s="51">
        <f t="shared" ca="1" si="478"/>
        <v>1</v>
      </c>
      <c r="K4263" s="47">
        <f t="shared" si="479"/>
        <v>69.87</v>
      </c>
      <c r="L4263" s="47">
        <f t="shared" si="480"/>
        <v>70.02</v>
      </c>
      <c r="M4263" s="47">
        <f t="shared" si="481"/>
        <v>69.25</v>
      </c>
      <c r="N4263" s="47">
        <f t="shared" si="482"/>
        <v>69.62</v>
      </c>
      <c r="O4263" s="48">
        <f t="shared" ca="1" si="483"/>
        <v>1794800</v>
      </c>
    </row>
    <row r="4264" spans="1:15" x14ac:dyDescent="0.25">
      <c r="A4264">
        <v>4249</v>
      </c>
      <c r="B4264" s="85">
        <v>35627</v>
      </c>
      <c r="C4264" s="47">
        <v>93.12</v>
      </c>
      <c r="D4264" s="47">
        <v>94.09</v>
      </c>
      <c r="E4264" s="47">
        <v>92.89</v>
      </c>
      <c r="F4264" s="47">
        <v>93.75</v>
      </c>
      <c r="G4264" s="48">
        <v>2621300</v>
      </c>
      <c r="H4264" s="47">
        <v>69.97</v>
      </c>
      <c r="I4264" s="51">
        <f t="shared" si="477"/>
        <v>0.7463466666666666</v>
      </c>
      <c r="J4264" s="51">
        <f t="shared" ca="1" si="478"/>
        <v>1</v>
      </c>
      <c r="K4264" s="47">
        <f t="shared" si="479"/>
        <v>69.5</v>
      </c>
      <c r="L4264" s="47">
        <f t="shared" si="480"/>
        <v>70.22</v>
      </c>
      <c r="M4264" s="47">
        <f t="shared" si="481"/>
        <v>69.33</v>
      </c>
      <c r="N4264" s="47">
        <f t="shared" si="482"/>
        <v>69.97</v>
      </c>
      <c r="O4264" s="48">
        <f t="shared" ca="1" si="483"/>
        <v>2621300</v>
      </c>
    </row>
    <row r="4265" spans="1:15" x14ac:dyDescent="0.25">
      <c r="A4265">
        <v>4250</v>
      </c>
      <c r="B4265" s="85">
        <v>35626</v>
      </c>
      <c r="C4265" s="47">
        <v>92.31</v>
      </c>
      <c r="D4265" s="47">
        <v>92.77</v>
      </c>
      <c r="E4265" s="47">
        <v>91.47</v>
      </c>
      <c r="F4265" s="47">
        <v>92.53</v>
      </c>
      <c r="G4265" s="48">
        <v>2983100</v>
      </c>
      <c r="H4265" s="47">
        <v>69.06</v>
      </c>
      <c r="I4265" s="51">
        <f t="shared" si="477"/>
        <v>0.7463525343131957</v>
      </c>
      <c r="J4265" s="51">
        <f t="shared" ca="1" si="478"/>
        <v>1</v>
      </c>
      <c r="K4265" s="47">
        <f t="shared" si="479"/>
        <v>68.900000000000006</v>
      </c>
      <c r="L4265" s="47">
        <f t="shared" si="480"/>
        <v>69.239999999999995</v>
      </c>
      <c r="M4265" s="47">
        <f t="shared" si="481"/>
        <v>68.27</v>
      </c>
      <c r="N4265" s="47">
        <f t="shared" si="482"/>
        <v>69.06</v>
      </c>
      <c r="O4265" s="48">
        <f t="shared" ca="1" si="483"/>
        <v>2983100</v>
      </c>
    </row>
    <row r="4266" spans="1:15" x14ac:dyDescent="0.25">
      <c r="A4266">
        <v>4251</v>
      </c>
      <c r="B4266" s="85">
        <v>35625</v>
      </c>
      <c r="C4266" s="47">
        <v>91.89</v>
      </c>
      <c r="D4266" s="47">
        <v>92.31</v>
      </c>
      <c r="E4266" s="47">
        <v>91.22</v>
      </c>
      <c r="F4266" s="47">
        <v>92.06</v>
      </c>
      <c r="G4266" s="48">
        <v>3186400</v>
      </c>
      <c r="H4266" s="47">
        <v>68.709999999999994</v>
      </c>
      <c r="I4266" s="51">
        <f t="shared" si="477"/>
        <v>0.74636106886812936</v>
      </c>
      <c r="J4266" s="51">
        <f t="shared" ca="1" si="478"/>
        <v>1</v>
      </c>
      <c r="K4266" s="47">
        <f t="shared" si="479"/>
        <v>68.58</v>
      </c>
      <c r="L4266" s="47">
        <f t="shared" si="480"/>
        <v>68.900000000000006</v>
      </c>
      <c r="M4266" s="47">
        <f t="shared" si="481"/>
        <v>68.08</v>
      </c>
      <c r="N4266" s="47">
        <f t="shared" si="482"/>
        <v>68.709999999999994</v>
      </c>
      <c r="O4266" s="48">
        <f t="shared" ca="1" si="483"/>
        <v>3186400</v>
      </c>
    </row>
    <row r="4267" spans="1:15" x14ac:dyDescent="0.25">
      <c r="A4267">
        <v>4252</v>
      </c>
      <c r="B4267" s="85">
        <v>35622</v>
      </c>
      <c r="C4267" s="47">
        <v>91.59</v>
      </c>
      <c r="D4267" s="47">
        <v>92.19</v>
      </c>
      <c r="E4267" s="47">
        <v>91.38</v>
      </c>
      <c r="F4267" s="47">
        <v>91.78</v>
      </c>
      <c r="G4267" s="48">
        <v>2258900</v>
      </c>
      <c r="H4267" s="47">
        <v>68.5</v>
      </c>
      <c r="I4267" s="51">
        <f t="shared" si="477"/>
        <v>0.74634996731314007</v>
      </c>
      <c r="J4267" s="51">
        <f t="shared" ca="1" si="478"/>
        <v>1</v>
      </c>
      <c r="K4267" s="47">
        <f t="shared" si="479"/>
        <v>68.36</v>
      </c>
      <c r="L4267" s="47">
        <f t="shared" si="480"/>
        <v>68.81</v>
      </c>
      <c r="M4267" s="47">
        <f t="shared" si="481"/>
        <v>68.2</v>
      </c>
      <c r="N4267" s="47">
        <f t="shared" si="482"/>
        <v>68.5</v>
      </c>
      <c r="O4267" s="48">
        <f t="shared" ca="1" si="483"/>
        <v>2258900</v>
      </c>
    </row>
    <row r="4268" spans="1:15" x14ac:dyDescent="0.25">
      <c r="A4268">
        <v>4253</v>
      </c>
      <c r="B4268" s="85">
        <v>35621</v>
      </c>
      <c r="C4268" s="47">
        <v>91.12</v>
      </c>
      <c r="D4268" s="47">
        <v>91.84</v>
      </c>
      <c r="E4268" s="47">
        <v>90.48</v>
      </c>
      <c r="F4268" s="47">
        <v>91.47</v>
      </c>
      <c r="G4268" s="48">
        <v>2072200</v>
      </c>
      <c r="H4268" s="47">
        <v>68.27</v>
      </c>
      <c r="I4268" s="51">
        <f t="shared" si="477"/>
        <v>0.74636492839182245</v>
      </c>
      <c r="J4268" s="51">
        <f t="shared" ca="1" si="478"/>
        <v>1</v>
      </c>
      <c r="K4268" s="47">
        <f t="shared" si="479"/>
        <v>68.010000000000005</v>
      </c>
      <c r="L4268" s="47">
        <f t="shared" si="480"/>
        <v>68.55</v>
      </c>
      <c r="M4268" s="47">
        <f t="shared" si="481"/>
        <v>67.53</v>
      </c>
      <c r="N4268" s="47">
        <f t="shared" si="482"/>
        <v>68.27</v>
      </c>
      <c r="O4268" s="48">
        <f t="shared" ca="1" si="483"/>
        <v>2072200</v>
      </c>
    </row>
    <row r="4269" spans="1:15" x14ac:dyDescent="0.25">
      <c r="A4269">
        <v>4254</v>
      </c>
      <c r="B4269" s="85">
        <v>35620</v>
      </c>
      <c r="C4269" s="47">
        <v>92.31</v>
      </c>
      <c r="D4269" s="47">
        <v>92.38</v>
      </c>
      <c r="E4269" s="47">
        <v>90.03</v>
      </c>
      <c r="F4269" s="47">
        <v>91.06</v>
      </c>
      <c r="G4269" s="48">
        <v>5390300</v>
      </c>
      <c r="H4269" s="47">
        <v>67.959999999999994</v>
      </c>
      <c r="I4269" s="51">
        <f t="shared" si="477"/>
        <v>0.74632110696244225</v>
      </c>
      <c r="J4269" s="51">
        <f t="shared" ca="1" si="478"/>
        <v>1</v>
      </c>
      <c r="K4269" s="47">
        <f t="shared" si="479"/>
        <v>68.89</v>
      </c>
      <c r="L4269" s="47">
        <f t="shared" si="480"/>
        <v>68.95</v>
      </c>
      <c r="M4269" s="47">
        <f t="shared" si="481"/>
        <v>67.19</v>
      </c>
      <c r="N4269" s="47">
        <f t="shared" si="482"/>
        <v>67.959999999999994</v>
      </c>
      <c r="O4269" s="48">
        <f t="shared" ca="1" si="483"/>
        <v>5390300</v>
      </c>
    </row>
    <row r="4270" spans="1:15" x14ac:dyDescent="0.25">
      <c r="A4270">
        <v>4255</v>
      </c>
      <c r="B4270" s="85">
        <v>35619</v>
      </c>
      <c r="C4270" s="47">
        <v>91.25</v>
      </c>
      <c r="D4270" s="47">
        <v>92.19</v>
      </c>
      <c r="E4270" s="47">
        <v>91.19</v>
      </c>
      <c r="F4270" s="47">
        <v>92.08</v>
      </c>
      <c r="G4270" s="48">
        <v>3396500</v>
      </c>
      <c r="H4270" s="47">
        <v>68.72</v>
      </c>
      <c r="I4270" s="51">
        <f t="shared" si="477"/>
        <v>0.74630755864465681</v>
      </c>
      <c r="J4270" s="51">
        <f t="shared" ca="1" si="478"/>
        <v>1</v>
      </c>
      <c r="K4270" s="47">
        <f t="shared" si="479"/>
        <v>68.099999999999994</v>
      </c>
      <c r="L4270" s="47">
        <f t="shared" si="480"/>
        <v>68.8</v>
      </c>
      <c r="M4270" s="47">
        <f t="shared" si="481"/>
        <v>68.06</v>
      </c>
      <c r="N4270" s="47">
        <f t="shared" si="482"/>
        <v>68.72</v>
      </c>
      <c r="O4270" s="48">
        <f t="shared" ca="1" si="483"/>
        <v>3396500</v>
      </c>
    </row>
    <row r="4271" spans="1:15" x14ac:dyDescent="0.25">
      <c r="A4271">
        <v>4256</v>
      </c>
      <c r="B4271" s="85">
        <v>35618</v>
      </c>
      <c r="C4271" s="47">
        <v>92.38</v>
      </c>
      <c r="D4271" s="47">
        <v>92.5</v>
      </c>
      <c r="E4271" s="47">
        <v>90.91</v>
      </c>
      <c r="F4271" s="47">
        <v>91.12</v>
      </c>
      <c r="G4271" s="48">
        <v>1158600</v>
      </c>
      <c r="H4271" s="47">
        <v>68.010000000000005</v>
      </c>
      <c r="I4271" s="51">
        <f t="shared" si="477"/>
        <v>0.74637840210711148</v>
      </c>
      <c r="J4271" s="51">
        <f t="shared" ca="1" si="478"/>
        <v>1</v>
      </c>
      <c r="K4271" s="47">
        <f t="shared" si="479"/>
        <v>68.95</v>
      </c>
      <c r="L4271" s="47">
        <f t="shared" si="480"/>
        <v>69.040000000000006</v>
      </c>
      <c r="M4271" s="47">
        <f t="shared" si="481"/>
        <v>67.849999999999994</v>
      </c>
      <c r="N4271" s="47">
        <f t="shared" si="482"/>
        <v>68.010000000000005</v>
      </c>
      <c r="O4271" s="48">
        <f t="shared" ca="1" si="483"/>
        <v>1158600</v>
      </c>
    </row>
    <row r="4272" spans="1:15" x14ac:dyDescent="0.25">
      <c r="A4272">
        <v>4257</v>
      </c>
      <c r="B4272" s="85">
        <v>35614</v>
      </c>
      <c r="C4272" s="47">
        <v>91.88</v>
      </c>
      <c r="D4272" s="47">
        <v>92.16</v>
      </c>
      <c r="E4272" s="47">
        <v>91.47</v>
      </c>
      <c r="F4272" s="47">
        <v>92.06</v>
      </c>
      <c r="G4272" s="48">
        <v>2539100</v>
      </c>
      <c r="H4272" s="47">
        <v>68.709999999999994</v>
      </c>
      <c r="I4272" s="51">
        <f t="shared" si="477"/>
        <v>0.74636106886812936</v>
      </c>
      <c r="J4272" s="51">
        <f t="shared" ca="1" si="478"/>
        <v>1</v>
      </c>
      <c r="K4272" s="47">
        <f t="shared" si="479"/>
        <v>68.58</v>
      </c>
      <c r="L4272" s="47">
        <f t="shared" si="480"/>
        <v>68.78</v>
      </c>
      <c r="M4272" s="47">
        <f t="shared" si="481"/>
        <v>68.27</v>
      </c>
      <c r="N4272" s="47">
        <f t="shared" si="482"/>
        <v>68.709999999999994</v>
      </c>
      <c r="O4272" s="48">
        <f t="shared" ca="1" si="483"/>
        <v>2539100</v>
      </c>
    </row>
    <row r="4273" spans="1:15" x14ac:dyDescent="0.25">
      <c r="A4273">
        <v>4258</v>
      </c>
      <c r="B4273" s="85">
        <v>35613</v>
      </c>
      <c r="C4273" s="47">
        <v>89.56</v>
      </c>
      <c r="D4273" s="47">
        <v>90.81</v>
      </c>
      <c r="E4273" s="47">
        <v>89.22</v>
      </c>
      <c r="F4273" s="47">
        <v>90.81</v>
      </c>
      <c r="G4273" s="48">
        <v>1961800</v>
      </c>
      <c r="H4273" s="47">
        <v>67.78</v>
      </c>
      <c r="I4273" s="51">
        <f t="shared" si="477"/>
        <v>0.74639356899019926</v>
      </c>
      <c r="J4273" s="51">
        <f t="shared" ca="1" si="478"/>
        <v>1</v>
      </c>
      <c r="K4273" s="47">
        <f t="shared" si="479"/>
        <v>66.849999999999994</v>
      </c>
      <c r="L4273" s="47">
        <f t="shared" si="480"/>
        <v>67.78</v>
      </c>
      <c r="M4273" s="47">
        <f t="shared" si="481"/>
        <v>66.59</v>
      </c>
      <c r="N4273" s="47">
        <f t="shared" si="482"/>
        <v>67.78</v>
      </c>
      <c r="O4273" s="48">
        <f t="shared" ca="1" si="483"/>
        <v>1961800</v>
      </c>
    </row>
    <row r="4274" spans="1:15" x14ac:dyDescent="0.25">
      <c r="A4274">
        <v>4259</v>
      </c>
      <c r="B4274" s="85">
        <v>35612</v>
      </c>
      <c r="C4274" s="47">
        <v>88.5</v>
      </c>
      <c r="D4274" s="47">
        <v>89.56</v>
      </c>
      <c r="E4274" s="47">
        <v>88.39</v>
      </c>
      <c r="F4274" s="47">
        <v>89.34</v>
      </c>
      <c r="G4274" s="48">
        <v>1749000</v>
      </c>
      <c r="H4274" s="47">
        <v>66.680000000000007</v>
      </c>
      <c r="I4274" s="51">
        <f t="shared" si="477"/>
        <v>0.74636221177524065</v>
      </c>
      <c r="J4274" s="51">
        <f t="shared" ca="1" si="478"/>
        <v>1</v>
      </c>
      <c r="K4274" s="47">
        <f t="shared" si="479"/>
        <v>66.05</v>
      </c>
      <c r="L4274" s="47">
        <f t="shared" si="480"/>
        <v>66.84</v>
      </c>
      <c r="M4274" s="47">
        <f t="shared" si="481"/>
        <v>65.97</v>
      </c>
      <c r="N4274" s="47">
        <f t="shared" si="482"/>
        <v>66.680000000000007</v>
      </c>
      <c r="O4274" s="48">
        <f t="shared" ca="1" si="483"/>
        <v>1749000</v>
      </c>
    </row>
    <row r="4275" spans="1:15" x14ac:dyDescent="0.25">
      <c r="A4275">
        <v>4260</v>
      </c>
      <c r="B4275" s="85">
        <v>35611</v>
      </c>
      <c r="C4275" s="47">
        <v>88.91</v>
      </c>
      <c r="D4275" s="47">
        <v>89.47</v>
      </c>
      <c r="E4275" s="47">
        <v>87.88</v>
      </c>
      <c r="F4275" s="47">
        <v>88.31</v>
      </c>
      <c r="G4275" s="48">
        <v>2384900</v>
      </c>
      <c r="H4275" s="47">
        <v>65.91</v>
      </c>
      <c r="I4275" s="51">
        <f t="shared" si="477"/>
        <v>0.74634809194881657</v>
      </c>
      <c r="J4275" s="51">
        <f t="shared" ca="1" si="478"/>
        <v>1</v>
      </c>
      <c r="K4275" s="47">
        <f t="shared" si="479"/>
        <v>66.36</v>
      </c>
      <c r="L4275" s="47">
        <f t="shared" si="480"/>
        <v>66.78</v>
      </c>
      <c r="M4275" s="47">
        <f t="shared" si="481"/>
        <v>65.59</v>
      </c>
      <c r="N4275" s="47">
        <f t="shared" si="482"/>
        <v>65.91</v>
      </c>
      <c r="O4275" s="48">
        <f t="shared" ca="1" si="483"/>
        <v>2384900</v>
      </c>
    </row>
    <row r="4276" spans="1:15" x14ac:dyDescent="0.25">
      <c r="A4276">
        <v>4261</v>
      </c>
      <c r="B4276" s="85">
        <v>35608</v>
      </c>
      <c r="C4276" s="47">
        <v>88.97</v>
      </c>
      <c r="D4276" s="47">
        <v>89.72</v>
      </c>
      <c r="E4276" s="47">
        <v>88.69</v>
      </c>
      <c r="F4276" s="47">
        <v>88.91</v>
      </c>
      <c r="G4276" s="48">
        <v>2617900</v>
      </c>
      <c r="H4276" s="47">
        <v>66.36</v>
      </c>
      <c r="I4276" s="51">
        <f t="shared" si="477"/>
        <v>0.74637273647508717</v>
      </c>
      <c r="J4276" s="51">
        <f t="shared" ca="1" si="478"/>
        <v>1</v>
      </c>
      <c r="K4276" s="47">
        <f t="shared" si="479"/>
        <v>66.400000000000006</v>
      </c>
      <c r="L4276" s="47">
        <f t="shared" si="480"/>
        <v>66.959999999999994</v>
      </c>
      <c r="M4276" s="47">
        <f t="shared" si="481"/>
        <v>66.2</v>
      </c>
      <c r="N4276" s="47">
        <f t="shared" si="482"/>
        <v>66.36</v>
      </c>
      <c r="O4276" s="48">
        <f t="shared" ca="1" si="483"/>
        <v>2617900</v>
      </c>
    </row>
    <row r="4277" spans="1:15" x14ac:dyDescent="0.25">
      <c r="A4277">
        <v>4262</v>
      </c>
      <c r="B4277" s="85">
        <v>35607</v>
      </c>
      <c r="C4277" s="47">
        <v>88.84</v>
      </c>
      <c r="D4277" s="47">
        <v>89.62</v>
      </c>
      <c r="E4277" s="47">
        <v>87.69</v>
      </c>
      <c r="F4277" s="47">
        <v>88.56</v>
      </c>
      <c r="G4277" s="48">
        <v>2569900</v>
      </c>
      <c r="H4277" s="47">
        <v>66.099999999999994</v>
      </c>
      <c r="I4277" s="51">
        <f t="shared" si="477"/>
        <v>0.74638663053297194</v>
      </c>
      <c r="J4277" s="51">
        <f t="shared" ca="1" si="478"/>
        <v>1</v>
      </c>
      <c r="K4277" s="47">
        <f t="shared" si="479"/>
        <v>66.31</v>
      </c>
      <c r="L4277" s="47">
        <f t="shared" si="480"/>
        <v>66.89</v>
      </c>
      <c r="M4277" s="47">
        <f t="shared" si="481"/>
        <v>65.45</v>
      </c>
      <c r="N4277" s="47">
        <f t="shared" si="482"/>
        <v>66.099999999999994</v>
      </c>
      <c r="O4277" s="48">
        <f t="shared" ca="1" si="483"/>
        <v>2569900</v>
      </c>
    </row>
    <row r="4278" spans="1:15" x14ac:dyDescent="0.25">
      <c r="A4278">
        <v>4263</v>
      </c>
      <c r="B4278" s="85">
        <v>35606</v>
      </c>
      <c r="C4278" s="47">
        <v>89.48</v>
      </c>
      <c r="D4278" s="47">
        <v>90.25</v>
      </c>
      <c r="E4278" s="47">
        <v>87.94</v>
      </c>
      <c r="F4278" s="47">
        <v>89</v>
      </c>
      <c r="G4278" s="48">
        <v>4708900</v>
      </c>
      <c r="H4278" s="47">
        <v>66.430000000000007</v>
      </c>
      <c r="I4278" s="51">
        <f t="shared" si="477"/>
        <v>0.7464044943820225</v>
      </c>
      <c r="J4278" s="51">
        <f t="shared" ca="1" si="478"/>
        <v>1</v>
      </c>
      <c r="K4278" s="47">
        <f t="shared" si="479"/>
        <v>66.790000000000006</v>
      </c>
      <c r="L4278" s="47">
        <f t="shared" si="480"/>
        <v>67.36</v>
      </c>
      <c r="M4278" s="47">
        <f t="shared" si="481"/>
        <v>65.64</v>
      </c>
      <c r="N4278" s="47">
        <f t="shared" si="482"/>
        <v>66.430000000000007</v>
      </c>
      <c r="O4278" s="48">
        <f t="shared" ca="1" si="483"/>
        <v>4708900</v>
      </c>
    </row>
    <row r="4279" spans="1:15" x14ac:dyDescent="0.25">
      <c r="A4279">
        <v>4264</v>
      </c>
      <c r="B4279" s="85">
        <v>35605</v>
      </c>
      <c r="C4279" s="47">
        <v>88.25</v>
      </c>
      <c r="D4279" s="47">
        <v>89.88</v>
      </c>
      <c r="E4279" s="47">
        <v>88</v>
      </c>
      <c r="F4279" s="47">
        <v>89.62</v>
      </c>
      <c r="G4279" s="48">
        <v>4895100</v>
      </c>
      <c r="H4279" s="47">
        <v>66.89</v>
      </c>
      <c r="I4279" s="51">
        <f t="shared" si="477"/>
        <v>0.74637357732648957</v>
      </c>
      <c r="J4279" s="51">
        <f t="shared" ca="1" si="478"/>
        <v>1</v>
      </c>
      <c r="K4279" s="47">
        <f t="shared" si="479"/>
        <v>65.87</v>
      </c>
      <c r="L4279" s="47">
        <f t="shared" si="480"/>
        <v>67.08</v>
      </c>
      <c r="M4279" s="47">
        <f t="shared" si="481"/>
        <v>65.680000000000007</v>
      </c>
      <c r="N4279" s="47">
        <f t="shared" si="482"/>
        <v>66.89</v>
      </c>
      <c r="O4279" s="48">
        <f t="shared" ca="1" si="483"/>
        <v>4895100</v>
      </c>
    </row>
    <row r="4280" spans="1:15" x14ac:dyDescent="0.25">
      <c r="A4280">
        <v>4265</v>
      </c>
      <c r="B4280" s="85">
        <v>35604</v>
      </c>
      <c r="C4280" s="47">
        <v>89.41</v>
      </c>
      <c r="D4280" s="47">
        <v>89.91</v>
      </c>
      <c r="E4280" s="47">
        <v>87.34</v>
      </c>
      <c r="F4280" s="47">
        <v>87.41</v>
      </c>
      <c r="G4280" s="48">
        <v>3991500</v>
      </c>
      <c r="H4280" s="47">
        <v>65.239999999999995</v>
      </c>
      <c r="I4280" s="51">
        <f t="shared" si="477"/>
        <v>0.7463676924836975</v>
      </c>
      <c r="J4280" s="51">
        <f t="shared" ca="1" si="478"/>
        <v>1</v>
      </c>
      <c r="K4280" s="47">
        <f t="shared" si="479"/>
        <v>66.73</v>
      </c>
      <c r="L4280" s="47">
        <f t="shared" si="480"/>
        <v>67.11</v>
      </c>
      <c r="M4280" s="47">
        <f t="shared" si="481"/>
        <v>65.19</v>
      </c>
      <c r="N4280" s="47">
        <f t="shared" si="482"/>
        <v>65.239999999999995</v>
      </c>
      <c r="O4280" s="48">
        <f t="shared" ca="1" si="483"/>
        <v>3991500</v>
      </c>
    </row>
    <row r="4281" spans="1:15" x14ac:dyDescent="0.25">
      <c r="A4281">
        <v>4266</v>
      </c>
      <c r="B4281" s="85">
        <v>35601</v>
      </c>
      <c r="C4281" s="47">
        <v>89.94</v>
      </c>
      <c r="D4281" s="47">
        <v>90.34</v>
      </c>
      <c r="E4281" s="47">
        <v>89.5</v>
      </c>
      <c r="F4281" s="47">
        <v>89.58</v>
      </c>
      <c r="G4281" s="48">
        <v>1396900</v>
      </c>
      <c r="H4281" s="47">
        <v>66.86</v>
      </c>
      <c r="I4281" s="51">
        <f t="shared" si="477"/>
        <v>0.74637195802634515</v>
      </c>
      <c r="J4281" s="51">
        <f t="shared" ca="1" si="478"/>
        <v>1</v>
      </c>
      <c r="K4281" s="47">
        <f t="shared" si="479"/>
        <v>67.13</v>
      </c>
      <c r="L4281" s="47">
        <f t="shared" si="480"/>
        <v>67.430000000000007</v>
      </c>
      <c r="M4281" s="47">
        <f t="shared" si="481"/>
        <v>66.8</v>
      </c>
      <c r="N4281" s="47">
        <f t="shared" si="482"/>
        <v>66.86</v>
      </c>
      <c r="O4281" s="48">
        <f t="shared" ca="1" si="483"/>
        <v>1396900</v>
      </c>
    </row>
    <row r="4282" spans="1:15" x14ac:dyDescent="0.25">
      <c r="A4282">
        <v>4267</v>
      </c>
      <c r="B4282" s="85">
        <v>35600</v>
      </c>
      <c r="C4282" s="47">
        <v>89.61</v>
      </c>
      <c r="D4282" s="47">
        <v>90.5</v>
      </c>
      <c r="E4282" s="47">
        <v>89.38</v>
      </c>
      <c r="F4282" s="47">
        <v>90.23</v>
      </c>
      <c r="G4282" s="48">
        <v>2029900</v>
      </c>
      <c r="H4282" s="47">
        <v>67.09</v>
      </c>
      <c r="I4282" s="51">
        <f t="shared" si="477"/>
        <v>0.74354427573977611</v>
      </c>
      <c r="J4282" s="51">
        <f t="shared" ca="1" si="478"/>
        <v>1</v>
      </c>
      <c r="K4282" s="47">
        <f t="shared" si="479"/>
        <v>66.63</v>
      </c>
      <c r="L4282" s="47">
        <f t="shared" si="480"/>
        <v>67.290000000000006</v>
      </c>
      <c r="M4282" s="47">
        <f t="shared" si="481"/>
        <v>66.459999999999994</v>
      </c>
      <c r="N4282" s="47">
        <f t="shared" si="482"/>
        <v>67.09</v>
      </c>
      <c r="O4282" s="48">
        <f t="shared" ca="1" si="483"/>
        <v>2029900</v>
      </c>
    </row>
    <row r="4283" spans="1:15" x14ac:dyDescent="0.25">
      <c r="A4283">
        <v>4268</v>
      </c>
      <c r="B4283" s="85">
        <v>35599</v>
      </c>
      <c r="C4283" s="47">
        <v>89.12</v>
      </c>
      <c r="D4283" s="47">
        <v>89.62</v>
      </c>
      <c r="E4283" s="47">
        <v>88.97</v>
      </c>
      <c r="F4283" s="47">
        <v>89.31</v>
      </c>
      <c r="G4283" s="48">
        <v>1971900</v>
      </c>
      <c r="H4283" s="47">
        <v>66.400000000000006</v>
      </c>
      <c r="I4283" s="51">
        <f t="shared" si="477"/>
        <v>0.74347777404545967</v>
      </c>
      <c r="J4283" s="51">
        <f t="shared" ca="1" si="478"/>
        <v>1</v>
      </c>
      <c r="K4283" s="47">
        <f t="shared" si="479"/>
        <v>66.260000000000005</v>
      </c>
      <c r="L4283" s="47">
        <f t="shared" si="480"/>
        <v>66.63</v>
      </c>
      <c r="M4283" s="47">
        <f t="shared" si="481"/>
        <v>66.150000000000006</v>
      </c>
      <c r="N4283" s="47">
        <f t="shared" si="482"/>
        <v>66.400000000000006</v>
      </c>
      <c r="O4283" s="48">
        <f t="shared" ca="1" si="483"/>
        <v>1971900</v>
      </c>
    </row>
    <row r="4284" spans="1:15" x14ac:dyDescent="0.25">
      <c r="A4284">
        <v>4269</v>
      </c>
      <c r="B4284" s="85">
        <v>35598</v>
      </c>
      <c r="C4284" s="47">
        <v>89.44</v>
      </c>
      <c r="D4284" s="47">
        <v>90.23</v>
      </c>
      <c r="E4284" s="47">
        <v>88.94</v>
      </c>
      <c r="F4284" s="47">
        <v>89.62</v>
      </c>
      <c r="G4284" s="48">
        <v>2048100</v>
      </c>
      <c r="H4284" s="47">
        <v>66.63</v>
      </c>
      <c r="I4284" s="51">
        <f t="shared" si="477"/>
        <v>0.74347243918768124</v>
      </c>
      <c r="J4284" s="51">
        <f t="shared" ca="1" si="478"/>
        <v>1</v>
      </c>
      <c r="K4284" s="47">
        <f t="shared" si="479"/>
        <v>66.5</v>
      </c>
      <c r="L4284" s="47">
        <f t="shared" si="480"/>
        <v>67.08</v>
      </c>
      <c r="M4284" s="47">
        <f t="shared" si="481"/>
        <v>66.12</v>
      </c>
      <c r="N4284" s="47">
        <f t="shared" si="482"/>
        <v>66.63</v>
      </c>
      <c r="O4284" s="48">
        <f t="shared" ca="1" si="483"/>
        <v>2048100</v>
      </c>
    </row>
    <row r="4285" spans="1:15" x14ac:dyDescent="0.25">
      <c r="A4285">
        <v>4270</v>
      </c>
      <c r="B4285" s="85">
        <v>35597</v>
      </c>
      <c r="C4285" s="47">
        <v>89.75</v>
      </c>
      <c r="D4285" s="47">
        <v>90</v>
      </c>
      <c r="E4285" s="47">
        <v>89.47</v>
      </c>
      <c r="F4285" s="47">
        <v>89.75</v>
      </c>
      <c r="G4285" s="48">
        <v>800400</v>
      </c>
      <c r="H4285" s="47">
        <v>66.73</v>
      </c>
      <c r="I4285" s="51">
        <f t="shared" si="477"/>
        <v>0.74350974930362124</v>
      </c>
      <c r="J4285" s="51">
        <f t="shared" ca="1" si="478"/>
        <v>1</v>
      </c>
      <c r="K4285" s="47">
        <f t="shared" si="479"/>
        <v>66.73</v>
      </c>
      <c r="L4285" s="47">
        <f t="shared" si="480"/>
        <v>66.92</v>
      </c>
      <c r="M4285" s="47">
        <f t="shared" si="481"/>
        <v>66.52</v>
      </c>
      <c r="N4285" s="47">
        <f t="shared" si="482"/>
        <v>66.73</v>
      </c>
      <c r="O4285" s="48">
        <f t="shared" ca="1" si="483"/>
        <v>800400</v>
      </c>
    </row>
    <row r="4286" spans="1:15" x14ac:dyDescent="0.25">
      <c r="A4286">
        <v>4271</v>
      </c>
      <c r="B4286" s="85">
        <v>35594</v>
      </c>
      <c r="C4286" s="47">
        <v>89.06</v>
      </c>
      <c r="D4286" s="47">
        <v>90</v>
      </c>
      <c r="E4286" s="47">
        <v>88.91</v>
      </c>
      <c r="F4286" s="47">
        <v>89.72</v>
      </c>
      <c r="G4286" s="48">
        <v>2132900</v>
      </c>
      <c r="H4286" s="47">
        <v>66.7</v>
      </c>
      <c r="I4286" s="51">
        <f t="shared" si="477"/>
        <v>0.74342398573339286</v>
      </c>
      <c r="J4286" s="51">
        <f t="shared" ca="1" si="478"/>
        <v>1</v>
      </c>
      <c r="K4286" s="47">
        <f t="shared" si="479"/>
        <v>66.209999999999994</v>
      </c>
      <c r="L4286" s="47">
        <f t="shared" si="480"/>
        <v>66.91</v>
      </c>
      <c r="M4286" s="47">
        <f t="shared" si="481"/>
        <v>66.099999999999994</v>
      </c>
      <c r="N4286" s="47">
        <f t="shared" si="482"/>
        <v>66.7</v>
      </c>
      <c r="O4286" s="48">
        <f t="shared" ca="1" si="483"/>
        <v>2132900</v>
      </c>
    </row>
    <row r="4287" spans="1:15" x14ac:dyDescent="0.25">
      <c r="A4287">
        <v>4272</v>
      </c>
      <c r="B4287" s="85">
        <v>35593</v>
      </c>
      <c r="C4287" s="47">
        <v>87.88</v>
      </c>
      <c r="D4287" s="47">
        <v>89</v>
      </c>
      <c r="E4287" s="47">
        <v>87.56</v>
      </c>
      <c r="F4287" s="47">
        <v>88.97</v>
      </c>
      <c r="G4287" s="48">
        <v>4273300</v>
      </c>
      <c r="H4287" s="47">
        <v>66.14</v>
      </c>
      <c r="I4287" s="51">
        <f t="shared" si="477"/>
        <v>0.74339665055636728</v>
      </c>
      <c r="J4287" s="51">
        <f t="shared" ca="1" si="478"/>
        <v>1</v>
      </c>
      <c r="K4287" s="47">
        <f t="shared" si="479"/>
        <v>65.33</v>
      </c>
      <c r="L4287" s="47">
        <f t="shared" si="480"/>
        <v>66.16</v>
      </c>
      <c r="M4287" s="47">
        <f t="shared" si="481"/>
        <v>65.09</v>
      </c>
      <c r="N4287" s="47">
        <f t="shared" si="482"/>
        <v>66.14</v>
      </c>
      <c r="O4287" s="48">
        <f t="shared" ca="1" si="483"/>
        <v>4273300</v>
      </c>
    </row>
    <row r="4288" spans="1:15" x14ac:dyDescent="0.25">
      <c r="A4288">
        <v>4273</v>
      </c>
      <c r="B4288" s="85">
        <v>35592</v>
      </c>
      <c r="C4288" s="47">
        <v>87</v>
      </c>
      <c r="D4288" s="47">
        <v>87.41</v>
      </c>
      <c r="E4288" s="47">
        <v>86.83</v>
      </c>
      <c r="F4288" s="47">
        <v>87.28</v>
      </c>
      <c r="G4288" s="48">
        <v>1673800</v>
      </c>
      <c r="H4288" s="47">
        <v>64.89</v>
      </c>
      <c r="I4288" s="51">
        <f t="shared" si="477"/>
        <v>0.74346929422548125</v>
      </c>
      <c r="J4288" s="51">
        <f t="shared" ca="1" si="478"/>
        <v>1</v>
      </c>
      <c r="K4288" s="47">
        <f t="shared" si="479"/>
        <v>64.680000000000007</v>
      </c>
      <c r="L4288" s="47">
        <f t="shared" si="480"/>
        <v>64.989999999999995</v>
      </c>
      <c r="M4288" s="47">
        <f t="shared" si="481"/>
        <v>64.56</v>
      </c>
      <c r="N4288" s="47">
        <f t="shared" si="482"/>
        <v>64.89</v>
      </c>
      <c r="O4288" s="48">
        <f t="shared" ca="1" si="483"/>
        <v>1673800</v>
      </c>
    </row>
    <row r="4289" spans="1:15" x14ac:dyDescent="0.25">
      <c r="A4289">
        <v>4274</v>
      </c>
      <c r="B4289" s="85">
        <v>35591</v>
      </c>
      <c r="C4289" s="47">
        <v>86.84</v>
      </c>
      <c r="D4289" s="47">
        <v>87.41</v>
      </c>
      <c r="E4289" s="47">
        <v>86.5</v>
      </c>
      <c r="F4289" s="47">
        <v>87.08</v>
      </c>
      <c r="G4289" s="48">
        <v>1217500</v>
      </c>
      <c r="H4289" s="47">
        <v>64.739999999999995</v>
      </c>
      <c r="I4289" s="51">
        <f t="shared" si="477"/>
        <v>0.74345429490124015</v>
      </c>
      <c r="J4289" s="51">
        <f t="shared" ca="1" si="478"/>
        <v>1</v>
      </c>
      <c r="K4289" s="47">
        <f t="shared" si="479"/>
        <v>64.56</v>
      </c>
      <c r="L4289" s="47">
        <f t="shared" si="480"/>
        <v>64.989999999999995</v>
      </c>
      <c r="M4289" s="47">
        <f t="shared" si="481"/>
        <v>64.31</v>
      </c>
      <c r="N4289" s="47">
        <f t="shared" si="482"/>
        <v>64.739999999999995</v>
      </c>
      <c r="O4289" s="48">
        <f t="shared" ca="1" si="483"/>
        <v>1217500</v>
      </c>
    </row>
    <row r="4290" spans="1:15" x14ac:dyDescent="0.25">
      <c r="A4290">
        <v>4275</v>
      </c>
      <c r="B4290" s="85">
        <v>35590</v>
      </c>
      <c r="C4290" s="47">
        <v>86.44</v>
      </c>
      <c r="D4290" s="47">
        <v>86.88</v>
      </c>
      <c r="E4290" s="47">
        <v>86.34</v>
      </c>
      <c r="F4290" s="47">
        <v>86.81</v>
      </c>
      <c r="G4290" s="48">
        <v>1823400</v>
      </c>
      <c r="H4290" s="47">
        <v>64.540000000000006</v>
      </c>
      <c r="I4290" s="51">
        <f t="shared" si="477"/>
        <v>0.74346273470798296</v>
      </c>
      <c r="J4290" s="51">
        <f t="shared" ca="1" si="478"/>
        <v>1</v>
      </c>
      <c r="K4290" s="47">
        <f t="shared" si="479"/>
        <v>64.260000000000005</v>
      </c>
      <c r="L4290" s="47">
        <f t="shared" si="480"/>
        <v>64.59</v>
      </c>
      <c r="M4290" s="47">
        <f t="shared" si="481"/>
        <v>64.19</v>
      </c>
      <c r="N4290" s="47">
        <f t="shared" si="482"/>
        <v>64.540000000000006</v>
      </c>
      <c r="O4290" s="48">
        <f t="shared" ca="1" si="483"/>
        <v>1823400</v>
      </c>
    </row>
    <row r="4291" spans="1:15" x14ac:dyDescent="0.25">
      <c r="A4291">
        <v>4276</v>
      </c>
      <c r="B4291" s="85">
        <v>35587</v>
      </c>
      <c r="C4291" s="47">
        <v>84.59</v>
      </c>
      <c r="D4291" s="47">
        <v>86.44</v>
      </c>
      <c r="E4291" s="47">
        <v>84.59</v>
      </c>
      <c r="F4291" s="47">
        <v>86.38</v>
      </c>
      <c r="G4291" s="48">
        <v>1511100</v>
      </c>
      <c r="H4291" s="47">
        <v>64.22</v>
      </c>
      <c r="I4291" s="51">
        <f t="shared" si="477"/>
        <v>0.74345913405880992</v>
      </c>
      <c r="J4291" s="51">
        <f t="shared" ca="1" si="478"/>
        <v>1</v>
      </c>
      <c r="K4291" s="47">
        <f t="shared" si="479"/>
        <v>62.89</v>
      </c>
      <c r="L4291" s="47">
        <f t="shared" si="480"/>
        <v>64.260000000000005</v>
      </c>
      <c r="M4291" s="47">
        <f t="shared" si="481"/>
        <v>62.89</v>
      </c>
      <c r="N4291" s="47">
        <f t="shared" si="482"/>
        <v>64.22</v>
      </c>
      <c r="O4291" s="48">
        <f t="shared" ca="1" si="483"/>
        <v>1511100</v>
      </c>
    </row>
    <row r="4292" spans="1:15" x14ac:dyDescent="0.25">
      <c r="A4292">
        <v>4277</v>
      </c>
      <c r="B4292" s="85">
        <v>35586</v>
      </c>
      <c r="C4292" s="47">
        <v>84.59</v>
      </c>
      <c r="D4292" s="47">
        <v>85.31</v>
      </c>
      <c r="E4292" s="47">
        <v>84.42</v>
      </c>
      <c r="F4292" s="47">
        <v>84.72</v>
      </c>
      <c r="G4292" s="48">
        <v>1180800</v>
      </c>
      <c r="H4292" s="47">
        <v>62.98</v>
      </c>
      <c r="I4292" s="51">
        <f t="shared" si="477"/>
        <v>0.74338999055712929</v>
      </c>
      <c r="J4292" s="51">
        <f t="shared" ca="1" si="478"/>
        <v>1</v>
      </c>
      <c r="K4292" s="47">
        <f t="shared" si="479"/>
        <v>62.88</v>
      </c>
      <c r="L4292" s="47">
        <f t="shared" si="480"/>
        <v>63.42</v>
      </c>
      <c r="M4292" s="47">
        <f t="shared" si="481"/>
        <v>62.76</v>
      </c>
      <c r="N4292" s="47">
        <f t="shared" si="482"/>
        <v>62.98</v>
      </c>
      <c r="O4292" s="48">
        <f t="shared" ca="1" si="483"/>
        <v>1180800</v>
      </c>
    </row>
    <row r="4293" spans="1:15" x14ac:dyDescent="0.25">
      <c r="A4293">
        <v>4278</v>
      </c>
      <c r="B4293" s="85">
        <v>35585</v>
      </c>
      <c r="C4293" s="47">
        <v>84.53</v>
      </c>
      <c r="D4293" s="47">
        <v>84.75</v>
      </c>
      <c r="E4293" s="47">
        <v>84.08</v>
      </c>
      <c r="F4293" s="47">
        <v>84.41</v>
      </c>
      <c r="G4293" s="48">
        <v>1063100</v>
      </c>
      <c r="H4293" s="47">
        <v>62.75</v>
      </c>
      <c r="I4293" s="51">
        <f t="shared" si="477"/>
        <v>0.74339533230659882</v>
      </c>
      <c r="J4293" s="51">
        <f t="shared" ca="1" si="478"/>
        <v>1</v>
      </c>
      <c r="K4293" s="47">
        <f t="shared" si="479"/>
        <v>62.84</v>
      </c>
      <c r="L4293" s="47">
        <f t="shared" si="480"/>
        <v>63</v>
      </c>
      <c r="M4293" s="47">
        <f t="shared" si="481"/>
        <v>62.5</v>
      </c>
      <c r="N4293" s="47">
        <f t="shared" si="482"/>
        <v>62.75</v>
      </c>
      <c r="O4293" s="48">
        <f t="shared" ca="1" si="483"/>
        <v>1063100</v>
      </c>
    </row>
    <row r="4294" spans="1:15" x14ac:dyDescent="0.25">
      <c r="A4294">
        <v>4279</v>
      </c>
      <c r="B4294" s="85">
        <v>35584</v>
      </c>
      <c r="C4294" s="47">
        <v>84.41</v>
      </c>
      <c r="D4294" s="47">
        <v>85.44</v>
      </c>
      <c r="E4294" s="47">
        <v>84.34</v>
      </c>
      <c r="F4294" s="47">
        <v>84.5</v>
      </c>
      <c r="G4294" s="48">
        <v>1562100</v>
      </c>
      <c r="H4294" s="47">
        <v>62.82</v>
      </c>
      <c r="I4294" s="51">
        <f t="shared" si="477"/>
        <v>0.74343195266272188</v>
      </c>
      <c r="J4294" s="51">
        <f t="shared" ca="1" si="478"/>
        <v>1</v>
      </c>
      <c r="K4294" s="47">
        <f t="shared" si="479"/>
        <v>62.75</v>
      </c>
      <c r="L4294" s="47">
        <f t="shared" si="480"/>
        <v>63.52</v>
      </c>
      <c r="M4294" s="47">
        <f t="shared" si="481"/>
        <v>62.7</v>
      </c>
      <c r="N4294" s="47">
        <f t="shared" si="482"/>
        <v>62.82</v>
      </c>
      <c r="O4294" s="48">
        <f t="shared" ca="1" si="483"/>
        <v>1562100</v>
      </c>
    </row>
    <row r="4295" spans="1:15" x14ac:dyDescent="0.25">
      <c r="A4295">
        <v>4280</v>
      </c>
      <c r="B4295" s="85">
        <v>35583</v>
      </c>
      <c r="C4295" s="47">
        <v>85.34</v>
      </c>
      <c r="D4295" s="47">
        <v>85.5</v>
      </c>
      <c r="E4295" s="47">
        <v>84.72</v>
      </c>
      <c r="F4295" s="47">
        <v>84.78</v>
      </c>
      <c r="G4295" s="48">
        <v>1479100</v>
      </c>
      <c r="H4295" s="47">
        <v>63.03</v>
      </c>
      <c r="I4295" s="51">
        <f t="shared" si="477"/>
        <v>0.74345364472753006</v>
      </c>
      <c r="J4295" s="51">
        <f t="shared" ca="1" si="478"/>
        <v>1</v>
      </c>
      <c r="K4295" s="47">
        <f t="shared" si="479"/>
        <v>63.45</v>
      </c>
      <c r="L4295" s="47">
        <f t="shared" si="480"/>
        <v>63.57</v>
      </c>
      <c r="M4295" s="47">
        <f t="shared" si="481"/>
        <v>62.99</v>
      </c>
      <c r="N4295" s="47">
        <f t="shared" si="482"/>
        <v>63.03</v>
      </c>
      <c r="O4295" s="48">
        <f t="shared" ca="1" si="483"/>
        <v>1479100</v>
      </c>
    </row>
    <row r="4296" spans="1:15" x14ac:dyDescent="0.25">
      <c r="A4296">
        <v>4281</v>
      </c>
      <c r="B4296" s="85">
        <v>35580</v>
      </c>
      <c r="C4296" s="47">
        <v>83.22</v>
      </c>
      <c r="D4296" s="47">
        <v>85.56</v>
      </c>
      <c r="E4296" s="47">
        <v>83.12</v>
      </c>
      <c r="F4296" s="47">
        <v>85.16</v>
      </c>
      <c r="G4296" s="48">
        <v>2143300</v>
      </c>
      <c r="H4296" s="47">
        <v>63.31</v>
      </c>
      <c r="I4296" s="51">
        <f t="shared" si="477"/>
        <v>0.74342414279004232</v>
      </c>
      <c r="J4296" s="51">
        <f t="shared" ca="1" si="478"/>
        <v>1</v>
      </c>
      <c r="K4296" s="47">
        <f t="shared" si="479"/>
        <v>61.87</v>
      </c>
      <c r="L4296" s="47">
        <f t="shared" si="480"/>
        <v>63.61</v>
      </c>
      <c r="M4296" s="47">
        <f t="shared" si="481"/>
        <v>61.79</v>
      </c>
      <c r="N4296" s="47">
        <f t="shared" si="482"/>
        <v>63.31</v>
      </c>
      <c r="O4296" s="48">
        <f t="shared" ca="1" si="483"/>
        <v>2143300</v>
      </c>
    </row>
    <row r="4297" spans="1:15" x14ac:dyDescent="0.25">
      <c r="A4297">
        <v>4282</v>
      </c>
      <c r="B4297" s="85">
        <v>35579</v>
      </c>
      <c r="C4297" s="47">
        <v>85.09</v>
      </c>
      <c r="D4297" s="47">
        <v>85.25</v>
      </c>
      <c r="E4297" s="47">
        <v>84.5</v>
      </c>
      <c r="F4297" s="47">
        <v>84.61</v>
      </c>
      <c r="G4297" s="48">
        <v>1282700</v>
      </c>
      <c r="H4297" s="47">
        <v>62.9</v>
      </c>
      <c r="I4297" s="51">
        <f t="shared" si="477"/>
        <v>0.74341094433282118</v>
      </c>
      <c r="J4297" s="51">
        <f t="shared" ca="1" si="478"/>
        <v>1</v>
      </c>
      <c r="K4297" s="47">
        <f t="shared" si="479"/>
        <v>63.26</v>
      </c>
      <c r="L4297" s="47">
        <f t="shared" si="480"/>
        <v>63.38</v>
      </c>
      <c r="M4297" s="47">
        <f t="shared" si="481"/>
        <v>62.82</v>
      </c>
      <c r="N4297" s="47">
        <f t="shared" si="482"/>
        <v>62.9</v>
      </c>
      <c r="O4297" s="48">
        <f t="shared" ca="1" si="483"/>
        <v>1282700</v>
      </c>
    </row>
    <row r="4298" spans="1:15" x14ac:dyDescent="0.25">
      <c r="A4298">
        <v>4283</v>
      </c>
      <c r="B4298" s="85">
        <v>35578</v>
      </c>
      <c r="C4298" s="47">
        <v>85.12</v>
      </c>
      <c r="D4298" s="47">
        <v>85.45</v>
      </c>
      <c r="E4298" s="47">
        <v>84.52</v>
      </c>
      <c r="F4298" s="47">
        <v>85.11</v>
      </c>
      <c r="G4298" s="48">
        <v>716700</v>
      </c>
      <c r="H4298" s="47">
        <v>63.28</v>
      </c>
      <c r="I4298" s="51">
        <f t="shared" si="477"/>
        <v>0.74350840089296211</v>
      </c>
      <c r="J4298" s="51">
        <f t="shared" ca="1" si="478"/>
        <v>1</v>
      </c>
      <c r="K4298" s="47">
        <f t="shared" si="479"/>
        <v>63.29</v>
      </c>
      <c r="L4298" s="47">
        <f t="shared" si="480"/>
        <v>63.53</v>
      </c>
      <c r="M4298" s="47">
        <f t="shared" si="481"/>
        <v>62.84</v>
      </c>
      <c r="N4298" s="47">
        <f t="shared" si="482"/>
        <v>63.28</v>
      </c>
      <c r="O4298" s="48">
        <f t="shared" ca="1" si="483"/>
        <v>716700</v>
      </c>
    </row>
    <row r="4299" spans="1:15" x14ac:dyDescent="0.25">
      <c r="A4299">
        <v>4284</v>
      </c>
      <c r="B4299" s="85">
        <v>35577</v>
      </c>
      <c r="C4299" s="47">
        <v>84.38</v>
      </c>
      <c r="D4299" s="47">
        <v>85.53</v>
      </c>
      <c r="E4299" s="47">
        <v>84.27</v>
      </c>
      <c r="F4299" s="47">
        <v>85.12</v>
      </c>
      <c r="G4299" s="48">
        <v>1531000</v>
      </c>
      <c r="H4299" s="47">
        <v>63.29</v>
      </c>
      <c r="I4299" s="51">
        <f t="shared" si="477"/>
        <v>0.74353853383458646</v>
      </c>
      <c r="J4299" s="51">
        <f t="shared" ca="1" si="478"/>
        <v>1</v>
      </c>
      <c r="K4299" s="47">
        <f t="shared" si="479"/>
        <v>62.74</v>
      </c>
      <c r="L4299" s="47">
        <f t="shared" si="480"/>
        <v>63.59</v>
      </c>
      <c r="M4299" s="47">
        <f t="shared" si="481"/>
        <v>62.66</v>
      </c>
      <c r="N4299" s="47">
        <f t="shared" si="482"/>
        <v>63.29</v>
      </c>
      <c r="O4299" s="48">
        <f t="shared" ca="1" si="483"/>
        <v>1531000</v>
      </c>
    </row>
    <row r="4300" spans="1:15" x14ac:dyDescent="0.25">
      <c r="A4300">
        <v>4285</v>
      </c>
      <c r="B4300" s="85">
        <v>35573</v>
      </c>
      <c r="C4300" s="47">
        <v>84.38</v>
      </c>
      <c r="D4300" s="47">
        <v>85.22</v>
      </c>
      <c r="E4300" s="47">
        <v>84.16</v>
      </c>
      <c r="F4300" s="47">
        <v>84.78</v>
      </c>
      <c r="G4300" s="48">
        <v>644400</v>
      </c>
      <c r="H4300" s="47">
        <v>63.03</v>
      </c>
      <c r="I4300" s="51">
        <f t="shared" si="477"/>
        <v>0.74345364472753006</v>
      </c>
      <c r="J4300" s="51">
        <f t="shared" ca="1" si="478"/>
        <v>1</v>
      </c>
      <c r="K4300" s="47">
        <f t="shared" si="479"/>
        <v>62.73</v>
      </c>
      <c r="L4300" s="47">
        <f t="shared" si="480"/>
        <v>63.36</v>
      </c>
      <c r="M4300" s="47">
        <f t="shared" si="481"/>
        <v>62.57</v>
      </c>
      <c r="N4300" s="47">
        <f t="shared" si="482"/>
        <v>63.03</v>
      </c>
      <c r="O4300" s="48">
        <f t="shared" ca="1" si="483"/>
        <v>644400</v>
      </c>
    </row>
    <row r="4301" spans="1:15" x14ac:dyDescent="0.25">
      <c r="A4301">
        <v>4286</v>
      </c>
      <c r="B4301" s="85">
        <v>35572</v>
      </c>
      <c r="C4301" s="47">
        <v>84.38</v>
      </c>
      <c r="D4301" s="47">
        <v>84.47</v>
      </c>
      <c r="E4301" s="47">
        <v>83.56</v>
      </c>
      <c r="F4301" s="47">
        <v>84</v>
      </c>
      <c r="G4301" s="48">
        <v>907600</v>
      </c>
      <c r="H4301" s="47">
        <v>62.45</v>
      </c>
      <c r="I4301" s="51">
        <f t="shared" si="477"/>
        <v>0.74345238095238098</v>
      </c>
      <c r="J4301" s="51">
        <f t="shared" ca="1" si="478"/>
        <v>1</v>
      </c>
      <c r="K4301" s="47">
        <f t="shared" si="479"/>
        <v>62.73</v>
      </c>
      <c r="L4301" s="47">
        <f t="shared" si="480"/>
        <v>62.8</v>
      </c>
      <c r="M4301" s="47">
        <f t="shared" si="481"/>
        <v>62.12</v>
      </c>
      <c r="N4301" s="47">
        <f t="shared" si="482"/>
        <v>62.45</v>
      </c>
      <c r="O4301" s="48">
        <f t="shared" ca="1" si="483"/>
        <v>907600</v>
      </c>
    </row>
    <row r="4302" spans="1:15" x14ac:dyDescent="0.25">
      <c r="A4302">
        <v>4287</v>
      </c>
      <c r="B4302" s="85">
        <v>35571</v>
      </c>
      <c r="C4302" s="47">
        <v>84.69</v>
      </c>
      <c r="D4302" s="47">
        <v>84.98</v>
      </c>
      <c r="E4302" s="47">
        <v>83.66</v>
      </c>
      <c r="F4302" s="47">
        <v>84.28</v>
      </c>
      <c r="G4302" s="48">
        <v>1208000</v>
      </c>
      <c r="H4302" s="47">
        <v>62.66</v>
      </c>
      <c r="I4302" s="51">
        <f t="shared" si="477"/>
        <v>0.74347413383958227</v>
      </c>
      <c r="J4302" s="51">
        <f t="shared" ca="1" si="478"/>
        <v>1</v>
      </c>
      <c r="K4302" s="47">
        <f t="shared" si="479"/>
        <v>62.96</v>
      </c>
      <c r="L4302" s="47">
        <f t="shared" si="480"/>
        <v>63.18</v>
      </c>
      <c r="M4302" s="47">
        <f t="shared" si="481"/>
        <v>62.2</v>
      </c>
      <c r="N4302" s="47">
        <f t="shared" si="482"/>
        <v>62.66</v>
      </c>
      <c r="O4302" s="48">
        <f t="shared" ca="1" si="483"/>
        <v>1208000</v>
      </c>
    </row>
    <row r="4303" spans="1:15" x14ac:dyDescent="0.25">
      <c r="A4303">
        <v>4288</v>
      </c>
      <c r="B4303" s="85">
        <v>35570</v>
      </c>
      <c r="C4303" s="47">
        <v>83.28</v>
      </c>
      <c r="D4303" s="47">
        <v>84.69</v>
      </c>
      <c r="E4303" s="47">
        <v>82.75</v>
      </c>
      <c r="F4303" s="47">
        <v>84.47</v>
      </c>
      <c r="G4303" s="48">
        <v>1756400</v>
      </c>
      <c r="H4303" s="47">
        <v>62.8</v>
      </c>
      <c r="I4303" s="51">
        <f t="shared" si="477"/>
        <v>0.74345921628980705</v>
      </c>
      <c r="J4303" s="51">
        <f t="shared" ca="1" si="478"/>
        <v>1</v>
      </c>
      <c r="K4303" s="47">
        <f t="shared" si="479"/>
        <v>61.92</v>
      </c>
      <c r="L4303" s="47">
        <f t="shared" si="480"/>
        <v>62.96</v>
      </c>
      <c r="M4303" s="47">
        <f t="shared" si="481"/>
        <v>61.52</v>
      </c>
      <c r="N4303" s="47">
        <f t="shared" si="482"/>
        <v>62.8</v>
      </c>
      <c r="O4303" s="48">
        <f t="shared" ca="1" si="483"/>
        <v>1756400</v>
      </c>
    </row>
    <row r="4304" spans="1:15" x14ac:dyDescent="0.25">
      <c r="A4304">
        <v>4289</v>
      </c>
      <c r="B4304" s="85">
        <v>35569</v>
      </c>
      <c r="C4304" s="47">
        <v>83.31</v>
      </c>
      <c r="D4304" s="47">
        <v>83.91</v>
      </c>
      <c r="E4304" s="47">
        <v>83.06</v>
      </c>
      <c r="F4304" s="47">
        <v>83.47</v>
      </c>
      <c r="G4304" s="48">
        <v>1375800</v>
      </c>
      <c r="H4304" s="47">
        <v>62.06</v>
      </c>
      <c r="I4304" s="51">
        <f t="shared" si="477"/>
        <v>0.74350065891937223</v>
      </c>
      <c r="J4304" s="51">
        <f t="shared" ca="1" si="478"/>
        <v>1</v>
      </c>
      <c r="K4304" s="47">
        <f t="shared" si="479"/>
        <v>61.94</v>
      </c>
      <c r="L4304" s="47">
        <f t="shared" si="480"/>
        <v>62.39</v>
      </c>
      <c r="M4304" s="47">
        <f t="shared" si="481"/>
        <v>61.76</v>
      </c>
      <c r="N4304" s="47">
        <f t="shared" si="482"/>
        <v>62.06</v>
      </c>
      <c r="O4304" s="48">
        <f t="shared" ca="1" si="483"/>
        <v>1375800</v>
      </c>
    </row>
    <row r="4305" spans="1:15" x14ac:dyDescent="0.25">
      <c r="A4305">
        <v>4290</v>
      </c>
      <c r="B4305" s="85">
        <v>35566</v>
      </c>
      <c r="C4305" s="47">
        <v>84.12</v>
      </c>
      <c r="D4305" s="47">
        <v>84.31</v>
      </c>
      <c r="E4305" s="47">
        <v>83</v>
      </c>
      <c r="F4305" s="47">
        <v>83.22</v>
      </c>
      <c r="G4305" s="48">
        <v>1934200</v>
      </c>
      <c r="H4305" s="47">
        <v>61.87</v>
      </c>
      <c r="I4305" s="51">
        <f t="shared" ref="I4305:I4368" si="484">H4305/F4305</f>
        <v>0.74345109348714244</v>
      </c>
      <c r="J4305" s="51">
        <f t="shared" ref="J4305:J4368" ca="1" si="485">INDEX(OFFSET($T$15,0,0,$S$13+1,1),MATCH(B4305,OFFSET($Q$15,0,0,$S$13+1,1),-1))</f>
        <v>1</v>
      </c>
      <c r="K4305" s="47">
        <f t="shared" ref="K4305:K4368" si="486">ROUND($I4305*C4305,2)</f>
        <v>62.54</v>
      </c>
      <c r="L4305" s="47">
        <f t="shared" ref="L4305:L4368" si="487">ROUND($I4305*D4305,2)</f>
        <v>62.68</v>
      </c>
      <c r="M4305" s="47">
        <f t="shared" ref="M4305:M4368" si="488">ROUND($I4305*E4305,2)</f>
        <v>61.71</v>
      </c>
      <c r="N4305" s="47">
        <f t="shared" ref="N4305:N4368" si="489">ROUND($I4305*F4305,2)</f>
        <v>61.87</v>
      </c>
      <c r="O4305" s="48">
        <f t="shared" ref="O4305:O4368" ca="1" si="490">G4305*J4305</f>
        <v>1934200</v>
      </c>
    </row>
    <row r="4306" spans="1:15" x14ac:dyDescent="0.25">
      <c r="A4306">
        <v>4291</v>
      </c>
      <c r="B4306" s="85">
        <v>35565</v>
      </c>
      <c r="C4306" s="47">
        <v>83.81</v>
      </c>
      <c r="D4306" s="47">
        <v>84.59</v>
      </c>
      <c r="E4306" s="47">
        <v>83.52</v>
      </c>
      <c r="F4306" s="47">
        <v>84.38</v>
      </c>
      <c r="G4306" s="48">
        <v>884100</v>
      </c>
      <c r="H4306" s="47">
        <v>62.73</v>
      </c>
      <c r="I4306" s="51">
        <f t="shared" si="484"/>
        <v>0.74342261199336335</v>
      </c>
      <c r="J4306" s="51">
        <f t="shared" ca="1" si="485"/>
        <v>1</v>
      </c>
      <c r="K4306" s="47">
        <f t="shared" si="486"/>
        <v>62.31</v>
      </c>
      <c r="L4306" s="47">
        <f t="shared" si="487"/>
        <v>62.89</v>
      </c>
      <c r="M4306" s="47">
        <f t="shared" si="488"/>
        <v>62.09</v>
      </c>
      <c r="N4306" s="47">
        <f t="shared" si="489"/>
        <v>62.73</v>
      </c>
      <c r="O4306" s="48">
        <f t="shared" ca="1" si="490"/>
        <v>884100</v>
      </c>
    </row>
    <row r="4307" spans="1:15" x14ac:dyDescent="0.25">
      <c r="A4307">
        <v>4292</v>
      </c>
      <c r="B4307" s="85">
        <v>35564</v>
      </c>
      <c r="C4307" s="47">
        <v>84.23</v>
      </c>
      <c r="D4307" s="47">
        <v>84.5</v>
      </c>
      <c r="E4307" s="47">
        <v>83.44</v>
      </c>
      <c r="F4307" s="47">
        <v>83.81</v>
      </c>
      <c r="G4307" s="48">
        <v>2772000</v>
      </c>
      <c r="H4307" s="47">
        <v>62.31</v>
      </c>
      <c r="I4307" s="51">
        <f t="shared" si="484"/>
        <v>0.74346736666268942</v>
      </c>
      <c r="J4307" s="51">
        <f t="shared" ca="1" si="485"/>
        <v>1</v>
      </c>
      <c r="K4307" s="47">
        <f t="shared" si="486"/>
        <v>62.62</v>
      </c>
      <c r="L4307" s="47">
        <f t="shared" si="487"/>
        <v>62.82</v>
      </c>
      <c r="M4307" s="47">
        <f t="shared" si="488"/>
        <v>62.03</v>
      </c>
      <c r="N4307" s="47">
        <f t="shared" si="489"/>
        <v>62.31</v>
      </c>
      <c r="O4307" s="48">
        <f t="shared" ca="1" si="490"/>
        <v>2772000</v>
      </c>
    </row>
    <row r="4308" spans="1:15" x14ac:dyDescent="0.25">
      <c r="A4308">
        <v>4293</v>
      </c>
      <c r="B4308" s="85">
        <v>35563</v>
      </c>
      <c r="C4308" s="47">
        <v>83.94</v>
      </c>
      <c r="D4308" s="47">
        <v>84.09</v>
      </c>
      <c r="E4308" s="47">
        <v>83.02</v>
      </c>
      <c r="F4308" s="47">
        <v>83.66</v>
      </c>
      <c r="G4308" s="48">
        <v>1195100</v>
      </c>
      <c r="H4308" s="47">
        <v>62.19</v>
      </c>
      <c r="I4308" s="51">
        <f t="shared" si="484"/>
        <v>0.74336600525938323</v>
      </c>
      <c r="J4308" s="51">
        <f t="shared" ca="1" si="485"/>
        <v>1</v>
      </c>
      <c r="K4308" s="47">
        <f t="shared" si="486"/>
        <v>62.4</v>
      </c>
      <c r="L4308" s="47">
        <f t="shared" si="487"/>
        <v>62.51</v>
      </c>
      <c r="M4308" s="47">
        <f t="shared" si="488"/>
        <v>61.71</v>
      </c>
      <c r="N4308" s="47">
        <f t="shared" si="489"/>
        <v>62.19</v>
      </c>
      <c r="O4308" s="48">
        <f t="shared" ca="1" si="490"/>
        <v>1195100</v>
      </c>
    </row>
    <row r="4309" spans="1:15" x14ac:dyDescent="0.25">
      <c r="A4309">
        <v>4294</v>
      </c>
      <c r="B4309" s="85">
        <v>35562</v>
      </c>
      <c r="C4309" s="47">
        <v>82.94</v>
      </c>
      <c r="D4309" s="47">
        <v>84.25</v>
      </c>
      <c r="E4309" s="47">
        <v>82.88</v>
      </c>
      <c r="F4309" s="47">
        <v>84</v>
      </c>
      <c r="G4309" s="48">
        <v>2357900</v>
      </c>
      <c r="H4309" s="47">
        <v>62.45</v>
      </c>
      <c r="I4309" s="51">
        <f t="shared" si="484"/>
        <v>0.74345238095238098</v>
      </c>
      <c r="J4309" s="51">
        <f t="shared" ca="1" si="485"/>
        <v>1</v>
      </c>
      <c r="K4309" s="47">
        <f t="shared" si="486"/>
        <v>61.66</v>
      </c>
      <c r="L4309" s="47">
        <f t="shared" si="487"/>
        <v>62.64</v>
      </c>
      <c r="M4309" s="47">
        <f t="shared" si="488"/>
        <v>61.62</v>
      </c>
      <c r="N4309" s="47">
        <f t="shared" si="489"/>
        <v>62.45</v>
      </c>
      <c r="O4309" s="48">
        <f t="shared" ca="1" si="490"/>
        <v>2357900</v>
      </c>
    </row>
    <row r="4310" spans="1:15" x14ac:dyDescent="0.25">
      <c r="A4310">
        <v>4295</v>
      </c>
      <c r="B4310" s="85">
        <v>35559</v>
      </c>
      <c r="C4310" s="47">
        <v>82.97</v>
      </c>
      <c r="D4310" s="47">
        <v>83.12</v>
      </c>
      <c r="E4310" s="47">
        <v>81.66</v>
      </c>
      <c r="F4310" s="47">
        <v>82.62</v>
      </c>
      <c r="G4310" s="48">
        <v>2558200</v>
      </c>
      <c r="H4310" s="47">
        <v>61.43</v>
      </c>
      <c r="I4310" s="51">
        <f t="shared" si="484"/>
        <v>0.74352457032195585</v>
      </c>
      <c r="J4310" s="51">
        <f t="shared" ca="1" si="485"/>
        <v>1</v>
      </c>
      <c r="K4310" s="47">
        <f t="shared" si="486"/>
        <v>61.69</v>
      </c>
      <c r="L4310" s="47">
        <f t="shared" si="487"/>
        <v>61.8</v>
      </c>
      <c r="M4310" s="47">
        <f t="shared" si="488"/>
        <v>60.72</v>
      </c>
      <c r="N4310" s="47">
        <f t="shared" si="489"/>
        <v>61.43</v>
      </c>
      <c r="O4310" s="48">
        <f t="shared" ca="1" si="490"/>
        <v>2558200</v>
      </c>
    </row>
    <row r="4311" spans="1:15" x14ac:dyDescent="0.25">
      <c r="A4311">
        <v>4296</v>
      </c>
      <c r="B4311" s="85">
        <v>35558</v>
      </c>
      <c r="C4311" s="47">
        <v>81.31</v>
      </c>
      <c r="D4311" s="47">
        <v>83.22</v>
      </c>
      <c r="E4311" s="47">
        <v>81.19</v>
      </c>
      <c r="F4311" s="47">
        <v>82.06</v>
      </c>
      <c r="G4311" s="48">
        <v>2923700</v>
      </c>
      <c r="H4311" s="47">
        <v>61.01</v>
      </c>
      <c r="I4311" s="51">
        <f t="shared" si="484"/>
        <v>0.74348038020960272</v>
      </c>
      <c r="J4311" s="51">
        <f t="shared" ca="1" si="485"/>
        <v>1</v>
      </c>
      <c r="K4311" s="47">
        <f t="shared" si="486"/>
        <v>60.45</v>
      </c>
      <c r="L4311" s="47">
        <f t="shared" si="487"/>
        <v>61.87</v>
      </c>
      <c r="M4311" s="47">
        <f t="shared" si="488"/>
        <v>60.36</v>
      </c>
      <c r="N4311" s="47">
        <f t="shared" si="489"/>
        <v>61.01</v>
      </c>
      <c r="O4311" s="48">
        <f t="shared" ca="1" si="490"/>
        <v>2923700</v>
      </c>
    </row>
    <row r="4312" spans="1:15" x14ac:dyDescent="0.25">
      <c r="A4312">
        <v>4297</v>
      </c>
      <c r="B4312" s="85">
        <v>35557</v>
      </c>
      <c r="C4312" s="47">
        <v>83</v>
      </c>
      <c r="D4312" s="47">
        <v>83</v>
      </c>
      <c r="E4312" s="47">
        <v>81.41</v>
      </c>
      <c r="F4312" s="47">
        <v>81.5</v>
      </c>
      <c r="G4312" s="48">
        <v>2327200</v>
      </c>
      <c r="H4312" s="47">
        <v>60.59</v>
      </c>
      <c r="I4312" s="51">
        <f t="shared" si="484"/>
        <v>0.74343558282208588</v>
      </c>
      <c r="J4312" s="51">
        <f t="shared" ca="1" si="485"/>
        <v>1</v>
      </c>
      <c r="K4312" s="47">
        <f t="shared" si="486"/>
        <v>61.71</v>
      </c>
      <c r="L4312" s="47">
        <f t="shared" si="487"/>
        <v>61.71</v>
      </c>
      <c r="M4312" s="47">
        <f t="shared" si="488"/>
        <v>60.52</v>
      </c>
      <c r="N4312" s="47">
        <f t="shared" si="489"/>
        <v>60.59</v>
      </c>
      <c r="O4312" s="48">
        <f t="shared" ca="1" si="490"/>
        <v>2327200</v>
      </c>
    </row>
    <row r="4313" spans="1:15" x14ac:dyDescent="0.25">
      <c r="A4313">
        <v>4298</v>
      </c>
      <c r="B4313" s="85">
        <v>35556</v>
      </c>
      <c r="C4313" s="47">
        <v>82.97</v>
      </c>
      <c r="D4313" s="47">
        <v>83.47</v>
      </c>
      <c r="E4313" s="47">
        <v>82.5</v>
      </c>
      <c r="F4313" s="47">
        <v>83.31</v>
      </c>
      <c r="G4313" s="48">
        <v>1721100</v>
      </c>
      <c r="H4313" s="47">
        <v>61.94</v>
      </c>
      <c r="I4313" s="51">
        <f t="shared" si="484"/>
        <v>0.74348817668947298</v>
      </c>
      <c r="J4313" s="51">
        <f t="shared" ca="1" si="485"/>
        <v>1</v>
      </c>
      <c r="K4313" s="47">
        <f t="shared" si="486"/>
        <v>61.69</v>
      </c>
      <c r="L4313" s="47">
        <f t="shared" si="487"/>
        <v>62.06</v>
      </c>
      <c r="M4313" s="47">
        <f t="shared" si="488"/>
        <v>61.34</v>
      </c>
      <c r="N4313" s="47">
        <f t="shared" si="489"/>
        <v>61.94</v>
      </c>
      <c r="O4313" s="48">
        <f t="shared" ca="1" si="490"/>
        <v>1721100</v>
      </c>
    </row>
    <row r="4314" spans="1:15" x14ac:dyDescent="0.25">
      <c r="A4314">
        <v>4299</v>
      </c>
      <c r="B4314" s="85">
        <v>35555</v>
      </c>
      <c r="C4314" s="47">
        <v>81.66</v>
      </c>
      <c r="D4314" s="47">
        <v>83.56</v>
      </c>
      <c r="E4314" s="47">
        <v>81.3</v>
      </c>
      <c r="F4314" s="47">
        <v>83.38</v>
      </c>
      <c r="G4314" s="48">
        <v>3636200</v>
      </c>
      <c r="H4314" s="47">
        <v>61.99</v>
      </c>
      <c r="I4314" s="51">
        <f t="shared" si="484"/>
        <v>0.74346366035020395</v>
      </c>
      <c r="J4314" s="51">
        <f t="shared" ca="1" si="485"/>
        <v>1</v>
      </c>
      <c r="K4314" s="47">
        <f t="shared" si="486"/>
        <v>60.71</v>
      </c>
      <c r="L4314" s="47">
        <f t="shared" si="487"/>
        <v>62.12</v>
      </c>
      <c r="M4314" s="47">
        <f t="shared" si="488"/>
        <v>60.44</v>
      </c>
      <c r="N4314" s="47">
        <f t="shared" si="489"/>
        <v>61.99</v>
      </c>
      <c r="O4314" s="48">
        <f t="shared" ca="1" si="490"/>
        <v>3636200</v>
      </c>
    </row>
    <row r="4315" spans="1:15" x14ac:dyDescent="0.25">
      <c r="A4315">
        <v>4300</v>
      </c>
      <c r="B4315" s="85">
        <v>35552</v>
      </c>
      <c r="C4315" s="47">
        <v>80.28</v>
      </c>
      <c r="D4315" s="47">
        <v>81.67</v>
      </c>
      <c r="E4315" s="47">
        <v>80.06</v>
      </c>
      <c r="F4315" s="47">
        <v>81.44</v>
      </c>
      <c r="G4315" s="48">
        <v>1448300</v>
      </c>
      <c r="H4315" s="47">
        <v>60.55</v>
      </c>
      <c r="I4315" s="51">
        <f t="shared" si="484"/>
        <v>0.74349214145383102</v>
      </c>
      <c r="J4315" s="51">
        <f t="shared" ca="1" si="485"/>
        <v>1</v>
      </c>
      <c r="K4315" s="47">
        <f t="shared" si="486"/>
        <v>59.69</v>
      </c>
      <c r="L4315" s="47">
        <f t="shared" si="487"/>
        <v>60.72</v>
      </c>
      <c r="M4315" s="47">
        <f t="shared" si="488"/>
        <v>59.52</v>
      </c>
      <c r="N4315" s="47">
        <f t="shared" si="489"/>
        <v>60.55</v>
      </c>
      <c r="O4315" s="48">
        <f t="shared" ca="1" si="490"/>
        <v>1448300</v>
      </c>
    </row>
    <row r="4316" spans="1:15" x14ac:dyDescent="0.25">
      <c r="A4316">
        <v>4301</v>
      </c>
      <c r="B4316" s="85">
        <v>35551</v>
      </c>
      <c r="C4316" s="47">
        <v>80.22</v>
      </c>
      <c r="D4316" s="47">
        <v>80.53</v>
      </c>
      <c r="E4316" s="47">
        <v>79.31</v>
      </c>
      <c r="F4316" s="47">
        <v>80</v>
      </c>
      <c r="G4316" s="48">
        <v>2149500</v>
      </c>
      <c r="H4316" s="47">
        <v>59.48</v>
      </c>
      <c r="I4316" s="51">
        <f t="shared" si="484"/>
        <v>0.74349999999999994</v>
      </c>
      <c r="J4316" s="51">
        <f t="shared" ca="1" si="485"/>
        <v>1</v>
      </c>
      <c r="K4316" s="47">
        <f t="shared" si="486"/>
        <v>59.64</v>
      </c>
      <c r="L4316" s="47">
        <f t="shared" si="487"/>
        <v>59.87</v>
      </c>
      <c r="M4316" s="47">
        <f t="shared" si="488"/>
        <v>58.97</v>
      </c>
      <c r="N4316" s="47">
        <f t="shared" si="489"/>
        <v>59.48</v>
      </c>
      <c r="O4316" s="48">
        <f t="shared" ca="1" si="490"/>
        <v>2149500</v>
      </c>
    </row>
    <row r="4317" spans="1:15" x14ac:dyDescent="0.25">
      <c r="A4317">
        <v>4302</v>
      </c>
      <c r="B4317" s="85">
        <v>35550</v>
      </c>
      <c r="C4317" s="47">
        <v>79.25</v>
      </c>
      <c r="D4317" s="47">
        <v>80.69</v>
      </c>
      <c r="E4317" s="47">
        <v>79.22</v>
      </c>
      <c r="F4317" s="47">
        <v>80.09</v>
      </c>
      <c r="G4317" s="48">
        <v>3372200</v>
      </c>
      <c r="H4317" s="47">
        <v>59.55</v>
      </c>
      <c r="I4317" s="51">
        <f t="shared" si="484"/>
        <v>0.74353851916593827</v>
      </c>
      <c r="J4317" s="51">
        <f t="shared" ca="1" si="485"/>
        <v>1</v>
      </c>
      <c r="K4317" s="47">
        <f t="shared" si="486"/>
        <v>58.93</v>
      </c>
      <c r="L4317" s="47">
        <f t="shared" si="487"/>
        <v>60</v>
      </c>
      <c r="M4317" s="47">
        <f t="shared" si="488"/>
        <v>58.9</v>
      </c>
      <c r="N4317" s="47">
        <f t="shared" si="489"/>
        <v>59.55</v>
      </c>
      <c r="O4317" s="48">
        <f t="shared" ca="1" si="490"/>
        <v>3372200</v>
      </c>
    </row>
    <row r="4318" spans="1:15" x14ac:dyDescent="0.25">
      <c r="A4318">
        <v>4303</v>
      </c>
      <c r="B4318" s="85">
        <v>35549</v>
      </c>
      <c r="C4318" s="47">
        <v>78.59</v>
      </c>
      <c r="D4318" s="47">
        <v>79.78</v>
      </c>
      <c r="E4318" s="47">
        <v>78.3</v>
      </c>
      <c r="F4318" s="47">
        <v>79.72</v>
      </c>
      <c r="G4318" s="48">
        <v>3197400</v>
      </c>
      <c r="H4318" s="47">
        <v>59.27</v>
      </c>
      <c r="I4318" s="51">
        <f t="shared" si="484"/>
        <v>0.74347717009533376</v>
      </c>
      <c r="J4318" s="51">
        <f t="shared" ca="1" si="485"/>
        <v>1</v>
      </c>
      <c r="K4318" s="47">
        <f t="shared" si="486"/>
        <v>58.43</v>
      </c>
      <c r="L4318" s="47">
        <f t="shared" si="487"/>
        <v>59.31</v>
      </c>
      <c r="M4318" s="47">
        <f t="shared" si="488"/>
        <v>58.21</v>
      </c>
      <c r="N4318" s="47">
        <f t="shared" si="489"/>
        <v>59.27</v>
      </c>
      <c r="O4318" s="48">
        <f t="shared" ca="1" si="490"/>
        <v>3197400</v>
      </c>
    </row>
    <row r="4319" spans="1:15" x14ac:dyDescent="0.25">
      <c r="A4319">
        <v>4304</v>
      </c>
      <c r="B4319" s="85">
        <v>35548</v>
      </c>
      <c r="C4319" s="47">
        <v>76.5</v>
      </c>
      <c r="D4319" s="47">
        <v>77.81</v>
      </c>
      <c r="E4319" s="47">
        <v>76.38</v>
      </c>
      <c r="F4319" s="47">
        <v>77.28</v>
      </c>
      <c r="G4319" s="48">
        <v>1666500</v>
      </c>
      <c r="H4319" s="47">
        <v>57.46</v>
      </c>
      <c r="I4319" s="51">
        <f t="shared" si="484"/>
        <v>0.7435300207039337</v>
      </c>
      <c r="J4319" s="51">
        <f t="shared" ca="1" si="485"/>
        <v>1</v>
      </c>
      <c r="K4319" s="47">
        <f t="shared" si="486"/>
        <v>56.88</v>
      </c>
      <c r="L4319" s="47">
        <f t="shared" si="487"/>
        <v>57.85</v>
      </c>
      <c r="M4319" s="47">
        <f t="shared" si="488"/>
        <v>56.79</v>
      </c>
      <c r="N4319" s="47">
        <f t="shared" si="489"/>
        <v>57.46</v>
      </c>
      <c r="O4319" s="48">
        <f t="shared" ca="1" si="490"/>
        <v>1666500</v>
      </c>
    </row>
    <row r="4320" spans="1:15" x14ac:dyDescent="0.25">
      <c r="A4320">
        <v>4305</v>
      </c>
      <c r="B4320" s="85">
        <v>35545</v>
      </c>
      <c r="C4320" s="47">
        <v>77.06</v>
      </c>
      <c r="D4320" s="47">
        <v>77.2</v>
      </c>
      <c r="E4320" s="47">
        <v>76.42</v>
      </c>
      <c r="F4320" s="47">
        <v>76.53</v>
      </c>
      <c r="G4320" s="48">
        <v>1606200</v>
      </c>
      <c r="H4320" s="47">
        <v>56.9</v>
      </c>
      <c r="I4320" s="51">
        <f t="shared" si="484"/>
        <v>0.74349928132758392</v>
      </c>
      <c r="J4320" s="51">
        <f t="shared" ca="1" si="485"/>
        <v>1</v>
      </c>
      <c r="K4320" s="47">
        <f t="shared" si="486"/>
        <v>57.29</v>
      </c>
      <c r="L4320" s="47">
        <f t="shared" si="487"/>
        <v>57.4</v>
      </c>
      <c r="M4320" s="47">
        <f t="shared" si="488"/>
        <v>56.82</v>
      </c>
      <c r="N4320" s="47">
        <f t="shared" si="489"/>
        <v>56.9</v>
      </c>
      <c r="O4320" s="48">
        <f t="shared" ca="1" si="490"/>
        <v>1606200</v>
      </c>
    </row>
    <row r="4321" spans="1:15" x14ac:dyDescent="0.25">
      <c r="A4321">
        <v>4306</v>
      </c>
      <c r="B4321" s="85">
        <v>35544</v>
      </c>
      <c r="C4321" s="47">
        <v>78.05</v>
      </c>
      <c r="D4321" s="47">
        <v>78.28</v>
      </c>
      <c r="E4321" s="47">
        <v>76.88</v>
      </c>
      <c r="F4321" s="47">
        <v>77.42</v>
      </c>
      <c r="G4321" s="48">
        <v>2689900</v>
      </c>
      <c r="H4321" s="47">
        <v>57.56</v>
      </c>
      <c r="I4321" s="51">
        <f t="shared" si="484"/>
        <v>0.74347713769051926</v>
      </c>
      <c r="J4321" s="51">
        <f t="shared" ca="1" si="485"/>
        <v>1</v>
      </c>
      <c r="K4321" s="47">
        <f t="shared" si="486"/>
        <v>58.03</v>
      </c>
      <c r="L4321" s="47">
        <f t="shared" si="487"/>
        <v>58.2</v>
      </c>
      <c r="M4321" s="47">
        <f t="shared" si="488"/>
        <v>57.16</v>
      </c>
      <c r="N4321" s="47">
        <f t="shared" si="489"/>
        <v>57.56</v>
      </c>
      <c r="O4321" s="48">
        <f t="shared" ca="1" si="490"/>
        <v>2689900</v>
      </c>
    </row>
    <row r="4322" spans="1:15" x14ac:dyDescent="0.25">
      <c r="A4322">
        <v>4307</v>
      </c>
      <c r="B4322" s="85">
        <v>35543</v>
      </c>
      <c r="C4322" s="47">
        <v>77.66</v>
      </c>
      <c r="D4322" s="47">
        <v>78.03</v>
      </c>
      <c r="E4322" s="47">
        <v>77.19</v>
      </c>
      <c r="F4322" s="47">
        <v>77.81</v>
      </c>
      <c r="G4322" s="48">
        <v>2047700</v>
      </c>
      <c r="H4322" s="47">
        <v>57.85</v>
      </c>
      <c r="I4322" s="51">
        <f t="shared" si="484"/>
        <v>0.74347770209484643</v>
      </c>
      <c r="J4322" s="51">
        <f t="shared" ca="1" si="485"/>
        <v>1</v>
      </c>
      <c r="K4322" s="47">
        <f t="shared" si="486"/>
        <v>57.74</v>
      </c>
      <c r="L4322" s="47">
        <f t="shared" si="487"/>
        <v>58.01</v>
      </c>
      <c r="M4322" s="47">
        <f t="shared" si="488"/>
        <v>57.39</v>
      </c>
      <c r="N4322" s="47">
        <f t="shared" si="489"/>
        <v>57.85</v>
      </c>
      <c r="O4322" s="48">
        <f t="shared" ca="1" si="490"/>
        <v>2047700</v>
      </c>
    </row>
    <row r="4323" spans="1:15" x14ac:dyDescent="0.25">
      <c r="A4323">
        <v>4308</v>
      </c>
      <c r="B4323" s="85">
        <v>35542</v>
      </c>
      <c r="C4323" s="47">
        <v>76.11</v>
      </c>
      <c r="D4323" s="47">
        <v>77.73</v>
      </c>
      <c r="E4323" s="47">
        <v>76</v>
      </c>
      <c r="F4323" s="47">
        <v>77.73</v>
      </c>
      <c r="G4323" s="48">
        <v>3215000</v>
      </c>
      <c r="H4323" s="47">
        <v>57.79</v>
      </c>
      <c r="I4323" s="51">
        <f t="shared" si="484"/>
        <v>0.74347098932201205</v>
      </c>
      <c r="J4323" s="51">
        <f t="shared" ca="1" si="485"/>
        <v>1</v>
      </c>
      <c r="K4323" s="47">
        <f t="shared" si="486"/>
        <v>56.59</v>
      </c>
      <c r="L4323" s="47">
        <f t="shared" si="487"/>
        <v>57.79</v>
      </c>
      <c r="M4323" s="47">
        <f t="shared" si="488"/>
        <v>56.5</v>
      </c>
      <c r="N4323" s="47">
        <f t="shared" si="489"/>
        <v>57.79</v>
      </c>
      <c r="O4323" s="48">
        <f t="shared" ca="1" si="490"/>
        <v>3215000</v>
      </c>
    </row>
    <row r="4324" spans="1:15" x14ac:dyDescent="0.25">
      <c r="A4324">
        <v>4309</v>
      </c>
      <c r="B4324" s="85">
        <v>35541</v>
      </c>
      <c r="C4324" s="47">
        <v>76.75</v>
      </c>
      <c r="D4324" s="47">
        <v>76.91</v>
      </c>
      <c r="E4324" s="47">
        <v>75.47</v>
      </c>
      <c r="F4324" s="47">
        <v>76.06</v>
      </c>
      <c r="G4324" s="48">
        <v>2809400</v>
      </c>
      <c r="H4324" s="47">
        <v>56.55</v>
      </c>
      <c r="I4324" s="51">
        <f t="shared" si="484"/>
        <v>0.74349198001577699</v>
      </c>
      <c r="J4324" s="51">
        <f t="shared" ca="1" si="485"/>
        <v>1</v>
      </c>
      <c r="K4324" s="47">
        <f t="shared" si="486"/>
        <v>57.06</v>
      </c>
      <c r="L4324" s="47">
        <f t="shared" si="487"/>
        <v>57.18</v>
      </c>
      <c r="M4324" s="47">
        <f t="shared" si="488"/>
        <v>56.11</v>
      </c>
      <c r="N4324" s="47">
        <f t="shared" si="489"/>
        <v>56.55</v>
      </c>
      <c r="O4324" s="48">
        <f t="shared" ca="1" si="490"/>
        <v>2809400</v>
      </c>
    </row>
    <row r="4325" spans="1:15" x14ac:dyDescent="0.25">
      <c r="A4325">
        <v>4310</v>
      </c>
      <c r="B4325" s="85">
        <v>35538</v>
      </c>
      <c r="C4325" s="47">
        <v>76.81</v>
      </c>
      <c r="D4325" s="47">
        <v>76.98</v>
      </c>
      <c r="E4325" s="47">
        <v>76.25</v>
      </c>
      <c r="F4325" s="47">
        <v>76.56</v>
      </c>
      <c r="G4325" s="48">
        <v>1702100</v>
      </c>
      <c r="H4325" s="47">
        <v>56.92</v>
      </c>
      <c r="I4325" s="51">
        <f t="shared" si="484"/>
        <v>0.74346917450365724</v>
      </c>
      <c r="J4325" s="51">
        <f t="shared" ca="1" si="485"/>
        <v>1</v>
      </c>
      <c r="K4325" s="47">
        <f t="shared" si="486"/>
        <v>57.11</v>
      </c>
      <c r="L4325" s="47">
        <f t="shared" si="487"/>
        <v>57.23</v>
      </c>
      <c r="M4325" s="47">
        <f t="shared" si="488"/>
        <v>56.69</v>
      </c>
      <c r="N4325" s="47">
        <f t="shared" si="489"/>
        <v>56.92</v>
      </c>
      <c r="O4325" s="48">
        <f t="shared" ca="1" si="490"/>
        <v>1702100</v>
      </c>
    </row>
    <row r="4326" spans="1:15" x14ac:dyDescent="0.25">
      <c r="A4326">
        <v>4311</v>
      </c>
      <c r="B4326" s="85">
        <v>35537</v>
      </c>
      <c r="C4326" s="47">
        <v>76.5</v>
      </c>
      <c r="D4326" s="47">
        <v>77</v>
      </c>
      <c r="E4326" s="47">
        <v>76</v>
      </c>
      <c r="F4326" s="47">
        <v>76.19</v>
      </c>
      <c r="G4326" s="48">
        <v>1386000</v>
      </c>
      <c r="H4326" s="47">
        <v>56.64</v>
      </c>
      <c r="I4326" s="51">
        <f t="shared" si="484"/>
        <v>0.74340464627903924</v>
      </c>
      <c r="J4326" s="51">
        <f t="shared" ca="1" si="485"/>
        <v>1</v>
      </c>
      <c r="K4326" s="47">
        <f t="shared" si="486"/>
        <v>56.87</v>
      </c>
      <c r="L4326" s="47">
        <f t="shared" si="487"/>
        <v>57.24</v>
      </c>
      <c r="M4326" s="47">
        <f t="shared" si="488"/>
        <v>56.5</v>
      </c>
      <c r="N4326" s="47">
        <f t="shared" si="489"/>
        <v>56.64</v>
      </c>
      <c r="O4326" s="48">
        <f t="shared" ca="1" si="490"/>
        <v>1386000</v>
      </c>
    </row>
    <row r="4327" spans="1:15" x14ac:dyDescent="0.25">
      <c r="A4327">
        <v>4312</v>
      </c>
      <c r="B4327" s="85">
        <v>35536</v>
      </c>
      <c r="C4327" s="47">
        <v>75.38</v>
      </c>
      <c r="D4327" s="47">
        <v>76.61</v>
      </c>
      <c r="E4327" s="47">
        <v>75.25</v>
      </c>
      <c r="F4327" s="47">
        <v>76.5</v>
      </c>
      <c r="G4327" s="48">
        <v>2273300</v>
      </c>
      <c r="H4327" s="47">
        <v>56.87</v>
      </c>
      <c r="I4327" s="51">
        <f t="shared" si="484"/>
        <v>0.74339869281045745</v>
      </c>
      <c r="J4327" s="51">
        <f t="shared" ca="1" si="485"/>
        <v>1</v>
      </c>
      <c r="K4327" s="47">
        <f t="shared" si="486"/>
        <v>56.04</v>
      </c>
      <c r="L4327" s="47">
        <f t="shared" si="487"/>
        <v>56.95</v>
      </c>
      <c r="M4327" s="47">
        <f t="shared" si="488"/>
        <v>55.94</v>
      </c>
      <c r="N4327" s="47">
        <f t="shared" si="489"/>
        <v>56.87</v>
      </c>
      <c r="O4327" s="48">
        <f t="shared" ca="1" si="490"/>
        <v>2273300</v>
      </c>
    </row>
    <row r="4328" spans="1:15" x14ac:dyDescent="0.25">
      <c r="A4328">
        <v>4313</v>
      </c>
      <c r="B4328" s="85">
        <v>35535</v>
      </c>
      <c r="C4328" s="47">
        <v>75.25</v>
      </c>
      <c r="D4328" s="47">
        <v>75.64</v>
      </c>
      <c r="E4328" s="47">
        <v>74.5</v>
      </c>
      <c r="F4328" s="47">
        <v>75.62</v>
      </c>
      <c r="G4328" s="48">
        <v>2760400</v>
      </c>
      <c r="H4328" s="47">
        <v>56.22</v>
      </c>
      <c r="I4328" s="51">
        <f t="shared" si="484"/>
        <v>0.74345411266860617</v>
      </c>
      <c r="J4328" s="51">
        <f t="shared" ca="1" si="485"/>
        <v>1</v>
      </c>
      <c r="K4328" s="47">
        <f t="shared" si="486"/>
        <v>55.94</v>
      </c>
      <c r="L4328" s="47">
        <f t="shared" si="487"/>
        <v>56.23</v>
      </c>
      <c r="M4328" s="47">
        <f t="shared" si="488"/>
        <v>55.39</v>
      </c>
      <c r="N4328" s="47">
        <f t="shared" si="489"/>
        <v>56.22</v>
      </c>
      <c r="O4328" s="48">
        <f t="shared" ca="1" si="490"/>
        <v>2760400</v>
      </c>
    </row>
    <row r="4329" spans="1:15" x14ac:dyDescent="0.25">
      <c r="A4329">
        <v>4314</v>
      </c>
      <c r="B4329" s="85">
        <v>35534</v>
      </c>
      <c r="C4329" s="47">
        <v>73.73</v>
      </c>
      <c r="D4329" s="47">
        <v>74.45</v>
      </c>
      <c r="E4329" s="47">
        <v>73.31</v>
      </c>
      <c r="F4329" s="47">
        <v>74.36</v>
      </c>
      <c r="G4329" s="48">
        <v>3988500</v>
      </c>
      <c r="H4329" s="47">
        <v>55.28</v>
      </c>
      <c r="I4329" s="51">
        <f t="shared" si="484"/>
        <v>0.74341043571812804</v>
      </c>
      <c r="J4329" s="51">
        <f t="shared" ca="1" si="485"/>
        <v>1</v>
      </c>
      <c r="K4329" s="47">
        <f t="shared" si="486"/>
        <v>54.81</v>
      </c>
      <c r="L4329" s="47">
        <f t="shared" si="487"/>
        <v>55.35</v>
      </c>
      <c r="M4329" s="47">
        <f t="shared" si="488"/>
        <v>54.5</v>
      </c>
      <c r="N4329" s="47">
        <f t="shared" si="489"/>
        <v>55.28</v>
      </c>
      <c r="O4329" s="48">
        <f t="shared" ca="1" si="490"/>
        <v>3988500</v>
      </c>
    </row>
    <row r="4330" spans="1:15" x14ac:dyDescent="0.25">
      <c r="A4330">
        <v>4315</v>
      </c>
      <c r="B4330" s="85">
        <v>35531</v>
      </c>
      <c r="C4330" s="47">
        <v>75.06</v>
      </c>
      <c r="D4330" s="47">
        <v>75.31</v>
      </c>
      <c r="E4330" s="47">
        <v>73.38</v>
      </c>
      <c r="F4330" s="47">
        <v>73.38</v>
      </c>
      <c r="G4330" s="48">
        <v>4221600</v>
      </c>
      <c r="H4330" s="47">
        <v>54.55</v>
      </c>
      <c r="I4330" s="51">
        <f t="shared" si="484"/>
        <v>0.74339056963750338</v>
      </c>
      <c r="J4330" s="51">
        <f t="shared" ca="1" si="485"/>
        <v>1</v>
      </c>
      <c r="K4330" s="47">
        <f t="shared" si="486"/>
        <v>55.8</v>
      </c>
      <c r="L4330" s="47">
        <f t="shared" si="487"/>
        <v>55.98</v>
      </c>
      <c r="M4330" s="47">
        <f t="shared" si="488"/>
        <v>54.55</v>
      </c>
      <c r="N4330" s="47">
        <f t="shared" si="489"/>
        <v>54.55</v>
      </c>
      <c r="O4330" s="48">
        <f t="shared" ca="1" si="490"/>
        <v>4221600</v>
      </c>
    </row>
    <row r="4331" spans="1:15" x14ac:dyDescent="0.25">
      <c r="A4331">
        <v>4316</v>
      </c>
      <c r="B4331" s="85">
        <v>35530</v>
      </c>
      <c r="C4331" s="47">
        <v>76.09</v>
      </c>
      <c r="D4331" s="47">
        <v>76.55</v>
      </c>
      <c r="E4331" s="47">
        <v>75.69</v>
      </c>
      <c r="F4331" s="47">
        <v>75.78</v>
      </c>
      <c r="G4331" s="48">
        <v>1996500</v>
      </c>
      <c r="H4331" s="47">
        <v>56.34</v>
      </c>
      <c r="I4331" s="51">
        <f t="shared" si="484"/>
        <v>0.74346793349168649</v>
      </c>
      <c r="J4331" s="51">
        <f t="shared" ca="1" si="485"/>
        <v>1</v>
      </c>
      <c r="K4331" s="47">
        <f t="shared" si="486"/>
        <v>56.57</v>
      </c>
      <c r="L4331" s="47">
        <f t="shared" si="487"/>
        <v>56.91</v>
      </c>
      <c r="M4331" s="47">
        <f t="shared" si="488"/>
        <v>56.27</v>
      </c>
      <c r="N4331" s="47">
        <f t="shared" si="489"/>
        <v>56.34</v>
      </c>
      <c r="O4331" s="48">
        <f t="shared" ca="1" si="490"/>
        <v>1996500</v>
      </c>
    </row>
    <row r="4332" spans="1:15" x14ac:dyDescent="0.25">
      <c r="A4332">
        <v>4317</v>
      </c>
      <c r="B4332" s="85">
        <v>35529</v>
      </c>
      <c r="C4332" s="47">
        <v>77</v>
      </c>
      <c r="D4332" s="47">
        <v>77.05</v>
      </c>
      <c r="E4332" s="47">
        <v>75.84</v>
      </c>
      <c r="F4332" s="47">
        <v>76.06</v>
      </c>
      <c r="G4332" s="48">
        <v>2453200</v>
      </c>
      <c r="H4332" s="47">
        <v>56.55</v>
      </c>
      <c r="I4332" s="51">
        <f t="shared" si="484"/>
        <v>0.74349198001577699</v>
      </c>
      <c r="J4332" s="51">
        <f t="shared" ca="1" si="485"/>
        <v>1</v>
      </c>
      <c r="K4332" s="47">
        <f t="shared" si="486"/>
        <v>57.25</v>
      </c>
      <c r="L4332" s="47">
        <f t="shared" si="487"/>
        <v>57.29</v>
      </c>
      <c r="M4332" s="47">
        <f t="shared" si="488"/>
        <v>56.39</v>
      </c>
      <c r="N4332" s="47">
        <f t="shared" si="489"/>
        <v>56.55</v>
      </c>
      <c r="O4332" s="48">
        <f t="shared" ca="1" si="490"/>
        <v>2453200</v>
      </c>
    </row>
    <row r="4333" spans="1:15" x14ac:dyDescent="0.25">
      <c r="A4333">
        <v>4318</v>
      </c>
      <c r="B4333" s="85">
        <v>35528</v>
      </c>
      <c r="C4333" s="47">
        <v>76.12</v>
      </c>
      <c r="D4333" s="47">
        <v>76.78</v>
      </c>
      <c r="E4333" s="47">
        <v>75.84</v>
      </c>
      <c r="F4333" s="47">
        <v>76.69</v>
      </c>
      <c r="G4333" s="48">
        <v>1822700</v>
      </c>
      <c r="H4333" s="47">
        <v>57.01</v>
      </c>
      <c r="I4333" s="51">
        <f t="shared" si="484"/>
        <v>0.74338244881992432</v>
      </c>
      <c r="J4333" s="51">
        <f t="shared" ca="1" si="485"/>
        <v>1</v>
      </c>
      <c r="K4333" s="47">
        <f t="shared" si="486"/>
        <v>56.59</v>
      </c>
      <c r="L4333" s="47">
        <f t="shared" si="487"/>
        <v>57.08</v>
      </c>
      <c r="M4333" s="47">
        <f t="shared" si="488"/>
        <v>56.38</v>
      </c>
      <c r="N4333" s="47">
        <f t="shared" si="489"/>
        <v>57.01</v>
      </c>
      <c r="O4333" s="48">
        <f t="shared" ca="1" si="490"/>
        <v>1822700</v>
      </c>
    </row>
    <row r="4334" spans="1:15" x14ac:dyDescent="0.25">
      <c r="A4334">
        <v>4319</v>
      </c>
      <c r="B4334" s="85">
        <v>35527</v>
      </c>
      <c r="C4334" s="47">
        <v>76.19</v>
      </c>
      <c r="D4334" s="47">
        <v>76.62</v>
      </c>
      <c r="E4334" s="47">
        <v>76.14</v>
      </c>
      <c r="F4334" s="47">
        <v>76.14</v>
      </c>
      <c r="G4334" s="48">
        <v>2596200</v>
      </c>
      <c r="H4334" s="47">
        <v>56.61</v>
      </c>
      <c r="I4334" s="51">
        <f t="shared" si="484"/>
        <v>0.74349881796690309</v>
      </c>
      <c r="J4334" s="51">
        <f t="shared" ca="1" si="485"/>
        <v>1</v>
      </c>
      <c r="K4334" s="47">
        <f t="shared" si="486"/>
        <v>56.65</v>
      </c>
      <c r="L4334" s="47">
        <f t="shared" si="487"/>
        <v>56.97</v>
      </c>
      <c r="M4334" s="47">
        <f t="shared" si="488"/>
        <v>56.61</v>
      </c>
      <c r="N4334" s="47">
        <f t="shared" si="489"/>
        <v>56.61</v>
      </c>
      <c r="O4334" s="48">
        <f t="shared" ca="1" si="490"/>
        <v>2596200</v>
      </c>
    </row>
    <row r="4335" spans="1:15" x14ac:dyDescent="0.25">
      <c r="A4335">
        <v>4320</v>
      </c>
      <c r="B4335" s="85">
        <v>35524</v>
      </c>
      <c r="C4335" s="47">
        <v>74.5</v>
      </c>
      <c r="D4335" s="47">
        <v>75.86</v>
      </c>
      <c r="E4335" s="47">
        <v>74.16</v>
      </c>
      <c r="F4335" s="47">
        <v>75.84</v>
      </c>
      <c r="G4335" s="48">
        <v>3706700</v>
      </c>
      <c r="H4335" s="47">
        <v>56.39</v>
      </c>
      <c r="I4335" s="51">
        <f t="shared" si="484"/>
        <v>0.74353902953586493</v>
      </c>
      <c r="J4335" s="51">
        <f t="shared" ca="1" si="485"/>
        <v>1</v>
      </c>
      <c r="K4335" s="47">
        <f t="shared" si="486"/>
        <v>55.39</v>
      </c>
      <c r="L4335" s="47">
        <f t="shared" si="487"/>
        <v>56.4</v>
      </c>
      <c r="M4335" s="47">
        <f t="shared" si="488"/>
        <v>55.14</v>
      </c>
      <c r="N4335" s="47">
        <f t="shared" si="489"/>
        <v>56.39</v>
      </c>
      <c r="O4335" s="48">
        <f t="shared" ca="1" si="490"/>
        <v>3706700</v>
      </c>
    </row>
    <row r="4336" spans="1:15" x14ac:dyDescent="0.25">
      <c r="A4336">
        <v>4321</v>
      </c>
      <c r="B4336" s="85">
        <v>35523</v>
      </c>
      <c r="C4336" s="47">
        <v>74.44</v>
      </c>
      <c r="D4336" s="47">
        <v>75.12</v>
      </c>
      <c r="E4336" s="47">
        <v>74.19</v>
      </c>
      <c r="F4336" s="47">
        <v>74.91</v>
      </c>
      <c r="G4336" s="48">
        <v>2284200</v>
      </c>
      <c r="H4336" s="47">
        <v>55.69</v>
      </c>
      <c r="I4336" s="51">
        <f t="shared" si="484"/>
        <v>0.74342544386597254</v>
      </c>
      <c r="J4336" s="51">
        <f t="shared" ca="1" si="485"/>
        <v>1</v>
      </c>
      <c r="K4336" s="47">
        <f t="shared" si="486"/>
        <v>55.34</v>
      </c>
      <c r="L4336" s="47">
        <f t="shared" si="487"/>
        <v>55.85</v>
      </c>
      <c r="M4336" s="47">
        <f t="shared" si="488"/>
        <v>55.15</v>
      </c>
      <c r="N4336" s="47">
        <f t="shared" si="489"/>
        <v>55.69</v>
      </c>
      <c r="O4336" s="48">
        <f t="shared" ca="1" si="490"/>
        <v>2284200</v>
      </c>
    </row>
    <row r="4337" spans="1:15" x14ac:dyDescent="0.25">
      <c r="A4337">
        <v>4322</v>
      </c>
      <c r="B4337" s="85">
        <v>35522</v>
      </c>
      <c r="C4337" s="47">
        <v>75.62</v>
      </c>
      <c r="D4337" s="47">
        <v>75.94</v>
      </c>
      <c r="E4337" s="47">
        <v>74.44</v>
      </c>
      <c r="F4337" s="47">
        <v>74.5</v>
      </c>
      <c r="G4337" s="48">
        <v>2672700</v>
      </c>
      <c r="H4337" s="47">
        <v>55.39</v>
      </c>
      <c r="I4337" s="51">
        <f t="shared" si="484"/>
        <v>0.74348993288590604</v>
      </c>
      <c r="J4337" s="51">
        <f t="shared" ca="1" si="485"/>
        <v>1</v>
      </c>
      <c r="K4337" s="47">
        <f t="shared" si="486"/>
        <v>56.22</v>
      </c>
      <c r="L4337" s="47">
        <f t="shared" si="487"/>
        <v>56.46</v>
      </c>
      <c r="M4337" s="47">
        <f t="shared" si="488"/>
        <v>55.35</v>
      </c>
      <c r="N4337" s="47">
        <f t="shared" si="489"/>
        <v>55.39</v>
      </c>
      <c r="O4337" s="48">
        <f t="shared" ca="1" si="490"/>
        <v>2672700</v>
      </c>
    </row>
    <row r="4338" spans="1:15" x14ac:dyDescent="0.25">
      <c r="A4338">
        <v>4323</v>
      </c>
      <c r="B4338" s="85">
        <v>35521</v>
      </c>
      <c r="C4338" s="47">
        <v>75.25</v>
      </c>
      <c r="D4338" s="47">
        <v>76.19</v>
      </c>
      <c r="E4338" s="47">
        <v>75.05</v>
      </c>
      <c r="F4338" s="47">
        <v>75.86</v>
      </c>
      <c r="G4338" s="48">
        <v>3210900</v>
      </c>
      <c r="H4338" s="47">
        <v>56.4</v>
      </c>
      <c r="I4338" s="51">
        <f t="shared" si="484"/>
        <v>0.74347482204060111</v>
      </c>
      <c r="J4338" s="51">
        <f t="shared" ca="1" si="485"/>
        <v>1</v>
      </c>
      <c r="K4338" s="47">
        <f t="shared" si="486"/>
        <v>55.95</v>
      </c>
      <c r="L4338" s="47">
        <f t="shared" si="487"/>
        <v>56.65</v>
      </c>
      <c r="M4338" s="47">
        <f t="shared" si="488"/>
        <v>55.8</v>
      </c>
      <c r="N4338" s="47">
        <f t="shared" si="489"/>
        <v>56.4</v>
      </c>
      <c r="O4338" s="48">
        <f t="shared" ca="1" si="490"/>
        <v>3210900</v>
      </c>
    </row>
    <row r="4339" spans="1:15" x14ac:dyDescent="0.25">
      <c r="A4339">
        <v>4324</v>
      </c>
      <c r="B4339" s="85">
        <v>35520</v>
      </c>
      <c r="C4339" s="47">
        <v>76.91</v>
      </c>
      <c r="D4339" s="47">
        <v>77.12</v>
      </c>
      <c r="E4339" s="47">
        <v>75.25</v>
      </c>
      <c r="F4339" s="47">
        <v>75.38</v>
      </c>
      <c r="G4339" s="48">
        <v>4270700</v>
      </c>
      <c r="H4339" s="47">
        <v>56.04</v>
      </c>
      <c r="I4339" s="51">
        <f t="shared" si="484"/>
        <v>0.74343327142478111</v>
      </c>
      <c r="J4339" s="51">
        <f t="shared" ca="1" si="485"/>
        <v>1</v>
      </c>
      <c r="K4339" s="47">
        <f t="shared" si="486"/>
        <v>57.18</v>
      </c>
      <c r="L4339" s="47">
        <f t="shared" si="487"/>
        <v>57.33</v>
      </c>
      <c r="M4339" s="47">
        <f t="shared" si="488"/>
        <v>55.94</v>
      </c>
      <c r="N4339" s="47">
        <f t="shared" si="489"/>
        <v>56.04</v>
      </c>
      <c r="O4339" s="48">
        <f t="shared" ca="1" si="490"/>
        <v>4270700</v>
      </c>
    </row>
    <row r="4340" spans="1:15" x14ac:dyDescent="0.25">
      <c r="A4340">
        <v>4325</v>
      </c>
      <c r="B4340" s="85">
        <v>35516</v>
      </c>
      <c r="C4340" s="47">
        <v>79.38</v>
      </c>
      <c r="D4340" s="47">
        <v>79.38</v>
      </c>
      <c r="E4340" s="47">
        <v>76.16</v>
      </c>
      <c r="F4340" s="47">
        <v>77</v>
      </c>
      <c r="G4340" s="48">
        <v>2898500</v>
      </c>
      <c r="H4340" s="47">
        <v>57.25</v>
      </c>
      <c r="I4340" s="51">
        <f t="shared" si="484"/>
        <v>0.74350649350649356</v>
      </c>
      <c r="J4340" s="51">
        <f t="shared" ca="1" si="485"/>
        <v>1</v>
      </c>
      <c r="K4340" s="47">
        <f t="shared" si="486"/>
        <v>59.02</v>
      </c>
      <c r="L4340" s="47">
        <f t="shared" si="487"/>
        <v>59.02</v>
      </c>
      <c r="M4340" s="47">
        <f t="shared" si="488"/>
        <v>56.63</v>
      </c>
      <c r="N4340" s="47">
        <f t="shared" si="489"/>
        <v>57.25</v>
      </c>
      <c r="O4340" s="48">
        <f t="shared" ca="1" si="490"/>
        <v>2898500</v>
      </c>
    </row>
    <row r="4341" spans="1:15" x14ac:dyDescent="0.25">
      <c r="A4341">
        <v>4326</v>
      </c>
      <c r="B4341" s="85">
        <v>35515</v>
      </c>
      <c r="C4341" s="47">
        <v>79.06</v>
      </c>
      <c r="D4341" s="47">
        <v>79.66</v>
      </c>
      <c r="E4341" s="47">
        <v>78.69</v>
      </c>
      <c r="F4341" s="47">
        <v>79.09</v>
      </c>
      <c r="G4341" s="48">
        <v>1335300</v>
      </c>
      <c r="H4341" s="47">
        <v>58.8</v>
      </c>
      <c r="I4341" s="51">
        <f t="shared" si="484"/>
        <v>0.74345682134277402</v>
      </c>
      <c r="J4341" s="51">
        <f t="shared" ca="1" si="485"/>
        <v>1</v>
      </c>
      <c r="K4341" s="47">
        <f t="shared" si="486"/>
        <v>58.78</v>
      </c>
      <c r="L4341" s="47">
        <f t="shared" si="487"/>
        <v>59.22</v>
      </c>
      <c r="M4341" s="47">
        <f t="shared" si="488"/>
        <v>58.5</v>
      </c>
      <c r="N4341" s="47">
        <f t="shared" si="489"/>
        <v>58.8</v>
      </c>
      <c r="O4341" s="48">
        <f t="shared" ca="1" si="490"/>
        <v>1335300</v>
      </c>
    </row>
    <row r="4342" spans="1:15" x14ac:dyDescent="0.25">
      <c r="A4342">
        <v>4327</v>
      </c>
      <c r="B4342" s="85">
        <v>35514</v>
      </c>
      <c r="C4342" s="47">
        <v>79.34</v>
      </c>
      <c r="D4342" s="47">
        <v>79.97</v>
      </c>
      <c r="E4342" s="47">
        <v>78.53</v>
      </c>
      <c r="F4342" s="47">
        <v>78.75</v>
      </c>
      <c r="G4342" s="48">
        <v>2125800</v>
      </c>
      <c r="H4342" s="47">
        <v>58.55</v>
      </c>
      <c r="I4342" s="51">
        <f t="shared" si="484"/>
        <v>0.74349206349206343</v>
      </c>
      <c r="J4342" s="51">
        <f t="shared" ca="1" si="485"/>
        <v>1</v>
      </c>
      <c r="K4342" s="47">
        <f t="shared" si="486"/>
        <v>58.99</v>
      </c>
      <c r="L4342" s="47">
        <f t="shared" si="487"/>
        <v>59.46</v>
      </c>
      <c r="M4342" s="47">
        <f t="shared" si="488"/>
        <v>58.39</v>
      </c>
      <c r="N4342" s="47">
        <f t="shared" si="489"/>
        <v>58.55</v>
      </c>
      <c r="O4342" s="48">
        <f t="shared" ca="1" si="490"/>
        <v>2125800</v>
      </c>
    </row>
    <row r="4343" spans="1:15" x14ac:dyDescent="0.25">
      <c r="A4343">
        <v>4328</v>
      </c>
      <c r="B4343" s="85">
        <v>35513</v>
      </c>
      <c r="C4343" s="47">
        <v>78.5</v>
      </c>
      <c r="D4343" s="47">
        <v>79.58</v>
      </c>
      <c r="E4343" s="47">
        <v>78.09</v>
      </c>
      <c r="F4343" s="47">
        <v>79.53</v>
      </c>
      <c r="G4343" s="48">
        <v>2145600</v>
      </c>
      <c r="H4343" s="47">
        <v>59.13</v>
      </c>
      <c r="I4343" s="51">
        <f t="shared" si="484"/>
        <v>0.74349302150132024</v>
      </c>
      <c r="J4343" s="51">
        <f t="shared" ca="1" si="485"/>
        <v>1</v>
      </c>
      <c r="K4343" s="47">
        <f t="shared" si="486"/>
        <v>58.36</v>
      </c>
      <c r="L4343" s="47">
        <f t="shared" si="487"/>
        <v>59.17</v>
      </c>
      <c r="M4343" s="47">
        <f t="shared" si="488"/>
        <v>58.06</v>
      </c>
      <c r="N4343" s="47">
        <f t="shared" si="489"/>
        <v>59.13</v>
      </c>
      <c r="O4343" s="48">
        <f t="shared" ca="1" si="490"/>
        <v>2145600</v>
      </c>
    </row>
    <row r="4344" spans="1:15" x14ac:dyDescent="0.25">
      <c r="A4344">
        <v>4329</v>
      </c>
      <c r="B4344" s="85">
        <v>35510</v>
      </c>
      <c r="C4344" s="47">
        <v>78.69</v>
      </c>
      <c r="D4344" s="47">
        <v>78.75</v>
      </c>
      <c r="E4344" s="47">
        <v>78.34</v>
      </c>
      <c r="F4344" s="47">
        <v>78.44</v>
      </c>
      <c r="G4344" s="48">
        <v>2810600</v>
      </c>
      <c r="H4344" s="47">
        <v>58.31</v>
      </c>
      <c r="I4344" s="51">
        <f t="shared" si="484"/>
        <v>0.74337072921978586</v>
      </c>
      <c r="J4344" s="51">
        <f t="shared" ca="1" si="485"/>
        <v>1</v>
      </c>
      <c r="K4344" s="47">
        <f t="shared" si="486"/>
        <v>58.5</v>
      </c>
      <c r="L4344" s="47">
        <f t="shared" si="487"/>
        <v>58.54</v>
      </c>
      <c r="M4344" s="47">
        <f t="shared" si="488"/>
        <v>58.24</v>
      </c>
      <c r="N4344" s="47">
        <f t="shared" si="489"/>
        <v>58.31</v>
      </c>
      <c r="O4344" s="48">
        <f t="shared" ca="1" si="490"/>
        <v>2810600</v>
      </c>
    </row>
    <row r="4345" spans="1:15" x14ac:dyDescent="0.25">
      <c r="A4345">
        <v>4330</v>
      </c>
      <c r="B4345" s="85">
        <v>35509</v>
      </c>
      <c r="C4345" s="47">
        <v>78.75</v>
      </c>
      <c r="D4345" s="47">
        <v>79</v>
      </c>
      <c r="E4345" s="47">
        <v>77.88</v>
      </c>
      <c r="F4345" s="47">
        <v>78.38</v>
      </c>
      <c r="G4345" s="48">
        <v>1808200</v>
      </c>
      <c r="H4345" s="47">
        <v>58.05</v>
      </c>
      <c r="I4345" s="51">
        <f t="shared" si="484"/>
        <v>0.74062260780811429</v>
      </c>
      <c r="J4345" s="51">
        <f t="shared" ca="1" si="485"/>
        <v>1</v>
      </c>
      <c r="K4345" s="47">
        <f t="shared" si="486"/>
        <v>58.32</v>
      </c>
      <c r="L4345" s="47">
        <f t="shared" si="487"/>
        <v>58.51</v>
      </c>
      <c r="M4345" s="47">
        <f t="shared" si="488"/>
        <v>57.68</v>
      </c>
      <c r="N4345" s="47">
        <f t="shared" si="489"/>
        <v>58.05</v>
      </c>
      <c r="O4345" s="48">
        <f t="shared" ca="1" si="490"/>
        <v>1808200</v>
      </c>
    </row>
    <row r="4346" spans="1:15" x14ac:dyDescent="0.25">
      <c r="A4346">
        <v>4331</v>
      </c>
      <c r="B4346" s="85">
        <v>35508</v>
      </c>
      <c r="C4346" s="47">
        <v>78.84</v>
      </c>
      <c r="D4346" s="47">
        <v>79.5</v>
      </c>
      <c r="E4346" s="47">
        <v>78.06</v>
      </c>
      <c r="F4346" s="47">
        <v>78.78</v>
      </c>
      <c r="G4346" s="48">
        <v>1510000</v>
      </c>
      <c r="H4346" s="47">
        <v>58.35</v>
      </c>
      <c r="I4346" s="51">
        <f t="shared" si="484"/>
        <v>0.74067022086824064</v>
      </c>
      <c r="J4346" s="51">
        <f t="shared" ca="1" si="485"/>
        <v>1</v>
      </c>
      <c r="K4346" s="47">
        <f t="shared" si="486"/>
        <v>58.39</v>
      </c>
      <c r="L4346" s="47">
        <f t="shared" si="487"/>
        <v>58.88</v>
      </c>
      <c r="M4346" s="47">
        <f t="shared" si="488"/>
        <v>57.82</v>
      </c>
      <c r="N4346" s="47">
        <f t="shared" si="489"/>
        <v>58.35</v>
      </c>
      <c r="O4346" s="48">
        <f t="shared" ca="1" si="490"/>
        <v>1510000</v>
      </c>
    </row>
    <row r="4347" spans="1:15" x14ac:dyDescent="0.25">
      <c r="A4347">
        <v>4332</v>
      </c>
      <c r="B4347" s="85">
        <v>35507</v>
      </c>
      <c r="C4347" s="47">
        <v>80</v>
      </c>
      <c r="D4347" s="47">
        <v>80.11</v>
      </c>
      <c r="E4347" s="47">
        <v>78.72</v>
      </c>
      <c r="F4347" s="47">
        <v>79.05</v>
      </c>
      <c r="G4347" s="48">
        <v>1352500</v>
      </c>
      <c r="H4347" s="47">
        <v>58.54</v>
      </c>
      <c r="I4347" s="51">
        <f t="shared" si="484"/>
        <v>0.74054395951929164</v>
      </c>
      <c r="J4347" s="51">
        <f t="shared" ca="1" si="485"/>
        <v>1</v>
      </c>
      <c r="K4347" s="47">
        <f t="shared" si="486"/>
        <v>59.24</v>
      </c>
      <c r="L4347" s="47">
        <f t="shared" si="487"/>
        <v>59.32</v>
      </c>
      <c r="M4347" s="47">
        <f t="shared" si="488"/>
        <v>58.3</v>
      </c>
      <c r="N4347" s="47">
        <f t="shared" si="489"/>
        <v>58.54</v>
      </c>
      <c r="O4347" s="48">
        <f t="shared" ca="1" si="490"/>
        <v>1352500</v>
      </c>
    </row>
    <row r="4348" spans="1:15" x14ac:dyDescent="0.25">
      <c r="A4348">
        <v>4333</v>
      </c>
      <c r="B4348" s="85">
        <v>35506</v>
      </c>
      <c r="C4348" s="47">
        <v>79.25</v>
      </c>
      <c r="D4348" s="47">
        <v>80.03</v>
      </c>
      <c r="E4348" s="47">
        <v>78.44</v>
      </c>
      <c r="F4348" s="47">
        <v>79.91</v>
      </c>
      <c r="G4348" s="48">
        <v>3013500</v>
      </c>
      <c r="H4348" s="47">
        <v>59.18</v>
      </c>
      <c r="I4348" s="51">
        <f t="shared" si="484"/>
        <v>0.74058315605055691</v>
      </c>
      <c r="J4348" s="51">
        <f t="shared" ca="1" si="485"/>
        <v>1</v>
      </c>
      <c r="K4348" s="47">
        <f t="shared" si="486"/>
        <v>58.69</v>
      </c>
      <c r="L4348" s="47">
        <f t="shared" si="487"/>
        <v>59.27</v>
      </c>
      <c r="M4348" s="47">
        <f t="shared" si="488"/>
        <v>58.09</v>
      </c>
      <c r="N4348" s="47">
        <f t="shared" si="489"/>
        <v>59.18</v>
      </c>
      <c r="O4348" s="48">
        <f t="shared" ca="1" si="490"/>
        <v>3013500</v>
      </c>
    </row>
    <row r="4349" spans="1:15" x14ac:dyDescent="0.25">
      <c r="A4349">
        <v>4334</v>
      </c>
      <c r="B4349" s="85">
        <v>35503</v>
      </c>
      <c r="C4349" s="47">
        <v>79.64</v>
      </c>
      <c r="D4349" s="47">
        <v>80.03</v>
      </c>
      <c r="E4349" s="47">
        <v>79.25</v>
      </c>
      <c r="F4349" s="47">
        <v>79.69</v>
      </c>
      <c r="G4349" s="48">
        <v>1642700</v>
      </c>
      <c r="H4349" s="47">
        <v>59.02</v>
      </c>
      <c r="I4349" s="51">
        <f t="shared" si="484"/>
        <v>0.74061990212071782</v>
      </c>
      <c r="J4349" s="51">
        <f t="shared" ca="1" si="485"/>
        <v>1</v>
      </c>
      <c r="K4349" s="47">
        <f t="shared" si="486"/>
        <v>58.98</v>
      </c>
      <c r="L4349" s="47">
        <f t="shared" si="487"/>
        <v>59.27</v>
      </c>
      <c r="M4349" s="47">
        <f t="shared" si="488"/>
        <v>58.69</v>
      </c>
      <c r="N4349" s="47">
        <f t="shared" si="489"/>
        <v>59.02</v>
      </c>
      <c r="O4349" s="48">
        <f t="shared" ca="1" si="490"/>
        <v>1642700</v>
      </c>
    </row>
    <row r="4350" spans="1:15" x14ac:dyDescent="0.25">
      <c r="A4350">
        <v>4335</v>
      </c>
      <c r="B4350" s="85">
        <v>35502</v>
      </c>
      <c r="C4350" s="47">
        <v>80.25</v>
      </c>
      <c r="D4350" s="47">
        <v>80.47</v>
      </c>
      <c r="E4350" s="47">
        <v>79.06</v>
      </c>
      <c r="F4350" s="47">
        <v>79.28</v>
      </c>
      <c r="G4350" s="48">
        <v>2514100</v>
      </c>
      <c r="H4350" s="47">
        <v>58.72</v>
      </c>
      <c r="I4350" s="51">
        <f t="shared" si="484"/>
        <v>0.74066599394550958</v>
      </c>
      <c r="J4350" s="51">
        <f t="shared" ca="1" si="485"/>
        <v>1</v>
      </c>
      <c r="K4350" s="47">
        <f t="shared" si="486"/>
        <v>59.44</v>
      </c>
      <c r="L4350" s="47">
        <f t="shared" si="487"/>
        <v>59.6</v>
      </c>
      <c r="M4350" s="47">
        <f t="shared" si="488"/>
        <v>58.56</v>
      </c>
      <c r="N4350" s="47">
        <f t="shared" si="489"/>
        <v>58.72</v>
      </c>
      <c r="O4350" s="48">
        <f t="shared" ca="1" si="490"/>
        <v>2514100</v>
      </c>
    </row>
    <row r="4351" spans="1:15" x14ac:dyDescent="0.25">
      <c r="A4351">
        <v>4336</v>
      </c>
      <c r="B4351" s="85">
        <v>35501</v>
      </c>
      <c r="C4351" s="47">
        <v>81.31</v>
      </c>
      <c r="D4351" s="47">
        <v>81.34</v>
      </c>
      <c r="E4351" s="47">
        <v>80.3</v>
      </c>
      <c r="F4351" s="47">
        <v>80.53</v>
      </c>
      <c r="G4351" s="48">
        <v>1055600</v>
      </c>
      <c r="H4351" s="47">
        <v>59.64</v>
      </c>
      <c r="I4351" s="51">
        <f t="shared" si="484"/>
        <v>0.74059356761455353</v>
      </c>
      <c r="J4351" s="51">
        <f t="shared" ca="1" si="485"/>
        <v>1</v>
      </c>
      <c r="K4351" s="47">
        <f t="shared" si="486"/>
        <v>60.22</v>
      </c>
      <c r="L4351" s="47">
        <f t="shared" si="487"/>
        <v>60.24</v>
      </c>
      <c r="M4351" s="47">
        <f t="shared" si="488"/>
        <v>59.47</v>
      </c>
      <c r="N4351" s="47">
        <f t="shared" si="489"/>
        <v>59.64</v>
      </c>
      <c r="O4351" s="48">
        <f t="shared" ca="1" si="490"/>
        <v>1055600</v>
      </c>
    </row>
    <row r="4352" spans="1:15" x14ac:dyDescent="0.25">
      <c r="A4352">
        <v>4337</v>
      </c>
      <c r="B4352" s="85">
        <v>35500</v>
      </c>
      <c r="C4352" s="47">
        <v>81.75</v>
      </c>
      <c r="D4352" s="47">
        <v>81.8</v>
      </c>
      <c r="E4352" s="47">
        <v>81.25</v>
      </c>
      <c r="F4352" s="47">
        <v>81.25</v>
      </c>
      <c r="G4352" s="48">
        <v>624600</v>
      </c>
      <c r="H4352" s="47">
        <v>60.18</v>
      </c>
      <c r="I4352" s="51">
        <f t="shared" si="484"/>
        <v>0.74067692307692312</v>
      </c>
      <c r="J4352" s="51">
        <f t="shared" ca="1" si="485"/>
        <v>1</v>
      </c>
      <c r="K4352" s="47">
        <f t="shared" si="486"/>
        <v>60.55</v>
      </c>
      <c r="L4352" s="47">
        <f t="shared" si="487"/>
        <v>60.59</v>
      </c>
      <c r="M4352" s="47">
        <f t="shared" si="488"/>
        <v>60.18</v>
      </c>
      <c r="N4352" s="47">
        <f t="shared" si="489"/>
        <v>60.18</v>
      </c>
      <c r="O4352" s="48">
        <f t="shared" ca="1" si="490"/>
        <v>624600</v>
      </c>
    </row>
    <row r="4353" spans="1:15" x14ac:dyDescent="0.25">
      <c r="A4353">
        <v>4338</v>
      </c>
      <c r="B4353" s="85">
        <v>35499</v>
      </c>
      <c r="C4353" s="47">
        <v>80.94</v>
      </c>
      <c r="D4353" s="47">
        <v>81.69</v>
      </c>
      <c r="E4353" s="47">
        <v>80.55</v>
      </c>
      <c r="F4353" s="47">
        <v>81.69</v>
      </c>
      <c r="G4353" s="48">
        <v>1074900</v>
      </c>
      <c r="H4353" s="47">
        <v>60.5</v>
      </c>
      <c r="I4353" s="51">
        <f t="shared" si="484"/>
        <v>0.74060472518056064</v>
      </c>
      <c r="J4353" s="51">
        <f t="shared" ca="1" si="485"/>
        <v>1</v>
      </c>
      <c r="K4353" s="47">
        <f t="shared" si="486"/>
        <v>59.94</v>
      </c>
      <c r="L4353" s="47">
        <f t="shared" si="487"/>
        <v>60.5</v>
      </c>
      <c r="M4353" s="47">
        <f t="shared" si="488"/>
        <v>59.66</v>
      </c>
      <c r="N4353" s="47">
        <f t="shared" si="489"/>
        <v>60.5</v>
      </c>
      <c r="O4353" s="48">
        <f t="shared" ca="1" si="490"/>
        <v>1074900</v>
      </c>
    </row>
    <row r="4354" spans="1:15" x14ac:dyDescent="0.25">
      <c r="A4354">
        <v>4339</v>
      </c>
      <c r="B4354" s="85">
        <v>35496</v>
      </c>
      <c r="C4354" s="47">
        <v>80.44</v>
      </c>
      <c r="D4354" s="47">
        <v>81.16</v>
      </c>
      <c r="E4354" s="47">
        <v>80.25</v>
      </c>
      <c r="F4354" s="47">
        <v>80.84</v>
      </c>
      <c r="G4354" s="48">
        <v>1859300</v>
      </c>
      <c r="H4354" s="47">
        <v>59.87</v>
      </c>
      <c r="I4354" s="51">
        <f t="shared" si="484"/>
        <v>0.7405987135081642</v>
      </c>
      <c r="J4354" s="51">
        <f t="shared" ca="1" si="485"/>
        <v>1</v>
      </c>
      <c r="K4354" s="47">
        <f t="shared" si="486"/>
        <v>59.57</v>
      </c>
      <c r="L4354" s="47">
        <f t="shared" si="487"/>
        <v>60.11</v>
      </c>
      <c r="M4354" s="47">
        <f t="shared" si="488"/>
        <v>59.43</v>
      </c>
      <c r="N4354" s="47">
        <f t="shared" si="489"/>
        <v>59.87</v>
      </c>
      <c r="O4354" s="48">
        <f t="shared" ca="1" si="490"/>
        <v>1859300</v>
      </c>
    </row>
    <row r="4355" spans="1:15" x14ac:dyDescent="0.25">
      <c r="A4355">
        <v>4340</v>
      </c>
      <c r="B4355" s="85">
        <v>35495</v>
      </c>
      <c r="C4355" s="47">
        <v>80.62</v>
      </c>
      <c r="D4355" s="47">
        <v>80.91</v>
      </c>
      <c r="E4355" s="47">
        <v>79.88</v>
      </c>
      <c r="F4355" s="47">
        <v>80.12</v>
      </c>
      <c r="G4355" s="48">
        <v>1528500</v>
      </c>
      <c r="H4355" s="47">
        <v>59.34</v>
      </c>
      <c r="I4355" s="51">
        <f t="shared" si="484"/>
        <v>0.7406390414378432</v>
      </c>
      <c r="J4355" s="51">
        <f t="shared" ca="1" si="485"/>
        <v>1</v>
      </c>
      <c r="K4355" s="47">
        <f t="shared" si="486"/>
        <v>59.71</v>
      </c>
      <c r="L4355" s="47">
        <f t="shared" si="487"/>
        <v>59.93</v>
      </c>
      <c r="M4355" s="47">
        <f t="shared" si="488"/>
        <v>59.16</v>
      </c>
      <c r="N4355" s="47">
        <f t="shared" si="489"/>
        <v>59.34</v>
      </c>
      <c r="O4355" s="48">
        <f t="shared" ca="1" si="490"/>
        <v>1528500</v>
      </c>
    </row>
    <row r="4356" spans="1:15" x14ac:dyDescent="0.25">
      <c r="A4356">
        <v>4341</v>
      </c>
      <c r="B4356" s="85">
        <v>35494</v>
      </c>
      <c r="C4356" s="47">
        <v>79.72</v>
      </c>
      <c r="D4356" s="47">
        <v>80.59</v>
      </c>
      <c r="E4356" s="47">
        <v>79.45</v>
      </c>
      <c r="F4356" s="47">
        <v>80.59</v>
      </c>
      <c r="G4356" s="48">
        <v>1254800</v>
      </c>
      <c r="H4356" s="47">
        <v>59.69</v>
      </c>
      <c r="I4356" s="51">
        <f t="shared" si="484"/>
        <v>0.74066261322744753</v>
      </c>
      <c r="J4356" s="51">
        <f t="shared" ca="1" si="485"/>
        <v>1</v>
      </c>
      <c r="K4356" s="47">
        <f t="shared" si="486"/>
        <v>59.05</v>
      </c>
      <c r="L4356" s="47">
        <f t="shared" si="487"/>
        <v>59.69</v>
      </c>
      <c r="M4356" s="47">
        <f t="shared" si="488"/>
        <v>58.85</v>
      </c>
      <c r="N4356" s="47">
        <f t="shared" si="489"/>
        <v>59.69</v>
      </c>
      <c r="O4356" s="48">
        <f t="shared" ca="1" si="490"/>
        <v>1254800</v>
      </c>
    </row>
    <row r="4357" spans="1:15" x14ac:dyDescent="0.25">
      <c r="A4357">
        <v>4342</v>
      </c>
      <c r="B4357" s="85">
        <v>35493</v>
      </c>
      <c r="C4357" s="47">
        <v>79.91</v>
      </c>
      <c r="D4357" s="47">
        <v>80.12</v>
      </c>
      <c r="E4357" s="47">
        <v>79.09</v>
      </c>
      <c r="F4357" s="47">
        <v>79.25</v>
      </c>
      <c r="G4357" s="48">
        <v>1478700</v>
      </c>
      <c r="H4357" s="47">
        <v>58.69</v>
      </c>
      <c r="I4357" s="51">
        <f t="shared" si="484"/>
        <v>0.74056782334384852</v>
      </c>
      <c r="J4357" s="51">
        <f t="shared" ca="1" si="485"/>
        <v>1</v>
      </c>
      <c r="K4357" s="47">
        <f t="shared" si="486"/>
        <v>59.18</v>
      </c>
      <c r="L4357" s="47">
        <f t="shared" si="487"/>
        <v>59.33</v>
      </c>
      <c r="M4357" s="47">
        <f t="shared" si="488"/>
        <v>58.57</v>
      </c>
      <c r="N4357" s="47">
        <f t="shared" si="489"/>
        <v>58.69</v>
      </c>
      <c r="O4357" s="48">
        <f t="shared" ca="1" si="490"/>
        <v>1478700</v>
      </c>
    </row>
    <row r="4358" spans="1:15" x14ac:dyDescent="0.25">
      <c r="A4358">
        <v>4343</v>
      </c>
      <c r="B4358" s="85">
        <v>35492</v>
      </c>
      <c r="C4358" s="47">
        <v>78.75</v>
      </c>
      <c r="D4358" s="47">
        <v>79.75</v>
      </c>
      <c r="E4358" s="47">
        <v>78.69</v>
      </c>
      <c r="F4358" s="47">
        <v>79.69</v>
      </c>
      <c r="G4358" s="48">
        <v>1210400</v>
      </c>
      <c r="H4358" s="47">
        <v>59.02</v>
      </c>
      <c r="I4358" s="51">
        <f t="shared" si="484"/>
        <v>0.74061990212071782</v>
      </c>
      <c r="J4358" s="51">
        <f t="shared" ca="1" si="485"/>
        <v>1</v>
      </c>
      <c r="K4358" s="47">
        <f t="shared" si="486"/>
        <v>58.32</v>
      </c>
      <c r="L4358" s="47">
        <f t="shared" si="487"/>
        <v>59.06</v>
      </c>
      <c r="M4358" s="47">
        <f t="shared" si="488"/>
        <v>58.28</v>
      </c>
      <c r="N4358" s="47">
        <f t="shared" si="489"/>
        <v>59.02</v>
      </c>
      <c r="O4358" s="48">
        <f t="shared" ca="1" si="490"/>
        <v>1210400</v>
      </c>
    </row>
    <row r="4359" spans="1:15" x14ac:dyDescent="0.25">
      <c r="A4359">
        <v>4344</v>
      </c>
      <c r="B4359" s="85">
        <v>35489</v>
      </c>
      <c r="C4359" s="47">
        <v>79.25</v>
      </c>
      <c r="D4359" s="47">
        <v>79.88</v>
      </c>
      <c r="E4359" s="47">
        <v>79.06</v>
      </c>
      <c r="F4359" s="47">
        <v>79.16</v>
      </c>
      <c r="G4359" s="48">
        <v>2961200</v>
      </c>
      <c r="H4359" s="47">
        <v>58.62</v>
      </c>
      <c r="I4359" s="51">
        <f t="shared" si="484"/>
        <v>0.74052551793835275</v>
      </c>
      <c r="J4359" s="51">
        <f t="shared" ca="1" si="485"/>
        <v>1</v>
      </c>
      <c r="K4359" s="47">
        <f t="shared" si="486"/>
        <v>58.69</v>
      </c>
      <c r="L4359" s="47">
        <f t="shared" si="487"/>
        <v>59.15</v>
      </c>
      <c r="M4359" s="47">
        <f t="shared" si="488"/>
        <v>58.55</v>
      </c>
      <c r="N4359" s="47">
        <f t="shared" si="489"/>
        <v>58.62</v>
      </c>
      <c r="O4359" s="48">
        <f t="shared" ca="1" si="490"/>
        <v>2961200</v>
      </c>
    </row>
    <row r="4360" spans="1:15" x14ac:dyDescent="0.25">
      <c r="A4360">
        <v>4345</v>
      </c>
      <c r="B4360" s="85">
        <v>35488</v>
      </c>
      <c r="C4360" s="47">
        <v>80.81</v>
      </c>
      <c r="D4360" s="47">
        <v>80.81</v>
      </c>
      <c r="E4360" s="47">
        <v>79.38</v>
      </c>
      <c r="F4360" s="47">
        <v>79.39</v>
      </c>
      <c r="G4360" s="48">
        <v>1813100</v>
      </c>
      <c r="H4360" s="47">
        <v>58.8</v>
      </c>
      <c r="I4360" s="51">
        <f t="shared" si="484"/>
        <v>0.74064743670487465</v>
      </c>
      <c r="J4360" s="51">
        <f t="shared" ca="1" si="485"/>
        <v>1</v>
      </c>
      <c r="K4360" s="47">
        <f t="shared" si="486"/>
        <v>59.85</v>
      </c>
      <c r="L4360" s="47">
        <f t="shared" si="487"/>
        <v>59.85</v>
      </c>
      <c r="M4360" s="47">
        <f t="shared" si="488"/>
        <v>58.79</v>
      </c>
      <c r="N4360" s="47">
        <f t="shared" si="489"/>
        <v>58.8</v>
      </c>
      <c r="O4360" s="48">
        <f t="shared" ca="1" si="490"/>
        <v>1813100</v>
      </c>
    </row>
    <row r="4361" spans="1:15" x14ac:dyDescent="0.25">
      <c r="A4361">
        <v>4346</v>
      </c>
      <c r="B4361" s="85">
        <v>35487</v>
      </c>
      <c r="C4361" s="47">
        <v>81.31</v>
      </c>
      <c r="D4361" s="47">
        <v>81.44</v>
      </c>
      <c r="E4361" s="47">
        <v>79.62</v>
      </c>
      <c r="F4361" s="47">
        <v>80.59</v>
      </c>
      <c r="G4361" s="48">
        <v>1597800</v>
      </c>
      <c r="H4361" s="47">
        <v>59.69</v>
      </c>
      <c r="I4361" s="51">
        <f t="shared" si="484"/>
        <v>0.74066261322744753</v>
      </c>
      <c r="J4361" s="51">
        <f t="shared" ca="1" si="485"/>
        <v>1</v>
      </c>
      <c r="K4361" s="47">
        <f t="shared" si="486"/>
        <v>60.22</v>
      </c>
      <c r="L4361" s="47">
        <f t="shared" si="487"/>
        <v>60.32</v>
      </c>
      <c r="M4361" s="47">
        <f t="shared" si="488"/>
        <v>58.97</v>
      </c>
      <c r="N4361" s="47">
        <f t="shared" si="489"/>
        <v>59.69</v>
      </c>
      <c r="O4361" s="48">
        <f t="shared" ca="1" si="490"/>
        <v>1597800</v>
      </c>
    </row>
    <row r="4362" spans="1:15" x14ac:dyDescent="0.25">
      <c r="A4362">
        <v>4347</v>
      </c>
      <c r="B4362" s="85">
        <v>35486</v>
      </c>
      <c r="C4362" s="47">
        <v>81.41</v>
      </c>
      <c r="D4362" s="47">
        <v>81.53</v>
      </c>
      <c r="E4362" s="47">
        <v>80.88</v>
      </c>
      <c r="F4362" s="47">
        <v>81.39</v>
      </c>
      <c r="G4362" s="48">
        <v>1653900</v>
      </c>
      <c r="H4362" s="47">
        <v>60.28</v>
      </c>
      <c r="I4362" s="51">
        <f t="shared" si="484"/>
        <v>0.74063152721464554</v>
      </c>
      <c r="J4362" s="51">
        <f t="shared" ca="1" si="485"/>
        <v>1</v>
      </c>
      <c r="K4362" s="47">
        <f t="shared" si="486"/>
        <v>60.29</v>
      </c>
      <c r="L4362" s="47">
        <f t="shared" si="487"/>
        <v>60.38</v>
      </c>
      <c r="M4362" s="47">
        <f t="shared" si="488"/>
        <v>59.9</v>
      </c>
      <c r="N4362" s="47">
        <f t="shared" si="489"/>
        <v>60.28</v>
      </c>
      <c r="O4362" s="48">
        <f t="shared" ca="1" si="490"/>
        <v>1653900</v>
      </c>
    </row>
    <row r="4363" spans="1:15" x14ac:dyDescent="0.25">
      <c r="A4363">
        <v>4348</v>
      </c>
      <c r="B4363" s="85">
        <v>35485</v>
      </c>
      <c r="C4363" s="47">
        <v>79.97</v>
      </c>
      <c r="D4363" s="47">
        <v>81.38</v>
      </c>
      <c r="E4363" s="47">
        <v>79.97</v>
      </c>
      <c r="F4363" s="47">
        <v>81.33</v>
      </c>
      <c r="G4363" s="48">
        <v>787300</v>
      </c>
      <c r="H4363" s="47">
        <v>60.23</v>
      </c>
      <c r="I4363" s="51">
        <f t="shared" si="484"/>
        <v>0.74056313783351779</v>
      </c>
      <c r="J4363" s="51">
        <f t="shared" ca="1" si="485"/>
        <v>1</v>
      </c>
      <c r="K4363" s="47">
        <f t="shared" si="486"/>
        <v>59.22</v>
      </c>
      <c r="L4363" s="47">
        <f t="shared" si="487"/>
        <v>60.27</v>
      </c>
      <c r="M4363" s="47">
        <f t="shared" si="488"/>
        <v>59.22</v>
      </c>
      <c r="N4363" s="47">
        <f t="shared" si="489"/>
        <v>60.23</v>
      </c>
      <c r="O4363" s="48">
        <f t="shared" ca="1" si="490"/>
        <v>787300</v>
      </c>
    </row>
    <row r="4364" spans="1:15" x14ac:dyDescent="0.25">
      <c r="A4364">
        <v>4349</v>
      </c>
      <c r="B4364" s="85">
        <v>35482</v>
      </c>
      <c r="C4364" s="47">
        <v>80.41</v>
      </c>
      <c r="D4364" s="47">
        <v>80.77</v>
      </c>
      <c r="E4364" s="47">
        <v>80.14</v>
      </c>
      <c r="F4364" s="47">
        <v>80.38</v>
      </c>
      <c r="G4364" s="48">
        <v>1844400</v>
      </c>
      <c r="H4364" s="47">
        <v>59.53</v>
      </c>
      <c r="I4364" s="51">
        <f t="shared" si="484"/>
        <v>0.7406071161980593</v>
      </c>
      <c r="J4364" s="51">
        <f t="shared" ca="1" si="485"/>
        <v>1</v>
      </c>
      <c r="K4364" s="47">
        <f t="shared" si="486"/>
        <v>59.55</v>
      </c>
      <c r="L4364" s="47">
        <f t="shared" si="487"/>
        <v>59.82</v>
      </c>
      <c r="M4364" s="47">
        <f t="shared" si="488"/>
        <v>59.35</v>
      </c>
      <c r="N4364" s="47">
        <f t="shared" si="489"/>
        <v>59.53</v>
      </c>
      <c r="O4364" s="48">
        <f t="shared" ca="1" si="490"/>
        <v>1844400</v>
      </c>
    </row>
    <row r="4365" spans="1:15" x14ac:dyDescent="0.25">
      <c r="A4365">
        <v>4350</v>
      </c>
      <c r="B4365" s="85">
        <v>35481</v>
      </c>
      <c r="C4365" s="47">
        <v>81.03</v>
      </c>
      <c r="D4365" s="47">
        <v>81.36</v>
      </c>
      <c r="E4365" s="47">
        <v>80.16</v>
      </c>
      <c r="F4365" s="47">
        <v>80.34</v>
      </c>
      <c r="G4365" s="48">
        <v>1193900</v>
      </c>
      <c r="H4365" s="47">
        <v>59.5</v>
      </c>
      <c r="I4365" s="51">
        <f t="shared" si="484"/>
        <v>0.7406024396315658</v>
      </c>
      <c r="J4365" s="51">
        <f t="shared" ca="1" si="485"/>
        <v>1</v>
      </c>
      <c r="K4365" s="47">
        <f t="shared" si="486"/>
        <v>60.01</v>
      </c>
      <c r="L4365" s="47">
        <f t="shared" si="487"/>
        <v>60.26</v>
      </c>
      <c r="M4365" s="47">
        <f t="shared" si="488"/>
        <v>59.37</v>
      </c>
      <c r="N4365" s="47">
        <f t="shared" si="489"/>
        <v>59.5</v>
      </c>
      <c r="O4365" s="48">
        <f t="shared" ca="1" si="490"/>
        <v>1193900</v>
      </c>
    </row>
    <row r="4366" spans="1:15" x14ac:dyDescent="0.25">
      <c r="A4366">
        <v>4351</v>
      </c>
      <c r="B4366" s="85">
        <v>35480</v>
      </c>
      <c r="C4366" s="47">
        <v>81.66</v>
      </c>
      <c r="D4366" s="47">
        <v>82</v>
      </c>
      <c r="E4366" s="47">
        <v>81.16</v>
      </c>
      <c r="F4366" s="47">
        <v>81.33</v>
      </c>
      <c r="G4366" s="48">
        <v>648100</v>
      </c>
      <c r="H4366" s="47">
        <v>60.23</v>
      </c>
      <c r="I4366" s="51">
        <f t="shared" si="484"/>
        <v>0.74056313783351779</v>
      </c>
      <c r="J4366" s="51">
        <f t="shared" ca="1" si="485"/>
        <v>1</v>
      </c>
      <c r="K4366" s="47">
        <f t="shared" si="486"/>
        <v>60.47</v>
      </c>
      <c r="L4366" s="47">
        <f t="shared" si="487"/>
        <v>60.73</v>
      </c>
      <c r="M4366" s="47">
        <f t="shared" si="488"/>
        <v>60.1</v>
      </c>
      <c r="N4366" s="47">
        <f t="shared" si="489"/>
        <v>60.23</v>
      </c>
      <c r="O4366" s="48">
        <f t="shared" ca="1" si="490"/>
        <v>648100</v>
      </c>
    </row>
    <row r="4367" spans="1:15" x14ac:dyDescent="0.25">
      <c r="A4367">
        <v>4352</v>
      </c>
      <c r="B4367" s="85">
        <v>35479</v>
      </c>
      <c r="C4367" s="47">
        <v>81.34</v>
      </c>
      <c r="D4367" s="47">
        <v>81.94</v>
      </c>
      <c r="E4367" s="47">
        <v>80.75</v>
      </c>
      <c r="F4367" s="47">
        <v>81.88</v>
      </c>
      <c r="G4367" s="48">
        <v>833100</v>
      </c>
      <c r="H4367" s="47">
        <v>60.64</v>
      </c>
      <c r="I4367" s="51">
        <f t="shared" si="484"/>
        <v>0.74059599413776267</v>
      </c>
      <c r="J4367" s="51">
        <f t="shared" ca="1" si="485"/>
        <v>1</v>
      </c>
      <c r="K4367" s="47">
        <f t="shared" si="486"/>
        <v>60.24</v>
      </c>
      <c r="L4367" s="47">
        <f t="shared" si="487"/>
        <v>60.68</v>
      </c>
      <c r="M4367" s="47">
        <f t="shared" si="488"/>
        <v>59.8</v>
      </c>
      <c r="N4367" s="47">
        <f t="shared" si="489"/>
        <v>60.64</v>
      </c>
      <c r="O4367" s="48">
        <f t="shared" ca="1" si="490"/>
        <v>833100</v>
      </c>
    </row>
    <row r="4368" spans="1:15" x14ac:dyDescent="0.25">
      <c r="A4368">
        <v>4353</v>
      </c>
      <c r="B4368" s="85">
        <v>35475</v>
      </c>
      <c r="C4368" s="47">
        <v>81.19</v>
      </c>
      <c r="D4368" s="47">
        <v>81.47</v>
      </c>
      <c r="E4368" s="47">
        <v>80.91</v>
      </c>
      <c r="F4368" s="47">
        <v>81.19</v>
      </c>
      <c r="G4368" s="48">
        <v>1112900</v>
      </c>
      <c r="H4368" s="47">
        <v>60.13</v>
      </c>
      <c r="I4368" s="51">
        <f t="shared" si="484"/>
        <v>0.74060844931641834</v>
      </c>
      <c r="J4368" s="51">
        <f t="shared" ca="1" si="485"/>
        <v>1</v>
      </c>
      <c r="K4368" s="47">
        <f t="shared" si="486"/>
        <v>60.13</v>
      </c>
      <c r="L4368" s="47">
        <f t="shared" si="487"/>
        <v>60.34</v>
      </c>
      <c r="M4368" s="47">
        <f t="shared" si="488"/>
        <v>59.92</v>
      </c>
      <c r="N4368" s="47">
        <f t="shared" si="489"/>
        <v>60.13</v>
      </c>
      <c r="O4368" s="48">
        <f t="shared" ca="1" si="490"/>
        <v>1112900</v>
      </c>
    </row>
    <row r="4369" spans="1:15" x14ac:dyDescent="0.25">
      <c r="A4369">
        <v>4354</v>
      </c>
      <c r="B4369" s="85">
        <v>35474</v>
      </c>
      <c r="C4369" s="47">
        <v>80.81</v>
      </c>
      <c r="D4369" s="47">
        <v>81.56</v>
      </c>
      <c r="E4369" s="47">
        <v>80.69</v>
      </c>
      <c r="F4369" s="47">
        <v>81.38</v>
      </c>
      <c r="G4369" s="48">
        <v>1104800</v>
      </c>
      <c r="H4369" s="47">
        <v>60.27</v>
      </c>
      <c r="I4369" s="51">
        <f t="shared" ref="I4369:I4432" si="491">H4369/F4369</f>
        <v>0.74059965593511923</v>
      </c>
      <c r="J4369" s="51">
        <f t="shared" ref="J4369:J4432" ca="1" si="492">INDEX(OFFSET($T$15,0,0,$S$13+1,1),MATCH(B4369,OFFSET($Q$15,0,0,$S$13+1,1),-1))</f>
        <v>1</v>
      </c>
      <c r="K4369" s="47">
        <f t="shared" ref="K4369:K4432" si="493">ROUND($I4369*C4369,2)</f>
        <v>59.85</v>
      </c>
      <c r="L4369" s="47">
        <f t="shared" ref="L4369:L4432" si="494">ROUND($I4369*D4369,2)</f>
        <v>60.4</v>
      </c>
      <c r="M4369" s="47">
        <f t="shared" ref="M4369:M4432" si="495">ROUND($I4369*E4369,2)</f>
        <v>59.76</v>
      </c>
      <c r="N4369" s="47">
        <f t="shared" ref="N4369:N4432" si="496">ROUND($I4369*F4369,2)</f>
        <v>60.27</v>
      </c>
      <c r="O4369" s="48">
        <f t="shared" ref="O4369:O4432" ca="1" si="497">G4369*J4369</f>
        <v>1104800</v>
      </c>
    </row>
    <row r="4370" spans="1:15" x14ac:dyDescent="0.25">
      <c r="A4370">
        <v>4355</v>
      </c>
      <c r="B4370" s="85">
        <v>35473</v>
      </c>
      <c r="C4370" s="47">
        <v>79.38</v>
      </c>
      <c r="D4370" s="47">
        <v>80.64</v>
      </c>
      <c r="E4370" s="47">
        <v>79.27</v>
      </c>
      <c r="F4370" s="47">
        <v>80.5</v>
      </c>
      <c r="G4370" s="48">
        <v>2675400</v>
      </c>
      <c r="H4370" s="47">
        <v>59.62</v>
      </c>
      <c r="I4370" s="51">
        <f t="shared" si="491"/>
        <v>0.74062111801242236</v>
      </c>
      <c r="J4370" s="51">
        <f t="shared" ca="1" si="492"/>
        <v>1</v>
      </c>
      <c r="K4370" s="47">
        <f t="shared" si="493"/>
        <v>58.79</v>
      </c>
      <c r="L4370" s="47">
        <f t="shared" si="494"/>
        <v>59.72</v>
      </c>
      <c r="M4370" s="47">
        <f t="shared" si="495"/>
        <v>58.71</v>
      </c>
      <c r="N4370" s="47">
        <f t="shared" si="496"/>
        <v>59.62</v>
      </c>
      <c r="O4370" s="48">
        <f t="shared" ca="1" si="497"/>
        <v>2675400</v>
      </c>
    </row>
    <row r="4371" spans="1:15" x14ac:dyDescent="0.25">
      <c r="A4371">
        <v>4356</v>
      </c>
      <c r="B4371" s="85">
        <v>35472</v>
      </c>
      <c r="C4371" s="47">
        <v>78.78</v>
      </c>
      <c r="D4371" s="47">
        <v>79.38</v>
      </c>
      <c r="E4371" s="47">
        <v>78.12</v>
      </c>
      <c r="F4371" s="47">
        <v>79.38</v>
      </c>
      <c r="G4371" s="48">
        <v>1664300</v>
      </c>
      <c r="H4371" s="47">
        <v>58.79</v>
      </c>
      <c r="I4371" s="51">
        <f t="shared" si="491"/>
        <v>0.74061476442428831</v>
      </c>
      <c r="J4371" s="51">
        <f t="shared" ca="1" si="492"/>
        <v>1</v>
      </c>
      <c r="K4371" s="47">
        <f t="shared" si="493"/>
        <v>58.35</v>
      </c>
      <c r="L4371" s="47">
        <f t="shared" si="494"/>
        <v>58.79</v>
      </c>
      <c r="M4371" s="47">
        <f t="shared" si="495"/>
        <v>57.86</v>
      </c>
      <c r="N4371" s="47">
        <f t="shared" si="496"/>
        <v>58.79</v>
      </c>
      <c r="O4371" s="48">
        <f t="shared" ca="1" si="497"/>
        <v>1664300</v>
      </c>
    </row>
    <row r="4372" spans="1:15" x14ac:dyDescent="0.25">
      <c r="A4372">
        <v>4357</v>
      </c>
      <c r="B4372" s="85">
        <v>35471</v>
      </c>
      <c r="C4372" s="47">
        <v>79.25</v>
      </c>
      <c r="D4372" s="47">
        <v>79.53</v>
      </c>
      <c r="E4372" s="47">
        <v>78.42</v>
      </c>
      <c r="F4372" s="47">
        <v>78.47</v>
      </c>
      <c r="G4372" s="48">
        <v>1670000</v>
      </c>
      <c r="H4372" s="47">
        <v>58.12</v>
      </c>
      <c r="I4372" s="51">
        <f t="shared" si="491"/>
        <v>0.74066522237797883</v>
      </c>
      <c r="J4372" s="51">
        <f t="shared" ca="1" si="492"/>
        <v>1</v>
      </c>
      <c r="K4372" s="47">
        <f t="shared" si="493"/>
        <v>58.7</v>
      </c>
      <c r="L4372" s="47">
        <f t="shared" si="494"/>
        <v>58.91</v>
      </c>
      <c r="M4372" s="47">
        <f t="shared" si="495"/>
        <v>58.08</v>
      </c>
      <c r="N4372" s="47">
        <f t="shared" si="496"/>
        <v>58.12</v>
      </c>
      <c r="O4372" s="48">
        <f t="shared" ca="1" si="497"/>
        <v>1670000</v>
      </c>
    </row>
    <row r="4373" spans="1:15" x14ac:dyDescent="0.25">
      <c r="A4373">
        <v>4358</v>
      </c>
      <c r="B4373" s="85">
        <v>35468</v>
      </c>
      <c r="C4373" s="47">
        <v>78.81</v>
      </c>
      <c r="D4373" s="47">
        <v>79.25</v>
      </c>
      <c r="E4373" s="47">
        <v>77.78</v>
      </c>
      <c r="F4373" s="47">
        <v>79.22</v>
      </c>
      <c r="G4373" s="48">
        <v>2321000</v>
      </c>
      <c r="H4373" s="47">
        <v>58.67</v>
      </c>
      <c r="I4373" s="51">
        <f t="shared" si="491"/>
        <v>0.74059580913910628</v>
      </c>
      <c r="J4373" s="51">
        <f t="shared" ca="1" si="492"/>
        <v>1</v>
      </c>
      <c r="K4373" s="47">
        <f t="shared" si="493"/>
        <v>58.37</v>
      </c>
      <c r="L4373" s="47">
        <f t="shared" si="494"/>
        <v>58.69</v>
      </c>
      <c r="M4373" s="47">
        <f t="shared" si="495"/>
        <v>57.6</v>
      </c>
      <c r="N4373" s="47">
        <f t="shared" si="496"/>
        <v>58.67</v>
      </c>
      <c r="O4373" s="48">
        <f t="shared" ca="1" si="497"/>
        <v>2321000</v>
      </c>
    </row>
    <row r="4374" spans="1:15" x14ac:dyDescent="0.25">
      <c r="A4374">
        <v>4359</v>
      </c>
      <c r="B4374" s="85">
        <v>35467</v>
      </c>
      <c r="C4374" s="47">
        <v>77.78</v>
      </c>
      <c r="D4374" s="47">
        <v>78.2</v>
      </c>
      <c r="E4374" s="47">
        <v>77.41</v>
      </c>
      <c r="F4374" s="47">
        <v>78.16</v>
      </c>
      <c r="G4374" s="48">
        <v>2483100</v>
      </c>
      <c r="H4374" s="47">
        <v>57.88</v>
      </c>
      <c r="I4374" s="51">
        <f t="shared" si="491"/>
        <v>0.74053224155578312</v>
      </c>
      <c r="J4374" s="51">
        <f t="shared" ca="1" si="492"/>
        <v>1</v>
      </c>
      <c r="K4374" s="47">
        <f t="shared" si="493"/>
        <v>57.6</v>
      </c>
      <c r="L4374" s="47">
        <f t="shared" si="494"/>
        <v>57.91</v>
      </c>
      <c r="M4374" s="47">
        <f t="shared" si="495"/>
        <v>57.32</v>
      </c>
      <c r="N4374" s="47">
        <f t="shared" si="496"/>
        <v>57.88</v>
      </c>
      <c r="O4374" s="48">
        <f t="shared" ca="1" si="497"/>
        <v>2483100</v>
      </c>
    </row>
    <row r="4375" spans="1:15" x14ac:dyDescent="0.25">
      <c r="A4375">
        <v>4360</v>
      </c>
      <c r="B4375" s="85">
        <v>35466</v>
      </c>
      <c r="C4375" s="47">
        <v>79.23</v>
      </c>
      <c r="D4375" s="47">
        <v>79.47</v>
      </c>
      <c r="E4375" s="47">
        <v>77.12</v>
      </c>
      <c r="F4375" s="47">
        <v>77.64</v>
      </c>
      <c r="G4375" s="48">
        <v>2255400</v>
      </c>
      <c r="H4375" s="47">
        <v>57.5</v>
      </c>
      <c r="I4375" s="51">
        <f t="shared" si="491"/>
        <v>0.74059763008758372</v>
      </c>
      <c r="J4375" s="51">
        <f t="shared" ca="1" si="492"/>
        <v>1</v>
      </c>
      <c r="K4375" s="47">
        <f t="shared" si="493"/>
        <v>58.68</v>
      </c>
      <c r="L4375" s="47">
        <f t="shared" si="494"/>
        <v>58.86</v>
      </c>
      <c r="M4375" s="47">
        <f t="shared" si="495"/>
        <v>57.11</v>
      </c>
      <c r="N4375" s="47">
        <f t="shared" si="496"/>
        <v>57.5</v>
      </c>
      <c r="O4375" s="48">
        <f t="shared" ca="1" si="497"/>
        <v>2255400</v>
      </c>
    </row>
    <row r="4376" spans="1:15" x14ac:dyDescent="0.25">
      <c r="A4376">
        <v>4361</v>
      </c>
      <c r="B4376" s="85">
        <v>35465</v>
      </c>
      <c r="C4376" s="47">
        <v>78.75</v>
      </c>
      <c r="D4376" s="47">
        <v>79.2</v>
      </c>
      <c r="E4376" s="47">
        <v>78.44</v>
      </c>
      <c r="F4376" s="47">
        <v>79.12</v>
      </c>
      <c r="G4376" s="48">
        <v>654100</v>
      </c>
      <c r="H4376" s="47">
        <v>58.6</v>
      </c>
      <c r="I4376" s="51">
        <f t="shared" si="491"/>
        <v>0.74064711830131447</v>
      </c>
      <c r="J4376" s="51">
        <f t="shared" ca="1" si="492"/>
        <v>1</v>
      </c>
      <c r="K4376" s="47">
        <f t="shared" si="493"/>
        <v>58.33</v>
      </c>
      <c r="L4376" s="47">
        <f t="shared" si="494"/>
        <v>58.66</v>
      </c>
      <c r="M4376" s="47">
        <f t="shared" si="495"/>
        <v>58.1</v>
      </c>
      <c r="N4376" s="47">
        <f t="shared" si="496"/>
        <v>58.6</v>
      </c>
      <c r="O4376" s="48">
        <f t="shared" ca="1" si="497"/>
        <v>654100</v>
      </c>
    </row>
    <row r="4377" spans="1:15" x14ac:dyDescent="0.25">
      <c r="A4377">
        <v>4362</v>
      </c>
      <c r="B4377" s="85">
        <v>35464</v>
      </c>
      <c r="C4377" s="47">
        <v>78.72</v>
      </c>
      <c r="D4377" s="47">
        <v>78.89</v>
      </c>
      <c r="E4377" s="47">
        <v>78.36</v>
      </c>
      <c r="F4377" s="47">
        <v>78.64</v>
      </c>
      <c r="G4377" s="48">
        <v>755000</v>
      </c>
      <c r="H4377" s="47">
        <v>58.24</v>
      </c>
      <c r="I4377" s="51">
        <f t="shared" si="491"/>
        <v>0.74059003051882</v>
      </c>
      <c r="J4377" s="51">
        <f t="shared" ca="1" si="492"/>
        <v>1</v>
      </c>
      <c r="K4377" s="47">
        <f t="shared" si="493"/>
        <v>58.3</v>
      </c>
      <c r="L4377" s="47">
        <f t="shared" si="494"/>
        <v>58.43</v>
      </c>
      <c r="M4377" s="47">
        <f t="shared" si="495"/>
        <v>58.03</v>
      </c>
      <c r="N4377" s="47">
        <f t="shared" si="496"/>
        <v>58.24</v>
      </c>
      <c r="O4377" s="48">
        <f t="shared" ca="1" si="497"/>
        <v>755000</v>
      </c>
    </row>
    <row r="4378" spans="1:15" x14ac:dyDescent="0.25">
      <c r="A4378">
        <v>4363</v>
      </c>
      <c r="B4378" s="85">
        <v>35461</v>
      </c>
      <c r="C4378" s="47">
        <v>78.94</v>
      </c>
      <c r="D4378" s="47">
        <v>79.41</v>
      </c>
      <c r="E4378" s="47">
        <v>78.38</v>
      </c>
      <c r="F4378" s="47">
        <v>78.41</v>
      </c>
      <c r="G4378" s="48">
        <v>3208100</v>
      </c>
      <c r="H4378" s="47">
        <v>58.07</v>
      </c>
      <c r="I4378" s="51">
        <f t="shared" si="491"/>
        <v>0.74059431195000647</v>
      </c>
      <c r="J4378" s="51">
        <f t="shared" ca="1" si="492"/>
        <v>1</v>
      </c>
      <c r="K4378" s="47">
        <f t="shared" si="493"/>
        <v>58.46</v>
      </c>
      <c r="L4378" s="47">
        <f t="shared" si="494"/>
        <v>58.81</v>
      </c>
      <c r="M4378" s="47">
        <f t="shared" si="495"/>
        <v>58.05</v>
      </c>
      <c r="N4378" s="47">
        <f t="shared" si="496"/>
        <v>58.07</v>
      </c>
      <c r="O4378" s="48">
        <f t="shared" ca="1" si="497"/>
        <v>3208100</v>
      </c>
    </row>
    <row r="4379" spans="1:15" x14ac:dyDescent="0.25">
      <c r="A4379">
        <v>4364</v>
      </c>
      <c r="B4379" s="85">
        <v>35460</v>
      </c>
      <c r="C4379" s="47">
        <v>77.88</v>
      </c>
      <c r="D4379" s="47">
        <v>78.53</v>
      </c>
      <c r="E4379" s="47">
        <v>77.41</v>
      </c>
      <c r="F4379" s="47">
        <v>78.5</v>
      </c>
      <c r="G4379" s="48">
        <v>2126300</v>
      </c>
      <c r="H4379" s="47">
        <v>58.14</v>
      </c>
      <c r="I4379" s="51">
        <f t="shared" si="491"/>
        <v>0.74063694267515923</v>
      </c>
      <c r="J4379" s="51">
        <f t="shared" ca="1" si="492"/>
        <v>1</v>
      </c>
      <c r="K4379" s="47">
        <f t="shared" si="493"/>
        <v>57.68</v>
      </c>
      <c r="L4379" s="47">
        <f t="shared" si="494"/>
        <v>58.16</v>
      </c>
      <c r="M4379" s="47">
        <f t="shared" si="495"/>
        <v>57.33</v>
      </c>
      <c r="N4379" s="47">
        <f t="shared" si="496"/>
        <v>58.14</v>
      </c>
      <c r="O4379" s="48">
        <f t="shared" ca="1" si="497"/>
        <v>2126300</v>
      </c>
    </row>
    <row r="4380" spans="1:15" x14ac:dyDescent="0.25">
      <c r="A4380">
        <v>4365</v>
      </c>
      <c r="B4380" s="85">
        <v>35459</v>
      </c>
      <c r="C4380" s="47">
        <v>76.88</v>
      </c>
      <c r="D4380" s="47">
        <v>77.5</v>
      </c>
      <c r="E4380" s="47">
        <v>76.59</v>
      </c>
      <c r="F4380" s="47">
        <v>77.5</v>
      </c>
      <c r="G4380" s="48">
        <v>1122700</v>
      </c>
      <c r="H4380" s="47">
        <v>57.4</v>
      </c>
      <c r="I4380" s="51">
        <f t="shared" si="491"/>
        <v>0.74064516129032254</v>
      </c>
      <c r="J4380" s="51">
        <f t="shared" ca="1" si="492"/>
        <v>1</v>
      </c>
      <c r="K4380" s="47">
        <f t="shared" si="493"/>
        <v>56.94</v>
      </c>
      <c r="L4380" s="47">
        <f t="shared" si="494"/>
        <v>57.4</v>
      </c>
      <c r="M4380" s="47">
        <f t="shared" si="495"/>
        <v>56.73</v>
      </c>
      <c r="N4380" s="47">
        <f t="shared" si="496"/>
        <v>57.4</v>
      </c>
      <c r="O4380" s="48">
        <f t="shared" ca="1" si="497"/>
        <v>1122700</v>
      </c>
    </row>
    <row r="4381" spans="1:15" x14ac:dyDescent="0.25">
      <c r="A4381">
        <v>4366</v>
      </c>
      <c r="B4381" s="85">
        <v>35458</v>
      </c>
      <c r="C4381" s="47">
        <v>77.62</v>
      </c>
      <c r="D4381" s="47">
        <v>77.84</v>
      </c>
      <c r="E4381" s="47">
        <v>76</v>
      </c>
      <c r="F4381" s="47">
        <v>76.75</v>
      </c>
      <c r="G4381" s="48">
        <v>4376000</v>
      </c>
      <c r="H4381" s="47">
        <v>56.84</v>
      </c>
      <c r="I4381" s="51">
        <f t="shared" si="491"/>
        <v>0.74058631921824114</v>
      </c>
      <c r="J4381" s="51">
        <f t="shared" ca="1" si="492"/>
        <v>1</v>
      </c>
      <c r="K4381" s="47">
        <f t="shared" si="493"/>
        <v>57.48</v>
      </c>
      <c r="L4381" s="47">
        <f t="shared" si="494"/>
        <v>57.65</v>
      </c>
      <c r="M4381" s="47">
        <f t="shared" si="495"/>
        <v>56.28</v>
      </c>
      <c r="N4381" s="47">
        <f t="shared" si="496"/>
        <v>56.84</v>
      </c>
      <c r="O4381" s="48">
        <f t="shared" ca="1" si="497"/>
        <v>4376000</v>
      </c>
    </row>
    <row r="4382" spans="1:15" x14ac:dyDescent="0.25">
      <c r="A4382">
        <v>4367</v>
      </c>
      <c r="B4382" s="85">
        <v>35457</v>
      </c>
      <c r="C4382" s="47">
        <v>76.88</v>
      </c>
      <c r="D4382" s="47">
        <v>77.23</v>
      </c>
      <c r="E4382" s="47">
        <v>76.38</v>
      </c>
      <c r="F4382" s="47">
        <v>76.53</v>
      </c>
      <c r="G4382" s="48">
        <v>2108500</v>
      </c>
      <c r="H4382" s="47">
        <v>56.68</v>
      </c>
      <c r="I4382" s="51">
        <f t="shared" si="491"/>
        <v>0.7406245916634</v>
      </c>
      <c r="J4382" s="51">
        <f t="shared" ca="1" si="492"/>
        <v>1</v>
      </c>
      <c r="K4382" s="47">
        <f t="shared" si="493"/>
        <v>56.94</v>
      </c>
      <c r="L4382" s="47">
        <f t="shared" si="494"/>
        <v>57.2</v>
      </c>
      <c r="M4382" s="47">
        <f t="shared" si="495"/>
        <v>56.57</v>
      </c>
      <c r="N4382" s="47">
        <f t="shared" si="496"/>
        <v>56.68</v>
      </c>
      <c r="O4382" s="48">
        <f t="shared" ca="1" si="497"/>
        <v>2108500</v>
      </c>
    </row>
    <row r="4383" spans="1:15" x14ac:dyDescent="0.25">
      <c r="A4383">
        <v>4368</v>
      </c>
      <c r="B4383" s="85">
        <v>35454</v>
      </c>
      <c r="C4383" s="47">
        <v>77.88</v>
      </c>
      <c r="D4383" s="47">
        <v>77.91</v>
      </c>
      <c r="E4383" s="47">
        <v>76.75</v>
      </c>
      <c r="F4383" s="47">
        <v>76.75</v>
      </c>
      <c r="G4383" s="48">
        <v>2176000</v>
      </c>
      <c r="H4383" s="47">
        <v>56.84</v>
      </c>
      <c r="I4383" s="51">
        <f t="shared" si="491"/>
        <v>0.74058631921824114</v>
      </c>
      <c r="J4383" s="51">
        <f t="shared" ca="1" si="492"/>
        <v>1</v>
      </c>
      <c r="K4383" s="47">
        <f t="shared" si="493"/>
        <v>57.68</v>
      </c>
      <c r="L4383" s="47">
        <f t="shared" si="494"/>
        <v>57.7</v>
      </c>
      <c r="M4383" s="47">
        <f t="shared" si="495"/>
        <v>56.84</v>
      </c>
      <c r="N4383" s="47">
        <f t="shared" si="496"/>
        <v>56.84</v>
      </c>
      <c r="O4383" s="48">
        <f t="shared" ca="1" si="497"/>
        <v>2176000</v>
      </c>
    </row>
    <row r="4384" spans="1:15" x14ac:dyDescent="0.25">
      <c r="A4384">
        <v>4369</v>
      </c>
      <c r="B4384" s="85">
        <v>35453</v>
      </c>
      <c r="C4384" s="47">
        <v>79.06</v>
      </c>
      <c r="D4384" s="47">
        <v>79.69</v>
      </c>
      <c r="E4384" s="47">
        <v>76.91</v>
      </c>
      <c r="F4384" s="47">
        <v>77.75</v>
      </c>
      <c r="G4384" s="48">
        <v>2601100</v>
      </c>
      <c r="H4384" s="47">
        <v>57.58</v>
      </c>
      <c r="I4384" s="51">
        <f t="shared" si="491"/>
        <v>0.74057877813504824</v>
      </c>
      <c r="J4384" s="51">
        <f t="shared" ca="1" si="492"/>
        <v>1</v>
      </c>
      <c r="K4384" s="47">
        <f t="shared" si="493"/>
        <v>58.55</v>
      </c>
      <c r="L4384" s="47">
        <f t="shared" si="494"/>
        <v>59.02</v>
      </c>
      <c r="M4384" s="47">
        <f t="shared" si="495"/>
        <v>56.96</v>
      </c>
      <c r="N4384" s="47">
        <f t="shared" si="496"/>
        <v>57.58</v>
      </c>
      <c r="O4384" s="48">
        <f t="shared" ca="1" si="497"/>
        <v>2601100</v>
      </c>
    </row>
    <row r="4385" spans="1:15" x14ac:dyDescent="0.25">
      <c r="A4385">
        <v>4370</v>
      </c>
      <c r="B4385" s="85">
        <v>35452</v>
      </c>
      <c r="C4385" s="47">
        <v>78.31</v>
      </c>
      <c r="D4385" s="47">
        <v>78.84</v>
      </c>
      <c r="E4385" s="47">
        <v>77.88</v>
      </c>
      <c r="F4385" s="47">
        <v>78.84</v>
      </c>
      <c r="G4385" s="48">
        <v>1201600</v>
      </c>
      <c r="H4385" s="47">
        <v>58.39</v>
      </c>
      <c r="I4385" s="51">
        <f t="shared" si="491"/>
        <v>0.74061390157280571</v>
      </c>
      <c r="J4385" s="51">
        <f t="shared" ca="1" si="492"/>
        <v>1</v>
      </c>
      <c r="K4385" s="47">
        <f t="shared" si="493"/>
        <v>58</v>
      </c>
      <c r="L4385" s="47">
        <f t="shared" si="494"/>
        <v>58.39</v>
      </c>
      <c r="M4385" s="47">
        <f t="shared" si="495"/>
        <v>57.68</v>
      </c>
      <c r="N4385" s="47">
        <f t="shared" si="496"/>
        <v>58.39</v>
      </c>
      <c r="O4385" s="48">
        <f t="shared" ca="1" si="497"/>
        <v>1201600</v>
      </c>
    </row>
    <row r="4386" spans="1:15" x14ac:dyDescent="0.25">
      <c r="A4386">
        <v>4371</v>
      </c>
      <c r="B4386" s="85">
        <v>35451</v>
      </c>
      <c r="C4386" s="47">
        <v>77.38</v>
      </c>
      <c r="D4386" s="47">
        <v>78.55</v>
      </c>
      <c r="E4386" s="47">
        <v>77.11</v>
      </c>
      <c r="F4386" s="47">
        <v>78.28</v>
      </c>
      <c r="G4386" s="48">
        <v>2785800</v>
      </c>
      <c r="H4386" s="47">
        <v>57.98</v>
      </c>
      <c r="I4386" s="51">
        <f t="shared" si="491"/>
        <v>0.74067450178845162</v>
      </c>
      <c r="J4386" s="51">
        <f t="shared" ca="1" si="492"/>
        <v>1</v>
      </c>
      <c r="K4386" s="47">
        <f t="shared" si="493"/>
        <v>57.31</v>
      </c>
      <c r="L4386" s="47">
        <f t="shared" si="494"/>
        <v>58.18</v>
      </c>
      <c r="M4386" s="47">
        <f t="shared" si="495"/>
        <v>57.11</v>
      </c>
      <c r="N4386" s="47">
        <f t="shared" si="496"/>
        <v>57.98</v>
      </c>
      <c r="O4386" s="48">
        <f t="shared" ca="1" si="497"/>
        <v>2785800</v>
      </c>
    </row>
    <row r="4387" spans="1:15" x14ac:dyDescent="0.25">
      <c r="A4387">
        <v>4372</v>
      </c>
      <c r="B4387" s="85">
        <v>35450</v>
      </c>
      <c r="C4387" s="47">
        <v>77.75</v>
      </c>
      <c r="D4387" s="47">
        <v>78.09</v>
      </c>
      <c r="E4387" s="47">
        <v>77.47</v>
      </c>
      <c r="F4387" s="47">
        <v>77.66</v>
      </c>
      <c r="G4387" s="48">
        <v>1889900</v>
      </c>
      <c r="H4387" s="47">
        <v>57.51</v>
      </c>
      <c r="I4387" s="51">
        <f t="shared" si="491"/>
        <v>0.74053566829770801</v>
      </c>
      <c r="J4387" s="51">
        <f t="shared" ca="1" si="492"/>
        <v>1</v>
      </c>
      <c r="K4387" s="47">
        <f t="shared" si="493"/>
        <v>57.58</v>
      </c>
      <c r="L4387" s="47">
        <f t="shared" si="494"/>
        <v>57.83</v>
      </c>
      <c r="M4387" s="47">
        <f t="shared" si="495"/>
        <v>57.37</v>
      </c>
      <c r="N4387" s="47">
        <f t="shared" si="496"/>
        <v>57.51</v>
      </c>
      <c r="O4387" s="48">
        <f t="shared" ca="1" si="497"/>
        <v>1889900</v>
      </c>
    </row>
    <row r="4388" spans="1:15" x14ac:dyDescent="0.25">
      <c r="A4388">
        <v>4373</v>
      </c>
      <c r="B4388" s="85">
        <v>35447</v>
      </c>
      <c r="C4388" s="47">
        <v>77.2</v>
      </c>
      <c r="D4388" s="47">
        <v>77.75</v>
      </c>
      <c r="E4388" s="47">
        <v>77.11</v>
      </c>
      <c r="F4388" s="47">
        <v>77.56</v>
      </c>
      <c r="G4388" s="48">
        <v>1604000</v>
      </c>
      <c r="H4388" s="47">
        <v>57.44</v>
      </c>
      <c r="I4388" s="51">
        <f t="shared" si="491"/>
        <v>0.74058793192367189</v>
      </c>
      <c r="J4388" s="51">
        <f t="shared" ca="1" si="492"/>
        <v>1</v>
      </c>
      <c r="K4388" s="47">
        <f t="shared" si="493"/>
        <v>57.17</v>
      </c>
      <c r="L4388" s="47">
        <f t="shared" si="494"/>
        <v>57.58</v>
      </c>
      <c r="M4388" s="47">
        <f t="shared" si="495"/>
        <v>57.11</v>
      </c>
      <c r="N4388" s="47">
        <f t="shared" si="496"/>
        <v>57.44</v>
      </c>
      <c r="O4388" s="48">
        <f t="shared" ca="1" si="497"/>
        <v>1604000</v>
      </c>
    </row>
    <row r="4389" spans="1:15" x14ac:dyDescent="0.25">
      <c r="A4389">
        <v>4374</v>
      </c>
      <c r="B4389" s="85">
        <v>35446</v>
      </c>
      <c r="C4389" s="47">
        <v>77.03</v>
      </c>
      <c r="D4389" s="47">
        <v>77.3</v>
      </c>
      <c r="E4389" s="47">
        <v>76.5</v>
      </c>
      <c r="F4389" s="47">
        <v>77.09</v>
      </c>
      <c r="G4389" s="48">
        <v>1308400</v>
      </c>
      <c r="H4389" s="47">
        <v>57.1</v>
      </c>
      <c r="I4389" s="51">
        <f t="shared" si="491"/>
        <v>0.74069269684784023</v>
      </c>
      <c r="J4389" s="51">
        <f t="shared" ca="1" si="492"/>
        <v>1</v>
      </c>
      <c r="K4389" s="47">
        <f t="shared" si="493"/>
        <v>57.06</v>
      </c>
      <c r="L4389" s="47">
        <f t="shared" si="494"/>
        <v>57.26</v>
      </c>
      <c r="M4389" s="47">
        <f t="shared" si="495"/>
        <v>56.66</v>
      </c>
      <c r="N4389" s="47">
        <f t="shared" si="496"/>
        <v>57.1</v>
      </c>
      <c r="O4389" s="48">
        <f t="shared" ca="1" si="497"/>
        <v>1308400</v>
      </c>
    </row>
    <row r="4390" spans="1:15" x14ac:dyDescent="0.25">
      <c r="A4390">
        <v>4375</v>
      </c>
      <c r="B4390" s="85">
        <v>35445</v>
      </c>
      <c r="C4390" s="47">
        <v>76.72</v>
      </c>
      <c r="D4390" s="47">
        <v>77.2</v>
      </c>
      <c r="E4390" s="47">
        <v>76.38</v>
      </c>
      <c r="F4390" s="47">
        <v>76.78</v>
      </c>
      <c r="G4390" s="48">
        <v>1583900</v>
      </c>
      <c r="H4390" s="47">
        <v>56.87</v>
      </c>
      <c r="I4390" s="51">
        <f t="shared" si="491"/>
        <v>0.74068767908309452</v>
      </c>
      <c r="J4390" s="51">
        <f t="shared" ca="1" si="492"/>
        <v>1</v>
      </c>
      <c r="K4390" s="47">
        <f t="shared" si="493"/>
        <v>56.83</v>
      </c>
      <c r="L4390" s="47">
        <f t="shared" si="494"/>
        <v>57.18</v>
      </c>
      <c r="M4390" s="47">
        <f t="shared" si="495"/>
        <v>56.57</v>
      </c>
      <c r="N4390" s="47">
        <f t="shared" si="496"/>
        <v>56.87</v>
      </c>
      <c r="O4390" s="48">
        <f t="shared" ca="1" si="497"/>
        <v>1583900</v>
      </c>
    </row>
    <row r="4391" spans="1:15" x14ac:dyDescent="0.25">
      <c r="A4391">
        <v>4376</v>
      </c>
      <c r="B4391" s="85">
        <v>35444</v>
      </c>
      <c r="C4391" s="47">
        <v>76.69</v>
      </c>
      <c r="D4391" s="47">
        <v>77.39</v>
      </c>
      <c r="E4391" s="47">
        <v>76.5</v>
      </c>
      <c r="F4391" s="47">
        <v>76.97</v>
      </c>
      <c r="G4391" s="48">
        <v>2111200</v>
      </c>
      <c r="H4391" s="47">
        <v>57</v>
      </c>
      <c r="I4391" s="51">
        <f t="shared" si="491"/>
        <v>0.74054826555800968</v>
      </c>
      <c r="J4391" s="51">
        <f t="shared" ca="1" si="492"/>
        <v>1</v>
      </c>
      <c r="K4391" s="47">
        <f t="shared" si="493"/>
        <v>56.79</v>
      </c>
      <c r="L4391" s="47">
        <f t="shared" si="494"/>
        <v>57.31</v>
      </c>
      <c r="M4391" s="47">
        <f t="shared" si="495"/>
        <v>56.65</v>
      </c>
      <c r="N4391" s="47">
        <f t="shared" si="496"/>
        <v>57</v>
      </c>
      <c r="O4391" s="48">
        <f t="shared" ca="1" si="497"/>
        <v>2111200</v>
      </c>
    </row>
    <row r="4392" spans="1:15" x14ac:dyDescent="0.25">
      <c r="A4392">
        <v>4377</v>
      </c>
      <c r="B4392" s="85">
        <v>35443</v>
      </c>
      <c r="C4392" s="47">
        <v>76.5</v>
      </c>
      <c r="D4392" s="47">
        <v>76.5</v>
      </c>
      <c r="E4392" s="47">
        <v>75.64</v>
      </c>
      <c r="F4392" s="47">
        <v>76.02</v>
      </c>
      <c r="G4392" s="48">
        <v>1364600</v>
      </c>
      <c r="H4392" s="47">
        <v>56.3</v>
      </c>
      <c r="I4392" s="51">
        <f t="shared" si="491"/>
        <v>0.74059458037358594</v>
      </c>
      <c r="J4392" s="51">
        <f t="shared" ca="1" si="492"/>
        <v>1</v>
      </c>
      <c r="K4392" s="47">
        <f t="shared" si="493"/>
        <v>56.66</v>
      </c>
      <c r="L4392" s="47">
        <f t="shared" si="494"/>
        <v>56.66</v>
      </c>
      <c r="M4392" s="47">
        <f t="shared" si="495"/>
        <v>56.02</v>
      </c>
      <c r="N4392" s="47">
        <f t="shared" si="496"/>
        <v>56.3</v>
      </c>
      <c r="O4392" s="48">
        <f t="shared" ca="1" si="497"/>
        <v>1364600</v>
      </c>
    </row>
    <row r="4393" spans="1:15" x14ac:dyDescent="0.25">
      <c r="A4393">
        <v>4378</v>
      </c>
      <c r="B4393" s="85">
        <v>35440</v>
      </c>
      <c r="C4393" s="47">
        <v>74.25</v>
      </c>
      <c r="D4393" s="47">
        <v>76.25</v>
      </c>
      <c r="E4393" s="47">
        <v>74.25</v>
      </c>
      <c r="F4393" s="47">
        <v>76.12</v>
      </c>
      <c r="G4393" s="48">
        <v>2369500</v>
      </c>
      <c r="H4393" s="47">
        <v>56.38</v>
      </c>
      <c r="I4393" s="51">
        <f t="shared" si="491"/>
        <v>0.74067262217551233</v>
      </c>
      <c r="J4393" s="51">
        <f t="shared" ca="1" si="492"/>
        <v>1</v>
      </c>
      <c r="K4393" s="47">
        <f t="shared" si="493"/>
        <v>54.99</v>
      </c>
      <c r="L4393" s="47">
        <f t="shared" si="494"/>
        <v>56.48</v>
      </c>
      <c r="M4393" s="47">
        <f t="shared" si="495"/>
        <v>54.99</v>
      </c>
      <c r="N4393" s="47">
        <f t="shared" si="496"/>
        <v>56.38</v>
      </c>
      <c r="O4393" s="48">
        <f t="shared" ca="1" si="497"/>
        <v>2369500</v>
      </c>
    </row>
    <row r="4394" spans="1:15" x14ac:dyDescent="0.25">
      <c r="A4394">
        <v>4379</v>
      </c>
      <c r="B4394" s="85">
        <v>35439</v>
      </c>
      <c r="C4394" s="47">
        <v>75.06</v>
      </c>
      <c r="D4394" s="47">
        <v>75.88</v>
      </c>
      <c r="E4394" s="47">
        <v>74.94</v>
      </c>
      <c r="F4394" s="47">
        <v>75.31</v>
      </c>
      <c r="G4394" s="48">
        <v>1415700</v>
      </c>
      <c r="H4394" s="47">
        <v>55.78</v>
      </c>
      <c r="I4394" s="51">
        <f t="shared" si="491"/>
        <v>0.74067188952330365</v>
      </c>
      <c r="J4394" s="51">
        <f t="shared" ca="1" si="492"/>
        <v>1</v>
      </c>
      <c r="K4394" s="47">
        <f t="shared" si="493"/>
        <v>55.59</v>
      </c>
      <c r="L4394" s="47">
        <f t="shared" si="494"/>
        <v>56.2</v>
      </c>
      <c r="M4394" s="47">
        <f t="shared" si="495"/>
        <v>55.51</v>
      </c>
      <c r="N4394" s="47">
        <f t="shared" si="496"/>
        <v>55.78</v>
      </c>
      <c r="O4394" s="48">
        <f t="shared" ca="1" si="497"/>
        <v>1415700</v>
      </c>
    </row>
    <row r="4395" spans="1:15" x14ac:dyDescent="0.25">
      <c r="A4395">
        <v>4380</v>
      </c>
      <c r="B4395" s="85">
        <v>35438</v>
      </c>
      <c r="C4395" s="47">
        <v>75.75</v>
      </c>
      <c r="D4395" s="47">
        <v>75.78</v>
      </c>
      <c r="E4395" s="47">
        <v>74.69</v>
      </c>
      <c r="F4395" s="47">
        <v>74.69</v>
      </c>
      <c r="G4395" s="48">
        <v>1802200</v>
      </c>
      <c r="H4395" s="47">
        <v>55.32</v>
      </c>
      <c r="I4395" s="51">
        <f t="shared" si="491"/>
        <v>0.74066140045521489</v>
      </c>
      <c r="J4395" s="51">
        <f t="shared" ca="1" si="492"/>
        <v>1</v>
      </c>
      <c r="K4395" s="47">
        <f t="shared" si="493"/>
        <v>56.11</v>
      </c>
      <c r="L4395" s="47">
        <f t="shared" si="494"/>
        <v>56.13</v>
      </c>
      <c r="M4395" s="47">
        <f t="shared" si="495"/>
        <v>55.32</v>
      </c>
      <c r="N4395" s="47">
        <f t="shared" si="496"/>
        <v>55.32</v>
      </c>
      <c r="O4395" s="48">
        <f t="shared" ca="1" si="497"/>
        <v>1802200</v>
      </c>
    </row>
    <row r="4396" spans="1:15" x14ac:dyDescent="0.25">
      <c r="A4396">
        <v>4381</v>
      </c>
      <c r="B4396" s="85">
        <v>35437</v>
      </c>
      <c r="C4396" s="47">
        <v>74.44</v>
      </c>
      <c r="D4396" s="47">
        <v>75.47</v>
      </c>
      <c r="E4396" s="47">
        <v>74.12</v>
      </c>
      <c r="F4396" s="47">
        <v>75.34</v>
      </c>
      <c r="G4396" s="48">
        <v>939000</v>
      </c>
      <c r="H4396" s="47">
        <v>55.8</v>
      </c>
      <c r="I4396" s="51">
        <f t="shared" si="491"/>
        <v>0.74064242102468802</v>
      </c>
      <c r="J4396" s="51">
        <f t="shared" ca="1" si="492"/>
        <v>1</v>
      </c>
      <c r="K4396" s="47">
        <f t="shared" si="493"/>
        <v>55.13</v>
      </c>
      <c r="L4396" s="47">
        <f t="shared" si="494"/>
        <v>55.9</v>
      </c>
      <c r="M4396" s="47">
        <f t="shared" si="495"/>
        <v>54.9</v>
      </c>
      <c r="N4396" s="47">
        <f t="shared" si="496"/>
        <v>55.8</v>
      </c>
      <c r="O4396" s="48">
        <f t="shared" ca="1" si="497"/>
        <v>939000</v>
      </c>
    </row>
    <row r="4397" spans="1:15" x14ac:dyDescent="0.25">
      <c r="A4397">
        <v>4382</v>
      </c>
      <c r="B4397" s="85">
        <v>35436</v>
      </c>
      <c r="C4397" s="47">
        <v>75.09</v>
      </c>
      <c r="D4397" s="47">
        <v>75.44</v>
      </c>
      <c r="E4397" s="47">
        <v>74.31</v>
      </c>
      <c r="F4397" s="47">
        <v>74.44</v>
      </c>
      <c r="G4397" s="48">
        <v>1374100</v>
      </c>
      <c r="H4397" s="47">
        <v>55.13</v>
      </c>
      <c r="I4397" s="51">
        <f t="shared" si="491"/>
        <v>0.74059645351961312</v>
      </c>
      <c r="J4397" s="51">
        <f t="shared" ca="1" si="492"/>
        <v>1</v>
      </c>
      <c r="K4397" s="47">
        <f t="shared" si="493"/>
        <v>55.61</v>
      </c>
      <c r="L4397" s="47">
        <f t="shared" si="494"/>
        <v>55.87</v>
      </c>
      <c r="M4397" s="47">
        <f t="shared" si="495"/>
        <v>55.03</v>
      </c>
      <c r="N4397" s="47">
        <f t="shared" si="496"/>
        <v>55.13</v>
      </c>
      <c r="O4397" s="48">
        <f t="shared" ca="1" si="497"/>
        <v>1374100</v>
      </c>
    </row>
    <row r="4398" spans="1:15" x14ac:dyDescent="0.25">
      <c r="A4398">
        <v>4383</v>
      </c>
      <c r="B4398" s="85">
        <v>35433</v>
      </c>
      <c r="C4398" s="47">
        <v>74.38</v>
      </c>
      <c r="D4398" s="47">
        <v>75.12</v>
      </c>
      <c r="E4398" s="47">
        <v>74.08</v>
      </c>
      <c r="F4398" s="47">
        <v>75.09</v>
      </c>
      <c r="G4398" s="48">
        <v>2123200</v>
      </c>
      <c r="H4398" s="47">
        <v>55.62</v>
      </c>
      <c r="I4398" s="51">
        <f t="shared" si="491"/>
        <v>0.74071114662405102</v>
      </c>
      <c r="J4398" s="51">
        <f t="shared" ca="1" si="492"/>
        <v>1</v>
      </c>
      <c r="K4398" s="47">
        <f t="shared" si="493"/>
        <v>55.09</v>
      </c>
      <c r="L4398" s="47">
        <f t="shared" si="494"/>
        <v>55.64</v>
      </c>
      <c r="M4398" s="47">
        <f t="shared" si="495"/>
        <v>54.87</v>
      </c>
      <c r="N4398" s="47">
        <f t="shared" si="496"/>
        <v>55.62</v>
      </c>
      <c r="O4398" s="48">
        <f t="shared" ca="1" si="497"/>
        <v>2123200</v>
      </c>
    </row>
    <row r="4399" spans="1:15" x14ac:dyDescent="0.25">
      <c r="A4399">
        <v>4384</v>
      </c>
      <c r="B4399" s="85">
        <v>35432</v>
      </c>
      <c r="C4399" s="47">
        <v>74.38</v>
      </c>
      <c r="D4399" s="47">
        <v>74.38</v>
      </c>
      <c r="E4399" s="47">
        <v>72.75</v>
      </c>
      <c r="F4399" s="47">
        <v>74.03</v>
      </c>
      <c r="G4399" s="48">
        <v>2031900</v>
      </c>
      <c r="H4399" s="47">
        <v>54.83</v>
      </c>
      <c r="I4399" s="51">
        <f t="shared" si="491"/>
        <v>0.74064568418208832</v>
      </c>
      <c r="J4399" s="51">
        <f t="shared" ca="1" si="492"/>
        <v>1</v>
      </c>
      <c r="K4399" s="47">
        <f t="shared" si="493"/>
        <v>55.09</v>
      </c>
      <c r="L4399" s="47">
        <f t="shared" si="494"/>
        <v>55.09</v>
      </c>
      <c r="M4399" s="47">
        <f t="shared" si="495"/>
        <v>53.88</v>
      </c>
      <c r="N4399" s="47">
        <f t="shared" si="496"/>
        <v>54.83</v>
      </c>
      <c r="O4399" s="48">
        <f t="shared" ca="1" si="497"/>
        <v>2031900</v>
      </c>
    </row>
    <row r="4400" spans="1:15" x14ac:dyDescent="0.25">
      <c r="A4400">
        <v>4385</v>
      </c>
      <c r="B4400" s="85">
        <v>35430</v>
      </c>
      <c r="C4400" s="47">
        <v>75.28</v>
      </c>
      <c r="D4400" s="47">
        <v>75.38</v>
      </c>
      <c r="E4400" s="47">
        <v>73.84</v>
      </c>
      <c r="F4400" s="47">
        <v>73.84</v>
      </c>
      <c r="G4400" s="48">
        <v>1378100</v>
      </c>
      <c r="H4400" s="47">
        <v>54.69</v>
      </c>
      <c r="I4400" s="51">
        <f t="shared" si="491"/>
        <v>0.740655471289274</v>
      </c>
      <c r="J4400" s="51">
        <f t="shared" ca="1" si="492"/>
        <v>1</v>
      </c>
      <c r="K4400" s="47">
        <f t="shared" si="493"/>
        <v>55.76</v>
      </c>
      <c r="L4400" s="47">
        <f t="shared" si="494"/>
        <v>55.83</v>
      </c>
      <c r="M4400" s="47">
        <f t="shared" si="495"/>
        <v>54.69</v>
      </c>
      <c r="N4400" s="47">
        <f t="shared" si="496"/>
        <v>54.69</v>
      </c>
      <c r="O4400" s="48">
        <f t="shared" ca="1" si="497"/>
        <v>1378100</v>
      </c>
    </row>
    <row r="4401" spans="1:15" x14ac:dyDescent="0.25">
      <c r="A4401">
        <v>4386</v>
      </c>
      <c r="B4401" s="85">
        <v>35429</v>
      </c>
      <c r="C4401" s="47">
        <v>76.12</v>
      </c>
      <c r="D4401" s="47">
        <v>76.12</v>
      </c>
      <c r="E4401" s="47">
        <v>75.16</v>
      </c>
      <c r="F4401" s="47">
        <v>75.22</v>
      </c>
      <c r="G4401" s="48">
        <v>694100</v>
      </c>
      <c r="H4401" s="47">
        <v>55.71</v>
      </c>
      <c r="I4401" s="51">
        <f t="shared" si="491"/>
        <v>0.7406274926881149</v>
      </c>
      <c r="J4401" s="51">
        <f t="shared" ca="1" si="492"/>
        <v>1</v>
      </c>
      <c r="K4401" s="47">
        <f t="shared" si="493"/>
        <v>56.38</v>
      </c>
      <c r="L4401" s="47">
        <f t="shared" si="494"/>
        <v>56.38</v>
      </c>
      <c r="M4401" s="47">
        <f t="shared" si="495"/>
        <v>55.67</v>
      </c>
      <c r="N4401" s="47">
        <f t="shared" si="496"/>
        <v>55.71</v>
      </c>
      <c r="O4401" s="48">
        <f t="shared" ca="1" si="497"/>
        <v>694100</v>
      </c>
    </row>
    <row r="4402" spans="1:15" x14ac:dyDescent="0.25">
      <c r="A4402">
        <v>4387</v>
      </c>
      <c r="B4402" s="85">
        <v>35426</v>
      </c>
      <c r="C4402" s="47">
        <v>75.78</v>
      </c>
      <c r="D4402" s="47">
        <v>76.03</v>
      </c>
      <c r="E4402" s="47">
        <v>75.5</v>
      </c>
      <c r="F4402" s="47">
        <v>75.88</v>
      </c>
      <c r="G4402" s="48">
        <v>410400</v>
      </c>
      <c r="H4402" s="47">
        <v>56.19</v>
      </c>
      <c r="I4402" s="51">
        <f t="shared" si="491"/>
        <v>0.7405113336847654</v>
      </c>
      <c r="J4402" s="51">
        <f t="shared" ca="1" si="492"/>
        <v>1</v>
      </c>
      <c r="K4402" s="47">
        <f t="shared" si="493"/>
        <v>56.12</v>
      </c>
      <c r="L4402" s="47">
        <f t="shared" si="494"/>
        <v>56.3</v>
      </c>
      <c r="M4402" s="47">
        <f t="shared" si="495"/>
        <v>55.91</v>
      </c>
      <c r="N4402" s="47">
        <f t="shared" si="496"/>
        <v>56.19</v>
      </c>
      <c r="O4402" s="48">
        <f t="shared" ca="1" si="497"/>
        <v>410400</v>
      </c>
    </row>
    <row r="4403" spans="1:15" x14ac:dyDescent="0.25">
      <c r="A4403">
        <v>4388</v>
      </c>
      <c r="B4403" s="85">
        <v>35425</v>
      </c>
      <c r="C4403" s="47">
        <v>75.44</v>
      </c>
      <c r="D4403" s="47">
        <v>75.83</v>
      </c>
      <c r="E4403" s="47">
        <v>75.38</v>
      </c>
      <c r="F4403" s="47">
        <v>75.78</v>
      </c>
      <c r="G4403" s="48">
        <v>1384300</v>
      </c>
      <c r="H4403" s="47">
        <v>56.13</v>
      </c>
      <c r="I4403" s="51">
        <f t="shared" si="491"/>
        <v>0.74069675376088684</v>
      </c>
      <c r="J4403" s="51">
        <f t="shared" ca="1" si="492"/>
        <v>1</v>
      </c>
      <c r="K4403" s="47">
        <f t="shared" si="493"/>
        <v>55.88</v>
      </c>
      <c r="L4403" s="47">
        <f t="shared" si="494"/>
        <v>56.17</v>
      </c>
      <c r="M4403" s="47">
        <f t="shared" si="495"/>
        <v>55.83</v>
      </c>
      <c r="N4403" s="47">
        <f t="shared" si="496"/>
        <v>56.13</v>
      </c>
      <c r="O4403" s="48">
        <f t="shared" ca="1" si="497"/>
        <v>1384300</v>
      </c>
    </row>
    <row r="4404" spans="1:15" x14ac:dyDescent="0.25">
      <c r="A4404">
        <v>4389</v>
      </c>
      <c r="B4404" s="85">
        <v>35423</v>
      </c>
      <c r="C4404" s="47">
        <v>74.84</v>
      </c>
      <c r="D4404" s="47">
        <v>75.2</v>
      </c>
      <c r="E4404" s="47">
        <v>74.8</v>
      </c>
      <c r="F4404" s="47">
        <v>75.2</v>
      </c>
      <c r="G4404" s="48">
        <v>633000</v>
      </c>
      <c r="H4404" s="47">
        <v>55.7</v>
      </c>
      <c r="I4404" s="51">
        <f t="shared" si="491"/>
        <v>0.74069148936170215</v>
      </c>
      <c r="J4404" s="51">
        <f t="shared" ca="1" si="492"/>
        <v>1</v>
      </c>
      <c r="K4404" s="47">
        <f t="shared" si="493"/>
        <v>55.43</v>
      </c>
      <c r="L4404" s="47">
        <f t="shared" si="494"/>
        <v>55.7</v>
      </c>
      <c r="M4404" s="47">
        <f t="shared" si="495"/>
        <v>55.4</v>
      </c>
      <c r="N4404" s="47">
        <f t="shared" si="496"/>
        <v>55.7</v>
      </c>
      <c r="O4404" s="48">
        <f t="shared" ca="1" si="497"/>
        <v>633000</v>
      </c>
    </row>
    <row r="4405" spans="1:15" x14ac:dyDescent="0.25">
      <c r="A4405">
        <v>4390</v>
      </c>
      <c r="B4405" s="85">
        <v>35422</v>
      </c>
      <c r="C4405" s="47">
        <v>75.09</v>
      </c>
      <c r="D4405" s="47">
        <v>75.2</v>
      </c>
      <c r="E4405" s="47">
        <v>74.33</v>
      </c>
      <c r="F4405" s="47">
        <v>74.66</v>
      </c>
      <c r="G4405" s="48">
        <v>1263700</v>
      </c>
      <c r="H4405" s="47">
        <v>55.29</v>
      </c>
      <c r="I4405" s="51">
        <f t="shared" si="491"/>
        <v>0.74055719260648278</v>
      </c>
      <c r="J4405" s="51">
        <f t="shared" ca="1" si="492"/>
        <v>1</v>
      </c>
      <c r="K4405" s="47">
        <f t="shared" si="493"/>
        <v>55.61</v>
      </c>
      <c r="L4405" s="47">
        <f t="shared" si="494"/>
        <v>55.69</v>
      </c>
      <c r="M4405" s="47">
        <f t="shared" si="495"/>
        <v>55.05</v>
      </c>
      <c r="N4405" s="47">
        <f t="shared" si="496"/>
        <v>55.29</v>
      </c>
      <c r="O4405" s="48">
        <f t="shared" ca="1" si="497"/>
        <v>1263700</v>
      </c>
    </row>
    <row r="4406" spans="1:15" x14ac:dyDescent="0.25">
      <c r="A4406">
        <v>4391</v>
      </c>
      <c r="B4406" s="85">
        <v>35419</v>
      </c>
      <c r="C4406" s="47">
        <v>75.12</v>
      </c>
      <c r="D4406" s="47">
        <v>75.72</v>
      </c>
      <c r="E4406" s="47">
        <v>74.75</v>
      </c>
      <c r="F4406" s="47">
        <v>74.84</v>
      </c>
      <c r="G4406" s="48">
        <v>1543200</v>
      </c>
      <c r="H4406" s="47">
        <v>55.43</v>
      </c>
      <c r="I4406" s="51">
        <f t="shared" si="491"/>
        <v>0.74064671298770712</v>
      </c>
      <c r="J4406" s="51">
        <f t="shared" ca="1" si="492"/>
        <v>1</v>
      </c>
      <c r="K4406" s="47">
        <f t="shared" si="493"/>
        <v>55.64</v>
      </c>
      <c r="L4406" s="47">
        <f t="shared" si="494"/>
        <v>56.08</v>
      </c>
      <c r="M4406" s="47">
        <f t="shared" si="495"/>
        <v>55.36</v>
      </c>
      <c r="N4406" s="47">
        <f t="shared" si="496"/>
        <v>55.43</v>
      </c>
      <c r="O4406" s="48">
        <f t="shared" ca="1" si="497"/>
        <v>1543200</v>
      </c>
    </row>
    <row r="4407" spans="1:15" x14ac:dyDescent="0.25">
      <c r="A4407">
        <v>4392</v>
      </c>
      <c r="B4407" s="85">
        <v>35418</v>
      </c>
      <c r="C4407" s="47">
        <v>74.19</v>
      </c>
      <c r="D4407" s="47">
        <v>75.12</v>
      </c>
      <c r="E4407" s="47">
        <v>73.89</v>
      </c>
      <c r="F4407" s="47">
        <v>75.05</v>
      </c>
      <c r="G4407" s="48">
        <v>2269300</v>
      </c>
      <c r="H4407" s="47">
        <v>55.31</v>
      </c>
      <c r="I4407" s="51">
        <f t="shared" si="491"/>
        <v>0.73697534976682222</v>
      </c>
      <c r="J4407" s="51">
        <f t="shared" ca="1" si="492"/>
        <v>1</v>
      </c>
      <c r="K4407" s="47">
        <f t="shared" si="493"/>
        <v>54.68</v>
      </c>
      <c r="L4407" s="47">
        <f t="shared" si="494"/>
        <v>55.36</v>
      </c>
      <c r="M4407" s="47">
        <f t="shared" si="495"/>
        <v>54.46</v>
      </c>
      <c r="N4407" s="47">
        <f t="shared" si="496"/>
        <v>55.31</v>
      </c>
      <c r="O4407" s="48">
        <f t="shared" ca="1" si="497"/>
        <v>2269300</v>
      </c>
    </row>
    <row r="4408" spans="1:15" x14ac:dyDescent="0.25">
      <c r="A4408">
        <v>4393</v>
      </c>
      <c r="B4408" s="85">
        <v>35417</v>
      </c>
      <c r="C4408" s="47">
        <v>73.38</v>
      </c>
      <c r="D4408" s="47">
        <v>73.77</v>
      </c>
      <c r="E4408" s="47">
        <v>73.27</v>
      </c>
      <c r="F4408" s="47">
        <v>73.53</v>
      </c>
      <c r="G4408" s="48">
        <v>1666800</v>
      </c>
      <c r="H4408" s="47">
        <v>54.19</v>
      </c>
      <c r="I4408" s="51">
        <f t="shared" si="491"/>
        <v>0.73697810417516652</v>
      </c>
      <c r="J4408" s="51">
        <f t="shared" ca="1" si="492"/>
        <v>1</v>
      </c>
      <c r="K4408" s="47">
        <f t="shared" si="493"/>
        <v>54.08</v>
      </c>
      <c r="L4408" s="47">
        <f t="shared" si="494"/>
        <v>54.37</v>
      </c>
      <c r="M4408" s="47">
        <f t="shared" si="495"/>
        <v>54</v>
      </c>
      <c r="N4408" s="47">
        <f t="shared" si="496"/>
        <v>54.19</v>
      </c>
      <c r="O4408" s="48">
        <f t="shared" ca="1" si="497"/>
        <v>1666800</v>
      </c>
    </row>
    <row r="4409" spans="1:15" x14ac:dyDescent="0.25">
      <c r="A4409">
        <v>4394</v>
      </c>
      <c r="B4409" s="85">
        <v>35416</v>
      </c>
      <c r="C4409" s="47">
        <v>72.16</v>
      </c>
      <c r="D4409" s="47">
        <v>73.28</v>
      </c>
      <c r="E4409" s="47">
        <v>71.88</v>
      </c>
      <c r="F4409" s="47">
        <v>72.95</v>
      </c>
      <c r="G4409" s="48">
        <v>2023200</v>
      </c>
      <c r="H4409" s="47">
        <v>53.77</v>
      </c>
      <c r="I4409" s="51">
        <f t="shared" si="491"/>
        <v>0.7370801919122687</v>
      </c>
      <c r="J4409" s="51">
        <f t="shared" ca="1" si="492"/>
        <v>1</v>
      </c>
      <c r="K4409" s="47">
        <f t="shared" si="493"/>
        <v>53.19</v>
      </c>
      <c r="L4409" s="47">
        <f t="shared" si="494"/>
        <v>54.01</v>
      </c>
      <c r="M4409" s="47">
        <f t="shared" si="495"/>
        <v>52.98</v>
      </c>
      <c r="N4409" s="47">
        <f t="shared" si="496"/>
        <v>53.77</v>
      </c>
      <c r="O4409" s="48">
        <f t="shared" ca="1" si="497"/>
        <v>2023200</v>
      </c>
    </row>
    <row r="4410" spans="1:15" x14ac:dyDescent="0.25">
      <c r="A4410">
        <v>4395</v>
      </c>
      <c r="B4410" s="85">
        <v>35415</v>
      </c>
      <c r="C4410" s="47">
        <v>73.5</v>
      </c>
      <c r="D4410" s="47">
        <v>73.69</v>
      </c>
      <c r="E4410" s="47">
        <v>72.06</v>
      </c>
      <c r="F4410" s="47">
        <v>72.38</v>
      </c>
      <c r="G4410" s="48">
        <v>1831100</v>
      </c>
      <c r="H4410" s="47">
        <v>53.34</v>
      </c>
      <c r="I4410" s="51">
        <f t="shared" si="491"/>
        <v>0.73694390715667324</v>
      </c>
      <c r="J4410" s="51">
        <f t="shared" ca="1" si="492"/>
        <v>1</v>
      </c>
      <c r="K4410" s="47">
        <f t="shared" si="493"/>
        <v>54.17</v>
      </c>
      <c r="L4410" s="47">
        <f t="shared" si="494"/>
        <v>54.31</v>
      </c>
      <c r="M4410" s="47">
        <f t="shared" si="495"/>
        <v>53.1</v>
      </c>
      <c r="N4410" s="47">
        <f t="shared" si="496"/>
        <v>53.34</v>
      </c>
      <c r="O4410" s="48">
        <f t="shared" ca="1" si="497"/>
        <v>1831100</v>
      </c>
    </row>
    <row r="4411" spans="1:15" x14ac:dyDescent="0.25">
      <c r="A4411">
        <v>4396</v>
      </c>
      <c r="B4411" s="85">
        <v>35412</v>
      </c>
      <c r="C4411" s="47">
        <v>73.06</v>
      </c>
      <c r="D4411" s="47">
        <v>73.58</v>
      </c>
      <c r="E4411" s="47">
        <v>72.41</v>
      </c>
      <c r="F4411" s="47">
        <v>73.31</v>
      </c>
      <c r="G4411" s="48">
        <v>1678300</v>
      </c>
      <c r="H4411" s="47">
        <v>54.03</v>
      </c>
      <c r="I4411" s="51">
        <f t="shared" si="491"/>
        <v>0.73700722957304599</v>
      </c>
      <c r="J4411" s="51">
        <f t="shared" ca="1" si="492"/>
        <v>1</v>
      </c>
      <c r="K4411" s="47">
        <f t="shared" si="493"/>
        <v>53.85</v>
      </c>
      <c r="L4411" s="47">
        <f t="shared" si="494"/>
        <v>54.23</v>
      </c>
      <c r="M4411" s="47">
        <f t="shared" si="495"/>
        <v>53.37</v>
      </c>
      <c r="N4411" s="47">
        <f t="shared" si="496"/>
        <v>54.03</v>
      </c>
      <c r="O4411" s="48">
        <f t="shared" ca="1" si="497"/>
        <v>1678300</v>
      </c>
    </row>
    <row r="4412" spans="1:15" x14ac:dyDescent="0.25">
      <c r="A4412">
        <v>4397</v>
      </c>
      <c r="B4412" s="85">
        <v>35411</v>
      </c>
      <c r="C4412" s="47">
        <v>74.78</v>
      </c>
      <c r="D4412" s="47">
        <v>74.88</v>
      </c>
      <c r="E4412" s="47">
        <v>72.94</v>
      </c>
      <c r="F4412" s="47">
        <v>73.12</v>
      </c>
      <c r="G4412" s="48">
        <v>2540200</v>
      </c>
      <c r="H4412" s="47">
        <v>53.89</v>
      </c>
      <c r="I4412" s="51">
        <f t="shared" si="491"/>
        <v>0.73700765864332596</v>
      </c>
      <c r="J4412" s="51">
        <f t="shared" ca="1" si="492"/>
        <v>1</v>
      </c>
      <c r="K4412" s="47">
        <f t="shared" si="493"/>
        <v>55.11</v>
      </c>
      <c r="L4412" s="47">
        <f t="shared" si="494"/>
        <v>55.19</v>
      </c>
      <c r="M4412" s="47">
        <f t="shared" si="495"/>
        <v>53.76</v>
      </c>
      <c r="N4412" s="47">
        <f t="shared" si="496"/>
        <v>53.89</v>
      </c>
      <c r="O4412" s="48">
        <f t="shared" ca="1" si="497"/>
        <v>2540200</v>
      </c>
    </row>
    <row r="4413" spans="1:15" x14ac:dyDescent="0.25">
      <c r="A4413">
        <v>4398</v>
      </c>
      <c r="B4413" s="85">
        <v>35410</v>
      </c>
      <c r="C4413" s="47">
        <v>73.62</v>
      </c>
      <c r="D4413" s="47">
        <v>74.62</v>
      </c>
      <c r="E4413" s="47">
        <v>73.31</v>
      </c>
      <c r="F4413" s="47">
        <v>74.36</v>
      </c>
      <c r="G4413" s="48">
        <v>1847900</v>
      </c>
      <c r="H4413" s="47">
        <v>54.8</v>
      </c>
      <c r="I4413" s="51">
        <f t="shared" si="491"/>
        <v>0.73695535233996767</v>
      </c>
      <c r="J4413" s="51">
        <f t="shared" ca="1" si="492"/>
        <v>1</v>
      </c>
      <c r="K4413" s="47">
        <f t="shared" si="493"/>
        <v>54.25</v>
      </c>
      <c r="L4413" s="47">
        <f t="shared" si="494"/>
        <v>54.99</v>
      </c>
      <c r="M4413" s="47">
        <f t="shared" si="495"/>
        <v>54.03</v>
      </c>
      <c r="N4413" s="47">
        <f t="shared" si="496"/>
        <v>54.8</v>
      </c>
      <c r="O4413" s="48">
        <f t="shared" ca="1" si="497"/>
        <v>1847900</v>
      </c>
    </row>
    <row r="4414" spans="1:15" x14ac:dyDescent="0.25">
      <c r="A4414">
        <v>4399</v>
      </c>
      <c r="B4414" s="85">
        <v>35409</v>
      </c>
      <c r="C4414" s="47">
        <v>75.56</v>
      </c>
      <c r="D4414" s="47">
        <v>75.67</v>
      </c>
      <c r="E4414" s="47">
        <v>74.97</v>
      </c>
      <c r="F4414" s="47">
        <v>75.05</v>
      </c>
      <c r="G4414" s="48">
        <v>1331600</v>
      </c>
      <c r="H4414" s="47">
        <v>55.31</v>
      </c>
      <c r="I4414" s="51">
        <f t="shared" si="491"/>
        <v>0.73697534976682222</v>
      </c>
      <c r="J4414" s="51">
        <f t="shared" ca="1" si="492"/>
        <v>1</v>
      </c>
      <c r="K4414" s="47">
        <f t="shared" si="493"/>
        <v>55.69</v>
      </c>
      <c r="L4414" s="47">
        <f t="shared" si="494"/>
        <v>55.77</v>
      </c>
      <c r="M4414" s="47">
        <f t="shared" si="495"/>
        <v>55.25</v>
      </c>
      <c r="N4414" s="47">
        <f t="shared" si="496"/>
        <v>55.31</v>
      </c>
      <c r="O4414" s="48">
        <f t="shared" ca="1" si="497"/>
        <v>1331600</v>
      </c>
    </row>
    <row r="4415" spans="1:15" x14ac:dyDescent="0.25">
      <c r="A4415">
        <v>4400</v>
      </c>
      <c r="B4415" s="85">
        <v>35408</v>
      </c>
      <c r="C4415" s="47">
        <v>74.69</v>
      </c>
      <c r="D4415" s="47">
        <v>75.42</v>
      </c>
      <c r="E4415" s="47">
        <v>74.58</v>
      </c>
      <c r="F4415" s="47">
        <v>75.41</v>
      </c>
      <c r="G4415" s="48">
        <v>1864600</v>
      </c>
      <c r="H4415" s="47">
        <v>55.57</v>
      </c>
      <c r="I4415" s="51">
        <f t="shared" si="491"/>
        <v>0.73690491977191352</v>
      </c>
      <c r="J4415" s="51">
        <f t="shared" ca="1" si="492"/>
        <v>1</v>
      </c>
      <c r="K4415" s="47">
        <f t="shared" si="493"/>
        <v>55.04</v>
      </c>
      <c r="L4415" s="47">
        <f t="shared" si="494"/>
        <v>55.58</v>
      </c>
      <c r="M4415" s="47">
        <f t="shared" si="495"/>
        <v>54.96</v>
      </c>
      <c r="N4415" s="47">
        <f t="shared" si="496"/>
        <v>55.57</v>
      </c>
      <c r="O4415" s="48">
        <f t="shared" ca="1" si="497"/>
        <v>1864600</v>
      </c>
    </row>
    <row r="4416" spans="1:15" x14ac:dyDescent="0.25">
      <c r="A4416">
        <v>4401</v>
      </c>
      <c r="B4416" s="85">
        <v>35405</v>
      </c>
      <c r="C4416" s="47">
        <v>73.25</v>
      </c>
      <c r="D4416" s="47">
        <v>74.75</v>
      </c>
      <c r="E4416" s="47">
        <v>72.66</v>
      </c>
      <c r="F4416" s="47">
        <v>74.31</v>
      </c>
      <c r="G4416" s="48">
        <v>3401800</v>
      </c>
      <c r="H4416" s="47">
        <v>54.77</v>
      </c>
      <c r="I4416" s="51">
        <f t="shared" si="491"/>
        <v>0.73704750370071326</v>
      </c>
      <c r="J4416" s="51">
        <f t="shared" ca="1" si="492"/>
        <v>1</v>
      </c>
      <c r="K4416" s="47">
        <f t="shared" si="493"/>
        <v>53.99</v>
      </c>
      <c r="L4416" s="47">
        <f t="shared" si="494"/>
        <v>55.09</v>
      </c>
      <c r="M4416" s="47">
        <f t="shared" si="495"/>
        <v>53.55</v>
      </c>
      <c r="N4416" s="47">
        <f t="shared" si="496"/>
        <v>54.77</v>
      </c>
      <c r="O4416" s="48">
        <f t="shared" ca="1" si="497"/>
        <v>3401800</v>
      </c>
    </row>
    <row r="4417" spans="1:15" x14ac:dyDescent="0.25">
      <c r="A4417">
        <v>4402</v>
      </c>
      <c r="B4417" s="85">
        <v>35404</v>
      </c>
      <c r="C4417" s="47">
        <v>74.84</v>
      </c>
      <c r="D4417" s="47">
        <v>75.14</v>
      </c>
      <c r="E4417" s="47">
        <v>74.53</v>
      </c>
      <c r="F4417" s="47">
        <v>74.75</v>
      </c>
      <c r="G4417" s="48">
        <v>1697700</v>
      </c>
      <c r="H4417" s="47">
        <v>55.09</v>
      </c>
      <c r="I4417" s="51">
        <f t="shared" si="491"/>
        <v>0.73698996655518401</v>
      </c>
      <c r="J4417" s="51">
        <f t="shared" ca="1" si="492"/>
        <v>1</v>
      </c>
      <c r="K4417" s="47">
        <f t="shared" si="493"/>
        <v>55.16</v>
      </c>
      <c r="L4417" s="47">
        <f t="shared" si="494"/>
        <v>55.38</v>
      </c>
      <c r="M4417" s="47">
        <f t="shared" si="495"/>
        <v>54.93</v>
      </c>
      <c r="N4417" s="47">
        <f t="shared" si="496"/>
        <v>55.09</v>
      </c>
      <c r="O4417" s="48">
        <f t="shared" ca="1" si="497"/>
        <v>1697700</v>
      </c>
    </row>
    <row r="4418" spans="1:15" x14ac:dyDescent="0.25">
      <c r="A4418">
        <v>4403</v>
      </c>
      <c r="B4418" s="85">
        <v>35403</v>
      </c>
      <c r="C4418" s="47">
        <v>74.88</v>
      </c>
      <c r="D4418" s="47">
        <v>75.06</v>
      </c>
      <c r="E4418" s="47">
        <v>74.09</v>
      </c>
      <c r="F4418" s="47">
        <v>74.95</v>
      </c>
      <c r="G4418" s="48">
        <v>2365100</v>
      </c>
      <c r="H4418" s="47">
        <v>55.24</v>
      </c>
      <c r="I4418" s="51">
        <f t="shared" si="491"/>
        <v>0.73702468312208136</v>
      </c>
      <c r="J4418" s="51">
        <f t="shared" ca="1" si="492"/>
        <v>1</v>
      </c>
      <c r="K4418" s="47">
        <f t="shared" si="493"/>
        <v>55.19</v>
      </c>
      <c r="L4418" s="47">
        <f t="shared" si="494"/>
        <v>55.32</v>
      </c>
      <c r="M4418" s="47">
        <f t="shared" si="495"/>
        <v>54.61</v>
      </c>
      <c r="N4418" s="47">
        <f t="shared" si="496"/>
        <v>55.24</v>
      </c>
      <c r="O4418" s="48">
        <f t="shared" ca="1" si="497"/>
        <v>2365100</v>
      </c>
    </row>
    <row r="4419" spans="1:15" x14ac:dyDescent="0.25">
      <c r="A4419">
        <v>4404</v>
      </c>
      <c r="B4419" s="85">
        <v>35402</v>
      </c>
      <c r="C4419" s="47">
        <v>76.06</v>
      </c>
      <c r="D4419" s="47">
        <v>76.58</v>
      </c>
      <c r="E4419" s="47">
        <v>74.75</v>
      </c>
      <c r="F4419" s="47">
        <v>74.75</v>
      </c>
      <c r="G4419" s="48">
        <v>1777800</v>
      </c>
      <c r="H4419" s="47">
        <v>55.09</v>
      </c>
      <c r="I4419" s="51">
        <f t="shared" si="491"/>
        <v>0.73698996655518401</v>
      </c>
      <c r="J4419" s="51">
        <f t="shared" ca="1" si="492"/>
        <v>1</v>
      </c>
      <c r="K4419" s="47">
        <f t="shared" si="493"/>
        <v>56.06</v>
      </c>
      <c r="L4419" s="47">
        <f t="shared" si="494"/>
        <v>56.44</v>
      </c>
      <c r="M4419" s="47">
        <f t="shared" si="495"/>
        <v>55.09</v>
      </c>
      <c r="N4419" s="47">
        <f t="shared" si="496"/>
        <v>55.09</v>
      </c>
      <c r="O4419" s="48">
        <f t="shared" ca="1" si="497"/>
        <v>1777800</v>
      </c>
    </row>
    <row r="4420" spans="1:15" x14ac:dyDescent="0.25">
      <c r="A4420">
        <v>4405</v>
      </c>
      <c r="B4420" s="85">
        <v>35401</v>
      </c>
      <c r="C4420" s="47">
        <v>75.92</v>
      </c>
      <c r="D4420" s="47">
        <v>76.12</v>
      </c>
      <c r="E4420" s="47">
        <v>75.39</v>
      </c>
      <c r="F4420" s="47">
        <v>76.05</v>
      </c>
      <c r="G4420" s="48">
        <v>1350600</v>
      </c>
      <c r="H4420" s="47">
        <v>56.05</v>
      </c>
      <c r="I4420" s="51">
        <f t="shared" si="491"/>
        <v>0.7370151216305062</v>
      </c>
      <c r="J4420" s="51">
        <f t="shared" ca="1" si="492"/>
        <v>1</v>
      </c>
      <c r="K4420" s="47">
        <f t="shared" si="493"/>
        <v>55.95</v>
      </c>
      <c r="L4420" s="47">
        <f t="shared" si="494"/>
        <v>56.1</v>
      </c>
      <c r="M4420" s="47">
        <f t="shared" si="495"/>
        <v>55.56</v>
      </c>
      <c r="N4420" s="47">
        <f t="shared" si="496"/>
        <v>56.05</v>
      </c>
      <c r="O4420" s="48">
        <f t="shared" ca="1" si="497"/>
        <v>1350600</v>
      </c>
    </row>
    <row r="4421" spans="1:15" x14ac:dyDescent="0.25">
      <c r="A4421">
        <v>4406</v>
      </c>
      <c r="B4421" s="85">
        <v>35398</v>
      </c>
      <c r="C4421" s="47">
        <v>76</v>
      </c>
      <c r="D4421" s="47">
        <v>76.22</v>
      </c>
      <c r="E4421" s="47">
        <v>75.86</v>
      </c>
      <c r="F4421" s="47">
        <v>76.02</v>
      </c>
      <c r="G4421" s="48">
        <v>1073400</v>
      </c>
      <c r="H4421" s="47">
        <v>56.02</v>
      </c>
      <c r="I4421" s="51">
        <f t="shared" si="491"/>
        <v>0.73691133912128393</v>
      </c>
      <c r="J4421" s="51">
        <f t="shared" ca="1" si="492"/>
        <v>1</v>
      </c>
      <c r="K4421" s="47">
        <f t="shared" si="493"/>
        <v>56.01</v>
      </c>
      <c r="L4421" s="47">
        <f t="shared" si="494"/>
        <v>56.17</v>
      </c>
      <c r="M4421" s="47">
        <f t="shared" si="495"/>
        <v>55.9</v>
      </c>
      <c r="N4421" s="47">
        <f t="shared" si="496"/>
        <v>56.02</v>
      </c>
      <c r="O4421" s="48">
        <f t="shared" ca="1" si="497"/>
        <v>1073400</v>
      </c>
    </row>
    <row r="4422" spans="1:15" x14ac:dyDescent="0.25">
      <c r="A4422">
        <v>4407</v>
      </c>
      <c r="B4422" s="85">
        <v>35396</v>
      </c>
      <c r="C4422" s="47">
        <v>76.06</v>
      </c>
      <c r="D4422" s="47">
        <v>76.19</v>
      </c>
      <c r="E4422" s="47">
        <v>75.64</v>
      </c>
      <c r="F4422" s="47">
        <v>75.73</v>
      </c>
      <c r="G4422" s="48">
        <v>872000</v>
      </c>
      <c r="H4422" s="47">
        <v>55.82</v>
      </c>
      <c r="I4422" s="51">
        <f t="shared" si="491"/>
        <v>0.73709230159778161</v>
      </c>
      <c r="J4422" s="51">
        <f t="shared" ca="1" si="492"/>
        <v>1</v>
      </c>
      <c r="K4422" s="47">
        <f t="shared" si="493"/>
        <v>56.06</v>
      </c>
      <c r="L4422" s="47">
        <f t="shared" si="494"/>
        <v>56.16</v>
      </c>
      <c r="M4422" s="47">
        <f t="shared" si="495"/>
        <v>55.75</v>
      </c>
      <c r="N4422" s="47">
        <f t="shared" si="496"/>
        <v>55.82</v>
      </c>
      <c r="O4422" s="48">
        <f t="shared" ca="1" si="497"/>
        <v>872000</v>
      </c>
    </row>
    <row r="4423" spans="1:15" x14ac:dyDescent="0.25">
      <c r="A4423">
        <v>4408</v>
      </c>
      <c r="B4423" s="85">
        <v>35395</v>
      </c>
      <c r="C4423" s="47">
        <v>76.28</v>
      </c>
      <c r="D4423" s="47">
        <v>76.69</v>
      </c>
      <c r="E4423" s="47">
        <v>75.47</v>
      </c>
      <c r="F4423" s="47">
        <v>75.88</v>
      </c>
      <c r="G4423" s="48">
        <v>2861800</v>
      </c>
      <c r="H4423" s="47">
        <v>55.92</v>
      </c>
      <c r="I4423" s="51">
        <f t="shared" si="491"/>
        <v>0.73695308381655256</v>
      </c>
      <c r="J4423" s="51">
        <f t="shared" ca="1" si="492"/>
        <v>1</v>
      </c>
      <c r="K4423" s="47">
        <f t="shared" si="493"/>
        <v>56.21</v>
      </c>
      <c r="L4423" s="47">
        <f t="shared" si="494"/>
        <v>56.52</v>
      </c>
      <c r="M4423" s="47">
        <f t="shared" si="495"/>
        <v>55.62</v>
      </c>
      <c r="N4423" s="47">
        <f t="shared" si="496"/>
        <v>55.92</v>
      </c>
      <c r="O4423" s="48">
        <f t="shared" ca="1" si="497"/>
        <v>2861800</v>
      </c>
    </row>
    <row r="4424" spans="1:15" x14ac:dyDescent="0.25">
      <c r="A4424">
        <v>4409</v>
      </c>
      <c r="B4424" s="85">
        <v>35394</v>
      </c>
      <c r="C4424" s="47">
        <v>75.25</v>
      </c>
      <c r="D4424" s="47">
        <v>76.16</v>
      </c>
      <c r="E4424" s="47">
        <v>75.08</v>
      </c>
      <c r="F4424" s="47">
        <v>76.12</v>
      </c>
      <c r="G4424" s="48">
        <v>2058800</v>
      </c>
      <c r="H4424" s="47">
        <v>56.1</v>
      </c>
      <c r="I4424" s="51">
        <f t="shared" si="491"/>
        <v>0.73699421965317913</v>
      </c>
      <c r="J4424" s="51">
        <f t="shared" ca="1" si="492"/>
        <v>1</v>
      </c>
      <c r="K4424" s="47">
        <f t="shared" si="493"/>
        <v>55.46</v>
      </c>
      <c r="L4424" s="47">
        <f t="shared" si="494"/>
        <v>56.13</v>
      </c>
      <c r="M4424" s="47">
        <f t="shared" si="495"/>
        <v>55.33</v>
      </c>
      <c r="N4424" s="47">
        <f t="shared" si="496"/>
        <v>56.1</v>
      </c>
      <c r="O4424" s="48">
        <f t="shared" ca="1" si="497"/>
        <v>2058800</v>
      </c>
    </row>
    <row r="4425" spans="1:15" x14ac:dyDescent="0.25">
      <c r="A4425">
        <v>4410</v>
      </c>
      <c r="B4425" s="85">
        <v>35391</v>
      </c>
      <c r="C4425" s="47">
        <v>74.7</v>
      </c>
      <c r="D4425" s="47">
        <v>75.25</v>
      </c>
      <c r="E4425" s="47">
        <v>74.7</v>
      </c>
      <c r="F4425" s="47">
        <v>75.17</v>
      </c>
      <c r="G4425" s="48">
        <v>965100</v>
      </c>
      <c r="H4425" s="47">
        <v>55.4</v>
      </c>
      <c r="I4425" s="51">
        <f t="shared" si="491"/>
        <v>0.73699614207795661</v>
      </c>
      <c r="J4425" s="51">
        <f t="shared" ca="1" si="492"/>
        <v>1</v>
      </c>
      <c r="K4425" s="47">
        <f t="shared" si="493"/>
        <v>55.05</v>
      </c>
      <c r="L4425" s="47">
        <f t="shared" si="494"/>
        <v>55.46</v>
      </c>
      <c r="M4425" s="47">
        <f t="shared" si="495"/>
        <v>55.05</v>
      </c>
      <c r="N4425" s="47">
        <f t="shared" si="496"/>
        <v>55.4</v>
      </c>
      <c r="O4425" s="48">
        <f t="shared" ca="1" si="497"/>
        <v>965100</v>
      </c>
    </row>
    <row r="4426" spans="1:15" x14ac:dyDescent="0.25">
      <c r="A4426">
        <v>4411</v>
      </c>
      <c r="B4426" s="85">
        <v>35390</v>
      </c>
      <c r="C4426" s="47">
        <v>74.8</v>
      </c>
      <c r="D4426" s="47">
        <v>74.84</v>
      </c>
      <c r="E4426" s="47">
        <v>74.38</v>
      </c>
      <c r="F4426" s="47">
        <v>74.59</v>
      </c>
      <c r="G4426" s="48">
        <v>653000</v>
      </c>
      <c r="H4426" s="47">
        <v>54.98</v>
      </c>
      <c r="I4426" s="51">
        <f t="shared" si="491"/>
        <v>0.73709612548599002</v>
      </c>
      <c r="J4426" s="51">
        <f t="shared" ca="1" si="492"/>
        <v>1</v>
      </c>
      <c r="K4426" s="47">
        <f t="shared" si="493"/>
        <v>55.13</v>
      </c>
      <c r="L4426" s="47">
        <f t="shared" si="494"/>
        <v>55.16</v>
      </c>
      <c r="M4426" s="47">
        <f t="shared" si="495"/>
        <v>54.83</v>
      </c>
      <c r="N4426" s="47">
        <f t="shared" si="496"/>
        <v>54.98</v>
      </c>
      <c r="O4426" s="48">
        <f t="shared" ca="1" si="497"/>
        <v>653000</v>
      </c>
    </row>
    <row r="4427" spans="1:15" x14ac:dyDescent="0.25">
      <c r="A4427">
        <v>4412</v>
      </c>
      <c r="B4427" s="85">
        <v>35389</v>
      </c>
      <c r="C4427" s="47">
        <v>74.56</v>
      </c>
      <c r="D4427" s="47">
        <v>75.02</v>
      </c>
      <c r="E4427" s="47">
        <v>74.31</v>
      </c>
      <c r="F4427" s="47">
        <v>74.7</v>
      </c>
      <c r="G4427" s="48">
        <v>730000</v>
      </c>
      <c r="H4427" s="47">
        <v>55.06</v>
      </c>
      <c r="I4427" s="51">
        <f t="shared" si="491"/>
        <v>0.73708165997322628</v>
      </c>
      <c r="J4427" s="51">
        <f t="shared" ca="1" si="492"/>
        <v>1</v>
      </c>
      <c r="K4427" s="47">
        <f t="shared" si="493"/>
        <v>54.96</v>
      </c>
      <c r="L4427" s="47">
        <f t="shared" si="494"/>
        <v>55.3</v>
      </c>
      <c r="M4427" s="47">
        <f t="shared" si="495"/>
        <v>54.77</v>
      </c>
      <c r="N4427" s="47">
        <f t="shared" si="496"/>
        <v>55.06</v>
      </c>
      <c r="O4427" s="48">
        <f t="shared" ca="1" si="497"/>
        <v>730000</v>
      </c>
    </row>
    <row r="4428" spans="1:15" x14ac:dyDescent="0.25">
      <c r="A4428">
        <v>4413</v>
      </c>
      <c r="B4428" s="85">
        <v>35388</v>
      </c>
      <c r="C4428" s="47">
        <v>74.14</v>
      </c>
      <c r="D4428" s="47">
        <v>74.59</v>
      </c>
      <c r="E4428" s="47">
        <v>74.03</v>
      </c>
      <c r="F4428" s="47">
        <v>74.58</v>
      </c>
      <c r="G4428" s="48">
        <v>1029300</v>
      </c>
      <c r="H4428" s="47">
        <v>54.96</v>
      </c>
      <c r="I4428" s="51">
        <f t="shared" si="491"/>
        <v>0.73692679002413519</v>
      </c>
      <c r="J4428" s="51">
        <f t="shared" ca="1" si="492"/>
        <v>1</v>
      </c>
      <c r="K4428" s="47">
        <f t="shared" si="493"/>
        <v>54.64</v>
      </c>
      <c r="L4428" s="47">
        <f t="shared" si="494"/>
        <v>54.97</v>
      </c>
      <c r="M4428" s="47">
        <f t="shared" si="495"/>
        <v>54.55</v>
      </c>
      <c r="N4428" s="47">
        <f t="shared" si="496"/>
        <v>54.96</v>
      </c>
      <c r="O4428" s="48">
        <f t="shared" ca="1" si="497"/>
        <v>1029300</v>
      </c>
    </row>
    <row r="4429" spans="1:15" x14ac:dyDescent="0.25">
      <c r="A4429">
        <v>4414</v>
      </c>
      <c r="B4429" s="85">
        <v>35387</v>
      </c>
      <c r="C4429" s="47">
        <v>74.17</v>
      </c>
      <c r="D4429" s="47">
        <v>74.25</v>
      </c>
      <c r="E4429" s="47">
        <v>73.73</v>
      </c>
      <c r="F4429" s="47">
        <v>74.05</v>
      </c>
      <c r="G4429" s="48">
        <v>1518200</v>
      </c>
      <c r="H4429" s="47">
        <v>54.57</v>
      </c>
      <c r="I4429" s="51">
        <f t="shared" si="491"/>
        <v>0.73693450371370695</v>
      </c>
      <c r="J4429" s="51">
        <f t="shared" ca="1" si="492"/>
        <v>1</v>
      </c>
      <c r="K4429" s="47">
        <f t="shared" si="493"/>
        <v>54.66</v>
      </c>
      <c r="L4429" s="47">
        <f t="shared" si="494"/>
        <v>54.72</v>
      </c>
      <c r="M4429" s="47">
        <f t="shared" si="495"/>
        <v>54.33</v>
      </c>
      <c r="N4429" s="47">
        <f t="shared" si="496"/>
        <v>54.57</v>
      </c>
      <c r="O4429" s="48">
        <f t="shared" ca="1" si="497"/>
        <v>1518200</v>
      </c>
    </row>
    <row r="4430" spans="1:15" x14ac:dyDescent="0.25">
      <c r="A4430">
        <v>4415</v>
      </c>
      <c r="B4430" s="85">
        <v>35384</v>
      </c>
      <c r="C4430" s="47">
        <v>74.12</v>
      </c>
      <c r="D4430" s="47">
        <v>74.5</v>
      </c>
      <c r="E4430" s="47">
        <v>73.72</v>
      </c>
      <c r="F4430" s="47">
        <v>74.03</v>
      </c>
      <c r="G4430" s="48">
        <v>2250900</v>
      </c>
      <c r="H4430" s="47">
        <v>54.56</v>
      </c>
      <c r="I4430" s="51">
        <f t="shared" si="491"/>
        <v>0.73699851411589901</v>
      </c>
      <c r="J4430" s="51">
        <f t="shared" ca="1" si="492"/>
        <v>1</v>
      </c>
      <c r="K4430" s="47">
        <f t="shared" si="493"/>
        <v>54.63</v>
      </c>
      <c r="L4430" s="47">
        <f t="shared" si="494"/>
        <v>54.91</v>
      </c>
      <c r="M4430" s="47">
        <f t="shared" si="495"/>
        <v>54.33</v>
      </c>
      <c r="N4430" s="47">
        <f t="shared" si="496"/>
        <v>54.56</v>
      </c>
      <c r="O4430" s="48">
        <f t="shared" ca="1" si="497"/>
        <v>2250900</v>
      </c>
    </row>
    <row r="4431" spans="1:15" x14ac:dyDescent="0.25">
      <c r="A4431">
        <v>4416</v>
      </c>
      <c r="B4431" s="85">
        <v>35383</v>
      </c>
      <c r="C4431" s="47">
        <v>73.19</v>
      </c>
      <c r="D4431" s="47">
        <v>73.94</v>
      </c>
      <c r="E4431" s="47">
        <v>73.16</v>
      </c>
      <c r="F4431" s="47">
        <v>73.94</v>
      </c>
      <c r="G4431" s="48">
        <v>558800</v>
      </c>
      <c r="H4431" s="47">
        <v>54.49</v>
      </c>
      <c r="I4431" s="51">
        <f t="shared" si="491"/>
        <v>0.73694887746821758</v>
      </c>
      <c r="J4431" s="51">
        <f t="shared" ca="1" si="492"/>
        <v>1</v>
      </c>
      <c r="K4431" s="47">
        <f t="shared" si="493"/>
        <v>53.94</v>
      </c>
      <c r="L4431" s="47">
        <f t="shared" si="494"/>
        <v>54.49</v>
      </c>
      <c r="M4431" s="47">
        <f t="shared" si="495"/>
        <v>53.92</v>
      </c>
      <c r="N4431" s="47">
        <f t="shared" si="496"/>
        <v>54.49</v>
      </c>
      <c r="O4431" s="48">
        <f t="shared" ca="1" si="497"/>
        <v>558800</v>
      </c>
    </row>
    <row r="4432" spans="1:15" x14ac:dyDescent="0.25">
      <c r="A4432">
        <v>4417</v>
      </c>
      <c r="B4432" s="85">
        <v>35382</v>
      </c>
      <c r="C4432" s="47">
        <v>73.2</v>
      </c>
      <c r="D4432" s="47">
        <v>73.56</v>
      </c>
      <c r="E4432" s="47">
        <v>73.02</v>
      </c>
      <c r="F4432" s="47">
        <v>73.45</v>
      </c>
      <c r="G4432" s="48">
        <v>481900</v>
      </c>
      <c r="H4432" s="47">
        <v>54.13</v>
      </c>
      <c r="I4432" s="51">
        <f t="shared" si="491"/>
        <v>0.73696392103471753</v>
      </c>
      <c r="J4432" s="51">
        <f t="shared" ca="1" si="492"/>
        <v>1</v>
      </c>
      <c r="K4432" s="47">
        <f t="shared" si="493"/>
        <v>53.95</v>
      </c>
      <c r="L4432" s="47">
        <f t="shared" si="494"/>
        <v>54.21</v>
      </c>
      <c r="M4432" s="47">
        <f t="shared" si="495"/>
        <v>53.81</v>
      </c>
      <c r="N4432" s="47">
        <f t="shared" si="496"/>
        <v>54.13</v>
      </c>
      <c r="O4432" s="48">
        <f t="shared" ca="1" si="497"/>
        <v>481900</v>
      </c>
    </row>
    <row r="4433" spans="1:15" x14ac:dyDescent="0.25">
      <c r="A4433">
        <v>4418</v>
      </c>
      <c r="B4433" s="85">
        <v>35381</v>
      </c>
      <c r="C4433" s="47">
        <v>73.55</v>
      </c>
      <c r="D4433" s="47">
        <v>73.59</v>
      </c>
      <c r="E4433" s="47">
        <v>73.02</v>
      </c>
      <c r="F4433" s="47">
        <v>73.12</v>
      </c>
      <c r="G4433" s="48">
        <v>719900</v>
      </c>
      <c r="H4433" s="47">
        <v>53.89</v>
      </c>
      <c r="I4433" s="51">
        <f t="shared" ref="I4433:I4496" si="498">H4433/F4433</f>
        <v>0.73700765864332596</v>
      </c>
      <c r="J4433" s="51">
        <f t="shared" ref="J4433:J4496" ca="1" si="499">INDEX(OFFSET($T$15,0,0,$S$13+1,1),MATCH(B4433,OFFSET($Q$15,0,0,$S$13+1,1),-1))</f>
        <v>1</v>
      </c>
      <c r="K4433" s="47">
        <f t="shared" ref="K4433:K4496" si="500">ROUND($I4433*C4433,2)</f>
        <v>54.21</v>
      </c>
      <c r="L4433" s="47">
        <f t="shared" ref="L4433:L4496" si="501">ROUND($I4433*D4433,2)</f>
        <v>54.24</v>
      </c>
      <c r="M4433" s="47">
        <f t="shared" ref="M4433:M4496" si="502">ROUND($I4433*E4433,2)</f>
        <v>53.82</v>
      </c>
      <c r="N4433" s="47">
        <f t="shared" ref="N4433:N4496" si="503">ROUND($I4433*F4433,2)</f>
        <v>53.89</v>
      </c>
      <c r="O4433" s="48">
        <f t="shared" ref="O4433:O4496" ca="1" si="504">G4433*J4433</f>
        <v>719900</v>
      </c>
    </row>
    <row r="4434" spans="1:15" x14ac:dyDescent="0.25">
      <c r="A4434">
        <v>4419</v>
      </c>
      <c r="B4434" s="85">
        <v>35380</v>
      </c>
      <c r="C4434" s="47">
        <v>73.25</v>
      </c>
      <c r="D4434" s="47">
        <v>73.52</v>
      </c>
      <c r="E4434" s="47">
        <v>73.22</v>
      </c>
      <c r="F4434" s="47">
        <v>73.34</v>
      </c>
      <c r="G4434" s="48">
        <v>655900</v>
      </c>
      <c r="H4434" s="47">
        <v>54.05</v>
      </c>
      <c r="I4434" s="51">
        <f t="shared" si="498"/>
        <v>0.7369784565039541</v>
      </c>
      <c r="J4434" s="51">
        <f t="shared" ca="1" si="499"/>
        <v>1</v>
      </c>
      <c r="K4434" s="47">
        <f t="shared" si="500"/>
        <v>53.98</v>
      </c>
      <c r="L4434" s="47">
        <f t="shared" si="501"/>
        <v>54.18</v>
      </c>
      <c r="M4434" s="47">
        <f t="shared" si="502"/>
        <v>53.96</v>
      </c>
      <c r="N4434" s="47">
        <f t="shared" si="503"/>
        <v>54.05</v>
      </c>
      <c r="O4434" s="48">
        <f t="shared" ca="1" si="504"/>
        <v>655900</v>
      </c>
    </row>
    <row r="4435" spans="1:15" x14ac:dyDescent="0.25">
      <c r="A4435">
        <v>4420</v>
      </c>
      <c r="B4435" s="85">
        <v>35377</v>
      </c>
      <c r="C4435" s="47">
        <v>73.03</v>
      </c>
      <c r="D4435" s="47">
        <v>73.44</v>
      </c>
      <c r="E4435" s="47">
        <v>72.75</v>
      </c>
      <c r="F4435" s="47">
        <v>73.42</v>
      </c>
      <c r="G4435" s="48">
        <v>1355700</v>
      </c>
      <c r="H4435" s="47">
        <v>54.11</v>
      </c>
      <c r="I4435" s="51">
        <f t="shared" si="498"/>
        <v>0.73699264505584305</v>
      </c>
      <c r="J4435" s="51">
        <f t="shared" ca="1" si="499"/>
        <v>1</v>
      </c>
      <c r="K4435" s="47">
        <f t="shared" si="500"/>
        <v>53.82</v>
      </c>
      <c r="L4435" s="47">
        <f t="shared" si="501"/>
        <v>54.12</v>
      </c>
      <c r="M4435" s="47">
        <f t="shared" si="502"/>
        <v>53.62</v>
      </c>
      <c r="N4435" s="47">
        <f t="shared" si="503"/>
        <v>54.11</v>
      </c>
      <c r="O4435" s="48">
        <f t="shared" ca="1" si="504"/>
        <v>1355700</v>
      </c>
    </row>
    <row r="4436" spans="1:15" x14ac:dyDescent="0.25">
      <c r="A4436">
        <v>4421</v>
      </c>
      <c r="B4436" s="85">
        <v>35376</v>
      </c>
      <c r="C4436" s="47">
        <v>72.62</v>
      </c>
      <c r="D4436" s="47">
        <v>73.3</v>
      </c>
      <c r="E4436" s="47">
        <v>72.53</v>
      </c>
      <c r="F4436" s="47">
        <v>73.02</v>
      </c>
      <c r="G4436" s="48">
        <v>1446300</v>
      </c>
      <c r="H4436" s="47">
        <v>53.81</v>
      </c>
      <c r="I4436" s="51">
        <f t="shared" si="498"/>
        <v>0.73692139139961665</v>
      </c>
      <c r="J4436" s="51">
        <f t="shared" ca="1" si="499"/>
        <v>1</v>
      </c>
      <c r="K4436" s="47">
        <f t="shared" si="500"/>
        <v>53.52</v>
      </c>
      <c r="L4436" s="47">
        <f t="shared" si="501"/>
        <v>54.02</v>
      </c>
      <c r="M4436" s="47">
        <f t="shared" si="502"/>
        <v>53.45</v>
      </c>
      <c r="N4436" s="47">
        <f t="shared" si="503"/>
        <v>53.81</v>
      </c>
      <c r="O4436" s="48">
        <f t="shared" ca="1" si="504"/>
        <v>1446300</v>
      </c>
    </row>
    <row r="4437" spans="1:15" x14ac:dyDescent="0.25">
      <c r="A4437">
        <v>4422</v>
      </c>
      <c r="B4437" s="85">
        <v>35375</v>
      </c>
      <c r="C4437" s="47">
        <v>71.59</v>
      </c>
      <c r="D4437" s="47">
        <v>72.88</v>
      </c>
      <c r="E4437" s="47">
        <v>71.53</v>
      </c>
      <c r="F4437" s="47">
        <v>72.84</v>
      </c>
      <c r="G4437" s="48">
        <v>1665000</v>
      </c>
      <c r="H4437" s="47">
        <v>53.69</v>
      </c>
      <c r="I4437" s="51">
        <f t="shared" si="498"/>
        <v>0.73709500274574402</v>
      </c>
      <c r="J4437" s="51">
        <f t="shared" ca="1" si="499"/>
        <v>1</v>
      </c>
      <c r="K4437" s="47">
        <f t="shared" si="500"/>
        <v>52.77</v>
      </c>
      <c r="L4437" s="47">
        <f t="shared" si="501"/>
        <v>53.72</v>
      </c>
      <c r="M4437" s="47">
        <f t="shared" si="502"/>
        <v>52.72</v>
      </c>
      <c r="N4437" s="47">
        <f t="shared" si="503"/>
        <v>53.69</v>
      </c>
      <c r="O4437" s="48">
        <f t="shared" ca="1" si="504"/>
        <v>1665000</v>
      </c>
    </row>
    <row r="4438" spans="1:15" x14ac:dyDescent="0.25">
      <c r="A4438">
        <v>4423</v>
      </c>
      <c r="B4438" s="85">
        <v>35374</v>
      </c>
      <c r="C4438" s="47">
        <v>71.3</v>
      </c>
      <c r="D4438" s="47">
        <v>71.8</v>
      </c>
      <c r="E4438" s="47">
        <v>71.28</v>
      </c>
      <c r="F4438" s="47">
        <v>71.47</v>
      </c>
      <c r="G4438" s="48">
        <v>764000</v>
      </c>
      <c r="H4438" s="47">
        <v>52.67</v>
      </c>
      <c r="I4438" s="51">
        <f t="shared" si="498"/>
        <v>0.7369525675108437</v>
      </c>
      <c r="J4438" s="51">
        <f t="shared" ca="1" si="499"/>
        <v>1</v>
      </c>
      <c r="K4438" s="47">
        <f t="shared" si="500"/>
        <v>52.54</v>
      </c>
      <c r="L4438" s="47">
        <f t="shared" si="501"/>
        <v>52.91</v>
      </c>
      <c r="M4438" s="47">
        <f t="shared" si="502"/>
        <v>52.53</v>
      </c>
      <c r="N4438" s="47">
        <f t="shared" si="503"/>
        <v>52.67</v>
      </c>
      <c r="O4438" s="48">
        <f t="shared" ca="1" si="504"/>
        <v>764000</v>
      </c>
    </row>
    <row r="4439" spans="1:15" x14ac:dyDescent="0.25">
      <c r="A4439">
        <v>4424</v>
      </c>
      <c r="B4439" s="85">
        <v>35373</v>
      </c>
      <c r="C4439" s="47">
        <v>70.69</v>
      </c>
      <c r="D4439" s="47">
        <v>71.06</v>
      </c>
      <c r="E4439" s="47">
        <v>70.53</v>
      </c>
      <c r="F4439" s="47">
        <v>71.06</v>
      </c>
      <c r="G4439" s="48">
        <v>1608400</v>
      </c>
      <c r="H4439" s="47">
        <v>52.37</v>
      </c>
      <c r="I4439" s="51">
        <f t="shared" si="498"/>
        <v>0.73698283141007592</v>
      </c>
      <c r="J4439" s="51">
        <f t="shared" ca="1" si="499"/>
        <v>1</v>
      </c>
      <c r="K4439" s="47">
        <f t="shared" si="500"/>
        <v>52.1</v>
      </c>
      <c r="L4439" s="47">
        <f t="shared" si="501"/>
        <v>52.37</v>
      </c>
      <c r="M4439" s="47">
        <f t="shared" si="502"/>
        <v>51.98</v>
      </c>
      <c r="N4439" s="47">
        <f t="shared" si="503"/>
        <v>52.37</v>
      </c>
      <c r="O4439" s="48">
        <f t="shared" ca="1" si="504"/>
        <v>1608400</v>
      </c>
    </row>
    <row r="4440" spans="1:15" x14ac:dyDescent="0.25">
      <c r="A4440">
        <v>4425</v>
      </c>
      <c r="B4440" s="85">
        <v>35370</v>
      </c>
      <c r="C4440" s="47">
        <v>70.98</v>
      </c>
      <c r="D4440" s="47">
        <v>71.16</v>
      </c>
      <c r="E4440" s="47">
        <v>70.27</v>
      </c>
      <c r="F4440" s="47">
        <v>70.59</v>
      </c>
      <c r="G4440" s="48">
        <v>821300</v>
      </c>
      <c r="H4440" s="47">
        <v>52.03</v>
      </c>
      <c r="I4440" s="51">
        <f t="shared" si="498"/>
        <v>0.73707323983567075</v>
      </c>
      <c r="J4440" s="51">
        <f t="shared" ca="1" si="499"/>
        <v>1</v>
      </c>
      <c r="K4440" s="47">
        <f t="shared" si="500"/>
        <v>52.32</v>
      </c>
      <c r="L4440" s="47">
        <f t="shared" si="501"/>
        <v>52.45</v>
      </c>
      <c r="M4440" s="47">
        <f t="shared" si="502"/>
        <v>51.79</v>
      </c>
      <c r="N4440" s="47">
        <f t="shared" si="503"/>
        <v>52.03</v>
      </c>
      <c r="O4440" s="48">
        <f t="shared" ca="1" si="504"/>
        <v>821300</v>
      </c>
    </row>
    <row r="4441" spans="1:15" x14ac:dyDescent="0.25">
      <c r="A4441">
        <v>4426</v>
      </c>
      <c r="B4441" s="85">
        <v>35369</v>
      </c>
      <c r="C4441" s="47">
        <v>70.27</v>
      </c>
      <c r="D4441" s="47">
        <v>70.88</v>
      </c>
      <c r="E4441" s="47">
        <v>70.19</v>
      </c>
      <c r="F4441" s="47">
        <v>70.84</v>
      </c>
      <c r="G4441" s="48">
        <v>726300</v>
      </c>
      <c r="H4441" s="47">
        <v>52.21</v>
      </c>
      <c r="I4441" s="51">
        <f t="shared" si="498"/>
        <v>0.73701298701298701</v>
      </c>
      <c r="J4441" s="51">
        <f t="shared" ca="1" si="499"/>
        <v>1</v>
      </c>
      <c r="K4441" s="47">
        <f t="shared" si="500"/>
        <v>51.79</v>
      </c>
      <c r="L4441" s="47">
        <f t="shared" si="501"/>
        <v>52.24</v>
      </c>
      <c r="M4441" s="47">
        <f t="shared" si="502"/>
        <v>51.73</v>
      </c>
      <c r="N4441" s="47">
        <f t="shared" si="503"/>
        <v>52.21</v>
      </c>
      <c r="O4441" s="48">
        <f t="shared" ca="1" si="504"/>
        <v>726300</v>
      </c>
    </row>
    <row r="4442" spans="1:15" x14ac:dyDescent="0.25">
      <c r="A4442">
        <v>4427</v>
      </c>
      <c r="B4442" s="85">
        <v>35368</v>
      </c>
      <c r="C4442" s="47">
        <v>70.62</v>
      </c>
      <c r="D4442" s="47">
        <v>70.62</v>
      </c>
      <c r="E4442" s="47">
        <v>70.09</v>
      </c>
      <c r="F4442" s="47">
        <v>70.17</v>
      </c>
      <c r="G4442" s="48">
        <v>495400</v>
      </c>
      <c r="H4442" s="47">
        <v>51.72</v>
      </c>
      <c r="I4442" s="51">
        <f t="shared" si="498"/>
        <v>0.73706712270200936</v>
      </c>
      <c r="J4442" s="51">
        <f t="shared" ca="1" si="499"/>
        <v>1</v>
      </c>
      <c r="K4442" s="47">
        <f t="shared" si="500"/>
        <v>52.05</v>
      </c>
      <c r="L4442" s="47">
        <f t="shared" si="501"/>
        <v>52.05</v>
      </c>
      <c r="M4442" s="47">
        <f t="shared" si="502"/>
        <v>51.66</v>
      </c>
      <c r="N4442" s="47">
        <f t="shared" si="503"/>
        <v>51.72</v>
      </c>
      <c r="O4442" s="48">
        <f t="shared" ca="1" si="504"/>
        <v>495400</v>
      </c>
    </row>
    <row r="4443" spans="1:15" x14ac:dyDescent="0.25">
      <c r="A4443">
        <v>4428</v>
      </c>
      <c r="B4443" s="85">
        <v>35367</v>
      </c>
      <c r="C4443" s="47">
        <v>70.06</v>
      </c>
      <c r="D4443" s="47">
        <v>70.58</v>
      </c>
      <c r="E4443" s="47">
        <v>69.7</v>
      </c>
      <c r="F4443" s="47">
        <v>70.41</v>
      </c>
      <c r="G4443" s="48">
        <v>815900</v>
      </c>
      <c r="H4443" s="47">
        <v>51.89</v>
      </c>
      <c r="I4443" s="51">
        <f t="shared" si="498"/>
        <v>0.73696918051413152</v>
      </c>
      <c r="J4443" s="51">
        <f t="shared" ca="1" si="499"/>
        <v>1</v>
      </c>
      <c r="K4443" s="47">
        <f t="shared" si="500"/>
        <v>51.63</v>
      </c>
      <c r="L4443" s="47">
        <f t="shared" si="501"/>
        <v>52.02</v>
      </c>
      <c r="M4443" s="47">
        <f t="shared" si="502"/>
        <v>51.37</v>
      </c>
      <c r="N4443" s="47">
        <f t="shared" si="503"/>
        <v>51.89</v>
      </c>
      <c r="O4443" s="48">
        <f t="shared" ca="1" si="504"/>
        <v>815900</v>
      </c>
    </row>
    <row r="4444" spans="1:15" x14ac:dyDescent="0.25">
      <c r="A4444">
        <v>4429</v>
      </c>
      <c r="B4444" s="85">
        <v>35366</v>
      </c>
      <c r="C4444" s="47">
        <v>70.38</v>
      </c>
      <c r="D4444" s="47">
        <v>70.73</v>
      </c>
      <c r="E4444" s="47">
        <v>69.81</v>
      </c>
      <c r="F4444" s="47">
        <v>69.84</v>
      </c>
      <c r="G4444" s="48">
        <v>975400</v>
      </c>
      <c r="H4444" s="47">
        <v>51.47</v>
      </c>
      <c r="I4444" s="51">
        <f t="shared" si="498"/>
        <v>0.73697021764032067</v>
      </c>
      <c r="J4444" s="51">
        <f t="shared" ca="1" si="499"/>
        <v>1</v>
      </c>
      <c r="K4444" s="47">
        <f t="shared" si="500"/>
        <v>51.87</v>
      </c>
      <c r="L4444" s="47">
        <f t="shared" si="501"/>
        <v>52.13</v>
      </c>
      <c r="M4444" s="47">
        <f t="shared" si="502"/>
        <v>51.45</v>
      </c>
      <c r="N4444" s="47">
        <f t="shared" si="503"/>
        <v>51.47</v>
      </c>
      <c r="O4444" s="48">
        <f t="shared" ca="1" si="504"/>
        <v>975400</v>
      </c>
    </row>
    <row r="4445" spans="1:15" x14ac:dyDescent="0.25">
      <c r="A4445">
        <v>4430</v>
      </c>
      <c r="B4445" s="85">
        <v>35363</v>
      </c>
      <c r="C4445" s="47">
        <v>70.23</v>
      </c>
      <c r="D4445" s="47">
        <v>70.56</v>
      </c>
      <c r="E4445" s="47">
        <v>70.12</v>
      </c>
      <c r="F4445" s="47">
        <v>70.31</v>
      </c>
      <c r="G4445" s="48">
        <v>568300</v>
      </c>
      <c r="H4445" s="47">
        <v>51.82</v>
      </c>
      <c r="I4445" s="51">
        <f t="shared" si="498"/>
        <v>0.73702176077371639</v>
      </c>
      <c r="J4445" s="51">
        <f t="shared" ca="1" si="499"/>
        <v>1</v>
      </c>
      <c r="K4445" s="47">
        <f t="shared" si="500"/>
        <v>51.76</v>
      </c>
      <c r="L4445" s="47">
        <f t="shared" si="501"/>
        <v>52</v>
      </c>
      <c r="M4445" s="47">
        <f t="shared" si="502"/>
        <v>51.68</v>
      </c>
      <c r="N4445" s="47">
        <f t="shared" si="503"/>
        <v>51.82</v>
      </c>
      <c r="O4445" s="48">
        <f t="shared" ca="1" si="504"/>
        <v>568300</v>
      </c>
    </row>
    <row r="4446" spans="1:15" x14ac:dyDescent="0.25">
      <c r="A4446">
        <v>4431</v>
      </c>
      <c r="B4446" s="85">
        <v>35362</v>
      </c>
      <c r="C4446" s="47">
        <v>70.86</v>
      </c>
      <c r="D4446" s="47">
        <v>70.98</v>
      </c>
      <c r="E4446" s="47">
        <v>70.22</v>
      </c>
      <c r="F4446" s="47">
        <v>70.25</v>
      </c>
      <c r="G4446" s="48">
        <v>379300</v>
      </c>
      <c r="H4446" s="47">
        <v>51.77</v>
      </c>
      <c r="I4446" s="51">
        <f t="shared" si="498"/>
        <v>0.73693950177935952</v>
      </c>
      <c r="J4446" s="51">
        <f t="shared" ca="1" si="499"/>
        <v>1</v>
      </c>
      <c r="K4446" s="47">
        <f t="shared" si="500"/>
        <v>52.22</v>
      </c>
      <c r="L4446" s="47">
        <f t="shared" si="501"/>
        <v>52.31</v>
      </c>
      <c r="M4446" s="47">
        <f t="shared" si="502"/>
        <v>51.75</v>
      </c>
      <c r="N4446" s="47">
        <f t="shared" si="503"/>
        <v>51.77</v>
      </c>
      <c r="O4446" s="48">
        <f t="shared" ca="1" si="504"/>
        <v>379300</v>
      </c>
    </row>
    <row r="4447" spans="1:15" x14ac:dyDescent="0.25">
      <c r="A4447">
        <v>4432</v>
      </c>
      <c r="B4447" s="85">
        <v>35361</v>
      </c>
      <c r="C4447" s="47">
        <v>70.47</v>
      </c>
      <c r="D4447" s="47">
        <v>70.89</v>
      </c>
      <c r="E4447" s="47">
        <v>70.19</v>
      </c>
      <c r="F4447" s="47">
        <v>70.86</v>
      </c>
      <c r="G4447" s="48">
        <v>735900</v>
      </c>
      <c r="H4447" s="47">
        <v>52.22</v>
      </c>
      <c r="I4447" s="51">
        <f t="shared" si="498"/>
        <v>0.7369460908834321</v>
      </c>
      <c r="J4447" s="51">
        <f t="shared" ca="1" si="499"/>
        <v>1</v>
      </c>
      <c r="K4447" s="47">
        <f t="shared" si="500"/>
        <v>51.93</v>
      </c>
      <c r="L4447" s="47">
        <f t="shared" si="501"/>
        <v>52.24</v>
      </c>
      <c r="M4447" s="47">
        <f t="shared" si="502"/>
        <v>51.73</v>
      </c>
      <c r="N4447" s="47">
        <f t="shared" si="503"/>
        <v>52.22</v>
      </c>
      <c r="O4447" s="48">
        <f t="shared" ca="1" si="504"/>
        <v>735900</v>
      </c>
    </row>
    <row r="4448" spans="1:15" x14ac:dyDescent="0.25">
      <c r="A4448">
        <v>4433</v>
      </c>
      <c r="B4448" s="85">
        <v>35360</v>
      </c>
      <c r="C4448" s="47">
        <v>71.06</v>
      </c>
      <c r="D4448" s="47">
        <v>71.08</v>
      </c>
      <c r="E4448" s="47">
        <v>70.59</v>
      </c>
      <c r="F4448" s="47">
        <v>70.62</v>
      </c>
      <c r="G4448" s="48">
        <v>848900</v>
      </c>
      <c r="H4448" s="47">
        <v>52.05</v>
      </c>
      <c r="I4448" s="51">
        <f t="shared" si="498"/>
        <v>0.73704333050127435</v>
      </c>
      <c r="J4448" s="51">
        <f t="shared" ca="1" si="499"/>
        <v>1</v>
      </c>
      <c r="K4448" s="47">
        <f t="shared" si="500"/>
        <v>52.37</v>
      </c>
      <c r="L4448" s="47">
        <f t="shared" si="501"/>
        <v>52.39</v>
      </c>
      <c r="M4448" s="47">
        <f t="shared" si="502"/>
        <v>52.03</v>
      </c>
      <c r="N4448" s="47">
        <f t="shared" si="503"/>
        <v>52.05</v>
      </c>
      <c r="O4448" s="48">
        <f t="shared" ca="1" si="504"/>
        <v>848900</v>
      </c>
    </row>
    <row r="4449" spans="1:15" x14ac:dyDescent="0.25">
      <c r="A4449">
        <v>4434</v>
      </c>
      <c r="B4449" s="85">
        <v>35359</v>
      </c>
      <c r="C4449" s="47">
        <v>71.28</v>
      </c>
      <c r="D4449" s="47">
        <v>71.62</v>
      </c>
      <c r="E4449" s="47">
        <v>70.94</v>
      </c>
      <c r="F4449" s="47">
        <v>71.12</v>
      </c>
      <c r="G4449" s="48">
        <v>879200</v>
      </c>
      <c r="H4449" s="47">
        <v>52.42</v>
      </c>
      <c r="I4449" s="51">
        <f t="shared" si="498"/>
        <v>0.73706411698537677</v>
      </c>
      <c r="J4449" s="51">
        <f t="shared" ca="1" si="499"/>
        <v>1</v>
      </c>
      <c r="K4449" s="47">
        <f t="shared" si="500"/>
        <v>52.54</v>
      </c>
      <c r="L4449" s="47">
        <f t="shared" si="501"/>
        <v>52.79</v>
      </c>
      <c r="M4449" s="47">
        <f t="shared" si="502"/>
        <v>52.29</v>
      </c>
      <c r="N4449" s="47">
        <f t="shared" si="503"/>
        <v>52.42</v>
      </c>
      <c r="O4449" s="48">
        <f t="shared" ca="1" si="504"/>
        <v>879200</v>
      </c>
    </row>
    <row r="4450" spans="1:15" x14ac:dyDescent="0.25">
      <c r="A4450">
        <v>4435</v>
      </c>
      <c r="B4450" s="85">
        <v>35356</v>
      </c>
      <c r="C4450" s="47">
        <v>70.88</v>
      </c>
      <c r="D4450" s="47">
        <v>71.31</v>
      </c>
      <c r="E4450" s="47">
        <v>70.72</v>
      </c>
      <c r="F4450" s="47">
        <v>71.22</v>
      </c>
      <c r="G4450" s="48">
        <v>695800</v>
      </c>
      <c r="H4450" s="47">
        <v>52.49</v>
      </c>
      <c r="I4450" s="51">
        <f t="shared" si="498"/>
        <v>0.73701207525975854</v>
      </c>
      <c r="J4450" s="51">
        <f t="shared" ca="1" si="499"/>
        <v>1</v>
      </c>
      <c r="K4450" s="47">
        <f t="shared" si="500"/>
        <v>52.24</v>
      </c>
      <c r="L4450" s="47">
        <f t="shared" si="501"/>
        <v>52.56</v>
      </c>
      <c r="M4450" s="47">
        <f t="shared" si="502"/>
        <v>52.12</v>
      </c>
      <c r="N4450" s="47">
        <f t="shared" si="503"/>
        <v>52.49</v>
      </c>
      <c r="O4450" s="48">
        <f t="shared" ca="1" si="504"/>
        <v>695800</v>
      </c>
    </row>
    <row r="4451" spans="1:15" x14ac:dyDescent="0.25">
      <c r="A4451">
        <v>4436</v>
      </c>
      <c r="B4451" s="85">
        <v>35355</v>
      </c>
      <c r="C4451" s="47">
        <v>70.88</v>
      </c>
      <c r="D4451" s="47">
        <v>71.03</v>
      </c>
      <c r="E4451" s="47">
        <v>70.55</v>
      </c>
      <c r="F4451" s="47">
        <v>70.84</v>
      </c>
      <c r="G4451" s="48">
        <v>792500</v>
      </c>
      <c r="H4451" s="47">
        <v>52.21</v>
      </c>
      <c r="I4451" s="51">
        <f t="shared" si="498"/>
        <v>0.73701298701298701</v>
      </c>
      <c r="J4451" s="51">
        <f t="shared" ca="1" si="499"/>
        <v>1</v>
      </c>
      <c r="K4451" s="47">
        <f t="shared" si="500"/>
        <v>52.24</v>
      </c>
      <c r="L4451" s="47">
        <f t="shared" si="501"/>
        <v>52.35</v>
      </c>
      <c r="M4451" s="47">
        <f t="shared" si="502"/>
        <v>52</v>
      </c>
      <c r="N4451" s="47">
        <f t="shared" si="503"/>
        <v>52.21</v>
      </c>
      <c r="O4451" s="48">
        <f t="shared" ca="1" si="504"/>
        <v>792500</v>
      </c>
    </row>
    <row r="4452" spans="1:15" x14ac:dyDescent="0.25">
      <c r="A4452">
        <v>4437</v>
      </c>
      <c r="B4452" s="85">
        <v>35354</v>
      </c>
      <c r="C4452" s="47">
        <v>70.5</v>
      </c>
      <c r="D4452" s="47">
        <v>70.66</v>
      </c>
      <c r="E4452" s="47">
        <v>69.94</v>
      </c>
      <c r="F4452" s="47">
        <v>70.66</v>
      </c>
      <c r="G4452" s="48">
        <v>590100</v>
      </c>
      <c r="H4452" s="47">
        <v>52.07</v>
      </c>
      <c r="I4452" s="51">
        <f t="shared" si="498"/>
        <v>0.73690914237192195</v>
      </c>
      <c r="J4452" s="51">
        <f t="shared" ca="1" si="499"/>
        <v>1</v>
      </c>
      <c r="K4452" s="47">
        <f t="shared" si="500"/>
        <v>51.95</v>
      </c>
      <c r="L4452" s="47">
        <f t="shared" si="501"/>
        <v>52.07</v>
      </c>
      <c r="M4452" s="47">
        <f t="shared" si="502"/>
        <v>51.54</v>
      </c>
      <c r="N4452" s="47">
        <f t="shared" si="503"/>
        <v>52.07</v>
      </c>
      <c r="O4452" s="48">
        <f t="shared" ca="1" si="504"/>
        <v>590100</v>
      </c>
    </row>
    <row r="4453" spans="1:15" x14ac:dyDescent="0.25">
      <c r="A4453">
        <v>4438</v>
      </c>
      <c r="B4453" s="85">
        <v>35353</v>
      </c>
      <c r="C4453" s="47">
        <v>71.12</v>
      </c>
      <c r="D4453" s="47">
        <v>71.12</v>
      </c>
      <c r="E4453" s="47">
        <v>69.95</v>
      </c>
      <c r="F4453" s="47">
        <v>70.31</v>
      </c>
      <c r="G4453" s="48">
        <v>776900</v>
      </c>
      <c r="H4453" s="47">
        <v>51.82</v>
      </c>
      <c r="I4453" s="51">
        <f t="shared" si="498"/>
        <v>0.73702176077371639</v>
      </c>
      <c r="J4453" s="51">
        <f t="shared" ca="1" si="499"/>
        <v>1</v>
      </c>
      <c r="K4453" s="47">
        <f t="shared" si="500"/>
        <v>52.42</v>
      </c>
      <c r="L4453" s="47">
        <f t="shared" si="501"/>
        <v>52.42</v>
      </c>
      <c r="M4453" s="47">
        <f t="shared" si="502"/>
        <v>51.55</v>
      </c>
      <c r="N4453" s="47">
        <f t="shared" si="503"/>
        <v>51.82</v>
      </c>
      <c r="O4453" s="48">
        <f t="shared" ca="1" si="504"/>
        <v>776900</v>
      </c>
    </row>
    <row r="4454" spans="1:15" x14ac:dyDescent="0.25">
      <c r="A4454">
        <v>4439</v>
      </c>
      <c r="B4454" s="85">
        <v>35352</v>
      </c>
      <c r="C4454" s="47">
        <v>70.31</v>
      </c>
      <c r="D4454" s="47">
        <v>70.69</v>
      </c>
      <c r="E4454" s="47">
        <v>70.3</v>
      </c>
      <c r="F4454" s="47">
        <v>70.41</v>
      </c>
      <c r="G4454" s="48">
        <v>201600</v>
      </c>
      <c r="H4454" s="47">
        <v>51.89</v>
      </c>
      <c r="I4454" s="51">
        <f t="shared" si="498"/>
        <v>0.73696918051413152</v>
      </c>
      <c r="J4454" s="51">
        <f t="shared" ca="1" si="499"/>
        <v>1</v>
      </c>
      <c r="K4454" s="47">
        <f t="shared" si="500"/>
        <v>51.82</v>
      </c>
      <c r="L4454" s="47">
        <f t="shared" si="501"/>
        <v>52.1</v>
      </c>
      <c r="M4454" s="47">
        <f t="shared" si="502"/>
        <v>51.81</v>
      </c>
      <c r="N4454" s="47">
        <f t="shared" si="503"/>
        <v>51.89</v>
      </c>
      <c r="O4454" s="48">
        <f t="shared" ca="1" si="504"/>
        <v>201600</v>
      </c>
    </row>
    <row r="4455" spans="1:15" x14ac:dyDescent="0.25">
      <c r="A4455">
        <v>4440</v>
      </c>
      <c r="B4455" s="85">
        <v>35349</v>
      </c>
      <c r="C4455" s="47">
        <v>69.72</v>
      </c>
      <c r="D4455" s="47">
        <v>70.31</v>
      </c>
      <c r="E4455" s="47">
        <v>69.72</v>
      </c>
      <c r="F4455" s="47">
        <v>70.31</v>
      </c>
      <c r="G4455" s="48">
        <v>331300</v>
      </c>
      <c r="H4455" s="47">
        <v>51.82</v>
      </c>
      <c r="I4455" s="51">
        <f t="shared" si="498"/>
        <v>0.73702176077371639</v>
      </c>
      <c r="J4455" s="51">
        <f t="shared" ca="1" si="499"/>
        <v>1</v>
      </c>
      <c r="K4455" s="47">
        <f t="shared" si="500"/>
        <v>51.39</v>
      </c>
      <c r="L4455" s="47">
        <f t="shared" si="501"/>
        <v>51.82</v>
      </c>
      <c r="M4455" s="47">
        <f t="shared" si="502"/>
        <v>51.39</v>
      </c>
      <c r="N4455" s="47">
        <f t="shared" si="503"/>
        <v>51.82</v>
      </c>
      <c r="O4455" s="48">
        <f t="shared" ca="1" si="504"/>
        <v>331300</v>
      </c>
    </row>
    <row r="4456" spans="1:15" x14ac:dyDescent="0.25">
      <c r="A4456">
        <v>4441</v>
      </c>
      <c r="B4456" s="85">
        <v>35348</v>
      </c>
      <c r="C4456" s="47">
        <v>69.59</v>
      </c>
      <c r="D4456" s="47">
        <v>69.86</v>
      </c>
      <c r="E4456" s="47">
        <v>69.38</v>
      </c>
      <c r="F4456" s="47">
        <v>69.45</v>
      </c>
      <c r="G4456" s="48">
        <v>1562200</v>
      </c>
      <c r="H4456" s="47">
        <v>51.19</v>
      </c>
      <c r="I4456" s="51">
        <f t="shared" si="498"/>
        <v>0.73707703383729295</v>
      </c>
      <c r="J4456" s="51">
        <f t="shared" ca="1" si="499"/>
        <v>1</v>
      </c>
      <c r="K4456" s="47">
        <f t="shared" si="500"/>
        <v>51.29</v>
      </c>
      <c r="L4456" s="47">
        <f t="shared" si="501"/>
        <v>51.49</v>
      </c>
      <c r="M4456" s="47">
        <f t="shared" si="502"/>
        <v>51.14</v>
      </c>
      <c r="N4456" s="47">
        <f t="shared" si="503"/>
        <v>51.19</v>
      </c>
      <c r="O4456" s="48">
        <f t="shared" ca="1" si="504"/>
        <v>1562200</v>
      </c>
    </row>
    <row r="4457" spans="1:15" x14ac:dyDescent="0.25">
      <c r="A4457">
        <v>4442</v>
      </c>
      <c r="B4457" s="85">
        <v>35347</v>
      </c>
      <c r="C4457" s="47">
        <v>70.25</v>
      </c>
      <c r="D4457" s="47">
        <v>70.38</v>
      </c>
      <c r="E4457" s="47">
        <v>69.52</v>
      </c>
      <c r="F4457" s="47">
        <v>69.59</v>
      </c>
      <c r="G4457" s="48">
        <v>528800</v>
      </c>
      <c r="H4457" s="47">
        <v>51.29</v>
      </c>
      <c r="I4457" s="51">
        <f t="shared" si="498"/>
        <v>0.73703118264118406</v>
      </c>
      <c r="J4457" s="51">
        <f t="shared" ca="1" si="499"/>
        <v>1</v>
      </c>
      <c r="K4457" s="47">
        <f t="shared" si="500"/>
        <v>51.78</v>
      </c>
      <c r="L4457" s="47">
        <f t="shared" si="501"/>
        <v>51.87</v>
      </c>
      <c r="M4457" s="47">
        <f t="shared" si="502"/>
        <v>51.24</v>
      </c>
      <c r="N4457" s="47">
        <f t="shared" si="503"/>
        <v>51.29</v>
      </c>
      <c r="O4457" s="48">
        <f t="shared" ca="1" si="504"/>
        <v>528800</v>
      </c>
    </row>
    <row r="4458" spans="1:15" x14ac:dyDescent="0.25">
      <c r="A4458">
        <v>4443</v>
      </c>
      <c r="B4458" s="85">
        <v>35346</v>
      </c>
      <c r="C4458" s="47">
        <v>70.45</v>
      </c>
      <c r="D4458" s="47">
        <v>70.69</v>
      </c>
      <c r="E4458" s="47">
        <v>70.02</v>
      </c>
      <c r="F4458" s="47">
        <v>70.14</v>
      </c>
      <c r="G4458" s="48">
        <v>386200</v>
      </c>
      <c r="H4458" s="47">
        <v>51.69</v>
      </c>
      <c r="I4458" s="51">
        <f t="shared" si="498"/>
        <v>0.73695466210436267</v>
      </c>
      <c r="J4458" s="51">
        <f t="shared" ca="1" si="499"/>
        <v>1</v>
      </c>
      <c r="K4458" s="47">
        <f t="shared" si="500"/>
        <v>51.92</v>
      </c>
      <c r="L4458" s="47">
        <f t="shared" si="501"/>
        <v>52.1</v>
      </c>
      <c r="M4458" s="47">
        <f t="shared" si="502"/>
        <v>51.6</v>
      </c>
      <c r="N4458" s="47">
        <f t="shared" si="503"/>
        <v>51.69</v>
      </c>
      <c r="O4458" s="48">
        <f t="shared" ca="1" si="504"/>
        <v>386200</v>
      </c>
    </row>
    <row r="4459" spans="1:15" x14ac:dyDescent="0.25">
      <c r="A4459">
        <v>4444</v>
      </c>
      <c r="B4459" s="85">
        <v>35345</v>
      </c>
      <c r="C4459" s="47">
        <v>70.31</v>
      </c>
      <c r="D4459" s="47">
        <v>70.62</v>
      </c>
      <c r="E4459" s="47">
        <v>70.25</v>
      </c>
      <c r="F4459" s="47">
        <v>70.42</v>
      </c>
      <c r="G4459" s="48">
        <v>235100</v>
      </c>
      <c r="H4459" s="47">
        <v>51.9</v>
      </c>
      <c r="I4459" s="51">
        <f t="shared" si="498"/>
        <v>0.73700653223516044</v>
      </c>
      <c r="J4459" s="51">
        <f t="shared" ca="1" si="499"/>
        <v>1</v>
      </c>
      <c r="K4459" s="47">
        <f t="shared" si="500"/>
        <v>51.82</v>
      </c>
      <c r="L4459" s="47">
        <f t="shared" si="501"/>
        <v>52.05</v>
      </c>
      <c r="M4459" s="47">
        <f t="shared" si="502"/>
        <v>51.77</v>
      </c>
      <c r="N4459" s="47">
        <f t="shared" si="503"/>
        <v>51.9</v>
      </c>
      <c r="O4459" s="48">
        <f t="shared" ca="1" si="504"/>
        <v>235100</v>
      </c>
    </row>
    <row r="4460" spans="1:15" x14ac:dyDescent="0.25">
      <c r="A4460">
        <v>4445</v>
      </c>
      <c r="B4460" s="85">
        <v>35342</v>
      </c>
      <c r="C4460" s="47">
        <v>69.69</v>
      </c>
      <c r="D4460" s="47">
        <v>70.34</v>
      </c>
      <c r="E4460" s="47">
        <v>69.5</v>
      </c>
      <c r="F4460" s="47">
        <v>70.34</v>
      </c>
      <c r="G4460" s="48">
        <v>754100</v>
      </c>
      <c r="H4460" s="47">
        <v>51.84</v>
      </c>
      <c r="I4460" s="51">
        <f t="shared" si="498"/>
        <v>0.73699175433608188</v>
      </c>
      <c r="J4460" s="51">
        <f t="shared" ca="1" si="499"/>
        <v>1</v>
      </c>
      <c r="K4460" s="47">
        <f t="shared" si="500"/>
        <v>51.36</v>
      </c>
      <c r="L4460" s="47">
        <f t="shared" si="501"/>
        <v>51.84</v>
      </c>
      <c r="M4460" s="47">
        <f t="shared" si="502"/>
        <v>51.22</v>
      </c>
      <c r="N4460" s="47">
        <f t="shared" si="503"/>
        <v>51.84</v>
      </c>
      <c r="O4460" s="48">
        <f t="shared" ca="1" si="504"/>
        <v>754100</v>
      </c>
    </row>
    <row r="4461" spans="1:15" x14ac:dyDescent="0.25">
      <c r="A4461">
        <v>4446</v>
      </c>
      <c r="B4461" s="85">
        <v>35341</v>
      </c>
      <c r="C4461" s="47">
        <v>69.5</v>
      </c>
      <c r="D4461" s="47">
        <v>69.53</v>
      </c>
      <c r="E4461" s="47">
        <v>69.2</v>
      </c>
      <c r="F4461" s="47">
        <v>69.41</v>
      </c>
      <c r="G4461" s="48">
        <v>342200</v>
      </c>
      <c r="H4461" s="47">
        <v>51.15</v>
      </c>
      <c r="I4461" s="51">
        <f t="shared" si="498"/>
        <v>0.73692551505546755</v>
      </c>
      <c r="J4461" s="51">
        <f t="shared" ca="1" si="499"/>
        <v>1</v>
      </c>
      <c r="K4461" s="47">
        <f t="shared" si="500"/>
        <v>51.22</v>
      </c>
      <c r="L4461" s="47">
        <f t="shared" si="501"/>
        <v>51.24</v>
      </c>
      <c r="M4461" s="47">
        <f t="shared" si="502"/>
        <v>51</v>
      </c>
      <c r="N4461" s="47">
        <f t="shared" si="503"/>
        <v>51.15</v>
      </c>
      <c r="O4461" s="48">
        <f t="shared" ca="1" si="504"/>
        <v>342200</v>
      </c>
    </row>
    <row r="4462" spans="1:15" x14ac:dyDescent="0.25">
      <c r="A4462">
        <v>4447</v>
      </c>
      <c r="B4462" s="85">
        <v>35340</v>
      </c>
      <c r="C4462" s="47">
        <v>69.25</v>
      </c>
      <c r="D4462" s="47">
        <v>69.59</v>
      </c>
      <c r="E4462" s="47">
        <v>69.16</v>
      </c>
      <c r="F4462" s="47">
        <v>69.47</v>
      </c>
      <c r="G4462" s="48">
        <v>609000</v>
      </c>
      <c r="H4462" s="47">
        <v>51.2</v>
      </c>
      <c r="I4462" s="51">
        <f t="shared" si="498"/>
        <v>0.73700878076867715</v>
      </c>
      <c r="J4462" s="51">
        <f t="shared" ca="1" si="499"/>
        <v>1</v>
      </c>
      <c r="K4462" s="47">
        <f t="shared" si="500"/>
        <v>51.04</v>
      </c>
      <c r="L4462" s="47">
        <f t="shared" si="501"/>
        <v>51.29</v>
      </c>
      <c r="M4462" s="47">
        <f t="shared" si="502"/>
        <v>50.97</v>
      </c>
      <c r="N4462" s="47">
        <f t="shared" si="503"/>
        <v>51.2</v>
      </c>
      <c r="O4462" s="48">
        <f t="shared" ca="1" si="504"/>
        <v>609000</v>
      </c>
    </row>
    <row r="4463" spans="1:15" x14ac:dyDescent="0.25">
      <c r="A4463">
        <v>4448</v>
      </c>
      <c r="B4463" s="85">
        <v>35339</v>
      </c>
      <c r="C4463" s="47">
        <v>68.7</v>
      </c>
      <c r="D4463" s="47">
        <v>69.05</v>
      </c>
      <c r="E4463" s="47">
        <v>68.44</v>
      </c>
      <c r="F4463" s="47">
        <v>69</v>
      </c>
      <c r="G4463" s="48">
        <v>561400</v>
      </c>
      <c r="H4463" s="47">
        <v>50.85</v>
      </c>
      <c r="I4463" s="51">
        <f t="shared" si="498"/>
        <v>0.73695652173913051</v>
      </c>
      <c r="J4463" s="51">
        <f t="shared" ca="1" si="499"/>
        <v>1</v>
      </c>
      <c r="K4463" s="47">
        <f t="shared" si="500"/>
        <v>50.63</v>
      </c>
      <c r="L4463" s="47">
        <f t="shared" si="501"/>
        <v>50.89</v>
      </c>
      <c r="M4463" s="47">
        <f t="shared" si="502"/>
        <v>50.44</v>
      </c>
      <c r="N4463" s="47">
        <f t="shared" si="503"/>
        <v>50.85</v>
      </c>
      <c r="O4463" s="48">
        <f t="shared" ca="1" si="504"/>
        <v>561400</v>
      </c>
    </row>
    <row r="4464" spans="1:15" x14ac:dyDescent="0.25">
      <c r="A4464">
        <v>4449</v>
      </c>
      <c r="B4464" s="85">
        <v>35338</v>
      </c>
      <c r="C4464" s="47">
        <v>68.78</v>
      </c>
      <c r="D4464" s="47">
        <v>69.06</v>
      </c>
      <c r="E4464" s="47">
        <v>68.58</v>
      </c>
      <c r="F4464" s="47">
        <v>68.62</v>
      </c>
      <c r="G4464" s="48">
        <v>578200</v>
      </c>
      <c r="H4464" s="47">
        <v>50.58</v>
      </c>
      <c r="I4464" s="51">
        <f t="shared" si="498"/>
        <v>0.73710288545613512</v>
      </c>
      <c r="J4464" s="51">
        <f t="shared" ca="1" si="499"/>
        <v>1</v>
      </c>
      <c r="K4464" s="47">
        <f t="shared" si="500"/>
        <v>50.7</v>
      </c>
      <c r="L4464" s="47">
        <f t="shared" si="501"/>
        <v>50.9</v>
      </c>
      <c r="M4464" s="47">
        <f t="shared" si="502"/>
        <v>50.55</v>
      </c>
      <c r="N4464" s="47">
        <f t="shared" si="503"/>
        <v>50.58</v>
      </c>
      <c r="O4464" s="48">
        <f t="shared" ca="1" si="504"/>
        <v>578200</v>
      </c>
    </row>
    <row r="4465" spans="1:15" x14ac:dyDescent="0.25">
      <c r="A4465">
        <v>4450</v>
      </c>
      <c r="B4465" s="85">
        <v>35335</v>
      </c>
      <c r="C4465" s="47">
        <v>68.72</v>
      </c>
      <c r="D4465" s="47">
        <v>68.72</v>
      </c>
      <c r="E4465" s="47">
        <v>68.38</v>
      </c>
      <c r="F4465" s="47">
        <v>68.69</v>
      </c>
      <c r="G4465" s="48">
        <v>407600</v>
      </c>
      <c r="H4465" s="47">
        <v>50.62</v>
      </c>
      <c r="I4465" s="51">
        <f t="shared" si="498"/>
        <v>0.73693405153588587</v>
      </c>
      <c r="J4465" s="51">
        <f t="shared" ca="1" si="499"/>
        <v>1</v>
      </c>
      <c r="K4465" s="47">
        <f t="shared" si="500"/>
        <v>50.64</v>
      </c>
      <c r="L4465" s="47">
        <f t="shared" si="501"/>
        <v>50.64</v>
      </c>
      <c r="M4465" s="47">
        <f t="shared" si="502"/>
        <v>50.39</v>
      </c>
      <c r="N4465" s="47">
        <f t="shared" si="503"/>
        <v>50.62</v>
      </c>
      <c r="O4465" s="48">
        <f t="shared" ca="1" si="504"/>
        <v>407600</v>
      </c>
    </row>
    <row r="4466" spans="1:15" x14ac:dyDescent="0.25">
      <c r="A4466">
        <v>4451</v>
      </c>
      <c r="B4466" s="85">
        <v>35334</v>
      </c>
      <c r="C4466" s="47">
        <v>68.75</v>
      </c>
      <c r="D4466" s="47">
        <v>69.19</v>
      </c>
      <c r="E4466" s="47">
        <v>68.39</v>
      </c>
      <c r="F4466" s="47">
        <v>68.62</v>
      </c>
      <c r="G4466" s="48">
        <v>773200</v>
      </c>
      <c r="H4466" s="47">
        <v>50.58</v>
      </c>
      <c r="I4466" s="51">
        <f t="shared" si="498"/>
        <v>0.73710288545613512</v>
      </c>
      <c r="J4466" s="51">
        <f t="shared" ca="1" si="499"/>
        <v>1</v>
      </c>
      <c r="K4466" s="47">
        <f t="shared" si="500"/>
        <v>50.68</v>
      </c>
      <c r="L4466" s="47">
        <f t="shared" si="501"/>
        <v>51</v>
      </c>
      <c r="M4466" s="47">
        <f t="shared" si="502"/>
        <v>50.41</v>
      </c>
      <c r="N4466" s="47">
        <f t="shared" si="503"/>
        <v>50.58</v>
      </c>
      <c r="O4466" s="48">
        <f t="shared" ca="1" si="504"/>
        <v>773200</v>
      </c>
    </row>
    <row r="4467" spans="1:15" x14ac:dyDescent="0.25">
      <c r="A4467">
        <v>4452</v>
      </c>
      <c r="B4467" s="85">
        <v>35333</v>
      </c>
      <c r="C4467" s="47">
        <v>68.94</v>
      </c>
      <c r="D4467" s="47">
        <v>68.94</v>
      </c>
      <c r="E4467" s="47">
        <v>68.5</v>
      </c>
      <c r="F4467" s="47">
        <v>68.66</v>
      </c>
      <c r="G4467" s="48">
        <v>1353300</v>
      </c>
      <c r="H4467" s="47">
        <v>50.6</v>
      </c>
      <c r="I4467" s="51">
        <f t="shared" si="498"/>
        <v>0.73696475385959803</v>
      </c>
      <c r="J4467" s="51">
        <f t="shared" ca="1" si="499"/>
        <v>1</v>
      </c>
      <c r="K4467" s="47">
        <f t="shared" si="500"/>
        <v>50.81</v>
      </c>
      <c r="L4467" s="47">
        <f t="shared" si="501"/>
        <v>50.81</v>
      </c>
      <c r="M4467" s="47">
        <f t="shared" si="502"/>
        <v>50.48</v>
      </c>
      <c r="N4467" s="47">
        <f t="shared" si="503"/>
        <v>50.6</v>
      </c>
      <c r="O4467" s="48">
        <f t="shared" ca="1" si="504"/>
        <v>1353300</v>
      </c>
    </row>
    <row r="4468" spans="1:15" x14ac:dyDescent="0.25">
      <c r="A4468">
        <v>4453</v>
      </c>
      <c r="B4468" s="85">
        <v>35332</v>
      </c>
      <c r="C4468" s="47">
        <v>68.56</v>
      </c>
      <c r="D4468" s="47">
        <v>69.25</v>
      </c>
      <c r="E4468" s="47">
        <v>68.31</v>
      </c>
      <c r="F4468" s="47">
        <v>68.61</v>
      </c>
      <c r="G4468" s="48">
        <v>1269800</v>
      </c>
      <c r="H4468" s="47">
        <v>50.56</v>
      </c>
      <c r="I4468" s="51">
        <f t="shared" si="498"/>
        <v>0.73691881649905266</v>
      </c>
      <c r="J4468" s="51">
        <f t="shared" ca="1" si="499"/>
        <v>1</v>
      </c>
      <c r="K4468" s="47">
        <f t="shared" si="500"/>
        <v>50.52</v>
      </c>
      <c r="L4468" s="47">
        <f t="shared" si="501"/>
        <v>51.03</v>
      </c>
      <c r="M4468" s="47">
        <f t="shared" si="502"/>
        <v>50.34</v>
      </c>
      <c r="N4468" s="47">
        <f t="shared" si="503"/>
        <v>50.56</v>
      </c>
      <c r="O4468" s="48">
        <f t="shared" ca="1" si="504"/>
        <v>1269800</v>
      </c>
    </row>
    <row r="4469" spans="1:15" x14ac:dyDescent="0.25">
      <c r="A4469">
        <v>4454</v>
      </c>
      <c r="B4469" s="85">
        <v>35331</v>
      </c>
      <c r="C4469" s="47">
        <v>68.47</v>
      </c>
      <c r="D4469" s="47">
        <v>68.75</v>
      </c>
      <c r="E4469" s="47">
        <v>68.16</v>
      </c>
      <c r="F4469" s="47">
        <v>68.62</v>
      </c>
      <c r="G4469" s="48">
        <v>466800</v>
      </c>
      <c r="H4469" s="47">
        <v>50.58</v>
      </c>
      <c r="I4469" s="51">
        <f t="shared" si="498"/>
        <v>0.73710288545613512</v>
      </c>
      <c r="J4469" s="51">
        <f t="shared" ca="1" si="499"/>
        <v>1</v>
      </c>
      <c r="K4469" s="47">
        <f t="shared" si="500"/>
        <v>50.47</v>
      </c>
      <c r="L4469" s="47">
        <f t="shared" si="501"/>
        <v>50.68</v>
      </c>
      <c r="M4469" s="47">
        <f t="shared" si="502"/>
        <v>50.24</v>
      </c>
      <c r="N4469" s="47">
        <f t="shared" si="503"/>
        <v>50.58</v>
      </c>
      <c r="O4469" s="48">
        <f t="shared" ca="1" si="504"/>
        <v>466800</v>
      </c>
    </row>
    <row r="4470" spans="1:15" x14ac:dyDescent="0.25">
      <c r="A4470">
        <v>4455</v>
      </c>
      <c r="B4470" s="85">
        <v>35328</v>
      </c>
      <c r="C4470" s="47">
        <v>68.59</v>
      </c>
      <c r="D4470" s="47">
        <v>68.78</v>
      </c>
      <c r="E4470" s="47">
        <v>68.38</v>
      </c>
      <c r="F4470" s="47">
        <v>68.64</v>
      </c>
      <c r="G4470" s="48">
        <v>948400</v>
      </c>
      <c r="H4470" s="47">
        <v>50.59</v>
      </c>
      <c r="I4470" s="51">
        <f t="shared" si="498"/>
        <v>0.73703379953379955</v>
      </c>
      <c r="J4470" s="51">
        <f t="shared" ca="1" si="499"/>
        <v>1</v>
      </c>
      <c r="K4470" s="47">
        <f t="shared" si="500"/>
        <v>50.55</v>
      </c>
      <c r="L4470" s="47">
        <f t="shared" si="501"/>
        <v>50.69</v>
      </c>
      <c r="M4470" s="47">
        <f t="shared" si="502"/>
        <v>50.4</v>
      </c>
      <c r="N4470" s="47">
        <f t="shared" si="503"/>
        <v>50.59</v>
      </c>
      <c r="O4470" s="48">
        <f t="shared" ca="1" si="504"/>
        <v>948400</v>
      </c>
    </row>
    <row r="4471" spans="1:15" x14ac:dyDescent="0.25">
      <c r="A4471">
        <v>4456</v>
      </c>
      <c r="B4471" s="85">
        <v>35327</v>
      </c>
      <c r="C4471" s="47">
        <v>68.38</v>
      </c>
      <c r="D4471" s="47">
        <v>68.8</v>
      </c>
      <c r="E4471" s="47">
        <v>68.28</v>
      </c>
      <c r="F4471" s="47">
        <v>68.75</v>
      </c>
      <c r="G4471" s="48">
        <v>410000</v>
      </c>
      <c r="H4471" s="47">
        <v>50.41</v>
      </c>
      <c r="I4471" s="51">
        <f t="shared" si="498"/>
        <v>0.73323636363636358</v>
      </c>
      <c r="J4471" s="51">
        <f t="shared" ca="1" si="499"/>
        <v>1</v>
      </c>
      <c r="K4471" s="47">
        <f t="shared" si="500"/>
        <v>50.14</v>
      </c>
      <c r="L4471" s="47">
        <f t="shared" si="501"/>
        <v>50.45</v>
      </c>
      <c r="M4471" s="47">
        <f t="shared" si="502"/>
        <v>50.07</v>
      </c>
      <c r="N4471" s="47">
        <f t="shared" si="503"/>
        <v>50.41</v>
      </c>
      <c r="O4471" s="48">
        <f t="shared" ca="1" si="504"/>
        <v>410000</v>
      </c>
    </row>
    <row r="4472" spans="1:15" x14ac:dyDescent="0.25">
      <c r="A4472">
        <v>4457</v>
      </c>
      <c r="B4472" s="85">
        <v>35326</v>
      </c>
      <c r="C4472" s="47">
        <v>68.56</v>
      </c>
      <c r="D4472" s="47">
        <v>68.75</v>
      </c>
      <c r="E4472" s="47">
        <v>68.22</v>
      </c>
      <c r="F4472" s="47">
        <v>68.48</v>
      </c>
      <c r="G4472" s="48">
        <v>225500</v>
      </c>
      <c r="H4472" s="47">
        <v>50.21</v>
      </c>
      <c r="I4472" s="51">
        <f t="shared" si="498"/>
        <v>0.73320677570093451</v>
      </c>
      <c r="J4472" s="51">
        <f t="shared" ca="1" si="499"/>
        <v>1</v>
      </c>
      <c r="K4472" s="47">
        <f t="shared" si="500"/>
        <v>50.27</v>
      </c>
      <c r="L4472" s="47">
        <f t="shared" si="501"/>
        <v>50.41</v>
      </c>
      <c r="M4472" s="47">
        <f t="shared" si="502"/>
        <v>50.02</v>
      </c>
      <c r="N4472" s="47">
        <f t="shared" si="503"/>
        <v>50.21</v>
      </c>
      <c r="O4472" s="48">
        <f t="shared" ca="1" si="504"/>
        <v>225500</v>
      </c>
    </row>
    <row r="4473" spans="1:15" x14ac:dyDescent="0.25">
      <c r="A4473">
        <v>4458</v>
      </c>
      <c r="B4473" s="85">
        <v>35325</v>
      </c>
      <c r="C4473" s="47">
        <v>68.88</v>
      </c>
      <c r="D4473" s="47">
        <v>68.98</v>
      </c>
      <c r="E4473" s="47">
        <v>68.23</v>
      </c>
      <c r="F4473" s="47">
        <v>68.66</v>
      </c>
      <c r="G4473" s="48">
        <v>604700</v>
      </c>
      <c r="H4473" s="47">
        <v>50.34</v>
      </c>
      <c r="I4473" s="51">
        <f t="shared" si="498"/>
        <v>0.73317797844450927</v>
      </c>
      <c r="J4473" s="51">
        <f t="shared" ca="1" si="499"/>
        <v>1</v>
      </c>
      <c r="K4473" s="47">
        <f t="shared" si="500"/>
        <v>50.5</v>
      </c>
      <c r="L4473" s="47">
        <f t="shared" si="501"/>
        <v>50.57</v>
      </c>
      <c r="M4473" s="47">
        <f t="shared" si="502"/>
        <v>50.02</v>
      </c>
      <c r="N4473" s="47">
        <f t="shared" si="503"/>
        <v>50.34</v>
      </c>
      <c r="O4473" s="48">
        <f t="shared" ca="1" si="504"/>
        <v>604700</v>
      </c>
    </row>
    <row r="4474" spans="1:15" x14ac:dyDescent="0.25">
      <c r="A4474">
        <v>4459</v>
      </c>
      <c r="B4474" s="85">
        <v>35324</v>
      </c>
      <c r="C4474" s="47">
        <v>68.66</v>
      </c>
      <c r="D4474" s="47">
        <v>69.16</v>
      </c>
      <c r="E4474" s="47">
        <v>68.56</v>
      </c>
      <c r="F4474" s="47">
        <v>68.81</v>
      </c>
      <c r="G4474" s="48">
        <v>1220200</v>
      </c>
      <c r="H4474" s="47">
        <v>50.46</v>
      </c>
      <c r="I4474" s="51">
        <f t="shared" si="498"/>
        <v>0.73332364481906698</v>
      </c>
      <c r="J4474" s="51">
        <f t="shared" ca="1" si="499"/>
        <v>1</v>
      </c>
      <c r="K4474" s="47">
        <f t="shared" si="500"/>
        <v>50.35</v>
      </c>
      <c r="L4474" s="47">
        <f t="shared" si="501"/>
        <v>50.72</v>
      </c>
      <c r="M4474" s="47">
        <f t="shared" si="502"/>
        <v>50.28</v>
      </c>
      <c r="N4474" s="47">
        <f t="shared" si="503"/>
        <v>50.46</v>
      </c>
      <c r="O4474" s="48">
        <f t="shared" ca="1" si="504"/>
        <v>1220200</v>
      </c>
    </row>
    <row r="4475" spans="1:15" x14ac:dyDescent="0.25">
      <c r="A4475">
        <v>4460</v>
      </c>
      <c r="B4475" s="85">
        <v>35321</v>
      </c>
      <c r="C4475" s="47">
        <v>68.31</v>
      </c>
      <c r="D4475" s="47">
        <v>68.62</v>
      </c>
      <c r="E4475" s="47">
        <v>68.12</v>
      </c>
      <c r="F4475" s="47">
        <v>68.56</v>
      </c>
      <c r="G4475" s="48">
        <v>2008800</v>
      </c>
      <c r="H4475" s="47">
        <v>50.27</v>
      </c>
      <c r="I4475" s="51">
        <f t="shared" si="498"/>
        <v>0.73322637106184363</v>
      </c>
      <c r="J4475" s="51">
        <f t="shared" ca="1" si="499"/>
        <v>1</v>
      </c>
      <c r="K4475" s="47">
        <f t="shared" si="500"/>
        <v>50.09</v>
      </c>
      <c r="L4475" s="47">
        <f t="shared" si="501"/>
        <v>50.31</v>
      </c>
      <c r="M4475" s="47">
        <f t="shared" si="502"/>
        <v>49.95</v>
      </c>
      <c r="N4475" s="47">
        <f t="shared" si="503"/>
        <v>50.27</v>
      </c>
      <c r="O4475" s="48">
        <f t="shared" ca="1" si="504"/>
        <v>2008800</v>
      </c>
    </row>
    <row r="4476" spans="1:15" x14ac:dyDescent="0.25">
      <c r="A4476">
        <v>4461</v>
      </c>
      <c r="B4476" s="85">
        <v>35320</v>
      </c>
      <c r="C4476" s="47">
        <v>67.25</v>
      </c>
      <c r="D4476" s="47">
        <v>67.73</v>
      </c>
      <c r="E4476" s="47">
        <v>67.16</v>
      </c>
      <c r="F4476" s="47">
        <v>67.53</v>
      </c>
      <c r="G4476" s="48">
        <v>713300</v>
      </c>
      <c r="H4476" s="47">
        <v>49.52</v>
      </c>
      <c r="I4476" s="51">
        <f t="shared" si="498"/>
        <v>0.7333037168665778</v>
      </c>
      <c r="J4476" s="51">
        <f t="shared" ca="1" si="499"/>
        <v>1</v>
      </c>
      <c r="K4476" s="47">
        <f t="shared" si="500"/>
        <v>49.31</v>
      </c>
      <c r="L4476" s="47">
        <f t="shared" si="501"/>
        <v>49.67</v>
      </c>
      <c r="M4476" s="47">
        <f t="shared" si="502"/>
        <v>49.25</v>
      </c>
      <c r="N4476" s="47">
        <f t="shared" si="503"/>
        <v>49.52</v>
      </c>
      <c r="O4476" s="48">
        <f t="shared" ca="1" si="504"/>
        <v>713300</v>
      </c>
    </row>
    <row r="4477" spans="1:15" x14ac:dyDescent="0.25">
      <c r="A4477">
        <v>4462</v>
      </c>
      <c r="B4477" s="85">
        <v>35319</v>
      </c>
      <c r="C4477" s="47">
        <v>66.56</v>
      </c>
      <c r="D4477" s="47">
        <v>67.12</v>
      </c>
      <c r="E4477" s="47">
        <v>66.41</v>
      </c>
      <c r="F4477" s="47">
        <v>67.06</v>
      </c>
      <c r="G4477" s="48">
        <v>713500</v>
      </c>
      <c r="H4477" s="47">
        <v>49.17</v>
      </c>
      <c r="I4477" s="51">
        <f t="shared" si="498"/>
        <v>0.73322397852669252</v>
      </c>
      <c r="J4477" s="51">
        <f t="shared" ca="1" si="499"/>
        <v>1</v>
      </c>
      <c r="K4477" s="47">
        <f t="shared" si="500"/>
        <v>48.8</v>
      </c>
      <c r="L4477" s="47">
        <f t="shared" si="501"/>
        <v>49.21</v>
      </c>
      <c r="M4477" s="47">
        <f t="shared" si="502"/>
        <v>48.69</v>
      </c>
      <c r="N4477" s="47">
        <f t="shared" si="503"/>
        <v>49.17</v>
      </c>
      <c r="O4477" s="48">
        <f t="shared" ca="1" si="504"/>
        <v>713500</v>
      </c>
    </row>
    <row r="4478" spans="1:15" x14ac:dyDescent="0.25">
      <c r="A4478">
        <v>4463</v>
      </c>
      <c r="B4478" s="85">
        <v>35318</v>
      </c>
      <c r="C4478" s="47">
        <v>66.62</v>
      </c>
      <c r="D4478" s="47">
        <v>66.91</v>
      </c>
      <c r="E4478" s="47">
        <v>66.38</v>
      </c>
      <c r="F4478" s="47">
        <v>66.69</v>
      </c>
      <c r="G4478" s="48">
        <v>669900</v>
      </c>
      <c r="H4478" s="47">
        <v>48.9</v>
      </c>
      <c r="I4478" s="51">
        <f t="shared" si="498"/>
        <v>0.73324336482231223</v>
      </c>
      <c r="J4478" s="51">
        <f t="shared" ca="1" si="499"/>
        <v>1</v>
      </c>
      <c r="K4478" s="47">
        <f t="shared" si="500"/>
        <v>48.85</v>
      </c>
      <c r="L4478" s="47">
        <f t="shared" si="501"/>
        <v>49.06</v>
      </c>
      <c r="M4478" s="47">
        <f t="shared" si="502"/>
        <v>48.67</v>
      </c>
      <c r="N4478" s="47">
        <f t="shared" si="503"/>
        <v>48.9</v>
      </c>
      <c r="O4478" s="48">
        <f t="shared" ca="1" si="504"/>
        <v>669900</v>
      </c>
    </row>
    <row r="4479" spans="1:15" x14ac:dyDescent="0.25">
      <c r="A4479">
        <v>4464</v>
      </c>
      <c r="B4479" s="85">
        <v>35317</v>
      </c>
      <c r="C4479" s="47">
        <v>66.19</v>
      </c>
      <c r="D4479" s="47">
        <v>66.73</v>
      </c>
      <c r="E4479" s="47">
        <v>66.08</v>
      </c>
      <c r="F4479" s="47">
        <v>66.72</v>
      </c>
      <c r="G4479" s="48">
        <v>719200</v>
      </c>
      <c r="H4479" s="47">
        <v>48.92</v>
      </c>
      <c r="I4479" s="51">
        <f t="shared" si="498"/>
        <v>0.73321342925659472</v>
      </c>
      <c r="J4479" s="51">
        <f t="shared" ca="1" si="499"/>
        <v>1</v>
      </c>
      <c r="K4479" s="47">
        <f t="shared" si="500"/>
        <v>48.53</v>
      </c>
      <c r="L4479" s="47">
        <f t="shared" si="501"/>
        <v>48.93</v>
      </c>
      <c r="M4479" s="47">
        <f t="shared" si="502"/>
        <v>48.45</v>
      </c>
      <c r="N4479" s="47">
        <f t="shared" si="503"/>
        <v>48.92</v>
      </c>
      <c r="O4479" s="48">
        <f t="shared" ca="1" si="504"/>
        <v>719200</v>
      </c>
    </row>
    <row r="4480" spans="1:15" x14ac:dyDescent="0.25">
      <c r="A4480">
        <v>4465</v>
      </c>
      <c r="B4480" s="85">
        <v>35314</v>
      </c>
      <c r="C4480" s="47">
        <v>65.25</v>
      </c>
      <c r="D4480" s="47">
        <v>66.17</v>
      </c>
      <c r="E4480" s="47">
        <v>65.14</v>
      </c>
      <c r="F4480" s="47">
        <v>65.94</v>
      </c>
      <c r="G4480" s="48">
        <v>804900</v>
      </c>
      <c r="H4480" s="47">
        <v>48.35</v>
      </c>
      <c r="I4480" s="51">
        <f t="shared" si="498"/>
        <v>0.73324234152259637</v>
      </c>
      <c r="J4480" s="51">
        <f t="shared" ca="1" si="499"/>
        <v>1</v>
      </c>
      <c r="K4480" s="47">
        <f t="shared" si="500"/>
        <v>47.84</v>
      </c>
      <c r="L4480" s="47">
        <f t="shared" si="501"/>
        <v>48.52</v>
      </c>
      <c r="M4480" s="47">
        <f t="shared" si="502"/>
        <v>47.76</v>
      </c>
      <c r="N4480" s="47">
        <f t="shared" si="503"/>
        <v>48.35</v>
      </c>
      <c r="O4480" s="48">
        <f t="shared" ca="1" si="504"/>
        <v>804900</v>
      </c>
    </row>
    <row r="4481" spans="1:15" x14ac:dyDescent="0.25">
      <c r="A4481">
        <v>4466</v>
      </c>
      <c r="B4481" s="85">
        <v>35313</v>
      </c>
      <c r="C4481" s="47">
        <v>65.5</v>
      </c>
      <c r="D4481" s="47">
        <v>65.77</v>
      </c>
      <c r="E4481" s="47">
        <v>65.02</v>
      </c>
      <c r="F4481" s="47">
        <v>65.02</v>
      </c>
      <c r="G4481" s="48">
        <v>616600</v>
      </c>
      <c r="H4481" s="47">
        <v>47.67</v>
      </c>
      <c r="I4481" s="51">
        <f t="shared" si="498"/>
        <v>0.73315902799138732</v>
      </c>
      <c r="J4481" s="51">
        <f t="shared" ca="1" si="499"/>
        <v>1</v>
      </c>
      <c r="K4481" s="47">
        <f t="shared" si="500"/>
        <v>48.02</v>
      </c>
      <c r="L4481" s="47">
        <f t="shared" si="501"/>
        <v>48.22</v>
      </c>
      <c r="M4481" s="47">
        <f t="shared" si="502"/>
        <v>47.67</v>
      </c>
      <c r="N4481" s="47">
        <f t="shared" si="503"/>
        <v>47.67</v>
      </c>
      <c r="O4481" s="48">
        <f t="shared" ca="1" si="504"/>
        <v>616600</v>
      </c>
    </row>
    <row r="4482" spans="1:15" x14ac:dyDescent="0.25">
      <c r="A4482">
        <v>4467</v>
      </c>
      <c r="B4482" s="85">
        <v>35312</v>
      </c>
      <c r="C4482" s="47">
        <v>65.75</v>
      </c>
      <c r="D4482" s="47">
        <v>66.75</v>
      </c>
      <c r="E4482" s="47">
        <v>65.48</v>
      </c>
      <c r="F4482" s="47">
        <v>65.81</v>
      </c>
      <c r="G4482" s="48">
        <v>930200</v>
      </c>
      <c r="H4482" s="47">
        <v>48.26</v>
      </c>
      <c r="I4482" s="51">
        <f t="shared" si="498"/>
        <v>0.73332320316061383</v>
      </c>
      <c r="J4482" s="51">
        <f t="shared" ca="1" si="499"/>
        <v>1</v>
      </c>
      <c r="K4482" s="47">
        <f t="shared" si="500"/>
        <v>48.22</v>
      </c>
      <c r="L4482" s="47">
        <f t="shared" si="501"/>
        <v>48.95</v>
      </c>
      <c r="M4482" s="47">
        <f t="shared" si="502"/>
        <v>48.02</v>
      </c>
      <c r="N4482" s="47">
        <f t="shared" si="503"/>
        <v>48.26</v>
      </c>
      <c r="O4482" s="48">
        <f t="shared" ca="1" si="504"/>
        <v>930200</v>
      </c>
    </row>
    <row r="4483" spans="1:15" x14ac:dyDescent="0.25">
      <c r="A4483">
        <v>4468</v>
      </c>
      <c r="B4483" s="85">
        <v>35311</v>
      </c>
      <c r="C4483" s="47">
        <v>64.47</v>
      </c>
      <c r="D4483" s="47">
        <v>65.84</v>
      </c>
      <c r="E4483" s="47">
        <v>64.38</v>
      </c>
      <c r="F4483" s="47">
        <v>65.75</v>
      </c>
      <c r="G4483" s="48">
        <v>1782000</v>
      </c>
      <c r="H4483" s="47">
        <v>48.21</v>
      </c>
      <c r="I4483" s="51">
        <f t="shared" si="498"/>
        <v>0.73323193916349816</v>
      </c>
      <c r="J4483" s="51">
        <f t="shared" ca="1" si="499"/>
        <v>1</v>
      </c>
      <c r="K4483" s="47">
        <f t="shared" si="500"/>
        <v>47.27</v>
      </c>
      <c r="L4483" s="47">
        <f t="shared" si="501"/>
        <v>48.28</v>
      </c>
      <c r="M4483" s="47">
        <f t="shared" si="502"/>
        <v>47.21</v>
      </c>
      <c r="N4483" s="47">
        <f t="shared" si="503"/>
        <v>48.21</v>
      </c>
      <c r="O4483" s="48">
        <f t="shared" ca="1" si="504"/>
        <v>1782000</v>
      </c>
    </row>
    <row r="4484" spans="1:15" x14ac:dyDescent="0.25">
      <c r="A4484">
        <v>4469</v>
      </c>
      <c r="B4484" s="85">
        <v>35307</v>
      </c>
      <c r="C4484" s="47">
        <v>66</v>
      </c>
      <c r="D4484" s="47">
        <v>66.02</v>
      </c>
      <c r="E4484" s="47">
        <v>65.12</v>
      </c>
      <c r="F4484" s="47">
        <v>65.33</v>
      </c>
      <c r="G4484" s="48">
        <v>1500900</v>
      </c>
      <c r="H4484" s="47">
        <v>47.9</v>
      </c>
      <c r="I4484" s="51">
        <f t="shared" si="498"/>
        <v>0.73320067350375018</v>
      </c>
      <c r="J4484" s="51">
        <f t="shared" ca="1" si="499"/>
        <v>1</v>
      </c>
      <c r="K4484" s="47">
        <f t="shared" si="500"/>
        <v>48.39</v>
      </c>
      <c r="L4484" s="47">
        <f t="shared" si="501"/>
        <v>48.41</v>
      </c>
      <c r="M4484" s="47">
        <f t="shared" si="502"/>
        <v>47.75</v>
      </c>
      <c r="N4484" s="47">
        <f t="shared" si="503"/>
        <v>47.9</v>
      </c>
      <c r="O4484" s="48">
        <f t="shared" ca="1" si="504"/>
        <v>1500900</v>
      </c>
    </row>
    <row r="4485" spans="1:15" x14ac:dyDescent="0.25">
      <c r="A4485">
        <v>4470</v>
      </c>
      <c r="B4485" s="85">
        <v>35306</v>
      </c>
      <c r="C4485" s="47">
        <v>66.59</v>
      </c>
      <c r="D4485" s="47">
        <v>66.59</v>
      </c>
      <c r="E4485" s="47">
        <v>65.62</v>
      </c>
      <c r="F4485" s="47">
        <v>66.02</v>
      </c>
      <c r="G4485" s="48">
        <v>680200</v>
      </c>
      <c r="H4485" s="47">
        <v>48.4</v>
      </c>
      <c r="I4485" s="51">
        <f t="shared" si="498"/>
        <v>0.73311117843077855</v>
      </c>
      <c r="J4485" s="51">
        <f t="shared" ca="1" si="499"/>
        <v>1</v>
      </c>
      <c r="K4485" s="47">
        <f t="shared" si="500"/>
        <v>48.82</v>
      </c>
      <c r="L4485" s="47">
        <f t="shared" si="501"/>
        <v>48.82</v>
      </c>
      <c r="M4485" s="47">
        <f t="shared" si="502"/>
        <v>48.11</v>
      </c>
      <c r="N4485" s="47">
        <f t="shared" si="503"/>
        <v>48.4</v>
      </c>
      <c r="O4485" s="48">
        <f t="shared" ca="1" si="504"/>
        <v>680200</v>
      </c>
    </row>
    <row r="4486" spans="1:15" x14ac:dyDescent="0.25">
      <c r="A4486">
        <v>4471</v>
      </c>
      <c r="B4486" s="85">
        <v>35305</v>
      </c>
      <c r="C4486" s="47">
        <v>66.94</v>
      </c>
      <c r="D4486" s="47">
        <v>67</v>
      </c>
      <c r="E4486" s="47">
        <v>66.66</v>
      </c>
      <c r="F4486" s="47">
        <v>66.67</v>
      </c>
      <c r="G4486" s="48">
        <v>227600</v>
      </c>
      <c r="H4486" s="47">
        <v>48.89</v>
      </c>
      <c r="I4486" s="51">
        <f t="shared" si="498"/>
        <v>0.73331333433328327</v>
      </c>
      <c r="J4486" s="51">
        <f t="shared" ca="1" si="499"/>
        <v>1</v>
      </c>
      <c r="K4486" s="47">
        <f t="shared" si="500"/>
        <v>49.09</v>
      </c>
      <c r="L4486" s="47">
        <f t="shared" si="501"/>
        <v>49.13</v>
      </c>
      <c r="M4486" s="47">
        <f t="shared" si="502"/>
        <v>48.88</v>
      </c>
      <c r="N4486" s="47">
        <f t="shared" si="503"/>
        <v>48.89</v>
      </c>
      <c r="O4486" s="48">
        <f t="shared" ca="1" si="504"/>
        <v>227600</v>
      </c>
    </row>
    <row r="4487" spans="1:15" x14ac:dyDescent="0.25">
      <c r="A4487">
        <v>4472</v>
      </c>
      <c r="B4487" s="85">
        <v>35304</v>
      </c>
      <c r="C4487" s="47">
        <v>66.72</v>
      </c>
      <c r="D4487" s="47">
        <v>66.84</v>
      </c>
      <c r="E4487" s="47">
        <v>66.5</v>
      </c>
      <c r="F4487" s="47">
        <v>66.78</v>
      </c>
      <c r="G4487" s="48">
        <v>389400</v>
      </c>
      <c r="H4487" s="47">
        <v>48.97</v>
      </c>
      <c r="I4487" s="51">
        <f t="shared" si="498"/>
        <v>0.73330338424678043</v>
      </c>
      <c r="J4487" s="51">
        <f t="shared" ca="1" si="499"/>
        <v>1</v>
      </c>
      <c r="K4487" s="47">
        <f t="shared" si="500"/>
        <v>48.93</v>
      </c>
      <c r="L4487" s="47">
        <f t="shared" si="501"/>
        <v>49.01</v>
      </c>
      <c r="M4487" s="47">
        <f t="shared" si="502"/>
        <v>48.76</v>
      </c>
      <c r="N4487" s="47">
        <f t="shared" si="503"/>
        <v>48.97</v>
      </c>
      <c r="O4487" s="48">
        <f t="shared" ca="1" si="504"/>
        <v>389400</v>
      </c>
    </row>
    <row r="4488" spans="1:15" x14ac:dyDescent="0.25">
      <c r="A4488">
        <v>4473</v>
      </c>
      <c r="B4488" s="85">
        <v>35303</v>
      </c>
      <c r="C4488" s="47">
        <v>66.7</v>
      </c>
      <c r="D4488" s="47">
        <v>66.78</v>
      </c>
      <c r="E4488" s="47">
        <v>66.42</v>
      </c>
      <c r="F4488" s="47">
        <v>66.53</v>
      </c>
      <c r="G4488" s="48">
        <v>784700</v>
      </c>
      <c r="H4488" s="47">
        <v>48.78</v>
      </c>
      <c r="I4488" s="51">
        <f t="shared" si="498"/>
        <v>0.73320306628588605</v>
      </c>
      <c r="J4488" s="51">
        <f t="shared" ca="1" si="499"/>
        <v>1</v>
      </c>
      <c r="K4488" s="47">
        <f t="shared" si="500"/>
        <v>48.9</v>
      </c>
      <c r="L4488" s="47">
        <f t="shared" si="501"/>
        <v>48.96</v>
      </c>
      <c r="M4488" s="47">
        <f t="shared" si="502"/>
        <v>48.7</v>
      </c>
      <c r="N4488" s="47">
        <f t="shared" si="503"/>
        <v>48.78</v>
      </c>
      <c r="O4488" s="48">
        <f t="shared" ca="1" si="504"/>
        <v>784700</v>
      </c>
    </row>
    <row r="4489" spans="1:15" x14ac:dyDescent="0.25">
      <c r="A4489">
        <v>4474</v>
      </c>
      <c r="B4489" s="85">
        <v>35300</v>
      </c>
      <c r="C4489" s="47">
        <v>67.09</v>
      </c>
      <c r="D4489" s="47">
        <v>67.2</v>
      </c>
      <c r="E4489" s="47">
        <v>66.64</v>
      </c>
      <c r="F4489" s="47">
        <v>66.86</v>
      </c>
      <c r="G4489" s="48">
        <v>757100</v>
      </c>
      <c r="H4489" s="47">
        <v>49.02</v>
      </c>
      <c r="I4489" s="51">
        <f t="shared" si="498"/>
        <v>0.73317379599162436</v>
      </c>
      <c r="J4489" s="51">
        <f t="shared" ca="1" si="499"/>
        <v>1</v>
      </c>
      <c r="K4489" s="47">
        <f t="shared" si="500"/>
        <v>49.19</v>
      </c>
      <c r="L4489" s="47">
        <f t="shared" si="501"/>
        <v>49.27</v>
      </c>
      <c r="M4489" s="47">
        <f t="shared" si="502"/>
        <v>48.86</v>
      </c>
      <c r="N4489" s="47">
        <f t="shared" si="503"/>
        <v>49.02</v>
      </c>
      <c r="O4489" s="48">
        <f t="shared" ca="1" si="504"/>
        <v>757100</v>
      </c>
    </row>
    <row r="4490" spans="1:15" x14ac:dyDescent="0.25">
      <c r="A4490">
        <v>4475</v>
      </c>
      <c r="B4490" s="85">
        <v>35299</v>
      </c>
      <c r="C4490" s="47">
        <v>66.75</v>
      </c>
      <c r="D4490" s="47">
        <v>67.34</v>
      </c>
      <c r="E4490" s="47">
        <v>66.72</v>
      </c>
      <c r="F4490" s="47">
        <v>67.22</v>
      </c>
      <c r="G4490" s="48">
        <v>584800</v>
      </c>
      <c r="H4490" s="47">
        <v>49.29</v>
      </c>
      <c r="I4490" s="51">
        <f t="shared" si="498"/>
        <v>0.73326390955072895</v>
      </c>
      <c r="J4490" s="51">
        <f t="shared" ca="1" si="499"/>
        <v>1</v>
      </c>
      <c r="K4490" s="47">
        <f t="shared" si="500"/>
        <v>48.95</v>
      </c>
      <c r="L4490" s="47">
        <f t="shared" si="501"/>
        <v>49.38</v>
      </c>
      <c r="M4490" s="47">
        <f t="shared" si="502"/>
        <v>48.92</v>
      </c>
      <c r="N4490" s="47">
        <f t="shared" si="503"/>
        <v>49.29</v>
      </c>
      <c r="O4490" s="48">
        <f t="shared" ca="1" si="504"/>
        <v>584800</v>
      </c>
    </row>
    <row r="4491" spans="1:15" x14ac:dyDescent="0.25">
      <c r="A4491">
        <v>4476</v>
      </c>
      <c r="B4491" s="85">
        <v>35298</v>
      </c>
      <c r="C4491" s="47">
        <v>66.66</v>
      </c>
      <c r="D4491" s="47">
        <v>66.81</v>
      </c>
      <c r="E4491" s="47">
        <v>66.38</v>
      </c>
      <c r="F4491" s="47">
        <v>66.59</v>
      </c>
      <c r="G4491" s="48">
        <v>266400</v>
      </c>
      <c r="H4491" s="47">
        <v>48.83</v>
      </c>
      <c r="I4491" s="51">
        <f t="shared" si="498"/>
        <v>0.73329328728037235</v>
      </c>
      <c r="J4491" s="51">
        <f t="shared" ca="1" si="499"/>
        <v>1</v>
      </c>
      <c r="K4491" s="47">
        <f t="shared" si="500"/>
        <v>48.88</v>
      </c>
      <c r="L4491" s="47">
        <f t="shared" si="501"/>
        <v>48.99</v>
      </c>
      <c r="M4491" s="47">
        <f t="shared" si="502"/>
        <v>48.68</v>
      </c>
      <c r="N4491" s="47">
        <f t="shared" si="503"/>
        <v>48.83</v>
      </c>
      <c r="O4491" s="48">
        <f t="shared" ca="1" si="504"/>
        <v>266400</v>
      </c>
    </row>
    <row r="4492" spans="1:15" x14ac:dyDescent="0.25">
      <c r="A4492">
        <v>4477</v>
      </c>
      <c r="B4492" s="85">
        <v>35297</v>
      </c>
      <c r="C4492" s="47">
        <v>66.89</v>
      </c>
      <c r="D4492" s="47">
        <v>66.91</v>
      </c>
      <c r="E4492" s="47">
        <v>66.67</v>
      </c>
      <c r="F4492" s="47">
        <v>66.83</v>
      </c>
      <c r="G4492" s="48">
        <v>645700</v>
      </c>
      <c r="H4492" s="47">
        <v>49</v>
      </c>
      <c r="I4492" s="51">
        <f t="shared" si="498"/>
        <v>0.73320365105491547</v>
      </c>
      <c r="J4492" s="51">
        <f t="shared" ca="1" si="499"/>
        <v>1</v>
      </c>
      <c r="K4492" s="47">
        <f t="shared" si="500"/>
        <v>49.04</v>
      </c>
      <c r="L4492" s="47">
        <f t="shared" si="501"/>
        <v>49.06</v>
      </c>
      <c r="M4492" s="47">
        <f t="shared" si="502"/>
        <v>48.88</v>
      </c>
      <c r="N4492" s="47">
        <f t="shared" si="503"/>
        <v>49</v>
      </c>
      <c r="O4492" s="48">
        <f t="shared" ca="1" si="504"/>
        <v>645700</v>
      </c>
    </row>
    <row r="4493" spans="1:15" x14ac:dyDescent="0.25">
      <c r="A4493">
        <v>4478</v>
      </c>
      <c r="B4493" s="85">
        <v>35296</v>
      </c>
      <c r="C4493" s="47">
        <v>66.86</v>
      </c>
      <c r="D4493" s="47">
        <v>66.92</v>
      </c>
      <c r="E4493" s="47">
        <v>66.62</v>
      </c>
      <c r="F4493" s="47">
        <v>66.88</v>
      </c>
      <c r="G4493" s="48">
        <v>436400</v>
      </c>
      <c r="H4493" s="47">
        <v>49.03</v>
      </c>
      <c r="I4493" s="51">
        <f t="shared" si="498"/>
        <v>0.73310406698564601</v>
      </c>
      <c r="J4493" s="51">
        <f t="shared" ca="1" si="499"/>
        <v>1</v>
      </c>
      <c r="K4493" s="47">
        <f t="shared" si="500"/>
        <v>49.02</v>
      </c>
      <c r="L4493" s="47">
        <f t="shared" si="501"/>
        <v>49.06</v>
      </c>
      <c r="M4493" s="47">
        <f t="shared" si="502"/>
        <v>48.84</v>
      </c>
      <c r="N4493" s="47">
        <f t="shared" si="503"/>
        <v>49.03</v>
      </c>
      <c r="O4493" s="48">
        <f t="shared" ca="1" si="504"/>
        <v>436400</v>
      </c>
    </row>
    <row r="4494" spans="1:15" x14ac:dyDescent="0.25">
      <c r="A4494">
        <v>4479</v>
      </c>
      <c r="B4494" s="85">
        <v>35293</v>
      </c>
      <c r="C4494" s="47">
        <v>66.47</v>
      </c>
      <c r="D4494" s="47">
        <v>66.88</v>
      </c>
      <c r="E4494" s="47">
        <v>66.47</v>
      </c>
      <c r="F4494" s="47">
        <v>66.84</v>
      </c>
      <c r="G4494" s="48">
        <v>475100</v>
      </c>
      <c r="H4494" s="47">
        <v>49.01</v>
      </c>
      <c r="I4494" s="51">
        <f t="shared" si="498"/>
        <v>0.73324356672651103</v>
      </c>
      <c r="J4494" s="51">
        <f t="shared" ca="1" si="499"/>
        <v>1</v>
      </c>
      <c r="K4494" s="47">
        <f t="shared" si="500"/>
        <v>48.74</v>
      </c>
      <c r="L4494" s="47">
        <f t="shared" si="501"/>
        <v>49.04</v>
      </c>
      <c r="M4494" s="47">
        <f t="shared" si="502"/>
        <v>48.74</v>
      </c>
      <c r="N4494" s="47">
        <f t="shared" si="503"/>
        <v>49.01</v>
      </c>
      <c r="O4494" s="48">
        <f t="shared" ca="1" si="504"/>
        <v>475100</v>
      </c>
    </row>
    <row r="4495" spans="1:15" x14ac:dyDescent="0.25">
      <c r="A4495">
        <v>4480</v>
      </c>
      <c r="B4495" s="85">
        <v>35292</v>
      </c>
      <c r="C4495" s="47">
        <v>66.23</v>
      </c>
      <c r="D4495" s="47">
        <v>66.62</v>
      </c>
      <c r="E4495" s="47">
        <v>66.2</v>
      </c>
      <c r="F4495" s="47">
        <v>66.28</v>
      </c>
      <c r="G4495" s="48">
        <v>632600</v>
      </c>
      <c r="H4495" s="47">
        <v>48.6</v>
      </c>
      <c r="I4495" s="51">
        <f t="shared" si="498"/>
        <v>0.7332528666264333</v>
      </c>
      <c r="J4495" s="51">
        <f t="shared" ca="1" si="499"/>
        <v>1</v>
      </c>
      <c r="K4495" s="47">
        <f t="shared" si="500"/>
        <v>48.56</v>
      </c>
      <c r="L4495" s="47">
        <f t="shared" si="501"/>
        <v>48.85</v>
      </c>
      <c r="M4495" s="47">
        <f t="shared" si="502"/>
        <v>48.54</v>
      </c>
      <c r="N4495" s="47">
        <f t="shared" si="503"/>
        <v>48.6</v>
      </c>
      <c r="O4495" s="48">
        <f t="shared" ca="1" si="504"/>
        <v>632600</v>
      </c>
    </row>
    <row r="4496" spans="1:15" x14ac:dyDescent="0.25">
      <c r="A4496">
        <v>4481</v>
      </c>
      <c r="B4496" s="85">
        <v>35291</v>
      </c>
      <c r="C4496" s="47">
        <v>66.19</v>
      </c>
      <c r="D4496" s="47">
        <v>66.47</v>
      </c>
      <c r="E4496" s="47">
        <v>66</v>
      </c>
      <c r="F4496" s="47">
        <v>66.41</v>
      </c>
      <c r="G4496" s="48">
        <v>533800</v>
      </c>
      <c r="H4496" s="47">
        <v>48.69</v>
      </c>
      <c r="I4496" s="51">
        <f t="shared" si="498"/>
        <v>0.73317271495256742</v>
      </c>
      <c r="J4496" s="51">
        <f t="shared" ca="1" si="499"/>
        <v>1</v>
      </c>
      <c r="K4496" s="47">
        <f t="shared" si="500"/>
        <v>48.53</v>
      </c>
      <c r="L4496" s="47">
        <f t="shared" si="501"/>
        <v>48.73</v>
      </c>
      <c r="M4496" s="47">
        <f t="shared" si="502"/>
        <v>48.39</v>
      </c>
      <c r="N4496" s="47">
        <f t="shared" si="503"/>
        <v>48.69</v>
      </c>
      <c r="O4496" s="48">
        <f t="shared" ca="1" si="504"/>
        <v>533800</v>
      </c>
    </row>
    <row r="4497" spans="1:15" x14ac:dyDescent="0.25">
      <c r="A4497">
        <v>4482</v>
      </c>
      <c r="B4497" s="85">
        <v>35290</v>
      </c>
      <c r="C4497" s="47">
        <v>66.58</v>
      </c>
      <c r="D4497" s="47">
        <v>66.62</v>
      </c>
      <c r="E4497" s="47">
        <v>66</v>
      </c>
      <c r="F4497" s="47">
        <v>66.17</v>
      </c>
      <c r="G4497" s="48">
        <v>805200</v>
      </c>
      <c r="H4497" s="47">
        <v>48.52</v>
      </c>
      <c r="I4497" s="51">
        <f t="shared" ref="I4497:I4560" si="505">H4497/F4497</f>
        <v>0.73326280791899656</v>
      </c>
      <c r="J4497" s="51">
        <f t="shared" ref="J4497:J4560" ca="1" si="506">INDEX(OFFSET($T$15,0,0,$S$13+1,1),MATCH(B4497,OFFSET($Q$15,0,0,$S$13+1,1),-1))</f>
        <v>1</v>
      </c>
      <c r="K4497" s="47">
        <f t="shared" ref="K4497:K4560" si="507">ROUND($I4497*C4497,2)</f>
        <v>48.82</v>
      </c>
      <c r="L4497" s="47">
        <f t="shared" ref="L4497:L4560" si="508">ROUND($I4497*D4497,2)</f>
        <v>48.85</v>
      </c>
      <c r="M4497" s="47">
        <f t="shared" ref="M4497:M4560" si="509">ROUND($I4497*E4497,2)</f>
        <v>48.4</v>
      </c>
      <c r="N4497" s="47">
        <f t="shared" ref="N4497:N4560" si="510">ROUND($I4497*F4497,2)</f>
        <v>48.52</v>
      </c>
      <c r="O4497" s="48">
        <f t="shared" ref="O4497:O4560" ca="1" si="511">G4497*J4497</f>
        <v>805200</v>
      </c>
    </row>
    <row r="4498" spans="1:15" x14ac:dyDescent="0.25">
      <c r="A4498">
        <v>4483</v>
      </c>
      <c r="B4498" s="85">
        <v>35289</v>
      </c>
      <c r="C4498" s="47">
        <v>66.25</v>
      </c>
      <c r="D4498" s="47">
        <v>66.86</v>
      </c>
      <c r="E4498" s="47">
        <v>66</v>
      </c>
      <c r="F4498" s="47">
        <v>66.7</v>
      </c>
      <c r="G4498" s="48">
        <v>764200</v>
      </c>
      <c r="H4498" s="47">
        <v>48.91</v>
      </c>
      <c r="I4498" s="51">
        <f t="shared" si="505"/>
        <v>0.73328335832083946</v>
      </c>
      <c r="J4498" s="51">
        <f t="shared" ca="1" si="506"/>
        <v>1</v>
      </c>
      <c r="K4498" s="47">
        <f t="shared" si="507"/>
        <v>48.58</v>
      </c>
      <c r="L4498" s="47">
        <f t="shared" si="508"/>
        <v>49.03</v>
      </c>
      <c r="M4498" s="47">
        <f t="shared" si="509"/>
        <v>48.4</v>
      </c>
      <c r="N4498" s="47">
        <f t="shared" si="510"/>
        <v>48.91</v>
      </c>
      <c r="O4498" s="48">
        <f t="shared" ca="1" si="511"/>
        <v>764200</v>
      </c>
    </row>
    <row r="4499" spans="1:15" x14ac:dyDescent="0.25">
      <c r="A4499">
        <v>4484</v>
      </c>
      <c r="B4499" s="85">
        <v>35286</v>
      </c>
      <c r="C4499" s="47">
        <v>66.67</v>
      </c>
      <c r="D4499" s="47">
        <v>66.77</v>
      </c>
      <c r="E4499" s="47">
        <v>66.06</v>
      </c>
      <c r="F4499" s="47">
        <v>66.22</v>
      </c>
      <c r="G4499" s="48">
        <v>648800</v>
      </c>
      <c r="H4499" s="47">
        <v>48.55</v>
      </c>
      <c r="I4499" s="51">
        <f t="shared" si="505"/>
        <v>0.73316218665055877</v>
      </c>
      <c r="J4499" s="51">
        <f t="shared" ca="1" si="506"/>
        <v>1</v>
      </c>
      <c r="K4499" s="47">
        <f t="shared" si="507"/>
        <v>48.88</v>
      </c>
      <c r="L4499" s="47">
        <f t="shared" si="508"/>
        <v>48.95</v>
      </c>
      <c r="M4499" s="47">
        <f t="shared" si="509"/>
        <v>48.43</v>
      </c>
      <c r="N4499" s="47">
        <f t="shared" si="510"/>
        <v>48.55</v>
      </c>
      <c r="O4499" s="48">
        <f t="shared" ca="1" si="511"/>
        <v>648800</v>
      </c>
    </row>
    <row r="4500" spans="1:15" x14ac:dyDescent="0.25">
      <c r="A4500">
        <v>4485</v>
      </c>
      <c r="B4500" s="85">
        <v>35285</v>
      </c>
      <c r="C4500" s="47">
        <v>66.56</v>
      </c>
      <c r="D4500" s="47">
        <v>66.56</v>
      </c>
      <c r="E4500" s="47">
        <v>66.19</v>
      </c>
      <c r="F4500" s="47">
        <v>66.44</v>
      </c>
      <c r="G4500" s="48">
        <v>925100</v>
      </c>
      <c r="H4500" s="47">
        <v>48.71</v>
      </c>
      <c r="I4500" s="51">
        <f t="shared" si="505"/>
        <v>0.73314268512944014</v>
      </c>
      <c r="J4500" s="51">
        <f t="shared" ca="1" si="506"/>
        <v>1</v>
      </c>
      <c r="K4500" s="47">
        <f t="shared" si="507"/>
        <v>48.8</v>
      </c>
      <c r="L4500" s="47">
        <f t="shared" si="508"/>
        <v>48.8</v>
      </c>
      <c r="M4500" s="47">
        <f t="shared" si="509"/>
        <v>48.53</v>
      </c>
      <c r="N4500" s="47">
        <f t="shared" si="510"/>
        <v>48.71</v>
      </c>
      <c r="O4500" s="48">
        <f t="shared" ca="1" si="511"/>
        <v>925100</v>
      </c>
    </row>
    <row r="4501" spans="1:15" x14ac:dyDescent="0.25">
      <c r="A4501">
        <v>4486</v>
      </c>
      <c r="B4501" s="85">
        <v>35284</v>
      </c>
      <c r="C4501" s="47">
        <v>66.62</v>
      </c>
      <c r="D4501" s="47">
        <v>66.75</v>
      </c>
      <c r="E4501" s="47">
        <v>66.12</v>
      </c>
      <c r="F4501" s="47">
        <v>66.55</v>
      </c>
      <c r="G4501" s="48">
        <v>917800</v>
      </c>
      <c r="H4501" s="47">
        <v>48.79</v>
      </c>
      <c r="I4501" s="51">
        <f t="shared" si="505"/>
        <v>0.73313298271975957</v>
      </c>
      <c r="J4501" s="51">
        <f t="shared" ca="1" si="506"/>
        <v>1</v>
      </c>
      <c r="K4501" s="47">
        <f t="shared" si="507"/>
        <v>48.84</v>
      </c>
      <c r="L4501" s="47">
        <f t="shared" si="508"/>
        <v>48.94</v>
      </c>
      <c r="M4501" s="47">
        <f t="shared" si="509"/>
        <v>48.47</v>
      </c>
      <c r="N4501" s="47">
        <f t="shared" si="510"/>
        <v>48.79</v>
      </c>
      <c r="O4501" s="48">
        <f t="shared" ca="1" si="511"/>
        <v>917800</v>
      </c>
    </row>
    <row r="4502" spans="1:15" x14ac:dyDescent="0.25">
      <c r="A4502">
        <v>4487</v>
      </c>
      <c r="B4502" s="85">
        <v>35283</v>
      </c>
      <c r="C4502" s="47">
        <v>66.16</v>
      </c>
      <c r="D4502" s="47">
        <v>66.52</v>
      </c>
      <c r="E4502" s="47">
        <v>65.8</v>
      </c>
      <c r="F4502" s="47">
        <v>66.38</v>
      </c>
      <c r="G4502" s="48">
        <v>640000</v>
      </c>
      <c r="H4502" s="47">
        <v>48.67</v>
      </c>
      <c r="I4502" s="51">
        <f t="shared" si="505"/>
        <v>0.73320277191925287</v>
      </c>
      <c r="J4502" s="51">
        <f t="shared" ca="1" si="506"/>
        <v>1</v>
      </c>
      <c r="K4502" s="47">
        <f t="shared" si="507"/>
        <v>48.51</v>
      </c>
      <c r="L4502" s="47">
        <f t="shared" si="508"/>
        <v>48.77</v>
      </c>
      <c r="M4502" s="47">
        <f t="shared" si="509"/>
        <v>48.24</v>
      </c>
      <c r="N4502" s="47">
        <f t="shared" si="510"/>
        <v>48.67</v>
      </c>
      <c r="O4502" s="48">
        <f t="shared" ca="1" si="511"/>
        <v>640000</v>
      </c>
    </row>
    <row r="4503" spans="1:15" x14ac:dyDescent="0.25">
      <c r="A4503">
        <v>4488</v>
      </c>
      <c r="B4503" s="85">
        <v>35282</v>
      </c>
      <c r="C4503" s="47">
        <v>66.58</v>
      </c>
      <c r="D4503" s="47">
        <v>66.59</v>
      </c>
      <c r="E4503" s="47">
        <v>65.97</v>
      </c>
      <c r="F4503" s="47">
        <v>66.17</v>
      </c>
      <c r="G4503" s="48">
        <v>710200</v>
      </c>
      <c r="H4503" s="47">
        <v>48.52</v>
      </c>
      <c r="I4503" s="51">
        <f t="shared" si="505"/>
        <v>0.73326280791899656</v>
      </c>
      <c r="J4503" s="51">
        <f t="shared" ca="1" si="506"/>
        <v>1</v>
      </c>
      <c r="K4503" s="47">
        <f t="shared" si="507"/>
        <v>48.82</v>
      </c>
      <c r="L4503" s="47">
        <f t="shared" si="508"/>
        <v>48.83</v>
      </c>
      <c r="M4503" s="47">
        <f t="shared" si="509"/>
        <v>48.37</v>
      </c>
      <c r="N4503" s="47">
        <f t="shared" si="510"/>
        <v>48.52</v>
      </c>
      <c r="O4503" s="48">
        <f t="shared" ca="1" si="511"/>
        <v>710200</v>
      </c>
    </row>
    <row r="4504" spans="1:15" x14ac:dyDescent="0.25">
      <c r="A4504">
        <v>4489</v>
      </c>
      <c r="B4504" s="85">
        <v>35279</v>
      </c>
      <c r="C4504" s="47">
        <v>66</v>
      </c>
      <c r="D4504" s="47">
        <v>66.59</v>
      </c>
      <c r="E4504" s="47">
        <v>65.75</v>
      </c>
      <c r="F4504" s="47">
        <v>66.56</v>
      </c>
      <c r="G4504" s="48">
        <v>1098500</v>
      </c>
      <c r="H4504" s="47">
        <v>48.81</v>
      </c>
      <c r="I4504" s="51">
        <f t="shared" si="505"/>
        <v>0.73332331730769229</v>
      </c>
      <c r="J4504" s="51">
        <f t="shared" ca="1" si="506"/>
        <v>1</v>
      </c>
      <c r="K4504" s="47">
        <f t="shared" si="507"/>
        <v>48.4</v>
      </c>
      <c r="L4504" s="47">
        <f t="shared" si="508"/>
        <v>48.83</v>
      </c>
      <c r="M4504" s="47">
        <f t="shared" si="509"/>
        <v>48.22</v>
      </c>
      <c r="N4504" s="47">
        <f t="shared" si="510"/>
        <v>48.81</v>
      </c>
      <c r="O4504" s="48">
        <f t="shared" ca="1" si="511"/>
        <v>1098500</v>
      </c>
    </row>
    <row r="4505" spans="1:15" x14ac:dyDescent="0.25">
      <c r="A4505">
        <v>4490</v>
      </c>
      <c r="B4505" s="85">
        <v>35278</v>
      </c>
      <c r="C4505" s="47">
        <v>64.16</v>
      </c>
      <c r="D4505" s="47">
        <v>65.39</v>
      </c>
      <c r="E4505" s="47">
        <v>64.06</v>
      </c>
      <c r="F4505" s="47">
        <v>65.16</v>
      </c>
      <c r="G4505" s="48">
        <v>1168600</v>
      </c>
      <c r="H4505" s="47">
        <v>47.77</v>
      </c>
      <c r="I4505" s="51">
        <f t="shared" si="505"/>
        <v>0.73311847759361581</v>
      </c>
      <c r="J4505" s="51">
        <f t="shared" ca="1" si="506"/>
        <v>1</v>
      </c>
      <c r="K4505" s="47">
        <f t="shared" si="507"/>
        <v>47.04</v>
      </c>
      <c r="L4505" s="47">
        <f t="shared" si="508"/>
        <v>47.94</v>
      </c>
      <c r="M4505" s="47">
        <f t="shared" si="509"/>
        <v>46.96</v>
      </c>
      <c r="N4505" s="47">
        <f t="shared" si="510"/>
        <v>47.77</v>
      </c>
      <c r="O4505" s="48">
        <f t="shared" ca="1" si="511"/>
        <v>1168600</v>
      </c>
    </row>
    <row r="4506" spans="1:15" x14ac:dyDescent="0.25">
      <c r="A4506">
        <v>4491</v>
      </c>
      <c r="B4506" s="85">
        <v>35277</v>
      </c>
      <c r="C4506" s="47">
        <v>63.67</v>
      </c>
      <c r="D4506" s="47">
        <v>64.27</v>
      </c>
      <c r="E4506" s="47">
        <v>63.52</v>
      </c>
      <c r="F4506" s="47">
        <v>64.09</v>
      </c>
      <c r="G4506" s="48">
        <v>767100</v>
      </c>
      <c r="H4506" s="47">
        <v>47</v>
      </c>
      <c r="I4506" s="51">
        <f t="shared" si="505"/>
        <v>0.73334373537213293</v>
      </c>
      <c r="J4506" s="51">
        <f t="shared" ca="1" si="506"/>
        <v>1</v>
      </c>
      <c r="K4506" s="47">
        <f t="shared" si="507"/>
        <v>46.69</v>
      </c>
      <c r="L4506" s="47">
        <f t="shared" si="508"/>
        <v>47.13</v>
      </c>
      <c r="M4506" s="47">
        <f t="shared" si="509"/>
        <v>46.58</v>
      </c>
      <c r="N4506" s="47">
        <f t="shared" si="510"/>
        <v>47</v>
      </c>
      <c r="O4506" s="48">
        <f t="shared" ca="1" si="511"/>
        <v>767100</v>
      </c>
    </row>
    <row r="4507" spans="1:15" x14ac:dyDescent="0.25">
      <c r="A4507">
        <v>4492</v>
      </c>
      <c r="B4507" s="85">
        <v>35276</v>
      </c>
      <c r="C4507" s="47">
        <v>63.44</v>
      </c>
      <c r="D4507" s="47">
        <v>63.69</v>
      </c>
      <c r="E4507" s="47">
        <v>62.94</v>
      </c>
      <c r="F4507" s="47">
        <v>63.62</v>
      </c>
      <c r="G4507" s="48">
        <v>1868200</v>
      </c>
      <c r="H4507" s="47">
        <v>46.65</v>
      </c>
      <c r="I4507" s="51">
        <f t="shared" si="505"/>
        <v>0.73325998113800694</v>
      </c>
      <c r="J4507" s="51">
        <f t="shared" ca="1" si="506"/>
        <v>1</v>
      </c>
      <c r="K4507" s="47">
        <f t="shared" si="507"/>
        <v>46.52</v>
      </c>
      <c r="L4507" s="47">
        <f t="shared" si="508"/>
        <v>46.7</v>
      </c>
      <c r="M4507" s="47">
        <f t="shared" si="509"/>
        <v>46.15</v>
      </c>
      <c r="N4507" s="47">
        <f t="shared" si="510"/>
        <v>46.65</v>
      </c>
      <c r="O4507" s="48">
        <f t="shared" ca="1" si="511"/>
        <v>1868200</v>
      </c>
    </row>
    <row r="4508" spans="1:15" x14ac:dyDescent="0.25">
      <c r="A4508">
        <v>4493</v>
      </c>
      <c r="B4508" s="85">
        <v>35275</v>
      </c>
      <c r="C4508" s="47">
        <v>63.62</v>
      </c>
      <c r="D4508" s="47">
        <v>63.72</v>
      </c>
      <c r="E4508" s="47">
        <v>62.94</v>
      </c>
      <c r="F4508" s="47">
        <v>63.02</v>
      </c>
      <c r="G4508" s="48">
        <v>1297900</v>
      </c>
      <c r="H4508" s="47">
        <v>46.2</v>
      </c>
      <c r="I4508" s="51">
        <f t="shared" si="505"/>
        <v>0.73310060298317992</v>
      </c>
      <c r="J4508" s="51">
        <f t="shared" ca="1" si="506"/>
        <v>1</v>
      </c>
      <c r="K4508" s="47">
        <f t="shared" si="507"/>
        <v>46.64</v>
      </c>
      <c r="L4508" s="47">
        <f t="shared" si="508"/>
        <v>46.71</v>
      </c>
      <c r="M4508" s="47">
        <f t="shared" si="509"/>
        <v>46.14</v>
      </c>
      <c r="N4508" s="47">
        <f t="shared" si="510"/>
        <v>46.2</v>
      </c>
      <c r="O4508" s="48">
        <f t="shared" ca="1" si="511"/>
        <v>1297900</v>
      </c>
    </row>
    <row r="4509" spans="1:15" x14ac:dyDescent="0.25">
      <c r="A4509">
        <v>4494</v>
      </c>
      <c r="B4509" s="85">
        <v>35272</v>
      </c>
      <c r="C4509" s="47">
        <v>63.56</v>
      </c>
      <c r="D4509" s="47">
        <v>63.81</v>
      </c>
      <c r="E4509" s="47">
        <v>63.39</v>
      </c>
      <c r="F4509" s="47">
        <v>63.72</v>
      </c>
      <c r="G4509" s="48">
        <v>642300</v>
      </c>
      <c r="H4509" s="47">
        <v>46.72</v>
      </c>
      <c r="I4509" s="51">
        <f t="shared" si="505"/>
        <v>0.73320778405524167</v>
      </c>
      <c r="J4509" s="51">
        <f t="shared" ca="1" si="506"/>
        <v>1</v>
      </c>
      <c r="K4509" s="47">
        <f t="shared" si="507"/>
        <v>46.6</v>
      </c>
      <c r="L4509" s="47">
        <f t="shared" si="508"/>
        <v>46.79</v>
      </c>
      <c r="M4509" s="47">
        <f t="shared" si="509"/>
        <v>46.48</v>
      </c>
      <c r="N4509" s="47">
        <f t="shared" si="510"/>
        <v>46.72</v>
      </c>
      <c r="O4509" s="48">
        <f t="shared" ca="1" si="511"/>
        <v>642300</v>
      </c>
    </row>
    <row r="4510" spans="1:15" x14ac:dyDescent="0.25">
      <c r="A4510">
        <v>4495</v>
      </c>
      <c r="B4510" s="85">
        <v>35271</v>
      </c>
      <c r="C4510" s="47">
        <v>63.44</v>
      </c>
      <c r="D4510" s="47">
        <v>63.56</v>
      </c>
      <c r="E4510" s="47">
        <v>63.12</v>
      </c>
      <c r="F4510" s="47">
        <v>63.38</v>
      </c>
      <c r="G4510" s="48">
        <v>1989800</v>
      </c>
      <c r="H4510" s="47">
        <v>46.47</v>
      </c>
      <c r="I4510" s="51">
        <f t="shared" si="505"/>
        <v>0.73319659198485321</v>
      </c>
      <c r="J4510" s="51">
        <f t="shared" ca="1" si="506"/>
        <v>1</v>
      </c>
      <c r="K4510" s="47">
        <f t="shared" si="507"/>
        <v>46.51</v>
      </c>
      <c r="L4510" s="47">
        <f t="shared" si="508"/>
        <v>46.6</v>
      </c>
      <c r="M4510" s="47">
        <f t="shared" si="509"/>
        <v>46.28</v>
      </c>
      <c r="N4510" s="47">
        <f t="shared" si="510"/>
        <v>46.47</v>
      </c>
      <c r="O4510" s="48">
        <f t="shared" ca="1" si="511"/>
        <v>1989800</v>
      </c>
    </row>
    <row r="4511" spans="1:15" x14ac:dyDescent="0.25">
      <c r="A4511">
        <v>4496</v>
      </c>
      <c r="B4511" s="85">
        <v>35270</v>
      </c>
      <c r="C4511" s="47">
        <v>61.94</v>
      </c>
      <c r="D4511" s="47">
        <v>63.19</v>
      </c>
      <c r="E4511" s="47">
        <v>61.62</v>
      </c>
      <c r="F4511" s="47">
        <v>62.81</v>
      </c>
      <c r="G4511" s="48">
        <v>2463400</v>
      </c>
      <c r="H4511" s="47">
        <v>46.06</v>
      </c>
      <c r="I4511" s="51">
        <f t="shared" si="505"/>
        <v>0.73332271931221149</v>
      </c>
      <c r="J4511" s="51">
        <f t="shared" ca="1" si="506"/>
        <v>1</v>
      </c>
      <c r="K4511" s="47">
        <f t="shared" si="507"/>
        <v>45.42</v>
      </c>
      <c r="L4511" s="47">
        <f t="shared" si="508"/>
        <v>46.34</v>
      </c>
      <c r="M4511" s="47">
        <f t="shared" si="509"/>
        <v>45.19</v>
      </c>
      <c r="N4511" s="47">
        <f t="shared" si="510"/>
        <v>46.06</v>
      </c>
      <c r="O4511" s="48">
        <f t="shared" ca="1" si="511"/>
        <v>2463400</v>
      </c>
    </row>
    <row r="4512" spans="1:15" x14ac:dyDescent="0.25">
      <c r="A4512">
        <v>4497</v>
      </c>
      <c r="B4512" s="85">
        <v>35269</v>
      </c>
      <c r="C4512" s="47">
        <v>63.59</v>
      </c>
      <c r="D4512" s="47">
        <v>63.94</v>
      </c>
      <c r="E4512" s="47">
        <v>62.58</v>
      </c>
      <c r="F4512" s="47">
        <v>62.69</v>
      </c>
      <c r="G4512" s="48">
        <v>1479800</v>
      </c>
      <c r="H4512" s="47">
        <v>45.96</v>
      </c>
      <c r="I4512" s="51">
        <f t="shared" si="505"/>
        <v>0.73313128090604562</v>
      </c>
      <c r="J4512" s="51">
        <f t="shared" ca="1" si="506"/>
        <v>1</v>
      </c>
      <c r="K4512" s="47">
        <f t="shared" si="507"/>
        <v>46.62</v>
      </c>
      <c r="L4512" s="47">
        <f t="shared" si="508"/>
        <v>46.88</v>
      </c>
      <c r="M4512" s="47">
        <f t="shared" si="509"/>
        <v>45.88</v>
      </c>
      <c r="N4512" s="47">
        <f t="shared" si="510"/>
        <v>45.96</v>
      </c>
      <c r="O4512" s="48">
        <f t="shared" ca="1" si="511"/>
        <v>1479800</v>
      </c>
    </row>
    <row r="4513" spans="1:15" x14ac:dyDescent="0.25">
      <c r="A4513">
        <v>4498</v>
      </c>
      <c r="B4513" s="85">
        <v>35268</v>
      </c>
      <c r="C4513" s="47">
        <v>63.53</v>
      </c>
      <c r="D4513" s="47">
        <v>63.75</v>
      </c>
      <c r="E4513" s="47">
        <v>63.02</v>
      </c>
      <c r="F4513" s="47">
        <v>63.5</v>
      </c>
      <c r="G4513" s="48">
        <v>519800</v>
      </c>
      <c r="H4513" s="47">
        <v>46.56</v>
      </c>
      <c r="I4513" s="51">
        <f t="shared" si="505"/>
        <v>0.73322834645669299</v>
      </c>
      <c r="J4513" s="51">
        <f t="shared" ca="1" si="506"/>
        <v>1</v>
      </c>
      <c r="K4513" s="47">
        <f t="shared" si="507"/>
        <v>46.58</v>
      </c>
      <c r="L4513" s="47">
        <f t="shared" si="508"/>
        <v>46.74</v>
      </c>
      <c r="M4513" s="47">
        <f t="shared" si="509"/>
        <v>46.21</v>
      </c>
      <c r="N4513" s="47">
        <f t="shared" si="510"/>
        <v>46.56</v>
      </c>
      <c r="O4513" s="48">
        <f t="shared" ca="1" si="511"/>
        <v>519800</v>
      </c>
    </row>
    <row r="4514" spans="1:15" x14ac:dyDescent="0.25">
      <c r="A4514">
        <v>4499</v>
      </c>
      <c r="B4514" s="85">
        <v>35265</v>
      </c>
      <c r="C4514" s="47">
        <v>64.28</v>
      </c>
      <c r="D4514" s="47">
        <v>64.38</v>
      </c>
      <c r="E4514" s="47">
        <v>63.62</v>
      </c>
      <c r="F4514" s="47">
        <v>63.97</v>
      </c>
      <c r="G4514" s="48">
        <v>1216000</v>
      </c>
      <c r="H4514" s="47">
        <v>46.9</v>
      </c>
      <c r="I4514" s="51">
        <f t="shared" si="505"/>
        <v>0.73315616695325936</v>
      </c>
      <c r="J4514" s="51">
        <f t="shared" ca="1" si="506"/>
        <v>1</v>
      </c>
      <c r="K4514" s="47">
        <f t="shared" si="507"/>
        <v>47.13</v>
      </c>
      <c r="L4514" s="47">
        <f t="shared" si="508"/>
        <v>47.2</v>
      </c>
      <c r="M4514" s="47">
        <f t="shared" si="509"/>
        <v>46.64</v>
      </c>
      <c r="N4514" s="47">
        <f t="shared" si="510"/>
        <v>46.9</v>
      </c>
      <c r="O4514" s="48">
        <f t="shared" ca="1" si="511"/>
        <v>1216000</v>
      </c>
    </row>
    <row r="4515" spans="1:15" x14ac:dyDescent="0.25">
      <c r="A4515">
        <v>4500</v>
      </c>
      <c r="B4515" s="85">
        <v>35264</v>
      </c>
      <c r="C4515" s="47">
        <v>63.75</v>
      </c>
      <c r="D4515" s="47">
        <v>64.55</v>
      </c>
      <c r="E4515" s="47">
        <v>63.33</v>
      </c>
      <c r="F4515" s="47">
        <v>64.44</v>
      </c>
      <c r="G4515" s="48">
        <v>1432500</v>
      </c>
      <c r="H4515" s="47">
        <v>47.25</v>
      </c>
      <c r="I4515" s="51">
        <f t="shared" si="505"/>
        <v>0.73324022346368722</v>
      </c>
      <c r="J4515" s="51">
        <f t="shared" ca="1" si="506"/>
        <v>1</v>
      </c>
      <c r="K4515" s="47">
        <f t="shared" si="507"/>
        <v>46.74</v>
      </c>
      <c r="L4515" s="47">
        <f t="shared" si="508"/>
        <v>47.33</v>
      </c>
      <c r="M4515" s="47">
        <f t="shared" si="509"/>
        <v>46.44</v>
      </c>
      <c r="N4515" s="47">
        <f t="shared" si="510"/>
        <v>47.25</v>
      </c>
      <c r="O4515" s="48">
        <f t="shared" ca="1" si="511"/>
        <v>1432500</v>
      </c>
    </row>
    <row r="4516" spans="1:15" x14ac:dyDescent="0.25">
      <c r="A4516">
        <v>4501</v>
      </c>
      <c r="B4516" s="85">
        <v>35263</v>
      </c>
      <c r="C4516" s="47">
        <v>63.75</v>
      </c>
      <c r="D4516" s="47">
        <v>64</v>
      </c>
      <c r="E4516" s="47">
        <v>63</v>
      </c>
      <c r="F4516" s="47">
        <v>63.56</v>
      </c>
      <c r="G4516" s="48">
        <v>1340500</v>
      </c>
      <c r="H4516" s="47">
        <v>46.61</v>
      </c>
      <c r="I4516" s="51">
        <f t="shared" si="505"/>
        <v>0.73332284455632468</v>
      </c>
      <c r="J4516" s="51">
        <f t="shared" ca="1" si="506"/>
        <v>1</v>
      </c>
      <c r="K4516" s="47">
        <f t="shared" si="507"/>
        <v>46.75</v>
      </c>
      <c r="L4516" s="47">
        <f t="shared" si="508"/>
        <v>46.93</v>
      </c>
      <c r="M4516" s="47">
        <f t="shared" si="509"/>
        <v>46.2</v>
      </c>
      <c r="N4516" s="47">
        <f t="shared" si="510"/>
        <v>46.61</v>
      </c>
      <c r="O4516" s="48">
        <f t="shared" ca="1" si="511"/>
        <v>1340500</v>
      </c>
    </row>
    <row r="4517" spans="1:15" x14ac:dyDescent="0.25">
      <c r="A4517">
        <v>4502</v>
      </c>
      <c r="B4517" s="85">
        <v>35262</v>
      </c>
      <c r="C4517" s="47">
        <v>62.84</v>
      </c>
      <c r="D4517" s="47">
        <v>63.5</v>
      </c>
      <c r="E4517" s="47">
        <v>60.38</v>
      </c>
      <c r="F4517" s="47">
        <v>62.81</v>
      </c>
      <c r="G4517" s="48">
        <v>4141000</v>
      </c>
      <c r="H4517" s="47">
        <v>46.06</v>
      </c>
      <c r="I4517" s="51">
        <f t="shared" si="505"/>
        <v>0.73332271931221149</v>
      </c>
      <c r="J4517" s="51">
        <f t="shared" ca="1" si="506"/>
        <v>1</v>
      </c>
      <c r="K4517" s="47">
        <f t="shared" si="507"/>
        <v>46.08</v>
      </c>
      <c r="L4517" s="47">
        <f t="shared" si="508"/>
        <v>46.57</v>
      </c>
      <c r="M4517" s="47">
        <f t="shared" si="509"/>
        <v>44.28</v>
      </c>
      <c r="N4517" s="47">
        <f t="shared" si="510"/>
        <v>46.06</v>
      </c>
      <c r="O4517" s="48">
        <f t="shared" ca="1" si="511"/>
        <v>4141000</v>
      </c>
    </row>
    <row r="4518" spans="1:15" x14ac:dyDescent="0.25">
      <c r="A4518">
        <v>4503</v>
      </c>
      <c r="B4518" s="85">
        <v>35261</v>
      </c>
      <c r="C4518" s="47">
        <v>64.72</v>
      </c>
      <c r="D4518" s="47">
        <v>64.72</v>
      </c>
      <c r="E4518" s="47">
        <v>62.66</v>
      </c>
      <c r="F4518" s="47">
        <v>62.66</v>
      </c>
      <c r="G4518" s="48">
        <v>1951300</v>
      </c>
      <c r="H4518" s="47">
        <v>45.94</v>
      </c>
      <c r="I4518" s="51">
        <f t="shared" si="505"/>
        <v>0.73316310245770822</v>
      </c>
      <c r="J4518" s="51">
        <f t="shared" ca="1" si="506"/>
        <v>1</v>
      </c>
      <c r="K4518" s="47">
        <f t="shared" si="507"/>
        <v>47.45</v>
      </c>
      <c r="L4518" s="47">
        <f t="shared" si="508"/>
        <v>47.45</v>
      </c>
      <c r="M4518" s="47">
        <f t="shared" si="509"/>
        <v>45.94</v>
      </c>
      <c r="N4518" s="47">
        <f t="shared" si="510"/>
        <v>45.94</v>
      </c>
      <c r="O4518" s="48">
        <f t="shared" ca="1" si="511"/>
        <v>1951300</v>
      </c>
    </row>
    <row r="4519" spans="1:15" x14ac:dyDescent="0.25">
      <c r="A4519">
        <v>4504</v>
      </c>
      <c r="B4519" s="85">
        <v>35258</v>
      </c>
      <c r="C4519" s="47">
        <v>64.62</v>
      </c>
      <c r="D4519" s="47">
        <v>64.91</v>
      </c>
      <c r="E4519" s="47">
        <v>64.08</v>
      </c>
      <c r="F4519" s="47">
        <v>64.56</v>
      </c>
      <c r="G4519" s="48">
        <v>1312000</v>
      </c>
      <c r="H4519" s="47">
        <v>47.34</v>
      </c>
      <c r="I4519" s="51">
        <f t="shared" si="505"/>
        <v>0.73327137546468402</v>
      </c>
      <c r="J4519" s="51">
        <f t="shared" ca="1" si="506"/>
        <v>1</v>
      </c>
      <c r="K4519" s="47">
        <f t="shared" si="507"/>
        <v>47.38</v>
      </c>
      <c r="L4519" s="47">
        <f t="shared" si="508"/>
        <v>47.6</v>
      </c>
      <c r="M4519" s="47">
        <f t="shared" si="509"/>
        <v>46.99</v>
      </c>
      <c r="N4519" s="47">
        <f t="shared" si="510"/>
        <v>47.34</v>
      </c>
      <c r="O4519" s="48">
        <f t="shared" ca="1" si="511"/>
        <v>1312000</v>
      </c>
    </row>
    <row r="4520" spans="1:15" x14ac:dyDescent="0.25">
      <c r="A4520">
        <v>4505</v>
      </c>
      <c r="B4520" s="85">
        <v>35257</v>
      </c>
      <c r="C4520" s="47">
        <v>65.56</v>
      </c>
      <c r="D4520" s="47">
        <v>65.69</v>
      </c>
      <c r="E4520" s="47">
        <v>63.88</v>
      </c>
      <c r="F4520" s="47">
        <v>64.52</v>
      </c>
      <c r="G4520" s="48">
        <v>1587400</v>
      </c>
      <c r="H4520" s="47">
        <v>47.3</v>
      </c>
      <c r="I4520" s="51">
        <f t="shared" si="505"/>
        <v>0.7331060136391816</v>
      </c>
      <c r="J4520" s="51">
        <f t="shared" ca="1" si="506"/>
        <v>1</v>
      </c>
      <c r="K4520" s="47">
        <f t="shared" si="507"/>
        <v>48.06</v>
      </c>
      <c r="L4520" s="47">
        <f t="shared" si="508"/>
        <v>48.16</v>
      </c>
      <c r="M4520" s="47">
        <f t="shared" si="509"/>
        <v>46.83</v>
      </c>
      <c r="N4520" s="47">
        <f t="shared" si="510"/>
        <v>47.3</v>
      </c>
      <c r="O4520" s="48">
        <f t="shared" ca="1" si="511"/>
        <v>1587400</v>
      </c>
    </row>
    <row r="4521" spans="1:15" x14ac:dyDescent="0.25">
      <c r="A4521">
        <v>4506</v>
      </c>
      <c r="B4521" s="85">
        <v>35256</v>
      </c>
      <c r="C4521" s="47">
        <v>65.56</v>
      </c>
      <c r="D4521" s="47">
        <v>65.84</v>
      </c>
      <c r="E4521" s="47">
        <v>64.92</v>
      </c>
      <c r="F4521" s="47">
        <v>65.84</v>
      </c>
      <c r="G4521" s="48">
        <v>1132300</v>
      </c>
      <c r="H4521" s="47">
        <v>48.28</v>
      </c>
      <c r="I4521" s="51">
        <f t="shared" si="505"/>
        <v>0.73329283110571075</v>
      </c>
      <c r="J4521" s="51">
        <f t="shared" ca="1" si="506"/>
        <v>1</v>
      </c>
      <c r="K4521" s="47">
        <f t="shared" si="507"/>
        <v>48.07</v>
      </c>
      <c r="L4521" s="47">
        <f t="shared" si="508"/>
        <v>48.28</v>
      </c>
      <c r="M4521" s="47">
        <f t="shared" si="509"/>
        <v>47.61</v>
      </c>
      <c r="N4521" s="47">
        <f t="shared" si="510"/>
        <v>48.28</v>
      </c>
      <c r="O4521" s="48">
        <f t="shared" ca="1" si="511"/>
        <v>1132300</v>
      </c>
    </row>
    <row r="4522" spans="1:15" x14ac:dyDescent="0.25">
      <c r="A4522">
        <v>4507</v>
      </c>
      <c r="B4522" s="85">
        <v>35255</v>
      </c>
      <c r="C4522" s="47">
        <v>65.61</v>
      </c>
      <c r="D4522" s="47">
        <v>65.81</v>
      </c>
      <c r="E4522" s="47">
        <v>65.38</v>
      </c>
      <c r="F4522" s="47">
        <v>65.58</v>
      </c>
      <c r="G4522" s="48">
        <v>716300</v>
      </c>
      <c r="H4522" s="47">
        <v>48.08</v>
      </c>
      <c r="I4522" s="51">
        <f t="shared" si="505"/>
        <v>0.73315035071668189</v>
      </c>
      <c r="J4522" s="51">
        <f t="shared" ca="1" si="506"/>
        <v>1</v>
      </c>
      <c r="K4522" s="47">
        <f t="shared" si="507"/>
        <v>48.1</v>
      </c>
      <c r="L4522" s="47">
        <f t="shared" si="508"/>
        <v>48.25</v>
      </c>
      <c r="M4522" s="47">
        <f t="shared" si="509"/>
        <v>47.93</v>
      </c>
      <c r="N4522" s="47">
        <f t="shared" si="510"/>
        <v>48.08</v>
      </c>
      <c r="O4522" s="48">
        <f t="shared" ca="1" si="511"/>
        <v>716300</v>
      </c>
    </row>
    <row r="4523" spans="1:15" x14ac:dyDescent="0.25">
      <c r="A4523">
        <v>4508</v>
      </c>
      <c r="B4523" s="85">
        <v>35254</v>
      </c>
      <c r="C4523" s="47">
        <v>65.62</v>
      </c>
      <c r="D4523" s="47">
        <v>65.98</v>
      </c>
      <c r="E4523" s="47">
        <v>65.12</v>
      </c>
      <c r="F4523" s="47">
        <v>65.31</v>
      </c>
      <c r="G4523" s="48">
        <v>942000</v>
      </c>
      <c r="H4523" s="47">
        <v>47.89</v>
      </c>
      <c r="I4523" s="51">
        <f t="shared" si="505"/>
        <v>0.73327208696983615</v>
      </c>
      <c r="J4523" s="51">
        <f t="shared" ca="1" si="506"/>
        <v>1</v>
      </c>
      <c r="K4523" s="47">
        <f t="shared" si="507"/>
        <v>48.12</v>
      </c>
      <c r="L4523" s="47">
        <f t="shared" si="508"/>
        <v>48.38</v>
      </c>
      <c r="M4523" s="47">
        <f t="shared" si="509"/>
        <v>47.75</v>
      </c>
      <c r="N4523" s="47">
        <f t="shared" si="510"/>
        <v>47.89</v>
      </c>
      <c r="O4523" s="48">
        <f t="shared" ca="1" si="511"/>
        <v>942000</v>
      </c>
    </row>
    <row r="4524" spans="1:15" x14ac:dyDescent="0.25">
      <c r="A4524">
        <v>4509</v>
      </c>
      <c r="B4524" s="85">
        <v>35251</v>
      </c>
      <c r="C4524" s="47">
        <v>66.12</v>
      </c>
      <c r="D4524" s="47">
        <v>66.44</v>
      </c>
      <c r="E4524" s="47">
        <v>65.38</v>
      </c>
      <c r="F4524" s="47">
        <v>65.58</v>
      </c>
      <c r="G4524" s="48">
        <v>842900</v>
      </c>
      <c r="H4524" s="47">
        <v>48.08</v>
      </c>
      <c r="I4524" s="51">
        <f t="shared" si="505"/>
        <v>0.73315035071668189</v>
      </c>
      <c r="J4524" s="51">
        <f t="shared" ca="1" si="506"/>
        <v>1</v>
      </c>
      <c r="K4524" s="47">
        <f t="shared" si="507"/>
        <v>48.48</v>
      </c>
      <c r="L4524" s="47">
        <f t="shared" si="508"/>
        <v>48.71</v>
      </c>
      <c r="M4524" s="47">
        <f t="shared" si="509"/>
        <v>47.93</v>
      </c>
      <c r="N4524" s="47">
        <f t="shared" si="510"/>
        <v>48.08</v>
      </c>
      <c r="O4524" s="48">
        <f t="shared" ca="1" si="511"/>
        <v>842900</v>
      </c>
    </row>
    <row r="4525" spans="1:15" x14ac:dyDescent="0.25">
      <c r="A4525">
        <v>4510</v>
      </c>
      <c r="B4525" s="85">
        <v>35249</v>
      </c>
      <c r="C4525" s="47">
        <v>67.41</v>
      </c>
      <c r="D4525" s="47">
        <v>67.5</v>
      </c>
      <c r="E4525" s="47">
        <v>67.06</v>
      </c>
      <c r="F4525" s="47">
        <v>67.3</v>
      </c>
      <c r="G4525" s="48">
        <v>308300</v>
      </c>
      <c r="H4525" s="47">
        <v>49.34</v>
      </c>
      <c r="I4525" s="51">
        <f t="shared" si="505"/>
        <v>0.73313521545319471</v>
      </c>
      <c r="J4525" s="51">
        <f t="shared" ca="1" si="506"/>
        <v>1</v>
      </c>
      <c r="K4525" s="47">
        <f t="shared" si="507"/>
        <v>49.42</v>
      </c>
      <c r="L4525" s="47">
        <f t="shared" si="508"/>
        <v>49.49</v>
      </c>
      <c r="M4525" s="47">
        <f t="shared" si="509"/>
        <v>49.16</v>
      </c>
      <c r="N4525" s="47">
        <f t="shared" si="510"/>
        <v>49.34</v>
      </c>
      <c r="O4525" s="48">
        <f t="shared" ca="1" si="511"/>
        <v>308300</v>
      </c>
    </row>
    <row r="4526" spans="1:15" x14ac:dyDescent="0.25">
      <c r="A4526">
        <v>4511</v>
      </c>
      <c r="B4526" s="85">
        <v>35248</v>
      </c>
      <c r="C4526" s="47">
        <v>67.62</v>
      </c>
      <c r="D4526" s="47">
        <v>67.64</v>
      </c>
      <c r="E4526" s="47">
        <v>67.33</v>
      </c>
      <c r="F4526" s="47">
        <v>67.44</v>
      </c>
      <c r="G4526" s="48">
        <v>389400</v>
      </c>
      <c r="H4526" s="47">
        <v>49.45</v>
      </c>
      <c r="I4526" s="51">
        <f t="shared" si="505"/>
        <v>0.73324436536180315</v>
      </c>
      <c r="J4526" s="51">
        <f t="shared" ca="1" si="506"/>
        <v>1</v>
      </c>
      <c r="K4526" s="47">
        <f t="shared" si="507"/>
        <v>49.58</v>
      </c>
      <c r="L4526" s="47">
        <f t="shared" si="508"/>
        <v>49.6</v>
      </c>
      <c r="M4526" s="47">
        <f t="shared" si="509"/>
        <v>49.37</v>
      </c>
      <c r="N4526" s="47">
        <f t="shared" si="510"/>
        <v>49.45</v>
      </c>
      <c r="O4526" s="48">
        <f t="shared" ca="1" si="511"/>
        <v>389400</v>
      </c>
    </row>
    <row r="4527" spans="1:15" x14ac:dyDescent="0.25">
      <c r="A4527">
        <v>4512</v>
      </c>
      <c r="B4527" s="85">
        <v>35247</v>
      </c>
      <c r="C4527" s="47">
        <v>67.28</v>
      </c>
      <c r="D4527" s="47">
        <v>67.7</v>
      </c>
      <c r="E4527" s="47">
        <v>67.19</v>
      </c>
      <c r="F4527" s="47">
        <v>67.69</v>
      </c>
      <c r="G4527" s="48">
        <v>471300</v>
      </c>
      <c r="H4527" s="47">
        <v>49.63</v>
      </c>
      <c r="I4527" s="51">
        <f t="shared" si="505"/>
        <v>0.73319544984488116</v>
      </c>
      <c r="J4527" s="51">
        <f t="shared" ca="1" si="506"/>
        <v>1</v>
      </c>
      <c r="K4527" s="47">
        <f t="shared" si="507"/>
        <v>49.33</v>
      </c>
      <c r="L4527" s="47">
        <f t="shared" si="508"/>
        <v>49.64</v>
      </c>
      <c r="M4527" s="47">
        <f t="shared" si="509"/>
        <v>49.26</v>
      </c>
      <c r="N4527" s="47">
        <f t="shared" si="510"/>
        <v>49.63</v>
      </c>
      <c r="O4527" s="48">
        <f t="shared" ca="1" si="511"/>
        <v>471300</v>
      </c>
    </row>
    <row r="4528" spans="1:15" x14ac:dyDescent="0.25">
      <c r="A4528">
        <v>4513</v>
      </c>
      <c r="B4528" s="85">
        <v>35244</v>
      </c>
      <c r="C4528" s="47">
        <v>67.16</v>
      </c>
      <c r="D4528" s="47">
        <v>67.5</v>
      </c>
      <c r="E4528" s="47">
        <v>66.97</v>
      </c>
      <c r="F4528" s="47">
        <v>67.11</v>
      </c>
      <c r="G4528" s="48">
        <v>1060800</v>
      </c>
      <c r="H4528" s="47">
        <v>49.21</v>
      </c>
      <c r="I4528" s="51">
        <f t="shared" si="505"/>
        <v>0.73327372969751159</v>
      </c>
      <c r="J4528" s="51">
        <f t="shared" ca="1" si="506"/>
        <v>1</v>
      </c>
      <c r="K4528" s="47">
        <f t="shared" si="507"/>
        <v>49.25</v>
      </c>
      <c r="L4528" s="47">
        <f t="shared" si="508"/>
        <v>49.5</v>
      </c>
      <c r="M4528" s="47">
        <f t="shared" si="509"/>
        <v>49.11</v>
      </c>
      <c r="N4528" s="47">
        <f t="shared" si="510"/>
        <v>49.21</v>
      </c>
      <c r="O4528" s="48">
        <f t="shared" ca="1" si="511"/>
        <v>1060800</v>
      </c>
    </row>
    <row r="4529" spans="1:15" x14ac:dyDescent="0.25">
      <c r="A4529">
        <v>4514</v>
      </c>
      <c r="B4529" s="85">
        <v>35243</v>
      </c>
      <c r="C4529" s="47">
        <v>66.41</v>
      </c>
      <c r="D4529" s="47">
        <v>67.05</v>
      </c>
      <c r="E4529" s="47">
        <v>66.16</v>
      </c>
      <c r="F4529" s="47">
        <v>66.88</v>
      </c>
      <c r="G4529" s="48">
        <v>1090500</v>
      </c>
      <c r="H4529" s="47">
        <v>49.03</v>
      </c>
      <c r="I4529" s="51">
        <f t="shared" si="505"/>
        <v>0.73310406698564601</v>
      </c>
      <c r="J4529" s="51">
        <f t="shared" ca="1" si="506"/>
        <v>1</v>
      </c>
      <c r="K4529" s="47">
        <f t="shared" si="507"/>
        <v>48.69</v>
      </c>
      <c r="L4529" s="47">
        <f t="shared" si="508"/>
        <v>49.15</v>
      </c>
      <c r="M4529" s="47">
        <f t="shared" si="509"/>
        <v>48.5</v>
      </c>
      <c r="N4529" s="47">
        <f t="shared" si="510"/>
        <v>49.03</v>
      </c>
      <c r="O4529" s="48">
        <f t="shared" ca="1" si="511"/>
        <v>1090500</v>
      </c>
    </row>
    <row r="4530" spans="1:15" x14ac:dyDescent="0.25">
      <c r="A4530">
        <v>4515</v>
      </c>
      <c r="B4530" s="85">
        <v>35242</v>
      </c>
      <c r="C4530" s="47">
        <v>66.78</v>
      </c>
      <c r="D4530" s="47">
        <v>66.92</v>
      </c>
      <c r="E4530" s="47">
        <v>66.39</v>
      </c>
      <c r="F4530" s="47">
        <v>66.41</v>
      </c>
      <c r="G4530" s="48">
        <v>838200</v>
      </c>
      <c r="H4530" s="47">
        <v>48.69</v>
      </c>
      <c r="I4530" s="51">
        <f t="shared" si="505"/>
        <v>0.73317271495256742</v>
      </c>
      <c r="J4530" s="51">
        <f t="shared" ca="1" si="506"/>
        <v>1</v>
      </c>
      <c r="K4530" s="47">
        <f t="shared" si="507"/>
        <v>48.96</v>
      </c>
      <c r="L4530" s="47">
        <f t="shared" si="508"/>
        <v>49.06</v>
      </c>
      <c r="M4530" s="47">
        <f t="shared" si="509"/>
        <v>48.68</v>
      </c>
      <c r="N4530" s="47">
        <f t="shared" si="510"/>
        <v>48.69</v>
      </c>
      <c r="O4530" s="48">
        <f t="shared" ca="1" si="511"/>
        <v>838200</v>
      </c>
    </row>
    <row r="4531" spans="1:15" x14ac:dyDescent="0.25">
      <c r="A4531">
        <v>4516</v>
      </c>
      <c r="B4531" s="85">
        <v>35241</v>
      </c>
      <c r="C4531" s="47">
        <v>67.12</v>
      </c>
      <c r="D4531" s="47">
        <v>67.17</v>
      </c>
      <c r="E4531" s="47">
        <v>66.78</v>
      </c>
      <c r="F4531" s="47">
        <v>66.86</v>
      </c>
      <c r="G4531" s="48">
        <v>454400</v>
      </c>
      <c r="H4531" s="47">
        <v>49.02</v>
      </c>
      <c r="I4531" s="51">
        <f t="shared" si="505"/>
        <v>0.73317379599162436</v>
      </c>
      <c r="J4531" s="51">
        <f t="shared" ca="1" si="506"/>
        <v>1</v>
      </c>
      <c r="K4531" s="47">
        <f t="shared" si="507"/>
        <v>49.21</v>
      </c>
      <c r="L4531" s="47">
        <f t="shared" si="508"/>
        <v>49.25</v>
      </c>
      <c r="M4531" s="47">
        <f t="shared" si="509"/>
        <v>48.96</v>
      </c>
      <c r="N4531" s="47">
        <f t="shared" si="510"/>
        <v>49.02</v>
      </c>
      <c r="O4531" s="48">
        <f t="shared" ca="1" si="511"/>
        <v>454400</v>
      </c>
    </row>
    <row r="4532" spans="1:15" x14ac:dyDescent="0.25">
      <c r="A4532">
        <v>4517</v>
      </c>
      <c r="B4532" s="85">
        <v>35240</v>
      </c>
      <c r="C4532" s="47">
        <v>66.97</v>
      </c>
      <c r="D4532" s="47">
        <v>67.22</v>
      </c>
      <c r="E4532" s="47">
        <v>66.84</v>
      </c>
      <c r="F4532" s="47">
        <v>66.94</v>
      </c>
      <c r="G4532" s="48">
        <v>416500</v>
      </c>
      <c r="H4532" s="47">
        <v>49.08</v>
      </c>
      <c r="I4532" s="51">
        <f t="shared" si="505"/>
        <v>0.73319390498954284</v>
      </c>
      <c r="J4532" s="51">
        <f t="shared" ca="1" si="506"/>
        <v>1</v>
      </c>
      <c r="K4532" s="47">
        <f t="shared" si="507"/>
        <v>49.1</v>
      </c>
      <c r="L4532" s="47">
        <f t="shared" si="508"/>
        <v>49.29</v>
      </c>
      <c r="M4532" s="47">
        <f t="shared" si="509"/>
        <v>49.01</v>
      </c>
      <c r="N4532" s="47">
        <f t="shared" si="510"/>
        <v>49.08</v>
      </c>
      <c r="O4532" s="48">
        <f t="shared" ca="1" si="511"/>
        <v>416500</v>
      </c>
    </row>
    <row r="4533" spans="1:15" x14ac:dyDescent="0.25">
      <c r="A4533">
        <v>4518</v>
      </c>
      <c r="B4533" s="85">
        <v>35237</v>
      </c>
      <c r="C4533" s="47">
        <v>66.56</v>
      </c>
      <c r="D4533" s="47">
        <v>66.81</v>
      </c>
      <c r="E4533" s="47">
        <v>66.38</v>
      </c>
      <c r="F4533" s="47">
        <v>66.81</v>
      </c>
      <c r="G4533" s="48">
        <v>573300</v>
      </c>
      <c r="H4533" s="47">
        <v>48.99</v>
      </c>
      <c r="I4533" s="51">
        <f t="shared" si="505"/>
        <v>0.7332734620565784</v>
      </c>
      <c r="J4533" s="51">
        <f t="shared" ca="1" si="506"/>
        <v>1</v>
      </c>
      <c r="K4533" s="47">
        <f t="shared" si="507"/>
        <v>48.81</v>
      </c>
      <c r="L4533" s="47">
        <f t="shared" si="508"/>
        <v>48.99</v>
      </c>
      <c r="M4533" s="47">
        <f t="shared" si="509"/>
        <v>48.67</v>
      </c>
      <c r="N4533" s="47">
        <f t="shared" si="510"/>
        <v>48.99</v>
      </c>
      <c r="O4533" s="48">
        <f t="shared" ca="1" si="511"/>
        <v>573300</v>
      </c>
    </row>
    <row r="4534" spans="1:15" x14ac:dyDescent="0.25">
      <c r="A4534">
        <v>4519</v>
      </c>
      <c r="B4534" s="85">
        <v>35236</v>
      </c>
      <c r="C4534" s="47">
        <v>66.7</v>
      </c>
      <c r="D4534" s="47">
        <v>66.92</v>
      </c>
      <c r="E4534" s="47">
        <v>66.19</v>
      </c>
      <c r="F4534" s="47">
        <v>66.59</v>
      </c>
      <c r="G4534" s="48">
        <v>1234400</v>
      </c>
      <c r="H4534" s="47">
        <v>48.57</v>
      </c>
      <c r="I4534" s="51">
        <f t="shared" si="505"/>
        <v>0.72938879711668414</v>
      </c>
      <c r="J4534" s="51">
        <f t="shared" ca="1" si="506"/>
        <v>1</v>
      </c>
      <c r="K4534" s="47">
        <f t="shared" si="507"/>
        <v>48.65</v>
      </c>
      <c r="L4534" s="47">
        <f t="shared" si="508"/>
        <v>48.81</v>
      </c>
      <c r="M4534" s="47">
        <f t="shared" si="509"/>
        <v>48.28</v>
      </c>
      <c r="N4534" s="47">
        <f t="shared" si="510"/>
        <v>48.57</v>
      </c>
      <c r="O4534" s="48">
        <f t="shared" ca="1" si="511"/>
        <v>1234400</v>
      </c>
    </row>
    <row r="4535" spans="1:15" x14ac:dyDescent="0.25">
      <c r="A4535">
        <v>4520</v>
      </c>
      <c r="B4535" s="85">
        <v>35235</v>
      </c>
      <c r="C4535" s="47">
        <v>66.66</v>
      </c>
      <c r="D4535" s="47">
        <v>67</v>
      </c>
      <c r="E4535" s="47">
        <v>66.42</v>
      </c>
      <c r="F4535" s="47">
        <v>66.64</v>
      </c>
      <c r="G4535" s="48">
        <v>552100</v>
      </c>
      <c r="H4535" s="47">
        <v>48.61</v>
      </c>
      <c r="I4535" s="51">
        <f t="shared" si="505"/>
        <v>0.72944177671068422</v>
      </c>
      <c r="J4535" s="51">
        <f t="shared" ca="1" si="506"/>
        <v>1</v>
      </c>
      <c r="K4535" s="47">
        <f t="shared" si="507"/>
        <v>48.62</v>
      </c>
      <c r="L4535" s="47">
        <f t="shared" si="508"/>
        <v>48.87</v>
      </c>
      <c r="M4535" s="47">
        <f t="shared" si="509"/>
        <v>48.45</v>
      </c>
      <c r="N4535" s="47">
        <f t="shared" si="510"/>
        <v>48.61</v>
      </c>
      <c r="O4535" s="48">
        <f t="shared" ca="1" si="511"/>
        <v>552100</v>
      </c>
    </row>
    <row r="4536" spans="1:15" x14ac:dyDescent="0.25">
      <c r="A4536">
        <v>4521</v>
      </c>
      <c r="B4536" s="85">
        <v>35234</v>
      </c>
      <c r="C4536" s="47">
        <v>66.84</v>
      </c>
      <c r="D4536" s="47">
        <v>67.03</v>
      </c>
      <c r="E4536" s="47">
        <v>66.33</v>
      </c>
      <c r="F4536" s="47">
        <v>66.34</v>
      </c>
      <c r="G4536" s="48">
        <v>718000</v>
      </c>
      <c r="H4536" s="47">
        <v>48.39</v>
      </c>
      <c r="I4536" s="51">
        <f t="shared" si="505"/>
        <v>0.72942417847452512</v>
      </c>
      <c r="J4536" s="51">
        <f t="shared" ca="1" si="506"/>
        <v>1</v>
      </c>
      <c r="K4536" s="47">
        <f t="shared" si="507"/>
        <v>48.75</v>
      </c>
      <c r="L4536" s="47">
        <f t="shared" si="508"/>
        <v>48.89</v>
      </c>
      <c r="M4536" s="47">
        <f t="shared" si="509"/>
        <v>48.38</v>
      </c>
      <c r="N4536" s="47">
        <f t="shared" si="510"/>
        <v>48.39</v>
      </c>
      <c r="O4536" s="48">
        <f t="shared" ca="1" si="511"/>
        <v>718000</v>
      </c>
    </row>
    <row r="4537" spans="1:15" x14ac:dyDescent="0.25">
      <c r="A4537">
        <v>4522</v>
      </c>
      <c r="B4537" s="85">
        <v>35233</v>
      </c>
      <c r="C4537" s="47">
        <v>66.97</v>
      </c>
      <c r="D4537" s="47">
        <v>67.22</v>
      </c>
      <c r="E4537" s="47">
        <v>66.72</v>
      </c>
      <c r="F4537" s="47">
        <v>66.89</v>
      </c>
      <c r="G4537" s="48">
        <v>1101000</v>
      </c>
      <c r="H4537" s="47">
        <v>48.79</v>
      </c>
      <c r="I4537" s="51">
        <f t="shared" si="505"/>
        <v>0.72940648826431453</v>
      </c>
      <c r="J4537" s="51">
        <f t="shared" ca="1" si="506"/>
        <v>1</v>
      </c>
      <c r="K4537" s="47">
        <f t="shared" si="507"/>
        <v>48.85</v>
      </c>
      <c r="L4537" s="47">
        <f t="shared" si="508"/>
        <v>49.03</v>
      </c>
      <c r="M4537" s="47">
        <f t="shared" si="509"/>
        <v>48.67</v>
      </c>
      <c r="N4537" s="47">
        <f t="shared" si="510"/>
        <v>48.79</v>
      </c>
      <c r="O4537" s="48">
        <f t="shared" ca="1" si="511"/>
        <v>1101000</v>
      </c>
    </row>
    <row r="4538" spans="1:15" x14ac:dyDescent="0.25">
      <c r="A4538">
        <v>4523</v>
      </c>
      <c r="B4538" s="85">
        <v>35230</v>
      </c>
      <c r="C4538" s="47">
        <v>67.25</v>
      </c>
      <c r="D4538" s="47">
        <v>67.25</v>
      </c>
      <c r="E4538" s="47">
        <v>66.72</v>
      </c>
      <c r="F4538" s="47">
        <v>66.94</v>
      </c>
      <c r="G4538" s="48">
        <v>1468200</v>
      </c>
      <c r="H4538" s="47">
        <v>48.82</v>
      </c>
      <c r="I4538" s="51">
        <f t="shared" si="505"/>
        <v>0.72930982969823721</v>
      </c>
      <c r="J4538" s="51">
        <f t="shared" ca="1" si="506"/>
        <v>1</v>
      </c>
      <c r="K4538" s="47">
        <f t="shared" si="507"/>
        <v>49.05</v>
      </c>
      <c r="L4538" s="47">
        <f t="shared" si="508"/>
        <v>49.05</v>
      </c>
      <c r="M4538" s="47">
        <f t="shared" si="509"/>
        <v>48.66</v>
      </c>
      <c r="N4538" s="47">
        <f t="shared" si="510"/>
        <v>48.82</v>
      </c>
      <c r="O4538" s="48">
        <f t="shared" ca="1" si="511"/>
        <v>1468200</v>
      </c>
    </row>
    <row r="4539" spans="1:15" x14ac:dyDescent="0.25">
      <c r="A4539">
        <v>4524</v>
      </c>
      <c r="B4539" s="85">
        <v>35229</v>
      </c>
      <c r="C4539" s="47">
        <v>67.38</v>
      </c>
      <c r="D4539" s="47">
        <v>67.47</v>
      </c>
      <c r="E4539" s="47">
        <v>66.83</v>
      </c>
      <c r="F4539" s="47">
        <v>67.22</v>
      </c>
      <c r="G4539" s="48">
        <v>1502000</v>
      </c>
      <c r="H4539" s="47">
        <v>49.03</v>
      </c>
      <c r="I4539" s="51">
        <f t="shared" si="505"/>
        <v>0.72939601309134194</v>
      </c>
      <c r="J4539" s="51">
        <f t="shared" ca="1" si="506"/>
        <v>1</v>
      </c>
      <c r="K4539" s="47">
        <f t="shared" si="507"/>
        <v>49.15</v>
      </c>
      <c r="L4539" s="47">
        <f t="shared" si="508"/>
        <v>49.21</v>
      </c>
      <c r="M4539" s="47">
        <f t="shared" si="509"/>
        <v>48.75</v>
      </c>
      <c r="N4539" s="47">
        <f t="shared" si="510"/>
        <v>49.03</v>
      </c>
      <c r="O4539" s="48">
        <f t="shared" ca="1" si="511"/>
        <v>1502000</v>
      </c>
    </row>
    <row r="4540" spans="1:15" x14ac:dyDescent="0.25">
      <c r="A4540">
        <v>4525</v>
      </c>
      <c r="B4540" s="85">
        <v>35228</v>
      </c>
      <c r="C4540" s="47">
        <v>67.56</v>
      </c>
      <c r="D4540" s="47">
        <v>67.73</v>
      </c>
      <c r="E4540" s="47">
        <v>67.11</v>
      </c>
      <c r="F4540" s="47">
        <v>67.22</v>
      </c>
      <c r="G4540" s="48">
        <v>1120600</v>
      </c>
      <c r="H4540" s="47">
        <v>49.03</v>
      </c>
      <c r="I4540" s="51">
        <f t="shared" si="505"/>
        <v>0.72939601309134194</v>
      </c>
      <c r="J4540" s="51">
        <f t="shared" ca="1" si="506"/>
        <v>1</v>
      </c>
      <c r="K4540" s="47">
        <f t="shared" si="507"/>
        <v>49.28</v>
      </c>
      <c r="L4540" s="47">
        <f t="shared" si="508"/>
        <v>49.4</v>
      </c>
      <c r="M4540" s="47">
        <f t="shared" si="509"/>
        <v>48.95</v>
      </c>
      <c r="N4540" s="47">
        <f t="shared" si="510"/>
        <v>49.03</v>
      </c>
      <c r="O4540" s="48">
        <f t="shared" ca="1" si="511"/>
        <v>1120600</v>
      </c>
    </row>
    <row r="4541" spans="1:15" x14ac:dyDescent="0.25">
      <c r="A4541">
        <v>4526</v>
      </c>
      <c r="B4541" s="85">
        <v>35227</v>
      </c>
      <c r="C4541" s="47">
        <v>67.66</v>
      </c>
      <c r="D4541" s="47">
        <v>68.03</v>
      </c>
      <c r="E4541" s="47">
        <v>67.34</v>
      </c>
      <c r="F4541" s="47">
        <v>67.34</v>
      </c>
      <c r="G4541" s="48">
        <v>688700</v>
      </c>
      <c r="H4541" s="47">
        <v>49.12</v>
      </c>
      <c r="I4541" s="51">
        <f t="shared" si="505"/>
        <v>0.72943272943272941</v>
      </c>
      <c r="J4541" s="51">
        <f t="shared" ca="1" si="506"/>
        <v>1</v>
      </c>
      <c r="K4541" s="47">
        <f t="shared" si="507"/>
        <v>49.35</v>
      </c>
      <c r="L4541" s="47">
        <f t="shared" si="508"/>
        <v>49.62</v>
      </c>
      <c r="M4541" s="47">
        <f t="shared" si="509"/>
        <v>49.12</v>
      </c>
      <c r="N4541" s="47">
        <f t="shared" si="510"/>
        <v>49.12</v>
      </c>
      <c r="O4541" s="48">
        <f t="shared" ca="1" si="511"/>
        <v>688700</v>
      </c>
    </row>
    <row r="4542" spans="1:15" x14ac:dyDescent="0.25">
      <c r="A4542">
        <v>4527</v>
      </c>
      <c r="B4542" s="85">
        <v>35226</v>
      </c>
      <c r="C4542" s="47">
        <v>67.53</v>
      </c>
      <c r="D4542" s="47">
        <v>67.73</v>
      </c>
      <c r="E4542" s="47">
        <v>67.3</v>
      </c>
      <c r="F4542" s="47">
        <v>67.41</v>
      </c>
      <c r="G4542" s="48">
        <v>548800</v>
      </c>
      <c r="H4542" s="47">
        <v>49.16</v>
      </c>
      <c r="I4542" s="51">
        <f t="shared" si="505"/>
        <v>0.72926865450229938</v>
      </c>
      <c r="J4542" s="51">
        <f t="shared" ca="1" si="506"/>
        <v>1</v>
      </c>
      <c r="K4542" s="47">
        <f t="shared" si="507"/>
        <v>49.25</v>
      </c>
      <c r="L4542" s="47">
        <f t="shared" si="508"/>
        <v>49.39</v>
      </c>
      <c r="M4542" s="47">
        <f t="shared" si="509"/>
        <v>49.08</v>
      </c>
      <c r="N4542" s="47">
        <f t="shared" si="510"/>
        <v>49.16</v>
      </c>
      <c r="O4542" s="48">
        <f t="shared" ca="1" si="511"/>
        <v>548800</v>
      </c>
    </row>
    <row r="4543" spans="1:15" x14ac:dyDescent="0.25">
      <c r="A4543">
        <v>4528</v>
      </c>
      <c r="B4543" s="85">
        <v>35223</v>
      </c>
      <c r="C4543" s="47">
        <v>66.19</v>
      </c>
      <c r="D4543" s="47">
        <v>67.64</v>
      </c>
      <c r="E4543" s="47">
        <v>66.19</v>
      </c>
      <c r="F4543" s="47">
        <v>67.62</v>
      </c>
      <c r="G4543" s="48">
        <v>1422800</v>
      </c>
      <c r="H4543" s="47">
        <v>49.32</v>
      </c>
      <c r="I4543" s="51">
        <f t="shared" si="505"/>
        <v>0.72937000887311443</v>
      </c>
      <c r="J4543" s="51">
        <f t="shared" ca="1" si="506"/>
        <v>1</v>
      </c>
      <c r="K4543" s="47">
        <f t="shared" si="507"/>
        <v>48.28</v>
      </c>
      <c r="L4543" s="47">
        <f t="shared" si="508"/>
        <v>49.33</v>
      </c>
      <c r="M4543" s="47">
        <f t="shared" si="509"/>
        <v>48.28</v>
      </c>
      <c r="N4543" s="47">
        <f t="shared" si="510"/>
        <v>49.32</v>
      </c>
      <c r="O4543" s="48">
        <f t="shared" ca="1" si="511"/>
        <v>1422800</v>
      </c>
    </row>
    <row r="4544" spans="1:15" x14ac:dyDescent="0.25">
      <c r="A4544">
        <v>4529</v>
      </c>
      <c r="B4544" s="85">
        <v>35222</v>
      </c>
      <c r="C4544" s="47">
        <v>68.5</v>
      </c>
      <c r="D4544" s="47">
        <v>68.5</v>
      </c>
      <c r="E4544" s="47">
        <v>67.5</v>
      </c>
      <c r="F4544" s="47">
        <v>67.62</v>
      </c>
      <c r="G4544" s="48">
        <v>523300</v>
      </c>
      <c r="H4544" s="47">
        <v>49.32</v>
      </c>
      <c r="I4544" s="51">
        <f t="shared" si="505"/>
        <v>0.72937000887311443</v>
      </c>
      <c r="J4544" s="51">
        <f t="shared" ca="1" si="506"/>
        <v>1</v>
      </c>
      <c r="K4544" s="47">
        <f t="shared" si="507"/>
        <v>49.96</v>
      </c>
      <c r="L4544" s="47">
        <f t="shared" si="508"/>
        <v>49.96</v>
      </c>
      <c r="M4544" s="47">
        <f t="shared" si="509"/>
        <v>49.23</v>
      </c>
      <c r="N4544" s="47">
        <f t="shared" si="510"/>
        <v>49.32</v>
      </c>
      <c r="O4544" s="48">
        <f t="shared" ca="1" si="511"/>
        <v>523300</v>
      </c>
    </row>
    <row r="4545" spans="1:15" x14ac:dyDescent="0.25">
      <c r="A4545">
        <v>4530</v>
      </c>
      <c r="B4545" s="85">
        <v>35221</v>
      </c>
      <c r="C4545" s="47">
        <v>67.56</v>
      </c>
      <c r="D4545" s="47">
        <v>68.2</v>
      </c>
      <c r="E4545" s="47">
        <v>67.42</v>
      </c>
      <c r="F4545" s="47">
        <v>68.12</v>
      </c>
      <c r="G4545" s="48">
        <v>428000</v>
      </c>
      <c r="H4545" s="47">
        <v>49.69</v>
      </c>
      <c r="I4545" s="51">
        <f t="shared" si="505"/>
        <v>0.7294480328831473</v>
      </c>
      <c r="J4545" s="51">
        <f t="shared" ca="1" si="506"/>
        <v>1</v>
      </c>
      <c r="K4545" s="47">
        <f t="shared" si="507"/>
        <v>49.28</v>
      </c>
      <c r="L4545" s="47">
        <f t="shared" si="508"/>
        <v>49.75</v>
      </c>
      <c r="M4545" s="47">
        <f t="shared" si="509"/>
        <v>49.18</v>
      </c>
      <c r="N4545" s="47">
        <f t="shared" si="510"/>
        <v>49.69</v>
      </c>
      <c r="O4545" s="48">
        <f t="shared" ca="1" si="511"/>
        <v>428000</v>
      </c>
    </row>
    <row r="4546" spans="1:15" x14ac:dyDescent="0.25">
      <c r="A4546">
        <v>4531</v>
      </c>
      <c r="B4546" s="85">
        <v>35220</v>
      </c>
      <c r="C4546" s="47">
        <v>67.38</v>
      </c>
      <c r="D4546" s="47">
        <v>67.59</v>
      </c>
      <c r="E4546" s="47">
        <v>67.25</v>
      </c>
      <c r="F4546" s="47">
        <v>67.53</v>
      </c>
      <c r="G4546" s="48">
        <v>627100</v>
      </c>
      <c r="H4546" s="47">
        <v>49.25</v>
      </c>
      <c r="I4546" s="51">
        <f t="shared" si="505"/>
        <v>0.7293054938545831</v>
      </c>
      <c r="J4546" s="51">
        <f t="shared" ca="1" si="506"/>
        <v>1</v>
      </c>
      <c r="K4546" s="47">
        <f t="shared" si="507"/>
        <v>49.14</v>
      </c>
      <c r="L4546" s="47">
        <f t="shared" si="508"/>
        <v>49.29</v>
      </c>
      <c r="M4546" s="47">
        <f t="shared" si="509"/>
        <v>49.05</v>
      </c>
      <c r="N4546" s="47">
        <f t="shared" si="510"/>
        <v>49.25</v>
      </c>
      <c r="O4546" s="48">
        <f t="shared" ca="1" si="511"/>
        <v>627100</v>
      </c>
    </row>
    <row r="4547" spans="1:15" x14ac:dyDescent="0.25">
      <c r="A4547">
        <v>4532</v>
      </c>
      <c r="B4547" s="85">
        <v>35219</v>
      </c>
      <c r="C4547" s="47">
        <v>66.89</v>
      </c>
      <c r="D4547" s="47">
        <v>67.11</v>
      </c>
      <c r="E4547" s="47">
        <v>66.7</v>
      </c>
      <c r="F4547" s="47">
        <v>67.06</v>
      </c>
      <c r="G4547" s="48">
        <v>503100</v>
      </c>
      <c r="H4547" s="47">
        <v>48.91</v>
      </c>
      <c r="I4547" s="51">
        <f t="shared" si="505"/>
        <v>0.72934685356397244</v>
      </c>
      <c r="J4547" s="51">
        <f t="shared" ca="1" si="506"/>
        <v>1</v>
      </c>
      <c r="K4547" s="47">
        <f t="shared" si="507"/>
        <v>48.79</v>
      </c>
      <c r="L4547" s="47">
        <f t="shared" si="508"/>
        <v>48.95</v>
      </c>
      <c r="M4547" s="47">
        <f t="shared" si="509"/>
        <v>48.65</v>
      </c>
      <c r="N4547" s="47">
        <f t="shared" si="510"/>
        <v>48.91</v>
      </c>
      <c r="O4547" s="48">
        <f t="shared" ca="1" si="511"/>
        <v>503100</v>
      </c>
    </row>
    <row r="4548" spans="1:15" x14ac:dyDescent="0.25">
      <c r="A4548">
        <v>4533</v>
      </c>
      <c r="B4548" s="85">
        <v>35216</v>
      </c>
      <c r="C4548" s="47">
        <v>67.36</v>
      </c>
      <c r="D4548" s="47">
        <v>67.64</v>
      </c>
      <c r="E4548" s="47">
        <v>66.88</v>
      </c>
      <c r="F4548" s="47">
        <v>66.88</v>
      </c>
      <c r="G4548" s="48">
        <v>923500</v>
      </c>
      <c r="H4548" s="47">
        <v>48.78</v>
      </c>
      <c r="I4548" s="51">
        <f t="shared" si="505"/>
        <v>0.72936602870813405</v>
      </c>
      <c r="J4548" s="51">
        <f t="shared" ca="1" si="506"/>
        <v>1</v>
      </c>
      <c r="K4548" s="47">
        <f t="shared" si="507"/>
        <v>49.13</v>
      </c>
      <c r="L4548" s="47">
        <f t="shared" si="508"/>
        <v>49.33</v>
      </c>
      <c r="M4548" s="47">
        <f t="shared" si="509"/>
        <v>48.78</v>
      </c>
      <c r="N4548" s="47">
        <f t="shared" si="510"/>
        <v>48.78</v>
      </c>
      <c r="O4548" s="48">
        <f t="shared" ca="1" si="511"/>
        <v>923500</v>
      </c>
    </row>
    <row r="4549" spans="1:15" x14ac:dyDescent="0.25">
      <c r="A4549">
        <v>4534</v>
      </c>
      <c r="B4549" s="85">
        <v>35215</v>
      </c>
      <c r="C4549" s="47">
        <v>66.94</v>
      </c>
      <c r="D4549" s="47">
        <v>67.72</v>
      </c>
      <c r="E4549" s="47">
        <v>66.75</v>
      </c>
      <c r="F4549" s="47">
        <v>67.38</v>
      </c>
      <c r="G4549" s="48">
        <v>895800</v>
      </c>
      <c r="H4549" s="47">
        <v>49.14</v>
      </c>
      <c r="I4549" s="51">
        <f t="shared" si="505"/>
        <v>0.72929652715939453</v>
      </c>
      <c r="J4549" s="51">
        <f t="shared" ca="1" si="506"/>
        <v>1</v>
      </c>
      <c r="K4549" s="47">
        <f t="shared" si="507"/>
        <v>48.82</v>
      </c>
      <c r="L4549" s="47">
        <f t="shared" si="508"/>
        <v>49.39</v>
      </c>
      <c r="M4549" s="47">
        <f t="shared" si="509"/>
        <v>48.68</v>
      </c>
      <c r="N4549" s="47">
        <f t="shared" si="510"/>
        <v>49.14</v>
      </c>
      <c r="O4549" s="48">
        <f t="shared" ca="1" si="511"/>
        <v>895800</v>
      </c>
    </row>
    <row r="4550" spans="1:15" x14ac:dyDescent="0.25">
      <c r="A4550">
        <v>4535</v>
      </c>
      <c r="B4550" s="85">
        <v>35214</v>
      </c>
      <c r="C4550" s="47">
        <v>67.62</v>
      </c>
      <c r="D4550" s="47">
        <v>67.69</v>
      </c>
      <c r="E4550" s="47">
        <v>66.81</v>
      </c>
      <c r="F4550" s="47">
        <v>67.03</v>
      </c>
      <c r="G4550" s="48">
        <v>649600</v>
      </c>
      <c r="H4550" s="47">
        <v>48.89</v>
      </c>
      <c r="I4550" s="51">
        <f t="shared" si="505"/>
        <v>0.72937490675816796</v>
      </c>
      <c r="J4550" s="51">
        <f t="shared" ca="1" si="506"/>
        <v>1</v>
      </c>
      <c r="K4550" s="47">
        <f t="shared" si="507"/>
        <v>49.32</v>
      </c>
      <c r="L4550" s="47">
        <f t="shared" si="508"/>
        <v>49.37</v>
      </c>
      <c r="M4550" s="47">
        <f t="shared" si="509"/>
        <v>48.73</v>
      </c>
      <c r="N4550" s="47">
        <f t="shared" si="510"/>
        <v>48.89</v>
      </c>
      <c r="O4550" s="48">
        <f t="shared" ca="1" si="511"/>
        <v>649600</v>
      </c>
    </row>
    <row r="4551" spans="1:15" x14ac:dyDescent="0.25">
      <c r="A4551">
        <v>4536</v>
      </c>
      <c r="B4551" s="85">
        <v>35213</v>
      </c>
      <c r="C4551" s="47">
        <v>68.38</v>
      </c>
      <c r="D4551" s="47">
        <v>68.38</v>
      </c>
      <c r="E4551" s="47">
        <v>67.31</v>
      </c>
      <c r="F4551" s="47">
        <v>67.48</v>
      </c>
      <c r="G4551" s="48">
        <v>456400</v>
      </c>
      <c r="H4551" s="47">
        <v>49.22</v>
      </c>
      <c r="I4551" s="51">
        <f t="shared" si="505"/>
        <v>0.72940130409010073</v>
      </c>
      <c r="J4551" s="51">
        <f t="shared" ca="1" si="506"/>
        <v>1</v>
      </c>
      <c r="K4551" s="47">
        <f t="shared" si="507"/>
        <v>49.88</v>
      </c>
      <c r="L4551" s="47">
        <f t="shared" si="508"/>
        <v>49.88</v>
      </c>
      <c r="M4551" s="47">
        <f t="shared" si="509"/>
        <v>49.1</v>
      </c>
      <c r="N4551" s="47">
        <f t="shared" si="510"/>
        <v>49.22</v>
      </c>
      <c r="O4551" s="48">
        <f t="shared" ca="1" si="511"/>
        <v>456400</v>
      </c>
    </row>
    <row r="4552" spans="1:15" x14ac:dyDescent="0.25">
      <c r="A4552">
        <v>4537</v>
      </c>
      <c r="B4552" s="85">
        <v>35209</v>
      </c>
      <c r="C4552" s="47">
        <v>67.97</v>
      </c>
      <c r="D4552" s="47">
        <v>68.33</v>
      </c>
      <c r="E4552" s="47">
        <v>67.94</v>
      </c>
      <c r="F4552" s="47">
        <v>68.17</v>
      </c>
      <c r="G4552" s="48">
        <v>659100</v>
      </c>
      <c r="H4552" s="47">
        <v>49.72</v>
      </c>
      <c r="I4552" s="51">
        <f t="shared" si="505"/>
        <v>0.7293530878685639</v>
      </c>
      <c r="J4552" s="51">
        <f t="shared" ca="1" si="506"/>
        <v>1</v>
      </c>
      <c r="K4552" s="47">
        <f t="shared" si="507"/>
        <v>49.57</v>
      </c>
      <c r="L4552" s="47">
        <f t="shared" si="508"/>
        <v>49.84</v>
      </c>
      <c r="M4552" s="47">
        <f t="shared" si="509"/>
        <v>49.55</v>
      </c>
      <c r="N4552" s="47">
        <f t="shared" si="510"/>
        <v>49.72</v>
      </c>
      <c r="O4552" s="48">
        <f t="shared" ca="1" si="511"/>
        <v>659100</v>
      </c>
    </row>
    <row r="4553" spans="1:15" x14ac:dyDescent="0.25">
      <c r="A4553">
        <v>4538</v>
      </c>
      <c r="B4553" s="85">
        <v>35208</v>
      </c>
      <c r="C4553" s="47">
        <v>68.28</v>
      </c>
      <c r="D4553" s="47">
        <v>68.44</v>
      </c>
      <c r="E4553" s="47">
        <v>67.53</v>
      </c>
      <c r="F4553" s="47">
        <v>67.91</v>
      </c>
      <c r="G4553" s="48">
        <v>967900</v>
      </c>
      <c r="H4553" s="47">
        <v>49.53</v>
      </c>
      <c r="I4553" s="51">
        <f t="shared" si="505"/>
        <v>0.72934766602856727</v>
      </c>
      <c r="J4553" s="51">
        <f t="shared" ca="1" si="506"/>
        <v>1</v>
      </c>
      <c r="K4553" s="47">
        <f t="shared" si="507"/>
        <v>49.8</v>
      </c>
      <c r="L4553" s="47">
        <f t="shared" si="508"/>
        <v>49.92</v>
      </c>
      <c r="M4553" s="47">
        <f t="shared" si="509"/>
        <v>49.25</v>
      </c>
      <c r="N4553" s="47">
        <f t="shared" si="510"/>
        <v>49.53</v>
      </c>
      <c r="O4553" s="48">
        <f t="shared" ca="1" si="511"/>
        <v>967900</v>
      </c>
    </row>
    <row r="4554" spans="1:15" x14ac:dyDescent="0.25">
      <c r="A4554">
        <v>4539</v>
      </c>
      <c r="B4554" s="85">
        <v>35207</v>
      </c>
      <c r="C4554" s="47">
        <v>67.62</v>
      </c>
      <c r="D4554" s="47">
        <v>68.19</v>
      </c>
      <c r="E4554" s="47">
        <v>67.39</v>
      </c>
      <c r="F4554" s="47">
        <v>68.19</v>
      </c>
      <c r="G4554" s="48">
        <v>1218100</v>
      </c>
      <c r="H4554" s="47">
        <v>49.73</v>
      </c>
      <c r="I4554" s="51">
        <f t="shared" si="505"/>
        <v>0.72928581903504908</v>
      </c>
      <c r="J4554" s="51">
        <f t="shared" ca="1" si="506"/>
        <v>1</v>
      </c>
      <c r="K4554" s="47">
        <f t="shared" si="507"/>
        <v>49.31</v>
      </c>
      <c r="L4554" s="47">
        <f t="shared" si="508"/>
        <v>49.73</v>
      </c>
      <c r="M4554" s="47">
        <f t="shared" si="509"/>
        <v>49.15</v>
      </c>
      <c r="N4554" s="47">
        <f t="shared" si="510"/>
        <v>49.73</v>
      </c>
      <c r="O4554" s="48">
        <f t="shared" ca="1" si="511"/>
        <v>1218100</v>
      </c>
    </row>
    <row r="4555" spans="1:15" x14ac:dyDescent="0.25">
      <c r="A4555">
        <v>4540</v>
      </c>
      <c r="B4555" s="85">
        <v>35206</v>
      </c>
      <c r="C4555" s="47">
        <v>67.75</v>
      </c>
      <c r="D4555" s="47">
        <v>67.88</v>
      </c>
      <c r="E4555" s="47">
        <v>67.5</v>
      </c>
      <c r="F4555" s="47">
        <v>67.55</v>
      </c>
      <c r="G4555" s="48">
        <v>352700</v>
      </c>
      <c r="H4555" s="47">
        <v>49.27</v>
      </c>
      <c r="I4555" s="51">
        <f t="shared" si="505"/>
        <v>0.72938564026646935</v>
      </c>
      <c r="J4555" s="51">
        <f t="shared" ca="1" si="506"/>
        <v>1</v>
      </c>
      <c r="K4555" s="47">
        <f t="shared" si="507"/>
        <v>49.42</v>
      </c>
      <c r="L4555" s="47">
        <f t="shared" si="508"/>
        <v>49.51</v>
      </c>
      <c r="M4555" s="47">
        <f t="shared" si="509"/>
        <v>49.23</v>
      </c>
      <c r="N4555" s="47">
        <f t="shared" si="510"/>
        <v>49.27</v>
      </c>
      <c r="O4555" s="48">
        <f t="shared" ca="1" si="511"/>
        <v>352700</v>
      </c>
    </row>
    <row r="4556" spans="1:15" x14ac:dyDescent="0.25">
      <c r="A4556">
        <v>4541</v>
      </c>
      <c r="B4556" s="85">
        <v>35205</v>
      </c>
      <c r="C4556" s="47">
        <v>67.66</v>
      </c>
      <c r="D4556" s="47">
        <v>67.75</v>
      </c>
      <c r="E4556" s="47">
        <v>66.98</v>
      </c>
      <c r="F4556" s="47">
        <v>67.64</v>
      </c>
      <c r="G4556" s="48">
        <v>788500</v>
      </c>
      <c r="H4556" s="47">
        <v>49.33</v>
      </c>
      <c r="I4556" s="51">
        <f t="shared" si="505"/>
        <v>0.72930218805440561</v>
      </c>
      <c r="J4556" s="51">
        <f t="shared" ca="1" si="506"/>
        <v>1</v>
      </c>
      <c r="K4556" s="47">
        <f t="shared" si="507"/>
        <v>49.34</v>
      </c>
      <c r="L4556" s="47">
        <f t="shared" si="508"/>
        <v>49.41</v>
      </c>
      <c r="M4556" s="47">
        <f t="shared" si="509"/>
        <v>48.85</v>
      </c>
      <c r="N4556" s="47">
        <f t="shared" si="510"/>
        <v>49.33</v>
      </c>
      <c r="O4556" s="48">
        <f t="shared" ca="1" si="511"/>
        <v>788500</v>
      </c>
    </row>
    <row r="4557" spans="1:15" x14ac:dyDescent="0.25">
      <c r="A4557">
        <v>4542</v>
      </c>
      <c r="B4557" s="85">
        <v>35202</v>
      </c>
      <c r="C4557" s="47">
        <v>67</v>
      </c>
      <c r="D4557" s="47">
        <v>67.3</v>
      </c>
      <c r="E4557" s="47">
        <v>67</v>
      </c>
      <c r="F4557" s="47">
        <v>67.19</v>
      </c>
      <c r="G4557" s="48">
        <v>427700</v>
      </c>
      <c r="H4557" s="47">
        <v>49</v>
      </c>
      <c r="I4557" s="51">
        <f t="shared" si="505"/>
        <v>0.72927518976038108</v>
      </c>
      <c r="J4557" s="51">
        <f t="shared" ca="1" si="506"/>
        <v>1</v>
      </c>
      <c r="K4557" s="47">
        <f t="shared" si="507"/>
        <v>48.86</v>
      </c>
      <c r="L4557" s="47">
        <f t="shared" si="508"/>
        <v>49.08</v>
      </c>
      <c r="M4557" s="47">
        <f t="shared" si="509"/>
        <v>48.86</v>
      </c>
      <c r="N4557" s="47">
        <f t="shared" si="510"/>
        <v>49</v>
      </c>
      <c r="O4557" s="48">
        <f t="shared" ca="1" si="511"/>
        <v>427700</v>
      </c>
    </row>
    <row r="4558" spans="1:15" x14ac:dyDescent="0.25">
      <c r="A4558">
        <v>4543</v>
      </c>
      <c r="B4558" s="85">
        <v>35201</v>
      </c>
      <c r="C4558" s="47">
        <v>66.31</v>
      </c>
      <c r="D4558" s="47">
        <v>66.94</v>
      </c>
      <c r="E4558" s="47">
        <v>66.28</v>
      </c>
      <c r="F4558" s="47">
        <v>66.83</v>
      </c>
      <c r="G4558" s="48">
        <v>514400</v>
      </c>
      <c r="H4558" s="47">
        <v>48.74</v>
      </c>
      <c r="I4558" s="51">
        <f t="shared" si="505"/>
        <v>0.72931318270237921</v>
      </c>
      <c r="J4558" s="51">
        <f t="shared" ca="1" si="506"/>
        <v>1</v>
      </c>
      <c r="K4558" s="47">
        <f t="shared" si="507"/>
        <v>48.36</v>
      </c>
      <c r="L4558" s="47">
        <f t="shared" si="508"/>
        <v>48.82</v>
      </c>
      <c r="M4558" s="47">
        <f t="shared" si="509"/>
        <v>48.34</v>
      </c>
      <c r="N4558" s="47">
        <f t="shared" si="510"/>
        <v>48.74</v>
      </c>
      <c r="O4558" s="48">
        <f t="shared" ca="1" si="511"/>
        <v>514400</v>
      </c>
    </row>
    <row r="4559" spans="1:15" x14ac:dyDescent="0.25">
      <c r="A4559">
        <v>4544</v>
      </c>
      <c r="B4559" s="85">
        <v>35200</v>
      </c>
      <c r="C4559" s="47">
        <v>66.78</v>
      </c>
      <c r="D4559" s="47">
        <v>67.31</v>
      </c>
      <c r="E4559" s="47">
        <v>66.64</v>
      </c>
      <c r="F4559" s="47">
        <v>66.69</v>
      </c>
      <c r="G4559" s="48">
        <v>466100</v>
      </c>
      <c r="H4559" s="47">
        <v>48.64</v>
      </c>
      <c r="I4559" s="51">
        <f t="shared" si="505"/>
        <v>0.72934472934472938</v>
      </c>
      <c r="J4559" s="51">
        <f t="shared" ca="1" si="506"/>
        <v>1</v>
      </c>
      <c r="K4559" s="47">
        <f t="shared" si="507"/>
        <v>48.71</v>
      </c>
      <c r="L4559" s="47">
        <f t="shared" si="508"/>
        <v>49.09</v>
      </c>
      <c r="M4559" s="47">
        <f t="shared" si="509"/>
        <v>48.6</v>
      </c>
      <c r="N4559" s="47">
        <f t="shared" si="510"/>
        <v>48.64</v>
      </c>
      <c r="O4559" s="48">
        <f t="shared" ca="1" si="511"/>
        <v>466100</v>
      </c>
    </row>
    <row r="4560" spans="1:15" x14ac:dyDescent="0.25">
      <c r="A4560">
        <v>4545</v>
      </c>
      <c r="B4560" s="85">
        <v>35199</v>
      </c>
      <c r="C4560" s="47">
        <v>66.62</v>
      </c>
      <c r="D4560" s="47">
        <v>66.94</v>
      </c>
      <c r="E4560" s="47">
        <v>66.56</v>
      </c>
      <c r="F4560" s="47">
        <v>66.77</v>
      </c>
      <c r="G4560" s="48">
        <v>632300</v>
      </c>
      <c r="H4560" s="47">
        <v>48.7</v>
      </c>
      <c r="I4560" s="51">
        <f t="shared" si="505"/>
        <v>0.72936947731016932</v>
      </c>
      <c r="J4560" s="51">
        <f t="shared" ca="1" si="506"/>
        <v>1</v>
      </c>
      <c r="K4560" s="47">
        <f t="shared" si="507"/>
        <v>48.59</v>
      </c>
      <c r="L4560" s="47">
        <f t="shared" si="508"/>
        <v>48.82</v>
      </c>
      <c r="M4560" s="47">
        <f t="shared" si="509"/>
        <v>48.55</v>
      </c>
      <c r="N4560" s="47">
        <f t="shared" si="510"/>
        <v>48.7</v>
      </c>
      <c r="O4560" s="48">
        <f t="shared" ca="1" si="511"/>
        <v>632300</v>
      </c>
    </row>
    <row r="4561" spans="1:15" x14ac:dyDescent="0.25">
      <c r="A4561">
        <v>4546</v>
      </c>
      <c r="B4561" s="85">
        <v>35198</v>
      </c>
      <c r="C4561" s="47">
        <v>65.53</v>
      </c>
      <c r="D4561" s="47">
        <v>66.64</v>
      </c>
      <c r="E4561" s="47">
        <v>65.47</v>
      </c>
      <c r="F4561" s="47">
        <v>66.36</v>
      </c>
      <c r="G4561" s="48">
        <v>867500</v>
      </c>
      <c r="H4561" s="47">
        <v>48.4</v>
      </c>
      <c r="I4561" s="51">
        <f t="shared" ref="I4561:I4624" si="512">H4561/F4561</f>
        <v>0.7293550331525015</v>
      </c>
      <c r="J4561" s="51">
        <f t="shared" ref="J4561:J4624" ca="1" si="513">INDEX(OFFSET($T$15,0,0,$S$13+1,1),MATCH(B4561,OFFSET($Q$15,0,0,$S$13+1,1),-1))</f>
        <v>1</v>
      </c>
      <c r="K4561" s="47">
        <f t="shared" ref="K4561:K4624" si="514">ROUND($I4561*C4561,2)</f>
        <v>47.79</v>
      </c>
      <c r="L4561" s="47">
        <f t="shared" ref="L4561:L4624" si="515">ROUND($I4561*D4561,2)</f>
        <v>48.6</v>
      </c>
      <c r="M4561" s="47">
        <f t="shared" ref="M4561:M4624" si="516">ROUND($I4561*E4561,2)</f>
        <v>47.75</v>
      </c>
      <c r="N4561" s="47">
        <f t="shared" ref="N4561:N4624" si="517">ROUND($I4561*F4561,2)</f>
        <v>48.4</v>
      </c>
      <c r="O4561" s="48">
        <f t="shared" ref="O4561:O4624" ca="1" si="518">G4561*J4561</f>
        <v>867500</v>
      </c>
    </row>
    <row r="4562" spans="1:15" x14ac:dyDescent="0.25">
      <c r="A4562">
        <v>4547</v>
      </c>
      <c r="B4562" s="85">
        <v>35195</v>
      </c>
      <c r="C4562" s="47">
        <v>65.38</v>
      </c>
      <c r="D4562" s="47">
        <v>65.59</v>
      </c>
      <c r="E4562" s="47">
        <v>65.06</v>
      </c>
      <c r="F4562" s="47">
        <v>65.38</v>
      </c>
      <c r="G4562" s="48">
        <v>925100</v>
      </c>
      <c r="H4562" s="47">
        <v>47.68</v>
      </c>
      <c r="I4562" s="51">
        <f t="shared" si="512"/>
        <v>0.72927500764759867</v>
      </c>
      <c r="J4562" s="51">
        <f t="shared" ca="1" si="513"/>
        <v>1</v>
      </c>
      <c r="K4562" s="47">
        <f t="shared" si="514"/>
        <v>47.68</v>
      </c>
      <c r="L4562" s="47">
        <f t="shared" si="515"/>
        <v>47.83</v>
      </c>
      <c r="M4562" s="47">
        <f t="shared" si="516"/>
        <v>47.45</v>
      </c>
      <c r="N4562" s="47">
        <f t="shared" si="517"/>
        <v>47.68</v>
      </c>
      <c r="O4562" s="48">
        <f t="shared" ca="1" si="518"/>
        <v>925100</v>
      </c>
    </row>
    <row r="4563" spans="1:15" x14ac:dyDescent="0.25">
      <c r="A4563">
        <v>4548</v>
      </c>
      <c r="B4563" s="85">
        <v>35194</v>
      </c>
      <c r="C4563" s="47">
        <v>64.56</v>
      </c>
      <c r="D4563" s="47">
        <v>65.06</v>
      </c>
      <c r="E4563" s="47">
        <v>64.5</v>
      </c>
      <c r="F4563" s="47">
        <v>64.73</v>
      </c>
      <c r="G4563" s="48">
        <v>593400</v>
      </c>
      <c r="H4563" s="47">
        <v>47.21</v>
      </c>
      <c r="I4563" s="51">
        <f t="shared" si="512"/>
        <v>0.72933724702610847</v>
      </c>
      <c r="J4563" s="51">
        <f t="shared" ca="1" si="513"/>
        <v>1</v>
      </c>
      <c r="K4563" s="47">
        <f t="shared" si="514"/>
        <v>47.09</v>
      </c>
      <c r="L4563" s="47">
        <f t="shared" si="515"/>
        <v>47.45</v>
      </c>
      <c r="M4563" s="47">
        <f t="shared" si="516"/>
        <v>47.04</v>
      </c>
      <c r="N4563" s="47">
        <f t="shared" si="517"/>
        <v>47.21</v>
      </c>
      <c r="O4563" s="48">
        <f t="shared" ca="1" si="518"/>
        <v>593400</v>
      </c>
    </row>
    <row r="4564" spans="1:15" x14ac:dyDescent="0.25">
      <c r="A4564">
        <v>4549</v>
      </c>
      <c r="B4564" s="85">
        <v>35193</v>
      </c>
      <c r="C4564" s="47">
        <v>63.67</v>
      </c>
      <c r="D4564" s="47">
        <v>64.78</v>
      </c>
      <c r="E4564" s="47">
        <v>63.08</v>
      </c>
      <c r="F4564" s="47">
        <v>64.78</v>
      </c>
      <c r="G4564" s="48">
        <v>1694700</v>
      </c>
      <c r="H4564" s="47">
        <v>47.25</v>
      </c>
      <c r="I4564" s="51">
        <f t="shared" si="512"/>
        <v>0.729391787588762</v>
      </c>
      <c r="J4564" s="51">
        <f t="shared" ca="1" si="513"/>
        <v>1</v>
      </c>
      <c r="K4564" s="47">
        <f t="shared" si="514"/>
        <v>46.44</v>
      </c>
      <c r="L4564" s="47">
        <f t="shared" si="515"/>
        <v>47.25</v>
      </c>
      <c r="M4564" s="47">
        <f t="shared" si="516"/>
        <v>46.01</v>
      </c>
      <c r="N4564" s="47">
        <f t="shared" si="517"/>
        <v>47.25</v>
      </c>
      <c r="O4564" s="48">
        <f t="shared" ca="1" si="518"/>
        <v>1694700</v>
      </c>
    </row>
    <row r="4565" spans="1:15" x14ac:dyDescent="0.25">
      <c r="A4565">
        <v>4550</v>
      </c>
      <c r="B4565" s="85">
        <v>35192</v>
      </c>
      <c r="C4565" s="47">
        <v>64.25</v>
      </c>
      <c r="D4565" s="47">
        <v>64.25</v>
      </c>
      <c r="E4565" s="47">
        <v>63.77</v>
      </c>
      <c r="F4565" s="47">
        <v>63.98</v>
      </c>
      <c r="G4565" s="48">
        <v>582100</v>
      </c>
      <c r="H4565" s="47">
        <v>46.67</v>
      </c>
      <c r="I4565" s="51">
        <f t="shared" si="512"/>
        <v>0.72944670209440454</v>
      </c>
      <c r="J4565" s="51">
        <f t="shared" ca="1" si="513"/>
        <v>1</v>
      </c>
      <c r="K4565" s="47">
        <f t="shared" si="514"/>
        <v>46.87</v>
      </c>
      <c r="L4565" s="47">
        <f t="shared" si="515"/>
        <v>46.87</v>
      </c>
      <c r="M4565" s="47">
        <f t="shared" si="516"/>
        <v>46.52</v>
      </c>
      <c r="N4565" s="47">
        <f t="shared" si="517"/>
        <v>46.67</v>
      </c>
      <c r="O4565" s="48">
        <f t="shared" ca="1" si="518"/>
        <v>582100</v>
      </c>
    </row>
    <row r="4566" spans="1:15" x14ac:dyDescent="0.25">
      <c r="A4566">
        <v>4551</v>
      </c>
      <c r="B4566" s="85">
        <v>35191</v>
      </c>
      <c r="C4566" s="47">
        <v>64.56</v>
      </c>
      <c r="D4566" s="47">
        <v>64.56</v>
      </c>
      <c r="E4566" s="47">
        <v>63.69</v>
      </c>
      <c r="F4566" s="47">
        <v>64.25</v>
      </c>
      <c r="G4566" s="48">
        <v>647500</v>
      </c>
      <c r="H4566" s="47">
        <v>46.86</v>
      </c>
      <c r="I4566" s="51">
        <f t="shared" si="512"/>
        <v>0.72933852140077815</v>
      </c>
      <c r="J4566" s="51">
        <f t="shared" ca="1" si="513"/>
        <v>1</v>
      </c>
      <c r="K4566" s="47">
        <f t="shared" si="514"/>
        <v>47.09</v>
      </c>
      <c r="L4566" s="47">
        <f t="shared" si="515"/>
        <v>47.09</v>
      </c>
      <c r="M4566" s="47">
        <f t="shared" si="516"/>
        <v>46.45</v>
      </c>
      <c r="N4566" s="47">
        <f t="shared" si="517"/>
        <v>46.86</v>
      </c>
      <c r="O4566" s="48">
        <f t="shared" ca="1" si="518"/>
        <v>647500</v>
      </c>
    </row>
    <row r="4567" spans="1:15" x14ac:dyDescent="0.25">
      <c r="A4567">
        <v>4552</v>
      </c>
      <c r="B4567" s="85">
        <v>35188</v>
      </c>
      <c r="C4567" s="47">
        <v>64.78</v>
      </c>
      <c r="D4567" s="47">
        <v>64.98</v>
      </c>
      <c r="E4567" s="47">
        <v>63.75</v>
      </c>
      <c r="F4567" s="47">
        <v>64.31</v>
      </c>
      <c r="G4567" s="48">
        <v>1329300</v>
      </c>
      <c r="H4567" s="47">
        <v>46.91</v>
      </c>
      <c r="I4567" s="51">
        <f t="shared" si="512"/>
        <v>0.72943554657129517</v>
      </c>
      <c r="J4567" s="51">
        <f t="shared" ca="1" si="513"/>
        <v>1</v>
      </c>
      <c r="K4567" s="47">
        <f t="shared" si="514"/>
        <v>47.25</v>
      </c>
      <c r="L4567" s="47">
        <f t="shared" si="515"/>
        <v>47.4</v>
      </c>
      <c r="M4567" s="47">
        <f t="shared" si="516"/>
        <v>46.5</v>
      </c>
      <c r="N4567" s="47">
        <f t="shared" si="517"/>
        <v>46.91</v>
      </c>
      <c r="O4567" s="48">
        <f t="shared" ca="1" si="518"/>
        <v>1329300</v>
      </c>
    </row>
    <row r="4568" spans="1:15" x14ac:dyDescent="0.25">
      <c r="A4568">
        <v>4553</v>
      </c>
      <c r="B4568" s="85">
        <v>35187</v>
      </c>
      <c r="C4568" s="47">
        <v>65.02</v>
      </c>
      <c r="D4568" s="47">
        <v>65.38</v>
      </c>
      <c r="E4568" s="47">
        <v>64.09</v>
      </c>
      <c r="F4568" s="47">
        <v>64.41</v>
      </c>
      <c r="G4568" s="48">
        <v>1299600</v>
      </c>
      <c r="H4568" s="47">
        <v>46.98</v>
      </c>
      <c r="I4568" s="51">
        <f t="shared" si="512"/>
        <v>0.72938984629715886</v>
      </c>
      <c r="J4568" s="51">
        <f t="shared" ca="1" si="513"/>
        <v>1</v>
      </c>
      <c r="K4568" s="47">
        <f t="shared" si="514"/>
        <v>47.42</v>
      </c>
      <c r="L4568" s="47">
        <f t="shared" si="515"/>
        <v>47.69</v>
      </c>
      <c r="M4568" s="47">
        <f t="shared" si="516"/>
        <v>46.75</v>
      </c>
      <c r="N4568" s="47">
        <f t="shared" si="517"/>
        <v>46.98</v>
      </c>
      <c r="O4568" s="48">
        <f t="shared" ca="1" si="518"/>
        <v>1299600</v>
      </c>
    </row>
    <row r="4569" spans="1:15" x14ac:dyDescent="0.25">
      <c r="A4569">
        <v>4554</v>
      </c>
      <c r="B4569" s="85">
        <v>35186</v>
      </c>
      <c r="C4569" s="47">
        <v>65.38</v>
      </c>
      <c r="D4569" s="47">
        <v>65.8</v>
      </c>
      <c r="E4569" s="47">
        <v>65.28</v>
      </c>
      <c r="F4569" s="47">
        <v>65.53</v>
      </c>
      <c r="G4569" s="48">
        <v>561900</v>
      </c>
      <c r="H4569" s="47">
        <v>47.8</v>
      </c>
      <c r="I4569" s="51">
        <f t="shared" si="512"/>
        <v>0.72943689913016929</v>
      </c>
      <c r="J4569" s="51">
        <f t="shared" ca="1" si="513"/>
        <v>1</v>
      </c>
      <c r="K4569" s="47">
        <f t="shared" si="514"/>
        <v>47.69</v>
      </c>
      <c r="L4569" s="47">
        <f t="shared" si="515"/>
        <v>48</v>
      </c>
      <c r="M4569" s="47">
        <f t="shared" si="516"/>
        <v>47.62</v>
      </c>
      <c r="N4569" s="47">
        <f t="shared" si="517"/>
        <v>47.8</v>
      </c>
      <c r="O4569" s="48">
        <f t="shared" ca="1" si="518"/>
        <v>561900</v>
      </c>
    </row>
    <row r="4570" spans="1:15" x14ac:dyDescent="0.25">
      <c r="A4570">
        <v>4555</v>
      </c>
      <c r="B4570" s="85">
        <v>35185</v>
      </c>
      <c r="C4570" s="47">
        <v>65.44</v>
      </c>
      <c r="D4570" s="47">
        <v>65.56</v>
      </c>
      <c r="E4570" s="47">
        <v>65.12</v>
      </c>
      <c r="F4570" s="47">
        <v>65.39</v>
      </c>
      <c r="G4570" s="48">
        <v>184400</v>
      </c>
      <c r="H4570" s="47">
        <v>47.69</v>
      </c>
      <c r="I4570" s="51">
        <f t="shared" si="512"/>
        <v>0.72931640923688634</v>
      </c>
      <c r="J4570" s="51">
        <f t="shared" ca="1" si="513"/>
        <v>1</v>
      </c>
      <c r="K4570" s="47">
        <f t="shared" si="514"/>
        <v>47.73</v>
      </c>
      <c r="L4570" s="47">
        <f t="shared" si="515"/>
        <v>47.81</v>
      </c>
      <c r="M4570" s="47">
        <f t="shared" si="516"/>
        <v>47.49</v>
      </c>
      <c r="N4570" s="47">
        <f t="shared" si="517"/>
        <v>47.69</v>
      </c>
      <c r="O4570" s="48">
        <f t="shared" ca="1" si="518"/>
        <v>184400</v>
      </c>
    </row>
    <row r="4571" spans="1:15" x14ac:dyDescent="0.25">
      <c r="A4571">
        <v>4556</v>
      </c>
      <c r="B4571" s="85">
        <v>35184</v>
      </c>
      <c r="C4571" s="47">
        <v>65.16</v>
      </c>
      <c r="D4571" s="47">
        <v>65.56</v>
      </c>
      <c r="E4571" s="47">
        <v>65.16</v>
      </c>
      <c r="F4571" s="47">
        <v>65.44</v>
      </c>
      <c r="G4571" s="48">
        <v>219900</v>
      </c>
      <c r="H4571" s="47">
        <v>47.73</v>
      </c>
      <c r="I4571" s="51">
        <f t="shared" si="512"/>
        <v>0.72937041564792171</v>
      </c>
      <c r="J4571" s="51">
        <f t="shared" ca="1" si="513"/>
        <v>1</v>
      </c>
      <c r="K4571" s="47">
        <f t="shared" si="514"/>
        <v>47.53</v>
      </c>
      <c r="L4571" s="47">
        <f t="shared" si="515"/>
        <v>47.82</v>
      </c>
      <c r="M4571" s="47">
        <f t="shared" si="516"/>
        <v>47.53</v>
      </c>
      <c r="N4571" s="47">
        <f t="shared" si="517"/>
        <v>47.73</v>
      </c>
      <c r="O4571" s="48">
        <f t="shared" ca="1" si="518"/>
        <v>219900</v>
      </c>
    </row>
    <row r="4572" spans="1:15" x14ac:dyDescent="0.25">
      <c r="A4572">
        <v>4557</v>
      </c>
      <c r="B4572" s="85">
        <v>35181</v>
      </c>
      <c r="C4572" s="47">
        <v>65.47</v>
      </c>
      <c r="D4572" s="47">
        <v>65.81</v>
      </c>
      <c r="E4572" s="47">
        <v>65.23</v>
      </c>
      <c r="F4572" s="47">
        <v>65.44</v>
      </c>
      <c r="G4572" s="48">
        <v>563300</v>
      </c>
      <c r="H4572" s="47">
        <v>47.73</v>
      </c>
      <c r="I4572" s="51">
        <f t="shared" si="512"/>
        <v>0.72937041564792171</v>
      </c>
      <c r="J4572" s="51">
        <f t="shared" ca="1" si="513"/>
        <v>1</v>
      </c>
      <c r="K4572" s="47">
        <f t="shared" si="514"/>
        <v>47.75</v>
      </c>
      <c r="L4572" s="47">
        <f t="shared" si="515"/>
        <v>48</v>
      </c>
      <c r="M4572" s="47">
        <f t="shared" si="516"/>
        <v>47.58</v>
      </c>
      <c r="N4572" s="47">
        <f t="shared" si="517"/>
        <v>47.73</v>
      </c>
      <c r="O4572" s="48">
        <f t="shared" ca="1" si="518"/>
        <v>563300</v>
      </c>
    </row>
    <row r="4573" spans="1:15" x14ac:dyDescent="0.25">
      <c r="A4573">
        <v>4558</v>
      </c>
      <c r="B4573" s="85">
        <v>35180</v>
      </c>
      <c r="C4573" s="47">
        <v>65.14</v>
      </c>
      <c r="D4573" s="47">
        <v>65.56</v>
      </c>
      <c r="E4573" s="47">
        <v>64.75</v>
      </c>
      <c r="F4573" s="47">
        <v>65.3</v>
      </c>
      <c r="G4573" s="48">
        <v>475500</v>
      </c>
      <c r="H4573" s="47">
        <v>47.62</v>
      </c>
      <c r="I4573" s="51">
        <f t="shared" si="512"/>
        <v>0.72924961715160797</v>
      </c>
      <c r="J4573" s="51">
        <f t="shared" ca="1" si="513"/>
        <v>1</v>
      </c>
      <c r="K4573" s="47">
        <f t="shared" si="514"/>
        <v>47.5</v>
      </c>
      <c r="L4573" s="47">
        <f t="shared" si="515"/>
        <v>47.81</v>
      </c>
      <c r="M4573" s="47">
        <f t="shared" si="516"/>
        <v>47.22</v>
      </c>
      <c r="N4573" s="47">
        <f t="shared" si="517"/>
        <v>47.62</v>
      </c>
      <c r="O4573" s="48">
        <f t="shared" ca="1" si="518"/>
        <v>475500</v>
      </c>
    </row>
    <row r="4574" spans="1:15" x14ac:dyDescent="0.25">
      <c r="A4574">
        <v>4559</v>
      </c>
      <c r="B4574" s="85">
        <v>35179</v>
      </c>
      <c r="C4574" s="47">
        <v>65.56</v>
      </c>
      <c r="D4574" s="47">
        <v>65.56</v>
      </c>
      <c r="E4574" s="47">
        <v>64.86</v>
      </c>
      <c r="F4574" s="47">
        <v>65</v>
      </c>
      <c r="G4574" s="48">
        <v>699000</v>
      </c>
      <c r="H4574" s="47">
        <v>47.41</v>
      </c>
      <c r="I4574" s="51">
        <f t="shared" si="512"/>
        <v>0.7293846153846153</v>
      </c>
      <c r="J4574" s="51">
        <f t="shared" ca="1" si="513"/>
        <v>1</v>
      </c>
      <c r="K4574" s="47">
        <f t="shared" si="514"/>
        <v>47.82</v>
      </c>
      <c r="L4574" s="47">
        <f t="shared" si="515"/>
        <v>47.82</v>
      </c>
      <c r="M4574" s="47">
        <f t="shared" si="516"/>
        <v>47.31</v>
      </c>
      <c r="N4574" s="47">
        <f t="shared" si="517"/>
        <v>47.41</v>
      </c>
      <c r="O4574" s="48">
        <f t="shared" ca="1" si="518"/>
        <v>699000</v>
      </c>
    </row>
    <row r="4575" spans="1:15" x14ac:dyDescent="0.25">
      <c r="A4575">
        <v>4560</v>
      </c>
      <c r="B4575" s="85">
        <v>35178</v>
      </c>
      <c r="C4575" s="47">
        <v>64.92</v>
      </c>
      <c r="D4575" s="47">
        <v>65.28</v>
      </c>
      <c r="E4575" s="47">
        <v>64.78</v>
      </c>
      <c r="F4575" s="47">
        <v>65.23</v>
      </c>
      <c r="G4575" s="48">
        <v>225400</v>
      </c>
      <c r="H4575" s="47">
        <v>47.58</v>
      </c>
      <c r="I4575" s="51">
        <f t="shared" si="512"/>
        <v>0.72941897899739372</v>
      </c>
      <c r="J4575" s="51">
        <f t="shared" ca="1" si="513"/>
        <v>1</v>
      </c>
      <c r="K4575" s="47">
        <f t="shared" si="514"/>
        <v>47.35</v>
      </c>
      <c r="L4575" s="47">
        <f t="shared" si="515"/>
        <v>47.62</v>
      </c>
      <c r="M4575" s="47">
        <f t="shared" si="516"/>
        <v>47.25</v>
      </c>
      <c r="N4575" s="47">
        <f t="shared" si="517"/>
        <v>47.58</v>
      </c>
      <c r="O4575" s="48">
        <f t="shared" ca="1" si="518"/>
        <v>225400</v>
      </c>
    </row>
    <row r="4576" spans="1:15" x14ac:dyDescent="0.25">
      <c r="A4576">
        <v>4561</v>
      </c>
      <c r="B4576" s="85">
        <v>35177</v>
      </c>
      <c r="C4576" s="47">
        <v>65.12</v>
      </c>
      <c r="D4576" s="47">
        <v>65.28</v>
      </c>
      <c r="E4576" s="47">
        <v>64.59</v>
      </c>
      <c r="F4576" s="47">
        <v>65.03</v>
      </c>
      <c r="G4576" s="48">
        <v>828900</v>
      </c>
      <c r="H4576" s="47">
        <v>47.43</v>
      </c>
      <c r="I4576" s="51">
        <f t="shared" si="512"/>
        <v>0.72935568199292633</v>
      </c>
      <c r="J4576" s="51">
        <f t="shared" ca="1" si="513"/>
        <v>1</v>
      </c>
      <c r="K4576" s="47">
        <f t="shared" si="514"/>
        <v>47.5</v>
      </c>
      <c r="L4576" s="47">
        <f t="shared" si="515"/>
        <v>47.61</v>
      </c>
      <c r="M4576" s="47">
        <f t="shared" si="516"/>
        <v>47.11</v>
      </c>
      <c r="N4576" s="47">
        <f t="shared" si="517"/>
        <v>47.43</v>
      </c>
      <c r="O4576" s="48">
        <f t="shared" ca="1" si="518"/>
        <v>828900</v>
      </c>
    </row>
    <row r="4577" spans="1:15" x14ac:dyDescent="0.25">
      <c r="A4577">
        <v>4562</v>
      </c>
      <c r="B4577" s="85">
        <v>35174</v>
      </c>
      <c r="C4577" s="47">
        <v>64.69</v>
      </c>
      <c r="D4577" s="47">
        <v>64.86</v>
      </c>
      <c r="E4577" s="47">
        <v>64.42</v>
      </c>
      <c r="F4577" s="47">
        <v>64.53</v>
      </c>
      <c r="G4577" s="48">
        <v>885100</v>
      </c>
      <c r="H4577" s="47">
        <v>47.07</v>
      </c>
      <c r="I4577" s="51">
        <f t="shared" si="512"/>
        <v>0.72942817294281725</v>
      </c>
      <c r="J4577" s="51">
        <f t="shared" ca="1" si="513"/>
        <v>1</v>
      </c>
      <c r="K4577" s="47">
        <f t="shared" si="514"/>
        <v>47.19</v>
      </c>
      <c r="L4577" s="47">
        <f t="shared" si="515"/>
        <v>47.31</v>
      </c>
      <c r="M4577" s="47">
        <f t="shared" si="516"/>
        <v>46.99</v>
      </c>
      <c r="N4577" s="47">
        <f t="shared" si="517"/>
        <v>47.07</v>
      </c>
      <c r="O4577" s="48">
        <f t="shared" ca="1" si="518"/>
        <v>885100</v>
      </c>
    </row>
    <row r="4578" spans="1:15" x14ac:dyDescent="0.25">
      <c r="A4578">
        <v>4563</v>
      </c>
      <c r="B4578" s="85">
        <v>35173</v>
      </c>
      <c r="C4578" s="47">
        <v>64.44</v>
      </c>
      <c r="D4578" s="47">
        <v>64.58</v>
      </c>
      <c r="E4578" s="47">
        <v>64.09</v>
      </c>
      <c r="F4578" s="47">
        <v>64.38</v>
      </c>
      <c r="G4578" s="48">
        <v>818600</v>
      </c>
      <c r="H4578" s="47">
        <v>46.95</v>
      </c>
      <c r="I4578" s="51">
        <f t="shared" si="512"/>
        <v>0.72926374650512593</v>
      </c>
      <c r="J4578" s="51">
        <f t="shared" ca="1" si="513"/>
        <v>1</v>
      </c>
      <c r="K4578" s="47">
        <f t="shared" si="514"/>
        <v>46.99</v>
      </c>
      <c r="L4578" s="47">
        <f t="shared" si="515"/>
        <v>47.1</v>
      </c>
      <c r="M4578" s="47">
        <f t="shared" si="516"/>
        <v>46.74</v>
      </c>
      <c r="N4578" s="47">
        <f t="shared" si="517"/>
        <v>46.95</v>
      </c>
      <c r="O4578" s="48">
        <f t="shared" ca="1" si="518"/>
        <v>818600</v>
      </c>
    </row>
    <row r="4579" spans="1:15" x14ac:dyDescent="0.25">
      <c r="A4579">
        <v>4564</v>
      </c>
      <c r="B4579" s="85">
        <v>35172</v>
      </c>
      <c r="C4579" s="47">
        <v>64.38</v>
      </c>
      <c r="D4579" s="47">
        <v>64.56</v>
      </c>
      <c r="E4579" s="47">
        <v>63.84</v>
      </c>
      <c r="F4579" s="47">
        <v>64.28</v>
      </c>
      <c r="G4579" s="48">
        <v>525300</v>
      </c>
      <c r="H4579" s="47">
        <v>46.88</v>
      </c>
      <c r="I4579" s="51">
        <f t="shared" si="512"/>
        <v>0.72930927193528317</v>
      </c>
      <c r="J4579" s="51">
        <f t="shared" ca="1" si="513"/>
        <v>1</v>
      </c>
      <c r="K4579" s="47">
        <f t="shared" si="514"/>
        <v>46.95</v>
      </c>
      <c r="L4579" s="47">
        <f t="shared" si="515"/>
        <v>47.08</v>
      </c>
      <c r="M4579" s="47">
        <f t="shared" si="516"/>
        <v>46.56</v>
      </c>
      <c r="N4579" s="47">
        <f t="shared" si="517"/>
        <v>46.88</v>
      </c>
      <c r="O4579" s="48">
        <f t="shared" ca="1" si="518"/>
        <v>525300</v>
      </c>
    </row>
    <row r="4580" spans="1:15" x14ac:dyDescent="0.25">
      <c r="A4580">
        <v>4565</v>
      </c>
      <c r="B4580" s="85">
        <v>35171</v>
      </c>
      <c r="C4580" s="47">
        <v>64.38</v>
      </c>
      <c r="D4580" s="47">
        <v>64.66</v>
      </c>
      <c r="E4580" s="47">
        <v>64.23</v>
      </c>
      <c r="F4580" s="47">
        <v>64.44</v>
      </c>
      <c r="G4580" s="48">
        <v>429700</v>
      </c>
      <c r="H4580" s="47">
        <v>47</v>
      </c>
      <c r="I4580" s="51">
        <f t="shared" si="512"/>
        <v>0.72936064556176294</v>
      </c>
      <c r="J4580" s="51">
        <f t="shared" ca="1" si="513"/>
        <v>1</v>
      </c>
      <c r="K4580" s="47">
        <f t="shared" si="514"/>
        <v>46.96</v>
      </c>
      <c r="L4580" s="47">
        <f t="shared" si="515"/>
        <v>47.16</v>
      </c>
      <c r="M4580" s="47">
        <f t="shared" si="516"/>
        <v>46.85</v>
      </c>
      <c r="N4580" s="47">
        <f t="shared" si="517"/>
        <v>47</v>
      </c>
      <c r="O4580" s="48">
        <f t="shared" ca="1" si="518"/>
        <v>429700</v>
      </c>
    </row>
    <row r="4581" spans="1:15" x14ac:dyDescent="0.25">
      <c r="A4581">
        <v>4566</v>
      </c>
      <c r="B4581" s="85">
        <v>35170</v>
      </c>
      <c r="C4581" s="47">
        <v>64.05</v>
      </c>
      <c r="D4581" s="47">
        <v>64.33</v>
      </c>
      <c r="E4581" s="47">
        <v>63.84</v>
      </c>
      <c r="F4581" s="47">
        <v>64.25</v>
      </c>
      <c r="G4581" s="48">
        <v>484200</v>
      </c>
      <c r="H4581" s="47">
        <v>46.86</v>
      </c>
      <c r="I4581" s="51">
        <f t="shared" si="512"/>
        <v>0.72933852140077815</v>
      </c>
      <c r="J4581" s="51">
        <f t="shared" ca="1" si="513"/>
        <v>1</v>
      </c>
      <c r="K4581" s="47">
        <f t="shared" si="514"/>
        <v>46.71</v>
      </c>
      <c r="L4581" s="47">
        <f t="shared" si="515"/>
        <v>46.92</v>
      </c>
      <c r="M4581" s="47">
        <f t="shared" si="516"/>
        <v>46.56</v>
      </c>
      <c r="N4581" s="47">
        <f t="shared" si="517"/>
        <v>46.86</v>
      </c>
      <c r="O4581" s="48">
        <f t="shared" ca="1" si="518"/>
        <v>484200</v>
      </c>
    </row>
    <row r="4582" spans="1:15" x14ac:dyDescent="0.25">
      <c r="A4582">
        <v>4567</v>
      </c>
      <c r="B4582" s="85">
        <v>35167</v>
      </c>
      <c r="C4582" s="47">
        <v>63.36</v>
      </c>
      <c r="D4582" s="47">
        <v>63.81</v>
      </c>
      <c r="E4582" s="47">
        <v>63.17</v>
      </c>
      <c r="F4582" s="47">
        <v>63.72</v>
      </c>
      <c r="G4582" s="48">
        <v>411300</v>
      </c>
      <c r="H4582" s="47">
        <v>46.47</v>
      </c>
      <c r="I4582" s="51">
        <f t="shared" si="512"/>
        <v>0.7292843691148776</v>
      </c>
      <c r="J4582" s="51">
        <f t="shared" ca="1" si="513"/>
        <v>1</v>
      </c>
      <c r="K4582" s="47">
        <f t="shared" si="514"/>
        <v>46.21</v>
      </c>
      <c r="L4582" s="47">
        <f t="shared" si="515"/>
        <v>46.54</v>
      </c>
      <c r="M4582" s="47">
        <f t="shared" si="516"/>
        <v>46.07</v>
      </c>
      <c r="N4582" s="47">
        <f t="shared" si="517"/>
        <v>46.47</v>
      </c>
      <c r="O4582" s="48">
        <f t="shared" ca="1" si="518"/>
        <v>411300</v>
      </c>
    </row>
    <row r="4583" spans="1:15" x14ac:dyDescent="0.25">
      <c r="A4583">
        <v>4568</v>
      </c>
      <c r="B4583" s="85">
        <v>35166</v>
      </c>
      <c r="C4583" s="47">
        <v>63.16</v>
      </c>
      <c r="D4583" s="47">
        <v>63.47</v>
      </c>
      <c r="E4583" s="47">
        <v>62.12</v>
      </c>
      <c r="F4583" s="47">
        <v>62.92</v>
      </c>
      <c r="G4583" s="48">
        <v>1276000</v>
      </c>
      <c r="H4583" s="47">
        <v>45.89</v>
      </c>
      <c r="I4583" s="51">
        <f t="shared" si="512"/>
        <v>0.72933884297520657</v>
      </c>
      <c r="J4583" s="51">
        <f t="shared" ca="1" si="513"/>
        <v>1</v>
      </c>
      <c r="K4583" s="47">
        <f t="shared" si="514"/>
        <v>46.07</v>
      </c>
      <c r="L4583" s="47">
        <f t="shared" si="515"/>
        <v>46.29</v>
      </c>
      <c r="M4583" s="47">
        <f t="shared" si="516"/>
        <v>45.31</v>
      </c>
      <c r="N4583" s="47">
        <f t="shared" si="517"/>
        <v>45.89</v>
      </c>
      <c r="O4583" s="48">
        <f t="shared" ca="1" si="518"/>
        <v>1276000</v>
      </c>
    </row>
    <row r="4584" spans="1:15" x14ac:dyDescent="0.25">
      <c r="A4584">
        <v>4569</v>
      </c>
      <c r="B4584" s="85">
        <v>35165</v>
      </c>
      <c r="C4584" s="47">
        <v>64.03</v>
      </c>
      <c r="D4584" s="47">
        <v>64.31</v>
      </c>
      <c r="E4584" s="47">
        <v>62.75</v>
      </c>
      <c r="F4584" s="47">
        <v>63</v>
      </c>
      <c r="G4584" s="48">
        <v>939500</v>
      </c>
      <c r="H4584" s="47">
        <v>45.95</v>
      </c>
      <c r="I4584" s="51">
        <f t="shared" si="512"/>
        <v>0.72936507936507944</v>
      </c>
      <c r="J4584" s="51">
        <f t="shared" ca="1" si="513"/>
        <v>1</v>
      </c>
      <c r="K4584" s="47">
        <f t="shared" si="514"/>
        <v>46.7</v>
      </c>
      <c r="L4584" s="47">
        <f t="shared" si="515"/>
        <v>46.91</v>
      </c>
      <c r="M4584" s="47">
        <f t="shared" si="516"/>
        <v>45.77</v>
      </c>
      <c r="N4584" s="47">
        <f t="shared" si="517"/>
        <v>45.95</v>
      </c>
      <c r="O4584" s="48">
        <f t="shared" ca="1" si="518"/>
        <v>939500</v>
      </c>
    </row>
    <row r="4585" spans="1:15" x14ac:dyDescent="0.25">
      <c r="A4585">
        <v>4570</v>
      </c>
      <c r="B4585" s="85">
        <v>35164</v>
      </c>
      <c r="C4585" s="47">
        <v>64.64</v>
      </c>
      <c r="D4585" s="47">
        <v>64.64</v>
      </c>
      <c r="E4585" s="47">
        <v>64.02</v>
      </c>
      <c r="F4585" s="47">
        <v>64.14</v>
      </c>
      <c r="G4585" s="48">
        <v>1180900</v>
      </c>
      <c r="H4585" s="47">
        <v>46.78</v>
      </c>
      <c r="I4585" s="51">
        <f t="shared" si="512"/>
        <v>0.72934206423448711</v>
      </c>
      <c r="J4585" s="51">
        <f t="shared" ca="1" si="513"/>
        <v>1</v>
      </c>
      <c r="K4585" s="47">
        <f t="shared" si="514"/>
        <v>47.14</v>
      </c>
      <c r="L4585" s="47">
        <f t="shared" si="515"/>
        <v>47.14</v>
      </c>
      <c r="M4585" s="47">
        <f t="shared" si="516"/>
        <v>46.69</v>
      </c>
      <c r="N4585" s="47">
        <f t="shared" si="517"/>
        <v>46.78</v>
      </c>
      <c r="O4585" s="48">
        <f t="shared" ca="1" si="518"/>
        <v>1180900</v>
      </c>
    </row>
    <row r="4586" spans="1:15" x14ac:dyDescent="0.25">
      <c r="A4586">
        <v>4571</v>
      </c>
      <c r="B4586" s="85">
        <v>35163</v>
      </c>
      <c r="C4586" s="47">
        <v>63.88</v>
      </c>
      <c r="D4586" s="47">
        <v>64.39</v>
      </c>
      <c r="E4586" s="47">
        <v>63.59</v>
      </c>
      <c r="F4586" s="47">
        <v>64.39</v>
      </c>
      <c r="G4586" s="48">
        <v>2217200</v>
      </c>
      <c r="H4586" s="47">
        <v>46.96</v>
      </c>
      <c r="I4586" s="51">
        <f t="shared" si="512"/>
        <v>0.72930579282497288</v>
      </c>
      <c r="J4586" s="51">
        <f t="shared" ca="1" si="513"/>
        <v>1</v>
      </c>
      <c r="K4586" s="47">
        <f t="shared" si="514"/>
        <v>46.59</v>
      </c>
      <c r="L4586" s="47">
        <f t="shared" si="515"/>
        <v>46.96</v>
      </c>
      <c r="M4586" s="47">
        <f t="shared" si="516"/>
        <v>46.38</v>
      </c>
      <c r="N4586" s="47">
        <f t="shared" si="517"/>
        <v>46.96</v>
      </c>
      <c r="O4586" s="48">
        <f t="shared" ca="1" si="518"/>
        <v>2217200</v>
      </c>
    </row>
    <row r="4587" spans="1:15" x14ac:dyDescent="0.25">
      <c r="A4587">
        <v>4572</v>
      </c>
      <c r="B4587" s="85">
        <v>35159</v>
      </c>
      <c r="C4587" s="47">
        <v>65.56</v>
      </c>
      <c r="D4587" s="47">
        <v>65.72</v>
      </c>
      <c r="E4587" s="47">
        <v>65.5</v>
      </c>
      <c r="F4587" s="47">
        <v>65.52</v>
      </c>
      <c r="G4587" s="48">
        <v>934900</v>
      </c>
      <c r="H4587" s="47">
        <v>47.78</v>
      </c>
      <c r="I4587" s="51">
        <f t="shared" si="512"/>
        <v>0.72924297924297932</v>
      </c>
      <c r="J4587" s="51">
        <f t="shared" ca="1" si="513"/>
        <v>1</v>
      </c>
      <c r="K4587" s="47">
        <f t="shared" si="514"/>
        <v>47.81</v>
      </c>
      <c r="L4587" s="47">
        <f t="shared" si="515"/>
        <v>47.93</v>
      </c>
      <c r="M4587" s="47">
        <f t="shared" si="516"/>
        <v>47.77</v>
      </c>
      <c r="N4587" s="47">
        <f t="shared" si="517"/>
        <v>47.78</v>
      </c>
      <c r="O4587" s="48">
        <f t="shared" ca="1" si="518"/>
        <v>934900</v>
      </c>
    </row>
    <row r="4588" spans="1:15" x14ac:dyDescent="0.25">
      <c r="A4588">
        <v>4573</v>
      </c>
      <c r="B4588" s="85">
        <v>35158</v>
      </c>
      <c r="C4588" s="47">
        <v>65.33</v>
      </c>
      <c r="D4588" s="47">
        <v>65.61</v>
      </c>
      <c r="E4588" s="47">
        <v>65.17</v>
      </c>
      <c r="F4588" s="47">
        <v>65.56</v>
      </c>
      <c r="G4588" s="48">
        <v>288000</v>
      </c>
      <c r="H4588" s="47">
        <v>47.82</v>
      </c>
      <c r="I4588" s="51">
        <f t="shared" si="512"/>
        <v>0.72940817571690053</v>
      </c>
      <c r="J4588" s="51">
        <f t="shared" ca="1" si="513"/>
        <v>1</v>
      </c>
      <c r="K4588" s="47">
        <f t="shared" si="514"/>
        <v>47.65</v>
      </c>
      <c r="L4588" s="47">
        <f t="shared" si="515"/>
        <v>47.86</v>
      </c>
      <c r="M4588" s="47">
        <f t="shared" si="516"/>
        <v>47.54</v>
      </c>
      <c r="N4588" s="47">
        <f t="shared" si="517"/>
        <v>47.82</v>
      </c>
      <c r="O4588" s="48">
        <f t="shared" ca="1" si="518"/>
        <v>288000</v>
      </c>
    </row>
    <row r="4589" spans="1:15" x14ac:dyDescent="0.25">
      <c r="A4589">
        <v>4574</v>
      </c>
      <c r="B4589" s="85">
        <v>35157</v>
      </c>
      <c r="C4589" s="47">
        <v>65.52</v>
      </c>
      <c r="D4589" s="47">
        <v>65.56</v>
      </c>
      <c r="E4589" s="47">
        <v>65.3</v>
      </c>
      <c r="F4589" s="47">
        <v>65.56</v>
      </c>
      <c r="G4589" s="48">
        <v>638800</v>
      </c>
      <c r="H4589" s="47">
        <v>47.82</v>
      </c>
      <c r="I4589" s="51">
        <f t="shared" si="512"/>
        <v>0.72940817571690053</v>
      </c>
      <c r="J4589" s="51">
        <f t="shared" ca="1" si="513"/>
        <v>1</v>
      </c>
      <c r="K4589" s="47">
        <f t="shared" si="514"/>
        <v>47.79</v>
      </c>
      <c r="L4589" s="47">
        <f t="shared" si="515"/>
        <v>47.82</v>
      </c>
      <c r="M4589" s="47">
        <f t="shared" si="516"/>
        <v>47.63</v>
      </c>
      <c r="N4589" s="47">
        <f t="shared" si="517"/>
        <v>47.82</v>
      </c>
      <c r="O4589" s="48">
        <f t="shared" ca="1" si="518"/>
        <v>638800</v>
      </c>
    </row>
    <row r="4590" spans="1:15" x14ac:dyDescent="0.25">
      <c r="A4590">
        <v>4575</v>
      </c>
      <c r="B4590" s="85">
        <v>35156</v>
      </c>
      <c r="C4590" s="47">
        <v>65</v>
      </c>
      <c r="D4590" s="47">
        <v>65.45</v>
      </c>
      <c r="E4590" s="47">
        <v>64.8</v>
      </c>
      <c r="F4590" s="47">
        <v>65.44</v>
      </c>
      <c r="G4590" s="48">
        <v>773400</v>
      </c>
      <c r="H4590" s="47">
        <v>47.73</v>
      </c>
      <c r="I4590" s="51">
        <f t="shared" si="512"/>
        <v>0.72937041564792171</v>
      </c>
      <c r="J4590" s="51">
        <f t="shared" ca="1" si="513"/>
        <v>1</v>
      </c>
      <c r="K4590" s="47">
        <f t="shared" si="514"/>
        <v>47.41</v>
      </c>
      <c r="L4590" s="47">
        <f t="shared" si="515"/>
        <v>47.74</v>
      </c>
      <c r="M4590" s="47">
        <f t="shared" si="516"/>
        <v>47.26</v>
      </c>
      <c r="N4590" s="47">
        <f t="shared" si="517"/>
        <v>47.73</v>
      </c>
      <c r="O4590" s="48">
        <f t="shared" ca="1" si="518"/>
        <v>773400</v>
      </c>
    </row>
    <row r="4591" spans="1:15" x14ac:dyDescent="0.25">
      <c r="A4591">
        <v>4576</v>
      </c>
      <c r="B4591" s="85">
        <v>35153</v>
      </c>
      <c r="C4591" s="47">
        <v>65.19</v>
      </c>
      <c r="D4591" s="47">
        <v>65.19</v>
      </c>
      <c r="E4591" s="47">
        <v>64.38</v>
      </c>
      <c r="F4591" s="47">
        <v>64.69</v>
      </c>
      <c r="G4591" s="48">
        <v>457700</v>
      </c>
      <c r="H4591" s="47">
        <v>47.18</v>
      </c>
      <c r="I4591" s="51">
        <f t="shared" si="512"/>
        <v>0.72932447055186278</v>
      </c>
      <c r="J4591" s="51">
        <f t="shared" ca="1" si="513"/>
        <v>1</v>
      </c>
      <c r="K4591" s="47">
        <f t="shared" si="514"/>
        <v>47.54</v>
      </c>
      <c r="L4591" s="47">
        <f t="shared" si="515"/>
        <v>47.54</v>
      </c>
      <c r="M4591" s="47">
        <f t="shared" si="516"/>
        <v>46.95</v>
      </c>
      <c r="N4591" s="47">
        <f t="shared" si="517"/>
        <v>47.18</v>
      </c>
      <c r="O4591" s="48">
        <f t="shared" ca="1" si="518"/>
        <v>457700</v>
      </c>
    </row>
    <row r="4592" spans="1:15" x14ac:dyDescent="0.25">
      <c r="A4592">
        <v>4577</v>
      </c>
      <c r="B4592" s="85">
        <v>35152</v>
      </c>
      <c r="C4592" s="47">
        <v>64.52</v>
      </c>
      <c r="D4592" s="47">
        <v>65.03</v>
      </c>
      <c r="E4592" s="47">
        <v>64.5</v>
      </c>
      <c r="F4592" s="47">
        <v>65</v>
      </c>
      <c r="G4592" s="48">
        <v>1001300</v>
      </c>
      <c r="H4592" s="47">
        <v>47.41</v>
      </c>
      <c r="I4592" s="51">
        <f t="shared" si="512"/>
        <v>0.7293846153846153</v>
      </c>
      <c r="J4592" s="51">
        <f t="shared" ca="1" si="513"/>
        <v>1</v>
      </c>
      <c r="K4592" s="47">
        <f t="shared" si="514"/>
        <v>47.06</v>
      </c>
      <c r="L4592" s="47">
        <f t="shared" si="515"/>
        <v>47.43</v>
      </c>
      <c r="M4592" s="47">
        <f t="shared" si="516"/>
        <v>47.05</v>
      </c>
      <c r="N4592" s="47">
        <f t="shared" si="517"/>
        <v>47.41</v>
      </c>
      <c r="O4592" s="48">
        <f t="shared" ca="1" si="518"/>
        <v>1001300</v>
      </c>
    </row>
    <row r="4593" spans="1:15" x14ac:dyDescent="0.25">
      <c r="A4593">
        <v>4578</v>
      </c>
      <c r="B4593" s="85">
        <v>35151</v>
      </c>
      <c r="C4593" s="47">
        <v>65.44</v>
      </c>
      <c r="D4593" s="47">
        <v>65.48</v>
      </c>
      <c r="E4593" s="47">
        <v>64.69</v>
      </c>
      <c r="F4593" s="47">
        <v>64.75</v>
      </c>
      <c r="G4593" s="48">
        <v>809600</v>
      </c>
      <c r="H4593" s="47">
        <v>47.23</v>
      </c>
      <c r="I4593" s="51">
        <f t="shared" si="512"/>
        <v>0.72942084942084939</v>
      </c>
      <c r="J4593" s="51">
        <f t="shared" ca="1" si="513"/>
        <v>1</v>
      </c>
      <c r="K4593" s="47">
        <f t="shared" si="514"/>
        <v>47.73</v>
      </c>
      <c r="L4593" s="47">
        <f t="shared" si="515"/>
        <v>47.76</v>
      </c>
      <c r="M4593" s="47">
        <f t="shared" si="516"/>
        <v>47.19</v>
      </c>
      <c r="N4593" s="47">
        <f t="shared" si="517"/>
        <v>47.23</v>
      </c>
      <c r="O4593" s="48">
        <f t="shared" ca="1" si="518"/>
        <v>809600</v>
      </c>
    </row>
    <row r="4594" spans="1:15" x14ac:dyDescent="0.25">
      <c r="A4594">
        <v>4579</v>
      </c>
      <c r="B4594" s="85">
        <v>35150</v>
      </c>
      <c r="C4594" s="47">
        <v>64.92</v>
      </c>
      <c r="D4594" s="47">
        <v>65.52</v>
      </c>
      <c r="E4594" s="47">
        <v>64.86</v>
      </c>
      <c r="F4594" s="47">
        <v>65.34</v>
      </c>
      <c r="G4594" s="48">
        <v>969400</v>
      </c>
      <c r="H4594" s="47">
        <v>47.66</v>
      </c>
      <c r="I4594" s="51">
        <f t="shared" si="512"/>
        <v>0.72941536577900201</v>
      </c>
      <c r="J4594" s="51">
        <f t="shared" ca="1" si="513"/>
        <v>1</v>
      </c>
      <c r="K4594" s="47">
        <f t="shared" si="514"/>
        <v>47.35</v>
      </c>
      <c r="L4594" s="47">
        <f t="shared" si="515"/>
        <v>47.79</v>
      </c>
      <c r="M4594" s="47">
        <f t="shared" si="516"/>
        <v>47.31</v>
      </c>
      <c r="N4594" s="47">
        <f t="shared" si="517"/>
        <v>47.66</v>
      </c>
      <c r="O4594" s="48">
        <f t="shared" ca="1" si="518"/>
        <v>969400</v>
      </c>
    </row>
    <row r="4595" spans="1:15" x14ac:dyDescent="0.25">
      <c r="A4595">
        <v>4580</v>
      </c>
      <c r="B4595" s="85">
        <v>35149</v>
      </c>
      <c r="C4595" s="47">
        <v>65.75</v>
      </c>
      <c r="D4595" s="47">
        <v>65.81</v>
      </c>
      <c r="E4595" s="47">
        <v>64.86</v>
      </c>
      <c r="F4595" s="47">
        <v>65.03</v>
      </c>
      <c r="G4595" s="48">
        <v>802400</v>
      </c>
      <c r="H4595" s="47">
        <v>47.43</v>
      </c>
      <c r="I4595" s="51">
        <f t="shared" si="512"/>
        <v>0.72935568199292633</v>
      </c>
      <c r="J4595" s="51">
        <f t="shared" ca="1" si="513"/>
        <v>1</v>
      </c>
      <c r="K4595" s="47">
        <f t="shared" si="514"/>
        <v>47.96</v>
      </c>
      <c r="L4595" s="47">
        <f t="shared" si="515"/>
        <v>48</v>
      </c>
      <c r="M4595" s="47">
        <f t="shared" si="516"/>
        <v>47.31</v>
      </c>
      <c r="N4595" s="47">
        <f t="shared" si="517"/>
        <v>47.43</v>
      </c>
      <c r="O4595" s="48">
        <f t="shared" ca="1" si="518"/>
        <v>802400</v>
      </c>
    </row>
    <row r="4596" spans="1:15" x14ac:dyDescent="0.25">
      <c r="A4596">
        <v>4581</v>
      </c>
      <c r="B4596" s="85">
        <v>35146</v>
      </c>
      <c r="C4596" s="47">
        <v>65.02</v>
      </c>
      <c r="D4596" s="47">
        <v>65.33</v>
      </c>
      <c r="E4596" s="47">
        <v>64.94</v>
      </c>
      <c r="F4596" s="47">
        <v>65.16</v>
      </c>
      <c r="G4596" s="48">
        <v>344500</v>
      </c>
      <c r="H4596" s="47">
        <v>47.52</v>
      </c>
      <c r="I4596" s="51">
        <f t="shared" si="512"/>
        <v>0.72928176795580124</v>
      </c>
      <c r="J4596" s="51">
        <f t="shared" ca="1" si="513"/>
        <v>1</v>
      </c>
      <c r="K4596" s="47">
        <f t="shared" si="514"/>
        <v>47.42</v>
      </c>
      <c r="L4596" s="47">
        <f t="shared" si="515"/>
        <v>47.64</v>
      </c>
      <c r="M4596" s="47">
        <f t="shared" si="516"/>
        <v>47.36</v>
      </c>
      <c r="N4596" s="47">
        <f t="shared" si="517"/>
        <v>47.52</v>
      </c>
      <c r="O4596" s="48">
        <f t="shared" ca="1" si="518"/>
        <v>344500</v>
      </c>
    </row>
    <row r="4597" spans="1:15" x14ac:dyDescent="0.25">
      <c r="A4597">
        <v>4582</v>
      </c>
      <c r="B4597" s="85">
        <v>35145</v>
      </c>
      <c r="C4597" s="47">
        <v>65.22</v>
      </c>
      <c r="D4597" s="47">
        <v>65.25</v>
      </c>
      <c r="E4597" s="47">
        <v>64.77</v>
      </c>
      <c r="F4597" s="47">
        <v>64.98</v>
      </c>
      <c r="G4597" s="48">
        <v>650800</v>
      </c>
      <c r="H4597" s="47">
        <v>47.4</v>
      </c>
      <c r="I4597" s="51">
        <f t="shared" si="512"/>
        <v>0.72945521698984295</v>
      </c>
      <c r="J4597" s="51">
        <f t="shared" ca="1" si="513"/>
        <v>1</v>
      </c>
      <c r="K4597" s="47">
        <f t="shared" si="514"/>
        <v>47.58</v>
      </c>
      <c r="L4597" s="47">
        <f t="shared" si="515"/>
        <v>47.6</v>
      </c>
      <c r="M4597" s="47">
        <f t="shared" si="516"/>
        <v>47.25</v>
      </c>
      <c r="N4597" s="47">
        <f t="shared" si="517"/>
        <v>47.4</v>
      </c>
      <c r="O4597" s="48">
        <f t="shared" ca="1" si="518"/>
        <v>650800</v>
      </c>
    </row>
    <row r="4598" spans="1:15" x14ac:dyDescent="0.25">
      <c r="A4598">
        <v>4583</v>
      </c>
      <c r="B4598" s="85">
        <v>35144</v>
      </c>
      <c r="C4598" s="47">
        <v>65.53</v>
      </c>
      <c r="D4598" s="47">
        <v>65.53</v>
      </c>
      <c r="E4598" s="47">
        <v>64.64</v>
      </c>
      <c r="F4598" s="47">
        <v>65.14</v>
      </c>
      <c r="G4598" s="48">
        <v>744300</v>
      </c>
      <c r="H4598" s="47">
        <v>47.51</v>
      </c>
      <c r="I4598" s="51">
        <f t="shared" si="512"/>
        <v>0.7293521645686214</v>
      </c>
      <c r="J4598" s="51">
        <f t="shared" ca="1" si="513"/>
        <v>1</v>
      </c>
      <c r="K4598" s="47">
        <f t="shared" si="514"/>
        <v>47.79</v>
      </c>
      <c r="L4598" s="47">
        <f t="shared" si="515"/>
        <v>47.79</v>
      </c>
      <c r="M4598" s="47">
        <f t="shared" si="516"/>
        <v>47.15</v>
      </c>
      <c r="N4598" s="47">
        <f t="shared" si="517"/>
        <v>47.51</v>
      </c>
      <c r="O4598" s="48">
        <f t="shared" ca="1" si="518"/>
        <v>744300</v>
      </c>
    </row>
    <row r="4599" spans="1:15" x14ac:dyDescent="0.25">
      <c r="A4599">
        <v>4584</v>
      </c>
      <c r="B4599" s="85">
        <v>35143</v>
      </c>
      <c r="C4599" s="47">
        <v>65.94</v>
      </c>
      <c r="D4599" s="47">
        <v>65.94</v>
      </c>
      <c r="E4599" s="47">
        <v>65</v>
      </c>
      <c r="F4599" s="47">
        <v>65.22</v>
      </c>
      <c r="G4599" s="48">
        <v>858300</v>
      </c>
      <c r="H4599" s="47">
        <v>47.57</v>
      </c>
      <c r="I4599" s="51">
        <f t="shared" si="512"/>
        <v>0.72937749156700404</v>
      </c>
      <c r="J4599" s="51">
        <f t="shared" ca="1" si="513"/>
        <v>1</v>
      </c>
      <c r="K4599" s="47">
        <f t="shared" si="514"/>
        <v>48.1</v>
      </c>
      <c r="L4599" s="47">
        <f t="shared" si="515"/>
        <v>48.1</v>
      </c>
      <c r="M4599" s="47">
        <f t="shared" si="516"/>
        <v>47.41</v>
      </c>
      <c r="N4599" s="47">
        <f t="shared" si="517"/>
        <v>47.57</v>
      </c>
      <c r="O4599" s="48">
        <f t="shared" ca="1" si="518"/>
        <v>858300</v>
      </c>
    </row>
    <row r="4600" spans="1:15" x14ac:dyDescent="0.25">
      <c r="A4600">
        <v>4585</v>
      </c>
      <c r="B4600" s="85">
        <v>35142</v>
      </c>
      <c r="C4600" s="47">
        <v>64.72</v>
      </c>
      <c r="D4600" s="47">
        <v>65.36</v>
      </c>
      <c r="E4600" s="47">
        <v>64.58</v>
      </c>
      <c r="F4600" s="47">
        <v>65.36</v>
      </c>
      <c r="G4600" s="48">
        <v>917600</v>
      </c>
      <c r="H4600" s="47">
        <v>47.67</v>
      </c>
      <c r="I4600" s="51">
        <f t="shared" si="512"/>
        <v>0.72934516523867809</v>
      </c>
      <c r="J4600" s="51">
        <f t="shared" ca="1" si="513"/>
        <v>1</v>
      </c>
      <c r="K4600" s="47">
        <f t="shared" si="514"/>
        <v>47.2</v>
      </c>
      <c r="L4600" s="47">
        <f t="shared" si="515"/>
        <v>47.67</v>
      </c>
      <c r="M4600" s="47">
        <f t="shared" si="516"/>
        <v>47.1</v>
      </c>
      <c r="N4600" s="47">
        <f t="shared" si="517"/>
        <v>47.67</v>
      </c>
      <c r="O4600" s="48">
        <f t="shared" ca="1" si="518"/>
        <v>917600</v>
      </c>
    </row>
    <row r="4601" spans="1:15" x14ac:dyDescent="0.25">
      <c r="A4601">
        <v>4586</v>
      </c>
      <c r="B4601" s="85">
        <v>35139</v>
      </c>
      <c r="C4601" s="47">
        <v>64.06</v>
      </c>
      <c r="D4601" s="47">
        <v>64.33</v>
      </c>
      <c r="E4601" s="47">
        <v>63.75</v>
      </c>
      <c r="F4601" s="47">
        <v>64.12</v>
      </c>
      <c r="G4601" s="48">
        <v>869200</v>
      </c>
      <c r="H4601" s="47">
        <v>46.77</v>
      </c>
      <c r="I4601" s="51">
        <f t="shared" si="512"/>
        <v>0.72941359950093576</v>
      </c>
      <c r="J4601" s="51">
        <f t="shared" ca="1" si="513"/>
        <v>1</v>
      </c>
      <c r="K4601" s="47">
        <f t="shared" si="514"/>
        <v>46.73</v>
      </c>
      <c r="L4601" s="47">
        <f t="shared" si="515"/>
        <v>46.92</v>
      </c>
      <c r="M4601" s="47">
        <f t="shared" si="516"/>
        <v>46.5</v>
      </c>
      <c r="N4601" s="47">
        <f t="shared" si="517"/>
        <v>46.77</v>
      </c>
      <c r="O4601" s="48">
        <f t="shared" ca="1" si="518"/>
        <v>869200</v>
      </c>
    </row>
    <row r="4602" spans="1:15" x14ac:dyDescent="0.25">
      <c r="A4602">
        <v>4587</v>
      </c>
      <c r="B4602" s="85">
        <v>35138</v>
      </c>
      <c r="C4602" s="47">
        <v>64.27</v>
      </c>
      <c r="D4602" s="47">
        <v>64.81</v>
      </c>
      <c r="E4602" s="47">
        <v>64.23</v>
      </c>
      <c r="F4602" s="47">
        <v>64.45</v>
      </c>
      <c r="G4602" s="48">
        <v>725600</v>
      </c>
      <c r="H4602" s="47">
        <v>46.8</v>
      </c>
      <c r="I4602" s="51">
        <f t="shared" si="512"/>
        <v>0.72614429790535295</v>
      </c>
      <c r="J4602" s="51">
        <f t="shared" ca="1" si="513"/>
        <v>1</v>
      </c>
      <c r="K4602" s="47">
        <f t="shared" si="514"/>
        <v>46.67</v>
      </c>
      <c r="L4602" s="47">
        <f t="shared" si="515"/>
        <v>47.06</v>
      </c>
      <c r="M4602" s="47">
        <f t="shared" si="516"/>
        <v>46.64</v>
      </c>
      <c r="N4602" s="47">
        <f t="shared" si="517"/>
        <v>46.8</v>
      </c>
      <c r="O4602" s="48">
        <f t="shared" ca="1" si="518"/>
        <v>725600</v>
      </c>
    </row>
    <row r="4603" spans="1:15" x14ac:dyDescent="0.25">
      <c r="A4603">
        <v>4588</v>
      </c>
      <c r="B4603" s="85">
        <v>35137</v>
      </c>
      <c r="C4603" s="47">
        <v>64.16</v>
      </c>
      <c r="D4603" s="47">
        <v>64.44</v>
      </c>
      <c r="E4603" s="47">
        <v>63.8</v>
      </c>
      <c r="F4603" s="47">
        <v>64.17</v>
      </c>
      <c r="G4603" s="48">
        <v>1019300</v>
      </c>
      <c r="H4603" s="47">
        <v>46.6</v>
      </c>
      <c r="I4603" s="51">
        <f t="shared" si="512"/>
        <v>0.72619604176406416</v>
      </c>
      <c r="J4603" s="51">
        <f t="shared" ca="1" si="513"/>
        <v>1</v>
      </c>
      <c r="K4603" s="47">
        <f t="shared" si="514"/>
        <v>46.59</v>
      </c>
      <c r="L4603" s="47">
        <f t="shared" si="515"/>
        <v>46.8</v>
      </c>
      <c r="M4603" s="47">
        <f t="shared" si="516"/>
        <v>46.33</v>
      </c>
      <c r="N4603" s="47">
        <f t="shared" si="517"/>
        <v>46.6</v>
      </c>
      <c r="O4603" s="48">
        <f t="shared" ca="1" si="518"/>
        <v>1019300</v>
      </c>
    </row>
    <row r="4604" spans="1:15" x14ac:dyDescent="0.25">
      <c r="A4604">
        <v>4589</v>
      </c>
      <c r="B4604" s="85">
        <v>35136</v>
      </c>
      <c r="C4604" s="47">
        <v>63.81</v>
      </c>
      <c r="D4604" s="47">
        <v>64.05</v>
      </c>
      <c r="E4604" s="47">
        <v>62.91</v>
      </c>
      <c r="F4604" s="47">
        <v>63.73</v>
      </c>
      <c r="G4604" s="48">
        <v>1385300</v>
      </c>
      <c r="H4604" s="47">
        <v>46.28</v>
      </c>
      <c r="I4604" s="51">
        <f t="shared" si="512"/>
        <v>0.726188608190805</v>
      </c>
      <c r="J4604" s="51">
        <f t="shared" ca="1" si="513"/>
        <v>1</v>
      </c>
      <c r="K4604" s="47">
        <f t="shared" si="514"/>
        <v>46.34</v>
      </c>
      <c r="L4604" s="47">
        <f t="shared" si="515"/>
        <v>46.51</v>
      </c>
      <c r="M4604" s="47">
        <f t="shared" si="516"/>
        <v>45.68</v>
      </c>
      <c r="N4604" s="47">
        <f t="shared" si="517"/>
        <v>46.28</v>
      </c>
      <c r="O4604" s="48">
        <f t="shared" ca="1" si="518"/>
        <v>1385300</v>
      </c>
    </row>
    <row r="4605" spans="1:15" x14ac:dyDescent="0.25">
      <c r="A4605">
        <v>4590</v>
      </c>
      <c r="B4605" s="85">
        <v>35135</v>
      </c>
      <c r="C4605" s="47">
        <v>63.25</v>
      </c>
      <c r="D4605" s="47">
        <v>64.33</v>
      </c>
      <c r="E4605" s="47">
        <v>63.06</v>
      </c>
      <c r="F4605" s="47">
        <v>64.23</v>
      </c>
      <c r="G4605" s="48">
        <v>1511400</v>
      </c>
      <c r="H4605" s="47">
        <v>46.64</v>
      </c>
      <c r="I4605" s="51">
        <f t="shared" si="512"/>
        <v>0.72614043281955465</v>
      </c>
      <c r="J4605" s="51">
        <f t="shared" ca="1" si="513"/>
        <v>1</v>
      </c>
      <c r="K4605" s="47">
        <f t="shared" si="514"/>
        <v>45.93</v>
      </c>
      <c r="L4605" s="47">
        <f t="shared" si="515"/>
        <v>46.71</v>
      </c>
      <c r="M4605" s="47">
        <f t="shared" si="516"/>
        <v>45.79</v>
      </c>
      <c r="N4605" s="47">
        <f t="shared" si="517"/>
        <v>46.64</v>
      </c>
      <c r="O4605" s="48">
        <f t="shared" ca="1" si="518"/>
        <v>1511400</v>
      </c>
    </row>
    <row r="4606" spans="1:15" x14ac:dyDescent="0.25">
      <c r="A4606">
        <v>4591</v>
      </c>
      <c r="B4606" s="85">
        <v>35132</v>
      </c>
      <c r="C4606" s="47">
        <v>64.19</v>
      </c>
      <c r="D4606" s="47">
        <v>64.88</v>
      </c>
      <c r="E4606" s="47">
        <v>62</v>
      </c>
      <c r="F4606" s="47">
        <v>63.5</v>
      </c>
      <c r="G4606" s="48">
        <v>2289900</v>
      </c>
      <c r="H4606" s="47">
        <v>46.11</v>
      </c>
      <c r="I4606" s="51">
        <f t="shared" si="512"/>
        <v>0.72614173228346457</v>
      </c>
      <c r="J4606" s="51">
        <f t="shared" ca="1" si="513"/>
        <v>1</v>
      </c>
      <c r="K4606" s="47">
        <f t="shared" si="514"/>
        <v>46.61</v>
      </c>
      <c r="L4606" s="47">
        <f t="shared" si="515"/>
        <v>47.11</v>
      </c>
      <c r="M4606" s="47">
        <f t="shared" si="516"/>
        <v>45.02</v>
      </c>
      <c r="N4606" s="47">
        <f t="shared" si="517"/>
        <v>46.11</v>
      </c>
      <c r="O4606" s="48">
        <f t="shared" ca="1" si="518"/>
        <v>2289900</v>
      </c>
    </row>
    <row r="4607" spans="1:15" x14ac:dyDescent="0.25">
      <c r="A4607">
        <v>4592</v>
      </c>
      <c r="B4607" s="85">
        <v>35131</v>
      </c>
      <c r="C4607" s="47">
        <v>65.42</v>
      </c>
      <c r="D4607" s="47">
        <v>65.66</v>
      </c>
      <c r="E4607" s="47">
        <v>65.23</v>
      </c>
      <c r="F4607" s="47">
        <v>65.62</v>
      </c>
      <c r="G4607" s="48">
        <v>534200</v>
      </c>
      <c r="H4607" s="47">
        <v>47.65</v>
      </c>
      <c r="I4607" s="51">
        <f t="shared" si="512"/>
        <v>0.72615056385248389</v>
      </c>
      <c r="J4607" s="51">
        <f t="shared" ca="1" si="513"/>
        <v>1</v>
      </c>
      <c r="K4607" s="47">
        <f t="shared" si="514"/>
        <v>47.5</v>
      </c>
      <c r="L4607" s="47">
        <f t="shared" si="515"/>
        <v>47.68</v>
      </c>
      <c r="M4607" s="47">
        <f t="shared" si="516"/>
        <v>47.37</v>
      </c>
      <c r="N4607" s="47">
        <f t="shared" si="517"/>
        <v>47.65</v>
      </c>
      <c r="O4607" s="48">
        <f t="shared" ca="1" si="518"/>
        <v>534200</v>
      </c>
    </row>
    <row r="4608" spans="1:15" x14ac:dyDescent="0.25">
      <c r="A4608">
        <v>4593</v>
      </c>
      <c r="B4608" s="85">
        <v>35130</v>
      </c>
      <c r="C4608" s="47">
        <v>65.78</v>
      </c>
      <c r="D4608" s="47">
        <v>65.97</v>
      </c>
      <c r="E4608" s="47">
        <v>65.3</v>
      </c>
      <c r="F4608" s="47">
        <v>65.3</v>
      </c>
      <c r="G4608" s="48">
        <v>624700</v>
      </c>
      <c r="H4608" s="47">
        <v>47.41</v>
      </c>
      <c r="I4608" s="51">
        <f t="shared" si="512"/>
        <v>0.72603369065849921</v>
      </c>
      <c r="J4608" s="51">
        <f t="shared" ca="1" si="513"/>
        <v>1</v>
      </c>
      <c r="K4608" s="47">
        <f t="shared" si="514"/>
        <v>47.76</v>
      </c>
      <c r="L4608" s="47">
        <f t="shared" si="515"/>
        <v>47.9</v>
      </c>
      <c r="M4608" s="47">
        <f t="shared" si="516"/>
        <v>47.41</v>
      </c>
      <c r="N4608" s="47">
        <f t="shared" si="517"/>
        <v>47.41</v>
      </c>
      <c r="O4608" s="48">
        <f t="shared" ca="1" si="518"/>
        <v>624700</v>
      </c>
    </row>
    <row r="4609" spans="1:15" x14ac:dyDescent="0.25">
      <c r="A4609">
        <v>4594</v>
      </c>
      <c r="B4609" s="85">
        <v>35129</v>
      </c>
      <c r="C4609" s="47">
        <v>65.11</v>
      </c>
      <c r="D4609" s="47">
        <v>65.88</v>
      </c>
      <c r="E4609" s="47">
        <v>65.08</v>
      </c>
      <c r="F4609" s="47">
        <v>65.88</v>
      </c>
      <c r="G4609" s="48">
        <v>402000</v>
      </c>
      <c r="H4609" s="47">
        <v>47.83</v>
      </c>
      <c r="I4609" s="51">
        <f t="shared" si="512"/>
        <v>0.72601700060716456</v>
      </c>
      <c r="J4609" s="51">
        <f t="shared" ca="1" si="513"/>
        <v>1</v>
      </c>
      <c r="K4609" s="47">
        <f t="shared" si="514"/>
        <v>47.27</v>
      </c>
      <c r="L4609" s="47">
        <f t="shared" si="515"/>
        <v>47.83</v>
      </c>
      <c r="M4609" s="47">
        <f t="shared" si="516"/>
        <v>47.25</v>
      </c>
      <c r="N4609" s="47">
        <f t="shared" si="517"/>
        <v>47.83</v>
      </c>
      <c r="O4609" s="48">
        <f t="shared" ca="1" si="518"/>
        <v>402000</v>
      </c>
    </row>
    <row r="4610" spans="1:15" x14ac:dyDescent="0.25">
      <c r="A4610">
        <v>4595</v>
      </c>
      <c r="B4610" s="85">
        <v>35128</v>
      </c>
      <c r="C4610" s="47">
        <v>65.03</v>
      </c>
      <c r="D4610" s="47">
        <v>65.66</v>
      </c>
      <c r="E4610" s="47">
        <v>64.81</v>
      </c>
      <c r="F4610" s="47">
        <v>65.27</v>
      </c>
      <c r="G4610" s="48">
        <v>652600</v>
      </c>
      <c r="H4610" s="47">
        <v>47.39</v>
      </c>
      <c r="I4610" s="51">
        <f t="shared" si="512"/>
        <v>0.72606097747816767</v>
      </c>
      <c r="J4610" s="51">
        <f t="shared" ca="1" si="513"/>
        <v>1</v>
      </c>
      <c r="K4610" s="47">
        <f t="shared" si="514"/>
        <v>47.22</v>
      </c>
      <c r="L4610" s="47">
        <f t="shared" si="515"/>
        <v>47.67</v>
      </c>
      <c r="M4610" s="47">
        <f t="shared" si="516"/>
        <v>47.06</v>
      </c>
      <c r="N4610" s="47">
        <f t="shared" si="517"/>
        <v>47.39</v>
      </c>
      <c r="O4610" s="48">
        <f t="shared" ca="1" si="518"/>
        <v>652600</v>
      </c>
    </row>
    <row r="4611" spans="1:15" x14ac:dyDescent="0.25">
      <c r="A4611">
        <v>4596</v>
      </c>
      <c r="B4611" s="85">
        <v>35125</v>
      </c>
      <c r="C4611" s="47">
        <v>64.64</v>
      </c>
      <c r="D4611" s="47">
        <v>64.89</v>
      </c>
      <c r="E4611" s="47">
        <v>63.61</v>
      </c>
      <c r="F4611" s="47">
        <v>64.89</v>
      </c>
      <c r="G4611" s="48">
        <v>1452600</v>
      </c>
      <c r="H4611" s="47">
        <v>47.12</v>
      </c>
      <c r="I4611" s="51">
        <f t="shared" si="512"/>
        <v>0.72615194945292028</v>
      </c>
      <c r="J4611" s="51">
        <f t="shared" ca="1" si="513"/>
        <v>1</v>
      </c>
      <c r="K4611" s="47">
        <f t="shared" si="514"/>
        <v>46.94</v>
      </c>
      <c r="L4611" s="47">
        <f t="shared" si="515"/>
        <v>47.12</v>
      </c>
      <c r="M4611" s="47">
        <f t="shared" si="516"/>
        <v>46.19</v>
      </c>
      <c r="N4611" s="47">
        <f t="shared" si="517"/>
        <v>47.12</v>
      </c>
      <c r="O4611" s="48">
        <f t="shared" ca="1" si="518"/>
        <v>1452600</v>
      </c>
    </row>
    <row r="4612" spans="1:15" x14ac:dyDescent="0.25">
      <c r="A4612">
        <v>4597</v>
      </c>
      <c r="B4612" s="85">
        <v>35124</v>
      </c>
      <c r="C4612" s="47">
        <v>64.12</v>
      </c>
      <c r="D4612" s="47">
        <v>64.95</v>
      </c>
      <c r="E4612" s="47">
        <v>63.88</v>
      </c>
      <c r="F4612" s="47">
        <v>63.88</v>
      </c>
      <c r="G4612" s="48">
        <v>914300</v>
      </c>
      <c r="H4612" s="47">
        <v>46.38</v>
      </c>
      <c r="I4612" s="51">
        <f t="shared" si="512"/>
        <v>0.72604884157795868</v>
      </c>
      <c r="J4612" s="51">
        <f t="shared" ca="1" si="513"/>
        <v>1</v>
      </c>
      <c r="K4612" s="47">
        <f t="shared" si="514"/>
        <v>46.55</v>
      </c>
      <c r="L4612" s="47">
        <f t="shared" si="515"/>
        <v>47.16</v>
      </c>
      <c r="M4612" s="47">
        <f t="shared" si="516"/>
        <v>46.38</v>
      </c>
      <c r="N4612" s="47">
        <f t="shared" si="517"/>
        <v>46.38</v>
      </c>
      <c r="O4612" s="48">
        <f t="shared" ca="1" si="518"/>
        <v>914300</v>
      </c>
    </row>
    <row r="4613" spans="1:15" x14ac:dyDescent="0.25">
      <c r="A4613">
        <v>4598</v>
      </c>
      <c r="B4613" s="85">
        <v>35123</v>
      </c>
      <c r="C4613" s="47">
        <v>65.31</v>
      </c>
      <c r="D4613" s="47">
        <v>65.73</v>
      </c>
      <c r="E4613" s="47">
        <v>64.5</v>
      </c>
      <c r="F4613" s="47">
        <v>64.5</v>
      </c>
      <c r="G4613" s="48">
        <v>865900</v>
      </c>
      <c r="H4613" s="47">
        <v>46.84</v>
      </c>
      <c r="I4613" s="51">
        <f t="shared" si="512"/>
        <v>0.72620155038759693</v>
      </c>
      <c r="J4613" s="51">
        <f t="shared" ca="1" si="513"/>
        <v>1</v>
      </c>
      <c r="K4613" s="47">
        <f t="shared" si="514"/>
        <v>47.43</v>
      </c>
      <c r="L4613" s="47">
        <f t="shared" si="515"/>
        <v>47.73</v>
      </c>
      <c r="M4613" s="47">
        <f t="shared" si="516"/>
        <v>46.84</v>
      </c>
      <c r="N4613" s="47">
        <f t="shared" si="517"/>
        <v>46.84</v>
      </c>
      <c r="O4613" s="48">
        <f t="shared" ca="1" si="518"/>
        <v>865900</v>
      </c>
    </row>
    <row r="4614" spans="1:15" x14ac:dyDescent="0.25">
      <c r="A4614">
        <v>4599</v>
      </c>
      <c r="B4614" s="85">
        <v>35122</v>
      </c>
      <c r="C4614" s="47">
        <v>65.16</v>
      </c>
      <c r="D4614" s="47">
        <v>65.17</v>
      </c>
      <c r="E4614" s="47">
        <v>64.5</v>
      </c>
      <c r="F4614" s="47">
        <v>64.8</v>
      </c>
      <c r="G4614" s="48">
        <v>601000</v>
      </c>
      <c r="H4614" s="47">
        <v>47.05</v>
      </c>
      <c r="I4614" s="51">
        <f t="shared" si="512"/>
        <v>0.7260802469135802</v>
      </c>
      <c r="J4614" s="51">
        <f t="shared" ca="1" si="513"/>
        <v>1</v>
      </c>
      <c r="K4614" s="47">
        <f t="shared" si="514"/>
        <v>47.31</v>
      </c>
      <c r="L4614" s="47">
        <f t="shared" si="515"/>
        <v>47.32</v>
      </c>
      <c r="M4614" s="47">
        <f t="shared" si="516"/>
        <v>46.83</v>
      </c>
      <c r="N4614" s="47">
        <f t="shared" si="517"/>
        <v>47.05</v>
      </c>
      <c r="O4614" s="48">
        <f t="shared" ca="1" si="518"/>
        <v>601000</v>
      </c>
    </row>
    <row r="4615" spans="1:15" x14ac:dyDescent="0.25">
      <c r="A4615">
        <v>4600</v>
      </c>
      <c r="B4615" s="85">
        <v>35121</v>
      </c>
      <c r="C4615" s="47">
        <v>65.75</v>
      </c>
      <c r="D4615" s="47">
        <v>65.89</v>
      </c>
      <c r="E4615" s="47">
        <v>64.97</v>
      </c>
      <c r="F4615" s="47">
        <v>65</v>
      </c>
      <c r="G4615" s="48">
        <v>1408400</v>
      </c>
      <c r="H4615" s="47">
        <v>47.2</v>
      </c>
      <c r="I4615" s="51">
        <f t="shared" si="512"/>
        <v>0.72615384615384615</v>
      </c>
      <c r="J4615" s="51">
        <f t="shared" ca="1" si="513"/>
        <v>1</v>
      </c>
      <c r="K4615" s="47">
        <f t="shared" si="514"/>
        <v>47.74</v>
      </c>
      <c r="L4615" s="47">
        <f t="shared" si="515"/>
        <v>47.85</v>
      </c>
      <c r="M4615" s="47">
        <f t="shared" si="516"/>
        <v>47.18</v>
      </c>
      <c r="N4615" s="47">
        <f t="shared" si="517"/>
        <v>47.2</v>
      </c>
      <c r="O4615" s="48">
        <f t="shared" ca="1" si="518"/>
        <v>1408400</v>
      </c>
    </row>
    <row r="4616" spans="1:15" x14ac:dyDescent="0.25">
      <c r="A4616">
        <v>4601</v>
      </c>
      <c r="B4616" s="85">
        <v>35118</v>
      </c>
      <c r="C4616" s="47">
        <v>66.5</v>
      </c>
      <c r="D4616" s="47">
        <v>66.61</v>
      </c>
      <c r="E4616" s="47">
        <v>65.33</v>
      </c>
      <c r="F4616" s="47">
        <v>65.94</v>
      </c>
      <c r="G4616" s="48">
        <v>1430400</v>
      </c>
      <c r="H4616" s="47">
        <v>47.88</v>
      </c>
      <c r="I4616" s="51">
        <f t="shared" si="512"/>
        <v>0.72611464968152872</v>
      </c>
      <c r="J4616" s="51">
        <f t="shared" ca="1" si="513"/>
        <v>1</v>
      </c>
      <c r="K4616" s="47">
        <f t="shared" si="514"/>
        <v>48.29</v>
      </c>
      <c r="L4616" s="47">
        <f t="shared" si="515"/>
        <v>48.37</v>
      </c>
      <c r="M4616" s="47">
        <f t="shared" si="516"/>
        <v>47.44</v>
      </c>
      <c r="N4616" s="47">
        <f t="shared" si="517"/>
        <v>47.88</v>
      </c>
      <c r="O4616" s="48">
        <f t="shared" ca="1" si="518"/>
        <v>1430400</v>
      </c>
    </row>
    <row r="4617" spans="1:15" x14ac:dyDescent="0.25">
      <c r="A4617">
        <v>4602</v>
      </c>
      <c r="B4617" s="85">
        <v>35117</v>
      </c>
      <c r="C4617" s="47">
        <v>65.45</v>
      </c>
      <c r="D4617" s="47">
        <v>66.33</v>
      </c>
      <c r="E4617" s="47">
        <v>65.41</v>
      </c>
      <c r="F4617" s="47">
        <v>66.12</v>
      </c>
      <c r="G4617" s="48">
        <v>721400</v>
      </c>
      <c r="H4617" s="47">
        <v>48.02</v>
      </c>
      <c r="I4617" s="51">
        <f t="shared" si="512"/>
        <v>0.72625529340592865</v>
      </c>
      <c r="J4617" s="51">
        <f t="shared" ca="1" si="513"/>
        <v>1</v>
      </c>
      <c r="K4617" s="47">
        <f t="shared" si="514"/>
        <v>47.53</v>
      </c>
      <c r="L4617" s="47">
        <f t="shared" si="515"/>
        <v>48.17</v>
      </c>
      <c r="M4617" s="47">
        <f t="shared" si="516"/>
        <v>47.5</v>
      </c>
      <c r="N4617" s="47">
        <f t="shared" si="517"/>
        <v>48.02</v>
      </c>
      <c r="O4617" s="48">
        <f t="shared" ca="1" si="518"/>
        <v>721400</v>
      </c>
    </row>
    <row r="4618" spans="1:15" x14ac:dyDescent="0.25">
      <c r="A4618">
        <v>4603</v>
      </c>
      <c r="B4618" s="85">
        <v>35116</v>
      </c>
      <c r="C4618" s="47">
        <v>64.42</v>
      </c>
      <c r="D4618" s="47">
        <v>65.14</v>
      </c>
      <c r="E4618" s="47">
        <v>64.42</v>
      </c>
      <c r="F4618" s="47">
        <v>65.09</v>
      </c>
      <c r="G4618" s="48">
        <v>434000</v>
      </c>
      <c r="H4618" s="47">
        <v>47.27</v>
      </c>
      <c r="I4618" s="51">
        <f t="shared" si="512"/>
        <v>0.72622522660931021</v>
      </c>
      <c r="J4618" s="51">
        <f t="shared" ca="1" si="513"/>
        <v>1</v>
      </c>
      <c r="K4618" s="47">
        <f t="shared" si="514"/>
        <v>46.78</v>
      </c>
      <c r="L4618" s="47">
        <f t="shared" si="515"/>
        <v>47.31</v>
      </c>
      <c r="M4618" s="47">
        <f t="shared" si="516"/>
        <v>46.78</v>
      </c>
      <c r="N4618" s="47">
        <f t="shared" si="517"/>
        <v>47.27</v>
      </c>
      <c r="O4618" s="48">
        <f t="shared" ca="1" si="518"/>
        <v>434000</v>
      </c>
    </row>
    <row r="4619" spans="1:15" x14ac:dyDescent="0.25">
      <c r="A4619">
        <v>4604</v>
      </c>
      <c r="B4619" s="85">
        <v>35115</v>
      </c>
      <c r="C4619" s="47">
        <v>64.44</v>
      </c>
      <c r="D4619" s="47">
        <v>64.62</v>
      </c>
      <c r="E4619" s="47">
        <v>63.88</v>
      </c>
      <c r="F4619" s="47">
        <v>64.3</v>
      </c>
      <c r="G4619" s="48">
        <v>492300</v>
      </c>
      <c r="H4619" s="47">
        <v>46.69</v>
      </c>
      <c r="I4619" s="51">
        <f t="shared" si="512"/>
        <v>0.72612752721617413</v>
      </c>
      <c r="J4619" s="51">
        <f t="shared" ca="1" si="513"/>
        <v>1</v>
      </c>
      <c r="K4619" s="47">
        <f t="shared" si="514"/>
        <v>46.79</v>
      </c>
      <c r="L4619" s="47">
        <f t="shared" si="515"/>
        <v>46.92</v>
      </c>
      <c r="M4619" s="47">
        <f t="shared" si="516"/>
        <v>46.39</v>
      </c>
      <c r="N4619" s="47">
        <f t="shared" si="517"/>
        <v>46.69</v>
      </c>
      <c r="O4619" s="48">
        <f t="shared" ca="1" si="518"/>
        <v>492300</v>
      </c>
    </row>
    <row r="4620" spans="1:15" x14ac:dyDescent="0.25">
      <c r="A4620">
        <v>4605</v>
      </c>
      <c r="B4620" s="85">
        <v>35111</v>
      </c>
      <c r="C4620" s="47">
        <v>65.08</v>
      </c>
      <c r="D4620" s="47">
        <v>65.23</v>
      </c>
      <c r="E4620" s="47">
        <v>64.73</v>
      </c>
      <c r="F4620" s="47">
        <v>64.94</v>
      </c>
      <c r="G4620" s="48">
        <v>606100</v>
      </c>
      <c r="H4620" s="47">
        <v>47.15</v>
      </c>
      <c r="I4620" s="51">
        <f t="shared" si="512"/>
        <v>0.72605481983369269</v>
      </c>
      <c r="J4620" s="51">
        <f t="shared" ca="1" si="513"/>
        <v>1</v>
      </c>
      <c r="K4620" s="47">
        <f t="shared" si="514"/>
        <v>47.25</v>
      </c>
      <c r="L4620" s="47">
        <f t="shared" si="515"/>
        <v>47.36</v>
      </c>
      <c r="M4620" s="47">
        <f t="shared" si="516"/>
        <v>47</v>
      </c>
      <c r="N4620" s="47">
        <f t="shared" si="517"/>
        <v>47.15</v>
      </c>
      <c r="O4620" s="48">
        <f t="shared" ca="1" si="518"/>
        <v>606100</v>
      </c>
    </row>
    <row r="4621" spans="1:15" x14ac:dyDescent="0.25">
      <c r="A4621">
        <v>4606</v>
      </c>
      <c r="B4621" s="85">
        <v>35110</v>
      </c>
      <c r="C4621" s="47">
        <v>65.47</v>
      </c>
      <c r="D4621" s="47">
        <v>65.91</v>
      </c>
      <c r="E4621" s="47">
        <v>65.12</v>
      </c>
      <c r="F4621" s="47">
        <v>65.2</v>
      </c>
      <c r="G4621" s="48">
        <v>889500</v>
      </c>
      <c r="H4621" s="47">
        <v>47.35</v>
      </c>
      <c r="I4621" s="51">
        <f t="shared" si="512"/>
        <v>0.72622699386503065</v>
      </c>
      <c r="J4621" s="51">
        <f t="shared" ca="1" si="513"/>
        <v>1</v>
      </c>
      <c r="K4621" s="47">
        <f t="shared" si="514"/>
        <v>47.55</v>
      </c>
      <c r="L4621" s="47">
        <f t="shared" si="515"/>
        <v>47.87</v>
      </c>
      <c r="M4621" s="47">
        <f t="shared" si="516"/>
        <v>47.29</v>
      </c>
      <c r="N4621" s="47">
        <f t="shared" si="517"/>
        <v>47.35</v>
      </c>
      <c r="O4621" s="48">
        <f t="shared" ca="1" si="518"/>
        <v>889500</v>
      </c>
    </row>
    <row r="4622" spans="1:15" x14ac:dyDescent="0.25">
      <c r="A4622">
        <v>4607</v>
      </c>
      <c r="B4622" s="85">
        <v>35109</v>
      </c>
      <c r="C4622" s="47">
        <v>66.14</v>
      </c>
      <c r="D4622" s="47">
        <v>66.36</v>
      </c>
      <c r="E4622" s="47">
        <v>65.58</v>
      </c>
      <c r="F4622" s="47">
        <v>65.61</v>
      </c>
      <c r="G4622" s="48">
        <v>431400</v>
      </c>
      <c r="H4622" s="47">
        <v>47.64</v>
      </c>
      <c r="I4622" s="51">
        <f t="shared" si="512"/>
        <v>0.72610882487425699</v>
      </c>
      <c r="J4622" s="51">
        <f t="shared" ca="1" si="513"/>
        <v>1</v>
      </c>
      <c r="K4622" s="47">
        <f t="shared" si="514"/>
        <v>48.02</v>
      </c>
      <c r="L4622" s="47">
        <f t="shared" si="515"/>
        <v>48.18</v>
      </c>
      <c r="M4622" s="47">
        <f t="shared" si="516"/>
        <v>47.62</v>
      </c>
      <c r="N4622" s="47">
        <f t="shared" si="517"/>
        <v>47.64</v>
      </c>
      <c r="O4622" s="48">
        <f t="shared" ca="1" si="518"/>
        <v>431400</v>
      </c>
    </row>
    <row r="4623" spans="1:15" x14ac:dyDescent="0.25">
      <c r="A4623">
        <v>4608</v>
      </c>
      <c r="B4623" s="85">
        <v>35108</v>
      </c>
      <c r="C4623" s="47">
        <v>66.05</v>
      </c>
      <c r="D4623" s="47">
        <v>66.69</v>
      </c>
      <c r="E4623" s="47">
        <v>66</v>
      </c>
      <c r="F4623" s="47">
        <v>66.19</v>
      </c>
      <c r="G4623" s="48">
        <v>1045900</v>
      </c>
      <c r="H4623" s="47">
        <v>48.06</v>
      </c>
      <c r="I4623" s="51">
        <f t="shared" si="512"/>
        <v>0.7260915546155009</v>
      </c>
      <c r="J4623" s="51">
        <f t="shared" ca="1" si="513"/>
        <v>1</v>
      </c>
      <c r="K4623" s="47">
        <f t="shared" si="514"/>
        <v>47.96</v>
      </c>
      <c r="L4623" s="47">
        <f t="shared" si="515"/>
        <v>48.42</v>
      </c>
      <c r="M4623" s="47">
        <f t="shared" si="516"/>
        <v>47.92</v>
      </c>
      <c r="N4623" s="47">
        <f t="shared" si="517"/>
        <v>48.06</v>
      </c>
      <c r="O4623" s="48">
        <f t="shared" ca="1" si="518"/>
        <v>1045900</v>
      </c>
    </row>
    <row r="4624" spans="1:15" x14ac:dyDescent="0.25">
      <c r="A4624">
        <v>4609</v>
      </c>
      <c r="B4624" s="85">
        <v>35107</v>
      </c>
      <c r="C4624" s="47">
        <v>65.95</v>
      </c>
      <c r="D4624" s="47">
        <v>66.62</v>
      </c>
      <c r="E4624" s="47">
        <v>65.89</v>
      </c>
      <c r="F4624" s="47">
        <v>66.33</v>
      </c>
      <c r="G4624" s="48">
        <v>626500</v>
      </c>
      <c r="H4624" s="47">
        <v>48.16</v>
      </c>
      <c r="I4624" s="51">
        <f t="shared" si="512"/>
        <v>0.72606663651439762</v>
      </c>
      <c r="J4624" s="51">
        <f t="shared" ca="1" si="513"/>
        <v>1</v>
      </c>
      <c r="K4624" s="47">
        <f t="shared" si="514"/>
        <v>47.88</v>
      </c>
      <c r="L4624" s="47">
        <f t="shared" si="515"/>
        <v>48.37</v>
      </c>
      <c r="M4624" s="47">
        <f t="shared" si="516"/>
        <v>47.84</v>
      </c>
      <c r="N4624" s="47">
        <f t="shared" si="517"/>
        <v>48.16</v>
      </c>
      <c r="O4624" s="48">
        <f t="shared" ca="1" si="518"/>
        <v>626500</v>
      </c>
    </row>
    <row r="4625" spans="1:15" x14ac:dyDescent="0.25">
      <c r="A4625">
        <v>4610</v>
      </c>
      <c r="B4625" s="85">
        <v>35104</v>
      </c>
      <c r="C4625" s="47">
        <v>65.81</v>
      </c>
      <c r="D4625" s="47">
        <v>66.38</v>
      </c>
      <c r="E4625" s="47">
        <v>65.52</v>
      </c>
      <c r="F4625" s="47">
        <v>65.83</v>
      </c>
      <c r="G4625" s="48">
        <v>804600</v>
      </c>
      <c r="H4625" s="47">
        <v>47.8</v>
      </c>
      <c r="I4625" s="51">
        <f t="shared" ref="I4625:I4688" si="519">H4625/F4625</f>
        <v>0.72611271456782622</v>
      </c>
      <c r="J4625" s="51">
        <f t="shared" ref="J4625:J4688" ca="1" si="520">INDEX(OFFSET($T$15,0,0,$S$13+1,1),MATCH(B4625,OFFSET($Q$15,0,0,$S$13+1,1),-1))</f>
        <v>1</v>
      </c>
      <c r="K4625" s="47">
        <f t="shared" ref="K4625:K4688" si="521">ROUND($I4625*C4625,2)</f>
        <v>47.79</v>
      </c>
      <c r="L4625" s="47">
        <f t="shared" ref="L4625:L4688" si="522">ROUND($I4625*D4625,2)</f>
        <v>48.2</v>
      </c>
      <c r="M4625" s="47">
        <f t="shared" ref="M4625:M4688" si="523">ROUND($I4625*E4625,2)</f>
        <v>47.57</v>
      </c>
      <c r="N4625" s="47">
        <f t="shared" ref="N4625:N4688" si="524">ROUND($I4625*F4625,2)</f>
        <v>47.8</v>
      </c>
      <c r="O4625" s="48">
        <f t="shared" ref="O4625:O4688" ca="1" si="525">G4625*J4625</f>
        <v>804600</v>
      </c>
    </row>
    <row r="4626" spans="1:15" x14ac:dyDescent="0.25">
      <c r="A4626">
        <v>4611</v>
      </c>
      <c r="B4626" s="85">
        <v>35103</v>
      </c>
      <c r="C4626" s="47">
        <v>65.05</v>
      </c>
      <c r="D4626" s="47">
        <v>65.91</v>
      </c>
      <c r="E4626" s="47">
        <v>64.92</v>
      </c>
      <c r="F4626" s="47">
        <v>65.84</v>
      </c>
      <c r="G4626" s="48">
        <v>1526600</v>
      </c>
      <c r="H4626" s="47">
        <v>47.81</v>
      </c>
      <c r="I4626" s="51">
        <f t="shared" si="519"/>
        <v>0.7261543134872418</v>
      </c>
      <c r="J4626" s="51">
        <f t="shared" ca="1" si="520"/>
        <v>1</v>
      </c>
      <c r="K4626" s="47">
        <f t="shared" si="521"/>
        <v>47.24</v>
      </c>
      <c r="L4626" s="47">
        <f t="shared" si="522"/>
        <v>47.86</v>
      </c>
      <c r="M4626" s="47">
        <f t="shared" si="523"/>
        <v>47.14</v>
      </c>
      <c r="N4626" s="47">
        <f t="shared" si="524"/>
        <v>47.81</v>
      </c>
      <c r="O4626" s="48">
        <f t="shared" ca="1" si="525"/>
        <v>1526600</v>
      </c>
    </row>
    <row r="4627" spans="1:15" x14ac:dyDescent="0.25">
      <c r="A4627">
        <v>4612</v>
      </c>
      <c r="B4627" s="85">
        <v>35102</v>
      </c>
      <c r="C4627" s="47">
        <v>64.75</v>
      </c>
      <c r="D4627" s="47">
        <v>65.14</v>
      </c>
      <c r="E4627" s="47">
        <v>64.69</v>
      </c>
      <c r="F4627" s="47">
        <v>65.14</v>
      </c>
      <c r="G4627" s="48">
        <v>585100</v>
      </c>
      <c r="H4627" s="47">
        <v>47.3</v>
      </c>
      <c r="I4627" s="51">
        <f t="shared" si="519"/>
        <v>0.72612833896223516</v>
      </c>
      <c r="J4627" s="51">
        <f t="shared" ca="1" si="520"/>
        <v>1</v>
      </c>
      <c r="K4627" s="47">
        <f t="shared" si="521"/>
        <v>47.02</v>
      </c>
      <c r="L4627" s="47">
        <f t="shared" si="522"/>
        <v>47.3</v>
      </c>
      <c r="M4627" s="47">
        <f t="shared" si="523"/>
        <v>46.97</v>
      </c>
      <c r="N4627" s="47">
        <f t="shared" si="524"/>
        <v>47.3</v>
      </c>
      <c r="O4627" s="48">
        <f t="shared" ca="1" si="525"/>
        <v>585100</v>
      </c>
    </row>
    <row r="4628" spans="1:15" x14ac:dyDescent="0.25">
      <c r="A4628">
        <v>4613</v>
      </c>
      <c r="B4628" s="85">
        <v>35101</v>
      </c>
      <c r="C4628" s="47">
        <v>64.19</v>
      </c>
      <c r="D4628" s="47">
        <v>64.83</v>
      </c>
      <c r="E4628" s="47">
        <v>64.09</v>
      </c>
      <c r="F4628" s="47">
        <v>64.77</v>
      </c>
      <c r="G4628" s="48">
        <v>301600</v>
      </c>
      <c r="H4628" s="47">
        <v>47.03</v>
      </c>
      <c r="I4628" s="51">
        <f t="shared" si="519"/>
        <v>0.72610776594102211</v>
      </c>
      <c r="J4628" s="51">
        <f t="shared" ca="1" si="520"/>
        <v>1</v>
      </c>
      <c r="K4628" s="47">
        <f t="shared" si="521"/>
        <v>46.61</v>
      </c>
      <c r="L4628" s="47">
        <f t="shared" si="522"/>
        <v>47.07</v>
      </c>
      <c r="M4628" s="47">
        <f t="shared" si="523"/>
        <v>46.54</v>
      </c>
      <c r="N4628" s="47">
        <f t="shared" si="524"/>
        <v>47.03</v>
      </c>
      <c r="O4628" s="48">
        <f t="shared" ca="1" si="525"/>
        <v>301600</v>
      </c>
    </row>
    <row r="4629" spans="1:15" x14ac:dyDescent="0.25">
      <c r="A4629">
        <v>4614</v>
      </c>
      <c r="B4629" s="85">
        <v>35100</v>
      </c>
      <c r="C4629" s="47">
        <v>63.53</v>
      </c>
      <c r="D4629" s="47">
        <v>64.25</v>
      </c>
      <c r="E4629" s="47">
        <v>63.44</v>
      </c>
      <c r="F4629" s="47">
        <v>64.16</v>
      </c>
      <c r="G4629" s="48">
        <v>295300</v>
      </c>
      <c r="H4629" s="47">
        <v>46.59</v>
      </c>
      <c r="I4629" s="51">
        <f t="shared" si="519"/>
        <v>0.72615336658354124</v>
      </c>
      <c r="J4629" s="51">
        <f t="shared" ca="1" si="520"/>
        <v>1</v>
      </c>
      <c r="K4629" s="47">
        <f t="shared" si="521"/>
        <v>46.13</v>
      </c>
      <c r="L4629" s="47">
        <f t="shared" si="522"/>
        <v>46.66</v>
      </c>
      <c r="M4629" s="47">
        <f t="shared" si="523"/>
        <v>46.07</v>
      </c>
      <c r="N4629" s="47">
        <f t="shared" si="524"/>
        <v>46.59</v>
      </c>
      <c r="O4629" s="48">
        <f t="shared" ca="1" si="525"/>
        <v>295300</v>
      </c>
    </row>
    <row r="4630" spans="1:15" x14ac:dyDescent="0.25">
      <c r="A4630">
        <v>4615</v>
      </c>
      <c r="B4630" s="85">
        <v>35097</v>
      </c>
      <c r="C4630" s="47">
        <v>63.88</v>
      </c>
      <c r="D4630" s="47">
        <v>64.02</v>
      </c>
      <c r="E4630" s="47">
        <v>63.5</v>
      </c>
      <c r="F4630" s="47">
        <v>63.64</v>
      </c>
      <c r="G4630" s="48">
        <v>496200</v>
      </c>
      <c r="H4630" s="47">
        <v>46.21</v>
      </c>
      <c r="I4630" s="51">
        <f t="shared" si="519"/>
        <v>0.7261156505342552</v>
      </c>
      <c r="J4630" s="51">
        <f t="shared" ca="1" si="520"/>
        <v>1</v>
      </c>
      <c r="K4630" s="47">
        <f t="shared" si="521"/>
        <v>46.38</v>
      </c>
      <c r="L4630" s="47">
        <f t="shared" si="522"/>
        <v>46.49</v>
      </c>
      <c r="M4630" s="47">
        <f t="shared" si="523"/>
        <v>46.11</v>
      </c>
      <c r="N4630" s="47">
        <f t="shared" si="524"/>
        <v>46.21</v>
      </c>
      <c r="O4630" s="48">
        <f t="shared" ca="1" si="525"/>
        <v>496200</v>
      </c>
    </row>
    <row r="4631" spans="1:15" x14ac:dyDescent="0.25">
      <c r="A4631">
        <v>4616</v>
      </c>
      <c r="B4631" s="85">
        <v>35096</v>
      </c>
      <c r="C4631" s="47">
        <v>63.61</v>
      </c>
      <c r="D4631" s="47">
        <v>63.91</v>
      </c>
      <c r="E4631" s="47">
        <v>63.56</v>
      </c>
      <c r="F4631" s="47">
        <v>63.91</v>
      </c>
      <c r="G4631" s="48">
        <v>373900</v>
      </c>
      <c r="H4631" s="47">
        <v>46.4</v>
      </c>
      <c r="I4631" s="51">
        <f t="shared" si="519"/>
        <v>0.72602096698482244</v>
      </c>
      <c r="J4631" s="51">
        <f t="shared" ca="1" si="520"/>
        <v>1</v>
      </c>
      <c r="K4631" s="47">
        <f t="shared" si="521"/>
        <v>46.18</v>
      </c>
      <c r="L4631" s="47">
        <f t="shared" si="522"/>
        <v>46.4</v>
      </c>
      <c r="M4631" s="47">
        <f t="shared" si="523"/>
        <v>46.15</v>
      </c>
      <c r="N4631" s="47">
        <f t="shared" si="524"/>
        <v>46.4</v>
      </c>
      <c r="O4631" s="48">
        <f t="shared" ca="1" si="525"/>
        <v>373900</v>
      </c>
    </row>
    <row r="4632" spans="1:15" x14ac:dyDescent="0.25">
      <c r="A4632">
        <v>4617</v>
      </c>
      <c r="B4632" s="85">
        <v>35095</v>
      </c>
      <c r="C4632" s="47">
        <v>63</v>
      </c>
      <c r="D4632" s="47">
        <v>63.69</v>
      </c>
      <c r="E4632" s="47">
        <v>62.97</v>
      </c>
      <c r="F4632" s="47">
        <v>63.67</v>
      </c>
      <c r="G4632" s="48">
        <v>498000</v>
      </c>
      <c r="H4632" s="47">
        <v>46.23</v>
      </c>
      <c r="I4632" s="51">
        <f t="shared" si="519"/>
        <v>0.72608763939060772</v>
      </c>
      <c r="J4632" s="51">
        <f t="shared" ca="1" si="520"/>
        <v>1</v>
      </c>
      <c r="K4632" s="47">
        <f t="shared" si="521"/>
        <v>45.74</v>
      </c>
      <c r="L4632" s="47">
        <f t="shared" si="522"/>
        <v>46.24</v>
      </c>
      <c r="M4632" s="47">
        <f t="shared" si="523"/>
        <v>45.72</v>
      </c>
      <c r="N4632" s="47">
        <f t="shared" si="524"/>
        <v>46.23</v>
      </c>
      <c r="O4632" s="48">
        <f t="shared" ca="1" si="525"/>
        <v>498000</v>
      </c>
    </row>
    <row r="4633" spans="1:15" x14ac:dyDescent="0.25">
      <c r="A4633">
        <v>4618</v>
      </c>
      <c r="B4633" s="85">
        <v>35094</v>
      </c>
      <c r="C4633" s="47">
        <v>62.61</v>
      </c>
      <c r="D4633" s="47">
        <v>63.14</v>
      </c>
      <c r="E4633" s="47">
        <v>62.53</v>
      </c>
      <c r="F4633" s="47">
        <v>63.02</v>
      </c>
      <c r="G4633" s="48">
        <v>272100</v>
      </c>
      <c r="H4633" s="47">
        <v>45.76</v>
      </c>
      <c r="I4633" s="51">
        <f t="shared" si="519"/>
        <v>0.72611869247857819</v>
      </c>
      <c r="J4633" s="51">
        <f t="shared" ca="1" si="520"/>
        <v>1</v>
      </c>
      <c r="K4633" s="47">
        <f t="shared" si="521"/>
        <v>45.46</v>
      </c>
      <c r="L4633" s="47">
        <f t="shared" si="522"/>
        <v>45.85</v>
      </c>
      <c r="M4633" s="47">
        <f t="shared" si="523"/>
        <v>45.4</v>
      </c>
      <c r="N4633" s="47">
        <f t="shared" si="524"/>
        <v>45.76</v>
      </c>
      <c r="O4633" s="48">
        <f t="shared" ca="1" si="525"/>
        <v>272100</v>
      </c>
    </row>
    <row r="4634" spans="1:15" x14ac:dyDescent="0.25">
      <c r="A4634">
        <v>4619</v>
      </c>
      <c r="B4634" s="85">
        <v>35093</v>
      </c>
      <c r="C4634" s="47">
        <v>62.19</v>
      </c>
      <c r="D4634" s="47">
        <v>62.48</v>
      </c>
      <c r="E4634" s="47">
        <v>62.14</v>
      </c>
      <c r="F4634" s="47">
        <v>62.48</v>
      </c>
      <c r="G4634" s="48">
        <v>254800</v>
      </c>
      <c r="H4634" s="47">
        <v>45.37</v>
      </c>
      <c r="I4634" s="51">
        <f t="shared" si="519"/>
        <v>0.7261523687580026</v>
      </c>
      <c r="J4634" s="51">
        <f t="shared" ca="1" si="520"/>
        <v>1</v>
      </c>
      <c r="K4634" s="47">
        <f t="shared" si="521"/>
        <v>45.16</v>
      </c>
      <c r="L4634" s="47">
        <f t="shared" si="522"/>
        <v>45.37</v>
      </c>
      <c r="M4634" s="47">
        <f t="shared" si="523"/>
        <v>45.12</v>
      </c>
      <c r="N4634" s="47">
        <f t="shared" si="524"/>
        <v>45.37</v>
      </c>
      <c r="O4634" s="48">
        <f t="shared" ca="1" si="525"/>
        <v>254800</v>
      </c>
    </row>
    <row r="4635" spans="1:15" x14ac:dyDescent="0.25">
      <c r="A4635">
        <v>4620</v>
      </c>
      <c r="B4635" s="85">
        <v>35090</v>
      </c>
      <c r="C4635" s="47">
        <v>61.66</v>
      </c>
      <c r="D4635" s="47">
        <v>62.27</v>
      </c>
      <c r="E4635" s="47">
        <v>61.58</v>
      </c>
      <c r="F4635" s="47">
        <v>62.23</v>
      </c>
      <c r="G4635" s="48">
        <v>726300</v>
      </c>
      <c r="H4635" s="47">
        <v>45.19</v>
      </c>
      <c r="I4635" s="51">
        <f t="shared" si="519"/>
        <v>0.72617708500723122</v>
      </c>
      <c r="J4635" s="51">
        <f t="shared" ca="1" si="520"/>
        <v>1</v>
      </c>
      <c r="K4635" s="47">
        <f t="shared" si="521"/>
        <v>44.78</v>
      </c>
      <c r="L4635" s="47">
        <f t="shared" si="522"/>
        <v>45.22</v>
      </c>
      <c r="M4635" s="47">
        <f t="shared" si="523"/>
        <v>44.72</v>
      </c>
      <c r="N4635" s="47">
        <f t="shared" si="524"/>
        <v>45.19</v>
      </c>
      <c r="O4635" s="48">
        <f t="shared" ca="1" si="525"/>
        <v>726300</v>
      </c>
    </row>
    <row r="4636" spans="1:15" x14ac:dyDescent="0.25">
      <c r="A4636">
        <v>4621</v>
      </c>
      <c r="B4636" s="85">
        <v>35089</v>
      </c>
      <c r="C4636" s="47">
        <v>61.97</v>
      </c>
      <c r="D4636" s="47">
        <v>62</v>
      </c>
      <c r="E4636" s="47">
        <v>61.62</v>
      </c>
      <c r="F4636" s="47">
        <v>61.7</v>
      </c>
      <c r="G4636" s="48">
        <v>298400</v>
      </c>
      <c r="H4636" s="47">
        <v>44.8</v>
      </c>
      <c r="I4636" s="51">
        <f t="shared" si="519"/>
        <v>0.72609400324149098</v>
      </c>
      <c r="J4636" s="51">
        <f t="shared" ca="1" si="520"/>
        <v>1</v>
      </c>
      <c r="K4636" s="47">
        <f t="shared" si="521"/>
        <v>45</v>
      </c>
      <c r="L4636" s="47">
        <f t="shared" si="522"/>
        <v>45.02</v>
      </c>
      <c r="M4636" s="47">
        <f t="shared" si="523"/>
        <v>44.74</v>
      </c>
      <c r="N4636" s="47">
        <f t="shared" si="524"/>
        <v>44.8</v>
      </c>
      <c r="O4636" s="48">
        <f t="shared" ca="1" si="525"/>
        <v>298400</v>
      </c>
    </row>
    <row r="4637" spans="1:15" x14ac:dyDescent="0.25">
      <c r="A4637">
        <v>4622</v>
      </c>
      <c r="B4637" s="85">
        <v>35088</v>
      </c>
      <c r="C4637" s="47">
        <v>61.52</v>
      </c>
      <c r="D4637" s="47">
        <v>62.05</v>
      </c>
      <c r="E4637" s="47">
        <v>61.48</v>
      </c>
      <c r="F4637" s="47">
        <v>61.92</v>
      </c>
      <c r="G4637" s="48">
        <v>1506500</v>
      </c>
      <c r="H4637" s="47">
        <v>44.96</v>
      </c>
      <c r="I4637" s="51">
        <f t="shared" si="519"/>
        <v>0.72609819121447028</v>
      </c>
      <c r="J4637" s="51">
        <f t="shared" ca="1" si="520"/>
        <v>1</v>
      </c>
      <c r="K4637" s="47">
        <f t="shared" si="521"/>
        <v>44.67</v>
      </c>
      <c r="L4637" s="47">
        <f t="shared" si="522"/>
        <v>45.05</v>
      </c>
      <c r="M4637" s="47">
        <f t="shared" si="523"/>
        <v>44.64</v>
      </c>
      <c r="N4637" s="47">
        <f t="shared" si="524"/>
        <v>44.96</v>
      </c>
      <c r="O4637" s="48">
        <f t="shared" ca="1" si="525"/>
        <v>1506500</v>
      </c>
    </row>
    <row r="4638" spans="1:15" x14ac:dyDescent="0.25">
      <c r="A4638">
        <v>4623</v>
      </c>
      <c r="B4638" s="85">
        <v>35087</v>
      </c>
      <c r="C4638" s="47">
        <v>61.25</v>
      </c>
      <c r="D4638" s="47">
        <v>61.42</v>
      </c>
      <c r="E4638" s="47">
        <v>61.12</v>
      </c>
      <c r="F4638" s="47">
        <v>61.42</v>
      </c>
      <c r="G4638" s="48">
        <v>362200</v>
      </c>
      <c r="H4638" s="47">
        <v>44.6</v>
      </c>
      <c r="I4638" s="51">
        <f t="shared" si="519"/>
        <v>0.72614783458156951</v>
      </c>
      <c r="J4638" s="51">
        <f t="shared" ca="1" si="520"/>
        <v>1</v>
      </c>
      <c r="K4638" s="47">
        <f t="shared" si="521"/>
        <v>44.48</v>
      </c>
      <c r="L4638" s="47">
        <f t="shared" si="522"/>
        <v>44.6</v>
      </c>
      <c r="M4638" s="47">
        <f t="shared" si="523"/>
        <v>44.38</v>
      </c>
      <c r="N4638" s="47">
        <f t="shared" si="524"/>
        <v>44.6</v>
      </c>
      <c r="O4638" s="48">
        <f t="shared" ca="1" si="525"/>
        <v>362200</v>
      </c>
    </row>
    <row r="4639" spans="1:15" x14ac:dyDescent="0.25">
      <c r="A4639">
        <v>4624</v>
      </c>
      <c r="B4639" s="85">
        <v>35086</v>
      </c>
      <c r="C4639" s="47">
        <v>61.22</v>
      </c>
      <c r="D4639" s="47">
        <v>61.42</v>
      </c>
      <c r="E4639" s="47">
        <v>61.11</v>
      </c>
      <c r="F4639" s="47">
        <v>61.28</v>
      </c>
      <c r="G4639" s="48">
        <v>288200</v>
      </c>
      <c r="H4639" s="47">
        <v>44.5</v>
      </c>
      <c r="I4639" s="51">
        <f t="shared" si="519"/>
        <v>0.7261749347258486</v>
      </c>
      <c r="J4639" s="51">
        <f t="shared" ca="1" si="520"/>
        <v>1</v>
      </c>
      <c r="K4639" s="47">
        <f t="shared" si="521"/>
        <v>44.46</v>
      </c>
      <c r="L4639" s="47">
        <f t="shared" si="522"/>
        <v>44.6</v>
      </c>
      <c r="M4639" s="47">
        <f t="shared" si="523"/>
        <v>44.38</v>
      </c>
      <c r="N4639" s="47">
        <f t="shared" si="524"/>
        <v>44.5</v>
      </c>
      <c r="O4639" s="48">
        <f t="shared" ca="1" si="525"/>
        <v>288200</v>
      </c>
    </row>
    <row r="4640" spans="1:15" x14ac:dyDescent="0.25">
      <c r="A4640">
        <v>4625</v>
      </c>
      <c r="B4640" s="85">
        <v>35083</v>
      </c>
      <c r="C4640" s="47">
        <v>60.86</v>
      </c>
      <c r="D4640" s="47">
        <v>61.42</v>
      </c>
      <c r="E4640" s="47">
        <v>60.8</v>
      </c>
      <c r="F4640" s="47">
        <v>61.27</v>
      </c>
      <c r="G4640" s="48">
        <v>169800</v>
      </c>
      <c r="H4640" s="47">
        <v>44.49</v>
      </c>
      <c r="I4640" s="51">
        <f t="shared" si="519"/>
        <v>0.72613024318589847</v>
      </c>
      <c r="J4640" s="51">
        <f t="shared" ca="1" si="520"/>
        <v>1</v>
      </c>
      <c r="K4640" s="47">
        <f t="shared" si="521"/>
        <v>44.19</v>
      </c>
      <c r="L4640" s="47">
        <f t="shared" si="522"/>
        <v>44.6</v>
      </c>
      <c r="M4640" s="47">
        <f t="shared" si="523"/>
        <v>44.15</v>
      </c>
      <c r="N4640" s="47">
        <f t="shared" si="524"/>
        <v>44.49</v>
      </c>
      <c r="O4640" s="48">
        <f t="shared" ca="1" si="525"/>
        <v>169800</v>
      </c>
    </row>
    <row r="4641" spans="1:15" x14ac:dyDescent="0.25">
      <c r="A4641">
        <v>4626</v>
      </c>
      <c r="B4641" s="85">
        <v>35082</v>
      </c>
      <c r="C4641" s="47">
        <v>60.89</v>
      </c>
      <c r="D4641" s="47">
        <v>60.91</v>
      </c>
      <c r="E4641" s="47">
        <v>60.38</v>
      </c>
      <c r="F4641" s="47">
        <v>60.86</v>
      </c>
      <c r="G4641" s="48">
        <v>425600</v>
      </c>
      <c r="H4641" s="47">
        <v>44.19</v>
      </c>
      <c r="I4641" s="51">
        <f t="shared" si="519"/>
        <v>0.72609267170555369</v>
      </c>
      <c r="J4641" s="51">
        <f t="shared" ca="1" si="520"/>
        <v>1</v>
      </c>
      <c r="K4641" s="47">
        <f t="shared" si="521"/>
        <v>44.21</v>
      </c>
      <c r="L4641" s="47">
        <f t="shared" si="522"/>
        <v>44.23</v>
      </c>
      <c r="M4641" s="47">
        <f t="shared" si="523"/>
        <v>43.84</v>
      </c>
      <c r="N4641" s="47">
        <f t="shared" si="524"/>
        <v>44.19</v>
      </c>
      <c r="O4641" s="48">
        <f t="shared" ca="1" si="525"/>
        <v>425600</v>
      </c>
    </row>
    <row r="4642" spans="1:15" x14ac:dyDescent="0.25">
      <c r="A4642">
        <v>4627</v>
      </c>
      <c r="B4642" s="85">
        <v>35081</v>
      </c>
      <c r="C4642" s="47">
        <v>60.7</v>
      </c>
      <c r="D4642" s="47">
        <v>61.12</v>
      </c>
      <c r="E4642" s="47">
        <v>60.45</v>
      </c>
      <c r="F4642" s="47">
        <v>60.66</v>
      </c>
      <c r="G4642" s="48">
        <v>407600</v>
      </c>
      <c r="H4642" s="47">
        <v>44.04</v>
      </c>
      <c r="I4642" s="51">
        <f t="shared" si="519"/>
        <v>0.72601384767556876</v>
      </c>
      <c r="J4642" s="51">
        <f t="shared" ca="1" si="520"/>
        <v>1</v>
      </c>
      <c r="K4642" s="47">
        <f t="shared" si="521"/>
        <v>44.07</v>
      </c>
      <c r="L4642" s="47">
        <f t="shared" si="522"/>
        <v>44.37</v>
      </c>
      <c r="M4642" s="47">
        <f t="shared" si="523"/>
        <v>43.89</v>
      </c>
      <c r="N4642" s="47">
        <f t="shared" si="524"/>
        <v>44.04</v>
      </c>
      <c r="O4642" s="48">
        <f t="shared" ca="1" si="525"/>
        <v>407600</v>
      </c>
    </row>
    <row r="4643" spans="1:15" x14ac:dyDescent="0.25">
      <c r="A4643">
        <v>4628</v>
      </c>
      <c r="B4643" s="85">
        <v>35080</v>
      </c>
      <c r="C4643" s="47">
        <v>60.41</v>
      </c>
      <c r="D4643" s="47">
        <v>60.89</v>
      </c>
      <c r="E4643" s="47">
        <v>59.89</v>
      </c>
      <c r="F4643" s="47">
        <v>60.84</v>
      </c>
      <c r="G4643" s="48">
        <v>454600</v>
      </c>
      <c r="H4643" s="47">
        <v>44.18</v>
      </c>
      <c r="I4643" s="51">
        <f t="shared" si="519"/>
        <v>0.72616699539776464</v>
      </c>
      <c r="J4643" s="51">
        <f t="shared" ca="1" si="520"/>
        <v>1</v>
      </c>
      <c r="K4643" s="47">
        <f t="shared" si="521"/>
        <v>43.87</v>
      </c>
      <c r="L4643" s="47">
        <f t="shared" si="522"/>
        <v>44.22</v>
      </c>
      <c r="M4643" s="47">
        <f t="shared" si="523"/>
        <v>43.49</v>
      </c>
      <c r="N4643" s="47">
        <f t="shared" si="524"/>
        <v>44.18</v>
      </c>
      <c r="O4643" s="48">
        <f t="shared" ca="1" si="525"/>
        <v>454600</v>
      </c>
    </row>
    <row r="4644" spans="1:15" x14ac:dyDescent="0.25">
      <c r="A4644">
        <v>4629</v>
      </c>
      <c r="B4644" s="85">
        <v>35079</v>
      </c>
      <c r="C4644" s="47">
        <v>60.25</v>
      </c>
      <c r="D4644" s="47">
        <v>60.45</v>
      </c>
      <c r="E4644" s="47">
        <v>59.86</v>
      </c>
      <c r="F4644" s="47">
        <v>60.11</v>
      </c>
      <c r="G4644" s="48">
        <v>154200</v>
      </c>
      <c r="H4644" s="47">
        <v>43.65</v>
      </c>
      <c r="I4644" s="51">
        <f t="shared" si="519"/>
        <v>0.72616869073365498</v>
      </c>
      <c r="J4644" s="51">
        <f t="shared" ca="1" si="520"/>
        <v>1</v>
      </c>
      <c r="K4644" s="47">
        <f t="shared" si="521"/>
        <v>43.75</v>
      </c>
      <c r="L4644" s="47">
        <f t="shared" si="522"/>
        <v>43.9</v>
      </c>
      <c r="M4644" s="47">
        <f t="shared" si="523"/>
        <v>43.47</v>
      </c>
      <c r="N4644" s="47">
        <f t="shared" si="524"/>
        <v>43.65</v>
      </c>
      <c r="O4644" s="48">
        <f t="shared" ca="1" si="525"/>
        <v>154200</v>
      </c>
    </row>
    <row r="4645" spans="1:15" x14ac:dyDescent="0.25">
      <c r="A4645">
        <v>4630</v>
      </c>
      <c r="B4645" s="85">
        <v>35076</v>
      </c>
      <c r="C4645" s="47">
        <v>60.48</v>
      </c>
      <c r="D4645" s="47">
        <v>60.5</v>
      </c>
      <c r="E4645" s="47">
        <v>59.67</v>
      </c>
      <c r="F4645" s="47">
        <v>60.23</v>
      </c>
      <c r="G4645" s="48">
        <v>390400</v>
      </c>
      <c r="H4645" s="47">
        <v>43.74</v>
      </c>
      <c r="I4645" s="51">
        <f t="shared" si="519"/>
        <v>0.7262161713431845</v>
      </c>
      <c r="J4645" s="51">
        <f t="shared" ca="1" si="520"/>
        <v>1</v>
      </c>
      <c r="K4645" s="47">
        <f t="shared" si="521"/>
        <v>43.92</v>
      </c>
      <c r="L4645" s="47">
        <f t="shared" si="522"/>
        <v>43.94</v>
      </c>
      <c r="M4645" s="47">
        <f t="shared" si="523"/>
        <v>43.33</v>
      </c>
      <c r="N4645" s="47">
        <f t="shared" si="524"/>
        <v>43.74</v>
      </c>
      <c r="O4645" s="48">
        <f t="shared" ca="1" si="525"/>
        <v>390400</v>
      </c>
    </row>
    <row r="4646" spans="1:15" x14ac:dyDescent="0.25">
      <c r="A4646">
        <v>4631</v>
      </c>
      <c r="B4646" s="85">
        <v>35075</v>
      </c>
      <c r="C4646" s="47">
        <v>60.06</v>
      </c>
      <c r="D4646" s="47">
        <v>60.33</v>
      </c>
      <c r="E4646" s="47">
        <v>59.78</v>
      </c>
      <c r="F4646" s="47">
        <v>60.33</v>
      </c>
      <c r="G4646" s="48">
        <v>513200</v>
      </c>
      <c r="H4646" s="47">
        <v>43.81</v>
      </c>
      <c r="I4646" s="51">
        <f t="shared" si="519"/>
        <v>0.72617271672468098</v>
      </c>
      <c r="J4646" s="51">
        <f t="shared" ca="1" si="520"/>
        <v>1</v>
      </c>
      <c r="K4646" s="47">
        <f t="shared" si="521"/>
        <v>43.61</v>
      </c>
      <c r="L4646" s="47">
        <f t="shared" si="522"/>
        <v>43.81</v>
      </c>
      <c r="M4646" s="47">
        <f t="shared" si="523"/>
        <v>43.41</v>
      </c>
      <c r="N4646" s="47">
        <f t="shared" si="524"/>
        <v>43.81</v>
      </c>
      <c r="O4646" s="48">
        <f t="shared" ca="1" si="525"/>
        <v>513200</v>
      </c>
    </row>
    <row r="4647" spans="1:15" x14ac:dyDescent="0.25">
      <c r="A4647">
        <v>4632</v>
      </c>
      <c r="B4647" s="85">
        <v>35074</v>
      </c>
      <c r="C4647" s="47">
        <v>60.69</v>
      </c>
      <c r="D4647" s="47">
        <v>60.81</v>
      </c>
      <c r="E4647" s="47">
        <v>59.64</v>
      </c>
      <c r="F4647" s="47">
        <v>59.97</v>
      </c>
      <c r="G4647" s="48">
        <v>787700</v>
      </c>
      <c r="H4647" s="47">
        <v>43.55</v>
      </c>
      <c r="I4647" s="51">
        <f t="shared" si="519"/>
        <v>0.72619643154910785</v>
      </c>
      <c r="J4647" s="51">
        <f t="shared" ca="1" si="520"/>
        <v>1</v>
      </c>
      <c r="K4647" s="47">
        <f t="shared" si="521"/>
        <v>44.07</v>
      </c>
      <c r="L4647" s="47">
        <f t="shared" si="522"/>
        <v>44.16</v>
      </c>
      <c r="M4647" s="47">
        <f t="shared" si="523"/>
        <v>43.31</v>
      </c>
      <c r="N4647" s="47">
        <f t="shared" si="524"/>
        <v>43.55</v>
      </c>
      <c r="O4647" s="48">
        <f t="shared" ca="1" si="525"/>
        <v>787700</v>
      </c>
    </row>
    <row r="4648" spans="1:15" x14ac:dyDescent="0.25">
      <c r="A4648">
        <v>4633</v>
      </c>
      <c r="B4648" s="85">
        <v>35073</v>
      </c>
      <c r="C4648" s="47">
        <v>62.02</v>
      </c>
      <c r="D4648" s="47">
        <v>62.06</v>
      </c>
      <c r="E4648" s="47">
        <v>60.62</v>
      </c>
      <c r="F4648" s="47">
        <v>60.77</v>
      </c>
      <c r="G4648" s="48">
        <v>415500</v>
      </c>
      <c r="H4648" s="47">
        <v>44.12</v>
      </c>
      <c r="I4648" s="51">
        <f t="shared" si="519"/>
        <v>0.72601612637814705</v>
      </c>
      <c r="J4648" s="51">
        <f t="shared" ca="1" si="520"/>
        <v>1</v>
      </c>
      <c r="K4648" s="47">
        <f t="shared" si="521"/>
        <v>45.03</v>
      </c>
      <c r="L4648" s="47">
        <f t="shared" si="522"/>
        <v>45.06</v>
      </c>
      <c r="M4648" s="47">
        <f t="shared" si="523"/>
        <v>44.01</v>
      </c>
      <c r="N4648" s="47">
        <f t="shared" si="524"/>
        <v>44.12</v>
      </c>
      <c r="O4648" s="48">
        <f t="shared" ca="1" si="525"/>
        <v>415500</v>
      </c>
    </row>
    <row r="4649" spans="1:15" x14ac:dyDescent="0.25">
      <c r="A4649">
        <v>4634</v>
      </c>
      <c r="B4649" s="85">
        <v>35072</v>
      </c>
      <c r="C4649" s="47">
        <v>61.81</v>
      </c>
      <c r="D4649" s="47">
        <v>61.91</v>
      </c>
      <c r="E4649" s="47">
        <v>61.73</v>
      </c>
      <c r="F4649" s="47">
        <v>61.83</v>
      </c>
      <c r="G4649" s="48">
        <v>179900</v>
      </c>
      <c r="H4649" s="47">
        <v>44.9</v>
      </c>
      <c r="I4649" s="51">
        <f t="shared" si="519"/>
        <v>0.72618469998382662</v>
      </c>
      <c r="J4649" s="51">
        <f t="shared" ca="1" si="520"/>
        <v>1</v>
      </c>
      <c r="K4649" s="47">
        <f t="shared" si="521"/>
        <v>44.89</v>
      </c>
      <c r="L4649" s="47">
        <f t="shared" si="522"/>
        <v>44.96</v>
      </c>
      <c r="M4649" s="47">
        <f t="shared" si="523"/>
        <v>44.83</v>
      </c>
      <c r="N4649" s="47">
        <f t="shared" si="524"/>
        <v>44.9</v>
      </c>
      <c r="O4649" s="48">
        <f t="shared" ca="1" si="525"/>
        <v>179900</v>
      </c>
    </row>
    <row r="4650" spans="1:15" x14ac:dyDescent="0.25">
      <c r="A4650">
        <v>4635</v>
      </c>
      <c r="B4650" s="85">
        <v>35069</v>
      </c>
      <c r="C4650" s="47">
        <v>61.31</v>
      </c>
      <c r="D4650" s="47">
        <v>61.75</v>
      </c>
      <c r="E4650" s="47">
        <v>61.17</v>
      </c>
      <c r="F4650" s="47">
        <v>61.59</v>
      </c>
      <c r="G4650" s="48">
        <v>302400</v>
      </c>
      <c r="H4650" s="47">
        <v>44.73</v>
      </c>
      <c r="I4650" s="51">
        <f t="shared" si="519"/>
        <v>0.72625426205552845</v>
      </c>
      <c r="J4650" s="51">
        <f t="shared" ca="1" si="520"/>
        <v>1</v>
      </c>
      <c r="K4650" s="47">
        <f t="shared" si="521"/>
        <v>44.53</v>
      </c>
      <c r="L4650" s="47">
        <f t="shared" si="522"/>
        <v>44.85</v>
      </c>
      <c r="M4650" s="47">
        <f t="shared" si="523"/>
        <v>44.42</v>
      </c>
      <c r="N4650" s="47">
        <f t="shared" si="524"/>
        <v>44.73</v>
      </c>
      <c r="O4650" s="48">
        <f t="shared" ca="1" si="525"/>
        <v>302400</v>
      </c>
    </row>
    <row r="4651" spans="1:15" x14ac:dyDescent="0.25">
      <c r="A4651">
        <v>4636</v>
      </c>
      <c r="B4651" s="85">
        <v>35068</v>
      </c>
      <c r="C4651" s="47">
        <v>62.39</v>
      </c>
      <c r="D4651" s="47">
        <v>62.62</v>
      </c>
      <c r="E4651" s="47">
        <v>61.22</v>
      </c>
      <c r="F4651" s="47">
        <v>61.72</v>
      </c>
      <c r="G4651" s="48">
        <v>1129700</v>
      </c>
      <c r="H4651" s="47">
        <v>44.82</v>
      </c>
      <c r="I4651" s="51">
        <f t="shared" si="519"/>
        <v>0.72618276085547639</v>
      </c>
      <c r="J4651" s="51">
        <f t="shared" ca="1" si="520"/>
        <v>1</v>
      </c>
      <c r="K4651" s="47">
        <f t="shared" si="521"/>
        <v>45.31</v>
      </c>
      <c r="L4651" s="47">
        <f t="shared" si="522"/>
        <v>45.47</v>
      </c>
      <c r="M4651" s="47">
        <f t="shared" si="523"/>
        <v>44.46</v>
      </c>
      <c r="N4651" s="47">
        <f t="shared" si="524"/>
        <v>44.82</v>
      </c>
      <c r="O4651" s="48">
        <f t="shared" ca="1" si="525"/>
        <v>1129700</v>
      </c>
    </row>
    <row r="4652" spans="1:15" x14ac:dyDescent="0.25">
      <c r="A4652">
        <v>4637</v>
      </c>
      <c r="B4652" s="85">
        <v>35067</v>
      </c>
      <c r="C4652" s="47">
        <v>62.34</v>
      </c>
      <c r="D4652" s="47">
        <v>62.5</v>
      </c>
      <c r="E4652" s="47">
        <v>62</v>
      </c>
      <c r="F4652" s="47">
        <v>62.31</v>
      </c>
      <c r="G4652" s="48">
        <v>610300</v>
      </c>
      <c r="H4652" s="47">
        <v>45.25</v>
      </c>
      <c r="I4652" s="51">
        <f t="shared" si="519"/>
        <v>0.72620767132081521</v>
      </c>
      <c r="J4652" s="51">
        <f t="shared" ca="1" si="520"/>
        <v>1</v>
      </c>
      <c r="K4652" s="47">
        <f t="shared" si="521"/>
        <v>45.27</v>
      </c>
      <c r="L4652" s="47">
        <f t="shared" si="522"/>
        <v>45.39</v>
      </c>
      <c r="M4652" s="47">
        <f t="shared" si="523"/>
        <v>45.02</v>
      </c>
      <c r="N4652" s="47">
        <f t="shared" si="524"/>
        <v>45.25</v>
      </c>
      <c r="O4652" s="48">
        <f t="shared" ca="1" si="525"/>
        <v>610300</v>
      </c>
    </row>
    <row r="4653" spans="1:15" x14ac:dyDescent="0.25">
      <c r="A4653">
        <v>4638</v>
      </c>
      <c r="B4653" s="85">
        <v>35066</v>
      </c>
      <c r="C4653" s="47">
        <v>61.41</v>
      </c>
      <c r="D4653" s="47">
        <v>62.14</v>
      </c>
      <c r="E4653" s="47">
        <v>61.34</v>
      </c>
      <c r="F4653" s="47">
        <v>62.14</v>
      </c>
      <c r="G4653" s="48">
        <v>514400</v>
      </c>
      <c r="H4653" s="47">
        <v>45.12</v>
      </c>
      <c r="I4653" s="51">
        <f t="shared" si="519"/>
        <v>0.72610234953331187</v>
      </c>
      <c r="J4653" s="51">
        <f t="shared" ca="1" si="520"/>
        <v>1</v>
      </c>
      <c r="K4653" s="47">
        <f t="shared" si="521"/>
        <v>44.59</v>
      </c>
      <c r="L4653" s="47">
        <f t="shared" si="522"/>
        <v>45.12</v>
      </c>
      <c r="M4653" s="47">
        <f t="shared" si="523"/>
        <v>44.54</v>
      </c>
      <c r="N4653" s="47">
        <f t="shared" si="524"/>
        <v>45.12</v>
      </c>
      <c r="O4653" s="48">
        <f t="shared" ca="1" si="525"/>
        <v>514400</v>
      </c>
    </row>
    <row r="4654" spans="1:15" x14ac:dyDescent="0.25">
      <c r="A4654">
        <v>4639</v>
      </c>
      <c r="B4654" s="85">
        <v>35062</v>
      </c>
      <c r="C4654" s="47">
        <v>61.47</v>
      </c>
      <c r="D4654" s="47">
        <v>61.53</v>
      </c>
      <c r="E4654" s="47">
        <v>61.25</v>
      </c>
      <c r="F4654" s="47">
        <v>61.48</v>
      </c>
      <c r="G4654" s="48">
        <v>339200</v>
      </c>
      <c r="H4654" s="47">
        <v>44.65</v>
      </c>
      <c r="I4654" s="51">
        <f t="shared" si="519"/>
        <v>0.72625243981782694</v>
      </c>
      <c r="J4654" s="51">
        <f t="shared" ca="1" si="520"/>
        <v>1</v>
      </c>
      <c r="K4654" s="47">
        <f t="shared" si="521"/>
        <v>44.64</v>
      </c>
      <c r="L4654" s="47">
        <f t="shared" si="522"/>
        <v>44.69</v>
      </c>
      <c r="M4654" s="47">
        <f t="shared" si="523"/>
        <v>44.48</v>
      </c>
      <c r="N4654" s="47">
        <f t="shared" si="524"/>
        <v>44.65</v>
      </c>
      <c r="O4654" s="48">
        <f t="shared" ca="1" si="525"/>
        <v>339200</v>
      </c>
    </row>
    <row r="4655" spans="1:15" x14ac:dyDescent="0.25">
      <c r="A4655">
        <v>4640</v>
      </c>
      <c r="B4655" s="85">
        <v>35061</v>
      </c>
      <c r="C4655" s="47">
        <v>61.34</v>
      </c>
      <c r="D4655" s="47">
        <v>61.66</v>
      </c>
      <c r="E4655" s="47">
        <v>61.25</v>
      </c>
      <c r="F4655" s="47">
        <v>61.41</v>
      </c>
      <c r="G4655" s="48">
        <v>256200</v>
      </c>
      <c r="H4655" s="47">
        <v>44.59</v>
      </c>
      <c r="I4655" s="51">
        <f t="shared" si="519"/>
        <v>0.72610324051457431</v>
      </c>
      <c r="J4655" s="51">
        <f t="shared" ca="1" si="520"/>
        <v>1</v>
      </c>
      <c r="K4655" s="47">
        <f t="shared" si="521"/>
        <v>44.54</v>
      </c>
      <c r="L4655" s="47">
        <f t="shared" si="522"/>
        <v>44.77</v>
      </c>
      <c r="M4655" s="47">
        <f t="shared" si="523"/>
        <v>44.47</v>
      </c>
      <c r="N4655" s="47">
        <f t="shared" si="524"/>
        <v>44.59</v>
      </c>
      <c r="O4655" s="48">
        <f t="shared" ca="1" si="525"/>
        <v>256200</v>
      </c>
    </row>
    <row r="4656" spans="1:15" x14ac:dyDescent="0.25">
      <c r="A4656">
        <v>4641</v>
      </c>
      <c r="B4656" s="85">
        <v>35060</v>
      </c>
      <c r="C4656" s="47">
        <v>61.66</v>
      </c>
      <c r="D4656" s="47">
        <v>61.66</v>
      </c>
      <c r="E4656" s="47">
        <v>61.36</v>
      </c>
      <c r="F4656" s="47">
        <v>61.47</v>
      </c>
      <c r="G4656" s="48">
        <v>151800</v>
      </c>
      <c r="H4656" s="47">
        <v>44.63</v>
      </c>
      <c r="I4656" s="51">
        <f t="shared" si="519"/>
        <v>0.72604522531316096</v>
      </c>
      <c r="J4656" s="51">
        <f t="shared" ca="1" si="520"/>
        <v>1</v>
      </c>
      <c r="K4656" s="47">
        <f t="shared" si="521"/>
        <v>44.77</v>
      </c>
      <c r="L4656" s="47">
        <f t="shared" si="522"/>
        <v>44.77</v>
      </c>
      <c r="M4656" s="47">
        <f t="shared" si="523"/>
        <v>44.55</v>
      </c>
      <c r="N4656" s="47">
        <f t="shared" si="524"/>
        <v>44.63</v>
      </c>
      <c r="O4656" s="48">
        <f t="shared" ca="1" si="525"/>
        <v>151800</v>
      </c>
    </row>
    <row r="4657" spans="1:15" x14ac:dyDescent="0.25">
      <c r="A4657">
        <v>4642</v>
      </c>
      <c r="B4657" s="85">
        <v>35059</v>
      </c>
      <c r="C4657" s="47">
        <v>61.45</v>
      </c>
      <c r="D4657" s="47">
        <v>61.53</v>
      </c>
      <c r="E4657" s="47">
        <v>61.33</v>
      </c>
      <c r="F4657" s="47">
        <v>61.5</v>
      </c>
      <c r="G4657" s="48">
        <v>432200</v>
      </c>
      <c r="H4657" s="47">
        <v>44.66</v>
      </c>
      <c r="I4657" s="51">
        <f t="shared" si="519"/>
        <v>0.72617886178861779</v>
      </c>
      <c r="J4657" s="51">
        <f t="shared" ca="1" si="520"/>
        <v>1</v>
      </c>
      <c r="K4657" s="47">
        <f t="shared" si="521"/>
        <v>44.62</v>
      </c>
      <c r="L4657" s="47">
        <f t="shared" si="522"/>
        <v>44.68</v>
      </c>
      <c r="M4657" s="47">
        <f t="shared" si="523"/>
        <v>44.54</v>
      </c>
      <c r="N4657" s="47">
        <f t="shared" si="524"/>
        <v>44.66</v>
      </c>
      <c r="O4657" s="48">
        <f t="shared" ca="1" si="525"/>
        <v>432200</v>
      </c>
    </row>
    <row r="4658" spans="1:15" x14ac:dyDescent="0.25">
      <c r="A4658">
        <v>4643</v>
      </c>
      <c r="B4658" s="85">
        <v>35055</v>
      </c>
      <c r="C4658" s="47">
        <v>61.31</v>
      </c>
      <c r="D4658" s="47">
        <v>61.38</v>
      </c>
      <c r="E4658" s="47">
        <v>61.14</v>
      </c>
      <c r="F4658" s="47">
        <v>61.2</v>
      </c>
      <c r="G4658" s="48">
        <v>332800</v>
      </c>
      <c r="H4658" s="47">
        <v>44.44</v>
      </c>
      <c r="I4658" s="51">
        <f t="shared" si="519"/>
        <v>0.72614379084967318</v>
      </c>
      <c r="J4658" s="51">
        <f t="shared" ca="1" si="520"/>
        <v>1</v>
      </c>
      <c r="K4658" s="47">
        <f t="shared" si="521"/>
        <v>44.52</v>
      </c>
      <c r="L4658" s="47">
        <f t="shared" si="522"/>
        <v>44.57</v>
      </c>
      <c r="M4658" s="47">
        <f t="shared" si="523"/>
        <v>44.4</v>
      </c>
      <c r="N4658" s="47">
        <f t="shared" si="524"/>
        <v>44.44</v>
      </c>
      <c r="O4658" s="48">
        <f t="shared" ca="1" si="525"/>
        <v>332800</v>
      </c>
    </row>
    <row r="4659" spans="1:15" x14ac:dyDescent="0.25">
      <c r="A4659">
        <v>4644</v>
      </c>
      <c r="B4659" s="85">
        <v>35054</v>
      </c>
      <c r="C4659" s="47">
        <v>61.03</v>
      </c>
      <c r="D4659" s="47">
        <v>61.17</v>
      </c>
      <c r="E4659" s="47">
        <v>60.75</v>
      </c>
      <c r="F4659" s="47">
        <v>60.98</v>
      </c>
      <c r="G4659" s="48">
        <v>857600</v>
      </c>
      <c r="H4659" s="47">
        <v>44.28</v>
      </c>
      <c r="I4659" s="51">
        <f t="shared" si="519"/>
        <v>0.7261397179403084</v>
      </c>
      <c r="J4659" s="51">
        <f t="shared" ca="1" si="520"/>
        <v>1</v>
      </c>
      <c r="K4659" s="47">
        <f t="shared" si="521"/>
        <v>44.32</v>
      </c>
      <c r="L4659" s="47">
        <f t="shared" si="522"/>
        <v>44.42</v>
      </c>
      <c r="M4659" s="47">
        <f t="shared" si="523"/>
        <v>44.11</v>
      </c>
      <c r="N4659" s="47">
        <f t="shared" si="524"/>
        <v>44.28</v>
      </c>
      <c r="O4659" s="48">
        <f t="shared" ca="1" si="525"/>
        <v>857600</v>
      </c>
    </row>
    <row r="4660" spans="1:15" x14ac:dyDescent="0.25">
      <c r="A4660">
        <v>4645</v>
      </c>
      <c r="B4660" s="85">
        <v>35053</v>
      </c>
      <c r="C4660" s="47">
        <v>61.45</v>
      </c>
      <c r="D4660" s="47">
        <v>61.52</v>
      </c>
      <c r="E4660" s="47">
        <v>60.67</v>
      </c>
      <c r="F4660" s="47">
        <v>60.67</v>
      </c>
      <c r="G4660" s="48">
        <v>1349800</v>
      </c>
      <c r="H4660" s="47">
        <v>44.06</v>
      </c>
      <c r="I4660" s="51">
        <f t="shared" si="519"/>
        <v>0.72622383385528266</v>
      </c>
      <c r="J4660" s="51">
        <f t="shared" ca="1" si="520"/>
        <v>1</v>
      </c>
      <c r="K4660" s="47">
        <f t="shared" si="521"/>
        <v>44.63</v>
      </c>
      <c r="L4660" s="47">
        <f t="shared" si="522"/>
        <v>44.68</v>
      </c>
      <c r="M4660" s="47">
        <f t="shared" si="523"/>
        <v>44.06</v>
      </c>
      <c r="N4660" s="47">
        <f t="shared" si="524"/>
        <v>44.06</v>
      </c>
      <c r="O4660" s="48">
        <f t="shared" ca="1" si="525"/>
        <v>1349800</v>
      </c>
    </row>
    <row r="4661" spans="1:15" x14ac:dyDescent="0.25">
      <c r="A4661">
        <v>4646</v>
      </c>
      <c r="B4661" s="85">
        <v>35052</v>
      </c>
      <c r="C4661" s="47">
        <v>60.66</v>
      </c>
      <c r="D4661" s="47">
        <v>61.34</v>
      </c>
      <c r="E4661" s="47">
        <v>60.58</v>
      </c>
      <c r="F4661" s="47">
        <v>61.27</v>
      </c>
      <c r="G4661" s="48">
        <v>1022600</v>
      </c>
      <c r="H4661" s="47">
        <v>44.49</v>
      </c>
      <c r="I4661" s="51">
        <f t="shared" si="519"/>
        <v>0.72613024318589847</v>
      </c>
      <c r="J4661" s="51">
        <f t="shared" ca="1" si="520"/>
        <v>1</v>
      </c>
      <c r="K4661" s="47">
        <f t="shared" si="521"/>
        <v>44.05</v>
      </c>
      <c r="L4661" s="47">
        <f t="shared" si="522"/>
        <v>44.54</v>
      </c>
      <c r="M4661" s="47">
        <f t="shared" si="523"/>
        <v>43.99</v>
      </c>
      <c r="N4661" s="47">
        <f t="shared" si="524"/>
        <v>44.49</v>
      </c>
      <c r="O4661" s="48">
        <f t="shared" ca="1" si="525"/>
        <v>1022600</v>
      </c>
    </row>
    <row r="4662" spans="1:15" x14ac:dyDescent="0.25">
      <c r="A4662">
        <v>4647</v>
      </c>
      <c r="B4662" s="85">
        <v>35051</v>
      </c>
      <c r="C4662" s="47">
        <v>61.27</v>
      </c>
      <c r="D4662" s="47">
        <v>61.27</v>
      </c>
      <c r="E4662" s="47">
        <v>60.61</v>
      </c>
      <c r="F4662" s="47">
        <v>60.62</v>
      </c>
      <c r="G4662" s="48">
        <v>862300</v>
      </c>
      <c r="H4662" s="47">
        <v>44.02</v>
      </c>
      <c r="I4662" s="51">
        <f t="shared" si="519"/>
        <v>0.72616298251402189</v>
      </c>
      <c r="J4662" s="51">
        <f t="shared" ca="1" si="520"/>
        <v>1</v>
      </c>
      <c r="K4662" s="47">
        <f t="shared" si="521"/>
        <v>44.49</v>
      </c>
      <c r="L4662" s="47">
        <f t="shared" si="522"/>
        <v>44.49</v>
      </c>
      <c r="M4662" s="47">
        <f t="shared" si="523"/>
        <v>44.01</v>
      </c>
      <c r="N4662" s="47">
        <f t="shared" si="524"/>
        <v>44.02</v>
      </c>
      <c r="O4662" s="48">
        <f t="shared" ca="1" si="525"/>
        <v>862300</v>
      </c>
    </row>
    <row r="4663" spans="1:15" x14ac:dyDescent="0.25">
      <c r="A4663">
        <v>4648</v>
      </c>
      <c r="B4663" s="85">
        <v>35048</v>
      </c>
      <c r="C4663" s="47">
        <v>61.88</v>
      </c>
      <c r="D4663" s="47">
        <v>61.88</v>
      </c>
      <c r="E4663" s="47">
        <v>61.59</v>
      </c>
      <c r="F4663" s="47">
        <v>61.81</v>
      </c>
      <c r="G4663" s="48">
        <v>416700</v>
      </c>
      <c r="H4663" s="47">
        <v>44.88</v>
      </c>
      <c r="I4663" s="51">
        <f t="shared" si="519"/>
        <v>0.72609610095453814</v>
      </c>
      <c r="J4663" s="51">
        <f t="shared" ca="1" si="520"/>
        <v>1</v>
      </c>
      <c r="K4663" s="47">
        <f t="shared" si="521"/>
        <v>44.93</v>
      </c>
      <c r="L4663" s="47">
        <f t="shared" si="522"/>
        <v>44.93</v>
      </c>
      <c r="M4663" s="47">
        <f t="shared" si="523"/>
        <v>44.72</v>
      </c>
      <c r="N4663" s="47">
        <f t="shared" si="524"/>
        <v>44.88</v>
      </c>
      <c r="O4663" s="48">
        <f t="shared" ca="1" si="525"/>
        <v>416700</v>
      </c>
    </row>
    <row r="4664" spans="1:15" x14ac:dyDescent="0.25">
      <c r="A4664">
        <v>4649</v>
      </c>
      <c r="B4664" s="85">
        <v>35047</v>
      </c>
      <c r="C4664" s="47">
        <v>62.69</v>
      </c>
      <c r="D4664" s="47">
        <v>62.8</v>
      </c>
      <c r="E4664" s="47">
        <v>62.02</v>
      </c>
      <c r="F4664" s="47">
        <v>62.17</v>
      </c>
      <c r="G4664" s="48">
        <v>395000</v>
      </c>
      <c r="H4664" s="47">
        <v>44.87</v>
      </c>
      <c r="I4664" s="51">
        <f t="shared" si="519"/>
        <v>0.72173073829821455</v>
      </c>
      <c r="J4664" s="51">
        <f t="shared" ca="1" si="520"/>
        <v>1</v>
      </c>
      <c r="K4664" s="47">
        <f t="shared" si="521"/>
        <v>45.25</v>
      </c>
      <c r="L4664" s="47">
        <f t="shared" si="522"/>
        <v>45.32</v>
      </c>
      <c r="M4664" s="47">
        <f t="shared" si="523"/>
        <v>44.76</v>
      </c>
      <c r="N4664" s="47">
        <f t="shared" si="524"/>
        <v>44.87</v>
      </c>
      <c r="O4664" s="48">
        <f t="shared" ca="1" si="525"/>
        <v>395000</v>
      </c>
    </row>
    <row r="4665" spans="1:15" x14ac:dyDescent="0.25">
      <c r="A4665">
        <v>4650</v>
      </c>
      <c r="B4665" s="85">
        <v>35046</v>
      </c>
      <c r="C4665" s="47">
        <v>62.31</v>
      </c>
      <c r="D4665" s="47">
        <v>62.7</v>
      </c>
      <c r="E4665" s="47">
        <v>62.31</v>
      </c>
      <c r="F4665" s="47">
        <v>62.62</v>
      </c>
      <c r="G4665" s="48">
        <v>390700</v>
      </c>
      <c r="H4665" s="47">
        <v>45.19</v>
      </c>
      <c r="I4665" s="51">
        <f t="shared" si="519"/>
        <v>0.72165442350686682</v>
      </c>
      <c r="J4665" s="51">
        <f t="shared" ca="1" si="520"/>
        <v>1</v>
      </c>
      <c r="K4665" s="47">
        <f t="shared" si="521"/>
        <v>44.97</v>
      </c>
      <c r="L4665" s="47">
        <f t="shared" si="522"/>
        <v>45.25</v>
      </c>
      <c r="M4665" s="47">
        <f t="shared" si="523"/>
        <v>44.97</v>
      </c>
      <c r="N4665" s="47">
        <f t="shared" si="524"/>
        <v>45.19</v>
      </c>
      <c r="O4665" s="48">
        <f t="shared" ca="1" si="525"/>
        <v>390700</v>
      </c>
    </row>
    <row r="4666" spans="1:15" x14ac:dyDescent="0.25">
      <c r="A4666">
        <v>4651</v>
      </c>
      <c r="B4666" s="85">
        <v>35045</v>
      </c>
      <c r="C4666" s="47">
        <v>62.14</v>
      </c>
      <c r="D4666" s="47">
        <v>62.36</v>
      </c>
      <c r="E4666" s="47">
        <v>62.14</v>
      </c>
      <c r="F4666" s="47">
        <v>62.23</v>
      </c>
      <c r="G4666" s="48">
        <v>299400</v>
      </c>
      <c r="H4666" s="47">
        <v>44.91</v>
      </c>
      <c r="I4666" s="51">
        <f t="shared" si="519"/>
        <v>0.72167764743692753</v>
      </c>
      <c r="J4666" s="51">
        <f t="shared" ca="1" si="520"/>
        <v>1</v>
      </c>
      <c r="K4666" s="47">
        <f t="shared" si="521"/>
        <v>44.85</v>
      </c>
      <c r="L4666" s="47">
        <f t="shared" si="522"/>
        <v>45</v>
      </c>
      <c r="M4666" s="47">
        <f t="shared" si="523"/>
        <v>44.85</v>
      </c>
      <c r="N4666" s="47">
        <f t="shared" si="524"/>
        <v>44.91</v>
      </c>
      <c r="O4666" s="48">
        <f t="shared" ca="1" si="525"/>
        <v>299400</v>
      </c>
    </row>
    <row r="4667" spans="1:15" x14ac:dyDescent="0.25">
      <c r="A4667">
        <v>4652</v>
      </c>
      <c r="B4667" s="85">
        <v>35044</v>
      </c>
      <c r="C4667" s="47">
        <v>62.28</v>
      </c>
      <c r="D4667" s="47">
        <v>62.55</v>
      </c>
      <c r="E4667" s="47">
        <v>62.16</v>
      </c>
      <c r="F4667" s="47">
        <v>62.42</v>
      </c>
      <c r="G4667" s="48">
        <v>186500</v>
      </c>
      <c r="H4667" s="47">
        <v>45.05</v>
      </c>
      <c r="I4667" s="51">
        <f t="shared" si="519"/>
        <v>0.72172380647228451</v>
      </c>
      <c r="J4667" s="51">
        <f t="shared" ca="1" si="520"/>
        <v>1</v>
      </c>
      <c r="K4667" s="47">
        <f t="shared" si="521"/>
        <v>44.95</v>
      </c>
      <c r="L4667" s="47">
        <f t="shared" si="522"/>
        <v>45.14</v>
      </c>
      <c r="M4667" s="47">
        <f t="shared" si="523"/>
        <v>44.86</v>
      </c>
      <c r="N4667" s="47">
        <f t="shared" si="524"/>
        <v>45.05</v>
      </c>
      <c r="O4667" s="48">
        <f t="shared" ca="1" si="525"/>
        <v>186500</v>
      </c>
    </row>
    <row r="4668" spans="1:15" x14ac:dyDescent="0.25">
      <c r="A4668">
        <v>4653</v>
      </c>
      <c r="B4668" s="85">
        <v>35041</v>
      </c>
      <c r="C4668" s="47">
        <v>62.22</v>
      </c>
      <c r="D4668" s="47">
        <v>62.23</v>
      </c>
      <c r="E4668" s="47">
        <v>61.77</v>
      </c>
      <c r="F4668" s="47">
        <v>62.16</v>
      </c>
      <c r="G4668" s="48">
        <v>296900</v>
      </c>
      <c r="H4668" s="47">
        <v>44.86</v>
      </c>
      <c r="I4668" s="51">
        <f t="shared" si="519"/>
        <v>0.72168597168597171</v>
      </c>
      <c r="J4668" s="51">
        <f t="shared" ca="1" si="520"/>
        <v>1</v>
      </c>
      <c r="K4668" s="47">
        <f t="shared" si="521"/>
        <v>44.9</v>
      </c>
      <c r="L4668" s="47">
        <f t="shared" si="522"/>
        <v>44.91</v>
      </c>
      <c r="M4668" s="47">
        <f t="shared" si="523"/>
        <v>44.58</v>
      </c>
      <c r="N4668" s="47">
        <f t="shared" si="524"/>
        <v>44.86</v>
      </c>
      <c r="O4668" s="48">
        <f t="shared" ca="1" si="525"/>
        <v>296900</v>
      </c>
    </row>
    <row r="4669" spans="1:15" x14ac:dyDescent="0.25">
      <c r="A4669">
        <v>4654</v>
      </c>
      <c r="B4669" s="85">
        <v>35040</v>
      </c>
      <c r="C4669" s="47">
        <v>62.2</v>
      </c>
      <c r="D4669" s="47">
        <v>62.28</v>
      </c>
      <c r="E4669" s="47">
        <v>61.91</v>
      </c>
      <c r="F4669" s="47">
        <v>61.95</v>
      </c>
      <c r="G4669" s="48">
        <v>289700</v>
      </c>
      <c r="H4669" s="47">
        <v>44.71</v>
      </c>
      <c r="I4669" s="51">
        <f t="shared" si="519"/>
        <v>0.72171105730427765</v>
      </c>
      <c r="J4669" s="51">
        <f t="shared" ca="1" si="520"/>
        <v>1</v>
      </c>
      <c r="K4669" s="47">
        <f t="shared" si="521"/>
        <v>44.89</v>
      </c>
      <c r="L4669" s="47">
        <f t="shared" si="522"/>
        <v>44.95</v>
      </c>
      <c r="M4669" s="47">
        <f t="shared" si="523"/>
        <v>44.68</v>
      </c>
      <c r="N4669" s="47">
        <f t="shared" si="524"/>
        <v>44.71</v>
      </c>
      <c r="O4669" s="48">
        <f t="shared" ca="1" si="525"/>
        <v>289700</v>
      </c>
    </row>
    <row r="4670" spans="1:15" x14ac:dyDescent="0.25">
      <c r="A4670">
        <v>4655</v>
      </c>
      <c r="B4670" s="85">
        <v>35039</v>
      </c>
      <c r="C4670" s="47">
        <v>62.3</v>
      </c>
      <c r="D4670" s="47">
        <v>62.53</v>
      </c>
      <c r="E4670" s="47">
        <v>62</v>
      </c>
      <c r="F4670" s="47">
        <v>62.28</v>
      </c>
      <c r="G4670" s="48">
        <v>272800</v>
      </c>
      <c r="H4670" s="47">
        <v>44.95</v>
      </c>
      <c r="I4670" s="51">
        <f t="shared" si="519"/>
        <v>0.72174052665382149</v>
      </c>
      <c r="J4670" s="51">
        <f t="shared" ca="1" si="520"/>
        <v>1</v>
      </c>
      <c r="K4670" s="47">
        <f t="shared" si="521"/>
        <v>44.96</v>
      </c>
      <c r="L4670" s="47">
        <f t="shared" si="522"/>
        <v>45.13</v>
      </c>
      <c r="M4670" s="47">
        <f t="shared" si="523"/>
        <v>44.75</v>
      </c>
      <c r="N4670" s="47">
        <f t="shared" si="524"/>
        <v>44.95</v>
      </c>
      <c r="O4670" s="48">
        <f t="shared" ca="1" si="525"/>
        <v>272800</v>
      </c>
    </row>
    <row r="4671" spans="1:15" x14ac:dyDescent="0.25">
      <c r="A4671">
        <v>4656</v>
      </c>
      <c r="B4671" s="85">
        <v>35038</v>
      </c>
      <c r="C4671" s="47">
        <v>61.67</v>
      </c>
      <c r="D4671" s="47">
        <v>62.2</v>
      </c>
      <c r="E4671" s="47">
        <v>61.62</v>
      </c>
      <c r="F4671" s="47">
        <v>62.14</v>
      </c>
      <c r="G4671" s="48">
        <v>567700</v>
      </c>
      <c r="H4671" s="47">
        <v>44.85</v>
      </c>
      <c r="I4671" s="51">
        <f t="shared" si="519"/>
        <v>0.72175732217573219</v>
      </c>
      <c r="J4671" s="51">
        <f t="shared" ca="1" si="520"/>
        <v>1</v>
      </c>
      <c r="K4671" s="47">
        <f t="shared" si="521"/>
        <v>44.51</v>
      </c>
      <c r="L4671" s="47">
        <f t="shared" si="522"/>
        <v>44.89</v>
      </c>
      <c r="M4671" s="47">
        <f t="shared" si="523"/>
        <v>44.47</v>
      </c>
      <c r="N4671" s="47">
        <f t="shared" si="524"/>
        <v>44.85</v>
      </c>
      <c r="O4671" s="48">
        <f t="shared" ca="1" si="525"/>
        <v>567700</v>
      </c>
    </row>
    <row r="4672" spans="1:15" x14ac:dyDescent="0.25">
      <c r="A4672">
        <v>4657</v>
      </c>
      <c r="B4672" s="85">
        <v>35037</v>
      </c>
      <c r="C4672" s="47">
        <v>61.12</v>
      </c>
      <c r="D4672" s="47">
        <v>61.73</v>
      </c>
      <c r="E4672" s="47">
        <v>61.05</v>
      </c>
      <c r="F4672" s="47">
        <v>61.73</v>
      </c>
      <c r="G4672" s="48">
        <v>631700</v>
      </c>
      <c r="H4672" s="47">
        <v>44.55</v>
      </c>
      <c r="I4672" s="51">
        <f t="shared" si="519"/>
        <v>0.72169123602786323</v>
      </c>
      <c r="J4672" s="51">
        <f t="shared" ca="1" si="520"/>
        <v>1</v>
      </c>
      <c r="K4672" s="47">
        <f t="shared" si="521"/>
        <v>44.11</v>
      </c>
      <c r="L4672" s="47">
        <f t="shared" si="522"/>
        <v>44.55</v>
      </c>
      <c r="M4672" s="47">
        <f t="shared" si="523"/>
        <v>44.06</v>
      </c>
      <c r="N4672" s="47">
        <f t="shared" si="524"/>
        <v>44.55</v>
      </c>
      <c r="O4672" s="48">
        <f t="shared" ca="1" si="525"/>
        <v>631700</v>
      </c>
    </row>
    <row r="4673" spans="1:15" x14ac:dyDescent="0.25">
      <c r="A4673">
        <v>4658</v>
      </c>
      <c r="B4673" s="85">
        <v>35034</v>
      </c>
      <c r="C4673" s="47">
        <v>60.98</v>
      </c>
      <c r="D4673" s="47">
        <v>61.08</v>
      </c>
      <c r="E4673" s="47">
        <v>60.84</v>
      </c>
      <c r="F4673" s="47">
        <v>60.98</v>
      </c>
      <c r="G4673" s="48">
        <v>465200</v>
      </c>
      <c r="H4673" s="47">
        <v>44.01</v>
      </c>
      <c r="I4673" s="51">
        <f t="shared" si="519"/>
        <v>0.72171203673335516</v>
      </c>
      <c r="J4673" s="51">
        <f t="shared" ca="1" si="520"/>
        <v>1</v>
      </c>
      <c r="K4673" s="47">
        <f t="shared" si="521"/>
        <v>44.01</v>
      </c>
      <c r="L4673" s="47">
        <f t="shared" si="522"/>
        <v>44.08</v>
      </c>
      <c r="M4673" s="47">
        <f t="shared" si="523"/>
        <v>43.91</v>
      </c>
      <c r="N4673" s="47">
        <f t="shared" si="524"/>
        <v>44.01</v>
      </c>
      <c r="O4673" s="48">
        <f t="shared" ca="1" si="525"/>
        <v>465200</v>
      </c>
    </row>
    <row r="4674" spans="1:15" x14ac:dyDescent="0.25">
      <c r="A4674">
        <v>4659</v>
      </c>
      <c r="B4674" s="85">
        <v>35033</v>
      </c>
      <c r="C4674" s="47">
        <v>61.05</v>
      </c>
      <c r="D4674" s="47">
        <v>61.2</v>
      </c>
      <c r="E4674" s="47">
        <v>60.84</v>
      </c>
      <c r="F4674" s="47">
        <v>60.91</v>
      </c>
      <c r="G4674" s="48">
        <v>286200</v>
      </c>
      <c r="H4674" s="47">
        <v>43.95</v>
      </c>
      <c r="I4674" s="51">
        <f t="shared" si="519"/>
        <v>0.72155639468067645</v>
      </c>
      <c r="J4674" s="51">
        <f t="shared" ca="1" si="520"/>
        <v>1</v>
      </c>
      <c r="K4674" s="47">
        <f t="shared" si="521"/>
        <v>44.05</v>
      </c>
      <c r="L4674" s="47">
        <f t="shared" si="522"/>
        <v>44.16</v>
      </c>
      <c r="M4674" s="47">
        <f t="shared" si="523"/>
        <v>43.9</v>
      </c>
      <c r="N4674" s="47">
        <f t="shared" si="524"/>
        <v>43.95</v>
      </c>
      <c r="O4674" s="48">
        <f t="shared" ca="1" si="525"/>
        <v>286200</v>
      </c>
    </row>
    <row r="4675" spans="1:15" x14ac:dyDescent="0.25">
      <c r="A4675">
        <v>4660</v>
      </c>
      <c r="B4675" s="85">
        <v>35032</v>
      </c>
      <c r="C4675" s="47">
        <v>61.09</v>
      </c>
      <c r="D4675" s="47">
        <v>61.09</v>
      </c>
      <c r="E4675" s="47">
        <v>60.84</v>
      </c>
      <c r="F4675" s="47">
        <v>61.05</v>
      </c>
      <c r="G4675" s="48">
        <v>549200</v>
      </c>
      <c r="H4675" s="47">
        <v>44.06</v>
      </c>
      <c r="I4675" s="51">
        <f t="shared" si="519"/>
        <v>0.72170352170352181</v>
      </c>
      <c r="J4675" s="51">
        <f t="shared" ca="1" si="520"/>
        <v>1</v>
      </c>
      <c r="K4675" s="47">
        <f t="shared" si="521"/>
        <v>44.09</v>
      </c>
      <c r="L4675" s="47">
        <f t="shared" si="522"/>
        <v>44.09</v>
      </c>
      <c r="M4675" s="47">
        <f t="shared" si="523"/>
        <v>43.91</v>
      </c>
      <c r="N4675" s="47">
        <f t="shared" si="524"/>
        <v>44.06</v>
      </c>
      <c r="O4675" s="48">
        <f t="shared" ca="1" si="525"/>
        <v>549200</v>
      </c>
    </row>
    <row r="4676" spans="1:15" x14ac:dyDescent="0.25">
      <c r="A4676">
        <v>4661</v>
      </c>
      <c r="B4676" s="85">
        <v>35031</v>
      </c>
      <c r="C4676" s="47">
        <v>60.3</v>
      </c>
      <c r="D4676" s="47">
        <v>60.98</v>
      </c>
      <c r="E4676" s="47">
        <v>60.16</v>
      </c>
      <c r="F4676" s="47">
        <v>60.98</v>
      </c>
      <c r="G4676" s="48">
        <v>479000</v>
      </c>
      <c r="H4676" s="47">
        <v>44.01</v>
      </c>
      <c r="I4676" s="51">
        <f t="shared" si="519"/>
        <v>0.72171203673335516</v>
      </c>
      <c r="J4676" s="51">
        <f t="shared" ca="1" si="520"/>
        <v>1</v>
      </c>
      <c r="K4676" s="47">
        <f t="shared" si="521"/>
        <v>43.52</v>
      </c>
      <c r="L4676" s="47">
        <f t="shared" si="522"/>
        <v>44.01</v>
      </c>
      <c r="M4676" s="47">
        <f t="shared" si="523"/>
        <v>43.42</v>
      </c>
      <c r="N4676" s="47">
        <f t="shared" si="524"/>
        <v>44.01</v>
      </c>
      <c r="O4676" s="48">
        <f t="shared" ca="1" si="525"/>
        <v>479000</v>
      </c>
    </row>
    <row r="4677" spans="1:15" x14ac:dyDescent="0.25">
      <c r="A4677">
        <v>4662</v>
      </c>
      <c r="B4677" s="85">
        <v>35030</v>
      </c>
      <c r="C4677" s="47">
        <v>60.45</v>
      </c>
      <c r="D4677" s="47">
        <v>60.64</v>
      </c>
      <c r="E4677" s="47">
        <v>60.34</v>
      </c>
      <c r="F4677" s="47">
        <v>60.34</v>
      </c>
      <c r="G4677" s="48">
        <v>273000</v>
      </c>
      <c r="H4677" s="47">
        <v>43.55</v>
      </c>
      <c r="I4677" s="51">
        <f t="shared" si="519"/>
        <v>0.72174345376201521</v>
      </c>
      <c r="J4677" s="51">
        <f t="shared" ca="1" si="520"/>
        <v>1</v>
      </c>
      <c r="K4677" s="47">
        <f t="shared" si="521"/>
        <v>43.63</v>
      </c>
      <c r="L4677" s="47">
        <f t="shared" si="522"/>
        <v>43.77</v>
      </c>
      <c r="M4677" s="47">
        <f t="shared" si="523"/>
        <v>43.55</v>
      </c>
      <c r="N4677" s="47">
        <f t="shared" si="524"/>
        <v>43.55</v>
      </c>
      <c r="O4677" s="48">
        <f t="shared" ca="1" si="525"/>
        <v>273000</v>
      </c>
    </row>
    <row r="4678" spans="1:15" x14ac:dyDescent="0.25">
      <c r="A4678">
        <v>4663</v>
      </c>
      <c r="B4678" s="85">
        <v>35027</v>
      </c>
      <c r="C4678" s="47">
        <v>60.23</v>
      </c>
      <c r="D4678" s="47">
        <v>60.33</v>
      </c>
      <c r="E4678" s="47">
        <v>60.19</v>
      </c>
      <c r="F4678" s="47">
        <v>60.33</v>
      </c>
      <c r="G4678" s="48">
        <v>62400</v>
      </c>
      <c r="H4678" s="47">
        <v>43.54</v>
      </c>
      <c r="I4678" s="51">
        <f t="shared" si="519"/>
        <v>0.72169733134427316</v>
      </c>
      <c r="J4678" s="51">
        <f t="shared" ca="1" si="520"/>
        <v>1</v>
      </c>
      <c r="K4678" s="47">
        <f t="shared" si="521"/>
        <v>43.47</v>
      </c>
      <c r="L4678" s="47">
        <f t="shared" si="522"/>
        <v>43.54</v>
      </c>
      <c r="M4678" s="47">
        <f t="shared" si="523"/>
        <v>43.44</v>
      </c>
      <c r="N4678" s="47">
        <f t="shared" si="524"/>
        <v>43.54</v>
      </c>
      <c r="O4678" s="48">
        <f t="shared" ca="1" si="525"/>
        <v>62400</v>
      </c>
    </row>
    <row r="4679" spans="1:15" x14ac:dyDescent="0.25">
      <c r="A4679">
        <v>4664</v>
      </c>
      <c r="B4679" s="85">
        <v>35025</v>
      </c>
      <c r="C4679" s="47">
        <v>60.31</v>
      </c>
      <c r="D4679" s="47">
        <v>60.38</v>
      </c>
      <c r="E4679" s="47">
        <v>60.17</v>
      </c>
      <c r="F4679" s="47">
        <v>60.17</v>
      </c>
      <c r="G4679" s="48">
        <v>351600</v>
      </c>
      <c r="H4679" s="47">
        <v>43.42</v>
      </c>
      <c r="I4679" s="51">
        <f t="shared" si="519"/>
        <v>0.72162207079940166</v>
      </c>
      <c r="J4679" s="51">
        <f t="shared" ca="1" si="520"/>
        <v>1</v>
      </c>
      <c r="K4679" s="47">
        <f t="shared" si="521"/>
        <v>43.52</v>
      </c>
      <c r="L4679" s="47">
        <f t="shared" si="522"/>
        <v>43.57</v>
      </c>
      <c r="M4679" s="47">
        <f t="shared" si="523"/>
        <v>43.42</v>
      </c>
      <c r="N4679" s="47">
        <f t="shared" si="524"/>
        <v>43.42</v>
      </c>
      <c r="O4679" s="48">
        <f t="shared" ca="1" si="525"/>
        <v>351600</v>
      </c>
    </row>
    <row r="4680" spans="1:15" x14ac:dyDescent="0.25">
      <c r="A4680">
        <v>4665</v>
      </c>
      <c r="B4680" s="85">
        <v>35024</v>
      </c>
      <c r="C4680" s="47">
        <v>59.94</v>
      </c>
      <c r="D4680" s="47">
        <v>60.36</v>
      </c>
      <c r="E4680" s="47">
        <v>59.92</v>
      </c>
      <c r="F4680" s="47">
        <v>60.36</v>
      </c>
      <c r="G4680" s="48">
        <v>119200</v>
      </c>
      <c r="H4680" s="47">
        <v>43.56</v>
      </c>
      <c r="I4680" s="51">
        <f t="shared" si="519"/>
        <v>0.72166998011928429</v>
      </c>
      <c r="J4680" s="51">
        <f t="shared" ca="1" si="520"/>
        <v>1</v>
      </c>
      <c r="K4680" s="47">
        <f t="shared" si="521"/>
        <v>43.26</v>
      </c>
      <c r="L4680" s="47">
        <f t="shared" si="522"/>
        <v>43.56</v>
      </c>
      <c r="M4680" s="47">
        <f t="shared" si="523"/>
        <v>43.24</v>
      </c>
      <c r="N4680" s="47">
        <f t="shared" si="524"/>
        <v>43.56</v>
      </c>
      <c r="O4680" s="48">
        <f t="shared" ca="1" si="525"/>
        <v>119200</v>
      </c>
    </row>
    <row r="4681" spans="1:15" x14ac:dyDescent="0.25">
      <c r="A4681">
        <v>4666</v>
      </c>
      <c r="B4681" s="85">
        <v>35023</v>
      </c>
      <c r="C4681" s="47">
        <v>60.28</v>
      </c>
      <c r="D4681" s="47">
        <v>60.3</v>
      </c>
      <c r="E4681" s="47">
        <v>59.86</v>
      </c>
      <c r="F4681" s="47">
        <v>59.88</v>
      </c>
      <c r="G4681" s="48">
        <v>448800</v>
      </c>
      <c r="H4681" s="47">
        <v>43.21</v>
      </c>
      <c r="I4681" s="51">
        <f t="shared" si="519"/>
        <v>0.72160988643954571</v>
      </c>
      <c r="J4681" s="51">
        <f t="shared" ca="1" si="520"/>
        <v>1</v>
      </c>
      <c r="K4681" s="47">
        <f t="shared" si="521"/>
        <v>43.5</v>
      </c>
      <c r="L4681" s="47">
        <f t="shared" si="522"/>
        <v>43.51</v>
      </c>
      <c r="M4681" s="47">
        <f t="shared" si="523"/>
        <v>43.2</v>
      </c>
      <c r="N4681" s="47">
        <f t="shared" si="524"/>
        <v>43.21</v>
      </c>
      <c r="O4681" s="48">
        <f t="shared" ca="1" si="525"/>
        <v>448800</v>
      </c>
    </row>
    <row r="4682" spans="1:15" x14ac:dyDescent="0.25">
      <c r="A4682">
        <v>4667</v>
      </c>
      <c r="B4682" s="85">
        <v>35020</v>
      </c>
      <c r="C4682" s="47">
        <v>60.09</v>
      </c>
      <c r="D4682" s="47">
        <v>60.2</v>
      </c>
      <c r="E4682" s="47">
        <v>60.02</v>
      </c>
      <c r="F4682" s="47">
        <v>60.19</v>
      </c>
      <c r="G4682" s="48">
        <v>267000</v>
      </c>
      <c r="H4682" s="47">
        <v>43.44</v>
      </c>
      <c r="I4682" s="51">
        <f t="shared" si="519"/>
        <v>0.72171457052666554</v>
      </c>
      <c r="J4682" s="51">
        <f t="shared" ca="1" si="520"/>
        <v>1</v>
      </c>
      <c r="K4682" s="47">
        <f t="shared" si="521"/>
        <v>43.37</v>
      </c>
      <c r="L4682" s="47">
        <f t="shared" si="522"/>
        <v>43.45</v>
      </c>
      <c r="M4682" s="47">
        <f t="shared" si="523"/>
        <v>43.32</v>
      </c>
      <c r="N4682" s="47">
        <f t="shared" si="524"/>
        <v>43.44</v>
      </c>
      <c r="O4682" s="48">
        <f t="shared" ca="1" si="525"/>
        <v>267000</v>
      </c>
    </row>
    <row r="4683" spans="1:15" x14ac:dyDescent="0.25">
      <c r="A4683">
        <v>4668</v>
      </c>
      <c r="B4683" s="85">
        <v>35019</v>
      </c>
      <c r="C4683" s="47">
        <v>59.67</v>
      </c>
      <c r="D4683" s="47">
        <v>60.06</v>
      </c>
      <c r="E4683" s="47">
        <v>59.66</v>
      </c>
      <c r="F4683" s="47">
        <v>60</v>
      </c>
      <c r="G4683" s="48">
        <v>577700</v>
      </c>
      <c r="H4683" s="47">
        <v>43.3</v>
      </c>
      <c r="I4683" s="51">
        <f t="shared" si="519"/>
        <v>0.72166666666666657</v>
      </c>
      <c r="J4683" s="51">
        <f t="shared" ca="1" si="520"/>
        <v>1</v>
      </c>
      <c r="K4683" s="47">
        <f t="shared" si="521"/>
        <v>43.06</v>
      </c>
      <c r="L4683" s="47">
        <f t="shared" si="522"/>
        <v>43.34</v>
      </c>
      <c r="M4683" s="47">
        <f t="shared" si="523"/>
        <v>43.05</v>
      </c>
      <c r="N4683" s="47">
        <f t="shared" si="524"/>
        <v>43.3</v>
      </c>
      <c r="O4683" s="48">
        <f t="shared" ca="1" si="525"/>
        <v>577700</v>
      </c>
    </row>
    <row r="4684" spans="1:15" x14ac:dyDescent="0.25">
      <c r="A4684">
        <v>4669</v>
      </c>
      <c r="B4684" s="85">
        <v>35018</v>
      </c>
      <c r="C4684" s="47">
        <v>59.14</v>
      </c>
      <c r="D4684" s="47">
        <v>59.69</v>
      </c>
      <c r="E4684" s="47">
        <v>59.11</v>
      </c>
      <c r="F4684" s="47">
        <v>59.67</v>
      </c>
      <c r="G4684" s="48">
        <v>584700</v>
      </c>
      <c r="H4684" s="47">
        <v>43.06</v>
      </c>
      <c r="I4684" s="51">
        <f t="shared" si="519"/>
        <v>0.72163566281213343</v>
      </c>
      <c r="J4684" s="51">
        <f t="shared" ca="1" si="520"/>
        <v>1</v>
      </c>
      <c r="K4684" s="47">
        <f t="shared" si="521"/>
        <v>42.68</v>
      </c>
      <c r="L4684" s="47">
        <f t="shared" si="522"/>
        <v>43.07</v>
      </c>
      <c r="M4684" s="47">
        <f t="shared" si="523"/>
        <v>42.66</v>
      </c>
      <c r="N4684" s="47">
        <f t="shared" si="524"/>
        <v>43.06</v>
      </c>
      <c r="O4684" s="48">
        <f t="shared" ca="1" si="525"/>
        <v>584700</v>
      </c>
    </row>
    <row r="4685" spans="1:15" x14ac:dyDescent="0.25">
      <c r="A4685">
        <v>4670</v>
      </c>
      <c r="B4685" s="85">
        <v>35017</v>
      </c>
      <c r="C4685" s="47">
        <v>59.36</v>
      </c>
      <c r="D4685" s="47">
        <v>59.48</v>
      </c>
      <c r="E4685" s="47">
        <v>59.08</v>
      </c>
      <c r="F4685" s="47">
        <v>59.08</v>
      </c>
      <c r="G4685" s="48">
        <v>341800</v>
      </c>
      <c r="H4685" s="47">
        <v>42.64</v>
      </c>
      <c r="I4685" s="51">
        <f t="shared" si="519"/>
        <v>0.72173324306025732</v>
      </c>
      <c r="J4685" s="51">
        <f t="shared" ca="1" si="520"/>
        <v>1</v>
      </c>
      <c r="K4685" s="47">
        <f t="shared" si="521"/>
        <v>42.84</v>
      </c>
      <c r="L4685" s="47">
        <f t="shared" si="522"/>
        <v>42.93</v>
      </c>
      <c r="M4685" s="47">
        <f t="shared" si="523"/>
        <v>42.64</v>
      </c>
      <c r="N4685" s="47">
        <f t="shared" si="524"/>
        <v>42.64</v>
      </c>
      <c r="O4685" s="48">
        <f t="shared" ca="1" si="525"/>
        <v>341800</v>
      </c>
    </row>
    <row r="4686" spans="1:15" x14ac:dyDescent="0.25">
      <c r="A4686">
        <v>4671</v>
      </c>
      <c r="B4686" s="85">
        <v>35016</v>
      </c>
      <c r="C4686" s="47">
        <v>59.42</v>
      </c>
      <c r="D4686" s="47">
        <v>59.66</v>
      </c>
      <c r="E4686" s="47">
        <v>59.31</v>
      </c>
      <c r="F4686" s="47">
        <v>59.47</v>
      </c>
      <c r="G4686" s="48">
        <v>818500</v>
      </c>
      <c r="H4686" s="47">
        <v>42.92</v>
      </c>
      <c r="I4686" s="51">
        <f t="shared" si="519"/>
        <v>0.72170842441567185</v>
      </c>
      <c r="J4686" s="51">
        <f t="shared" ca="1" si="520"/>
        <v>1</v>
      </c>
      <c r="K4686" s="47">
        <f t="shared" si="521"/>
        <v>42.88</v>
      </c>
      <c r="L4686" s="47">
        <f t="shared" si="522"/>
        <v>43.06</v>
      </c>
      <c r="M4686" s="47">
        <f t="shared" si="523"/>
        <v>42.8</v>
      </c>
      <c r="N4686" s="47">
        <f t="shared" si="524"/>
        <v>42.92</v>
      </c>
      <c r="O4686" s="48">
        <f t="shared" ca="1" si="525"/>
        <v>818500</v>
      </c>
    </row>
    <row r="4687" spans="1:15" x14ac:dyDescent="0.25">
      <c r="A4687">
        <v>4672</v>
      </c>
      <c r="B4687" s="85">
        <v>35013</v>
      </c>
      <c r="C4687" s="47">
        <v>59.23</v>
      </c>
      <c r="D4687" s="47">
        <v>59.61</v>
      </c>
      <c r="E4687" s="47">
        <v>59.22</v>
      </c>
      <c r="F4687" s="47">
        <v>59.53</v>
      </c>
      <c r="G4687" s="48">
        <v>795600</v>
      </c>
      <c r="H4687" s="47">
        <v>42.96</v>
      </c>
      <c r="I4687" s="51">
        <f t="shared" si="519"/>
        <v>0.72165294809339831</v>
      </c>
      <c r="J4687" s="51">
        <f t="shared" ca="1" si="520"/>
        <v>1</v>
      </c>
      <c r="K4687" s="47">
        <f t="shared" si="521"/>
        <v>42.74</v>
      </c>
      <c r="L4687" s="47">
        <f t="shared" si="522"/>
        <v>43.02</v>
      </c>
      <c r="M4687" s="47">
        <f t="shared" si="523"/>
        <v>42.74</v>
      </c>
      <c r="N4687" s="47">
        <f t="shared" si="524"/>
        <v>42.96</v>
      </c>
      <c r="O4687" s="48">
        <f t="shared" ca="1" si="525"/>
        <v>795600</v>
      </c>
    </row>
    <row r="4688" spans="1:15" x14ac:dyDescent="0.25">
      <c r="A4688">
        <v>4673</v>
      </c>
      <c r="B4688" s="85">
        <v>35012</v>
      </c>
      <c r="C4688" s="47">
        <v>59.58</v>
      </c>
      <c r="D4688" s="47">
        <v>59.58</v>
      </c>
      <c r="E4688" s="47">
        <v>59.28</v>
      </c>
      <c r="F4688" s="47">
        <v>59.56</v>
      </c>
      <c r="G4688" s="48">
        <v>503700</v>
      </c>
      <c r="H4688" s="47">
        <v>42.98</v>
      </c>
      <c r="I4688" s="51">
        <f t="shared" si="519"/>
        <v>0.72162525184687698</v>
      </c>
      <c r="J4688" s="51">
        <f t="shared" ca="1" si="520"/>
        <v>1</v>
      </c>
      <c r="K4688" s="47">
        <f t="shared" si="521"/>
        <v>42.99</v>
      </c>
      <c r="L4688" s="47">
        <f t="shared" si="522"/>
        <v>42.99</v>
      </c>
      <c r="M4688" s="47">
        <f t="shared" si="523"/>
        <v>42.78</v>
      </c>
      <c r="N4688" s="47">
        <f t="shared" si="524"/>
        <v>42.98</v>
      </c>
      <c r="O4688" s="48">
        <f t="shared" ca="1" si="525"/>
        <v>503700</v>
      </c>
    </row>
    <row r="4689" spans="1:15" x14ac:dyDescent="0.25">
      <c r="A4689">
        <v>4674</v>
      </c>
      <c r="B4689" s="85">
        <v>35011</v>
      </c>
      <c r="C4689" s="47">
        <v>58.89</v>
      </c>
      <c r="D4689" s="47">
        <v>59.38</v>
      </c>
      <c r="E4689" s="47">
        <v>58.89</v>
      </c>
      <c r="F4689" s="47">
        <v>59.34</v>
      </c>
      <c r="G4689" s="48">
        <v>357200</v>
      </c>
      <c r="H4689" s="47">
        <v>42.83</v>
      </c>
      <c r="I4689" s="51">
        <f t="shared" ref="I4689:I4752" si="526">H4689/F4689</f>
        <v>0.72177283451297602</v>
      </c>
      <c r="J4689" s="51">
        <f t="shared" ref="J4689:J4752" ca="1" si="527">INDEX(OFFSET($T$15,0,0,$S$13+1,1),MATCH(B4689,OFFSET($Q$15,0,0,$S$13+1,1),-1))</f>
        <v>1</v>
      </c>
      <c r="K4689" s="47">
        <f t="shared" ref="K4689:K4752" si="528">ROUND($I4689*C4689,2)</f>
        <v>42.51</v>
      </c>
      <c r="L4689" s="47">
        <f t="shared" ref="L4689:L4752" si="529">ROUND($I4689*D4689,2)</f>
        <v>42.86</v>
      </c>
      <c r="M4689" s="47">
        <f t="shared" ref="M4689:M4752" si="530">ROUND($I4689*E4689,2)</f>
        <v>42.51</v>
      </c>
      <c r="N4689" s="47">
        <f t="shared" ref="N4689:N4752" si="531">ROUND($I4689*F4689,2)</f>
        <v>42.83</v>
      </c>
      <c r="O4689" s="48">
        <f t="shared" ref="O4689:O4752" ca="1" si="532">G4689*J4689</f>
        <v>357200</v>
      </c>
    </row>
    <row r="4690" spans="1:15" x14ac:dyDescent="0.25">
      <c r="A4690">
        <v>4675</v>
      </c>
      <c r="B4690" s="85">
        <v>35010</v>
      </c>
      <c r="C4690" s="47">
        <v>59</v>
      </c>
      <c r="D4690" s="47">
        <v>59</v>
      </c>
      <c r="E4690" s="47">
        <v>58.62</v>
      </c>
      <c r="F4690" s="47">
        <v>58.81</v>
      </c>
      <c r="G4690" s="48">
        <v>358200</v>
      </c>
      <c r="H4690" s="47">
        <v>42.44</v>
      </c>
      <c r="I4690" s="51">
        <f t="shared" si="526"/>
        <v>0.72164597857507218</v>
      </c>
      <c r="J4690" s="51">
        <f t="shared" ca="1" si="527"/>
        <v>1</v>
      </c>
      <c r="K4690" s="47">
        <f t="shared" si="528"/>
        <v>42.58</v>
      </c>
      <c r="L4690" s="47">
        <f t="shared" si="529"/>
        <v>42.58</v>
      </c>
      <c r="M4690" s="47">
        <f t="shared" si="530"/>
        <v>42.3</v>
      </c>
      <c r="N4690" s="47">
        <f t="shared" si="531"/>
        <v>42.44</v>
      </c>
      <c r="O4690" s="48">
        <f t="shared" ca="1" si="532"/>
        <v>358200</v>
      </c>
    </row>
    <row r="4691" spans="1:15" x14ac:dyDescent="0.25">
      <c r="A4691">
        <v>4676</v>
      </c>
      <c r="B4691" s="85">
        <v>35009</v>
      </c>
      <c r="C4691" s="47">
        <v>59.22</v>
      </c>
      <c r="D4691" s="47">
        <v>59.22</v>
      </c>
      <c r="E4691" s="47">
        <v>59.02</v>
      </c>
      <c r="F4691" s="47">
        <v>59.03</v>
      </c>
      <c r="G4691" s="48">
        <v>311200</v>
      </c>
      <c r="H4691" s="47">
        <v>42.6</v>
      </c>
      <c r="I4691" s="51">
        <f t="shared" si="526"/>
        <v>0.72166694900897854</v>
      </c>
      <c r="J4691" s="51">
        <f t="shared" ca="1" si="527"/>
        <v>1</v>
      </c>
      <c r="K4691" s="47">
        <f t="shared" si="528"/>
        <v>42.74</v>
      </c>
      <c r="L4691" s="47">
        <f t="shared" si="529"/>
        <v>42.74</v>
      </c>
      <c r="M4691" s="47">
        <f t="shared" si="530"/>
        <v>42.59</v>
      </c>
      <c r="N4691" s="47">
        <f t="shared" si="531"/>
        <v>42.6</v>
      </c>
      <c r="O4691" s="48">
        <f t="shared" ca="1" si="532"/>
        <v>311200</v>
      </c>
    </row>
    <row r="4692" spans="1:15" x14ac:dyDescent="0.25">
      <c r="A4692">
        <v>4677</v>
      </c>
      <c r="B4692" s="85">
        <v>35006</v>
      </c>
      <c r="C4692" s="47">
        <v>59.23</v>
      </c>
      <c r="D4692" s="47">
        <v>59.25</v>
      </c>
      <c r="E4692" s="47">
        <v>59.06</v>
      </c>
      <c r="F4692" s="47">
        <v>59.23</v>
      </c>
      <c r="G4692" s="48">
        <v>615000</v>
      </c>
      <c r="H4692" s="47">
        <v>42.75</v>
      </c>
      <c r="I4692" s="51">
        <f t="shared" si="526"/>
        <v>0.72176262029377014</v>
      </c>
      <c r="J4692" s="51">
        <f t="shared" ca="1" si="527"/>
        <v>1</v>
      </c>
      <c r="K4692" s="47">
        <f t="shared" si="528"/>
        <v>42.75</v>
      </c>
      <c r="L4692" s="47">
        <f t="shared" si="529"/>
        <v>42.76</v>
      </c>
      <c r="M4692" s="47">
        <f t="shared" si="530"/>
        <v>42.63</v>
      </c>
      <c r="N4692" s="47">
        <f t="shared" si="531"/>
        <v>42.75</v>
      </c>
      <c r="O4692" s="48">
        <f t="shared" ca="1" si="532"/>
        <v>615000</v>
      </c>
    </row>
    <row r="4693" spans="1:15" x14ac:dyDescent="0.25">
      <c r="A4693">
        <v>4678</v>
      </c>
      <c r="B4693" s="85">
        <v>35005</v>
      </c>
      <c r="C4693" s="47">
        <v>58.69</v>
      </c>
      <c r="D4693" s="47">
        <v>59.16</v>
      </c>
      <c r="E4693" s="47">
        <v>58.69</v>
      </c>
      <c r="F4693" s="47">
        <v>59.16</v>
      </c>
      <c r="G4693" s="48">
        <v>326000</v>
      </c>
      <c r="H4693" s="47">
        <v>42.69</v>
      </c>
      <c r="I4693" s="51">
        <f t="shared" si="526"/>
        <v>0.72160243407707914</v>
      </c>
      <c r="J4693" s="51">
        <f t="shared" ca="1" si="527"/>
        <v>1</v>
      </c>
      <c r="K4693" s="47">
        <f t="shared" si="528"/>
        <v>42.35</v>
      </c>
      <c r="L4693" s="47">
        <f t="shared" si="529"/>
        <v>42.69</v>
      </c>
      <c r="M4693" s="47">
        <f t="shared" si="530"/>
        <v>42.35</v>
      </c>
      <c r="N4693" s="47">
        <f t="shared" si="531"/>
        <v>42.69</v>
      </c>
      <c r="O4693" s="48">
        <f t="shared" ca="1" si="532"/>
        <v>326000</v>
      </c>
    </row>
    <row r="4694" spans="1:15" x14ac:dyDescent="0.25">
      <c r="A4694">
        <v>4679</v>
      </c>
      <c r="B4694" s="85">
        <v>35004</v>
      </c>
      <c r="C4694" s="47">
        <v>58.28</v>
      </c>
      <c r="D4694" s="47">
        <v>58.78</v>
      </c>
      <c r="E4694" s="47">
        <v>58.23</v>
      </c>
      <c r="F4694" s="47">
        <v>58.78</v>
      </c>
      <c r="G4694" s="48">
        <v>415700</v>
      </c>
      <c r="H4694" s="47">
        <v>42.42</v>
      </c>
      <c r="I4694" s="51">
        <f t="shared" si="526"/>
        <v>0.72167403878870362</v>
      </c>
      <c r="J4694" s="51">
        <f t="shared" ca="1" si="527"/>
        <v>1</v>
      </c>
      <c r="K4694" s="47">
        <f t="shared" si="528"/>
        <v>42.06</v>
      </c>
      <c r="L4694" s="47">
        <f t="shared" si="529"/>
        <v>42.42</v>
      </c>
      <c r="M4694" s="47">
        <f t="shared" si="530"/>
        <v>42.02</v>
      </c>
      <c r="N4694" s="47">
        <f t="shared" si="531"/>
        <v>42.42</v>
      </c>
      <c r="O4694" s="48">
        <f t="shared" ca="1" si="532"/>
        <v>415700</v>
      </c>
    </row>
    <row r="4695" spans="1:15" x14ac:dyDescent="0.25">
      <c r="A4695">
        <v>4680</v>
      </c>
      <c r="B4695" s="85">
        <v>35003</v>
      </c>
      <c r="C4695" s="47">
        <v>58.72</v>
      </c>
      <c r="D4695" s="47">
        <v>58.84</v>
      </c>
      <c r="E4695" s="47">
        <v>58.31</v>
      </c>
      <c r="F4695" s="47">
        <v>58.31</v>
      </c>
      <c r="G4695" s="48">
        <v>508200</v>
      </c>
      <c r="H4695" s="47">
        <v>42.08</v>
      </c>
      <c r="I4695" s="51">
        <f t="shared" si="526"/>
        <v>0.72166009260847186</v>
      </c>
      <c r="J4695" s="51">
        <f t="shared" ca="1" si="527"/>
        <v>1</v>
      </c>
      <c r="K4695" s="47">
        <f t="shared" si="528"/>
        <v>42.38</v>
      </c>
      <c r="L4695" s="47">
        <f t="shared" si="529"/>
        <v>42.46</v>
      </c>
      <c r="M4695" s="47">
        <f t="shared" si="530"/>
        <v>42.08</v>
      </c>
      <c r="N4695" s="47">
        <f t="shared" si="531"/>
        <v>42.08</v>
      </c>
      <c r="O4695" s="48">
        <f t="shared" ca="1" si="532"/>
        <v>508200</v>
      </c>
    </row>
    <row r="4696" spans="1:15" x14ac:dyDescent="0.25">
      <c r="A4696">
        <v>4681</v>
      </c>
      <c r="B4696" s="85">
        <v>35002</v>
      </c>
      <c r="C4696" s="47">
        <v>58.33</v>
      </c>
      <c r="D4696" s="47">
        <v>58.59</v>
      </c>
      <c r="E4696" s="47">
        <v>58.33</v>
      </c>
      <c r="F4696" s="47">
        <v>58.56</v>
      </c>
      <c r="G4696" s="48">
        <v>488700</v>
      </c>
      <c r="H4696" s="47">
        <v>42.26</v>
      </c>
      <c r="I4696" s="51">
        <f t="shared" si="526"/>
        <v>0.72165300546448086</v>
      </c>
      <c r="J4696" s="51">
        <f t="shared" ca="1" si="527"/>
        <v>1</v>
      </c>
      <c r="K4696" s="47">
        <f t="shared" si="528"/>
        <v>42.09</v>
      </c>
      <c r="L4696" s="47">
        <f t="shared" si="529"/>
        <v>42.28</v>
      </c>
      <c r="M4696" s="47">
        <f t="shared" si="530"/>
        <v>42.09</v>
      </c>
      <c r="N4696" s="47">
        <f t="shared" si="531"/>
        <v>42.26</v>
      </c>
      <c r="O4696" s="48">
        <f t="shared" ca="1" si="532"/>
        <v>488700</v>
      </c>
    </row>
    <row r="4697" spans="1:15" x14ac:dyDescent="0.25">
      <c r="A4697">
        <v>4682</v>
      </c>
      <c r="B4697" s="85">
        <v>34999</v>
      </c>
      <c r="C4697" s="47">
        <v>57.69</v>
      </c>
      <c r="D4697" s="47">
        <v>58.19</v>
      </c>
      <c r="E4697" s="47">
        <v>57.42</v>
      </c>
      <c r="F4697" s="47">
        <v>58.19</v>
      </c>
      <c r="G4697" s="48">
        <v>905800</v>
      </c>
      <c r="H4697" s="47">
        <v>41.99</v>
      </c>
      <c r="I4697" s="51">
        <f t="shared" si="526"/>
        <v>0.72160164976800145</v>
      </c>
      <c r="J4697" s="51">
        <f t="shared" ca="1" si="527"/>
        <v>1</v>
      </c>
      <c r="K4697" s="47">
        <f t="shared" si="528"/>
        <v>41.63</v>
      </c>
      <c r="L4697" s="47">
        <f t="shared" si="529"/>
        <v>41.99</v>
      </c>
      <c r="M4697" s="47">
        <f t="shared" si="530"/>
        <v>41.43</v>
      </c>
      <c r="N4697" s="47">
        <f t="shared" si="531"/>
        <v>41.99</v>
      </c>
      <c r="O4697" s="48">
        <f t="shared" ca="1" si="532"/>
        <v>905800</v>
      </c>
    </row>
    <row r="4698" spans="1:15" x14ac:dyDescent="0.25">
      <c r="A4698">
        <v>4683</v>
      </c>
      <c r="B4698" s="85">
        <v>34998</v>
      </c>
      <c r="C4698" s="47">
        <v>58.38</v>
      </c>
      <c r="D4698" s="47">
        <v>58.42</v>
      </c>
      <c r="E4698" s="47">
        <v>57.28</v>
      </c>
      <c r="F4698" s="47">
        <v>57.75</v>
      </c>
      <c r="G4698" s="48">
        <v>606800</v>
      </c>
      <c r="H4698" s="47">
        <v>41.68</v>
      </c>
      <c r="I4698" s="51">
        <f t="shared" si="526"/>
        <v>0.72173160173160178</v>
      </c>
      <c r="J4698" s="51">
        <f t="shared" ca="1" si="527"/>
        <v>1</v>
      </c>
      <c r="K4698" s="47">
        <f t="shared" si="528"/>
        <v>42.13</v>
      </c>
      <c r="L4698" s="47">
        <f t="shared" si="529"/>
        <v>42.16</v>
      </c>
      <c r="M4698" s="47">
        <f t="shared" si="530"/>
        <v>41.34</v>
      </c>
      <c r="N4698" s="47">
        <f t="shared" si="531"/>
        <v>41.68</v>
      </c>
      <c r="O4698" s="48">
        <f t="shared" ca="1" si="532"/>
        <v>606800</v>
      </c>
    </row>
    <row r="4699" spans="1:15" x14ac:dyDescent="0.25">
      <c r="A4699">
        <v>4684</v>
      </c>
      <c r="B4699" s="85">
        <v>34997</v>
      </c>
      <c r="C4699" s="47">
        <v>58.81</v>
      </c>
      <c r="D4699" s="47">
        <v>58.89</v>
      </c>
      <c r="E4699" s="47">
        <v>58.28</v>
      </c>
      <c r="F4699" s="47">
        <v>58.28</v>
      </c>
      <c r="G4699" s="48">
        <v>302700</v>
      </c>
      <c r="H4699" s="47">
        <v>42.06</v>
      </c>
      <c r="I4699" s="51">
        <f t="shared" si="526"/>
        <v>0.72168840082361019</v>
      </c>
      <c r="J4699" s="51">
        <f t="shared" ca="1" si="527"/>
        <v>1</v>
      </c>
      <c r="K4699" s="47">
        <f t="shared" si="528"/>
        <v>42.44</v>
      </c>
      <c r="L4699" s="47">
        <f t="shared" si="529"/>
        <v>42.5</v>
      </c>
      <c r="M4699" s="47">
        <f t="shared" si="530"/>
        <v>42.06</v>
      </c>
      <c r="N4699" s="47">
        <f t="shared" si="531"/>
        <v>42.06</v>
      </c>
      <c r="O4699" s="48">
        <f t="shared" ca="1" si="532"/>
        <v>302700</v>
      </c>
    </row>
    <row r="4700" spans="1:15" x14ac:dyDescent="0.25">
      <c r="A4700">
        <v>4685</v>
      </c>
      <c r="B4700" s="85">
        <v>34996</v>
      </c>
      <c r="C4700" s="47">
        <v>58.78</v>
      </c>
      <c r="D4700" s="47">
        <v>58.84</v>
      </c>
      <c r="E4700" s="47">
        <v>58.62</v>
      </c>
      <c r="F4700" s="47">
        <v>58.77</v>
      </c>
      <c r="G4700" s="48">
        <v>172200</v>
      </c>
      <c r="H4700" s="47">
        <v>42.41</v>
      </c>
      <c r="I4700" s="51">
        <f t="shared" si="526"/>
        <v>0.72162668027905386</v>
      </c>
      <c r="J4700" s="51">
        <f t="shared" ca="1" si="527"/>
        <v>1</v>
      </c>
      <c r="K4700" s="47">
        <f t="shared" si="528"/>
        <v>42.42</v>
      </c>
      <c r="L4700" s="47">
        <f t="shared" si="529"/>
        <v>42.46</v>
      </c>
      <c r="M4700" s="47">
        <f t="shared" si="530"/>
        <v>42.3</v>
      </c>
      <c r="N4700" s="47">
        <f t="shared" si="531"/>
        <v>42.41</v>
      </c>
      <c r="O4700" s="48">
        <f t="shared" ca="1" si="532"/>
        <v>172200</v>
      </c>
    </row>
    <row r="4701" spans="1:15" x14ac:dyDescent="0.25">
      <c r="A4701">
        <v>4686</v>
      </c>
      <c r="B4701" s="85">
        <v>34995</v>
      </c>
      <c r="C4701" s="47">
        <v>58.55</v>
      </c>
      <c r="D4701" s="47">
        <v>58.81</v>
      </c>
      <c r="E4701" s="47">
        <v>58.55</v>
      </c>
      <c r="F4701" s="47">
        <v>58.7</v>
      </c>
      <c r="G4701" s="48">
        <v>533000</v>
      </c>
      <c r="H4701" s="47">
        <v>42.36</v>
      </c>
      <c r="I4701" s="51">
        <f t="shared" si="526"/>
        <v>0.72163543441226574</v>
      </c>
      <c r="J4701" s="51">
        <f t="shared" ca="1" si="527"/>
        <v>1</v>
      </c>
      <c r="K4701" s="47">
        <f t="shared" si="528"/>
        <v>42.25</v>
      </c>
      <c r="L4701" s="47">
        <f t="shared" si="529"/>
        <v>42.44</v>
      </c>
      <c r="M4701" s="47">
        <f t="shared" si="530"/>
        <v>42.25</v>
      </c>
      <c r="N4701" s="47">
        <f t="shared" si="531"/>
        <v>42.36</v>
      </c>
      <c r="O4701" s="48">
        <f t="shared" ca="1" si="532"/>
        <v>533000</v>
      </c>
    </row>
    <row r="4702" spans="1:15" x14ac:dyDescent="0.25">
      <c r="A4702">
        <v>4687</v>
      </c>
      <c r="B4702" s="85">
        <v>34992</v>
      </c>
      <c r="C4702" s="47">
        <v>59.14</v>
      </c>
      <c r="D4702" s="47">
        <v>59.19</v>
      </c>
      <c r="E4702" s="47">
        <v>58.83</v>
      </c>
      <c r="F4702" s="47">
        <v>58.83</v>
      </c>
      <c r="G4702" s="48">
        <v>748400</v>
      </c>
      <c r="H4702" s="47">
        <v>42.45</v>
      </c>
      <c r="I4702" s="51">
        <f t="shared" si="526"/>
        <v>0.72157062723100462</v>
      </c>
      <c r="J4702" s="51">
        <f t="shared" ca="1" si="527"/>
        <v>1</v>
      </c>
      <c r="K4702" s="47">
        <f t="shared" si="528"/>
        <v>42.67</v>
      </c>
      <c r="L4702" s="47">
        <f t="shared" si="529"/>
        <v>42.71</v>
      </c>
      <c r="M4702" s="47">
        <f t="shared" si="530"/>
        <v>42.45</v>
      </c>
      <c r="N4702" s="47">
        <f t="shared" si="531"/>
        <v>42.45</v>
      </c>
      <c r="O4702" s="48">
        <f t="shared" ca="1" si="532"/>
        <v>748400</v>
      </c>
    </row>
    <row r="4703" spans="1:15" x14ac:dyDescent="0.25">
      <c r="A4703">
        <v>4688</v>
      </c>
      <c r="B4703" s="85">
        <v>34991</v>
      </c>
      <c r="C4703" s="47">
        <v>58.88</v>
      </c>
      <c r="D4703" s="47">
        <v>59.19</v>
      </c>
      <c r="E4703" s="47">
        <v>58.8</v>
      </c>
      <c r="F4703" s="47">
        <v>59.19</v>
      </c>
      <c r="G4703" s="48">
        <v>500600</v>
      </c>
      <c r="H4703" s="47">
        <v>42.71</v>
      </c>
      <c r="I4703" s="51">
        <f t="shared" si="526"/>
        <v>0.721574590302416</v>
      </c>
      <c r="J4703" s="51">
        <f t="shared" ca="1" si="527"/>
        <v>1</v>
      </c>
      <c r="K4703" s="47">
        <f t="shared" si="528"/>
        <v>42.49</v>
      </c>
      <c r="L4703" s="47">
        <f t="shared" si="529"/>
        <v>42.71</v>
      </c>
      <c r="M4703" s="47">
        <f t="shared" si="530"/>
        <v>42.43</v>
      </c>
      <c r="N4703" s="47">
        <f t="shared" si="531"/>
        <v>42.71</v>
      </c>
      <c r="O4703" s="48">
        <f t="shared" ca="1" si="532"/>
        <v>500600</v>
      </c>
    </row>
    <row r="4704" spans="1:15" x14ac:dyDescent="0.25">
      <c r="A4704">
        <v>4689</v>
      </c>
      <c r="B4704" s="85">
        <v>34990</v>
      </c>
      <c r="C4704" s="47">
        <v>59.02</v>
      </c>
      <c r="D4704" s="47">
        <v>59.09</v>
      </c>
      <c r="E4704" s="47">
        <v>58.72</v>
      </c>
      <c r="F4704" s="47">
        <v>58.91</v>
      </c>
      <c r="G4704" s="48">
        <v>228100</v>
      </c>
      <c r="H4704" s="47">
        <v>42.51</v>
      </c>
      <c r="I4704" s="51">
        <f t="shared" si="526"/>
        <v>0.72160923442539471</v>
      </c>
      <c r="J4704" s="51">
        <f t="shared" ca="1" si="527"/>
        <v>1</v>
      </c>
      <c r="K4704" s="47">
        <f t="shared" si="528"/>
        <v>42.59</v>
      </c>
      <c r="L4704" s="47">
        <f t="shared" si="529"/>
        <v>42.64</v>
      </c>
      <c r="M4704" s="47">
        <f t="shared" si="530"/>
        <v>42.37</v>
      </c>
      <c r="N4704" s="47">
        <f t="shared" si="531"/>
        <v>42.51</v>
      </c>
      <c r="O4704" s="48">
        <f t="shared" ca="1" si="532"/>
        <v>228100</v>
      </c>
    </row>
    <row r="4705" spans="1:15" x14ac:dyDescent="0.25">
      <c r="A4705">
        <v>4690</v>
      </c>
      <c r="B4705" s="85">
        <v>34989</v>
      </c>
      <c r="C4705" s="47">
        <v>58.41</v>
      </c>
      <c r="D4705" s="47">
        <v>58.8</v>
      </c>
      <c r="E4705" s="47">
        <v>58.3</v>
      </c>
      <c r="F4705" s="47">
        <v>58.73</v>
      </c>
      <c r="G4705" s="48">
        <v>146000</v>
      </c>
      <c r="H4705" s="47">
        <v>42.39</v>
      </c>
      <c r="I4705" s="51">
        <f t="shared" si="526"/>
        <v>0.72177762642601739</v>
      </c>
      <c r="J4705" s="51">
        <f t="shared" ca="1" si="527"/>
        <v>1</v>
      </c>
      <c r="K4705" s="47">
        <f t="shared" si="528"/>
        <v>42.16</v>
      </c>
      <c r="L4705" s="47">
        <f t="shared" si="529"/>
        <v>42.44</v>
      </c>
      <c r="M4705" s="47">
        <f t="shared" si="530"/>
        <v>42.08</v>
      </c>
      <c r="N4705" s="47">
        <f t="shared" si="531"/>
        <v>42.39</v>
      </c>
      <c r="O4705" s="48">
        <f t="shared" ca="1" si="532"/>
        <v>146000</v>
      </c>
    </row>
    <row r="4706" spans="1:15" x14ac:dyDescent="0.25">
      <c r="A4706">
        <v>4691</v>
      </c>
      <c r="B4706" s="85">
        <v>34988</v>
      </c>
      <c r="C4706" s="47">
        <v>58.45</v>
      </c>
      <c r="D4706" s="47">
        <v>58.56</v>
      </c>
      <c r="E4706" s="47">
        <v>58.34</v>
      </c>
      <c r="F4706" s="47">
        <v>58.34</v>
      </c>
      <c r="G4706" s="48">
        <v>443600</v>
      </c>
      <c r="H4706" s="47">
        <v>42.11</v>
      </c>
      <c r="I4706" s="51">
        <f t="shared" si="526"/>
        <v>0.72180322248885831</v>
      </c>
      <c r="J4706" s="51">
        <f t="shared" ca="1" si="527"/>
        <v>1</v>
      </c>
      <c r="K4706" s="47">
        <f t="shared" si="528"/>
        <v>42.19</v>
      </c>
      <c r="L4706" s="47">
        <f t="shared" si="529"/>
        <v>42.27</v>
      </c>
      <c r="M4706" s="47">
        <f t="shared" si="530"/>
        <v>42.11</v>
      </c>
      <c r="N4706" s="47">
        <f t="shared" si="531"/>
        <v>42.11</v>
      </c>
      <c r="O4706" s="48">
        <f t="shared" ca="1" si="532"/>
        <v>443600</v>
      </c>
    </row>
    <row r="4707" spans="1:15" x14ac:dyDescent="0.25">
      <c r="A4707">
        <v>4692</v>
      </c>
      <c r="B4707" s="85">
        <v>34985</v>
      </c>
      <c r="C4707" s="47">
        <v>58.7</v>
      </c>
      <c r="D4707" s="47">
        <v>58.86</v>
      </c>
      <c r="E4707" s="47">
        <v>58.62</v>
      </c>
      <c r="F4707" s="47">
        <v>58.62</v>
      </c>
      <c r="G4707" s="48">
        <v>488100</v>
      </c>
      <c r="H4707" s="47">
        <v>42.31</v>
      </c>
      <c r="I4707" s="51">
        <f t="shared" si="526"/>
        <v>0.72176731490958723</v>
      </c>
      <c r="J4707" s="51">
        <f t="shared" ca="1" si="527"/>
        <v>1</v>
      </c>
      <c r="K4707" s="47">
        <f t="shared" si="528"/>
        <v>42.37</v>
      </c>
      <c r="L4707" s="47">
        <f t="shared" si="529"/>
        <v>42.48</v>
      </c>
      <c r="M4707" s="47">
        <f t="shared" si="530"/>
        <v>42.31</v>
      </c>
      <c r="N4707" s="47">
        <f t="shared" si="531"/>
        <v>42.31</v>
      </c>
      <c r="O4707" s="48">
        <f t="shared" ca="1" si="532"/>
        <v>488100</v>
      </c>
    </row>
    <row r="4708" spans="1:15" x14ac:dyDescent="0.25">
      <c r="A4708">
        <v>4693</v>
      </c>
      <c r="B4708" s="85">
        <v>34984</v>
      </c>
      <c r="C4708" s="47">
        <v>58.12</v>
      </c>
      <c r="D4708" s="47">
        <v>58.47</v>
      </c>
      <c r="E4708" s="47">
        <v>58.12</v>
      </c>
      <c r="F4708" s="47">
        <v>58.44</v>
      </c>
      <c r="G4708" s="48">
        <v>199800</v>
      </c>
      <c r="H4708" s="47">
        <v>42.17</v>
      </c>
      <c r="I4708" s="51">
        <f t="shared" si="526"/>
        <v>0.72159479808350446</v>
      </c>
      <c r="J4708" s="51">
        <f t="shared" ca="1" si="527"/>
        <v>1</v>
      </c>
      <c r="K4708" s="47">
        <f t="shared" si="528"/>
        <v>41.94</v>
      </c>
      <c r="L4708" s="47">
        <f t="shared" si="529"/>
        <v>42.19</v>
      </c>
      <c r="M4708" s="47">
        <f t="shared" si="530"/>
        <v>41.94</v>
      </c>
      <c r="N4708" s="47">
        <f t="shared" si="531"/>
        <v>42.17</v>
      </c>
      <c r="O4708" s="48">
        <f t="shared" ca="1" si="532"/>
        <v>199800</v>
      </c>
    </row>
    <row r="4709" spans="1:15" x14ac:dyDescent="0.25">
      <c r="A4709">
        <v>4694</v>
      </c>
      <c r="B4709" s="85">
        <v>34983</v>
      </c>
      <c r="C4709" s="47">
        <v>58.09</v>
      </c>
      <c r="D4709" s="47">
        <v>58.09</v>
      </c>
      <c r="E4709" s="47">
        <v>57.88</v>
      </c>
      <c r="F4709" s="47">
        <v>58.08</v>
      </c>
      <c r="G4709" s="48">
        <v>228100</v>
      </c>
      <c r="H4709" s="47">
        <v>41.91</v>
      </c>
      <c r="I4709" s="51">
        <f t="shared" si="526"/>
        <v>0.72159090909090906</v>
      </c>
      <c r="J4709" s="51">
        <f t="shared" ca="1" si="527"/>
        <v>1</v>
      </c>
      <c r="K4709" s="47">
        <f t="shared" si="528"/>
        <v>41.92</v>
      </c>
      <c r="L4709" s="47">
        <f t="shared" si="529"/>
        <v>41.92</v>
      </c>
      <c r="M4709" s="47">
        <f t="shared" si="530"/>
        <v>41.77</v>
      </c>
      <c r="N4709" s="47">
        <f t="shared" si="531"/>
        <v>41.91</v>
      </c>
      <c r="O4709" s="48">
        <f t="shared" ca="1" si="532"/>
        <v>228100</v>
      </c>
    </row>
    <row r="4710" spans="1:15" x14ac:dyDescent="0.25">
      <c r="A4710">
        <v>4695</v>
      </c>
      <c r="B4710" s="85">
        <v>34982</v>
      </c>
      <c r="C4710" s="47">
        <v>57.33</v>
      </c>
      <c r="D4710" s="47">
        <v>57.89</v>
      </c>
      <c r="E4710" s="47">
        <v>57.27</v>
      </c>
      <c r="F4710" s="47">
        <v>57.89</v>
      </c>
      <c r="G4710" s="48">
        <v>360800</v>
      </c>
      <c r="H4710" s="47">
        <v>41.78</v>
      </c>
      <c r="I4710" s="51">
        <f t="shared" si="526"/>
        <v>0.72171359474866126</v>
      </c>
      <c r="J4710" s="51">
        <f t="shared" ca="1" si="527"/>
        <v>1</v>
      </c>
      <c r="K4710" s="47">
        <f t="shared" si="528"/>
        <v>41.38</v>
      </c>
      <c r="L4710" s="47">
        <f t="shared" si="529"/>
        <v>41.78</v>
      </c>
      <c r="M4710" s="47">
        <f t="shared" si="530"/>
        <v>41.33</v>
      </c>
      <c r="N4710" s="47">
        <f t="shared" si="531"/>
        <v>41.78</v>
      </c>
      <c r="O4710" s="48">
        <f t="shared" ca="1" si="532"/>
        <v>360800</v>
      </c>
    </row>
    <row r="4711" spans="1:15" x14ac:dyDescent="0.25">
      <c r="A4711">
        <v>4696</v>
      </c>
      <c r="B4711" s="85">
        <v>34981</v>
      </c>
      <c r="C4711" s="47">
        <v>58.19</v>
      </c>
      <c r="D4711" s="47">
        <v>58.22</v>
      </c>
      <c r="E4711" s="47">
        <v>57.81</v>
      </c>
      <c r="F4711" s="47">
        <v>57.92</v>
      </c>
      <c r="G4711" s="48">
        <v>358200</v>
      </c>
      <c r="H4711" s="47">
        <v>41.8</v>
      </c>
      <c r="I4711" s="51">
        <f t="shared" si="526"/>
        <v>0.7216850828729281</v>
      </c>
      <c r="J4711" s="51">
        <f t="shared" ca="1" si="527"/>
        <v>1</v>
      </c>
      <c r="K4711" s="47">
        <f t="shared" si="528"/>
        <v>41.99</v>
      </c>
      <c r="L4711" s="47">
        <f t="shared" si="529"/>
        <v>42.02</v>
      </c>
      <c r="M4711" s="47">
        <f t="shared" si="530"/>
        <v>41.72</v>
      </c>
      <c r="N4711" s="47">
        <f t="shared" si="531"/>
        <v>41.8</v>
      </c>
      <c r="O4711" s="48">
        <f t="shared" ca="1" si="532"/>
        <v>358200</v>
      </c>
    </row>
    <row r="4712" spans="1:15" x14ac:dyDescent="0.25">
      <c r="A4712">
        <v>4697</v>
      </c>
      <c r="B4712" s="85">
        <v>34978</v>
      </c>
      <c r="C4712" s="47">
        <v>58.39</v>
      </c>
      <c r="D4712" s="47">
        <v>58.58</v>
      </c>
      <c r="E4712" s="47">
        <v>58.39</v>
      </c>
      <c r="F4712" s="47">
        <v>58.41</v>
      </c>
      <c r="G4712" s="48">
        <v>75300</v>
      </c>
      <c r="H4712" s="47">
        <v>42.15</v>
      </c>
      <c r="I4712" s="51">
        <f t="shared" si="526"/>
        <v>0.72162300975860305</v>
      </c>
      <c r="J4712" s="51">
        <f t="shared" ca="1" si="527"/>
        <v>1</v>
      </c>
      <c r="K4712" s="47">
        <f t="shared" si="528"/>
        <v>42.14</v>
      </c>
      <c r="L4712" s="47">
        <f t="shared" si="529"/>
        <v>42.27</v>
      </c>
      <c r="M4712" s="47">
        <f t="shared" si="530"/>
        <v>42.14</v>
      </c>
      <c r="N4712" s="47">
        <f t="shared" si="531"/>
        <v>42.15</v>
      </c>
      <c r="O4712" s="48">
        <f t="shared" ca="1" si="532"/>
        <v>75300</v>
      </c>
    </row>
    <row r="4713" spans="1:15" x14ac:dyDescent="0.25">
      <c r="A4713">
        <v>4698</v>
      </c>
      <c r="B4713" s="85">
        <v>34977</v>
      </c>
      <c r="C4713" s="47">
        <v>58.25</v>
      </c>
      <c r="D4713" s="47">
        <v>58.36</v>
      </c>
      <c r="E4713" s="47">
        <v>58.09</v>
      </c>
      <c r="F4713" s="47">
        <v>58.36</v>
      </c>
      <c r="G4713" s="48">
        <v>268800</v>
      </c>
      <c r="H4713" s="47">
        <v>42.12</v>
      </c>
      <c r="I4713" s="51">
        <f t="shared" si="526"/>
        <v>0.72172721041809451</v>
      </c>
      <c r="J4713" s="51">
        <f t="shared" ca="1" si="527"/>
        <v>1</v>
      </c>
      <c r="K4713" s="47">
        <f t="shared" si="528"/>
        <v>42.04</v>
      </c>
      <c r="L4713" s="47">
        <f t="shared" si="529"/>
        <v>42.12</v>
      </c>
      <c r="M4713" s="47">
        <f t="shared" si="530"/>
        <v>41.93</v>
      </c>
      <c r="N4713" s="47">
        <f t="shared" si="531"/>
        <v>42.12</v>
      </c>
      <c r="O4713" s="48">
        <f t="shared" ca="1" si="532"/>
        <v>268800</v>
      </c>
    </row>
    <row r="4714" spans="1:15" x14ac:dyDescent="0.25">
      <c r="A4714">
        <v>4699</v>
      </c>
      <c r="B4714" s="85">
        <v>34976</v>
      </c>
      <c r="C4714" s="47">
        <v>58.28</v>
      </c>
      <c r="D4714" s="47">
        <v>58.28</v>
      </c>
      <c r="E4714" s="47">
        <v>58.11</v>
      </c>
      <c r="F4714" s="47">
        <v>58.19</v>
      </c>
      <c r="G4714" s="48">
        <v>248800</v>
      </c>
      <c r="H4714" s="47">
        <v>41.99</v>
      </c>
      <c r="I4714" s="51">
        <f t="shared" si="526"/>
        <v>0.72160164976800145</v>
      </c>
      <c r="J4714" s="51">
        <f t="shared" ca="1" si="527"/>
        <v>1</v>
      </c>
      <c r="K4714" s="47">
        <f t="shared" si="528"/>
        <v>42.05</v>
      </c>
      <c r="L4714" s="47">
        <f t="shared" si="529"/>
        <v>42.05</v>
      </c>
      <c r="M4714" s="47">
        <f t="shared" si="530"/>
        <v>41.93</v>
      </c>
      <c r="N4714" s="47">
        <f t="shared" si="531"/>
        <v>41.99</v>
      </c>
      <c r="O4714" s="48">
        <f t="shared" ca="1" si="532"/>
        <v>248800</v>
      </c>
    </row>
    <row r="4715" spans="1:15" x14ac:dyDescent="0.25">
      <c r="A4715">
        <v>4700</v>
      </c>
      <c r="B4715" s="85">
        <v>34975</v>
      </c>
      <c r="C4715" s="47">
        <v>58.19</v>
      </c>
      <c r="D4715" s="47">
        <v>58.34</v>
      </c>
      <c r="E4715" s="47">
        <v>57.95</v>
      </c>
      <c r="F4715" s="47">
        <v>58.25</v>
      </c>
      <c r="G4715" s="48">
        <v>839700</v>
      </c>
      <c r="H4715" s="47">
        <v>42.04</v>
      </c>
      <c r="I4715" s="51">
        <f t="shared" si="526"/>
        <v>0.72171673819742488</v>
      </c>
      <c r="J4715" s="51">
        <f t="shared" ca="1" si="527"/>
        <v>1</v>
      </c>
      <c r="K4715" s="47">
        <f t="shared" si="528"/>
        <v>42</v>
      </c>
      <c r="L4715" s="47">
        <f t="shared" si="529"/>
        <v>42.1</v>
      </c>
      <c r="M4715" s="47">
        <f t="shared" si="530"/>
        <v>41.82</v>
      </c>
      <c r="N4715" s="47">
        <f t="shared" si="531"/>
        <v>42.04</v>
      </c>
      <c r="O4715" s="48">
        <f t="shared" ca="1" si="532"/>
        <v>839700</v>
      </c>
    </row>
    <row r="4716" spans="1:15" x14ac:dyDescent="0.25">
      <c r="A4716">
        <v>4701</v>
      </c>
      <c r="B4716" s="85">
        <v>34974</v>
      </c>
      <c r="C4716" s="47">
        <v>58.48</v>
      </c>
      <c r="D4716" s="47">
        <v>58.62</v>
      </c>
      <c r="E4716" s="47">
        <v>58.05</v>
      </c>
      <c r="F4716" s="47">
        <v>58.19</v>
      </c>
      <c r="G4716" s="48">
        <v>293100</v>
      </c>
      <c r="H4716" s="47">
        <v>41.99</v>
      </c>
      <c r="I4716" s="51">
        <f t="shared" si="526"/>
        <v>0.72160164976800145</v>
      </c>
      <c r="J4716" s="51">
        <f t="shared" ca="1" si="527"/>
        <v>1</v>
      </c>
      <c r="K4716" s="47">
        <f t="shared" si="528"/>
        <v>42.2</v>
      </c>
      <c r="L4716" s="47">
        <f t="shared" si="529"/>
        <v>42.3</v>
      </c>
      <c r="M4716" s="47">
        <f t="shared" si="530"/>
        <v>41.89</v>
      </c>
      <c r="N4716" s="47">
        <f t="shared" si="531"/>
        <v>41.99</v>
      </c>
      <c r="O4716" s="48">
        <f t="shared" ca="1" si="532"/>
        <v>293100</v>
      </c>
    </row>
    <row r="4717" spans="1:15" x14ac:dyDescent="0.25">
      <c r="A4717">
        <v>4702</v>
      </c>
      <c r="B4717" s="85">
        <v>34971</v>
      </c>
      <c r="C4717" s="47">
        <v>58.55</v>
      </c>
      <c r="D4717" s="47">
        <v>58.91</v>
      </c>
      <c r="E4717" s="47">
        <v>58.41</v>
      </c>
      <c r="F4717" s="47">
        <v>58.48</v>
      </c>
      <c r="G4717" s="48">
        <v>606600</v>
      </c>
      <c r="H4717" s="47">
        <v>42.21</v>
      </c>
      <c r="I4717" s="51">
        <f t="shared" si="526"/>
        <v>0.72178522571819426</v>
      </c>
      <c r="J4717" s="51">
        <f t="shared" ca="1" si="527"/>
        <v>1</v>
      </c>
      <c r="K4717" s="47">
        <f t="shared" si="528"/>
        <v>42.26</v>
      </c>
      <c r="L4717" s="47">
        <f t="shared" si="529"/>
        <v>42.52</v>
      </c>
      <c r="M4717" s="47">
        <f t="shared" si="530"/>
        <v>42.16</v>
      </c>
      <c r="N4717" s="47">
        <f t="shared" si="531"/>
        <v>42.21</v>
      </c>
      <c r="O4717" s="48">
        <f t="shared" ca="1" si="532"/>
        <v>606600</v>
      </c>
    </row>
    <row r="4718" spans="1:15" x14ac:dyDescent="0.25">
      <c r="A4718">
        <v>4703</v>
      </c>
      <c r="B4718" s="85">
        <v>34970</v>
      </c>
      <c r="C4718" s="47">
        <v>58.2</v>
      </c>
      <c r="D4718" s="47">
        <v>58.59</v>
      </c>
      <c r="E4718" s="47">
        <v>58.16</v>
      </c>
      <c r="F4718" s="47">
        <v>58.59</v>
      </c>
      <c r="G4718" s="48">
        <v>456200</v>
      </c>
      <c r="H4718" s="47">
        <v>42.29</v>
      </c>
      <c r="I4718" s="51">
        <f t="shared" si="526"/>
        <v>0.7217955282471411</v>
      </c>
      <c r="J4718" s="51">
        <f t="shared" ca="1" si="527"/>
        <v>1</v>
      </c>
      <c r="K4718" s="47">
        <f t="shared" si="528"/>
        <v>42.01</v>
      </c>
      <c r="L4718" s="47">
        <f t="shared" si="529"/>
        <v>42.29</v>
      </c>
      <c r="M4718" s="47">
        <f t="shared" si="530"/>
        <v>41.98</v>
      </c>
      <c r="N4718" s="47">
        <f t="shared" si="531"/>
        <v>42.29</v>
      </c>
      <c r="O4718" s="48">
        <f t="shared" ca="1" si="532"/>
        <v>456200</v>
      </c>
    </row>
    <row r="4719" spans="1:15" x14ac:dyDescent="0.25">
      <c r="A4719">
        <v>4704</v>
      </c>
      <c r="B4719" s="85">
        <v>34969</v>
      </c>
      <c r="C4719" s="47">
        <v>57.95</v>
      </c>
      <c r="D4719" s="47">
        <v>58.19</v>
      </c>
      <c r="E4719" s="47">
        <v>57.59</v>
      </c>
      <c r="F4719" s="47">
        <v>58.16</v>
      </c>
      <c r="G4719" s="48">
        <v>654400</v>
      </c>
      <c r="H4719" s="47">
        <v>41.97</v>
      </c>
      <c r="I4719" s="51">
        <f t="shared" si="526"/>
        <v>0.72162998624484187</v>
      </c>
      <c r="J4719" s="51">
        <f t="shared" ca="1" si="527"/>
        <v>1</v>
      </c>
      <c r="K4719" s="47">
        <f t="shared" si="528"/>
        <v>41.82</v>
      </c>
      <c r="L4719" s="47">
        <f t="shared" si="529"/>
        <v>41.99</v>
      </c>
      <c r="M4719" s="47">
        <f t="shared" si="530"/>
        <v>41.56</v>
      </c>
      <c r="N4719" s="47">
        <f t="shared" si="531"/>
        <v>41.97</v>
      </c>
      <c r="O4719" s="48">
        <f t="shared" ca="1" si="532"/>
        <v>654400</v>
      </c>
    </row>
    <row r="4720" spans="1:15" x14ac:dyDescent="0.25">
      <c r="A4720">
        <v>4705</v>
      </c>
      <c r="B4720" s="85">
        <v>34968</v>
      </c>
      <c r="C4720" s="47">
        <v>58.39</v>
      </c>
      <c r="D4720" s="47">
        <v>58.53</v>
      </c>
      <c r="E4720" s="47">
        <v>58.06</v>
      </c>
      <c r="F4720" s="47">
        <v>58.2</v>
      </c>
      <c r="G4720" s="48">
        <v>466600</v>
      </c>
      <c r="H4720" s="47">
        <v>42</v>
      </c>
      <c r="I4720" s="51">
        <f t="shared" si="526"/>
        <v>0.72164948453608246</v>
      </c>
      <c r="J4720" s="51">
        <f t="shared" ca="1" si="527"/>
        <v>1</v>
      </c>
      <c r="K4720" s="47">
        <f t="shared" si="528"/>
        <v>42.14</v>
      </c>
      <c r="L4720" s="47">
        <f t="shared" si="529"/>
        <v>42.24</v>
      </c>
      <c r="M4720" s="47">
        <f t="shared" si="530"/>
        <v>41.9</v>
      </c>
      <c r="N4720" s="47">
        <f t="shared" si="531"/>
        <v>42</v>
      </c>
      <c r="O4720" s="48">
        <f t="shared" ca="1" si="532"/>
        <v>466600</v>
      </c>
    </row>
    <row r="4721" spans="1:15" x14ac:dyDescent="0.25">
      <c r="A4721">
        <v>4706</v>
      </c>
      <c r="B4721" s="85">
        <v>34967</v>
      </c>
      <c r="C4721" s="47">
        <v>58.38</v>
      </c>
      <c r="D4721" s="47">
        <v>58.38</v>
      </c>
      <c r="E4721" s="47">
        <v>58.02</v>
      </c>
      <c r="F4721" s="47">
        <v>58.22</v>
      </c>
      <c r="G4721" s="48">
        <v>130000</v>
      </c>
      <c r="H4721" s="47">
        <v>42.01</v>
      </c>
      <c r="I4721" s="51">
        <f t="shared" si="526"/>
        <v>0.7215733424939883</v>
      </c>
      <c r="J4721" s="51">
        <f t="shared" ca="1" si="527"/>
        <v>1</v>
      </c>
      <c r="K4721" s="47">
        <f t="shared" si="528"/>
        <v>42.13</v>
      </c>
      <c r="L4721" s="47">
        <f t="shared" si="529"/>
        <v>42.13</v>
      </c>
      <c r="M4721" s="47">
        <f t="shared" si="530"/>
        <v>41.87</v>
      </c>
      <c r="N4721" s="47">
        <f t="shared" si="531"/>
        <v>42.01</v>
      </c>
      <c r="O4721" s="48">
        <f t="shared" ca="1" si="532"/>
        <v>130000</v>
      </c>
    </row>
    <row r="4722" spans="1:15" x14ac:dyDescent="0.25">
      <c r="A4722">
        <v>4707</v>
      </c>
      <c r="B4722" s="85">
        <v>34964</v>
      </c>
      <c r="C4722" s="47">
        <v>57.83</v>
      </c>
      <c r="D4722" s="47">
        <v>58.38</v>
      </c>
      <c r="E4722" s="47">
        <v>57.78</v>
      </c>
      <c r="F4722" s="47">
        <v>58.31</v>
      </c>
      <c r="G4722" s="48">
        <v>449900</v>
      </c>
      <c r="H4722" s="47">
        <v>42.08</v>
      </c>
      <c r="I4722" s="51">
        <f t="shared" si="526"/>
        <v>0.72166009260847186</v>
      </c>
      <c r="J4722" s="51">
        <f t="shared" ca="1" si="527"/>
        <v>1</v>
      </c>
      <c r="K4722" s="47">
        <f t="shared" si="528"/>
        <v>41.73</v>
      </c>
      <c r="L4722" s="47">
        <f t="shared" si="529"/>
        <v>42.13</v>
      </c>
      <c r="M4722" s="47">
        <f t="shared" si="530"/>
        <v>41.7</v>
      </c>
      <c r="N4722" s="47">
        <f t="shared" si="531"/>
        <v>42.08</v>
      </c>
      <c r="O4722" s="48">
        <f t="shared" ca="1" si="532"/>
        <v>449900</v>
      </c>
    </row>
    <row r="4723" spans="1:15" x14ac:dyDescent="0.25">
      <c r="A4723">
        <v>4708</v>
      </c>
      <c r="B4723" s="85">
        <v>34963</v>
      </c>
      <c r="C4723" s="47">
        <v>58.7</v>
      </c>
      <c r="D4723" s="47">
        <v>58.75</v>
      </c>
      <c r="E4723" s="47">
        <v>58.06</v>
      </c>
      <c r="F4723" s="47">
        <v>58.3</v>
      </c>
      <c r="G4723" s="48">
        <v>508500</v>
      </c>
      <c r="H4723" s="47">
        <v>42.07</v>
      </c>
      <c r="I4723" s="51">
        <f t="shared" si="526"/>
        <v>0.72161234991423673</v>
      </c>
      <c r="J4723" s="51">
        <f t="shared" ca="1" si="527"/>
        <v>1</v>
      </c>
      <c r="K4723" s="47">
        <f t="shared" si="528"/>
        <v>42.36</v>
      </c>
      <c r="L4723" s="47">
        <f t="shared" si="529"/>
        <v>42.39</v>
      </c>
      <c r="M4723" s="47">
        <f t="shared" si="530"/>
        <v>41.9</v>
      </c>
      <c r="N4723" s="47">
        <f t="shared" si="531"/>
        <v>42.07</v>
      </c>
      <c r="O4723" s="48">
        <f t="shared" ca="1" si="532"/>
        <v>508500</v>
      </c>
    </row>
    <row r="4724" spans="1:15" x14ac:dyDescent="0.25">
      <c r="A4724">
        <v>4709</v>
      </c>
      <c r="B4724" s="85">
        <v>34962</v>
      </c>
      <c r="C4724" s="47">
        <v>58.59</v>
      </c>
      <c r="D4724" s="47">
        <v>58.78</v>
      </c>
      <c r="E4724" s="47">
        <v>58.55</v>
      </c>
      <c r="F4724" s="47">
        <v>58.78</v>
      </c>
      <c r="G4724" s="48">
        <v>290800</v>
      </c>
      <c r="H4724" s="47">
        <v>42.42</v>
      </c>
      <c r="I4724" s="51">
        <f t="shared" si="526"/>
        <v>0.72167403878870362</v>
      </c>
      <c r="J4724" s="51">
        <f t="shared" ca="1" si="527"/>
        <v>1</v>
      </c>
      <c r="K4724" s="47">
        <f t="shared" si="528"/>
        <v>42.28</v>
      </c>
      <c r="L4724" s="47">
        <f t="shared" si="529"/>
        <v>42.42</v>
      </c>
      <c r="M4724" s="47">
        <f t="shared" si="530"/>
        <v>42.25</v>
      </c>
      <c r="N4724" s="47">
        <f t="shared" si="531"/>
        <v>42.42</v>
      </c>
      <c r="O4724" s="48">
        <f t="shared" ca="1" si="532"/>
        <v>290800</v>
      </c>
    </row>
    <row r="4725" spans="1:15" x14ac:dyDescent="0.25">
      <c r="A4725">
        <v>4710</v>
      </c>
      <c r="B4725" s="85">
        <v>34961</v>
      </c>
      <c r="C4725" s="47">
        <v>58.33</v>
      </c>
      <c r="D4725" s="47">
        <v>58.53</v>
      </c>
      <c r="E4725" s="47">
        <v>58.12</v>
      </c>
      <c r="F4725" s="47">
        <v>58.5</v>
      </c>
      <c r="G4725" s="48">
        <v>549600</v>
      </c>
      <c r="H4725" s="47">
        <v>42.22</v>
      </c>
      <c r="I4725" s="51">
        <f t="shared" si="526"/>
        <v>0.72170940170940168</v>
      </c>
      <c r="J4725" s="51">
        <f t="shared" ca="1" si="527"/>
        <v>1</v>
      </c>
      <c r="K4725" s="47">
        <f t="shared" si="528"/>
        <v>42.1</v>
      </c>
      <c r="L4725" s="47">
        <f t="shared" si="529"/>
        <v>42.24</v>
      </c>
      <c r="M4725" s="47">
        <f t="shared" si="530"/>
        <v>41.95</v>
      </c>
      <c r="N4725" s="47">
        <f t="shared" si="531"/>
        <v>42.22</v>
      </c>
      <c r="O4725" s="48">
        <f t="shared" ca="1" si="532"/>
        <v>549600</v>
      </c>
    </row>
    <row r="4726" spans="1:15" x14ac:dyDescent="0.25">
      <c r="A4726">
        <v>4711</v>
      </c>
      <c r="B4726" s="85">
        <v>34960</v>
      </c>
      <c r="C4726" s="47">
        <v>58.23</v>
      </c>
      <c r="D4726" s="47">
        <v>58.27</v>
      </c>
      <c r="E4726" s="47">
        <v>57.94</v>
      </c>
      <c r="F4726" s="47">
        <v>58.22</v>
      </c>
      <c r="G4726" s="48">
        <v>307500</v>
      </c>
      <c r="H4726" s="47">
        <v>42.01</v>
      </c>
      <c r="I4726" s="51">
        <f t="shared" si="526"/>
        <v>0.7215733424939883</v>
      </c>
      <c r="J4726" s="51">
        <f t="shared" ca="1" si="527"/>
        <v>1</v>
      </c>
      <c r="K4726" s="47">
        <f t="shared" si="528"/>
        <v>42.02</v>
      </c>
      <c r="L4726" s="47">
        <f t="shared" si="529"/>
        <v>42.05</v>
      </c>
      <c r="M4726" s="47">
        <f t="shared" si="530"/>
        <v>41.81</v>
      </c>
      <c r="N4726" s="47">
        <f t="shared" si="531"/>
        <v>42.01</v>
      </c>
      <c r="O4726" s="48">
        <f t="shared" ca="1" si="532"/>
        <v>307500</v>
      </c>
    </row>
    <row r="4727" spans="1:15" x14ac:dyDescent="0.25">
      <c r="A4727">
        <v>4712</v>
      </c>
      <c r="B4727" s="85">
        <v>34957</v>
      </c>
      <c r="C4727" s="47">
        <v>58.41</v>
      </c>
      <c r="D4727" s="47">
        <v>58.58</v>
      </c>
      <c r="E4727" s="47">
        <v>58.2</v>
      </c>
      <c r="F4727" s="47">
        <v>58.44</v>
      </c>
      <c r="G4727" s="48">
        <v>431200</v>
      </c>
      <c r="H4727" s="47">
        <v>42.17</v>
      </c>
      <c r="I4727" s="51">
        <f t="shared" si="526"/>
        <v>0.72159479808350446</v>
      </c>
      <c r="J4727" s="51">
        <f t="shared" ca="1" si="527"/>
        <v>1</v>
      </c>
      <c r="K4727" s="47">
        <f t="shared" si="528"/>
        <v>42.15</v>
      </c>
      <c r="L4727" s="47">
        <f t="shared" si="529"/>
        <v>42.27</v>
      </c>
      <c r="M4727" s="47">
        <f t="shared" si="530"/>
        <v>42</v>
      </c>
      <c r="N4727" s="47">
        <f t="shared" si="531"/>
        <v>42.17</v>
      </c>
      <c r="O4727" s="48">
        <f t="shared" ca="1" si="532"/>
        <v>431200</v>
      </c>
    </row>
    <row r="4728" spans="1:15" x14ac:dyDescent="0.25">
      <c r="A4728">
        <v>4713</v>
      </c>
      <c r="B4728" s="85">
        <v>34956</v>
      </c>
      <c r="C4728" s="47">
        <v>58.44</v>
      </c>
      <c r="D4728" s="47">
        <v>58.81</v>
      </c>
      <c r="E4728" s="47">
        <v>58.28</v>
      </c>
      <c r="F4728" s="47">
        <v>58.77</v>
      </c>
      <c r="G4728" s="48">
        <v>457600</v>
      </c>
      <c r="H4728" s="47">
        <v>42.18</v>
      </c>
      <c r="I4728" s="51">
        <f t="shared" si="526"/>
        <v>0.71771311893823375</v>
      </c>
      <c r="J4728" s="51">
        <f t="shared" ca="1" si="527"/>
        <v>1</v>
      </c>
      <c r="K4728" s="47">
        <f t="shared" si="528"/>
        <v>41.94</v>
      </c>
      <c r="L4728" s="47">
        <f t="shared" si="529"/>
        <v>42.21</v>
      </c>
      <c r="M4728" s="47">
        <f t="shared" si="530"/>
        <v>41.83</v>
      </c>
      <c r="N4728" s="47">
        <f t="shared" si="531"/>
        <v>42.18</v>
      </c>
      <c r="O4728" s="48">
        <f t="shared" ca="1" si="532"/>
        <v>457600</v>
      </c>
    </row>
    <row r="4729" spans="1:15" x14ac:dyDescent="0.25">
      <c r="A4729">
        <v>4714</v>
      </c>
      <c r="B4729" s="85">
        <v>34955</v>
      </c>
      <c r="C4729" s="47">
        <v>57.91</v>
      </c>
      <c r="D4729" s="47">
        <v>58.31</v>
      </c>
      <c r="E4729" s="47">
        <v>57.89</v>
      </c>
      <c r="F4729" s="47">
        <v>58.23</v>
      </c>
      <c r="G4729" s="48">
        <v>239800</v>
      </c>
      <c r="H4729" s="47">
        <v>41.8</v>
      </c>
      <c r="I4729" s="51">
        <f t="shared" si="526"/>
        <v>0.7178430362356174</v>
      </c>
      <c r="J4729" s="51">
        <f t="shared" ca="1" si="527"/>
        <v>1</v>
      </c>
      <c r="K4729" s="47">
        <f t="shared" si="528"/>
        <v>41.57</v>
      </c>
      <c r="L4729" s="47">
        <f t="shared" si="529"/>
        <v>41.86</v>
      </c>
      <c r="M4729" s="47">
        <f t="shared" si="530"/>
        <v>41.56</v>
      </c>
      <c r="N4729" s="47">
        <f t="shared" si="531"/>
        <v>41.8</v>
      </c>
      <c r="O4729" s="48">
        <f t="shared" ca="1" si="532"/>
        <v>239800</v>
      </c>
    </row>
    <row r="4730" spans="1:15" x14ac:dyDescent="0.25">
      <c r="A4730">
        <v>4715</v>
      </c>
      <c r="B4730" s="85">
        <v>34954</v>
      </c>
      <c r="C4730" s="47">
        <v>57.72</v>
      </c>
      <c r="D4730" s="47">
        <v>57.97</v>
      </c>
      <c r="E4730" s="47">
        <v>57.58</v>
      </c>
      <c r="F4730" s="47">
        <v>57.97</v>
      </c>
      <c r="G4730" s="48">
        <v>139500</v>
      </c>
      <c r="H4730" s="47">
        <v>41.61</v>
      </c>
      <c r="I4730" s="51">
        <f t="shared" si="526"/>
        <v>0.71778506123857166</v>
      </c>
      <c r="J4730" s="51">
        <f t="shared" ca="1" si="527"/>
        <v>1</v>
      </c>
      <c r="K4730" s="47">
        <f t="shared" si="528"/>
        <v>41.43</v>
      </c>
      <c r="L4730" s="47">
        <f t="shared" si="529"/>
        <v>41.61</v>
      </c>
      <c r="M4730" s="47">
        <f t="shared" si="530"/>
        <v>41.33</v>
      </c>
      <c r="N4730" s="47">
        <f t="shared" si="531"/>
        <v>41.61</v>
      </c>
      <c r="O4730" s="48">
        <f t="shared" ca="1" si="532"/>
        <v>139500</v>
      </c>
    </row>
    <row r="4731" spans="1:15" x14ac:dyDescent="0.25">
      <c r="A4731">
        <v>4716</v>
      </c>
      <c r="B4731" s="85">
        <v>34953</v>
      </c>
      <c r="C4731" s="47">
        <v>57.64</v>
      </c>
      <c r="D4731" s="47">
        <v>57.81</v>
      </c>
      <c r="E4731" s="47">
        <v>57.64</v>
      </c>
      <c r="F4731" s="47">
        <v>57.7</v>
      </c>
      <c r="G4731" s="48">
        <v>260700</v>
      </c>
      <c r="H4731" s="47">
        <v>41.42</v>
      </c>
      <c r="I4731" s="51">
        <f t="shared" si="526"/>
        <v>0.71785095320623915</v>
      </c>
      <c r="J4731" s="51">
        <f t="shared" ca="1" si="527"/>
        <v>1</v>
      </c>
      <c r="K4731" s="47">
        <f t="shared" si="528"/>
        <v>41.38</v>
      </c>
      <c r="L4731" s="47">
        <f t="shared" si="529"/>
        <v>41.5</v>
      </c>
      <c r="M4731" s="47">
        <f t="shared" si="530"/>
        <v>41.38</v>
      </c>
      <c r="N4731" s="47">
        <f t="shared" si="531"/>
        <v>41.42</v>
      </c>
      <c r="O4731" s="48">
        <f t="shared" ca="1" si="532"/>
        <v>260700</v>
      </c>
    </row>
    <row r="4732" spans="1:15" x14ac:dyDescent="0.25">
      <c r="A4732">
        <v>4717</v>
      </c>
      <c r="B4732" s="85">
        <v>34950</v>
      </c>
      <c r="C4732" s="47">
        <v>57.55</v>
      </c>
      <c r="D4732" s="47">
        <v>57.55</v>
      </c>
      <c r="E4732" s="47">
        <v>57.17</v>
      </c>
      <c r="F4732" s="47">
        <v>57.55</v>
      </c>
      <c r="G4732" s="48">
        <v>107300</v>
      </c>
      <c r="H4732" s="47">
        <v>41.31</v>
      </c>
      <c r="I4732" s="51">
        <f t="shared" si="526"/>
        <v>0.71781059947871428</v>
      </c>
      <c r="J4732" s="51">
        <f t="shared" ca="1" si="527"/>
        <v>1</v>
      </c>
      <c r="K4732" s="47">
        <f t="shared" si="528"/>
        <v>41.31</v>
      </c>
      <c r="L4732" s="47">
        <f t="shared" si="529"/>
        <v>41.31</v>
      </c>
      <c r="M4732" s="47">
        <f t="shared" si="530"/>
        <v>41.04</v>
      </c>
      <c r="N4732" s="47">
        <f t="shared" si="531"/>
        <v>41.31</v>
      </c>
      <c r="O4732" s="48">
        <f t="shared" ca="1" si="532"/>
        <v>107300</v>
      </c>
    </row>
    <row r="4733" spans="1:15" x14ac:dyDescent="0.25">
      <c r="A4733">
        <v>4718</v>
      </c>
      <c r="B4733" s="85">
        <v>34949</v>
      </c>
      <c r="C4733" s="47">
        <v>57.36</v>
      </c>
      <c r="D4733" s="47">
        <v>57.39</v>
      </c>
      <c r="E4733" s="47">
        <v>57.25</v>
      </c>
      <c r="F4733" s="47">
        <v>57.33</v>
      </c>
      <c r="G4733" s="48">
        <v>258800</v>
      </c>
      <c r="H4733" s="47">
        <v>41.15</v>
      </c>
      <c r="I4733" s="51">
        <f t="shared" si="526"/>
        <v>0.71777428920286068</v>
      </c>
      <c r="J4733" s="51">
        <f t="shared" ca="1" si="527"/>
        <v>1</v>
      </c>
      <c r="K4733" s="47">
        <f t="shared" si="528"/>
        <v>41.17</v>
      </c>
      <c r="L4733" s="47">
        <f t="shared" si="529"/>
        <v>41.19</v>
      </c>
      <c r="M4733" s="47">
        <f t="shared" si="530"/>
        <v>41.09</v>
      </c>
      <c r="N4733" s="47">
        <f t="shared" si="531"/>
        <v>41.15</v>
      </c>
      <c r="O4733" s="48">
        <f t="shared" ca="1" si="532"/>
        <v>258800</v>
      </c>
    </row>
    <row r="4734" spans="1:15" x14ac:dyDescent="0.25">
      <c r="A4734">
        <v>4719</v>
      </c>
      <c r="B4734" s="85">
        <v>34948</v>
      </c>
      <c r="C4734" s="47">
        <v>57.23</v>
      </c>
      <c r="D4734" s="47">
        <v>57.36</v>
      </c>
      <c r="E4734" s="47">
        <v>57.22</v>
      </c>
      <c r="F4734" s="47">
        <v>57.3</v>
      </c>
      <c r="G4734" s="48">
        <v>214500</v>
      </c>
      <c r="H4734" s="47">
        <v>41.13</v>
      </c>
      <c r="I4734" s="51">
        <f t="shared" si="526"/>
        <v>0.71780104712041892</v>
      </c>
      <c r="J4734" s="51">
        <f t="shared" ca="1" si="527"/>
        <v>1</v>
      </c>
      <c r="K4734" s="47">
        <f t="shared" si="528"/>
        <v>41.08</v>
      </c>
      <c r="L4734" s="47">
        <f t="shared" si="529"/>
        <v>41.17</v>
      </c>
      <c r="M4734" s="47">
        <f t="shared" si="530"/>
        <v>41.07</v>
      </c>
      <c r="N4734" s="47">
        <f t="shared" si="531"/>
        <v>41.13</v>
      </c>
      <c r="O4734" s="48">
        <f t="shared" ca="1" si="532"/>
        <v>214500</v>
      </c>
    </row>
    <row r="4735" spans="1:15" x14ac:dyDescent="0.25">
      <c r="A4735">
        <v>4720</v>
      </c>
      <c r="B4735" s="85">
        <v>34947</v>
      </c>
      <c r="C4735" s="47">
        <v>56.83</v>
      </c>
      <c r="D4735" s="47">
        <v>57.22</v>
      </c>
      <c r="E4735" s="47">
        <v>56.73</v>
      </c>
      <c r="F4735" s="47">
        <v>57.19</v>
      </c>
      <c r="G4735" s="48">
        <v>272200</v>
      </c>
      <c r="H4735" s="47">
        <v>41.05</v>
      </c>
      <c r="I4735" s="51">
        <f t="shared" si="526"/>
        <v>0.71778282916593805</v>
      </c>
      <c r="J4735" s="51">
        <f t="shared" ca="1" si="527"/>
        <v>1</v>
      </c>
      <c r="K4735" s="47">
        <f t="shared" si="528"/>
        <v>40.79</v>
      </c>
      <c r="L4735" s="47">
        <f t="shared" si="529"/>
        <v>41.07</v>
      </c>
      <c r="M4735" s="47">
        <f t="shared" si="530"/>
        <v>40.72</v>
      </c>
      <c r="N4735" s="47">
        <f t="shared" si="531"/>
        <v>41.05</v>
      </c>
      <c r="O4735" s="48">
        <f t="shared" ca="1" si="532"/>
        <v>272200</v>
      </c>
    </row>
    <row r="4736" spans="1:15" x14ac:dyDescent="0.25">
      <c r="A4736">
        <v>4721</v>
      </c>
      <c r="B4736" s="85">
        <v>34943</v>
      </c>
      <c r="C4736" s="47">
        <v>56.39</v>
      </c>
      <c r="D4736" s="47">
        <v>56.75</v>
      </c>
      <c r="E4736" s="47">
        <v>56.34</v>
      </c>
      <c r="F4736" s="47">
        <v>56.66</v>
      </c>
      <c r="G4736" s="48">
        <v>629900</v>
      </c>
      <c r="H4736" s="47">
        <v>40.67</v>
      </c>
      <c r="I4736" s="51">
        <f t="shared" si="526"/>
        <v>0.71779032827391465</v>
      </c>
      <c r="J4736" s="51">
        <f t="shared" ca="1" si="527"/>
        <v>1</v>
      </c>
      <c r="K4736" s="47">
        <f t="shared" si="528"/>
        <v>40.479999999999997</v>
      </c>
      <c r="L4736" s="47">
        <f t="shared" si="529"/>
        <v>40.729999999999997</v>
      </c>
      <c r="M4736" s="47">
        <f t="shared" si="530"/>
        <v>40.44</v>
      </c>
      <c r="N4736" s="47">
        <f t="shared" si="531"/>
        <v>40.67</v>
      </c>
      <c r="O4736" s="48">
        <f t="shared" ca="1" si="532"/>
        <v>629900</v>
      </c>
    </row>
    <row r="4737" spans="1:15" x14ac:dyDescent="0.25">
      <c r="A4737">
        <v>4722</v>
      </c>
      <c r="B4737" s="85">
        <v>34942</v>
      </c>
      <c r="C4737" s="47">
        <v>56.34</v>
      </c>
      <c r="D4737" s="47">
        <v>56.5</v>
      </c>
      <c r="E4737" s="47">
        <v>56.3</v>
      </c>
      <c r="F4737" s="47">
        <v>56.41</v>
      </c>
      <c r="G4737" s="48">
        <v>491900</v>
      </c>
      <c r="H4737" s="47">
        <v>40.49</v>
      </c>
      <c r="I4737" s="51">
        <f t="shared" si="526"/>
        <v>0.71778053536606989</v>
      </c>
      <c r="J4737" s="51">
        <f t="shared" ca="1" si="527"/>
        <v>1</v>
      </c>
      <c r="K4737" s="47">
        <f t="shared" si="528"/>
        <v>40.44</v>
      </c>
      <c r="L4737" s="47">
        <f t="shared" si="529"/>
        <v>40.549999999999997</v>
      </c>
      <c r="M4737" s="47">
        <f t="shared" si="530"/>
        <v>40.409999999999997</v>
      </c>
      <c r="N4737" s="47">
        <f t="shared" si="531"/>
        <v>40.49</v>
      </c>
      <c r="O4737" s="48">
        <f t="shared" ca="1" si="532"/>
        <v>491900</v>
      </c>
    </row>
    <row r="4738" spans="1:15" x14ac:dyDescent="0.25">
      <c r="A4738">
        <v>4723</v>
      </c>
      <c r="B4738" s="85">
        <v>34941</v>
      </c>
      <c r="C4738" s="47">
        <v>56.28</v>
      </c>
      <c r="D4738" s="47">
        <v>56.42</v>
      </c>
      <c r="E4738" s="47">
        <v>56.22</v>
      </c>
      <c r="F4738" s="47">
        <v>56.36</v>
      </c>
      <c r="G4738" s="48">
        <v>437400</v>
      </c>
      <c r="H4738" s="47">
        <v>40.46</v>
      </c>
      <c r="I4738" s="51">
        <f t="shared" si="526"/>
        <v>0.71788502484031225</v>
      </c>
      <c r="J4738" s="51">
        <f t="shared" ca="1" si="527"/>
        <v>1</v>
      </c>
      <c r="K4738" s="47">
        <f t="shared" si="528"/>
        <v>40.4</v>
      </c>
      <c r="L4738" s="47">
        <f t="shared" si="529"/>
        <v>40.5</v>
      </c>
      <c r="M4738" s="47">
        <f t="shared" si="530"/>
        <v>40.36</v>
      </c>
      <c r="N4738" s="47">
        <f t="shared" si="531"/>
        <v>40.46</v>
      </c>
      <c r="O4738" s="48">
        <f t="shared" ca="1" si="532"/>
        <v>437400</v>
      </c>
    </row>
    <row r="4739" spans="1:15" x14ac:dyDescent="0.25">
      <c r="A4739">
        <v>4724</v>
      </c>
      <c r="B4739" s="85">
        <v>34940</v>
      </c>
      <c r="C4739" s="47">
        <v>56.16</v>
      </c>
      <c r="D4739" s="47">
        <v>56.25</v>
      </c>
      <c r="E4739" s="47">
        <v>55.77</v>
      </c>
      <c r="F4739" s="47">
        <v>56.23</v>
      </c>
      <c r="G4739" s="48">
        <v>1133100</v>
      </c>
      <c r="H4739" s="47">
        <v>40.369999999999997</v>
      </c>
      <c r="I4739" s="51">
        <f t="shared" si="526"/>
        <v>0.71794415792281696</v>
      </c>
      <c r="J4739" s="51">
        <f t="shared" ca="1" si="527"/>
        <v>1</v>
      </c>
      <c r="K4739" s="47">
        <f t="shared" si="528"/>
        <v>40.32</v>
      </c>
      <c r="L4739" s="47">
        <f t="shared" si="529"/>
        <v>40.380000000000003</v>
      </c>
      <c r="M4739" s="47">
        <f t="shared" si="530"/>
        <v>40.04</v>
      </c>
      <c r="N4739" s="47">
        <f t="shared" si="531"/>
        <v>40.369999999999997</v>
      </c>
      <c r="O4739" s="48">
        <f t="shared" ca="1" si="532"/>
        <v>1133100</v>
      </c>
    </row>
    <row r="4740" spans="1:15" x14ac:dyDescent="0.25">
      <c r="A4740">
        <v>4725</v>
      </c>
      <c r="B4740" s="85">
        <v>34939</v>
      </c>
      <c r="C4740" s="47">
        <v>56.45</v>
      </c>
      <c r="D4740" s="47">
        <v>56.45</v>
      </c>
      <c r="E4740" s="47">
        <v>56</v>
      </c>
      <c r="F4740" s="47">
        <v>56.09</v>
      </c>
      <c r="G4740" s="48">
        <v>293000</v>
      </c>
      <c r="H4740" s="47">
        <v>40.270000000000003</v>
      </c>
      <c r="I4740" s="51">
        <f t="shared" si="526"/>
        <v>0.71795328935639158</v>
      </c>
      <c r="J4740" s="51">
        <f t="shared" ca="1" si="527"/>
        <v>1</v>
      </c>
      <c r="K4740" s="47">
        <f t="shared" si="528"/>
        <v>40.53</v>
      </c>
      <c r="L4740" s="47">
        <f t="shared" si="529"/>
        <v>40.53</v>
      </c>
      <c r="M4740" s="47">
        <f t="shared" si="530"/>
        <v>40.21</v>
      </c>
      <c r="N4740" s="47">
        <f t="shared" si="531"/>
        <v>40.270000000000003</v>
      </c>
      <c r="O4740" s="48">
        <f t="shared" ca="1" si="532"/>
        <v>293000</v>
      </c>
    </row>
    <row r="4741" spans="1:15" x14ac:dyDescent="0.25">
      <c r="A4741">
        <v>4726</v>
      </c>
      <c r="B4741" s="85">
        <v>34936</v>
      </c>
      <c r="C4741" s="47">
        <v>56.08</v>
      </c>
      <c r="D4741" s="47">
        <v>56.39</v>
      </c>
      <c r="E4741" s="47">
        <v>56.08</v>
      </c>
      <c r="F4741" s="47">
        <v>56.3</v>
      </c>
      <c r="G4741" s="48">
        <v>195000</v>
      </c>
      <c r="H4741" s="47">
        <v>40.409999999999997</v>
      </c>
      <c r="I4741" s="51">
        <f t="shared" si="526"/>
        <v>0.71776198934280633</v>
      </c>
      <c r="J4741" s="51">
        <f t="shared" ca="1" si="527"/>
        <v>1</v>
      </c>
      <c r="K4741" s="47">
        <f t="shared" si="528"/>
        <v>40.25</v>
      </c>
      <c r="L4741" s="47">
        <f t="shared" si="529"/>
        <v>40.47</v>
      </c>
      <c r="M4741" s="47">
        <f t="shared" si="530"/>
        <v>40.25</v>
      </c>
      <c r="N4741" s="47">
        <f t="shared" si="531"/>
        <v>40.409999999999997</v>
      </c>
      <c r="O4741" s="48">
        <f t="shared" ca="1" si="532"/>
        <v>195000</v>
      </c>
    </row>
    <row r="4742" spans="1:15" x14ac:dyDescent="0.25">
      <c r="A4742">
        <v>4727</v>
      </c>
      <c r="B4742" s="85">
        <v>34935</v>
      </c>
      <c r="C4742" s="47">
        <v>55.94</v>
      </c>
      <c r="D4742" s="47">
        <v>56.09</v>
      </c>
      <c r="E4742" s="47">
        <v>55.75</v>
      </c>
      <c r="F4742" s="47">
        <v>55.98</v>
      </c>
      <c r="G4742" s="48">
        <v>167400</v>
      </c>
      <c r="H4742" s="47">
        <v>40.19</v>
      </c>
      <c r="I4742" s="51">
        <f t="shared" si="526"/>
        <v>0.71793497677742046</v>
      </c>
      <c r="J4742" s="51">
        <f t="shared" ca="1" si="527"/>
        <v>1</v>
      </c>
      <c r="K4742" s="47">
        <f t="shared" si="528"/>
        <v>40.159999999999997</v>
      </c>
      <c r="L4742" s="47">
        <f t="shared" si="529"/>
        <v>40.270000000000003</v>
      </c>
      <c r="M4742" s="47">
        <f t="shared" si="530"/>
        <v>40.020000000000003</v>
      </c>
      <c r="N4742" s="47">
        <f t="shared" si="531"/>
        <v>40.19</v>
      </c>
      <c r="O4742" s="48">
        <f t="shared" ca="1" si="532"/>
        <v>167400</v>
      </c>
    </row>
    <row r="4743" spans="1:15" x14ac:dyDescent="0.25">
      <c r="A4743">
        <v>4728</v>
      </c>
      <c r="B4743" s="85">
        <v>34934</v>
      </c>
      <c r="C4743" s="47">
        <v>56.17</v>
      </c>
      <c r="D4743" s="47">
        <v>56.2</v>
      </c>
      <c r="E4743" s="47">
        <v>55.92</v>
      </c>
      <c r="F4743" s="47">
        <v>55.92</v>
      </c>
      <c r="G4743" s="48">
        <v>176500</v>
      </c>
      <c r="H4743" s="47">
        <v>40.14</v>
      </c>
      <c r="I4743" s="51">
        <f t="shared" si="526"/>
        <v>0.71781115879828328</v>
      </c>
      <c r="J4743" s="51">
        <f t="shared" ca="1" si="527"/>
        <v>1</v>
      </c>
      <c r="K4743" s="47">
        <f t="shared" si="528"/>
        <v>40.32</v>
      </c>
      <c r="L4743" s="47">
        <f t="shared" si="529"/>
        <v>40.340000000000003</v>
      </c>
      <c r="M4743" s="47">
        <f t="shared" si="530"/>
        <v>40.14</v>
      </c>
      <c r="N4743" s="47">
        <f t="shared" si="531"/>
        <v>40.14</v>
      </c>
      <c r="O4743" s="48">
        <f t="shared" ca="1" si="532"/>
        <v>176500</v>
      </c>
    </row>
    <row r="4744" spans="1:15" x14ac:dyDescent="0.25">
      <c r="A4744">
        <v>4729</v>
      </c>
      <c r="B4744" s="85">
        <v>34933</v>
      </c>
      <c r="C4744" s="47">
        <v>56.09</v>
      </c>
      <c r="D4744" s="47">
        <v>56.22</v>
      </c>
      <c r="E4744" s="47">
        <v>55.81</v>
      </c>
      <c r="F4744" s="47">
        <v>56.12</v>
      </c>
      <c r="G4744" s="48">
        <v>220200</v>
      </c>
      <c r="H4744" s="47">
        <v>40.29</v>
      </c>
      <c r="I4744" s="51">
        <f t="shared" si="526"/>
        <v>0.71792587312900924</v>
      </c>
      <c r="J4744" s="51">
        <f t="shared" ca="1" si="527"/>
        <v>1</v>
      </c>
      <c r="K4744" s="47">
        <f t="shared" si="528"/>
        <v>40.270000000000003</v>
      </c>
      <c r="L4744" s="47">
        <f t="shared" si="529"/>
        <v>40.36</v>
      </c>
      <c r="M4744" s="47">
        <f t="shared" si="530"/>
        <v>40.07</v>
      </c>
      <c r="N4744" s="47">
        <f t="shared" si="531"/>
        <v>40.29</v>
      </c>
      <c r="O4744" s="48">
        <f t="shared" ca="1" si="532"/>
        <v>220200</v>
      </c>
    </row>
    <row r="4745" spans="1:15" x14ac:dyDescent="0.25">
      <c r="A4745">
        <v>4730</v>
      </c>
      <c r="B4745" s="85">
        <v>34932</v>
      </c>
      <c r="C4745" s="47">
        <v>56.41</v>
      </c>
      <c r="D4745" s="47">
        <v>56.64</v>
      </c>
      <c r="E4745" s="47">
        <v>56</v>
      </c>
      <c r="F4745" s="47">
        <v>56.02</v>
      </c>
      <c r="G4745" s="48">
        <v>266700</v>
      </c>
      <c r="H4745" s="47">
        <v>40.21</v>
      </c>
      <c r="I4745" s="51">
        <f t="shared" si="526"/>
        <v>0.71777936451267399</v>
      </c>
      <c r="J4745" s="51">
        <f t="shared" ca="1" si="527"/>
        <v>1</v>
      </c>
      <c r="K4745" s="47">
        <f t="shared" si="528"/>
        <v>40.49</v>
      </c>
      <c r="L4745" s="47">
        <f t="shared" si="529"/>
        <v>40.659999999999997</v>
      </c>
      <c r="M4745" s="47">
        <f t="shared" si="530"/>
        <v>40.200000000000003</v>
      </c>
      <c r="N4745" s="47">
        <f t="shared" si="531"/>
        <v>40.21</v>
      </c>
      <c r="O4745" s="48">
        <f t="shared" ca="1" si="532"/>
        <v>266700</v>
      </c>
    </row>
    <row r="4746" spans="1:15" x14ac:dyDescent="0.25">
      <c r="A4746">
        <v>4731</v>
      </c>
      <c r="B4746" s="85">
        <v>34929</v>
      </c>
      <c r="C4746" s="47">
        <v>56.39</v>
      </c>
      <c r="D4746" s="47">
        <v>56.41</v>
      </c>
      <c r="E4746" s="47">
        <v>56.12</v>
      </c>
      <c r="F4746" s="47">
        <v>56.17</v>
      </c>
      <c r="G4746" s="48">
        <v>85400</v>
      </c>
      <c r="H4746" s="47">
        <v>40.32</v>
      </c>
      <c r="I4746" s="51">
        <f t="shared" si="526"/>
        <v>0.71782090083674555</v>
      </c>
      <c r="J4746" s="51">
        <f t="shared" ca="1" si="527"/>
        <v>1</v>
      </c>
      <c r="K4746" s="47">
        <f t="shared" si="528"/>
        <v>40.479999999999997</v>
      </c>
      <c r="L4746" s="47">
        <f t="shared" si="529"/>
        <v>40.49</v>
      </c>
      <c r="M4746" s="47">
        <f t="shared" si="530"/>
        <v>40.28</v>
      </c>
      <c r="N4746" s="47">
        <f t="shared" si="531"/>
        <v>40.32</v>
      </c>
      <c r="O4746" s="48">
        <f t="shared" ca="1" si="532"/>
        <v>85400</v>
      </c>
    </row>
    <row r="4747" spans="1:15" x14ac:dyDescent="0.25">
      <c r="A4747">
        <v>4732</v>
      </c>
      <c r="B4747" s="85">
        <v>34928</v>
      </c>
      <c r="C4747" s="47">
        <v>56.23</v>
      </c>
      <c r="D4747" s="47">
        <v>56.23</v>
      </c>
      <c r="E4747" s="47">
        <v>55.91</v>
      </c>
      <c r="F4747" s="47">
        <v>56.11</v>
      </c>
      <c r="G4747" s="48">
        <v>353800</v>
      </c>
      <c r="H4747" s="47">
        <v>40.28</v>
      </c>
      <c r="I4747" s="51">
        <f t="shared" si="526"/>
        <v>0.71787560149705942</v>
      </c>
      <c r="J4747" s="51">
        <f t="shared" ca="1" si="527"/>
        <v>1</v>
      </c>
      <c r="K4747" s="47">
        <f t="shared" si="528"/>
        <v>40.369999999999997</v>
      </c>
      <c r="L4747" s="47">
        <f t="shared" si="529"/>
        <v>40.369999999999997</v>
      </c>
      <c r="M4747" s="47">
        <f t="shared" si="530"/>
        <v>40.14</v>
      </c>
      <c r="N4747" s="47">
        <f t="shared" si="531"/>
        <v>40.28</v>
      </c>
      <c r="O4747" s="48">
        <f t="shared" ca="1" si="532"/>
        <v>353800</v>
      </c>
    </row>
    <row r="4748" spans="1:15" x14ac:dyDescent="0.25">
      <c r="A4748">
        <v>4733</v>
      </c>
      <c r="B4748" s="85">
        <v>34927</v>
      </c>
      <c r="C4748" s="47">
        <v>56</v>
      </c>
      <c r="D4748" s="47">
        <v>56.2</v>
      </c>
      <c r="E4748" s="47">
        <v>55.94</v>
      </c>
      <c r="F4748" s="47">
        <v>56.2</v>
      </c>
      <c r="G4748" s="48">
        <v>374900</v>
      </c>
      <c r="H4748" s="47">
        <v>40.340000000000003</v>
      </c>
      <c r="I4748" s="51">
        <f t="shared" si="526"/>
        <v>0.71779359430604983</v>
      </c>
      <c r="J4748" s="51">
        <f t="shared" ca="1" si="527"/>
        <v>1</v>
      </c>
      <c r="K4748" s="47">
        <f t="shared" si="528"/>
        <v>40.200000000000003</v>
      </c>
      <c r="L4748" s="47">
        <f t="shared" si="529"/>
        <v>40.340000000000003</v>
      </c>
      <c r="M4748" s="47">
        <f t="shared" si="530"/>
        <v>40.15</v>
      </c>
      <c r="N4748" s="47">
        <f t="shared" si="531"/>
        <v>40.340000000000003</v>
      </c>
      <c r="O4748" s="48">
        <f t="shared" ca="1" si="532"/>
        <v>374900</v>
      </c>
    </row>
    <row r="4749" spans="1:15" x14ac:dyDescent="0.25">
      <c r="A4749">
        <v>4734</v>
      </c>
      <c r="B4749" s="85">
        <v>34926</v>
      </c>
      <c r="C4749" s="47">
        <v>56.14</v>
      </c>
      <c r="D4749" s="47">
        <v>56.14</v>
      </c>
      <c r="E4749" s="47">
        <v>55.66</v>
      </c>
      <c r="F4749" s="47">
        <v>56.05</v>
      </c>
      <c r="G4749" s="48">
        <v>44400</v>
      </c>
      <c r="H4749" s="47">
        <v>40.229999999999997</v>
      </c>
      <c r="I4749" s="51">
        <f t="shared" si="526"/>
        <v>0.71775200713648524</v>
      </c>
      <c r="J4749" s="51">
        <f t="shared" ca="1" si="527"/>
        <v>1</v>
      </c>
      <c r="K4749" s="47">
        <f t="shared" si="528"/>
        <v>40.29</v>
      </c>
      <c r="L4749" s="47">
        <f t="shared" si="529"/>
        <v>40.29</v>
      </c>
      <c r="M4749" s="47">
        <f t="shared" si="530"/>
        <v>39.950000000000003</v>
      </c>
      <c r="N4749" s="47">
        <f t="shared" si="531"/>
        <v>40.229999999999997</v>
      </c>
      <c r="O4749" s="48">
        <f t="shared" ca="1" si="532"/>
        <v>44400</v>
      </c>
    </row>
    <row r="4750" spans="1:15" x14ac:dyDescent="0.25">
      <c r="A4750">
        <v>4735</v>
      </c>
      <c r="B4750" s="85">
        <v>34925</v>
      </c>
      <c r="C4750" s="47">
        <v>55.8</v>
      </c>
      <c r="D4750" s="47">
        <v>56.16</v>
      </c>
      <c r="E4750" s="47">
        <v>55.67</v>
      </c>
      <c r="F4750" s="47">
        <v>56.16</v>
      </c>
      <c r="G4750" s="48">
        <v>254800</v>
      </c>
      <c r="H4750" s="47">
        <v>40.31</v>
      </c>
      <c r="I4750" s="51">
        <f t="shared" si="526"/>
        <v>0.71777065527065531</v>
      </c>
      <c r="J4750" s="51">
        <f t="shared" ca="1" si="527"/>
        <v>1</v>
      </c>
      <c r="K4750" s="47">
        <f t="shared" si="528"/>
        <v>40.049999999999997</v>
      </c>
      <c r="L4750" s="47">
        <f t="shared" si="529"/>
        <v>40.31</v>
      </c>
      <c r="M4750" s="47">
        <f t="shared" si="530"/>
        <v>39.96</v>
      </c>
      <c r="N4750" s="47">
        <f t="shared" si="531"/>
        <v>40.31</v>
      </c>
      <c r="O4750" s="48">
        <f t="shared" ca="1" si="532"/>
        <v>254800</v>
      </c>
    </row>
    <row r="4751" spans="1:15" x14ac:dyDescent="0.25">
      <c r="A4751">
        <v>4736</v>
      </c>
      <c r="B4751" s="85">
        <v>34922</v>
      </c>
      <c r="C4751" s="47">
        <v>55.92</v>
      </c>
      <c r="D4751" s="47">
        <v>55.98</v>
      </c>
      <c r="E4751" s="47">
        <v>55.42</v>
      </c>
      <c r="F4751" s="47">
        <v>55.66</v>
      </c>
      <c r="G4751" s="48">
        <v>257200</v>
      </c>
      <c r="H4751" s="47">
        <v>39.950000000000003</v>
      </c>
      <c r="I4751" s="51">
        <f t="shared" si="526"/>
        <v>0.71775062881782259</v>
      </c>
      <c r="J4751" s="51">
        <f t="shared" ca="1" si="527"/>
        <v>1</v>
      </c>
      <c r="K4751" s="47">
        <f t="shared" si="528"/>
        <v>40.14</v>
      </c>
      <c r="L4751" s="47">
        <f t="shared" si="529"/>
        <v>40.18</v>
      </c>
      <c r="M4751" s="47">
        <f t="shared" si="530"/>
        <v>39.78</v>
      </c>
      <c r="N4751" s="47">
        <f t="shared" si="531"/>
        <v>39.950000000000003</v>
      </c>
      <c r="O4751" s="48">
        <f t="shared" ca="1" si="532"/>
        <v>257200</v>
      </c>
    </row>
    <row r="4752" spans="1:15" x14ac:dyDescent="0.25">
      <c r="A4752">
        <v>4737</v>
      </c>
      <c r="B4752" s="85">
        <v>34921</v>
      </c>
      <c r="C4752" s="47">
        <v>56.16</v>
      </c>
      <c r="D4752" s="47">
        <v>56.28</v>
      </c>
      <c r="E4752" s="47">
        <v>55.73</v>
      </c>
      <c r="F4752" s="47">
        <v>55.97</v>
      </c>
      <c r="G4752" s="48">
        <v>280800</v>
      </c>
      <c r="H4752" s="47">
        <v>40.18</v>
      </c>
      <c r="I4752" s="51">
        <f t="shared" si="526"/>
        <v>0.71788458102554942</v>
      </c>
      <c r="J4752" s="51">
        <f t="shared" ca="1" si="527"/>
        <v>1</v>
      </c>
      <c r="K4752" s="47">
        <f t="shared" si="528"/>
        <v>40.32</v>
      </c>
      <c r="L4752" s="47">
        <f t="shared" si="529"/>
        <v>40.4</v>
      </c>
      <c r="M4752" s="47">
        <f t="shared" si="530"/>
        <v>40.01</v>
      </c>
      <c r="N4752" s="47">
        <f t="shared" si="531"/>
        <v>40.18</v>
      </c>
      <c r="O4752" s="48">
        <f t="shared" ca="1" si="532"/>
        <v>280800</v>
      </c>
    </row>
    <row r="4753" spans="1:15" x14ac:dyDescent="0.25">
      <c r="A4753">
        <v>4738</v>
      </c>
      <c r="B4753" s="85">
        <v>34920</v>
      </c>
      <c r="C4753" s="47">
        <v>56.3</v>
      </c>
      <c r="D4753" s="47">
        <v>56.3</v>
      </c>
      <c r="E4753" s="47">
        <v>56.05</v>
      </c>
      <c r="F4753" s="47">
        <v>56.09</v>
      </c>
      <c r="G4753" s="48">
        <v>107100</v>
      </c>
      <c r="H4753" s="47">
        <v>40.270000000000003</v>
      </c>
      <c r="I4753" s="51">
        <f t="shared" ref="I4753:I4816" si="533">H4753/F4753</f>
        <v>0.71795328935639158</v>
      </c>
      <c r="J4753" s="51">
        <f t="shared" ref="J4753:J4816" ca="1" si="534">INDEX(OFFSET($T$15,0,0,$S$13+1,1),MATCH(B4753,OFFSET($Q$15,0,0,$S$13+1,1),-1))</f>
        <v>1</v>
      </c>
      <c r="K4753" s="47">
        <f t="shared" ref="K4753:K4816" si="535">ROUND($I4753*C4753,2)</f>
        <v>40.42</v>
      </c>
      <c r="L4753" s="47">
        <f t="shared" ref="L4753:L4816" si="536">ROUND($I4753*D4753,2)</f>
        <v>40.42</v>
      </c>
      <c r="M4753" s="47">
        <f t="shared" ref="M4753:M4816" si="537">ROUND($I4753*E4753,2)</f>
        <v>40.24</v>
      </c>
      <c r="N4753" s="47">
        <f t="shared" ref="N4753:N4816" si="538">ROUND($I4753*F4753,2)</f>
        <v>40.270000000000003</v>
      </c>
      <c r="O4753" s="48">
        <f t="shared" ref="O4753:O4816" ca="1" si="539">G4753*J4753</f>
        <v>107100</v>
      </c>
    </row>
    <row r="4754" spans="1:15" x14ac:dyDescent="0.25">
      <c r="A4754">
        <v>4739</v>
      </c>
      <c r="B4754" s="85">
        <v>34919</v>
      </c>
      <c r="C4754" s="47">
        <v>56.14</v>
      </c>
      <c r="D4754" s="47">
        <v>56.31</v>
      </c>
      <c r="E4754" s="47">
        <v>55.94</v>
      </c>
      <c r="F4754" s="47">
        <v>56.11</v>
      </c>
      <c r="G4754" s="48">
        <v>951900</v>
      </c>
      <c r="H4754" s="47">
        <v>40.28</v>
      </c>
      <c r="I4754" s="51">
        <f t="shared" si="533"/>
        <v>0.71787560149705942</v>
      </c>
      <c r="J4754" s="51">
        <f t="shared" ca="1" si="534"/>
        <v>1</v>
      </c>
      <c r="K4754" s="47">
        <f t="shared" si="535"/>
        <v>40.299999999999997</v>
      </c>
      <c r="L4754" s="47">
        <f t="shared" si="536"/>
        <v>40.42</v>
      </c>
      <c r="M4754" s="47">
        <f t="shared" si="537"/>
        <v>40.159999999999997</v>
      </c>
      <c r="N4754" s="47">
        <f t="shared" si="538"/>
        <v>40.28</v>
      </c>
      <c r="O4754" s="48">
        <f t="shared" ca="1" si="539"/>
        <v>951900</v>
      </c>
    </row>
    <row r="4755" spans="1:15" x14ac:dyDescent="0.25">
      <c r="A4755">
        <v>4740</v>
      </c>
      <c r="B4755" s="85">
        <v>34918</v>
      </c>
      <c r="C4755" s="47">
        <v>56.11</v>
      </c>
      <c r="D4755" s="47">
        <v>56.28</v>
      </c>
      <c r="E4755" s="47">
        <v>56.08</v>
      </c>
      <c r="F4755" s="47">
        <v>56.11</v>
      </c>
      <c r="G4755" s="48">
        <v>193100</v>
      </c>
      <c r="H4755" s="47">
        <v>40.28</v>
      </c>
      <c r="I4755" s="51">
        <f t="shared" si="533"/>
        <v>0.71787560149705942</v>
      </c>
      <c r="J4755" s="51">
        <f t="shared" ca="1" si="534"/>
        <v>1</v>
      </c>
      <c r="K4755" s="47">
        <f t="shared" si="535"/>
        <v>40.28</v>
      </c>
      <c r="L4755" s="47">
        <f t="shared" si="536"/>
        <v>40.4</v>
      </c>
      <c r="M4755" s="47">
        <f t="shared" si="537"/>
        <v>40.26</v>
      </c>
      <c r="N4755" s="47">
        <f t="shared" si="538"/>
        <v>40.28</v>
      </c>
      <c r="O4755" s="48">
        <f t="shared" ca="1" si="539"/>
        <v>193100</v>
      </c>
    </row>
    <row r="4756" spans="1:15" x14ac:dyDescent="0.25">
      <c r="A4756">
        <v>4741</v>
      </c>
      <c r="B4756" s="85">
        <v>34915</v>
      </c>
      <c r="C4756" s="47">
        <v>56.03</v>
      </c>
      <c r="D4756" s="47">
        <v>56.08</v>
      </c>
      <c r="E4756" s="47">
        <v>55.92</v>
      </c>
      <c r="F4756" s="47">
        <v>55.98</v>
      </c>
      <c r="G4756" s="48">
        <v>240500</v>
      </c>
      <c r="H4756" s="47">
        <v>40.19</v>
      </c>
      <c r="I4756" s="51">
        <f t="shared" si="533"/>
        <v>0.71793497677742046</v>
      </c>
      <c r="J4756" s="51">
        <f t="shared" ca="1" si="534"/>
        <v>1</v>
      </c>
      <c r="K4756" s="47">
        <f t="shared" si="535"/>
        <v>40.229999999999997</v>
      </c>
      <c r="L4756" s="47">
        <f t="shared" si="536"/>
        <v>40.26</v>
      </c>
      <c r="M4756" s="47">
        <f t="shared" si="537"/>
        <v>40.15</v>
      </c>
      <c r="N4756" s="47">
        <f t="shared" si="538"/>
        <v>40.19</v>
      </c>
      <c r="O4756" s="48">
        <f t="shared" ca="1" si="539"/>
        <v>240500</v>
      </c>
    </row>
    <row r="4757" spans="1:15" x14ac:dyDescent="0.25">
      <c r="A4757">
        <v>4742</v>
      </c>
      <c r="B4757" s="85">
        <v>34914</v>
      </c>
      <c r="C4757" s="47">
        <v>55.55</v>
      </c>
      <c r="D4757" s="47">
        <v>55.95</v>
      </c>
      <c r="E4757" s="47">
        <v>55.45</v>
      </c>
      <c r="F4757" s="47">
        <v>55.92</v>
      </c>
      <c r="G4757" s="48">
        <v>1193600</v>
      </c>
      <c r="H4757" s="47">
        <v>40.14</v>
      </c>
      <c r="I4757" s="51">
        <f t="shared" si="533"/>
        <v>0.71781115879828328</v>
      </c>
      <c r="J4757" s="51">
        <f t="shared" ca="1" si="534"/>
        <v>1</v>
      </c>
      <c r="K4757" s="47">
        <f t="shared" si="535"/>
        <v>39.869999999999997</v>
      </c>
      <c r="L4757" s="47">
        <f t="shared" si="536"/>
        <v>40.159999999999997</v>
      </c>
      <c r="M4757" s="47">
        <f t="shared" si="537"/>
        <v>39.799999999999997</v>
      </c>
      <c r="N4757" s="47">
        <f t="shared" si="538"/>
        <v>40.14</v>
      </c>
      <c r="O4757" s="48">
        <f t="shared" ca="1" si="539"/>
        <v>1193600</v>
      </c>
    </row>
    <row r="4758" spans="1:15" x14ac:dyDescent="0.25">
      <c r="A4758">
        <v>4743</v>
      </c>
      <c r="B4758" s="85">
        <v>34913</v>
      </c>
      <c r="C4758" s="47">
        <v>56.39</v>
      </c>
      <c r="D4758" s="47">
        <v>56.8</v>
      </c>
      <c r="E4758" s="47">
        <v>55.84</v>
      </c>
      <c r="F4758" s="47">
        <v>55.94</v>
      </c>
      <c r="G4758" s="48">
        <v>240400</v>
      </c>
      <c r="H4758" s="47">
        <v>40.15</v>
      </c>
      <c r="I4758" s="51">
        <f t="shared" si="533"/>
        <v>0.7177332856632106</v>
      </c>
      <c r="J4758" s="51">
        <f t="shared" ca="1" si="534"/>
        <v>1</v>
      </c>
      <c r="K4758" s="47">
        <f t="shared" si="535"/>
        <v>40.47</v>
      </c>
      <c r="L4758" s="47">
        <f t="shared" si="536"/>
        <v>40.770000000000003</v>
      </c>
      <c r="M4758" s="47">
        <f t="shared" si="537"/>
        <v>40.08</v>
      </c>
      <c r="N4758" s="47">
        <f t="shared" si="538"/>
        <v>40.15</v>
      </c>
      <c r="O4758" s="48">
        <f t="shared" ca="1" si="539"/>
        <v>240400</v>
      </c>
    </row>
    <row r="4759" spans="1:15" x14ac:dyDescent="0.25">
      <c r="A4759">
        <v>4744</v>
      </c>
      <c r="B4759" s="85">
        <v>34912</v>
      </c>
      <c r="C4759" s="47">
        <v>56.23</v>
      </c>
      <c r="D4759" s="47">
        <v>56.23</v>
      </c>
      <c r="E4759" s="47">
        <v>55.75</v>
      </c>
      <c r="F4759" s="47">
        <v>56.06</v>
      </c>
      <c r="G4759" s="48">
        <v>141000</v>
      </c>
      <c r="H4759" s="47">
        <v>40.24</v>
      </c>
      <c r="I4759" s="51">
        <f t="shared" si="533"/>
        <v>0.71780235462004993</v>
      </c>
      <c r="J4759" s="51">
        <f t="shared" ca="1" si="534"/>
        <v>1</v>
      </c>
      <c r="K4759" s="47">
        <f t="shared" si="535"/>
        <v>40.36</v>
      </c>
      <c r="L4759" s="47">
        <f t="shared" si="536"/>
        <v>40.36</v>
      </c>
      <c r="M4759" s="47">
        <f t="shared" si="537"/>
        <v>40.020000000000003</v>
      </c>
      <c r="N4759" s="47">
        <f t="shared" si="538"/>
        <v>40.24</v>
      </c>
      <c r="O4759" s="48">
        <f t="shared" ca="1" si="539"/>
        <v>141000</v>
      </c>
    </row>
    <row r="4760" spans="1:15" x14ac:dyDescent="0.25">
      <c r="A4760">
        <v>4745</v>
      </c>
      <c r="B4760" s="85">
        <v>34911</v>
      </c>
      <c r="C4760" s="47">
        <v>56.34</v>
      </c>
      <c r="D4760" s="47">
        <v>56.39</v>
      </c>
      <c r="E4760" s="47">
        <v>56.03</v>
      </c>
      <c r="F4760" s="47">
        <v>56.16</v>
      </c>
      <c r="G4760" s="48">
        <v>342500</v>
      </c>
      <c r="H4760" s="47">
        <v>40.31</v>
      </c>
      <c r="I4760" s="51">
        <f t="shared" si="533"/>
        <v>0.71777065527065531</v>
      </c>
      <c r="J4760" s="51">
        <f t="shared" ca="1" si="534"/>
        <v>1</v>
      </c>
      <c r="K4760" s="47">
        <f t="shared" si="535"/>
        <v>40.44</v>
      </c>
      <c r="L4760" s="47">
        <f t="shared" si="536"/>
        <v>40.479999999999997</v>
      </c>
      <c r="M4760" s="47">
        <f t="shared" si="537"/>
        <v>40.22</v>
      </c>
      <c r="N4760" s="47">
        <f t="shared" si="538"/>
        <v>40.31</v>
      </c>
      <c r="O4760" s="48">
        <f t="shared" ca="1" si="539"/>
        <v>342500</v>
      </c>
    </row>
    <row r="4761" spans="1:15" x14ac:dyDescent="0.25">
      <c r="A4761">
        <v>4746</v>
      </c>
      <c r="B4761" s="85">
        <v>34908</v>
      </c>
      <c r="C4761" s="47">
        <v>56.7</v>
      </c>
      <c r="D4761" s="47">
        <v>56.7</v>
      </c>
      <c r="E4761" s="47">
        <v>56.25</v>
      </c>
      <c r="F4761" s="47">
        <v>56.3</v>
      </c>
      <c r="G4761" s="48">
        <v>415600</v>
      </c>
      <c r="H4761" s="47">
        <v>40.409999999999997</v>
      </c>
      <c r="I4761" s="51">
        <f t="shared" si="533"/>
        <v>0.71776198934280633</v>
      </c>
      <c r="J4761" s="51">
        <f t="shared" ca="1" si="534"/>
        <v>1</v>
      </c>
      <c r="K4761" s="47">
        <f t="shared" si="535"/>
        <v>40.700000000000003</v>
      </c>
      <c r="L4761" s="47">
        <f t="shared" si="536"/>
        <v>40.700000000000003</v>
      </c>
      <c r="M4761" s="47">
        <f t="shared" si="537"/>
        <v>40.369999999999997</v>
      </c>
      <c r="N4761" s="47">
        <f t="shared" si="538"/>
        <v>40.409999999999997</v>
      </c>
      <c r="O4761" s="48">
        <f t="shared" ca="1" si="539"/>
        <v>415600</v>
      </c>
    </row>
    <row r="4762" spans="1:15" x14ac:dyDescent="0.25">
      <c r="A4762">
        <v>4747</v>
      </c>
      <c r="B4762" s="85">
        <v>34907</v>
      </c>
      <c r="C4762" s="47">
        <v>56.45</v>
      </c>
      <c r="D4762" s="47">
        <v>56.7</v>
      </c>
      <c r="E4762" s="47">
        <v>56.45</v>
      </c>
      <c r="F4762" s="47">
        <v>56.66</v>
      </c>
      <c r="G4762" s="48">
        <v>187700</v>
      </c>
      <c r="H4762" s="47">
        <v>40.67</v>
      </c>
      <c r="I4762" s="51">
        <f t="shared" si="533"/>
        <v>0.71779032827391465</v>
      </c>
      <c r="J4762" s="51">
        <f t="shared" ca="1" si="534"/>
        <v>1</v>
      </c>
      <c r="K4762" s="47">
        <f t="shared" si="535"/>
        <v>40.520000000000003</v>
      </c>
      <c r="L4762" s="47">
        <f t="shared" si="536"/>
        <v>40.700000000000003</v>
      </c>
      <c r="M4762" s="47">
        <f t="shared" si="537"/>
        <v>40.520000000000003</v>
      </c>
      <c r="N4762" s="47">
        <f t="shared" si="538"/>
        <v>40.67</v>
      </c>
      <c r="O4762" s="48">
        <f t="shared" ca="1" si="539"/>
        <v>187700</v>
      </c>
    </row>
    <row r="4763" spans="1:15" x14ac:dyDescent="0.25">
      <c r="A4763">
        <v>4748</v>
      </c>
      <c r="B4763" s="85">
        <v>34906</v>
      </c>
      <c r="C4763" s="47">
        <v>56.2</v>
      </c>
      <c r="D4763" s="47">
        <v>56.47</v>
      </c>
      <c r="E4763" s="47">
        <v>56.17</v>
      </c>
      <c r="F4763" s="47">
        <v>56.19</v>
      </c>
      <c r="G4763" s="48">
        <v>167800</v>
      </c>
      <c r="H4763" s="47">
        <v>40.33</v>
      </c>
      <c r="I4763" s="51">
        <f t="shared" si="533"/>
        <v>0.71774337070653138</v>
      </c>
      <c r="J4763" s="51">
        <f t="shared" ca="1" si="534"/>
        <v>1</v>
      </c>
      <c r="K4763" s="47">
        <f t="shared" si="535"/>
        <v>40.340000000000003</v>
      </c>
      <c r="L4763" s="47">
        <f t="shared" si="536"/>
        <v>40.53</v>
      </c>
      <c r="M4763" s="47">
        <f t="shared" si="537"/>
        <v>40.32</v>
      </c>
      <c r="N4763" s="47">
        <f t="shared" si="538"/>
        <v>40.33</v>
      </c>
      <c r="O4763" s="48">
        <f t="shared" ca="1" si="539"/>
        <v>167800</v>
      </c>
    </row>
    <row r="4764" spans="1:15" x14ac:dyDescent="0.25">
      <c r="A4764">
        <v>4749</v>
      </c>
      <c r="B4764" s="85">
        <v>34905</v>
      </c>
      <c r="C4764" s="47">
        <v>55.88</v>
      </c>
      <c r="D4764" s="47">
        <v>56.31</v>
      </c>
      <c r="E4764" s="47">
        <v>55.7</v>
      </c>
      <c r="F4764" s="47">
        <v>56.23</v>
      </c>
      <c r="G4764" s="48">
        <v>107400</v>
      </c>
      <c r="H4764" s="47">
        <v>40.369999999999997</v>
      </c>
      <c r="I4764" s="51">
        <f t="shared" si="533"/>
        <v>0.71794415792281696</v>
      </c>
      <c r="J4764" s="51">
        <f t="shared" ca="1" si="534"/>
        <v>1</v>
      </c>
      <c r="K4764" s="47">
        <f t="shared" si="535"/>
        <v>40.119999999999997</v>
      </c>
      <c r="L4764" s="47">
        <f t="shared" si="536"/>
        <v>40.43</v>
      </c>
      <c r="M4764" s="47">
        <f t="shared" si="537"/>
        <v>39.99</v>
      </c>
      <c r="N4764" s="47">
        <f t="shared" si="538"/>
        <v>40.369999999999997</v>
      </c>
      <c r="O4764" s="48">
        <f t="shared" ca="1" si="539"/>
        <v>107400</v>
      </c>
    </row>
    <row r="4765" spans="1:15" x14ac:dyDescent="0.25">
      <c r="A4765">
        <v>4750</v>
      </c>
      <c r="B4765" s="85">
        <v>34904</v>
      </c>
      <c r="C4765" s="47">
        <v>55.48</v>
      </c>
      <c r="D4765" s="47">
        <v>55.88</v>
      </c>
      <c r="E4765" s="47">
        <v>55.48</v>
      </c>
      <c r="F4765" s="47">
        <v>55.81</v>
      </c>
      <c r="G4765" s="48">
        <v>108400</v>
      </c>
      <c r="H4765" s="47">
        <v>40.06</v>
      </c>
      <c r="I4765" s="51">
        <f t="shared" si="533"/>
        <v>0.7177925103028131</v>
      </c>
      <c r="J4765" s="51">
        <f t="shared" ca="1" si="534"/>
        <v>1</v>
      </c>
      <c r="K4765" s="47">
        <f t="shared" si="535"/>
        <v>39.82</v>
      </c>
      <c r="L4765" s="47">
        <f t="shared" si="536"/>
        <v>40.11</v>
      </c>
      <c r="M4765" s="47">
        <f t="shared" si="537"/>
        <v>39.82</v>
      </c>
      <c r="N4765" s="47">
        <f t="shared" si="538"/>
        <v>40.06</v>
      </c>
      <c r="O4765" s="48">
        <f t="shared" ca="1" si="539"/>
        <v>108400</v>
      </c>
    </row>
    <row r="4766" spans="1:15" x14ac:dyDescent="0.25">
      <c r="A4766">
        <v>4751</v>
      </c>
      <c r="B4766" s="85">
        <v>34901</v>
      </c>
      <c r="C4766" s="47">
        <v>55.42</v>
      </c>
      <c r="D4766" s="47">
        <v>55.62</v>
      </c>
      <c r="E4766" s="47">
        <v>55.19</v>
      </c>
      <c r="F4766" s="47">
        <v>55.41</v>
      </c>
      <c r="G4766" s="48">
        <v>94000</v>
      </c>
      <c r="H4766" s="47">
        <v>39.770000000000003</v>
      </c>
      <c r="I4766" s="51">
        <f t="shared" si="533"/>
        <v>0.71774048005775137</v>
      </c>
      <c r="J4766" s="51">
        <f t="shared" ca="1" si="534"/>
        <v>1</v>
      </c>
      <c r="K4766" s="47">
        <f t="shared" si="535"/>
        <v>39.78</v>
      </c>
      <c r="L4766" s="47">
        <f t="shared" si="536"/>
        <v>39.92</v>
      </c>
      <c r="M4766" s="47">
        <f t="shared" si="537"/>
        <v>39.61</v>
      </c>
      <c r="N4766" s="47">
        <f t="shared" si="538"/>
        <v>39.770000000000003</v>
      </c>
      <c r="O4766" s="48">
        <f t="shared" ca="1" si="539"/>
        <v>94000</v>
      </c>
    </row>
    <row r="4767" spans="1:15" x14ac:dyDescent="0.25">
      <c r="A4767">
        <v>4752</v>
      </c>
      <c r="B4767" s="85">
        <v>34900</v>
      </c>
      <c r="C4767" s="47">
        <v>55.33</v>
      </c>
      <c r="D4767" s="47">
        <v>55.58</v>
      </c>
      <c r="E4767" s="47">
        <v>55.03</v>
      </c>
      <c r="F4767" s="47">
        <v>55.47</v>
      </c>
      <c r="G4767" s="48">
        <v>318900</v>
      </c>
      <c r="H4767" s="47">
        <v>39.82</v>
      </c>
      <c r="I4767" s="51">
        <f t="shared" si="533"/>
        <v>0.71786551288985034</v>
      </c>
      <c r="J4767" s="51">
        <f t="shared" ca="1" si="534"/>
        <v>1</v>
      </c>
      <c r="K4767" s="47">
        <f t="shared" si="535"/>
        <v>39.72</v>
      </c>
      <c r="L4767" s="47">
        <f t="shared" si="536"/>
        <v>39.9</v>
      </c>
      <c r="M4767" s="47">
        <f t="shared" si="537"/>
        <v>39.5</v>
      </c>
      <c r="N4767" s="47">
        <f t="shared" si="538"/>
        <v>39.82</v>
      </c>
      <c r="O4767" s="48">
        <f t="shared" ca="1" si="539"/>
        <v>318900</v>
      </c>
    </row>
    <row r="4768" spans="1:15" x14ac:dyDescent="0.25">
      <c r="A4768">
        <v>4753</v>
      </c>
      <c r="B4768" s="85">
        <v>34899</v>
      </c>
      <c r="C4768" s="47">
        <v>55.66</v>
      </c>
      <c r="D4768" s="47">
        <v>55.72</v>
      </c>
      <c r="E4768" s="47">
        <v>54.2</v>
      </c>
      <c r="F4768" s="47">
        <v>55.27</v>
      </c>
      <c r="G4768" s="48">
        <v>486600</v>
      </c>
      <c r="H4768" s="47">
        <v>39.67</v>
      </c>
      <c r="I4768" s="51">
        <f t="shared" si="533"/>
        <v>0.71774923104758459</v>
      </c>
      <c r="J4768" s="51">
        <f t="shared" ca="1" si="534"/>
        <v>1</v>
      </c>
      <c r="K4768" s="47">
        <f t="shared" si="535"/>
        <v>39.950000000000003</v>
      </c>
      <c r="L4768" s="47">
        <f t="shared" si="536"/>
        <v>39.99</v>
      </c>
      <c r="M4768" s="47">
        <f t="shared" si="537"/>
        <v>38.9</v>
      </c>
      <c r="N4768" s="47">
        <f t="shared" si="538"/>
        <v>39.67</v>
      </c>
      <c r="O4768" s="48">
        <f t="shared" ca="1" si="539"/>
        <v>486600</v>
      </c>
    </row>
    <row r="4769" spans="1:15" x14ac:dyDescent="0.25">
      <c r="A4769">
        <v>4754</v>
      </c>
      <c r="B4769" s="85">
        <v>34898</v>
      </c>
      <c r="C4769" s="47">
        <v>56.27</v>
      </c>
      <c r="D4769" s="47">
        <v>56.27</v>
      </c>
      <c r="E4769" s="47">
        <v>55.83</v>
      </c>
      <c r="F4769" s="47">
        <v>55.88</v>
      </c>
      <c r="G4769" s="48">
        <v>221200</v>
      </c>
      <c r="H4769" s="47">
        <v>40.11</v>
      </c>
      <c r="I4769" s="51">
        <f t="shared" si="533"/>
        <v>0.71778811739441661</v>
      </c>
      <c r="J4769" s="51">
        <f t="shared" ca="1" si="534"/>
        <v>1</v>
      </c>
      <c r="K4769" s="47">
        <f t="shared" si="535"/>
        <v>40.39</v>
      </c>
      <c r="L4769" s="47">
        <f t="shared" si="536"/>
        <v>40.39</v>
      </c>
      <c r="M4769" s="47">
        <f t="shared" si="537"/>
        <v>40.07</v>
      </c>
      <c r="N4769" s="47">
        <f t="shared" si="538"/>
        <v>40.11</v>
      </c>
      <c r="O4769" s="48">
        <f t="shared" ca="1" si="539"/>
        <v>221200</v>
      </c>
    </row>
    <row r="4770" spans="1:15" x14ac:dyDescent="0.25">
      <c r="A4770">
        <v>4755</v>
      </c>
      <c r="B4770" s="85">
        <v>34897</v>
      </c>
      <c r="C4770" s="47">
        <v>56.12</v>
      </c>
      <c r="D4770" s="47">
        <v>56.42</v>
      </c>
      <c r="E4770" s="47">
        <v>56.08</v>
      </c>
      <c r="F4770" s="47">
        <v>56.36</v>
      </c>
      <c r="G4770" s="48">
        <v>171500</v>
      </c>
      <c r="H4770" s="47">
        <v>40.46</v>
      </c>
      <c r="I4770" s="51">
        <f t="shared" si="533"/>
        <v>0.71788502484031225</v>
      </c>
      <c r="J4770" s="51">
        <f t="shared" ca="1" si="534"/>
        <v>1</v>
      </c>
      <c r="K4770" s="47">
        <f t="shared" si="535"/>
        <v>40.29</v>
      </c>
      <c r="L4770" s="47">
        <f t="shared" si="536"/>
        <v>40.5</v>
      </c>
      <c r="M4770" s="47">
        <f t="shared" si="537"/>
        <v>40.26</v>
      </c>
      <c r="N4770" s="47">
        <f t="shared" si="538"/>
        <v>40.46</v>
      </c>
      <c r="O4770" s="48">
        <f t="shared" ca="1" si="539"/>
        <v>171500</v>
      </c>
    </row>
    <row r="4771" spans="1:15" x14ac:dyDescent="0.25">
      <c r="A4771">
        <v>4756</v>
      </c>
      <c r="B4771" s="85">
        <v>34894</v>
      </c>
      <c r="C4771" s="47">
        <v>55.8</v>
      </c>
      <c r="D4771" s="47">
        <v>56.09</v>
      </c>
      <c r="E4771" s="47">
        <v>55.75</v>
      </c>
      <c r="F4771" s="47">
        <v>56.05</v>
      </c>
      <c r="G4771" s="48">
        <v>543700</v>
      </c>
      <c r="H4771" s="47">
        <v>40.229999999999997</v>
      </c>
      <c r="I4771" s="51">
        <f t="shared" si="533"/>
        <v>0.71775200713648524</v>
      </c>
      <c r="J4771" s="51">
        <f t="shared" ca="1" si="534"/>
        <v>1</v>
      </c>
      <c r="K4771" s="47">
        <f t="shared" si="535"/>
        <v>40.049999999999997</v>
      </c>
      <c r="L4771" s="47">
        <f t="shared" si="536"/>
        <v>40.26</v>
      </c>
      <c r="M4771" s="47">
        <f t="shared" si="537"/>
        <v>40.01</v>
      </c>
      <c r="N4771" s="47">
        <f t="shared" si="538"/>
        <v>40.229999999999997</v>
      </c>
      <c r="O4771" s="48">
        <f t="shared" ca="1" si="539"/>
        <v>543700</v>
      </c>
    </row>
    <row r="4772" spans="1:15" x14ac:dyDescent="0.25">
      <c r="A4772">
        <v>4757</v>
      </c>
      <c r="B4772" s="85">
        <v>34893</v>
      </c>
      <c r="C4772" s="47">
        <v>56.14</v>
      </c>
      <c r="D4772" s="47">
        <v>56.27</v>
      </c>
      <c r="E4772" s="47">
        <v>56.03</v>
      </c>
      <c r="F4772" s="47">
        <v>56.09</v>
      </c>
      <c r="G4772" s="48">
        <v>215600</v>
      </c>
      <c r="H4772" s="47">
        <v>40.270000000000003</v>
      </c>
      <c r="I4772" s="51">
        <f t="shared" si="533"/>
        <v>0.71795328935639158</v>
      </c>
      <c r="J4772" s="51">
        <f t="shared" ca="1" si="534"/>
        <v>1</v>
      </c>
      <c r="K4772" s="47">
        <f t="shared" si="535"/>
        <v>40.31</v>
      </c>
      <c r="L4772" s="47">
        <f t="shared" si="536"/>
        <v>40.4</v>
      </c>
      <c r="M4772" s="47">
        <f t="shared" si="537"/>
        <v>40.229999999999997</v>
      </c>
      <c r="N4772" s="47">
        <f t="shared" si="538"/>
        <v>40.270000000000003</v>
      </c>
      <c r="O4772" s="48">
        <f t="shared" ca="1" si="539"/>
        <v>215600</v>
      </c>
    </row>
    <row r="4773" spans="1:15" x14ac:dyDescent="0.25">
      <c r="A4773">
        <v>4758</v>
      </c>
      <c r="B4773" s="85">
        <v>34892</v>
      </c>
      <c r="C4773" s="47">
        <v>55.64</v>
      </c>
      <c r="D4773" s="47">
        <v>56.31</v>
      </c>
      <c r="E4773" s="47">
        <v>55.53</v>
      </c>
      <c r="F4773" s="47">
        <v>56.22</v>
      </c>
      <c r="G4773" s="48">
        <v>203400</v>
      </c>
      <c r="H4773" s="47">
        <v>40.36</v>
      </c>
      <c r="I4773" s="51">
        <f t="shared" si="533"/>
        <v>0.7178939879046603</v>
      </c>
      <c r="J4773" s="51">
        <f t="shared" ca="1" si="534"/>
        <v>1</v>
      </c>
      <c r="K4773" s="47">
        <f t="shared" si="535"/>
        <v>39.94</v>
      </c>
      <c r="L4773" s="47">
        <f t="shared" si="536"/>
        <v>40.42</v>
      </c>
      <c r="M4773" s="47">
        <f t="shared" si="537"/>
        <v>39.86</v>
      </c>
      <c r="N4773" s="47">
        <f t="shared" si="538"/>
        <v>40.36</v>
      </c>
      <c r="O4773" s="48">
        <f t="shared" ca="1" si="539"/>
        <v>203400</v>
      </c>
    </row>
    <row r="4774" spans="1:15" x14ac:dyDescent="0.25">
      <c r="A4774">
        <v>4759</v>
      </c>
      <c r="B4774" s="85">
        <v>34891</v>
      </c>
      <c r="C4774" s="47">
        <v>55.75</v>
      </c>
      <c r="D4774" s="47">
        <v>55.8</v>
      </c>
      <c r="E4774" s="47">
        <v>55.45</v>
      </c>
      <c r="F4774" s="47">
        <v>55.53</v>
      </c>
      <c r="G4774" s="48">
        <v>420500</v>
      </c>
      <c r="H4774" s="47">
        <v>39.86</v>
      </c>
      <c r="I4774" s="51">
        <f t="shared" si="533"/>
        <v>0.71781019268863677</v>
      </c>
      <c r="J4774" s="51">
        <f t="shared" ca="1" si="534"/>
        <v>1</v>
      </c>
      <c r="K4774" s="47">
        <f t="shared" si="535"/>
        <v>40.020000000000003</v>
      </c>
      <c r="L4774" s="47">
        <f t="shared" si="536"/>
        <v>40.049999999999997</v>
      </c>
      <c r="M4774" s="47">
        <f t="shared" si="537"/>
        <v>39.799999999999997</v>
      </c>
      <c r="N4774" s="47">
        <f t="shared" si="538"/>
        <v>39.86</v>
      </c>
      <c r="O4774" s="48">
        <f t="shared" ca="1" si="539"/>
        <v>420500</v>
      </c>
    </row>
    <row r="4775" spans="1:15" x14ac:dyDescent="0.25">
      <c r="A4775">
        <v>4760</v>
      </c>
      <c r="B4775" s="85">
        <v>34890</v>
      </c>
      <c r="C4775" s="47">
        <v>55.81</v>
      </c>
      <c r="D4775" s="47">
        <v>55.95</v>
      </c>
      <c r="E4775" s="47">
        <v>55.7</v>
      </c>
      <c r="F4775" s="47">
        <v>55.8</v>
      </c>
      <c r="G4775" s="48">
        <v>400400</v>
      </c>
      <c r="H4775" s="47">
        <v>40.049999999999997</v>
      </c>
      <c r="I4775" s="51">
        <f t="shared" si="533"/>
        <v>0.717741935483871</v>
      </c>
      <c r="J4775" s="51">
        <f t="shared" ca="1" si="534"/>
        <v>1</v>
      </c>
      <c r="K4775" s="47">
        <f t="shared" si="535"/>
        <v>40.06</v>
      </c>
      <c r="L4775" s="47">
        <f t="shared" si="536"/>
        <v>40.159999999999997</v>
      </c>
      <c r="M4775" s="47">
        <f t="shared" si="537"/>
        <v>39.979999999999997</v>
      </c>
      <c r="N4775" s="47">
        <f t="shared" si="538"/>
        <v>40.049999999999997</v>
      </c>
      <c r="O4775" s="48">
        <f t="shared" ca="1" si="539"/>
        <v>400400</v>
      </c>
    </row>
    <row r="4776" spans="1:15" x14ac:dyDescent="0.25">
      <c r="A4776">
        <v>4761</v>
      </c>
      <c r="B4776" s="85">
        <v>34887</v>
      </c>
      <c r="C4776" s="47">
        <v>55.41</v>
      </c>
      <c r="D4776" s="47">
        <v>55.78</v>
      </c>
      <c r="E4776" s="47">
        <v>55.38</v>
      </c>
      <c r="F4776" s="47">
        <v>55.77</v>
      </c>
      <c r="G4776" s="48">
        <v>481700</v>
      </c>
      <c r="H4776" s="47">
        <v>40.03</v>
      </c>
      <c r="I4776" s="51">
        <f t="shared" si="533"/>
        <v>0.71776941007710238</v>
      </c>
      <c r="J4776" s="51">
        <f t="shared" ca="1" si="534"/>
        <v>1</v>
      </c>
      <c r="K4776" s="47">
        <f t="shared" si="535"/>
        <v>39.770000000000003</v>
      </c>
      <c r="L4776" s="47">
        <f t="shared" si="536"/>
        <v>40.04</v>
      </c>
      <c r="M4776" s="47">
        <f t="shared" si="537"/>
        <v>39.75</v>
      </c>
      <c r="N4776" s="47">
        <f t="shared" si="538"/>
        <v>40.03</v>
      </c>
      <c r="O4776" s="48">
        <f t="shared" ca="1" si="539"/>
        <v>481700</v>
      </c>
    </row>
    <row r="4777" spans="1:15" x14ac:dyDescent="0.25">
      <c r="A4777">
        <v>4762</v>
      </c>
      <c r="B4777" s="85">
        <v>34886</v>
      </c>
      <c r="C4777" s="47">
        <v>54.83</v>
      </c>
      <c r="D4777" s="47">
        <v>55.52</v>
      </c>
      <c r="E4777" s="47">
        <v>54.72</v>
      </c>
      <c r="F4777" s="47">
        <v>55.52</v>
      </c>
      <c r="G4777" s="48">
        <v>202500</v>
      </c>
      <c r="H4777" s="47">
        <v>39.85</v>
      </c>
      <c r="I4777" s="51">
        <f t="shared" si="533"/>
        <v>0.71775936599423629</v>
      </c>
      <c r="J4777" s="51">
        <f t="shared" ca="1" si="534"/>
        <v>1</v>
      </c>
      <c r="K4777" s="47">
        <f t="shared" si="535"/>
        <v>39.35</v>
      </c>
      <c r="L4777" s="47">
        <f t="shared" si="536"/>
        <v>39.85</v>
      </c>
      <c r="M4777" s="47">
        <f t="shared" si="537"/>
        <v>39.28</v>
      </c>
      <c r="N4777" s="47">
        <f t="shared" si="538"/>
        <v>39.85</v>
      </c>
      <c r="O4777" s="48">
        <f t="shared" ca="1" si="539"/>
        <v>202500</v>
      </c>
    </row>
    <row r="4778" spans="1:15" x14ac:dyDescent="0.25">
      <c r="A4778">
        <v>4763</v>
      </c>
      <c r="B4778" s="85">
        <v>34885</v>
      </c>
      <c r="C4778" s="47">
        <v>54.77</v>
      </c>
      <c r="D4778" s="47">
        <v>55.06</v>
      </c>
      <c r="E4778" s="47">
        <v>54.64</v>
      </c>
      <c r="F4778" s="47">
        <v>54.81</v>
      </c>
      <c r="G4778" s="48">
        <v>409300</v>
      </c>
      <c r="H4778" s="47">
        <v>39.35</v>
      </c>
      <c r="I4778" s="51">
        <f t="shared" si="533"/>
        <v>0.71793468345192479</v>
      </c>
      <c r="J4778" s="51">
        <f t="shared" ca="1" si="534"/>
        <v>1</v>
      </c>
      <c r="K4778" s="47">
        <f t="shared" si="535"/>
        <v>39.32</v>
      </c>
      <c r="L4778" s="47">
        <f t="shared" si="536"/>
        <v>39.53</v>
      </c>
      <c r="M4778" s="47">
        <f t="shared" si="537"/>
        <v>39.229999999999997</v>
      </c>
      <c r="N4778" s="47">
        <f t="shared" si="538"/>
        <v>39.35</v>
      </c>
      <c r="O4778" s="48">
        <f t="shared" ca="1" si="539"/>
        <v>409300</v>
      </c>
    </row>
    <row r="4779" spans="1:15" x14ac:dyDescent="0.25">
      <c r="A4779">
        <v>4764</v>
      </c>
      <c r="B4779" s="85">
        <v>34883</v>
      </c>
      <c r="C4779" s="47">
        <v>54.47</v>
      </c>
      <c r="D4779" s="47">
        <v>54.61</v>
      </c>
      <c r="E4779" s="47">
        <v>54.47</v>
      </c>
      <c r="F4779" s="47">
        <v>54.61</v>
      </c>
      <c r="G4779" s="48">
        <v>9500</v>
      </c>
      <c r="H4779" s="47">
        <v>39.200000000000003</v>
      </c>
      <c r="I4779" s="51">
        <f t="shared" si="533"/>
        <v>0.71781724958798765</v>
      </c>
      <c r="J4779" s="51">
        <f t="shared" ca="1" si="534"/>
        <v>1</v>
      </c>
      <c r="K4779" s="47">
        <f t="shared" si="535"/>
        <v>39.1</v>
      </c>
      <c r="L4779" s="47">
        <f t="shared" si="536"/>
        <v>39.200000000000003</v>
      </c>
      <c r="M4779" s="47">
        <f t="shared" si="537"/>
        <v>39.1</v>
      </c>
      <c r="N4779" s="47">
        <f t="shared" si="538"/>
        <v>39.200000000000003</v>
      </c>
      <c r="O4779" s="48">
        <f t="shared" ca="1" si="539"/>
        <v>9500</v>
      </c>
    </row>
    <row r="4780" spans="1:15" x14ac:dyDescent="0.25">
      <c r="A4780">
        <v>4765</v>
      </c>
      <c r="B4780" s="85">
        <v>34880</v>
      </c>
      <c r="C4780" s="47">
        <v>54.55</v>
      </c>
      <c r="D4780" s="47">
        <v>54.73</v>
      </c>
      <c r="E4780" s="47">
        <v>54.3</v>
      </c>
      <c r="F4780" s="47">
        <v>54.41</v>
      </c>
      <c r="G4780" s="48">
        <v>714100</v>
      </c>
      <c r="H4780" s="47">
        <v>39.06</v>
      </c>
      <c r="I4780" s="51">
        <f t="shared" si="533"/>
        <v>0.71788274214298853</v>
      </c>
      <c r="J4780" s="51">
        <f t="shared" ca="1" si="534"/>
        <v>1</v>
      </c>
      <c r="K4780" s="47">
        <f t="shared" si="535"/>
        <v>39.159999999999997</v>
      </c>
      <c r="L4780" s="47">
        <f t="shared" si="536"/>
        <v>39.29</v>
      </c>
      <c r="M4780" s="47">
        <f t="shared" si="537"/>
        <v>38.979999999999997</v>
      </c>
      <c r="N4780" s="47">
        <f t="shared" si="538"/>
        <v>39.06</v>
      </c>
      <c r="O4780" s="48">
        <f t="shared" ca="1" si="539"/>
        <v>714100</v>
      </c>
    </row>
    <row r="4781" spans="1:15" x14ac:dyDescent="0.25">
      <c r="A4781">
        <v>4766</v>
      </c>
      <c r="B4781" s="85">
        <v>34879</v>
      </c>
      <c r="C4781" s="47">
        <v>54.53</v>
      </c>
      <c r="D4781" s="47">
        <v>54.67</v>
      </c>
      <c r="E4781" s="47">
        <v>54.06</v>
      </c>
      <c r="F4781" s="47">
        <v>54.44</v>
      </c>
      <c r="G4781" s="48">
        <v>89200</v>
      </c>
      <c r="H4781" s="47">
        <v>39.08</v>
      </c>
      <c r="I4781" s="51">
        <f t="shared" si="533"/>
        <v>0.71785451873622341</v>
      </c>
      <c r="J4781" s="51">
        <f t="shared" ca="1" si="534"/>
        <v>1</v>
      </c>
      <c r="K4781" s="47">
        <f t="shared" si="535"/>
        <v>39.14</v>
      </c>
      <c r="L4781" s="47">
        <f t="shared" si="536"/>
        <v>39.25</v>
      </c>
      <c r="M4781" s="47">
        <f t="shared" si="537"/>
        <v>38.81</v>
      </c>
      <c r="N4781" s="47">
        <f t="shared" si="538"/>
        <v>39.08</v>
      </c>
      <c r="O4781" s="48">
        <f t="shared" ca="1" si="539"/>
        <v>89200</v>
      </c>
    </row>
    <row r="4782" spans="1:15" x14ac:dyDescent="0.25">
      <c r="A4782">
        <v>4767</v>
      </c>
      <c r="B4782" s="85">
        <v>34878</v>
      </c>
      <c r="C4782" s="47">
        <v>54.25</v>
      </c>
      <c r="D4782" s="47">
        <v>54.75</v>
      </c>
      <c r="E4782" s="47">
        <v>54.08</v>
      </c>
      <c r="F4782" s="47">
        <v>54.53</v>
      </c>
      <c r="G4782" s="48">
        <v>212600</v>
      </c>
      <c r="H4782" s="47">
        <v>39.14</v>
      </c>
      <c r="I4782" s="51">
        <f t="shared" si="533"/>
        <v>0.71777003484320556</v>
      </c>
      <c r="J4782" s="51">
        <f t="shared" ca="1" si="534"/>
        <v>1</v>
      </c>
      <c r="K4782" s="47">
        <f t="shared" si="535"/>
        <v>38.94</v>
      </c>
      <c r="L4782" s="47">
        <f t="shared" si="536"/>
        <v>39.299999999999997</v>
      </c>
      <c r="M4782" s="47">
        <f t="shared" si="537"/>
        <v>38.82</v>
      </c>
      <c r="N4782" s="47">
        <f t="shared" si="538"/>
        <v>39.14</v>
      </c>
      <c r="O4782" s="48">
        <f t="shared" ca="1" si="539"/>
        <v>212600</v>
      </c>
    </row>
    <row r="4783" spans="1:15" x14ac:dyDescent="0.25">
      <c r="A4783">
        <v>4768</v>
      </c>
      <c r="B4783" s="85">
        <v>34877</v>
      </c>
      <c r="C4783" s="47">
        <v>54.34</v>
      </c>
      <c r="D4783" s="47">
        <v>54.7</v>
      </c>
      <c r="E4783" s="47">
        <v>54.22</v>
      </c>
      <c r="F4783" s="47">
        <v>54.25</v>
      </c>
      <c r="G4783" s="48">
        <v>127700</v>
      </c>
      <c r="H4783" s="47">
        <v>38.94</v>
      </c>
      <c r="I4783" s="51">
        <f t="shared" si="533"/>
        <v>0.71778801843317963</v>
      </c>
      <c r="J4783" s="51">
        <f t="shared" ca="1" si="534"/>
        <v>1</v>
      </c>
      <c r="K4783" s="47">
        <f t="shared" si="535"/>
        <v>39</v>
      </c>
      <c r="L4783" s="47">
        <f t="shared" si="536"/>
        <v>39.26</v>
      </c>
      <c r="M4783" s="47">
        <f t="shared" si="537"/>
        <v>38.92</v>
      </c>
      <c r="N4783" s="47">
        <f t="shared" si="538"/>
        <v>38.94</v>
      </c>
      <c r="O4783" s="48">
        <f t="shared" ca="1" si="539"/>
        <v>127700</v>
      </c>
    </row>
    <row r="4784" spans="1:15" x14ac:dyDescent="0.25">
      <c r="A4784">
        <v>4769</v>
      </c>
      <c r="B4784" s="85">
        <v>34876</v>
      </c>
      <c r="C4784" s="47">
        <v>54.86</v>
      </c>
      <c r="D4784" s="47">
        <v>54.95</v>
      </c>
      <c r="E4784" s="47">
        <v>54.36</v>
      </c>
      <c r="F4784" s="47">
        <v>54.36</v>
      </c>
      <c r="G4784" s="48">
        <v>132900</v>
      </c>
      <c r="H4784" s="47">
        <v>39.020000000000003</v>
      </c>
      <c r="I4784" s="51">
        <f t="shared" si="533"/>
        <v>0.7178072111846947</v>
      </c>
      <c r="J4784" s="51">
        <f t="shared" ca="1" si="534"/>
        <v>1</v>
      </c>
      <c r="K4784" s="47">
        <f t="shared" si="535"/>
        <v>39.380000000000003</v>
      </c>
      <c r="L4784" s="47">
        <f t="shared" si="536"/>
        <v>39.44</v>
      </c>
      <c r="M4784" s="47">
        <f t="shared" si="537"/>
        <v>39.020000000000003</v>
      </c>
      <c r="N4784" s="47">
        <f t="shared" si="538"/>
        <v>39.020000000000003</v>
      </c>
      <c r="O4784" s="48">
        <f t="shared" ca="1" si="539"/>
        <v>132900</v>
      </c>
    </row>
    <row r="4785" spans="1:15" x14ac:dyDescent="0.25">
      <c r="A4785">
        <v>4770</v>
      </c>
      <c r="B4785" s="85">
        <v>34873</v>
      </c>
      <c r="C4785" s="47">
        <v>55</v>
      </c>
      <c r="D4785" s="47">
        <v>55.03</v>
      </c>
      <c r="E4785" s="47">
        <v>54.84</v>
      </c>
      <c r="F4785" s="47">
        <v>55.02</v>
      </c>
      <c r="G4785" s="48">
        <v>315400</v>
      </c>
      <c r="H4785" s="47">
        <v>39.49</v>
      </c>
      <c r="I4785" s="51">
        <f t="shared" si="533"/>
        <v>0.71773900399854595</v>
      </c>
      <c r="J4785" s="51">
        <f t="shared" ca="1" si="534"/>
        <v>1</v>
      </c>
      <c r="K4785" s="47">
        <f t="shared" si="535"/>
        <v>39.479999999999997</v>
      </c>
      <c r="L4785" s="47">
        <f t="shared" si="536"/>
        <v>39.5</v>
      </c>
      <c r="M4785" s="47">
        <f t="shared" si="537"/>
        <v>39.36</v>
      </c>
      <c r="N4785" s="47">
        <f t="shared" si="538"/>
        <v>39.49</v>
      </c>
      <c r="O4785" s="48">
        <f t="shared" ca="1" si="539"/>
        <v>315400</v>
      </c>
    </row>
    <row r="4786" spans="1:15" x14ac:dyDescent="0.25">
      <c r="A4786">
        <v>4771</v>
      </c>
      <c r="B4786" s="85">
        <v>34872</v>
      </c>
      <c r="C4786" s="47">
        <v>54.64</v>
      </c>
      <c r="D4786" s="47">
        <v>55.16</v>
      </c>
      <c r="E4786" s="47">
        <v>54.64</v>
      </c>
      <c r="F4786" s="47">
        <v>55.12</v>
      </c>
      <c r="G4786" s="48">
        <v>297000</v>
      </c>
      <c r="H4786" s="47">
        <v>39.57</v>
      </c>
      <c r="I4786" s="51">
        <f t="shared" si="533"/>
        <v>0.71788824383164007</v>
      </c>
      <c r="J4786" s="51">
        <f t="shared" ca="1" si="534"/>
        <v>1</v>
      </c>
      <c r="K4786" s="47">
        <f t="shared" si="535"/>
        <v>39.229999999999997</v>
      </c>
      <c r="L4786" s="47">
        <f t="shared" si="536"/>
        <v>39.6</v>
      </c>
      <c r="M4786" s="47">
        <f t="shared" si="537"/>
        <v>39.229999999999997</v>
      </c>
      <c r="N4786" s="47">
        <f t="shared" si="538"/>
        <v>39.57</v>
      </c>
      <c r="O4786" s="48">
        <f t="shared" ca="1" si="539"/>
        <v>297000</v>
      </c>
    </row>
    <row r="4787" spans="1:15" x14ac:dyDescent="0.25">
      <c r="A4787">
        <v>4772</v>
      </c>
      <c r="B4787" s="85">
        <v>34871</v>
      </c>
      <c r="C4787" s="47">
        <v>54.61</v>
      </c>
      <c r="D4787" s="47">
        <v>54.66</v>
      </c>
      <c r="E4787" s="47">
        <v>54.41</v>
      </c>
      <c r="F4787" s="47">
        <v>54.41</v>
      </c>
      <c r="G4787" s="48">
        <v>158200</v>
      </c>
      <c r="H4787" s="47">
        <v>39.06</v>
      </c>
      <c r="I4787" s="51">
        <f t="shared" si="533"/>
        <v>0.71788274214298853</v>
      </c>
      <c r="J4787" s="51">
        <f t="shared" ca="1" si="534"/>
        <v>1</v>
      </c>
      <c r="K4787" s="47">
        <f t="shared" si="535"/>
        <v>39.200000000000003</v>
      </c>
      <c r="L4787" s="47">
        <f t="shared" si="536"/>
        <v>39.24</v>
      </c>
      <c r="M4787" s="47">
        <f t="shared" si="537"/>
        <v>39.06</v>
      </c>
      <c r="N4787" s="47">
        <f t="shared" si="538"/>
        <v>39.06</v>
      </c>
      <c r="O4787" s="48">
        <f t="shared" ca="1" si="539"/>
        <v>158200</v>
      </c>
    </row>
    <row r="4788" spans="1:15" x14ac:dyDescent="0.25">
      <c r="A4788">
        <v>4773</v>
      </c>
      <c r="B4788" s="85">
        <v>34870</v>
      </c>
      <c r="C4788" s="47">
        <v>54.42</v>
      </c>
      <c r="D4788" s="47">
        <v>54.61</v>
      </c>
      <c r="E4788" s="47">
        <v>54.39</v>
      </c>
      <c r="F4788" s="47">
        <v>54.44</v>
      </c>
      <c r="G4788" s="48">
        <v>287800</v>
      </c>
      <c r="H4788" s="47">
        <v>39.08</v>
      </c>
      <c r="I4788" s="51">
        <f t="shared" si="533"/>
        <v>0.71785451873622341</v>
      </c>
      <c r="J4788" s="51">
        <f t="shared" ca="1" si="534"/>
        <v>1</v>
      </c>
      <c r="K4788" s="47">
        <f t="shared" si="535"/>
        <v>39.07</v>
      </c>
      <c r="L4788" s="47">
        <f t="shared" si="536"/>
        <v>39.200000000000003</v>
      </c>
      <c r="M4788" s="47">
        <f t="shared" si="537"/>
        <v>39.04</v>
      </c>
      <c r="N4788" s="47">
        <f t="shared" si="538"/>
        <v>39.08</v>
      </c>
      <c r="O4788" s="48">
        <f t="shared" ca="1" si="539"/>
        <v>287800</v>
      </c>
    </row>
    <row r="4789" spans="1:15" x14ac:dyDescent="0.25">
      <c r="A4789">
        <v>4774</v>
      </c>
      <c r="B4789" s="85">
        <v>34869</v>
      </c>
      <c r="C4789" s="47">
        <v>54.12</v>
      </c>
      <c r="D4789" s="47">
        <v>54.61</v>
      </c>
      <c r="E4789" s="47">
        <v>54.09</v>
      </c>
      <c r="F4789" s="47">
        <v>54.58</v>
      </c>
      <c r="G4789" s="48">
        <v>134600</v>
      </c>
      <c r="H4789" s="47">
        <v>39.18</v>
      </c>
      <c r="I4789" s="51">
        <f t="shared" si="533"/>
        <v>0.71784536460241843</v>
      </c>
      <c r="J4789" s="51">
        <f t="shared" ca="1" si="534"/>
        <v>1</v>
      </c>
      <c r="K4789" s="47">
        <f t="shared" si="535"/>
        <v>38.85</v>
      </c>
      <c r="L4789" s="47">
        <f t="shared" si="536"/>
        <v>39.200000000000003</v>
      </c>
      <c r="M4789" s="47">
        <f t="shared" si="537"/>
        <v>38.83</v>
      </c>
      <c r="N4789" s="47">
        <f t="shared" si="538"/>
        <v>39.18</v>
      </c>
      <c r="O4789" s="48">
        <f t="shared" ca="1" si="539"/>
        <v>134600</v>
      </c>
    </row>
    <row r="4790" spans="1:15" x14ac:dyDescent="0.25">
      <c r="A4790">
        <v>4775</v>
      </c>
      <c r="B4790" s="85">
        <v>34866</v>
      </c>
      <c r="C4790" s="47">
        <v>53.7</v>
      </c>
      <c r="D4790" s="47">
        <v>53.97</v>
      </c>
      <c r="E4790" s="47">
        <v>53.7</v>
      </c>
      <c r="F4790" s="47">
        <v>53.97</v>
      </c>
      <c r="G4790" s="48">
        <v>325100</v>
      </c>
      <c r="H4790" s="47">
        <v>38.74</v>
      </c>
      <c r="I4790" s="51">
        <f t="shared" si="533"/>
        <v>0.71780618862330925</v>
      </c>
      <c r="J4790" s="51">
        <f t="shared" ca="1" si="534"/>
        <v>1</v>
      </c>
      <c r="K4790" s="47">
        <f t="shared" si="535"/>
        <v>38.549999999999997</v>
      </c>
      <c r="L4790" s="47">
        <f t="shared" si="536"/>
        <v>38.74</v>
      </c>
      <c r="M4790" s="47">
        <f t="shared" si="537"/>
        <v>38.549999999999997</v>
      </c>
      <c r="N4790" s="47">
        <f t="shared" si="538"/>
        <v>38.74</v>
      </c>
      <c r="O4790" s="48">
        <f t="shared" ca="1" si="539"/>
        <v>325100</v>
      </c>
    </row>
    <row r="4791" spans="1:15" x14ac:dyDescent="0.25">
      <c r="A4791">
        <v>4776</v>
      </c>
      <c r="B4791" s="85">
        <v>34865</v>
      </c>
      <c r="C4791" s="47">
        <v>53.97</v>
      </c>
      <c r="D4791" s="47">
        <v>54.23</v>
      </c>
      <c r="E4791" s="47">
        <v>53.88</v>
      </c>
      <c r="F4791" s="47">
        <v>54.12</v>
      </c>
      <c r="G4791" s="48">
        <v>274500</v>
      </c>
      <c r="H4791" s="47">
        <v>38.630000000000003</v>
      </c>
      <c r="I4791" s="51">
        <f t="shared" si="533"/>
        <v>0.71378418329637849</v>
      </c>
      <c r="J4791" s="51">
        <f t="shared" ca="1" si="534"/>
        <v>1</v>
      </c>
      <c r="K4791" s="47">
        <f t="shared" si="535"/>
        <v>38.520000000000003</v>
      </c>
      <c r="L4791" s="47">
        <f t="shared" si="536"/>
        <v>38.71</v>
      </c>
      <c r="M4791" s="47">
        <f t="shared" si="537"/>
        <v>38.46</v>
      </c>
      <c r="N4791" s="47">
        <f t="shared" si="538"/>
        <v>38.630000000000003</v>
      </c>
      <c r="O4791" s="48">
        <f t="shared" ca="1" si="539"/>
        <v>274500</v>
      </c>
    </row>
    <row r="4792" spans="1:15" x14ac:dyDescent="0.25">
      <c r="A4792">
        <v>4777</v>
      </c>
      <c r="B4792" s="85">
        <v>34864</v>
      </c>
      <c r="C4792" s="47">
        <v>53.86</v>
      </c>
      <c r="D4792" s="47">
        <v>53.95</v>
      </c>
      <c r="E4792" s="47">
        <v>53.69</v>
      </c>
      <c r="F4792" s="47">
        <v>53.89</v>
      </c>
      <c r="G4792" s="48">
        <v>389400</v>
      </c>
      <c r="H4792" s="47">
        <v>38.46</v>
      </c>
      <c r="I4792" s="51">
        <f t="shared" si="533"/>
        <v>0.71367600668027464</v>
      </c>
      <c r="J4792" s="51">
        <f t="shared" ca="1" si="534"/>
        <v>1</v>
      </c>
      <c r="K4792" s="47">
        <f t="shared" si="535"/>
        <v>38.44</v>
      </c>
      <c r="L4792" s="47">
        <f t="shared" si="536"/>
        <v>38.5</v>
      </c>
      <c r="M4792" s="47">
        <f t="shared" si="537"/>
        <v>38.32</v>
      </c>
      <c r="N4792" s="47">
        <f t="shared" si="538"/>
        <v>38.46</v>
      </c>
      <c r="O4792" s="48">
        <f t="shared" ca="1" si="539"/>
        <v>389400</v>
      </c>
    </row>
    <row r="4793" spans="1:15" x14ac:dyDescent="0.25">
      <c r="A4793">
        <v>4778</v>
      </c>
      <c r="B4793" s="85">
        <v>34863</v>
      </c>
      <c r="C4793" s="47">
        <v>53.61</v>
      </c>
      <c r="D4793" s="47">
        <v>53.97</v>
      </c>
      <c r="E4793" s="47">
        <v>53.56</v>
      </c>
      <c r="F4793" s="47">
        <v>53.94</v>
      </c>
      <c r="G4793" s="48">
        <v>120000</v>
      </c>
      <c r="H4793" s="47">
        <v>38.49</v>
      </c>
      <c r="I4793" s="51">
        <f t="shared" si="533"/>
        <v>0.71357063403781984</v>
      </c>
      <c r="J4793" s="51">
        <f t="shared" ca="1" si="534"/>
        <v>1</v>
      </c>
      <c r="K4793" s="47">
        <f t="shared" si="535"/>
        <v>38.25</v>
      </c>
      <c r="L4793" s="47">
        <f t="shared" si="536"/>
        <v>38.51</v>
      </c>
      <c r="M4793" s="47">
        <f t="shared" si="537"/>
        <v>38.22</v>
      </c>
      <c r="N4793" s="47">
        <f t="shared" si="538"/>
        <v>38.49</v>
      </c>
      <c r="O4793" s="48">
        <f t="shared" ca="1" si="539"/>
        <v>120000</v>
      </c>
    </row>
    <row r="4794" spans="1:15" x14ac:dyDescent="0.25">
      <c r="A4794">
        <v>4779</v>
      </c>
      <c r="B4794" s="85">
        <v>34862</v>
      </c>
      <c r="C4794" s="47">
        <v>53.23</v>
      </c>
      <c r="D4794" s="47">
        <v>53.58</v>
      </c>
      <c r="E4794" s="47">
        <v>53.2</v>
      </c>
      <c r="F4794" s="47">
        <v>53.36</v>
      </c>
      <c r="G4794" s="48">
        <v>378500</v>
      </c>
      <c r="H4794" s="47">
        <v>38.08</v>
      </c>
      <c r="I4794" s="51">
        <f t="shared" si="533"/>
        <v>0.71364317841079461</v>
      </c>
      <c r="J4794" s="51">
        <f t="shared" ca="1" si="534"/>
        <v>1</v>
      </c>
      <c r="K4794" s="47">
        <f t="shared" si="535"/>
        <v>37.99</v>
      </c>
      <c r="L4794" s="47">
        <f t="shared" si="536"/>
        <v>38.24</v>
      </c>
      <c r="M4794" s="47">
        <f t="shared" si="537"/>
        <v>37.97</v>
      </c>
      <c r="N4794" s="47">
        <f t="shared" si="538"/>
        <v>38.08</v>
      </c>
      <c r="O4794" s="48">
        <f t="shared" ca="1" si="539"/>
        <v>378500</v>
      </c>
    </row>
    <row r="4795" spans="1:15" x14ac:dyDescent="0.25">
      <c r="A4795">
        <v>4780</v>
      </c>
      <c r="B4795" s="85">
        <v>34859</v>
      </c>
      <c r="C4795" s="47">
        <v>53.27</v>
      </c>
      <c r="D4795" s="47">
        <v>53.33</v>
      </c>
      <c r="E4795" s="47">
        <v>52.75</v>
      </c>
      <c r="F4795" s="47">
        <v>53.06</v>
      </c>
      <c r="G4795" s="48">
        <v>304900</v>
      </c>
      <c r="H4795" s="47">
        <v>37.869999999999997</v>
      </c>
      <c r="I4795" s="51">
        <f t="shared" si="533"/>
        <v>0.7137203166226912</v>
      </c>
      <c r="J4795" s="51">
        <f t="shared" ca="1" si="534"/>
        <v>1</v>
      </c>
      <c r="K4795" s="47">
        <f t="shared" si="535"/>
        <v>38.020000000000003</v>
      </c>
      <c r="L4795" s="47">
        <f t="shared" si="536"/>
        <v>38.06</v>
      </c>
      <c r="M4795" s="47">
        <f t="shared" si="537"/>
        <v>37.65</v>
      </c>
      <c r="N4795" s="47">
        <f t="shared" si="538"/>
        <v>37.869999999999997</v>
      </c>
      <c r="O4795" s="48">
        <f t="shared" ca="1" si="539"/>
        <v>304900</v>
      </c>
    </row>
    <row r="4796" spans="1:15" x14ac:dyDescent="0.25">
      <c r="A4796">
        <v>4781</v>
      </c>
      <c r="B4796" s="85">
        <v>34858</v>
      </c>
      <c r="C4796" s="47">
        <v>53.48</v>
      </c>
      <c r="D4796" s="47">
        <v>53.64</v>
      </c>
      <c r="E4796" s="47">
        <v>53.38</v>
      </c>
      <c r="F4796" s="47">
        <v>53.38</v>
      </c>
      <c r="G4796" s="48">
        <v>141100</v>
      </c>
      <c r="H4796" s="47">
        <v>38.090000000000003</v>
      </c>
      <c r="I4796" s="51">
        <f t="shared" si="533"/>
        <v>0.71356313225927315</v>
      </c>
      <c r="J4796" s="51">
        <f t="shared" ca="1" si="534"/>
        <v>1</v>
      </c>
      <c r="K4796" s="47">
        <f t="shared" si="535"/>
        <v>38.159999999999997</v>
      </c>
      <c r="L4796" s="47">
        <f t="shared" si="536"/>
        <v>38.28</v>
      </c>
      <c r="M4796" s="47">
        <f t="shared" si="537"/>
        <v>38.090000000000003</v>
      </c>
      <c r="N4796" s="47">
        <f t="shared" si="538"/>
        <v>38.090000000000003</v>
      </c>
      <c r="O4796" s="48">
        <f t="shared" ca="1" si="539"/>
        <v>141100</v>
      </c>
    </row>
    <row r="4797" spans="1:15" x14ac:dyDescent="0.25">
      <c r="A4797">
        <v>4782</v>
      </c>
      <c r="B4797" s="85">
        <v>34857</v>
      </c>
      <c r="C4797" s="47">
        <v>53.67</v>
      </c>
      <c r="D4797" s="47">
        <v>53.7</v>
      </c>
      <c r="E4797" s="47">
        <v>53.44</v>
      </c>
      <c r="F4797" s="47">
        <v>53.5</v>
      </c>
      <c r="G4797" s="48">
        <v>41900</v>
      </c>
      <c r="H4797" s="47">
        <v>38.18</v>
      </c>
      <c r="I4797" s="51">
        <f t="shared" si="533"/>
        <v>0.71364485981308412</v>
      </c>
      <c r="J4797" s="51">
        <f t="shared" ca="1" si="534"/>
        <v>1</v>
      </c>
      <c r="K4797" s="47">
        <f t="shared" si="535"/>
        <v>38.299999999999997</v>
      </c>
      <c r="L4797" s="47">
        <f t="shared" si="536"/>
        <v>38.32</v>
      </c>
      <c r="M4797" s="47">
        <f t="shared" si="537"/>
        <v>38.14</v>
      </c>
      <c r="N4797" s="47">
        <f t="shared" si="538"/>
        <v>38.18</v>
      </c>
      <c r="O4797" s="48">
        <f t="shared" ca="1" si="539"/>
        <v>41900</v>
      </c>
    </row>
    <row r="4798" spans="1:15" x14ac:dyDescent="0.25">
      <c r="A4798">
        <v>4783</v>
      </c>
      <c r="B4798" s="85">
        <v>34856</v>
      </c>
      <c r="C4798" s="47">
        <v>53.83</v>
      </c>
      <c r="D4798" s="47">
        <v>54.02</v>
      </c>
      <c r="E4798" s="47">
        <v>53.78</v>
      </c>
      <c r="F4798" s="47">
        <v>53.78</v>
      </c>
      <c r="G4798" s="48">
        <v>165800</v>
      </c>
      <c r="H4798" s="47">
        <v>38.380000000000003</v>
      </c>
      <c r="I4798" s="51">
        <f t="shared" si="533"/>
        <v>0.71364819635552257</v>
      </c>
      <c r="J4798" s="51">
        <f t="shared" ca="1" si="534"/>
        <v>1</v>
      </c>
      <c r="K4798" s="47">
        <f t="shared" si="535"/>
        <v>38.42</v>
      </c>
      <c r="L4798" s="47">
        <f t="shared" si="536"/>
        <v>38.549999999999997</v>
      </c>
      <c r="M4798" s="47">
        <f t="shared" si="537"/>
        <v>38.380000000000003</v>
      </c>
      <c r="N4798" s="47">
        <f t="shared" si="538"/>
        <v>38.380000000000003</v>
      </c>
      <c r="O4798" s="48">
        <f t="shared" ca="1" si="539"/>
        <v>165800</v>
      </c>
    </row>
    <row r="4799" spans="1:15" x14ac:dyDescent="0.25">
      <c r="A4799">
        <v>4784</v>
      </c>
      <c r="B4799" s="85">
        <v>34855</v>
      </c>
      <c r="C4799" s="47">
        <v>53.55</v>
      </c>
      <c r="D4799" s="47">
        <v>54.05</v>
      </c>
      <c r="E4799" s="47">
        <v>53.5</v>
      </c>
      <c r="F4799" s="47">
        <v>53.88</v>
      </c>
      <c r="G4799" s="48">
        <v>257200</v>
      </c>
      <c r="H4799" s="47">
        <v>38.450000000000003</v>
      </c>
      <c r="I4799" s="51">
        <f t="shared" si="533"/>
        <v>0.71362286562732002</v>
      </c>
      <c r="J4799" s="51">
        <f t="shared" ca="1" si="534"/>
        <v>1</v>
      </c>
      <c r="K4799" s="47">
        <f t="shared" si="535"/>
        <v>38.21</v>
      </c>
      <c r="L4799" s="47">
        <f t="shared" si="536"/>
        <v>38.57</v>
      </c>
      <c r="M4799" s="47">
        <f t="shared" si="537"/>
        <v>38.18</v>
      </c>
      <c r="N4799" s="47">
        <f t="shared" si="538"/>
        <v>38.450000000000003</v>
      </c>
      <c r="O4799" s="48">
        <f t="shared" ca="1" si="539"/>
        <v>257200</v>
      </c>
    </row>
    <row r="4800" spans="1:15" x14ac:dyDescent="0.25">
      <c r="A4800">
        <v>4785</v>
      </c>
      <c r="B4800" s="85">
        <v>34852</v>
      </c>
      <c r="C4800" s="47">
        <v>53.28</v>
      </c>
      <c r="D4800" s="47">
        <v>53.92</v>
      </c>
      <c r="E4800" s="47">
        <v>53.09</v>
      </c>
      <c r="F4800" s="47">
        <v>53.55</v>
      </c>
      <c r="G4800" s="48">
        <v>112900</v>
      </c>
      <c r="H4800" s="47">
        <v>38.21</v>
      </c>
      <c r="I4800" s="51">
        <f t="shared" si="533"/>
        <v>0.7135387488328665</v>
      </c>
      <c r="J4800" s="51">
        <f t="shared" ca="1" si="534"/>
        <v>1</v>
      </c>
      <c r="K4800" s="47">
        <f t="shared" si="535"/>
        <v>38.020000000000003</v>
      </c>
      <c r="L4800" s="47">
        <f t="shared" si="536"/>
        <v>38.47</v>
      </c>
      <c r="M4800" s="47">
        <f t="shared" si="537"/>
        <v>37.880000000000003</v>
      </c>
      <c r="N4800" s="47">
        <f t="shared" si="538"/>
        <v>38.21</v>
      </c>
      <c r="O4800" s="48">
        <f t="shared" ca="1" si="539"/>
        <v>112900</v>
      </c>
    </row>
    <row r="4801" spans="1:15" x14ac:dyDescent="0.25">
      <c r="A4801">
        <v>4786</v>
      </c>
      <c r="B4801" s="85">
        <v>34851</v>
      </c>
      <c r="C4801" s="47">
        <v>53.41</v>
      </c>
      <c r="D4801" s="47">
        <v>53.91</v>
      </c>
      <c r="E4801" s="47">
        <v>53.25</v>
      </c>
      <c r="F4801" s="47">
        <v>53.5</v>
      </c>
      <c r="G4801" s="48">
        <v>810100</v>
      </c>
      <c r="H4801" s="47">
        <v>38.18</v>
      </c>
      <c r="I4801" s="51">
        <f t="shared" si="533"/>
        <v>0.71364485981308412</v>
      </c>
      <c r="J4801" s="51">
        <f t="shared" ca="1" si="534"/>
        <v>1</v>
      </c>
      <c r="K4801" s="47">
        <f t="shared" si="535"/>
        <v>38.119999999999997</v>
      </c>
      <c r="L4801" s="47">
        <f t="shared" si="536"/>
        <v>38.47</v>
      </c>
      <c r="M4801" s="47">
        <f t="shared" si="537"/>
        <v>38</v>
      </c>
      <c r="N4801" s="47">
        <f t="shared" si="538"/>
        <v>38.18</v>
      </c>
      <c r="O4801" s="48">
        <f t="shared" ca="1" si="539"/>
        <v>810100</v>
      </c>
    </row>
    <row r="4802" spans="1:15" x14ac:dyDescent="0.25">
      <c r="A4802">
        <v>4787</v>
      </c>
      <c r="B4802" s="85">
        <v>34850</v>
      </c>
      <c r="C4802" s="47">
        <v>52.45</v>
      </c>
      <c r="D4802" s="47">
        <v>53.64</v>
      </c>
      <c r="E4802" s="47">
        <v>52.45</v>
      </c>
      <c r="F4802" s="47">
        <v>53.64</v>
      </c>
      <c r="G4802" s="48">
        <v>564500</v>
      </c>
      <c r="H4802" s="47">
        <v>38.28</v>
      </c>
      <c r="I4802" s="51">
        <f t="shared" si="533"/>
        <v>0.71364653243847875</v>
      </c>
      <c r="J4802" s="51">
        <f t="shared" ca="1" si="534"/>
        <v>1</v>
      </c>
      <c r="K4802" s="47">
        <f t="shared" si="535"/>
        <v>37.43</v>
      </c>
      <c r="L4802" s="47">
        <f t="shared" si="536"/>
        <v>38.28</v>
      </c>
      <c r="M4802" s="47">
        <f t="shared" si="537"/>
        <v>37.43</v>
      </c>
      <c r="N4802" s="47">
        <f t="shared" si="538"/>
        <v>38.28</v>
      </c>
      <c r="O4802" s="48">
        <f t="shared" ca="1" si="539"/>
        <v>564500</v>
      </c>
    </row>
    <row r="4803" spans="1:15" x14ac:dyDescent="0.25">
      <c r="A4803">
        <v>4788</v>
      </c>
      <c r="B4803" s="85">
        <v>34849</v>
      </c>
      <c r="C4803" s="47">
        <v>52.69</v>
      </c>
      <c r="D4803" s="47">
        <v>52.83</v>
      </c>
      <c r="E4803" s="47">
        <v>52.38</v>
      </c>
      <c r="F4803" s="47">
        <v>52.55</v>
      </c>
      <c r="G4803" s="48">
        <v>61500</v>
      </c>
      <c r="H4803" s="47">
        <v>37.5</v>
      </c>
      <c r="I4803" s="51">
        <f t="shared" si="533"/>
        <v>0.71360608943862991</v>
      </c>
      <c r="J4803" s="51">
        <f t="shared" ca="1" si="534"/>
        <v>1</v>
      </c>
      <c r="K4803" s="47">
        <f t="shared" si="535"/>
        <v>37.6</v>
      </c>
      <c r="L4803" s="47">
        <f t="shared" si="536"/>
        <v>37.700000000000003</v>
      </c>
      <c r="M4803" s="47">
        <f t="shared" si="537"/>
        <v>37.380000000000003</v>
      </c>
      <c r="N4803" s="47">
        <f t="shared" si="538"/>
        <v>37.5</v>
      </c>
      <c r="O4803" s="48">
        <f t="shared" ca="1" si="539"/>
        <v>61500</v>
      </c>
    </row>
    <row r="4804" spans="1:15" x14ac:dyDescent="0.25">
      <c r="A4804">
        <v>4789</v>
      </c>
      <c r="B4804" s="85">
        <v>34845</v>
      </c>
      <c r="C4804" s="47">
        <v>52.97</v>
      </c>
      <c r="D4804" s="47">
        <v>52.98</v>
      </c>
      <c r="E4804" s="47">
        <v>52.36</v>
      </c>
      <c r="F4804" s="47">
        <v>52.56</v>
      </c>
      <c r="G4804" s="48">
        <v>518600</v>
      </c>
      <c r="H4804" s="47">
        <v>37.51</v>
      </c>
      <c r="I4804" s="51">
        <f t="shared" si="533"/>
        <v>0.71366057838660568</v>
      </c>
      <c r="J4804" s="51">
        <f t="shared" ca="1" si="534"/>
        <v>1</v>
      </c>
      <c r="K4804" s="47">
        <f t="shared" si="535"/>
        <v>37.799999999999997</v>
      </c>
      <c r="L4804" s="47">
        <f t="shared" si="536"/>
        <v>37.81</v>
      </c>
      <c r="M4804" s="47">
        <f t="shared" si="537"/>
        <v>37.369999999999997</v>
      </c>
      <c r="N4804" s="47">
        <f t="shared" si="538"/>
        <v>37.51</v>
      </c>
      <c r="O4804" s="48">
        <f t="shared" ca="1" si="539"/>
        <v>518600</v>
      </c>
    </row>
    <row r="4805" spans="1:15" x14ac:dyDescent="0.25">
      <c r="A4805">
        <v>4790</v>
      </c>
      <c r="B4805" s="85">
        <v>34844</v>
      </c>
      <c r="C4805" s="47">
        <v>52.97</v>
      </c>
      <c r="D4805" s="47">
        <v>53.22</v>
      </c>
      <c r="E4805" s="47">
        <v>52.72</v>
      </c>
      <c r="F4805" s="47">
        <v>53.17</v>
      </c>
      <c r="G4805" s="48">
        <v>379900</v>
      </c>
      <c r="H4805" s="47">
        <v>37.950000000000003</v>
      </c>
      <c r="I4805" s="51">
        <f t="shared" si="533"/>
        <v>0.71374835433515138</v>
      </c>
      <c r="J4805" s="51">
        <f t="shared" ca="1" si="534"/>
        <v>1</v>
      </c>
      <c r="K4805" s="47">
        <f t="shared" si="535"/>
        <v>37.81</v>
      </c>
      <c r="L4805" s="47">
        <f t="shared" si="536"/>
        <v>37.99</v>
      </c>
      <c r="M4805" s="47">
        <f t="shared" si="537"/>
        <v>37.630000000000003</v>
      </c>
      <c r="N4805" s="47">
        <f t="shared" si="538"/>
        <v>37.950000000000003</v>
      </c>
      <c r="O4805" s="48">
        <f t="shared" ca="1" si="539"/>
        <v>379900</v>
      </c>
    </row>
    <row r="4806" spans="1:15" x14ac:dyDescent="0.25">
      <c r="A4806">
        <v>4791</v>
      </c>
      <c r="B4806" s="85">
        <v>34843</v>
      </c>
      <c r="C4806" s="47">
        <v>53.25</v>
      </c>
      <c r="D4806" s="47">
        <v>53.42</v>
      </c>
      <c r="E4806" s="47">
        <v>52.8</v>
      </c>
      <c r="F4806" s="47">
        <v>53.12</v>
      </c>
      <c r="G4806" s="48">
        <v>370800</v>
      </c>
      <c r="H4806" s="47">
        <v>37.909999999999997</v>
      </c>
      <c r="I4806" s="51">
        <f t="shared" si="533"/>
        <v>0.71366716867469882</v>
      </c>
      <c r="J4806" s="51">
        <f t="shared" ca="1" si="534"/>
        <v>1</v>
      </c>
      <c r="K4806" s="47">
        <f t="shared" si="535"/>
        <v>38</v>
      </c>
      <c r="L4806" s="47">
        <f t="shared" si="536"/>
        <v>38.119999999999997</v>
      </c>
      <c r="M4806" s="47">
        <f t="shared" si="537"/>
        <v>37.68</v>
      </c>
      <c r="N4806" s="47">
        <f t="shared" si="538"/>
        <v>37.909999999999997</v>
      </c>
      <c r="O4806" s="48">
        <f t="shared" ca="1" si="539"/>
        <v>370800</v>
      </c>
    </row>
    <row r="4807" spans="1:15" x14ac:dyDescent="0.25">
      <c r="A4807">
        <v>4792</v>
      </c>
      <c r="B4807" s="85">
        <v>34842</v>
      </c>
      <c r="C4807" s="47">
        <v>52.77</v>
      </c>
      <c r="D4807" s="47">
        <v>53.16</v>
      </c>
      <c r="E4807" s="47">
        <v>52.61</v>
      </c>
      <c r="F4807" s="47">
        <v>53.16</v>
      </c>
      <c r="G4807" s="48">
        <v>136800</v>
      </c>
      <c r="H4807" s="47">
        <v>37.93</v>
      </c>
      <c r="I4807" s="51">
        <f t="shared" si="533"/>
        <v>0.71350639578630548</v>
      </c>
      <c r="J4807" s="51">
        <f t="shared" ca="1" si="534"/>
        <v>1</v>
      </c>
      <c r="K4807" s="47">
        <f t="shared" si="535"/>
        <v>37.65</v>
      </c>
      <c r="L4807" s="47">
        <f t="shared" si="536"/>
        <v>37.93</v>
      </c>
      <c r="M4807" s="47">
        <f t="shared" si="537"/>
        <v>37.54</v>
      </c>
      <c r="N4807" s="47">
        <f t="shared" si="538"/>
        <v>37.93</v>
      </c>
      <c r="O4807" s="48">
        <f t="shared" ca="1" si="539"/>
        <v>136800</v>
      </c>
    </row>
    <row r="4808" spans="1:15" x14ac:dyDescent="0.25">
      <c r="A4808">
        <v>4793</v>
      </c>
      <c r="B4808" s="85">
        <v>34841</v>
      </c>
      <c r="C4808" s="47">
        <v>52.27</v>
      </c>
      <c r="D4808" s="47">
        <v>52.75</v>
      </c>
      <c r="E4808" s="47">
        <v>52.23</v>
      </c>
      <c r="F4808" s="47">
        <v>52.67</v>
      </c>
      <c r="G4808" s="48">
        <v>216000</v>
      </c>
      <c r="H4808" s="47">
        <v>37.590000000000003</v>
      </c>
      <c r="I4808" s="51">
        <f t="shared" si="533"/>
        <v>0.71368900702487192</v>
      </c>
      <c r="J4808" s="51">
        <f t="shared" ca="1" si="534"/>
        <v>1</v>
      </c>
      <c r="K4808" s="47">
        <f t="shared" si="535"/>
        <v>37.299999999999997</v>
      </c>
      <c r="L4808" s="47">
        <f t="shared" si="536"/>
        <v>37.65</v>
      </c>
      <c r="M4808" s="47">
        <f t="shared" si="537"/>
        <v>37.28</v>
      </c>
      <c r="N4808" s="47">
        <f t="shared" si="538"/>
        <v>37.590000000000003</v>
      </c>
      <c r="O4808" s="48">
        <f t="shared" ca="1" si="539"/>
        <v>216000</v>
      </c>
    </row>
    <row r="4809" spans="1:15" x14ac:dyDescent="0.25">
      <c r="A4809">
        <v>4794</v>
      </c>
      <c r="B4809" s="85">
        <v>34838</v>
      </c>
      <c r="C4809" s="47">
        <v>51.98</v>
      </c>
      <c r="D4809" s="47">
        <v>52.19</v>
      </c>
      <c r="E4809" s="47">
        <v>51.91</v>
      </c>
      <c r="F4809" s="47">
        <v>52.09</v>
      </c>
      <c r="G4809" s="48">
        <v>363900</v>
      </c>
      <c r="H4809" s="47">
        <v>37.18</v>
      </c>
      <c r="I4809" s="51">
        <f t="shared" si="533"/>
        <v>0.71376463812631974</v>
      </c>
      <c r="J4809" s="51">
        <f t="shared" ca="1" si="534"/>
        <v>1</v>
      </c>
      <c r="K4809" s="47">
        <f t="shared" si="535"/>
        <v>37.1</v>
      </c>
      <c r="L4809" s="47">
        <f t="shared" si="536"/>
        <v>37.25</v>
      </c>
      <c r="M4809" s="47">
        <f t="shared" si="537"/>
        <v>37.049999999999997</v>
      </c>
      <c r="N4809" s="47">
        <f t="shared" si="538"/>
        <v>37.18</v>
      </c>
      <c r="O4809" s="48">
        <f t="shared" ca="1" si="539"/>
        <v>363900</v>
      </c>
    </row>
    <row r="4810" spans="1:15" x14ac:dyDescent="0.25">
      <c r="A4810">
        <v>4795</v>
      </c>
      <c r="B4810" s="85">
        <v>34837</v>
      </c>
      <c r="C4810" s="47">
        <v>52.73</v>
      </c>
      <c r="D4810" s="47">
        <v>52.77</v>
      </c>
      <c r="E4810" s="47">
        <v>52.06</v>
      </c>
      <c r="F4810" s="47">
        <v>52.06</v>
      </c>
      <c r="G4810" s="48">
        <v>577800</v>
      </c>
      <c r="H4810" s="47">
        <v>37.15</v>
      </c>
      <c r="I4810" s="51">
        <f t="shared" si="533"/>
        <v>0.71359969266231271</v>
      </c>
      <c r="J4810" s="51">
        <f t="shared" ca="1" si="534"/>
        <v>1</v>
      </c>
      <c r="K4810" s="47">
        <f t="shared" si="535"/>
        <v>37.630000000000003</v>
      </c>
      <c r="L4810" s="47">
        <f t="shared" si="536"/>
        <v>37.659999999999997</v>
      </c>
      <c r="M4810" s="47">
        <f t="shared" si="537"/>
        <v>37.15</v>
      </c>
      <c r="N4810" s="47">
        <f t="shared" si="538"/>
        <v>37.15</v>
      </c>
      <c r="O4810" s="48">
        <f t="shared" ca="1" si="539"/>
        <v>577800</v>
      </c>
    </row>
    <row r="4811" spans="1:15" x14ac:dyDescent="0.25">
      <c r="A4811">
        <v>4796</v>
      </c>
      <c r="B4811" s="85">
        <v>34836</v>
      </c>
      <c r="C4811" s="47">
        <v>53.03</v>
      </c>
      <c r="D4811" s="47">
        <v>53.05</v>
      </c>
      <c r="E4811" s="47">
        <v>52.78</v>
      </c>
      <c r="F4811" s="47">
        <v>52.83</v>
      </c>
      <c r="G4811" s="48">
        <v>189200</v>
      </c>
      <c r="H4811" s="47">
        <v>37.700000000000003</v>
      </c>
      <c r="I4811" s="51">
        <f t="shared" si="533"/>
        <v>0.71360969146318387</v>
      </c>
      <c r="J4811" s="51">
        <f t="shared" ca="1" si="534"/>
        <v>1</v>
      </c>
      <c r="K4811" s="47">
        <f t="shared" si="535"/>
        <v>37.840000000000003</v>
      </c>
      <c r="L4811" s="47">
        <f t="shared" si="536"/>
        <v>37.86</v>
      </c>
      <c r="M4811" s="47">
        <f t="shared" si="537"/>
        <v>37.659999999999997</v>
      </c>
      <c r="N4811" s="47">
        <f t="shared" si="538"/>
        <v>37.700000000000003</v>
      </c>
      <c r="O4811" s="48">
        <f t="shared" ca="1" si="539"/>
        <v>189200</v>
      </c>
    </row>
    <row r="4812" spans="1:15" x14ac:dyDescent="0.25">
      <c r="A4812">
        <v>4797</v>
      </c>
      <c r="B4812" s="85">
        <v>34835</v>
      </c>
      <c r="C4812" s="47">
        <v>52.98</v>
      </c>
      <c r="D4812" s="47">
        <v>53.16</v>
      </c>
      <c r="E4812" s="47">
        <v>52.89</v>
      </c>
      <c r="F4812" s="47">
        <v>53.03</v>
      </c>
      <c r="G4812" s="48">
        <v>221600</v>
      </c>
      <c r="H4812" s="47">
        <v>37.85</v>
      </c>
      <c r="I4812" s="51">
        <f t="shared" si="533"/>
        <v>0.71374693569677539</v>
      </c>
      <c r="J4812" s="51">
        <f t="shared" ca="1" si="534"/>
        <v>1</v>
      </c>
      <c r="K4812" s="47">
        <f t="shared" si="535"/>
        <v>37.81</v>
      </c>
      <c r="L4812" s="47">
        <f t="shared" si="536"/>
        <v>37.94</v>
      </c>
      <c r="M4812" s="47">
        <f t="shared" si="537"/>
        <v>37.75</v>
      </c>
      <c r="N4812" s="47">
        <f t="shared" si="538"/>
        <v>37.85</v>
      </c>
      <c r="O4812" s="48">
        <f t="shared" ca="1" si="539"/>
        <v>221600</v>
      </c>
    </row>
    <row r="4813" spans="1:15" x14ac:dyDescent="0.25">
      <c r="A4813">
        <v>4798</v>
      </c>
      <c r="B4813" s="85">
        <v>34834</v>
      </c>
      <c r="C4813" s="47">
        <v>52.89</v>
      </c>
      <c r="D4813" s="47">
        <v>53</v>
      </c>
      <c r="E4813" s="47">
        <v>52.78</v>
      </c>
      <c r="F4813" s="47">
        <v>53</v>
      </c>
      <c r="G4813" s="48">
        <v>147200</v>
      </c>
      <c r="H4813" s="47">
        <v>37.82</v>
      </c>
      <c r="I4813" s="51">
        <f t="shared" si="533"/>
        <v>0.71358490566037736</v>
      </c>
      <c r="J4813" s="51">
        <f t="shared" ca="1" si="534"/>
        <v>1</v>
      </c>
      <c r="K4813" s="47">
        <f t="shared" si="535"/>
        <v>37.74</v>
      </c>
      <c r="L4813" s="47">
        <f t="shared" si="536"/>
        <v>37.82</v>
      </c>
      <c r="M4813" s="47">
        <f t="shared" si="537"/>
        <v>37.659999999999997</v>
      </c>
      <c r="N4813" s="47">
        <f t="shared" si="538"/>
        <v>37.82</v>
      </c>
      <c r="O4813" s="48">
        <f t="shared" ca="1" si="539"/>
        <v>147200</v>
      </c>
    </row>
    <row r="4814" spans="1:15" x14ac:dyDescent="0.25">
      <c r="A4814">
        <v>4799</v>
      </c>
      <c r="B4814" s="85">
        <v>34831</v>
      </c>
      <c r="C4814" s="47">
        <v>52.52</v>
      </c>
      <c r="D4814" s="47">
        <v>52.88</v>
      </c>
      <c r="E4814" s="47">
        <v>52.5</v>
      </c>
      <c r="F4814" s="47">
        <v>52.75</v>
      </c>
      <c r="G4814" s="48">
        <v>94600</v>
      </c>
      <c r="H4814" s="47">
        <v>37.65</v>
      </c>
      <c r="I4814" s="51">
        <f t="shared" si="533"/>
        <v>0.71374407582938382</v>
      </c>
      <c r="J4814" s="51">
        <f t="shared" ca="1" si="534"/>
        <v>1</v>
      </c>
      <c r="K4814" s="47">
        <f t="shared" si="535"/>
        <v>37.49</v>
      </c>
      <c r="L4814" s="47">
        <f t="shared" si="536"/>
        <v>37.74</v>
      </c>
      <c r="M4814" s="47">
        <f t="shared" si="537"/>
        <v>37.47</v>
      </c>
      <c r="N4814" s="47">
        <f t="shared" si="538"/>
        <v>37.65</v>
      </c>
      <c r="O4814" s="48">
        <f t="shared" ca="1" si="539"/>
        <v>94600</v>
      </c>
    </row>
    <row r="4815" spans="1:15" x14ac:dyDescent="0.25">
      <c r="A4815">
        <v>4800</v>
      </c>
      <c r="B4815" s="85">
        <v>34830</v>
      </c>
      <c r="C4815" s="47">
        <v>52.66</v>
      </c>
      <c r="D4815" s="47">
        <v>52.72</v>
      </c>
      <c r="E4815" s="47">
        <v>52.48</v>
      </c>
      <c r="F4815" s="47">
        <v>52.72</v>
      </c>
      <c r="G4815" s="48">
        <v>351700</v>
      </c>
      <c r="H4815" s="47">
        <v>37.619999999999997</v>
      </c>
      <c r="I4815" s="51">
        <f t="shared" si="533"/>
        <v>0.71358118361153255</v>
      </c>
      <c r="J4815" s="51">
        <f t="shared" ca="1" si="534"/>
        <v>1</v>
      </c>
      <c r="K4815" s="47">
        <f t="shared" si="535"/>
        <v>37.58</v>
      </c>
      <c r="L4815" s="47">
        <f t="shared" si="536"/>
        <v>37.619999999999997</v>
      </c>
      <c r="M4815" s="47">
        <f t="shared" si="537"/>
        <v>37.450000000000003</v>
      </c>
      <c r="N4815" s="47">
        <f t="shared" si="538"/>
        <v>37.619999999999997</v>
      </c>
      <c r="O4815" s="48">
        <f t="shared" ca="1" si="539"/>
        <v>351700</v>
      </c>
    </row>
    <row r="4816" spans="1:15" x14ac:dyDescent="0.25">
      <c r="A4816">
        <v>4801</v>
      </c>
      <c r="B4816" s="85">
        <v>34829</v>
      </c>
      <c r="C4816" s="47">
        <v>52.66</v>
      </c>
      <c r="D4816" s="47">
        <v>52.67</v>
      </c>
      <c r="E4816" s="47">
        <v>52.33</v>
      </c>
      <c r="F4816" s="47">
        <v>52.58</v>
      </c>
      <c r="G4816" s="48">
        <v>330300</v>
      </c>
      <c r="H4816" s="47">
        <v>37.520000000000003</v>
      </c>
      <c r="I4816" s="51">
        <f t="shared" si="533"/>
        <v>0.71357930772156719</v>
      </c>
      <c r="J4816" s="51">
        <f t="shared" ca="1" si="534"/>
        <v>1</v>
      </c>
      <c r="K4816" s="47">
        <f t="shared" si="535"/>
        <v>37.58</v>
      </c>
      <c r="L4816" s="47">
        <f t="shared" si="536"/>
        <v>37.58</v>
      </c>
      <c r="M4816" s="47">
        <f t="shared" si="537"/>
        <v>37.340000000000003</v>
      </c>
      <c r="N4816" s="47">
        <f t="shared" si="538"/>
        <v>37.520000000000003</v>
      </c>
      <c r="O4816" s="48">
        <f t="shared" ca="1" si="539"/>
        <v>330300</v>
      </c>
    </row>
    <row r="4817" spans="1:15" x14ac:dyDescent="0.25">
      <c r="A4817">
        <v>4802</v>
      </c>
      <c r="B4817" s="85">
        <v>34828</v>
      </c>
      <c r="C4817" s="47">
        <v>52.78</v>
      </c>
      <c r="D4817" s="47">
        <v>52.84</v>
      </c>
      <c r="E4817" s="47">
        <v>52.44</v>
      </c>
      <c r="F4817" s="47">
        <v>52.52</v>
      </c>
      <c r="G4817" s="48">
        <v>180600</v>
      </c>
      <c r="H4817" s="47">
        <v>37.479999999999997</v>
      </c>
      <c r="I4817" s="51">
        <f t="shared" ref="I4817:I4880" si="540">H4817/F4817</f>
        <v>0.71363290175171357</v>
      </c>
      <c r="J4817" s="51">
        <f t="shared" ref="J4817:J4880" ca="1" si="541">INDEX(OFFSET($T$15,0,0,$S$13+1,1),MATCH(B4817,OFFSET($Q$15,0,0,$S$13+1,1),-1))</f>
        <v>1</v>
      </c>
      <c r="K4817" s="47">
        <f t="shared" ref="K4817:K4880" si="542">ROUND($I4817*C4817,2)</f>
        <v>37.67</v>
      </c>
      <c r="L4817" s="47">
        <f t="shared" ref="L4817:L4880" si="543">ROUND($I4817*D4817,2)</f>
        <v>37.71</v>
      </c>
      <c r="M4817" s="47">
        <f t="shared" ref="M4817:M4880" si="544">ROUND($I4817*E4817,2)</f>
        <v>37.42</v>
      </c>
      <c r="N4817" s="47">
        <f t="shared" ref="N4817:N4880" si="545">ROUND($I4817*F4817,2)</f>
        <v>37.479999999999997</v>
      </c>
      <c r="O4817" s="48">
        <f t="shared" ref="O4817:O4880" ca="1" si="546">G4817*J4817</f>
        <v>180600</v>
      </c>
    </row>
    <row r="4818" spans="1:15" x14ac:dyDescent="0.25">
      <c r="A4818">
        <v>4803</v>
      </c>
      <c r="B4818" s="85">
        <v>34827</v>
      </c>
      <c r="C4818" s="47">
        <v>52.14</v>
      </c>
      <c r="D4818" s="47">
        <v>52.73</v>
      </c>
      <c r="E4818" s="47">
        <v>52.09</v>
      </c>
      <c r="F4818" s="47">
        <v>52.56</v>
      </c>
      <c r="G4818" s="48">
        <v>183100</v>
      </c>
      <c r="H4818" s="47">
        <v>37.51</v>
      </c>
      <c r="I4818" s="51">
        <f t="shared" si="540"/>
        <v>0.71366057838660568</v>
      </c>
      <c r="J4818" s="51">
        <f t="shared" ca="1" si="541"/>
        <v>1</v>
      </c>
      <c r="K4818" s="47">
        <f t="shared" si="542"/>
        <v>37.21</v>
      </c>
      <c r="L4818" s="47">
        <f t="shared" si="543"/>
        <v>37.630000000000003</v>
      </c>
      <c r="M4818" s="47">
        <f t="shared" si="544"/>
        <v>37.17</v>
      </c>
      <c r="N4818" s="47">
        <f t="shared" si="545"/>
        <v>37.51</v>
      </c>
      <c r="O4818" s="48">
        <f t="shared" ca="1" si="546"/>
        <v>183100</v>
      </c>
    </row>
    <row r="4819" spans="1:15" x14ac:dyDescent="0.25">
      <c r="A4819">
        <v>4804</v>
      </c>
      <c r="B4819" s="85">
        <v>34824</v>
      </c>
      <c r="C4819" s="47">
        <v>52.47</v>
      </c>
      <c r="D4819" s="47">
        <v>52.47</v>
      </c>
      <c r="E4819" s="47">
        <v>52.08</v>
      </c>
      <c r="F4819" s="47">
        <v>52.19</v>
      </c>
      <c r="G4819" s="48">
        <v>314900</v>
      </c>
      <c r="H4819" s="47">
        <v>37.24</v>
      </c>
      <c r="I4819" s="51">
        <f t="shared" si="540"/>
        <v>0.71354665644759541</v>
      </c>
      <c r="J4819" s="51">
        <f t="shared" ca="1" si="541"/>
        <v>1</v>
      </c>
      <c r="K4819" s="47">
        <f t="shared" si="542"/>
        <v>37.44</v>
      </c>
      <c r="L4819" s="47">
        <f t="shared" si="543"/>
        <v>37.44</v>
      </c>
      <c r="M4819" s="47">
        <f t="shared" si="544"/>
        <v>37.159999999999997</v>
      </c>
      <c r="N4819" s="47">
        <f t="shared" si="545"/>
        <v>37.24</v>
      </c>
      <c r="O4819" s="48">
        <f t="shared" ca="1" si="546"/>
        <v>314900</v>
      </c>
    </row>
    <row r="4820" spans="1:15" x14ac:dyDescent="0.25">
      <c r="A4820">
        <v>4805</v>
      </c>
      <c r="B4820" s="85">
        <v>34823</v>
      </c>
      <c r="C4820" s="47">
        <v>52.34</v>
      </c>
      <c r="D4820" s="47">
        <v>52.69</v>
      </c>
      <c r="E4820" s="47">
        <v>52.12</v>
      </c>
      <c r="F4820" s="47">
        <v>52.25</v>
      </c>
      <c r="G4820" s="48">
        <v>311400</v>
      </c>
      <c r="H4820" s="47">
        <v>37.29</v>
      </c>
      <c r="I4820" s="51">
        <f t="shared" si="540"/>
        <v>0.71368421052631581</v>
      </c>
      <c r="J4820" s="51">
        <f t="shared" ca="1" si="541"/>
        <v>1</v>
      </c>
      <c r="K4820" s="47">
        <f t="shared" si="542"/>
        <v>37.35</v>
      </c>
      <c r="L4820" s="47">
        <f t="shared" si="543"/>
        <v>37.6</v>
      </c>
      <c r="M4820" s="47">
        <f t="shared" si="544"/>
        <v>37.200000000000003</v>
      </c>
      <c r="N4820" s="47">
        <f t="shared" si="545"/>
        <v>37.29</v>
      </c>
      <c r="O4820" s="48">
        <f t="shared" ca="1" si="546"/>
        <v>311400</v>
      </c>
    </row>
    <row r="4821" spans="1:15" x14ac:dyDescent="0.25">
      <c r="A4821">
        <v>4806</v>
      </c>
      <c r="B4821" s="85">
        <v>34822</v>
      </c>
      <c r="C4821" s="47">
        <v>51.73</v>
      </c>
      <c r="D4821" s="47">
        <v>52.28</v>
      </c>
      <c r="E4821" s="47">
        <v>51.73</v>
      </c>
      <c r="F4821" s="47">
        <v>52.28</v>
      </c>
      <c r="G4821" s="48">
        <v>724700</v>
      </c>
      <c r="H4821" s="47">
        <v>37.31</v>
      </c>
      <c r="I4821" s="51">
        <f t="shared" si="540"/>
        <v>0.71365723029839334</v>
      </c>
      <c r="J4821" s="51">
        <f t="shared" ca="1" si="541"/>
        <v>1</v>
      </c>
      <c r="K4821" s="47">
        <f t="shared" si="542"/>
        <v>36.92</v>
      </c>
      <c r="L4821" s="47">
        <f t="shared" si="543"/>
        <v>37.31</v>
      </c>
      <c r="M4821" s="47">
        <f t="shared" si="544"/>
        <v>36.92</v>
      </c>
      <c r="N4821" s="47">
        <f t="shared" si="545"/>
        <v>37.31</v>
      </c>
      <c r="O4821" s="48">
        <f t="shared" ca="1" si="546"/>
        <v>724700</v>
      </c>
    </row>
    <row r="4822" spans="1:15" x14ac:dyDescent="0.25">
      <c r="A4822">
        <v>4807</v>
      </c>
      <c r="B4822" s="85">
        <v>34821</v>
      </c>
      <c r="C4822" s="47">
        <v>51.5</v>
      </c>
      <c r="D4822" s="47">
        <v>51.64</v>
      </c>
      <c r="E4822" s="47">
        <v>51.39</v>
      </c>
      <c r="F4822" s="47">
        <v>51.56</v>
      </c>
      <c r="G4822" s="48">
        <v>228400</v>
      </c>
      <c r="H4822" s="47">
        <v>36.799999999999997</v>
      </c>
      <c r="I4822" s="51">
        <f t="shared" si="540"/>
        <v>0.71373157486423577</v>
      </c>
      <c r="J4822" s="51">
        <f t="shared" ca="1" si="541"/>
        <v>1</v>
      </c>
      <c r="K4822" s="47">
        <f t="shared" si="542"/>
        <v>36.76</v>
      </c>
      <c r="L4822" s="47">
        <f t="shared" si="543"/>
        <v>36.86</v>
      </c>
      <c r="M4822" s="47">
        <f t="shared" si="544"/>
        <v>36.68</v>
      </c>
      <c r="N4822" s="47">
        <f t="shared" si="545"/>
        <v>36.799999999999997</v>
      </c>
      <c r="O4822" s="48">
        <f t="shared" ca="1" si="546"/>
        <v>228400</v>
      </c>
    </row>
    <row r="4823" spans="1:15" x14ac:dyDescent="0.25">
      <c r="A4823">
        <v>4808</v>
      </c>
      <c r="B4823" s="85">
        <v>34820</v>
      </c>
      <c r="C4823" s="47">
        <v>51.55</v>
      </c>
      <c r="D4823" s="47">
        <v>51.66</v>
      </c>
      <c r="E4823" s="47">
        <v>51.45</v>
      </c>
      <c r="F4823" s="47">
        <v>51.45</v>
      </c>
      <c r="G4823" s="48">
        <v>518700</v>
      </c>
      <c r="H4823" s="47">
        <v>36.72</v>
      </c>
      <c r="I4823" s="51">
        <f t="shared" si="540"/>
        <v>0.71370262390670547</v>
      </c>
      <c r="J4823" s="51">
        <f t="shared" ca="1" si="541"/>
        <v>1</v>
      </c>
      <c r="K4823" s="47">
        <f t="shared" si="542"/>
        <v>36.79</v>
      </c>
      <c r="L4823" s="47">
        <f t="shared" si="543"/>
        <v>36.869999999999997</v>
      </c>
      <c r="M4823" s="47">
        <f t="shared" si="544"/>
        <v>36.72</v>
      </c>
      <c r="N4823" s="47">
        <f t="shared" si="545"/>
        <v>36.72</v>
      </c>
      <c r="O4823" s="48">
        <f t="shared" ca="1" si="546"/>
        <v>518700</v>
      </c>
    </row>
    <row r="4824" spans="1:15" x14ac:dyDescent="0.25">
      <c r="A4824">
        <v>4809</v>
      </c>
      <c r="B4824" s="85">
        <v>34817</v>
      </c>
      <c r="C4824" s="47">
        <v>51.5</v>
      </c>
      <c r="D4824" s="47">
        <v>51.67</v>
      </c>
      <c r="E4824" s="47">
        <v>51.17</v>
      </c>
      <c r="F4824" s="47">
        <v>51.59</v>
      </c>
      <c r="G4824" s="48">
        <v>130800</v>
      </c>
      <c r="H4824" s="47">
        <v>36.82</v>
      </c>
      <c r="I4824" s="51">
        <f t="shared" si="540"/>
        <v>0.71370420624151965</v>
      </c>
      <c r="J4824" s="51">
        <f t="shared" ca="1" si="541"/>
        <v>1</v>
      </c>
      <c r="K4824" s="47">
        <f t="shared" si="542"/>
        <v>36.76</v>
      </c>
      <c r="L4824" s="47">
        <f t="shared" si="543"/>
        <v>36.880000000000003</v>
      </c>
      <c r="M4824" s="47">
        <f t="shared" si="544"/>
        <v>36.520000000000003</v>
      </c>
      <c r="N4824" s="47">
        <f t="shared" si="545"/>
        <v>36.82</v>
      </c>
      <c r="O4824" s="48">
        <f t="shared" ca="1" si="546"/>
        <v>130800</v>
      </c>
    </row>
    <row r="4825" spans="1:15" x14ac:dyDescent="0.25">
      <c r="A4825">
        <v>4810</v>
      </c>
      <c r="B4825" s="85">
        <v>34816</v>
      </c>
      <c r="C4825" s="47">
        <v>51.31</v>
      </c>
      <c r="D4825" s="47">
        <v>51.55</v>
      </c>
      <c r="E4825" s="47">
        <v>51.28</v>
      </c>
      <c r="F4825" s="47">
        <v>51.52</v>
      </c>
      <c r="G4825" s="48">
        <v>502200</v>
      </c>
      <c r="H4825" s="47">
        <v>36.76</v>
      </c>
      <c r="I4825" s="51">
        <f t="shared" si="540"/>
        <v>0.71350931677018625</v>
      </c>
      <c r="J4825" s="51">
        <f t="shared" ca="1" si="541"/>
        <v>1</v>
      </c>
      <c r="K4825" s="47">
        <f t="shared" si="542"/>
        <v>36.61</v>
      </c>
      <c r="L4825" s="47">
        <f t="shared" si="543"/>
        <v>36.78</v>
      </c>
      <c r="M4825" s="47">
        <f t="shared" si="544"/>
        <v>36.590000000000003</v>
      </c>
      <c r="N4825" s="47">
        <f t="shared" si="545"/>
        <v>36.76</v>
      </c>
      <c r="O4825" s="48">
        <f t="shared" ca="1" si="546"/>
        <v>502200</v>
      </c>
    </row>
    <row r="4826" spans="1:15" x14ac:dyDescent="0.25">
      <c r="A4826">
        <v>4811</v>
      </c>
      <c r="B4826" s="85">
        <v>34815</v>
      </c>
      <c r="C4826" s="47">
        <v>51.25</v>
      </c>
      <c r="D4826" s="47">
        <v>51.42</v>
      </c>
      <c r="E4826" s="47">
        <v>51.12</v>
      </c>
      <c r="F4826" s="47">
        <v>51.39</v>
      </c>
      <c r="G4826" s="48">
        <v>204400</v>
      </c>
      <c r="H4826" s="47">
        <v>36.67</v>
      </c>
      <c r="I4826" s="51">
        <f t="shared" si="540"/>
        <v>0.71356294999027048</v>
      </c>
      <c r="J4826" s="51">
        <f t="shared" ca="1" si="541"/>
        <v>1</v>
      </c>
      <c r="K4826" s="47">
        <f t="shared" si="542"/>
        <v>36.57</v>
      </c>
      <c r="L4826" s="47">
        <f t="shared" si="543"/>
        <v>36.69</v>
      </c>
      <c r="M4826" s="47">
        <f t="shared" si="544"/>
        <v>36.479999999999997</v>
      </c>
      <c r="N4826" s="47">
        <f t="shared" si="545"/>
        <v>36.67</v>
      </c>
      <c r="O4826" s="48">
        <f t="shared" ca="1" si="546"/>
        <v>204400</v>
      </c>
    </row>
    <row r="4827" spans="1:15" x14ac:dyDescent="0.25">
      <c r="A4827">
        <v>4812</v>
      </c>
      <c r="B4827" s="85">
        <v>34814</v>
      </c>
      <c r="C4827" s="47">
        <v>51.41</v>
      </c>
      <c r="D4827" s="47">
        <v>51.48</v>
      </c>
      <c r="E4827" s="47">
        <v>51.31</v>
      </c>
      <c r="F4827" s="47">
        <v>51.34</v>
      </c>
      <c r="G4827" s="48">
        <v>293200</v>
      </c>
      <c r="H4827" s="47">
        <v>36.64</v>
      </c>
      <c r="I4827" s="51">
        <f t="shared" si="540"/>
        <v>0.71367354888975454</v>
      </c>
      <c r="J4827" s="51">
        <f t="shared" ca="1" si="541"/>
        <v>1</v>
      </c>
      <c r="K4827" s="47">
        <f t="shared" si="542"/>
        <v>36.69</v>
      </c>
      <c r="L4827" s="47">
        <f t="shared" si="543"/>
        <v>36.74</v>
      </c>
      <c r="M4827" s="47">
        <f t="shared" si="544"/>
        <v>36.619999999999997</v>
      </c>
      <c r="N4827" s="47">
        <f t="shared" si="545"/>
        <v>36.64</v>
      </c>
      <c r="O4827" s="48">
        <f t="shared" ca="1" si="546"/>
        <v>293200</v>
      </c>
    </row>
    <row r="4828" spans="1:15" x14ac:dyDescent="0.25">
      <c r="A4828">
        <v>4813</v>
      </c>
      <c r="B4828" s="85">
        <v>34813</v>
      </c>
      <c r="C4828" s="47">
        <v>50.86</v>
      </c>
      <c r="D4828" s="47">
        <v>51.48</v>
      </c>
      <c r="E4828" s="47">
        <v>50.86</v>
      </c>
      <c r="F4828" s="47">
        <v>51.48</v>
      </c>
      <c r="G4828" s="48">
        <v>169000</v>
      </c>
      <c r="H4828" s="47">
        <v>36.74</v>
      </c>
      <c r="I4828" s="51">
        <f t="shared" si="540"/>
        <v>0.7136752136752138</v>
      </c>
      <c r="J4828" s="51">
        <f t="shared" ca="1" si="541"/>
        <v>1</v>
      </c>
      <c r="K4828" s="47">
        <f t="shared" si="542"/>
        <v>36.299999999999997</v>
      </c>
      <c r="L4828" s="47">
        <f t="shared" si="543"/>
        <v>36.74</v>
      </c>
      <c r="M4828" s="47">
        <f t="shared" si="544"/>
        <v>36.299999999999997</v>
      </c>
      <c r="N4828" s="47">
        <f t="shared" si="545"/>
        <v>36.74</v>
      </c>
      <c r="O4828" s="48">
        <f t="shared" ca="1" si="546"/>
        <v>169000</v>
      </c>
    </row>
    <row r="4829" spans="1:15" x14ac:dyDescent="0.25">
      <c r="A4829">
        <v>4814</v>
      </c>
      <c r="B4829" s="85">
        <v>34810</v>
      </c>
      <c r="C4829" s="47">
        <v>50.66</v>
      </c>
      <c r="D4829" s="47">
        <v>50.91</v>
      </c>
      <c r="E4829" s="47">
        <v>50.66</v>
      </c>
      <c r="F4829" s="47">
        <v>50.89</v>
      </c>
      <c r="G4829" s="48">
        <v>145000</v>
      </c>
      <c r="H4829" s="47">
        <v>36.32</v>
      </c>
      <c r="I4829" s="51">
        <f t="shared" si="540"/>
        <v>0.71369620750638629</v>
      </c>
      <c r="J4829" s="51">
        <f t="shared" ca="1" si="541"/>
        <v>1</v>
      </c>
      <c r="K4829" s="47">
        <f t="shared" si="542"/>
        <v>36.159999999999997</v>
      </c>
      <c r="L4829" s="47">
        <f t="shared" si="543"/>
        <v>36.33</v>
      </c>
      <c r="M4829" s="47">
        <f t="shared" si="544"/>
        <v>36.159999999999997</v>
      </c>
      <c r="N4829" s="47">
        <f t="shared" si="545"/>
        <v>36.32</v>
      </c>
      <c r="O4829" s="48">
        <f t="shared" ca="1" si="546"/>
        <v>145000</v>
      </c>
    </row>
    <row r="4830" spans="1:15" x14ac:dyDescent="0.25">
      <c r="A4830">
        <v>4815</v>
      </c>
      <c r="B4830" s="85">
        <v>34809</v>
      </c>
      <c r="C4830" s="47">
        <v>50.7</v>
      </c>
      <c r="D4830" s="47">
        <v>50.78</v>
      </c>
      <c r="E4830" s="47">
        <v>50.44</v>
      </c>
      <c r="F4830" s="47">
        <v>50.64</v>
      </c>
      <c r="G4830" s="48">
        <v>207900</v>
      </c>
      <c r="H4830" s="47">
        <v>36.14</v>
      </c>
      <c r="I4830" s="51">
        <f t="shared" si="540"/>
        <v>0.7136650868878357</v>
      </c>
      <c r="J4830" s="51">
        <f t="shared" ca="1" si="541"/>
        <v>1</v>
      </c>
      <c r="K4830" s="47">
        <f t="shared" si="542"/>
        <v>36.18</v>
      </c>
      <c r="L4830" s="47">
        <f t="shared" si="543"/>
        <v>36.24</v>
      </c>
      <c r="M4830" s="47">
        <f t="shared" si="544"/>
        <v>36</v>
      </c>
      <c r="N4830" s="47">
        <f t="shared" si="545"/>
        <v>36.14</v>
      </c>
      <c r="O4830" s="48">
        <f t="shared" ca="1" si="546"/>
        <v>207900</v>
      </c>
    </row>
    <row r="4831" spans="1:15" x14ac:dyDescent="0.25">
      <c r="A4831">
        <v>4816</v>
      </c>
      <c r="B4831" s="85">
        <v>34808</v>
      </c>
      <c r="C4831" s="47">
        <v>50.61</v>
      </c>
      <c r="D4831" s="47">
        <v>50.72</v>
      </c>
      <c r="E4831" s="47">
        <v>50.3</v>
      </c>
      <c r="F4831" s="47">
        <v>50.56</v>
      </c>
      <c r="G4831" s="48">
        <v>223000</v>
      </c>
      <c r="H4831" s="47">
        <v>36.08</v>
      </c>
      <c r="I4831" s="51">
        <f t="shared" si="540"/>
        <v>0.71360759493670878</v>
      </c>
      <c r="J4831" s="51">
        <f t="shared" ca="1" si="541"/>
        <v>1</v>
      </c>
      <c r="K4831" s="47">
        <f t="shared" si="542"/>
        <v>36.119999999999997</v>
      </c>
      <c r="L4831" s="47">
        <f t="shared" si="543"/>
        <v>36.19</v>
      </c>
      <c r="M4831" s="47">
        <f t="shared" si="544"/>
        <v>35.89</v>
      </c>
      <c r="N4831" s="47">
        <f t="shared" si="545"/>
        <v>36.08</v>
      </c>
      <c r="O4831" s="48">
        <f t="shared" ca="1" si="546"/>
        <v>223000</v>
      </c>
    </row>
    <row r="4832" spans="1:15" x14ac:dyDescent="0.25">
      <c r="A4832">
        <v>4817</v>
      </c>
      <c r="B4832" s="85">
        <v>34807</v>
      </c>
      <c r="C4832" s="47">
        <v>50.83</v>
      </c>
      <c r="D4832" s="47">
        <v>50.83</v>
      </c>
      <c r="E4832" s="47">
        <v>50.48</v>
      </c>
      <c r="F4832" s="47">
        <v>50.61</v>
      </c>
      <c r="G4832" s="48">
        <v>329500</v>
      </c>
      <c r="H4832" s="47">
        <v>36.119999999999997</v>
      </c>
      <c r="I4832" s="51">
        <f t="shared" si="540"/>
        <v>0.71369294605809119</v>
      </c>
      <c r="J4832" s="51">
        <f t="shared" ca="1" si="541"/>
        <v>1</v>
      </c>
      <c r="K4832" s="47">
        <f t="shared" si="542"/>
        <v>36.28</v>
      </c>
      <c r="L4832" s="47">
        <f t="shared" si="543"/>
        <v>36.28</v>
      </c>
      <c r="M4832" s="47">
        <f t="shared" si="544"/>
        <v>36.03</v>
      </c>
      <c r="N4832" s="47">
        <f t="shared" si="545"/>
        <v>36.119999999999997</v>
      </c>
      <c r="O4832" s="48">
        <f t="shared" ca="1" si="546"/>
        <v>329500</v>
      </c>
    </row>
    <row r="4833" spans="1:15" x14ac:dyDescent="0.25">
      <c r="A4833">
        <v>4818</v>
      </c>
      <c r="B4833" s="85">
        <v>34806</v>
      </c>
      <c r="C4833" s="47">
        <v>51.27</v>
      </c>
      <c r="D4833" s="47">
        <v>51.31</v>
      </c>
      <c r="E4833" s="47">
        <v>50.62</v>
      </c>
      <c r="F4833" s="47">
        <v>50.78</v>
      </c>
      <c r="G4833" s="48">
        <v>178900</v>
      </c>
      <c r="H4833" s="47">
        <v>36.24</v>
      </c>
      <c r="I4833" s="51">
        <f t="shared" si="540"/>
        <v>0.71366679795194965</v>
      </c>
      <c r="J4833" s="51">
        <f t="shared" ca="1" si="541"/>
        <v>1</v>
      </c>
      <c r="K4833" s="47">
        <f t="shared" si="542"/>
        <v>36.590000000000003</v>
      </c>
      <c r="L4833" s="47">
        <f t="shared" si="543"/>
        <v>36.619999999999997</v>
      </c>
      <c r="M4833" s="47">
        <f t="shared" si="544"/>
        <v>36.130000000000003</v>
      </c>
      <c r="N4833" s="47">
        <f t="shared" si="545"/>
        <v>36.24</v>
      </c>
      <c r="O4833" s="48">
        <f t="shared" ca="1" si="546"/>
        <v>178900</v>
      </c>
    </row>
    <row r="4834" spans="1:15" x14ac:dyDescent="0.25">
      <c r="A4834">
        <v>4819</v>
      </c>
      <c r="B4834" s="85">
        <v>34802</v>
      </c>
      <c r="C4834" s="47">
        <v>50.89</v>
      </c>
      <c r="D4834" s="47">
        <v>51.09</v>
      </c>
      <c r="E4834" s="47">
        <v>50.86</v>
      </c>
      <c r="F4834" s="47">
        <v>51.08</v>
      </c>
      <c r="G4834" s="48">
        <v>243400</v>
      </c>
      <c r="H4834" s="47">
        <v>36.450000000000003</v>
      </c>
      <c r="I4834" s="51">
        <f t="shared" si="540"/>
        <v>0.71358653093187163</v>
      </c>
      <c r="J4834" s="51">
        <f t="shared" ca="1" si="541"/>
        <v>1</v>
      </c>
      <c r="K4834" s="47">
        <f t="shared" si="542"/>
        <v>36.31</v>
      </c>
      <c r="L4834" s="47">
        <f t="shared" si="543"/>
        <v>36.46</v>
      </c>
      <c r="M4834" s="47">
        <f t="shared" si="544"/>
        <v>36.29</v>
      </c>
      <c r="N4834" s="47">
        <f t="shared" si="545"/>
        <v>36.450000000000003</v>
      </c>
      <c r="O4834" s="48">
        <f t="shared" ca="1" si="546"/>
        <v>243400</v>
      </c>
    </row>
    <row r="4835" spans="1:15" x14ac:dyDescent="0.25">
      <c r="A4835">
        <v>4820</v>
      </c>
      <c r="B4835" s="85">
        <v>34801</v>
      </c>
      <c r="C4835" s="47">
        <v>50.7</v>
      </c>
      <c r="D4835" s="47">
        <v>50.8</v>
      </c>
      <c r="E4835" s="47">
        <v>50.61</v>
      </c>
      <c r="F4835" s="47">
        <v>50.8</v>
      </c>
      <c r="G4835" s="48">
        <v>150900</v>
      </c>
      <c r="H4835" s="47">
        <v>36.25</v>
      </c>
      <c r="I4835" s="51">
        <f t="shared" si="540"/>
        <v>0.7135826771653544</v>
      </c>
      <c r="J4835" s="51">
        <f t="shared" ca="1" si="541"/>
        <v>1</v>
      </c>
      <c r="K4835" s="47">
        <f t="shared" si="542"/>
        <v>36.18</v>
      </c>
      <c r="L4835" s="47">
        <f t="shared" si="543"/>
        <v>36.25</v>
      </c>
      <c r="M4835" s="47">
        <f t="shared" si="544"/>
        <v>36.11</v>
      </c>
      <c r="N4835" s="47">
        <f t="shared" si="545"/>
        <v>36.25</v>
      </c>
      <c r="O4835" s="48">
        <f t="shared" ca="1" si="546"/>
        <v>150900</v>
      </c>
    </row>
    <row r="4836" spans="1:15" x14ac:dyDescent="0.25">
      <c r="A4836">
        <v>4821</v>
      </c>
      <c r="B4836" s="85">
        <v>34800</v>
      </c>
      <c r="C4836" s="47">
        <v>50.92</v>
      </c>
      <c r="D4836" s="47">
        <v>50.94</v>
      </c>
      <c r="E4836" s="47">
        <v>50.59</v>
      </c>
      <c r="F4836" s="47">
        <v>50.62</v>
      </c>
      <c r="G4836" s="48">
        <v>250300</v>
      </c>
      <c r="H4836" s="47">
        <v>36.130000000000003</v>
      </c>
      <c r="I4836" s="51">
        <f t="shared" si="540"/>
        <v>0.71374950612406174</v>
      </c>
      <c r="J4836" s="51">
        <f t="shared" ca="1" si="541"/>
        <v>1</v>
      </c>
      <c r="K4836" s="47">
        <f t="shared" si="542"/>
        <v>36.340000000000003</v>
      </c>
      <c r="L4836" s="47">
        <f t="shared" si="543"/>
        <v>36.36</v>
      </c>
      <c r="M4836" s="47">
        <f t="shared" si="544"/>
        <v>36.11</v>
      </c>
      <c r="N4836" s="47">
        <f t="shared" si="545"/>
        <v>36.130000000000003</v>
      </c>
      <c r="O4836" s="48">
        <f t="shared" ca="1" si="546"/>
        <v>250300</v>
      </c>
    </row>
    <row r="4837" spans="1:15" x14ac:dyDescent="0.25">
      <c r="A4837">
        <v>4822</v>
      </c>
      <c r="B4837" s="85">
        <v>34799</v>
      </c>
      <c r="C4837" s="47">
        <v>50.62</v>
      </c>
      <c r="D4837" s="47">
        <v>50.8</v>
      </c>
      <c r="E4837" s="47">
        <v>50.59</v>
      </c>
      <c r="F4837" s="47">
        <v>50.8</v>
      </c>
      <c r="G4837" s="48">
        <v>285400</v>
      </c>
      <c r="H4837" s="47">
        <v>36.25</v>
      </c>
      <c r="I4837" s="51">
        <f t="shared" si="540"/>
        <v>0.7135826771653544</v>
      </c>
      <c r="J4837" s="51">
        <f t="shared" ca="1" si="541"/>
        <v>1</v>
      </c>
      <c r="K4837" s="47">
        <f t="shared" si="542"/>
        <v>36.119999999999997</v>
      </c>
      <c r="L4837" s="47">
        <f t="shared" si="543"/>
        <v>36.25</v>
      </c>
      <c r="M4837" s="47">
        <f t="shared" si="544"/>
        <v>36.1</v>
      </c>
      <c r="N4837" s="47">
        <f t="shared" si="545"/>
        <v>36.25</v>
      </c>
      <c r="O4837" s="48">
        <f t="shared" ca="1" si="546"/>
        <v>285400</v>
      </c>
    </row>
    <row r="4838" spans="1:15" x14ac:dyDescent="0.25">
      <c r="A4838">
        <v>4823</v>
      </c>
      <c r="B4838" s="85">
        <v>34796</v>
      </c>
      <c r="C4838" s="47">
        <v>50.86</v>
      </c>
      <c r="D4838" s="47">
        <v>50.86</v>
      </c>
      <c r="E4838" s="47">
        <v>50.47</v>
      </c>
      <c r="F4838" s="47">
        <v>50.7</v>
      </c>
      <c r="G4838" s="48">
        <v>361400</v>
      </c>
      <c r="H4838" s="47">
        <v>36.18</v>
      </c>
      <c r="I4838" s="51">
        <f t="shared" si="540"/>
        <v>0.71360946745562126</v>
      </c>
      <c r="J4838" s="51">
        <f t="shared" ca="1" si="541"/>
        <v>1</v>
      </c>
      <c r="K4838" s="47">
        <f t="shared" si="542"/>
        <v>36.29</v>
      </c>
      <c r="L4838" s="47">
        <f t="shared" si="543"/>
        <v>36.29</v>
      </c>
      <c r="M4838" s="47">
        <f t="shared" si="544"/>
        <v>36.020000000000003</v>
      </c>
      <c r="N4838" s="47">
        <f t="shared" si="545"/>
        <v>36.18</v>
      </c>
      <c r="O4838" s="48">
        <f t="shared" ca="1" si="546"/>
        <v>361400</v>
      </c>
    </row>
    <row r="4839" spans="1:15" x14ac:dyDescent="0.25">
      <c r="A4839">
        <v>4824</v>
      </c>
      <c r="B4839" s="85">
        <v>34795</v>
      </c>
      <c r="C4839" s="47">
        <v>50.69</v>
      </c>
      <c r="D4839" s="47">
        <v>50.8</v>
      </c>
      <c r="E4839" s="47">
        <v>50.59</v>
      </c>
      <c r="F4839" s="47">
        <v>50.75</v>
      </c>
      <c r="G4839" s="48">
        <v>352500</v>
      </c>
      <c r="H4839" s="47">
        <v>36.22</v>
      </c>
      <c r="I4839" s="51">
        <f t="shared" si="540"/>
        <v>0.71369458128078811</v>
      </c>
      <c r="J4839" s="51">
        <f t="shared" ca="1" si="541"/>
        <v>1</v>
      </c>
      <c r="K4839" s="47">
        <f t="shared" si="542"/>
        <v>36.18</v>
      </c>
      <c r="L4839" s="47">
        <f t="shared" si="543"/>
        <v>36.26</v>
      </c>
      <c r="M4839" s="47">
        <f t="shared" si="544"/>
        <v>36.11</v>
      </c>
      <c r="N4839" s="47">
        <f t="shared" si="545"/>
        <v>36.22</v>
      </c>
      <c r="O4839" s="48">
        <f t="shared" ca="1" si="546"/>
        <v>352500</v>
      </c>
    </row>
    <row r="4840" spans="1:15" x14ac:dyDescent="0.25">
      <c r="A4840">
        <v>4825</v>
      </c>
      <c r="B4840" s="85">
        <v>34794</v>
      </c>
      <c r="C4840" s="47">
        <v>50.45</v>
      </c>
      <c r="D4840" s="47">
        <v>50.61</v>
      </c>
      <c r="E4840" s="47">
        <v>50.42</v>
      </c>
      <c r="F4840" s="47">
        <v>50.56</v>
      </c>
      <c r="G4840" s="48">
        <v>107200</v>
      </c>
      <c r="H4840" s="47">
        <v>36.08</v>
      </c>
      <c r="I4840" s="51">
        <f t="shared" si="540"/>
        <v>0.71360759493670878</v>
      </c>
      <c r="J4840" s="51">
        <f t="shared" ca="1" si="541"/>
        <v>1</v>
      </c>
      <c r="K4840" s="47">
        <f t="shared" si="542"/>
        <v>36</v>
      </c>
      <c r="L4840" s="47">
        <f t="shared" si="543"/>
        <v>36.119999999999997</v>
      </c>
      <c r="M4840" s="47">
        <f t="shared" si="544"/>
        <v>35.979999999999997</v>
      </c>
      <c r="N4840" s="47">
        <f t="shared" si="545"/>
        <v>36.08</v>
      </c>
      <c r="O4840" s="48">
        <f t="shared" ca="1" si="546"/>
        <v>107200</v>
      </c>
    </row>
    <row r="4841" spans="1:15" x14ac:dyDescent="0.25">
      <c r="A4841">
        <v>4826</v>
      </c>
      <c r="B4841" s="85">
        <v>34793</v>
      </c>
      <c r="C4841" s="47">
        <v>50.25</v>
      </c>
      <c r="D4841" s="47">
        <v>50.56</v>
      </c>
      <c r="E4841" s="47">
        <v>50.25</v>
      </c>
      <c r="F4841" s="47">
        <v>50.56</v>
      </c>
      <c r="G4841" s="48">
        <v>66900</v>
      </c>
      <c r="H4841" s="47">
        <v>36.08</v>
      </c>
      <c r="I4841" s="51">
        <f t="shared" si="540"/>
        <v>0.71360759493670878</v>
      </c>
      <c r="J4841" s="51">
        <f t="shared" ca="1" si="541"/>
        <v>1</v>
      </c>
      <c r="K4841" s="47">
        <f t="shared" si="542"/>
        <v>35.86</v>
      </c>
      <c r="L4841" s="47">
        <f t="shared" si="543"/>
        <v>36.08</v>
      </c>
      <c r="M4841" s="47">
        <f t="shared" si="544"/>
        <v>35.86</v>
      </c>
      <c r="N4841" s="47">
        <f t="shared" si="545"/>
        <v>36.08</v>
      </c>
      <c r="O4841" s="48">
        <f t="shared" ca="1" si="546"/>
        <v>66900</v>
      </c>
    </row>
    <row r="4842" spans="1:15" x14ac:dyDescent="0.25">
      <c r="A4842">
        <v>4827</v>
      </c>
      <c r="B4842" s="85">
        <v>34792</v>
      </c>
      <c r="C4842" s="47">
        <v>50.09</v>
      </c>
      <c r="D4842" s="47">
        <v>50.23</v>
      </c>
      <c r="E4842" s="47">
        <v>50.06</v>
      </c>
      <c r="F4842" s="47">
        <v>50.23</v>
      </c>
      <c r="G4842" s="48">
        <v>193300</v>
      </c>
      <c r="H4842" s="47">
        <v>35.85</v>
      </c>
      <c r="I4842" s="51">
        <f t="shared" si="540"/>
        <v>0.71371690224965167</v>
      </c>
      <c r="J4842" s="51">
        <f t="shared" ca="1" si="541"/>
        <v>1</v>
      </c>
      <c r="K4842" s="47">
        <f t="shared" si="542"/>
        <v>35.75</v>
      </c>
      <c r="L4842" s="47">
        <f t="shared" si="543"/>
        <v>35.85</v>
      </c>
      <c r="M4842" s="47">
        <f t="shared" si="544"/>
        <v>35.729999999999997</v>
      </c>
      <c r="N4842" s="47">
        <f t="shared" si="545"/>
        <v>35.85</v>
      </c>
      <c r="O4842" s="48">
        <f t="shared" ca="1" si="546"/>
        <v>193300</v>
      </c>
    </row>
    <row r="4843" spans="1:15" x14ac:dyDescent="0.25">
      <c r="A4843">
        <v>4828</v>
      </c>
      <c r="B4843" s="85">
        <v>34789</v>
      </c>
      <c r="C4843" s="47">
        <v>49.92</v>
      </c>
      <c r="D4843" s="47">
        <v>50.17</v>
      </c>
      <c r="E4843" s="47">
        <v>49.55</v>
      </c>
      <c r="F4843" s="47">
        <v>50.11</v>
      </c>
      <c r="G4843" s="48">
        <v>541300</v>
      </c>
      <c r="H4843" s="47">
        <v>35.76</v>
      </c>
      <c r="I4843" s="51">
        <f t="shared" si="540"/>
        <v>0.71363001396926762</v>
      </c>
      <c r="J4843" s="51">
        <f t="shared" ca="1" si="541"/>
        <v>1</v>
      </c>
      <c r="K4843" s="47">
        <f t="shared" si="542"/>
        <v>35.619999999999997</v>
      </c>
      <c r="L4843" s="47">
        <f t="shared" si="543"/>
        <v>35.799999999999997</v>
      </c>
      <c r="M4843" s="47">
        <f t="shared" si="544"/>
        <v>35.36</v>
      </c>
      <c r="N4843" s="47">
        <f t="shared" si="545"/>
        <v>35.76</v>
      </c>
      <c r="O4843" s="48">
        <f t="shared" ca="1" si="546"/>
        <v>541300</v>
      </c>
    </row>
    <row r="4844" spans="1:15" x14ac:dyDescent="0.25">
      <c r="A4844">
        <v>4829</v>
      </c>
      <c r="B4844" s="85">
        <v>34788</v>
      </c>
      <c r="C4844" s="47">
        <v>50.52</v>
      </c>
      <c r="D4844" s="47">
        <v>50.52</v>
      </c>
      <c r="E4844" s="47">
        <v>50.11</v>
      </c>
      <c r="F4844" s="47">
        <v>50.31</v>
      </c>
      <c r="G4844" s="48">
        <v>298400</v>
      </c>
      <c r="H4844" s="47">
        <v>35.909999999999997</v>
      </c>
      <c r="I4844" s="51">
        <f t="shared" si="540"/>
        <v>0.71377459749552763</v>
      </c>
      <c r="J4844" s="51">
        <f t="shared" ca="1" si="541"/>
        <v>1</v>
      </c>
      <c r="K4844" s="47">
        <f t="shared" si="542"/>
        <v>36.06</v>
      </c>
      <c r="L4844" s="47">
        <f t="shared" si="543"/>
        <v>36.06</v>
      </c>
      <c r="M4844" s="47">
        <f t="shared" si="544"/>
        <v>35.770000000000003</v>
      </c>
      <c r="N4844" s="47">
        <f t="shared" si="545"/>
        <v>35.909999999999997</v>
      </c>
      <c r="O4844" s="48">
        <f t="shared" ca="1" si="546"/>
        <v>298400</v>
      </c>
    </row>
    <row r="4845" spans="1:15" x14ac:dyDescent="0.25">
      <c r="A4845">
        <v>4830</v>
      </c>
      <c r="B4845" s="85">
        <v>34787</v>
      </c>
      <c r="C4845" s="47">
        <v>50.38</v>
      </c>
      <c r="D4845" s="47">
        <v>50.89</v>
      </c>
      <c r="E4845" s="47">
        <v>50.12</v>
      </c>
      <c r="F4845" s="47">
        <v>50.41</v>
      </c>
      <c r="G4845" s="48">
        <v>246100</v>
      </c>
      <c r="H4845" s="47">
        <v>35.97</v>
      </c>
      <c r="I4845" s="51">
        <f t="shared" si="540"/>
        <v>0.7135488990279707</v>
      </c>
      <c r="J4845" s="51">
        <f t="shared" ca="1" si="541"/>
        <v>1</v>
      </c>
      <c r="K4845" s="47">
        <f t="shared" si="542"/>
        <v>35.950000000000003</v>
      </c>
      <c r="L4845" s="47">
        <f t="shared" si="543"/>
        <v>36.31</v>
      </c>
      <c r="M4845" s="47">
        <f t="shared" si="544"/>
        <v>35.76</v>
      </c>
      <c r="N4845" s="47">
        <f t="shared" si="545"/>
        <v>35.97</v>
      </c>
      <c r="O4845" s="48">
        <f t="shared" ca="1" si="546"/>
        <v>246100</v>
      </c>
    </row>
    <row r="4846" spans="1:15" x14ac:dyDescent="0.25">
      <c r="A4846">
        <v>4831</v>
      </c>
      <c r="B4846" s="85">
        <v>34786</v>
      </c>
      <c r="C4846" s="47">
        <v>50.3</v>
      </c>
      <c r="D4846" s="47">
        <v>50.42</v>
      </c>
      <c r="E4846" s="47">
        <v>50.23</v>
      </c>
      <c r="F4846" s="47">
        <v>50.42</v>
      </c>
      <c r="G4846" s="48">
        <v>121900</v>
      </c>
      <c r="H4846" s="47">
        <v>35.979999999999997</v>
      </c>
      <c r="I4846" s="51">
        <f t="shared" si="540"/>
        <v>0.71360571201903999</v>
      </c>
      <c r="J4846" s="51">
        <f t="shared" ca="1" si="541"/>
        <v>1</v>
      </c>
      <c r="K4846" s="47">
        <f t="shared" si="542"/>
        <v>35.89</v>
      </c>
      <c r="L4846" s="47">
        <f t="shared" si="543"/>
        <v>35.979999999999997</v>
      </c>
      <c r="M4846" s="47">
        <f t="shared" si="544"/>
        <v>35.840000000000003</v>
      </c>
      <c r="N4846" s="47">
        <f t="shared" si="545"/>
        <v>35.979999999999997</v>
      </c>
      <c r="O4846" s="48">
        <f t="shared" ca="1" si="546"/>
        <v>121900</v>
      </c>
    </row>
    <row r="4847" spans="1:15" x14ac:dyDescent="0.25">
      <c r="A4847">
        <v>4832</v>
      </c>
      <c r="B4847" s="85">
        <v>34785</v>
      </c>
      <c r="C4847" s="47">
        <v>50.3</v>
      </c>
      <c r="D4847" s="47">
        <v>50.42</v>
      </c>
      <c r="E4847" s="47">
        <v>50.17</v>
      </c>
      <c r="F4847" s="47">
        <v>50.42</v>
      </c>
      <c r="G4847" s="48">
        <v>132100</v>
      </c>
      <c r="H4847" s="47">
        <v>35.979999999999997</v>
      </c>
      <c r="I4847" s="51">
        <f t="shared" si="540"/>
        <v>0.71360571201903999</v>
      </c>
      <c r="J4847" s="51">
        <f t="shared" ca="1" si="541"/>
        <v>1</v>
      </c>
      <c r="K4847" s="47">
        <f t="shared" si="542"/>
        <v>35.89</v>
      </c>
      <c r="L4847" s="47">
        <f t="shared" si="543"/>
        <v>35.979999999999997</v>
      </c>
      <c r="M4847" s="47">
        <f t="shared" si="544"/>
        <v>35.799999999999997</v>
      </c>
      <c r="N4847" s="47">
        <f t="shared" si="545"/>
        <v>35.979999999999997</v>
      </c>
      <c r="O4847" s="48">
        <f t="shared" ca="1" si="546"/>
        <v>132100</v>
      </c>
    </row>
    <row r="4848" spans="1:15" x14ac:dyDescent="0.25">
      <c r="A4848">
        <v>4833</v>
      </c>
      <c r="B4848" s="85">
        <v>34782</v>
      </c>
      <c r="C4848" s="47">
        <v>49.67</v>
      </c>
      <c r="D4848" s="47">
        <v>50.22</v>
      </c>
      <c r="E4848" s="47">
        <v>49.67</v>
      </c>
      <c r="F4848" s="47">
        <v>50.22</v>
      </c>
      <c r="G4848" s="48">
        <v>134000</v>
      </c>
      <c r="H4848" s="47">
        <v>35.840000000000003</v>
      </c>
      <c r="I4848" s="51">
        <f t="shared" si="540"/>
        <v>0.71365989645559547</v>
      </c>
      <c r="J4848" s="51">
        <f t="shared" ca="1" si="541"/>
        <v>1</v>
      </c>
      <c r="K4848" s="47">
        <f t="shared" si="542"/>
        <v>35.450000000000003</v>
      </c>
      <c r="L4848" s="47">
        <f t="shared" si="543"/>
        <v>35.840000000000003</v>
      </c>
      <c r="M4848" s="47">
        <f t="shared" si="544"/>
        <v>35.450000000000003</v>
      </c>
      <c r="N4848" s="47">
        <f t="shared" si="545"/>
        <v>35.840000000000003</v>
      </c>
      <c r="O4848" s="48">
        <f t="shared" ca="1" si="546"/>
        <v>134000</v>
      </c>
    </row>
    <row r="4849" spans="1:15" x14ac:dyDescent="0.25">
      <c r="A4849">
        <v>4834</v>
      </c>
      <c r="B4849" s="85">
        <v>34781</v>
      </c>
      <c r="C4849" s="47">
        <v>49.42</v>
      </c>
      <c r="D4849" s="47">
        <v>49.66</v>
      </c>
      <c r="E4849" s="47">
        <v>49.36</v>
      </c>
      <c r="F4849" s="47">
        <v>49.52</v>
      </c>
      <c r="G4849" s="48">
        <v>220500</v>
      </c>
      <c r="H4849" s="47">
        <v>35.340000000000003</v>
      </c>
      <c r="I4849" s="51">
        <f t="shared" si="540"/>
        <v>0.71365105008077545</v>
      </c>
      <c r="J4849" s="51">
        <f t="shared" ca="1" si="541"/>
        <v>1</v>
      </c>
      <c r="K4849" s="47">
        <f t="shared" si="542"/>
        <v>35.270000000000003</v>
      </c>
      <c r="L4849" s="47">
        <f t="shared" si="543"/>
        <v>35.44</v>
      </c>
      <c r="M4849" s="47">
        <f t="shared" si="544"/>
        <v>35.229999999999997</v>
      </c>
      <c r="N4849" s="47">
        <f t="shared" si="545"/>
        <v>35.340000000000003</v>
      </c>
      <c r="O4849" s="48">
        <f t="shared" ca="1" si="546"/>
        <v>220500</v>
      </c>
    </row>
    <row r="4850" spans="1:15" x14ac:dyDescent="0.25">
      <c r="A4850">
        <v>4835</v>
      </c>
      <c r="B4850" s="85">
        <v>34780</v>
      </c>
      <c r="C4850" s="47">
        <v>49.53</v>
      </c>
      <c r="D4850" s="47">
        <v>49.53</v>
      </c>
      <c r="E4850" s="47">
        <v>49.33</v>
      </c>
      <c r="F4850" s="47">
        <v>49.48</v>
      </c>
      <c r="G4850" s="48">
        <v>74900</v>
      </c>
      <c r="H4850" s="47">
        <v>35.31</v>
      </c>
      <c r="I4850" s="51">
        <f t="shared" si="540"/>
        <v>0.71362166531932103</v>
      </c>
      <c r="J4850" s="51">
        <f t="shared" ca="1" si="541"/>
        <v>1</v>
      </c>
      <c r="K4850" s="47">
        <f t="shared" si="542"/>
        <v>35.35</v>
      </c>
      <c r="L4850" s="47">
        <f t="shared" si="543"/>
        <v>35.35</v>
      </c>
      <c r="M4850" s="47">
        <f t="shared" si="544"/>
        <v>35.200000000000003</v>
      </c>
      <c r="N4850" s="47">
        <f t="shared" si="545"/>
        <v>35.31</v>
      </c>
      <c r="O4850" s="48">
        <f t="shared" ca="1" si="546"/>
        <v>74900</v>
      </c>
    </row>
    <row r="4851" spans="1:15" x14ac:dyDescent="0.25">
      <c r="A4851">
        <v>4836</v>
      </c>
      <c r="B4851" s="85">
        <v>34779</v>
      </c>
      <c r="C4851" s="47">
        <v>49.56</v>
      </c>
      <c r="D4851" s="47">
        <v>49.88</v>
      </c>
      <c r="E4851" s="47">
        <v>49.36</v>
      </c>
      <c r="F4851" s="47">
        <v>49.44</v>
      </c>
      <c r="G4851" s="48">
        <v>104400</v>
      </c>
      <c r="H4851" s="47">
        <v>35.28</v>
      </c>
      <c r="I4851" s="51">
        <f t="shared" si="540"/>
        <v>0.71359223300970875</v>
      </c>
      <c r="J4851" s="51">
        <f t="shared" ca="1" si="541"/>
        <v>1</v>
      </c>
      <c r="K4851" s="47">
        <f t="shared" si="542"/>
        <v>35.369999999999997</v>
      </c>
      <c r="L4851" s="47">
        <f t="shared" si="543"/>
        <v>35.590000000000003</v>
      </c>
      <c r="M4851" s="47">
        <f t="shared" si="544"/>
        <v>35.22</v>
      </c>
      <c r="N4851" s="47">
        <f t="shared" si="545"/>
        <v>35.28</v>
      </c>
      <c r="O4851" s="48">
        <f t="shared" ca="1" si="546"/>
        <v>104400</v>
      </c>
    </row>
    <row r="4852" spans="1:15" x14ac:dyDescent="0.25">
      <c r="A4852">
        <v>4837</v>
      </c>
      <c r="B4852" s="85">
        <v>34778</v>
      </c>
      <c r="C4852" s="47">
        <v>49.62</v>
      </c>
      <c r="D4852" s="47">
        <v>49.62</v>
      </c>
      <c r="E4852" s="47">
        <v>49.47</v>
      </c>
      <c r="F4852" s="47">
        <v>49.56</v>
      </c>
      <c r="G4852" s="48">
        <v>91700</v>
      </c>
      <c r="H4852" s="47">
        <v>35.369999999999997</v>
      </c>
      <c r="I4852" s="51">
        <f t="shared" si="540"/>
        <v>0.71368038740920092</v>
      </c>
      <c r="J4852" s="51">
        <f t="shared" ca="1" si="541"/>
        <v>1</v>
      </c>
      <c r="K4852" s="47">
        <f t="shared" si="542"/>
        <v>35.409999999999997</v>
      </c>
      <c r="L4852" s="47">
        <f t="shared" si="543"/>
        <v>35.409999999999997</v>
      </c>
      <c r="M4852" s="47">
        <f t="shared" si="544"/>
        <v>35.31</v>
      </c>
      <c r="N4852" s="47">
        <f t="shared" si="545"/>
        <v>35.369999999999997</v>
      </c>
      <c r="O4852" s="48">
        <f t="shared" ca="1" si="546"/>
        <v>91700</v>
      </c>
    </row>
    <row r="4853" spans="1:15" x14ac:dyDescent="0.25">
      <c r="A4853">
        <v>4838</v>
      </c>
      <c r="B4853" s="85">
        <v>34775</v>
      </c>
      <c r="C4853" s="47">
        <v>49.44</v>
      </c>
      <c r="D4853" s="47">
        <v>49.62</v>
      </c>
      <c r="E4853" s="47">
        <v>49.41</v>
      </c>
      <c r="F4853" s="47">
        <v>49.56</v>
      </c>
      <c r="G4853" s="48">
        <v>89900</v>
      </c>
      <c r="H4853" s="47">
        <v>35.369999999999997</v>
      </c>
      <c r="I4853" s="51">
        <f t="shared" si="540"/>
        <v>0.71368038740920092</v>
      </c>
      <c r="J4853" s="51">
        <f t="shared" ca="1" si="541"/>
        <v>1</v>
      </c>
      <c r="K4853" s="47">
        <f t="shared" si="542"/>
        <v>35.28</v>
      </c>
      <c r="L4853" s="47">
        <f t="shared" si="543"/>
        <v>35.409999999999997</v>
      </c>
      <c r="M4853" s="47">
        <f t="shared" si="544"/>
        <v>35.26</v>
      </c>
      <c r="N4853" s="47">
        <f t="shared" si="545"/>
        <v>35.369999999999997</v>
      </c>
      <c r="O4853" s="48">
        <f t="shared" ca="1" si="546"/>
        <v>89900</v>
      </c>
    </row>
    <row r="4854" spans="1:15" x14ac:dyDescent="0.25">
      <c r="A4854">
        <v>4839</v>
      </c>
      <c r="B4854" s="85">
        <v>34774</v>
      </c>
      <c r="C4854" s="47">
        <v>49.44</v>
      </c>
      <c r="D4854" s="47">
        <v>49.81</v>
      </c>
      <c r="E4854" s="47">
        <v>49.44</v>
      </c>
      <c r="F4854" s="47">
        <v>49.78</v>
      </c>
      <c r="G4854" s="48">
        <v>20400</v>
      </c>
      <c r="H4854" s="47">
        <v>35.340000000000003</v>
      </c>
      <c r="I4854" s="51">
        <f t="shared" si="540"/>
        <v>0.70992366412213748</v>
      </c>
      <c r="J4854" s="51">
        <f t="shared" ca="1" si="541"/>
        <v>1</v>
      </c>
      <c r="K4854" s="47">
        <f t="shared" si="542"/>
        <v>35.1</v>
      </c>
      <c r="L4854" s="47">
        <f t="shared" si="543"/>
        <v>35.36</v>
      </c>
      <c r="M4854" s="47">
        <f t="shared" si="544"/>
        <v>35.1</v>
      </c>
      <c r="N4854" s="47">
        <f t="shared" si="545"/>
        <v>35.340000000000003</v>
      </c>
      <c r="O4854" s="48">
        <f t="shared" ca="1" si="546"/>
        <v>20400</v>
      </c>
    </row>
    <row r="4855" spans="1:15" x14ac:dyDescent="0.25">
      <c r="A4855">
        <v>4840</v>
      </c>
      <c r="B4855" s="85">
        <v>34773</v>
      </c>
      <c r="C4855" s="47">
        <v>49.5</v>
      </c>
      <c r="D4855" s="47">
        <v>49.58</v>
      </c>
      <c r="E4855" s="47">
        <v>49.3</v>
      </c>
      <c r="F4855" s="47">
        <v>49.48</v>
      </c>
      <c r="G4855" s="48">
        <v>278500</v>
      </c>
      <c r="H4855" s="47">
        <v>35.119999999999997</v>
      </c>
      <c r="I4855" s="51">
        <f t="shared" si="540"/>
        <v>0.70978172999191591</v>
      </c>
      <c r="J4855" s="51">
        <f t="shared" ca="1" si="541"/>
        <v>1</v>
      </c>
      <c r="K4855" s="47">
        <f t="shared" si="542"/>
        <v>35.130000000000003</v>
      </c>
      <c r="L4855" s="47">
        <f t="shared" si="543"/>
        <v>35.19</v>
      </c>
      <c r="M4855" s="47">
        <f t="shared" si="544"/>
        <v>34.99</v>
      </c>
      <c r="N4855" s="47">
        <f t="shared" si="545"/>
        <v>35.119999999999997</v>
      </c>
      <c r="O4855" s="48">
        <f t="shared" ca="1" si="546"/>
        <v>278500</v>
      </c>
    </row>
    <row r="4856" spans="1:15" x14ac:dyDescent="0.25">
      <c r="A4856">
        <v>4841</v>
      </c>
      <c r="B4856" s="85">
        <v>34772</v>
      </c>
      <c r="C4856" s="47">
        <v>49.36</v>
      </c>
      <c r="D4856" s="47">
        <v>49.64</v>
      </c>
      <c r="E4856" s="47">
        <v>49.36</v>
      </c>
      <c r="F4856" s="47">
        <v>49.58</v>
      </c>
      <c r="G4856" s="48">
        <v>223300</v>
      </c>
      <c r="H4856" s="47">
        <v>35.19</v>
      </c>
      <c r="I4856" s="51">
        <f t="shared" si="540"/>
        <v>0.70976200080677687</v>
      </c>
      <c r="J4856" s="51">
        <f t="shared" ca="1" si="541"/>
        <v>1</v>
      </c>
      <c r="K4856" s="47">
        <f t="shared" si="542"/>
        <v>35.03</v>
      </c>
      <c r="L4856" s="47">
        <f t="shared" si="543"/>
        <v>35.229999999999997</v>
      </c>
      <c r="M4856" s="47">
        <f t="shared" si="544"/>
        <v>35.03</v>
      </c>
      <c r="N4856" s="47">
        <f t="shared" si="545"/>
        <v>35.19</v>
      </c>
      <c r="O4856" s="48">
        <f t="shared" ca="1" si="546"/>
        <v>223300</v>
      </c>
    </row>
    <row r="4857" spans="1:15" x14ac:dyDescent="0.25">
      <c r="A4857">
        <v>4842</v>
      </c>
      <c r="B4857" s="85">
        <v>34771</v>
      </c>
      <c r="C4857" s="47">
        <v>49.23</v>
      </c>
      <c r="D4857" s="47">
        <v>49.39</v>
      </c>
      <c r="E4857" s="47">
        <v>49.17</v>
      </c>
      <c r="F4857" s="47">
        <v>49.22</v>
      </c>
      <c r="G4857" s="48">
        <v>261300</v>
      </c>
      <c r="H4857" s="47">
        <v>34.94</v>
      </c>
      <c r="I4857" s="51">
        <f t="shared" si="540"/>
        <v>0.70987403494514423</v>
      </c>
      <c r="J4857" s="51">
        <f t="shared" ca="1" si="541"/>
        <v>1</v>
      </c>
      <c r="K4857" s="47">
        <f t="shared" si="542"/>
        <v>34.950000000000003</v>
      </c>
      <c r="L4857" s="47">
        <f t="shared" si="543"/>
        <v>35.06</v>
      </c>
      <c r="M4857" s="47">
        <f t="shared" si="544"/>
        <v>34.9</v>
      </c>
      <c r="N4857" s="47">
        <f t="shared" si="545"/>
        <v>34.94</v>
      </c>
      <c r="O4857" s="48">
        <f t="shared" ca="1" si="546"/>
        <v>261300</v>
      </c>
    </row>
    <row r="4858" spans="1:15" x14ac:dyDescent="0.25">
      <c r="A4858">
        <v>4843</v>
      </c>
      <c r="B4858" s="85">
        <v>34768</v>
      </c>
      <c r="C4858" s="47">
        <v>48.59</v>
      </c>
      <c r="D4858" s="47">
        <v>49.39</v>
      </c>
      <c r="E4858" s="47">
        <v>48.53</v>
      </c>
      <c r="F4858" s="47">
        <v>49.27</v>
      </c>
      <c r="G4858" s="48">
        <v>192100</v>
      </c>
      <c r="H4858" s="47">
        <v>34.97</v>
      </c>
      <c r="I4858" s="51">
        <f t="shared" si="540"/>
        <v>0.70976253298153025</v>
      </c>
      <c r="J4858" s="51">
        <f t="shared" ca="1" si="541"/>
        <v>1</v>
      </c>
      <c r="K4858" s="47">
        <f t="shared" si="542"/>
        <v>34.49</v>
      </c>
      <c r="L4858" s="47">
        <f t="shared" si="543"/>
        <v>35.06</v>
      </c>
      <c r="M4858" s="47">
        <f t="shared" si="544"/>
        <v>34.44</v>
      </c>
      <c r="N4858" s="47">
        <f t="shared" si="545"/>
        <v>34.97</v>
      </c>
      <c r="O4858" s="48">
        <f t="shared" ca="1" si="546"/>
        <v>192100</v>
      </c>
    </row>
    <row r="4859" spans="1:15" x14ac:dyDescent="0.25">
      <c r="A4859">
        <v>4844</v>
      </c>
      <c r="B4859" s="85">
        <v>34767</v>
      </c>
      <c r="C4859" s="47">
        <v>48.55</v>
      </c>
      <c r="D4859" s="47">
        <v>48.59</v>
      </c>
      <c r="E4859" s="47">
        <v>48.42</v>
      </c>
      <c r="F4859" s="47">
        <v>48.55</v>
      </c>
      <c r="G4859" s="48">
        <v>63500</v>
      </c>
      <c r="H4859" s="47">
        <v>34.46</v>
      </c>
      <c r="I4859" s="51">
        <f t="shared" si="540"/>
        <v>0.70978372811534507</v>
      </c>
      <c r="J4859" s="51">
        <f t="shared" ca="1" si="541"/>
        <v>1</v>
      </c>
      <c r="K4859" s="47">
        <f t="shared" si="542"/>
        <v>34.46</v>
      </c>
      <c r="L4859" s="47">
        <f t="shared" si="543"/>
        <v>34.49</v>
      </c>
      <c r="M4859" s="47">
        <f t="shared" si="544"/>
        <v>34.369999999999997</v>
      </c>
      <c r="N4859" s="47">
        <f t="shared" si="545"/>
        <v>34.46</v>
      </c>
      <c r="O4859" s="48">
        <f t="shared" ca="1" si="546"/>
        <v>63500</v>
      </c>
    </row>
    <row r="4860" spans="1:15" x14ac:dyDescent="0.25">
      <c r="A4860">
        <v>4845</v>
      </c>
      <c r="B4860" s="85">
        <v>34766</v>
      </c>
      <c r="C4860" s="47">
        <v>48.52</v>
      </c>
      <c r="D4860" s="47">
        <v>48.62</v>
      </c>
      <c r="E4860" s="47">
        <v>48.34</v>
      </c>
      <c r="F4860" s="47">
        <v>48.56</v>
      </c>
      <c r="G4860" s="48">
        <v>155900</v>
      </c>
      <c r="H4860" s="47">
        <v>34.47</v>
      </c>
      <c r="I4860" s="51">
        <f t="shared" si="540"/>
        <v>0.70984349258649093</v>
      </c>
      <c r="J4860" s="51">
        <f t="shared" ca="1" si="541"/>
        <v>1</v>
      </c>
      <c r="K4860" s="47">
        <f t="shared" si="542"/>
        <v>34.44</v>
      </c>
      <c r="L4860" s="47">
        <f t="shared" si="543"/>
        <v>34.51</v>
      </c>
      <c r="M4860" s="47">
        <f t="shared" si="544"/>
        <v>34.31</v>
      </c>
      <c r="N4860" s="47">
        <f t="shared" si="545"/>
        <v>34.47</v>
      </c>
      <c r="O4860" s="48">
        <f t="shared" ca="1" si="546"/>
        <v>155900</v>
      </c>
    </row>
    <row r="4861" spans="1:15" x14ac:dyDescent="0.25">
      <c r="A4861">
        <v>4846</v>
      </c>
      <c r="B4861" s="85">
        <v>34765</v>
      </c>
      <c r="C4861" s="47">
        <v>48.64</v>
      </c>
      <c r="D4861" s="47">
        <v>48.75</v>
      </c>
      <c r="E4861" s="47">
        <v>48.22</v>
      </c>
      <c r="F4861" s="47">
        <v>48.44</v>
      </c>
      <c r="G4861" s="48">
        <v>180900</v>
      </c>
      <c r="H4861" s="47">
        <v>34.380000000000003</v>
      </c>
      <c r="I4861" s="51">
        <f t="shared" si="540"/>
        <v>0.70974401321222136</v>
      </c>
      <c r="J4861" s="51">
        <f t="shared" ca="1" si="541"/>
        <v>1</v>
      </c>
      <c r="K4861" s="47">
        <f t="shared" si="542"/>
        <v>34.520000000000003</v>
      </c>
      <c r="L4861" s="47">
        <f t="shared" si="543"/>
        <v>34.6</v>
      </c>
      <c r="M4861" s="47">
        <f t="shared" si="544"/>
        <v>34.22</v>
      </c>
      <c r="N4861" s="47">
        <f t="shared" si="545"/>
        <v>34.380000000000003</v>
      </c>
      <c r="O4861" s="48">
        <f t="shared" ca="1" si="546"/>
        <v>180900</v>
      </c>
    </row>
    <row r="4862" spans="1:15" x14ac:dyDescent="0.25">
      <c r="A4862">
        <v>4847</v>
      </c>
      <c r="B4862" s="85">
        <v>34764</v>
      </c>
      <c r="C4862" s="47">
        <v>48.45</v>
      </c>
      <c r="D4862" s="47">
        <v>48.81</v>
      </c>
      <c r="E4862" s="47">
        <v>48.39</v>
      </c>
      <c r="F4862" s="47">
        <v>48.81</v>
      </c>
      <c r="G4862" s="48">
        <v>85700</v>
      </c>
      <c r="H4862" s="47">
        <v>34.65</v>
      </c>
      <c r="I4862" s="51">
        <f t="shared" si="540"/>
        <v>0.70989551321450517</v>
      </c>
      <c r="J4862" s="51">
        <f t="shared" ca="1" si="541"/>
        <v>1</v>
      </c>
      <c r="K4862" s="47">
        <f t="shared" si="542"/>
        <v>34.39</v>
      </c>
      <c r="L4862" s="47">
        <f t="shared" si="543"/>
        <v>34.65</v>
      </c>
      <c r="M4862" s="47">
        <f t="shared" si="544"/>
        <v>34.35</v>
      </c>
      <c r="N4862" s="47">
        <f t="shared" si="545"/>
        <v>34.65</v>
      </c>
      <c r="O4862" s="48">
        <f t="shared" ca="1" si="546"/>
        <v>85700</v>
      </c>
    </row>
    <row r="4863" spans="1:15" x14ac:dyDescent="0.25">
      <c r="A4863">
        <v>4848</v>
      </c>
      <c r="B4863" s="85">
        <v>34761</v>
      </c>
      <c r="C4863" s="47">
        <v>48.61</v>
      </c>
      <c r="D4863" s="47">
        <v>48.78</v>
      </c>
      <c r="E4863" s="47">
        <v>48.48</v>
      </c>
      <c r="F4863" s="47">
        <v>48.78</v>
      </c>
      <c r="G4863" s="48">
        <v>290000</v>
      </c>
      <c r="H4863" s="47">
        <v>34.630000000000003</v>
      </c>
      <c r="I4863" s="51">
        <f t="shared" si="540"/>
        <v>0.70992209922099225</v>
      </c>
      <c r="J4863" s="51">
        <f t="shared" ca="1" si="541"/>
        <v>1</v>
      </c>
      <c r="K4863" s="47">
        <f t="shared" si="542"/>
        <v>34.51</v>
      </c>
      <c r="L4863" s="47">
        <f t="shared" si="543"/>
        <v>34.630000000000003</v>
      </c>
      <c r="M4863" s="47">
        <f t="shared" si="544"/>
        <v>34.42</v>
      </c>
      <c r="N4863" s="47">
        <f t="shared" si="545"/>
        <v>34.630000000000003</v>
      </c>
      <c r="O4863" s="48">
        <f t="shared" ca="1" si="546"/>
        <v>290000</v>
      </c>
    </row>
    <row r="4864" spans="1:15" x14ac:dyDescent="0.25">
      <c r="A4864">
        <v>4849</v>
      </c>
      <c r="B4864" s="85">
        <v>34760</v>
      </c>
      <c r="C4864" s="47">
        <v>48.69</v>
      </c>
      <c r="D4864" s="47">
        <v>48.77</v>
      </c>
      <c r="E4864" s="47">
        <v>48.55</v>
      </c>
      <c r="F4864" s="47">
        <v>48.77</v>
      </c>
      <c r="G4864" s="48">
        <v>488600</v>
      </c>
      <c r="H4864" s="47">
        <v>34.61</v>
      </c>
      <c r="I4864" s="51">
        <f t="shared" si="540"/>
        <v>0.70965757637892146</v>
      </c>
      <c r="J4864" s="51">
        <f t="shared" ca="1" si="541"/>
        <v>1</v>
      </c>
      <c r="K4864" s="47">
        <f t="shared" si="542"/>
        <v>34.549999999999997</v>
      </c>
      <c r="L4864" s="47">
        <f t="shared" si="543"/>
        <v>34.61</v>
      </c>
      <c r="M4864" s="47">
        <f t="shared" si="544"/>
        <v>34.450000000000003</v>
      </c>
      <c r="N4864" s="47">
        <f t="shared" si="545"/>
        <v>34.61</v>
      </c>
      <c r="O4864" s="48">
        <f t="shared" ca="1" si="546"/>
        <v>488600</v>
      </c>
    </row>
    <row r="4865" spans="1:15" x14ac:dyDescent="0.25">
      <c r="A4865">
        <v>4850</v>
      </c>
      <c r="B4865" s="85">
        <v>34759</v>
      </c>
      <c r="C4865" s="47">
        <v>48.97</v>
      </c>
      <c r="D4865" s="47">
        <v>49.03</v>
      </c>
      <c r="E4865" s="47">
        <v>48.66</v>
      </c>
      <c r="F4865" s="47">
        <v>48.7</v>
      </c>
      <c r="G4865" s="48">
        <v>242600</v>
      </c>
      <c r="H4865" s="47">
        <v>34.57</v>
      </c>
      <c r="I4865" s="51">
        <f t="shared" si="540"/>
        <v>0.70985626283367553</v>
      </c>
      <c r="J4865" s="51">
        <f t="shared" ca="1" si="541"/>
        <v>1</v>
      </c>
      <c r="K4865" s="47">
        <f t="shared" si="542"/>
        <v>34.76</v>
      </c>
      <c r="L4865" s="47">
        <f t="shared" si="543"/>
        <v>34.799999999999997</v>
      </c>
      <c r="M4865" s="47">
        <f t="shared" si="544"/>
        <v>34.54</v>
      </c>
      <c r="N4865" s="47">
        <f t="shared" si="545"/>
        <v>34.57</v>
      </c>
      <c r="O4865" s="48">
        <f t="shared" ca="1" si="546"/>
        <v>242600</v>
      </c>
    </row>
    <row r="4866" spans="1:15" x14ac:dyDescent="0.25">
      <c r="A4866">
        <v>4851</v>
      </c>
      <c r="B4866" s="85">
        <v>34758</v>
      </c>
      <c r="C4866" s="47">
        <v>48.56</v>
      </c>
      <c r="D4866" s="47">
        <v>49.02</v>
      </c>
      <c r="E4866" s="47">
        <v>48.56</v>
      </c>
      <c r="F4866" s="47">
        <v>49.02</v>
      </c>
      <c r="G4866" s="48">
        <v>493500</v>
      </c>
      <c r="H4866" s="47">
        <v>34.79</v>
      </c>
      <c r="I4866" s="51">
        <f t="shared" si="540"/>
        <v>0.70971032231742137</v>
      </c>
      <c r="J4866" s="51">
        <f t="shared" ca="1" si="541"/>
        <v>1</v>
      </c>
      <c r="K4866" s="47">
        <f t="shared" si="542"/>
        <v>34.46</v>
      </c>
      <c r="L4866" s="47">
        <f t="shared" si="543"/>
        <v>34.79</v>
      </c>
      <c r="M4866" s="47">
        <f t="shared" si="544"/>
        <v>34.46</v>
      </c>
      <c r="N4866" s="47">
        <f t="shared" si="545"/>
        <v>34.79</v>
      </c>
      <c r="O4866" s="48">
        <f t="shared" ca="1" si="546"/>
        <v>493500</v>
      </c>
    </row>
    <row r="4867" spans="1:15" x14ac:dyDescent="0.25">
      <c r="A4867">
        <v>4852</v>
      </c>
      <c r="B4867" s="85">
        <v>34757</v>
      </c>
      <c r="C4867" s="47">
        <v>48.86</v>
      </c>
      <c r="D4867" s="47">
        <v>49</v>
      </c>
      <c r="E4867" s="47">
        <v>48.53</v>
      </c>
      <c r="F4867" s="47">
        <v>48.61</v>
      </c>
      <c r="G4867" s="48">
        <v>280900</v>
      </c>
      <c r="H4867" s="47">
        <v>34.5</v>
      </c>
      <c r="I4867" s="51">
        <f t="shared" si="540"/>
        <v>0.70973050812589999</v>
      </c>
      <c r="J4867" s="51">
        <f t="shared" ca="1" si="541"/>
        <v>1</v>
      </c>
      <c r="K4867" s="47">
        <f t="shared" si="542"/>
        <v>34.68</v>
      </c>
      <c r="L4867" s="47">
        <f t="shared" si="543"/>
        <v>34.78</v>
      </c>
      <c r="M4867" s="47">
        <f t="shared" si="544"/>
        <v>34.44</v>
      </c>
      <c r="N4867" s="47">
        <f t="shared" si="545"/>
        <v>34.5</v>
      </c>
      <c r="O4867" s="48">
        <f t="shared" ca="1" si="546"/>
        <v>280900</v>
      </c>
    </row>
    <row r="4868" spans="1:15" x14ac:dyDescent="0.25">
      <c r="A4868">
        <v>4853</v>
      </c>
      <c r="B4868" s="85">
        <v>34754</v>
      </c>
      <c r="C4868" s="47">
        <v>48.94</v>
      </c>
      <c r="D4868" s="47">
        <v>49.02</v>
      </c>
      <c r="E4868" s="47">
        <v>48.81</v>
      </c>
      <c r="F4868" s="47">
        <v>49</v>
      </c>
      <c r="G4868" s="48">
        <v>307600</v>
      </c>
      <c r="H4868" s="47">
        <v>34.78</v>
      </c>
      <c r="I4868" s="51">
        <f t="shared" si="540"/>
        <v>0.70979591836734701</v>
      </c>
      <c r="J4868" s="51">
        <f t="shared" ca="1" si="541"/>
        <v>1</v>
      </c>
      <c r="K4868" s="47">
        <f t="shared" si="542"/>
        <v>34.74</v>
      </c>
      <c r="L4868" s="47">
        <f t="shared" si="543"/>
        <v>34.79</v>
      </c>
      <c r="M4868" s="47">
        <f t="shared" si="544"/>
        <v>34.65</v>
      </c>
      <c r="N4868" s="47">
        <f t="shared" si="545"/>
        <v>34.78</v>
      </c>
      <c r="O4868" s="48">
        <f t="shared" ca="1" si="546"/>
        <v>307600</v>
      </c>
    </row>
    <row r="4869" spans="1:15" x14ac:dyDescent="0.25">
      <c r="A4869">
        <v>4854</v>
      </c>
      <c r="B4869" s="85">
        <v>34753</v>
      </c>
      <c r="C4869" s="47">
        <v>48.98</v>
      </c>
      <c r="D4869" s="47">
        <v>49.16</v>
      </c>
      <c r="E4869" s="47">
        <v>48.86</v>
      </c>
      <c r="F4869" s="47">
        <v>48.88</v>
      </c>
      <c r="G4869" s="48">
        <v>402800</v>
      </c>
      <c r="H4869" s="47">
        <v>34.69</v>
      </c>
      <c r="I4869" s="51">
        <f t="shared" si="540"/>
        <v>0.70969721767594096</v>
      </c>
      <c r="J4869" s="51">
        <f t="shared" ca="1" si="541"/>
        <v>1</v>
      </c>
      <c r="K4869" s="47">
        <f t="shared" si="542"/>
        <v>34.76</v>
      </c>
      <c r="L4869" s="47">
        <f t="shared" si="543"/>
        <v>34.89</v>
      </c>
      <c r="M4869" s="47">
        <f t="shared" si="544"/>
        <v>34.68</v>
      </c>
      <c r="N4869" s="47">
        <f t="shared" si="545"/>
        <v>34.69</v>
      </c>
      <c r="O4869" s="48">
        <f t="shared" ca="1" si="546"/>
        <v>402800</v>
      </c>
    </row>
    <row r="4870" spans="1:15" x14ac:dyDescent="0.25">
      <c r="A4870">
        <v>4855</v>
      </c>
      <c r="B4870" s="85">
        <v>34752</v>
      </c>
      <c r="C4870" s="47">
        <v>48.48</v>
      </c>
      <c r="D4870" s="47">
        <v>48.8</v>
      </c>
      <c r="E4870" s="47">
        <v>48.45</v>
      </c>
      <c r="F4870" s="47">
        <v>48.8</v>
      </c>
      <c r="G4870" s="48">
        <v>386400</v>
      </c>
      <c r="H4870" s="47">
        <v>34.64</v>
      </c>
      <c r="I4870" s="51">
        <f t="shared" si="540"/>
        <v>0.70983606557377055</v>
      </c>
      <c r="J4870" s="51">
        <f t="shared" ca="1" si="541"/>
        <v>1</v>
      </c>
      <c r="K4870" s="47">
        <f t="shared" si="542"/>
        <v>34.409999999999997</v>
      </c>
      <c r="L4870" s="47">
        <f t="shared" si="543"/>
        <v>34.64</v>
      </c>
      <c r="M4870" s="47">
        <f t="shared" si="544"/>
        <v>34.39</v>
      </c>
      <c r="N4870" s="47">
        <f t="shared" si="545"/>
        <v>34.64</v>
      </c>
      <c r="O4870" s="48">
        <f t="shared" ca="1" si="546"/>
        <v>386400</v>
      </c>
    </row>
    <row r="4871" spans="1:15" x14ac:dyDescent="0.25">
      <c r="A4871">
        <v>4856</v>
      </c>
      <c r="B4871" s="85">
        <v>34751</v>
      </c>
      <c r="C4871" s="47">
        <v>48.45</v>
      </c>
      <c r="D4871" s="47">
        <v>48.53</v>
      </c>
      <c r="E4871" s="47">
        <v>48.42</v>
      </c>
      <c r="F4871" s="47">
        <v>48.44</v>
      </c>
      <c r="G4871" s="48">
        <v>168000</v>
      </c>
      <c r="H4871" s="47">
        <v>34.380000000000003</v>
      </c>
      <c r="I4871" s="51">
        <f t="shared" si="540"/>
        <v>0.70974401321222136</v>
      </c>
      <c r="J4871" s="51">
        <f t="shared" ca="1" si="541"/>
        <v>1</v>
      </c>
      <c r="K4871" s="47">
        <f t="shared" si="542"/>
        <v>34.39</v>
      </c>
      <c r="L4871" s="47">
        <f t="shared" si="543"/>
        <v>34.44</v>
      </c>
      <c r="M4871" s="47">
        <f t="shared" si="544"/>
        <v>34.369999999999997</v>
      </c>
      <c r="N4871" s="47">
        <f t="shared" si="545"/>
        <v>34.380000000000003</v>
      </c>
      <c r="O4871" s="48">
        <f t="shared" ca="1" si="546"/>
        <v>168000</v>
      </c>
    </row>
    <row r="4872" spans="1:15" x14ac:dyDescent="0.25">
      <c r="A4872">
        <v>4857</v>
      </c>
      <c r="B4872" s="85">
        <v>34747</v>
      </c>
      <c r="C4872" s="47">
        <v>48.59</v>
      </c>
      <c r="D4872" s="47">
        <v>48.62</v>
      </c>
      <c r="E4872" s="47">
        <v>48.44</v>
      </c>
      <c r="F4872" s="47">
        <v>48.45</v>
      </c>
      <c r="G4872" s="48">
        <v>49100</v>
      </c>
      <c r="H4872" s="47">
        <v>34.39</v>
      </c>
      <c r="I4872" s="51">
        <f t="shared" si="540"/>
        <v>0.70980392156862737</v>
      </c>
      <c r="J4872" s="51">
        <f t="shared" ca="1" si="541"/>
        <v>1</v>
      </c>
      <c r="K4872" s="47">
        <f t="shared" si="542"/>
        <v>34.49</v>
      </c>
      <c r="L4872" s="47">
        <f t="shared" si="543"/>
        <v>34.51</v>
      </c>
      <c r="M4872" s="47">
        <f t="shared" si="544"/>
        <v>34.380000000000003</v>
      </c>
      <c r="N4872" s="47">
        <f t="shared" si="545"/>
        <v>34.39</v>
      </c>
      <c r="O4872" s="48">
        <f t="shared" ca="1" si="546"/>
        <v>49100</v>
      </c>
    </row>
    <row r="4873" spans="1:15" x14ac:dyDescent="0.25">
      <c r="A4873">
        <v>4858</v>
      </c>
      <c r="B4873" s="85">
        <v>34746</v>
      </c>
      <c r="C4873" s="47">
        <v>48.64</v>
      </c>
      <c r="D4873" s="47">
        <v>48.69</v>
      </c>
      <c r="E4873" s="47">
        <v>48.5</v>
      </c>
      <c r="F4873" s="47">
        <v>48.64</v>
      </c>
      <c r="G4873" s="48">
        <v>99300</v>
      </c>
      <c r="H4873" s="47">
        <v>34.53</v>
      </c>
      <c r="I4873" s="51">
        <f t="shared" si="540"/>
        <v>0.70990953947368418</v>
      </c>
      <c r="J4873" s="51">
        <f t="shared" ca="1" si="541"/>
        <v>1</v>
      </c>
      <c r="K4873" s="47">
        <f t="shared" si="542"/>
        <v>34.53</v>
      </c>
      <c r="L4873" s="47">
        <f t="shared" si="543"/>
        <v>34.57</v>
      </c>
      <c r="M4873" s="47">
        <f t="shared" si="544"/>
        <v>34.43</v>
      </c>
      <c r="N4873" s="47">
        <f t="shared" si="545"/>
        <v>34.53</v>
      </c>
      <c r="O4873" s="48">
        <f t="shared" ca="1" si="546"/>
        <v>99300</v>
      </c>
    </row>
    <row r="4874" spans="1:15" x14ac:dyDescent="0.25">
      <c r="A4874">
        <v>4859</v>
      </c>
      <c r="B4874" s="85">
        <v>34745</v>
      </c>
      <c r="C4874" s="47">
        <v>48.44</v>
      </c>
      <c r="D4874" s="47">
        <v>48.77</v>
      </c>
      <c r="E4874" s="47">
        <v>48.39</v>
      </c>
      <c r="F4874" s="47">
        <v>48.7</v>
      </c>
      <c r="G4874" s="48">
        <v>431500</v>
      </c>
      <c r="H4874" s="47">
        <v>34.57</v>
      </c>
      <c r="I4874" s="51">
        <f t="shared" si="540"/>
        <v>0.70985626283367553</v>
      </c>
      <c r="J4874" s="51">
        <f t="shared" ca="1" si="541"/>
        <v>1</v>
      </c>
      <c r="K4874" s="47">
        <f t="shared" si="542"/>
        <v>34.39</v>
      </c>
      <c r="L4874" s="47">
        <f t="shared" si="543"/>
        <v>34.619999999999997</v>
      </c>
      <c r="M4874" s="47">
        <f t="shared" si="544"/>
        <v>34.35</v>
      </c>
      <c r="N4874" s="47">
        <f t="shared" si="545"/>
        <v>34.57</v>
      </c>
      <c r="O4874" s="48">
        <f t="shared" ca="1" si="546"/>
        <v>431500</v>
      </c>
    </row>
    <row r="4875" spans="1:15" x14ac:dyDescent="0.25">
      <c r="A4875">
        <v>4860</v>
      </c>
      <c r="B4875" s="85">
        <v>34744</v>
      </c>
      <c r="C4875" s="47">
        <v>48.53</v>
      </c>
      <c r="D4875" s="47">
        <v>48.53</v>
      </c>
      <c r="E4875" s="47">
        <v>48.25</v>
      </c>
      <c r="F4875" s="47">
        <v>48.44</v>
      </c>
      <c r="G4875" s="48">
        <v>170200</v>
      </c>
      <c r="H4875" s="47">
        <v>34.380000000000003</v>
      </c>
      <c r="I4875" s="51">
        <f t="shared" si="540"/>
        <v>0.70974401321222136</v>
      </c>
      <c r="J4875" s="51">
        <f t="shared" ca="1" si="541"/>
        <v>1</v>
      </c>
      <c r="K4875" s="47">
        <f t="shared" si="542"/>
        <v>34.44</v>
      </c>
      <c r="L4875" s="47">
        <f t="shared" si="543"/>
        <v>34.44</v>
      </c>
      <c r="M4875" s="47">
        <f t="shared" si="544"/>
        <v>34.25</v>
      </c>
      <c r="N4875" s="47">
        <f t="shared" si="545"/>
        <v>34.380000000000003</v>
      </c>
      <c r="O4875" s="48">
        <f t="shared" ca="1" si="546"/>
        <v>170200</v>
      </c>
    </row>
    <row r="4876" spans="1:15" x14ac:dyDescent="0.25">
      <c r="A4876">
        <v>4861</v>
      </c>
      <c r="B4876" s="85">
        <v>34743</v>
      </c>
      <c r="C4876" s="47">
        <v>48.33</v>
      </c>
      <c r="D4876" s="47">
        <v>48.47</v>
      </c>
      <c r="E4876" s="47">
        <v>48.33</v>
      </c>
      <c r="F4876" s="47">
        <v>48.38</v>
      </c>
      <c r="G4876" s="48">
        <v>79700</v>
      </c>
      <c r="H4876" s="47">
        <v>34.340000000000003</v>
      </c>
      <c r="I4876" s="51">
        <f t="shared" si="540"/>
        <v>0.70979743695742048</v>
      </c>
      <c r="J4876" s="51">
        <f t="shared" ca="1" si="541"/>
        <v>1</v>
      </c>
      <c r="K4876" s="47">
        <f t="shared" si="542"/>
        <v>34.299999999999997</v>
      </c>
      <c r="L4876" s="47">
        <f t="shared" si="543"/>
        <v>34.4</v>
      </c>
      <c r="M4876" s="47">
        <f t="shared" si="544"/>
        <v>34.299999999999997</v>
      </c>
      <c r="N4876" s="47">
        <f t="shared" si="545"/>
        <v>34.340000000000003</v>
      </c>
      <c r="O4876" s="48">
        <f t="shared" ca="1" si="546"/>
        <v>79700</v>
      </c>
    </row>
    <row r="4877" spans="1:15" x14ac:dyDescent="0.25">
      <c r="A4877">
        <v>4862</v>
      </c>
      <c r="B4877" s="85">
        <v>34740</v>
      </c>
      <c r="C4877" s="47">
        <v>48.23</v>
      </c>
      <c r="D4877" s="47">
        <v>48.36</v>
      </c>
      <c r="E4877" s="47">
        <v>48.09</v>
      </c>
      <c r="F4877" s="47">
        <v>48.36</v>
      </c>
      <c r="G4877" s="48">
        <v>148300</v>
      </c>
      <c r="H4877" s="47">
        <v>34.33</v>
      </c>
      <c r="I4877" s="51">
        <f t="shared" si="540"/>
        <v>0.7098842018196857</v>
      </c>
      <c r="J4877" s="51">
        <f t="shared" ca="1" si="541"/>
        <v>1</v>
      </c>
      <c r="K4877" s="47">
        <f t="shared" si="542"/>
        <v>34.24</v>
      </c>
      <c r="L4877" s="47">
        <f t="shared" si="543"/>
        <v>34.33</v>
      </c>
      <c r="M4877" s="47">
        <f t="shared" si="544"/>
        <v>34.14</v>
      </c>
      <c r="N4877" s="47">
        <f t="shared" si="545"/>
        <v>34.33</v>
      </c>
      <c r="O4877" s="48">
        <f t="shared" ca="1" si="546"/>
        <v>148300</v>
      </c>
    </row>
    <row r="4878" spans="1:15" x14ac:dyDescent="0.25">
      <c r="A4878">
        <v>4863</v>
      </c>
      <c r="B4878" s="85">
        <v>34739</v>
      </c>
      <c r="C4878" s="47">
        <v>48.22</v>
      </c>
      <c r="D4878" s="47">
        <v>48.3</v>
      </c>
      <c r="E4878" s="47">
        <v>48.12</v>
      </c>
      <c r="F4878" s="47">
        <v>48.3</v>
      </c>
      <c r="G4878" s="48">
        <v>390700</v>
      </c>
      <c r="H4878" s="47">
        <v>34.28</v>
      </c>
      <c r="I4878" s="51">
        <f t="shared" si="540"/>
        <v>0.70973084886128368</v>
      </c>
      <c r="J4878" s="51">
        <f t="shared" ca="1" si="541"/>
        <v>1</v>
      </c>
      <c r="K4878" s="47">
        <f t="shared" si="542"/>
        <v>34.22</v>
      </c>
      <c r="L4878" s="47">
        <f t="shared" si="543"/>
        <v>34.28</v>
      </c>
      <c r="M4878" s="47">
        <f t="shared" si="544"/>
        <v>34.15</v>
      </c>
      <c r="N4878" s="47">
        <f t="shared" si="545"/>
        <v>34.28</v>
      </c>
      <c r="O4878" s="48">
        <f t="shared" ca="1" si="546"/>
        <v>390700</v>
      </c>
    </row>
    <row r="4879" spans="1:15" x14ac:dyDescent="0.25">
      <c r="A4879">
        <v>4864</v>
      </c>
      <c r="B4879" s="85">
        <v>34738</v>
      </c>
      <c r="C4879" s="47">
        <v>48.23</v>
      </c>
      <c r="D4879" s="47">
        <v>48.47</v>
      </c>
      <c r="E4879" s="47">
        <v>48.2</v>
      </c>
      <c r="F4879" s="47">
        <v>48.3</v>
      </c>
      <c r="G4879" s="48">
        <v>521500</v>
      </c>
      <c r="H4879" s="47">
        <v>34.28</v>
      </c>
      <c r="I4879" s="51">
        <f t="shared" si="540"/>
        <v>0.70973084886128368</v>
      </c>
      <c r="J4879" s="51">
        <f t="shared" ca="1" si="541"/>
        <v>1</v>
      </c>
      <c r="K4879" s="47">
        <f t="shared" si="542"/>
        <v>34.229999999999997</v>
      </c>
      <c r="L4879" s="47">
        <f t="shared" si="543"/>
        <v>34.4</v>
      </c>
      <c r="M4879" s="47">
        <f t="shared" si="544"/>
        <v>34.21</v>
      </c>
      <c r="N4879" s="47">
        <f t="shared" si="545"/>
        <v>34.28</v>
      </c>
      <c r="O4879" s="48">
        <f t="shared" ca="1" si="546"/>
        <v>521500</v>
      </c>
    </row>
    <row r="4880" spans="1:15" x14ac:dyDescent="0.25">
      <c r="A4880">
        <v>4865</v>
      </c>
      <c r="B4880" s="85">
        <v>34737</v>
      </c>
      <c r="C4880" s="47">
        <v>48.31</v>
      </c>
      <c r="D4880" s="47">
        <v>48.31</v>
      </c>
      <c r="E4880" s="47">
        <v>48.14</v>
      </c>
      <c r="F4880" s="47">
        <v>48.3</v>
      </c>
      <c r="G4880" s="48">
        <v>702900</v>
      </c>
      <c r="H4880" s="47">
        <v>34.28</v>
      </c>
      <c r="I4880" s="51">
        <f t="shared" si="540"/>
        <v>0.70973084886128368</v>
      </c>
      <c r="J4880" s="51">
        <f t="shared" ca="1" si="541"/>
        <v>1</v>
      </c>
      <c r="K4880" s="47">
        <f t="shared" si="542"/>
        <v>34.29</v>
      </c>
      <c r="L4880" s="47">
        <f t="shared" si="543"/>
        <v>34.29</v>
      </c>
      <c r="M4880" s="47">
        <f t="shared" si="544"/>
        <v>34.17</v>
      </c>
      <c r="N4880" s="47">
        <f t="shared" si="545"/>
        <v>34.28</v>
      </c>
      <c r="O4880" s="48">
        <f t="shared" ca="1" si="546"/>
        <v>702900</v>
      </c>
    </row>
    <row r="4881" spans="1:15" x14ac:dyDescent="0.25">
      <c r="A4881">
        <v>4866</v>
      </c>
      <c r="B4881" s="85">
        <v>34736</v>
      </c>
      <c r="C4881" s="47">
        <v>48.02</v>
      </c>
      <c r="D4881" s="47">
        <v>48.38</v>
      </c>
      <c r="E4881" s="47">
        <v>47.97</v>
      </c>
      <c r="F4881" s="47">
        <v>48.23</v>
      </c>
      <c r="G4881" s="48">
        <v>405400</v>
      </c>
      <c r="H4881" s="47">
        <v>34.24</v>
      </c>
      <c r="I4881" s="51">
        <f t="shared" ref="I4881:I4944" si="547">H4881/F4881</f>
        <v>0.70993157785610628</v>
      </c>
      <c r="J4881" s="51">
        <f t="shared" ref="J4881:J4944" ca="1" si="548">INDEX(OFFSET($T$15,0,0,$S$13+1,1),MATCH(B4881,OFFSET($Q$15,0,0,$S$13+1,1),-1))</f>
        <v>1</v>
      </c>
      <c r="K4881" s="47">
        <f t="shared" ref="K4881:K4944" si="549">ROUND($I4881*C4881,2)</f>
        <v>34.090000000000003</v>
      </c>
      <c r="L4881" s="47">
        <f t="shared" ref="L4881:L4944" si="550">ROUND($I4881*D4881,2)</f>
        <v>34.35</v>
      </c>
      <c r="M4881" s="47">
        <f t="shared" ref="M4881:M4944" si="551">ROUND($I4881*E4881,2)</f>
        <v>34.06</v>
      </c>
      <c r="N4881" s="47">
        <f t="shared" ref="N4881:N4944" si="552">ROUND($I4881*F4881,2)</f>
        <v>34.24</v>
      </c>
      <c r="O4881" s="48">
        <f t="shared" ref="O4881:O4944" ca="1" si="553">G4881*J4881</f>
        <v>405400</v>
      </c>
    </row>
    <row r="4882" spans="1:15" x14ac:dyDescent="0.25">
      <c r="A4882">
        <v>4867</v>
      </c>
      <c r="B4882" s="85">
        <v>34733</v>
      </c>
      <c r="C4882" s="47">
        <v>47.66</v>
      </c>
      <c r="D4882" s="47">
        <v>48.11</v>
      </c>
      <c r="E4882" s="47">
        <v>47.58</v>
      </c>
      <c r="F4882" s="47">
        <v>48.03</v>
      </c>
      <c r="G4882" s="48">
        <v>405100</v>
      </c>
      <c r="H4882" s="47">
        <v>34.090000000000003</v>
      </c>
      <c r="I4882" s="51">
        <f t="shared" si="547"/>
        <v>0.70976473037684784</v>
      </c>
      <c r="J4882" s="51">
        <f t="shared" ca="1" si="548"/>
        <v>1</v>
      </c>
      <c r="K4882" s="47">
        <f t="shared" si="549"/>
        <v>33.83</v>
      </c>
      <c r="L4882" s="47">
        <f t="shared" si="550"/>
        <v>34.15</v>
      </c>
      <c r="M4882" s="47">
        <f t="shared" si="551"/>
        <v>33.770000000000003</v>
      </c>
      <c r="N4882" s="47">
        <f t="shared" si="552"/>
        <v>34.090000000000003</v>
      </c>
      <c r="O4882" s="48">
        <f t="shared" ca="1" si="553"/>
        <v>405100</v>
      </c>
    </row>
    <row r="4883" spans="1:15" x14ac:dyDescent="0.25">
      <c r="A4883">
        <v>4868</v>
      </c>
      <c r="B4883" s="85">
        <v>34732</v>
      </c>
      <c r="C4883" s="47">
        <v>47.06</v>
      </c>
      <c r="D4883" s="47">
        <v>47.36</v>
      </c>
      <c r="E4883" s="47">
        <v>47.06</v>
      </c>
      <c r="F4883" s="47">
        <v>47.36</v>
      </c>
      <c r="G4883" s="48">
        <v>131700</v>
      </c>
      <c r="H4883" s="47">
        <v>33.619999999999997</v>
      </c>
      <c r="I4883" s="51">
        <f t="shared" si="547"/>
        <v>0.70988175675675669</v>
      </c>
      <c r="J4883" s="51">
        <f t="shared" ca="1" si="548"/>
        <v>1</v>
      </c>
      <c r="K4883" s="47">
        <f t="shared" si="549"/>
        <v>33.409999999999997</v>
      </c>
      <c r="L4883" s="47">
        <f t="shared" si="550"/>
        <v>33.619999999999997</v>
      </c>
      <c r="M4883" s="47">
        <f t="shared" si="551"/>
        <v>33.409999999999997</v>
      </c>
      <c r="N4883" s="47">
        <f t="shared" si="552"/>
        <v>33.619999999999997</v>
      </c>
      <c r="O4883" s="48">
        <f t="shared" ca="1" si="553"/>
        <v>131700</v>
      </c>
    </row>
    <row r="4884" spans="1:15" x14ac:dyDescent="0.25">
      <c r="A4884">
        <v>4869</v>
      </c>
      <c r="B4884" s="85">
        <v>34731</v>
      </c>
      <c r="C4884" s="47">
        <v>47.16</v>
      </c>
      <c r="D4884" s="47">
        <v>47.33</v>
      </c>
      <c r="E4884" s="47">
        <v>47</v>
      </c>
      <c r="F4884" s="47">
        <v>47.08</v>
      </c>
      <c r="G4884" s="48">
        <v>380200</v>
      </c>
      <c r="H4884" s="47">
        <v>33.42</v>
      </c>
      <c r="I4884" s="51">
        <f t="shared" si="547"/>
        <v>0.70985556499575198</v>
      </c>
      <c r="J4884" s="51">
        <f t="shared" ca="1" si="548"/>
        <v>1</v>
      </c>
      <c r="K4884" s="47">
        <f t="shared" si="549"/>
        <v>33.479999999999997</v>
      </c>
      <c r="L4884" s="47">
        <f t="shared" si="550"/>
        <v>33.6</v>
      </c>
      <c r="M4884" s="47">
        <f t="shared" si="551"/>
        <v>33.36</v>
      </c>
      <c r="N4884" s="47">
        <f t="shared" si="552"/>
        <v>33.42</v>
      </c>
      <c r="O4884" s="48">
        <f t="shared" ca="1" si="553"/>
        <v>380200</v>
      </c>
    </row>
    <row r="4885" spans="1:15" x14ac:dyDescent="0.25">
      <c r="A4885">
        <v>4870</v>
      </c>
      <c r="B4885" s="85">
        <v>34730</v>
      </c>
      <c r="C4885" s="47">
        <v>47</v>
      </c>
      <c r="D4885" s="47">
        <v>47.17</v>
      </c>
      <c r="E4885" s="47">
        <v>46.92</v>
      </c>
      <c r="F4885" s="47">
        <v>47.09</v>
      </c>
      <c r="G4885" s="48">
        <v>127500</v>
      </c>
      <c r="H4885" s="47">
        <v>33.43</v>
      </c>
      <c r="I4885" s="51">
        <f t="shared" si="547"/>
        <v>0.70991717986833713</v>
      </c>
      <c r="J4885" s="51">
        <f t="shared" ca="1" si="548"/>
        <v>1</v>
      </c>
      <c r="K4885" s="47">
        <f t="shared" si="549"/>
        <v>33.369999999999997</v>
      </c>
      <c r="L4885" s="47">
        <f t="shared" si="550"/>
        <v>33.49</v>
      </c>
      <c r="M4885" s="47">
        <f t="shared" si="551"/>
        <v>33.31</v>
      </c>
      <c r="N4885" s="47">
        <f t="shared" si="552"/>
        <v>33.43</v>
      </c>
      <c r="O4885" s="48">
        <f t="shared" ca="1" si="553"/>
        <v>127500</v>
      </c>
    </row>
    <row r="4886" spans="1:15" x14ac:dyDescent="0.25">
      <c r="A4886">
        <v>4871</v>
      </c>
      <c r="B4886" s="85">
        <v>34729</v>
      </c>
      <c r="C4886" s="47">
        <v>47.02</v>
      </c>
      <c r="D4886" s="47">
        <v>47.05</v>
      </c>
      <c r="E4886" s="47">
        <v>46.84</v>
      </c>
      <c r="F4886" s="47">
        <v>46.91</v>
      </c>
      <c r="G4886" s="48">
        <v>26600</v>
      </c>
      <c r="H4886" s="47">
        <v>33.29</v>
      </c>
      <c r="I4886" s="51">
        <f t="shared" si="547"/>
        <v>0.70965678959710088</v>
      </c>
      <c r="J4886" s="51">
        <f t="shared" ca="1" si="548"/>
        <v>1</v>
      </c>
      <c r="K4886" s="47">
        <f t="shared" si="549"/>
        <v>33.369999999999997</v>
      </c>
      <c r="L4886" s="47">
        <f t="shared" si="550"/>
        <v>33.39</v>
      </c>
      <c r="M4886" s="47">
        <f t="shared" si="551"/>
        <v>33.24</v>
      </c>
      <c r="N4886" s="47">
        <f t="shared" si="552"/>
        <v>33.29</v>
      </c>
      <c r="O4886" s="48">
        <f t="shared" ca="1" si="553"/>
        <v>26600</v>
      </c>
    </row>
    <row r="4887" spans="1:15" x14ac:dyDescent="0.25">
      <c r="A4887">
        <v>4872</v>
      </c>
      <c r="B4887" s="85">
        <v>34726</v>
      </c>
      <c r="C4887" s="47">
        <v>47.23</v>
      </c>
      <c r="D4887" s="47">
        <v>47.23</v>
      </c>
      <c r="E4887" s="47">
        <v>46.92</v>
      </c>
      <c r="F4887" s="47">
        <v>47.11</v>
      </c>
      <c r="G4887" s="48">
        <v>91200</v>
      </c>
      <c r="H4887" s="47">
        <v>33.44</v>
      </c>
      <c r="I4887" s="51">
        <f t="shared" si="547"/>
        <v>0.70982806198259385</v>
      </c>
      <c r="J4887" s="51">
        <f t="shared" ca="1" si="548"/>
        <v>1</v>
      </c>
      <c r="K4887" s="47">
        <f t="shared" si="549"/>
        <v>33.53</v>
      </c>
      <c r="L4887" s="47">
        <f t="shared" si="550"/>
        <v>33.53</v>
      </c>
      <c r="M4887" s="47">
        <f t="shared" si="551"/>
        <v>33.31</v>
      </c>
      <c r="N4887" s="47">
        <f t="shared" si="552"/>
        <v>33.44</v>
      </c>
      <c r="O4887" s="48">
        <f t="shared" ca="1" si="553"/>
        <v>91200</v>
      </c>
    </row>
    <row r="4888" spans="1:15" x14ac:dyDescent="0.25">
      <c r="A4888">
        <v>4873</v>
      </c>
      <c r="B4888" s="85">
        <v>34725</v>
      </c>
      <c r="C4888" s="47">
        <v>46.84</v>
      </c>
      <c r="D4888" s="47">
        <v>46.98</v>
      </c>
      <c r="E4888" s="47">
        <v>46.75</v>
      </c>
      <c r="F4888" s="47">
        <v>46.92</v>
      </c>
      <c r="G4888" s="48">
        <v>9800</v>
      </c>
      <c r="H4888" s="47">
        <v>33.31</v>
      </c>
      <c r="I4888" s="51">
        <f t="shared" si="547"/>
        <v>0.70993179880647916</v>
      </c>
      <c r="J4888" s="51">
        <f t="shared" ca="1" si="548"/>
        <v>1</v>
      </c>
      <c r="K4888" s="47">
        <f t="shared" si="549"/>
        <v>33.25</v>
      </c>
      <c r="L4888" s="47">
        <f t="shared" si="550"/>
        <v>33.35</v>
      </c>
      <c r="M4888" s="47">
        <f t="shared" si="551"/>
        <v>33.19</v>
      </c>
      <c r="N4888" s="47">
        <f t="shared" si="552"/>
        <v>33.31</v>
      </c>
      <c r="O4888" s="48">
        <f t="shared" ca="1" si="553"/>
        <v>9800</v>
      </c>
    </row>
    <row r="4889" spans="1:15" x14ac:dyDescent="0.25">
      <c r="A4889">
        <v>4874</v>
      </c>
      <c r="B4889" s="85">
        <v>34724</v>
      </c>
      <c r="C4889" s="47">
        <v>46.52</v>
      </c>
      <c r="D4889" s="47">
        <v>47.05</v>
      </c>
      <c r="E4889" s="47">
        <v>46.52</v>
      </c>
      <c r="F4889" s="47">
        <v>46.88</v>
      </c>
      <c r="G4889" s="48">
        <v>15700</v>
      </c>
      <c r="H4889" s="47">
        <v>33.270000000000003</v>
      </c>
      <c r="I4889" s="51">
        <f t="shared" si="547"/>
        <v>0.70968430034129693</v>
      </c>
      <c r="J4889" s="51">
        <f t="shared" ca="1" si="548"/>
        <v>1</v>
      </c>
      <c r="K4889" s="47">
        <f t="shared" si="549"/>
        <v>33.01</v>
      </c>
      <c r="L4889" s="47">
        <f t="shared" si="550"/>
        <v>33.39</v>
      </c>
      <c r="M4889" s="47">
        <f t="shared" si="551"/>
        <v>33.01</v>
      </c>
      <c r="N4889" s="47">
        <f t="shared" si="552"/>
        <v>33.270000000000003</v>
      </c>
      <c r="O4889" s="48">
        <f t="shared" ca="1" si="553"/>
        <v>15700</v>
      </c>
    </row>
    <row r="4890" spans="1:15" x14ac:dyDescent="0.25">
      <c r="A4890">
        <v>4875</v>
      </c>
      <c r="B4890" s="85">
        <v>34723</v>
      </c>
      <c r="C4890" s="47">
        <v>46.67</v>
      </c>
      <c r="D4890" s="47">
        <v>46.75</v>
      </c>
      <c r="E4890" s="47">
        <v>46.64</v>
      </c>
      <c r="F4890" s="47">
        <v>46.75</v>
      </c>
      <c r="G4890" s="48">
        <v>32400</v>
      </c>
      <c r="H4890" s="47">
        <v>33.18</v>
      </c>
      <c r="I4890" s="51">
        <f t="shared" si="547"/>
        <v>0.7097326203208556</v>
      </c>
      <c r="J4890" s="51">
        <f t="shared" ca="1" si="548"/>
        <v>1</v>
      </c>
      <c r="K4890" s="47">
        <f t="shared" si="549"/>
        <v>33.119999999999997</v>
      </c>
      <c r="L4890" s="47">
        <f t="shared" si="550"/>
        <v>33.18</v>
      </c>
      <c r="M4890" s="47">
        <f t="shared" si="551"/>
        <v>33.1</v>
      </c>
      <c r="N4890" s="47">
        <f t="shared" si="552"/>
        <v>33.18</v>
      </c>
      <c r="O4890" s="48">
        <f t="shared" ca="1" si="553"/>
        <v>32400</v>
      </c>
    </row>
    <row r="4891" spans="1:15" x14ac:dyDescent="0.25">
      <c r="A4891">
        <v>4876</v>
      </c>
      <c r="B4891" s="85">
        <v>34722</v>
      </c>
      <c r="C4891" s="47">
        <v>46.23</v>
      </c>
      <c r="D4891" s="47">
        <v>46.69</v>
      </c>
      <c r="E4891" s="47">
        <v>46.2</v>
      </c>
      <c r="F4891" s="47">
        <v>46.69</v>
      </c>
      <c r="G4891" s="48">
        <v>53700</v>
      </c>
      <c r="H4891" s="47">
        <v>33.14</v>
      </c>
      <c r="I4891" s="51">
        <f t="shared" si="547"/>
        <v>0.70978796316127657</v>
      </c>
      <c r="J4891" s="51">
        <f t="shared" ca="1" si="548"/>
        <v>1</v>
      </c>
      <c r="K4891" s="47">
        <f t="shared" si="549"/>
        <v>32.81</v>
      </c>
      <c r="L4891" s="47">
        <f t="shared" si="550"/>
        <v>33.14</v>
      </c>
      <c r="M4891" s="47">
        <f t="shared" si="551"/>
        <v>32.79</v>
      </c>
      <c r="N4891" s="47">
        <f t="shared" si="552"/>
        <v>33.14</v>
      </c>
      <c r="O4891" s="48">
        <f t="shared" ca="1" si="553"/>
        <v>53700</v>
      </c>
    </row>
    <row r="4892" spans="1:15" x14ac:dyDescent="0.25">
      <c r="A4892">
        <v>4877</v>
      </c>
      <c r="B4892" s="85">
        <v>34719</v>
      </c>
      <c r="C4892" s="47">
        <v>46.66</v>
      </c>
      <c r="D4892" s="47">
        <v>46.67</v>
      </c>
      <c r="E4892" s="47">
        <v>46.45</v>
      </c>
      <c r="F4892" s="47">
        <v>46.55</v>
      </c>
      <c r="G4892" s="48">
        <v>78700</v>
      </c>
      <c r="H4892" s="47">
        <v>33.04</v>
      </c>
      <c r="I4892" s="51">
        <f t="shared" si="547"/>
        <v>0.70977443609022561</v>
      </c>
      <c r="J4892" s="51">
        <f t="shared" ca="1" si="548"/>
        <v>1</v>
      </c>
      <c r="K4892" s="47">
        <f t="shared" si="549"/>
        <v>33.119999999999997</v>
      </c>
      <c r="L4892" s="47">
        <f t="shared" si="550"/>
        <v>33.130000000000003</v>
      </c>
      <c r="M4892" s="47">
        <f t="shared" si="551"/>
        <v>32.97</v>
      </c>
      <c r="N4892" s="47">
        <f t="shared" si="552"/>
        <v>33.04</v>
      </c>
      <c r="O4892" s="48">
        <f t="shared" ca="1" si="553"/>
        <v>78700</v>
      </c>
    </row>
    <row r="4893" spans="1:15" x14ac:dyDescent="0.25">
      <c r="A4893">
        <v>4878</v>
      </c>
      <c r="B4893" s="85">
        <v>34718</v>
      </c>
      <c r="C4893" s="47">
        <v>46.83</v>
      </c>
      <c r="D4893" s="47">
        <v>46.88</v>
      </c>
      <c r="E4893" s="47">
        <v>46.69</v>
      </c>
      <c r="F4893" s="47">
        <v>46.72</v>
      </c>
      <c r="G4893" s="48">
        <v>139100</v>
      </c>
      <c r="H4893" s="47">
        <v>33.159999999999997</v>
      </c>
      <c r="I4893" s="51">
        <f t="shared" si="547"/>
        <v>0.70976027397260266</v>
      </c>
      <c r="J4893" s="51">
        <f t="shared" ca="1" si="548"/>
        <v>1</v>
      </c>
      <c r="K4893" s="47">
        <f t="shared" si="549"/>
        <v>33.24</v>
      </c>
      <c r="L4893" s="47">
        <f t="shared" si="550"/>
        <v>33.270000000000003</v>
      </c>
      <c r="M4893" s="47">
        <f t="shared" si="551"/>
        <v>33.14</v>
      </c>
      <c r="N4893" s="47">
        <f t="shared" si="552"/>
        <v>33.159999999999997</v>
      </c>
      <c r="O4893" s="48">
        <f t="shared" ca="1" si="553"/>
        <v>139100</v>
      </c>
    </row>
    <row r="4894" spans="1:15" x14ac:dyDescent="0.25">
      <c r="A4894">
        <v>4879</v>
      </c>
      <c r="B4894" s="85">
        <v>34717</v>
      </c>
      <c r="C4894" s="47">
        <v>47</v>
      </c>
      <c r="D4894" s="47">
        <v>47.08</v>
      </c>
      <c r="E4894" s="47">
        <v>46.88</v>
      </c>
      <c r="F4894" s="47">
        <v>46.98</v>
      </c>
      <c r="G4894" s="48">
        <v>84500</v>
      </c>
      <c r="H4894" s="47">
        <v>33.35</v>
      </c>
      <c r="I4894" s="51">
        <f t="shared" si="547"/>
        <v>0.70987654320987659</v>
      </c>
      <c r="J4894" s="51">
        <f t="shared" ca="1" si="548"/>
        <v>1</v>
      </c>
      <c r="K4894" s="47">
        <f t="shared" si="549"/>
        <v>33.36</v>
      </c>
      <c r="L4894" s="47">
        <f t="shared" si="550"/>
        <v>33.42</v>
      </c>
      <c r="M4894" s="47">
        <f t="shared" si="551"/>
        <v>33.28</v>
      </c>
      <c r="N4894" s="47">
        <f t="shared" si="552"/>
        <v>33.35</v>
      </c>
      <c r="O4894" s="48">
        <f t="shared" ca="1" si="553"/>
        <v>84500</v>
      </c>
    </row>
    <row r="4895" spans="1:15" x14ac:dyDescent="0.25">
      <c r="A4895">
        <v>4880</v>
      </c>
      <c r="B4895" s="85">
        <v>34716</v>
      </c>
      <c r="C4895" s="47">
        <v>46.92</v>
      </c>
      <c r="D4895" s="47">
        <v>47.06</v>
      </c>
      <c r="E4895" s="47">
        <v>46.86</v>
      </c>
      <c r="F4895" s="47">
        <v>47.03</v>
      </c>
      <c r="G4895" s="48">
        <v>89500</v>
      </c>
      <c r="H4895" s="47">
        <v>33.380000000000003</v>
      </c>
      <c r="I4895" s="51">
        <f t="shared" si="547"/>
        <v>0.70975972783329788</v>
      </c>
      <c r="J4895" s="51">
        <f t="shared" ca="1" si="548"/>
        <v>1</v>
      </c>
      <c r="K4895" s="47">
        <f t="shared" si="549"/>
        <v>33.299999999999997</v>
      </c>
      <c r="L4895" s="47">
        <f t="shared" si="550"/>
        <v>33.4</v>
      </c>
      <c r="M4895" s="47">
        <f t="shared" si="551"/>
        <v>33.26</v>
      </c>
      <c r="N4895" s="47">
        <f t="shared" si="552"/>
        <v>33.380000000000003</v>
      </c>
      <c r="O4895" s="48">
        <f t="shared" ca="1" si="553"/>
        <v>89500</v>
      </c>
    </row>
    <row r="4896" spans="1:15" x14ac:dyDescent="0.25">
      <c r="A4896">
        <v>4881</v>
      </c>
      <c r="B4896" s="85">
        <v>34715</v>
      </c>
      <c r="C4896" s="47">
        <v>46.72</v>
      </c>
      <c r="D4896" s="47">
        <v>47.03</v>
      </c>
      <c r="E4896" s="47">
        <v>46.72</v>
      </c>
      <c r="F4896" s="47">
        <v>47.02</v>
      </c>
      <c r="G4896" s="48">
        <v>105100</v>
      </c>
      <c r="H4896" s="47">
        <v>33.369999999999997</v>
      </c>
      <c r="I4896" s="51">
        <f t="shared" si="547"/>
        <v>0.70969800085070178</v>
      </c>
      <c r="J4896" s="51">
        <f t="shared" ca="1" si="548"/>
        <v>1</v>
      </c>
      <c r="K4896" s="47">
        <f t="shared" si="549"/>
        <v>33.159999999999997</v>
      </c>
      <c r="L4896" s="47">
        <f t="shared" si="550"/>
        <v>33.380000000000003</v>
      </c>
      <c r="M4896" s="47">
        <f t="shared" si="551"/>
        <v>33.159999999999997</v>
      </c>
      <c r="N4896" s="47">
        <f t="shared" si="552"/>
        <v>33.369999999999997</v>
      </c>
      <c r="O4896" s="48">
        <f t="shared" ca="1" si="553"/>
        <v>105100</v>
      </c>
    </row>
    <row r="4897" spans="1:15" x14ac:dyDescent="0.25">
      <c r="A4897">
        <v>4882</v>
      </c>
      <c r="B4897" s="85">
        <v>34712</v>
      </c>
      <c r="C4897" s="47">
        <v>46.44</v>
      </c>
      <c r="D4897" s="47">
        <v>46.73</v>
      </c>
      <c r="E4897" s="47">
        <v>46.38</v>
      </c>
      <c r="F4897" s="47">
        <v>46.73</v>
      </c>
      <c r="G4897" s="48">
        <v>170600</v>
      </c>
      <c r="H4897" s="47">
        <v>33.17</v>
      </c>
      <c r="I4897" s="51">
        <f t="shared" si="547"/>
        <v>0.70982238390755414</v>
      </c>
      <c r="J4897" s="51">
        <f t="shared" ca="1" si="548"/>
        <v>1</v>
      </c>
      <c r="K4897" s="47">
        <f t="shared" si="549"/>
        <v>32.96</v>
      </c>
      <c r="L4897" s="47">
        <f t="shared" si="550"/>
        <v>33.17</v>
      </c>
      <c r="M4897" s="47">
        <f t="shared" si="551"/>
        <v>32.92</v>
      </c>
      <c r="N4897" s="47">
        <f t="shared" si="552"/>
        <v>33.17</v>
      </c>
      <c r="O4897" s="48">
        <f t="shared" ca="1" si="553"/>
        <v>170600</v>
      </c>
    </row>
    <row r="4898" spans="1:15" x14ac:dyDescent="0.25">
      <c r="A4898">
        <v>4883</v>
      </c>
      <c r="B4898" s="85">
        <v>34711</v>
      </c>
      <c r="C4898" s="47">
        <v>46.12</v>
      </c>
      <c r="D4898" s="47">
        <v>46.22</v>
      </c>
      <c r="E4898" s="47">
        <v>46.03</v>
      </c>
      <c r="F4898" s="47">
        <v>46.19</v>
      </c>
      <c r="G4898" s="48">
        <v>40300</v>
      </c>
      <c r="H4898" s="47">
        <v>32.78</v>
      </c>
      <c r="I4898" s="51">
        <f t="shared" si="547"/>
        <v>0.70967741935483875</v>
      </c>
      <c r="J4898" s="51">
        <f t="shared" ca="1" si="548"/>
        <v>1</v>
      </c>
      <c r="K4898" s="47">
        <f t="shared" si="549"/>
        <v>32.729999999999997</v>
      </c>
      <c r="L4898" s="47">
        <f t="shared" si="550"/>
        <v>32.799999999999997</v>
      </c>
      <c r="M4898" s="47">
        <f t="shared" si="551"/>
        <v>32.67</v>
      </c>
      <c r="N4898" s="47">
        <f t="shared" si="552"/>
        <v>32.78</v>
      </c>
      <c r="O4898" s="48">
        <f t="shared" ca="1" si="553"/>
        <v>40300</v>
      </c>
    </row>
    <row r="4899" spans="1:15" x14ac:dyDescent="0.25">
      <c r="A4899">
        <v>4884</v>
      </c>
      <c r="B4899" s="85">
        <v>34710</v>
      </c>
      <c r="C4899" s="47">
        <v>46.3</v>
      </c>
      <c r="D4899" s="47">
        <v>46.3</v>
      </c>
      <c r="E4899" s="47">
        <v>45.81</v>
      </c>
      <c r="F4899" s="47">
        <v>46.17</v>
      </c>
      <c r="G4899" s="48">
        <v>222400</v>
      </c>
      <c r="H4899" s="47">
        <v>32.770000000000003</v>
      </c>
      <c r="I4899" s="51">
        <f t="shared" si="547"/>
        <v>0.70976824777994374</v>
      </c>
      <c r="J4899" s="51">
        <f t="shared" ca="1" si="548"/>
        <v>1</v>
      </c>
      <c r="K4899" s="47">
        <f t="shared" si="549"/>
        <v>32.86</v>
      </c>
      <c r="L4899" s="47">
        <f t="shared" si="550"/>
        <v>32.86</v>
      </c>
      <c r="M4899" s="47">
        <f t="shared" si="551"/>
        <v>32.51</v>
      </c>
      <c r="N4899" s="47">
        <f t="shared" si="552"/>
        <v>32.770000000000003</v>
      </c>
      <c r="O4899" s="48">
        <f t="shared" ca="1" si="553"/>
        <v>222400</v>
      </c>
    </row>
    <row r="4900" spans="1:15" x14ac:dyDescent="0.25">
      <c r="A4900">
        <v>4885</v>
      </c>
      <c r="B4900" s="85">
        <v>34709</v>
      </c>
      <c r="C4900" s="47">
        <v>46.2</v>
      </c>
      <c r="D4900" s="47">
        <v>46.39</v>
      </c>
      <c r="E4900" s="47">
        <v>46.14</v>
      </c>
      <c r="F4900" s="47">
        <v>46.14</v>
      </c>
      <c r="G4900" s="48">
        <v>229800</v>
      </c>
      <c r="H4900" s="47">
        <v>32.75</v>
      </c>
      <c r="I4900" s="51">
        <f t="shared" si="547"/>
        <v>0.70979627221499786</v>
      </c>
      <c r="J4900" s="51">
        <f t="shared" ca="1" si="548"/>
        <v>1</v>
      </c>
      <c r="K4900" s="47">
        <f t="shared" si="549"/>
        <v>32.79</v>
      </c>
      <c r="L4900" s="47">
        <f t="shared" si="550"/>
        <v>32.93</v>
      </c>
      <c r="M4900" s="47">
        <f t="shared" si="551"/>
        <v>32.75</v>
      </c>
      <c r="N4900" s="47">
        <f t="shared" si="552"/>
        <v>32.75</v>
      </c>
      <c r="O4900" s="48">
        <f t="shared" ca="1" si="553"/>
        <v>229800</v>
      </c>
    </row>
    <row r="4901" spans="1:15" x14ac:dyDescent="0.25">
      <c r="A4901">
        <v>4886</v>
      </c>
      <c r="B4901" s="85">
        <v>34708</v>
      </c>
      <c r="C4901" s="47">
        <v>46.03</v>
      </c>
      <c r="D4901" s="47">
        <v>46.09</v>
      </c>
      <c r="E4901" s="47">
        <v>46</v>
      </c>
      <c r="F4901" s="47">
        <v>46.09</v>
      </c>
      <c r="G4901" s="48">
        <v>36800</v>
      </c>
      <c r="H4901" s="47">
        <v>32.72</v>
      </c>
      <c r="I4901" s="51">
        <f t="shared" si="547"/>
        <v>0.7099153829464091</v>
      </c>
      <c r="J4901" s="51">
        <f t="shared" ca="1" si="548"/>
        <v>1</v>
      </c>
      <c r="K4901" s="47">
        <f t="shared" si="549"/>
        <v>32.68</v>
      </c>
      <c r="L4901" s="47">
        <f t="shared" si="550"/>
        <v>32.72</v>
      </c>
      <c r="M4901" s="47">
        <f t="shared" si="551"/>
        <v>32.659999999999997</v>
      </c>
      <c r="N4901" s="47">
        <f t="shared" si="552"/>
        <v>32.72</v>
      </c>
      <c r="O4901" s="48">
        <f t="shared" ca="1" si="553"/>
        <v>36800</v>
      </c>
    </row>
    <row r="4902" spans="1:15" x14ac:dyDescent="0.25">
      <c r="A4902">
        <v>4887</v>
      </c>
      <c r="B4902" s="85">
        <v>34705</v>
      </c>
      <c r="C4902" s="47">
        <v>46.09</v>
      </c>
      <c r="D4902" s="47">
        <v>46.25</v>
      </c>
      <c r="E4902" s="47">
        <v>45.91</v>
      </c>
      <c r="F4902" s="47">
        <v>46.05</v>
      </c>
      <c r="G4902" s="48">
        <v>448400</v>
      </c>
      <c r="H4902" s="47">
        <v>32.68</v>
      </c>
      <c r="I4902" s="51">
        <f t="shared" si="547"/>
        <v>0.70966340933767647</v>
      </c>
      <c r="J4902" s="51">
        <f t="shared" ca="1" si="548"/>
        <v>1</v>
      </c>
      <c r="K4902" s="47">
        <f t="shared" si="549"/>
        <v>32.71</v>
      </c>
      <c r="L4902" s="47">
        <f t="shared" si="550"/>
        <v>32.82</v>
      </c>
      <c r="M4902" s="47">
        <f t="shared" si="551"/>
        <v>32.58</v>
      </c>
      <c r="N4902" s="47">
        <f t="shared" si="552"/>
        <v>32.68</v>
      </c>
      <c r="O4902" s="48">
        <f t="shared" ca="1" si="553"/>
        <v>448400</v>
      </c>
    </row>
    <row r="4903" spans="1:15" x14ac:dyDescent="0.25">
      <c r="A4903">
        <v>4888</v>
      </c>
      <c r="B4903" s="85">
        <v>34704</v>
      </c>
      <c r="C4903" s="47">
        <v>46.03</v>
      </c>
      <c r="D4903" s="47">
        <v>46.11</v>
      </c>
      <c r="E4903" s="47">
        <v>45.95</v>
      </c>
      <c r="F4903" s="47">
        <v>46</v>
      </c>
      <c r="G4903" s="48">
        <v>89800</v>
      </c>
      <c r="H4903" s="47">
        <v>32.65</v>
      </c>
      <c r="I4903" s="51">
        <f t="shared" si="547"/>
        <v>0.70978260869565213</v>
      </c>
      <c r="J4903" s="51">
        <f t="shared" ca="1" si="548"/>
        <v>1</v>
      </c>
      <c r="K4903" s="47">
        <f t="shared" si="549"/>
        <v>32.67</v>
      </c>
      <c r="L4903" s="47">
        <f t="shared" si="550"/>
        <v>32.729999999999997</v>
      </c>
      <c r="M4903" s="47">
        <f t="shared" si="551"/>
        <v>32.61</v>
      </c>
      <c r="N4903" s="47">
        <f t="shared" si="552"/>
        <v>32.65</v>
      </c>
      <c r="O4903" s="48">
        <f t="shared" ca="1" si="553"/>
        <v>89800</v>
      </c>
    </row>
    <row r="4904" spans="1:15" x14ac:dyDescent="0.25">
      <c r="A4904">
        <v>4889</v>
      </c>
      <c r="B4904" s="85">
        <v>34703</v>
      </c>
      <c r="C4904" s="47">
        <v>45.98</v>
      </c>
      <c r="D4904" s="47">
        <v>46</v>
      </c>
      <c r="E4904" s="47">
        <v>45.75</v>
      </c>
      <c r="F4904" s="47">
        <v>46</v>
      </c>
      <c r="G4904" s="48">
        <v>351800</v>
      </c>
      <c r="H4904" s="47">
        <v>32.65</v>
      </c>
      <c r="I4904" s="51">
        <f t="shared" si="547"/>
        <v>0.70978260869565213</v>
      </c>
      <c r="J4904" s="51">
        <f t="shared" ca="1" si="548"/>
        <v>1</v>
      </c>
      <c r="K4904" s="47">
        <f t="shared" si="549"/>
        <v>32.64</v>
      </c>
      <c r="L4904" s="47">
        <f t="shared" si="550"/>
        <v>32.65</v>
      </c>
      <c r="M4904" s="47">
        <f t="shared" si="551"/>
        <v>32.47</v>
      </c>
      <c r="N4904" s="47">
        <f t="shared" si="552"/>
        <v>32.65</v>
      </c>
      <c r="O4904" s="48">
        <f t="shared" ca="1" si="553"/>
        <v>351800</v>
      </c>
    </row>
    <row r="4905" spans="1:15" x14ac:dyDescent="0.25">
      <c r="A4905">
        <v>4890</v>
      </c>
      <c r="B4905" s="85">
        <v>34702</v>
      </c>
      <c r="C4905" s="47">
        <v>45.7</v>
      </c>
      <c r="D4905" s="47">
        <v>45.84</v>
      </c>
      <c r="E4905" s="47">
        <v>45.69</v>
      </c>
      <c r="F4905" s="47">
        <v>45.78</v>
      </c>
      <c r="G4905" s="48">
        <v>324300</v>
      </c>
      <c r="H4905" s="47">
        <v>32.5</v>
      </c>
      <c r="I4905" s="51">
        <f t="shared" si="547"/>
        <v>0.70991699432066402</v>
      </c>
      <c r="J4905" s="51">
        <f t="shared" ca="1" si="548"/>
        <v>1</v>
      </c>
      <c r="K4905" s="47">
        <f t="shared" si="549"/>
        <v>32.44</v>
      </c>
      <c r="L4905" s="47">
        <f t="shared" si="550"/>
        <v>32.54</v>
      </c>
      <c r="M4905" s="47">
        <f t="shared" si="551"/>
        <v>32.44</v>
      </c>
      <c r="N4905" s="47">
        <f t="shared" si="552"/>
        <v>32.5</v>
      </c>
      <c r="O4905" s="48">
        <f t="shared" ca="1" si="553"/>
        <v>324300</v>
      </c>
    </row>
    <row r="4906" spans="1:15" x14ac:dyDescent="0.25">
      <c r="A4906">
        <v>4891</v>
      </c>
      <c r="B4906" s="85">
        <v>34698</v>
      </c>
      <c r="C4906" s="47">
        <v>46.2</v>
      </c>
      <c r="D4906" s="47">
        <v>46.25</v>
      </c>
      <c r="E4906" s="47">
        <v>45.56</v>
      </c>
      <c r="F4906" s="47">
        <v>45.56</v>
      </c>
      <c r="G4906" s="48">
        <v>2209500</v>
      </c>
      <c r="H4906" s="47">
        <v>32.340000000000003</v>
      </c>
      <c r="I4906" s="51">
        <f t="shared" si="547"/>
        <v>0.70983318700614573</v>
      </c>
      <c r="J4906" s="51">
        <f t="shared" ca="1" si="548"/>
        <v>1</v>
      </c>
      <c r="K4906" s="47">
        <f t="shared" si="549"/>
        <v>32.79</v>
      </c>
      <c r="L4906" s="47">
        <f t="shared" si="550"/>
        <v>32.83</v>
      </c>
      <c r="M4906" s="47">
        <f t="shared" si="551"/>
        <v>32.340000000000003</v>
      </c>
      <c r="N4906" s="47">
        <f t="shared" si="552"/>
        <v>32.340000000000003</v>
      </c>
      <c r="O4906" s="48">
        <f t="shared" ca="1" si="553"/>
        <v>2209500</v>
      </c>
    </row>
    <row r="4907" spans="1:15" x14ac:dyDescent="0.25">
      <c r="A4907">
        <v>4892</v>
      </c>
      <c r="B4907" s="85">
        <v>34697</v>
      </c>
      <c r="C4907" s="47">
        <v>46.25</v>
      </c>
      <c r="D4907" s="47">
        <v>46.25</v>
      </c>
      <c r="E4907" s="47">
        <v>46.06</v>
      </c>
      <c r="F4907" s="47">
        <v>46.11</v>
      </c>
      <c r="G4907" s="48">
        <v>220100</v>
      </c>
      <c r="H4907" s="47">
        <v>32.729999999999997</v>
      </c>
      <c r="I4907" s="51">
        <f t="shared" si="547"/>
        <v>0.70982433311646054</v>
      </c>
      <c r="J4907" s="51">
        <f t="shared" ca="1" si="548"/>
        <v>1</v>
      </c>
      <c r="K4907" s="47">
        <f t="shared" si="549"/>
        <v>32.83</v>
      </c>
      <c r="L4907" s="47">
        <f t="shared" si="550"/>
        <v>32.83</v>
      </c>
      <c r="M4907" s="47">
        <f t="shared" si="551"/>
        <v>32.69</v>
      </c>
      <c r="N4907" s="47">
        <f t="shared" si="552"/>
        <v>32.729999999999997</v>
      </c>
      <c r="O4907" s="48">
        <f t="shared" ca="1" si="553"/>
        <v>220100</v>
      </c>
    </row>
    <row r="4908" spans="1:15" x14ac:dyDescent="0.25">
      <c r="A4908">
        <v>4893</v>
      </c>
      <c r="B4908" s="85">
        <v>34696</v>
      </c>
      <c r="C4908" s="47">
        <v>46.36</v>
      </c>
      <c r="D4908" s="47">
        <v>46.36</v>
      </c>
      <c r="E4908" s="47">
        <v>45.97</v>
      </c>
      <c r="F4908" s="47">
        <v>46.08</v>
      </c>
      <c r="G4908" s="48">
        <v>358200</v>
      </c>
      <c r="H4908" s="47">
        <v>32.71</v>
      </c>
      <c r="I4908" s="51">
        <f t="shared" si="547"/>
        <v>0.70985243055555558</v>
      </c>
      <c r="J4908" s="51">
        <f t="shared" ca="1" si="548"/>
        <v>1</v>
      </c>
      <c r="K4908" s="47">
        <f t="shared" si="549"/>
        <v>32.909999999999997</v>
      </c>
      <c r="L4908" s="47">
        <f t="shared" si="550"/>
        <v>32.909999999999997</v>
      </c>
      <c r="M4908" s="47">
        <f t="shared" si="551"/>
        <v>32.630000000000003</v>
      </c>
      <c r="N4908" s="47">
        <f t="shared" si="552"/>
        <v>32.71</v>
      </c>
      <c r="O4908" s="48">
        <f t="shared" ca="1" si="553"/>
        <v>358200</v>
      </c>
    </row>
    <row r="4909" spans="1:15" x14ac:dyDescent="0.25">
      <c r="A4909">
        <v>4894</v>
      </c>
      <c r="B4909" s="85">
        <v>34695</v>
      </c>
      <c r="C4909" s="47">
        <v>46.22</v>
      </c>
      <c r="D4909" s="47">
        <v>46.41</v>
      </c>
      <c r="E4909" s="47">
        <v>46.19</v>
      </c>
      <c r="F4909" s="47">
        <v>46.31</v>
      </c>
      <c r="G4909" s="48">
        <v>95200</v>
      </c>
      <c r="H4909" s="47">
        <v>32.869999999999997</v>
      </c>
      <c r="I4909" s="51">
        <f t="shared" si="547"/>
        <v>0.70978190455625123</v>
      </c>
      <c r="J4909" s="51">
        <f t="shared" ca="1" si="548"/>
        <v>1</v>
      </c>
      <c r="K4909" s="47">
        <f t="shared" si="549"/>
        <v>32.81</v>
      </c>
      <c r="L4909" s="47">
        <f t="shared" si="550"/>
        <v>32.94</v>
      </c>
      <c r="M4909" s="47">
        <f t="shared" si="551"/>
        <v>32.78</v>
      </c>
      <c r="N4909" s="47">
        <f t="shared" si="552"/>
        <v>32.869999999999997</v>
      </c>
      <c r="O4909" s="48">
        <f t="shared" ca="1" si="553"/>
        <v>95200</v>
      </c>
    </row>
    <row r="4910" spans="1:15" x14ac:dyDescent="0.25">
      <c r="A4910">
        <v>4895</v>
      </c>
      <c r="B4910" s="85">
        <v>34691</v>
      </c>
      <c r="C4910" s="47">
        <v>45.98</v>
      </c>
      <c r="D4910" s="47">
        <v>46.17</v>
      </c>
      <c r="E4910" s="47">
        <v>45.98</v>
      </c>
      <c r="F4910" s="47">
        <v>46.06</v>
      </c>
      <c r="G4910" s="48">
        <v>125800</v>
      </c>
      <c r="H4910" s="47">
        <v>32.700000000000003</v>
      </c>
      <c r="I4910" s="51">
        <f t="shared" si="547"/>
        <v>0.70994355188884062</v>
      </c>
      <c r="J4910" s="51">
        <f t="shared" ca="1" si="548"/>
        <v>1</v>
      </c>
      <c r="K4910" s="47">
        <f t="shared" si="549"/>
        <v>32.64</v>
      </c>
      <c r="L4910" s="47">
        <f t="shared" si="550"/>
        <v>32.78</v>
      </c>
      <c r="M4910" s="47">
        <f t="shared" si="551"/>
        <v>32.64</v>
      </c>
      <c r="N4910" s="47">
        <f t="shared" si="552"/>
        <v>32.700000000000003</v>
      </c>
      <c r="O4910" s="48">
        <f t="shared" ca="1" si="553"/>
        <v>125800</v>
      </c>
    </row>
    <row r="4911" spans="1:15" x14ac:dyDescent="0.25">
      <c r="A4911">
        <v>4896</v>
      </c>
      <c r="B4911" s="85">
        <v>34690</v>
      </c>
      <c r="C4911" s="47">
        <v>46.16</v>
      </c>
      <c r="D4911" s="47">
        <v>46.2</v>
      </c>
      <c r="E4911" s="47">
        <v>45.97</v>
      </c>
      <c r="F4911" s="47">
        <v>46.02</v>
      </c>
      <c r="G4911" s="48">
        <v>222000</v>
      </c>
      <c r="H4911" s="47">
        <v>32.659999999999997</v>
      </c>
      <c r="I4911" s="51">
        <f t="shared" si="547"/>
        <v>0.70969143850499772</v>
      </c>
      <c r="J4911" s="51">
        <f t="shared" ca="1" si="548"/>
        <v>1</v>
      </c>
      <c r="K4911" s="47">
        <f t="shared" si="549"/>
        <v>32.76</v>
      </c>
      <c r="L4911" s="47">
        <f t="shared" si="550"/>
        <v>32.79</v>
      </c>
      <c r="M4911" s="47">
        <f t="shared" si="551"/>
        <v>32.619999999999997</v>
      </c>
      <c r="N4911" s="47">
        <f t="shared" si="552"/>
        <v>32.659999999999997</v>
      </c>
      <c r="O4911" s="48">
        <f t="shared" ca="1" si="553"/>
        <v>222000</v>
      </c>
    </row>
    <row r="4912" spans="1:15" x14ac:dyDescent="0.25">
      <c r="A4912">
        <v>4897</v>
      </c>
      <c r="B4912" s="85">
        <v>34689</v>
      </c>
      <c r="C4912" s="47">
        <v>45.7</v>
      </c>
      <c r="D4912" s="47">
        <v>46.27</v>
      </c>
      <c r="E4912" s="47">
        <v>45.7</v>
      </c>
      <c r="F4912" s="47">
        <v>46.16</v>
      </c>
      <c r="G4912" s="48">
        <v>544500</v>
      </c>
      <c r="H4912" s="47">
        <v>32.76</v>
      </c>
      <c r="I4912" s="51">
        <f t="shared" si="547"/>
        <v>0.70970537261698441</v>
      </c>
      <c r="J4912" s="51">
        <f t="shared" ca="1" si="548"/>
        <v>1</v>
      </c>
      <c r="K4912" s="47">
        <f t="shared" si="549"/>
        <v>32.43</v>
      </c>
      <c r="L4912" s="47">
        <f t="shared" si="550"/>
        <v>32.840000000000003</v>
      </c>
      <c r="M4912" s="47">
        <f t="shared" si="551"/>
        <v>32.43</v>
      </c>
      <c r="N4912" s="47">
        <f t="shared" si="552"/>
        <v>32.76</v>
      </c>
      <c r="O4912" s="48">
        <f t="shared" ca="1" si="553"/>
        <v>544500</v>
      </c>
    </row>
    <row r="4913" spans="1:15" x14ac:dyDescent="0.25">
      <c r="A4913">
        <v>4898</v>
      </c>
      <c r="B4913" s="85">
        <v>34688</v>
      </c>
      <c r="C4913" s="47">
        <v>45.86</v>
      </c>
      <c r="D4913" s="47">
        <v>45.89</v>
      </c>
      <c r="E4913" s="47">
        <v>45.67</v>
      </c>
      <c r="F4913" s="47">
        <v>45.67</v>
      </c>
      <c r="G4913" s="48">
        <v>675600</v>
      </c>
      <c r="H4913" s="47">
        <v>32.42</v>
      </c>
      <c r="I4913" s="51">
        <f t="shared" si="547"/>
        <v>0.70987519159185464</v>
      </c>
      <c r="J4913" s="51">
        <f t="shared" ca="1" si="548"/>
        <v>1</v>
      </c>
      <c r="K4913" s="47">
        <f t="shared" si="549"/>
        <v>32.549999999999997</v>
      </c>
      <c r="L4913" s="47">
        <f t="shared" si="550"/>
        <v>32.58</v>
      </c>
      <c r="M4913" s="47">
        <f t="shared" si="551"/>
        <v>32.42</v>
      </c>
      <c r="N4913" s="47">
        <f t="shared" si="552"/>
        <v>32.42</v>
      </c>
      <c r="O4913" s="48">
        <f t="shared" ca="1" si="553"/>
        <v>675600</v>
      </c>
    </row>
    <row r="4914" spans="1:15" x14ac:dyDescent="0.25">
      <c r="A4914">
        <v>4899</v>
      </c>
      <c r="B4914" s="85">
        <v>34687</v>
      </c>
      <c r="C4914" s="47">
        <v>45.75</v>
      </c>
      <c r="D4914" s="47">
        <v>45.84</v>
      </c>
      <c r="E4914" s="47">
        <v>45.61</v>
      </c>
      <c r="F4914" s="47">
        <v>45.81</v>
      </c>
      <c r="G4914" s="48">
        <v>1120200</v>
      </c>
      <c r="H4914" s="47">
        <v>32.520000000000003</v>
      </c>
      <c r="I4914" s="51">
        <f t="shared" si="547"/>
        <v>0.70988867059593974</v>
      </c>
      <c r="J4914" s="51">
        <f t="shared" ca="1" si="548"/>
        <v>1</v>
      </c>
      <c r="K4914" s="47">
        <f t="shared" si="549"/>
        <v>32.479999999999997</v>
      </c>
      <c r="L4914" s="47">
        <f t="shared" si="550"/>
        <v>32.54</v>
      </c>
      <c r="M4914" s="47">
        <f t="shared" si="551"/>
        <v>32.380000000000003</v>
      </c>
      <c r="N4914" s="47">
        <f t="shared" si="552"/>
        <v>32.520000000000003</v>
      </c>
      <c r="O4914" s="48">
        <f t="shared" ca="1" si="553"/>
        <v>1120200</v>
      </c>
    </row>
    <row r="4915" spans="1:15" x14ac:dyDescent="0.25">
      <c r="A4915">
        <v>4900</v>
      </c>
      <c r="B4915" s="85">
        <v>34684</v>
      </c>
      <c r="C4915" s="47">
        <v>45.67</v>
      </c>
      <c r="D4915" s="47">
        <v>45.84</v>
      </c>
      <c r="E4915" s="47">
        <v>45.62</v>
      </c>
      <c r="F4915" s="47">
        <v>45.75</v>
      </c>
      <c r="G4915" s="48">
        <v>266100</v>
      </c>
      <c r="H4915" s="47">
        <v>32.47</v>
      </c>
      <c r="I4915" s="51">
        <f t="shared" si="547"/>
        <v>0.70972677595628408</v>
      </c>
      <c r="J4915" s="51">
        <f t="shared" ca="1" si="548"/>
        <v>1</v>
      </c>
      <c r="K4915" s="47">
        <f t="shared" si="549"/>
        <v>32.409999999999997</v>
      </c>
      <c r="L4915" s="47">
        <f t="shared" si="550"/>
        <v>32.53</v>
      </c>
      <c r="M4915" s="47">
        <f t="shared" si="551"/>
        <v>32.380000000000003</v>
      </c>
      <c r="N4915" s="47">
        <f t="shared" si="552"/>
        <v>32.47</v>
      </c>
      <c r="O4915" s="48">
        <f t="shared" ca="1" si="553"/>
        <v>266100</v>
      </c>
    </row>
    <row r="4916" spans="1:15" x14ac:dyDescent="0.25">
      <c r="A4916">
        <v>4901</v>
      </c>
      <c r="B4916" s="85">
        <v>34683</v>
      </c>
      <c r="C4916" s="47">
        <v>45.81</v>
      </c>
      <c r="D4916" s="47">
        <v>46.03</v>
      </c>
      <c r="E4916" s="47">
        <v>45.81</v>
      </c>
      <c r="F4916" s="47">
        <v>45.89</v>
      </c>
      <c r="G4916" s="48">
        <v>130100</v>
      </c>
      <c r="H4916" s="47">
        <v>32.32</v>
      </c>
      <c r="I4916" s="51">
        <f t="shared" si="547"/>
        <v>0.70429287426454568</v>
      </c>
      <c r="J4916" s="51">
        <f t="shared" ca="1" si="548"/>
        <v>1</v>
      </c>
      <c r="K4916" s="47">
        <f t="shared" si="549"/>
        <v>32.26</v>
      </c>
      <c r="L4916" s="47">
        <f t="shared" si="550"/>
        <v>32.42</v>
      </c>
      <c r="M4916" s="47">
        <f t="shared" si="551"/>
        <v>32.26</v>
      </c>
      <c r="N4916" s="47">
        <f t="shared" si="552"/>
        <v>32.32</v>
      </c>
      <c r="O4916" s="48">
        <f t="shared" ca="1" si="553"/>
        <v>130100</v>
      </c>
    </row>
    <row r="4917" spans="1:15" x14ac:dyDescent="0.25">
      <c r="A4917">
        <v>4902</v>
      </c>
      <c r="B4917" s="85">
        <v>34682</v>
      </c>
      <c r="C4917" s="47">
        <v>45.45</v>
      </c>
      <c r="D4917" s="47">
        <v>45.95</v>
      </c>
      <c r="E4917" s="47">
        <v>45.45</v>
      </c>
      <c r="F4917" s="47">
        <v>45.75</v>
      </c>
      <c r="G4917" s="48">
        <v>203300</v>
      </c>
      <c r="H4917" s="47">
        <v>32.22</v>
      </c>
      <c r="I4917" s="51">
        <f t="shared" si="547"/>
        <v>0.70426229508196714</v>
      </c>
      <c r="J4917" s="51">
        <f t="shared" ca="1" si="548"/>
        <v>1</v>
      </c>
      <c r="K4917" s="47">
        <f t="shared" si="549"/>
        <v>32.01</v>
      </c>
      <c r="L4917" s="47">
        <f t="shared" si="550"/>
        <v>32.36</v>
      </c>
      <c r="M4917" s="47">
        <f t="shared" si="551"/>
        <v>32.01</v>
      </c>
      <c r="N4917" s="47">
        <f t="shared" si="552"/>
        <v>32.22</v>
      </c>
      <c r="O4917" s="48">
        <f t="shared" ca="1" si="553"/>
        <v>203300</v>
      </c>
    </row>
    <row r="4918" spans="1:15" x14ac:dyDescent="0.25">
      <c r="A4918">
        <v>4903</v>
      </c>
      <c r="B4918" s="85">
        <v>34681</v>
      </c>
      <c r="C4918" s="47">
        <v>45.31</v>
      </c>
      <c r="D4918" s="47">
        <v>45.53</v>
      </c>
      <c r="E4918" s="47">
        <v>45.31</v>
      </c>
      <c r="F4918" s="47">
        <v>45.52</v>
      </c>
      <c r="G4918" s="48">
        <v>70900</v>
      </c>
      <c r="H4918" s="47">
        <v>32.049999999999997</v>
      </c>
      <c r="I4918" s="51">
        <f t="shared" si="547"/>
        <v>0.70408611599297</v>
      </c>
      <c r="J4918" s="51">
        <f t="shared" ca="1" si="548"/>
        <v>1</v>
      </c>
      <c r="K4918" s="47">
        <f t="shared" si="549"/>
        <v>31.9</v>
      </c>
      <c r="L4918" s="47">
        <f t="shared" si="550"/>
        <v>32.06</v>
      </c>
      <c r="M4918" s="47">
        <f t="shared" si="551"/>
        <v>31.9</v>
      </c>
      <c r="N4918" s="47">
        <f t="shared" si="552"/>
        <v>32.049999999999997</v>
      </c>
      <c r="O4918" s="48">
        <f t="shared" ca="1" si="553"/>
        <v>70900</v>
      </c>
    </row>
    <row r="4919" spans="1:15" x14ac:dyDescent="0.25">
      <c r="A4919">
        <v>4904</v>
      </c>
      <c r="B4919" s="85">
        <v>34680</v>
      </c>
      <c r="C4919" s="47">
        <v>44.95</v>
      </c>
      <c r="D4919" s="47">
        <v>45.34</v>
      </c>
      <c r="E4919" s="47">
        <v>44.95</v>
      </c>
      <c r="F4919" s="47">
        <v>45.34</v>
      </c>
      <c r="G4919" s="48">
        <v>151100</v>
      </c>
      <c r="H4919" s="47">
        <v>31.93</v>
      </c>
      <c r="I4919" s="51">
        <f t="shared" si="547"/>
        <v>0.70423467137185702</v>
      </c>
      <c r="J4919" s="51">
        <f t="shared" ca="1" si="548"/>
        <v>1</v>
      </c>
      <c r="K4919" s="47">
        <f t="shared" si="549"/>
        <v>31.66</v>
      </c>
      <c r="L4919" s="47">
        <f t="shared" si="550"/>
        <v>31.93</v>
      </c>
      <c r="M4919" s="47">
        <f t="shared" si="551"/>
        <v>31.66</v>
      </c>
      <c r="N4919" s="47">
        <f t="shared" si="552"/>
        <v>31.93</v>
      </c>
      <c r="O4919" s="48">
        <f t="shared" ca="1" si="553"/>
        <v>151100</v>
      </c>
    </row>
    <row r="4920" spans="1:15" x14ac:dyDescent="0.25">
      <c r="A4920">
        <v>4905</v>
      </c>
      <c r="B4920" s="85">
        <v>34677</v>
      </c>
      <c r="C4920" s="47">
        <v>44.88</v>
      </c>
      <c r="D4920" s="47">
        <v>45.08</v>
      </c>
      <c r="E4920" s="47">
        <v>44.69</v>
      </c>
      <c r="F4920" s="47">
        <v>45.05</v>
      </c>
      <c r="G4920" s="48">
        <v>235900</v>
      </c>
      <c r="H4920" s="47">
        <v>31.72</v>
      </c>
      <c r="I4920" s="51">
        <f t="shared" si="547"/>
        <v>0.70410654827968921</v>
      </c>
      <c r="J4920" s="51">
        <f t="shared" ca="1" si="548"/>
        <v>1</v>
      </c>
      <c r="K4920" s="47">
        <f t="shared" si="549"/>
        <v>31.6</v>
      </c>
      <c r="L4920" s="47">
        <f t="shared" si="550"/>
        <v>31.74</v>
      </c>
      <c r="M4920" s="47">
        <f t="shared" si="551"/>
        <v>31.47</v>
      </c>
      <c r="N4920" s="47">
        <f t="shared" si="552"/>
        <v>31.72</v>
      </c>
      <c r="O4920" s="48">
        <f t="shared" ca="1" si="553"/>
        <v>235900</v>
      </c>
    </row>
    <row r="4921" spans="1:15" x14ac:dyDescent="0.25">
      <c r="A4921">
        <v>4906</v>
      </c>
      <c r="B4921" s="85">
        <v>34676</v>
      </c>
      <c r="C4921" s="47">
        <v>45.5</v>
      </c>
      <c r="D4921" s="47">
        <v>45.56</v>
      </c>
      <c r="E4921" s="47">
        <v>44.75</v>
      </c>
      <c r="F4921" s="47">
        <v>44.88</v>
      </c>
      <c r="G4921" s="48">
        <v>261500</v>
      </c>
      <c r="H4921" s="47">
        <v>31.6</v>
      </c>
      <c r="I4921" s="51">
        <f t="shared" si="547"/>
        <v>0.70409982174688057</v>
      </c>
      <c r="J4921" s="51">
        <f t="shared" ca="1" si="548"/>
        <v>1</v>
      </c>
      <c r="K4921" s="47">
        <f t="shared" si="549"/>
        <v>32.04</v>
      </c>
      <c r="L4921" s="47">
        <f t="shared" si="550"/>
        <v>32.08</v>
      </c>
      <c r="M4921" s="47">
        <f t="shared" si="551"/>
        <v>31.51</v>
      </c>
      <c r="N4921" s="47">
        <f t="shared" si="552"/>
        <v>31.6</v>
      </c>
      <c r="O4921" s="48">
        <f t="shared" ca="1" si="553"/>
        <v>261500</v>
      </c>
    </row>
    <row r="4922" spans="1:15" x14ac:dyDescent="0.25">
      <c r="A4922">
        <v>4907</v>
      </c>
      <c r="B4922" s="85">
        <v>34675</v>
      </c>
      <c r="C4922" s="47">
        <v>45.36</v>
      </c>
      <c r="D4922" s="47">
        <v>45.5</v>
      </c>
      <c r="E4922" s="47">
        <v>45.27</v>
      </c>
      <c r="F4922" s="47">
        <v>45.31</v>
      </c>
      <c r="G4922" s="48">
        <v>531900</v>
      </c>
      <c r="H4922" s="47">
        <v>31.91</v>
      </c>
      <c r="I4922" s="51">
        <f t="shared" si="547"/>
        <v>0.70425954535422641</v>
      </c>
      <c r="J4922" s="51">
        <f t="shared" ca="1" si="548"/>
        <v>1</v>
      </c>
      <c r="K4922" s="47">
        <f t="shared" si="549"/>
        <v>31.95</v>
      </c>
      <c r="L4922" s="47">
        <f t="shared" si="550"/>
        <v>32.04</v>
      </c>
      <c r="M4922" s="47">
        <f t="shared" si="551"/>
        <v>31.88</v>
      </c>
      <c r="N4922" s="47">
        <f t="shared" si="552"/>
        <v>31.91</v>
      </c>
      <c r="O4922" s="48">
        <f t="shared" ca="1" si="553"/>
        <v>531900</v>
      </c>
    </row>
    <row r="4923" spans="1:15" x14ac:dyDescent="0.25">
      <c r="A4923">
        <v>4908</v>
      </c>
      <c r="B4923" s="85">
        <v>34674</v>
      </c>
      <c r="C4923" s="47">
        <v>45.44</v>
      </c>
      <c r="D4923" s="47">
        <v>45.66</v>
      </c>
      <c r="E4923" s="47">
        <v>45.36</v>
      </c>
      <c r="F4923" s="47">
        <v>45.64</v>
      </c>
      <c r="G4923" s="48">
        <v>249900</v>
      </c>
      <c r="H4923" s="47">
        <v>32.14</v>
      </c>
      <c r="I4923" s="51">
        <f t="shared" si="547"/>
        <v>0.70420683610867663</v>
      </c>
      <c r="J4923" s="51">
        <f t="shared" ca="1" si="548"/>
        <v>1</v>
      </c>
      <c r="K4923" s="47">
        <f t="shared" si="549"/>
        <v>32</v>
      </c>
      <c r="L4923" s="47">
        <f t="shared" si="550"/>
        <v>32.15</v>
      </c>
      <c r="M4923" s="47">
        <f t="shared" si="551"/>
        <v>31.94</v>
      </c>
      <c r="N4923" s="47">
        <f t="shared" si="552"/>
        <v>32.14</v>
      </c>
      <c r="O4923" s="48">
        <f t="shared" ca="1" si="553"/>
        <v>249900</v>
      </c>
    </row>
    <row r="4924" spans="1:15" x14ac:dyDescent="0.25">
      <c r="A4924">
        <v>4909</v>
      </c>
      <c r="B4924" s="85">
        <v>34673</v>
      </c>
      <c r="C4924" s="47">
        <v>45.66</v>
      </c>
      <c r="D4924" s="47">
        <v>45.81</v>
      </c>
      <c r="E4924" s="47">
        <v>45.5</v>
      </c>
      <c r="F4924" s="47">
        <v>45.61</v>
      </c>
      <c r="G4924" s="48">
        <v>139200</v>
      </c>
      <c r="H4924" s="47">
        <v>32.119999999999997</v>
      </c>
      <c r="I4924" s="51">
        <f t="shared" si="547"/>
        <v>0.70423152817364609</v>
      </c>
      <c r="J4924" s="51">
        <f t="shared" ca="1" si="548"/>
        <v>1</v>
      </c>
      <c r="K4924" s="47">
        <f t="shared" si="549"/>
        <v>32.159999999999997</v>
      </c>
      <c r="L4924" s="47">
        <f t="shared" si="550"/>
        <v>32.26</v>
      </c>
      <c r="M4924" s="47">
        <f t="shared" si="551"/>
        <v>32.04</v>
      </c>
      <c r="N4924" s="47">
        <f t="shared" si="552"/>
        <v>32.119999999999997</v>
      </c>
      <c r="O4924" s="48">
        <f t="shared" ca="1" si="553"/>
        <v>139200</v>
      </c>
    </row>
    <row r="4925" spans="1:15" x14ac:dyDescent="0.25">
      <c r="A4925">
        <v>4910</v>
      </c>
      <c r="B4925" s="85">
        <v>34670</v>
      </c>
      <c r="C4925" s="47">
        <v>45.05</v>
      </c>
      <c r="D4925" s="47">
        <v>45.56</v>
      </c>
      <c r="E4925" s="47">
        <v>45.05</v>
      </c>
      <c r="F4925" s="47">
        <v>45.56</v>
      </c>
      <c r="G4925" s="48">
        <v>318500</v>
      </c>
      <c r="H4925" s="47">
        <v>32.08</v>
      </c>
      <c r="I4925" s="51">
        <f t="shared" si="547"/>
        <v>0.70412642669007897</v>
      </c>
      <c r="J4925" s="51">
        <f t="shared" ca="1" si="548"/>
        <v>1</v>
      </c>
      <c r="K4925" s="47">
        <f t="shared" si="549"/>
        <v>31.72</v>
      </c>
      <c r="L4925" s="47">
        <f t="shared" si="550"/>
        <v>32.08</v>
      </c>
      <c r="M4925" s="47">
        <f t="shared" si="551"/>
        <v>31.72</v>
      </c>
      <c r="N4925" s="47">
        <f t="shared" si="552"/>
        <v>32.08</v>
      </c>
      <c r="O4925" s="48">
        <f t="shared" ca="1" si="553"/>
        <v>318500</v>
      </c>
    </row>
    <row r="4926" spans="1:15" x14ac:dyDescent="0.25">
      <c r="A4926">
        <v>4911</v>
      </c>
      <c r="B4926" s="85">
        <v>34669</v>
      </c>
      <c r="C4926" s="47">
        <v>45.64</v>
      </c>
      <c r="D4926" s="47">
        <v>45.64</v>
      </c>
      <c r="E4926" s="47">
        <v>45.05</v>
      </c>
      <c r="F4926" s="47">
        <v>45.14</v>
      </c>
      <c r="G4926" s="48">
        <v>439000</v>
      </c>
      <c r="H4926" s="47">
        <v>31.79</v>
      </c>
      <c r="I4926" s="51">
        <f t="shared" si="547"/>
        <v>0.70425343376163041</v>
      </c>
      <c r="J4926" s="51">
        <f t="shared" ca="1" si="548"/>
        <v>1</v>
      </c>
      <c r="K4926" s="47">
        <f t="shared" si="549"/>
        <v>32.14</v>
      </c>
      <c r="L4926" s="47">
        <f t="shared" si="550"/>
        <v>32.14</v>
      </c>
      <c r="M4926" s="47">
        <f t="shared" si="551"/>
        <v>31.73</v>
      </c>
      <c r="N4926" s="47">
        <f t="shared" si="552"/>
        <v>31.79</v>
      </c>
      <c r="O4926" s="48">
        <f t="shared" ca="1" si="553"/>
        <v>439000</v>
      </c>
    </row>
    <row r="4927" spans="1:15" x14ac:dyDescent="0.25">
      <c r="A4927">
        <v>4912</v>
      </c>
      <c r="B4927" s="85">
        <v>34668</v>
      </c>
      <c r="C4927" s="47">
        <v>45.89</v>
      </c>
      <c r="D4927" s="47">
        <v>45.95</v>
      </c>
      <c r="E4927" s="47">
        <v>45.59</v>
      </c>
      <c r="F4927" s="47">
        <v>45.59</v>
      </c>
      <c r="G4927" s="48">
        <v>218800</v>
      </c>
      <c r="H4927" s="47">
        <v>32.11</v>
      </c>
      <c r="I4927" s="51">
        <f t="shared" si="547"/>
        <v>0.70432112305330108</v>
      </c>
      <c r="J4927" s="51">
        <f t="shared" ca="1" si="548"/>
        <v>1</v>
      </c>
      <c r="K4927" s="47">
        <f t="shared" si="549"/>
        <v>32.32</v>
      </c>
      <c r="L4927" s="47">
        <f t="shared" si="550"/>
        <v>32.36</v>
      </c>
      <c r="M4927" s="47">
        <f t="shared" si="551"/>
        <v>32.11</v>
      </c>
      <c r="N4927" s="47">
        <f t="shared" si="552"/>
        <v>32.11</v>
      </c>
      <c r="O4927" s="48">
        <f t="shared" ca="1" si="553"/>
        <v>218800</v>
      </c>
    </row>
    <row r="4928" spans="1:15" x14ac:dyDescent="0.25">
      <c r="A4928">
        <v>4913</v>
      </c>
      <c r="B4928" s="85">
        <v>34667</v>
      </c>
      <c r="C4928" s="47">
        <v>45.66</v>
      </c>
      <c r="D4928" s="47">
        <v>45.75</v>
      </c>
      <c r="E4928" s="47">
        <v>45.5</v>
      </c>
      <c r="F4928" s="47">
        <v>45.66</v>
      </c>
      <c r="G4928" s="48">
        <v>105500</v>
      </c>
      <c r="H4928" s="47">
        <v>32.15</v>
      </c>
      <c r="I4928" s="51">
        <f t="shared" si="547"/>
        <v>0.70411738939991242</v>
      </c>
      <c r="J4928" s="51">
        <f t="shared" ca="1" si="548"/>
        <v>1</v>
      </c>
      <c r="K4928" s="47">
        <f t="shared" si="549"/>
        <v>32.15</v>
      </c>
      <c r="L4928" s="47">
        <f t="shared" si="550"/>
        <v>32.21</v>
      </c>
      <c r="M4928" s="47">
        <f t="shared" si="551"/>
        <v>32.04</v>
      </c>
      <c r="N4928" s="47">
        <f t="shared" si="552"/>
        <v>32.15</v>
      </c>
      <c r="O4928" s="48">
        <f t="shared" ca="1" si="553"/>
        <v>105500</v>
      </c>
    </row>
    <row r="4929" spans="1:15" x14ac:dyDescent="0.25">
      <c r="A4929">
        <v>4914</v>
      </c>
      <c r="B4929" s="85">
        <v>34666</v>
      </c>
      <c r="C4929" s="47">
        <v>45.45</v>
      </c>
      <c r="D4929" s="47">
        <v>45.69</v>
      </c>
      <c r="E4929" s="47">
        <v>45.34</v>
      </c>
      <c r="F4929" s="47">
        <v>45.67</v>
      </c>
      <c r="G4929" s="48">
        <v>79900</v>
      </c>
      <c r="H4929" s="47">
        <v>32.159999999999997</v>
      </c>
      <c r="I4929" s="51">
        <f t="shared" si="547"/>
        <v>0.70418217648346826</v>
      </c>
      <c r="J4929" s="51">
        <f t="shared" ca="1" si="548"/>
        <v>1</v>
      </c>
      <c r="K4929" s="47">
        <f t="shared" si="549"/>
        <v>32.01</v>
      </c>
      <c r="L4929" s="47">
        <f t="shared" si="550"/>
        <v>32.17</v>
      </c>
      <c r="M4929" s="47">
        <f t="shared" si="551"/>
        <v>31.93</v>
      </c>
      <c r="N4929" s="47">
        <f t="shared" si="552"/>
        <v>32.159999999999997</v>
      </c>
      <c r="O4929" s="48">
        <f t="shared" ca="1" si="553"/>
        <v>79900</v>
      </c>
    </row>
    <row r="4930" spans="1:15" x14ac:dyDescent="0.25">
      <c r="A4930">
        <v>4915</v>
      </c>
      <c r="B4930" s="85">
        <v>34663</v>
      </c>
      <c r="C4930" s="47">
        <v>45.28</v>
      </c>
      <c r="D4930" s="47">
        <v>45.53</v>
      </c>
      <c r="E4930" s="47">
        <v>45.28</v>
      </c>
      <c r="F4930" s="47">
        <v>45.47</v>
      </c>
      <c r="G4930" s="48">
        <v>77300</v>
      </c>
      <c r="H4930" s="47">
        <v>32.020000000000003</v>
      </c>
      <c r="I4930" s="51">
        <f t="shared" si="547"/>
        <v>0.70420057180558615</v>
      </c>
      <c r="J4930" s="51">
        <f t="shared" ca="1" si="548"/>
        <v>1</v>
      </c>
      <c r="K4930" s="47">
        <f t="shared" si="549"/>
        <v>31.89</v>
      </c>
      <c r="L4930" s="47">
        <f t="shared" si="550"/>
        <v>32.06</v>
      </c>
      <c r="M4930" s="47">
        <f t="shared" si="551"/>
        <v>31.89</v>
      </c>
      <c r="N4930" s="47">
        <f t="shared" si="552"/>
        <v>32.020000000000003</v>
      </c>
      <c r="O4930" s="48">
        <f t="shared" ca="1" si="553"/>
        <v>77300</v>
      </c>
    </row>
    <row r="4931" spans="1:15" x14ac:dyDescent="0.25">
      <c r="A4931">
        <v>4916</v>
      </c>
      <c r="B4931" s="85">
        <v>34661</v>
      </c>
      <c r="C4931" s="47">
        <v>45.03</v>
      </c>
      <c r="D4931" s="47">
        <v>45.27</v>
      </c>
      <c r="E4931" s="47">
        <v>44.61</v>
      </c>
      <c r="F4931" s="47">
        <v>45.25</v>
      </c>
      <c r="G4931" s="48">
        <v>601600</v>
      </c>
      <c r="H4931" s="47">
        <v>31.86</v>
      </c>
      <c r="I4931" s="51">
        <f t="shared" si="547"/>
        <v>0.70408839779005528</v>
      </c>
      <c r="J4931" s="51">
        <f t="shared" ca="1" si="548"/>
        <v>1</v>
      </c>
      <c r="K4931" s="47">
        <f t="shared" si="549"/>
        <v>31.71</v>
      </c>
      <c r="L4931" s="47">
        <f t="shared" si="550"/>
        <v>31.87</v>
      </c>
      <c r="M4931" s="47">
        <f t="shared" si="551"/>
        <v>31.41</v>
      </c>
      <c r="N4931" s="47">
        <f t="shared" si="552"/>
        <v>31.86</v>
      </c>
      <c r="O4931" s="48">
        <f t="shared" ca="1" si="553"/>
        <v>601600</v>
      </c>
    </row>
    <row r="4932" spans="1:15" x14ac:dyDescent="0.25">
      <c r="A4932">
        <v>4917</v>
      </c>
      <c r="B4932" s="85">
        <v>34660</v>
      </c>
      <c r="C4932" s="47">
        <v>45.83</v>
      </c>
      <c r="D4932" s="47">
        <v>46</v>
      </c>
      <c r="E4932" s="47">
        <v>45</v>
      </c>
      <c r="F4932" s="47">
        <v>45</v>
      </c>
      <c r="G4932" s="48">
        <v>483600</v>
      </c>
      <c r="H4932" s="47">
        <v>31.69</v>
      </c>
      <c r="I4932" s="51">
        <f t="shared" si="547"/>
        <v>0.7042222222222223</v>
      </c>
      <c r="J4932" s="51">
        <f t="shared" ca="1" si="548"/>
        <v>1</v>
      </c>
      <c r="K4932" s="47">
        <f t="shared" si="549"/>
        <v>32.270000000000003</v>
      </c>
      <c r="L4932" s="47">
        <f t="shared" si="550"/>
        <v>32.39</v>
      </c>
      <c r="M4932" s="47">
        <f t="shared" si="551"/>
        <v>31.69</v>
      </c>
      <c r="N4932" s="47">
        <f t="shared" si="552"/>
        <v>31.69</v>
      </c>
      <c r="O4932" s="48">
        <f t="shared" ca="1" si="553"/>
        <v>483600</v>
      </c>
    </row>
    <row r="4933" spans="1:15" x14ac:dyDescent="0.25">
      <c r="A4933">
        <v>4918</v>
      </c>
      <c r="B4933" s="85">
        <v>34659</v>
      </c>
      <c r="C4933" s="47">
        <v>46.44</v>
      </c>
      <c r="D4933" s="47">
        <v>46.58</v>
      </c>
      <c r="E4933" s="47">
        <v>46</v>
      </c>
      <c r="F4933" s="47">
        <v>46</v>
      </c>
      <c r="G4933" s="48">
        <v>283100</v>
      </c>
      <c r="H4933" s="47">
        <v>32.39</v>
      </c>
      <c r="I4933" s="51">
        <f t="shared" si="547"/>
        <v>0.70413043478260873</v>
      </c>
      <c r="J4933" s="51">
        <f t="shared" ca="1" si="548"/>
        <v>1</v>
      </c>
      <c r="K4933" s="47">
        <f t="shared" si="549"/>
        <v>32.700000000000003</v>
      </c>
      <c r="L4933" s="47">
        <f t="shared" si="550"/>
        <v>32.799999999999997</v>
      </c>
      <c r="M4933" s="47">
        <f t="shared" si="551"/>
        <v>32.39</v>
      </c>
      <c r="N4933" s="47">
        <f t="shared" si="552"/>
        <v>32.39</v>
      </c>
      <c r="O4933" s="48">
        <f t="shared" ca="1" si="553"/>
        <v>283100</v>
      </c>
    </row>
    <row r="4934" spans="1:15" x14ac:dyDescent="0.25">
      <c r="A4934">
        <v>4919</v>
      </c>
      <c r="B4934" s="85">
        <v>34656</v>
      </c>
      <c r="C4934" s="47">
        <v>46.55</v>
      </c>
      <c r="D4934" s="47">
        <v>46.62</v>
      </c>
      <c r="E4934" s="47">
        <v>46.27</v>
      </c>
      <c r="F4934" s="47">
        <v>46.47</v>
      </c>
      <c r="G4934" s="48">
        <v>269300</v>
      </c>
      <c r="H4934" s="47">
        <v>32.72</v>
      </c>
      <c r="I4934" s="51">
        <f t="shared" si="547"/>
        <v>0.70411017860985581</v>
      </c>
      <c r="J4934" s="51">
        <f t="shared" ca="1" si="548"/>
        <v>1</v>
      </c>
      <c r="K4934" s="47">
        <f t="shared" si="549"/>
        <v>32.78</v>
      </c>
      <c r="L4934" s="47">
        <f t="shared" si="550"/>
        <v>32.83</v>
      </c>
      <c r="M4934" s="47">
        <f t="shared" si="551"/>
        <v>32.58</v>
      </c>
      <c r="N4934" s="47">
        <f t="shared" si="552"/>
        <v>32.72</v>
      </c>
      <c r="O4934" s="48">
        <f t="shared" ca="1" si="553"/>
        <v>269300</v>
      </c>
    </row>
    <row r="4935" spans="1:15" x14ac:dyDescent="0.25">
      <c r="A4935">
        <v>4920</v>
      </c>
      <c r="B4935" s="85">
        <v>34655</v>
      </c>
      <c r="C4935" s="47">
        <v>46.88</v>
      </c>
      <c r="D4935" s="47">
        <v>46.88</v>
      </c>
      <c r="E4935" s="47">
        <v>46.34</v>
      </c>
      <c r="F4935" s="47">
        <v>46.53</v>
      </c>
      <c r="G4935" s="48">
        <v>104700</v>
      </c>
      <c r="H4935" s="47">
        <v>32.770000000000003</v>
      </c>
      <c r="I4935" s="51">
        <f t="shared" si="547"/>
        <v>0.70427681065978942</v>
      </c>
      <c r="J4935" s="51">
        <f t="shared" ca="1" si="548"/>
        <v>1</v>
      </c>
      <c r="K4935" s="47">
        <f t="shared" si="549"/>
        <v>33.020000000000003</v>
      </c>
      <c r="L4935" s="47">
        <f t="shared" si="550"/>
        <v>33.020000000000003</v>
      </c>
      <c r="M4935" s="47">
        <f t="shared" si="551"/>
        <v>32.64</v>
      </c>
      <c r="N4935" s="47">
        <f t="shared" si="552"/>
        <v>32.770000000000003</v>
      </c>
      <c r="O4935" s="48">
        <f t="shared" ca="1" si="553"/>
        <v>104700</v>
      </c>
    </row>
    <row r="4936" spans="1:15" x14ac:dyDescent="0.25">
      <c r="A4936">
        <v>4921</v>
      </c>
      <c r="B4936" s="85">
        <v>34654</v>
      </c>
      <c r="C4936" s="47">
        <v>46.77</v>
      </c>
      <c r="D4936" s="47">
        <v>46.84</v>
      </c>
      <c r="E4936" s="47">
        <v>46.61</v>
      </c>
      <c r="F4936" s="47">
        <v>46.84</v>
      </c>
      <c r="G4936" s="48">
        <v>106900</v>
      </c>
      <c r="H4936" s="47">
        <v>32.99</v>
      </c>
      <c r="I4936" s="51">
        <f t="shared" si="547"/>
        <v>0.70431255337318532</v>
      </c>
      <c r="J4936" s="51">
        <f t="shared" ca="1" si="548"/>
        <v>1</v>
      </c>
      <c r="K4936" s="47">
        <f t="shared" si="549"/>
        <v>32.94</v>
      </c>
      <c r="L4936" s="47">
        <f t="shared" si="550"/>
        <v>32.99</v>
      </c>
      <c r="M4936" s="47">
        <f t="shared" si="551"/>
        <v>32.83</v>
      </c>
      <c r="N4936" s="47">
        <f t="shared" si="552"/>
        <v>32.99</v>
      </c>
      <c r="O4936" s="48">
        <f t="shared" ca="1" si="553"/>
        <v>106900</v>
      </c>
    </row>
    <row r="4937" spans="1:15" x14ac:dyDescent="0.25">
      <c r="A4937">
        <v>4922</v>
      </c>
      <c r="B4937" s="85">
        <v>34653</v>
      </c>
      <c r="C4937" s="47">
        <v>46.8</v>
      </c>
      <c r="D4937" s="47">
        <v>47.09</v>
      </c>
      <c r="E4937" s="47">
        <v>46.33</v>
      </c>
      <c r="F4937" s="47">
        <v>46.69</v>
      </c>
      <c r="G4937" s="48">
        <v>316900</v>
      </c>
      <c r="H4937" s="47">
        <v>32.880000000000003</v>
      </c>
      <c r="I4937" s="51">
        <f t="shared" si="547"/>
        <v>0.70421931891197265</v>
      </c>
      <c r="J4937" s="51">
        <f t="shared" ca="1" si="548"/>
        <v>1</v>
      </c>
      <c r="K4937" s="47">
        <f t="shared" si="549"/>
        <v>32.96</v>
      </c>
      <c r="L4937" s="47">
        <f t="shared" si="550"/>
        <v>33.159999999999997</v>
      </c>
      <c r="M4937" s="47">
        <f t="shared" si="551"/>
        <v>32.630000000000003</v>
      </c>
      <c r="N4937" s="47">
        <f t="shared" si="552"/>
        <v>32.880000000000003</v>
      </c>
      <c r="O4937" s="48">
        <f t="shared" ca="1" si="553"/>
        <v>316900</v>
      </c>
    </row>
    <row r="4938" spans="1:15" x14ac:dyDescent="0.25">
      <c r="A4938">
        <v>4923</v>
      </c>
      <c r="B4938" s="85">
        <v>34652</v>
      </c>
      <c r="C4938" s="47">
        <v>46.61</v>
      </c>
      <c r="D4938" s="47">
        <v>46.86</v>
      </c>
      <c r="E4938" s="47">
        <v>46.61</v>
      </c>
      <c r="F4938" s="47">
        <v>46.84</v>
      </c>
      <c r="G4938" s="48">
        <v>181400</v>
      </c>
      <c r="H4938" s="47">
        <v>32.99</v>
      </c>
      <c r="I4938" s="51">
        <f t="shared" si="547"/>
        <v>0.70431255337318532</v>
      </c>
      <c r="J4938" s="51">
        <f t="shared" ca="1" si="548"/>
        <v>1</v>
      </c>
      <c r="K4938" s="47">
        <f t="shared" si="549"/>
        <v>32.83</v>
      </c>
      <c r="L4938" s="47">
        <f t="shared" si="550"/>
        <v>33</v>
      </c>
      <c r="M4938" s="47">
        <f t="shared" si="551"/>
        <v>32.83</v>
      </c>
      <c r="N4938" s="47">
        <f t="shared" si="552"/>
        <v>32.99</v>
      </c>
      <c r="O4938" s="48">
        <f t="shared" ca="1" si="553"/>
        <v>181400</v>
      </c>
    </row>
    <row r="4939" spans="1:15" x14ac:dyDescent="0.25">
      <c r="A4939">
        <v>4924</v>
      </c>
      <c r="B4939" s="85">
        <v>34649</v>
      </c>
      <c r="C4939" s="47">
        <v>46.52</v>
      </c>
      <c r="D4939" s="47">
        <v>46.56</v>
      </c>
      <c r="E4939" s="47">
        <v>46.28</v>
      </c>
      <c r="F4939" s="47">
        <v>46.41</v>
      </c>
      <c r="G4939" s="48">
        <v>302200</v>
      </c>
      <c r="H4939" s="47">
        <v>32.68</v>
      </c>
      <c r="I4939" s="51">
        <f t="shared" si="547"/>
        <v>0.70415858651152774</v>
      </c>
      <c r="J4939" s="51">
        <f t="shared" ca="1" si="548"/>
        <v>1</v>
      </c>
      <c r="K4939" s="47">
        <f t="shared" si="549"/>
        <v>32.76</v>
      </c>
      <c r="L4939" s="47">
        <f t="shared" si="550"/>
        <v>32.79</v>
      </c>
      <c r="M4939" s="47">
        <f t="shared" si="551"/>
        <v>32.590000000000003</v>
      </c>
      <c r="N4939" s="47">
        <f t="shared" si="552"/>
        <v>32.68</v>
      </c>
      <c r="O4939" s="48">
        <f t="shared" ca="1" si="553"/>
        <v>302200</v>
      </c>
    </row>
    <row r="4940" spans="1:15" x14ac:dyDescent="0.25">
      <c r="A4940">
        <v>4925</v>
      </c>
      <c r="B4940" s="85">
        <v>34648</v>
      </c>
      <c r="C4940" s="47">
        <v>46.94</v>
      </c>
      <c r="D4940" s="47">
        <v>47.03</v>
      </c>
      <c r="E4940" s="47">
        <v>46.55</v>
      </c>
      <c r="F4940" s="47">
        <v>46.58</v>
      </c>
      <c r="G4940" s="48">
        <v>172100</v>
      </c>
      <c r="H4940" s="47">
        <v>32.799999999999997</v>
      </c>
      <c r="I4940" s="51">
        <f t="shared" si="547"/>
        <v>0.704164877629884</v>
      </c>
      <c r="J4940" s="51">
        <f t="shared" ca="1" si="548"/>
        <v>1</v>
      </c>
      <c r="K4940" s="47">
        <f t="shared" si="549"/>
        <v>33.049999999999997</v>
      </c>
      <c r="L4940" s="47">
        <f t="shared" si="550"/>
        <v>33.119999999999997</v>
      </c>
      <c r="M4940" s="47">
        <f t="shared" si="551"/>
        <v>32.78</v>
      </c>
      <c r="N4940" s="47">
        <f t="shared" si="552"/>
        <v>32.799999999999997</v>
      </c>
      <c r="O4940" s="48">
        <f t="shared" ca="1" si="553"/>
        <v>172100</v>
      </c>
    </row>
    <row r="4941" spans="1:15" x14ac:dyDescent="0.25">
      <c r="A4941">
        <v>4926</v>
      </c>
      <c r="B4941" s="85">
        <v>34647</v>
      </c>
      <c r="C4941" s="47">
        <v>47.33</v>
      </c>
      <c r="D4941" s="47">
        <v>47.33</v>
      </c>
      <c r="E4941" s="47">
        <v>46.5</v>
      </c>
      <c r="F4941" s="47">
        <v>46.91</v>
      </c>
      <c r="G4941" s="48">
        <v>318500</v>
      </c>
      <c r="H4941" s="47">
        <v>33.03</v>
      </c>
      <c r="I4941" s="51">
        <f t="shared" si="547"/>
        <v>0.70411426135152422</v>
      </c>
      <c r="J4941" s="51">
        <f t="shared" ca="1" si="548"/>
        <v>1</v>
      </c>
      <c r="K4941" s="47">
        <f t="shared" si="549"/>
        <v>33.33</v>
      </c>
      <c r="L4941" s="47">
        <f t="shared" si="550"/>
        <v>33.33</v>
      </c>
      <c r="M4941" s="47">
        <f t="shared" si="551"/>
        <v>32.74</v>
      </c>
      <c r="N4941" s="47">
        <f t="shared" si="552"/>
        <v>33.03</v>
      </c>
      <c r="O4941" s="48">
        <f t="shared" ca="1" si="553"/>
        <v>318500</v>
      </c>
    </row>
    <row r="4942" spans="1:15" x14ac:dyDescent="0.25">
      <c r="A4942">
        <v>4927</v>
      </c>
      <c r="B4942" s="85">
        <v>34646</v>
      </c>
      <c r="C4942" s="47">
        <v>46.62</v>
      </c>
      <c r="D4942" s="47">
        <v>46.98</v>
      </c>
      <c r="E4942" s="47">
        <v>46.55</v>
      </c>
      <c r="F4942" s="47">
        <v>46.83</v>
      </c>
      <c r="G4942" s="48">
        <v>308300</v>
      </c>
      <c r="H4942" s="47">
        <v>32.979999999999997</v>
      </c>
      <c r="I4942" s="51">
        <f t="shared" si="547"/>
        <v>0.70424941276959208</v>
      </c>
      <c r="J4942" s="51">
        <f t="shared" ca="1" si="548"/>
        <v>1</v>
      </c>
      <c r="K4942" s="47">
        <f t="shared" si="549"/>
        <v>32.83</v>
      </c>
      <c r="L4942" s="47">
        <f t="shared" si="550"/>
        <v>33.090000000000003</v>
      </c>
      <c r="M4942" s="47">
        <f t="shared" si="551"/>
        <v>32.78</v>
      </c>
      <c r="N4942" s="47">
        <f t="shared" si="552"/>
        <v>32.979999999999997</v>
      </c>
      <c r="O4942" s="48">
        <f t="shared" ca="1" si="553"/>
        <v>308300</v>
      </c>
    </row>
    <row r="4943" spans="1:15" x14ac:dyDescent="0.25">
      <c r="A4943">
        <v>4928</v>
      </c>
      <c r="B4943" s="85">
        <v>34645</v>
      </c>
      <c r="C4943" s="47">
        <v>46.44</v>
      </c>
      <c r="D4943" s="47">
        <v>46.59</v>
      </c>
      <c r="E4943" s="47">
        <v>46.31</v>
      </c>
      <c r="F4943" s="47">
        <v>46.47</v>
      </c>
      <c r="G4943" s="48">
        <v>115000</v>
      </c>
      <c r="H4943" s="47">
        <v>32.72</v>
      </c>
      <c r="I4943" s="51">
        <f t="shared" si="547"/>
        <v>0.70411017860985581</v>
      </c>
      <c r="J4943" s="51">
        <f t="shared" ca="1" si="548"/>
        <v>1</v>
      </c>
      <c r="K4943" s="47">
        <f t="shared" si="549"/>
        <v>32.700000000000003</v>
      </c>
      <c r="L4943" s="47">
        <f t="shared" si="550"/>
        <v>32.799999999999997</v>
      </c>
      <c r="M4943" s="47">
        <f t="shared" si="551"/>
        <v>32.61</v>
      </c>
      <c r="N4943" s="47">
        <f t="shared" si="552"/>
        <v>32.72</v>
      </c>
      <c r="O4943" s="48">
        <f t="shared" ca="1" si="553"/>
        <v>115000</v>
      </c>
    </row>
    <row r="4944" spans="1:15" x14ac:dyDescent="0.25">
      <c r="A4944">
        <v>4929</v>
      </c>
      <c r="B4944" s="85">
        <v>34642</v>
      </c>
      <c r="C4944" s="47">
        <v>47.16</v>
      </c>
      <c r="D4944" s="47">
        <v>47.16</v>
      </c>
      <c r="E4944" s="47">
        <v>46.33</v>
      </c>
      <c r="F4944" s="47">
        <v>46.33</v>
      </c>
      <c r="G4944" s="48">
        <v>124400</v>
      </c>
      <c r="H4944" s="47">
        <v>32.619999999999997</v>
      </c>
      <c r="I4944" s="51">
        <f t="shared" si="547"/>
        <v>0.70407943017483265</v>
      </c>
      <c r="J4944" s="51">
        <f t="shared" ca="1" si="548"/>
        <v>1</v>
      </c>
      <c r="K4944" s="47">
        <f t="shared" si="549"/>
        <v>33.200000000000003</v>
      </c>
      <c r="L4944" s="47">
        <f t="shared" si="550"/>
        <v>33.200000000000003</v>
      </c>
      <c r="M4944" s="47">
        <f t="shared" si="551"/>
        <v>32.619999999999997</v>
      </c>
      <c r="N4944" s="47">
        <f t="shared" si="552"/>
        <v>32.619999999999997</v>
      </c>
      <c r="O4944" s="48">
        <f t="shared" ca="1" si="553"/>
        <v>124400</v>
      </c>
    </row>
    <row r="4945" spans="1:15" x14ac:dyDescent="0.25">
      <c r="A4945">
        <v>4930</v>
      </c>
      <c r="B4945" s="85">
        <v>34641</v>
      </c>
      <c r="C4945" s="47">
        <v>46.84</v>
      </c>
      <c r="D4945" s="47">
        <v>47.02</v>
      </c>
      <c r="E4945" s="47">
        <v>46.78</v>
      </c>
      <c r="F4945" s="47">
        <v>46.94</v>
      </c>
      <c r="G4945" s="48">
        <v>87000</v>
      </c>
      <c r="H4945" s="47">
        <v>33.049999999999997</v>
      </c>
      <c r="I4945" s="51">
        <f t="shared" ref="I4945:I5008" si="554">H4945/F4945</f>
        <v>0.70409032807839789</v>
      </c>
      <c r="J4945" s="51">
        <f t="shared" ref="J4945:J5008" ca="1" si="555">INDEX(OFFSET($T$15,0,0,$S$13+1,1),MATCH(B4945,OFFSET($Q$15,0,0,$S$13+1,1),-1))</f>
        <v>1</v>
      </c>
      <c r="K4945" s="47">
        <f t="shared" ref="K4945:K5008" si="556">ROUND($I4945*C4945,2)</f>
        <v>32.979999999999997</v>
      </c>
      <c r="L4945" s="47">
        <f t="shared" ref="L4945:L5008" si="557">ROUND($I4945*D4945,2)</f>
        <v>33.11</v>
      </c>
      <c r="M4945" s="47">
        <f t="shared" ref="M4945:M5008" si="558">ROUND($I4945*E4945,2)</f>
        <v>32.94</v>
      </c>
      <c r="N4945" s="47">
        <f t="shared" ref="N4945:N5008" si="559">ROUND($I4945*F4945,2)</f>
        <v>33.049999999999997</v>
      </c>
      <c r="O4945" s="48">
        <f t="shared" ref="O4945:O5008" ca="1" si="560">G4945*J4945</f>
        <v>87000</v>
      </c>
    </row>
    <row r="4946" spans="1:15" x14ac:dyDescent="0.25">
      <c r="A4946">
        <v>4931</v>
      </c>
      <c r="B4946" s="85">
        <v>34640</v>
      </c>
      <c r="C4946" s="47">
        <v>46.81</v>
      </c>
      <c r="D4946" s="47">
        <v>47.23</v>
      </c>
      <c r="E4946" s="47">
        <v>46.69</v>
      </c>
      <c r="F4946" s="47">
        <v>46.69</v>
      </c>
      <c r="G4946" s="48">
        <v>115600</v>
      </c>
      <c r="H4946" s="47">
        <v>32.880000000000003</v>
      </c>
      <c r="I4946" s="51">
        <f t="shared" si="554"/>
        <v>0.70421931891197265</v>
      </c>
      <c r="J4946" s="51">
        <f t="shared" ca="1" si="555"/>
        <v>1</v>
      </c>
      <c r="K4946" s="47">
        <f t="shared" si="556"/>
        <v>32.96</v>
      </c>
      <c r="L4946" s="47">
        <f t="shared" si="557"/>
        <v>33.26</v>
      </c>
      <c r="M4946" s="47">
        <f t="shared" si="558"/>
        <v>32.880000000000003</v>
      </c>
      <c r="N4946" s="47">
        <f t="shared" si="559"/>
        <v>32.880000000000003</v>
      </c>
      <c r="O4946" s="48">
        <f t="shared" ca="1" si="560"/>
        <v>115600</v>
      </c>
    </row>
    <row r="4947" spans="1:15" x14ac:dyDescent="0.25">
      <c r="A4947">
        <v>4932</v>
      </c>
      <c r="B4947" s="85">
        <v>34639</v>
      </c>
      <c r="C4947" s="47">
        <v>47.28</v>
      </c>
      <c r="D4947" s="47">
        <v>47.28</v>
      </c>
      <c r="E4947" s="47">
        <v>46.94</v>
      </c>
      <c r="F4947" s="47">
        <v>46.95</v>
      </c>
      <c r="G4947" s="48">
        <v>435200</v>
      </c>
      <c r="H4947" s="47">
        <v>33.06</v>
      </c>
      <c r="I4947" s="51">
        <f t="shared" si="554"/>
        <v>0.70415335463258788</v>
      </c>
      <c r="J4947" s="51">
        <f t="shared" ca="1" si="555"/>
        <v>1</v>
      </c>
      <c r="K4947" s="47">
        <f t="shared" si="556"/>
        <v>33.29</v>
      </c>
      <c r="L4947" s="47">
        <f t="shared" si="557"/>
        <v>33.29</v>
      </c>
      <c r="M4947" s="47">
        <f t="shared" si="558"/>
        <v>33.049999999999997</v>
      </c>
      <c r="N4947" s="47">
        <f t="shared" si="559"/>
        <v>33.06</v>
      </c>
      <c r="O4947" s="48">
        <f t="shared" ca="1" si="560"/>
        <v>435200</v>
      </c>
    </row>
    <row r="4948" spans="1:15" x14ac:dyDescent="0.25">
      <c r="A4948">
        <v>4933</v>
      </c>
      <c r="B4948" s="85">
        <v>34638</v>
      </c>
      <c r="C4948" s="47">
        <v>47.55</v>
      </c>
      <c r="D4948" s="47">
        <v>47.59</v>
      </c>
      <c r="E4948" s="47">
        <v>47.47</v>
      </c>
      <c r="F4948" s="47">
        <v>47.48</v>
      </c>
      <c r="G4948" s="48">
        <v>36300</v>
      </c>
      <c r="H4948" s="47">
        <v>33.44</v>
      </c>
      <c r="I4948" s="51">
        <f t="shared" si="554"/>
        <v>0.70429654591406909</v>
      </c>
      <c r="J4948" s="51">
        <f t="shared" ca="1" si="555"/>
        <v>1</v>
      </c>
      <c r="K4948" s="47">
        <f t="shared" si="556"/>
        <v>33.49</v>
      </c>
      <c r="L4948" s="47">
        <f t="shared" si="557"/>
        <v>33.520000000000003</v>
      </c>
      <c r="M4948" s="47">
        <f t="shared" si="558"/>
        <v>33.43</v>
      </c>
      <c r="N4948" s="47">
        <f t="shared" si="559"/>
        <v>33.44</v>
      </c>
      <c r="O4948" s="48">
        <f t="shared" ca="1" si="560"/>
        <v>36300</v>
      </c>
    </row>
    <row r="4949" spans="1:15" x14ac:dyDescent="0.25">
      <c r="A4949">
        <v>4934</v>
      </c>
      <c r="B4949" s="85">
        <v>34635</v>
      </c>
      <c r="C4949" s="47">
        <v>46.77</v>
      </c>
      <c r="D4949" s="47">
        <v>47.7</v>
      </c>
      <c r="E4949" s="47">
        <v>46.77</v>
      </c>
      <c r="F4949" s="47">
        <v>47.66</v>
      </c>
      <c r="G4949" s="48">
        <v>192100</v>
      </c>
      <c r="H4949" s="47">
        <v>33.56</v>
      </c>
      <c r="I4949" s="51">
        <f t="shared" si="554"/>
        <v>0.70415442719261445</v>
      </c>
      <c r="J4949" s="51">
        <f t="shared" ca="1" si="555"/>
        <v>1</v>
      </c>
      <c r="K4949" s="47">
        <f t="shared" si="556"/>
        <v>32.93</v>
      </c>
      <c r="L4949" s="47">
        <f t="shared" si="557"/>
        <v>33.590000000000003</v>
      </c>
      <c r="M4949" s="47">
        <f t="shared" si="558"/>
        <v>32.93</v>
      </c>
      <c r="N4949" s="47">
        <f t="shared" si="559"/>
        <v>33.56</v>
      </c>
      <c r="O4949" s="48">
        <f t="shared" ca="1" si="560"/>
        <v>192100</v>
      </c>
    </row>
    <row r="4950" spans="1:15" x14ac:dyDescent="0.25">
      <c r="A4950">
        <v>4935</v>
      </c>
      <c r="B4950" s="85">
        <v>34634</v>
      </c>
      <c r="C4950" s="47">
        <v>46.56</v>
      </c>
      <c r="D4950" s="47">
        <v>46.67</v>
      </c>
      <c r="E4950" s="47">
        <v>46.45</v>
      </c>
      <c r="F4950" s="47">
        <v>46.67</v>
      </c>
      <c r="G4950" s="48">
        <v>210300</v>
      </c>
      <c r="H4950" s="47">
        <v>32.869999999999997</v>
      </c>
      <c r="I4950" s="51">
        <f t="shared" si="554"/>
        <v>0.70430683522605519</v>
      </c>
      <c r="J4950" s="51">
        <f t="shared" ca="1" si="555"/>
        <v>1</v>
      </c>
      <c r="K4950" s="47">
        <f t="shared" si="556"/>
        <v>32.79</v>
      </c>
      <c r="L4950" s="47">
        <f t="shared" si="557"/>
        <v>32.869999999999997</v>
      </c>
      <c r="M4950" s="47">
        <f t="shared" si="558"/>
        <v>32.72</v>
      </c>
      <c r="N4950" s="47">
        <f t="shared" si="559"/>
        <v>32.869999999999997</v>
      </c>
      <c r="O4950" s="48">
        <f t="shared" ca="1" si="560"/>
        <v>210300</v>
      </c>
    </row>
    <row r="4951" spans="1:15" x14ac:dyDescent="0.25">
      <c r="A4951">
        <v>4936</v>
      </c>
      <c r="B4951" s="85">
        <v>34633</v>
      </c>
      <c r="C4951" s="47">
        <v>46.39</v>
      </c>
      <c r="D4951" s="47">
        <v>46.44</v>
      </c>
      <c r="E4951" s="47">
        <v>46.17</v>
      </c>
      <c r="F4951" s="47">
        <v>46.39</v>
      </c>
      <c r="G4951" s="48">
        <v>201000</v>
      </c>
      <c r="H4951" s="47">
        <v>32.67</v>
      </c>
      <c r="I4951" s="51">
        <f t="shared" si="554"/>
        <v>0.70424660487173962</v>
      </c>
      <c r="J4951" s="51">
        <f t="shared" ca="1" si="555"/>
        <v>1</v>
      </c>
      <c r="K4951" s="47">
        <f t="shared" si="556"/>
        <v>32.67</v>
      </c>
      <c r="L4951" s="47">
        <f t="shared" si="557"/>
        <v>32.71</v>
      </c>
      <c r="M4951" s="47">
        <f t="shared" si="558"/>
        <v>32.520000000000003</v>
      </c>
      <c r="N4951" s="47">
        <f t="shared" si="559"/>
        <v>32.67</v>
      </c>
      <c r="O4951" s="48">
        <f t="shared" ca="1" si="560"/>
        <v>201000</v>
      </c>
    </row>
    <row r="4952" spans="1:15" x14ac:dyDescent="0.25">
      <c r="A4952">
        <v>4937</v>
      </c>
      <c r="B4952" s="85">
        <v>34632</v>
      </c>
      <c r="C4952" s="47">
        <v>46.02</v>
      </c>
      <c r="D4952" s="47">
        <v>46.31</v>
      </c>
      <c r="E4952" s="47">
        <v>46</v>
      </c>
      <c r="F4952" s="47">
        <v>46.22</v>
      </c>
      <c r="G4952" s="48">
        <v>91800</v>
      </c>
      <c r="H4952" s="47">
        <v>32.549999999999997</v>
      </c>
      <c r="I4952" s="51">
        <f t="shared" si="554"/>
        <v>0.70424058848983118</v>
      </c>
      <c r="J4952" s="51">
        <f t="shared" ca="1" si="555"/>
        <v>1</v>
      </c>
      <c r="K4952" s="47">
        <f t="shared" si="556"/>
        <v>32.409999999999997</v>
      </c>
      <c r="L4952" s="47">
        <f t="shared" si="557"/>
        <v>32.61</v>
      </c>
      <c r="M4952" s="47">
        <f t="shared" si="558"/>
        <v>32.4</v>
      </c>
      <c r="N4952" s="47">
        <f t="shared" si="559"/>
        <v>32.549999999999997</v>
      </c>
      <c r="O4952" s="48">
        <f t="shared" ca="1" si="560"/>
        <v>91800</v>
      </c>
    </row>
    <row r="4953" spans="1:15" x14ac:dyDescent="0.25">
      <c r="A4953">
        <v>4938</v>
      </c>
      <c r="B4953" s="85">
        <v>34631</v>
      </c>
      <c r="C4953" s="47">
        <v>46.58</v>
      </c>
      <c r="D4953" s="47">
        <v>46.77</v>
      </c>
      <c r="E4953" s="47">
        <v>46.16</v>
      </c>
      <c r="F4953" s="47">
        <v>46.17</v>
      </c>
      <c r="G4953" s="48">
        <v>149600</v>
      </c>
      <c r="H4953" s="47">
        <v>32.51</v>
      </c>
      <c r="I4953" s="51">
        <f t="shared" si="554"/>
        <v>0.70413688542343511</v>
      </c>
      <c r="J4953" s="51">
        <f t="shared" ca="1" si="555"/>
        <v>1</v>
      </c>
      <c r="K4953" s="47">
        <f t="shared" si="556"/>
        <v>32.799999999999997</v>
      </c>
      <c r="L4953" s="47">
        <f t="shared" si="557"/>
        <v>32.93</v>
      </c>
      <c r="M4953" s="47">
        <f t="shared" si="558"/>
        <v>32.5</v>
      </c>
      <c r="N4953" s="47">
        <f t="shared" si="559"/>
        <v>32.51</v>
      </c>
      <c r="O4953" s="48">
        <f t="shared" ca="1" si="560"/>
        <v>149600</v>
      </c>
    </row>
    <row r="4954" spans="1:15" x14ac:dyDescent="0.25">
      <c r="A4954">
        <v>4939</v>
      </c>
      <c r="B4954" s="85">
        <v>34628</v>
      </c>
      <c r="C4954" s="47">
        <v>46.62</v>
      </c>
      <c r="D4954" s="47">
        <v>46.69</v>
      </c>
      <c r="E4954" s="47">
        <v>46.36</v>
      </c>
      <c r="F4954" s="47">
        <v>46.56</v>
      </c>
      <c r="G4954" s="48">
        <v>87800</v>
      </c>
      <c r="H4954" s="47">
        <v>32.79</v>
      </c>
      <c r="I4954" s="51">
        <f t="shared" si="554"/>
        <v>0.70425257731958757</v>
      </c>
      <c r="J4954" s="51">
        <f t="shared" ca="1" si="555"/>
        <v>1</v>
      </c>
      <c r="K4954" s="47">
        <f t="shared" si="556"/>
        <v>32.83</v>
      </c>
      <c r="L4954" s="47">
        <f t="shared" si="557"/>
        <v>32.880000000000003</v>
      </c>
      <c r="M4954" s="47">
        <f t="shared" si="558"/>
        <v>32.65</v>
      </c>
      <c r="N4954" s="47">
        <f t="shared" si="559"/>
        <v>32.79</v>
      </c>
      <c r="O4954" s="48">
        <f t="shared" ca="1" si="560"/>
        <v>87800</v>
      </c>
    </row>
    <row r="4955" spans="1:15" x14ac:dyDescent="0.25">
      <c r="A4955">
        <v>4940</v>
      </c>
      <c r="B4955" s="85">
        <v>34627</v>
      </c>
      <c r="C4955" s="47">
        <v>47.06</v>
      </c>
      <c r="D4955" s="47">
        <v>47.06</v>
      </c>
      <c r="E4955" s="47">
        <v>46.61</v>
      </c>
      <c r="F4955" s="47">
        <v>46.75</v>
      </c>
      <c r="G4955" s="48">
        <v>290300</v>
      </c>
      <c r="H4955" s="47">
        <v>32.92</v>
      </c>
      <c r="I4955" s="51">
        <f t="shared" si="554"/>
        <v>0.70417112299465245</v>
      </c>
      <c r="J4955" s="51">
        <f t="shared" ca="1" si="555"/>
        <v>1</v>
      </c>
      <c r="K4955" s="47">
        <f t="shared" si="556"/>
        <v>33.14</v>
      </c>
      <c r="L4955" s="47">
        <f t="shared" si="557"/>
        <v>33.14</v>
      </c>
      <c r="M4955" s="47">
        <f t="shared" si="558"/>
        <v>32.82</v>
      </c>
      <c r="N4955" s="47">
        <f t="shared" si="559"/>
        <v>32.92</v>
      </c>
      <c r="O4955" s="48">
        <f t="shared" ca="1" si="560"/>
        <v>290300</v>
      </c>
    </row>
    <row r="4956" spans="1:15" x14ac:dyDescent="0.25">
      <c r="A4956">
        <v>4941</v>
      </c>
      <c r="B4956" s="85">
        <v>34626</v>
      </c>
      <c r="C4956" s="47">
        <v>46.67</v>
      </c>
      <c r="D4956" s="47">
        <v>47.23</v>
      </c>
      <c r="E4956" s="47">
        <v>46.66</v>
      </c>
      <c r="F4956" s="47">
        <v>47.06</v>
      </c>
      <c r="G4956" s="48">
        <v>136700</v>
      </c>
      <c r="H4956" s="47">
        <v>33.14</v>
      </c>
      <c r="I4956" s="51">
        <f t="shared" si="554"/>
        <v>0.70420739481512962</v>
      </c>
      <c r="J4956" s="51">
        <f t="shared" ca="1" si="555"/>
        <v>1</v>
      </c>
      <c r="K4956" s="47">
        <f t="shared" si="556"/>
        <v>32.869999999999997</v>
      </c>
      <c r="L4956" s="47">
        <f t="shared" si="557"/>
        <v>33.26</v>
      </c>
      <c r="M4956" s="47">
        <f t="shared" si="558"/>
        <v>32.86</v>
      </c>
      <c r="N4956" s="47">
        <f t="shared" si="559"/>
        <v>33.14</v>
      </c>
      <c r="O4956" s="48">
        <f t="shared" ca="1" si="560"/>
        <v>136700</v>
      </c>
    </row>
    <row r="4957" spans="1:15" x14ac:dyDescent="0.25">
      <c r="A4957">
        <v>4942</v>
      </c>
      <c r="B4957" s="85">
        <v>34625</v>
      </c>
      <c r="C4957" s="47">
        <v>46.91</v>
      </c>
      <c r="D4957" s="47">
        <v>46.91</v>
      </c>
      <c r="E4957" s="47">
        <v>46.69</v>
      </c>
      <c r="F4957" s="47">
        <v>46.84</v>
      </c>
      <c r="G4957" s="48">
        <v>132100</v>
      </c>
      <c r="H4957" s="47">
        <v>32.99</v>
      </c>
      <c r="I4957" s="51">
        <f t="shared" si="554"/>
        <v>0.70431255337318532</v>
      </c>
      <c r="J4957" s="51">
        <f t="shared" ca="1" si="555"/>
        <v>1</v>
      </c>
      <c r="K4957" s="47">
        <f t="shared" si="556"/>
        <v>33.04</v>
      </c>
      <c r="L4957" s="47">
        <f t="shared" si="557"/>
        <v>33.04</v>
      </c>
      <c r="M4957" s="47">
        <f t="shared" si="558"/>
        <v>32.880000000000003</v>
      </c>
      <c r="N4957" s="47">
        <f t="shared" si="559"/>
        <v>32.99</v>
      </c>
      <c r="O4957" s="48">
        <f t="shared" ca="1" si="560"/>
        <v>132100</v>
      </c>
    </row>
    <row r="4958" spans="1:15" x14ac:dyDescent="0.25">
      <c r="A4958">
        <v>4943</v>
      </c>
      <c r="B4958" s="85">
        <v>34624</v>
      </c>
      <c r="C4958" s="47">
        <v>47</v>
      </c>
      <c r="D4958" s="47">
        <v>47.06</v>
      </c>
      <c r="E4958" s="47">
        <v>46.91</v>
      </c>
      <c r="F4958" s="47">
        <v>46.95</v>
      </c>
      <c r="G4958" s="48">
        <v>282300</v>
      </c>
      <c r="H4958" s="47">
        <v>33.06</v>
      </c>
      <c r="I4958" s="51">
        <f t="shared" si="554"/>
        <v>0.70415335463258788</v>
      </c>
      <c r="J4958" s="51">
        <f t="shared" ca="1" si="555"/>
        <v>1</v>
      </c>
      <c r="K4958" s="47">
        <f t="shared" si="556"/>
        <v>33.1</v>
      </c>
      <c r="L4958" s="47">
        <f t="shared" si="557"/>
        <v>33.14</v>
      </c>
      <c r="M4958" s="47">
        <f t="shared" si="558"/>
        <v>33.03</v>
      </c>
      <c r="N4958" s="47">
        <f t="shared" si="559"/>
        <v>33.06</v>
      </c>
      <c r="O4958" s="48">
        <f t="shared" ca="1" si="560"/>
        <v>282300</v>
      </c>
    </row>
    <row r="4959" spans="1:15" x14ac:dyDescent="0.25">
      <c r="A4959">
        <v>4944</v>
      </c>
      <c r="B4959" s="85">
        <v>34621</v>
      </c>
      <c r="C4959" s="47">
        <v>47</v>
      </c>
      <c r="D4959" s="47">
        <v>47.06</v>
      </c>
      <c r="E4959" s="47">
        <v>46.69</v>
      </c>
      <c r="F4959" s="47">
        <v>47.05</v>
      </c>
      <c r="G4959" s="48">
        <v>72800</v>
      </c>
      <c r="H4959" s="47">
        <v>33.130000000000003</v>
      </c>
      <c r="I4959" s="51">
        <f t="shared" si="554"/>
        <v>0.70414452709883113</v>
      </c>
      <c r="J4959" s="51">
        <f t="shared" ca="1" si="555"/>
        <v>1</v>
      </c>
      <c r="K4959" s="47">
        <f t="shared" si="556"/>
        <v>33.090000000000003</v>
      </c>
      <c r="L4959" s="47">
        <f t="shared" si="557"/>
        <v>33.14</v>
      </c>
      <c r="M4959" s="47">
        <f t="shared" si="558"/>
        <v>32.880000000000003</v>
      </c>
      <c r="N4959" s="47">
        <f t="shared" si="559"/>
        <v>33.130000000000003</v>
      </c>
      <c r="O4959" s="48">
        <f t="shared" ca="1" si="560"/>
        <v>72800</v>
      </c>
    </row>
    <row r="4960" spans="1:15" x14ac:dyDescent="0.25">
      <c r="A4960">
        <v>4945</v>
      </c>
      <c r="B4960" s="85">
        <v>34620</v>
      </c>
      <c r="C4960" s="47">
        <v>47.22</v>
      </c>
      <c r="D4960" s="47">
        <v>47.33</v>
      </c>
      <c r="E4960" s="47">
        <v>46.8</v>
      </c>
      <c r="F4960" s="47">
        <v>46.84</v>
      </c>
      <c r="G4960" s="48">
        <v>1564500</v>
      </c>
      <c r="H4960" s="47">
        <v>32.99</v>
      </c>
      <c r="I4960" s="51">
        <f t="shared" si="554"/>
        <v>0.70431255337318532</v>
      </c>
      <c r="J4960" s="51">
        <f t="shared" ca="1" si="555"/>
        <v>1</v>
      </c>
      <c r="K4960" s="47">
        <f t="shared" si="556"/>
        <v>33.26</v>
      </c>
      <c r="L4960" s="47">
        <f t="shared" si="557"/>
        <v>33.340000000000003</v>
      </c>
      <c r="M4960" s="47">
        <f t="shared" si="558"/>
        <v>32.96</v>
      </c>
      <c r="N4960" s="47">
        <f t="shared" si="559"/>
        <v>32.99</v>
      </c>
      <c r="O4960" s="48">
        <f t="shared" ca="1" si="560"/>
        <v>1564500</v>
      </c>
    </row>
    <row r="4961" spans="1:15" x14ac:dyDescent="0.25">
      <c r="A4961">
        <v>4946</v>
      </c>
      <c r="B4961" s="85">
        <v>34619</v>
      </c>
      <c r="C4961" s="47">
        <v>46.69</v>
      </c>
      <c r="D4961" s="47">
        <v>46.75</v>
      </c>
      <c r="E4961" s="47">
        <v>46.58</v>
      </c>
      <c r="F4961" s="47">
        <v>46.69</v>
      </c>
      <c r="G4961" s="48">
        <v>162400</v>
      </c>
      <c r="H4961" s="47">
        <v>32.880000000000003</v>
      </c>
      <c r="I4961" s="51">
        <f t="shared" si="554"/>
        <v>0.70421931891197265</v>
      </c>
      <c r="J4961" s="51">
        <f t="shared" ca="1" si="555"/>
        <v>1</v>
      </c>
      <c r="K4961" s="47">
        <f t="shared" si="556"/>
        <v>32.880000000000003</v>
      </c>
      <c r="L4961" s="47">
        <f t="shared" si="557"/>
        <v>32.92</v>
      </c>
      <c r="M4961" s="47">
        <f t="shared" si="558"/>
        <v>32.799999999999997</v>
      </c>
      <c r="N4961" s="47">
        <f t="shared" si="559"/>
        <v>32.880000000000003</v>
      </c>
      <c r="O4961" s="48">
        <f t="shared" ca="1" si="560"/>
        <v>162400</v>
      </c>
    </row>
    <row r="4962" spans="1:15" x14ac:dyDescent="0.25">
      <c r="A4962">
        <v>4947</v>
      </c>
      <c r="B4962" s="85">
        <v>34618</v>
      </c>
      <c r="C4962" s="47">
        <v>46.14</v>
      </c>
      <c r="D4962" s="47">
        <v>46.75</v>
      </c>
      <c r="E4962" s="47">
        <v>46.14</v>
      </c>
      <c r="F4962" s="47">
        <v>46.62</v>
      </c>
      <c r="G4962" s="48">
        <v>461400</v>
      </c>
      <c r="H4962" s="47">
        <v>32.83</v>
      </c>
      <c r="I4962" s="51">
        <f t="shared" si="554"/>
        <v>0.70420420420420415</v>
      </c>
      <c r="J4962" s="51">
        <f t="shared" ca="1" si="555"/>
        <v>1</v>
      </c>
      <c r="K4962" s="47">
        <f t="shared" si="556"/>
        <v>32.49</v>
      </c>
      <c r="L4962" s="47">
        <f t="shared" si="557"/>
        <v>32.92</v>
      </c>
      <c r="M4962" s="47">
        <f t="shared" si="558"/>
        <v>32.49</v>
      </c>
      <c r="N4962" s="47">
        <f t="shared" si="559"/>
        <v>32.83</v>
      </c>
      <c r="O4962" s="48">
        <f t="shared" ca="1" si="560"/>
        <v>461400</v>
      </c>
    </row>
    <row r="4963" spans="1:15" x14ac:dyDescent="0.25">
      <c r="A4963">
        <v>4948</v>
      </c>
      <c r="B4963" s="85">
        <v>34617</v>
      </c>
      <c r="C4963" s="47">
        <v>45.66</v>
      </c>
      <c r="D4963" s="47">
        <v>46.02</v>
      </c>
      <c r="E4963" s="47">
        <v>45.64</v>
      </c>
      <c r="F4963" s="47">
        <v>45.94</v>
      </c>
      <c r="G4963" s="48">
        <v>213600</v>
      </c>
      <c r="H4963" s="47">
        <v>32.35</v>
      </c>
      <c r="I4963" s="51">
        <f t="shared" si="554"/>
        <v>0.70417936438833262</v>
      </c>
      <c r="J4963" s="51">
        <f t="shared" ca="1" si="555"/>
        <v>1</v>
      </c>
      <c r="K4963" s="47">
        <f t="shared" si="556"/>
        <v>32.15</v>
      </c>
      <c r="L4963" s="47">
        <f t="shared" si="557"/>
        <v>32.409999999999997</v>
      </c>
      <c r="M4963" s="47">
        <f t="shared" si="558"/>
        <v>32.14</v>
      </c>
      <c r="N4963" s="47">
        <f t="shared" si="559"/>
        <v>32.35</v>
      </c>
      <c r="O4963" s="48">
        <f t="shared" ca="1" si="560"/>
        <v>213600</v>
      </c>
    </row>
    <row r="4964" spans="1:15" x14ac:dyDescent="0.25">
      <c r="A4964">
        <v>4949</v>
      </c>
      <c r="B4964" s="85">
        <v>34614</v>
      </c>
      <c r="C4964" s="47">
        <v>45.25</v>
      </c>
      <c r="D4964" s="47">
        <v>45.58</v>
      </c>
      <c r="E4964" s="47">
        <v>45.2</v>
      </c>
      <c r="F4964" s="47">
        <v>45.45</v>
      </c>
      <c r="G4964" s="48">
        <v>188700</v>
      </c>
      <c r="H4964" s="47">
        <v>32.01</v>
      </c>
      <c r="I4964" s="51">
        <f t="shared" si="554"/>
        <v>0.70429042904290418</v>
      </c>
      <c r="J4964" s="51">
        <f t="shared" ca="1" si="555"/>
        <v>1</v>
      </c>
      <c r="K4964" s="47">
        <f t="shared" si="556"/>
        <v>31.87</v>
      </c>
      <c r="L4964" s="47">
        <f t="shared" si="557"/>
        <v>32.1</v>
      </c>
      <c r="M4964" s="47">
        <f t="shared" si="558"/>
        <v>31.83</v>
      </c>
      <c r="N4964" s="47">
        <f t="shared" si="559"/>
        <v>32.01</v>
      </c>
      <c r="O4964" s="48">
        <f t="shared" ca="1" si="560"/>
        <v>188700</v>
      </c>
    </row>
    <row r="4965" spans="1:15" x14ac:dyDescent="0.25">
      <c r="A4965">
        <v>4950</v>
      </c>
      <c r="B4965" s="85">
        <v>34613</v>
      </c>
      <c r="C4965" s="47">
        <v>45.42</v>
      </c>
      <c r="D4965" s="47">
        <v>45.45</v>
      </c>
      <c r="E4965" s="47">
        <v>45.17</v>
      </c>
      <c r="F4965" s="47">
        <v>45.25</v>
      </c>
      <c r="G4965" s="48">
        <v>345200</v>
      </c>
      <c r="H4965" s="47">
        <v>31.86</v>
      </c>
      <c r="I4965" s="51">
        <f t="shared" si="554"/>
        <v>0.70408839779005528</v>
      </c>
      <c r="J4965" s="51">
        <f t="shared" ca="1" si="555"/>
        <v>1</v>
      </c>
      <c r="K4965" s="47">
        <f t="shared" si="556"/>
        <v>31.98</v>
      </c>
      <c r="L4965" s="47">
        <f t="shared" si="557"/>
        <v>32</v>
      </c>
      <c r="M4965" s="47">
        <f t="shared" si="558"/>
        <v>31.8</v>
      </c>
      <c r="N4965" s="47">
        <f t="shared" si="559"/>
        <v>31.86</v>
      </c>
      <c r="O4965" s="48">
        <f t="shared" ca="1" si="560"/>
        <v>345200</v>
      </c>
    </row>
    <row r="4966" spans="1:15" x14ac:dyDescent="0.25">
      <c r="A4966">
        <v>4951</v>
      </c>
      <c r="B4966" s="85">
        <v>34612</v>
      </c>
      <c r="C4966" s="47">
        <v>45.3</v>
      </c>
      <c r="D4966" s="47">
        <v>45.39</v>
      </c>
      <c r="E4966" s="47">
        <v>45</v>
      </c>
      <c r="F4966" s="47">
        <v>45.39</v>
      </c>
      <c r="G4966" s="48">
        <v>461900</v>
      </c>
      <c r="H4966" s="47">
        <v>31.96</v>
      </c>
      <c r="I4966" s="51">
        <f t="shared" si="554"/>
        <v>0.70411985018726597</v>
      </c>
      <c r="J4966" s="51">
        <f t="shared" ca="1" si="555"/>
        <v>1</v>
      </c>
      <c r="K4966" s="47">
        <f t="shared" si="556"/>
        <v>31.9</v>
      </c>
      <c r="L4966" s="47">
        <f t="shared" si="557"/>
        <v>31.96</v>
      </c>
      <c r="M4966" s="47">
        <f t="shared" si="558"/>
        <v>31.69</v>
      </c>
      <c r="N4966" s="47">
        <f t="shared" si="559"/>
        <v>31.96</v>
      </c>
      <c r="O4966" s="48">
        <f t="shared" ca="1" si="560"/>
        <v>461900</v>
      </c>
    </row>
    <row r="4967" spans="1:15" x14ac:dyDescent="0.25">
      <c r="A4967">
        <v>4952</v>
      </c>
      <c r="B4967" s="85">
        <v>34611</v>
      </c>
      <c r="C4967" s="47">
        <v>46.3</v>
      </c>
      <c r="D4967" s="47">
        <v>46.3</v>
      </c>
      <c r="E4967" s="47">
        <v>45.34</v>
      </c>
      <c r="F4967" s="47">
        <v>45.38</v>
      </c>
      <c r="G4967" s="48">
        <v>84200</v>
      </c>
      <c r="H4967" s="47">
        <v>31.95</v>
      </c>
      <c r="I4967" s="51">
        <f t="shared" si="554"/>
        <v>0.70405464962538555</v>
      </c>
      <c r="J4967" s="51">
        <f t="shared" ca="1" si="555"/>
        <v>1</v>
      </c>
      <c r="K4967" s="47">
        <f t="shared" si="556"/>
        <v>32.6</v>
      </c>
      <c r="L4967" s="47">
        <f t="shared" si="557"/>
        <v>32.6</v>
      </c>
      <c r="M4967" s="47">
        <f t="shared" si="558"/>
        <v>31.92</v>
      </c>
      <c r="N4967" s="47">
        <f t="shared" si="559"/>
        <v>31.95</v>
      </c>
      <c r="O4967" s="48">
        <f t="shared" ca="1" si="560"/>
        <v>84200</v>
      </c>
    </row>
    <row r="4968" spans="1:15" x14ac:dyDescent="0.25">
      <c r="A4968">
        <v>4953</v>
      </c>
      <c r="B4968" s="85">
        <v>34610</v>
      </c>
      <c r="C4968" s="47">
        <v>46.2</v>
      </c>
      <c r="D4968" s="47">
        <v>46.25</v>
      </c>
      <c r="E4968" s="47">
        <v>45.98</v>
      </c>
      <c r="F4968" s="47">
        <v>46.06</v>
      </c>
      <c r="G4968" s="48">
        <v>72600</v>
      </c>
      <c r="H4968" s="47">
        <v>32.44</v>
      </c>
      <c r="I4968" s="51">
        <f t="shared" si="554"/>
        <v>0.70429874077290477</v>
      </c>
      <c r="J4968" s="51">
        <f t="shared" ca="1" si="555"/>
        <v>1</v>
      </c>
      <c r="K4968" s="47">
        <f t="shared" si="556"/>
        <v>32.54</v>
      </c>
      <c r="L4968" s="47">
        <f t="shared" si="557"/>
        <v>32.57</v>
      </c>
      <c r="M4968" s="47">
        <f t="shared" si="558"/>
        <v>32.380000000000003</v>
      </c>
      <c r="N4968" s="47">
        <f t="shared" si="559"/>
        <v>32.44</v>
      </c>
      <c r="O4968" s="48">
        <f t="shared" ca="1" si="560"/>
        <v>72600</v>
      </c>
    </row>
    <row r="4969" spans="1:15" x14ac:dyDescent="0.25">
      <c r="A4969">
        <v>4954</v>
      </c>
      <c r="B4969" s="85">
        <v>34607</v>
      </c>
      <c r="C4969" s="47">
        <v>46.22</v>
      </c>
      <c r="D4969" s="47">
        <v>46.44</v>
      </c>
      <c r="E4969" s="47">
        <v>46.17</v>
      </c>
      <c r="F4969" s="47">
        <v>46.17</v>
      </c>
      <c r="G4969" s="48">
        <v>5200</v>
      </c>
      <c r="H4969" s="47">
        <v>32.51</v>
      </c>
      <c r="I4969" s="51">
        <f t="shared" si="554"/>
        <v>0.70413688542343511</v>
      </c>
      <c r="J4969" s="51">
        <f t="shared" ca="1" si="555"/>
        <v>1</v>
      </c>
      <c r="K4969" s="47">
        <f t="shared" si="556"/>
        <v>32.549999999999997</v>
      </c>
      <c r="L4969" s="47">
        <f t="shared" si="557"/>
        <v>32.700000000000003</v>
      </c>
      <c r="M4969" s="47">
        <f t="shared" si="558"/>
        <v>32.51</v>
      </c>
      <c r="N4969" s="47">
        <f t="shared" si="559"/>
        <v>32.51</v>
      </c>
      <c r="O4969" s="48">
        <f t="shared" ca="1" si="560"/>
        <v>5200</v>
      </c>
    </row>
    <row r="4970" spans="1:15" x14ac:dyDescent="0.25">
      <c r="A4970">
        <v>4955</v>
      </c>
      <c r="B4970" s="85">
        <v>34606</v>
      </c>
      <c r="C4970" s="47">
        <v>46.47</v>
      </c>
      <c r="D4970" s="47">
        <v>46.47</v>
      </c>
      <c r="E4970" s="47">
        <v>46.09</v>
      </c>
      <c r="F4970" s="47">
        <v>46.23</v>
      </c>
      <c r="G4970" s="48">
        <v>195900</v>
      </c>
      <c r="H4970" s="47">
        <v>32.56</v>
      </c>
      <c r="I4970" s="51">
        <f t="shared" si="554"/>
        <v>0.70430456413584264</v>
      </c>
      <c r="J4970" s="51">
        <f t="shared" ca="1" si="555"/>
        <v>1</v>
      </c>
      <c r="K4970" s="47">
        <f t="shared" si="556"/>
        <v>32.729999999999997</v>
      </c>
      <c r="L4970" s="47">
        <f t="shared" si="557"/>
        <v>32.729999999999997</v>
      </c>
      <c r="M4970" s="47">
        <f t="shared" si="558"/>
        <v>32.46</v>
      </c>
      <c r="N4970" s="47">
        <f t="shared" si="559"/>
        <v>32.56</v>
      </c>
      <c r="O4970" s="48">
        <f t="shared" ca="1" si="560"/>
        <v>195900</v>
      </c>
    </row>
    <row r="4971" spans="1:15" x14ac:dyDescent="0.25">
      <c r="A4971">
        <v>4956</v>
      </c>
      <c r="B4971" s="85">
        <v>34605</v>
      </c>
      <c r="C4971" s="47">
        <v>46.36</v>
      </c>
      <c r="D4971" s="47">
        <v>46.53</v>
      </c>
      <c r="E4971" s="47">
        <v>46.33</v>
      </c>
      <c r="F4971" s="47">
        <v>46.47</v>
      </c>
      <c r="G4971" s="48">
        <v>324000</v>
      </c>
      <c r="H4971" s="47">
        <v>32.72</v>
      </c>
      <c r="I4971" s="51">
        <f t="shared" si="554"/>
        <v>0.70411017860985581</v>
      </c>
      <c r="J4971" s="51">
        <f t="shared" ca="1" si="555"/>
        <v>1</v>
      </c>
      <c r="K4971" s="47">
        <f t="shared" si="556"/>
        <v>32.64</v>
      </c>
      <c r="L4971" s="47">
        <f t="shared" si="557"/>
        <v>32.76</v>
      </c>
      <c r="M4971" s="47">
        <f t="shared" si="558"/>
        <v>32.619999999999997</v>
      </c>
      <c r="N4971" s="47">
        <f t="shared" si="559"/>
        <v>32.72</v>
      </c>
      <c r="O4971" s="48">
        <f t="shared" ca="1" si="560"/>
        <v>324000</v>
      </c>
    </row>
    <row r="4972" spans="1:15" x14ac:dyDescent="0.25">
      <c r="A4972">
        <v>4957</v>
      </c>
      <c r="B4972" s="85">
        <v>34604</v>
      </c>
      <c r="C4972" s="47">
        <v>46.14</v>
      </c>
      <c r="D4972" s="47">
        <v>46.27</v>
      </c>
      <c r="E4972" s="47">
        <v>46</v>
      </c>
      <c r="F4972" s="47">
        <v>46.11</v>
      </c>
      <c r="G4972" s="48">
        <v>479500</v>
      </c>
      <c r="H4972" s="47">
        <v>32.47</v>
      </c>
      <c r="I4972" s="51">
        <f t="shared" si="554"/>
        <v>0.70418564302754283</v>
      </c>
      <c r="J4972" s="51">
        <f t="shared" ca="1" si="555"/>
        <v>1</v>
      </c>
      <c r="K4972" s="47">
        <f t="shared" si="556"/>
        <v>32.49</v>
      </c>
      <c r="L4972" s="47">
        <f t="shared" si="557"/>
        <v>32.58</v>
      </c>
      <c r="M4972" s="47">
        <f t="shared" si="558"/>
        <v>32.39</v>
      </c>
      <c r="N4972" s="47">
        <f t="shared" si="559"/>
        <v>32.47</v>
      </c>
      <c r="O4972" s="48">
        <f t="shared" ca="1" si="560"/>
        <v>479500</v>
      </c>
    </row>
    <row r="4973" spans="1:15" x14ac:dyDescent="0.25">
      <c r="A4973">
        <v>4958</v>
      </c>
      <c r="B4973" s="85">
        <v>34603</v>
      </c>
      <c r="C4973" s="47">
        <v>46.08</v>
      </c>
      <c r="D4973" s="47">
        <v>46.17</v>
      </c>
      <c r="E4973" s="47">
        <v>45.98</v>
      </c>
      <c r="F4973" s="47">
        <v>46.14</v>
      </c>
      <c r="G4973" s="48">
        <v>223000</v>
      </c>
      <c r="H4973" s="47">
        <v>32.49</v>
      </c>
      <c r="I4973" s="51">
        <f t="shared" si="554"/>
        <v>0.70416124837451244</v>
      </c>
      <c r="J4973" s="51">
        <f t="shared" ca="1" si="555"/>
        <v>1</v>
      </c>
      <c r="K4973" s="47">
        <f t="shared" si="556"/>
        <v>32.450000000000003</v>
      </c>
      <c r="L4973" s="47">
        <f t="shared" si="557"/>
        <v>32.51</v>
      </c>
      <c r="M4973" s="47">
        <f t="shared" si="558"/>
        <v>32.380000000000003</v>
      </c>
      <c r="N4973" s="47">
        <f t="shared" si="559"/>
        <v>32.49</v>
      </c>
      <c r="O4973" s="48">
        <f t="shared" ca="1" si="560"/>
        <v>223000</v>
      </c>
    </row>
    <row r="4974" spans="1:15" x14ac:dyDescent="0.25">
      <c r="A4974">
        <v>4959</v>
      </c>
      <c r="B4974" s="85">
        <v>34600</v>
      </c>
      <c r="C4974" s="47">
        <v>46.08</v>
      </c>
      <c r="D4974" s="47">
        <v>46.17</v>
      </c>
      <c r="E4974" s="47">
        <v>45.83</v>
      </c>
      <c r="F4974" s="47">
        <v>45.91</v>
      </c>
      <c r="G4974" s="48">
        <v>176600</v>
      </c>
      <c r="H4974" s="47">
        <v>32.33</v>
      </c>
      <c r="I4974" s="51">
        <f t="shared" si="554"/>
        <v>0.70420387715094757</v>
      </c>
      <c r="J4974" s="51">
        <f t="shared" ca="1" si="555"/>
        <v>1</v>
      </c>
      <c r="K4974" s="47">
        <f t="shared" si="556"/>
        <v>32.450000000000003</v>
      </c>
      <c r="L4974" s="47">
        <f t="shared" si="557"/>
        <v>32.51</v>
      </c>
      <c r="M4974" s="47">
        <f t="shared" si="558"/>
        <v>32.270000000000003</v>
      </c>
      <c r="N4974" s="47">
        <f t="shared" si="559"/>
        <v>32.33</v>
      </c>
      <c r="O4974" s="48">
        <f t="shared" ca="1" si="560"/>
        <v>176600</v>
      </c>
    </row>
    <row r="4975" spans="1:15" x14ac:dyDescent="0.25">
      <c r="A4975">
        <v>4960</v>
      </c>
      <c r="B4975" s="85">
        <v>34599</v>
      </c>
      <c r="C4975" s="47">
        <v>46.28</v>
      </c>
      <c r="D4975" s="47">
        <v>46.28</v>
      </c>
      <c r="E4975" s="47">
        <v>46.02</v>
      </c>
      <c r="F4975" s="47">
        <v>46.06</v>
      </c>
      <c r="G4975" s="48">
        <v>266400</v>
      </c>
      <c r="H4975" s="47">
        <v>32.44</v>
      </c>
      <c r="I4975" s="51">
        <f t="shared" si="554"/>
        <v>0.70429874077290477</v>
      </c>
      <c r="J4975" s="51">
        <f t="shared" ca="1" si="555"/>
        <v>1</v>
      </c>
      <c r="K4975" s="47">
        <f t="shared" si="556"/>
        <v>32.590000000000003</v>
      </c>
      <c r="L4975" s="47">
        <f t="shared" si="557"/>
        <v>32.590000000000003</v>
      </c>
      <c r="M4975" s="47">
        <f t="shared" si="558"/>
        <v>32.409999999999997</v>
      </c>
      <c r="N4975" s="47">
        <f t="shared" si="559"/>
        <v>32.44</v>
      </c>
      <c r="O4975" s="48">
        <f t="shared" ca="1" si="560"/>
        <v>266400</v>
      </c>
    </row>
    <row r="4976" spans="1:15" x14ac:dyDescent="0.25">
      <c r="A4976">
        <v>4961</v>
      </c>
      <c r="B4976" s="85">
        <v>34598</v>
      </c>
      <c r="C4976" s="47">
        <v>46.31</v>
      </c>
      <c r="D4976" s="47">
        <v>46.31</v>
      </c>
      <c r="E4976" s="47">
        <v>45.73</v>
      </c>
      <c r="F4976" s="47">
        <v>46.17</v>
      </c>
      <c r="G4976" s="48">
        <v>397500</v>
      </c>
      <c r="H4976" s="47">
        <v>32.51</v>
      </c>
      <c r="I4976" s="51">
        <f t="shared" si="554"/>
        <v>0.70413688542343511</v>
      </c>
      <c r="J4976" s="51">
        <f t="shared" ca="1" si="555"/>
        <v>1</v>
      </c>
      <c r="K4976" s="47">
        <f t="shared" si="556"/>
        <v>32.61</v>
      </c>
      <c r="L4976" s="47">
        <f t="shared" si="557"/>
        <v>32.61</v>
      </c>
      <c r="M4976" s="47">
        <f t="shared" si="558"/>
        <v>32.200000000000003</v>
      </c>
      <c r="N4976" s="47">
        <f t="shared" si="559"/>
        <v>32.51</v>
      </c>
      <c r="O4976" s="48">
        <f t="shared" ca="1" si="560"/>
        <v>397500</v>
      </c>
    </row>
    <row r="4977" spans="1:15" x14ac:dyDescent="0.25">
      <c r="A4977">
        <v>4962</v>
      </c>
      <c r="B4977" s="85">
        <v>34597</v>
      </c>
      <c r="C4977" s="47">
        <v>46.81</v>
      </c>
      <c r="D4977" s="47">
        <v>46.86</v>
      </c>
      <c r="E4977" s="47">
        <v>46.17</v>
      </c>
      <c r="F4977" s="47">
        <v>46.17</v>
      </c>
      <c r="G4977" s="48">
        <v>355600</v>
      </c>
      <c r="H4977" s="47">
        <v>32.51</v>
      </c>
      <c r="I4977" s="51">
        <f t="shared" si="554"/>
        <v>0.70413688542343511</v>
      </c>
      <c r="J4977" s="51">
        <f t="shared" ca="1" si="555"/>
        <v>1</v>
      </c>
      <c r="K4977" s="47">
        <f t="shared" si="556"/>
        <v>32.96</v>
      </c>
      <c r="L4977" s="47">
        <f t="shared" si="557"/>
        <v>33</v>
      </c>
      <c r="M4977" s="47">
        <f t="shared" si="558"/>
        <v>32.51</v>
      </c>
      <c r="N4977" s="47">
        <f t="shared" si="559"/>
        <v>32.51</v>
      </c>
      <c r="O4977" s="48">
        <f t="shared" ca="1" si="560"/>
        <v>355600</v>
      </c>
    </row>
    <row r="4978" spans="1:15" x14ac:dyDescent="0.25">
      <c r="A4978">
        <v>4963</v>
      </c>
      <c r="B4978" s="85">
        <v>34596</v>
      </c>
      <c r="C4978" s="47">
        <v>47.12</v>
      </c>
      <c r="D4978" s="47">
        <v>47.33</v>
      </c>
      <c r="E4978" s="47">
        <v>47.02</v>
      </c>
      <c r="F4978" s="47">
        <v>47.06</v>
      </c>
      <c r="G4978" s="48">
        <v>167300</v>
      </c>
      <c r="H4978" s="47">
        <v>33.14</v>
      </c>
      <c r="I4978" s="51">
        <f t="shared" si="554"/>
        <v>0.70420739481512962</v>
      </c>
      <c r="J4978" s="51">
        <f t="shared" ca="1" si="555"/>
        <v>1</v>
      </c>
      <c r="K4978" s="47">
        <f t="shared" si="556"/>
        <v>33.18</v>
      </c>
      <c r="L4978" s="47">
        <f t="shared" si="557"/>
        <v>33.33</v>
      </c>
      <c r="M4978" s="47">
        <f t="shared" si="558"/>
        <v>33.11</v>
      </c>
      <c r="N4978" s="47">
        <f t="shared" si="559"/>
        <v>33.14</v>
      </c>
      <c r="O4978" s="48">
        <f t="shared" ca="1" si="560"/>
        <v>167300</v>
      </c>
    </row>
    <row r="4979" spans="1:15" x14ac:dyDescent="0.25">
      <c r="A4979">
        <v>4964</v>
      </c>
      <c r="B4979" s="85">
        <v>34593</v>
      </c>
      <c r="C4979" s="47">
        <v>47</v>
      </c>
      <c r="D4979" s="47">
        <v>47.14</v>
      </c>
      <c r="E4979" s="47">
        <v>46.84</v>
      </c>
      <c r="F4979" s="47">
        <v>47.02</v>
      </c>
      <c r="G4979" s="48">
        <v>571300</v>
      </c>
      <c r="H4979" s="47">
        <v>33.11</v>
      </c>
      <c r="I4979" s="51">
        <f t="shared" si="554"/>
        <v>0.70416843896214376</v>
      </c>
      <c r="J4979" s="51">
        <f t="shared" ca="1" si="555"/>
        <v>1</v>
      </c>
      <c r="K4979" s="47">
        <f t="shared" si="556"/>
        <v>33.1</v>
      </c>
      <c r="L4979" s="47">
        <f t="shared" si="557"/>
        <v>33.19</v>
      </c>
      <c r="M4979" s="47">
        <f t="shared" si="558"/>
        <v>32.979999999999997</v>
      </c>
      <c r="N4979" s="47">
        <f t="shared" si="559"/>
        <v>33.11</v>
      </c>
      <c r="O4979" s="48">
        <f t="shared" ca="1" si="560"/>
        <v>571300</v>
      </c>
    </row>
    <row r="4980" spans="1:15" x14ac:dyDescent="0.25">
      <c r="A4980">
        <v>4965</v>
      </c>
      <c r="B4980" s="85">
        <v>34592</v>
      </c>
      <c r="C4980" s="47">
        <v>47.17</v>
      </c>
      <c r="D4980" s="47">
        <v>47.64</v>
      </c>
      <c r="E4980" s="47">
        <v>47.17</v>
      </c>
      <c r="F4980" s="47">
        <v>47.64</v>
      </c>
      <c r="G4980" s="48">
        <v>779800</v>
      </c>
      <c r="H4980" s="47">
        <v>33.35</v>
      </c>
      <c r="I4980" s="51">
        <f t="shared" si="554"/>
        <v>0.70004198152812769</v>
      </c>
      <c r="J4980" s="51">
        <f t="shared" ca="1" si="555"/>
        <v>1</v>
      </c>
      <c r="K4980" s="47">
        <f t="shared" si="556"/>
        <v>33.020000000000003</v>
      </c>
      <c r="L4980" s="47">
        <f t="shared" si="557"/>
        <v>33.35</v>
      </c>
      <c r="M4980" s="47">
        <f t="shared" si="558"/>
        <v>33.020000000000003</v>
      </c>
      <c r="N4980" s="47">
        <f t="shared" si="559"/>
        <v>33.35</v>
      </c>
      <c r="O4980" s="48">
        <f t="shared" ca="1" si="560"/>
        <v>779800</v>
      </c>
    </row>
    <row r="4981" spans="1:15" x14ac:dyDescent="0.25">
      <c r="A4981">
        <v>4966</v>
      </c>
      <c r="B4981" s="85">
        <v>34591</v>
      </c>
      <c r="C4981" s="47">
        <v>46.84</v>
      </c>
      <c r="D4981" s="47">
        <v>47.11</v>
      </c>
      <c r="E4981" s="47">
        <v>46.84</v>
      </c>
      <c r="F4981" s="47">
        <v>47.05</v>
      </c>
      <c r="G4981" s="48">
        <v>423500</v>
      </c>
      <c r="H4981" s="47">
        <v>32.93</v>
      </c>
      <c r="I4981" s="51">
        <f t="shared" si="554"/>
        <v>0.69989373007438893</v>
      </c>
      <c r="J4981" s="51">
        <f t="shared" ca="1" si="555"/>
        <v>1</v>
      </c>
      <c r="K4981" s="47">
        <f t="shared" si="556"/>
        <v>32.78</v>
      </c>
      <c r="L4981" s="47">
        <f t="shared" si="557"/>
        <v>32.97</v>
      </c>
      <c r="M4981" s="47">
        <f t="shared" si="558"/>
        <v>32.78</v>
      </c>
      <c r="N4981" s="47">
        <f t="shared" si="559"/>
        <v>32.93</v>
      </c>
      <c r="O4981" s="48">
        <f t="shared" ca="1" si="560"/>
        <v>423500</v>
      </c>
    </row>
    <row r="4982" spans="1:15" x14ac:dyDescent="0.25">
      <c r="A4982">
        <v>4967</v>
      </c>
      <c r="B4982" s="85">
        <v>34590</v>
      </c>
      <c r="C4982" s="47">
        <v>46.95</v>
      </c>
      <c r="D4982" s="47">
        <v>47.12</v>
      </c>
      <c r="E4982" s="47">
        <v>46.86</v>
      </c>
      <c r="F4982" s="47">
        <v>47</v>
      </c>
      <c r="G4982" s="48">
        <v>389200</v>
      </c>
      <c r="H4982" s="47">
        <v>32.9</v>
      </c>
      <c r="I4982" s="51">
        <f t="shared" si="554"/>
        <v>0.7</v>
      </c>
      <c r="J4982" s="51">
        <f t="shared" ca="1" si="555"/>
        <v>1</v>
      </c>
      <c r="K4982" s="47">
        <f t="shared" si="556"/>
        <v>32.869999999999997</v>
      </c>
      <c r="L4982" s="47">
        <f t="shared" si="557"/>
        <v>32.979999999999997</v>
      </c>
      <c r="M4982" s="47">
        <f t="shared" si="558"/>
        <v>32.799999999999997</v>
      </c>
      <c r="N4982" s="47">
        <f t="shared" si="559"/>
        <v>32.9</v>
      </c>
      <c r="O4982" s="48">
        <f t="shared" ca="1" si="560"/>
        <v>389200</v>
      </c>
    </row>
    <row r="4983" spans="1:15" x14ac:dyDescent="0.25">
      <c r="A4983">
        <v>4968</v>
      </c>
      <c r="B4983" s="85">
        <v>34589</v>
      </c>
      <c r="C4983" s="47">
        <v>47</v>
      </c>
      <c r="D4983" s="47">
        <v>47.06</v>
      </c>
      <c r="E4983" s="47">
        <v>46.78</v>
      </c>
      <c r="F4983" s="47">
        <v>46.86</v>
      </c>
      <c r="G4983" s="48">
        <v>129400</v>
      </c>
      <c r="H4983" s="47">
        <v>32.799999999999997</v>
      </c>
      <c r="I4983" s="51">
        <f t="shared" si="554"/>
        <v>0.69995731967562946</v>
      </c>
      <c r="J4983" s="51">
        <f t="shared" ca="1" si="555"/>
        <v>1</v>
      </c>
      <c r="K4983" s="47">
        <f t="shared" si="556"/>
        <v>32.9</v>
      </c>
      <c r="L4983" s="47">
        <f t="shared" si="557"/>
        <v>32.94</v>
      </c>
      <c r="M4983" s="47">
        <f t="shared" si="558"/>
        <v>32.74</v>
      </c>
      <c r="N4983" s="47">
        <f t="shared" si="559"/>
        <v>32.799999999999997</v>
      </c>
      <c r="O4983" s="48">
        <f t="shared" ca="1" si="560"/>
        <v>129400</v>
      </c>
    </row>
    <row r="4984" spans="1:15" x14ac:dyDescent="0.25">
      <c r="A4984">
        <v>4969</v>
      </c>
      <c r="B4984" s="85">
        <v>34586</v>
      </c>
      <c r="C4984" s="47">
        <v>47.03</v>
      </c>
      <c r="D4984" s="47">
        <v>47.12</v>
      </c>
      <c r="E4984" s="47">
        <v>46.81</v>
      </c>
      <c r="F4984" s="47">
        <v>47</v>
      </c>
      <c r="G4984" s="48">
        <v>488400</v>
      </c>
      <c r="H4984" s="47">
        <v>32.9</v>
      </c>
      <c r="I4984" s="51">
        <f t="shared" si="554"/>
        <v>0.7</v>
      </c>
      <c r="J4984" s="51">
        <f t="shared" ca="1" si="555"/>
        <v>1</v>
      </c>
      <c r="K4984" s="47">
        <f t="shared" si="556"/>
        <v>32.92</v>
      </c>
      <c r="L4984" s="47">
        <f t="shared" si="557"/>
        <v>32.979999999999997</v>
      </c>
      <c r="M4984" s="47">
        <f t="shared" si="558"/>
        <v>32.770000000000003</v>
      </c>
      <c r="N4984" s="47">
        <f t="shared" si="559"/>
        <v>32.9</v>
      </c>
      <c r="O4984" s="48">
        <f t="shared" ca="1" si="560"/>
        <v>488400</v>
      </c>
    </row>
    <row r="4985" spans="1:15" x14ac:dyDescent="0.25">
      <c r="A4985">
        <v>4970</v>
      </c>
      <c r="B4985" s="85">
        <v>34585</v>
      </c>
      <c r="C4985" s="47">
        <v>47.36</v>
      </c>
      <c r="D4985" s="47">
        <v>47.56</v>
      </c>
      <c r="E4985" s="47">
        <v>47.34</v>
      </c>
      <c r="F4985" s="47">
        <v>47.5</v>
      </c>
      <c r="G4985" s="48">
        <v>284800</v>
      </c>
      <c r="H4985" s="47">
        <v>33.25</v>
      </c>
      <c r="I4985" s="51">
        <f t="shared" si="554"/>
        <v>0.7</v>
      </c>
      <c r="J4985" s="51">
        <f t="shared" ca="1" si="555"/>
        <v>1</v>
      </c>
      <c r="K4985" s="47">
        <f t="shared" si="556"/>
        <v>33.15</v>
      </c>
      <c r="L4985" s="47">
        <f t="shared" si="557"/>
        <v>33.29</v>
      </c>
      <c r="M4985" s="47">
        <f t="shared" si="558"/>
        <v>33.14</v>
      </c>
      <c r="N4985" s="47">
        <f t="shared" si="559"/>
        <v>33.25</v>
      </c>
      <c r="O4985" s="48">
        <f t="shared" ca="1" si="560"/>
        <v>284800</v>
      </c>
    </row>
    <row r="4986" spans="1:15" x14ac:dyDescent="0.25">
      <c r="A4986">
        <v>4971</v>
      </c>
      <c r="B4986" s="85">
        <v>34584</v>
      </c>
      <c r="C4986" s="47">
        <v>47.42</v>
      </c>
      <c r="D4986" s="47">
        <v>47.42</v>
      </c>
      <c r="E4986" s="47">
        <v>47.22</v>
      </c>
      <c r="F4986" s="47">
        <v>47.27</v>
      </c>
      <c r="G4986" s="48">
        <v>27900</v>
      </c>
      <c r="H4986" s="47">
        <v>33.08</v>
      </c>
      <c r="I4986" s="51">
        <f t="shared" si="554"/>
        <v>0.69980960440025375</v>
      </c>
      <c r="J4986" s="51">
        <f t="shared" ca="1" si="555"/>
        <v>1</v>
      </c>
      <c r="K4986" s="47">
        <f t="shared" si="556"/>
        <v>33.18</v>
      </c>
      <c r="L4986" s="47">
        <f t="shared" si="557"/>
        <v>33.18</v>
      </c>
      <c r="M4986" s="47">
        <f t="shared" si="558"/>
        <v>33.049999999999997</v>
      </c>
      <c r="N4986" s="47">
        <f t="shared" si="559"/>
        <v>33.08</v>
      </c>
      <c r="O4986" s="48">
        <f t="shared" ca="1" si="560"/>
        <v>27900</v>
      </c>
    </row>
    <row r="4987" spans="1:15" x14ac:dyDescent="0.25">
      <c r="A4987">
        <v>4972</v>
      </c>
      <c r="B4987" s="85">
        <v>34583</v>
      </c>
      <c r="C4987" s="47">
        <v>47.27</v>
      </c>
      <c r="D4987" s="47">
        <v>47.36</v>
      </c>
      <c r="E4987" s="47">
        <v>47.12</v>
      </c>
      <c r="F4987" s="47">
        <v>47.31</v>
      </c>
      <c r="G4987" s="48">
        <v>229800</v>
      </c>
      <c r="H4987" s="47">
        <v>33.119999999999997</v>
      </c>
      <c r="I4987" s="51">
        <f t="shared" si="554"/>
        <v>0.70006341154090035</v>
      </c>
      <c r="J4987" s="51">
        <f t="shared" ca="1" si="555"/>
        <v>1</v>
      </c>
      <c r="K4987" s="47">
        <f t="shared" si="556"/>
        <v>33.090000000000003</v>
      </c>
      <c r="L4987" s="47">
        <f t="shared" si="557"/>
        <v>33.159999999999997</v>
      </c>
      <c r="M4987" s="47">
        <f t="shared" si="558"/>
        <v>32.99</v>
      </c>
      <c r="N4987" s="47">
        <f t="shared" si="559"/>
        <v>33.119999999999997</v>
      </c>
      <c r="O4987" s="48">
        <f t="shared" ca="1" si="560"/>
        <v>229800</v>
      </c>
    </row>
    <row r="4988" spans="1:15" x14ac:dyDescent="0.25">
      <c r="A4988">
        <v>4973</v>
      </c>
      <c r="B4988" s="85">
        <v>34579</v>
      </c>
      <c r="C4988" s="47">
        <v>47.72</v>
      </c>
      <c r="D4988" s="47">
        <v>47.72</v>
      </c>
      <c r="E4988" s="47">
        <v>47.22</v>
      </c>
      <c r="F4988" s="47">
        <v>47.3</v>
      </c>
      <c r="G4988" s="48">
        <v>99600</v>
      </c>
      <c r="H4988" s="47">
        <v>33.1</v>
      </c>
      <c r="I4988" s="51">
        <f t="shared" si="554"/>
        <v>0.69978858350951378</v>
      </c>
      <c r="J4988" s="51">
        <f t="shared" ca="1" si="555"/>
        <v>1</v>
      </c>
      <c r="K4988" s="47">
        <f t="shared" si="556"/>
        <v>33.39</v>
      </c>
      <c r="L4988" s="47">
        <f t="shared" si="557"/>
        <v>33.39</v>
      </c>
      <c r="M4988" s="47">
        <f t="shared" si="558"/>
        <v>33.04</v>
      </c>
      <c r="N4988" s="47">
        <f t="shared" si="559"/>
        <v>33.1</v>
      </c>
      <c r="O4988" s="48">
        <f t="shared" ca="1" si="560"/>
        <v>99600</v>
      </c>
    </row>
    <row r="4989" spans="1:15" x14ac:dyDescent="0.25">
      <c r="A4989">
        <v>4974</v>
      </c>
      <c r="B4989" s="85">
        <v>34578</v>
      </c>
      <c r="C4989" s="47">
        <v>47.5</v>
      </c>
      <c r="D4989" s="47">
        <v>47.53</v>
      </c>
      <c r="E4989" s="47">
        <v>47.33</v>
      </c>
      <c r="F4989" s="47">
        <v>47.5</v>
      </c>
      <c r="G4989" s="48">
        <v>294600</v>
      </c>
      <c r="H4989" s="47">
        <v>33.25</v>
      </c>
      <c r="I4989" s="51">
        <f t="shared" si="554"/>
        <v>0.7</v>
      </c>
      <c r="J4989" s="51">
        <f t="shared" ca="1" si="555"/>
        <v>1</v>
      </c>
      <c r="K4989" s="47">
        <f t="shared" si="556"/>
        <v>33.25</v>
      </c>
      <c r="L4989" s="47">
        <f t="shared" si="557"/>
        <v>33.270000000000003</v>
      </c>
      <c r="M4989" s="47">
        <f t="shared" si="558"/>
        <v>33.130000000000003</v>
      </c>
      <c r="N4989" s="47">
        <f t="shared" si="559"/>
        <v>33.25</v>
      </c>
      <c r="O4989" s="48">
        <f t="shared" ca="1" si="560"/>
        <v>294600</v>
      </c>
    </row>
    <row r="4990" spans="1:15" x14ac:dyDescent="0.25">
      <c r="A4990">
        <v>4975</v>
      </c>
      <c r="B4990" s="85">
        <v>34577</v>
      </c>
      <c r="C4990" s="47">
        <v>47.7</v>
      </c>
      <c r="D4990" s="47">
        <v>47.89</v>
      </c>
      <c r="E4990" s="47">
        <v>47.59</v>
      </c>
      <c r="F4990" s="47">
        <v>47.66</v>
      </c>
      <c r="G4990" s="48">
        <v>356200</v>
      </c>
      <c r="H4990" s="47">
        <v>33.36</v>
      </c>
      <c r="I4990" s="51">
        <f t="shared" si="554"/>
        <v>0.69995803608896356</v>
      </c>
      <c r="J4990" s="51">
        <f t="shared" ca="1" si="555"/>
        <v>1</v>
      </c>
      <c r="K4990" s="47">
        <f t="shared" si="556"/>
        <v>33.39</v>
      </c>
      <c r="L4990" s="47">
        <f t="shared" si="557"/>
        <v>33.520000000000003</v>
      </c>
      <c r="M4990" s="47">
        <f t="shared" si="558"/>
        <v>33.31</v>
      </c>
      <c r="N4990" s="47">
        <f t="shared" si="559"/>
        <v>33.36</v>
      </c>
      <c r="O4990" s="48">
        <f t="shared" ca="1" si="560"/>
        <v>356200</v>
      </c>
    </row>
    <row r="4991" spans="1:15" x14ac:dyDescent="0.25">
      <c r="A4991">
        <v>4976</v>
      </c>
      <c r="B4991" s="85">
        <v>34576</v>
      </c>
      <c r="C4991" s="47">
        <v>47.64</v>
      </c>
      <c r="D4991" s="47">
        <v>47.86</v>
      </c>
      <c r="E4991" s="47">
        <v>47.58</v>
      </c>
      <c r="F4991" s="47">
        <v>47.78</v>
      </c>
      <c r="G4991" s="48">
        <v>36000</v>
      </c>
      <c r="H4991" s="47">
        <v>33.44</v>
      </c>
      <c r="I4991" s="51">
        <f t="shared" si="554"/>
        <v>0.69987442444537462</v>
      </c>
      <c r="J4991" s="51">
        <f t="shared" ca="1" si="555"/>
        <v>1</v>
      </c>
      <c r="K4991" s="47">
        <f t="shared" si="556"/>
        <v>33.340000000000003</v>
      </c>
      <c r="L4991" s="47">
        <f t="shared" si="557"/>
        <v>33.5</v>
      </c>
      <c r="M4991" s="47">
        <f t="shared" si="558"/>
        <v>33.299999999999997</v>
      </c>
      <c r="N4991" s="47">
        <f t="shared" si="559"/>
        <v>33.44</v>
      </c>
      <c r="O4991" s="48">
        <f t="shared" ca="1" si="560"/>
        <v>36000</v>
      </c>
    </row>
    <row r="4992" spans="1:15" x14ac:dyDescent="0.25">
      <c r="A4992">
        <v>4977</v>
      </c>
      <c r="B4992" s="85">
        <v>34575</v>
      </c>
      <c r="C4992" s="47">
        <v>47.81</v>
      </c>
      <c r="D4992" s="47">
        <v>47.98</v>
      </c>
      <c r="E4992" s="47">
        <v>47.64</v>
      </c>
      <c r="F4992" s="47">
        <v>47.66</v>
      </c>
      <c r="G4992" s="48">
        <v>350300</v>
      </c>
      <c r="H4992" s="47">
        <v>33.36</v>
      </c>
      <c r="I4992" s="51">
        <f t="shared" si="554"/>
        <v>0.69995803608896356</v>
      </c>
      <c r="J4992" s="51">
        <f t="shared" ca="1" si="555"/>
        <v>1</v>
      </c>
      <c r="K4992" s="47">
        <f t="shared" si="556"/>
        <v>33.46</v>
      </c>
      <c r="L4992" s="47">
        <f t="shared" si="557"/>
        <v>33.58</v>
      </c>
      <c r="M4992" s="47">
        <f t="shared" si="558"/>
        <v>33.35</v>
      </c>
      <c r="N4992" s="47">
        <f t="shared" si="559"/>
        <v>33.36</v>
      </c>
      <c r="O4992" s="48">
        <f t="shared" ca="1" si="560"/>
        <v>350300</v>
      </c>
    </row>
    <row r="4993" spans="1:15" x14ac:dyDescent="0.25">
      <c r="A4993">
        <v>4978</v>
      </c>
      <c r="B4993" s="85">
        <v>34572</v>
      </c>
      <c r="C4993" s="47">
        <v>47.12</v>
      </c>
      <c r="D4993" s="47">
        <v>47.78</v>
      </c>
      <c r="E4993" s="47">
        <v>47.12</v>
      </c>
      <c r="F4993" s="47">
        <v>47.69</v>
      </c>
      <c r="G4993" s="48">
        <v>339500</v>
      </c>
      <c r="H4993" s="47">
        <v>33.380000000000003</v>
      </c>
      <c r="I4993" s="51">
        <f t="shared" si="554"/>
        <v>0.69993709373034185</v>
      </c>
      <c r="J4993" s="51">
        <f t="shared" ca="1" si="555"/>
        <v>1</v>
      </c>
      <c r="K4993" s="47">
        <f t="shared" si="556"/>
        <v>32.979999999999997</v>
      </c>
      <c r="L4993" s="47">
        <f t="shared" si="557"/>
        <v>33.44</v>
      </c>
      <c r="M4993" s="47">
        <f t="shared" si="558"/>
        <v>32.979999999999997</v>
      </c>
      <c r="N4993" s="47">
        <f t="shared" si="559"/>
        <v>33.380000000000003</v>
      </c>
      <c r="O4993" s="48">
        <f t="shared" ca="1" si="560"/>
        <v>339500</v>
      </c>
    </row>
    <row r="4994" spans="1:15" x14ac:dyDescent="0.25">
      <c r="A4994">
        <v>4979</v>
      </c>
      <c r="B4994" s="85">
        <v>34571</v>
      </c>
      <c r="C4994" s="47">
        <v>47.09</v>
      </c>
      <c r="D4994" s="47">
        <v>47.2</v>
      </c>
      <c r="E4994" s="47">
        <v>46.89</v>
      </c>
      <c r="F4994" s="47">
        <v>47.02</v>
      </c>
      <c r="G4994" s="48">
        <v>147400</v>
      </c>
      <c r="H4994" s="47">
        <v>32.909999999999997</v>
      </c>
      <c r="I4994" s="51">
        <f t="shared" si="554"/>
        <v>0.69991492981709902</v>
      </c>
      <c r="J4994" s="51">
        <f t="shared" ca="1" si="555"/>
        <v>1</v>
      </c>
      <c r="K4994" s="47">
        <f t="shared" si="556"/>
        <v>32.96</v>
      </c>
      <c r="L4994" s="47">
        <f t="shared" si="557"/>
        <v>33.04</v>
      </c>
      <c r="M4994" s="47">
        <f t="shared" si="558"/>
        <v>32.82</v>
      </c>
      <c r="N4994" s="47">
        <f t="shared" si="559"/>
        <v>32.909999999999997</v>
      </c>
      <c r="O4994" s="48">
        <f t="shared" ca="1" si="560"/>
        <v>147400</v>
      </c>
    </row>
    <row r="4995" spans="1:15" x14ac:dyDescent="0.25">
      <c r="A4995">
        <v>4980</v>
      </c>
      <c r="B4995" s="85">
        <v>34570</v>
      </c>
      <c r="C4995" s="47">
        <v>46.69</v>
      </c>
      <c r="D4995" s="47">
        <v>47.14</v>
      </c>
      <c r="E4995" s="47">
        <v>46.67</v>
      </c>
      <c r="F4995" s="47">
        <v>47.14</v>
      </c>
      <c r="G4995" s="48">
        <v>254700</v>
      </c>
      <c r="H4995" s="47">
        <v>33</v>
      </c>
      <c r="I4995" s="51">
        <f t="shared" si="554"/>
        <v>0.70004242681374629</v>
      </c>
      <c r="J4995" s="51">
        <f t="shared" ca="1" si="555"/>
        <v>1</v>
      </c>
      <c r="K4995" s="47">
        <f t="shared" si="556"/>
        <v>32.68</v>
      </c>
      <c r="L4995" s="47">
        <f t="shared" si="557"/>
        <v>33</v>
      </c>
      <c r="M4995" s="47">
        <f t="shared" si="558"/>
        <v>32.67</v>
      </c>
      <c r="N4995" s="47">
        <f t="shared" si="559"/>
        <v>33</v>
      </c>
      <c r="O4995" s="48">
        <f t="shared" ca="1" si="560"/>
        <v>254700</v>
      </c>
    </row>
    <row r="4996" spans="1:15" x14ac:dyDescent="0.25">
      <c r="A4996">
        <v>4981</v>
      </c>
      <c r="B4996" s="85">
        <v>34569</v>
      </c>
      <c r="C4996" s="47">
        <v>46.58</v>
      </c>
      <c r="D4996" s="47">
        <v>46.86</v>
      </c>
      <c r="E4996" s="47">
        <v>46.52</v>
      </c>
      <c r="F4996" s="47">
        <v>46.64</v>
      </c>
      <c r="G4996" s="48">
        <v>268600</v>
      </c>
      <c r="H4996" s="47">
        <v>32.65</v>
      </c>
      <c r="I4996" s="51">
        <f t="shared" si="554"/>
        <v>0.70004288164665518</v>
      </c>
      <c r="J4996" s="51">
        <f t="shared" ca="1" si="555"/>
        <v>1</v>
      </c>
      <c r="K4996" s="47">
        <f t="shared" si="556"/>
        <v>32.61</v>
      </c>
      <c r="L4996" s="47">
        <f t="shared" si="557"/>
        <v>32.799999999999997</v>
      </c>
      <c r="M4996" s="47">
        <f t="shared" si="558"/>
        <v>32.57</v>
      </c>
      <c r="N4996" s="47">
        <f t="shared" si="559"/>
        <v>32.65</v>
      </c>
      <c r="O4996" s="48">
        <f t="shared" ca="1" si="560"/>
        <v>268600</v>
      </c>
    </row>
    <row r="4997" spans="1:15" x14ac:dyDescent="0.25">
      <c r="A4997">
        <v>4982</v>
      </c>
      <c r="B4997" s="85">
        <v>34568</v>
      </c>
      <c r="C4997" s="47">
        <v>46.44</v>
      </c>
      <c r="D4997" s="47">
        <v>46.44</v>
      </c>
      <c r="E4997" s="47">
        <v>46.28</v>
      </c>
      <c r="F4997" s="47">
        <v>46.38</v>
      </c>
      <c r="G4997" s="48">
        <v>79700</v>
      </c>
      <c r="H4997" s="47">
        <v>32.46</v>
      </c>
      <c r="I4997" s="51">
        <f t="shared" si="554"/>
        <v>0.69987063389391979</v>
      </c>
      <c r="J4997" s="51">
        <f t="shared" ca="1" si="555"/>
        <v>1</v>
      </c>
      <c r="K4997" s="47">
        <f t="shared" si="556"/>
        <v>32.5</v>
      </c>
      <c r="L4997" s="47">
        <f t="shared" si="557"/>
        <v>32.5</v>
      </c>
      <c r="M4997" s="47">
        <f t="shared" si="558"/>
        <v>32.39</v>
      </c>
      <c r="N4997" s="47">
        <f t="shared" si="559"/>
        <v>32.46</v>
      </c>
      <c r="O4997" s="48">
        <f t="shared" ca="1" si="560"/>
        <v>79700</v>
      </c>
    </row>
    <row r="4998" spans="1:15" x14ac:dyDescent="0.25">
      <c r="A4998">
        <v>4983</v>
      </c>
      <c r="B4998" s="85">
        <v>34565</v>
      </c>
      <c r="C4998" s="47">
        <v>46.47</v>
      </c>
      <c r="D4998" s="47">
        <v>46.52</v>
      </c>
      <c r="E4998" s="47">
        <v>46.31</v>
      </c>
      <c r="F4998" s="47">
        <v>46.42</v>
      </c>
      <c r="G4998" s="48">
        <v>103200</v>
      </c>
      <c r="H4998" s="47">
        <v>32.49</v>
      </c>
      <c r="I4998" s="51">
        <f t="shared" si="554"/>
        <v>0.69991383024558385</v>
      </c>
      <c r="J4998" s="51">
        <f t="shared" ca="1" si="555"/>
        <v>1</v>
      </c>
      <c r="K4998" s="47">
        <f t="shared" si="556"/>
        <v>32.520000000000003</v>
      </c>
      <c r="L4998" s="47">
        <f t="shared" si="557"/>
        <v>32.56</v>
      </c>
      <c r="M4998" s="47">
        <f t="shared" si="558"/>
        <v>32.409999999999997</v>
      </c>
      <c r="N4998" s="47">
        <f t="shared" si="559"/>
        <v>32.49</v>
      </c>
      <c r="O4998" s="48">
        <f t="shared" ca="1" si="560"/>
        <v>103200</v>
      </c>
    </row>
    <row r="4999" spans="1:15" x14ac:dyDescent="0.25">
      <c r="A4999">
        <v>4984</v>
      </c>
      <c r="B4999" s="85">
        <v>34564</v>
      </c>
      <c r="C4999" s="47">
        <v>46.45</v>
      </c>
      <c r="D4999" s="47">
        <v>46.56</v>
      </c>
      <c r="E4999" s="47">
        <v>46.41</v>
      </c>
      <c r="F4999" s="47">
        <v>46.45</v>
      </c>
      <c r="G4999" s="48">
        <v>620000</v>
      </c>
      <c r="H4999" s="47">
        <v>32.51</v>
      </c>
      <c r="I4999" s="51">
        <f t="shared" si="554"/>
        <v>0.69989235737351985</v>
      </c>
      <c r="J4999" s="51">
        <f t="shared" ca="1" si="555"/>
        <v>1</v>
      </c>
      <c r="K4999" s="47">
        <f t="shared" si="556"/>
        <v>32.51</v>
      </c>
      <c r="L4999" s="47">
        <f t="shared" si="557"/>
        <v>32.590000000000003</v>
      </c>
      <c r="M4999" s="47">
        <f t="shared" si="558"/>
        <v>32.479999999999997</v>
      </c>
      <c r="N4999" s="47">
        <f t="shared" si="559"/>
        <v>32.51</v>
      </c>
      <c r="O4999" s="48">
        <f t="shared" ca="1" si="560"/>
        <v>620000</v>
      </c>
    </row>
    <row r="5000" spans="1:15" x14ac:dyDescent="0.25">
      <c r="A5000">
        <v>4985</v>
      </c>
      <c r="B5000" s="85">
        <v>34563</v>
      </c>
      <c r="C5000" s="47">
        <v>46.7</v>
      </c>
      <c r="D5000" s="47">
        <v>46.73</v>
      </c>
      <c r="E5000" s="47">
        <v>46.58</v>
      </c>
      <c r="F5000" s="47">
        <v>46.61</v>
      </c>
      <c r="G5000" s="48">
        <v>133700</v>
      </c>
      <c r="H5000" s="47">
        <v>32.619999999999997</v>
      </c>
      <c r="I5000" s="51">
        <f t="shared" si="554"/>
        <v>0.69984981763570042</v>
      </c>
      <c r="J5000" s="51">
        <f t="shared" ca="1" si="555"/>
        <v>1</v>
      </c>
      <c r="K5000" s="47">
        <f t="shared" si="556"/>
        <v>32.68</v>
      </c>
      <c r="L5000" s="47">
        <f t="shared" si="557"/>
        <v>32.700000000000003</v>
      </c>
      <c r="M5000" s="47">
        <f t="shared" si="558"/>
        <v>32.6</v>
      </c>
      <c r="N5000" s="47">
        <f t="shared" si="559"/>
        <v>32.619999999999997</v>
      </c>
      <c r="O5000" s="48">
        <f t="shared" ca="1" si="560"/>
        <v>133700</v>
      </c>
    </row>
    <row r="5001" spans="1:15" x14ac:dyDescent="0.25">
      <c r="A5001">
        <v>4986</v>
      </c>
      <c r="B5001" s="85">
        <v>34562</v>
      </c>
      <c r="C5001" s="47">
        <v>46.34</v>
      </c>
      <c r="D5001" s="47">
        <v>46.69</v>
      </c>
      <c r="E5001" s="47">
        <v>46.16</v>
      </c>
      <c r="F5001" s="47">
        <v>46.64</v>
      </c>
      <c r="G5001" s="48">
        <v>1089500</v>
      </c>
      <c r="H5001" s="47">
        <v>32.65</v>
      </c>
      <c r="I5001" s="51">
        <f t="shared" si="554"/>
        <v>0.70004288164665518</v>
      </c>
      <c r="J5001" s="51">
        <f t="shared" ca="1" si="555"/>
        <v>1</v>
      </c>
      <c r="K5001" s="47">
        <f t="shared" si="556"/>
        <v>32.44</v>
      </c>
      <c r="L5001" s="47">
        <f t="shared" si="557"/>
        <v>32.69</v>
      </c>
      <c r="M5001" s="47">
        <f t="shared" si="558"/>
        <v>32.31</v>
      </c>
      <c r="N5001" s="47">
        <f t="shared" si="559"/>
        <v>32.65</v>
      </c>
      <c r="O5001" s="48">
        <f t="shared" ca="1" si="560"/>
        <v>1089500</v>
      </c>
    </row>
    <row r="5002" spans="1:15" x14ac:dyDescent="0.25">
      <c r="A5002">
        <v>4987</v>
      </c>
      <c r="B5002" s="85">
        <v>34561</v>
      </c>
      <c r="C5002" s="47">
        <v>46.38</v>
      </c>
      <c r="D5002" s="47">
        <v>46.48</v>
      </c>
      <c r="E5002" s="47">
        <v>46.31</v>
      </c>
      <c r="F5002" s="47">
        <v>46.31</v>
      </c>
      <c r="G5002" s="48">
        <v>325900</v>
      </c>
      <c r="H5002" s="47">
        <v>32.42</v>
      </c>
      <c r="I5002" s="51">
        <f t="shared" si="554"/>
        <v>0.70006478082487589</v>
      </c>
      <c r="J5002" s="51">
        <f t="shared" ca="1" si="555"/>
        <v>1</v>
      </c>
      <c r="K5002" s="47">
        <f t="shared" si="556"/>
        <v>32.47</v>
      </c>
      <c r="L5002" s="47">
        <f t="shared" si="557"/>
        <v>32.54</v>
      </c>
      <c r="M5002" s="47">
        <f t="shared" si="558"/>
        <v>32.42</v>
      </c>
      <c r="N5002" s="47">
        <f t="shared" si="559"/>
        <v>32.42</v>
      </c>
      <c r="O5002" s="48">
        <f t="shared" ca="1" si="560"/>
        <v>325900</v>
      </c>
    </row>
    <row r="5003" spans="1:15" x14ac:dyDescent="0.25">
      <c r="A5003">
        <v>4988</v>
      </c>
      <c r="B5003" s="85">
        <v>34558</v>
      </c>
      <c r="C5003" s="47">
        <v>46.05</v>
      </c>
      <c r="D5003" s="47">
        <v>46.34</v>
      </c>
      <c r="E5003" s="47">
        <v>46.05</v>
      </c>
      <c r="F5003" s="47">
        <v>46.33</v>
      </c>
      <c r="G5003" s="48">
        <v>184100</v>
      </c>
      <c r="H5003" s="47">
        <v>32.43</v>
      </c>
      <c r="I5003" s="51">
        <f t="shared" si="554"/>
        <v>0.69997841571336072</v>
      </c>
      <c r="J5003" s="51">
        <f t="shared" ca="1" si="555"/>
        <v>1</v>
      </c>
      <c r="K5003" s="47">
        <f t="shared" si="556"/>
        <v>32.229999999999997</v>
      </c>
      <c r="L5003" s="47">
        <f t="shared" si="557"/>
        <v>32.44</v>
      </c>
      <c r="M5003" s="47">
        <f t="shared" si="558"/>
        <v>32.229999999999997</v>
      </c>
      <c r="N5003" s="47">
        <f t="shared" si="559"/>
        <v>32.43</v>
      </c>
      <c r="O5003" s="48">
        <f t="shared" ca="1" si="560"/>
        <v>184100</v>
      </c>
    </row>
    <row r="5004" spans="1:15" x14ac:dyDescent="0.25">
      <c r="A5004">
        <v>4989</v>
      </c>
      <c r="B5004" s="85">
        <v>34557</v>
      </c>
      <c r="C5004" s="47">
        <v>46.03</v>
      </c>
      <c r="D5004" s="47">
        <v>46.23</v>
      </c>
      <c r="E5004" s="47">
        <v>45.73</v>
      </c>
      <c r="F5004" s="47">
        <v>45.97</v>
      </c>
      <c r="G5004" s="48">
        <v>876200</v>
      </c>
      <c r="H5004" s="47">
        <v>32.18</v>
      </c>
      <c r="I5004" s="51">
        <f t="shared" si="554"/>
        <v>0.70002175331738092</v>
      </c>
      <c r="J5004" s="51">
        <f t="shared" ca="1" si="555"/>
        <v>1</v>
      </c>
      <c r="K5004" s="47">
        <f t="shared" si="556"/>
        <v>32.22</v>
      </c>
      <c r="L5004" s="47">
        <f t="shared" si="557"/>
        <v>32.36</v>
      </c>
      <c r="M5004" s="47">
        <f t="shared" si="558"/>
        <v>32.01</v>
      </c>
      <c r="N5004" s="47">
        <f t="shared" si="559"/>
        <v>32.18</v>
      </c>
      <c r="O5004" s="48">
        <f t="shared" ca="1" si="560"/>
        <v>876200</v>
      </c>
    </row>
    <row r="5005" spans="1:15" x14ac:dyDescent="0.25">
      <c r="A5005">
        <v>4990</v>
      </c>
      <c r="B5005" s="85">
        <v>34556</v>
      </c>
      <c r="C5005" s="47">
        <v>46</v>
      </c>
      <c r="D5005" s="47">
        <v>46.19</v>
      </c>
      <c r="E5005" s="47">
        <v>45.94</v>
      </c>
      <c r="F5005" s="47">
        <v>46.14</v>
      </c>
      <c r="G5005" s="48">
        <v>840300</v>
      </c>
      <c r="H5005" s="47">
        <v>32.299999999999997</v>
      </c>
      <c r="I5005" s="51">
        <f t="shared" si="554"/>
        <v>0.70004334633723442</v>
      </c>
      <c r="J5005" s="51">
        <f t="shared" ca="1" si="555"/>
        <v>1</v>
      </c>
      <c r="K5005" s="47">
        <f t="shared" si="556"/>
        <v>32.200000000000003</v>
      </c>
      <c r="L5005" s="47">
        <f t="shared" si="557"/>
        <v>32.340000000000003</v>
      </c>
      <c r="M5005" s="47">
        <f t="shared" si="558"/>
        <v>32.159999999999997</v>
      </c>
      <c r="N5005" s="47">
        <f t="shared" si="559"/>
        <v>32.299999999999997</v>
      </c>
      <c r="O5005" s="48">
        <f t="shared" ca="1" si="560"/>
        <v>840300</v>
      </c>
    </row>
    <row r="5006" spans="1:15" x14ac:dyDescent="0.25">
      <c r="A5006">
        <v>4991</v>
      </c>
      <c r="B5006" s="85">
        <v>34555</v>
      </c>
      <c r="C5006" s="47">
        <v>45.72</v>
      </c>
      <c r="D5006" s="47">
        <v>45.97</v>
      </c>
      <c r="E5006" s="47">
        <v>45.72</v>
      </c>
      <c r="F5006" s="47">
        <v>45.97</v>
      </c>
      <c r="G5006" s="48">
        <v>105900</v>
      </c>
      <c r="H5006" s="47">
        <v>32.18</v>
      </c>
      <c r="I5006" s="51">
        <f t="shared" si="554"/>
        <v>0.70002175331738092</v>
      </c>
      <c r="J5006" s="51">
        <f t="shared" ca="1" si="555"/>
        <v>1</v>
      </c>
      <c r="K5006" s="47">
        <f t="shared" si="556"/>
        <v>32</v>
      </c>
      <c r="L5006" s="47">
        <f t="shared" si="557"/>
        <v>32.18</v>
      </c>
      <c r="M5006" s="47">
        <f t="shared" si="558"/>
        <v>32</v>
      </c>
      <c r="N5006" s="47">
        <f t="shared" si="559"/>
        <v>32.18</v>
      </c>
      <c r="O5006" s="48">
        <f t="shared" ca="1" si="560"/>
        <v>105900</v>
      </c>
    </row>
    <row r="5007" spans="1:15" x14ac:dyDescent="0.25">
      <c r="A5007">
        <v>4992</v>
      </c>
      <c r="B5007" s="85">
        <v>34554</v>
      </c>
      <c r="C5007" s="47">
        <v>45.83</v>
      </c>
      <c r="D5007" s="47">
        <v>45.94</v>
      </c>
      <c r="E5007" s="47">
        <v>45.78</v>
      </c>
      <c r="F5007" s="47">
        <v>45.89</v>
      </c>
      <c r="G5007" s="48">
        <v>328600</v>
      </c>
      <c r="H5007" s="47">
        <v>32.119999999999997</v>
      </c>
      <c r="I5007" s="51">
        <f t="shared" si="554"/>
        <v>0.69993462628023528</v>
      </c>
      <c r="J5007" s="51">
        <f t="shared" ca="1" si="555"/>
        <v>1</v>
      </c>
      <c r="K5007" s="47">
        <f t="shared" si="556"/>
        <v>32.08</v>
      </c>
      <c r="L5007" s="47">
        <f t="shared" si="557"/>
        <v>32.15</v>
      </c>
      <c r="M5007" s="47">
        <f t="shared" si="558"/>
        <v>32.04</v>
      </c>
      <c r="N5007" s="47">
        <f t="shared" si="559"/>
        <v>32.119999999999997</v>
      </c>
      <c r="O5007" s="48">
        <f t="shared" ca="1" si="560"/>
        <v>328600</v>
      </c>
    </row>
    <row r="5008" spans="1:15" x14ac:dyDescent="0.25">
      <c r="A5008">
        <v>4993</v>
      </c>
      <c r="B5008" s="85">
        <v>34551</v>
      </c>
      <c r="C5008" s="47">
        <v>45.7</v>
      </c>
      <c r="D5008" s="47">
        <v>45.84</v>
      </c>
      <c r="E5008" s="47">
        <v>45.66</v>
      </c>
      <c r="F5008" s="47">
        <v>45.78</v>
      </c>
      <c r="G5008" s="48">
        <v>138400</v>
      </c>
      <c r="H5008" s="47">
        <v>32.04</v>
      </c>
      <c r="I5008" s="51">
        <f t="shared" si="554"/>
        <v>0.69986893840104847</v>
      </c>
      <c r="J5008" s="51">
        <f t="shared" ca="1" si="555"/>
        <v>1</v>
      </c>
      <c r="K5008" s="47">
        <f t="shared" si="556"/>
        <v>31.98</v>
      </c>
      <c r="L5008" s="47">
        <f t="shared" si="557"/>
        <v>32.08</v>
      </c>
      <c r="M5008" s="47">
        <f t="shared" si="558"/>
        <v>31.96</v>
      </c>
      <c r="N5008" s="47">
        <f t="shared" si="559"/>
        <v>32.04</v>
      </c>
      <c r="O5008" s="48">
        <f t="shared" ca="1" si="560"/>
        <v>138400</v>
      </c>
    </row>
    <row r="5009" spans="1:15" x14ac:dyDescent="0.25">
      <c r="A5009">
        <v>4994</v>
      </c>
      <c r="B5009" s="85">
        <v>34550</v>
      </c>
      <c r="C5009" s="47">
        <v>46.17</v>
      </c>
      <c r="D5009" s="47">
        <v>46.22</v>
      </c>
      <c r="E5009" s="47">
        <v>45.92</v>
      </c>
      <c r="F5009" s="47">
        <v>45.94</v>
      </c>
      <c r="G5009" s="48">
        <v>231700</v>
      </c>
      <c r="H5009" s="47">
        <v>32.15</v>
      </c>
      <c r="I5009" s="51">
        <f t="shared" ref="I5009:I5072" si="561">H5009/F5009</f>
        <v>0.69982585981715284</v>
      </c>
      <c r="J5009" s="51">
        <f t="shared" ref="J5009:J5072" ca="1" si="562">INDEX(OFFSET($T$15,0,0,$S$13+1,1),MATCH(B5009,OFFSET($Q$15,0,0,$S$13+1,1),-1))</f>
        <v>1</v>
      </c>
      <c r="K5009" s="47">
        <f t="shared" ref="K5009:K5072" si="563">ROUND($I5009*C5009,2)</f>
        <v>32.31</v>
      </c>
      <c r="L5009" s="47">
        <f t="shared" ref="L5009:L5072" si="564">ROUND($I5009*D5009,2)</f>
        <v>32.35</v>
      </c>
      <c r="M5009" s="47">
        <f t="shared" ref="M5009:M5072" si="565">ROUND($I5009*E5009,2)</f>
        <v>32.14</v>
      </c>
      <c r="N5009" s="47">
        <f t="shared" ref="N5009:N5072" si="566">ROUND($I5009*F5009,2)</f>
        <v>32.15</v>
      </c>
      <c r="O5009" s="48">
        <f t="shared" ref="O5009:O5072" ca="1" si="567">G5009*J5009</f>
        <v>231700</v>
      </c>
    </row>
    <row r="5010" spans="1:15" x14ac:dyDescent="0.25">
      <c r="A5010">
        <v>4995</v>
      </c>
      <c r="B5010" s="85">
        <v>34549</v>
      </c>
      <c r="C5010" s="47">
        <v>46.17</v>
      </c>
      <c r="D5010" s="47">
        <v>46.23</v>
      </c>
      <c r="E5010" s="47">
        <v>46.09</v>
      </c>
      <c r="F5010" s="47">
        <v>46.2</v>
      </c>
      <c r="G5010" s="48">
        <v>144100</v>
      </c>
      <c r="H5010" s="47">
        <v>32.340000000000003</v>
      </c>
      <c r="I5010" s="51">
        <f t="shared" si="561"/>
        <v>0.70000000000000007</v>
      </c>
      <c r="J5010" s="51">
        <f t="shared" ca="1" si="562"/>
        <v>1</v>
      </c>
      <c r="K5010" s="47">
        <f t="shared" si="563"/>
        <v>32.32</v>
      </c>
      <c r="L5010" s="47">
        <f t="shared" si="564"/>
        <v>32.36</v>
      </c>
      <c r="M5010" s="47">
        <f t="shared" si="565"/>
        <v>32.26</v>
      </c>
      <c r="N5010" s="47">
        <f t="shared" si="566"/>
        <v>32.340000000000003</v>
      </c>
      <c r="O5010" s="48">
        <f t="shared" ca="1" si="567"/>
        <v>144100</v>
      </c>
    </row>
    <row r="5011" spans="1:15" x14ac:dyDescent="0.25">
      <c r="A5011">
        <v>4996</v>
      </c>
      <c r="B5011" s="85">
        <v>34548</v>
      </c>
      <c r="C5011" s="47">
        <v>46.28</v>
      </c>
      <c r="D5011" s="47">
        <v>46.38</v>
      </c>
      <c r="E5011" s="47">
        <v>46.03</v>
      </c>
      <c r="F5011" s="47">
        <v>46.19</v>
      </c>
      <c r="G5011" s="48">
        <v>505500</v>
      </c>
      <c r="H5011" s="47">
        <v>32.33</v>
      </c>
      <c r="I5011" s="51">
        <f t="shared" si="561"/>
        <v>0.69993505087681318</v>
      </c>
      <c r="J5011" s="51">
        <f t="shared" ca="1" si="562"/>
        <v>1</v>
      </c>
      <c r="K5011" s="47">
        <f t="shared" si="563"/>
        <v>32.39</v>
      </c>
      <c r="L5011" s="47">
        <f t="shared" si="564"/>
        <v>32.46</v>
      </c>
      <c r="M5011" s="47">
        <f t="shared" si="565"/>
        <v>32.22</v>
      </c>
      <c r="N5011" s="47">
        <f t="shared" si="566"/>
        <v>32.33</v>
      </c>
      <c r="O5011" s="48">
        <f t="shared" ca="1" si="567"/>
        <v>505500</v>
      </c>
    </row>
    <row r="5012" spans="1:15" x14ac:dyDescent="0.25">
      <c r="A5012">
        <v>4997</v>
      </c>
      <c r="B5012" s="85">
        <v>34547</v>
      </c>
      <c r="C5012" s="47">
        <v>45.94</v>
      </c>
      <c r="D5012" s="47">
        <v>46.16</v>
      </c>
      <c r="E5012" s="47">
        <v>45.89</v>
      </c>
      <c r="F5012" s="47">
        <v>46.12</v>
      </c>
      <c r="G5012" s="48">
        <v>486300</v>
      </c>
      <c r="H5012" s="47">
        <v>32.28</v>
      </c>
      <c r="I5012" s="51">
        <f t="shared" si="561"/>
        <v>0.69991326973113621</v>
      </c>
      <c r="J5012" s="51">
        <f t="shared" ca="1" si="562"/>
        <v>1</v>
      </c>
      <c r="K5012" s="47">
        <f t="shared" si="563"/>
        <v>32.15</v>
      </c>
      <c r="L5012" s="47">
        <f t="shared" si="564"/>
        <v>32.31</v>
      </c>
      <c r="M5012" s="47">
        <f t="shared" si="565"/>
        <v>32.119999999999997</v>
      </c>
      <c r="N5012" s="47">
        <f t="shared" si="566"/>
        <v>32.28</v>
      </c>
      <c r="O5012" s="48">
        <f t="shared" ca="1" si="567"/>
        <v>486300</v>
      </c>
    </row>
    <row r="5013" spans="1:15" x14ac:dyDescent="0.25">
      <c r="A5013">
        <v>4998</v>
      </c>
      <c r="B5013" s="85">
        <v>34544</v>
      </c>
      <c r="C5013" s="47">
        <v>45.77</v>
      </c>
      <c r="D5013" s="47">
        <v>46.05</v>
      </c>
      <c r="E5013" s="47">
        <v>45.75</v>
      </c>
      <c r="F5013" s="47">
        <v>45.91</v>
      </c>
      <c r="G5013" s="48">
        <v>459100</v>
      </c>
      <c r="H5013" s="47">
        <v>32.130000000000003</v>
      </c>
      <c r="I5013" s="51">
        <f t="shared" si="561"/>
        <v>0.69984752777172743</v>
      </c>
      <c r="J5013" s="51">
        <f t="shared" ca="1" si="562"/>
        <v>1</v>
      </c>
      <c r="K5013" s="47">
        <f t="shared" si="563"/>
        <v>32.03</v>
      </c>
      <c r="L5013" s="47">
        <f t="shared" si="564"/>
        <v>32.229999999999997</v>
      </c>
      <c r="M5013" s="47">
        <f t="shared" si="565"/>
        <v>32.020000000000003</v>
      </c>
      <c r="N5013" s="47">
        <f t="shared" si="566"/>
        <v>32.130000000000003</v>
      </c>
      <c r="O5013" s="48">
        <f t="shared" ca="1" si="567"/>
        <v>459100</v>
      </c>
    </row>
    <row r="5014" spans="1:15" x14ac:dyDescent="0.25">
      <c r="A5014">
        <v>4999</v>
      </c>
      <c r="B5014" s="85">
        <v>34543</v>
      </c>
      <c r="C5014" s="47">
        <v>45.36</v>
      </c>
      <c r="D5014" s="47">
        <v>45.58</v>
      </c>
      <c r="E5014" s="47">
        <v>45.36</v>
      </c>
      <c r="F5014" s="47">
        <v>45.45</v>
      </c>
      <c r="G5014" s="48">
        <v>828200</v>
      </c>
      <c r="H5014" s="47">
        <v>31.81</v>
      </c>
      <c r="I5014" s="51">
        <f t="shared" si="561"/>
        <v>0.69988998899889987</v>
      </c>
      <c r="J5014" s="51">
        <f t="shared" ca="1" si="562"/>
        <v>1</v>
      </c>
      <c r="K5014" s="47">
        <f t="shared" si="563"/>
        <v>31.75</v>
      </c>
      <c r="L5014" s="47">
        <f t="shared" si="564"/>
        <v>31.9</v>
      </c>
      <c r="M5014" s="47">
        <f t="shared" si="565"/>
        <v>31.75</v>
      </c>
      <c r="N5014" s="47">
        <f t="shared" si="566"/>
        <v>31.81</v>
      </c>
      <c r="O5014" s="48">
        <f t="shared" ca="1" si="567"/>
        <v>828200</v>
      </c>
    </row>
    <row r="5015" spans="1:15" x14ac:dyDescent="0.25">
      <c r="A5015">
        <v>5000</v>
      </c>
      <c r="B5015" s="85">
        <v>34542</v>
      </c>
      <c r="C5015" s="47">
        <v>45.36</v>
      </c>
      <c r="D5015" s="47">
        <v>45.36</v>
      </c>
      <c r="E5015" s="47">
        <v>45.17</v>
      </c>
      <c r="F5015" s="47">
        <v>45.36</v>
      </c>
      <c r="G5015" s="48">
        <v>83200</v>
      </c>
      <c r="H5015" s="47">
        <v>31.75</v>
      </c>
      <c r="I5015" s="51">
        <f t="shared" si="561"/>
        <v>0.69995590828924159</v>
      </c>
      <c r="J5015" s="51">
        <f t="shared" ca="1" si="562"/>
        <v>1</v>
      </c>
      <c r="K5015" s="47">
        <f t="shared" si="563"/>
        <v>31.75</v>
      </c>
      <c r="L5015" s="47">
        <f t="shared" si="564"/>
        <v>31.75</v>
      </c>
      <c r="M5015" s="47">
        <f t="shared" si="565"/>
        <v>31.62</v>
      </c>
      <c r="N5015" s="47">
        <f t="shared" si="566"/>
        <v>31.75</v>
      </c>
      <c r="O5015" s="48">
        <f t="shared" ca="1" si="567"/>
        <v>83200</v>
      </c>
    </row>
    <row r="5016" spans="1:15" x14ac:dyDescent="0.25">
      <c r="A5016">
        <v>5001</v>
      </c>
      <c r="B5016" s="85">
        <v>34541</v>
      </c>
      <c r="C5016" s="47">
        <v>45.39</v>
      </c>
      <c r="D5016" s="47">
        <v>45.42</v>
      </c>
      <c r="E5016" s="47">
        <v>45.31</v>
      </c>
      <c r="F5016" s="47">
        <v>45.36</v>
      </c>
      <c r="G5016" s="48">
        <v>489600</v>
      </c>
      <c r="H5016" s="47">
        <v>31.75</v>
      </c>
      <c r="I5016" s="51">
        <f t="shared" si="561"/>
        <v>0.69995590828924159</v>
      </c>
      <c r="J5016" s="51">
        <f t="shared" ca="1" si="562"/>
        <v>1</v>
      </c>
      <c r="K5016" s="47">
        <f t="shared" si="563"/>
        <v>31.77</v>
      </c>
      <c r="L5016" s="47">
        <f t="shared" si="564"/>
        <v>31.79</v>
      </c>
      <c r="M5016" s="47">
        <f t="shared" si="565"/>
        <v>31.72</v>
      </c>
      <c r="N5016" s="47">
        <f t="shared" si="566"/>
        <v>31.75</v>
      </c>
      <c r="O5016" s="48">
        <f t="shared" ca="1" si="567"/>
        <v>489600</v>
      </c>
    </row>
    <row r="5017" spans="1:15" x14ac:dyDescent="0.25">
      <c r="A5017">
        <v>5002</v>
      </c>
      <c r="B5017" s="85">
        <v>34540</v>
      </c>
      <c r="C5017" s="47">
        <v>45.36</v>
      </c>
      <c r="D5017" s="47">
        <v>45.45</v>
      </c>
      <c r="E5017" s="47">
        <v>45.31</v>
      </c>
      <c r="F5017" s="47">
        <v>45.41</v>
      </c>
      <c r="G5017" s="48">
        <v>120900</v>
      </c>
      <c r="H5017" s="47">
        <v>31.78</v>
      </c>
      <c r="I5017" s="51">
        <f t="shared" si="561"/>
        <v>0.69984584893195334</v>
      </c>
      <c r="J5017" s="51">
        <f t="shared" ca="1" si="562"/>
        <v>1</v>
      </c>
      <c r="K5017" s="47">
        <f t="shared" si="563"/>
        <v>31.75</v>
      </c>
      <c r="L5017" s="47">
        <f t="shared" si="564"/>
        <v>31.81</v>
      </c>
      <c r="M5017" s="47">
        <f t="shared" si="565"/>
        <v>31.71</v>
      </c>
      <c r="N5017" s="47">
        <f t="shared" si="566"/>
        <v>31.78</v>
      </c>
      <c r="O5017" s="48">
        <f t="shared" ca="1" si="567"/>
        <v>120900</v>
      </c>
    </row>
    <row r="5018" spans="1:15" x14ac:dyDescent="0.25">
      <c r="A5018">
        <v>5003</v>
      </c>
      <c r="B5018" s="85">
        <v>34537</v>
      </c>
      <c r="C5018" s="47">
        <v>45.38</v>
      </c>
      <c r="D5018" s="47">
        <v>45.41</v>
      </c>
      <c r="E5018" s="47">
        <v>45.25</v>
      </c>
      <c r="F5018" s="47">
        <v>45.34</v>
      </c>
      <c r="G5018" s="48">
        <v>151600</v>
      </c>
      <c r="H5018" s="47">
        <v>31.74</v>
      </c>
      <c r="I5018" s="51">
        <f t="shared" si="561"/>
        <v>0.70004411116012344</v>
      </c>
      <c r="J5018" s="51">
        <f t="shared" ca="1" si="562"/>
        <v>1</v>
      </c>
      <c r="K5018" s="47">
        <f t="shared" si="563"/>
        <v>31.77</v>
      </c>
      <c r="L5018" s="47">
        <f t="shared" si="564"/>
        <v>31.79</v>
      </c>
      <c r="M5018" s="47">
        <f t="shared" si="565"/>
        <v>31.68</v>
      </c>
      <c r="N5018" s="47">
        <f t="shared" si="566"/>
        <v>31.74</v>
      </c>
      <c r="O5018" s="48">
        <f t="shared" ca="1" si="567"/>
        <v>151600</v>
      </c>
    </row>
    <row r="5019" spans="1:15" x14ac:dyDescent="0.25">
      <c r="A5019">
        <v>5004</v>
      </c>
      <c r="B5019" s="85">
        <v>34536</v>
      </c>
      <c r="C5019" s="47">
        <v>45.17</v>
      </c>
      <c r="D5019" s="47">
        <v>45.3</v>
      </c>
      <c r="E5019" s="47">
        <v>45.08</v>
      </c>
      <c r="F5019" s="47">
        <v>45.27</v>
      </c>
      <c r="G5019" s="48">
        <v>86300</v>
      </c>
      <c r="H5019" s="47">
        <v>31.68</v>
      </c>
      <c r="I5019" s="51">
        <f t="shared" si="561"/>
        <v>0.69980119284294229</v>
      </c>
      <c r="J5019" s="51">
        <f t="shared" ca="1" si="562"/>
        <v>1</v>
      </c>
      <c r="K5019" s="47">
        <f t="shared" si="563"/>
        <v>31.61</v>
      </c>
      <c r="L5019" s="47">
        <f t="shared" si="564"/>
        <v>31.7</v>
      </c>
      <c r="M5019" s="47">
        <f t="shared" si="565"/>
        <v>31.55</v>
      </c>
      <c r="N5019" s="47">
        <f t="shared" si="566"/>
        <v>31.68</v>
      </c>
      <c r="O5019" s="48">
        <f t="shared" ca="1" si="567"/>
        <v>86300</v>
      </c>
    </row>
    <row r="5020" spans="1:15" x14ac:dyDescent="0.25">
      <c r="A5020">
        <v>5005</v>
      </c>
      <c r="B5020" s="85">
        <v>34535</v>
      </c>
      <c r="C5020" s="47">
        <v>45.41</v>
      </c>
      <c r="D5020" s="47">
        <v>45.41</v>
      </c>
      <c r="E5020" s="47">
        <v>45.06</v>
      </c>
      <c r="F5020" s="47">
        <v>45.17</v>
      </c>
      <c r="G5020" s="48">
        <v>185300</v>
      </c>
      <c r="H5020" s="47">
        <v>31.62</v>
      </c>
      <c r="I5020" s="51">
        <f t="shared" si="561"/>
        <v>0.70002213858755813</v>
      </c>
      <c r="J5020" s="51">
        <f t="shared" ca="1" si="562"/>
        <v>1</v>
      </c>
      <c r="K5020" s="47">
        <f t="shared" si="563"/>
        <v>31.79</v>
      </c>
      <c r="L5020" s="47">
        <f t="shared" si="564"/>
        <v>31.79</v>
      </c>
      <c r="M5020" s="47">
        <f t="shared" si="565"/>
        <v>31.54</v>
      </c>
      <c r="N5020" s="47">
        <f t="shared" si="566"/>
        <v>31.62</v>
      </c>
      <c r="O5020" s="48">
        <f t="shared" ca="1" si="567"/>
        <v>185300</v>
      </c>
    </row>
    <row r="5021" spans="1:15" x14ac:dyDescent="0.25">
      <c r="A5021">
        <v>5006</v>
      </c>
      <c r="B5021" s="85">
        <v>34534</v>
      </c>
      <c r="C5021" s="47">
        <v>45.55</v>
      </c>
      <c r="D5021" s="47">
        <v>45.56</v>
      </c>
      <c r="E5021" s="47">
        <v>45.38</v>
      </c>
      <c r="F5021" s="47">
        <v>45.38</v>
      </c>
      <c r="G5021" s="48">
        <v>609500</v>
      </c>
      <c r="H5021" s="47">
        <v>31.76</v>
      </c>
      <c r="I5021" s="51">
        <f t="shared" si="561"/>
        <v>0.69986778316438958</v>
      </c>
      <c r="J5021" s="51">
        <f t="shared" ca="1" si="562"/>
        <v>1</v>
      </c>
      <c r="K5021" s="47">
        <f t="shared" si="563"/>
        <v>31.88</v>
      </c>
      <c r="L5021" s="47">
        <f t="shared" si="564"/>
        <v>31.89</v>
      </c>
      <c r="M5021" s="47">
        <f t="shared" si="565"/>
        <v>31.76</v>
      </c>
      <c r="N5021" s="47">
        <f t="shared" si="566"/>
        <v>31.76</v>
      </c>
      <c r="O5021" s="48">
        <f t="shared" ca="1" si="567"/>
        <v>609500</v>
      </c>
    </row>
    <row r="5022" spans="1:15" x14ac:dyDescent="0.25">
      <c r="A5022">
        <v>5007</v>
      </c>
      <c r="B5022" s="85">
        <v>34533</v>
      </c>
      <c r="C5022" s="47">
        <v>45.39</v>
      </c>
      <c r="D5022" s="47">
        <v>45.58</v>
      </c>
      <c r="E5022" s="47">
        <v>45.39</v>
      </c>
      <c r="F5022" s="47">
        <v>45.47</v>
      </c>
      <c r="G5022" s="48">
        <v>72300</v>
      </c>
      <c r="H5022" s="47">
        <v>31.83</v>
      </c>
      <c r="I5022" s="51">
        <f t="shared" si="561"/>
        <v>0.70002199252254227</v>
      </c>
      <c r="J5022" s="51">
        <f t="shared" ca="1" si="562"/>
        <v>1</v>
      </c>
      <c r="K5022" s="47">
        <f t="shared" si="563"/>
        <v>31.77</v>
      </c>
      <c r="L5022" s="47">
        <f t="shared" si="564"/>
        <v>31.91</v>
      </c>
      <c r="M5022" s="47">
        <f t="shared" si="565"/>
        <v>31.77</v>
      </c>
      <c r="N5022" s="47">
        <f t="shared" si="566"/>
        <v>31.83</v>
      </c>
      <c r="O5022" s="48">
        <f t="shared" ca="1" si="567"/>
        <v>72300</v>
      </c>
    </row>
    <row r="5023" spans="1:15" x14ac:dyDescent="0.25">
      <c r="A5023">
        <v>5008</v>
      </c>
      <c r="B5023" s="85">
        <v>34530</v>
      </c>
      <c r="C5023" s="47">
        <v>45.34</v>
      </c>
      <c r="D5023" s="47">
        <v>45.48</v>
      </c>
      <c r="E5023" s="47">
        <v>45.33</v>
      </c>
      <c r="F5023" s="47">
        <v>45.39</v>
      </c>
      <c r="G5023" s="48">
        <v>49100</v>
      </c>
      <c r="H5023" s="47">
        <v>31.77</v>
      </c>
      <c r="I5023" s="51">
        <f t="shared" si="561"/>
        <v>0.69993390614672835</v>
      </c>
      <c r="J5023" s="51">
        <f t="shared" ca="1" si="562"/>
        <v>1</v>
      </c>
      <c r="K5023" s="47">
        <f t="shared" si="563"/>
        <v>31.74</v>
      </c>
      <c r="L5023" s="47">
        <f t="shared" si="564"/>
        <v>31.83</v>
      </c>
      <c r="M5023" s="47">
        <f t="shared" si="565"/>
        <v>31.73</v>
      </c>
      <c r="N5023" s="47">
        <f t="shared" si="566"/>
        <v>31.77</v>
      </c>
      <c r="O5023" s="48">
        <f t="shared" ca="1" si="567"/>
        <v>49100</v>
      </c>
    </row>
    <row r="5024" spans="1:15" x14ac:dyDescent="0.25">
      <c r="A5024">
        <v>5009</v>
      </c>
      <c r="B5024" s="85">
        <v>34529</v>
      </c>
      <c r="C5024" s="47">
        <v>45.11</v>
      </c>
      <c r="D5024" s="47">
        <v>45.47</v>
      </c>
      <c r="E5024" s="47">
        <v>45.08</v>
      </c>
      <c r="F5024" s="47">
        <v>45.38</v>
      </c>
      <c r="G5024" s="48">
        <v>494200</v>
      </c>
      <c r="H5024" s="47">
        <v>31.76</v>
      </c>
      <c r="I5024" s="51">
        <f t="shared" si="561"/>
        <v>0.69986778316438958</v>
      </c>
      <c r="J5024" s="51">
        <f t="shared" ca="1" si="562"/>
        <v>1</v>
      </c>
      <c r="K5024" s="47">
        <f t="shared" si="563"/>
        <v>31.57</v>
      </c>
      <c r="L5024" s="47">
        <f t="shared" si="564"/>
        <v>31.82</v>
      </c>
      <c r="M5024" s="47">
        <f t="shared" si="565"/>
        <v>31.55</v>
      </c>
      <c r="N5024" s="47">
        <f t="shared" si="566"/>
        <v>31.76</v>
      </c>
      <c r="O5024" s="48">
        <f t="shared" ca="1" si="567"/>
        <v>494200</v>
      </c>
    </row>
    <row r="5025" spans="1:15" x14ac:dyDescent="0.25">
      <c r="A5025">
        <v>5010</v>
      </c>
      <c r="B5025" s="85">
        <v>34528</v>
      </c>
      <c r="C5025" s="47">
        <v>44.83</v>
      </c>
      <c r="D5025" s="47">
        <v>45.03</v>
      </c>
      <c r="E5025" s="47">
        <v>44.83</v>
      </c>
      <c r="F5025" s="47">
        <v>44.89</v>
      </c>
      <c r="G5025" s="48">
        <v>532700</v>
      </c>
      <c r="H5025" s="47">
        <v>31.42</v>
      </c>
      <c r="I5025" s="51">
        <f t="shared" si="561"/>
        <v>0.69993316997104038</v>
      </c>
      <c r="J5025" s="51">
        <f t="shared" ca="1" si="562"/>
        <v>1</v>
      </c>
      <c r="K5025" s="47">
        <f t="shared" si="563"/>
        <v>31.38</v>
      </c>
      <c r="L5025" s="47">
        <f t="shared" si="564"/>
        <v>31.52</v>
      </c>
      <c r="M5025" s="47">
        <f t="shared" si="565"/>
        <v>31.38</v>
      </c>
      <c r="N5025" s="47">
        <f t="shared" si="566"/>
        <v>31.42</v>
      </c>
      <c r="O5025" s="48">
        <f t="shared" ca="1" si="567"/>
        <v>532700</v>
      </c>
    </row>
    <row r="5026" spans="1:15" x14ac:dyDescent="0.25">
      <c r="A5026">
        <v>5011</v>
      </c>
      <c r="B5026" s="85">
        <v>34527</v>
      </c>
      <c r="C5026" s="47">
        <v>44.77</v>
      </c>
      <c r="D5026" s="47">
        <v>44.83</v>
      </c>
      <c r="E5026" s="47">
        <v>44.52</v>
      </c>
      <c r="F5026" s="47">
        <v>44.81</v>
      </c>
      <c r="G5026" s="48">
        <v>257300</v>
      </c>
      <c r="H5026" s="47">
        <v>31.37</v>
      </c>
      <c r="I5026" s="51">
        <f t="shared" si="561"/>
        <v>0.7000669493416648</v>
      </c>
      <c r="J5026" s="51">
        <f t="shared" ca="1" si="562"/>
        <v>1</v>
      </c>
      <c r="K5026" s="47">
        <f t="shared" si="563"/>
        <v>31.34</v>
      </c>
      <c r="L5026" s="47">
        <f t="shared" si="564"/>
        <v>31.38</v>
      </c>
      <c r="M5026" s="47">
        <f t="shared" si="565"/>
        <v>31.17</v>
      </c>
      <c r="N5026" s="47">
        <f t="shared" si="566"/>
        <v>31.37</v>
      </c>
      <c r="O5026" s="48">
        <f t="shared" ca="1" si="567"/>
        <v>257300</v>
      </c>
    </row>
    <row r="5027" spans="1:15" x14ac:dyDescent="0.25">
      <c r="A5027">
        <v>5012</v>
      </c>
      <c r="B5027" s="85">
        <v>34526</v>
      </c>
      <c r="C5027" s="47">
        <v>44.94</v>
      </c>
      <c r="D5027" s="47">
        <v>45.02</v>
      </c>
      <c r="E5027" s="47">
        <v>44.53</v>
      </c>
      <c r="F5027" s="47">
        <v>44.75</v>
      </c>
      <c r="G5027" s="48">
        <v>124000</v>
      </c>
      <c r="H5027" s="47">
        <v>31.32</v>
      </c>
      <c r="I5027" s="51">
        <f t="shared" si="561"/>
        <v>0.69988826815642458</v>
      </c>
      <c r="J5027" s="51">
        <f t="shared" ca="1" si="562"/>
        <v>1</v>
      </c>
      <c r="K5027" s="47">
        <f t="shared" si="563"/>
        <v>31.45</v>
      </c>
      <c r="L5027" s="47">
        <f t="shared" si="564"/>
        <v>31.51</v>
      </c>
      <c r="M5027" s="47">
        <f t="shared" si="565"/>
        <v>31.17</v>
      </c>
      <c r="N5027" s="47">
        <f t="shared" si="566"/>
        <v>31.32</v>
      </c>
      <c r="O5027" s="48">
        <f t="shared" ca="1" si="567"/>
        <v>124000</v>
      </c>
    </row>
    <row r="5028" spans="1:15" x14ac:dyDescent="0.25">
      <c r="A5028">
        <v>5013</v>
      </c>
      <c r="B5028" s="85">
        <v>34523</v>
      </c>
      <c r="C5028" s="47">
        <v>44.64</v>
      </c>
      <c r="D5028" s="47">
        <v>44.98</v>
      </c>
      <c r="E5028" s="47">
        <v>44.62</v>
      </c>
      <c r="F5028" s="47">
        <v>44.91</v>
      </c>
      <c r="G5028" s="48">
        <v>148400</v>
      </c>
      <c r="H5028" s="47">
        <v>31.43</v>
      </c>
      <c r="I5028" s="51">
        <f t="shared" si="561"/>
        <v>0.69984413270986423</v>
      </c>
      <c r="J5028" s="51">
        <f t="shared" ca="1" si="562"/>
        <v>1</v>
      </c>
      <c r="K5028" s="47">
        <f t="shared" si="563"/>
        <v>31.24</v>
      </c>
      <c r="L5028" s="47">
        <f t="shared" si="564"/>
        <v>31.48</v>
      </c>
      <c r="M5028" s="47">
        <f t="shared" si="565"/>
        <v>31.23</v>
      </c>
      <c r="N5028" s="47">
        <f t="shared" si="566"/>
        <v>31.43</v>
      </c>
      <c r="O5028" s="48">
        <f t="shared" ca="1" si="567"/>
        <v>148400</v>
      </c>
    </row>
    <row r="5029" spans="1:15" x14ac:dyDescent="0.25">
      <c r="A5029">
        <v>5014</v>
      </c>
      <c r="B5029" s="85">
        <v>34522</v>
      </c>
      <c r="C5029" s="47">
        <v>44.73</v>
      </c>
      <c r="D5029" s="47">
        <v>44.92</v>
      </c>
      <c r="E5029" s="47">
        <v>44.69</v>
      </c>
      <c r="F5029" s="47">
        <v>44.92</v>
      </c>
      <c r="G5029" s="48">
        <v>66700</v>
      </c>
      <c r="H5029" s="47">
        <v>31.44</v>
      </c>
      <c r="I5029" s="51">
        <f t="shared" si="561"/>
        <v>0.69991095280498661</v>
      </c>
      <c r="J5029" s="51">
        <f t="shared" ca="1" si="562"/>
        <v>1</v>
      </c>
      <c r="K5029" s="47">
        <f t="shared" si="563"/>
        <v>31.31</v>
      </c>
      <c r="L5029" s="47">
        <f t="shared" si="564"/>
        <v>31.44</v>
      </c>
      <c r="M5029" s="47">
        <f t="shared" si="565"/>
        <v>31.28</v>
      </c>
      <c r="N5029" s="47">
        <f t="shared" si="566"/>
        <v>31.44</v>
      </c>
      <c r="O5029" s="48">
        <f t="shared" ca="1" si="567"/>
        <v>66700</v>
      </c>
    </row>
    <row r="5030" spans="1:15" x14ac:dyDescent="0.25">
      <c r="A5030">
        <v>5015</v>
      </c>
      <c r="B5030" s="85">
        <v>34521</v>
      </c>
      <c r="C5030" s="47">
        <v>44.62</v>
      </c>
      <c r="D5030" s="47">
        <v>44.81</v>
      </c>
      <c r="E5030" s="47">
        <v>44.47</v>
      </c>
      <c r="F5030" s="47">
        <v>44.73</v>
      </c>
      <c r="G5030" s="48">
        <v>174800</v>
      </c>
      <c r="H5030" s="47">
        <v>31.31</v>
      </c>
      <c r="I5030" s="51">
        <f t="shared" si="561"/>
        <v>0.69997764363961545</v>
      </c>
      <c r="J5030" s="51">
        <f t="shared" ca="1" si="562"/>
        <v>1</v>
      </c>
      <c r="K5030" s="47">
        <f t="shared" si="563"/>
        <v>31.23</v>
      </c>
      <c r="L5030" s="47">
        <f t="shared" si="564"/>
        <v>31.37</v>
      </c>
      <c r="M5030" s="47">
        <f t="shared" si="565"/>
        <v>31.13</v>
      </c>
      <c r="N5030" s="47">
        <f t="shared" si="566"/>
        <v>31.31</v>
      </c>
      <c r="O5030" s="48">
        <f t="shared" ca="1" si="567"/>
        <v>174800</v>
      </c>
    </row>
    <row r="5031" spans="1:15" x14ac:dyDescent="0.25">
      <c r="A5031">
        <v>5016</v>
      </c>
      <c r="B5031" s="85">
        <v>34520</v>
      </c>
      <c r="C5031" s="47">
        <v>44.66</v>
      </c>
      <c r="D5031" s="47">
        <v>44.86</v>
      </c>
      <c r="E5031" s="47">
        <v>44.52</v>
      </c>
      <c r="F5031" s="47">
        <v>44.8</v>
      </c>
      <c r="G5031" s="48">
        <v>112000</v>
      </c>
      <c r="H5031" s="47">
        <v>31.35</v>
      </c>
      <c r="I5031" s="51">
        <f t="shared" si="561"/>
        <v>0.69977678571428581</v>
      </c>
      <c r="J5031" s="51">
        <f t="shared" ca="1" si="562"/>
        <v>1</v>
      </c>
      <c r="K5031" s="47">
        <f t="shared" si="563"/>
        <v>31.25</v>
      </c>
      <c r="L5031" s="47">
        <f t="shared" si="564"/>
        <v>31.39</v>
      </c>
      <c r="M5031" s="47">
        <f t="shared" si="565"/>
        <v>31.15</v>
      </c>
      <c r="N5031" s="47">
        <f t="shared" si="566"/>
        <v>31.35</v>
      </c>
      <c r="O5031" s="48">
        <f t="shared" ca="1" si="567"/>
        <v>112000</v>
      </c>
    </row>
    <row r="5032" spans="1:15" x14ac:dyDescent="0.25">
      <c r="A5032">
        <v>5017</v>
      </c>
      <c r="B5032" s="85">
        <v>34516</v>
      </c>
      <c r="C5032" s="47">
        <v>44.69</v>
      </c>
      <c r="D5032" s="47">
        <v>44.69</v>
      </c>
      <c r="E5032" s="47">
        <v>44.38</v>
      </c>
      <c r="F5032" s="47">
        <v>44.56</v>
      </c>
      <c r="G5032" s="48">
        <v>406900</v>
      </c>
      <c r="H5032" s="47">
        <v>31.19</v>
      </c>
      <c r="I5032" s="51">
        <f t="shared" si="561"/>
        <v>0.69995511669658883</v>
      </c>
      <c r="J5032" s="51">
        <f t="shared" ca="1" si="562"/>
        <v>1</v>
      </c>
      <c r="K5032" s="47">
        <f t="shared" si="563"/>
        <v>31.28</v>
      </c>
      <c r="L5032" s="47">
        <f t="shared" si="564"/>
        <v>31.28</v>
      </c>
      <c r="M5032" s="47">
        <f t="shared" si="565"/>
        <v>31.06</v>
      </c>
      <c r="N5032" s="47">
        <f t="shared" si="566"/>
        <v>31.19</v>
      </c>
      <c r="O5032" s="48">
        <f t="shared" ca="1" si="567"/>
        <v>406900</v>
      </c>
    </row>
    <row r="5033" spans="1:15" x14ac:dyDescent="0.25">
      <c r="A5033">
        <v>5018</v>
      </c>
      <c r="B5033" s="85">
        <v>34515</v>
      </c>
      <c r="C5033" s="47">
        <v>44.83</v>
      </c>
      <c r="D5033" s="47">
        <v>44.84</v>
      </c>
      <c r="E5033" s="47">
        <v>44.31</v>
      </c>
      <c r="F5033" s="47">
        <v>44.47</v>
      </c>
      <c r="G5033" s="48">
        <v>271900</v>
      </c>
      <c r="H5033" s="47">
        <v>31.13</v>
      </c>
      <c r="I5033" s="51">
        <f t="shared" si="561"/>
        <v>0.70002248706993475</v>
      </c>
      <c r="J5033" s="51">
        <f t="shared" ca="1" si="562"/>
        <v>1</v>
      </c>
      <c r="K5033" s="47">
        <f t="shared" si="563"/>
        <v>31.38</v>
      </c>
      <c r="L5033" s="47">
        <f t="shared" si="564"/>
        <v>31.39</v>
      </c>
      <c r="M5033" s="47">
        <f t="shared" si="565"/>
        <v>31.02</v>
      </c>
      <c r="N5033" s="47">
        <f t="shared" si="566"/>
        <v>31.13</v>
      </c>
      <c r="O5033" s="48">
        <f t="shared" ca="1" si="567"/>
        <v>271900</v>
      </c>
    </row>
    <row r="5034" spans="1:15" x14ac:dyDescent="0.25">
      <c r="A5034">
        <v>5019</v>
      </c>
      <c r="B5034" s="85">
        <v>34514</v>
      </c>
      <c r="C5034" s="47">
        <v>44.67</v>
      </c>
      <c r="D5034" s="47">
        <v>45.02</v>
      </c>
      <c r="E5034" s="47">
        <v>44.62</v>
      </c>
      <c r="F5034" s="47">
        <v>44.75</v>
      </c>
      <c r="G5034" s="48">
        <v>311800</v>
      </c>
      <c r="H5034" s="47">
        <v>31.32</v>
      </c>
      <c r="I5034" s="51">
        <f t="shared" si="561"/>
        <v>0.69988826815642458</v>
      </c>
      <c r="J5034" s="51">
        <f t="shared" ca="1" si="562"/>
        <v>1</v>
      </c>
      <c r="K5034" s="47">
        <f t="shared" si="563"/>
        <v>31.26</v>
      </c>
      <c r="L5034" s="47">
        <f t="shared" si="564"/>
        <v>31.51</v>
      </c>
      <c r="M5034" s="47">
        <f t="shared" si="565"/>
        <v>31.23</v>
      </c>
      <c r="N5034" s="47">
        <f t="shared" si="566"/>
        <v>31.32</v>
      </c>
      <c r="O5034" s="48">
        <f t="shared" ca="1" si="567"/>
        <v>311800</v>
      </c>
    </row>
    <row r="5035" spans="1:15" x14ac:dyDescent="0.25">
      <c r="A5035">
        <v>5020</v>
      </c>
      <c r="B5035" s="85">
        <v>34513</v>
      </c>
      <c r="C5035" s="47">
        <v>44.84</v>
      </c>
      <c r="D5035" s="47">
        <v>44.84</v>
      </c>
      <c r="E5035" s="47">
        <v>44.25</v>
      </c>
      <c r="F5035" s="47">
        <v>44.61</v>
      </c>
      <c r="G5035" s="48">
        <v>5382300</v>
      </c>
      <c r="H5035" s="47">
        <v>31.22</v>
      </c>
      <c r="I5035" s="51">
        <f t="shared" si="561"/>
        <v>0.6998430845101995</v>
      </c>
      <c r="J5035" s="51">
        <f t="shared" ca="1" si="562"/>
        <v>1</v>
      </c>
      <c r="K5035" s="47">
        <f t="shared" si="563"/>
        <v>31.38</v>
      </c>
      <c r="L5035" s="47">
        <f t="shared" si="564"/>
        <v>31.38</v>
      </c>
      <c r="M5035" s="47">
        <f t="shared" si="565"/>
        <v>30.97</v>
      </c>
      <c r="N5035" s="47">
        <f t="shared" si="566"/>
        <v>31.22</v>
      </c>
      <c r="O5035" s="48">
        <f t="shared" ca="1" si="567"/>
        <v>5382300</v>
      </c>
    </row>
    <row r="5036" spans="1:15" x14ac:dyDescent="0.25">
      <c r="A5036">
        <v>5021</v>
      </c>
      <c r="B5036" s="85">
        <v>34512</v>
      </c>
      <c r="C5036" s="47">
        <v>44.23</v>
      </c>
      <c r="D5036" s="47">
        <v>44.83</v>
      </c>
      <c r="E5036" s="47">
        <v>44.02</v>
      </c>
      <c r="F5036" s="47">
        <v>44.83</v>
      </c>
      <c r="G5036" s="48">
        <v>371200</v>
      </c>
      <c r="H5036" s="47">
        <v>31.38</v>
      </c>
      <c r="I5036" s="51">
        <f t="shared" si="561"/>
        <v>0.69997769350881112</v>
      </c>
      <c r="J5036" s="51">
        <f t="shared" ca="1" si="562"/>
        <v>1</v>
      </c>
      <c r="K5036" s="47">
        <f t="shared" si="563"/>
        <v>30.96</v>
      </c>
      <c r="L5036" s="47">
        <f t="shared" si="564"/>
        <v>31.38</v>
      </c>
      <c r="M5036" s="47">
        <f t="shared" si="565"/>
        <v>30.81</v>
      </c>
      <c r="N5036" s="47">
        <f t="shared" si="566"/>
        <v>31.38</v>
      </c>
      <c r="O5036" s="48">
        <f t="shared" ca="1" si="567"/>
        <v>371200</v>
      </c>
    </row>
    <row r="5037" spans="1:15" x14ac:dyDescent="0.25">
      <c r="A5037">
        <v>5022</v>
      </c>
      <c r="B5037" s="85">
        <v>34509</v>
      </c>
      <c r="C5037" s="47">
        <v>44.78</v>
      </c>
      <c r="D5037" s="47">
        <v>44.78</v>
      </c>
      <c r="E5037" s="47">
        <v>44</v>
      </c>
      <c r="F5037" s="47">
        <v>44.06</v>
      </c>
      <c r="G5037" s="48">
        <v>353800</v>
      </c>
      <c r="H5037" s="47">
        <v>30.84</v>
      </c>
      <c r="I5037" s="51">
        <f t="shared" si="561"/>
        <v>0.6999546073536087</v>
      </c>
      <c r="J5037" s="51">
        <f t="shared" ca="1" si="562"/>
        <v>1</v>
      </c>
      <c r="K5037" s="47">
        <f t="shared" si="563"/>
        <v>31.34</v>
      </c>
      <c r="L5037" s="47">
        <f t="shared" si="564"/>
        <v>31.34</v>
      </c>
      <c r="M5037" s="47">
        <f t="shared" si="565"/>
        <v>30.8</v>
      </c>
      <c r="N5037" s="47">
        <f t="shared" si="566"/>
        <v>30.84</v>
      </c>
      <c r="O5037" s="48">
        <f t="shared" ca="1" si="567"/>
        <v>353800</v>
      </c>
    </row>
    <row r="5038" spans="1:15" x14ac:dyDescent="0.25">
      <c r="A5038">
        <v>5023</v>
      </c>
      <c r="B5038" s="85">
        <v>34508</v>
      </c>
      <c r="C5038" s="47">
        <v>45.34</v>
      </c>
      <c r="D5038" s="47">
        <v>45.41</v>
      </c>
      <c r="E5038" s="47">
        <v>44.94</v>
      </c>
      <c r="F5038" s="47">
        <v>45</v>
      </c>
      <c r="G5038" s="48">
        <v>922500</v>
      </c>
      <c r="H5038" s="47">
        <v>31.5</v>
      </c>
      <c r="I5038" s="51">
        <f t="shared" si="561"/>
        <v>0.7</v>
      </c>
      <c r="J5038" s="51">
        <f t="shared" ca="1" si="562"/>
        <v>1</v>
      </c>
      <c r="K5038" s="47">
        <f t="shared" si="563"/>
        <v>31.74</v>
      </c>
      <c r="L5038" s="47">
        <f t="shared" si="564"/>
        <v>31.79</v>
      </c>
      <c r="M5038" s="47">
        <f t="shared" si="565"/>
        <v>31.46</v>
      </c>
      <c r="N5038" s="47">
        <f t="shared" si="566"/>
        <v>31.5</v>
      </c>
      <c r="O5038" s="48">
        <f t="shared" ca="1" si="567"/>
        <v>922500</v>
      </c>
    </row>
    <row r="5039" spans="1:15" x14ac:dyDescent="0.25">
      <c r="A5039">
        <v>5024</v>
      </c>
      <c r="B5039" s="85">
        <v>34507</v>
      </c>
      <c r="C5039" s="47">
        <v>45.22</v>
      </c>
      <c r="D5039" s="47">
        <v>45.42</v>
      </c>
      <c r="E5039" s="47">
        <v>45.17</v>
      </c>
      <c r="F5039" s="47">
        <v>45.27</v>
      </c>
      <c r="G5039" s="48">
        <v>279900</v>
      </c>
      <c r="H5039" s="47">
        <v>31.68</v>
      </c>
      <c r="I5039" s="51">
        <f t="shared" si="561"/>
        <v>0.69980119284294229</v>
      </c>
      <c r="J5039" s="51">
        <f t="shared" ca="1" si="562"/>
        <v>1</v>
      </c>
      <c r="K5039" s="47">
        <f t="shared" si="563"/>
        <v>31.65</v>
      </c>
      <c r="L5039" s="47">
        <f t="shared" si="564"/>
        <v>31.78</v>
      </c>
      <c r="M5039" s="47">
        <f t="shared" si="565"/>
        <v>31.61</v>
      </c>
      <c r="N5039" s="47">
        <f t="shared" si="566"/>
        <v>31.68</v>
      </c>
      <c r="O5039" s="48">
        <f t="shared" ca="1" si="567"/>
        <v>279900</v>
      </c>
    </row>
    <row r="5040" spans="1:15" x14ac:dyDescent="0.25">
      <c r="A5040">
        <v>5025</v>
      </c>
      <c r="B5040" s="85">
        <v>34506</v>
      </c>
      <c r="C5040" s="47">
        <v>45.45</v>
      </c>
      <c r="D5040" s="47">
        <v>45.45</v>
      </c>
      <c r="E5040" s="47">
        <v>44.91</v>
      </c>
      <c r="F5040" s="47">
        <v>45.09</v>
      </c>
      <c r="G5040" s="48">
        <v>139200</v>
      </c>
      <c r="H5040" s="47">
        <v>31.56</v>
      </c>
      <c r="I5040" s="51">
        <f t="shared" si="561"/>
        <v>0.69993346640053222</v>
      </c>
      <c r="J5040" s="51">
        <f t="shared" ca="1" si="562"/>
        <v>1</v>
      </c>
      <c r="K5040" s="47">
        <f t="shared" si="563"/>
        <v>31.81</v>
      </c>
      <c r="L5040" s="47">
        <f t="shared" si="564"/>
        <v>31.81</v>
      </c>
      <c r="M5040" s="47">
        <f t="shared" si="565"/>
        <v>31.43</v>
      </c>
      <c r="N5040" s="47">
        <f t="shared" si="566"/>
        <v>31.56</v>
      </c>
      <c r="O5040" s="48">
        <f t="shared" ca="1" si="567"/>
        <v>139200</v>
      </c>
    </row>
    <row r="5041" spans="1:15" x14ac:dyDescent="0.25">
      <c r="A5041">
        <v>5026</v>
      </c>
      <c r="B5041" s="85">
        <v>34505</v>
      </c>
      <c r="C5041" s="47">
        <v>45.55</v>
      </c>
      <c r="D5041" s="47">
        <v>45.62</v>
      </c>
      <c r="E5041" s="47">
        <v>45.44</v>
      </c>
      <c r="F5041" s="47">
        <v>45.48</v>
      </c>
      <c r="G5041" s="48">
        <v>137400</v>
      </c>
      <c r="H5041" s="47">
        <v>31.84</v>
      </c>
      <c r="I5041" s="51">
        <f t="shared" si="561"/>
        <v>0.70008795074758134</v>
      </c>
      <c r="J5041" s="51">
        <f t="shared" ca="1" si="562"/>
        <v>1</v>
      </c>
      <c r="K5041" s="47">
        <f t="shared" si="563"/>
        <v>31.89</v>
      </c>
      <c r="L5041" s="47">
        <f t="shared" si="564"/>
        <v>31.94</v>
      </c>
      <c r="M5041" s="47">
        <f t="shared" si="565"/>
        <v>31.81</v>
      </c>
      <c r="N5041" s="47">
        <f t="shared" si="566"/>
        <v>31.84</v>
      </c>
      <c r="O5041" s="48">
        <f t="shared" ca="1" si="567"/>
        <v>137400</v>
      </c>
    </row>
    <row r="5042" spans="1:15" x14ac:dyDescent="0.25">
      <c r="A5042">
        <v>5027</v>
      </c>
      <c r="B5042" s="85">
        <v>34502</v>
      </c>
      <c r="C5042" s="47">
        <v>46.16</v>
      </c>
      <c r="D5042" s="47">
        <v>46.2</v>
      </c>
      <c r="E5042" s="47">
        <v>45.81</v>
      </c>
      <c r="F5042" s="47">
        <v>45.88</v>
      </c>
      <c r="G5042" s="48">
        <v>403800</v>
      </c>
      <c r="H5042" s="47">
        <v>32.11</v>
      </c>
      <c r="I5042" s="51">
        <f t="shared" si="561"/>
        <v>0.69986922406277241</v>
      </c>
      <c r="J5042" s="51">
        <f t="shared" ca="1" si="562"/>
        <v>1</v>
      </c>
      <c r="K5042" s="47">
        <f t="shared" si="563"/>
        <v>32.31</v>
      </c>
      <c r="L5042" s="47">
        <f t="shared" si="564"/>
        <v>32.33</v>
      </c>
      <c r="M5042" s="47">
        <f t="shared" si="565"/>
        <v>32.06</v>
      </c>
      <c r="N5042" s="47">
        <f t="shared" si="566"/>
        <v>32.11</v>
      </c>
      <c r="O5042" s="48">
        <f t="shared" ca="1" si="567"/>
        <v>403800</v>
      </c>
    </row>
    <row r="5043" spans="1:15" x14ac:dyDescent="0.25">
      <c r="A5043">
        <v>5028</v>
      </c>
      <c r="B5043" s="85">
        <v>34501</v>
      </c>
      <c r="C5043" s="47">
        <v>46.34</v>
      </c>
      <c r="D5043" s="47">
        <v>46.47</v>
      </c>
      <c r="E5043" s="47">
        <v>46.3</v>
      </c>
      <c r="F5043" s="47">
        <v>46.44</v>
      </c>
      <c r="G5043" s="48">
        <v>44000</v>
      </c>
      <c r="H5043" s="47">
        <v>32.29</v>
      </c>
      <c r="I5043" s="51">
        <f t="shared" si="561"/>
        <v>0.69530577088716627</v>
      </c>
      <c r="J5043" s="51">
        <f t="shared" ca="1" si="562"/>
        <v>1</v>
      </c>
      <c r="K5043" s="47">
        <f t="shared" si="563"/>
        <v>32.22</v>
      </c>
      <c r="L5043" s="47">
        <f t="shared" si="564"/>
        <v>32.31</v>
      </c>
      <c r="M5043" s="47">
        <f t="shared" si="565"/>
        <v>32.19</v>
      </c>
      <c r="N5043" s="47">
        <f t="shared" si="566"/>
        <v>32.29</v>
      </c>
      <c r="O5043" s="48">
        <f t="shared" ca="1" si="567"/>
        <v>44000</v>
      </c>
    </row>
    <row r="5044" spans="1:15" x14ac:dyDescent="0.25">
      <c r="A5044">
        <v>5029</v>
      </c>
      <c r="B5044" s="85">
        <v>34500</v>
      </c>
      <c r="C5044" s="47">
        <v>46.55</v>
      </c>
      <c r="D5044" s="47">
        <v>46.56</v>
      </c>
      <c r="E5044" s="47">
        <v>46.31</v>
      </c>
      <c r="F5044" s="47">
        <v>46.34</v>
      </c>
      <c r="G5044" s="48">
        <v>142800</v>
      </c>
      <c r="H5044" s="47">
        <v>32.22</v>
      </c>
      <c r="I5044" s="51">
        <f t="shared" si="561"/>
        <v>0.6952956409149762</v>
      </c>
      <c r="J5044" s="51">
        <f t="shared" ca="1" si="562"/>
        <v>1</v>
      </c>
      <c r="K5044" s="47">
        <f t="shared" si="563"/>
        <v>32.369999999999997</v>
      </c>
      <c r="L5044" s="47">
        <f t="shared" si="564"/>
        <v>32.369999999999997</v>
      </c>
      <c r="M5044" s="47">
        <f t="shared" si="565"/>
        <v>32.200000000000003</v>
      </c>
      <c r="N5044" s="47">
        <f t="shared" si="566"/>
        <v>32.22</v>
      </c>
      <c r="O5044" s="48">
        <f t="shared" ca="1" si="567"/>
        <v>142800</v>
      </c>
    </row>
    <row r="5045" spans="1:15" x14ac:dyDescent="0.25">
      <c r="A5045">
        <v>5030</v>
      </c>
      <c r="B5045" s="85">
        <v>34499</v>
      </c>
      <c r="C5045" s="47">
        <v>46.31</v>
      </c>
      <c r="D5045" s="47">
        <v>46.55</v>
      </c>
      <c r="E5045" s="47">
        <v>46.31</v>
      </c>
      <c r="F5045" s="47">
        <v>46.53</v>
      </c>
      <c r="G5045" s="48">
        <v>161000</v>
      </c>
      <c r="H5045" s="47">
        <v>32.36</v>
      </c>
      <c r="I5045" s="51">
        <f t="shared" si="561"/>
        <v>0.69546529120997203</v>
      </c>
      <c r="J5045" s="51">
        <f t="shared" ca="1" si="562"/>
        <v>1</v>
      </c>
      <c r="K5045" s="47">
        <f t="shared" si="563"/>
        <v>32.21</v>
      </c>
      <c r="L5045" s="47">
        <f t="shared" si="564"/>
        <v>32.369999999999997</v>
      </c>
      <c r="M5045" s="47">
        <f t="shared" si="565"/>
        <v>32.21</v>
      </c>
      <c r="N5045" s="47">
        <f t="shared" si="566"/>
        <v>32.36</v>
      </c>
      <c r="O5045" s="48">
        <f t="shared" ca="1" si="567"/>
        <v>161000</v>
      </c>
    </row>
    <row r="5046" spans="1:15" x14ac:dyDescent="0.25">
      <c r="A5046">
        <v>5031</v>
      </c>
      <c r="B5046" s="85">
        <v>34498</v>
      </c>
      <c r="C5046" s="47">
        <v>46.05</v>
      </c>
      <c r="D5046" s="47">
        <v>46.19</v>
      </c>
      <c r="E5046" s="47">
        <v>46.03</v>
      </c>
      <c r="F5046" s="47">
        <v>46.17</v>
      </c>
      <c r="G5046" s="48">
        <v>109700</v>
      </c>
      <c r="H5046" s="47">
        <v>32.11</v>
      </c>
      <c r="I5046" s="51">
        <f t="shared" si="561"/>
        <v>0.69547325102880653</v>
      </c>
      <c r="J5046" s="51">
        <f t="shared" ca="1" si="562"/>
        <v>1</v>
      </c>
      <c r="K5046" s="47">
        <f t="shared" si="563"/>
        <v>32.03</v>
      </c>
      <c r="L5046" s="47">
        <f t="shared" si="564"/>
        <v>32.119999999999997</v>
      </c>
      <c r="M5046" s="47">
        <f t="shared" si="565"/>
        <v>32.01</v>
      </c>
      <c r="N5046" s="47">
        <f t="shared" si="566"/>
        <v>32.11</v>
      </c>
      <c r="O5046" s="48">
        <f t="shared" ca="1" si="567"/>
        <v>109700</v>
      </c>
    </row>
    <row r="5047" spans="1:15" x14ac:dyDescent="0.25">
      <c r="A5047">
        <v>5032</v>
      </c>
      <c r="B5047" s="85">
        <v>34495</v>
      </c>
      <c r="C5047" s="47">
        <v>46.08</v>
      </c>
      <c r="D5047" s="47">
        <v>46.2</v>
      </c>
      <c r="E5047" s="47">
        <v>46.08</v>
      </c>
      <c r="F5047" s="47">
        <v>46.11</v>
      </c>
      <c r="G5047" s="48">
        <v>83100</v>
      </c>
      <c r="H5047" s="47">
        <v>32.06</v>
      </c>
      <c r="I5047" s="51">
        <f t="shared" si="561"/>
        <v>0.69529386250271097</v>
      </c>
      <c r="J5047" s="51">
        <f t="shared" ca="1" si="562"/>
        <v>1</v>
      </c>
      <c r="K5047" s="47">
        <f t="shared" si="563"/>
        <v>32.04</v>
      </c>
      <c r="L5047" s="47">
        <f t="shared" si="564"/>
        <v>32.119999999999997</v>
      </c>
      <c r="M5047" s="47">
        <f t="shared" si="565"/>
        <v>32.04</v>
      </c>
      <c r="N5047" s="47">
        <f t="shared" si="566"/>
        <v>32.06</v>
      </c>
      <c r="O5047" s="48">
        <f t="shared" ca="1" si="567"/>
        <v>83100</v>
      </c>
    </row>
    <row r="5048" spans="1:15" x14ac:dyDescent="0.25">
      <c r="A5048">
        <v>5033</v>
      </c>
      <c r="B5048" s="85">
        <v>34494</v>
      </c>
      <c r="C5048" s="47">
        <v>45.98</v>
      </c>
      <c r="D5048" s="47">
        <v>46.03</v>
      </c>
      <c r="E5048" s="47">
        <v>45.89</v>
      </c>
      <c r="F5048" s="47">
        <v>46.03</v>
      </c>
      <c r="G5048" s="48">
        <v>80500</v>
      </c>
      <c r="H5048" s="47">
        <v>32.01</v>
      </c>
      <c r="I5048" s="51">
        <f t="shared" si="561"/>
        <v>0.6954160330219421</v>
      </c>
      <c r="J5048" s="51">
        <f t="shared" ca="1" si="562"/>
        <v>1</v>
      </c>
      <c r="K5048" s="47">
        <f t="shared" si="563"/>
        <v>31.98</v>
      </c>
      <c r="L5048" s="47">
        <f t="shared" si="564"/>
        <v>32.01</v>
      </c>
      <c r="M5048" s="47">
        <f t="shared" si="565"/>
        <v>31.91</v>
      </c>
      <c r="N5048" s="47">
        <f t="shared" si="566"/>
        <v>32.01</v>
      </c>
      <c r="O5048" s="48">
        <f t="shared" ca="1" si="567"/>
        <v>80500</v>
      </c>
    </row>
    <row r="5049" spans="1:15" x14ac:dyDescent="0.25">
      <c r="A5049">
        <v>5034</v>
      </c>
      <c r="B5049" s="85">
        <v>34493</v>
      </c>
      <c r="C5049" s="47">
        <v>46.27</v>
      </c>
      <c r="D5049" s="47">
        <v>46.27</v>
      </c>
      <c r="E5049" s="47">
        <v>45.78</v>
      </c>
      <c r="F5049" s="47">
        <v>45.78</v>
      </c>
      <c r="G5049" s="48">
        <v>131900</v>
      </c>
      <c r="H5049" s="47">
        <v>31.83</v>
      </c>
      <c r="I5049" s="51">
        <f t="shared" si="561"/>
        <v>0.69528178243774563</v>
      </c>
      <c r="J5049" s="51">
        <f t="shared" ca="1" si="562"/>
        <v>1</v>
      </c>
      <c r="K5049" s="47">
        <f t="shared" si="563"/>
        <v>32.17</v>
      </c>
      <c r="L5049" s="47">
        <f t="shared" si="564"/>
        <v>32.17</v>
      </c>
      <c r="M5049" s="47">
        <f t="shared" si="565"/>
        <v>31.83</v>
      </c>
      <c r="N5049" s="47">
        <f t="shared" si="566"/>
        <v>31.83</v>
      </c>
      <c r="O5049" s="48">
        <f t="shared" ca="1" si="567"/>
        <v>131900</v>
      </c>
    </row>
    <row r="5050" spans="1:15" x14ac:dyDescent="0.25">
      <c r="A5050">
        <v>5035</v>
      </c>
      <c r="B5050" s="85">
        <v>34492</v>
      </c>
      <c r="C5050" s="47">
        <v>46.14</v>
      </c>
      <c r="D5050" s="47">
        <v>46.22</v>
      </c>
      <c r="E5050" s="47">
        <v>46.03</v>
      </c>
      <c r="F5050" s="47">
        <v>46.16</v>
      </c>
      <c r="G5050" s="48">
        <v>120600</v>
      </c>
      <c r="H5050" s="47">
        <v>32.090000000000003</v>
      </c>
      <c r="I5050" s="51">
        <f t="shared" si="561"/>
        <v>0.6951906412478337</v>
      </c>
      <c r="J5050" s="51">
        <f t="shared" ca="1" si="562"/>
        <v>1</v>
      </c>
      <c r="K5050" s="47">
        <f t="shared" si="563"/>
        <v>32.08</v>
      </c>
      <c r="L5050" s="47">
        <f t="shared" si="564"/>
        <v>32.130000000000003</v>
      </c>
      <c r="M5050" s="47">
        <f t="shared" si="565"/>
        <v>32</v>
      </c>
      <c r="N5050" s="47">
        <f t="shared" si="566"/>
        <v>32.090000000000003</v>
      </c>
      <c r="O5050" s="48">
        <f t="shared" ca="1" si="567"/>
        <v>120600</v>
      </c>
    </row>
    <row r="5051" spans="1:15" x14ac:dyDescent="0.25">
      <c r="A5051">
        <v>5036</v>
      </c>
      <c r="B5051" s="85">
        <v>34491</v>
      </c>
      <c r="C5051" s="47">
        <v>46.33</v>
      </c>
      <c r="D5051" s="47">
        <v>46.47</v>
      </c>
      <c r="E5051" s="47">
        <v>46.19</v>
      </c>
      <c r="F5051" s="47">
        <v>46.22</v>
      </c>
      <c r="G5051" s="48">
        <v>99300</v>
      </c>
      <c r="H5051" s="47">
        <v>32.14</v>
      </c>
      <c r="I5051" s="51">
        <f t="shared" si="561"/>
        <v>0.69536996971008225</v>
      </c>
      <c r="J5051" s="51">
        <f t="shared" ca="1" si="562"/>
        <v>1</v>
      </c>
      <c r="K5051" s="47">
        <f t="shared" si="563"/>
        <v>32.22</v>
      </c>
      <c r="L5051" s="47">
        <f t="shared" si="564"/>
        <v>32.31</v>
      </c>
      <c r="M5051" s="47">
        <f t="shared" si="565"/>
        <v>32.119999999999997</v>
      </c>
      <c r="N5051" s="47">
        <f t="shared" si="566"/>
        <v>32.14</v>
      </c>
      <c r="O5051" s="48">
        <f t="shared" ca="1" si="567"/>
        <v>99300</v>
      </c>
    </row>
    <row r="5052" spans="1:15" x14ac:dyDescent="0.25">
      <c r="A5052">
        <v>5037</v>
      </c>
      <c r="B5052" s="85">
        <v>34488</v>
      </c>
      <c r="C5052" s="47">
        <v>46</v>
      </c>
      <c r="D5052" s="47">
        <v>46.39</v>
      </c>
      <c r="E5052" s="47">
        <v>45.86</v>
      </c>
      <c r="F5052" s="47">
        <v>46.23</v>
      </c>
      <c r="G5052" s="48">
        <v>550400</v>
      </c>
      <c r="H5052" s="47">
        <v>32.15</v>
      </c>
      <c r="I5052" s="51">
        <f t="shared" si="561"/>
        <v>0.69543586415747349</v>
      </c>
      <c r="J5052" s="51">
        <f t="shared" ca="1" si="562"/>
        <v>1</v>
      </c>
      <c r="K5052" s="47">
        <f t="shared" si="563"/>
        <v>31.99</v>
      </c>
      <c r="L5052" s="47">
        <f t="shared" si="564"/>
        <v>32.26</v>
      </c>
      <c r="M5052" s="47">
        <f t="shared" si="565"/>
        <v>31.89</v>
      </c>
      <c r="N5052" s="47">
        <f t="shared" si="566"/>
        <v>32.15</v>
      </c>
      <c r="O5052" s="48">
        <f t="shared" ca="1" si="567"/>
        <v>550400</v>
      </c>
    </row>
    <row r="5053" spans="1:15" x14ac:dyDescent="0.25">
      <c r="A5053">
        <v>5038</v>
      </c>
      <c r="B5053" s="85">
        <v>34487</v>
      </c>
      <c r="C5053" s="47">
        <v>46.05</v>
      </c>
      <c r="D5053" s="47">
        <v>46.05</v>
      </c>
      <c r="E5053" s="47">
        <v>45.89</v>
      </c>
      <c r="F5053" s="47">
        <v>45.97</v>
      </c>
      <c r="G5053" s="48">
        <v>55100</v>
      </c>
      <c r="H5053" s="47">
        <v>31.96</v>
      </c>
      <c r="I5053" s="51">
        <f t="shared" si="561"/>
        <v>0.69523602349358282</v>
      </c>
      <c r="J5053" s="51">
        <f t="shared" ca="1" si="562"/>
        <v>1</v>
      </c>
      <c r="K5053" s="47">
        <f t="shared" si="563"/>
        <v>32.020000000000003</v>
      </c>
      <c r="L5053" s="47">
        <f t="shared" si="564"/>
        <v>32.020000000000003</v>
      </c>
      <c r="M5053" s="47">
        <f t="shared" si="565"/>
        <v>31.9</v>
      </c>
      <c r="N5053" s="47">
        <f t="shared" si="566"/>
        <v>31.96</v>
      </c>
      <c r="O5053" s="48">
        <f t="shared" ca="1" si="567"/>
        <v>55100</v>
      </c>
    </row>
    <row r="5054" spans="1:15" x14ac:dyDescent="0.25">
      <c r="A5054">
        <v>5039</v>
      </c>
      <c r="B5054" s="85">
        <v>34486</v>
      </c>
      <c r="C5054" s="47">
        <v>45.7</v>
      </c>
      <c r="D5054" s="47">
        <v>46.02</v>
      </c>
      <c r="E5054" s="47">
        <v>45.56</v>
      </c>
      <c r="F5054" s="47">
        <v>46.02</v>
      </c>
      <c r="G5054" s="48">
        <v>200500</v>
      </c>
      <c r="H5054" s="47">
        <v>32</v>
      </c>
      <c r="I5054" s="51">
        <f t="shared" si="561"/>
        <v>0.69534984789222076</v>
      </c>
      <c r="J5054" s="51">
        <f t="shared" ca="1" si="562"/>
        <v>1</v>
      </c>
      <c r="K5054" s="47">
        <f t="shared" si="563"/>
        <v>31.78</v>
      </c>
      <c r="L5054" s="47">
        <f t="shared" si="564"/>
        <v>32</v>
      </c>
      <c r="M5054" s="47">
        <f t="shared" si="565"/>
        <v>31.68</v>
      </c>
      <c r="N5054" s="47">
        <f t="shared" si="566"/>
        <v>32</v>
      </c>
      <c r="O5054" s="48">
        <f t="shared" ca="1" si="567"/>
        <v>200500</v>
      </c>
    </row>
    <row r="5055" spans="1:15" x14ac:dyDescent="0.25">
      <c r="A5055">
        <v>5040</v>
      </c>
      <c r="B5055" s="85">
        <v>34485</v>
      </c>
      <c r="C5055" s="47">
        <v>45.73</v>
      </c>
      <c r="D5055" s="47">
        <v>45.91</v>
      </c>
      <c r="E5055" s="47">
        <v>45.66</v>
      </c>
      <c r="F5055" s="47">
        <v>45.81</v>
      </c>
      <c r="G5055" s="48">
        <v>160000</v>
      </c>
      <c r="H5055" s="47">
        <v>31.86</v>
      </c>
      <c r="I5055" s="51">
        <f t="shared" si="561"/>
        <v>0.69548133595284867</v>
      </c>
      <c r="J5055" s="51">
        <f t="shared" ca="1" si="562"/>
        <v>1</v>
      </c>
      <c r="K5055" s="47">
        <f t="shared" si="563"/>
        <v>31.8</v>
      </c>
      <c r="L5055" s="47">
        <f t="shared" si="564"/>
        <v>31.93</v>
      </c>
      <c r="M5055" s="47">
        <f t="shared" si="565"/>
        <v>31.76</v>
      </c>
      <c r="N5055" s="47">
        <f t="shared" si="566"/>
        <v>31.86</v>
      </c>
      <c r="O5055" s="48">
        <f t="shared" ca="1" si="567"/>
        <v>160000</v>
      </c>
    </row>
    <row r="5056" spans="1:15" x14ac:dyDescent="0.25">
      <c r="A5056">
        <v>5041</v>
      </c>
      <c r="B5056" s="85">
        <v>34481</v>
      </c>
      <c r="C5056" s="47">
        <v>45.75</v>
      </c>
      <c r="D5056" s="47">
        <v>45.88</v>
      </c>
      <c r="E5056" s="47">
        <v>45.67</v>
      </c>
      <c r="F5056" s="47">
        <v>45.88</v>
      </c>
      <c r="G5056" s="48">
        <v>162000</v>
      </c>
      <c r="H5056" s="47">
        <v>31.9</v>
      </c>
      <c r="I5056" s="51">
        <f t="shared" si="561"/>
        <v>0.69529206625980811</v>
      </c>
      <c r="J5056" s="51">
        <f t="shared" ca="1" si="562"/>
        <v>1</v>
      </c>
      <c r="K5056" s="47">
        <f t="shared" si="563"/>
        <v>31.81</v>
      </c>
      <c r="L5056" s="47">
        <f t="shared" si="564"/>
        <v>31.9</v>
      </c>
      <c r="M5056" s="47">
        <f t="shared" si="565"/>
        <v>31.75</v>
      </c>
      <c r="N5056" s="47">
        <f t="shared" si="566"/>
        <v>31.9</v>
      </c>
      <c r="O5056" s="48">
        <f t="shared" ca="1" si="567"/>
        <v>162000</v>
      </c>
    </row>
    <row r="5057" spans="1:15" x14ac:dyDescent="0.25">
      <c r="A5057">
        <v>5042</v>
      </c>
      <c r="B5057" s="85">
        <v>34480</v>
      </c>
      <c r="C5057" s="47">
        <v>45.78</v>
      </c>
      <c r="D5057" s="47">
        <v>45.94</v>
      </c>
      <c r="E5057" s="47">
        <v>45.73</v>
      </c>
      <c r="F5057" s="47">
        <v>45.83</v>
      </c>
      <c r="G5057" s="48">
        <v>369600</v>
      </c>
      <c r="H5057" s="47">
        <v>31.87</v>
      </c>
      <c r="I5057" s="51">
        <f t="shared" si="561"/>
        <v>0.69539602880209472</v>
      </c>
      <c r="J5057" s="51">
        <f t="shared" ca="1" si="562"/>
        <v>1</v>
      </c>
      <c r="K5057" s="47">
        <f t="shared" si="563"/>
        <v>31.84</v>
      </c>
      <c r="L5057" s="47">
        <f t="shared" si="564"/>
        <v>31.95</v>
      </c>
      <c r="M5057" s="47">
        <f t="shared" si="565"/>
        <v>31.8</v>
      </c>
      <c r="N5057" s="47">
        <f t="shared" si="566"/>
        <v>31.87</v>
      </c>
      <c r="O5057" s="48">
        <f t="shared" ca="1" si="567"/>
        <v>369600</v>
      </c>
    </row>
    <row r="5058" spans="1:15" x14ac:dyDescent="0.25">
      <c r="A5058">
        <v>5043</v>
      </c>
      <c r="B5058" s="85">
        <v>34479</v>
      </c>
      <c r="C5058" s="47">
        <v>45.5</v>
      </c>
      <c r="D5058" s="47">
        <v>45.83</v>
      </c>
      <c r="E5058" s="47">
        <v>45.34</v>
      </c>
      <c r="F5058" s="47">
        <v>45.8</v>
      </c>
      <c r="G5058" s="48">
        <v>738200</v>
      </c>
      <c r="H5058" s="47">
        <v>31.84</v>
      </c>
      <c r="I5058" s="51">
        <f t="shared" si="561"/>
        <v>0.69519650655021836</v>
      </c>
      <c r="J5058" s="51">
        <f t="shared" ca="1" si="562"/>
        <v>1</v>
      </c>
      <c r="K5058" s="47">
        <f t="shared" si="563"/>
        <v>31.63</v>
      </c>
      <c r="L5058" s="47">
        <f t="shared" si="564"/>
        <v>31.86</v>
      </c>
      <c r="M5058" s="47">
        <f t="shared" si="565"/>
        <v>31.52</v>
      </c>
      <c r="N5058" s="47">
        <f t="shared" si="566"/>
        <v>31.84</v>
      </c>
      <c r="O5058" s="48">
        <f t="shared" ca="1" si="567"/>
        <v>738200</v>
      </c>
    </row>
    <row r="5059" spans="1:15" x14ac:dyDescent="0.25">
      <c r="A5059">
        <v>5044</v>
      </c>
      <c r="B5059" s="85">
        <v>34478</v>
      </c>
      <c r="C5059" s="47">
        <v>45.61</v>
      </c>
      <c r="D5059" s="47">
        <v>45.84</v>
      </c>
      <c r="E5059" s="47">
        <v>45.61</v>
      </c>
      <c r="F5059" s="47">
        <v>45.67</v>
      </c>
      <c r="G5059" s="48">
        <v>549600</v>
      </c>
      <c r="H5059" s="47">
        <v>31.76</v>
      </c>
      <c r="I5059" s="51">
        <f t="shared" si="561"/>
        <v>0.69542369170133567</v>
      </c>
      <c r="J5059" s="51">
        <f t="shared" ca="1" si="562"/>
        <v>1</v>
      </c>
      <c r="K5059" s="47">
        <f t="shared" si="563"/>
        <v>31.72</v>
      </c>
      <c r="L5059" s="47">
        <f t="shared" si="564"/>
        <v>31.88</v>
      </c>
      <c r="M5059" s="47">
        <f t="shared" si="565"/>
        <v>31.72</v>
      </c>
      <c r="N5059" s="47">
        <f t="shared" si="566"/>
        <v>31.76</v>
      </c>
      <c r="O5059" s="48">
        <f t="shared" ca="1" si="567"/>
        <v>549600</v>
      </c>
    </row>
    <row r="5060" spans="1:15" x14ac:dyDescent="0.25">
      <c r="A5060">
        <v>5045</v>
      </c>
      <c r="B5060" s="85">
        <v>34477</v>
      </c>
      <c r="C5060" s="47">
        <v>45.52</v>
      </c>
      <c r="D5060" s="47">
        <v>45.53</v>
      </c>
      <c r="E5060" s="47">
        <v>45.34</v>
      </c>
      <c r="F5060" s="47">
        <v>45.48</v>
      </c>
      <c r="G5060" s="48">
        <v>262700</v>
      </c>
      <c r="H5060" s="47">
        <v>31.63</v>
      </c>
      <c r="I5060" s="51">
        <f t="shared" si="561"/>
        <v>0.69547053649956025</v>
      </c>
      <c r="J5060" s="51">
        <f t="shared" ca="1" si="562"/>
        <v>1</v>
      </c>
      <c r="K5060" s="47">
        <f t="shared" si="563"/>
        <v>31.66</v>
      </c>
      <c r="L5060" s="47">
        <f t="shared" si="564"/>
        <v>31.66</v>
      </c>
      <c r="M5060" s="47">
        <f t="shared" si="565"/>
        <v>31.53</v>
      </c>
      <c r="N5060" s="47">
        <f t="shared" si="566"/>
        <v>31.63</v>
      </c>
      <c r="O5060" s="48">
        <f t="shared" ca="1" si="567"/>
        <v>262700</v>
      </c>
    </row>
    <row r="5061" spans="1:15" x14ac:dyDescent="0.25">
      <c r="A5061">
        <v>5046</v>
      </c>
      <c r="B5061" s="85">
        <v>34474</v>
      </c>
      <c r="C5061" s="47">
        <v>45.66</v>
      </c>
      <c r="D5061" s="47">
        <v>45.69</v>
      </c>
      <c r="E5061" s="47">
        <v>45.5</v>
      </c>
      <c r="F5061" s="47">
        <v>45.56</v>
      </c>
      <c r="G5061" s="48">
        <v>370400</v>
      </c>
      <c r="H5061" s="47">
        <v>31.68</v>
      </c>
      <c r="I5061" s="51">
        <f t="shared" si="561"/>
        <v>0.69534679543459166</v>
      </c>
      <c r="J5061" s="51">
        <f t="shared" ca="1" si="562"/>
        <v>1</v>
      </c>
      <c r="K5061" s="47">
        <f t="shared" si="563"/>
        <v>31.75</v>
      </c>
      <c r="L5061" s="47">
        <f t="shared" si="564"/>
        <v>31.77</v>
      </c>
      <c r="M5061" s="47">
        <f t="shared" si="565"/>
        <v>31.64</v>
      </c>
      <c r="N5061" s="47">
        <f t="shared" si="566"/>
        <v>31.68</v>
      </c>
      <c r="O5061" s="48">
        <f t="shared" ca="1" si="567"/>
        <v>370400</v>
      </c>
    </row>
    <row r="5062" spans="1:15" x14ac:dyDescent="0.25">
      <c r="A5062">
        <v>5047</v>
      </c>
      <c r="B5062" s="85">
        <v>34473</v>
      </c>
      <c r="C5062" s="47">
        <v>45.42</v>
      </c>
      <c r="D5062" s="47">
        <v>45.86</v>
      </c>
      <c r="E5062" s="47">
        <v>45.42</v>
      </c>
      <c r="F5062" s="47">
        <v>45.73</v>
      </c>
      <c r="G5062" s="48">
        <v>531000</v>
      </c>
      <c r="H5062" s="47">
        <v>31.8</v>
      </c>
      <c r="I5062" s="51">
        <f t="shared" si="561"/>
        <v>0.69538596107588024</v>
      </c>
      <c r="J5062" s="51">
        <f t="shared" ca="1" si="562"/>
        <v>1</v>
      </c>
      <c r="K5062" s="47">
        <f t="shared" si="563"/>
        <v>31.58</v>
      </c>
      <c r="L5062" s="47">
        <f t="shared" si="564"/>
        <v>31.89</v>
      </c>
      <c r="M5062" s="47">
        <f t="shared" si="565"/>
        <v>31.58</v>
      </c>
      <c r="N5062" s="47">
        <f t="shared" si="566"/>
        <v>31.8</v>
      </c>
      <c r="O5062" s="48">
        <f t="shared" ca="1" si="567"/>
        <v>531000</v>
      </c>
    </row>
    <row r="5063" spans="1:15" x14ac:dyDescent="0.25">
      <c r="A5063">
        <v>5048</v>
      </c>
      <c r="B5063" s="85">
        <v>34472</v>
      </c>
      <c r="C5063" s="47">
        <v>45.22</v>
      </c>
      <c r="D5063" s="47">
        <v>45.69</v>
      </c>
      <c r="E5063" s="47">
        <v>45.02</v>
      </c>
      <c r="F5063" s="47">
        <v>45.52</v>
      </c>
      <c r="G5063" s="48">
        <v>824800</v>
      </c>
      <c r="H5063" s="47">
        <v>31.65</v>
      </c>
      <c r="I5063" s="51">
        <f t="shared" si="561"/>
        <v>0.69529876977152894</v>
      </c>
      <c r="J5063" s="51">
        <f t="shared" ca="1" si="562"/>
        <v>1</v>
      </c>
      <c r="K5063" s="47">
        <f t="shared" si="563"/>
        <v>31.44</v>
      </c>
      <c r="L5063" s="47">
        <f t="shared" si="564"/>
        <v>31.77</v>
      </c>
      <c r="M5063" s="47">
        <f t="shared" si="565"/>
        <v>31.3</v>
      </c>
      <c r="N5063" s="47">
        <f t="shared" si="566"/>
        <v>31.65</v>
      </c>
      <c r="O5063" s="48">
        <f t="shared" ca="1" si="567"/>
        <v>824800</v>
      </c>
    </row>
    <row r="5064" spans="1:15" x14ac:dyDescent="0.25">
      <c r="A5064">
        <v>5049</v>
      </c>
      <c r="B5064" s="85">
        <v>34471</v>
      </c>
      <c r="C5064" s="47">
        <v>44.56</v>
      </c>
      <c r="D5064" s="47">
        <v>45.19</v>
      </c>
      <c r="E5064" s="47">
        <v>44.5</v>
      </c>
      <c r="F5064" s="47">
        <v>45.19</v>
      </c>
      <c r="G5064" s="48">
        <v>470200</v>
      </c>
      <c r="H5064" s="47">
        <v>31.42</v>
      </c>
      <c r="I5064" s="51">
        <f t="shared" si="561"/>
        <v>0.69528656782474008</v>
      </c>
      <c r="J5064" s="51">
        <f t="shared" ca="1" si="562"/>
        <v>1</v>
      </c>
      <c r="K5064" s="47">
        <f t="shared" si="563"/>
        <v>30.98</v>
      </c>
      <c r="L5064" s="47">
        <f t="shared" si="564"/>
        <v>31.42</v>
      </c>
      <c r="M5064" s="47">
        <f t="shared" si="565"/>
        <v>30.94</v>
      </c>
      <c r="N5064" s="47">
        <f t="shared" si="566"/>
        <v>31.42</v>
      </c>
      <c r="O5064" s="48">
        <f t="shared" ca="1" si="567"/>
        <v>470200</v>
      </c>
    </row>
    <row r="5065" spans="1:15" x14ac:dyDescent="0.25">
      <c r="A5065">
        <v>5050</v>
      </c>
      <c r="B5065" s="85">
        <v>34470</v>
      </c>
      <c r="C5065" s="47">
        <v>44.61</v>
      </c>
      <c r="D5065" s="47">
        <v>44.75</v>
      </c>
      <c r="E5065" s="47">
        <v>44.52</v>
      </c>
      <c r="F5065" s="47">
        <v>44.53</v>
      </c>
      <c r="G5065" s="48">
        <v>450400</v>
      </c>
      <c r="H5065" s="47">
        <v>30.96</v>
      </c>
      <c r="I5065" s="51">
        <f t="shared" si="561"/>
        <v>0.69526162137884573</v>
      </c>
      <c r="J5065" s="51">
        <f t="shared" ca="1" si="562"/>
        <v>1</v>
      </c>
      <c r="K5065" s="47">
        <f t="shared" si="563"/>
        <v>31.02</v>
      </c>
      <c r="L5065" s="47">
        <f t="shared" si="564"/>
        <v>31.11</v>
      </c>
      <c r="M5065" s="47">
        <f t="shared" si="565"/>
        <v>30.95</v>
      </c>
      <c r="N5065" s="47">
        <f t="shared" si="566"/>
        <v>30.96</v>
      </c>
      <c r="O5065" s="48">
        <f t="shared" ca="1" si="567"/>
        <v>450400</v>
      </c>
    </row>
    <row r="5066" spans="1:15" x14ac:dyDescent="0.25">
      <c r="A5066">
        <v>5051</v>
      </c>
      <c r="B5066" s="85">
        <v>34467</v>
      </c>
      <c r="C5066" s="47">
        <v>44.64</v>
      </c>
      <c r="D5066" s="47">
        <v>44.64</v>
      </c>
      <c r="E5066" s="47">
        <v>44.3</v>
      </c>
      <c r="F5066" s="47">
        <v>44.52</v>
      </c>
      <c r="G5066" s="48">
        <v>321300</v>
      </c>
      <c r="H5066" s="47">
        <v>30.95</v>
      </c>
      <c r="I5066" s="51">
        <f t="shared" si="561"/>
        <v>0.69519317160826588</v>
      </c>
      <c r="J5066" s="51">
        <f t="shared" ca="1" si="562"/>
        <v>1</v>
      </c>
      <c r="K5066" s="47">
        <f t="shared" si="563"/>
        <v>31.03</v>
      </c>
      <c r="L5066" s="47">
        <f t="shared" si="564"/>
        <v>31.03</v>
      </c>
      <c r="M5066" s="47">
        <f t="shared" si="565"/>
        <v>30.8</v>
      </c>
      <c r="N5066" s="47">
        <f t="shared" si="566"/>
        <v>30.95</v>
      </c>
      <c r="O5066" s="48">
        <f t="shared" ca="1" si="567"/>
        <v>321300</v>
      </c>
    </row>
    <row r="5067" spans="1:15" x14ac:dyDescent="0.25">
      <c r="A5067">
        <v>5052</v>
      </c>
      <c r="B5067" s="85">
        <v>34466</v>
      </c>
      <c r="C5067" s="47">
        <v>44.58</v>
      </c>
      <c r="D5067" s="47">
        <v>44.62</v>
      </c>
      <c r="E5067" s="47">
        <v>44.41</v>
      </c>
      <c r="F5067" s="47">
        <v>44.52</v>
      </c>
      <c r="G5067" s="48">
        <v>305200</v>
      </c>
      <c r="H5067" s="47">
        <v>30.95</v>
      </c>
      <c r="I5067" s="51">
        <f t="shared" si="561"/>
        <v>0.69519317160826588</v>
      </c>
      <c r="J5067" s="51">
        <f t="shared" ca="1" si="562"/>
        <v>1</v>
      </c>
      <c r="K5067" s="47">
        <f t="shared" si="563"/>
        <v>30.99</v>
      </c>
      <c r="L5067" s="47">
        <f t="shared" si="564"/>
        <v>31.02</v>
      </c>
      <c r="M5067" s="47">
        <f t="shared" si="565"/>
        <v>30.87</v>
      </c>
      <c r="N5067" s="47">
        <f t="shared" si="566"/>
        <v>30.95</v>
      </c>
      <c r="O5067" s="48">
        <f t="shared" ca="1" si="567"/>
        <v>305200</v>
      </c>
    </row>
    <row r="5068" spans="1:15" x14ac:dyDescent="0.25">
      <c r="A5068">
        <v>5053</v>
      </c>
      <c r="B5068" s="85">
        <v>34465</v>
      </c>
      <c r="C5068" s="47">
        <v>44.66</v>
      </c>
      <c r="D5068" s="47">
        <v>44.72</v>
      </c>
      <c r="E5068" s="47">
        <v>44.17</v>
      </c>
      <c r="F5068" s="47">
        <v>44.3</v>
      </c>
      <c r="G5068" s="48">
        <v>210600</v>
      </c>
      <c r="H5068" s="47">
        <v>30.8</v>
      </c>
      <c r="I5068" s="51">
        <f t="shared" si="561"/>
        <v>0.69525959367945833</v>
      </c>
      <c r="J5068" s="51">
        <f t="shared" ca="1" si="562"/>
        <v>1</v>
      </c>
      <c r="K5068" s="47">
        <f t="shared" si="563"/>
        <v>31.05</v>
      </c>
      <c r="L5068" s="47">
        <f t="shared" si="564"/>
        <v>31.09</v>
      </c>
      <c r="M5068" s="47">
        <f t="shared" si="565"/>
        <v>30.71</v>
      </c>
      <c r="N5068" s="47">
        <f t="shared" si="566"/>
        <v>30.8</v>
      </c>
      <c r="O5068" s="48">
        <f t="shared" ca="1" si="567"/>
        <v>210600</v>
      </c>
    </row>
    <row r="5069" spans="1:15" x14ac:dyDescent="0.25">
      <c r="A5069">
        <v>5054</v>
      </c>
      <c r="B5069" s="85">
        <v>34464</v>
      </c>
      <c r="C5069" s="47">
        <v>44.58</v>
      </c>
      <c r="D5069" s="47">
        <v>44.84</v>
      </c>
      <c r="E5069" s="47">
        <v>44.55</v>
      </c>
      <c r="F5069" s="47">
        <v>44.7</v>
      </c>
      <c r="G5069" s="48">
        <v>583400</v>
      </c>
      <c r="H5069" s="47">
        <v>31.08</v>
      </c>
      <c r="I5069" s="51">
        <f t="shared" si="561"/>
        <v>0.69530201342281872</v>
      </c>
      <c r="J5069" s="51">
        <f t="shared" ca="1" si="562"/>
        <v>1</v>
      </c>
      <c r="K5069" s="47">
        <f t="shared" si="563"/>
        <v>31</v>
      </c>
      <c r="L5069" s="47">
        <f t="shared" si="564"/>
        <v>31.18</v>
      </c>
      <c r="M5069" s="47">
        <f t="shared" si="565"/>
        <v>30.98</v>
      </c>
      <c r="N5069" s="47">
        <f t="shared" si="566"/>
        <v>31.08</v>
      </c>
      <c r="O5069" s="48">
        <f t="shared" ca="1" si="567"/>
        <v>583400</v>
      </c>
    </row>
    <row r="5070" spans="1:15" x14ac:dyDescent="0.25">
      <c r="A5070">
        <v>5055</v>
      </c>
      <c r="B5070" s="85">
        <v>34463</v>
      </c>
      <c r="C5070" s="47">
        <v>44.62</v>
      </c>
      <c r="D5070" s="47">
        <v>44.75</v>
      </c>
      <c r="E5070" s="47">
        <v>44.28</v>
      </c>
      <c r="F5070" s="47">
        <v>44.36</v>
      </c>
      <c r="G5070" s="48">
        <v>499300</v>
      </c>
      <c r="H5070" s="47">
        <v>30.84</v>
      </c>
      <c r="I5070" s="51">
        <f t="shared" si="561"/>
        <v>0.69522091974752032</v>
      </c>
      <c r="J5070" s="51">
        <f t="shared" ca="1" si="562"/>
        <v>1</v>
      </c>
      <c r="K5070" s="47">
        <f t="shared" si="563"/>
        <v>31.02</v>
      </c>
      <c r="L5070" s="47">
        <f t="shared" si="564"/>
        <v>31.11</v>
      </c>
      <c r="M5070" s="47">
        <f t="shared" si="565"/>
        <v>30.78</v>
      </c>
      <c r="N5070" s="47">
        <f t="shared" si="566"/>
        <v>30.84</v>
      </c>
      <c r="O5070" s="48">
        <f t="shared" ca="1" si="567"/>
        <v>499300</v>
      </c>
    </row>
    <row r="5071" spans="1:15" x14ac:dyDescent="0.25">
      <c r="A5071">
        <v>5056</v>
      </c>
      <c r="B5071" s="85">
        <v>34460</v>
      </c>
      <c r="C5071" s="47">
        <v>44.97</v>
      </c>
      <c r="D5071" s="47">
        <v>44.97</v>
      </c>
      <c r="E5071" s="47">
        <v>44.59</v>
      </c>
      <c r="F5071" s="47">
        <v>44.75</v>
      </c>
      <c r="G5071" s="48">
        <v>216300</v>
      </c>
      <c r="H5071" s="47">
        <v>31.12</v>
      </c>
      <c r="I5071" s="51">
        <f t="shared" si="561"/>
        <v>0.69541899441340782</v>
      </c>
      <c r="J5071" s="51">
        <f t="shared" ca="1" si="562"/>
        <v>1</v>
      </c>
      <c r="K5071" s="47">
        <f t="shared" si="563"/>
        <v>31.27</v>
      </c>
      <c r="L5071" s="47">
        <f t="shared" si="564"/>
        <v>31.27</v>
      </c>
      <c r="M5071" s="47">
        <f t="shared" si="565"/>
        <v>31.01</v>
      </c>
      <c r="N5071" s="47">
        <f t="shared" si="566"/>
        <v>31.12</v>
      </c>
      <c r="O5071" s="48">
        <f t="shared" ca="1" si="567"/>
        <v>216300</v>
      </c>
    </row>
    <row r="5072" spans="1:15" x14ac:dyDescent="0.25">
      <c r="A5072">
        <v>5057</v>
      </c>
      <c r="B5072" s="85">
        <v>34459</v>
      </c>
      <c r="C5072" s="47">
        <v>45.3</v>
      </c>
      <c r="D5072" s="47">
        <v>45.38</v>
      </c>
      <c r="E5072" s="47">
        <v>45.19</v>
      </c>
      <c r="F5072" s="47">
        <v>45.19</v>
      </c>
      <c r="G5072" s="48">
        <v>659800</v>
      </c>
      <c r="H5072" s="47">
        <v>31.42</v>
      </c>
      <c r="I5072" s="51">
        <f t="shared" si="561"/>
        <v>0.69528656782474008</v>
      </c>
      <c r="J5072" s="51">
        <f t="shared" ca="1" si="562"/>
        <v>1</v>
      </c>
      <c r="K5072" s="47">
        <f t="shared" si="563"/>
        <v>31.5</v>
      </c>
      <c r="L5072" s="47">
        <f t="shared" si="564"/>
        <v>31.55</v>
      </c>
      <c r="M5072" s="47">
        <f t="shared" si="565"/>
        <v>31.42</v>
      </c>
      <c r="N5072" s="47">
        <f t="shared" si="566"/>
        <v>31.42</v>
      </c>
      <c r="O5072" s="48">
        <f t="shared" ca="1" si="567"/>
        <v>659800</v>
      </c>
    </row>
    <row r="5073" spans="1:15" x14ac:dyDescent="0.25">
      <c r="A5073">
        <v>5058</v>
      </c>
      <c r="B5073" s="85">
        <v>34458</v>
      </c>
      <c r="C5073" s="47">
        <v>45.42</v>
      </c>
      <c r="D5073" s="47">
        <v>45.42</v>
      </c>
      <c r="E5073" s="47">
        <v>45.08</v>
      </c>
      <c r="F5073" s="47">
        <v>45.25</v>
      </c>
      <c r="G5073" s="48">
        <v>401900</v>
      </c>
      <c r="H5073" s="47">
        <v>31.46</v>
      </c>
      <c r="I5073" s="51">
        <f t="shared" ref="I5073:I5136" si="568">H5073/F5073</f>
        <v>0.69524861878453037</v>
      </c>
      <c r="J5073" s="51">
        <f t="shared" ref="J5073:J5136" ca="1" si="569">INDEX(OFFSET($T$15,0,0,$S$13+1,1),MATCH(B5073,OFFSET($Q$15,0,0,$S$13+1,1),-1))</f>
        <v>1</v>
      </c>
      <c r="K5073" s="47">
        <f t="shared" ref="K5073:K5136" si="570">ROUND($I5073*C5073,2)</f>
        <v>31.58</v>
      </c>
      <c r="L5073" s="47">
        <f t="shared" ref="L5073:L5136" si="571">ROUND($I5073*D5073,2)</f>
        <v>31.58</v>
      </c>
      <c r="M5073" s="47">
        <f t="shared" ref="M5073:M5136" si="572">ROUND($I5073*E5073,2)</f>
        <v>31.34</v>
      </c>
      <c r="N5073" s="47">
        <f t="shared" ref="N5073:N5136" si="573">ROUND($I5073*F5073,2)</f>
        <v>31.46</v>
      </c>
      <c r="O5073" s="48">
        <f t="shared" ref="O5073:O5136" ca="1" si="574">G5073*J5073</f>
        <v>401900</v>
      </c>
    </row>
    <row r="5074" spans="1:15" x14ac:dyDescent="0.25">
      <c r="A5074">
        <v>5059</v>
      </c>
      <c r="B5074" s="85">
        <v>34457</v>
      </c>
      <c r="C5074" s="47">
        <v>45.39</v>
      </c>
      <c r="D5074" s="47">
        <v>45.41</v>
      </c>
      <c r="E5074" s="47">
        <v>45.06</v>
      </c>
      <c r="F5074" s="47">
        <v>45.33</v>
      </c>
      <c r="G5074" s="48">
        <v>183400</v>
      </c>
      <c r="H5074" s="47">
        <v>31.52</v>
      </c>
      <c r="I5074" s="51">
        <f t="shared" si="568"/>
        <v>0.69534524597396874</v>
      </c>
      <c r="J5074" s="51">
        <f t="shared" ca="1" si="569"/>
        <v>1</v>
      </c>
      <c r="K5074" s="47">
        <f t="shared" si="570"/>
        <v>31.56</v>
      </c>
      <c r="L5074" s="47">
        <f t="shared" si="571"/>
        <v>31.58</v>
      </c>
      <c r="M5074" s="47">
        <f t="shared" si="572"/>
        <v>31.33</v>
      </c>
      <c r="N5074" s="47">
        <f t="shared" si="573"/>
        <v>31.52</v>
      </c>
      <c r="O5074" s="48">
        <f t="shared" ca="1" si="574"/>
        <v>183400</v>
      </c>
    </row>
    <row r="5075" spans="1:15" x14ac:dyDescent="0.25">
      <c r="A5075">
        <v>5060</v>
      </c>
      <c r="B5075" s="85">
        <v>34456</v>
      </c>
      <c r="C5075" s="47">
        <v>45.09</v>
      </c>
      <c r="D5075" s="47">
        <v>45.72</v>
      </c>
      <c r="E5075" s="47">
        <v>44.94</v>
      </c>
      <c r="F5075" s="47">
        <v>45.38</v>
      </c>
      <c r="G5075" s="48">
        <v>275000</v>
      </c>
      <c r="H5075" s="47">
        <v>31.55</v>
      </c>
      <c r="I5075" s="51">
        <f t="shared" si="568"/>
        <v>0.6952401939180255</v>
      </c>
      <c r="J5075" s="51">
        <f t="shared" ca="1" si="569"/>
        <v>1</v>
      </c>
      <c r="K5075" s="47">
        <f t="shared" si="570"/>
        <v>31.35</v>
      </c>
      <c r="L5075" s="47">
        <f t="shared" si="571"/>
        <v>31.79</v>
      </c>
      <c r="M5075" s="47">
        <f t="shared" si="572"/>
        <v>31.24</v>
      </c>
      <c r="N5075" s="47">
        <f t="shared" si="573"/>
        <v>31.55</v>
      </c>
      <c r="O5075" s="48">
        <f t="shared" ca="1" si="574"/>
        <v>275000</v>
      </c>
    </row>
    <row r="5076" spans="1:15" x14ac:dyDescent="0.25">
      <c r="A5076">
        <v>5061</v>
      </c>
      <c r="B5076" s="85">
        <v>34453</v>
      </c>
      <c r="C5076" s="47">
        <v>44.88</v>
      </c>
      <c r="D5076" s="47">
        <v>45.16</v>
      </c>
      <c r="E5076" s="47">
        <v>44.81</v>
      </c>
      <c r="F5076" s="47">
        <v>45.09</v>
      </c>
      <c r="G5076" s="48">
        <v>481900</v>
      </c>
      <c r="H5076" s="47">
        <v>31.36</v>
      </c>
      <c r="I5076" s="51">
        <f t="shared" si="568"/>
        <v>0.69549789310268351</v>
      </c>
      <c r="J5076" s="51">
        <f t="shared" ca="1" si="569"/>
        <v>1</v>
      </c>
      <c r="K5076" s="47">
        <f t="shared" si="570"/>
        <v>31.21</v>
      </c>
      <c r="L5076" s="47">
        <f t="shared" si="571"/>
        <v>31.41</v>
      </c>
      <c r="M5076" s="47">
        <f t="shared" si="572"/>
        <v>31.17</v>
      </c>
      <c r="N5076" s="47">
        <f t="shared" si="573"/>
        <v>31.36</v>
      </c>
      <c r="O5076" s="48">
        <f t="shared" ca="1" si="574"/>
        <v>481900</v>
      </c>
    </row>
    <row r="5077" spans="1:15" x14ac:dyDescent="0.25">
      <c r="A5077">
        <v>5062</v>
      </c>
      <c r="B5077" s="85">
        <v>34452</v>
      </c>
      <c r="C5077" s="47">
        <v>45.19</v>
      </c>
      <c r="D5077" s="47">
        <v>45.25</v>
      </c>
      <c r="E5077" s="47">
        <v>44.81</v>
      </c>
      <c r="F5077" s="47">
        <v>44.95</v>
      </c>
      <c r="G5077" s="48">
        <v>287000</v>
      </c>
      <c r="H5077" s="47">
        <v>31.26</v>
      </c>
      <c r="I5077" s="51">
        <f t="shared" si="568"/>
        <v>0.69543937708565073</v>
      </c>
      <c r="J5077" s="51">
        <f t="shared" ca="1" si="569"/>
        <v>1</v>
      </c>
      <c r="K5077" s="47">
        <f t="shared" si="570"/>
        <v>31.43</v>
      </c>
      <c r="L5077" s="47">
        <f t="shared" si="571"/>
        <v>31.47</v>
      </c>
      <c r="M5077" s="47">
        <f t="shared" si="572"/>
        <v>31.16</v>
      </c>
      <c r="N5077" s="47">
        <f t="shared" si="573"/>
        <v>31.26</v>
      </c>
      <c r="O5077" s="48">
        <f t="shared" ca="1" si="574"/>
        <v>287000</v>
      </c>
    </row>
    <row r="5078" spans="1:15" x14ac:dyDescent="0.25">
      <c r="A5078">
        <v>5063</v>
      </c>
      <c r="B5078" s="85">
        <v>34450</v>
      </c>
      <c r="C5078" s="47">
        <v>45.27</v>
      </c>
      <c r="D5078" s="47">
        <v>45.34</v>
      </c>
      <c r="E5078" s="47">
        <v>45.19</v>
      </c>
      <c r="F5078" s="47">
        <v>45.28</v>
      </c>
      <c r="G5078" s="48">
        <v>399000</v>
      </c>
      <c r="H5078" s="47">
        <v>31.49</v>
      </c>
      <c r="I5078" s="51">
        <f t="shared" si="568"/>
        <v>0.69545053003533563</v>
      </c>
      <c r="J5078" s="51">
        <f t="shared" ca="1" si="569"/>
        <v>1</v>
      </c>
      <c r="K5078" s="47">
        <f t="shared" si="570"/>
        <v>31.48</v>
      </c>
      <c r="L5078" s="47">
        <f t="shared" si="571"/>
        <v>31.53</v>
      </c>
      <c r="M5078" s="47">
        <f t="shared" si="572"/>
        <v>31.43</v>
      </c>
      <c r="N5078" s="47">
        <f t="shared" si="573"/>
        <v>31.49</v>
      </c>
      <c r="O5078" s="48">
        <f t="shared" ca="1" si="574"/>
        <v>399000</v>
      </c>
    </row>
    <row r="5079" spans="1:15" x14ac:dyDescent="0.25">
      <c r="A5079">
        <v>5064</v>
      </c>
      <c r="B5079" s="85">
        <v>34449</v>
      </c>
      <c r="C5079" s="47">
        <v>44.84</v>
      </c>
      <c r="D5079" s="47">
        <v>45.36</v>
      </c>
      <c r="E5079" s="47">
        <v>44.84</v>
      </c>
      <c r="F5079" s="47">
        <v>45.33</v>
      </c>
      <c r="G5079" s="48">
        <v>394600</v>
      </c>
      <c r="H5079" s="47">
        <v>31.52</v>
      </c>
      <c r="I5079" s="51">
        <f t="shared" si="568"/>
        <v>0.69534524597396874</v>
      </c>
      <c r="J5079" s="51">
        <f t="shared" ca="1" si="569"/>
        <v>1</v>
      </c>
      <c r="K5079" s="47">
        <f t="shared" si="570"/>
        <v>31.18</v>
      </c>
      <c r="L5079" s="47">
        <f t="shared" si="571"/>
        <v>31.54</v>
      </c>
      <c r="M5079" s="47">
        <f t="shared" si="572"/>
        <v>31.18</v>
      </c>
      <c r="N5079" s="47">
        <f t="shared" si="573"/>
        <v>31.52</v>
      </c>
      <c r="O5079" s="48">
        <f t="shared" ca="1" si="574"/>
        <v>394600</v>
      </c>
    </row>
    <row r="5080" spans="1:15" x14ac:dyDescent="0.25">
      <c r="A5080">
        <v>5065</v>
      </c>
      <c r="B5080" s="85">
        <v>34446</v>
      </c>
      <c r="C5080" s="47">
        <v>45.02</v>
      </c>
      <c r="D5080" s="47">
        <v>45.05</v>
      </c>
      <c r="E5080" s="47">
        <v>44.73</v>
      </c>
      <c r="F5080" s="47">
        <v>44.86</v>
      </c>
      <c r="G5080" s="48">
        <v>301800</v>
      </c>
      <c r="H5080" s="47">
        <v>31.19</v>
      </c>
      <c r="I5080" s="51">
        <f t="shared" si="568"/>
        <v>0.69527418635755689</v>
      </c>
      <c r="J5080" s="51">
        <f t="shared" ca="1" si="569"/>
        <v>1</v>
      </c>
      <c r="K5080" s="47">
        <f t="shared" si="570"/>
        <v>31.3</v>
      </c>
      <c r="L5080" s="47">
        <f t="shared" si="571"/>
        <v>31.32</v>
      </c>
      <c r="M5080" s="47">
        <f t="shared" si="572"/>
        <v>31.1</v>
      </c>
      <c r="N5080" s="47">
        <f t="shared" si="573"/>
        <v>31.19</v>
      </c>
      <c r="O5080" s="48">
        <f t="shared" ca="1" si="574"/>
        <v>301800</v>
      </c>
    </row>
    <row r="5081" spans="1:15" x14ac:dyDescent="0.25">
      <c r="A5081">
        <v>5066</v>
      </c>
      <c r="B5081" s="85">
        <v>34445</v>
      </c>
      <c r="C5081" s="47">
        <v>44.5</v>
      </c>
      <c r="D5081" s="47">
        <v>44.97</v>
      </c>
      <c r="E5081" s="47">
        <v>44.34</v>
      </c>
      <c r="F5081" s="47">
        <v>44.91</v>
      </c>
      <c r="G5081" s="48">
        <v>200300</v>
      </c>
      <c r="H5081" s="47">
        <v>31.23</v>
      </c>
      <c r="I5081" s="51">
        <f t="shared" si="568"/>
        <v>0.69539078156312628</v>
      </c>
      <c r="J5081" s="51">
        <f t="shared" ca="1" si="569"/>
        <v>1</v>
      </c>
      <c r="K5081" s="47">
        <f t="shared" si="570"/>
        <v>30.94</v>
      </c>
      <c r="L5081" s="47">
        <f t="shared" si="571"/>
        <v>31.27</v>
      </c>
      <c r="M5081" s="47">
        <f t="shared" si="572"/>
        <v>30.83</v>
      </c>
      <c r="N5081" s="47">
        <f t="shared" si="573"/>
        <v>31.23</v>
      </c>
      <c r="O5081" s="48">
        <f t="shared" ca="1" si="574"/>
        <v>200300</v>
      </c>
    </row>
    <row r="5082" spans="1:15" x14ac:dyDescent="0.25">
      <c r="A5082">
        <v>5067</v>
      </c>
      <c r="B5082" s="85">
        <v>34444</v>
      </c>
      <c r="C5082" s="47">
        <v>44.41</v>
      </c>
      <c r="D5082" s="47">
        <v>44.52</v>
      </c>
      <c r="E5082" s="47">
        <v>44.08</v>
      </c>
      <c r="F5082" s="47">
        <v>44.31</v>
      </c>
      <c r="G5082" s="48">
        <v>508000</v>
      </c>
      <c r="H5082" s="47">
        <v>30.81</v>
      </c>
      <c r="I5082" s="51">
        <f t="shared" si="568"/>
        <v>0.69532836831415024</v>
      </c>
      <c r="J5082" s="51">
        <f t="shared" ca="1" si="569"/>
        <v>1</v>
      </c>
      <c r="K5082" s="47">
        <f t="shared" si="570"/>
        <v>30.88</v>
      </c>
      <c r="L5082" s="47">
        <f t="shared" si="571"/>
        <v>30.96</v>
      </c>
      <c r="M5082" s="47">
        <f t="shared" si="572"/>
        <v>30.65</v>
      </c>
      <c r="N5082" s="47">
        <f t="shared" si="573"/>
        <v>30.81</v>
      </c>
      <c r="O5082" s="48">
        <f t="shared" ca="1" si="574"/>
        <v>508000</v>
      </c>
    </row>
    <row r="5083" spans="1:15" x14ac:dyDescent="0.25">
      <c r="A5083">
        <v>5068</v>
      </c>
      <c r="B5083" s="85">
        <v>34443</v>
      </c>
      <c r="C5083" s="47">
        <v>44.25</v>
      </c>
      <c r="D5083" s="47">
        <v>44.53</v>
      </c>
      <c r="E5083" s="47">
        <v>43.98</v>
      </c>
      <c r="F5083" s="47">
        <v>44.36</v>
      </c>
      <c r="G5083" s="48">
        <v>472200</v>
      </c>
      <c r="H5083" s="47">
        <v>30.84</v>
      </c>
      <c r="I5083" s="51">
        <f t="shared" si="568"/>
        <v>0.69522091974752032</v>
      </c>
      <c r="J5083" s="51">
        <f t="shared" ca="1" si="569"/>
        <v>1</v>
      </c>
      <c r="K5083" s="47">
        <f t="shared" si="570"/>
        <v>30.76</v>
      </c>
      <c r="L5083" s="47">
        <f t="shared" si="571"/>
        <v>30.96</v>
      </c>
      <c r="M5083" s="47">
        <f t="shared" si="572"/>
        <v>30.58</v>
      </c>
      <c r="N5083" s="47">
        <f t="shared" si="573"/>
        <v>30.84</v>
      </c>
      <c r="O5083" s="48">
        <f t="shared" ca="1" si="574"/>
        <v>472200</v>
      </c>
    </row>
    <row r="5084" spans="1:15" x14ac:dyDescent="0.25">
      <c r="A5084">
        <v>5069</v>
      </c>
      <c r="B5084" s="85">
        <v>34442</v>
      </c>
      <c r="C5084" s="47">
        <v>44.64</v>
      </c>
      <c r="D5084" s="47">
        <v>44.77</v>
      </c>
      <c r="E5084" s="47">
        <v>44.16</v>
      </c>
      <c r="F5084" s="47">
        <v>44.3</v>
      </c>
      <c r="G5084" s="48">
        <v>369100</v>
      </c>
      <c r="H5084" s="47">
        <v>30.8</v>
      </c>
      <c r="I5084" s="51">
        <f t="shared" si="568"/>
        <v>0.69525959367945833</v>
      </c>
      <c r="J5084" s="51">
        <f t="shared" ca="1" si="569"/>
        <v>1</v>
      </c>
      <c r="K5084" s="47">
        <f t="shared" si="570"/>
        <v>31.04</v>
      </c>
      <c r="L5084" s="47">
        <f t="shared" si="571"/>
        <v>31.13</v>
      </c>
      <c r="M5084" s="47">
        <f t="shared" si="572"/>
        <v>30.7</v>
      </c>
      <c r="N5084" s="47">
        <f t="shared" si="573"/>
        <v>30.8</v>
      </c>
      <c r="O5084" s="48">
        <f t="shared" ca="1" si="574"/>
        <v>369100</v>
      </c>
    </row>
    <row r="5085" spans="1:15" x14ac:dyDescent="0.25">
      <c r="A5085">
        <v>5070</v>
      </c>
      <c r="B5085" s="85">
        <v>34439</v>
      </c>
      <c r="C5085" s="47">
        <v>44.58</v>
      </c>
      <c r="D5085" s="47">
        <v>44.78</v>
      </c>
      <c r="E5085" s="47">
        <v>44.52</v>
      </c>
      <c r="F5085" s="47">
        <v>44.59</v>
      </c>
      <c r="G5085" s="48">
        <v>387300</v>
      </c>
      <c r="H5085" s="47">
        <v>31.01</v>
      </c>
      <c r="I5085" s="51">
        <f t="shared" si="568"/>
        <v>0.69544740973312402</v>
      </c>
      <c r="J5085" s="51">
        <f t="shared" ca="1" si="569"/>
        <v>1</v>
      </c>
      <c r="K5085" s="47">
        <f t="shared" si="570"/>
        <v>31</v>
      </c>
      <c r="L5085" s="47">
        <f t="shared" si="571"/>
        <v>31.14</v>
      </c>
      <c r="M5085" s="47">
        <f t="shared" si="572"/>
        <v>30.96</v>
      </c>
      <c r="N5085" s="47">
        <f t="shared" si="573"/>
        <v>31.01</v>
      </c>
      <c r="O5085" s="48">
        <f t="shared" ca="1" si="574"/>
        <v>387300</v>
      </c>
    </row>
    <row r="5086" spans="1:15" x14ac:dyDescent="0.25">
      <c r="A5086">
        <v>5071</v>
      </c>
      <c r="B5086" s="85">
        <v>34438</v>
      </c>
      <c r="C5086" s="47">
        <v>44.5</v>
      </c>
      <c r="D5086" s="47">
        <v>44.83</v>
      </c>
      <c r="E5086" s="47">
        <v>44.41</v>
      </c>
      <c r="F5086" s="47">
        <v>44.59</v>
      </c>
      <c r="G5086" s="48">
        <v>419900</v>
      </c>
      <c r="H5086" s="47">
        <v>31.01</v>
      </c>
      <c r="I5086" s="51">
        <f t="shared" si="568"/>
        <v>0.69544740973312402</v>
      </c>
      <c r="J5086" s="51">
        <f t="shared" ca="1" si="569"/>
        <v>1</v>
      </c>
      <c r="K5086" s="47">
        <f t="shared" si="570"/>
        <v>30.95</v>
      </c>
      <c r="L5086" s="47">
        <f t="shared" si="571"/>
        <v>31.18</v>
      </c>
      <c r="M5086" s="47">
        <f t="shared" si="572"/>
        <v>30.88</v>
      </c>
      <c r="N5086" s="47">
        <f t="shared" si="573"/>
        <v>31.01</v>
      </c>
      <c r="O5086" s="48">
        <f t="shared" ca="1" si="574"/>
        <v>419900</v>
      </c>
    </row>
    <row r="5087" spans="1:15" x14ac:dyDescent="0.25">
      <c r="A5087">
        <v>5072</v>
      </c>
      <c r="B5087" s="85">
        <v>34437</v>
      </c>
      <c r="C5087" s="47">
        <v>44.8</v>
      </c>
      <c r="D5087" s="47">
        <v>44.91</v>
      </c>
      <c r="E5087" s="47">
        <v>44.25</v>
      </c>
      <c r="F5087" s="47">
        <v>44.58</v>
      </c>
      <c r="G5087" s="48">
        <v>364100</v>
      </c>
      <c r="H5087" s="47">
        <v>31</v>
      </c>
      <c r="I5087" s="51">
        <f t="shared" si="568"/>
        <v>0.69537909376401974</v>
      </c>
      <c r="J5087" s="51">
        <f t="shared" ca="1" si="569"/>
        <v>1</v>
      </c>
      <c r="K5087" s="47">
        <f t="shared" si="570"/>
        <v>31.15</v>
      </c>
      <c r="L5087" s="47">
        <f t="shared" si="571"/>
        <v>31.23</v>
      </c>
      <c r="M5087" s="47">
        <f t="shared" si="572"/>
        <v>30.77</v>
      </c>
      <c r="N5087" s="47">
        <f t="shared" si="573"/>
        <v>31</v>
      </c>
      <c r="O5087" s="48">
        <f t="shared" ca="1" si="574"/>
        <v>364100</v>
      </c>
    </row>
    <row r="5088" spans="1:15" x14ac:dyDescent="0.25">
      <c r="A5088">
        <v>5073</v>
      </c>
      <c r="B5088" s="85">
        <v>34436</v>
      </c>
      <c r="C5088" s="47">
        <v>44.92</v>
      </c>
      <c r="D5088" s="47">
        <v>45</v>
      </c>
      <c r="E5088" s="47">
        <v>44.72</v>
      </c>
      <c r="F5088" s="47">
        <v>44.81</v>
      </c>
      <c r="G5088" s="48">
        <v>1409200</v>
      </c>
      <c r="H5088" s="47">
        <v>31.16</v>
      </c>
      <c r="I5088" s="51">
        <f t="shared" si="568"/>
        <v>0.69538049542512825</v>
      </c>
      <c r="J5088" s="51">
        <f t="shared" ca="1" si="569"/>
        <v>1</v>
      </c>
      <c r="K5088" s="47">
        <f t="shared" si="570"/>
        <v>31.24</v>
      </c>
      <c r="L5088" s="47">
        <f t="shared" si="571"/>
        <v>31.29</v>
      </c>
      <c r="M5088" s="47">
        <f t="shared" si="572"/>
        <v>31.1</v>
      </c>
      <c r="N5088" s="47">
        <f t="shared" si="573"/>
        <v>31.16</v>
      </c>
      <c r="O5088" s="48">
        <f t="shared" ca="1" si="574"/>
        <v>1409200</v>
      </c>
    </row>
    <row r="5089" spans="1:15" x14ac:dyDescent="0.25">
      <c r="A5089">
        <v>5074</v>
      </c>
      <c r="B5089" s="85">
        <v>34435</v>
      </c>
      <c r="C5089" s="47">
        <v>44.81</v>
      </c>
      <c r="D5089" s="47">
        <v>45.06</v>
      </c>
      <c r="E5089" s="47">
        <v>44.7</v>
      </c>
      <c r="F5089" s="47">
        <v>44.88</v>
      </c>
      <c r="G5089" s="48">
        <v>203300</v>
      </c>
      <c r="H5089" s="47">
        <v>31.2</v>
      </c>
      <c r="I5089" s="51">
        <f t="shared" si="568"/>
        <v>0.69518716577540096</v>
      </c>
      <c r="J5089" s="51">
        <f t="shared" ca="1" si="569"/>
        <v>1</v>
      </c>
      <c r="K5089" s="47">
        <f t="shared" si="570"/>
        <v>31.15</v>
      </c>
      <c r="L5089" s="47">
        <f t="shared" si="571"/>
        <v>31.33</v>
      </c>
      <c r="M5089" s="47">
        <f t="shared" si="572"/>
        <v>31.07</v>
      </c>
      <c r="N5089" s="47">
        <f t="shared" si="573"/>
        <v>31.2</v>
      </c>
      <c r="O5089" s="48">
        <f t="shared" ca="1" si="574"/>
        <v>203300</v>
      </c>
    </row>
    <row r="5090" spans="1:15" x14ac:dyDescent="0.25">
      <c r="A5090">
        <v>5075</v>
      </c>
      <c r="B5090" s="85">
        <v>34432</v>
      </c>
      <c r="C5090" s="47">
        <v>44.94</v>
      </c>
      <c r="D5090" s="47">
        <v>44.94</v>
      </c>
      <c r="E5090" s="47">
        <v>44.47</v>
      </c>
      <c r="F5090" s="47">
        <v>44.69</v>
      </c>
      <c r="G5090" s="48">
        <v>242400</v>
      </c>
      <c r="H5090" s="47">
        <v>31.07</v>
      </c>
      <c r="I5090" s="51">
        <f t="shared" si="568"/>
        <v>0.69523383307227571</v>
      </c>
      <c r="J5090" s="51">
        <f t="shared" ca="1" si="569"/>
        <v>1</v>
      </c>
      <c r="K5090" s="47">
        <f t="shared" si="570"/>
        <v>31.24</v>
      </c>
      <c r="L5090" s="47">
        <f t="shared" si="571"/>
        <v>31.24</v>
      </c>
      <c r="M5090" s="47">
        <f t="shared" si="572"/>
        <v>30.92</v>
      </c>
      <c r="N5090" s="47">
        <f t="shared" si="573"/>
        <v>31.07</v>
      </c>
      <c r="O5090" s="48">
        <f t="shared" ca="1" si="574"/>
        <v>242400</v>
      </c>
    </row>
    <row r="5091" spans="1:15" x14ac:dyDescent="0.25">
      <c r="A5091">
        <v>5076</v>
      </c>
      <c r="B5091" s="85">
        <v>34431</v>
      </c>
      <c r="C5091" s="47">
        <v>44.78</v>
      </c>
      <c r="D5091" s="47">
        <v>45.12</v>
      </c>
      <c r="E5091" s="47">
        <v>44.53</v>
      </c>
      <c r="F5091" s="47">
        <v>45.03</v>
      </c>
      <c r="G5091" s="48">
        <v>666100</v>
      </c>
      <c r="H5091" s="47">
        <v>31.31</v>
      </c>
      <c r="I5091" s="51">
        <f t="shared" si="568"/>
        <v>0.69531423495447475</v>
      </c>
      <c r="J5091" s="51">
        <f t="shared" ca="1" si="569"/>
        <v>1</v>
      </c>
      <c r="K5091" s="47">
        <f t="shared" si="570"/>
        <v>31.14</v>
      </c>
      <c r="L5091" s="47">
        <f t="shared" si="571"/>
        <v>31.37</v>
      </c>
      <c r="M5091" s="47">
        <f t="shared" si="572"/>
        <v>30.96</v>
      </c>
      <c r="N5091" s="47">
        <f t="shared" si="573"/>
        <v>31.31</v>
      </c>
      <c r="O5091" s="48">
        <f t="shared" ca="1" si="574"/>
        <v>666100</v>
      </c>
    </row>
    <row r="5092" spans="1:15" x14ac:dyDescent="0.25">
      <c r="A5092">
        <v>5077</v>
      </c>
      <c r="B5092" s="85">
        <v>34430</v>
      </c>
      <c r="C5092" s="47">
        <v>44.88</v>
      </c>
      <c r="D5092" s="47">
        <v>44.91</v>
      </c>
      <c r="E5092" s="47">
        <v>44.5</v>
      </c>
      <c r="F5092" s="47">
        <v>44.81</v>
      </c>
      <c r="G5092" s="48">
        <v>516500</v>
      </c>
      <c r="H5092" s="47">
        <v>31.16</v>
      </c>
      <c r="I5092" s="51">
        <f t="shared" si="568"/>
        <v>0.69538049542512825</v>
      </c>
      <c r="J5092" s="51">
        <f t="shared" ca="1" si="569"/>
        <v>1</v>
      </c>
      <c r="K5092" s="47">
        <f t="shared" si="570"/>
        <v>31.21</v>
      </c>
      <c r="L5092" s="47">
        <f t="shared" si="571"/>
        <v>31.23</v>
      </c>
      <c r="M5092" s="47">
        <f t="shared" si="572"/>
        <v>30.94</v>
      </c>
      <c r="N5092" s="47">
        <f t="shared" si="573"/>
        <v>31.16</v>
      </c>
      <c r="O5092" s="48">
        <f t="shared" ca="1" si="574"/>
        <v>516500</v>
      </c>
    </row>
    <row r="5093" spans="1:15" x14ac:dyDescent="0.25">
      <c r="A5093">
        <v>5078</v>
      </c>
      <c r="B5093" s="85">
        <v>34429</v>
      </c>
      <c r="C5093" s="47">
        <v>44.34</v>
      </c>
      <c r="D5093" s="47">
        <v>44.81</v>
      </c>
      <c r="E5093" s="47">
        <v>44.34</v>
      </c>
      <c r="F5093" s="47">
        <v>44.81</v>
      </c>
      <c r="G5093" s="48">
        <v>1179000</v>
      </c>
      <c r="H5093" s="47">
        <v>31.16</v>
      </c>
      <c r="I5093" s="51">
        <f t="shared" si="568"/>
        <v>0.69538049542512825</v>
      </c>
      <c r="J5093" s="51">
        <f t="shared" ca="1" si="569"/>
        <v>1</v>
      </c>
      <c r="K5093" s="47">
        <f t="shared" si="570"/>
        <v>30.83</v>
      </c>
      <c r="L5093" s="47">
        <f t="shared" si="571"/>
        <v>31.16</v>
      </c>
      <c r="M5093" s="47">
        <f t="shared" si="572"/>
        <v>30.83</v>
      </c>
      <c r="N5093" s="47">
        <f t="shared" si="573"/>
        <v>31.16</v>
      </c>
      <c r="O5093" s="48">
        <f t="shared" ca="1" si="574"/>
        <v>1179000</v>
      </c>
    </row>
    <row r="5094" spans="1:15" x14ac:dyDescent="0.25">
      <c r="A5094">
        <v>5079</v>
      </c>
      <c r="B5094" s="85">
        <v>34428</v>
      </c>
      <c r="C5094" s="47">
        <v>43.34</v>
      </c>
      <c r="D5094" s="47">
        <v>44.03</v>
      </c>
      <c r="E5094" s="47">
        <v>43.34</v>
      </c>
      <c r="F5094" s="47">
        <v>43.91</v>
      </c>
      <c r="G5094" s="48">
        <v>2627300</v>
      </c>
      <c r="H5094" s="47">
        <v>30.53</v>
      </c>
      <c r="I5094" s="51">
        <f t="shared" si="568"/>
        <v>0.69528581188795269</v>
      </c>
      <c r="J5094" s="51">
        <f t="shared" ca="1" si="569"/>
        <v>1</v>
      </c>
      <c r="K5094" s="47">
        <f t="shared" si="570"/>
        <v>30.13</v>
      </c>
      <c r="L5094" s="47">
        <f t="shared" si="571"/>
        <v>30.61</v>
      </c>
      <c r="M5094" s="47">
        <f t="shared" si="572"/>
        <v>30.13</v>
      </c>
      <c r="N5094" s="47">
        <f t="shared" si="573"/>
        <v>30.53</v>
      </c>
      <c r="O5094" s="48">
        <f t="shared" ca="1" si="574"/>
        <v>2627300</v>
      </c>
    </row>
    <row r="5095" spans="1:15" x14ac:dyDescent="0.25">
      <c r="A5095">
        <v>5080</v>
      </c>
      <c r="B5095" s="85">
        <v>34424</v>
      </c>
      <c r="C5095" s="47">
        <v>44.47</v>
      </c>
      <c r="D5095" s="47">
        <v>44.69</v>
      </c>
      <c r="E5095" s="47">
        <v>43.53</v>
      </c>
      <c r="F5095" s="47">
        <v>44.59</v>
      </c>
      <c r="G5095" s="48">
        <v>788800</v>
      </c>
      <c r="H5095" s="47">
        <v>31.01</v>
      </c>
      <c r="I5095" s="51">
        <f t="shared" si="568"/>
        <v>0.69544740973312402</v>
      </c>
      <c r="J5095" s="51">
        <f t="shared" ca="1" si="569"/>
        <v>1</v>
      </c>
      <c r="K5095" s="47">
        <f t="shared" si="570"/>
        <v>30.93</v>
      </c>
      <c r="L5095" s="47">
        <f t="shared" si="571"/>
        <v>31.08</v>
      </c>
      <c r="M5095" s="47">
        <f t="shared" si="572"/>
        <v>30.27</v>
      </c>
      <c r="N5095" s="47">
        <f t="shared" si="573"/>
        <v>31.01</v>
      </c>
      <c r="O5095" s="48">
        <f t="shared" ca="1" si="574"/>
        <v>788800</v>
      </c>
    </row>
    <row r="5096" spans="1:15" x14ac:dyDescent="0.25">
      <c r="A5096">
        <v>5081</v>
      </c>
      <c r="B5096" s="85">
        <v>34423</v>
      </c>
      <c r="C5096" s="47">
        <v>45.12</v>
      </c>
      <c r="D5096" s="47">
        <v>45.25</v>
      </c>
      <c r="E5096" s="47">
        <v>44.47</v>
      </c>
      <c r="F5096" s="47">
        <v>44.47</v>
      </c>
      <c r="G5096" s="48">
        <v>1123900</v>
      </c>
      <c r="H5096" s="47">
        <v>30.92</v>
      </c>
      <c r="I5096" s="51">
        <f t="shared" si="568"/>
        <v>0.69530020238362944</v>
      </c>
      <c r="J5096" s="51">
        <f t="shared" ca="1" si="569"/>
        <v>1</v>
      </c>
      <c r="K5096" s="47">
        <f t="shared" si="570"/>
        <v>31.37</v>
      </c>
      <c r="L5096" s="47">
        <f t="shared" si="571"/>
        <v>31.46</v>
      </c>
      <c r="M5096" s="47">
        <f t="shared" si="572"/>
        <v>30.92</v>
      </c>
      <c r="N5096" s="47">
        <f t="shared" si="573"/>
        <v>30.92</v>
      </c>
      <c r="O5096" s="48">
        <f t="shared" ca="1" si="574"/>
        <v>1123900</v>
      </c>
    </row>
    <row r="5097" spans="1:15" x14ac:dyDescent="0.25">
      <c r="A5097">
        <v>5082</v>
      </c>
      <c r="B5097" s="85">
        <v>34422</v>
      </c>
      <c r="C5097" s="47">
        <v>46</v>
      </c>
      <c r="D5097" s="47">
        <v>46.03</v>
      </c>
      <c r="E5097" s="47">
        <v>45.09</v>
      </c>
      <c r="F5097" s="47">
        <v>45.09</v>
      </c>
      <c r="G5097" s="48">
        <v>338400</v>
      </c>
      <c r="H5097" s="47">
        <v>31.36</v>
      </c>
      <c r="I5097" s="51">
        <f t="shared" si="568"/>
        <v>0.69549789310268351</v>
      </c>
      <c r="J5097" s="51">
        <f t="shared" ca="1" si="569"/>
        <v>1</v>
      </c>
      <c r="K5097" s="47">
        <f t="shared" si="570"/>
        <v>31.99</v>
      </c>
      <c r="L5097" s="47">
        <f t="shared" si="571"/>
        <v>32.01</v>
      </c>
      <c r="M5097" s="47">
        <f t="shared" si="572"/>
        <v>31.36</v>
      </c>
      <c r="N5097" s="47">
        <f t="shared" si="573"/>
        <v>31.36</v>
      </c>
      <c r="O5097" s="48">
        <f t="shared" ca="1" si="574"/>
        <v>338400</v>
      </c>
    </row>
    <row r="5098" spans="1:15" x14ac:dyDescent="0.25">
      <c r="A5098">
        <v>5083</v>
      </c>
      <c r="B5098" s="85">
        <v>34421</v>
      </c>
      <c r="C5098" s="47">
        <v>46</v>
      </c>
      <c r="D5098" s="47">
        <v>46.06</v>
      </c>
      <c r="E5098" s="47">
        <v>45.59</v>
      </c>
      <c r="F5098" s="47">
        <v>46</v>
      </c>
      <c r="G5098" s="48">
        <v>1117200</v>
      </c>
      <c r="H5098" s="47">
        <v>31.99</v>
      </c>
      <c r="I5098" s="51">
        <f t="shared" si="568"/>
        <v>0.69543478260869562</v>
      </c>
      <c r="J5098" s="51">
        <f t="shared" ca="1" si="569"/>
        <v>1</v>
      </c>
      <c r="K5098" s="47">
        <f t="shared" si="570"/>
        <v>31.99</v>
      </c>
      <c r="L5098" s="47">
        <f t="shared" si="571"/>
        <v>32.03</v>
      </c>
      <c r="M5098" s="47">
        <f t="shared" si="572"/>
        <v>31.7</v>
      </c>
      <c r="N5098" s="47">
        <f t="shared" si="573"/>
        <v>31.99</v>
      </c>
      <c r="O5098" s="48">
        <f t="shared" ca="1" si="574"/>
        <v>1117200</v>
      </c>
    </row>
    <row r="5099" spans="1:15" x14ac:dyDescent="0.25">
      <c r="A5099">
        <v>5084</v>
      </c>
      <c r="B5099" s="85">
        <v>34418</v>
      </c>
      <c r="C5099" s="47">
        <v>46.41</v>
      </c>
      <c r="D5099" s="47">
        <v>46.53</v>
      </c>
      <c r="E5099" s="47">
        <v>45.94</v>
      </c>
      <c r="F5099" s="47">
        <v>45.94</v>
      </c>
      <c r="G5099" s="48">
        <v>100900</v>
      </c>
      <c r="H5099" s="47">
        <v>31.94</v>
      </c>
      <c r="I5099" s="51">
        <f t="shared" si="568"/>
        <v>0.69525468001741408</v>
      </c>
      <c r="J5099" s="51">
        <f t="shared" ca="1" si="569"/>
        <v>1</v>
      </c>
      <c r="K5099" s="47">
        <f t="shared" si="570"/>
        <v>32.270000000000003</v>
      </c>
      <c r="L5099" s="47">
        <f t="shared" si="571"/>
        <v>32.35</v>
      </c>
      <c r="M5099" s="47">
        <f t="shared" si="572"/>
        <v>31.94</v>
      </c>
      <c r="N5099" s="47">
        <f t="shared" si="573"/>
        <v>31.94</v>
      </c>
      <c r="O5099" s="48">
        <f t="shared" ca="1" si="574"/>
        <v>100900</v>
      </c>
    </row>
    <row r="5100" spans="1:15" x14ac:dyDescent="0.25">
      <c r="A5100">
        <v>5085</v>
      </c>
      <c r="B5100" s="85">
        <v>34417</v>
      </c>
      <c r="C5100" s="47">
        <v>46.75</v>
      </c>
      <c r="D5100" s="47">
        <v>46.84</v>
      </c>
      <c r="E5100" s="47">
        <v>46.16</v>
      </c>
      <c r="F5100" s="47">
        <v>46.38</v>
      </c>
      <c r="G5100" s="48">
        <v>1200500</v>
      </c>
      <c r="H5100" s="47">
        <v>32.25</v>
      </c>
      <c r="I5100" s="51">
        <f t="shared" si="568"/>
        <v>0.69534282018111249</v>
      </c>
      <c r="J5100" s="51">
        <f t="shared" ca="1" si="569"/>
        <v>1</v>
      </c>
      <c r="K5100" s="47">
        <f t="shared" si="570"/>
        <v>32.51</v>
      </c>
      <c r="L5100" s="47">
        <f t="shared" si="571"/>
        <v>32.57</v>
      </c>
      <c r="M5100" s="47">
        <f t="shared" si="572"/>
        <v>32.1</v>
      </c>
      <c r="N5100" s="47">
        <f t="shared" si="573"/>
        <v>32.25</v>
      </c>
      <c r="O5100" s="48">
        <f t="shared" ca="1" si="574"/>
        <v>1200500</v>
      </c>
    </row>
    <row r="5101" spans="1:15" x14ac:dyDescent="0.25">
      <c r="A5101">
        <v>5086</v>
      </c>
      <c r="B5101" s="85">
        <v>34416</v>
      </c>
      <c r="C5101" s="47">
        <v>46.94</v>
      </c>
      <c r="D5101" s="47">
        <v>47.06</v>
      </c>
      <c r="E5101" s="47">
        <v>46.91</v>
      </c>
      <c r="F5101" s="47">
        <v>46.94</v>
      </c>
      <c r="G5101" s="48">
        <v>698500</v>
      </c>
      <c r="H5101" s="47">
        <v>32.64</v>
      </c>
      <c r="I5101" s="51">
        <f t="shared" si="568"/>
        <v>0.69535577332765242</v>
      </c>
      <c r="J5101" s="51">
        <f t="shared" ca="1" si="569"/>
        <v>1</v>
      </c>
      <c r="K5101" s="47">
        <f t="shared" si="570"/>
        <v>32.64</v>
      </c>
      <c r="L5101" s="47">
        <f t="shared" si="571"/>
        <v>32.72</v>
      </c>
      <c r="M5101" s="47">
        <f t="shared" si="572"/>
        <v>32.619999999999997</v>
      </c>
      <c r="N5101" s="47">
        <f t="shared" si="573"/>
        <v>32.64</v>
      </c>
      <c r="O5101" s="48">
        <f t="shared" ca="1" si="574"/>
        <v>698500</v>
      </c>
    </row>
    <row r="5102" spans="1:15" x14ac:dyDescent="0.25">
      <c r="A5102">
        <v>5087</v>
      </c>
      <c r="B5102" s="85">
        <v>34415</v>
      </c>
      <c r="C5102" s="47">
        <v>46.84</v>
      </c>
      <c r="D5102" s="47">
        <v>47.06</v>
      </c>
      <c r="E5102" s="47">
        <v>46.75</v>
      </c>
      <c r="F5102" s="47">
        <v>46.97</v>
      </c>
      <c r="G5102" s="48">
        <v>435700</v>
      </c>
      <c r="H5102" s="47">
        <v>32.659999999999997</v>
      </c>
      <c r="I5102" s="51">
        <f t="shared" si="568"/>
        <v>0.69533744943581</v>
      </c>
      <c r="J5102" s="51">
        <f t="shared" ca="1" si="569"/>
        <v>1</v>
      </c>
      <c r="K5102" s="47">
        <f t="shared" si="570"/>
        <v>32.57</v>
      </c>
      <c r="L5102" s="47">
        <f t="shared" si="571"/>
        <v>32.72</v>
      </c>
      <c r="M5102" s="47">
        <f t="shared" si="572"/>
        <v>32.51</v>
      </c>
      <c r="N5102" s="47">
        <f t="shared" si="573"/>
        <v>32.659999999999997</v>
      </c>
      <c r="O5102" s="48">
        <f t="shared" ca="1" si="574"/>
        <v>435700</v>
      </c>
    </row>
    <row r="5103" spans="1:15" x14ac:dyDescent="0.25">
      <c r="A5103">
        <v>5088</v>
      </c>
      <c r="B5103" s="85">
        <v>34414</v>
      </c>
      <c r="C5103" s="47">
        <v>46.81</v>
      </c>
      <c r="D5103" s="47">
        <v>46.94</v>
      </c>
      <c r="E5103" s="47">
        <v>46.72</v>
      </c>
      <c r="F5103" s="47">
        <v>46.84</v>
      </c>
      <c r="G5103" s="48">
        <v>324800</v>
      </c>
      <c r="H5103" s="47">
        <v>32.57</v>
      </c>
      <c r="I5103" s="51">
        <f t="shared" si="568"/>
        <v>0.69534585824081974</v>
      </c>
      <c r="J5103" s="51">
        <f t="shared" ca="1" si="569"/>
        <v>1</v>
      </c>
      <c r="K5103" s="47">
        <f t="shared" si="570"/>
        <v>32.549999999999997</v>
      </c>
      <c r="L5103" s="47">
        <f t="shared" si="571"/>
        <v>32.64</v>
      </c>
      <c r="M5103" s="47">
        <f t="shared" si="572"/>
        <v>32.49</v>
      </c>
      <c r="N5103" s="47">
        <f t="shared" si="573"/>
        <v>32.57</v>
      </c>
      <c r="O5103" s="48">
        <f t="shared" ca="1" si="574"/>
        <v>324800</v>
      </c>
    </row>
    <row r="5104" spans="1:15" x14ac:dyDescent="0.25">
      <c r="A5104">
        <v>5089</v>
      </c>
      <c r="B5104" s="85">
        <v>34411</v>
      </c>
      <c r="C5104" s="47">
        <v>46.75</v>
      </c>
      <c r="D5104" s="47">
        <v>47.03</v>
      </c>
      <c r="E5104" s="47">
        <v>46.72</v>
      </c>
      <c r="F5104" s="47">
        <v>46.97</v>
      </c>
      <c r="G5104" s="48">
        <v>365500</v>
      </c>
      <c r="H5104" s="47">
        <v>32.659999999999997</v>
      </c>
      <c r="I5104" s="51">
        <f t="shared" si="568"/>
        <v>0.69533744943581</v>
      </c>
      <c r="J5104" s="51">
        <f t="shared" ca="1" si="569"/>
        <v>1</v>
      </c>
      <c r="K5104" s="47">
        <f t="shared" si="570"/>
        <v>32.51</v>
      </c>
      <c r="L5104" s="47">
        <f t="shared" si="571"/>
        <v>32.700000000000003</v>
      </c>
      <c r="M5104" s="47">
        <f t="shared" si="572"/>
        <v>32.49</v>
      </c>
      <c r="N5104" s="47">
        <f t="shared" si="573"/>
        <v>32.659999999999997</v>
      </c>
      <c r="O5104" s="48">
        <f t="shared" ca="1" si="574"/>
        <v>365500</v>
      </c>
    </row>
    <row r="5105" spans="1:15" x14ac:dyDescent="0.25">
      <c r="A5105">
        <v>5090</v>
      </c>
      <c r="B5105" s="85">
        <v>34410</v>
      </c>
      <c r="C5105" s="47">
        <v>47.09</v>
      </c>
      <c r="D5105" s="47">
        <v>47.31</v>
      </c>
      <c r="E5105" s="47">
        <v>47.09</v>
      </c>
      <c r="F5105" s="47">
        <v>47.25</v>
      </c>
      <c r="G5105" s="48">
        <v>133000</v>
      </c>
      <c r="H5105" s="47">
        <v>32.67</v>
      </c>
      <c r="I5105" s="51">
        <f t="shared" si="568"/>
        <v>0.6914285714285715</v>
      </c>
      <c r="J5105" s="51">
        <f t="shared" ca="1" si="569"/>
        <v>1</v>
      </c>
      <c r="K5105" s="47">
        <f t="shared" si="570"/>
        <v>32.56</v>
      </c>
      <c r="L5105" s="47">
        <f t="shared" si="571"/>
        <v>32.71</v>
      </c>
      <c r="M5105" s="47">
        <f t="shared" si="572"/>
        <v>32.56</v>
      </c>
      <c r="N5105" s="47">
        <f t="shared" si="573"/>
        <v>32.67</v>
      </c>
      <c r="O5105" s="48">
        <f t="shared" ca="1" si="574"/>
        <v>133000</v>
      </c>
    </row>
    <row r="5106" spans="1:15" x14ac:dyDescent="0.25">
      <c r="A5106">
        <v>5091</v>
      </c>
      <c r="B5106" s="85">
        <v>34409</v>
      </c>
      <c r="C5106" s="47">
        <v>46.94</v>
      </c>
      <c r="D5106" s="47">
        <v>47.25</v>
      </c>
      <c r="E5106" s="47">
        <v>46.78</v>
      </c>
      <c r="F5106" s="47">
        <v>47.25</v>
      </c>
      <c r="G5106" s="48">
        <v>455500</v>
      </c>
      <c r="H5106" s="47">
        <v>32.67</v>
      </c>
      <c r="I5106" s="51">
        <f t="shared" si="568"/>
        <v>0.6914285714285715</v>
      </c>
      <c r="J5106" s="51">
        <f t="shared" ca="1" si="569"/>
        <v>1</v>
      </c>
      <c r="K5106" s="47">
        <f t="shared" si="570"/>
        <v>32.46</v>
      </c>
      <c r="L5106" s="47">
        <f t="shared" si="571"/>
        <v>32.67</v>
      </c>
      <c r="M5106" s="47">
        <f t="shared" si="572"/>
        <v>32.35</v>
      </c>
      <c r="N5106" s="47">
        <f t="shared" si="573"/>
        <v>32.67</v>
      </c>
      <c r="O5106" s="48">
        <f t="shared" ca="1" si="574"/>
        <v>455500</v>
      </c>
    </row>
    <row r="5107" spans="1:15" x14ac:dyDescent="0.25">
      <c r="A5107">
        <v>5092</v>
      </c>
      <c r="B5107" s="85">
        <v>34408</v>
      </c>
      <c r="C5107" s="47">
        <v>47</v>
      </c>
      <c r="D5107" s="47">
        <v>47.09</v>
      </c>
      <c r="E5107" s="47">
        <v>46.84</v>
      </c>
      <c r="F5107" s="47">
        <v>46.88</v>
      </c>
      <c r="G5107" s="48">
        <v>748600</v>
      </c>
      <c r="H5107" s="47">
        <v>32.409999999999997</v>
      </c>
      <c r="I5107" s="51">
        <f t="shared" si="568"/>
        <v>0.69133959044368587</v>
      </c>
      <c r="J5107" s="51">
        <f t="shared" ca="1" si="569"/>
        <v>1</v>
      </c>
      <c r="K5107" s="47">
        <f t="shared" si="570"/>
        <v>32.49</v>
      </c>
      <c r="L5107" s="47">
        <f t="shared" si="571"/>
        <v>32.56</v>
      </c>
      <c r="M5107" s="47">
        <f t="shared" si="572"/>
        <v>32.380000000000003</v>
      </c>
      <c r="N5107" s="47">
        <f t="shared" si="573"/>
        <v>32.409999999999997</v>
      </c>
      <c r="O5107" s="48">
        <f t="shared" ca="1" si="574"/>
        <v>748600</v>
      </c>
    </row>
    <row r="5108" spans="1:15" x14ac:dyDescent="0.25">
      <c r="A5108">
        <v>5093</v>
      </c>
      <c r="B5108" s="85">
        <v>34407</v>
      </c>
      <c r="C5108" s="47">
        <v>47.03</v>
      </c>
      <c r="D5108" s="47">
        <v>47.03</v>
      </c>
      <c r="E5108" s="47">
        <v>46.84</v>
      </c>
      <c r="F5108" s="47">
        <v>46.91</v>
      </c>
      <c r="G5108" s="48">
        <v>345900</v>
      </c>
      <c r="H5108" s="47">
        <v>32.43</v>
      </c>
      <c r="I5108" s="51">
        <f t="shared" si="568"/>
        <v>0.69132381155403966</v>
      </c>
      <c r="J5108" s="51">
        <f t="shared" ca="1" si="569"/>
        <v>1</v>
      </c>
      <c r="K5108" s="47">
        <f t="shared" si="570"/>
        <v>32.51</v>
      </c>
      <c r="L5108" s="47">
        <f t="shared" si="571"/>
        <v>32.51</v>
      </c>
      <c r="M5108" s="47">
        <f t="shared" si="572"/>
        <v>32.380000000000003</v>
      </c>
      <c r="N5108" s="47">
        <f t="shared" si="573"/>
        <v>32.43</v>
      </c>
      <c r="O5108" s="48">
        <f t="shared" ca="1" si="574"/>
        <v>345900</v>
      </c>
    </row>
    <row r="5109" spans="1:15" x14ac:dyDescent="0.25">
      <c r="A5109">
        <v>5094</v>
      </c>
      <c r="B5109" s="85">
        <v>34404</v>
      </c>
      <c r="C5109" s="47">
        <v>46.66</v>
      </c>
      <c r="D5109" s="47">
        <v>46.91</v>
      </c>
      <c r="E5109" s="47">
        <v>46.41</v>
      </c>
      <c r="F5109" s="47">
        <v>46.84</v>
      </c>
      <c r="G5109" s="48">
        <v>576600</v>
      </c>
      <c r="H5109" s="47">
        <v>32.39</v>
      </c>
      <c r="I5109" s="51">
        <f t="shared" si="568"/>
        <v>0.69150298889837747</v>
      </c>
      <c r="J5109" s="51">
        <f t="shared" ca="1" si="569"/>
        <v>1</v>
      </c>
      <c r="K5109" s="47">
        <f t="shared" si="570"/>
        <v>32.270000000000003</v>
      </c>
      <c r="L5109" s="47">
        <f t="shared" si="571"/>
        <v>32.44</v>
      </c>
      <c r="M5109" s="47">
        <f t="shared" si="572"/>
        <v>32.090000000000003</v>
      </c>
      <c r="N5109" s="47">
        <f t="shared" si="573"/>
        <v>32.39</v>
      </c>
      <c r="O5109" s="48">
        <f t="shared" ca="1" si="574"/>
        <v>576600</v>
      </c>
    </row>
    <row r="5110" spans="1:15" x14ac:dyDescent="0.25">
      <c r="A5110">
        <v>5095</v>
      </c>
      <c r="B5110" s="85">
        <v>34403</v>
      </c>
      <c r="C5110" s="47">
        <v>46.94</v>
      </c>
      <c r="D5110" s="47">
        <v>46.94</v>
      </c>
      <c r="E5110" s="47">
        <v>46.44</v>
      </c>
      <c r="F5110" s="47">
        <v>46.59</v>
      </c>
      <c r="G5110" s="48">
        <v>207400</v>
      </c>
      <c r="H5110" s="47">
        <v>32.21</v>
      </c>
      <c r="I5110" s="51">
        <f t="shared" si="568"/>
        <v>0.69135007512341706</v>
      </c>
      <c r="J5110" s="51">
        <f t="shared" ca="1" si="569"/>
        <v>1</v>
      </c>
      <c r="K5110" s="47">
        <f t="shared" si="570"/>
        <v>32.450000000000003</v>
      </c>
      <c r="L5110" s="47">
        <f t="shared" si="571"/>
        <v>32.450000000000003</v>
      </c>
      <c r="M5110" s="47">
        <f t="shared" si="572"/>
        <v>32.11</v>
      </c>
      <c r="N5110" s="47">
        <f t="shared" si="573"/>
        <v>32.21</v>
      </c>
      <c r="O5110" s="48">
        <f t="shared" ca="1" si="574"/>
        <v>207400</v>
      </c>
    </row>
    <row r="5111" spans="1:15" x14ac:dyDescent="0.25">
      <c r="A5111">
        <v>5096</v>
      </c>
      <c r="B5111" s="85">
        <v>34402</v>
      </c>
      <c r="C5111" s="47">
        <v>46.81</v>
      </c>
      <c r="D5111" s="47">
        <v>47</v>
      </c>
      <c r="E5111" s="47">
        <v>46.59</v>
      </c>
      <c r="F5111" s="47">
        <v>46.97</v>
      </c>
      <c r="G5111" s="48">
        <v>2500100</v>
      </c>
      <c r="H5111" s="47">
        <v>32.47</v>
      </c>
      <c r="I5111" s="51">
        <f t="shared" si="568"/>
        <v>0.69129231424313387</v>
      </c>
      <c r="J5111" s="51">
        <f t="shared" ca="1" si="569"/>
        <v>1</v>
      </c>
      <c r="K5111" s="47">
        <f t="shared" si="570"/>
        <v>32.36</v>
      </c>
      <c r="L5111" s="47">
        <f t="shared" si="571"/>
        <v>32.49</v>
      </c>
      <c r="M5111" s="47">
        <f t="shared" si="572"/>
        <v>32.21</v>
      </c>
      <c r="N5111" s="47">
        <f t="shared" si="573"/>
        <v>32.47</v>
      </c>
      <c r="O5111" s="48">
        <f t="shared" ca="1" si="574"/>
        <v>2500100</v>
      </c>
    </row>
    <row r="5112" spans="1:15" x14ac:dyDescent="0.25">
      <c r="A5112">
        <v>5097</v>
      </c>
      <c r="B5112" s="85">
        <v>34401</v>
      </c>
      <c r="C5112" s="47">
        <v>46.97</v>
      </c>
      <c r="D5112" s="47">
        <v>46.97</v>
      </c>
      <c r="E5112" s="47">
        <v>46.69</v>
      </c>
      <c r="F5112" s="47">
        <v>46.75</v>
      </c>
      <c r="G5112" s="48">
        <v>880300</v>
      </c>
      <c r="H5112" s="47">
        <v>32.32</v>
      </c>
      <c r="I5112" s="51">
        <f t="shared" si="568"/>
        <v>0.69133689839572188</v>
      </c>
      <c r="J5112" s="51">
        <f t="shared" ca="1" si="569"/>
        <v>1</v>
      </c>
      <c r="K5112" s="47">
        <f t="shared" si="570"/>
        <v>32.47</v>
      </c>
      <c r="L5112" s="47">
        <f t="shared" si="571"/>
        <v>32.47</v>
      </c>
      <c r="M5112" s="47">
        <f t="shared" si="572"/>
        <v>32.28</v>
      </c>
      <c r="N5112" s="47">
        <f t="shared" si="573"/>
        <v>32.32</v>
      </c>
      <c r="O5112" s="48">
        <f t="shared" ca="1" si="574"/>
        <v>880300</v>
      </c>
    </row>
    <row r="5113" spans="1:15" x14ac:dyDescent="0.25">
      <c r="A5113">
        <v>5098</v>
      </c>
      <c r="B5113" s="85">
        <v>34400</v>
      </c>
      <c r="C5113" s="47">
        <v>46.84</v>
      </c>
      <c r="D5113" s="47">
        <v>47</v>
      </c>
      <c r="E5113" s="47">
        <v>46.84</v>
      </c>
      <c r="F5113" s="47">
        <v>46.94</v>
      </c>
      <c r="G5113" s="48">
        <v>539800</v>
      </c>
      <c r="H5113" s="47">
        <v>32.450000000000003</v>
      </c>
      <c r="I5113" s="51">
        <f t="shared" si="568"/>
        <v>0.69130805283340446</v>
      </c>
      <c r="J5113" s="51">
        <f t="shared" ca="1" si="569"/>
        <v>1</v>
      </c>
      <c r="K5113" s="47">
        <f t="shared" si="570"/>
        <v>32.380000000000003</v>
      </c>
      <c r="L5113" s="47">
        <f t="shared" si="571"/>
        <v>32.49</v>
      </c>
      <c r="M5113" s="47">
        <f t="shared" si="572"/>
        <v>32.380000000000003</v>
      </c>
      <c r="N5113" s="47">
        <f t="shared" si="573"/>
        <v>32.450000000000003</v>
      </c>
      <c r="O5113" s="48">
        <f t="shared" ca="1" si="574"/>
        <v>539800</v>
      </c>
    </row>
    <row r="5114" spans="1:15" x14ac:dyDescent="0.25">
      <c r="A5114">
        <v>5099</v>
      </c>
      <c r="B5114" s="85">
        <v>34397</v>
      </c>
      <c r="C5114" s="47">
        <v>46.56</v>
      </c>
      <c r="D5114" s="47">
        <v>46.81</v>
      </c>
      <c r="E5114" s="47">
        <v>46.41</v>
      </c>
      <c r="F5114" s="47">
        <v>46.69</v>
      </c>
      <c r="G5114" s="48">
        <v>595800</v>
      </c>
      <c r="H5114" s="47">
        <v>32.28</v>
      </c>
      <c r="I5114" s="51">
        <f t="shared" si="568"/>
        <v>0.69136860141357903</v>
      </c>
      <c r="J5114" s="51">
        <f t="shared" ca="1" si="569"/>
        <v>1</v>
      </c>
      <c r="K5114" s="47">
        <f t="shared" si="570"/>
        <v>32.19</v>
      </c>
      <c r="L5114" s="47">
        <f t="shared" si="571"/>
        <v>32.36</v>
      </c>
      <c r="M5114" s="47">
        <f t="shared" si="572"/>
        <v>32.090000000000003</v>
      </c>
      <c r="N5114" s="47">
        <f t="shared" si="573"/>
        <v>32.28</v>
      </c>
      <c r="O5114" s="48">
        <f t="shared" ca="1" si="574"/>
        <v>595800</v>
      </c>
    </row>
    <row r="5115" spans="1:15" x14ac:dyDescent="0.25">
      <c r="A5115">
        <v>5100</v>
      </c>
      <c r="B5115" s="85">
        <v>34396</v>
      </c>
      <c r="C5115" s="47">
        <v>46.62</v>
      </c>
      <c r="D5115" s="47">
        <v>46.62</v>
      </c>
      <c r="E5115" s="47">
        <v>46.44</v>
      </c>
      <c r="F5115" s="47">
        <v>46.56</v>
      </c>
      <c r="G5115" s="48">
        <v>223200</v>
      </c>
      <c r="H5115" s="47">
        <v>32.19</v>
      </c>
      <c r="I5115" s="51">
        <f t="shared" si="568"/>
        <v>0.69136597938144317</v>
      </c>
      <c r="J5115" s="51">
        <f t="shared" ca="1" si="569"/>
        <v>1</v>
      </c>
      <c r="K5115" s="47">
        <f t="shared" si="570"/>
        <v>32.229999999999997</v>
      </c>
      <c r="L5115" s="47">
        <f t="shared" si="571"/>
        <v>32.229999999999997</v>
      </c>
      <c r="M5115" s="47">
        <f t="shared" si="572"/>
        <v>32.11</v>
      </c>
      <c r="N5115" s="47">
        <f t="shared" si="573"/>
        <v>32.19</v>
      </c>
      <c r="O5115" s="48">
        <f t="shared" ca="1" si="574"/>
        <v>223200</v>
      </c>
    </row>
    <row r="5116" spans="1:15" x14ac:dyDescent="0.25">
      <c r="A5116">
        <v>5101</v>
      </c>
      <c r="B5116" s="85">
        <v>34395</v>
      </c>
      <c r="C5116" s="47">
        <v>46.03</v>
      </c>
      <c r="D5116" s="47">
        <v>46.69</v>
      </c>
      <c r="E5116" s="47">
        <v>45.91</v>
      </c>
      <c r="F5116" s="47">
        <v>46.69</v>
      </c>
      <c r="G5116" s="48">
        <v>581500</v>
      </c>
      <c r="H5116" s="47">
        <v>32.28</v>
      </c>
      <c r="I5116" s="51">
        <f t="shared" si="568"/>
        <v>0.69136860141357903</v>
      </c>
      <c r="J5116" s="51">
        <f t="shared" ca="1" si="569"/>
        <v>1</v>
      </c>
      <c r="K5116" s="47">
        <f t="shared" si="570"/>
        <v>31.82</v>
      </c>
      <c r="L5116" s="47">
        <f t="shared" si="571"/>
        <v>32.28</v>
      </c>
      <c r="M5116" s="47">
        <f t="shared" si="572"/>
        <v>31.74</v>
      </c>
      <c r="N5116" s="47">
        <f t="shared" si="573"/>
        <v>32.28</v>
      </c>
      <c r="O5116" s="48">
        <f t="shared" ca="1" si="574"/>
        <v>581500</v>
      </c>
    </row>
    <row r="5117" spans="1:15" x14ac:dyDescent="0.25">
      <c r="A5117">
        <v>5102</v>
      </c>
      <c r="B5117" s="85">
        <v>34394</v>
      </c>
      <c r="C5117" s="47">
        <v>46.81</v>
      </c>
      <c r="D5117" s="47">
        <v>46.91</v>
      </c>
      <c r="E5117" s="47">
        <v>46.38</v>
      </c>
      <c r="F5117" s="47">
        <v>46.62</v>
      </c>
      <c r="G5117" s="48">
        <v>423600</v>
      </c>
      <c r="H5117" s="47">
        <v>32.229999999999997</v>
      </c>
      <c r="I5117" s="51">
        <f t="shared" si="568"/>
        <v>0.69133419133419127</v>
      </c>
      <c r="J5117" s="51">
        <f t="shared" ca="1" si="569"/>
        <v>1</v>
      </c>
      <c r="K5117" s="47">
        <f t="shared" si="570"/>
        <v>32.36</v>
      </c>
      <c r="L5117" s="47">
        <f t="shared" si="571"/>
        <v>32.43</v>
      </c>
      <c r="M5117" s="47">
        <f t="shared" si="572"/>
        <v>32.06</v>
      </c>
      <c r="N5117" s="47">
        <f t="shared" si="573"/>
        <v>32.229999999999997</v>
      </c>
      <c r="O5117" s="48">
        <f t="shared" ca="1" si="574"/>
        <v>423600</v>
      </c>
    </row>
    <row r="5118" spans="1:15" x14ac:dyDescent="0.25">
      <c r="A5118">
        <v>5103</v>
      </c>
      <c r="B5118" s="85">
        <v>34393</v>
      </c>
      <c r="C5118" s="47">
        <v>46.94</v>
      </c>
      <c r="D5118" s="47">
        <v>47.06</v>
      </c>
      <c r="E5118" s="47">
        <v>46.81</v>
      </c>
      <c r="F5118" s="47">
        <v>46.81</v>
      </c>
      <c r="G5118" s="48">
        <v>333000</v>
      </c>
      <c r="H5118" s="47">
        <v>32.36</v>
      </c>
      <c r="I5118" s="51">
        <f t="shared" si="568"/>
        <v>0.6913052766502884</v>
      </c>
      <c r="J5118" s="51">
        <f t="shared" ca="1" si="569"/>
        <v>1</v>
      </c>
      <c r="K5118" s="47">
        <f t="shared" si="570"/>
        <v>32.450000000000003</v>
      </c>
      <c r="L5118" s="47">
        <f t="shared" si="571"/>
        <v>32.53</v>
      </c>
      <c r="M5118" s="47">
        <f t="shared" si="572"/>
        <v>32.36</v>
      </c>
      <c r="N5118" s="47">
        <f t="shared" si="573"/>
        <v>32.36</v>
      </c>
      <c r="O5118" s="48">
        <f t="shared" ca="1" si="574"/>
        <v>333000</v>
      </c>
    </row>
    <row r="5119" spans="1:15" x14ac:dyDescent="0.25">
      <c r="A5119">
        <v>5104</v>
      </c>
      <c r="B5119" s="85">
        <v>34390</v>
      </c>
      <c r="C5119" s="47">
        <v>46.66</v>
      </c>
      <c r="D5119" s="47">
        <v>46.81</v>
      </c>
      <c r="E5119" s="47">
        <v>46.56</v>
      </c>
      <c r="F5119" s="47">
        <v>46.81</v>
      </c>
      <c r="G5119" s="48">
        <v>531300</v>
      </c>
      <c r="H5119" s="47">
        <v>32.36</v>
      </c>
      <c r="I5119" s="51">
        <f t="shared" si="568"/>
        <v>0.6913052766502884</v>
      </c>
      <c r="J5119" s="51">
        <f t="shared" ca="1" si="569"/>
        <v>1</v>
      </c>
      <c r="K5119" s="47">
        <f t="shared" si="570"/>
        <v>32.26</v>
      </c>
      <c r="L5119" s="47">
        <f t="shared" si="571"/>
        <v>32.36</v>
      </c>
      <c r="M5119" s="47">
        <f t="shared" si="572"/>
        <v>32.19</v>
      </c>
      <c r="N5119" s="47">
        <f t="shared" si="573"/>
        <v>32.36</v>
      </c>
      <c r="O5119" s="48">
        <f t="shared" ca="1" si="574"/>
        <v>531300</v>
      </c>
    </row>
    <row r="5120" spans="1:15" x14ac:dyDescent="0.25">
      <c r="A5120">
        <v>5105</v>
      </c>
      <c r="B5120" s="85">
        <v>34389</v>
      </c>
      <c r="C5120" s="47">
        <v>47.06</v>
      </c>
      <c r="D5120" s="47">
        <v>47.06</v>
      </c>
      <c r="E5120" s="47">
        <v>46.56</v>
      </c>
      <c r="F5120" s="47">
        <v>46.59</v>
      </c>
      <c r="G5120" s="48">
        <v>770800</v>
      </c>
      <c r="H5120" s="47">
        <v>32.21</v>
      </c>
      <c r="I5120" s="51">
        <f t="shared" si="568"/>
        <v>0.69135007512341706</v>
      </c>
      <c r="J5120" s="51">
        <f t="shared" ca="1" si="569"/>
        <v>1</v>
      </c>
      <c r="K5120" s="47">
        <f t="shared" si="570"/>
        <v>32.53</v>
      </c>
      <c r="L5120" s="47">
        <f t="shared" si="571"/>
        <v>32.53</v>
      </c>
      <c r="M5120" s="47">
        <f t="shared" si="572"/>
        <v>32.19</v>
      </c>
      <c r="N5120" s="47">
        <f t="shared" si="573"/>
        <v>32.21</v>
      </c>
      <c r="O5120" s="48">
        <f t="shared" ca="1" si="574"/>
        <v>770800</v>
      </c>
    </row>
    <row r="5121" spans="1:15" x14ac:dyDescent="0.25">
      <c r="A5121">
        <v>5106</v>
      </c>
      <c r="B5121" s="85">
        <v>34388</v>
      </c>
      <c r="C5121" s="47">
        <v>47.41</v>
      </c>
      <c r="D5121" s="47">
        <v>47.44</v>
      </c>
      <c r="E5121" s="47">
        <v>47.06</v>
      </c>
      <c r="F5121" s="47">
        <v>47.22</v>
      </c>
      <c r="G5121" s="48">
        <v>391700</v>
      </c>
      <c r="H5121" s="47">
        <v>32.64</v>
      </c>
      <c r="I5121" s="51">
        <f t="shared" si="568"/>
        <v>0.69123252858958073</v>
      </c>
      <c r="J5121" s="51">
        <f t="shared" ca="1" si="569"/>
        <v>1</v>
      </c>
      <c r="K5121" s="47">
        <f t="shared" si="570"/>
        <v>32.770000000000003</v>
      </c>
      <c r="L5121" s="47">
        <f t="shared" si="571"/>
        <v>32.79</v>
      </c>
      <c r="M5121" s="47">
        <f t="shared" si="572"/>
        <v>32.53</v>
      </c>
      <c r="N5121" s="47">
        <f t="shared" si="573"/>
        <v>32.64</v>
      </c>
      <c r="O5121" s="48">
        <f t="shared" ca="1" si="574"/>
        <v>391700</v>
      </c>
    </row>
    <row r="5122" spans="1:15" x14ac:dyDescent="0.25">
      <c r="A5122">
        <v>5107</v>
      </c>
      <c r="B5122" s="85">
        <v>34387</v>
      </c>
      <c r="C5122" s="47">
        <v>47</v>
      </c>
      <c r="D5122" s="47">
        <v>47.34</v>
      </c>
      <c r="E5122" s="47">
        <v>47</v>
      </c>
      <c r="F5122" s="47">
        <v>47.34</v>
      </c>
      <c r="G5122" s="48">
        <v>154500</v>
      </c>
      <c r="H5122" s="47">
        <v>32.729999999999997</v>
      </c>
      <c r="I5122" s="51">
        <f t="shared" si="568"/>
        <v>0.69138149556400497</v>
      </c>
      <c r="J5122" s="51">
        <f t="shared" ca="1" si="569"/>
        <v>1</v>
      </c>
      <c r="K5122" s="47">
        <f t="shared" si="570"/>
        <v>32.49</v>
      </c>
      <c r="L5122" s="47">
        <f t="shared" si="571"/>
        <v>32.729999999999997</v>
      </c>
      <c r="M5122" s="47">
        <f t="shared" si="572"/>
        <v>32.49</v>
      </c>
      <c r="N5122" s="47">
        <f t="shared" si="573"/>
        <v>32.729999999999997</v>
      </c>
      <c r="O5122" s="48">
        <f t="shared" ca="1" si="574"/>
        <v>154500</v>
      </c>
    </row>
    <row r="5123" spans="1:15" x14ac:dyDescent="0.25">
      <c r="A5123">
        <v>5108</v>
      </c>
      <c r="B5123" s="85">
        <v>34383</v>
      </c>
      <c r="C5123" s="47">
        <v>47.19</v>
      </c>
      <c r="D5123" s="47">
        <v>47.22</v>
      </c>
      <c r="E5123" s="47">
        <v>46.75</v>
      </c>
      <c r="F5123" s="47">
        <v>46.88</v>
      </c>
      <c r="G5123" s="48">
        <v>313300</v>
      </c>
      <c r="H5123" s="47">
        <v>32.409999999999997</v>
      </c>
      <c r="I5123" s="51">
        <f t="shared" si="568"/>
        <v>0.69133959044368587</v>
      </c>
      <c r="J5123" s="51">
        <f t="shared" ca="1" si="569"/>
        <v>1</v>
      </c>
      <c r="K5123" s="47">
        <f t="shared" si="570"/>
        <v>32.619999999999997</v>
      </c>
      <c r="L5123" s="47">
        <f t="shared" si="571"/>
        <v>32.65</v>
      </c>
      <c r="M5123" s="47">
        <f t="shared" si="572"/>
        <v>32.32</v>
      </c>
      <c r="N5123" s="47">
        <f t="shared" si="573"/>
        <v>32.409999999999997</v>
      </c>
      <c r="O5123" s="48">
        <f t="shared" ca="1" si="574"/>
        <v>313300</v>
      </c>
    </row>
    <row r="5124" spans="1:15" x14ac:dyDescent="0.25">
      <c r="A5124">
        <v>5109</v>
      </c>
      <c r="B5124" s="85">
        <v>34382</v>
      </c>
      <c r="C5124" s="47">
        <v>47.66</v>
      </c>
      <c r="D5124" s="47">
        <v>47.69</v>
      </c>
      <c r="E5124" s="47">
        <v>47.03</v>
      </c>
      <c r="F5124" s="47">
        <v>47.16</v>
      </c>
      <c r="G5124" s="48">
        <v>342400</v>
      </c>
      <c r="H5124" s="47">
        <v>32.6</v>
      </c>
      <c r="I5124" s="51">
        <f t="shared" si="568"/>
        <v>0.69126378286683643</v>
      </c>
      <c r="J5124" s="51">
        <f t="shared" ca="1" si="569"/>
        <v>1</v>
      </c>
      <c r="K5124" s="47">
        <f t="shared" si="570"/>
        <v>32.950000000000003</v>
      </c>
      <c r="L5124" s="47">
        <f t="shared" si="571"/>
        <v>32.97</v>
      </c>
      <c r="M5124" s="47">
        <f t="shared" si="572"/>
        <v>32.51</v>
      </c>
      <c r="N5124" s="47">
        <f t="shared" si="573"/>
        <v>32.6</v>
      </c>
      <c r="O5124" s="48">
        <f t="shared" ca="1" si="574"/>
        <v>342400</v>
      </c>
    </row>
    <row r="5125" spans="1:15" x14ac:dyDescent="0.25">
      <c r="A5125">
        <v>5110</v>
      </c>
      <c r="B5125" s="85">
        <v>34381</v>
      </c>
      <c r="C5125" s="47">
        <v>47.53</v>
      </c>
      <c r="D5125" s="47">
        <v>47.53</v>
      </c>
      <c r="E5125" s="47">
        <v>47.34</v>
      </c>
      <c r="F5125" s="47">
        <v>47.44</v>
      </c>
      <c r="G5125" s="48">
        <v>287600</v>
      </c>
      <c r="H5125" s="47">
        <v>32.799999999999997</v>
      </c>
      <c r="I5125" s="51">
        <f t="shared" si="568"/>
        <v>0.69139966273187181</v>
      </c>
      <c r="J5125" s="51">
        <f t="shared" ca="1" si="569"/>
        <v>1</v>
      </c>
      <c r="K5125" s="47">
        <f t="shared" si="570"/>
        <v>32.86</v>
      </c>
      <c r="L5125" s="47">
        <f t="shared" si="571"/>
        <v>32.86</v>
      </c>
      <c r="M5125" s="47">
        <f t="shared" si="572"/>
        <v>32.729999999999997</v>
      </c>
      <c r="N5125" s="47">
        <f t="shared" si="573"/>
        <v>32.799999999999997</v>
      </c>
      <c r="O5125" s="48">
        <f t="shared" ca="1" si="574"/>
        <v>287600</v>
      </c>
    </row>
    <row r="5126" spans="1:15" x14ac:dyDescent="0.25">
      <c r="A5126">
        <v>5111</v>
      </c>
      <c r="B5126" s="85">
        <v>34380</v>
      </c>
      <c r="C5126" s="47">
        <v>47.31</v>
      </c>
      <c r="D5126" s="47">
        <v>47.5</v>
      </c>
      <c r="E5126" s="47">
        <v>47.25</v>
      </c>
      <c r="F5126" s="47">
        <v>47.47</v>
      </c>
      <c r="G5126" s="48">
        <v>374700</v>
      </c>
      <c r="H5126" s="47">
        <v>32.82</v>
      </c>
      <c r="I5126" s="51">
        <f t="shared" si="568"/>
        <v>0.69138403202022336</v>
      </c>
      <c r="J5126" s="51">
        <f t="shared" ca="1" si="569"/>
        <v>1</v>
      </c>
      <c r="K5126" s="47">
        <f t="shared" si="570"/>
        <v>32.71</v>
      </c>
      <c r="L5126" s="47">
        <f t="shared" si="571"/>
        <v>32.840000000000003</v>
      </c>
      <c r="M5126" s="47">
        <f t="shared" si="572"/>
        <v>32.67</v>
      </c>
      <c r="N5126" s="47">
        <f t="shared" si="573"/>
        <v>32.82</v>
      </c>
      <c r="O5126" s="48">
        <f t="shared" ca="1" si="574"/>
        <v>374700</v>
      </c>
    </row>
    <row r="5127" spans="1:15" x14ac:dyDescent="0.25">
      <c r="A5127">
        <v>5112</v>
      </c>
      <c r="B5127" s="85">
        <v>34379</v>
      </c>
      <c r="C5127" s="47">
        <v>47.06</v>
      </c>
      <c r="D5127" s="47">
        <v>47.38</v>
      </c>
      <c r="E5127" s="47">
        <v>47</v>
      </c>
      <c r="F5127" s="47">
        <v>47.22</v>
      </c>
      <c r="G5127" s="48">
        <v>2742100</v>
      </c>
      <c r="H5127" s="47">
        <v>32.64</v>
      </c>
      <c r="I5127" s="51">
        <f t="shared" si="568"/>
        <v>0.69123252858958073</v>
      </c>
      <c r="J5127" s="51">
        <f t="shared" ca="1" si="569"/>
        <v>1</v>
      </c>
      <c r="K5127" s="47">
        <f t="shared" si="570"/>
        <v>32.53</v>
      </c>
      <c r="L5127" s="47">
        <f t="shared" si="571"/>
        <v>32.75</v>
      </c>
      <c r="M5127" s="47">
        <f t="shared" si="572"/>
        <v>32.49</v>
      </c>
      <c r="N5127" s="47">
        <f t="shared" si="573"/>
        <v>32.64</v>
      </c>
      <c r="O5127" s="48">
        <f t="shared" ca="1" si="574"/>
        <v>2742100</v>
      </c>
    </row>
    <row r="5128" spans="1:15" x14ac:dyDescent="0.25">
      <c r="A5128">
        <v>5113</v>
      </c>
      <c r="B5128" s="85">
        <v>34376</v>
      </c>
      <c r="C5128" s="47">
        <v>47.03</v>
      </c>
      <c r="D5128" s="47">
        <v>47.28</v>
      </c>
      <c r="E5128" s="47">
        <v>46.81</v>
      </c>
      <c r="F5128" s="47">
        <v>47.16</v>
      </c>
      <c r="G5128" s="48">
        <v>519400</v>
      </c>
      <c r="H5128" s="47">
        <v>32.6</v>
      </c>
      <c r="I5128" s="51">
        <f t="shared" si="568"/>
        <v>0.69126378286683643</v>
      </c>
      <c r="J5128" s="51">
        <f t="shared" ca="1" si="569"/>
        <v>1</v>
      </c>
      <c r="K5128" s="47">
        <f t="shared" si="570"/>
        <v>32.51</v>
      </c>
      <c r="L5128" s="47">
        <f t="shared" si="571"/>
        <v>32.68</v>
      </c>
      <c r="M5128" s="47">
        <f t="shared" si="572"/>
        <v>32.36</v>
      </c>
      <c r="N5128" s="47">
        <f t="shared" si="573"/>
        <v>32.6</v>
      </c>
      <c r="O5128" s="48">
        <f t="shared" ca="1" si="574"/>
        <v>519400</v>
      </c>
    </row>
    <row r="5129" spans="1:15" x14ac:dyDescent="0.25">
      <c r="A5129">
        <v>5114</v>
      </c>
      <c r="B5129" s="85">
        <v>34375</v>
      </c>
      <c r="C5129" s="47">
        <v>47.38</v>
      </c>
      <c r="D5129" s="47">
        <v>47.41</v>
      </c>
      <c r="E5129" s="47">
        <v>47</v>
      </c>
      <c r="F5129" s="47">
        <v>47</v>
      </c>
      <c r="G5129" s="48">
        <v>883900</v>
      </c>
      <c r="H5129" s="47">
        <v>32.49</v>
      </c>
      <c r="I5129" s="51">
        <f t="shared" si="568"/>
        <v>0.69127659574468092</v>
      </c>
      <c r="J5129" s="51">
        <f t="shared" ca="1" si="569"/>
        <v>1</v>
      </c>
      <c r="K5129" s="47">
        <f t="shared" si="570"/>
        <v>32.75</v>
      </c>
      <c r="L5129" s="47">
        <f t="shared" si="571"/>
        <v>32.770000000000003</v>
      </c>
      <c r="M5129" s="47">
        <f t="shared" si="572"/>
        <v>32.49</v>
      </c>
      <c r="N5129" s="47">
        <f t="shared" si="573"/>
        <v>32.49</v>
      </c>
      <c r="O5129" s="48">
        <f t="shared" ca="1" si="574"/>
        <v>883900</v>
      </c>
    </row>
    <row r="5130" spans="1:15" x14ac:dyDescent="0.25">
      <c r="A5130">
        <v>5115</v>
      </c>
      <c r="B5130" s="85">
        <v>34374</v>
      </c>
      <c r="C5130" s="47">
        <v>47.25</v>
      </c>
      <c r="D5130" s="47">
        <v>47.44</v>
      </c>
      <c r="E5130" s="47">
        <v>47.19</v>
      </c>
      <c r="F5130" s="47">
        <v>47.41</v>
      </c>
      <c r="G5130" s="48">
        <v>144600</v>
      </c>
      <c r="H5130" s="47">
        <v>32.770000000000003</v>
      </c>
      <c r="I5130" s="51">
        <f t="shared" si="568"/>
        <v>0.69120438726007183</v>
      </c>
      <c r="J5130" s="51">
        <f t="shared" ca="1" si="569"/>
        <v>1</v>
      </c>
      <c r="K5130" s="47">
        <f t="shared" si="570"/>
        <v>32.659999999999997</v>
      </c>
      <c r="L5130" s="47">
        <f t="shared" si="571"/>
        <v>32.79</v>
      </c>
      <c r="M5130" s="47">
        <f t="shared" si="572"/>
        <v>32.619999999999997</v>
      </c>
      <c r="N5130" s="47">
        <f t="shared" si="573"/>
        <v>32.770000000000003</v>
      </c>
      <c r="O5130" s="48">
        <f t="shared" ca="1" si="574"/>
        <v>144600</v>
      </c>
    </row>
    <row r="5131" spans="1:15" x14ac:dyDescent="0.25">
      <c r="A5131">
        <v>5116</v>
      </c>
      <c r="B5131" s="85">
        <v>34373</v>
      </c>
      <c r="C5131" s="47">
        <v>47.28</v>
      </c>
      <c r="D5131" s="47">
        <v>47.28</v>
      </c>
      <c r="E5131" s="47">
        <v>47.03</v>
      </c>
      <c r="F5131" s="47">
        <v>47.22</v>
      </c>
      <c r="G5131" s="48">
        <v>188200</v>
      </c>
      <c r="H5131" s="47">
        <v>32.64</v>
      </c>
      <c r="I5131" s="51">
        <f t="shared" si="568"/>
        <v>0.69123252858958073</v>
      </c>
      <c r="J5131" s="51">
        <f t="shared" ca="1" si="569"/>
        <v>1</v>
      </c>
      <c r="K5131" s="47">
        <f t="shared" si="570"/>
        <v>32.68</v>
      </c>
      <c r="L5131" s="47">
        <f t="shared" si="571"/>
        <v>32.68</v>
      </c>
      <c r="M5131" s="47">
        <f t="shared" si="572"/>
        <v>32.51</v>
      </c>
      <c r="N5131" s="47">
        <f t="shared" si="573"/>
        <v>32.64</v>
      </c>
      <c r="O5131" s="48">
        <f t="shared" ca="1" si="574"/>
        <v>188200</v>
      </c>
    </row>
    <row r="5132" spans="1:15" x14ac:dyDescent="0.25">
      <c r="A5132">
        <v>5117</v>
      </c>
      <c r="B5132" s="85">
        <v>34372</v>
      </c>
      <c r="C5132" s="47">
        <v>46.84</v>
      </c>
      <c r="D5132" s="47">
        <v>47.31</v>
      </c>
      <c r="E5132" s="47">
        <v>46.84</v>
      </c>
      <c r="F5132" s="47">
        <v>47.19</v>
      </c>
      <c r="G5132" s="48">
        <v>516400</v>
      </c>
      <c r="H5132" s="47">
        <v>32.619999999999997</v>
      </c>
      <c r="I5132" s="51">
        <f t="shared" si="568"/>
        <v>0.69124814579360028</v>
      </c>
      <c r="J5132" s="51">
        <f t="shared" ca="1" si="569"/>
        <v>1</v>
      </c>
      <c r="K5132" s="47">
        <f t="shared" si="570"/>
        <v>32.380000000000003</v>
      </c>
      <c r="L5132" s="47">
        <f t="shared" si="571"/>
        <v>32.700000000000003</v>
      </c>
      <c r="M5132" s="47">
        <f t="shared" si="572"/>
        <v>32.380000000000003</v>
      </c>
      <c r="N5132" s="47">
        <f t="shared" si="573"/>
        <v>32.619999999999997</v>
      </c>
      <c r="O5132" s="48">
        <f t="shared" ca="1" si="574"/>
        <v>516400</v>
      </c>
    </row>
    <row r="5133" spans="1:15" x14ac:dyDescent="0.25">
      <c r="A5133">
        <v>5118</v>
      </c>
      <c r="B5133" s="85">
        <v>34369</v>
      </c>
      <c r="C5133" s="47">
        <v>48.06</v>
      </c>
      <c r="D5133" s="47">
        <v>48.12</v>
      </c>
      <c r="E5133" s="47">
        <v>46.97</v>
      </c>
      <c r="F5133" s="47">
        <v>46.97</v>
      </c>
      <c r="G5133" s="48">
        <v>1403200</v>
      </c>
      <c r="H5133" s="47">
        <v>32.47</v>
      </c>
      <c r="I5133" s="51">
        <f t="shared" si="568"/>
        <v>0.69129231424313387</v>
      </c>
      <c r="J5133" s="51">
        <f t="shared" ca="1" si="569"/>
        <v>1</v>
      </c>
      <c r="K5133" s="47">
        <f t="shared" si="570"/>
        <v>33.22</v>
      </c>
      <c r="L5133" s="47">
        <f t="shared" si="571"/>
        <v>33.26</v>
      </c>
      <c r="M5133" s="47">
        <f t="shared" si="572"/>
        <v>32.47</v>
      </c>
      <c r="N5133" s="47">
        <f t="shared" si="573"/>
        <v>32.47</v>
      </c>
      <c r="O5133" s="48">
        <f t="shared" ca="1" si="574"/>
        <v>1403200</v>
      </c>
    </row>
    <row r="5134" spans="1:15" x14ac:dyDescent="0.25">
      <c r="A5134">
        <v>5119</v>
      </c>
      <c r="B5134" s="85">
        <v>34368</v>
      </c>
      <c r="C5134" s="47">
        <v>48.19</v>
      </c>
      <c r="D5134" s="47">
        <v>48.19</v>
      </c>
      <c r="E5134" s="47">
        <v>47.91</v>
      </c>
      <c r="F5134" s="47">
        <v>48.06</v>
      </c>
      <c r="G5134" s="48">
        <v>466100</v>
      </c>
      <c r="H5134" s="47">
        <v>33.229999999999997</v>
      </c>
      <c r="I5134" s="51">
        <f t="shared" si="568"/>
        <v>0.69142738243861834</v>
      </c>
      <c r="J5134" s="51">
        <f t="shared" ca="1" si="569"/>
        <v>1</v>
      </c>
      <c r="K5134" s="47">
        <f t="shared" si="570"/>
        <v>33.32</v>
      </c>
      <c r="L5134" s="47">
        <f t="shared" si="571"/>
        <v>33.32</v>
      </c>
      <c r="M5134" s="47">
        <f t="shared" si="572"/>
        <v>33.130000000000003</v>
      </c>
      <c r="N5134" s="47">
        <f t="shared" si="573"/>
        <v>33.229999999999997</v>
      </c>
      <c r="O5134" s="48">
        <f t="shared" ca="1" si="574"/>
        <v>466100</v>
      </c>
    </row>
    <row r="5135" spans="1:15" x14ac:dyDescent="0.25">
      <c r="A5135">
        <v>5120</v>
      </c>
      <c r="B5135" s="85">
        <v>34367</v>
      </c>
      <c r="C5135" s="47">
        <v>48.12</v>
      </c>
      <c r="D5135" s="47">
        <v>48.28</v>
      </c>
      <c r="E5135" s="47">
        <v>48.09</v>
      </c>
      <c r="F5135" s="47">
        <v>48.28</v>
      </c>
      <c r="G5135" s="48">
        <v>307600</v>
      </c>
      <c r="H5135" s="47">
        <v>33.380000000000003</v>
      </c>
      <c r="I5135" s="51">
        <f t="shared" si="568"/>
        <v>0.69138359569179786</v>
      </c>
      <c r="J5135" s="51">
        <f t="shared" ca="1" si="569"/>
        <v>1</v>
      </c>
      <c r="K5135" s="47">
        <f t="shared" si="570"/>
        <v>33.270000000000003</v>
      </c>
      <c r="L5135" s="47">
        <f t="shared" si="571"/>
        <v>33.380000000000003</v>
      </c>
      <c r="M5135" s="47">
        <f t="shared" si="572"/>
        <v>33.25</v>
      </c>
      <c r="N5135" s="47">
        <f t="shared" si="573"/>
        <v>33.380000000000003</v>
      </c>
      <c r="O5135" s="48">
        <f t="shared" ca="1" si="574"/>
        <v>307600</v>
      </c>
    </row>
    <row r="5136" spans="1:15" x14ac:dyDescent="0.25">
      <c r="A5136">
        <v>5121</v>
      </c>
      <c r="B5136" s="85">
        <v>34366</v>
      </c>
      <c r="C5136" s="47">
        <v>48.16</v>
      </c>
      <c r="D5136" s="47">
        <v>48.16</v>
      </c>
      <c r="E5136" s="47">
        <v>47.91</v>
      </c>
      <c r="F5136" s="47">
        <v>47.97</v>
      </c>
      <c r="G5136" s="48">
        <v>303600</v>
      </c>
      <c r="H5136" s="47">
        <v>33.159999999999997</v>
      </c>
      <c r="I5136" s="51">
        <f t="shared" si="568"/>
        <v>0.69126537419220335</v>
      </c>
      <c r="J5136" s="51">
        <f t="shared" ca="1" si="569"/>
        <v>1</v>
      </c>
      <c r="K5136" s="47">
        <f t="shared" si="570"/>
        <v>33.29</v>
      </c>
      <c r="L5136" s="47">
        <f t="shared" si="571"/>
        <v>33.29</v>
      </c>
      <c r="M5136" s="47">
        <f t="shared" si="572"/>
        <v>33.119999999999997</v>
      </c>
      <c r="N5136" s="47">
        <f t="shared" si="573"/>
        <v>33.159999999999997</v>
      </c>
      <c r="O5136" s="48">
        <f t="shared" ca="1" si="574"/>
        <v>303600</v>
      </c>
    </row>
    <row r="5137" spans="1:15" x14ac:dyDescent="0.25">
      <c r="A5137">
        <v>5122</v>
      </c>
      <c r="B5137" s="85">
        <v>34365</v>
      </c>
      <c r="C5137" s="47">
        <v>48.06</v>
      </c>
      <c r="D5137" s="47">
        <v>48.31</v>
      </c>
      <c r="E5137" s="47">
        <v>48</v>
      </c>
      <c r="F5137" s="47">
        <v>48.22</v>
      </c>
      <c r="G5137" s="48">
        <v>313800</v>
      </c>
      <c r="H5137" s="47">
        <v>33.340000000000003</v>
      </c>
      <c r="I5137" s="51">
        <f t="shared" ref="I5137:I5200" si="575">H5137/F5137</f>
        <v>0.6914143508917463</v>
      </c>
      <c r="J5137" s="51">
        <f t="shared" ref="J5137:J5200" ca="1" si="576">INDEX(OFFSET($T$15,0,0,$S$13+1,1),MATCH(B5137,OFFSET($Q$15,0,0,$S$13+1,1),-1))</f>
        <v>1</v>
      </c>
      <c r="K5137" s="47">
        <f t="shared" ref="K5137:K5200" si="577">ROUND($I5137*C5137,2)</f>
        <v>33.229999999999997</v>
      </c>
      <c r="L5137" s="47">
        <f t="shared" ref="L5137:L5200" si="578">ROUND($I5137*D5137,2)</f>
        <v>33.4</v>
      </c>
      <c r="M5137" s="47">
        <f t="shared" ref="M5137:M5200" si="579">ROUND($I5137*E5137,2)</f>
        <v>33.19</v>
      </c>
      <c r="N5137" s="47">
        <f t="shared" ref="N5137:N5200" si="580">ROUND($I5137*F5137,2)</f>
        <v>33.340000000000003</v>
      </c>
      <c r="O5137" s="48">
        <f t="shared" ref="O5137:O5200" ca="1" si="581">G5137*J5137</f>
        <v>313800</v>
      </c>
    </row>
    <row r="5138" spans="1:15" x14ac:dyDescent="0.25">
      <c r="A5138">
        <v>5123</v>
      </c>
      <c r="B5138" s="85">
        <v>34362</v>
      </c>
      <c r="C5138" s="47">
        <v>47.94</v>
      </c>
      <c r="D5138" s="47">
        <v>48.03</v>
      </c>
      <c r="E5138" s="47">
        <v>47.88</v>
      </c>
      <c r="F5138" s="47">
        <v>47.88</v>
      </c>
      <c r="G5138" s="48">
        <v>356500</v>
      </c>
      <c r="H5138" s="47">
        <v>33.1</v>
      </c>
      <c r="I5138" s="51">
        <f t="shared" si="575"/>
        <v>0.69131161236424399</v>
      </c>
      <c r="J5138" s="51">
        <f t="shared" ca="1" si="576"/>
        <v>1</v>
      </c>
      <c r="K5138" s="47">
        <f t="shared" si="577"/>
        <v>33.14</v>
      </c>
      <c r="L5138" s="47">
        <f t="shared" si="578"/>
        <v>33.200000000000003</v>
      </c>
      <c r="M5138" s="47">
        <f t="shared" si="579"/>
        <v>33.1</v>
      </c>
      <c r="N5138" s="47">
        <f t="shared" si="580"/>
        <v>33.1</v>
      </c>
      <c r="O5138" s="48">
        <f t="shared" ca="1" si="581"/>
        <v>356500</v>
      </c>
    </row>
    <row r="5139" spans="1:15" x14ac:dyDescent="0.25">
      <c r="A5139">
        <v>5124</v>
      </c>
      <c r="B5139" s="85">
        <v>34361</v>
      </c>
      <c r="C5139" s="47">
        <v>47.41</v>
      </c>
      <c r="D5139" s="47">
        <v>47.81</v>
      </c>
      <c r="E5139" s="47">
        <v>47.34</v>
      </c>
      <c r="F5139" s="47">
        <v>47.75</v>
      </c>
      <c r="G5139" s="48">
        <v>344500</v>
      </c>
      <c r="H5139" s="47">
        <v>33.01</v>
      </c>
      <c r="I5139" s="51">
        <f t="shared" si="575"/>
        <v>0.6913089005235602</v>
      </c>
      <c r="J5139" s="51">
        <f t="shared" ca="1" si="576"/>
        <v>1</v>
      </c>
      <c r="K5139" s="47">
        <f t="shared" si="577"/>
        <v>32.770000000000003</v>
      </c>
      <c r="L5139" s="47">
        <f t="shared" si="578"/>
        <v>33.049999999999997</v>
      </c>
      <c r="M5139" s="47">
        <f t="shared" si="579"/>
        <v>32.729999999999997</v>
      </c>
      <c r="N5139" s="47">
        <f t="shared" si="580"/>
        <v>33.01</v>
      </c>
      <c r="O5139" s="48">
        <f t="shared" ca="1" si="581"/>
        <v>344500</v>
      </c>
    </row>
    <row r="5140" spans="1:15" x14ac:dyDescent="0.25">
      <c r="A5140">
        <v>5125</v>
      </c>
      <c r="B5140" s="85">
        <v>34360</v>
      </c>
      <c r="C5140" s="47">
        <v>47.19</v>
      </c>
      <c r="D5140" s="47">
        <v>47.34</v>
      </c>
      <c r="E5140" s="47">
        <v>47.12</v>
      </c>
      <c r="F5140" s="47">
        <v>47.31</v>
      </c>
      <c r="G5140" s="48">
        <v>145100</v>
      </c>
      <c r="H5140" s="47">
        <v>32.71</v>
      </c>
      <c r="I5140" s="51">
        <f t="shared" si="575"/>
        <v>0.69139716761783976</v>
      </c>
      <c r="J5140" s="51">
        <f t="shared" ca="1" si="576"/>
        <v>1</v>
      </c>
      <c r="K5140" s="47">
        <f t="shared" si="577"/>
        <v>32.630000000000003</v>
      </c>
      <c r="L5140" s="47">
        <f t="shared" si="578"/>
        <v>32.729999999999997</v>
      </c>
      <c r="M5140" s="47">
        <f t="shared" si="579"/>
        <v>32.58</v>
      </c>
      <c r="N5140" s="47">
        <f t="shared" si="580"/>
        <v>32.71</v>
      </c>
      <c r="O5140" s="48">
        <f t="shared" ca="1" si="581"/>
        <v>145100</v>
      </c>
    </row>
    <row r="5141" spans="1:15" x14ac:dyDescent="0.25">
      <c r="A5141">
        <v>5126</v>
      </c>
      <c r="B5141" s="85">
        <v>34359</v>
      </c>
      <c r="C5141" s="47">
        <v>47.22</v>
      </c>
      <c r="D5141" s="47">
        <v>47.25</v>
      </c>
      <c r="E5141" s="47">
        <v>47.09</v>
      </c>
      <c r="F5141" s="47">
        <v>47.19</v>
      </c>
      <c r="G5141" s="48">
        <v>310400</v>
      </c>
      <c r="H5141" s="47">
        <v>32.619999999999997</v>
      </c>
      <c r="I5141" s="51">
        <f t="shared" si="575"/>
        <v>0.69124814579360028</v>
      </c>
      <c r="J5141" s="51">
        <f t="shared" ca="1" si="576"/>
        <v>1</v>
      </c>
      <c r="K5141" s="47">
        <f t="shared" si="577"/>
        <v>32.64</v>
      </c>
      <c r="L5141" s="47">
        <f t="shared" si="578"/>
        <v>32.659999999999997</v>
      </c>
      <c r="M5141" s="47">
        <f t="shared" si="579"/>
        <v>32.549999999999997</v>
      </c>
      <c r="N5141" s="47">
        <f t="shared" si="580"/>
        <v>32.619999999999997</v>
      </c>
      <c r="O5141" s="48">
        <f t="shared" ca="1" si="581"/>
        <v>310400</v>
      </c>
    </row>
    <row r="5142" spans="1:15" x14ac:dyDescent="0.25">
      <c r="A5142">
        <v>5127</v>
      </c>
      <c r="B5142" s="85">
        <v>34358</v>
      </c>
      <c r="C5142" s="47">
        <v>47.34</v>
      </c>
      <c r="D5142" s="47">
        <v>47.56</v>
      </c>
      <c r="E5142" s="47">
        <v>47.19</v>
      </c>
      <c r="F5142" s="47">
        <v>47.19</v>
      </c>
      <c r="G5142" s="48">
        <v>373800</v>
      </c>
      <c r="H5142" s="47">
        <v>32.619999999999997</v>
      </c>
      <c r="I5142" s="51">
        <f t="shared" si="575"/>
        <v>0.69124814579360028</v>
      </c>
      <c r="J5142" s="51">
        <f t="shared" ca="1" si="576"/>
        <v>1</v>
      </c>
      <c r="K5142" s="47">
        <f t="shared" si="577"/>
        <v>32.72</v>
      </c>
      <c r="L5142" s="47">
        <f t="shared" si="578"/>
        <v>32.880000000000003</v>
      </c>
      <c r="M5142" s="47">
        <f t="shared" si="579"/>
        <v>32.619999999999997</v>
      </c>
      <c r="N5142" s="47">
        <f t="shared" si="580"/>
        <v>32.619999999999997</v>
      </c>
      <c r="O5142" s="48">
        <f t="shared" ca="1" si="581"/>
        <v>373800</v>
      </c>
    </row>
    <row r="5143" spans="1:15" x14ac:dyDescent="0.25">
      <c r="A5143">
        <v>5128</v>
      </c>
      <c r="B5143" s="85">
        <v>34355</v>
      </c>
      <c r="C5143" s="47">
        <v>47.53</v>
      </c>
      <c r="D5143" s="47">
        <v>47.53</v>
      </c>
      <c r="E5143" s="47">
        <v>47.34</v>
      </c>
      <c r="F5143" s="47">
        <v>47.38</v>
      </c>
      <c r="G5143" s="48">
        <v>85600</v>
      </c>
      <c r="H5143" s="47">
        <v>32.75</v>
      </c>
      <c r="I5143" s="51">
        <f t="shared" si="575"/>
        <v>0.69121992401857324</v>
      </c>
      <c r="J5143" s="51">
        <f t="shared" ca="1" si="576"/>
        <v>1</v>
      </c>
      <c r="K5143" s="47">
        <f t="shared" si="577"/>
        <v>32.85</v>
      </c>
      <c r="L5143" s="47">
        <f t="shared" si="578"/>
        <v>32.85</v>
      </c>
      <c r="M5143" s="47">
        <f t="shared" si="579"/>
        <v>32.72</v>
      </c>
      <c r="N5143" s="47">
        <f t="shared" si="580"/>
        <v>32.75</v>
      </c>
      <c r="O5143" s="48">
        <f t="shared" ca="1" si="581"/>
        <v>85600</v>
      </c>
    </row>
    <row r="5144" spans="1:15" x14ac:dyDescent="0.25">
      <c r="A5144">
        <v>5129</v>
      </c>
      <c r="B5144" s="85">
        <v>34354</v>
      </c>
      <c r="C5144" s="47">
        <v>47.41</v>
      </c>
      <c r="D5144" s="47">
        <v>47.5</v>
      </c>
      <c r="E5144" s="47">
        <v>47.38</v>
      </c>
      <c r="F5144" s="47">
        <v>47.47</v>
      </c>
      <c r="G5144" s="48">
        <v>281100</v>
      </c>
      <c r="H5144" s="47">
        <v>32.82</v>
      </c>
      <c r="I5144" s="51">
        <f t="shared" si="575"/>
        <v>0.69138403202022336</v>
      </c>
      <c r="J5144" s="51">
        <f t="shared" ca="1" si="576"/>
        <v>1</v>
      </c>
      <c r="K5144" s="47">
        <f t="shared" si="577"/>
        <v>32.78</v>
      </c>
      <c r="L5144" s="47">
        <f t="shared" si="578"/>
        <v>32.840000000000003</v>
      </c>
      <c r="M5144" s="47">
        <f t="shared" si="579"/>
        <v>32.76</v>
      </c>
      <c r="N5144" s="47">
        <f t="shared" si="580"/>
        <v>32.82</v>
      </c>
      <c r="O5144" s="48">
        <f t="shared" ca="1" si="581"/>
        <v>281100</v>
      </c>
    </row>
    <row r="5145" spans="1:15" x14ac:dyDescent="0.25">
      <c r="A5145">
        <v>5130</v>
      </c>
      <c r="B5145" s="85">
        <v>34353</v>
      </c>
      <c r="C5145" s="47">
        <v>47.41</v>
      </c>
      <c r="D5145" s="47">
        <v>47.47</v>
      </c>
      <c r="E5145" s="47">
        <v>47.25</v>
      </c>
      <c r="F5145" s="47">
        <v>47.34</v>
      </c>
      <c r="G5145" s="48">
        <v>200800</v>
      </c>
      <c r="H5145" s="47">
        <v>32.729999999999997</v>
      </c>
      <c r="I5145" s="51">
        <f t="shared" si="575"/>
        <v>0.69138149556400497</v>
      </c>
      <c r="J5145" s="51">
        <f t="shared" ca="1" si="576"/>
        <v>1</v>
      </c>
      <c r="K5145" s="47">
        <f t="shared" si="577"/>
        <v>32.78</v>
      </c>
      <c r="L5145" s="47">
        <f t="shared" si="578"/>
        <v>32.82</v>
      </c>
      <c r="M5145" s="47">
        <f t="shared" si="579"/>
        <v>32.67</v>
      </c>
      <c r="N5145" s="47">
        <f t="shared" si="580"/>
        <v>32.729999999999997</v>
      </c>
      <c r="O5145" s="48">
        <f t="shared" ca="1" si="581"/>
        <v>200800</v>
      </c>
    </row>
    <row r="5146" spans="1:15" x14ac:dyDescent="0.25">
      <c r="A5146">
        <v>5131</v>
      </c>
      <c r="B5146" s="85">
        <v>34352</v>
      </c>
      <c r="C5146" s="47">
        <v>47.47</v>
      </c>
      <c r="D5146" s="47">
        <v>47.53</v>
      </c>
      <c r="E5146" s="47">
        <v>47.38</v>
      </c>
      <c r="F5146" s="47">
        <v>47.47</v>
      </c>
      <c r="G5146" s="48">
        <v>166400</v>
      </c>
      <c r="H5146" s="47">
        <v>32.82</v>
      </c>
      <c r="I5146" s="51">
        <f t="shared" si="575"/>
        <v>0.69138403202022336</v>
      </c>
      <c r="J5146" s="51">
        <f t="shared" ca="1" si="576"/>
        <v>1</v>
      </c>
      <c r="K5146" s="47">
        <f t="shared" si="577"/>
        <v>32.82</v>
      </c>
      <c r="L5146" s="47">
        <f t="shared" si="578"/>
        <v>32.86</v>
      </c>
      <c r="M5146" s="47">
        <f t="shared" si="579"/>
        <v>32.76</v>
      </c>
      <c r="N5146" s="47">
        <f t="shared" si="580"/>
        <v>32.82</v>
      </c>
      <c r="O5146" s="48">
        <f t="shared" ca="1" si="581"/>
        <v>166400</v>
      </c>
    </row>
    <row r="5147" spans="1:15" x14ac:dyDescent="0.25">
      <c r="A5147">
        <v>5132</v>
      </c>
      <c r="B5147" s="85">
        <v>34351</v>
      </c>
      <c r="C5147" s="47">
        <v>47.41</v>
      </c>
      <c r="D5147" s="47">
        <v>47.47</v>
      </c>
      <c r="E5147" s="47">
        <v>47.31</v>
      </c>
      <c r="F5147" s="47">
        <v>47.41</v>
      </c>
      <c r="G5147" s="48">
        <v>17700</v>
      </c>
      <c r="H5147" s="47">
        <v>32.770000000000003</v>
      </c>
      <c r="I5147" s="51">
        <f t="shared" si="575"/>
        <v>0.69120438726007183</v>
      </c>
      <c r="J5147" s="51">
        <f t="shared" ca="1" si="576"/>
        <v>1</v>
      </c>
      <c r="K5147" s="47">
        <f t="shared" si="577"/>
        <v>32.770000000000003</v>
      </c>
      <c r="L5147" s="47">
        <f t="shared" si="578"/>
        <v>32.81</v>
      </c>
      <c r="M5147" s="47">
        <f t="shared" si="579"/>
        <v>32.700000000000003</v>
      </c>
      <c r="N5147" s="47">
        <f t="shared" si="580"/>
        <v>32.770000000000003</v>
      </c>
      <c r="O5147" s="48">
        <f t="shared" ca="1" si="581"/>
        <v>17700</v>
      </c>
    </row>
    <row r="5148" spans="1:15" x14ac:dyDescent="0.25">
      <c r="A5148">
        <v>5133</v>
      </c>
      <c r="B5148" s="85">
        <v>34348</v>
      </c>
      <c r="C5148" s="47">
        <v>47.38</v>
      </c>
      <c r="D5148" s="47">
        <v>47.5</v>
      </c>
      <c r="E5148" s="47">
        <v>47.38</v>
      </c>
      <c r="F5148" s="47">
        <v>47.41</v>
      </c>
      <c r="G5148" s="48">
        <v>137200</v>
      </c>
      <c r="H5148" s="47">
        <v>32.770000000000003</v>
      </c>
      <c r="I5148" s="51">
        <f t="shared" si="575"/>
        <v>0.69120438726007183</v>
      </c>
      <c r="J5148" s="51">
        <f t="shared" ca="1" si="576"/>
        <v>1</v>
      </c>
      <c r="K5148" s="47">
        <f t="shared" si="577"/>
        <v>32.75</v>
      </c>
      <c r="L5148" s="47">
        <f t="shared" si="578"/>
        <v>32.83</v>
      </c>
      <c r="M5148" s="47">
        <f t="shared" si="579"/>
        <v>32.75</v>
      </c>
      <c r="N5148" s="47">
        <f t="shared" si="580"/>
        <v>32.770000000000003</v>
      </c>
      <c r="O5148" s="48">
        <f t="shared" ca="1" si="581"/>
        <v>137200</v>
      </c>
    </row>
    <row r="5149" spans="1:15" x14ac:dyDescent="0.25">
      <c r="A5149">
        <v>5134</v>
      </c>
      <c r="B5149" s="85">
        <v>34347</v>
      </c>
      <c r="C5149" s="47">
        <v>47.22</v>
      </c>
      <c r="D5149" s="47">
        <v>47.31</v>
      </c>
      <c r="E5149" s="47">
        <v>47.16</v>
      </c>
      <c r="F5149" s="47">
        <v>47.22</v>
      </c>
      <c r="G5149" s="48">
        <v>244300</v>
      </c>
      <c r="H5149" s="47">
        <v>32.64</v>
      </c>
      <c r="I5149" s="51">
        <f t="shared" si="575"/>
        <v>0.69123252858958073</v>
      </c>
      <c r="J5149" s="51">
        <f t="shared" ca="1" si="576"/>
        <v>1</v>
      </c>
      <c r="K5149" s="47">
        <f t="shared" si="577"/>
        <v>32.64</v>
      </c>
      <c r="L5149" s="47">
        <f t="shared" si="578"/>
        <v>32.700000000000003</v>
      </c>
      <c r="M5149" s="47">
        <f t="shared" si="579"/>
        <v>32.6</v>
      </c>
      <c r="N5149" s="47">
        <f t="shared" si="580"/>
        <v>32.64</v>
      </c>
      <c r="O5149" s="48">
        <f t="shared" ca="1" si="581"/>
        <v>244300</v>
      </c>
    </row>
    <row r="5150" spans="1:15" x14ac:dyDescent="0.25">
      <c r="A5150">
        <v>5135</v>
      </c>
      <c r="B5150" s="85">
        <v>34346</v>
      </c>
      <c r="C5150" s="47">
        <v>47.53</v>
      </c>
      <c r="D5150" s="47">
        <v>47.53</v>
      </c>
      <c r="E5150" s="47">
        <v>47.19</v>
      </c>
      <c r="F5150" s="47">
        <v>47.34</v>
      </c>
      <c r="G5150" s="48">
        <v>158400</v>
      </c>
      <c r="H5150" s="47">
        <v>32.729999999999997</v>
      </c>
      <c r="I5150" s="51">
        <f t="shared" si="575"/>
        <v>0.69138149556400497</v>
      </c>
      <c r="J5150" s="51">
        <f t="shared" ca="1" si="576"/>
        <v>1</v>
      </c>
      <c r="K5150" s="47">
        <f t="shared" si="577"/>
        <v>32.86</v>
      </c>
      <c r="L5150" s="47">
        <f t="shared" si="578"/>
        <v>32.86</v>
      </c>
      <c r="M5150" s="47">
        <f t="shared" si="579"/>
        <v>32.630000000000003</v>
      </c>
      <c r="N5150" s="47">
        <f t="shared" si="580"/>
        <v>32.729999999999997</v>
      </c>
      <c r="O5150" s="48">
        <f t="shared" ca="1" si="581"/>
        <v>158400</v>
      </c>
    </row>
    <row r="5151" spans="1:15" x14ac:dyDescent="0.25">
      <c r="A5151">
        <v>5136</v>
      </c>
      <c r="B5151" s="85">
        <v>34345</v>
      </c>
      <c r="C5151" s="47">
        <v>47.56</v>
      </c>
      <c r="D5151" s="47">
        <v>47.56</v>
      </c>
      <c r="E5151" s="47">
        <v>47.34</v>
      </c>
      <c r="F5151" s="47">
        <v>47.5</v>
      </c>
      <c r="G5151" s="48">
        <v>295200</v>
      </c>
      <c r="H5151" s="47">
        <v>32.840000000000003</v>
      </c>
      <c r="I5151" s="51">
        <f t="shared" si="575"/>
        <v>0.69136842105263163</v>
      </c>
      <c r="J5151" s="51">
        <f t="shared" ca="1" si="576"/>
        <v>1</v>
      </c>
      <c r="K5151" s="47">
        <f t="shared" si="577"/>
        <v>32.880000000000003</v>
      </c>
      <c r="L5151" s="47">
        <f t="shared" si="578"/>
        <v>32.880000000000003</v>
      </c>
      <c r="M5151" s="47">
        <f t="shared" si="579"/>
        <v>32.729999999999997</v>
      </c>
      <c r="N5151" s="47">
        <f t="shared" si="580"/>
        <v>32.840000000000003</v>
      </c>
      <c r="O5151" s="48">
        <f t="shared" ca="1" si="581"/>
        <v>295200</v>
      </c>
    </row>
    <row r="5152" spans="1:15" x14ac:dyDescent="0.25">
      <c r="A5152">
        <v>5137</v>
      </c>
      <c r="B5152" s="85">
        <v>34344</v>
      </c>
      <c r="C5152" s="47">
        <v>47.09</v>
      </c>
      <c r="D5152" s="47">
        <v>47.59</v>
      </c>
      <c r="E5152" s="47">
        <v>46.97</v>
      </c>
      <c r="F5152" s="47">
        <v>47.59</v>
      </c>
      <c r="G5152" s="48">
        <v>593700</v>
      </c>
      <c r="H5152" s="47">
        <v>32.9</v>
      </c>
      <c r="I5152" s="51">
        <f t="shared" si="575"/>
        <v>0.6913217062408068</v>
      </c>
      <c r="J5152" s="51">
        <f t="shared" ca="1" si="576"/>
        <v>1</v>
      </c>
      <c r="K5152" s="47">
        <f t="shared" si="577"/>
        <v>32.549999999999997</v>
      </c>
      <c r="L5152" s="47">
        <f t="shared" si="578"/>
        <v>32.9</v>
      </c>
      <c r="M5152" s="47">
        <f t="shared" si="579"/>
        <v>32.47</v>
      </c>
      <c r="N5152" s="47">
        <f t="shared" si="580"/>
        <v>32.9</v>
      </c>
      <c r="O5152" s="48">
        <f t="shared" ca="1" si="581"/>
        <v>593700</v>
      </c>
    </row>
    <row r="5153" spans="1:15" x14ac:dyDescent="0.25">
      <c r="A5153">
        <v>5138</v>
      </c>
      <c r="B5153" s="85">
        <v>34341</v>
      </c>
      <c r="C5153" s="47">
        <v>46.84</v>
      </c>
      <c r="D5153" s="47">
        <v>47.06</v>
      </c>
      <c r="E5153" s="47">
        <v>46.72</v>
      </c>
      <c r="F5153" s="47">
        <v>47.03</v>
      </c>
      <c r="G5153" s="48">
        <v>775500</v>
      </c>
      <c r="H5153" s="47">
        <v>32.520000000000003</v>
      </c>
      <c r="I5153" s="51">
        <f t="shared" si="575"/>
        <v>0.69147352753561564</v>
      </c>
      <c r="J5153" s="51">
        <f t="shared" ca="1" si="576"/>
        <v>1</v>
      </c>
      <c r="K5153" s="47">
        <f t="shared" si="577"/>
        <v>32.39</v>
      </c>
      <c r="L5153" s="47">
        <f t="shared" si="578"/>
        <v>32.54</v>
      </c>
      <c r="M5153" s="47">
        <f t="shared" si="579"/>
        <v>32.31</v>
      </c>
      <c r="N5153" s="47">
        <f t="shared" si="580"/>
        <v>32.520000000000003</v>
      </c>
      <c r="O5153" s="48">
        <f t="shared" ca="1" si="581"/>
        <v>775500</v>
      </c>
    </row>
    <row r="5154" spans="1:15" x14ac:dyDescent="0.25">
      <c r="A5154">
        <v>5139</v>
      </c>
      <c r="B5154" s="85">
        <v>34340</v>
      </c>
      <c r="C5154" s="47">
        <v>46.81</v>
      </c>
      <c r="D5154" s="47">
        <v>46.84</v>
      </c>
      <c r="E5154" s="47">
        <v>46.69</v>
      </c>
      <c r="F5154" s="47">
        <v>46.75</v>
      </c>
      <c r="G5154" s="48">
        <v>201000</v>
      </c>
      <c r="H5154" s="47">
        <v>32.32</v>
      </c>
      <c r="I5154" s="51">
        <f t="shared" si="575"/>
        <v>0.69133689839572188</v>
      </c>
      <c r="J5154" s="51">
        <f t="shared" ca="1" si="576"/>
        <v>1</v>
      </c>
      <c r="K5154" s="47">
        <f t="shared" si="577"/>
        <v>32.36</v>
      </c>
      <c r="L5154" s="47">
        <f t="shared" si="578"/>
        <v>32.380000000000003</v>
      </c>
      <c r="M5154" s="47">
        <f t="shared" si="579"/>
        <v>32.28</v>
      </c>
      <c r="N5154" s="47">
        <f t="shared" si="580"/>
        <v>32.32</v>
      </c>
      <c r="O5154" s="48">
        <f t="shared" ca="1" si="581"/>
        <v>201000</v>
      </c>
    </row>
    <row r="5155" spans="1:15" x14ac:dyDescent="0.25">
      <c r="A5155">
        <v>5140</v>
      </c>
      <c r="B5155" s="85">
        <v>34339</v>
      </c>
      <c r="C5155" s="47">
        <v>46.72</v>
      </c>
      <c r="D5155" s="47">
        <v>46.78</v>
      </c>
      <c r="E5155" s="47">
        <v>46.53</v>
      </c>
      <c r="F5155" s="47">
        <v>46.75</v>
      </c>
      <c r="G5155" s="48">
        <v>710900</v>
      </c>
      <c r="H5155" s="47">
        <v>32.32</v>
      </c>
      <c r="I5155" s="51">
        <f t="shared" si="575"/>
        <v>0.69133689839572188</v>
      </c>
      <c r="J5155" s="51">
        <f t="shared" ca="1" si="576"/>
        <v>1</v>
      </c>
      <c r="K5155" s="47">
        <f t="shared" si="577"/>
        <v>32.299999999999997</v>
      </c>
      <c r="L5155" s="47">
        <f t="shared" si="578"/>
        <v>32.340000000000003</v>
      </c>
      <c r="M5155" s="47">
        <f t="shared" si="579"/>
        <v>32.17</v>
      </c>
      <c r="N5155" s="47">
        <f t="shared" si="580"/>
        <v>32.32</v>
      </c>
      <c r="O5155" s="48">
        <f t="shared" ca="1" si="581"/>
        <v>710900</v>
      </c>
    </row>
    <row r="5156" spans="1:15" x14ac:dyDescent="0.25">
      <c r="A5156">
        <v>5141</v>
      </c>
      <c r="B5156" s="85">
        <v>34338</v>
      </c>
      <c r="C5156" s="47">
        <v>46.53</v>
      </c>
      <c r="D5156" s="47">
        <v>46.66</v>
      </c>
      <c r="E5156" s="47">
        <v>46.47</v>
      </c>
      <c r="F5156" s="47">
        <v>46.66</v>
      </c>
      <c r="G5156" s="48">
        <v>164300</v>
      </c>
      <c r="H5156" s="47">
        <v>32.26</v>
      </c>
      <c r="I5156" s="51">
        <f t="shared" si="575"/>
        <v>0.69138448349764248</v>
      </c>
      <c r="J5156" s="51">
        <f t="shared" ca="1" si="576"/>
        <v>1</v>
      </c>
      <c r="K5156" s="47">
        <f t="shared" si="577"/>
        <v>32.17</v>
      </c>
      <c r="L5156" s="47">
        <f t="shared" si="578"/>
        <v>32.26</v>
      </c>
      <c r="M5156" s="47">
        <f t="shared" si="579"/>
        <v>32.130000000000003</v>
      </c>
      <c r="N5156" s="47">
        <f t="shared" si="580"/>
        <v>32.26</v>
      </c>
      <c r="O5156" s="48">
        <f t="shared" ca="1" si="581"/>
        <v>164300</v>
      </c>
    </row>
    <row r="5157" spans="1:15" x14ac:dyDescent="0.25">
      <c r="A5157">
        <v>5142</v>
      </c>
      <c r="B5157" s="85">
        <v>34337</v>
      </c>
      <c r="C5157" s="47">
        <v>46.59</v>
      </c>
      <c r="D5157" s="47">
        <v>46.66</v>
      </c>
      <c r="E5157" s="47">
        <v>46.41</v>
      </c>
      <c r="F5157" s="47">
        <v>46.47</v>
      </c>
      <c r="G5157" s="48">
        <v>960900</v>
      </c>
      <c r="H5157" s="47">
        <v>32.130000000000003</v>
      </c>
      <c r="I5157" s="51">
        <f t="shared" si="575"/>
        <v>0.69141381536475155</v>
      </c>
      <c r="J5157" s="51">
        <f t="shared" ca="1" si="576"/>
        <v>1</v>
      </c>
      <c r="K5157" s="47">
        <f t="shared" si="577"/>
        <v>32.21</v>
      </c>
      <c r="L5157" s="47">
        <f t="shared" si="578"/>
        <v>32.26</v>
      </c>
      <c r="M5157" s="47">
        <f t="shared" si="579"/>
        <v>32.090000000000003</v>
      </c>
      <c r="N5157" s="47">
        <f t="shared" si="580"/>
        <v>32.130000000000003</v>
      </c>
      <c r="O5157" s="48">
        <f t="shared" ca="1" si="581"/>
        <v>960900</v>
      </c>
    </row>
    <row r="5158" spans="1:15" x14ac:dyDescent="0.25">
      <c r="A5158">
        <v>5143</v>
      </c>
      <c r="B5158" s="85">
        <v>34334</v>
      </c>
      <c r="C5158" s="47">
        <v>46.94</v>
      </c>
      <c r="D5158" s="47">
        <v>47</v>
      </c>
      <c r="E5158" s="47">
        <v>46.56</v>
      </c>
      <c r="F5158" s="47">
        <v>46.59</v>
      </c>
      <c r="G5158" s="48">
        <v>312900</v>
      </c>
      <c r="H5158" s="47">
        <v>32.21</v>
      </c>
      <c r="I5158" s="51">
        <f t="shared" si="575"/>
        <v>0.69135007512341706</v>
      </c>
      <c r="J5158" s="51">
        <f t="shared" ca="1" si="576"/>
        <v>1</v>
      </c>
      <c r="K5158" s="47">
        <f t="shared" si="577"/>
        <v>32.450000000000003</v>
      </c>
      <c r="L5158" s="47">
        <f t="shared" si="578"/>
        <v>32.49</v>
      </c>
      <c r="M5158" s="47">
        <f t="shared" si="579"/>
        <v>32.19</v>
      </c>
      <c r="N5158" s="47">
        <f t="shared" si="580"/>
        <v>32.21</v>
      </c>
      <c r="O5158" s="48">
        <f t="shared" ca="1" si="581"/>
        <v>312900</v>
      </c>
    </row>
    <row r="5159" spans="1:15" x14ac:dyDescent="0.25">
      <c r="A5159">
        <v>5144</v>
      </c>
      <c r="B5159" s="85">
        <v>34333</v>
      </c>
      <c r="C5159" s="47">
        <v>47</v>
      </c>
      <c r="D5159" s="47">
        <v>47</v>
      </c>
      <c r="E5159" s="47">
        <v>46.75</v>
      </c>
      <c r="F5159" s="47">
        <v>46.84</v>
      </c>
      <c r="G5159" s="48">
        <v>219900</v>
      </c>
      <c r="H5159" s="47">
        <v>32.39</v>
      </c>
      <c r="I5159" s="51">
        <f t="shared" si="575"/>
        <v>0.69150298889837747</v>
      </c>
      <c r="J5159" s="51">
        <f t="shared" ca="1" si="576"/>
        <v>1</v>
      </c>
      <c r="K5159" s="47">
        <f t="shared" si="577"/>
        <v>32.5</v>
      </c>
      <c r="L5159" s="47">
        <f t="shared" si="578"/>
        <v>32.5</v>
      </c>
      <c r="M5159" s="47">
        <f t="shared" si="579"/>
        <v>32.33</v>
      </c>
      <c r="N5159" s="47">
        <f t="shared" si="580"/>
        <v>32.39</v>
      </c>
      <c r="O5159" s="48">
        <f t="shared" ca="1" si="581"/>
        <v>219900</v>
      </c>
    </row>
    <row r="5160" spans="1:15" x14ac:dyDescent="0.25">
      <c r="A5160">
        <v>5145</v>
      </c>
      <c r="B5160" s="85">
        <v>34332</v>
      </c>
      <c r="C5160" s="47">
        <v>47.12</v>
      </c>
      <c r="D5160" s="47">
        <v>47.16</v>
      </c>
      <c r="E5160" s="47">
        <v>47</v>
      </c>
      <c r="F5160" s="47">
        <v>47.03</v>
      </c>
      <c r="G5160" s="48">
        <v>266700</v>
      </c>
      <c r="H5160" s="47">
        <v>32.520000000000003</v>
      </c>
      <c r="I5160" s="51">
        <f t="shared" si="575"/>
        <v>0.69147352753561564</v>
      </c>
      <c r="J5160" s="51">
        <f t="shared" ca="1" si="576"/>
        <v>1</v>
      </c>
      <c r="K5160" s="47">
        <f t="shared" si="577"/>
        <v>32.58</v>
      </c>
      <c r="L5160" s="47">
        <f t="shared" si="578"/>
        <v>32.61</v>
      </c>
      <c r="M5160" s="47">
        <f t="shared" si="579"/>
        <v>32.5</v>
      </c>
      <c r="N5160" s="47">
        <f t="shared" si="580"/>
        <v>32.520000000000003</v>
      </c>
      <c r="O5160" s="48">
        <f t="shared" ca="1" si="581"/>
        <v>266700</v>
      </c>
    </row>
    <row r="5161" spans="1:15" x14ac:dyDescent="0.25">
      <c r="A5161">
        <v>5146</v>
      </c>
      <c r="B5161" s="85">
        <v>34331</v>
      </c>
      <c r="C5161" s="47">
        <v>46.97</v>
      </c>
      <c r="D5161" s="47">
        <v>47.12</v>
      </c>
      <c r="E5161" s="47">
        <v>46.94</v>
      </c>
      <c r="F5161" s="47">
        <v>47.09</v>
      </c>
      <c r="G5161" s="48">
        <v>880600</v>
      </c>
      <c r="H5161" s="47">
        <v>32.56</v>
      </c>
      <c r="I5161" s="51">
        <f t="shared" si="575"/>
        <v>0.69144191972818003</v>
      </c>
      <c r="J5161" s="51">
        <f t="shared" ca="1" si="576"/>
        <v>1</v>
      </c>
      <c r="K5161" s="47">
        <f t="shared" si="577"/>
        <v>32.479999999999997</v>
      </c>
      <c r="L5161" s="47">
        <f t="shared" si="578"/>
        <v>32.58</v>
      </c>
      <c r="M5161" s="47">
        <f t="shared" si="579"/>
        <v>32.46</v>
      </c>
      <c r="N5161" s="47">
        <f t="shared" si="580"/>
        <v>32.56</v>
      </c>
      <c r="O5161" s="48">
        <f t="shared" ca="1" si="581"/>
        <v>880600</v>
      </c>
    </row>
    <row r="5162" spans="1:15" x14ac:dyDescent="0.25">
      <c r="A5162">
        <v>5147</v>
      </c>
      <c r="B5162" s="85">
        <v>34330</v>
      </c>
      <c r="C5162" s="47">
        <v>46.75</v>
      </c>
      <c r="D5162" s="47">
        <v>47</v>
      </c>
      <c r="E5162" s="47">
        <v>46.75</v>
      </c>
      <c r="F5162" s="47">
        <v>47</v>
      </c>
      <c r="G5162" s="48">
        <v>447100</v>
      </c>
      <c r="H5162" s="47">
        <v>32.49</v>
      </c>
      <c r="I5162" s="51">
        <f t="shared" si="575"/>
        <v>0.69127659574468092</v>
      </c>
      <c r="J5162" s="51">
        <f t="shared" ca="1" si="576"/>
        <v>1</v>
      </c>
      <c r="K5162" s="47">
        <f t="shared" si="577"/>
        <v>32.32</v>
      </c>
      <c r="L5162" s="47">
        <f t="shared" si="578"/>
        <v>32.49</v>
      </c>
      <c r="M5162" s="47">
        <f t="shared" si="579"/>
        <v>32.32</v>
      </c>
      <c r="N5162" s="47">
        <f t="shared" si="580"/>
        <v>32.49</v>
      </c>
      <c r="O5162" s="48">
        <f t="shared" ca="1" si="581"/>
        <v>447100</v>
      </c>
    </row>
    <row r="5163" spans="1:15" x14ac:dyDescent="0.25">
      <c r="A5163">
        <v>5148</v>
      </c>
      <c r="B5163" s="85">
        <v>34326</v>
      </c>
      <c r="C5163" s="47">
        <v>46.75</v>
      </c>
      <c r="D5163" s="47">
        <v>46.84</v>
      </c>
      <c r="E5163" s="47">
        <v>46.69</v>
      </c>
      <c r="F5163" s="47">
        <v>46.75</v>
      </c>
      <c r="G5163" s="48">
        <v>533800</v>
      </c>
      <c r="H5163" s="47">
        <v>32.32</v>
      </c>
      <c r="I5163" s="51">
        <f t="shared" si="575"/>
        <v>0.69133689839572188</v>
      </c>
      <c r="J5163" s="51">
        <f t="shared" ca="1" si="576"/>
        <v>1</v>
      </c>
      <c r="K5163" s="47">
        <f t="shared" si="577"/>
        <v>32.32</v>
      </c>
      <c r="L5163" s="47">
        <f t="shared" si="578"/>
        <v>32.380000000000003</v>
      </c>
      <c r="M5163" s="47">
        <f t="shared" si="579"/>
        <v>32.28</v>
      </c>
      <c r="N5163" s="47">
        <f t="shared" si="580"/>
        <v>32.32</v>
      </c>
      <c r="O5163" s="48">
        <f t="shared" ca="1" si="581"/>
        <v>533800</v>
      </c>
    </row>
    <row r="5164" spans="1:15" x14ac:dyDescent="0.25">
      <c r="A5164">
        <v>5149</v>
      </c>
      <c r="B5164" s="85">
        <v>34325</v>
      </c>
      <c r="C5164" s="47">
        <v>46.59</v>
      </c>
      <c r="D5164" s="47">
        <v>46.81</v>
      </c>
      <c r="E5164" s="47">
        <v>46.5</v>
      </c>
      <c r="F5164" s="47">
        <v>46.78</v>
      </c>
      <c r="G5164" s="48">
        <v>410300</v>
      </c>
      <c r="H5164" s="47">
        <v>32.340000000000003</v>
      </c>
      <c r="I5164" s="51">
        <f t="shared" si="575"/>
        <v>0.69132107738349724</v>
      </c>
      <c r="J5164" s="51">
        <f t="shared" ca="1" si="576"/>
        <v>1</v>
      </c>
      <c r="K5164" s="47">
        <f t="shared" si="577"/>
        <v>32.21</v>
      </c>
      <c r="L5164" s="47">
        <f t="shared" si="578"/>
        <v>32.36</v>
      </c>
      <c r="M5164" s="47">
        <f t="shared" si="579"/>
        <v>32.15</v>
      </c>
      <c r="N5164" s="47">
        <f t="shared" si="580"/>
        <v>32.340000000000003</v>
      </c>
      <c r="O5164" s="48">
        <f t="shared" ca="1" si="581"/>
        <v>410300</v>
      </c>
    </row>
    <row r="5165" spans="1:15" x14ac:dyDescent="0.25">
      <c r="A5165">
        <v>5150</v>
      </c>
      <c r="B5165" s="85">
        <v>34324</v>
      </c>
      <c r="C5165" s="47">
        <v>46.56</v>
      </c>
      <c r="D5165" s="47">
        <v>46.56</v>
      </c>
      <c r="E5165" s="47">
        <v>46.41</v>
      </c>
      <c r="F5165" s="47">
        <v>46.47</v>
      </c>
      <c r="G5165" s="48">
        <v>205700</v>
      </c>
      <c r="H5165" s="47">
        <v>32.130000000000003</v>
      </c>
      <c r="I5165" s="51">
        <f t="shared" si="575"/>
        <v>0.69141381536475155</v>
      </c>
      <c r="J5165" s="51">
        <f t="shared" ca="1" si="576"/>
        <v>1</v>
      </c>
      <c r="K5165" s="47">
        <f t="shared" si="577"/>
        <v>32.19</v>
      </c>
      <c r="L5165" s="47">
        <f t="shared" si="578"/>
        <v>32.19</v>
      </c>
      <c r="M5165" s="47">
        <f t="shared" si="579"/>
        <v>32.090000000000003</v>
      </c>
      <c r="N5165" s="47">
        <f t="shared" si="580"/>
        <v>32.130000000000003</v>
      </c>
      <c r="O5165" s="48">
        <f t="shared" ca="1" si="581"/>
        <v>205700</v>
      </c>
    </row>
    <row r="5166" spans="1:15" x14ac:dyDescent="0.25">
      <c r="A5166">
        <v>5151</v>
      </c>
      <c r="B5166" s="85">
        <v>34323</v>
      </c>
      <c r="C5166" s="47">
        <v>46.53</v>
      </c>
      <c r="D5166" s="47">
        <v>46.66</v>
      </c>
      <c r="E5166" s="47">
        <v>46.5</v>
      </c>
      <c r="F5166" s="47">
        <v>46.62</v>
      </c>
      <c r="G5166" s="48">
        <v>68800</v>
      </c>
      <c r="H5166" s="47">
        <v>32.229999999999997</v>
      </c>
      <c r="I5166" s="51">
        <f t="shared" si="575"/>
        <v>0.69133419133419127</v>
      </c>
      <c r="J5166" s="51">
        <f t="shared" ca="1" si="576"/>
        <v>1</v>
      </c>
      <c r="K5166" s="47">
        <f t="shared" si="577"/>
        <v>32.17</v>
      </c>
      <c r="L5166" s="47">
        <f t="shared" si="578"/>
        <v>32.26</v>
      </c>
      <c r="M5166" s="47">
        <f t="shared" si="579"/>
        <v>32.15</v>
      </c>
      <c r="N5166" s="47">
        <f t="shared" si="580"/>
        <v>32.229999999999997</v>
      </c>
      <c r="O5166" s="48">
        <f t="shared" ca="1" si="581"/>
        <v>68800</v>
      </c>
    </row>
    <row r="5167" spans="1:15" x14ac:dyDescent="0.25">
      <c r="A5167">
        <v>5152</v>
      </c>
      <c r="B5167" s="85">
        <v>34320</v>
      </c>
      <c r="C5167" s="47">
        <v>46.41</v>
      </c>
      <c r="D5167" s="47">
        <v>46.59</v>
      </c>
      <c r="E5167" s="47">
        <v>46.38</v>
      </c>
      <c r="F5167" s="47">
        <v>46.56</v>
      </c>
      <c r="G5167" s="48">
        <v>104700</v>
      </c>
      <c r="H5167" s="47">
        <v>32.19</v>
      </c>
      <c r="I5167" s="51">
        <f t="shared" si="575"/>
        <v>0.69136597938144317</v>
      </c>
      <c r="J5167" s="51">
        <f t="shared" ca="1" si="576"/>
        <v>1</v>
      </c>
      <c r="K5167" s="47">
        <f t="shared" si="577"/>
        <v>32.090000000000003</v>
      </c>
      <c r="L5167" s="47">
        <f t="shared" si="578"/>
        <v>32.21</v>
      </c>
      <c r="M5167" s="47">
        <f t="shared" si="579"/>
        <v>32.07</v>
      </c>
      <c r="N5167" s="47">
        <f t="shared" si="580"/>
        <v>32.19</v>
      </c>
      <c r="O5167" s="48">
        <f t="shared" ca="1" si="581"/>
        <v>104700</v>
      </c>
    </row>
    <row r="5168" spans="1:15" x14ac:dyDescent="0.25">
      <c r="A5168">
        <v>5153</v>
      </c>
      <c r="B5168" s="85">
        <v>34319</v>
      </c>
      <c r="C5168" s="47">
        <v>46.66</v>
      </c>
      <c r="D5168" s="47">
        <v>46.66</v>
      </c>
      <c r="E5168" s="47">
        <v>46.56</v>
      </c>
      <c r="F5168" s="47">
        <v>46.62</v>
      </c>
      <c r="G5168" s="48">
        <v>78200</v>
      </c>
      <c r="H5168" s="47">
        <v>32.020000000000003</v>
      </c>
      <c r="I5168" s="51">
        <f t="shared" si="575"/>
        <v>0.68682968682968693</v>
      </c>
      <c r="J5168" s="51">
        <f t="shared" ca="1" si="576"/>
        <v>1</v>
      </c>
      <c r="K5168" s="47">
        <f t="shared" si="577"/>
        <v>32.049999999999997</v>
      </c>
      <c r="L5168" s="47">
        <f t="shared" si="578"/>
        <v>32.049999999999997</v>
      </c>
      <c r="M5168" s="47">
        <f t="shared" si="579"/>
        <v>31.98</v>
      </c>
      <c r="N5168" s="47">
        <f t="shared" si="580"/>
        <v>32.020000000000003</v>
      </c>
      <c r="O5168" s="48">
        <f t="shared" ca="1" si="581"/>
        <v>78200</v>
      </c>
    </row>
    <row r="5169" spans="1:15" x14ac:dyDescent="0.25">
      <c r="A5169">
        <v>5154</v>
      </c>
      <c r="B5169" s="85">
        <v>34318</v>
      </c>
      <c r="C5169" s="47">
        <v>46.59</v>
      </c>
      <c r="D5169" s="47">
        <v>46.62</v>
      </c>
      <c r="E5169" s="47">
        <v>46.47</v>
      </c>
      <c r="F5169" s="47">
        <v>46.47</v>
      </c>
      <c r="G5169" s="48">
        <v>82600</v>
      </c>
      <c r="H5169" s="47">
        <v>31.91</v>
      </c>
      <c r="I5169" s="51">
        <f t="shared" si="575"/>
        <v>0.68667957822250913</v>
      </c>
      <c r="J5169" s="51">
        <f t="shared" ca="1" si="576"/>
        <v>1</v>
      </c>
      <c r="K5169" s="47">
        <f t="shared" si="577"/>
        <v>31.99</v>
      </c>
      <c r="L5169" s="47">
        <f t="shared" si="578"/>
        <v>32.01</v>
      </c>
      <c r="M5169" s="47">
        <f t="shared" si="579"/>
        <v>31.91</v>
      </c>
      <c r="N5169" s="47">
        <f t="shared" si="580"/>
        <v>31.91</v>
      </c>
      <c r="O5169" s="48">
        <f t="shared" ca="1" si="581"/>
        <v>82600</v>
      </c>
    </row>
    <row r="5170" spans="1:15" x14ac:dyDescent="0.25">
      <c r="A5170">
        <v>5155</v>
      </c>
      <c r="B5170" s="85">
        <v>34317</v>
      </c>
      <c r="C5170" s="47">
        <v>46.91</v>
      </c>
      <c r="D5170" s="47">
        <v>46.91</v>
      </c>
      <c r="E5170" s="47">
        <v>46.53</v>
      </c>
      <c r="F5170" s="47">
        <v>46.53</v>
      </c>
      <c r="G5170" s="48">
        <v>41900</v>
      </c>
      <c r="H5170" s="47">
        <v>31.95</v>
      </c>
      <c r="I5170" s="51">
        <f t="shared" si="575"/>
        <v>0.68665377176015474</v>
      </c>
      <c r="J5170" s="51">
        <f t="shared" ca="1" si="576"/>
        <v>1</v>
      </c>
      <c r="K5170" s="47">
        <f t="shared" si="577"/>
        <v>32.21</v>
      </c>
      <c r="L5170" s="47">
        <f t="shared" si="578"/>
        <v>32.21</v>
      </c>
      <c r="M5170" s="47">
        <f t="shared" si="579"/>
        <v>31.95</v>
      </c>
      <c r="N5170" s="47">
        <f t="shared" si="580"/>
        <v>31.95</v>
      </c>
      <c r="O5170" s="48">
        <f t="shared" ca="1" si="581"/>
        <v>41900</v>
      </c>
    </row>
    <row r="5171" spans="1:15" x14ac:dyDescent="0.25">
      <c r="A5171">
        <v>5156</v>
      </c>
      <c r="B5171" s="85">
        <v>34316</v>
      </c>
      <c r="C5171" s="47">
        <v>46.59</v>
      </c>
      <c r="D5171" s="47">
        <v>46.88</v>
      </c>
      <c r="E5171" s="47">
        <v>46.53</v>
      </c>
      <c r="F5171" s="47">
        <v>46.88</v>
      </c>
      <c r="G5171" s="48">
        <v>273200</v>
      </c>
      <c r="H5171" s="47">
        <v>32.19</v>
      </c>
      <c r="I5171" s="51">
        <f t="shared" si="575"/>
        <v>0.68664675767918082</v>
      </c>
      <c r="J5171" s="51">
        <f t="shared" ca="1" si="576"/>
        <v>1</v>
      </c>
      <c r="K5171" s="47">
        <f t="shared" si="577"/>
        <v>31.99</v>
      </c>
      <c r="L5171" s="47">
        <f t="shared" si="578"/>
        <v>32.19</v>
      </c>
      <c r="M5171" s="47">
        <f t="shared" si="579"/>
        <v>31.95</v>
      </c>
      <c r="N5171" s="47">
        <f t="shared" si="580"/>
        <v>32.19</v>
      </c>
      <c r="O5171" s="48">
        <f t="shared" ca="1" si="581"/>
        <v>273200</v>
      </c>
    </row>
    <row r="5172" spans="1:15" x14ac:dyDescent="0.25">
      <c r="A5172">
        <v>5157</v>
      </c>
      <c r="B5172" s="85">
        <v>34313</v>
      </c>
      <c r="C5172" s="47">
        <v>46.72</v>
      </c>
      <c r="D5172" s="47">
        <v>46.72</v>
      </c>
      <c r="E5172" s="47">
        <v>46.5</v>
      </c>
      <c r="F5172" s="47">
        <v>46.59</v>
      </c>
      <c r="G5172" s="48">
        <v>412900</v>
      </c>
      <c r="H5172" s="47">
        <v>31.99</v>
      </c>
      <c r="I5172" s="51">
        <f t="shared" si="575"/>
        <v>0.68662803176647336</v>
      </c>
      <c r="J5172" s="51">
        <f t="shared" ca="1" si="576"/>
        <v>1</v>
      </c>
      <c r="K5172" s="47">
        <f t="shared" si="577"/>
        <v>32.08</v>
      </c>
      <c r="L5172" s="47">
        <f t="shared" si="578"/>
        <v>32.08</v>
      </c>
      <c r="M5172" s="47">
        <f t="shared" si="579"/>
        <v>31.93</v>
      </c>
      <c r="N5172" s="47">
        <f t="shared" si="580"/>
        <v>31.99</v>
      </c>
      <c r="O5172" s="48">
        <f t="shared" ca="1" si="581"/>
        <v>412900</v>
      </c>
    </row>
    <row r="5173" spans="1:15" x14ac:dyDescent="0.25">
      <c r="A5173">
        <v>5158</v>
      </c>
      <c r="B5173" s="85">
        <v>34312</v>
      </c>
      <c r="C5173" s="47">
        <v>46.84</v>
      </c>
      <c r="D5173" s="47">
        <v>46.91</v>
      </c>
      <c r="E5173" s="47">
        <v>46.62</v>
      </c>
      <c r="F5173" s="47">
        <v>46.69</v>
      </c>
      <c r="G5173" s="48">
        <v>416500</v>
      </c>
      <c r="H5173" s="47">
        <v>32.06</v>
      </c>
      <c r="I5173" s="51">
        <f t="shared" si="575"/>
        <v>0.68665667166416799</v>
      </c>
      <c r="J5173" s="51">
        <f t="shared" ca="1" si="576"/>
        <v>1</v>
      </c>
      <c r="K5173" s="47">
        <f t="shared" si="577"/>
        <v>32.159999999999997</v>
      </c>
      <c r="L5173" s="47">
        <f t="shared" si="578"/>
        <v>32.21</v>
      </c>
      <c r="M5173" s="47">
        <f t="shared" si="579"/>
        <v>32.01</v>
      </c>
      <c r="N5173" s="47">
        <f t="shared" si="580"/>
        <v>32.06</v>
      </c>
      <c r="O5173" s="48">
        <f t="shared" ca="1" si="581"/>
        <v>416500</v>
      </c>
    </row>
    <row r="5174" spans="1:15" x14ac:dyDescent="0.25">
      <c r="A5174">
        <v>5159</v>
      </c>
      <c r="B5174" s="85">
        <v>34311</v>
      </c>
      <c r="C5174" s="47">
        <v>46.84</v>
      </c>
      <c r="D5174" s="47">
        <v>46.84</v>
      </c>
      <c r="E5174" s="47">
        <v>46.78</v>
      </c>
      <c r="F5174" s="47">
        <v>46.84</v>
      </c>
      <c r="G5174" s="48">
        <v>146700</v>
      </c>
      <c r="H5174" s="47">
        <v>32.17</v>
      </c>
      <c r="I5174" s="51">
        <f t="shared" si="575"/>
        <v>0.68680614859094791</v>
      </c>
      <c r="J5174" s="51">
        <f t="shared" ca="1" si="576"/>
        <v>1</v>
      </c>
      <c r="K5174" s="47">
        <f t="shared" si="577"/>
        <v>32.17</v>
      </c>
      <c r="L5174" s="47">
        <f t="shared" si="578"/>
        <v>32.17</v>
      </c>
      <c r="M5174" s="47">
        <f t="shared" si="579"/>
        <v>32.130000000000003</v>
      </c>
      <c r="N5174" s="47">
        <f t="shared" si="580"/>
        <v>32.17</v>
      </c>
      <c r="O5174" s="48">
        <f t="shared" ca="1" si="581"/>
        <v>146700</v>
      </c>
    </row>
    <row r="5175" spans="1:15" x14ac:dyDescent="0.25">
      <c r="A5175">
        <v>5160</v>
      </c>
      <c r="B5175" s="85">
        <v>34310</v>
      </c>
      <c r="C5175" s="47">
        <v>46.88</v>
      </c>
      <c r="D5175" s="47">
        <v>46.91</v>
      </c>
      <c r="E5175" s="47">
        <v>46.78</v>
      </c>
      <c r="F5175" s="47">
        <v>46.84</v>
      </c>
      <c r="G5175" s="48">
        <v>88800</v>
      </c>
      <c r="H5175" s="47">
        <v>32.17</v>
      </c>
      <c r="I5175" s="51">
        <f t="shared" si="575"/>
        <v>0.68680614859094791</v>
      </c>
      <c r="J5175" s="51">
        <f t="shared" ca="1" si="576"/>
        <v>1</v>
      </c>
      <c r="K5175" s="47">
        <f t="shared" si="577"/>
        <v>32.200000000000003</v>
      </c>
      <c r="L5175" s="47">
        <f t="shared" si="578"/>
        <v>32.22</v>
      </c>
      <c r="M5175" s="47">
        <f t="shared" si="579"/>
        <v>32.130000000000003</v>
      </c>
      <c r="N5175" s="47">
        <f t="shared" si="580"/>
        <v>32.17</v>
      </c>
      <c r="O5175" s="48">
        <f t="shared" ca="1" si="581"/>
        <v>88800</v>
      </c>
    </row>
    <row r="5176" spans="1:15" x14ac:dyDescent="0.25">
      <c r="A5176">
        <v>5161</v>
      </c>
      <c r="B5176" s="85">
        <v>34309</v>
      </c>
      <c r="C5176" s="47">
        <v>46.78</v>
      </c>
      <c r="D5176" s="47">
        <v>46.94</v>
      </c>
      <c r="E5176" s="47">
        <v>46.78</v>
      </c>
      <c r="F5176" s="47">
        <v>46.88</v>
      </c>
      <c r="G5176" s="48">
        <v>99500</v>
      </c>
      <c r="H5176" s="47">
        <v>32.19</v>
      </c>
      <c r="I5176" s="51">
        <f t="shared" si="575"/>
        <v>0.68664675767918082</v>
      </c>
      <c r="J5176" s="51">
        <f t="shared" ca="1" si="576"/>
        <v>1</v>
      </c>
      <c r="K5176" s="47">
        <f t="shared" si="577"/>
        <v>32.119999999999997</v>
      </c>
      <c r="L5176" s="47">
        <f t="shared" si="578"/>
        <v>32.229999999999997</v>
      </c>
      <c r="M5176" s="47">
        <f t="shared" si="579"/>
        <v>32.119999999999997</v>
      </c>
      <c r="N5176" s="47">
        <f t="shared" si="580"/>
        <v>32.19</v>
      </c>
      <c r="O5176" s="48">
        <f t="shared" ca="1" si="581"/>
        <v>99500</v>
      </c>
    </row>
    <row r="5177" spans="1:15" x14ac:dyDescent="0.25">
      <c r="A5177">
        <v>5162</v>
      </c>
      <c r="B5177" s="85">
        <v>34306</v>
      </c>
      <c r="C5177" s="47">
        <v>46.5</v>
      </c>
      <c r="D5177" s="47">
        <v>46.72</v>
      </c>
      <c r="E5177" s="47">
        <v>46.5</v>
      </c>
      <c r="F5177" s="47">
        <v>46.72</v>
      </c>
      <c r="G5177" s="48">
        <v>306000</v>
      </c>
      <c r="H5177" s="47">
        <v>32.08</v>
      </c>
      <c r="I5177" s="51">
        <f t="shared" si="575"/>
        <v>0.68664383561643838</v>
      </c>
      <c r="J5177" s="51">
        <f t="shared" ca="1" si="576"/>
        <v>1</v>
      </c>
      <c r="K5177" s="47">
        <f t="shared" si="577"/>
        <v>31.93</v>
      </c>
      <c r="L5177" s="47">
        <f t="shared" si="578"/>
        <v>32.08</v>
      </c>
      <c r="M5177" s="47">
        <f t="shared" si="579"/>
        <v>31.93</v>
      </c>
      <c r="N5177" s="47">
        <f t="shared" si="580"/>
        <v>32.08</v>
      </c>
      <c r="O5177" s="48">
        <f t="shared" ca="1" si="581"/>
        <v>306000</v>
      </c>
    </row>
    <row r="5178" spans="1:15" x14ac:dyDescent="0.25">
      <c r="A5178">
        <v>5163</v>
      </c>
      <c r="B5178" s="85">
        <v>34305</v>
      </c>
      <c r="C5178" s="47">
        <v>46.5</v>
      </c>
      <c r="D5178" s="47">
        <v>46.56</v>
      </c>
      <c r="E5178" s="47">
        <v>46.41</v>
      </c>
      <c r="F5178" s="47">
        <v>46.53</v>
      </c>
      <c r="G5178" s="48">
        <v>352000</v>
      </c>
      <c r="H5178" s="47">
        <v>31.95</v>
      </c>
      <c r="I5178" s="51">
        <f t="shared" si="575"/>
        <v>0.68665377176015474</v>
      </c>
      <c r="J5178" s="51">
        <f t="shared" ca="1" si="576"/>
        <v>1</v>
      </c>
      <c r="K5178" s="47">
        <f t="shared" si="577"/>
        <v>31.93</v>
      </c>
      <c r="L5178" s="47">
        <f t="shared" si="578"/>
        <v>31.97</v>
      </c>
      <c r="M5178" s="47">
        <f t="shared" si="579"/>
        <v>31.87</v>
      </c>
      <c r="N5178" s="47">
        <f t="shared" si="580"/>
        <v>31.95</v>
      </c>
      <c r="O5178" s="48">
        <f t="shared" ca="1" si="581"/>
        <v>352000</v>
      </c>
    </row>
    <row r="5179" spans="1:15" x14ac:dyDescent="0.25">
      <c r="A5179">
        <v>5164</v>
      </c>
      <c r="B5179" s="85">
        <v>34304</v>
      </c>
      <c r="C5179" s="47">
        <v>46.59</v>
      </c>
      <c r="D5179" s="47">
        <v>46.62</v>
      </c>
      <c r="E5179" s="47">
        <v>46.41</v>
      </c>
      <c r="F5179" s="47">
        <v>46.41</v>
      </c>
      <c r="G5179" s="48">
        <v>379200</v>
      </c>
      <c r="H5179" s="47">
        <v>31.86</v>
      </c>
      <c r="I5179" s="51">
        <f t="shared" si="575"/>
        <v>0.68648998060762767</v>
      </c>
      <c r="J5179" s="51">
        <f t="shared" ca="1" si="576"/>
        <v>1</v>
      </c>
      <c r="K5179" s="47">
        <f t="shared" si="577"/>
        <v>31.98</v>
      </c>
      <c r="L5179" s="47">
        <f t="shared" si="578"/>
        <v>32</v>
      </c>
      <c r="M5179" s="47">
        <f t="shared" si="579"/>
        <v>31.86</v>
      </c>
      <c r="N5179" s="47">
        <f t="shared" si="580"/>
        <v>31.86</v>
      </c>
      <c r="O5179" s="48">
        <f t="shared" ca="1" si="581"/>
        <v>379200</v>
      </c>
    </row>
    <row r="5180" spans="1:15" x14ac:dyDescent="0.25">
      <c r="A5180">
        <v>5165</v>
      </c>
      <c r="B5180" s="85">
        <v>34303</v>
      </c>
      <c r="C5180" s="47">
        <v>46.28</v>
      </c>
      <c r="D5180" s="47">
        <v>46.56</v>
      </c>
      <c r="E5180" s="47">
        <v>46.25</v>
      </c>
      <c r="F5180" s="47">
        <v>46.34</v>
      </c>
      <c r="G5180" s="48">
        <v>230000</v>
      </c>
      <c r="H5180" s="47">
        <v>31.82</v>
      </c>
      <c r="I5180" s="51">
        <f t="shared" si="575"/>
        <v>0.68666378938282258</v>
      </c>
      <c r="J5180" s="51">
        <f t="shared" ca="1" si="576"/>
        <v>1</v>
      </c>
      <c r="K5180" s="47">
        <f t="shared" si="577"/>
        <v>31.78</v>
      </c>
      <c r="L5180" s="47">
        <f t="shared" si="578"/>
        <v>31.97</v>
      </c>
      <c r="M5180" s="47">
        <f t="shared" si="579"/>
        <v>31.76</v>
      </c>
      <c r="N5180" s="47">
        <f t="shared" si="580"/>
        <v>31.82</v>
      </c>
      <c r="O5180" s="48">
        <f t="shared" ca="1" si="581"/>
        <v>230000</v>
      </c>
    </row>
    <row r="5181" spans="1:15" x14ac:dyDescent="0.25">
      <c r="A5181">
        <v>5166</v>
      </c>
      <c r="B5181" s="85">
        <v>34302</v>
      </c>
      <c r="C5181" s="47">
        <v>46.62</v>
      </c>
      <c r="D5181" s="47">
        <v>46.72</v>
      </c>
      <c r="E5181" s="47">
        <v>46.31</v>
      </c>
      <c r="F5181" s="47">
        <v>46.31</v>
      </c>
      <c r="G5181" s="48">
        <v>517500</v>
      </c>
      <c r="H5181" s="47">
        <v>31.8</v>
      </c>
      <c r="I5181" s="51">
        <f t="shared" si="575"/>
        <v>0.68667674368386955</v>
      </c>
      <c r="J5181" s="51">
        <f t="shared" ca="1" si="576"/>
        <v>1</v>
      </c>
      <c r="K5181" s="47">
        <f t="shared" si="577"/>
        <v>32.01</v>
      </c>
      <c r="L5181" s="47">
        <f t="shared" si="578"/>
        <v>32.08</v>
      </c>
      <c r="M5181" s="47">
        <f t="shared" si="579"/>
        <v>31.8</v>
      </c>
      <c r="N5181" s="47">
        <f t="shared" si="580"/>
        <v>31.8</v>
      </c>
      <c r="O5181" s="48">
        <f t="shared" ca="1" si="581"/>
        <v>517500</v>
      </c>
    </row>
    <row r="5182" spans="1:15" x14ac:dyDescent="0.25">
      <c r="A5182">
        <v>5167</v>
      </c>
      <c r="B5182" s="85">
        <v>34299</v>
      </c>
      <c r="C5182" s="47">
        <v>46.59</v>
      </c>
      <c r="D5182" s="47">
        <v>46.59</v>
      </c>
      <c r="E5182" s="47">
        <v>46.47</v>
      </c>
      <c r="F5182" s="47">
        <v>46.5</v>
      </c>
      <c r="G5182" s="48">
        <v>1019800</v>
      </c>
      <c r="H5182" s="47">
        <v>31.93</v>
      </c>
      <c r="I5182" s="51">
        <f t="shared" si="575"/>
        <v>0.68666666666666665</v>
      </c>
      <c r="J5182" s="51">
        <f t="shared" ca="1" si="576"/>
        <v>1</v>
      </c>
      <c r="K5182" s="47">
        <f t="shared" si="577"/>
        <v>31.99</v>
      </c>
      <c r="L5182" s="47">
        <f t="shared" si="578"/>
        <v>31.99</v>
      </c>
      <c r="M5182" s="47">
        <f t="shared" si="579"/>
        <v>31.91</v>
      </c>
      <c r="N5182" s="47">
        <f t="shared" si="580"/>
        <v>31.93</v>
      </c>
      <c r="O5182" s="48">
        <f t="shared" ca="1" si="581"/>
        <v>1019800</v>
      </c>
    </row>
    <row r="5183" spans="1:15" x14ac:dyDescent="0.25">
      <c r="A5183">
        <v>5168</v>
      </c>
      <c r="B5183" s="85">
        <v>34297</v>
      </c>
      <c r="C5183" s="47">
        <v>46.41</v>
      </c>
      <c r="D5183" s="47">
        <v>46.5</v>
      </c>
      <c r="E5183" s="47">
        <v>46.34</v>
      </c>
      <c r="F5183" s="47">
        <v>46.47</v>
      </c>
      <c r="G5183" s="48">
        <v>77200</v>
      </c>
      <c r="H5183" s="47">
        <v>31.91</v>
      </c>
      <c r="I5183" s="51">
        <f t="shared" si="575"/>
        <v>0.68667957822250913</v>
      </c>
      <c r="J5183" s="51">
        <f t="shared" ca="1" si="576"/>
        <v>1</v>
      </c>
      <c r="K5183" s="47">
        <f t="shared" si="577"/>
        <v>31.87</v>
      </c>
      <c r="L5183" s="47">
        <f t="shared" si="578"/>
        <v>31.93</v>
      </c>
      <c r="M5183" s="47">
        <f t="shared" si="579"/>
        <v>31.82</v>
      </c>
      <c r="N5183" s="47">
        <f t="shared" si="580"/>
        <v>31.91</v>
      </c>
      <c r="O5183" s="48">
        <f t="shared" ca="1" si="581"/>
        <v>77200</v>
      </c>
    </row>
    <row r="5184" spans="1:15" x14ac:dyDescent="0.25">
      <c r="A5184">
        <v>5169</v>
      </c>
      <c r="B5184" s="85">
        <v>34296</v>
      </c>
      <c r="C5184" s="47">
        <v>46.28</v>
      </c>
      <c r="D5184" s="47">
        <v>46.31</v>
      </c>
      <c r="E5184" s="47">
        <v>46.03</v>
      </c>
      <c r="F5184" s="47">
        <v>46.28</v>
      </c>
      <c r="G5184" s="48">
        <v>89700</v>
      </c>
      <c r="H5184" s="47">
        <v>31.78</v>
      </c>
      <c r="I5184" s="51">
        <f t="shared" si="575"/>
        <v>0.68668971477960239</v>
      </c>
      <c r="J5184" s="51">
        <f t="shared" ca="1" si="576"/>
        <v>1</v>
      </c>
      <c r="K5184" s="47">
        <f t="shared" si="577"/>
        <v>31.78</v>
      </c>
      <c r="L5184" s="47">
        <f t="shared" si="578"/>
        <v>31.8</v>
      </c>
      <c r="M5184" s="47">
        <f t="shared" si="579"/>
        <v>31.61</v>
      </c>
      <c r="N5184" s="47">
        <f t="shared" si="580"/>
        <v>31.78</v>
      </c>
      <c r="O5184" s="48">
        <f t="shared" ca="1" si="581"/>
        <v>89700</v>
      </c>
    </row>
    <row r="5185" spans="1:15" x14ac:dyDescent="0.25">
      <c r="A5185">
        <v>5170</v>
      </c>
      <c r="B5185" s="85">
        <v>34295</v>
      </c>
      <c r="C5185" s="47">
        <v>46.19</v>
      </c>
      <c r="D5185" s="47">
        <v>46.22</v>
      </c>
      <c r="E5185" s="47">
        <v>45.88</v>
      </c>
      <c r="F5185" s="47">
        <v>46.03</v>
      </c>
      <c r="G5185" s="48">
        <v>165300</v>
      </c>
      <c r="H5185" s="47">
        <v>31.61</v>
      </c>
      <c r="I5185" s="51">
        <f t="shared" si="575"/>
        <v>0.68672604822941552</v>
      </c>
      <c r="J5185" s="51">
        <f t="shared" ca="1" si="576"/>
        <v>1</v>
      </c>
      <c r="K5185" s="47">
        <f t="shared" si="577"/>
        <v>31.72</v>
      </c>
      <c r="L5185" s="47">
        <f t="shared" si="578"/>
        <v>31.74</v>
      </c>
      <c r="M5185" s="47">
        <f t="shared" si="579"/>
        <v>31.51</v>
      </c>
      <c r="N5185" s="47">
        <f t="shared" si="580"/>
        <v>31.61</v>
      </c>
      <c r="O5185" s="48">
        <f t="shared" ca="1" si="581"/>
        <v>165300</v>
      </c>
    </row>
    <row r="5186" spans="1:15" x14ac:dyDescent="0.25">
      <c r="A5186">
        <v>5171</v>
      </c>
      <c r="B5186" s="85">
        <v>34292</v>
      </c>
      <c r="C5186" s="47">
        <v>46.25</v>
      </c>
      <c r="D5186" s="47">
        <v>46.38</v>
      </c>
      <c r="E5186" s="47">
        <v>46.22</v>
      </c>
      <c r="F5186" s="47">
        <v>46.31</v>
      </c>
      <c r="G5186" s="48">
        <v>106000</v>
      </c>
      <c r="H5186" s="47">
        <v>31.8</v>
      </c>
      <c r="I5186" s="51">
        <f t="shared" si="575"/>
        <v>0.68667674368386955</v>
      </c>
      <c r="J5186" s="51">
        <f t="shared" ca="1" si="576"/>
        <v>1</v>
      </c>
      <c r="K5186" s="47">
        <f t="shared" si="577"/>
        <v>31.76</v>
      </c>
      <c r="L5186" s="47">
        <f t="shared" si="578"/>
        <v>31.85</v>
      </c>
      <c r="M5186" s="47">
        <f t="shared" si="579"/>
        <v>31.74</v>
      </c>
      <c r="N5186" s="47">
        <f t="shared" si="580"/>
        <v>31.8</v>
      </c>
      <c r="O5186" s="48">
        <f t="shared" ca="1" si="581"/>
        <v>106000</v>
      </c>
    </row>
    <row r="5187" spans="1:15" x14ac:dyDescent="0.25">
      <c r="A5187">
        <v>5172</v>
      </c>
      <c r="B5187" s="85">
        <v>34291</v>
      </c>
      <c r="C5187" s="47">
        <v>46.47</v>
      </c>
      <c r="D5187" s="47">
        <v>46.56</v>
      </c>
      <c r="E5187" s="47">
        <v>46.28</v>
      </c>
      <c r="F5187" s="47">
        <v>46.41</v>
      </c>
      <c r="G5187" s="48">
        <v>240800</v>
      </c>
      <c r="H5187" s="47">
        <v>31.86</v>
      </c>
      <c r="I5187" s="51">
        <f t="shared" si="575"/>
        <v>0.68648998060762767</v>
      </c>
      <c r="J5187" s="51">
        <f t="shared" ca="1" si="576"/>
        <v>1</v>
      </c>
      <c r="K5187" s="47">
        <f t="shared" si="577"/>
        <v>31.9</v>
      </c>
      <c r="L5187" s="47">
        <f t="shared" si="578"/>
        <v>31.96</v>
      </c>
      <c r="M5187" s="47">
        <f t="shared" si="579"/>
        <v>31.77</v>
      </c>
      <c r="N5187" s="47">
        <f t="shared" si="580"/>
        <v>31.86</v>
      </c>
      <c r="O5187" s="48">
        <f t="shared" ca="1" si="581"/>
        <v>240800</v>
      </c>
    </row>
    <row r="5188" spans="1:15" x14ac:dyDescent="0.25">
      <c r="A5188">
        <v>5173</v>
      </c>
      <c r="B5188" s="85">
        <v>34290</v>
      </c>
      <c r="C5188" s="47">
        <v>46.81</v>
      </c>
      <c r="D5188" s="47">
        <v>46.81</v>
      </c>
      <c r="E5188" s="47">
        <v>46.41</v>
      </c>
      <c r="F5188" s="47">
        <v>46.53</v>
      </c>
      <c r="G5188" s="48">
        <v>39600</v>
      </c>
      <c r="H5188" s="47">
        <v>31.95</v>
      </c>
      <c r="I5188" s="51">
        <f t="shared" si="575"/>
        <v>0.68665377176015474</v>
      </c>
      <c r="J5188" s="51">
        <f t="shared" ca="1" si="576"/>
        <v>1</v>
      </c>
      <c r="K5188" s="47">
        <f t="shared" si="577"/>
        <v>32.14</v>
      </c>
      <c r="L5188" s="47">
        <f t="shared" si="578"/>
        <v>32.14</v>
      </c>
      <c r="M5188" s="47">
        <f t="shared" si="579"/>
        <v>31.87</v>
      </c>
      <c r="N5188" s="47">
        <f t="shared" si="580"/>
        <v>31.95</v>
      </c>
      <c r="O5188" s="48">
        <f t="shared" ca="1" si="581"/>
        <v>39600</v>
      </c>
    </row>
    <row r="5189" spans="1:15" x14ac:dyDescent="0.25">
      <c r="A5189">
        <v>5174</v>
      </c>
      <c r="B5189" s="85">
        <v>34289</v>
      </c>
      <c r="C5189" s="47">
        <v>46.66</v>
      </c>
      <c r="D5189" s="47">
        <v>46.81</v>
      </c>
      <c r="E5189" s="47">
        <v>46.47</v>
      </c>
      <c r="F5189" s="47">
        <v>46.78</v>
      </c>
      <c r="G5189" s="48">
        <v>492600</v>
      </c>
      <c r="H5189" s="47">
        <v>32.119999999999997</v>
      </c>
      <c r="I5189" s="51">
        <f t="shared" si="575"/>
        <v>0.6866182129115006</v>
      </c>
      <c r="J5189" s="51">
        <f t="shared" ca="1" si="576"/>
        <v>1</v>
      </c>
      <c r="K5189" s="47">
        <f t="shared" si="577"/>
        <v>32.04</v>
      </c>
      <c r="L5189" s="47">
        <f t="shared" si="578"/>
        <v>32.14</v>
      </c>
      <c r="M5189" s="47">
        <f t="shared" si="579"/>
        <v>31.91</v>
      </c>
      <c r="N5189" s="47">
        <f t="shared" si="580"/>
        <v>32.119999999999997</v>
      </c>
      <c r="O5189" s="48">
        <f t="shared" ca="1" si="581"/>
        <v>492600</v>
      </c>
    </row>
    <row r="5190" spans="1:15" x14ac:dyDescent="0.25">
      <c r="A5190">
        <v>5175</v>
      </c>
      <c r="B5190" s="85">
        <v>34288</v>
      </c>
      <c r="C5190" s="47">
        <v>46.69</v>
      </c>
      <c r="D5190" s="47">
        <v>46.69</v>
      </c>
      <c r="E5190" s="47">
        <v>46.44</v>
      </c>
      <c r="F5190" s="47">
        <v>46.56</v>
      </c>
      <c r="G5190" s="48">
        <v>243300</v>
      </c>
      <c r="H5190" s="47">
        <v>31.97</v>
      </c>
      <c r="I5190" s="51">
        <f t="shared" si="575"/>
        <v>0.68664089347079027</v>
      </c>
      <c r="J5190" s="51">
        <f t="shared" ca="1" si="576"/>
        <v>1</v>
      </c>
      <c r="K5190" s="47">
        <f t="shared" si="577"/>
        <v>32.06</v>
      </c>
      <c r="L5190" s="47">
        <f t="shared" si="578"/>
        <v>32.06</v>
      </c>
      <c r="M5190" s="47">
        <f t="shared" si="579"/>
        <v>31.89</v>
      </c>
      <c r="N5190" s="47">
        <f t="shared" si="580"/>
        <v>31.97</v>
      </c>
      <c r="O5190" s="48">
        <f t="shared" ca="1" si="581"/>
        <v>243300</v>
      </c>
    </row>
    <row r="5191" spans="1:15" x14ac:dyDescent="0.25">
      <c r="A5191">
        <v>5176</v>
      </c>
      <c r="B5191" s="85">
        <v>34285</v>
      </c>
      <c r="C5191" s="47">
        <v>46.47</v>
      </c>
      <c r="D5191" s="47">
        <v>46.75</v>
      </c>
      <c r="E5191" s="47">
        <v>46.44</v>
      </c>
      <c r="F5191" s="47">
        <v>46.59</v>
      </c>
      <c r="G5191" s="48">
        <v>108200</v>
      </c>
      <c r="H5191" s="47">
        <v>31.99</v>
      </c>
      <c r="I5191" s="51">
        <f t="shared" si="575"/>
        <v>0.68662803176647336</v>
      </c>
      <c r="J5191" s="51">
        <f t="shared" ca="1" si="576"/>
        <v>1</v>
      </c>
      <c r="K5191" s="47">
        <f t="shared" si="577"/>
        <v>31.91</v>
      </c>
      <c r="L5191" s="47">
        <f t="shared" si="578"/>
        <v>32.1</v>
      </c>
      <c r="M5191" s="47">
        <f t="shared" si="579"/>
        <v>31.89</v>
      </c>
      <c r="N5191" s="47">
        <f t="shared" si="580"/>
        <v>31.99</v>
      </c>
      <c r="O5191" s="48">
        <f t="shared" ca="1" si="581"/>
        <v>108200</v>
      </c>
    </row>
    <row r="5192" spans="1:15" x14ac:dyDescent="0.25">
      <c r="A5192">
        <v>5177</v>
      </c>
      <c r="B5192" s="85">
        <v>34284</v>
      </c>
      <c r="C5192" s="47">
        <v>46.5</v>
      </c>
      <c r="D5192" s="47">
        <v>46.62</v>
      </c>
      <c r="E5192" s="47">
        <v>46.34</v>
      </c>
      <c r="F5192" s="47">
        <v>46.38</v>
      </c>
      <c r="G5192" s="48">
        <v>88900</v>
      </c>
      <c r="H5192" s="47">
        <v>31.84</v>
      </c>
      <c r="I5192" s="51">
        <f t="shared" si="575"/>
        <v>0.68650280293229837</v>
      </c>
      <c r="J5192" s="51">
        <f t="shared" ca="1" si="576"/>
        <v>1</v>
      </c>
      <c r="K5192" s="47">
        <f t="shared" si="577"/>
        <v>31.92</v>
      </c>
      <c r="L5192" s="47">
        <f t="shared" si="578"/>
        <v>32</v>
      </c>
      <c r="M5192" s="47">
        <f t="shared" si="579"/>
        <v>31.81</v>
      </c>
      <c r="N5192" s="47">
        <f t="shared" si="580"/>
        <v>31.84</v>
      </c>
      <c r="O5192" s="48">
        <f t="shared" ca="1" si="581"/>
        <v>88900</v>
      </c>
    </row>
    <row r="5193" spans="1:15" x14ac:dyDescent="0.25">
      <c r="A5193">
        <v>5178</v>
      </c>
      <c r="B5193" s="85">
        <v>34283</v>
      </c>
      <c r="C5193" s="47">
        <v>46.16</v>
      </c>
      <c r="D5193" s="47">
        <v>46.5</v>
      </c>
      <c r="E5193" s="47">
        <v>46.03</v>
      </c>
      <c r="F5193" s="47">
        <v>46.5</v>
      </c>
      <c r="G5193" s="48">
        <v>46500</v>
      </c>
      <c r="H5193" s="47">
        <v>31.93</v>
      </c>
      <c r="I5193" s="51">
        <f t="shared" si="575"/>
        <v>0.68666666666666665</v>
      </c>
      <c r="J5193" s="51">
        <f t="shared" ca="1" si="576"/>
        <v>1</v>
      </c>
      <c r="K5193" s="47">
        <f t="shared" si="577"/>
        <v>31.7</v>
      </c>
      <c r="L5193" s="47">
        <f t="shared" si="578"/>
        <v>31.93</v>
      </c>
      <c r="M5193" s="47">
        <f t="shared" si="579"/>
        <v>31.61</v>
      </c>
      <c r="N5193" s="47">
        <f t="shared" si="580"/>
        <v>31.93</v>
      </c>
      <c r="O5193" s="48">
        <f t="shared" ca="1" si="581"/>
        <v>46500</v>
      </c>
    </row>
    <row r="5194" spans="1:15" x14ac:dyDescent="0.25">
      <c r="A5194">
        <v>5179</v>
      </c>
      <c r="B5194" s="85">
        <v>34282</v>
      </c>
      <c r="C5194" s="47">
        <v>46.44</v>
      </c>
      <c r="D5194" s="47">
        <v>46.47</v>
      </c>
      <c r="E5194" s="47">
        <v>46.12</v>
      </c>
      <c r="F5194" s="47">
        <v>46.16</v>
      </c>
      <c r="G5194" s="48">
        <v>246900</v>
      </c>
      <c r="H5194" s="47">
        <v>31.69</v>
      </c>
      <c r="I5194" s="51">
        <f t="shared" si="575"/>
        <v>0.68652512998266901</v>
      </c>
      <c r="J5194" s="51">
        <f t="shared" ca="1" si="576"/>
        <v>1</v>
      </c>
      <c r="K5194" s="47">
        <f t="shared" si="577"/>
        <v>31.88</v>
      </c>
      <c r="L5194" s="47">
        <f t="shared" si="578"/>
        <v>31.9</v>
      </c>
      <c r="M5194" s="47">
        <f t="shared" si="579"/>
        <v>31.66</v>
      </c>
      <c r="N5194" s="47">
        <f t="shared" si="580"/>
        <v>31.69</v>
      </c>
      <c r="O5194" s="48">
        <f t="shared" ca="1" si="581"/>
        <v>246900</v>
      </c>
    </row>
    <row r="5195" spans="1:15" x14ac:dyDescent="0.25">
      <c r="A5195">
        <v>5180</v>
      </c>
      <c r="B5195" s="85">
        <v>34281</v>
      </c>
      <c r="C5195" s="47">
        <v>46.09</v>
      </c>
      <c r="D5195" s="47">
        <v>46.25</v>
      </c>
      <c r="E5195" s="47">
        <v>45.97</v>
      </c>
      <c r="F5195" s="47">
        <v>46.12</v>
      </c>
      <c r="G5195" s="48">
        <v>367600</v>
      </c>
      <c r="H5195" s="47">
        <v>31.67</v>
      </c>
      <c r="I5195" s="51">
        <f t="shared" si="575"/>
        <v>0.68668690372940167</v>
      </c>
      <c r="J5195" s="51">
        <f t="shared" ca="1" si="576"/>
        <v>1</v>
      </c>
      <c r="K5195" s="47">
        <f t="shared" si="577"/>
        <v>31.65</v>
      </c>
      <c r="L5195" s="47">
        <f t="shared" si="578"/>
        <v>31.76</v>
      </c>
      <c r="M5195" s="47">
        <f t="shared" si="579"/>
        <v>31.57</v>
      </c>
      <c r="N5195" s="47">
        <f t="shared" si="580"/>
        <v>31.67</v>
      </c>
      <c r="O5195" s="48">
        <f t="shared" ca="1" si="581"/>
        <v>367600</v>
      </c>
    </row>
    <row r="5196" spans="1:15" x14ac:dyDescent="0.25">
      <c r="A5196">
        <v>5181</v>
      </c>
      <c r="B5196" s="85">
        <v>34278</v>
      </c>
      <c r="C5196" s="47">
        <v>45.72</v>
      </c>
      <c r="D5196" s="47">
        <v>46.06</v>
      </c>
      <c r="E5196" s="47">
        <v>45.53</v>
      </c>
      <c r="F5196" s="47">
        <v>46.06</v>
      </c>
      <c r="G5196" s="48">
        <v>363200</v>
      </c>
      <c r="H5196" s="47">
        <v>31.63</v>
      </c>
      <c r="I5196" s="51">
        <f t="shared" si="575"/>
        <v>0.68671298306556661</v>
      </c>
      <c r="J5196" s="51">
        <f t="shared" ca="1" si="576"/>
        <v>1</v>
      </c>
      <c r="K5196" s="47">
        <f t="shared" si="577"/>
        <v>31.4</v>
      </c>
      <c r="L5196" s="47">
        <f t="shared" si="578"/>
        <v>31.63</v>
      </c>
      <c r="M5196" s="47">
        <f t="shared" si="579"/>
        <v>31.27</v>
      </c>
      <c r="N5196" s="47">
        <f t="shared" si="580"/>
        <v>31.63</v>
      </c>
      <c r="O5196" s="48">
        <f t="shared" ca="1" si="581"/>
        <v>363200</v>
      </c>
    </row>
    <row r="5197" spans="1:15" x14ac:dyDescent="0.25">
      <c r="A5197">
        <v>5182</v>
      </c>
      <c r="B5197" s="85">
        <v>34277</v>
      </c>
      <c r="C5197" s="47">
        <v>46.34</v>
      </c>
      <c r="D5197" s="47">
        <v>46.34</v>
      </c>
      <c r="E5197" s="47">
        <v>45.81</v>
      </c>
      <c r="F5197" s="47">
        <v>45.84</v>
      </c>
      <c r="G5197" s="48">
        <v>130400</v>
      </c>
      <c r="H5197" s="47">
        <v>31.48</v>
      </c>
      <c r="I5197" s="51">
        <f t="shared" si="575"/>
        <v>0.68673647469458987</v>
      </c>
      <c r="J5197" s="51">
        <f t="shared" ca="1" si="576"/>
        <v>1</v>
      </c>
      <c r="K5197" s="47">
        <f t="shared" si="577"/>
        <v>31.82</v>
      </c>
      <c r="L5197" s="47">
        <f t="shared" si="578"/>
        <v>31.82</v>
      </c>
      <c r="M5197" s="47">
        <f t="shared" si="579"/>
        <v>31.46</v>
      </c>
      <c r="N5197" s="47">
        <f t="shared" si="580"/>
        <v>31.48</v>
      </c>
      <c r="O5197" s="48">
        <f t="shared" ca="1" si="581"/>
        <v>130400</v>
      </c>
    </row>
    <row r="5198" spans="1:15" x14ac:dyDescent="0.25">
      <c r="A5198">
        <v>5183</v>
      </c>
      <c r="B5198" s="85">
        <v>34276</v>
      </c>
      <c r="C5198" s="47">
        <v>46.91</v>
      </c>
      <c r="D5198" s="47">
        <v>46.91</v>
      </c>
      <c r="E5198" s="47">
        <v>46.12</v>
      </c>
      <c r="F5198" s="47">
        <v>46.34</v>
      </c>
      <c r="G5198" s="48">
        <v>479100</v>
      </c>
      <c r="H5198" s="47">
        <v>31.82</v>
      </c>
      <c r="I5198" s="51">
        <f t="shared" si="575"/>
        <v>0.68666378938282258</v>
      </c>
      <c r="J5198" s="51">
        <f t="shared" ca="1" si="576"/>
        <v>1</v>
      </c>
      <c r="K5198" s="47">
        <f t="shared" si="577"/>
        <v>32.21</v>
      </c>
      <c r="L5198" s="47">
        <f t="shared" si="578"/>
        <v>32.21</v>
      </c>
      <c r="M5198" s="47">
        <f t="shared" si="579"/>
        <v>31.67</v>
      </c>
      <c r="N5198" s="47">
        <f t="shared" si="580"/>
        <v>31.82</v>
      </c>
      <c r="O5198" s="48">
        <f t="shared" ca="1" si="581"/>
        <v>479100</v>
      </c>
    </row>
    <row r="5199" spans="1:15" x14ac:dyDescent="0.25">
      <c r="A5199">
        <v>5184</v>
      </c>
      <c r="B5199" s="85">
        <v>34275</v>
      </c>
      <c r="C5199" s="47">
        <v>46.91</v>
      </c>
      <c r="D5199" s="47">
        <v>47</v>
      </c>
      <c r="E5199" s="47">
        <v>46.66</v>
      </c>
      <c r="F5199" s="47">
        <v>46.94</v>
      </c>
      <c r="G5199" s="48">
        <v>262100</v>
      </c>
      <c r="H5199" s="47">
        <v>32.229999999999997</v>
      </c>
      <c r="I5199" s="51">
        <f t="shared" si="575"/>
        <v>0.68662121857690661</v>
      </c>
      <c r="J5199" s="51">
        <f t="shared" ca="1" si="576"/>
        <v>1</v>
      </c>
      <c r="K5199" s="47">
        <f t="shared" si="577"/>
        <v>32.21</v>
      </c>
      <c r="L5199" s="47">
        <f t="shared" si="578"/>
        <v>32.270000000000003</v>
      </c>
      <c r="M5199" s="47">
        <f t="shared" si="579"/>
        <v>32.04</v>
      </c>
      <c r="N5199" s="47">
        <f t="shared" si="580"/>
        <v>32.229999999999997</v>
      </c>
      <c r="O5199" s="48">
        <f t="shared" ca="1" si="581"/>
        <v>262100</v>
      </c>
    </row>
    <row r="5200" spans="1:15" x14ac:dyDescent="0.25">
      <c r="A5200">
        <v>5185</v>
      </c>
      <c r="B5200" s="85">
        <v>34274</v>
      </c>
      <c r="C5200" s="47">
        <v>46.78</v>
      </c>
      <c r="D5200" s="47">
        <v>47</v>
      </c>
      <c r="E5200" s="47">
        <v>46.78</v>
      </c>
      <c r="F5200" s="47">
        <v>46.97</v>
      </c>
      <c r="G5200" s="48">
        <v>36400</v>
      </c>
      <c r="H5200" s="47">
        <v>32.25</v>
      </c>
      <c r="I5200" s="51">
        <f t="shared" si="575"/>
        <v>0.68660847349371945</v>
      </c>
      <c r="J5200" s="51">
        <f t="shared" ca="1" si="576"/>
        <v>1</v>
      </c>
      <c r="K5200" s="47">
        <f t="shared" si="577"/>
        <v>32.119999999999997</v>
      </c>
      <c r="L5200" s="47">
        <f t="shared" si="578"/>
        <v>32.270000000000003</v>
      </c>
      <c r="M5200" s="47">
        <f t="shared" si="579"/>
        <v>32.119999999999997</v>
      </c>
      <c r="N5200" s="47">
        <f t="shared" si="580"/>
        <v>32.25</v>
      </c>
      <c r="O5200" s="48">
        <f t="shared" ca="1" si="581"/>
        <v>36400</v>
      </c>
    </row>
    <row r="5201" spans="1:15" x14ac:dyDescent="0.25">
      <c r="A5201">
        <v>5186</v>
      </c>
      <c r="B5201" s="85">
        <v>34271</v>
      </c>
      <c r="C5201" s="47">
        <v>46.81</v>
      </c>
      <c r="D5201" s="47">
        <v>46.88</v>
      </c>
      <c r="E5201" s="47">
        <v>46.78</v>
      </c>
      <c r="F5201" s="47">
        <v>46.84</v>
      </c>
      <c r="G5201" s="48">
        <v>80700</v>
      </c>
      <c r="H5201" s="47">
        <v>32.17</v>
      </c>
      <c r="I5201" s="51">
        <f t="shared" ref="I5201:I5264" si="582">H5201/F5201</f>
        <v>0.68680614859094791</v>
      </c>
      <c r="J5201" s="51">
        <f t="shared" ref="J5201:J5264" ca="1" si="583">INDEX(OFFSET($T$15,0,0,$S$13+1,1),MATCH(B5201,OFFSET($Q$15,0,0,$S$13+1,1),-1))</f>
        <v>1</v>
      </c>
      <c r="K5201" s="47">
        <f t="shared" ref="K5201:K5264" si="584">ROUND($I5201*C5201,2)</f>
        <v>32.15</v>
      </c>
      <c r="L5201" s="47">
        <f t="shared" ref="L5201:L5264" si="585">ROUND($I5201*D5201,2)</f>
        <v>32.200000000000003</v>
      </c>
      <c r="M5201" s="47">
        <f t="shared" ref="M5201:M5264" si="586">ROUND($I5201*E5201,2)</f>
        <v>32.130000000000003</v>
      </c>
      <c r="N5201" s="47">
        <f t="shared" ref="N5201:N5264" si="587">ROUND($I5201*F5201,2)</f>
        <v>32.17</v>
      </c>
      <c r="O5201" s="48">
        <f t="shared" ref="O5201:O5264" ca="1" si="588">G5201*J5201</f>
        <v>80700</v>
      </c>
    </row>
    <row r="5202" spans="1:15" x14ac:dyDescent="0.25">
      <c r="A5202">
        <v>5187</v>
      </c>
      <c r="B5202" s="85">
        <v>34270</v>
      </c>
      <c r="C5202" s="47">
        <v>46.56</v>
      </c>
      <c r="D5202" s="47">
        <v>46.97</v>
      </c>
      <c r="E5202" s="47">
        <v>46.56</v>
      </c>
      <c r="F5202" s="47">
        <v>46.84</v>
      </c>
      <c r="G5202" s="48">
        <v>129600</v>
      </c>
      <c r="H5202" s="47">
        <v>32.17</v>
      </c>
      <c r="I5202" s="51">
        <f t="shared" si="582"/>
        <v>0.68680614859094791</v>
      </c>
      <c r="J5202" s="51">
        <f t="shared" ca="1" si="583"/>
        <v>1</v>
      </c>
      <c r="K5202" s="47">
        <f t="shared" si="584"/>
        <v>31.98</v>
      </c>
      <c r="L5202" s="47">
        <f t="shared" si="585"/>
        <v>32.26</v>
      </c>
      <c r="M5202" s="47">
        <f t="shared" si="586"/>
        <v>31.98</v>
      </c>
      <c r="N5202" s="47">
        <f t="shared" si="587"/>
        <v>32.17</v>
      </c>
      <c r="O5202" s="48">
        <f t="shared" ca="1" si="588"/>
        <v>129600</v>
      </c>
    </row>
    <row r="5203" spans="1:15" x14ac:dyDescent="0.25">
      <c r="A5203">
        <v>5188</v>
      </c>
      <c r="B5203" s="85">
        <v>34269</v>
      </c>
      <c r="C5203" s="47">
        <v>46.41</v>
      </c>
      <c r="D5203" s="47">
        <v>46.53</v>
      </c>
      <c r="E5203" s="47">
        <v>46.41</v>
      </c>
      <c r="F5203" s="47">
        <v>46.5</v>
      </c>
      <c r="G5203" s="48">
        <v>118400</v>
      </c>
      <c r="H5203" s="47">
        <v>31.93</v>
      </c>
      <c r="I5203" s="51">
        <f t="shared" si="582"/>
        <v>0.68666666666666665</v>
      </c>
      <c r="J5203" s="51">
        <f t="shared" ca="1" si="583"/>
        <v>1</v>
      </c>
      <c r="K5203" s="47">
        <f t="shared" si="584"/>
        <v>31.87</v>
      </c>
      <c r="L5203" s="47">
        <f t="shared" si="585"/>
        <v>31.95</v>
      </c>
      <c r="M5203" s="47">
        <f t="shared" si="586"/>
        <v>31.87</v>
      </c>
      <c r="N5203" s="47">
        <f t="shared" si="587"/>
        <v>31.93</v>
      </c>
      <c r="O5203" s="48">
        <f t="shared" ca="1" si="588"/>
        <v>118400</v>
      </c>
    </row>
    <row r="5204" spans="1:15" x14ac:dyDescent="0.25">
      <c r="A5204">
        <v>5189</v>
      </c>
      <c r="B5204" s="85">
        <v>34268</v>
      </c>
      <c r="C5204" s="47">
        <v>46.47</v>
      </c>
      <c r="D5204" s="47">
        <v>46.5</v>
      </c>
      <c r="E5204" s="47">
        <v>46.31</v>
      </c>
      <c r="F5204" s="47">
        <v>46.47</v>
      </c>
      <c r="G5204" s="48">
        <v>186200</v>
      </c>
      <c r="H5204" s="47">
        <v>31.91</v>
      </c>
      <c r="I5204" s="51">
        <f t="shared" si="582"/>
        <v>0.68667957822250913</v>
      </c>
      <c r="J5204" s="51">
        <f t="shared" ca="1" si="583"/>
        <v>1</v>
      </c>
      <c r="K5204" s="47">
        <f t="shared" si="584"/>
        <v>31.91</v>
      </c>
      <c r="L5204" s="47">
        <f t="shared" si="585"/>
        <v>31.93</v>
      </c>
      <c r="M5204" s="47">
        <f t="shared" si="586"/>
        <v>31.8</v>
      </c>
      <c r="N5204" s="47">
        <f t="shared" si="587"/>
        <v>31.91</v>
      </c>
      <c r="O5204" s="48">
        <f t="shared" ca="1" si="588"/>
        <v>186200</v>
      </c>
    </row>
    <row r="5205" spans="1:15" x14ac:dyDescent="0.25">
      <c r="A5205">
        <v>5190</v>
      </c>
      <c r="B5205" s="85">
        <v>34267</v>
      </c>
      <c r="C5205" s="47">
        <v>46.41</v>
      </c>
      <c r="D5205" s="47">
        <v>46.56</v>
      </c>
      <c r="E5205" s="47">
        <v>46.28</v>
      </c>
      <c r="F5205" s="47">
        <v>46.5</v>
      </c>
      <c r="G5205" s="48">
        <v>114500</v>
      </c>
      <c r="H5205" s="47">
        <v>31.93</v>
      </c>
      <c r="I5205" s="51">
        <f t="shared" si="582"/>
        <v>0.68666666666666665</v>
      </c>
      <c r="J5205" s="51">
        <f t="shared" ca="1" si="583"/>
        <v>1</v>
      </c>
      <c r="K5205" s="47">
        <f t="shared" si="584"/>
        <v>31.87</v>
      </c>
      <c r="L5205" s="47">
        <f t="shared" si="585"/>
        <v>31.97</v>
      </c>
      <c r="M5205" s="47">
        <f t="shared" si="586"/>
        <v>31.78</v>
      </c>
      <c r="N5205" s="47">
        <f t="shared" si="587"/>
        <v>31.93</v>
      </c>
      <c r="O5205" s="48">
        <f t="shared" ca="1" si="588"/>
        <v>114500</v>
      </c>
    </row>
    <row r="5206" spans="1:15" x14ac:dyDescent="0.25">
      <c r="A5206">
        <v>5191</v>
      </c>
      <c r="B5206" s="85">
        <v>34264</v>
      </c>
      <c r="C5206" s="47">
        <v>46.66</v>
      </c>
      <c r="D5206" s="47">
        <v>46.84</v>
      </c>
      <c r="E5206" s="47">
        <v>46.38</v>
      </c>
      <c r="F5206" s="47">
        <v>46.38</v>
      </c>
      <c r="G5206" s="48">
        <v>390700</v>
      </c>
      <c r="H5206" s="47">
        <v>31.84</v>
      </c>
      <c r="I5206" s="51">
        <f t="shared" si="582"/>
        <v>0.68650280293229837</v>
      </c>
      <c r="J5206" s="51">
        <f t="shared" ca="1" si="583"/>
        <v>1</v>
      </c>
      <c r="K5206" s="47">
        <f t="shared" si="584"/>
        <v>32.03</v>
      </c>
      <c r="L5206" s="47">
        <f t="shared" si="585"/>
        <v>32.159999999999997</v>
      </c>
      <c r="M5206" s="47">
        <f t="shared" si="586"/>
        <v>31.84</v>
      </c>
      <c r="N5206" s="47">
        <f t="shared" si="587"/>
        <v>31.84</v>
      </c>
      <c r="O5206" s="48">
        <f t="shared" ca="1" si="588"/>
        <v>390700</v>
      </c>
    </row>
    <row r="5207" spans="1:15" x14ac:dyDescent="0.25">
      <c r="A5207">
        <v>5192</v>
      </c>
      <c r="B5207" s="85">
        <v>34263</v>
      </c>
      <c r="C5207" s="47">
        <v>46.69</v>
      </c>
      <c r="D5207" s="47">
        <v>46.69</v>
      </c>
      <c r="E5207" s="47">
        <v>46.53</v>
      </c>
      <c r="F5207" s="47">
        <v>46.59</v>
      </c>
      <c r="G5207" s="48">
        <v>56200</v>
      </c>
      <c r="H5207" s="47">
        <v>31.99</v>
      </c>
      <c r="I5207" s="51">
        <f t="shared" si="582"/>
        <v>0.68662803176647336</v>
      </c>
      <c r="J5207" s="51">
        <f t="shared" ca="1" si="583"/>
        <v>1</v>
      </c>
      <c r="K5207" s="47">
        <f t="shared" si="584"/>
        <v>32.06</v>
      </c>
      <c r="L5207" s="47">
        <f t="shared" si="585"/>
        <v>32.06</v>
      </c>
      <c r="M5207" s="47">
        <f t="shared" si="586"/>
        <v>31.95</v>
      </c>
      <c r="N5207" s="47">
        <f t="shared" si="587"/>
        <v>31.99</v>
      </c>
      <c r="O5207" s="48">
        <f t="shared" ca="1" si="588"/>
        <v>56200</v>
      </c>
    </row>
    <row r="5208" spans="1:15" x14ac:dyDescent="0.25">
      <c r="A5208">
        <v>5193</v>
      </c>
      <c r="B5208" s="85">
        <v>34262</v>
      </c>
      <c r="C5208" s="47">
        <v>46.75</v>
      </c>
      <c r="D5208" s="47">
        <v>46.75</v>
      </c>
      <c r="E5208" s="47">
        <v>46.56</v>
      </c>
      <c r="F5208" s="47">
        <v>46.66</v>
      </c>
      <c r="G5208" s="48">
        <v>230400</v>
      </c>
      <c r="H5208" s="47">
        <v>32.04</v>
      </c>
      <c r="I5208" s="51">
        <f t="shared" si="582"/>
        <v>0.68666952421774541</v>
      </c>
      <c r="J5208" s="51">
        <f t="shared" ca="1" si="583"/>
        <v>1</v>
      </c>
      <c r="K5208" s="47">
        <f t="shared" si="584"/>
        <v>32.1</v>
      </c>
      <c r="L5208" s="47">
        <f t="shared" si="585"/>
        <v>32.1</v>
      </c>
      <c r="M5208" s="47">
        <f t="shared" si="586"/>
        <v>31.97</v>
      </c>
      <c r="N5208" s="47">
        <f t="shared" si="587"/>
        <v>32.04</v>
      </c>
      <c r="O5208" s="48">
        <f t="shared" ca="1" si="588"/>
        <v>230400</v>
      </c>
    </row>
    <row r="5209" spans="1:15" x14ac:dyDescent="0.25">
      <c r="A5209">
        <v>5194</v>
      </c>
      <c r="B5209" s="85">
        <v>34261</v>
      </c>
      <c r="C5209" s="47">
        <v>46.88</v>
      </c>
      <c r="D5209" s="47">
        <v>46.97</v>
      </c>
      <c r="E5209" s="47">
        <v>46.59</v>
      </c>
      <c r="F5209" s="47">
        <v>46.59</v>
      </c>
      <c r="G5209" s="48">
        <v>880100</v>
      </c>
      <c r="H5209" s="47">
        <v>31.99</v>
      </c>
      <c r="I5209" s="51">
        <f t="shared" si="582"/>
        <v>0.68662803176647336</v>
      </c>
      <c r="J5209" s="51">
        <f t="shared" ca="1" si="583"/>
        <v>1</v>
      </c>
      <c r="K5209" s="47">
        <f t="shared" si="584"/>
        <v>32.19</v>
      </c>
      <c r="L5209" s="47">
        <f t="shared" si="585"/>
        <v>32.25</v>
      </c>
      <c r="M5209" s="47">
        <f t="shared" si="586"/>
        <v>31.99</v>
      </c>
      <c r="N5209" s="47">
        <f t="shared" si="587"/>
        <v>31.99</v>
      </c>
      <c r="O5209" s="48">
        <f t="shared" ca="1" si="588"/>
        <v>880100</v>
      </c>
    </row>
    <row r="5210" spans="1:15" x14ac:dyDescent="0.25">
      <c r="A5210">
        <v>5195</v>
      </c>
      <c r="B5210" s="85">
        <v>34260</v>
      </c>
      <c r="C5210" s="47">
        <v>47.03</v>
      </c>
      <c r="D5210" s="47">
        <v>47.03</v>
      </c>
      <c r="E5210" s="47">
        <v>46.88</v>
      </c>
      <c r="F5210" s="47">
        <v>46.94</v>
      </c>
      <c r="G5210" s="48">
        <v>722400</v>
      </c>
      <c r="H5210" s="47">
        <v>32.229999999999997</v>
      </c>
      <c r="I5210" s="51">
        <f t="shared" si="582"/>
        <v>0.68662121857690661</v>
      </c>
      <c r="J5210" s="51">
        <f t="shared" ca="1" si="583"/>
        <v>1</v>
      </c>
      <c r="K5210" s="47">
        <f t="shared" si="584"/>
        <v>32.29</v>
      </c>
      <c r="L5210" s="47">
        <f t="shared" si="585"/>
        <v>32.29</v>
      </c>
      <c r="M5210" s="47">
        <f t="shared" si="586"/>
        <v>32.19</v>
      </c>
      <c r="N5210" s="47">
        <f t="shared" si="587"/>
        <v>32.229999999999997</v>
      </c>
      <c r="O5210" s="48">
        <f t="shared" ca="1" si="588"/>
        <v>722400</v>
      </c>
    </row>
    <row r="5211" spans="1:15" x14ac:dyDescent="0.25">
      <c r="A5211">
        <v>5196</v>
      </c>
      <c r="B5211" s="85">
        <v>34257</v>
      </c>
      <c r="C5211" s="47">
        <v>47.03</v>
      </c>
      <c r="D5211" s="47">
        <v>47.16</v>
      </c>
      <c r="E5211" s="47">
        <v>46.91</v>
      </c>
      <c r="F5211" s="47">
        <v>47.06</v>
      </c>
      <c r="G5211" s="48">
        <v>1502500</v>
      </c>
      <c r="H5211" s="47">
        <v>32.32</v>
      </c>
      <c r="I5211" s="51">
        <f t="shared" si="582"/>
        <v>0.68678283042923927</v>
      </c>
      <c r="J5211" s="51">
        <f t="shared" ca="1" si="583"/>
        <v>1</v>
      </c>
      <c r="K5211" s="47">
        <f t="shared" si="584"/>
        <v>32.299999999999997</v>
      </c>
      <c r="L5211" s="47">
        <f t="shared" si="585"/>
        <v>32.39</v>
      </c>
      <c r="M5211" s="47">
        <f t="shared" si="586"/>
        <v>32.22</v>
      </c>
      <c r="N5211" s="47">
        <f t="shared" si="587"/>
        <v>32.32</v>
      </c>
      <c r="O5211" s="48">
        <f t="shared" ca="1" si="588"/>
        <v>1502500</v>
      </c>
    </row>
    <row r="5212" spans="1:15" x14ac:dyDescent="0.25">
      <c r="A5212">
        <v>5197</v>
      </c>
      <c r="B5212" s="85">
        <v>34256</v>
      </c>
      <c r="C5212" s="47">
        <v>46.41</v>
      </c>
      <c r="D5212" s="47">
        <v>46.81</v>
      </c>
      <c r="E5212" s="47">
        <v>46.28</v>
      </c>
      <c r="F5212" s="47">
        <v>46.81</v>
      </c>
      <c r="G5212" s="48">
        <v>108100</v>
      </c>
      <c r="H5212" s="47">
        <v>32.14</v>
      </c>
      <c r="I5212" s="51">
        <f t="shared" si="582"/>
        <v>0.68660542619098486</v>
      </c>
      <c r="J5212" s="51">
        <f t="shared" ca="1" si="583"/>
        <v>1</v>
      </c>
      <c r="K5212" s="47">
        <f t="shared" si="584"/>
        <v>31.87</v>
      </c>
      <c r="L5212" s="47">
        <f t="shared" si="585"/>
        <v>32.14</v>
      </c>
      <c r="M5212" s="47">
        <f t="shared" si="586"/>
        <v>31.78</v>
      </c>
      <c r="N5212" s="47">
        <f t="shared" si="587"/>
        <v>32.14</v>
      </c>
      <c r="O5212" s="48">
        <f t="shared" ca="1" si="588"/>
        <v>108100</v>
      </c>
    </row>
    <row r="5213" spans="1:15" x14ac:dyDescent="0.25">
      <c r="A5213">
        <v>5198</v>
      </c>
      <c r="B5213" s="85">
        <v>34255</v>
      </c>
      <c r="C5213" s="47">
        <v>46.25</v>
      </c>
      <c r="D5213" s="47">
        <v>46.25</v>
      </c>
      <c r="E5213" s="47">
        <v>46.16</v>
      </c>
      <c r="F5213" s="47">
        <v>46.22</v>
      </c>
      <c r="G5213" s="48">
        <v>139100</v>
      </c>
      <c r="H5213" s="47">
        <v>31.74</v>
      </c>
      <c r="I5213" s="51">
        <f t="shared" si="582"/>
        <v>0.6867157074859368</v>
      </c>
      <c r="J5213" s="51">
        <f t="shared" ca="1" si="583"/>
        <v>1</v>
      </c>
      <c r="K5213" s="47">
        <f t="shared" si="584"/>
        <v>31.76</v>
      </c>
      <c r="L5213" s="47">
        <f t="shared" si="585"/>
        <v>31.76</v>
      </c>
      <c r="M5213" s="47">
        <f t="shared" si="586"/>
        <v>31.7</v>
      </c>
      <c r="N5213" s="47">
        <f t="shared" si="587"/>
        <v>31.74</v>
      </c>
      <c r="O5213" s="48">
        <f t="shared" ca="1" si="588"/>
        <v>139100</v>
      </c>
    </row>
    <row r="5214" spans="1:15" x14ac:dyDescent="0.25">
      <c r="A5214">
        <v>5199</v>
      </c>
      <c r="B5214" s="85">
        <v>34254</v>
      </c>
      <c r="C5214" s="47">
        <v>46.22</v>
      </c>
      <c r="D5214" s="47">
        <v>46.25</v>
      </c>
      <c r="E5214" s="47">
        <v>46.19</v>
      </c>
      <c r="F5214" s="47">
        <v>46.22</v>
      </c>
      <c r="G5214" s="48">
        <v>26200</v>
      </c>
      <c r="H5214" s="47">
        <v>31.74</v>
      </c>
      <c r="I5214" s="51">
        <f t="shared" si="582"/>
        <v>0.6867157074859368</v>
      </c>
      <c r="J5214" s="51">
        <f t="shared" ca="1" si="583"/>
        <v>1</v>
      </c>
      <c r="K5214" s="47">
        <f t="shared" si="584"/>
        <v>31.74</v>
      </c>
      <c r="L5214" s="47">
        <f t="shared" si="585"/>
        <v>31.76</v>
      </c>
      <c r="M5214" s="47">
        <f t="shared" si="586"/>
        <v>31.72</v>
      </c>
      <c r="N5214" s="47">
        <f t="shared" si="587"/>
        <v>31.74</v>
      </c>
      <c r="O5214" s="48">
        <f t="shared" ca="1" si="588"/>
        <v>26200</v>
      </c>
    </row>
    <row r="5215" spans="1:15" x14ac:dyDescent="0.25">
      <c r="A5215">
        <v>5200</v>
      </c>
      <c r="B5215" s="85">
        <v>34253</v>
      </c>
      <c r="C5215" s="47">
        <v>46.16</v>
      </c>
      <c r="D5215" s="47">
        <v>46.25</v>
      </c>
      <c r="E5215" s="47">
        <v>46.16</v>
      </c>
      <c r="F5215" s="47">
        <v>46.16</v>
      </c>
      <c r="G5215" s="48">
        <v>467100</v>
      </c>
      <c r="H5215" s="47">
        <v>31.69</v>
      </c>
      <c r="I5215" s="51">
        <f t="shared" si="582"/>
        <v>0.68652512998266901</v>
      </c>
      <c r="J5215" s="51">
        <f t="shared" ca="1" si="583"/>
        <v>1</v>
      </c>
      <c r="K5215" s="47">
        <f t="shared" si="584"/>
        <v>31.69</v>
      </c>
      <c r="L5215" s="47">
        <f t="shared" si="585"/>
        <v>31.75</v>
      </c>
      <c r="M5215" s="47">
        <f t="shared" si="586"/>
        <v>31.69</v>
      </c>
      <c r="N5215" s="47">
        <f t="shared" si="587"/>
        <v>31.69</v>
      </c>
      <c r="O5215" s="48">
        <f t="shared" ca="1" si="588"/>
        <v>467100</v>
      </c>
    </row>
    <row r="5216" spans="1:15" x14ac:dyDescent="0.25">
      <c r="A5216">
        <v>5201</v>
      </c>
      <c r="B5216" s="85">
        <v>34250</v>
      </c>
      <c r="C5216" s="47">
        <v>46.12</v>
      </c>
      <c r="D5216" s="47">
        <v>46.16</v>
      </c>
      <c r="E5216" s="47">
        <v>45.72</v>
      </c>
      <c r="F5216" s="47">
        <v>46.06</v>
      </c>
      <c r="G5216" s="48">
        <v>54400</v>
      </c>
      <c r="H5216" s="47">
        <v>31.63</v>
      </c>
      <c r="I5216" s="51">
        <f t="shared" si="582"/>
        <v>0.68671298306556661</v>
      </c>
      <c r="J5216" s="51">
        <f t="shared" ca="1" si="583"/>
        <v>1</v>
      </c>
      <c r="K5216" s="47">
        <f t="shared" si="584"/>
        <v>31.67</v>
      </c>
      <c r="L5216" s="47">
        <f t="shared" si="585"/>
        <v>31.7</v>
      </c>
      <c r="M5216" s="47">
        <f t="shared" si="586"/>
        <v>31.4</v>
      </c>
      <c r="N5216" s="47">
        <f t="shared" si="587"/>
        <v>31.63</v>
      </c>
      <c r="O5216" s="48">
        <f t="shared" ca="1" si="588"/>
        <v>54400</v>
      </c>
    </row>
    <row r="5217" spans="1:15" x14ac:dyDescent="0.25">
      <c r="A5217">
        <v>5202</v>
      </c>
      <c r="B5217" s="85">
        <v>34249</v>
      </c>
      <c r="C5217" s="47">
        <v>46.19</v>
      </c>
      <c r="D5217" s="47">
        <v>46.19</v>
      </c>
      <c r="E5217" s="47">
        <v>45.97</v>
      </c>
      <c r="F5217" s="47">
        <v>46</v>
      </c>
      <c r="G5217" s="48">
        <v>59400</v>
      </c>
      <c r="H5217" s="47">
        <v>31.59</v>
      </c>
      <c r="I5217" s="51">
        <f t="shared" si="582"/>
        <v>0.68673913043478263</v>
      </c>
      <c r="J5217" s="51">
        <f t="shared" ca="1" si="583"/>
        <v>1</v>
      </c>
      <c r="K5217" s="47">
        <f t="shared" si="584"/>
        <v>31.72</v>
      </c>
      <c r="L5217" s="47">
        <f t="shared" si="585"/>
        <v>31.72</v>
      </c>
      <c r="M5217" s="47">
        <f t="shared" si="586"/>
        <v>31.57</v>
      </c>
      <c r="N5217" s="47">
        <f t="shared" si="587"/>
        <v>31.59</v>
      </c>
      <c r="O5217" s="48">
        <f t="shared" ca="1" si="588"/>
        <v>59400</v>
      </c>
    </row>
    <row r="5218" spans="1:15" x14ac:dyDescent="0.25">
      <c r="A5218">
        <v>5203</v>
      </c>
      <c r="B5218" s="85">
        <v>34248</v>
      </c>
      <c r="C5218" s="47">
        <v>46.19</v>
      </c>
      <c r="D5218" s="47">
        <v>46.38</v>
      </c>
      <c r="E5218" s="47">
        <v>46.12</v>
      </c>
      <c r="F5218" s="47">
        <v>46.12</v>
      </c>
      <c r="G5218" s="48">
        <v>209200</v>
      </c>
      <c r="H5218" s="47">
        <v>31.67</v>
      </c>
      <c r="I5218" s="51">
        <f t="shared" si="582"/>
        <v>0.68668690372940167</v>
      </c>
      <c r="J5218" s="51">
        <f t="shared" ca="1" si="583"/>
        <v>1</v>
      </c>
      <c r="K5218" s="47">
        <f t="shared" si="584"/>
        <v>31.72</v>
      </c>
      <c r="L5218" s="47">
        <f t="shared" si="585"/>
        <v>31.85</v>
      </c>
      <c r="M5218" s="47">
        <f t="shared" si="586"/>
        <v>31.67</v>
      </c>
      <c r="N5218" s="47">
        <f t="shared" si="587"/>
        <v>31.67</v>
      </c>
      <c r="O5218" s="48">
        <f t="shared" ca="1" si="588"/>
        <v>209200</v>
      </c>
    </row>
    <row r="5219" spans="1:15" x14ac:dyDescent="0.25">
      <c r="A5219">
        <v>5204</v>
      </c>
      <c r="B5219" s="85">
        <v>34247</v>
      </c>
      <c r="C5219" s="47">
        <v>46.31</v>
      </c>
      <c r="D5219" s="47">
        <v>46.31</v>
      </c>
      <c r="E5219" s="47">
        <v>46</v>
      </c>
      <c r="F5219" s="47">
        <v>46.16</v>
      </c>
      <c r="G5219" s="48">
        <v>436500</v>
      </c>
      <c r="H5219" s="47">
        <v>31.69</v>
      </c>
      <c r="I5219" s="51">
        <f t="shared" si="582"/>
        <v>0.68652512998266901</v>
      </c>
      <c r="J5219" s="51">
        <f t="shared" ca="1" si="583"/>
        <v>1</v>
      </c>
      <c r="K5219" s="47">
        <f t="shared" si="584"/>
        <v>31.79</v>
      </c>
      <c r="L5219" s="47">
        <f t="shared" si="585"/>
        <v>31.79</v>
      </c>
      <c r="M5219" s="47">
        <f t="shared" si="586"/>
        <v>31.58</v>
      </c>
      <c r="N5219" s="47">
        <f t="shared" si="587"/>
        <v>31.69</v>
      </c>
      <c r="O5219" s="48">
        <f t="shared" ca="1" si="588"/>
        <v>436500</v>
      </c>
    </row>
    <row r="5220" spans="1:15" x14ac:dyDescent="0.25">
      <c r="A5220">
        <v>5205</v>
      </c>
      <c r="B5220" s="85">
        <v>34246</v>
      </c>
      <c r="C5220" s="47">
        <v>46.22</v>
      </c>
      <c r="D5220" s="47">
        <v>46.22</v>
      </c>
      <c r="E5220" s="47">
        <v>46.09</v>
      </c>
      <c r="F5220" s="47">
        <v>46.22</v>
      </c>
      <c r="G5220" s="48">
        <v>1038500</v>
      </c>
      <c r="H5220" s="47">
        <v>31.74</v>
      </c>
      <c r="I5220" s="51">
        <f t="shared" si="582"/>
        <v>0.6867157074859368</v>
      </c>
      <c r="J5220" s="51">
        <f t="shared" ca="1" si="583"/>
        <v>1</v>
      </c>
      <c r="K5220" s="47">
        <f t="shared" si="584"/>
        <v>31.74</v>
      </c>
      <c r="L5220" s="47">
        <f t="shared" si="585"/>
        <v>31.74</v>
      </c>
      <c r="M5220" s="47">
        <f t="shared" si="586"/>
        <v>31.65</v>
      </c>
      <c r="N5220" s="47">
        <f t="shared" si="587"/>
        <v>31.74</v>
      </c>
      <c r="O5220" s="48">
        <f t="shared" ca="1" si="588"/>
        <v>1038500</v>
      </c>
    </row>
    <row r="5221" spans="1:15" x14ac:dyDescent="0.25">
      <c r="A5221">
        <v>5206</v>
      </c>
      <c r="B5221" s="85">
        <v>34243</v>
      </c>
      <c r="C5221" s="47">
        <v>45.88</v>
      </c>
      <c r="D5221" s="47">
        <v>46.22</v>
      </c>
      <c r="E5221" s="47">
        <v>45.81</v>
      </c>
      <c r="F5221" s="47">
        <v>46.16</v>
      </c>
      <c r="G5221" s="48">
        <v>22700</v>
      </c>
      <c r="H5221" s="47">
        <v>31.69</v>
      </c>
      <c r="I5221" s="51">
        <f t="shared" si="582"/>
        <v>0.68652512998266901</v>
      </c>
      <c r="J5221" s="51">
        <f t="shared" ca="1" si="583"/>
        <v>1</v>
      </c>
      <c r="K5221" s="47">
        <f t="shared" si="584"/>
        <v>31.5</v>
      </c>
      <c r="L5221" s="47">
        <f t="shared" si="585"/>
        <v>31.73</v>
      </c>
      <c r="M5221" s="47">
        <f t="shared" si="586"/>
        <v>31.45</v>
      </c>
      <c r="N5221" s="47">
        <f t="shared" si="587"/>
        <v>31.69</v>
      </c>
      <c r="O5221" s="48">
        <f t="shared" ca="1" si="588"/>
        <v>22700</v>
      </c>
    </row>
    <row r="5222" spans="1:15" x14ac:dyDescent="0.25">
      <c r="A5222">
        <v>5207</v>
      </c>
      <c r="B5222" s="85">
        <v>34242</v>
      </c>
      <c r="C5222" s="47">
        <v>46.03</v>
      </c>
      <c r="D5222" s="47">
        <v>46.12</v>
      </c>
      <c r="E5222" s="47">
        <v>45.84</v>
      </c>
      <c r="F5222" s="47">
        <v>45.94</v>
      </c>
      <c r="G5222" s="48">
        <v>99300</v>
      </c>
      <c r="H5222" s="47">
        <v>31.54</v>
      </c>
      <c r="I5222" s="51">
        <f t="shared" si="582"/>
        <v>0.68654767087505442</v>
      </c>
      <c r="J5222" s="51">
        <f t="shared" ca="1" si="583"/>
        <v>1</v>
      </c>
      <c r="K5222" s="47">
        <f t="shared" si="584"/>
        <v>31.6</v>
      </c>
      <c r="L5222" s="47">
        <f t="shared" si="585"/>
        <v>31.66</v>
      </c>
      <c r="M5222" s="47">
        <f t="shared" si="586"/>
        <v>31.47</v>
      </c>
      <c r="N5222" s="47">
        <f t="shared" si="587"/>
        <v>31.54</v>
      </c>
      <c r="O5222" s="48">
        <f t="shared" ca="1" si="588"/>
        <v>99300</v>
      </c>
    </row>
    <row r="5223" spans="1:15" x14ac:dyDescent="0.25">
      <c r="A5223">
        <v>5208</v>
      </c>
      <c r="B5223" s="85">
        <v>34241</v>
      </c>
      <c r="C5223" s="47">
        <v>46.19</v>
      </c>
      <c r="D5223" s="47">
        <v>46.31</v>
      </c>
      <c r="E5223" s="47">
        <v>45.97</v>
      </c>
      <c r="F5223" s="47">
        <v>46.03</v>
      </c>
      <c r="G5223" s="48">
        <v>221000</v>
      </c>
      <c r="H5223" s="47">
        <v>31.61</v>
      </c>
      <c r="I5223" s="51">
        <f t="shared" si="582"/>
        <v>0.68672604822941552</v>
      </c>
      <c r="J5223" s="51">
        <f t="shared" ca="1" si="583"/>
        <v>1</v>
      </c>
      <c r="K5223" s="47">
        <f t="shared" si="584"/>
        <v>31.72</v>
      </c>
      <c r="L5223" s="47">
        <f t="shared" si="585"/>
        <v>31.8</v>
      </c>
      <c r="M5223" s="47">
        <f t="shared" si="586"/>
        <v>31.57</v>
      </c>
      <c r="N5223" s="47">
        <f t="shared" si="587"/>
        <v>31.61</v>
      </c>
      <c r="O5223" s="48">
        <f t="shared" ca="1" si="588"/>
        <v>221000</v>
      </c>
    </row>
    <row r="5224" spans="1:15" x14ac:dyDescent="0.25">
      <c r="A5224">
        <v>5209</v>
      </c>
      <c r="B5224" s="85">
        <v>34240</v>
      </c>
      <c r="C5224" s="47">
        <v>46.31</v>
      </c>
      <c r="D5224" s="47">
        <v>46.31</v>
      </c>
      <c r="E5224" s="47">
        <v>46.16</v>
      </c>
      <c r="F5224" s="47">
        <v>46.19</v>
      </c>
      <c r="G5224" s="48">
        <v>158300</v>
      </c>
      <c r="H5224" s="47">
        <v>31.71</v>
      </c>
      <c r="I5224" s="51">
        <f t="shared" si="582"/>
        <v>0.68651223208486689</v>
      </c>
      <c r="J5224" s="51">
        <f t="shared" ca="1" si="583"/>
        <v>1</v>
      </c>
      <c r="K5224" s="47">
        <f t="shared" si="584"/>
        <v>31.79</v>
      </c>
      <c r="L5224" s="47">
        <f t="shared" si="585"/>
        <v>31.79</v>
      </c>
      <c r="M5224" s="47">
        <f t="shared" si="586"/>
        <v>31.69</v>
      </c>
      <c r="N5224" s="47">
        <f t="shared" si="587"/>
        <v>31.71</v>
      </c>
      <c r="O5224" s="48">
        <f t="shared" ca="1" si="588"/>
        <v>158300</v>
      </c>
    </row>
    <row r="5225" spans="1:15" x14ac:dyDescent="0.25">
      <c r="A5225">
        <v>5210</v>
      </c>
      <c r="B5225" s="85">
        <v>34239</v>
      </c>
      <c r="C5225" s="47">
        <v>46.12</v>
      </c>
      <c r="D5225" s="47">
        <v>46.28</v>
      </c>
      <c r="E5225" s="47">
        <v>46.12</v>
      </c>
      <c r="F5225" s="47">
        <v>46.28</v>
      </c>
      <c r="G5225" s="48">
        <v>274600</v>
      </c>
      <c r="H5225" s="47">
        <v>31.78</v>
      </c>
      <c r="I5225" s="51">
        <f t="shared" si="582"/>
        <v>0.68668971477960239</v>
      </c>
      <c r="J5225" s="51">
        <f t="shared" ca="1" si="583"/>
        <v>1</v>
      </c>
      <c r="K5225" s="47">
        <f t="shared" si="584"/>
        <v>31.67</v>
      </c>
      <c r="L5225" s="47">
        <f t="shared" si="585"/>
        <v>31.78</v>
      </c>
      <c r="M5225" s="47">
        <f t="shared" si="586"/>
        <v>31.67</v>
      </c>
      <c r="N5225" s="47">
        <f t="shared" si="587"/>
        <v>31.78</v>
      </c>
      <c r="O5225" s="48">
        <f t="shared" ca="1" si="588"/>
        <v>274600</v>
      </c>
    </row>
    <row r="5226" spans="1:15" x14ac:dyDescent="0.25">
      <c r="A5226">
        <v>5211</v>
      </c>
      <c r="B5226" s="85">
        <v>34236</v>
      </c>
      <c r="C5226" s="47">
        <v>45.84</v>
      </c>
      <c r="D5226" s="47">
        <v>45.88</v>
      </c>
      <c r="E5226" s="47">
        <v>45.72</v>
      </c>
      <c r="F5226" s="47">
        <v>45.78</v>
      </c>
      <c r="G5226" s="48">
        <v>53500</v>
      </c>
      <c r="H5226" s="47">
        <v>31.44</v>
      </c>
      <c r="I5226" s="51">
        <f t="shared" si="582"/>
        <v>0.68676277850589773</v>
      </c>
      <c r="J5226" s="51">
        <f t="shared" ca="1" si="583"/>
        <v>1</v>
      </c>
      <c r="K5226" s="47">
        <f t="shared" si="584"/>
        <v>31.48</v>
      </c>
      <c r="L5226" s="47">
        <f t="shared" si="585"/>
        <v>31.51</v>
      </c>
      <c r="M5226" s="47">
        <f t="shared" si="586"/>
        <v>31.4</v>
      </c>
      <c r="N5226" s="47">
        <f t="shared" si="587"/>
        <v>31.44</v>
      </c>
      <c r="O5226" s="48">
        <f t="shared" ca="1" si="588"/>
        <v>53500</v>
      </c>
    </row>
    <row r="5227" spans="1:15" x14ac:dyDescent="0.25">
      <c r="A5227">
        <v>5212</v>
      </c>
      <c r="B5227" s="85">
        <v>34235</v>
      </c>
      <c r="C5227" s="47">
        <v>45.78</v>
      </c>
      <c r="D5227" s="47">
        <v>45.94</v>
      </c>
      <c r="E5227" s="47">
        <v>45.72</v>
      </c>
      <c r="F5227" s="47">
        <v>45.91</v>
      </c>
      <c r="G5227" s="48">
        <v>88500</v>
      </c>
      <c r="H5227" s="47">
        <v>31.52</v>
      </c>
      <c r="I5227" s="51">
        <f t="shared" si="582"/>
        <v>0.6865606621651057</v>
      </c>
      <c r="J5227" s="51">
        <f t="shared" ca="1" si="583"/>
        <v>1</v>
      </c>
      <c r="K5227" s="47">
        <f t="shared" si="584"/>
        <v>31.43</v>
      </c>
      <c r="L5227" s="47">
        <f t="shared" si="585"/>
        <v>31.54</v>
      </c>
      <c r="M5227" s="47">
        <f t="shared" si="586"/>
        <v>31.39</v>
      </c>
      <c r="N5227" s="47">
        <f t="shared" si="587"/>
        <v>31.52</v>
      </c>
      <c r="O5227" s="48">
        <f t="shared" ca="1" si="588"/>
        <v>88500</v>
      </c>
    </row>
    <row r="5228" spans="1:15" x14ac:dyDescent="0.25">
      <c r="A5228">
        <v>5213</v>
      </c>
      <c r="B5228" s="85">
        <v>34234</v>
      </c>
      <c r="C5228" s="47">
        <v>45.44</v>
      </c>
      <c r="D5228" s="47">
        <v>45.72</v>
      </c>
      <c r="E5228" s="47">
        <v>45.38</v>
      </c>
      <c r="F5228" s="47">
        <v>45.66</v>
      </c>
      <c r="G5228" s="48">
        <v>439700</v>
      </c>
      <c r="H5228" s="47">
        <v>31.35</v>
      </c>
      <c r="I5228" s="51">
        <f t="shared" si="582"/>
        <v>0.68659658344283847</v>
      </c>
      <c r="J5228" s="51">
        <f t="shared" ca="1" si="583"/>
        <v>1</v>
      </c>
      <c r="K5228" s="47">
        <f t="shared" si="584"/>
        <v>31.2</v>
      </c>
      <c r="L5228" s="47">
        <f t="shared" si="585"/>
        <v>31.39</v>
      </c>
      <c r="M5228" s="47">
        <f t="shared" si="586"/>
        <v>31.16</v>
      </c>
      <c r="N5228" s="47">
        <f t="shared" si="587"/>
        <v>31.35</v>
      </c>
      <c r="O5228" s="48">
        <f t="shared" ca="1" si="588"/>
        <v>439700</v>
      </c>
    </row>
    <row r="5229" spans="1:15" x14ac:dyDescent="0.25">
      <c r="A5229">
        <v>5214</v>
      </c>
      <c r="B5229" s="85">
        <v>34233</v>
      </c>
      <c r="C5229" s="47">
        <v>45.5</v>
      </c>
      <c r="D5229" s="47">
        <v>45.56</v>
      </c>
      <c r="E5229" s="47">
        <v>44.81</v>
      </c>
      <c r="F5229" s="47">
        <v>45.28</v>
      </c>
      <c r="G5229" s="48">
        <v>318200</v>
      </c>
      <c r="H5229" s="47">
        <v>31.09</v>
      </c>
      <c r="I5229" s="51">
        <f t="shared" si="582"/>
        <v>0.68661660777385158</v>
      </c>
      <c r="J5229" s="51">
        <f t="shared" ca="1" si="583"/>
        <v>1</v>
      </c>
      <c r="K5229" s="47">
        <f t="shared" si="584"/>
        <v>31.24</v>
      </c>
      <c r="L5229" s="47">
        <f t="shared" si="585"/>
        <v>31.28</v>
      </c>
      <c r="M5229" s="47">
        <f t="shared" si="586"/>
        <v>30.77</v>
      </c>
      <c r="N5229" s="47">
        <f t="shared" si="587"/>
        <v>31.09</v>
      </c>
      <c r="O5229" s="48">
        <f t="shared" ca="1" si="588"/>
        <v>318200</v>
      </c>
    </row>
    <row r="5230" spans="1:15" x14ac:dyDescent="0.25">
      <c r="A5230">
        <v>5215</v>
      </c>
      <c r="B5230" s="85">
        <v>34232</v>
      </c>
      <c r="C5230" s="47">
        <v>45.88</v>
      </c>
      <c r="D5230" s="47">
        <v>45.97</v>
      </c>
      <c r="E5230" s="47">
        <v>45.44</v>
      </c>
      <c r="F5230" s="47">
        <v>45.44</v>
      </c>
      <c r="G5230" s="48">
        <v>57800</v>
      </c>
      <c r="H5230" s="47">
        <v>31.2</v>
      </c>
      <c r="I5230" s="51">
        <f t="shared" si="582"/>
        <v>0.68661971830985913</v>
      </c>
      <c r="J5230" s="51">
        <f t="shared" ca="1" si="583"/>
        <v>1</v>
      </c>
      <c r="K5230" s="47">
        <f t="shared" si="584"/>
        <v>31.5</v>
      </c>
      <c r="L5230" s="47">
        <f t="shared" si="585"/>
        <v>31.56</v>
      </c>
      <c r="M5230" s="47">
        <f t="shared" si="586"/>
        <v>31.2</v>
      </c>
      <c r="N5230" s="47">
        <f t="shared" si="587"/>
        <v>31.2</v>
      </c>
      <c r="O5230" s="48">
        <f t="shared" ca="1" si="588"/>
        <v>57800</v>
      </c>
    </row>
    <row r="5231" spans="1:15" x14ac:dyDescent="0.25">
      <c r="A5231">
        <v>5216</v>
      </c>
      <c r="B5231" s="85">
        <v>34229</v>
      </c>
      <c r="C5231" s="47">
        <v>45.88</v>
      </c>
      <c r="D5231" s="47">
        <v>45.91</v>
      </c>
      <c r="E5231" s="47">
        <v>45.75</v>
      </c>
      <c r="F5231" s="47">
        <v>45.81</v>
      </c>
      <c r="G5231" s="48">
        <v>200900</v>
      </c>
      <c r="H5231" s="47">
        <v>31.46</v>
      </c>
      <c r="I5231" s="51">
        <f t="shared" si="582"/>
        <v>0.68674961798733902</v>
      </c>
      <c r="J5231" s="51">
        <f t="shared" ca="1" si="583"/>
        <v>1</v>
      </c>
      <c r="K5231" s="47">
        <f t="shared" si="584"/>
        <v>31.51</v>
      </c>
      <c r="L5231" s="47">
        <f t="shared" si="585"/>
        <v>31.53</v>
      </c>
      <c r="M5231" s="47">
        <f t="shared" si="586"/>
        <v>31.42</v>
      </c>
      <c r="N5231" s="47">
        <f t="shared" si="587"/>
        <v>31.46</v>
      </c>
      <c r="O5231" s="48">
        <f t="shared" ca="1" si="588"/>
        <v>200900</v>
      </c>
    </row>
    <row r="5232" spans="1:15" x14ac:dyDescent="0.25">
      <c r="A5232">
        <v>5217</v>
      </c>
      <c r="B5232" s="85">
        <v>34228</v>
      </c>
      <c r="C5232" s="47">
        <v>46.31</v>
      </c>
      <c r="D5232" s="47">
        <v>46.34</v>
      </c>
      <c r="E5232" s="47">
        <v>46.16</v>
      </c>
      <c r="F5232" s="47">
        <v>46.19</v>
      </c>
      <c r="G5232" s="48">
        <v>54300</v>
      </c>
      <c r="H5232" s="47">
        <v>31.52</v>
      </c>
      <c r="I5232" s="51">
        <f t="shared" si="582"/>
        <v>0.68239878761636719</v>
      </c>
      <c r="J5232" s="51">
        <f t="shared" ca="1" si="583"/>
        <v>1</v>
      </c>
      <c r="K5232" s="47">
        <f t="shared" si="584"/>
        <v>31.6</v>
      </c>
      <c r="L5232" s="47">
        <f t="shared" si="585"/>
        <v>31.62</v>
      </c>
      <c r="M5232" s="47">
        <f t="shared" si="586"/>
        <v>31.5</v>
      </c>
      <c r="N5232" s="47">
        <f t="shared" si="587"/>
        <v>31.52</v>
      </c>
      <c r="O5232" s="48">
        <f t="shared" ca="1" si="588"/>
        <v>54300</v>
      </c>
    </row>
    <row r="5233" spans="1:15" x14ac:dyDescent="0.25">
      <c r="A5233">
        <v>5218</v>
      </c>
      <c r="B5233" s="85">
        <v>34227</v>
      </c>
      <c r="C5233" s="47">
        <v>46.06</v>
      </c>
      <c r="D5233" s="47">
        <v>46.41</v>
      </c>
      <c r="E5233" s="47">
        <v>45.91</v>
      </c>
      <c r="F5233" s="47">
        <v>46.38</v>
      </c>
      <c r="G5233" s="48">
        <v>101000</v>
      </c>
      <c r="H5233" s="47">
        <v>31.65</v>
      </c>
      <c r="I5233" s="51">
        <f t="shared" si="582"/>
        <v>0.68240620957309173</v>
      </c>
      <c r="J5233" s="51">
        <f t="shared" ca="1" si="583"/>
        <v>1</v>
      </c>
      <c r="K5233" s="47">
        <f t="shared" si="584"/>
        <v>31.43</v>
      </c>
      <c r="L5233" s="47">
        <f t="shared" si="585"/>
        <v>31.67</v>
      </c>
      <c r="M5233" s="47">
        <f t="shared" si="586"/>
        <v>31.33</v>
      </c>
      <c r="N5233" s="47">
        <f t="shared" si="587"/>
        <v>31.65</v>
      </c>
      <c r="O5233" s="48">
        <f t="shared" ca="1" si="588"/>
        <v>101000</v>
      </c>
    </row>
    <row r="5234" spans="1:15" x14ac:dyDescent="0.25">
      <c r="A5234">
        <v>5219</v>
      </c>
      <c r="B5234" s="85">
        <v>34226</v>
      </c>
      <c r="C5234" s="47">
        <v>46.31</v>
      </c>
      <c r="D5234" s="47">
        <v>46.31</v>
      </c>
      <c r="E5234" s="47">
        <v>46.09</v>
      </c>
      <c r="F5234" s="47">
        <v>46.25</v>
      </c>
      <c r="G5234" s="48">
        <v>184500</v>
      </c>
      <c r="H5234" s="47">
        <v>31.56</v>
      </c>
      <c r="I5234" s="51">
        <f t="shared" si="582"/>
        <v>0.68237837837837834</v>
      </c>
      <c r="J5234" s="51">
        <f t="shared" ca="1" si="583"/>
        <v>1</v>
      </c>
      <c r="K5234" s="47">
        <f t="shared" si="584"/>
        <v>31.6</v>
      </c>
      <c r="L5234" s="47">
        <f t="shared" si="585"/>
        <v>31.6</v>
      </c>
      <c r="M5234" s="47">
        <f t="shared" si="586"/>
        <v>31.45</v>
      </c>
      <c r="N5234" s="47">
        <f t="shared" si="587"/>
        <v>31.56</v>
      </c>
      <c r="O5234" s="48">
        <f t="shared" ca="1" si="588"/>
        <v>184500</v>
      </c>
    </row>
    <row r="5235" spans="1:15" x14ac:dyDescent="0.25">
      <c r="A5235">
        <v>5220</v>
      </c>
      <c r="B5235" s="85">
        <v>34225</v>
      </c>
      <c r="C5235" s="47">
        <v>46.56</v>
      </c>
      <c r="D5235" s="47">
        <v>46.56</v>
      </c>
      <c r="E5235" s="47">
        <v>46.44</v>
      </c>
      <c r="F5235" s="47">
        <v>46.44</v>
      </c>
      <c r="G5235" s="48">
        <v>66900</v>
      </c>
      <c r="H5235" s="47">
        <v>31.69</v>
      </c>
      <c r="I5235" s="51">
        <f t="shared" si="582"/>
        <v>0.68238587424633945</v>
      </c>
      <c r="J5235" s="51">
        <f t="shared" ca="1" si="583"/>
        <v>1</v>
      </c>
      <c r="K5235" s="47">
        <f t="shared" si="584"/>
        <v>31.77</v>
      </c>
      <c r="L5235" s="47">
        <f t="shared" si="585"/>
        <v>31.77</v>
      </c>
      <c r="M5235" s="47">
        <f t="shared" si="586"/>
        <v>31.69</v>
      </c>
      <c r="N5235" s="47">
        <f t="shared" si="587"/>
        <v>31.69</v>
      </c>
      <c r="O5235" s="48">
        <f t="shared" ca="1" si="588"/>
        <v>66900</v>
      </c>
    </row>
    <row r="5236" spans="1:15" x14ac:dyDescent="0.25">
      <c r="A5236">
        <v>5221</v>
      </c>
      <c r="B5236" s="85">
        <v>34222</v>
      </c>
      <c r="C5236" s="47">
        <v>46.12</v>
      </c>
      <c r="D5236" s="47">
        <v>46.44</v>
      </c>
      <c r="E5236" s="47">
        <v>46.06</v>
      </c>
      <c r="F5236" s="47">
        <v>46.41</v>
      </c>
      <c r="G5236" s="48">
        <v>106500</v>
      </c>
      <c r="H5236" s="47">
        <v>31.67</v>
      </c>
      <c r="I5236" s="51">
        <f t="shared" si="582"/>
        <v>0.68239603533721194</v>
      </c>
      <c r="J5236" s="51">
        <f t="shared" ca="1" si="583"/>
        <v>1</v>
      </c>
      <c r="K5236" s="47">
        <f t="shared" si="584"/>
        <v>31.47</v>
      </c>
      <c r="L5236" s="47">
        <f t="shared" si="585"/>
        <v>31.69</v>
      </c>
      <c r="M5236" s="47">
        <f t="shared" si="586"/>
        <v>31.43</v>
      </c>
      <c r="N5236" s="47">
        <f t="shared" si="587"/>
        <v>31.67</v>
      </c>
      <c r="O5236" s="48">
        <f t="shared" ca="1" si="588"/>
        <v>106500</v>
      </c>
    </row>
    <row r="5237" spans="1:15" x14ac:dyDescent="0.25">
      <c r="A5237">
        <v>5222</v>
      </c>
      <c r="B5237" s="85">
        <v>34221</v>
      </c>
      <c r="C5237" s="47">
        <v>45.72</v>
      </c>
      <c r="D5237" s="47">
        <v>46.03</v>
      </c>
      <c r="E5237" s="47">
        <v>45.72</v>
      </c>
      <c r="F5237" s="47">
        <v>46</v>
      </c>
      <c r="G5237" s="48">
        <v>239200</v>
      </c>
      <c r="H5237" s="47">
        <v>31.39</v>
      </c>
      <c r="I5237" s="51">
        <f t="shared" si="582"/>
        <v>0.68239130434782613</v>
      </c>
      <c r="J5237" s="51">
        <f t="shared" ca="1" si="583"/>
        <v>1</v>
      </c>
      <c r="K5237" s="47">
        <f t="shared" si="584"/>
        <v>31.2</v>
      </c>
      <c r="L5237" s="47">
        <f t="shared" si="585"/>
        <v>31.41</v>
      </c>
      <c r="M5237" s="47">
        <f t="shared" si="586"/>
        <v>31.2</v>
      </c>
      <c r="N5237" s="47">
        <f t="shared" si="587"/>
        <v>31.39</v>
      </c>
      <c r="O5237" s="48">
        <f t="shared" ca="1" si="588"/>
        <v>239200</v>
      </c>
    </row>
    <row r="5238" spans="1:15" x14ac:dyDescent="0.25">
      <c r="A5238">
        <v>5223</v>
      </c>
      <c r="B5238" s="85">
        <v>34220</v>
      </c>
      <c r="C5238" s="47">
        <v>46.06</v>
      </c>
      <c r="D5238" s="47">
        <v>46.06</v>
      </c>
      <c r="E5238" s="47">
        <v>45.59</v>
      </c>
      <c r="F5238" s="47">
        <v>45.91</v>
      </c>
      <c r="G5238" s="48">
        <v>269900</v>
      </c>
      <c r="H5238" s="47">
        <v>31.33</v>
      </c>
      <c r="I5238" s="51">
        <f t="shared" si="582"/>
        <v>0.68242213025484644</v>
      </c>
      <c r="J5238" s="51">
        <f t="shared" ca="1" si="583"/>
        <v>1</v>
      </c>
      <c r="K5238" s="47">
        <f t="shared" si="584"/>
        <v>31.43</v>
      </c>
      <c r="L5238" s="47">
        <f t="shared" si="585"/>
        <v>31.43</v>
      </c>
      <c r="M5238" s="47">
        <f t="shared" si="586"/>
        <v>31.11</v>
      </c>
      <c r="N5238" s="47">
        <f t="shared" si="587"/>
        <v>31.33</v>
      </c>
      <c r="O5238" s="48">
        <f t="shared" ca="1" si="588"/>
        <v>269900</v>
      </c>
    </row>
    <row r="5239" spans="1:15" x14ac:dyDescent="0.25">
      <c r="A5239">
        <v>5224</v>
      </c>
      <c r="B5239" s="85">
        <v>34219</v>
      </c>
      <c r="C5239" s="47">
        <v>46.38</v>
      </c>
      <c r="D5239" s="47">
        <v>46.44</v>
      </c>
      <c r="E5239" s="47">
        <v>46</v>
      </c>
      <c r="F5239" s="47">
        <v>46.06</v>
      </c>
      <c r="G5239" s="48">
        <v>196400</v>
      </c>
      <c r="H5239" s="47">
        <v>31.43</v>
      </c>
      <c r="I5239" s="51">
        <f t="shared" si="582"/>
        <v>0.68237082066869292</v>
      </c>
      <c r="J5239" s="51">
        <f t="shared" ca="1" si="583"/>
        <v>1</v>
      </c>
      <c r="K5239" s="47">
        <f t="shared" si="584"/>
        <v>31.65</v>
      </c>
      <c r="L5239" s="47">
        <f t="shared" si="585"/>
        <v>31.69</v>
      </c>
      <c r="M5239" s="47">
        <f t="shared" si="586"/>
        <v>31.39</v>
      </c>
      <c r="N5239" s="47">
        <f t="shared" si="587"/>
        <v>31.43</v>
      </c>
      <c r="O5239" s="48">
        <f t="shared" ca="1" si="588"/>
        <v>196400</v>
      </c>
    </row>
    <row r="5240" spans="1:15" x14ac:dyDescent="0.25">
      <c r="A5240">
        <v>5225</v>
      </c>
      <c r="B5240" s="85">
        <v>34215</v>
      </c>
      <c r="C5240" s="47">
        <v>46.31</v>
      </c>
      <c r="D5240" s="47">
        <v>46.44</v>
      </c>
      <c r="E5240" s="47">
        <v>46.25</v>
      </c>
      <c r="F5240" s="47">
        <v>46.38</v>
      </c>
      <c r="G5240" s="48">
        <v>630500</v>
      </c>
      <c r="H5240" s="47">
        <v>31.65</v>
      </c>
      <c r="I5240" s="51">
        <f t="shared" si="582"/>
        <v>0.68240620957309173</v>
      </c>
      <c r="J5240" s="51">
        <f t="shared" ca="1" si="583"/>
        <v>1</v>
      </c>
      <c r="K5240" s="47">
        <f t="shared" si="584"/>
        <v>31.6</v>
      </c>
      <c r="L5240" s="47">
        <f t="shared" si="585"/>
        <v>31.69</v>
      </c>
      <c r="M5240" s="47">
        <f t="shared" si="586"/>
        <v>31.56</v>
      </c>
      <c r="N5240" s="47">
        <f t="shared" si="587"/>
        <v>31.65</v>
      </c>
      <c r="O5240" s="48">
        <f t="shared" ca="1" si="588"/>
        <v>630500</v>
      </c>
    </row>
    <row r="5241" spans="1:15" x14ac:dyDescent="0.25">
      <c r="A5241">
        <v>5226</v>
      </c>
      <c r="B5241" s="85">
        <v>34214</v>
      </c>
      <c r="C5241" s="47">
        <v>46.53</v>
      </c>
      <c r="D5241" s="47">
        <v>46.59</v>
      </c>
      <c r="E5241" s="47">
        <v>46.31</v>
      </c>
      <c r="F5241" s="47">
        <v>46.34</v>
      </c>
      <c r="G5241" s="48">
        <v>472400</v>
      </c>
      <c r="H5241" s="47">
        <v>31.62</v>
      </c>
      <c r="I5241" s="51">
        <f t="shared" si="582"/>
        <v>0.68234786361674571</v>
      </c>
      <c r="J5241" s="51">
        <f t="shared" ca="1" si="583"/>
        <v>1</v>
      </c>
      <c r="K5241" s="47">
        <f t="shared" si="584"/>
        <v>31.75</v>
      </c>
      <c r="L5241" s="47">
        <f t="shared" si="585"/>
        <v>31.79</v>
      </c>
      <c r="M5241" s="47">
        <f t="shared" si="586"/>
        <v>31.6</v>
      </c>
      <c r="N5241" s="47">
        <f t="shared" si="587"/>
        <v>31.62</v>
      </c>
      <c r="O5241" s="48">
        <f t="shared" ca="1" si="588"/>
        <v>472400</v>
      </c>
    </row>
    <row r="5242" spans="1:15" x14ac:dyDescent="0.25">
      <c r="A5242">
        <v>5227</v>
      </c>
      <c r="B5242" s="85">
        <v>34213</v>
      </c>
      <c r="C5242" s="47">
        <v>46.41</v>
      </c>
      <c r="D5242" s="47">
        <v>46.59</v>
      </c>
      <c r="E5242" s="47">
        <v>46.41</v>
      </c>
      <c r="F5242" s="47">
        <v>46.5</v>
      </c>
      <c r="G5242" s="48">
        <v>136500</v>
      </c>
      <c r="H5242" s="47">
        <v>31.73</v>
      </c>
      <c r="I5242" s="51">
        <f t="shared" si="582"/>
        <v>0.68236559139784947</v>
      </c>
      <c r="J5242" s="51">
        <f t="shared" ca="1" si="583"/>
        <v>1</v>
      </c>
      <c r="K5242" s="47">
        <f t="shared" si="584"/>
        <v>31.67</v>
      </c>
      <c r="L5242" s="47">
        <f t="shared" si="585"/>
        <v>31.79</v>
      </c>
      <c r="M5242" s="47">
        <f t="shared" si="586"/>
        <v>31.67</v>
      </c>
      <c r="N5242" s="47">
        <f t="shared" si="587"/>
        <v>31.73</v>
      </c>
      <c r="O5242" s="48">
        <f t="shared" ca="1" si="588"/>
        <v>136500</v>
      </c>
    </row>
    <row r="5243" spans="1:15" x14ac:dyDescent="0.25">
      <c r="A5243">
        <v>5228</v>
      </c>
      <c r="B5243" s="85">
        <v>34212</v>
      </c>
      <c r="C5243" s="47">
        <v>46.41</v>
      </c>
      <c r="D5243" s="47">
        <v>46.56</v>
      </c>
      <c r="E5243" s="47">
        <v>46.34</v>
      </c>
      <c r="F5243" s="47">
        <v>46.56</v>
      </c>
      <c r="G5243" s="48">
        <v>66500</v>
      </c>
      <c r="H5243" s="47">
        <v>31.77</v>
      </c>
      <c r="I5243" s="51">
        <f t="shared" si="582"/>
        <v>0.68234536082474218</v>
      </c>
      <c r="J5243" s="51">
        <f t="shared" ca="1" si="583"/>
        <v>1</v>
      </c>
      <c r="K5243" s="47">
        <f t="shared" si="584"/>
        <v>31.67</v>
      </c>
      <c r="L5243" s="47">
        <f t="shared" si="585"/>
        <v>31.77</v>
      </c>
      <c r="M5243" s="47">
        <f t="shared" si="586"/>
        <v>31.62</v>
      </c>
      <c r="N5243" s="47">
        <f t="shared" si="587"/>
        <v>31.77</v>
      </c>
      <c r="O5243" s="48">
        <f t="shared" ca="1" si="588"/>
        <v>66500</v>
      </c>
    </row>
    <row r="5244" spans="1:15" x14ac:dyDescent="0.25">
      <c r="A5244">
        <v>5229</v>
      </c>
      <c r="B5244" s="85">
        <v>34211</v>
      </c>
      <c r="C5244" s="47">
        <v>46.28</v>
      </c>
      <c r="D5244" s="47">
        <v>46.5</v>
      </c>
      <c r="E5244" s="47">
        <v>46.28</v>
      </c>
      <c r="F5244" s="47">
        <v>46.44</v>
      </c>
      <c r="G5244" s="48">
        <v>183500</v>
      </c>
      <c r="H5244" s="47">
        <v>31.69</v>
      </c>
      <c r="I5244" s="51">
        <f t="shared" si="582"/>
        <v>0.68238587424633945</v>
      </c>
      <c r="J5244" s="51">
        <f t="shared" ca="1" si="583"/>
        <v>1</v>
      </c>
      <c r="K5244" s="47">
        <f t="shared" si="584"/>
        <v>31.58</v>
      </c>
      <c r="L5244" s="47">
        <f t="shared" si="585"/>
        <v>31.73</v>
      </c>
      <c r="M5244" s="47">
        <f t="shared" si="586"/>
        <v>31.58</v>
      </c>
      <c r="N5244" s="47">
        <f t="shared" si="587"/>
        <v>31.69</v>
      </c>
      <c r="O5244" s="48">
        <f t="shared" ca="1" si="588"/>
        <v>183500</v>
      </c>
    </row>
    <row r="5245" spans="1:15" x14ac:dyDescent="0.25">
      <c r="A5245">
        <v>5230</v>
      </c>
      <c r="B5245" s="85">
        <v>34208</v>
      </c>
      <c r="C5245" s="47">
        <v>46.16</v>
      </c>
      <c r="D5245" s="47">
        <v>46.25</v>
      </c>
      <c r="E5245" s="47">
        <v>46.16</v>
      </c>
      <c r="F5245" s="47">
        <v>46.25</v>
      </c>
      <c r="G5245" s="48">
        <v>25700</v>
      </c>
      <c r="H5245" s="47">
        <v>31.56</v>
      </c>
      <c r="I5245" s="51">
        <f t="shared" si="582"/>
        <v>0.68237837837837834</v>
      </c>
      <c r="J5245" s="51">
        <f t="shared" ca="1" si="583"/>
        <v>1</v>
      </c>
      <c r="K5245" s="47">
        <f t="shared" si="584"/>
        <v>31.5</v>
      </c>
      <c r="L5245" s="47">
        <f t="shared" si="585"/>
        <v>31.56</v>
      </c>
      <c r="M5245" s="47">
        <f t="shared" si="586"/>
        <v>31.5</v>
      </c>
      <c r="N5245" s="47">
        <f t="shared" si="587"/>
        <v>31.56</v>
      </c>
      <c r="O5245" s="48">
        <f t="shared" ca="1" si="588"/>
        <v>25700</v>
      </c>
    </row>
    <row r="5246" spans="1:15" x14ac:dyDescent="0.25">
      <c r="A5246">
        <v>5231</v>
      </c>
      <c r="B5246" s="85">
        <v>34207</v>
      </c>
      <c r="C5246" s="47">
        <v>46.28</v>
      </c>
      <c r="D5246" s="47">
        <v>46.53</v>
      </c>
      <c r="E5246" s="47">
        <v>46.09</v>
      </c>
      <c r="F5246" s="47">
        <v>46.28</v>
      </c>
      <c r="G5246" s="48">
        <v>120000</v>
      </c>
      <c r="H5246" s="47">
        <v>31.58</v>
      </c>
      <c r="I5246" s="51">
        <f t="shared" si="582"/>
        <v>0.68236819360414858</v>
      </c>
      <c r="J5246" s="51">
        <f t="shared" ca="1" si="583"/>
        <v>1</v>
      </c>
      <c r="K5246" s="47">
        <f t="shared" si="584"/>
        <v>31.58</v>
      </c>
      <c r="L5246" s="47">
        <f t="shared" si="585"/>
        <v>31.75</v>
      </c>
      <c r="M5246" s="47">
        <f t="shared" si="586"/>
        <v>31.45</v>
      </c>
      <c r="N5246" s="47">
        <f t="shared" si="587"/>
        <v>31.58</v>
      </c>
      <c r="O5246" s="48">
        <f t="shared" ca="1" si="588"/>
        <v>120000</v>
      </c>
    </row>
    <row r="5247" spans="1:15" x14ac:dyDescent="0.25">
      <c r="A5247">
        <v>5232</v>
      </c>
      <c r="B5247" s="85">
        <v>34206</v>
      </c>
      <c r="C5247" s="47">
        <v>46.22</v>
      </c>
      <c r="D5247" s="47">
        <v>46.44</v>
      </c>
      <c r="E5247" s="47">
        <v>46.16</v>
      </c>
      <c r="F5247" s="47">
        <v>46.25</v>
      </c>
      <c r="G5247" s="48">
        <v>242300</v>
      </c>
      <c r="H5247" s="47">
        <v>31.56</v>
      </c>
      <c r="I5247" s="51">
        <f t="shared" si="582"/>
        <v>0.68237837837837834</v>
      </c>
      <c r="J5247" s="51">
        <f t="shared" ca="1" si="583"/>
        <v>1</v>
      </c>
      <c r="K5247" s="47">
        <f t="shared" si="584"/>
        <v>31.54</v>
      </c>
      <c r="L5247" s="47">
        <f t="shared" si="585"/>
        <v>31.69</v>
      </c>
      <c r="M5247" s="47">
        <f t="shared" si="586"/>
        <v>31.5</v>
      </c>
      <c r="N5247" s="47">
        <f t="shared" si="587"/>
        <v>31.56</v>
      </c>
      <c r="O5247" s="48">
        <f t="shared" ca="1" si="588"/>
        <v>242300</v>
      </c>
    </row>
    <row r="5248" spans="1:15" x14ac:dyDescent="0.25">
      <c r="A5248">
        <v>5233</v>
      </c>
      <c r="B5248" s="85">
        <v>34205</v>
      </c>
      <c r="C5248" s="47">
        <v>45.72</v>
      </c>
      <c r="D5248" s="47">
        <v>46.22</v>
      </c>
      <c r="E5248" s="47">
        <v>45.72</v>
      </c>
      <c r="F5248" s="47">
        <v>46.22</v>
      </c>
      <c r="G5248" s="48">
        <v>273400</v>
      </c>
      <c r="H5248" s="47">
        <v>31.54</v>
      </c>
      <c r="I5248" s="51">
        <f t="shared" si="582"/>
        <v>0.68238857637386408</v>
      </c>
      <c r="J5248" s="51">
        <f t="shared" ca="1" si="583"/>
        <v>1</v>
      </c>
      <c r="K5248" s="47">
        <f t="shared" si="584"/>
        <v>31.2</v>
      </c>
      <c r="L5248" s="47">
        <f t="shared" si="585"/>
        <v>31.54</v>
      </c>
      <c r="M5248" s="47">
        <f t="shared" si="586"/>
        <v>31.2</v>
      </c>
      <c r="N5248" s="47">
        <f t="shared" si="587"/>
        <v>31.54</v>
      </c>
      <c r="O5248" s="48">
        <f t="shared" ca="1" si="588"/>
        <v>273400</v>
      </c>
    </row>
    <row r="5249" spans="1:15" x14ac:dyDescent="0.25">
      <c r="A5249">
        <v>5234</v>
      </c>
      <c r="B5249" s="85">
        <v>34204</v>
      </c>
      <c r="C5249" s="47">
        <v>45.62</v>
      </c>
      <c r="D5249" s="47">
        <v>45.75</v>
      </c>
      <c r="E5249" s="47">
        <v>45.62</v>
      </c>
      <c r="F5249" s="47">
        <v>45.72</v>
      </c>
      <c r="G5249" s="48">
        <v>15600</v>
      </c>
      <c r="H5249" s="47">
        <v>31.2</v>
      </c>
      <c r="I5249" s="51">
        <f t="shared" si="582"/>
        <v>0.6824146981627297</v>
      </c>
      <c r="J5249" s="51">
        <f t="shared" ca="1" si="583"/>
        <v>1</v>
      </c>
      <c r="K5249" s="47">
        <f t="shared" si="584"/>
        <v>31.13</v>
      </c>
      <c r="L5249" s="47">
        <f t="shared" si="585"/>
        <v>31.22</v>
      </c>
      <c r="M5249" s="47">
        <f t="shared" si="586"/>
        <v>31.13</v>
      </c>
      <c r="N5249" s="47">
        <f t="shared" si="587"/>
        <v>31.2</v>
      </c>
      <c r="O5249" s="48">
        <f t="shared" ca="1" si="588"/>
        <v>15600</v>
      </c>
    </row>
    <row r="5250" spans="1:15" x14ac:dyDescent="0.25">
      <c r="A5250">
        <v>5235</v>
      </c>
      <c r="B5250" s="85">
        <v>34201</v>
      </c>
      <c r="C5250" s="47">
        <v>45.69</v>
      </c>
      <c r="D5250" s="47">
        <v>45.81</v>
      </c>
      <c r="E5250" s="47">
        <v>45.66</v>
      </c>
      <c r="F5250" s="47">
        <v>45.81</v>
      </c>
      <c r="G5250" s="48">
        <v>80700</v>
      </c>
      <c r="H5250" s="47">
        <v>31.26</v>
      </c>
      <c r="I5250" s="51">
        <f t="shared" si="582"/>
        <v>0.68238375900458415</v>
      </c>
      <c r="J5250" s="51">
        <f t="shared" ca="1" si="583"/>
        <v>1</v>
      </c>
      <c r="K5250" s="47">
        <f t="shared" si="584"/>
        <v>31.18</v>
      </c>
      <c r="L5250" s="47">
        <f t="shared" si="585"/>
        <v>31.26</v>
      </c>
      <c r="M5250" s="47">
        <f t="shared" si="586"/>
        <v>31.16</v>
      </c>
      <c r="N5250" s="47">
        <f t="shared" si="587"/>
        <v>31.26</v>
      </c>
      <c r="O5250" s="48">
        <f t="shared" ca="1" si="588"/>
        <v>80700</v>
      </c>
    </row>
    <row r="5251" spans="1:15" x14ac:dyDescent="0.25">
      <c r="A5251">
        <v>5236</v>
      </c>
      <c r="B5251" s="85">
        <v>34200</v>
      </c>
      <c r="C5251" s="47">
        <v>45.81</v>
      </c>
      <c r="D5251" s="47">
        <v>45.81</v>
      </c>
      <c r="E5251" s="47">
        <v>45.72</v>
      </c>
      <c r="F5251" s="47">
        <v>45.78</v>
      </c>
      <c r="G5251" s="48">
        <v>28500</v>
      </c>
      <c r="H5251" s="47">
        <v>31.24</v>
      </c>
      <c r="I5251" s="51">
        <f t="shared" si="582"/>
        <v>0.68239405854084745</v>
      </c>
      <c r="J5251" s="51">
        <f t="shared" ca="1" si="583"/>
        <v>1</v>
      </c>
      <c r="K5251" s="47">
        <f t="shared" si="584"/>
        <v>31.26</v>
      </c>
      <c r="L5251" s="47">
        <f t="shared" si="585"/>
        <v>31.26</v>
      </c>
      <c r="M5251" s="47">
        <f t="shared" si="586"/>
        <v>31.2</v>
      </c>
      <c r="N5251" s="47">
        <f t="shared" si="587"/>
        <v>31.24</v>
      </c>
      <c r="O5251" s="48">
        <f t="shared" ca="1" si="588"/>
        <v>28500</v>
      </c>
    </row>
    <row r="5252" spans="1:15" x14ac:dyDescent="0.25">
      <c r="A5252">
        <v>5237</v>
      </c>
      <c r="B5252" s="85">
        <v>34199</v>
      </c>
      <c r="C5252" s="47">
        <v>45.69</v>
      </c>
      <c r="D5252" s="47">
        <v>45.88</v>
      </c>
      <c r="E5252" s="47">
        <v>45.66</v>
      </c>
      <c r="F5252" s="47">
        <v>45.78</v>
      </c>
      <c r="G5252" s="48">
        <v>414300</v>
      </c>
      <c r="H5252" s="47">
        <v>31.24</v>
      </c>
      <c r="I5252" s="51">
        <f t="shared" si="582"/>
        <v>0.68239405854084745</v>
      </c>
      <c r="J5252" s="51">
        <f t="shared" ca="1" si="583"/>
        <v>1</v>
      </c>
      <c r="K5252" s="47">
        <f t="shared" si="584"/>
        <v>31.18</v>
      </c>
      <c r="L5252" s="47">
        <f t="shared" si="585"/>
        <v>31.31</v>
      </c>
      <c r="M5252" s="47">
        <f t="shared" si="586"/>
        <v>31.16</v>
      </c>
      <c r="N5252" s="47">
        <f t="shared" si="587"/>
        <v>31.24</v>
      </c>
      <c r="O5252" s="48">
        <f t="shared" ca="1" si="588"/>
        <v>414300</v>
      </c>
    </row>
    <row r="5253" spans="1:15" x14ac:dyDescent="0.25">
      <c r="A5253">
        <v>5238</v>
      </c>
      <c r="B5253" s="85">
        <v>34198</v>
      </c>
      <c r="C5253" s="47">
        <v>45.34</v>
      </c>
      <c r="D5253" s="47">
        <v>45.53</v>
      </c>
      <c r="E5253" s="47">
        <v>45.34</v>
      </c>
      <c r="F5253" s="47">
        <v>45.53</v>
      </c>
      <c r="G5253" s="48">
        <v>369300</v>
      </c>
      <c r="H5253" s="47">
        <v>31.07</v>
      </c>
      <c r="I5253" s="51">
        <f t="shared" si="582"/>
        <v>0.6824072040412914</v>
      </c>
      <c r="J5253" s="51">
        <f t="shared" ca="1" si="583"/>
        <v>1</v>
      </c>
      <c r="K5253" s="47">
        <f t="shared" si="584"/>
        <v>30.94</v>
      </c>
      <c r="L5253" s="47">
        <f t="shared" si="585"/>
        <v>31.07</v>
      </c>
      <c r="M5253" s="47">
        <f t="shared" si="586"/>
        <v>30.94</v>
      </c>
      <c r="N5253" s="47">
        <f t="shared" si="587"/>
        <v>31.07</v>
      </c>
      <c r="O5253" s="48">
        <f t="shared" ca="1" si="588"/>
        <v>369300</v>
      </c>
    </row>
    <row r="5254" spans="1:15" x14ac:dyDescent="0.25">
      <c r="A5254">
        <v>5239</v>
      </c>
      <c r="B5254" s="85">
        <v>34197</v>
      </c>
      <c r="C5254" s="47">
        <v>45.16</v>
      </c>
      <c r="D5254" s="47">
        <v>45.5</v>
      </c>
      <c r="E5254" s="47">
        <v>45.16</v>
      </c>
      <c r="F5254" s="47">
        <v>45.38</v>
      </c>
      <c r="G5254" s="48">
        <v>241800</v>
      </c>
      <c r="H5254" s="47">
        <v>30.96</v>
      </c>
      <c r="I5254" s="51">
        <f t="shared" si="582"/>
        <v>0.68223887174966946</v>
      </c>
      <c r="J5254" s="51">
        <f t="shared" ca="1" si="583"/>
        <v>1</v>
      </c>
      <c r="K5254" s="47">
        <f t="shared" si="584"/>
        <v>30.81</v>
      </c>
      <c r="L5254" s="47">
        <f t="shared" si="585"/>
        <v>31.04</v>
      </c>
      <c r="M5254" s="47">
        <f t="shared" si="586"/>
        <v>30.81</v>
      </c>
      <c r="N5254" s="47">
        <f t="shared" si="587"/>
        <v>30.96</v>
      </c>
      <c r="O5254" s="48">
        <f t="shared" ca="1" si="588"/>
        <v>241800</v>
      </c>
    </row>
    <row r="5255" spans="1:15" x14ac:dyDescent="0.25">
      <c r="A5255">
        <v>5240</v>
      </c>
      <c r="B5255" s="85">
        <v>34194</v>
      </c>
      <c r="C5255" s="47">
        <v>45.09</v>
      </c>
      <c r="D5255" s="47">
        <v>45.16</v>
      </c>
      <c r="E5255" s="47">
        <v>45.09</v>
      </c>
      <c r="F5255" s="47">
        <v>45.12</v>
      </c>
      <c r="G5255" s="48">
        <v>103500</v>
      </c>
      <c r="H5255" s="47">
        <v>30.79</v>
      </c>
      <c r="I5255" s="51">
        <f t="shared" si="582"/>
        <v>0.68240248226950362</v>
      </c>
      <c r="J5255" s="51">
        <f t="shared" ca="1" si="583"/>
        <v>1</v>
      </c>
      <c r="K5255" s="47">
        <f t="shared" si="584"/>
        <v>30.77</v>
      </c>
      <c r="L5255" s="47">
        <f t="shared" si="585"/>
        <v>30.82</v>
      </c>
      <c r="M5255" s="47">
        <f t="shared" si="586"/>
        <v>30.77</v>
      </c>
      <c r="N5255" s="47">
        <f t="shared" si="587"/>
        <v>30.79</v>
      </c>
      <c r="O5255" s="48">
        <f t="shared" ca="1" si="588"/>
        <v>103500</v>
      </c>
    </row>
    <row r="5256" spans="1:15" x14ac:dyDescent="0.25">
      <c r="A5256">
        <v>5241</v>
      </c>
      <c r="B5256" s="85">
        <v>34193</v>
      </c>
      <c r="C5256" s="47">
        <v>45.31</v>
      </c>
      <c r="D5256" s="47">
        <v>45.31</v>
      </c>
      <c r="E5256" s="47">
        <v>44.91</v>
      </c>
      <c r="F5256" s="47">
        <v>45.06</v>
      </c>
      <c r="G5256" s="48">
        <v>303700</v>
      </c>
      <c r="H5256" s="47">
        <v>30.75</v>
      </c>
      <c r="I5256" s="51">
        <f t="shared" si="582"/>
        <v>0.68242343541944073</v>
      </c>
      <c r="J5256" s="51">
        <f t="shared" ca="1" si="583"/>
        <v>1</v>
      </c>
      <c r="K5256" s="47">
        <f t="shared" si="584"/>
        <v>30.92</v>
      </c>
      <c r="L5256" s="47">
        <f t="shared" si="585"/>
        <v>30.92</v>
      </c>
      <c r="M5256" s="47">
        <f t="shared" si="586"/>
        <v>30.65</v>
      </c>
      <c r="N5256" s="47">
        <f t="shared" si="587"/>
        <v>30.75</v>
      </c>
      <c r="O5256" s="48">
        <f t="shared" ca="1" si="588"/>
        <v>303700</v>
      </c>
    </row>
    <row r="5257" spans="1:15" x14ac:dyDescent="0.25">
      <c r="A5257">
        <v>5242</v>
      </c>
      <c r="B5257" s="85">
        <v>34192</v>
      </c>
      <c r="C5257" s="47">
        <v>45.16</v>
      </c>
      <c r="D5257" s="47">
        <v>45.31</v>
      </c>
      <c r="E5257" s="47">
        <v>45.16</v>
      </c>
      <c r="F5257" s="47">
        <v>45.19</v>
      </c>
      <c r="G5257" s="48">
        <v>542200</v>
      </c>
      <c r="H5257" s="47">
        <v>30.84</v>
      </c>
      <c r="I5257" s="51">
        <f t="shared" si="582"/>
        <v>0.68245186988271744</v>
      </c>
      <c r="J5257" s="51">
        <f t="shared" ca="1" si="583"/>
        <v>1</v>
      </c>
      <c r="K5257" s="47">
        <f t="shared" si="584"/>
        <v>30.82</v>
      </c>
      <c r="L5257" s="47">
        <f t="shared" si="585"/>
        <v>30.92</v>
      </c>
      <c r="M5257" s="47">
        <f t="shared" si="586"/>
        <v>30.82</v>
      </c>
      <c r="N5257" s="47">
        <f t="shared" si="587"/>
        <v>30.84</v>
      </c>
      <c r="O5257" s="48">
        <f t="shared" ca="1" si="588"/>
        <v>542200</v>
      </c>
    </row>
    <row r="5258" spans="1:15" x14ac:dyDescent="0.25">
      <c r="A5258">
        <v>5243</v>
      </c>
      <c r="B5258" s="85">
        <v>34191</v>
      </c>
      <c r="C5258" s="47">
        <v>45.19</v>
      </c>
      <c r="D5258" s="47">
        <v>45.22</v>
      </c>
      <c r="E5258" s="47">
        <v>45.12</v>
      </c>
      <c r="F5258" s="47">
        <v>45.19</v>
      </c>
      <c r="G5258" s="48">
        <v>604900</v>
      </c>
      <c r="H5258" s="47">
        <v>30.84</v>
      </c>
      <c r="I5258" s="51">
        <f t="shared" si="582"/>
        <v>0.68245186988271744</v>
      </c>
      <c r="J5258" s="51">
        <f t="shared" ca="1" si="583"/>
        <v>1</v>
      </c>
      <c r="K5258" s="47">
        <f t="shared" si="584"/>
        <v>30.84</v>
      </c>
      <c r="L5258" s="47">
        <f t="shared" si="585"/>
        <v>30.86</v>
      </c>
      <c r="M5258" s="47">
        <f t="shared" si="586"/>
        <v>30.79</v>
      </c>
      <c r="N5258" s="47">
        <f t="shared" si="587"/>
        <v>30.84</v>
      </c>
      <c r="O5258" s="48">
        <f t="shared" ca="1" si="588"/>
        <v>604900</v>
      </c>
    </row>
    <row r="5259" spans="1:15" x14ac:dyDescent="0.25">
      <c r="A5259">
        <v>5244</v>
      </c>
      <c r="B5259" s="85">
        <v>34190</v>
      </c>
      <c r="C5259" s="47">
        <v>45.09</v>
      </c>
      <c r="D5259" s="47">
        <v>45.34</v>
      </c>
      <c r="E5259" s="47">
        <v>45</v>
      </c>
      <c r="F5259" s="47">
        <v>45.22</v>
      </c>
      <c r="G5259" s="48">
        <v>828200</v>
      </c>
      <c r="H5259" s="47">
        <v>30.86</v>
      </c>
      <c r="I5259" s="51">
        <f t="shared" si="582"/>
        <v>0.68244139761167621</v>
      </c>
      <c r="J5259" s="51">
        <f t="shared" ca="1" si="583"/>
        <v>1</v>
      </c>
      <c r="K5259" s="47">
        <f t="shared" si="584"/>
        <v>30.77</v>
      </c>
      <c r="L5259" s="47">
        <f t="shared" si="585"/>
        <v>30.94</v>
      </c>
      <c r="M5259" s="47">
        <f t="shared" si="586"/>
        <v>30.71</v>
      </c>
      <c r="N5259" s="47">
        <f t="shared" si="587"/>
        <v>30.86</v>
      </c>
      <c r="O5259" s="48">
        <f t="shared" ca="1" si="588"/>
        <v>828200</v>
      </c>
    </row>
    <row r="5260" spans="1:15" x14ac:dyDescent="0.25">
      <c r="A5260">
        <v>5245</v>
      </c>
      <c r="B5260" s="85">
        <v>34187</v>
      </c>
      <c r="C5260" s="47">
        <v>45.03</v>
      </c>
      <c r="D5260" s="47">
        <v>45.06</v>
      </c>
      <c r="E5260" s="47">
        <v>44.91</v>
      </c>
      <c r="F5260" s="47">
        <v>44.97</v>
      </c>
      <c r="G5260" s="48">
        <v>402300</v>
      </c>
      <c r="H5260" s="47">
        <v>30.69</v>
      </c>
      <c r="I5260" s="51">
        <f t="shared" si="582"/>
        <v>0.68245496997998667</v>
      </c>
      <c r="J5260" s="51">
        <f t="shared" ca="1" si="583"/>
        <v>1</v>
      </c>
      <c r="K5260" s="47">
        <f t="shared" si="584"/>
        <v>30.73</v>
      </c>
      <c r="L5260" s="47">
        <f t="shared" si="585"/>
        <v>30.75</v>
      </c>
      <c r="M5260" s="47">
        <f t="shared" si="586"/>
        <v>30.65</v>
      </c>
      <c r="N5260" s="47">
        <f t="shared" si="587"/>
        <v>30.69</v>
      </c>
      <c r="O5260" s="48">
        <f t="shared" ca="1" si="588"/>
        <v>402300</v>
      </c>
    </row>
    <row r="5261" spans="1:15" x14ac:dyDescent="0.25">
      <c r="A5261">
        <v>5246</v>
      </c>
      <c r="B5261" s="85">
        <v>34186</v>
      </c>
      <c r="C5261" s="47">
        <v>45</v>
      </c>
      <c r="D5261" s="47">
        <v>45</v>
      </c>
      <c r="E5261" s="47">
        <v>44.84</v>
      </c>
      <c r="F5261" s="47">
        <v>44.91</v>
      </c>
      <c r="G5261" s="48">
        <v>36800</v>
      </c>
      <c r="H5261" s="47">
        <v>30.64</v>
      </c>
      <c r="I5261" s="51">
        <f t="shared" si="582"/>
        <v>0.68225339568024945</v>
      </c>
      <c r="J5261" s="51">
        <f t="shared" ca="1" si="583"/>
        <v>1</v>
      </c>
      <c r="K5261" s="47">
        <f t="shared" si="584"/>
        <v>30.7</v>
      </c>
      <c r="L5261" s="47">
        <f t="shared" si="585"/>
        <v>30.7</v>
      </c>
      <c r="M5261" s="47">
        <f t="shared" si="586"/>
        <v>30.59</v>
      </c>
      <c r="N5261" s="47">
        <f t="shared" si="587"/>
        <v>30.64</v>
      </c>
      <c r="O5261" s="48">
        <f t="shared" ca="1" si="588"/>
        <v>36800</v>
      </c>
    </row>
    <row r="5262" spans="1:15" x14ac:dyDescent="0.25">
      <c r="A5262">
        <v>5247</v>
      </c>
      <c r="B5262" s="85">
        <v>34185</v>
      </c>
      <c r="C5262" s="47">
        <v>45</v>
      </c>
      <c r="D5262" s="47">
        <v>45.09</v>
      </c>
      <c r="E5262" s="47">
        <v>44.88</v>
      </c>
      <c r="F5262" s="47">
        <v>45</v>
      </c>
      <c r="G5262" s="48">
        <v>434000</v>
      </c>
      <c r="H5262" s="47">
        <v>30.71</v>
      </c>
      <c r="I5262" s="51">
        <f t="shared" si="582"/>
        <v>0.68244444444444441</v>
      </c>
      <c r="J5262" s="51">
        <f t="shared" ca="1" si="583"/>
        <v>1</v>
      </c>
      <c r="K5262" s="47">
        <f t="shared" si="584"/>
        <v>30.71</v>
      </c>
      <c r="L5262" s="47">
        <f t="shared" si="585"/>
        <v>30.77</v>
      </c>
      <c r="M5262" s="47">
        <f t="shared" si="586"/>
        <v>30.63</v>
      </c>
      <c r="N5262" s="47">
        <f t="shared" si="587"/>
        <v>30.71</v>
      </c>
      <c r="O5262" s="48">
        <f t="shared" ca="1" si="588"/>
        <v>434000</v>
      </c>
    </row>
    <row r="5263" spans="1:15" x14ac:dyDescent="0.25">
      <c r="A5263">
        <v>5248</v>
      </c>
      <c r="B5263" s="85">
        <v>34184</v>
      </c>
      <c r="C5263" s="47">
        <v>45.06</v>
      </c>
      <c r="D5263" s="47">
        <v>45.19</v>
      </c>
      <c r="E5263" s="47">
        <v>44.84</v>
      </c>
      <c r="F5263" s="47">
        <v>45</v>
      </c>
      <c r="G5263" s="48">
        <v>81600</v>
      </c>
      <c r="H5263" s="47">
        <v>30.71</v>
      </c>
      <c r="I5263" s="51">
        <f t="shared" si="582"/>
        <v>0.68244444444444441</v>
      </c>
      <c r="J5263" s="51">
        <f t="shared" ca="1" si="583"/>
        <v>1</v>
      </c>
      <c r="K5263" s="47">
        <f t="shared" si="584"/>
        <v>30.75</v>
      </c>
      <c r="L5263" s="47">
        <f t="shared" si="585"/>
        <v>30.84</v>
      </c>
      <c r="M5263" s="47">
        <f t="shared" si="586"/>
        <v>30.6</v>
      </c>
      <c r="N5263" s="47">
        <f t="shared" si="587"/>
        <v>30.71</v>
      </c>
      <c r="O5263" s="48">
        <f t="shared" ca="1" si="588"/>
        <v>81600</v>
      </c>
    </row>
    <row r="5264" spans="1:15" x14ac:dyDescent="0.25">
      <c r="A5264">
        <v>5249</v>
      </c>
      <c r="B5264" s="85">
        <v>34183</v>
      </c>
      <c r="C5264" s="47">
        <v>44.91</v>
      </c>
      <c r="D5264" s="47">
        <v>45.12</v>
      </c>
      <c r="E5264" s="47">
        <v>44.91</v>
      </c>
      <c r="F5264" s="47">
        <v>44.97</v>
      </c>
      <c r="G5264" s="48">
        <v>41300</v>
      </c>
      <c r="H5264" s="47">
        <v>30.69</v>
      </c>
      <c r="I5264" s="51">
        <f t="shared" si="582"/>
        <v>0.68245496997998667</v>
      </c>
      <c r="J5264" s="51">
        <f t="shared" ca="1" si="583"/>
        <v>1</v>
      </c>
      <c r="K5264" s="47">
        <f t="shared" si="584"/>
        <v>30.65</v>
      </c>
      <c r="L5264" s="47">
        <f t="shared" si="585"/>
        <v>30.79</v>
      </c>
      <c r="M5264" s="47">
        <f t="shared" si="586"/>
        <v>30.65</v>
      </c>
      <c r="N5264" s="47">
        <f t="shared" si="587"/>
        <v>30.69</v>
      </c>
      <c r="O5264" s="48">
        <f t="shared" ca="1" si="588"/>
        <v>41300</v>
      </c>
    </row>
    <row r="5265" spans="1:15" x14ac:dyDescent="0.25">
      <c r="A5265">
        <v>5250</v>
      </c>
      <c r="B5265" s="85">
        <v>34180</v>
      </c>
      <c r="C5265" s="47">
        <v>45.09</v>
      </c>
      <c r="D5265" s="47">
        <v>45.09</v>
      </c>
      <c r="E5265" s="47">
        <v>44.78</v>
      </c>
      <c r="F5265" s="47">
        <v>44.84</v>
      </c>
      <c r="G5265" s="48">
        <v>75300</v>
      </c>
      <c r="H5265" s="47">
        <v>30.6</v>
      </c>
      <c r="I5265" s="51">
        <f t="shared" ref="I5265:I5328" si="589">H5265/F5265</f>
        <v>0.68242640499553964</v>
      </c>
      <c r="J5265" s="51">
        <f t="shared" ref="J5265:J5328" ca="1" si="590">INDEX(OFFSET($T$15,0,0,$S$13+1,1),MATCH(B5265,OFFSET($Q$15,0,0,$S$13+1,1),-1))</f>
        <v>1</v>
      </c>
      <c r="K5265" s="47">
        <f t="shared" ref="K5265:K5328" si="591">ROUND($I5265*C5265,2)</f>
        <v>30.77</v>
      </c>
      <c r="L5265" s="47">
        <f t="shared" ref="L5265:L5328" si="592">ROUND($I5265*D5265,2)</f>
        <v>30.77</v>
      </c>
      <c r="M5265" s="47">
        <f t="shared" ref="M5265:M5328" si="593">ROUND($I5265*E5265,2)</f>
        <v>30.56</v>
      </c>
      <c r="N5265" s="47">
        <f t="shared" ref="N5265:N5328" si="594">ROUND($I5265*F5265,2)</f>
        <v>30.6</v>
      </c>
      <c r="O5265" s="48">
        <f t="shared" ref="O5265:O5328" ca="1" si="595">G5265*J5265</f>
        <v>75300</v>
      </c>
    </row>
    <row r="5266" spans="1:15" x14ac:dyDescent="0.25">
      <c r="A5266">
        <v>5251</v>
      </c>
      <c r="B5266" s="85">
        <v>34179</v>
      </c>
      <c r="C5266" s="47">
        <v>44.94</v>
      </c>
      <c r="D5266" s="47">
        <v>45.22</v>
      </c>
      <c r="E5266" s="47">
        <v>44.88</v>
      </c>
      <c r="F5266" s="47">
        <v>45.09</v>
      </c>
      <c r="G5266" s="48">
        <v>331000</v>
      </c>
      <c r="H5266" s="47">
        <v>30.77</v>
      </c>
      <c r="I5266" s="51">
        <f t="shared" si="589"/>
        <v>0.68241295187402962</v>
      </c>
      <c r="J5266" s="51">
        <f t="shared" ca="1" si="590"/>
        <v>1</v>
      </c>
      <c r="K5266" s="47">
        <f t="shared" si="591"/>
        <v>30.67</v>
      </c>
      <c r="L5266" s="47">
        <f t="shared" si="592"/>
        <v>30.86</v>
      </c>
      <c r="M5266" s="47">
        <f t="shared" si="593"/>
        <v>30.63</v>
      </c>
      <c r="N5266" s="47">
        <f t="shared" si="594"/>
        <v>30.77</v>
      </c>
      <c r="O5266" s="48">
        <f t="shared" ca="1" si="595"/>
        <v>331000</v>
      </c>
    </row>
    <row r="5267" spans="1:15" x14ac:dyDescent="0.25">
      <c r="A5267">
        <v>5252</v>
      </c>
      <c r="B5267" s="85">
        <v>34178</v>
      </c>
      <c r="C5267" s="47">
        <v>44.84</v>
      </c>
      <c r="D5267" s="47">
        <v>44.94</v>
      </c>
      <c r="E5267" s="47">
        <v>44.78</v>
      </c>
      <c r="F5267" s="47">
        <v>44.84</v>
      </c>
      <c r="G5267" s="48">
        <v>30800</v>
      </c>
      <c r="H5267" s="47">
        <v>30.6</v>
      </c>
      <c r="I5267" s="51">
        <f t="shared" si="589"/>
        <v>0.68242640499553964</v>
      </c>
      <c r="J5267" s="51">
        <f t="shared" ca="1" si="590"/>
        <v>1</v>
      </c>
      <c r="K5267" s="47">
        <f t="shared" si="591"/>
        <v>30.6</v>
      </c>
      <c r="L5267" s="47">
        <f t="shared" si="592"/>
        <v>30.67</v>
      </c>
      <c r="M5267" s="47">
        <f t="shared" si="593"/>
        <v>30.56</v>
      </c>
      <c r="N5267" s="47">
        <f t="shared" si="594"/>
        <v>30.6</v>
      </c>
      <c r="O5267" s="48">
        <f t="shared" ca="1" si="595"/>
        <v>30800</v>
      </c>
    </row>
    <row r="5268" spans="1:15" x14ac:dyDescent="0.25">
      <c r="A5268">
        <v>5253</v>
      </c>
      <c r="B5268" s="85">
        <v>34177</v>
      </c>
      <c r="C5268" s="47">
        <v>45</v>
      </c>
      <c r="D5268" s="47">
        <v>45.03</v>
      </c>
      <c r="E5268" s="47">
        <v>44.78</v>
      </c>
      <c r="F5268" s="47">
        <v>44.94</v>
      </c>
      <c r="G5268" s="48">
        <v>92800</v>
      </c>
      <c r="H5268" s="47">
        <v>30.67</v>
      </c>
      <c r="I5268" s="51">
        <f t="shared" si="589"/>
        <v>0.68246550956831342</v>
      </c>
      <c r="J5268" s="51">
        <f t="shared" ca="1" si="590"/>
        <v>1</v>
      </c>
      <c r="K5268" s="47">
        <f t="shared" si="591"/>
        <v>30.71</v>
      </c>
      <c r="L5268" s="47">
        <f t="shared" si="592"/>
        <v>30.73</v>
      </c>
      <c r="M5268" s="47">
        <f t="shared" si="593"/>
        <v>30.56</v>
      </c>
      <c r="N5268" s="47">
        <f t="shared" si="594"/>
        <v>30.67</v>
      </c>
      <c r="O5268" s="48">
        <f t="shared" ca="1" si="595"/>
        <v>92800</v>
      </c>
    </row>
    <row r="5269" spans="1:15" x14ac:dyDescent="0.25">
      <c r="A5269">
        <v>5254</v>
      </c>
      <c r="B5269" s="85">
        <v>34176</v>
      </c>
      <c r="C5269" s="47">
        <v>44.84</v>
      </c>
      <c r="D5269" s="47">
        <v>45.06</v>
      </c>
      <c r="E5269" s="47">
        <v>44.84</v>
      </c>
      <c r="F5269" s="47">
        <v>44.97</v>
      </c>
      <c r="G5269" s="48">
        <v>121300</v>
      </c>
      <c r="H5269" s="47">
        <v>30.69</v>
      </c>
      <c r="I5269" s="51">
        <f t="shared" si="589"/>
        <v>0.68245496997998667</v>
      </c>
      <c r="J5269" s="51">
        <f t="shared" ca="1" si="590"/>
        <v>1</v>
      </c>
      <c r="K5269" s="47">
        <f t="shared" si="591"/>
        <v>30.6</v>
      </c>
      <c r="L5269" s="47">
        <f t="shared" si="592"/>
        <v>30.75</v>
      </c>
      <c r="M5269" s="47">
        <f t="shared" si="593"/>
        <v>30.6</v>
      </c>
      <c r="N5269" s="47">
        <f t="shared" si="594"/>
        <v>30.69</v>
      </c>
      <c r="O5269" s="48">
        <f t="shared" ca="1" si="595"/>
        <v>121300</v>
      </c>
    </row>
    <row r="5270" spans="1:15" x14ac:dyDescent="0.25">
      <c r="A5270">
        <v>5255</v>
      </c>
      <c r="B5270" s="85">
        <v>34173</v>
      </c>
      <c r="C5270" s="47">
        <v>44.59</v>
      </c>
      <c r="D5270" s="47">
        <v>44.72</v>
      </c>
      <c r="E5270" s="47">
        <v>44.56</v>
      </c>
      <c r="F5270" s="47">
        <v>44.72</v>
      </c>
      <c r="G5270" s="48">
        <v>286200</v>
      </c>
      <c r="H5270" s="47">
        <v>30.52</v>
      </c>
      <c r="I5270" s="51">
        <f t="shared" si="589"/>
        <v>0.68246869409660105</v>
      </c>
      <c r="J5270" s="51">
        <f t="shared" ca="1" si="590"/>
        <v>1</v>
      </c>
      <c r="K5270" s="47">
        <f t="shared" si="591"/>
        <v>30.43</v>
      </c>
      <c r="L5270" s="47">
        <f t="shared" si="592"/>
        <v>30.52</v>
      </c>
      <c r="M5270" s="47">
        <f t="shared" si="593"/>
        <v>30.41</v>
      </c>
      <c r="N5270" s="47">
        <f t="shared" si="594"/>
        <v>30.52</v>
      </c>
      <c r="O5270" s="48">
        <f t="shared" ca="1" si="595"/>
        <v>286200</v>
      </c>
    </row>
    <row r="5271" spans="1:15" x14ac:dyDescent="0.25">
      <c r="A5271">
        <v>5256</v>
      </c>
      <c r="B5271" s="85">
        <v>34172</v>
      </c>
      <c r="C5271" s="47">
        <v>44.75</v>
      </c>
      <c r="D5271" s="47">
        <v>44.81</v>
      </c>
      <c r="E5271" s="47">
        <v>44.5</v>
      </c>
      <c r="F5271" s="47">
        <v>44.5</v>
      </c>
      <c r="G5271" s="48">
        <v>632400</v>
      </c>
      <c r="H5271" s="47">
        <v>30.37</v>
      </c>
      <c r="I5271" s="51">
        <f t="shared" si="589"/>
        <v>0.68247191011235953</v>
      </c>
      <c r="J5271" s="51">
        <f t="shared" ca="1" si="590"/>
        <v>1</v>
      </c>
      <c r="K5271" s="47">
        <f t="shared" si="591"/>
        <v>30.54</v>
      </c>
      <c r="L5271" s="47">
        <f t="shared" si="592"/>
        <v>30.58</v>
      </c>
      <c r="M5271" s="47">
        <f t="shared" si="593"/>
        <v>30.37</v>
      </c>
      <c r="N5271" s="47">
        <f t="shared" si="594"/>
        <v>30.37</v>
      </c>
      <c r="O5271" s="48">
        <f t="shared" ca="1" si="595"/>
        <v>632400</v>
      </c>
    </row>
    <row r="5272" spans="1:15" x14ac:dyDescent="0.25">
      <c r="A5272">
        <v>5257</v>
      </c>
      <c r="B5272" s="85">
        <v>34171</v>
      </c>
      <c r="C5272" s="47">
        <v>44.78</v>
      </c>
      <c r="D5272" s="47">
        <v>44.81</v>
      </c>
      <c r="E5272" s="47">
        <v>44.66</v>
      </c>
      <c r="F5272" s="47">
        <v>44.81</v>
      </c>
      <c r="G5272" s="48">
        <v>142700</v>
      </c>
      <c r="H5272" s="47">
        <v>30.58</v>
      </c>
      <c r="I5272" s="51">
        <f t="shared" si="589"/>
        <v>0.68243695603659893</v>
      </c>
      <c r="J5272" s="51">
        <f t="shared" ca="1" si="590"/>
        <v>1</v>
      </c>
      <c r="K5272" s="47">
        <f t="shared" si="591"/>
        <v>30.56</v>
      </c>
      <c r="L5272" s="47">
        <f t="shared" si="592"/>
        <v>30.58</v>
      </c>
      <c r="M5272" s="47">
        <f t="shared" si="593"/>
        <v>30.48</v>
      </c>
      <c r="N5272" s="47">
        <f t="shared" si="594"/>
        <v>30.58</v>
      </c>
      <c r="O5272" s="48">
        <f t="shared" ca="1" si="595"/>
        <v>142700</v>
      </c>
    </row>
    <row r="5273" spans="1:15" x14ac:dyDescent="0.25">
      <c r="A5273">
        <v>5258</v>
      </c>
      <c r="B5273" s="85">
        <v>34170</v>
      </c>
      <c r="C5273" s="47">
        <v>44.69</v>
      </c>
      <c r="D5273" s="47">
        <v>44.84</v>
      </c>
      <c r="E5273" s="47">
        <v>44.47</v>
      </c>
      <c r="F5273" s="47">
        <v>44.84</v>
      </c>
      <c r="G5273" s="48">
        <v>68500</v>
      </c>
      <c r="H5273" s="47">
        <v>30.6</v>
      </c>
      <c r="I5273" s="51">
        <f t="shared" si="589"/>
        <v>0.68242640499553964</v>
      </c>
      <c r="J5273" s="51">
        <f t="shared" ca="1" si="590"/>
        <v>1</v>
      </c>
      <c r="K5273" s="47">
        <f t="shared" si="591"/>
        <v>30.5</v>
      </c>
      <c r="L5273" s="47">
        <f t="shared" si="592"/>
        <v>30.6</v>
      </c>
      <c r="M5273" s="47">
        <f t="shared" si="593"/>
        <v>30.35</v>
      </c>
      <c r="N5273" s="47">
        <f t="shared" si="594"/>
        <v>30.6</v>
      </c>
      <c r="O5273" s="48">
        <f t="shared" ca="1" si="595"/>
        <v>68500</v>
      </c>
    </row>
    <row r="5274" spans="1:15" x14ac:dyDescent="0.25">
      <c r="A5274">
        <v>5259</v>
      </c>
      <c r="B5274" s="85">
        <v>34169</v>
      </c>
      <c r="C5274" s="47">
        <v>44.75</v>
      </c>
      <c r="D5274" s="47">
        <v>44.75</v>
      </c>
      <c r="E5274" s="47">
        <v>44.59</v>
      </c>
      <c r="F5274" s="47">
        <v>44.72</v>
      </c>
      <c r="G5274" s="48">
        <v>188200</v>
      </c>
      <c r="H5274" s="47">
        <v>30.52</v>
      </c>
      <c r="I5274" s="51">
        <f t="shared" si="589"/>
        <v>0.68246869409660105</v>
      </c>
      <c r="J5274" s="51">
        <f t="shared" ca="1" si="590"/>
        <v>1</v>
      </c>
      <c r="K5274" s="47">
        <f t="shared" si="591"/>
        <v>30.54</v>
      </c>
      <c r="L5274" s="47">
        <f t="shared" si="592"/>
        <v>30.54</v>
      </c>
      <c r="M5274" s="47">
        <f t="shared" si="593"/>
        <v>30.43</v>
      </c>
      <c r="N5274" s="47">
        <f t="shared" si="594"/>
        <v>30.52</v>
      </c>
      <c r="O5274" s="48">
        <f t="shared" ca="1" si="595"/>
        <v>188200</v>
      </c>
    </row>
    <row r="5275" spans="1:15" x14ac:dyDescent="0.25">
      <c r="A5275">
        <v>5260</v>
      </c>
      <c r="B5275" s="85">
        <v>34166</v>
      </c>
      <c r="C5275" s="47">
        <v>44.91</v>
      </c>
      <c r="D5275" s="47">
        <v>44.94</v>
      </c>
      <c r="E5275" s="47">
        <v>44.69</v>
      </c>
      <c r="F5275" s="47">
        <v>44.75</v>
      </c>
      <c r="G5275" s="48">
        <v>216400</v>
      </c>
      <c r="H5275" s="47">
        <v>30.54</v>
      </c>
      <c r="I5275" s="51">
        <f t="shared" si="589"/>
        <v>0.68245810055865919</v>
      </c>
      <c r="J5275" s="51">
        <f t="shared" ca="1" si="590"/>
        <v>1</v>
      </c>
      <c r="K5275" s="47">
        <f t="shared" si="591"/>
        <v>30.65</v>
      </c>
      <c r="L5275" s="47">
        <f t="shared" si="592"/>
        <v>30.67</v>
      </c>
      <c r="M5275" s="47">
        <f t="shared" si="593"/>
        <v>30.5</v>
      </c>
      <c r="N5275" s="47">
        <f t="shared" si="594"/>
        <v>30.54</v>
      </c>
      <c r="O5275" s="48">
        <f t="shared" ca="1" si="595"/>
        <v>216400</v>
      </c>
    </row>
    <row r="5276" spans="1:15" x14ac:dyDescent="0.25">
      <c r="A5276">
        <v>5261</v>
      </c>
      <c r="B5276" s="85">
        <v>34165</v>
      </c>
      <c r="C5276" s="47">
        <v>45.03</v>
      </c>
      <c r="D5276" s="47">
        <v>45.03</v>
      </c>
      <c r="E5276" s="47">
        <v>44.78</v>
      </c>
      <c r="F5276" s="47">
        <v>44.88</v>
      </c>
      <c r="G5276" s="48">
        <v>443800</v>
      </c>
      <c r="H5276" s="47">
        <v>30.62</v>
      </c>
      <c r="I5276" s="51">
        <f t="shared" si="589"/>
        <v>0.68226381461675578</v>
      </c>
      <c r="J5276" s="51">
        <f t="shared" ca="1" si="590"/>
        <v>1</v>
      </c>
      <c r="K5276" s="47">
        <f t="shared" si="591"/>
        <v>30.72</v>
      </c>
      <c r="L5276" s="47">
        <f t="shared" si="592"/>
        <v>30.72</v>
      </c>
      <c r="M5276" s="47">
        <f t="shared" si="593"/>
        <v>30.55</v>
      </c>
      <c r="N5276" s="47">
        <f t="shared" si="594"/>
        <v>30.62</v>
      </c>
      <c r="O5276" s="48">
        <f t="shared" ca="1" si="595"/>
        <v>443800</v>
      </c>
    </row>
    <row r="5277" spans="1:15" x14ac:dyDescent="0.25">
      <c r="A5277">
        <v>5262</v>
      </c>
      <c r="B5277" s="85">
        <v>34164</v>
      </c>
      <c r="C5277" s="47">
        <v>44.94</v>
      </c>
      <c r="D5277" s="47">
        <v>45.19</v>
      </c>
      <c r="E5277" s="47">
        <v>44.91</v>
      </c>
      <c r="F5277" s="47">
        <v>45.06</v>
      </c>
      <c r="G5277" s="48">
        <v>617300</v>
      </c>
      <c r="H5277" s="47">
        <v>30.75</v>
      </c>
      <c r="I5277" s="51">
        <f t="shared" si="589"/>
        <v>0.68242343541944073</v>
      </c>
      <c r="J5277" s="51">
        <f t="shared" ca="1" si="590"/>
        <v>1</v>
      </c>
      <c r="K5277" s="47">
        <f t="shared" si="591"/>
        <v>30.67</v>
      </c>
      <c r="L5277" s="47">
        <f t="shared" si="592"/>
        <v>30.84</v>
      </c>
      <c r="M5277" s="47">
        <f t="shared" si="593"/>
        <v>30.65</v>
      </c>
      <c r="N5277" s="47">
        <f t="shared" si="594"/>
        <v>30.75</v>
      </c>
      <c r="O5277" s="48">
        <f t="shared" ca="1" si="595"/>
        <v>617300</v>
      </c>
    </row>
    <row r="5278" spans="1:15" x14ac:dyDescent="0.25">
      <c r="A5278">
        <v>5263</v>
      </c>
      <c r="B5278" s="85">
        <v>34163</v>
      </c>
      <c r="C5278" s="47">
        <v>44.97</v>
      </c>
      <c r="D5278" s="47">
        <v>45.09</v>
      </c>
      <c r="E5278" s="47">
        <v>44.66</v>
      </c>
      <c r="F5278" s="47">
        <v>44.91</v>
      </c>
      <c r="G5278" s="48">
        <v>389600</v>
      </c>
      <c r="H5278" s="47">
        <v>30.64</v>
      </c>
      <c r="I5278" s="51">
        <f t="shared" si="589"/>
        <v>0.68225339568024945</v>
      </c>
      <c r="J5278" s="51">
        <f t="shared" ca="1" si="590"/>
        <v>1</v>
      </c>
      <c r="K5278" s="47">
        <f t="shared" si="591"/>
        <v>30.68</v>
      </c>
      <c r="L5278" s="47">
        <f t="shared" si="592"/>
        <v>30.76</v>
      </c>
      <c r="M5278" s="47">
        <f t="shared" si="593"/>
        <v>30.47</v>
      </c>
      <c r="N5278" s="47">
        <f t="shared" si="594"/>
        <v>30.64</v>
      </c>
      <c r="O5278" s="48">
        <f t="shared" ca="1" si="595"/>
        <v>389600</v>
      </c>
    </row>
    <row r="5279" spans="1:15" x14ac:dyDescent="0.25">
      <c r="A5279">
        <v>5264</v>
      </c>
      <c r="B5279" s="85">
        <v>34162</v>
      </c>
      <c r="C5279" s="47">
        <v>44.91</v>
      </c>
      <c r="D5279" s="47">
        <v>44.97</v>
      </c>
      <c r="E5279" s="47">
        <v>44.84</v>
      </c>
      <c r="F5279" s="47">
        <v>44.94</v>
      </c>
      <c r="G5279" s="48">
        <v>373700</v>
      </c>
      <c r="H5279" s="47">
        <v>30.67</v>
      </c>
      <c r="I5279" s="51">
        <f t="shared" si="589"/>
        <v>0.68246550956831342</v>
      </c>
      <c r="J5279" s="51">
        <f t="shared" ca="1" si="590"/>
        <v>1</v>
      </c>
      <c r="K5279" s="47">
        <f t="shared" si="591"/>
        <v>30.65</v>
      </c>
      <c r="L5279" s="47">
        <f t="shared" si="592"/>
        <v>30.69</v>
      </c>
      <c r="M5279" s="47">
        <f t="shared" si="593"/>
        <v>30.6</v>
      </c>
      <c r="N5279" s="47">
        <f t="shared" si="594"/>
        <v>30.67</v>
      </c>
      <c r="O5279" s="48">
        <f t="shared" ca="1" si="595"/>
        <v>373700</v>
      </c>
    </row>
    <row r="5280" spans="1:15" x14ac:dyDescent="0.25">
      <c r="A5280">
        <v>5265</v>
      </c>
      <c r="B5280" s="85">
        <v>34159</v>
      </c>
      <c r="C5280" s="47">
        <v>44.84</v>
      </c>
      <c r="D5280" s="47">
        <v>44.97</v>
      </c>
      <c r="E5280" s="47">
        <v>44.75</v>
      </c>
      <c r="F5280" s="47">
        <v>44.97</v>
      </c>
      <c r="G5280" s="48">
        <v>378200</v>
      </c>
      <c r="H5280" s="47">
        <v>30.69</v>
      </c>
      <c r="I5280" s="51">
        <f t="shared" si="589"/>
        <v>0.68245496997998667</v>
      </c>
      <c r="J5280" s="51">
        <f t="shared" ca="1" si="590"/>
        <v>1</v>
      </c>
      <c r="K5280" s="47">
        <f t="shared" si="591"/>
        <v>30.6</v>
      </c>
      <c r="L5280" s="47">
        <f t="shared" si="592"/>
        <v>30.69</v>
      </c>
      <c r="M5280" s="47">
        <f t="shared" si="593"/>
        <v>30.54</v>
      </c>
      <c r="N5280" s="47">
        <f t="shared" si="594"/>
        <v>30.69</v>
      </c>
      <c r="O5280" s="48">
        <f t="shared" ca="1" si="595"/>
        <v>378200</v>
      </c>
    </row>
    <row r="5281" spans="1:15" x14ac:dyDescent="0.25">
      <c r="A5281">
        <v>5266</v>
      </c>
      <c r="B5281" s="85">
        <v>34158</v>
      </c>
      <c r="C5281" s="47">
        <v>44.38</v>
      </c>
      <c r="D5281" s="47">
        <v>44.94</v>
      </c>
      <c r="E5281" s="47">
        <v>44.31</v>
      </c>
      <c r="F5281" s="47">
        <v>44.84</v>
      </c>
      <c r="G5281" s="48">
        <v>248200</v>
      </c>
      <c r="H5281" s="47">
        <v>30.6</v>
      </c>
      <c r="I5281" s="51">
        <f t="shared" si="589"/>
        <v>0.68242640499553964</v>
      </c>
      <c r="J5281" s="51">
        <f t="shared" ca="1" si="590"/>
        <v>1</v>
      </c>
      <c r="K5281" s="47">
        <f t="shared" si="591"/>
        <v>30.29</v>
      </c>
      <c r="L5281" s="47">
        <f t="shared" si="592"/>
        <v>30.67</v>
      </c>
      <c r="M5281" s="47">
        <f t="shared" si="593"/>
        <v>30.24</v>
      </c>
      <c r="N5281" s="47">
        <f t="shared" si="594"/>
        <v>30.6</v>
      </c>
      <c r="O5281" s="48">
        <f t="shared" ca="1" si="595"/>
        <v>248200</v>
      </c>
    </row>
    <row r="5282" spans="1:15" x14ac:dyDescent="0.25">
      <c r="A5282">
        <v>5267</v>
      </c>
      <c r="B5282" s="85">
        <v>34157</v>
      </c>
      <c r="C5282" s="47">
        <v>44.19</v>
      </c>
      <c r="D5282" s="47">
        <v>44.41</v>
      </c>
      <c r="E5282" s="47">
        <v>44.19</v>
      </c>
      <c r="F5282" s="47">
        <v>44.34</v>
      </c>
      <c r="G5282" s="48">
        <v>343700</v>
      </c>
      <c r="H5282" s="47">
        <v>30.26</v>
      </c>
      <c r="I5282" s="51">
        <f t="shared" si="589"/>
        <v>0.6824537663509247</v>
      </c>
      <c r="J5282" s="51">
        <f t="shared" ca="1" si="590"/>
        <v>1</v>
      </c>
      <c r="K5282" s="47">
        <f t="shared" si="591"/>
        <v>30.16</v>
      </c>
      <c r="L5282" s="47">
        <f t="shared" si="592"/>
        <v>30.31</v>
      </c>
      <c r="M5282" s="47">
        <f t="shared" si="593"/>
        <v>30.16</v>
      </c>
      <c r="N5282" s="47">
        <f t="shared" si="594"/>
        <v>30.26</v>
      </c>
      <c r="O5282" s="48">
        <f t="shared" ca="1" si="595"/>
        <v>343700</v>
      </c>
    </row>
    <row r="5283" spans="1:15" x14ac:dyDescent="0.25">
      <c r="A5283">
        <v>5268</v>
      </c>
      <c r="B5283" s="85">
        <v>34156</v>
      </c>
      <c r="C5283" s="47">
        <v>44.62</v>
      </c>
      <c r="D5283" s="47">
        <v>44.75</v>
      </c>
      <c r="E5283" s="47">
        <v>44.16</v>
      </c>
      <c r="F5283" s="47">
        <v>44.22</v>
      </c>
      <c r="G5283" s="48">
        <v>246400</v>
      </c>
      <c r="H5283" s="47">
        <v>30.17</v>
      </c>
      <c r="I5283" s="51">
        <f t="shared" si="589"/>
        <v>0.68227046585255546</v>
      </c>
      <c r="J5283" s="51">
        <f t="shared" ca="1" si="590"/>
        <v>1</v>
      </c>
      <c r="K5283" s="47">
        <f t="shared" si="591"/>
        <v>30.44</v>
      </c>
      <c r="L5283" s="47">
        <f t="shared" si="592"/>
        <v>30.53</v>
      </c>
      <c r="M5283" s="47">
        <f t="shared" si="593"/>
        <v>30.13</v>
      </c>
      <c r="N5283" s="47">
        <f t="shared" si="594"/>
        <v>30.17</v>
      </c>
      <c r="O5283" s="48">
        <f t="shared" ca="1" si="595"/>
        <v>246400</v>
      </c>
    </row>
    <row r="5284" spans="1:15" x14ac:dyDescent="0.25">
      <c r="A5284">
        <v>5269</v>
      </c>
      <c r="B5284" s="85">
        <v>34152</v>
      </c>
      <c r="C5284" s="47">
        <v>44.78</v>
      </c>
      <c r="D5284" s="47">
        <v>44.81</v>
      </c>
      <c r="E5284" s="47">
        <v>44.53</v>
      </c>
      <c r="F5284" s="47">
        <v>44.69</v>
      </c>
      <c r="G5284" s="48">
        <v>285400</v>
      </c>
      <c r="H5284" s="47">
        <v>30.49</v>
      </c>
      <c r="I5284" s="51">
        <f t="shared" si="589"/>
        <v>0.6822555381517118</v>
      </c>
      <c r="J5284" s="51">
        <f t="shared" ca="1" si="590"/>
        <v>1</v>
      </c>
      <c r="K5284" s="47">
        <f t="shared" si="591"/>
        <v>30.55</v>
      </c>
      <c r="L5284" s="47">
        <f t="shared" si="592"/>
        <v>30.57</v>
      </c>
      <c r="M5284" s="47">
        <f t="shared" si="593"/>
        <v>30.38</v>
      </c>
      <c r="N5284" s="47">
        <f t="shared" si="594"/>
        <v>30.49</v>
      </c>
      <c r="O5284" s="48">
        <f t="shared" ca="1" si="595"/>
        <v>285400</v>
      </c>
    </row>
    <row r="5285" spans="1:15" x14ac:dyDescent="0.25">
      <c r="A5285">
        <v>5270</v>
      </c>
      <c r="B5285" s="85">
        <v>34151</v>
      </c>
      <c r="C5285" s="47">
        <v>45.12</v>
      </c>
      <c r="D5285" s="47">
        <v>45.12</v>
      </c>
      <c r="E5285" s="47">
        <v>44.88</v>
      </c>
      <c r="F5285" s="47">
        <v>44.94</v>
      </c>
      <c r="G5285" s="48">
        <v>605700</v>
      </c>
      <c r="H5285" s="47">
        <v>30.67</v>
      </c>
      <c r="I5285" s="51">
        <f t="shared" si="589"/>
        <v>0.68246550956831342</v>
      </c>
      <c r="J5285" s="51">
        <f t="shared" ca="1" si="590"/>
        <v>1</v>
      </c>
      <c r="K5285" s="47">
        <f t="shared" si="591"/>
        <v>30.79</v>
      </c>
      <c r="L5285" s="47">
        <f t="shared" si="592"/>
        <v>30.79</v>
      </c>
      <c r="M5285" s="47">
        <f t="shared" si="593"/>
        <v>30.63</v>
      </c>
      <c r="N5285" s="47">
        <f t="shared" si="594"/>
        <v>30.67</v>
      </c>
      <c r="O5285" s="48">
        <f t="shared" ca="1" si="595"/>
        <v>605700</v>
      </c>
    </row>
    <row r="5286" spans="1:15" x14ac:dyDescent="0.25">
      <c r="A5286">
        <v>5271</v>
      </c>
      <c r="B5286" s="85">
        <v>34150</v>
      </c>
      <c r="C5286" s="47">
        <v>45.12</v>
      </c>
      <c r="D5286" s="47">
        <v>45.22</v>
      </c>
      <c r="E5286" s="47">
        <v>45</v>
      </c>
      <c r="F5286" s="47">
        <v>45.06</v>
      </c>
      <c r="G5286" s="48">
        <v>437600</v>
      </c>
      <c r="H5286" s="47">
        <v>30.75</v>
      </c>
      <c r="I5286" s="51">
        <f t="shared" si="589"/>
        <v>0.68242343541944073</v>
      </c>
      <c r="J5286" s="51">
        <f t="shared" ca="1" si="590"/>
        <v>1</v>
      </c>
      <c r="K5286" s="47">
        <f t="shared" si="591"/>
        <v>30.79</v>
      </c>
      <c r="L5286" s="47">
        <f t="shared" si="592"/>
        <v>30.86</v>
      </c>
      <c r="M5286" s="47">
        <f t="shared" si="593"/>
        <v>30.71</v>
      </c>
      <c r="N5286" s="47">
        <f t="shared" si="594"/>
        <v>30.75</v>
      </c>
      <c r="O5286" s="48">
        <f t="shared" ca="1" si="595"/>
        <v>437600</v>
      </c>
    </row>
    <row r="5287" spans="1:15" x14ac:dyDescent="0.25">
      <c r="A5287">
        <v>5272</v>
      </c>
      <c r="B5287" s="85">
        <v>34149</v>
      </c>
      <c r="C5287" s="47">
        <v>45.22</v>
      </c>
      <c r="D5287" s="47">
        <v>45.22</v>
      </c>
      <c r="E5287" s="47">
        <v>45</v>
      </c>
      <c r="F5287" s="47">
        <v>45.06</v>
      </c>
      <c r="G5287" s="48">
        <v>207500</v>
      </c>
      <c r="H5287" s="47">
        <v>30.75</v>
      </c>
      <c r="I5287" s="51">
        <f t="shared" si="589"/>
        <v>0.68242343541944073</v>
      </c>
      <c r="J5287" s="51">
        <f t="shared" ca="1" si="590"/>
        <v>1</v>
      </c>
      <c r="K5287" s="47">
        <f t="shared" si="591"/>
        <v>30.86</v>
      </c>
      <c r="L5287" s="47">
        <f t="shared" si="592"/>
        <v>30.86</v>
      </c>
      <c r="M5287" s="47">
        <f t="shared" si="593"/>
        <v>30.71</v>
      </c>
      <c r="N5287" s="47">
        <f t="shared" si="594"/>
        <v>30.75</v>
      </c>
      <c r="O5287" s="48">
        <f t="shared" ca="1" si="595"/>
        <v>207500</v>
      </c>
    </row>
    <row r="5288" spans="1:15" x14ac:dyDescent="0.25">
      <c r="A5288">
        <v>5273</v>
      </c>
      <c r="B5288" s="85">
        <v>34148</v>
      </c>
      <c r="C5288" s="47">
        <v>45</v>
      </c>
      <c r="D5288" s="47">
        <v>45.28</v>
      </c>
      <c r="E5288" s="47">
        <v>44.94</v>
      </c>
      <c r="F5288" s="47">
        <v>45.28</v>
      </c>
      <c r="G5288" s="48">
        <v>439900</v>
      </c>
      <c r="H5288" s="47">
        <v>30.9</v>
      </c>
      <c r="I5288" s="51">
        <f t="shared" si="589"/>
        <v>0.68242049469964661</v>
      </c>
      <c r="J5288" s="51">
        <f t="shared" ca="1" si="590"/>
        <v>1</v>
      </c>
      <c r="K5288" s="47">
        <f t="shared" si="591"/>
        <v>30.71</v>
      </c>
      <c r="L5288" s="47">
        <f t="shared" si="592"/>
        <v>30.9</v>
      </c>
      <c r="M5288" s="47">
        <f t="shared" si="593"/>
        <v>30.67</v>
      </c>
      <c r="N5288" s="47">
        <f t="shared" si="594"/>
        <v>30.9</v>
      </c>
      <c r="O5288" s="48">
        <f t="shared" ca="1" si="595"/>
        <v>439900</v>
      </c>
    </row>
    <row r="5289" spans="1:15" x14ac:dyDescent="0.25">
      <c r="A5289">
        <v>5274</v>
      </c>
      <c r="B5289" s="85">
        <v>34145</v>
      </c>
      <c r="C5289" s="47">
        <v>44.78</v>
      </c>
      <c r="D5289" s="47">
        <v>44.91</v>
      </c>
      <c r="E5289" s="47">
        <v>44.75</v>
      </c>
      <c r="F5289" s="47">
        <v>44.78</v>
      </c>
      <c r="G5289" s="48">
        <v>44800</v>
      </c>
      <c r="H5289" s="47">
        <v>30.56</v>
      </c>
      <c r="I5289" s="51">
        <f t="shared" si="589"/>
        <v>0.68244752121482799</v>
      </c>
      <c r="J5289" s="51">
        <f t="shared" ca="1" si="590"/>
        <v>1</v>
      </c>
      <c r="K5289" s="47">
        <f t="shared" si="591"/>
        <v>30.56</v>
      </c>
      <c r="L5289" s="47">
        <f t="shared" si="592"/>
        <v>30.65</v>
      </c>
      <c r="M5289" s="47">
        <f t="shared" si="593"/>
        <v>30.54</v>
      </c>
      <c r="N5289" s="47">
        <f t="shared" si="594"/>
        <v>30.56</v>
      </c>
      <c r="O5289" s="48">
        <f t="shared" ca="1" si="595"/>
        <v>44800</v>
      </c>
    </row>
    <row r="5290" spans="1:15" x14ac:dyDescent="0.25">
      <c r="A5290">
        <v>5275</v>
      </c>
      <c r="B5290" s="85">
        <v>34144</v>
      </c>
      <c r="C5290" s="47">
        <v>44.34</v>
      </c>
      <c r="D5290" s="47">
        <v>44.81</v>
      </c>
      <c r="E5290" s="47">
        <v>44.34</v>
      </c>
      <c r="F5290" s="47">
        <v>44.81</v>
      </c>
      <c r="G5290" s="48">
        <v>243700</v>
      </c>
      <c r="H5290" s="47">
        <v>30.58</v>
      </c>
      <c r="I5290" s="51">
        <f t="shared" si="589"/>
        <v>0.68243695603659893</v>
      </c>
      <c r="J5290" s="51">
        <f t="shared" ca="1" si="590"/>
        <v>1</v>
      </c>
      <c r="K5290" s="47">
        <f t="shared" si="591"/>
        <v>30.26</v>
      </c>
      <c r="L5290" s="47">
        <f t="shared" si="592"/>
        <v>30.58</v>
      </c>
      <c r="M5290" s="47">
        <f t="shared" si="593"/>
        <v>30.26</v>
      </c>
      <c r="N5290" s="47">
        <f t="shared" si="594"/>
        <v>30.58</v>
      </c>
      <c r="O5290" s="48">
        <f t="shared" ca="1" si="595"/>
        <v>243700</v>
      </c>
    </row>
    <row r="5291" spans="1:15" x14ac:dyDescent="0.25">
      <c r="A5291">
        <v>5276</v>
      </c>
      <c r="B5291" s="85">
        <v>34143</v>
      </c>
      <c r="C5291" s="47">
        <v>44.62</v>
      </c>
      <c r="D5291" s="47">
        <v>44.62</v>
      </c>
      <c r="E5291" s="47">
        <v>44.22</v>
      </c>
      <c r="F5291" s="47">
        <v>44.22</v>
      </c>
      <c r="G5291" s="48">
        <v>227600</v>
      </c>
      <c r="H5291" s="47">
        <v>30.17</v>
      </c>
      <c r="I5291" s="51">
        <f t="shared" si="589"/>
        <v>0.68227046585255546</v>
      </c>
      <c r="J5291" s="51">
        <f t="shared" ca="1" si="590"/>
        <v>1</v>
      </c>
      <c r="K5291" s="47">
        <f t="shared" si="591"/>
        <v>30.44</v>
      </c>
      <c r="L5291" s="47">
        <f t="shared" si="592"/>
        <v>30.44</v>
      </c>
      <c r="M5291" s="47">
        <f t="shared" si="593"/>
        <v>30.17</v>
      </c>
      <c r="N5291" s="47">
        <f t="shared" si="594"/>
        <v>30.17</v>
      </c>
      <c r="O5291" s="48">
        <f t="shared" ca="1" si="595"/>
        <v>227600</v>
      </c>
    </row>
    <row r="5292" spans="1:15" x14ac:dyDescent="0.25">
      <c r="A5292">
        <v>5277</v>
      </c>
      <c r="B5292" s="85">
        <v>34142</v>
      </c>
      <c r="C5292" s="47">
        <v>44.66</v>
      </c>
      <c r="D5292" s="47">
        <v>44.66</v>
      </c>
      <c r="E5292" s="47">
        <v>44.56</v>
      </c>
      <c r="F5292" s="47">
        <v>44.62</v>
      </c>
      <c r="G5292" s="48">
        <v>137500</v>
      </c>
      <c r="H5292" s="47">
        <v>30.45</v>
      </c>
      <c r="I5292" s="51">
        <f t="shared" si="589"/>
        <v>0.68242940385477369</v>
      </c>
      <c r="J5292" s="51">
        <f t="shared" ca="1" si="590"/>
        <v>1</v>
      </c>
      <c r="K5292" s="47">
        <f t="shared" si="591"/>
        <v>30.48</v>
      </c>
      <c r="L5292" s="47">
        <f t="shared" si="592"/>
        <v>30.48</v>
      </c>
      <c r="M5292" s="47">
        <f t="shared" si="593"/>
        <v>30.41</v>
      </c>
      <c r="N5292" s="47">
        <f t="shared" si="594"/>
        <v>30.45</v>
      </c>
      <c r="O5292" s="48">
        <f t="shared" ca="1" si="595"/>
        <v>137500</v>
      </c>
    </row>
    <row r="5293" spans="1:15" x14ac:dyDescent="0.25">
      <c r="A5293">
        <v>5278</v>
      </c>
      <c r="B5293" s="85">
        <v>34141</v>
      </c>
      <c r="C5293" s="47">
        <v>44.62</v>
      </c>
      <c r="D5293" s="47">
        <v>44.62</v>
      </c>
      <c r="E5293" s="47">
        <v>44.53</v>
      </c>
      <c r="F5293" s="47">
        <v>44.59</v>
      </c>
      <c r="G5293" s="48">
        <v>29300</v>
      </c>
      <c r="H5293" s="47">
        <v>30.43</v>
      </c>
      <c r="I5293" s="51">
        <f t="shared" si="589"/>
        <v>0.68244000897062118</v>
      </c>
      <c r="J5293" s="51">
        <f t="shared" ca="1" si="590"/>
        <v>1</v>
      </c>
      <c r="K5293" s="47">
        <f t="shared" si="591"/>
        <v>30.45</v>
      </c>
      <c r="L5293" s="47">
        <f t="shared" si="592"/>
        <v>30.45</v>
      </c>
      <c r="M5293" s="47">
        <f t="shared" si="593"/>
        <v>30.39</v>
      </c>
      <c r="N5293" s="47">
        <f t="shared" si="594"/>
        <v>30.43</v>
      </c>
      <c r="O5293" s="48">
        <f t="shared" ca="1" si="595"/>
        <v>29300</v>
      </c>
    </row>
    <row r="5294" spans="1:15" x14ac:dyDescent="0.25">
      <c r="A5294">
        <v>5279</v>
      </c>
      <c r="B5294" s="85">
        <v>34138</v>
      </c>
      <c r="C5294" s="47">
        <v>44.84</v>
      </c>
      <c r="D5294" s="47">
        <v>44.84</v>
      </c>
      <c r="E5294" s="47">
        <v>44.5</v>
      </c>
      <c r="F5294" s="47">
        <v>44.5</v>
      </c>
      <c r="G5294" s="48">
        <v>58500</v>
      </c>
      <c r="H5294" s="47">
        <v>30.37</v>
      </c>
      <c r="I5294" s="51">
        <f t="shared" si="589"/>
        <v>0.68247191011235953</v>
      </c>
      <c r="J5294" s="51">
        <f t="shared" ca="1" si="590"/>
        <v>1</v>
      </c>
      <c r="K5294" s="47">
        <f t="shared" si="591"/>
        <v>30.6</v>
      </c>
      <c r="L5294" s="47">
        <f t="shared" si="592"/>
        <v>30.6</v>
      </c>
      <c r="M5294" s="47">
        <f t="shared" si="593"/>
        <v>30.37</v>
      </c>
      <c r="N5294" s="47">
        <f t="shared" si="594"/>
        <v>30.37</v>
      </c>
      <c r="O5294" s="48">
        <f t="shared" ca="1" si="595"/>
        <v>58500</v>
      </c>
    </row>
    <row r="5295" spans="1:15" x14ac:dyDescent="0.25">
      <c r="A5295">
        <v>5280</v>
      </c>
      <c r="B5295" s="85">
        <v>34137</v>
      </c>
      <c r="C5295" s="47">
        <v>45.12</v>
      </c>
      <c r="D5295" s="47">
        <v>45.19</v>
      </c>
      <c r="E5295" s="47">
        <v>45.03</v>
      </c>
      <c r="F5295" s="47">
        <v>45.19</v>
      </c>
      <c r="G5295" s="48">
        <v>37400</v>
      </c>
      <c r="H5295" s="47">
        <v>30.62</v>
      </c>
      <c r="I5295" s="51">
        <f t="shared" si="589"/>
        <v>0.67758353618057099</v>
      </c>
      <c r="J5295" s="51">
        <f t="shared" ca="1" si="590"/>
        <v>1</v>
      </c>
      <c r="K5295" s="47">
        <f t="shared" si="591"/>
        <v>30.57</v>
      </c>
      <c r="L5295" s="47">
        <f t="shared" si="592"/>
        <v>30.62</v>
      </c>
      <c r="M5295" s="47">
        <f t="shared" si="593"/>
        <v>30.51</v>
      </c>
      <c r="N5295" s="47">
        <f t="shared" si="594"/>
        <v>30.62</v>
      </c>
      <c r="O5295" s="48">
        <f t="shared" ca="1" si="595"/>
        <v>37400</v>
      </c>
    </row>
    <row r="5296" spans="1:15" x14ac:dyDescent="0.25">
      <c r="A5296">
        <v>5281</v>
      </c>
      <c r="B5296" s="85">
        <v>34136</v>
      </c>
      <c r="C5296" s="47">
        <v>44.94</v>
      </c>
      <c r="D5296" s="47">
        <v>45.03</v>
      </c>
      <c r="E5296" s="47">
        <v>44.81</v>
      </c>
      <c r="F5296" s="47">
        <v>45.03</v>
      </c>
      <c r="G5296" s="48">
        <v>330900</v>
      </c>
      <c r="H5296" s="47">
        <v>30.51</v>
      </c>
      <c r="I5296" s="51">
        <f t="shared" si="589"/>
        <v>0.67754830113257825</v>
      </c>
      <c r="J5296" s="51">
        <f t="shared" ca="1" si="590"/>
        <v>1</v>
      </c>
      <c r="K5296" s="47">
        <f t="shared" si="591"/>
        <v>30.45</v>
      </c>
      <c r="L5296" s="47">
        <f t="shared" si="592"/>
        <v>30.51</v>
      </c>
      <c r="M5296" s="47">
        <f t="shared" si="593"/>
        <v>30.36</v>
      </c>
      <c r="N5296" s="47">
        <f t="shared" si="594"/>
        <v>30.51</v>
      </c>
      <c r="O5296" s="48">
        <f t="shared" ca="1" si="595"/>
        <v>330900</v>
      </c>
    </row>
    <row r="5297" spans="1:15" x14ac:dyDescent="0.25">
      <c r="A5297">
        <v>5282</v>
      </c>
      <c r="B5297" s="85">
        <v>34135</v>
      </c>
      <c r="C5297" s="47">
        <v>45.09</v>
      </c>
      <c r="D5297" s="47">
        <v>45.12</v>
      </c>
      <c r="E5297" s="47">
        <v>44.94</v>
      </c>
      <c r="F5297" s="47">
        <v>44.94</v>
      </c>
      <c r="G5297" s="48">
        <v>142400</v>
      </c>
      <c r="H5297" s="47">
        <v>30.45</v>
      </c>
      <c r="I5297" s="51">
        <f t="shared" si="589"/>
        <v>0.67757009345794394</v>
      </c>
      <c r="J5297" s="51">
        <f t="shared" ca="1" si="590"/>
        <v>1</v>
      </c>
      <c r="K5297" s="47">
        <f t="shared" si="591"/>
        <v>30.55</v>
      </c>
      <c r="L5297" s="47">
        <f t="shared" si="592"/>
        <v>30.57</v>
      </c>
      <c r="M5297" s="47">
        <f t="shared" si="593"/>
        <v>30.45</v>
      </c>
      <c r="N5297" s="47">
        <f t="shared" si="594"/>
        <v>30.45</v>
      </c>
      <c r="O5297" s="48">
        <f t="shared" ca="1" si="595"/>
        <v>142400</v>
      </c>
    </row>
    <row r="5298" spans="1:15" x14ac:dyDescent="0.25">
      <c r="A5298">
        <v>5283</v>
      </c>
      <c r="B5298" s="85">
        <v>34134</v>
      </c>
      <c r="C5298" s="47">
        <v>45.16</v>
      </c>
      <c r="D5298" s="47">
        <v>45.19</v>
      </c>
      <c r="E5298" s="47">
        <v>45.03</v>
      </c>
      <c r="F5298" s="47">
        <v>45.03</v>
      </c>
      <c r="G5298" s="48">
        <v>64200</v>
      </c>
      <c r="H5298" s="47">
        <v>30.51</v>
      </c>
      <c r="I5298" s="51">
        <f t="shared" si="589"/>
        <v>0.67754830113257825</v>
      </c>
      <c r="J5298" s="51">
        <f t="shared" ca="1" si="590"/>
        <v>1</v>
      </c>
      <c r="K5298" s="47">
        <f t="shared" si="591"/>
        <v>30.6</v>
      </c>
      <c r="L5298" s="47">
        <f t="shared" si="592"/>
        <v>30.62</v>
      </c>
      <c r="M5298" s="47">
        <f t="shared" si="593"/>
        <v>30.51</v>
      </c>
      <c r="N5298" s="47">
        <f t="shared" si="594"/>
        <v>30.51</v>
      </c>
      <c r="O5298" s="48">
        <f t="shared" ca="1" si="595"/>
        <v>64200</v>
      </c>
    </row>
    <row r="5299" spans="1:15" x14ac:dyDescent="0.25">
      <c r="A5299">
        <v>5284</v>
      </c>
      <c r="B5299" s="85">
        <v>34131</v>
      </c>
      <c r="C5299" s="47">
        <v>45.06</v>
      </c>
      <c r="D5299" s="47">
        <v>45.16</v>
      </c>
      <c r="E5299" s="47">
        <v>44.91</v>
      </c>
      <c r="F5299" s="47">
        <v>45.09</v>
      </c>
      <c r="G5299" s="48">
        <v>647400</v>
      </c>
      <c r="H5299" s="47">
        <v>30.56</v>
      </c>
      <c r="I5299" s="51">
        <f t="shared" si="589"/>
        <v>0.67775559991128842</v>
      </c>
      <c r="J5299" s="51">
        <f t="shared" ca="1" si="590"/>
        <v>1</v>
      </c>
      <c r="K5299" s="47">
        <f t="shared" si="591"/>
        <v>30.54</v>
      </c>
      <c r="L5299" s="47">
        <f t="shared" si="592"/>
        <v>30.61</v>
      </c>
      <c r="M5299" s="47">
        <f t="shared" si="593"/>
        <v>30.44</v>
      </c>
      <c r="N5299" s="47">
        <f t="shared" si="594"/>
        <v>30.56</v>
      </c>
      <c r="O5299" s="48">
        <f t="shared" ca="1" si="595"/>
        <v>647400</v>
      </c>
    </row>
    <row r="5300" spans="1:15" x14ac:dyDescent="0.25">
      <c r="A5300">
        <v>5285</v>
      </c>
      <c r="B5300" s="85">
        <v>34130</v>
      </c>
      <c r="C5300" s="47">
        <v>44.84</v>
      </c>
      <c r="D5300" s="47">
        <v>44.94</v>
      </c>
      <c r="E5300" s="47">
        <v>44.75</v>
      </c>
      <c r="F5300" s="47">
        <v>44.91</v>
      </c>
      <c r="G5300" s="48">
        <v>17900</v>
      </c>
      <c r="H5300" s="47">
        <v>30.43</v>
      </c>
      <c r="I5300" s="51">
        <f t="shared" si="589"/>
        <v>0.67757737697617459</v>
      </c>
      <c r="J5300" s="51">
        <f t="shared" ca="1" si="590"/>
        <v>1</v>
      </c>
      <c r="K5300" s="47">
        <f t="shared" si="591"/>
        <v>30.38</v>
      </c>
      <c r="L5300" s="47">
        <f t="shared" si="592"/>
        <v>30.45</v>
      </c>
      <c r="M5300" s="47">
        <f t="shared" si="593"/>
        <v>30.32</v>
      </c>
      <c r="N5300" s="47">
        <f t="shared" si="594"/>
        <v>30.43</v>
      </c>
      <c r="O5300" s="48">
        <f t="shared" ca="1" si="595"/>
        <v>17900</v>
      </c>
    </row>
    <row r="5301" spans="1:15" x14ac:dyDescent="0.25">
      <c r="A5301">
        <v>5286</v>
      </c>
      <c r="B5301" s="85">
        <v>34129</v>
      </c>
      <c r="C5301" s="47">
        <v>44.88</v>
      </c>
      <c r="D5301" s="47">
        <v>45.06</v>
      </c>
      <c r="E5301" s="47">
        <v>44.81</v>
      </c>
      <c r="F5301" s="47">
        <v>44.88</v>
      </c>
      <c r="G5301" s="48">
        <v>43300</v>
      </c>
      <c r="H5301" s="47">
        <v>30.41</v>
      </c>
      <c r="I5301" s="51">
        <f t="shared" si="589"/>
        <v>0.67758467023172897</v>
      </c>
      <c r="J5301" s="51">
        <f t="shared" ca="1" si="590"/>
        <v>1</v>
      </c>
      <c r="K5301" s="47">
        <f t="shared" si="591"/>
        <v>30.41</v>
      </c>
      <c r="L5301" s="47">
        <f t="shared" si="592"/>
        <v>30.53</v>
      </c>
      <c r="M5301" s="47">
        <f t="shared" si="593"/>
        <v>30.36</v>
      </c>
      <c r="N5301" s="47">
        <f t="shared" si="594"/>
        <v>30.41</v>
      </c>
      <c r="O5301" s="48">
        <f t="shared" ca="1" si="595"/>
        <v>43300</v>
      </c>
    </row>
    <row r="5302" spans="1:15" x14ac:dyDescent="0.25">
      <c r="A5302">
        <v>5287</v>
      </c>
      <c r="B5302" s="85">
        <v>34128</v>
      </c>
      <c r="C5302" s="47">
        <v>45</v>
      </c>
      <c r="D5302" s="47">
        <v>45</v>
      </c>
      <c r="E5302" s="47">
        <v>44.72</v>
      </c>
      <c r="F5302" s="47">
        <v>44.72</v>
      </c>
      <c r="G5302" s="48">
        <v>104500</v>
      </c>
      <c r="H5302" s="47">
        <v>30.3</v>
      </c>
      <c r="I5302" s="51">
        <f t="shared" si="589"/>
        <v>0.67754919499105548</v>
      </c>
      <c r="J5302" s="51">
        <f t="shared" ca="1" si="590"/>
        <v>1</v>
      </c>
      <c r="K5302" s="47">
        <f t="shared" si="591"/>
        <v>30.49</v>
      </c>
      <c r="L5302" s="47">
        <f t="shared" si="592"/>
        <v>30.49</v>
      </c>
      <c r="M5302" s="47">
        <f t="shared" si="593"/>
        <v>30.3</v>
      </c>
      <c r="N5302" s="47">
        <f t="shared" si="594"/>
        <v>30.3</v>
      </c>
      <c r="O5302" s="48">
        <f t="shared" ca="1" si="595"/>
        <v>104500</v>
      </c>
    </row>
    <row r="5303" spans="1:15" x14ac:dyDescent="0.25">
      <c r="A5303">
        <v>5288</v>
      </c>
      <c r="B5303" s="85">
        <v>34127</v>
      </c>
      <c r="C5303" s="47">
        <v>45.38</v>
      </c>
      <c r="D5303" s="47">
        <v>45.38</v>
      </c>
      <c r="E5303" s="47">
        <v>45.12</v>
      </c>
      <c r="F5303" s="47">
        <v>45.12</v>
      </c>
      <c r="G5303" s="48">
        <v>121400</v>
      </c>
      <c r="H5303" s="47">
        <v>30.58</v>
      </c>
      <c r="I5303" s="51">
        <f t="shared" si="589"/>
        <v>0.67774822695035464</v>
      </c>
      <c r="J5303" s="51">
        <f t="shared" ca="1" si="590"/>
        <v>1</v>
      </c>
      <c r="K5303" s="47">
        <f t="shared" si="591"/>
        <v>30.76</v>
      </c>
      <c r="L5303" s="47">
        <f t="shared" si="592"/>
        <v>30.76</v>
      </c>
      <c r="M5303" s="47">
        <f t="shared" si="593"/>
        <v>30.58</v>
      </c>
      <c r="N5303" s="47">
        <f t="shared" si="594"/>
        <v>30.58</v>
      </c>
      <c r="O5303" s="48">
        <f t="shared" ca="1" si="595"/>
        <v>121400</v>
      </c>
    </row>
    <row r="5304" spans="1:15" x14ac:dyDescent="0.25">
      <c r="A5304">
        <v>5289</v>
      </c>
      <c r="B5304" s="85">
        <v>34124</v>
      </c>
      <c r="C5304" s="47">
        <v>45.31</v>
      </c>
      <c r="D5304" s="47">
        <v>45.31</v>
      </c>
      <c r="E5304" s="47">
        <v>45.09</v>
      </c>
      <c r="F5304" s="47">
        <v>45.28</v>
      </c>
      <c r="G5304" s="48">
        <v>32000</v>
      </c>
      <c r="H5304" s="47">
        <v>30.68</v>
      </c>
      <c r="I5304" s="51">
        <f t="shared" si="589"/>
        <v>0.67756183745583032</v>
      </c>
      <c r="J5304" s="51">
        <f t="shared" ca="1" si="590"/>
        <v>1</v>
      </c>
      <c r="K5304" s="47">
        <f t="shared" si="591"/>
        <v>30.7</v>
      </c>
      <c r="L5304" s="47">
        <f t="shared" si="592"/>
        <v>30.7</v>
      </c>
      <c r="M5304" s="47">
        <f t="shared" si="593"/>
        <v>30.55</v>
      </c>
      <c r="N5304" s="47">
        <f t="shared" si="594"/>
        <v>30.68</v>
      </c>
      <c r="O5304" s="48">
        <f t="shared" ca="1" si="595"/>
        <v>32000</v>
      </c>
    </row>
    <row r="5305" spans="1:15" x14ac:dyDescent="0.25">
      <c r="A5305">
        <v>5290</v>
      </c>
      <c r="B5305" s="85">
        <v>34123</v>
      </c>
      <c r="C5305" s="47">
        <v>45.5</v>
      </c>
      <c r="D5305" s="47">
        <v>45.5</v>
      </c>
      <c r="E5305" s="47">
        <v>45.34</v>
      </c>
      <c r="F5305" s="47">
        <v>45.44</v>
      </c>
      <c r="G5305" s="48">
        <v>21600</v>
      </c>
      <c r="H5305" s="47">
        <v>30.79</v>
      </c>
      <c r="I5305" s="51">
        <f t="shared" si="589"/>
        <v>0.6775968309859155</v>
      </c>
      <c r="J5305" s="51">
        <f t="shared" ca="1" si="590"/>
        <v>1</v>
      </c>
      <c r="K5305" s="47">
        <f t="shared" si="591"/>
        <v>30.83</v>
      </c>
      <c r="L5305" s="47">
        <f t="shared" si="592"/>
        <v>30.83</v>
      </c>
      <c r="M5305" s="47">
        <f t="shared" si="593"/>
        <v>30.72</v>
      </c>
      <c r="N5305" s="47">
        <f t="shared" si="594"/>
        <v>30.79</v>
      </c>
      <c r="O5305" s="48">
        <f t="shared" ca="1" si="595"/>
        <v>21600</v>
      </c>
    </row>
    <row r="5306" spans="1:15" x14ac:dyDescent="0.25">
      <c r="A5306">
        <v>5291</v>
      </c>
      <c r="B5306" s="85">
        <v>34122</v>
      </c>
      <c r="C5306" s="47">
        <v>45.53</v>
      </c>
      <c r="D5306" s="47">
        <v>45.75</v>
      </c>
      <c r="E5306" s="47">
        <v>45.34</v>
      </c>
      <c r="F5306" s="47">
        <v>45.59</v>
      </c>
      <c r="G5306" s="48">
        <v>20300</v>
      </c>
      <c r="H5306" s="47">
        <v>30.89</v>
      </c>
      <c r="I5306" s="51">
        <f t="shared" si="589"/>
        <v>0.67756086861153753</v>
      </c>
      <c r="J5306" s="51">
        <f t="shared" ca="1" si="590"/>
        <v>1</v>
      </c>
      <c r="K5306" s="47">
        <f t="shared" si="591"/>
        <v>30.85</v>
      </c>
      <c r="L5306" s="47">
        <f t="shared" si="592"/>
        <v>31</v>
      </c>
      <c r="M5306" s="47">
        <f t="shared" si="593"/>
        <v>30.72</v>
      </c>
      <c r="N5306" s="47">
        <f t="shared" si="594"/>
        <v>30.89</v>
      </c>
      <c r="O5306" s="48">
        <f t="shared" ca="1" si="595"/>
        <v>20300</v>
      </c>
    </row>
    <row r="5307" spans="1:15" x14ac:dyDescent="0.25">
      <c r="A5307">
        <v>5292</v>
      </c>
      <c r="B5307" s="85">
        <v>34121</v>
      </c>
      <c r="C5307" s="47">
        <v>45.38</v>
      </c>
      <c r="D5307" s="47">
        <v>45.81</v>
      </c>
      <c r="E5307" s="47">
        <v>45.31</v>
      </c>
      <c r="F5307" s="47">
        <v>45.66</v>
      </c>
      <c r="G5307" s="48">
        <v>28300</v>
      </c>
      <c r="H5307" s="47">
        <v>30.94</v>
      </c>
      <c r="I5307" s="51">
        <f t="shared" si="589"/>
        <v>0.67761717038983804</v>
      </c>
      <c r="J5307" s="51">
        <f t="shared" ca="1" si="590"/>
        <v>1</v>
      </c>
      <c r="K5307" s="47">
        <f t="shared" si="591"/>
        <v>30.75</v>
      </c>
      <c r="L5307" s="47">
        <f t="shared" si="592"/>
        <v>31.04</v>
      </c>
      <c r="M5307" s="47">
        <f t="shared" si="593"/>
        <v>30.7</v>
      </c>
      <c r="N5307" s="47">
        <f t="shared" si="594"/>
        <v>30.94</v>
      </c>
      <c r="O5307" s="48">
        <f t="shared" ca="1" si="595"/>
        <v>28300</v>
      </c>
    </row>
    <row r="5308" spans="1:15" x14ac:dyDescent="0.25">
      <c r="A5308">
        <v>5293</v>
      </c>
      <c r="B5308" s="85">
        <v>34117</v>
      </c>
      <c r="C5308" s="47">
        <v>45.41</v>
      </c>
      <c r="D5308" s="47">
        <v>45.41</v>
      </c>
      <c r="E5308" s="47">
        <v>45</v>
      </c>
      <c r="F5308" s="47">
        <v>45.22</v>
      </c>
      <c r="G5308" s="48">
        <v>79100</v>
      </c>
      <c r="H5308" s="47">
        <v>30.64</v>
      </c>
      <c r="I5308" s="51">
        <f t="shared" si="589"/>
        <v>0.67757629367536487</v>
      </c>
      <c r="J5308" s="51">
        <f t="shared" ca="1" si="590"/>
        <v>1</v>
      </c>
      <c r="K5308" s="47">
        <f t="shared" si="591"/>
        <v>30.77</v>
      </c>
      <c r="L5308" s="47">
        <f t="shared" si="592"/>
        <v>30.77</v>
      </c>
      <c r="M5308" s="47">
        <f t="shared" si="593"/>
        <v>30.49</v>
      </c>
      <c r="N5308" s="47">
        <f t="shared" si="594"/>
        <v>30.64</v>
      </c>
      <c r="O5308" s="48">
        <f t="shared" ca="1" si="595"/>
        <v>79100</v>
      </c>
    </row>
    <row r="5309" spans="1:15" x14ac:dyDescent="0.25">
      <c r="A5309">
        <v>5294</v>
      </c>
      <c r="B5309" s="85">
        <v>34116</v>
      </c>
      <c r="C5309" s="47">
        <v>45.66</v>
      </c>
      <c r="D5309" s="47">
        <v>45.66</v>
      </c>
      <c r="E5309" s="47">
        <v>45.38</v>
      </c>
      <c r="F5309" s="47">
        <v>45.44</v>
      </c>
      <c r="G5309" s="48">
        <v>53800</v>
      </c>
      <c r="H5309" s="47">
        <v>30.79</v>
      </c>
      <c r="I5309" s="51">
        <f t="shared" si="589"/>
        <v>0.6775968309859155</v>
      </c>
      <c r="J5309" s="51">
        <f t="shared" ca="1" si="590"/>
        <v>1</v>
      </c>
      <c r="K5309" s="47">
        <f t="shared" si="591"/>
        <v>30.94</v>
      </c>
      <c r="L5309" s="47">
        <f t="shared" si="592"/>
        <v>30.94</v>
      </c>
      <c r="M5309" s="47">
        <f t="shared" si="593"/>
        <v>30.75</v>
      </c>
      <c r="N5309" s="47">
        <f t="shared" si="594"/>
        <v>30.79</v>
      </c>
      <c r="O5309" s="48">
        <f t="shared" ca="1" si="595"/>
        <v>53800</v>
      </c>
    </row>
    <row r="5310" spans="1:15" x14ac:dyDescent="0.25">
      <c r="A5310">
        <v>5295</v>
      </c>
      <c r="B5310" s="85">
        <v>34115</v>
      </c>
      <c r="C5310" s="47">
        <v>45.16</v>
      </c>
      <c r="D5310" s="47">
        <v>45.62</v>
      </c>
      <c r="E5310" s="47">
        <v>45.12</v>
      </c>
      <c r="F5310" s="47">
        <v>45.59</v>
      </c>
      <c r="G5310" s="48">
        <v>102400</v>
      </c>
      <c r="H5310" s="47">
        <v>30.89</v>
      </c>
      <c r="I5310" s="51">
        <f t="shared" si="589"/>
        <v>0.67756086861153753</v>
      </c>
      <c r="J5310" s="51">
        <f t="shared" ca="1" si="590"/>
        <v>1</v>
      </c>
      <c r="K5310" s="47">
        <f t="shared" si="591"/>
        <v>30.6</v>
      </c>
      <c r="L5310" s="47">
        <f t="shared" si="592"/>
        <v>30.91</v>
      </c>
      <c r="M5310" s="47">
        <f t="shared" si="593"/>
        <v>30.57</v>
      </c>
      <c r="N5310" s="47">
        <f t="shared" si="594"/>
        <v>30.89</v>
      </c>
      <c r="O5310" s="48">
        <f t="shared" ca="1" si="595"/>
        <v>102400</v>
      </c>
    </row>
    <row r="5311" spans="1:15" x14ac:dyDescent="0.25">
      <c r="A5311">
        <v>5296</v>
      </c>
      <c r="B5311" s="85">
        <v>34114</v>
      </c>
      <c r="C5311" s="47">
        <v>45.12</v>
      </c>
      <c r="D5311" s="47">
        <v>45.12</v>
      </c>
      <c r="E5311" s="47">
        <v>45.03</v>
      </c>
      <c r="F5311" s="47">
        <v>45.03</v>
      </c>
      <c r="G5311" s="48">
        <v>191800</v>
      </c>
      <c r="H5311" s="47">
        <v>30.51</v>
      </c>
      <c r="I5311" s="51">
        <f t="shared" si="589"/>
        <v>0.67754830113257825</v>
      </c>
      <c r="J5311" s="51">
        <f t="shared" ca="1" si="590"/>
        <v>1</v>
      </c>
      <c r="K5311" s="47">
        <f t="shared" si="591"/>
        <v>30.57</v>
      </c>
      <c r="L5311" s="47">
        <f t="shared" si="592"/>
        <v>30.57</v>
      </c>
      <c r="M5311" s="47">
        <f t="shared" si="593"/>
        <v>30.51</v>
      </c>
      <c r="N5311" s="47">
        <f t="shared" si="594"/>
        <v>30.51</v>
      </c>
      <c r="O5311" s="48">
        <f t="shared" ca="1" si="595"/>
        <v>191800</v>
      </c>
    </row>
    <row r="5312" spans="1:15" x14ac:dyDescent="0.25">
      <c r="A5312">
        <v>5297</v>
      </c>
      <c r="B5312" s="85">
        <v>34113</v>
      </c>
      <c r="C5312" s="47">
        <v>44.84</v>
      </c>
      <c r="D5312" s="47">
        <v>45.09</v>
      </c>
      <c r="E5312" s="47">
        <v>44.84</v>
      </c>
      <c r="F5312" s="47">
        <v>44.94</v>
      </c>
      <c r="G5312" s="48">
        <v>30500</v>
      </c>
      <c r="H5312" s="47">
        <v>30.45</v>
      </c>
      <c r="I5312" s="51">
        <f t="shared" si="589"/>
        <v>0.67757009345794394</v>
      </c>
      <c r="J5312" s="51">
        <f t="shared" ca="1" si="590"/>
        <v>1</v>
      </c>
      <c r="K5312" s="47">
        <f t="shared" si="591"/>
        <v>30.38</v>
      </c>
      <c r="L5312" s="47">
        <f t="shared" si="592"/>
        <v>30.55</v>
      </c>
      <c r="M5312" s="47">
        <f t="shared" si="593"/>
        <v>30.38</v>
      </c>
      <c r="N5312" s="47">
        <f t="shared" si="594"/>
        <v>30.45</v>
      </c>
      <c r="O5312" s="48">
        <f t="shared" ca="1" si="595"/>
        <v>30500</v>
      </c>
    </row>
    <row r="5313" spans="1:15" x14ac:dyDescent="0.25">
      <c r="A5313">
        <v>5298</v>
      </c>
      <c r="B5313" s="85">
        <v>34110</v>
      </c>
      <c r="C5313" s="47">
        <v>45.19</v>
      </c>
      <c r="D5313" s="47">
        <v>45.25</v>
      </c>
      <c r="E5313" s="47">
        <v>44.72</v>
      </c>
      <c r="F5313" s="47">
        <v>44.75</v>
      </c>
      <c r="G5313" s="48">
        <v>221400</v>
      </c>
      <c r="H5313" s="47">
        <v>30.32</v>
      </c>
      <c r="I5313" s="51">
        <f t="shared" si="589"/>
        <v>0.6775418994413408</v>
      </c>
      <c r="J5313" s="51">
        <f t="shared" ca="1" si="590"/>
        <v>1</v>
      </c>
      <c r="K5313" s="47">
        <f t="shared" si="591"/>
        <v>30.62</v>
      </c>
      <c r="L5313" s="47">
        <f t="shared" si="592"/>
        <v>30.66</v>
      </c>
      <c r="M5313" s="47">
        <f t="shared" si="593"/>
        <v>30.3</v>
      </c>
      <c r="N5313" s="47">
        <f t="shared" si="594"/>
        <v>30.32</v>
      </c>
      <c r="O5313" s="48">
        <f t="shared" ca="1" si="595"/>
        <v>221400</v>
      </c>
    </row>
    <row r="5314" spans="1:15" x14ac:dyDescent="0.25">
      <c r="A5314">
        <v>5299</v>
      </c>
      <c r="B5314" s="85">
        <v>34109</v>
      </c>
      <c r="C5314" s="47">
        <v>45.03</v>
      </c>
      <c r="D5314" s="47">
        <v>45.16</v>
      </c>
      <c r="E5314" s="47">
        <v>44.94</v>
      </c>
      <c r="F5314" s="47">
        <v>45.16</v>
      </c>
      <c r="G5314" s="48">
        <v>98200</v>
      </c>
      <c r="H5314" s="47">
        <v>30.6</v>
      </c>
      <c r="I5314" s="51">
        <f t="shared" si="589"/>
        <v>0.67759078830823749</v>
      </c>
      <c r="J5314" s="51">
        <f t="shared" ca="1" si="590"/>
        <v>1</v>
      </c>
      <c r="K5314" s="47">
        <f t="shared" si="591"/>
        <v>30.51</v>
      </c>
      <c r="L5314" s="47">
        <f t="shared" si="592"/>
        <v>30.6</v>
      </c>
      <c r="M5314" s="47">
        <f t="shared" si="593"/>
        <v>30.45</v>
      </c>
      <c r="N5314" s="47">
        <f t="shared" si="594"/>
        <v>30.6</v>
      </c>
      <c r="O5314" s="48">
        <f t="shared" ca="1" si="595"/>
        <v>98200</v>
      </c>
    </row>
    <row r="5315" spans="1:15" x14ac:dyDescent="0.25">
      <c r="A5315">
        <v>5300</v>
      </c>
      <c r="B5315" s="85">
        <v>34108</v>
      </c>
      <c r="C5315" s="47">
        <v>44.12</v>
      </c>
      <c r="D5315" s="47">
        <v>45.03</v>
      </c>
      <c r="E5315" s="47">
        <v>43.84</v>
      </c>
      <c r="F5315" s="47">
        <v>45.03</v>
      </c>
      <c r="G5315" s="48">
        <v>50200</v>
      </c>
      <c r="H5315" s="47">
        <v>30.51</v>
      </c>
      <c r="I5315" s="51">
        <f t="shared" si="589"/>
        <v>0.67754830113257825</v>
      </c>
      <c r="J5315" s="51">
        <f t="shared" ca="1" si="590"/>
        <v>1</v>
      </c>
      <c r="K5315" s="47">
        <f t="shared" si="591"/>
        <v>29.89</v>
      </c>
      <c r="L5315" s="47">
        <f t="shared" si="592"/>
        <v>30.51</v>
      </c>
      <c r="M5315" s="47">
        <f t="shared" si="593"/>
        <v>29.7</v>
      </c>
      <c r="N5315" s="47">
        <f t="shared" si="594"/>
        <v>30.51</v>
      </c>
      <c r="O5315" s="48">
        <f t="shared" ca="1" si="595"/>
        <v>50200</v>
      </c>
    </row>
    <row r="5316" spans="1:15" x14ac:dyDescent="0.25">
      <c r="A5316">
        <v>5301</v>
      </c>
      <c r="B5316" s="85">
        <v>34107</v>
      </c>
      <c r="C5316" s="47">
        <v>44.19</v>
      </c>
      <c r="D5316" s="47">
        <v>44.22</v>
      </c>
      <c r="E5316" s="47">
        <v>43.97</v>
      </c>
      <c r="F5316" s="47">
        <v>44.12</v>
      </c>
      <c r="G5316" s="48">
        <v>105200</v>
      </c>
      <c r="H5316" s="47">
        <v>29.9</v>
      </c>
      <c r="I5316" s="51">
        <f t="shared" si="589"/>
        <v>0.67769718948322755</v>
      </c>
      <c r="J5316" s="51">
        <f t="shared" ca="1" si="590"/>
        <v>1</v>
      </c>
      <c r="K5316" s="47">
        <f t="shared" si="591"/>
        <v>29.95</v>
      </c>
      <c r="L5316" s="47">
        <f t="shared" si="592"/>
        <v>29.97</v>
      </c>
      <c r="M5316" s="47">
        <f t="shared" si="593"/>
        <v>29.8</v>
      </c>
      <c r="N5316" s="47">
        <f t="shared" si="594"/>
        <v>29.9</v>
      </c>
      <c r="O5316" s="48">
        <f t="shared" ca="1" si="595"/>
        <v>105200</v>
      </c>
    </row>
    <row r="5317" spans="1:15" x14ac:dyDescent="0.25">
      <c r="A5317">
        <v>5302</v>
      </c>
      <c r="B5317" s="85">
        <v>34106</v>
      </c>
      <c r="C5317" s="47">
        <v>44.12</v>
      </c>
      <c r="D5317" s="47">
        <v>44.16</v>
      </c>
      <c r="E5317" s="47">
        <v>43.94</v>
      </c>
      <c r="F5317" s="47">
        <v>44.16</v>
      </c>
      <c r="G5317" s="48">
        <v>34000</v>
      </c>
      <c r="H5317" s="47">
        <v>29.92</v>
      </c>
      <c r="I5317" s="51">
        <f t="shared" si="589"/>
        <v>0.67753623188405809</v>
      </c>
      <c r="J5317" s="51">
        <f t="shared" ca="1" si="590"/>
        <v>1</v>
      </c>
      <c r="K5317" s="47">
        <f t="shared" si="591"/>
        <v>29.89</v>
      </c>
      <c r="L5317" s="47">
        <f t="shared" si="592"/>
        <v>29.92</v>
      </c>
      <c r="M5317" s="47">
        <f t="shared" si="593"/>
        <v>29.77</v>
      </c>
      <c r="N5317" s="47">
        <f t="shared" si="594"/>
        <v>29.92</v>
      </c>
      <c r="O5317" s="48">
        <f t="shared" ca="1" si="595"/>
        <v>34000</v>
      </c>
    </row>
    <row r="5318" spans="1:15" x14ac:dyDescent="0.25">
      <c r="A5318">
        <v>5303</v>
      </c>
      <c r="B5318" s="85">
        <v>34103</v>
      </c>
      <c r="C5318" s="47">
        <v>44.03</v>
      </c>
      <c r="D5318" s="47">
        <v>44.16</v>
      </c>
      <c r="E5318" s="47">
        <v>43.97</v>
      </c>
      <c r="F5318" s="47">
        <v>44</v>
      </c>
      <c r="G5318" s="48">
        <v>63500</v>
      </c>
      <c r="H5318" s="47">
        <v>29.81</v>
      </c>
      <c r="I5318" s="51">
        <f t="shared" si="589"/>
        <v>0.67749999999999999</v>
      </c>
      <c r="J5318" s="51">
        <f t="shared" ca="1" si="590"/>
        <v>1</v>
      </c>
      <c r="K5318" s="47">
        <f t="shared" si="591"/>
        <v>29.83</v>
      </c>
      <c r="L5318" s="47">
        <f t="shared" si="592"/>
        <v>29.92</v>
      </c>
      <c r="M5318" s="47">
        <f t="shared" si="593"/>
        <v>29.79</v>
      </c>
      <c r="N5318" s="47">
        <f t="shared" si="594"/>
        <v>29.81</v>
      </c>
      <c r="O5318" s="48">
        <f t="shared" ca="1" si="595"/>
        <v>63500</v>
      </c>
    </row>
    <row r="5319" spans="1:15" x14ac:dyDescent="0.25">
      <c r="A5319">
        <v>5304</v>
      </c>
      <c r="B5319" s="85">
        <v>34102</v>
      </c>
      <c r="C5319" s="47">
        <v>44.38</v>
      </c>
      <c r="D5319" s="47">
        <v>44.38</v>
      </c>
      <c r="E5319" s="47">
        <v>44</v>
      </c>
      <c r="F5319" s="47">
        <v>44.03</v>
      </c>
      <c r="G5319" s="48">
        <v>129100</v>
      </c>
      <c r="H5319" s="47">
        <v>29.84</v>
      </c>
      <c r="I5319" s="51">
        <f t="shared" si="589"/>
        <v>0.67771973654326589</v>
      </c>
      <c r="J5319" s="51">
        <f t="shared" ca="1" si="590"/>
        <v>1</v>
      </c>
      <c r="K5319" s="47">
        <f t="shared" si="591"/>
        <v>30.08</v>
      </c>
      <c r="L5319" s="47">
        <f t="shared" si="592"/>
        <v>30.08</v>
      </c>
      <c r="M5319" s="47">
        <f t="shared" si="593"/>
        <v>29.82</v>
      </c>
      <c r="N5319" s="47">
        <f t="shared" si="594"/>
        <v>29.84</v>
      </c>
      <c r="O5319" s="48">
        <f t="shared" ca="1" si="595"/>
        <v>129100</v>
      </c>
    </row>
    <row r="5320" spans="1:15" x14ac:dyDescent="0.25">
      <c r="A5320">
        <v>5305</v>
      </c>
      <c r="B5320" s="85">
        <v>34101</v>
      </c>
      <c r="C5320" s="47">
        <v>44.44</v>
      </c>
      <c r="D5320" s="47">
        <v>44.59</v>
      </c>
      <c r="E5320" s="47">
        <v>44.44</v>
      </c>
      <c r="F5320" s="47">
        <v>44.56</v>
      </c>
      <c r="G5320" s="48">
        <v>31000</v>
      </c>
      <c r="H5320" s="47">
        <v>30.2</v>
      </c>
      <c r="I5320" s="51">
        <f t="shared" si="589"/>
        <v>0.6777378815080789</v>
      </c>
      <c r="J5320" s="51">
        <f t="shared" ca="1" si="590"/>
        <v>1</v>
      </c>
      <c r="K5320" s="47">
        <f t="shared" si="591"/>
        <v>30.12</v>
      </c>
      <c r="L5320" s="47">
        <f t="shared" si="592"/>
        <v>30.22</v>
      </c>
      <c r="M5320" s="47">
        <f t="shared" si="593"/>
        <v>30.12</v>
      </c>
      <c r="N5320" s="47">
        <f t="shared" si="594"/>
        <v>30.2</v>
      </c>
      <c r="O5320" s="48">
        <f t="shared" ca="1" si="595"/>
        <v>31000</v>
      </c>
    </row>
    <row r="5321" spans="1:15" x14ac:dyDescent="0.25">
      <c r="A5321">
        <v>5306</v>
      </c>
      <c r="B5321" s="85">
        <v>34100</v>
      </c>
      <c r="C5321" s="47">
        <v>44.44</v>
      </c>
      <c r="D5321" s="47">
        <v>44.62</v>
      </c>
      <c r="E5321" s="47">
        <v>44.31</v>
      </c>
      <c r="F5321" s="47">
        <v>44.62</v>
      </c>
      <c r="G5321" s="48">
        <v>42600</v>
      </c>
      <c r="H5321" s="47">
        <v>30.24</v>
      </c>
      <c r="I5321" s="51">
        <f t="shared" si="589"/>
        <v>0.67772299417301662</v>
      </c>
      <c r="J5321" s="51">
        <f t="shared" ca="1" si="590"/>
        <v>1</v>
      </c>
      <c r="K5321" s="47">
        <f t="shared" si="591"/>
        <v>30.12</v>
      </c>
      <c r="L5321" s="47">
        <f t="shared" si="592"/>
        <v>30.24</v>
      </c>
      <c r="M5321" s="47">
        <f t="shared" si="593"/>
        <v>30.03</v>
      </c>
      <c r="N5321" s="47">
        <f t="shared" si="594"/>
        <v>30.24</v>
      </c>
      <c r="O5321" s="48">
        <f t="shared" ca="1" si="595"/>
        <v>42600</v>
      </c>
    </row>
    <row r="5322" spans="1:15" x14ac:dyDescent="0.25">
      <c r="A5322">
        <v>5307</v>
      </c>
      <c r="B5322" s="85">
        <v>34099</v>
      </c>
      <c r="C5322" s="47">
        <v>44.41</v>
      </c>
      <c r="D5322" s="47">
        <v>44.69</v>
      </c>
      <c r="E5322" s="47">
        <v>44.41</v>
      </c>
      <c r="F5322" s="47">
        <v>44.44</v>
      </c>
      <c r="G5322" s="48">
        <v>113900</v>
      </c>
      <c r="H5322" s="47">
        <v>30.11</v>
      </c>
      <c r="I5322" s="51">
        <f t="shared" si="589"/>
        <v>0.67754275427542754</v>
      </c>
      <c r="J5322" s="51">
        <f t="shared" ca="1" si="590"/>
        <v>1</v>
      </c>
      <c r="K5322" s="47">
        <f t="shared" si="591"/>
        <v>30.09</v>
      </c>
      <c r="L5322" s="47">
        <f t="shared" si="592"/>
        <v>30.28</v>
      </c>
      <c r="M5322" s="47">
        <f t="shared" si="593"/>
        <v>30.09</v>
      </c>
      <c r="N5322" s="47">
        <f t="shared" si="594"/>
        <v>30.11</v>
      </c>
      <c r="O5322" s="48">
        <f t="shared" ca="1" si="595"/>
        <v>113900</v>
      </c>
    </row>
    <row r="5323" spans="1:15" x14ac:dyDescent="0.25">
      <c r="A5323">
        <v>5308</v>
      </c>
      <c r="B5323" s="85">
        <v>34096</v>
      </c>
      <c r="C5323" s="47">
        <v>44.47</v>
      </c>
      <c r="D5323" s="47">
        <v>44.47</v>
      </c>
      <c r="E5323" s="47">
        <v>44.28</v>
      </c>
      <c r="F5323" s="47">
        <v>44.34</v>
      </c>
      <c r="G5323" s="48">
        <v>68000</v>
      </c>
      <c r="H5323" s="47">
        <v>30.05</v>
      </c>
      <c r="I5323" s="51">
        <f t="shared" si="589"/>
        <v>0.6777176364456472</v>
      </c>
      <c r="J5323" s="51">
        <f t="shared" ca="1" si="590"/>
        <v>1</v>
      </c>
      <c r="K5323" s="47">
        <f t="shared" si="591"/>
        <v>30.14</v>
      </c>
      <c r="L5323" s="47">
        <f t="shared" si="592"/>
        <v>30.14</v>
      </c>
      <c r="M5323" s="47">
        <f t="shared" si="593"/>
        <v>30.01</v>
      </c>
      <c r="N5323" s="47">
        <f t="shared" si="594"/>
        <v>30.05</v>
      </c>
      <c r="O5323" s="48">
        <f t="shared" ca="1" si="595"/>
        <v>68000</v>
      </c>
    </row>
    <row r="5324" spans="1:15" x14ac:dyDescent="0.25">
      <c r="A5324">
        <v>5309</v>
      </c>
      <c r="B5324" s="85">
        <v>34095</v>
      </c>
      <c r="C5324" s="47">
        <v>44.53</v>
      </c>
      <c r="D5324" s="47">
        <v>44.56</v>
      </c>
      <c r="E5324" s="47">
        <v>44.41</v>
      </c>
      <c r="F5324" s="47">
        <v>44.44</v>
      </c>
      <c r="G5324" s="48">
        <v>54700</v>
      </c>
      <c r="H5324" s="47">
        <v>30.11</v>
      </c>
      <c r="I5324" s="51">
        <f t="shared" si="589"/>
        <v>0.67754275427542754</v>
      </c>
      <c r="J5324" s="51">
        <f t="shared" ca="1" si="590"/>
        <v>1</v>
      </c>
      <c r="K5324" s="47">
        <f t="shared" si="591"/>
        <v>30.17</v>
      </c>
      <c r="L5324" s="47">
        <f t="shared" si="592"/>
        <v>30.19</v>
      </c>
      <c r="M5324" s="47">
        <f t="shared" si="593"/>
        <v>30.09</v>
      </c>
      <c r="N5324" s="47">
        <f t="shared" si="594"/>
        <v>30.11</v>
      </c>
      <c r="O5324" s="48">
        <f t="shared" ca="1" si="595"/>
        <v>54700</v>
      </c>
    </row>
    <row r="5325" spans="1:15" x14ac:dyDescent="0.25">
      <c r="A5325">
        <v>5310</v>
      </c>
      <c r="B5325" s="85">
        <v>34094</v>
      </c>
      <c r="C5325" s="47">
        <v>44.47</v>
      </c>
      <c r="D5325" s="47">
        <v>44.75</v>
      </c>
      <c r="E5325" s="47">
        <v>44.47</v>
      </c>
      <c r="F5325" s="47">
        <v>44.59</v>
      </c>
      <c r="G5325" s="48">
        <v>109000</v>
      </c>
      <c r="H5325" s="47">
        <v>30.22</v>
      </c>
      <c r="I5325" s="51">
        <f t="shared" si="589"/>
        <v>0.67773043283247358</v>
      </c>
      <c r="J5325" s="51">
        <f t="shared" ca="1" si="590"/>
        <v>1</v>
      </c>
      <c r="K5325" s="47">
        <f t="shared" si="591"/>
        <v>30.14</v>
      </c>
      <c r="L5325" s="47">
        <f t="shared" si="592"/>
        <v>30.33</v>
      </c>
      <c r="M5325" s="47">
        <f t="shared" si="593"/>
        <v>30.14</v>
      </c>
      <c r="N5325" s="47">
        <f t="shared" si="594"/>
        <v>30.22</v>
      </c>
      <c r="O5325" s="48">
        <f t="shared" ca="1" si="595"/>
        <v>109000</v>
      </c>
    </row>
    <row r="5326" spans="1:15" x14ac:dyDescent="0.25">
      <c r="A5326">
        <v>5311</v>
      </c>
      <c r="B5326" s="85">
        <v>34093</v>
      </c>
      <c r="C5326" s="47">
        <v>44.41</v>
      </c>
      <c r="D5326" s="47">
        <v>44.62</v>
      </c>
      <c r="E5326" s="47">
        <v>44.34</v>
      </c>
      <c r="F5326" s="47">
        <v>44.47</v>
      </c>
      <c r="G5326" s="48">
        <v>149100</v>
      </c>
      <c r="H5326" s="47">
        <v>30.13</v>
      </c>
      <c r="I5326" s="51">
        <f t="shared" si="589"/>
        <v>0.67753541713514731</v>
      </c>
      <c r="J5326" s="51">
        <f t="shared" ca="1" si="590"/>
        <v>1</v>
      </c>
      <c r="K5326" s="47">
        <f t="shared" si="591"/>
        <v>30.09</v>
      </c>
      <c r="L5326" s="47">
        <f t="shared" si="592"/>
        <v>30.23</v>
      </c>
      <c r="M5326" s="47">
        <f t="shared" si="593"/>
        <v>30.04</v>
      </c>
      <c r="N5326" s="47">
        <f t="shared" si="594"/>
        <v>30.13</v>
      </c>
      <c r="O5326" s="48">
        <f t="shared" ca="1" si="595"/>
        <v>149100</v>
      </c>
    </row>
    <row r="5327" spans="1:15" x14ac:dyDescent="0.25">
      <c r="A5327">
        <v>5312</v>
      </c>
      <c r="B5327" s="85">
        <v>34092</v>
      </c>
      <c r="C5327" s="47">
        <v>44.09</v>
      </c>
      <c r="D5327" s="47">
        <v>44.31</v>
      </c>
      <c r="E5327" s="47">
        <v>43.91</v>
      </c>
      <c r="F5327" s="47">
        <v>44.31</v>
      </c>
      <c r="G5327" s="48">
        <v>80500</v>
      </c>
      <c r="H5327" s="47">
        <v>30.03</v>
      </c>
      <c r="I5327" s="51">
        <f t="shared" si="589"/>
        <v>0.67772511848341233</v>
      </c>
      <c r="J5327" s="51">
        <f t="shared" ca="1" si="590"/>
        <v>1</v>
      </c>
      <c r="K5327" s="47">
        <f t="shared" si="591"/>
        <v>29.88</v>
      </c>
      <c r="L5327" s="47">
        <f t="shared" si="592"/>
        <v>30.03</v>
      </c>
      <c r="M5327" s="47">
        <f t="shared" si="593"/>
        <v>29.76</v>
      </c>
      <c r="N5327" s="47">
        <f t="shared" si="594"/>
        <v>30.03</v>
      </c>
      <c r="O5327" s="48">
        <f t="shared" ca="1" si="595"/>
        <v>80500</v>
      </c>
    </row>
    <row r="5328" spans="1:15" x14ac:dyDescent="0.25">
      <c r="A5328">
        <v>5313</v>
      </c>
      <c r="B5328" s="85">
        <v>34089</v>
      </c>
      <c r="C5328" s="47">
        <v>44.12</v>
      </c>
      <c r="D5328" s="47">
        <v>44.28</v>
      </c>
      <c r="E5328" s="47">
        <v>44.03</v>
      </c>
      <c r="F5328" s="47">
        <v>44.03</v>
      </c>
      <c r="G5328" s="48">
        <v>88500</v>
      </c>
      <c r="H5328" s="47">
        <v>29.84</v>
      </c>
      <c r="I5328" s="51">
        <f t="shared" si="589"/>
        <v>0.67771973654326589</v>
      </c>
      <c r="J5328" s="51">
        <f t="shared" ca="1" si="590"/>
        <v>1</v>
      </c>
      <c r="K5328" s="47">
        <f t="shared" si="591"/>
        <v>29.9</v>
      </c>
      <c r="L5328" s="47">
        <f t="shared" si="592"/>
        <v>30.01</v>
      </c>
      <c r="M5328" s="47">
        <f t="shared" si="593"/>
        <v>29.84</v>
      </c>
      <c r="N5328" s="47">
        <f t="shared" si="594"/>
        <v>29.84</v>
      </c>
      <c r="O5328" s="48">
        <f t="shared" ca="1" si="595"/>
        <v>88500</v>
      </c>
    </row>
    <row r="5329" spans="1:15" x14ac:dyDescent="0.25">
      <c r="A5329">
        <v>5314</v>
      </c>
      <c r="B5329" s="85">
        <v>34088</v>
      </c>
      <c r="C5329" s="47">
        <v>43.88</v>
      </c>
      <c r="D5329" s="47">
        <v>43.97</v>
      </c>
      <c r="E5329" s="47">
        <v>43.62</v>
      </c>
      <c r="F5329" s="47">
        <v>43.97</v>
      </c>
      <c r="G5329" s="48">
        <v>85000</v>
      </c>
      <c r="H5329" s="47">
        <v>29.79</v>
      </c>
      <c r="I5329" s="51">
        <f t="shared" ref="I5329:I5391" si="596">H5329/F5329</f>
        <v>0.67750739140322946</v>
      </c>
      <c r="J5329" s="51">
        <f t="shared" ref="J5329:J5391" ca="1" si="597">INDEX(OFFSET($T$15,0,0,$S$13+1,1),MATCH(B5329,OFFSET($Q$15,0,0,$S$13+1,1),-1))</f>
        <v>1</v>
      </c>
      <c r="K5329" s="47">
        <f t="shared" ref="K5329:K5391" si="598">ROUND($I5329*C5329,2)</f>
        <v>29.73</v>
      </c>
      <c r="L5329" s="47">
        <f t="shared" ref="L5329:L5391" si="599">ROUND($I5329*D5329,2)</f>
        <v>29.79</v>
      </c>
      <c r="M5329" s="47">
        <f t="shared" ref="M5329:M5391" si="600">ROUND($I5329*E5329,2)</f>
        <v>29.55</v>
      </c>
      <c r="N5329" s="47">
        <f t="shared" ref="N5329:N5391" si="601">ROUND($I5329*F5329,2)</f>
        <v>29.79</v>
      </c>
      <c r="O5329" s="48">
        <f t="shared" ref="O5329:O5391" ca="1" si="602">G5329*J5329</f>
        <v>85000</v>
      </c>
    </row>
    <row r="5330" spans="1:15" x14ac:dyDescent="0.25">
      <c r="A5330">
        <v>5315</v>
      </c>
      <c r="B5330" s="85">
        <v>34087</v>
      </c>
      <c r="C5330" s="47">
        <v>43.81</v>
      </c>
      <c r="D5330" s="47">
        <v>43.91</v>
      </c>
      <c r="E5330" s="47">
        <v>43.72</v>
      </c>
      <c r="F5330" s="47">
        <v>43.78</v>
      </c>
      <c r="G5330" s="48">
        <v>85900</v>
      </c>
      <c r="H5330" s="47">
        <v>29.67</v>
      </c>
      <c r="I5330" s="51">
        <f t="shared" si="596"/>
        <v>0.67770671539515759</v>
      </c>
      <c r="J5330" s="51">
        <f t="shared" ca="1" si="597"/>
        <v>1</v>
      </c>
      <c r="K5330" s="47">
        <f t="shared" si="598"/>
        <v>29.69</v>
      </c>
      <c r="L5330" s="47">
        <f t="shared" si="599"/>
        <v>29.76</v>
      </c>
      <c r="M5330" s="47">
        <f t="shared" si="600"/>
        <v>29.63</v>
      </c>
      <c r="N5330" s="47">
        <f t="shared" si="601"/>
        <v>29.67</v>
      </c>
      <c r="O5330" s="48">
        <f t="shared" ca="1" si="602"/>
        <v>85900</v>
      </c>
    </row>
    <row r="5331" spans="1:15" x14ac:dyDescent="0.25">
      <c r="A5331">
        <v>5316</v>
      </c>
      <c r="B5331" s="85">
        <v>34086</v>
      </c>
      <c r="C5331" s="47">
        <v>43.34</v>
      </c>
      <c r="D5331" s="47">
        <v>43.88</v>
      </c>
      <c r="E5331" s="47">
        <v>43.34</v>
      </c>
      <c r="F5331" s="47">
        <v>43.88</v>
      </c>
      <c r="G5331" s="48">
        <v>156800</v>
      </c>
      <c r="H5331" s="47">
        <v>29.73</v>
      </c>
      <c r="I5331" s="51">
        <f t="shared" si="596"/>
        <v>0.67752962625341839</v>
      </c>
      <c r="J5331" s="51">
        <f t="shared" ca="1" si="597"/>
        <v>1</v>
      </c>
      <c r="K5331" s="47">
        <f t="shared" si="598"/>
        <v>29.36</v>
      </c>
      <c r="L5331" s="47">
        <f t="shared" si="599"/>
        <v>29.73</v>
      </c>
      <c r="M5331" s="47">
        <f t="shared" si="600"/>
        <v>29.36</v>
      </c>
      <c r="N5331" s="47">
        <f t="shared" si="601"/>
        <v>29.73</v>
      </c>
      <c r="O5331" s="48">
        <f t="shared" ca="1" si="602"/>
        <v>156800</v>
      </c>
    </row>
    <row r="5332" spans="1:15" x14ac:dyDescent="0.25">
      <c r="A5332">
        <v>5317</v>
      </c>
      <c r="B5332" s="85">
        <v>34085</v>
      </c>
      <c r="C5332" s="47">
        <v>43.78</v>
      </c>
      <c r="D5332" s="47">
        <v>43.94</v>
      </c>
      <c r="E5332" s="47">
        <v>43.28</v>
      </c>
      <c r="F5332" s="47">
        <v>43.41</v>
      </c>
      <c r="G5332" s="48">
        <v>62600</v>
      </c>
      <c r="H5332" s="47">
        <v>29.41</v>
      </c>
      <c r="I5332" s="51">
        <f t="shared" si="596"/>
        <v>0.677493665054135</v>
      </c>
      <c r="J5332" s="51">
        <f t="shared" ca="1" si="597"/>
        <v>1</v>
      </c>
      <c r="K5332" s="47">
        <f t="shared" si="598"/>
        <v>29.66</v>
      </c>
      <c r="L5332" s="47">
        <f t="shared" si="599"/>
        <v>29.77</v>
      </c>
      <c r="M5332" s="47">
        <f t="shared" si="600"/>
        <v>29.32</v>
      </c>
      <c r="N5332" s="47">
        <f t="shared" si="601"/>
        <v>29.41</v>
      </c>
      <c r="O5332" s="48">
        <f t="shared" ca="1" si="602"/>
        <v>62600</v>
      </c>
    </row>
    <row r="5333" spans="1:15" x14ac:dyDescent="0.25">
      <c r="A5333">
        <v>5318</v>
      </c>
      <c r="B5333" s="85">
        <v>34082</v>
      </c>
      <c r="C5333" s="47">
        <v>43.84</v>
      </c>
      <c r="D5333" s="47">
        <v>43.97</v>
      </c>
      <c r="E5333" s="47">
        <v>43.69</v>
      </c>
      <c r="F5333" s="47">
        <v>43.75</v>
      </c>
      <c r="G5333" s="48">
        <v>106000</v>
      </c>
      <c r="H5333" s="47">
        <v>29.64</v>
      </c>
      <c r="I5333" s="51">
        <f t="shared" si="596"/>
        <v>0.67748571428571425</v>
      </c>
      <c r="J5333" s="51">
        <f t="shared" ca="1" si="597"/>
        <v>1</v>
      </c>
      <c r="K5333" s="47">
        <f t="shared" si="598"/>
        <v>29.7</v>
      </c>
      <c r="L5333" s="47">
        <f t="shared" si="599"/>
        <v>29.79</v>
      </c>
      <c r="M5333" s="47">
        <f t="shared" si="600"/>
        <v>29.6</v>
      </c>
      <c r="N5333" s="47">
        <f t="shared" si="601"/>
        <v>29.64</v>
      </c>
      <c r="O5333" s="48">
        <f t="shared" ca="1" si="602"/>
        <v>106000</v>
      </c>
    </row>
    <row r="5334" spans="1:15" x14ac:dyDescent="0.25">
      <c r="A5334">
        <v>5319</v>
      </c>
      <c r="B5334" s="85">
        <v>34081</v>
      </c>
      <c r="C5334" s="47">
        <v>44.31</v>
      </c>
      <c r="D5334" s="47">
        <v>44.69</v>
      </c>
      <c r="E5334" s="47">
        <v>43.94</v>
      </c>
      <c r="F5334" s="47">
        <v>43.94</v>
      </c>
      <c r="G5334" s="48">
        <v>97700</v>
      </c>
      <c r="H5334" s="47">
        <v>29.77</v>
      </c>
      <c r="I5334" s="51">
        <f t="shared" si="596"/>
        <v>0.6775147928994083</v>
      </c>
      <c r="J5334" s="51">
        <f t="shared" ca="1" si="597"/>
        <v>1</v>
      </c>
      <c r="K5334" s="47">
        <f t="shared" si="598"/>
        <v>30.02</v>
      </c>
      <c r="L5334" s="47">
        <f t="shared" si="599"/>
        <v>30.28</v>
      </c>
      <c r="M5334" s="47">
        <f t="shared" si="600"/>
        <v>29.77</v>
      </c>
      <c r="N5334" s="47">
        <f t="shared" si="601"/>
        <v>29.77</v>
      </c>
      <c r="O5334" s="48">
        <f t="shared" ca="1" si="602"/>
        <v>97700</v>
      </c>
    </row>
    <row r="5335" spans="1:15" x14ac:dyDescent="0.25">
      <c r="A5335">
        <v>5320</v>
      </c>
      <c r="B5335" s="85">
        <v>34080</v>
      </c>
      <c r="C5335" s="47">
        <v>44.62</v>
      </c>
      <c r="D5335" s="47">
        <v>44.62</v>
      </c>
      <c r="E5335" s="47">
        <v>44.38</v>
      </c>
      <c r="F5335" s="47">
        <v>44.5</v>
      </c>
      <c r="G5335" s="48">
        <v>67900</v>
      </c>
      <c r="H5335" s="47">
        <v>30.15</v>
      </c>
      <c r="I5335" s="51">
        <f t="shared" si="596"/>
        <v>0.67752808988764046</v>
      </c>
      <c r="J5335" s="51">
        <f t="shared" ca="1" si="597"/>
        <v>1</v>
      </c>
      <c r="K5335" s="47">
        <f t="shared" si="598"/>
        <v>30.23</v>
      </c>
      <c r="L5335" s="47">
        <f t="shared" si="599"/>
        <v>30.23</v>
      </c>
      <c r="M5335" s="47">
        <f t="shared" si="600"/>
        <v>30.07</v>
      </c>
      <c r="N5335" s="47">
        <f t="shared" si="601"/>
        <v>30.15</v>
      </c>
      <c r="O5335" s="48">
        <f t="shared" ca="1" si="602"/>
        <v>67900</v>
      </c>
    </row>
    <row r="5336" spans="1:15" x14ac:dyDescent="0.25">
      <c r="A5336">
        <v>5321</v>
      </c>
      <c r="B5336" s="85">
        <v>34079</v>
      </c>
      <c r="C5336" s="47">
        <v>44.69</v>
      </c>
      <c r="D5336" s="47">
        <v>44.75</v>
      </c>
      <c r="E5336" s="47">
        <v>44.25</v>
      </c>
      <c r="F5336" s="47">
        <v>44.53</v>
      </c>
      <c r="G5336" s="48">
        <v>279500</v>
      </c>
      <c r="H5336" s="47">
        <v>30.17</v>
      </c>
      <c r="I5336" s="51">
        <f t="shared" si="596"/>
        <v>0.67752077251291265</v>
      </c>
      <c r="J5336" s="51">
        <f t="shared" ca="1" si="597"/>
        <v>1</v>
      </c>
      <c r="K5336" s="47">
        <f t="shared" si="598"/>
        <v>30.28</v>
      </c>
      <c r="L5336" s="47">
        <f t="shared" si="599"/>
        <v>30.32</v>
      </c>
      <c r="M5336" s="47">
        <f t="shared" si="600"/>
        <v>29.98</v>
      </c>
      <c r="N5336" s="47">
        <f t="shared" si="601"/>
        <v>30.17</v>
      </c>
      <c r="O5336" s="48">
        <f t="shared" ca="1" si="602"/>
        <v>279500</v>
      </c>
    </row>
    <row r="5337" spans="1:15" x14ac:dyDescent="0.25">
      <c r="A5337">
        <v>5322</v>
      </c>
      <c r="B5337" s="85">
        <v>34078</v>
      </c>
      <c r="C5337" s="47">
        <v>44.94</v>
      </c>
      <c r="D5337" s="47">
        <v>45.06</v>
      </c>
      <c r="E5337" s="47">
        <v>44.72</v>
      </c>
      <c r="F5337" s="47">
        <v>44.75</v>
      </c>
      <c r="G5337" s="48">
        <v>157000</v>
      </c>
      <c r="H5337" s="47">
        <v>30.32</v>
      </c>
      <c r="I5337" s="51">
        <f t="shared" si="596"/>
        <v>0.6775418994413408</v>
      </c>
      <c r="J5337" s="51">
        <f t="shared" ca="1" si="597"/>
        <v>1</v>
      </c>
      <c r="K5337" s="47">
        <f t="shared" si="598"/>
        <v>30.45</v>
      </c>
      <c r="L5337" s="47">
        <f t="shared" si="599"/>
        <v>30.53</v>
      </c>
      <c r="M5337" s="47">
        <f t="shared" si="600"/>
        <v>30.3</v>
      </c>
      <c r="N5337" s="47">
        <f t="shared" si="601"/>
        <v>30.32</v>
      </c>
      <c r="O5337" s="48">
        <f t="shared" ca="1" si="602"/>
        <v>157000</v>
      </c>
    </row>
    <row r="5338" spans="1:15" x14ac:dyDescent="0.25">
      <c r="A5338">
        <v>5323</v>
      </c>
      <c r="B5338" s="85">
        <v>34075</v>
      </c>
      <c r="C5338" s="47">
        <v>44.97</v>
      </c>
      <c r="D5338" s="47">
        <v>45.03</v>
      </c>
      <c r="E5338" s="47">
        <v>44.88</v>
      </c>
      <c r="F5338" s="47">
        <v>44.94</v>
      </c>
      <c r="G5338" s="48">
        <v>47900</v>
      </c>
      <c r="H5338" s="47">
        <v>30.45</v>
      </c>
      <c r="I5338" s="51">
        <f t="shared" si="596"/>
        <v>0.67757009345794394</v>
      </c>
      <c r="J5338" s="51">
        <f t="shared" ca="1" si="597"/>
        <v>1</v>
      </c>
      <c r="K5338" s="47">
        <f t="shared" si="598"/>
        <v>30.47</v>
      </c>
      <c r="L5338" s="47">
        <f t="shared" si="599"/>
        <v>30.51</v>
      </c>
      <c r="M5338" s="47">
        <f t="shared" si="600"/>
        <v>30.41</v>
      </c>
      <c r="N5338" s="47">
        <f t="shared" si="601"/>
        <v>30.45</v>
      </c>
      <c r="O5338" s="48">
        <f t="shared" ca="1" si="602"/>
        <v>47900</v>
      </c>
    </row>
    <row r="5339" spans="1:15" x14ac:dyDescent="0.25">
      <c r="A5339">
        <v>5324</v>
      </c>
      <c r="B5339" s="85">
        <v>34074</v>
      </c>
      <c r="C5339" s="47">
        <v>44.91</v>
      </c>
      <c r="D5339" s="47">
        <v>45.03</v>
      </c>
      <c r="E5339" s="47">
        <v>44.75</v>
      </c>
      <c r="F5339" s="47">
        <v>44.94</v>
      </c>
      <c r="G5339" s="48">
        <v>148600</v>
      </c>
      <c r="H5339" s="47">
        <v>30.45</v>
      </c>
      <c r="I5339" s="51">
        <f t="shared" si="596"/>
        <v>0.67757009345794394</v>
      </c>
      <c r="J5339" s="51">
        <f t="shared" ca="1" si="597"/>
        <v>1</v>
      </c>
      <c r="K5339" s="47">
        <f t="shared" si="598"/>
        <v>30.43</v>
      </c>
      <c r="L5339" s="47">
        <f t="shared" si="599"/>
        <v>30.51</v>
      </c>
      <c r="M5339" s="47">
        <f t="shared" si="600"/>
        <v>30.32</v>
      </c>
      <c r="N5339" s="47">
        <f t="shared" si="601"/>
        <v>30.45</v>
      </c>
      <c r="O5339" s="48">
        <f t="shared" ca="1" si="602"/>
        <v>148600</v>
      </c>
    </row>
    <row r="5340" spans="1:15" x14ac:dyDescent="0.25">
      <c r="A5340">
        <v>5325</v>
      </c>
      <c r="B5340" s="85">
        <v>34073</v>
      </c>
      <c r="C5340" s="47">
        <v>45.03</v>
      </c>
      <c r="D5340" s="47">
        <v>45.06</v>
      </c>
      <c r="E5340" s="47">
        <v>44.91</v>
      </c>
      <c r="F5340" s="47">
        <v>44.94</v>
      </c>
      <c r="G5340" s="48">
        <v>119600</v>
      </c>
      <c r="H5340" s="47">
        <v>30.45</v>
      </c>
      <c r="I5340" s="51">
        <f t="shared" si="596"/>
        <v>0.67757009345794394</v>
      </c>
      <c r="J5340" s="51">
        <f t="shared" ca="1" si="597"/>
        <v>1</v>
      </c>
      <c r="K5340" s="47">
        <f t="shared" si="598"/>
        <v>30.51</v>
      </c>
      <c r="L5340" s="47">
        <f t="shared" si="599"/>
        <v>30.53</v>
      </c>
      <c r="M5340" s="47">
        <f t="shared" si="600"/>
        <v>30.43</v>
      </c>
      <c r="N5340" s="47">
        <f t="shared" si="601"/>
        <v>30.45</v>
      </c>
      <c r="O5340" s="48">
        <f t="shared" ca="1" si="602"/>
        <v>119600</v>
      </c>
    </row>
    <row r="5341" spans="1:15" x14ac:dyDescent="0.25">
      <c r="A5341">
        <v>5326</v>
      </c>
      <c r="B5341" s="85">
        <v>34072</v>
      </c>
      <c r="C5341" s="47">
        <v>44.88</v>
      </c>
      <c r="D5341" s="47">
        <v>45.16</v>
      </c>
      <c r="E5341" s="47">
        <v>44.84</v>
      </c>
      <c r="F5341" s="47">
        <v>45</v>
      </c>
      <c r="G5341" s="48">
        <v>146100</v>
      </c>
      <c r="H5341" s="47">
        <v>30.49</v>
      </c>
      <c r="I5341" s="51">
        <f t="shared" si="596"/>
        <v>0.67755555555555547</v>
      </c>
      <c r="J5341" s="51">
        <f t="shared" ca="1" si="597"/>
        <v>1</v>
      </c>
      <c r="K5341" s="47">
        <f t="shared" si="598"/>
        <v>30.41</v>
      </c>
      <c r="L5341" s="47">
        <f t="shared" si="599"/>
        <v>30.6</v>
      </c>
      <c r="M5341" s="47">
        <f t="shared" si="600"/>
        <v>30.38</v>
      </c>
      <c r="N5341" s="47">
        <f t="shared" si="601"/>
        <v>30.49</v>
      </c>
      <c r="O5341" s="48">
        <f t="shared" ca="1" si="602"/>
        <v>146100</v>
      </c>
    </row>
    <row r="5342" spans="1:15" x14ac:dyDescent="0.25">
      <c r="A5342">
        <v>5327</v>
      </c>
      <c r="B5342" s="85">
        <v>34071</v>
      </c>
      <c r="C5342" s="47">
        <v>44.72</v>
      </c>
      <c r="D5342" s="47">
        <v>44.94</v>
      </c>
      <c r="E5342" s="47">
        <v>44.66</v>
      </c>
      <c r="F5342" s="47">
        <v>44.91</v>
      </c>
      <c r="G5342" s="48">
        <v>348500</v>
      </c>
      <c r="H5342" s="47">
        <v>30.43</v>
      </c>
      <c r="I5342" s="51">
        <f t="shared" si="596"/>
        <v>0.67757737697617459</v>
      </c>
      <c r="J5342" s="51">
        <f t="shared" ca="1" si="597"/>
        <v>1</v>
      </c>
      <c r="K5342" s="47">
        <f t="shared" si="598"/>
        <v>30.3</v>
      </c>
      <c r="L5342" s="47">
        <f t="shared" si="599"/>
        <v>30.45</v>
      </c>
      <c r="M5342" s="47">
        <f t="shared" si="600"/>
        <v>30.26</v>
      </c>
      <c r="N5342" s="47">
        <f t="shared" si="601"/>
        <v>30.43</v>
      </c>
      <c r="O5342" s="48">
        <f t="shared" ca="1" si="602"/>
        <v>348500</v>
      </c>
    </row>
    <row r="5343" spans="1:15" x14ac:dyDescent="0.25">
      <c r="A5343">
        <v>5328</v>
      </c>
      <c r="B5343" s="85">
        <v>34067</v>
      </c>
      <c r="C5343" s="47">
        <v>44.53</v>
      </c>
      <c r="D5343" s="47">
        <v>44.53</v>
      </c>
      <c r="E5343" s="47">
        <v>44.09</v>
      </c>
      <c r="F5343" s="47">
        <v>44.28</v>
      </c>
      <c r="G5343" s="48">
        <v>180800</v>
      </c>
      <c r="H5343" s="47">
        <v>30</v>
      </c>
      <c r="I5343" s="51">
        <f t="shared" si="596"/>
        <v>0.6775067750677507</v>
      </c>
      <c r="J5343" s="51">
        <f t="shared" ca="1" si="597"/>
        <v>1</v>
      </c>
      <c r="K5343" s="47">
        <f t="shared" si="598"/>
        <v>30.17</v>
      </c>
      <c r="L5343" s="47">
        <f t="shared" si="599"/>
        <v>30.17</v>
      </c>
      <c r="M5343" s="47">
        <f t="shared" si="600"/>
        <v>29.87</v>
      </c>
      <c r="N5343" s="47">
        <f t="shared" si="601"/>
        <v>30</v>
      </c>
      <c r="O5343" s="48">
        <f t="shared" ca="1" si="602"/>
        <v>180800</v>
      </c>
    </row>
    <row r="5344" spans="1:15" x14ac:dyDescent="0.25">
      <c r="A5344">
        <v>5329</v>
      </c>
      <c r="B5344" s="85">
        <v>34066</v>
      </c>
      <c r="C5344" s="47">
        <v>44.25</v>
      </c>
      <c r="D5344" s="47">
        <v>44.34</v>
      </c>
      <c r="E5344" s="47">
        <v>44.16</v>
      </c>
      <c r="F5344" s="47">
        <v>44.34</v>
      </c>
      <c r="G5344" s="48">
        <v>28000</v>
      </c>
      <c r="H5344" s="47">
        <v>30.05</v>
      </c>
      <c r="I5344" s="51">
        <f t="shared" si="596"/>
        <v>0.6777176364456472</v>
      </c>
      <c r="J5344" s="51">
        <f t="shared" ca="1" si="597"/>
        <v>1</v>
      </c>
      <c r="K5344" s="47">
        <f t="shared" si="598"/>
        <v>29.99</v>
      </c>
      <c r="L5344" s="47">
        <f t="shared" si="599"/>
        <v>30.05</v>
      </c>
      <c r="M5344" s="47">
        <f t="shared" si="600"/>
        <v>29.93</v>
      </c>
      <c r="N5344" s="47">
        <f t="shared" si="601"/>
        <v>30.05</v>
      </c>
      <c r="O5344" s="48">
        <f t="shared" ca="1" si="602"/>
        <v>28000</v>
      </c>
    </row>
    <row r="5345" spans="1:15" x14ac:dyDescent="0.25">
      <c r="A5345">
        <v>5330</v>
      </c>
      <c r="B5345" s="85">
        <v>34065</v>
      </c>
      <c r="C5345" s="47">
        <v>44.41</v>
      </c>
      <c r="D5345" s="47">
        <v>44.41</v>
      </c>
      <c r="E5345" s="47">
        <v>44.06</v>
      </c>
      <c r="F5345" s="47">
        <v>44.19</v>
      </c>
      <c r="G5345" s="48">
        <v>129700</v>
      </c>
      <c r="H5345" s="47">
        <v>29.94</v>
      </c>
      <c r="I5345" s="51">
        <f t="shared" si="596"/>
        <v>0.67752885268160223</v>
      </c>
      <c r="J5345" s="51">
        <f t="shared" ca="1" si="597"/>
        <v>1</v>
      </c>
      <c r="K5345" s="47">
        <f t="shared" si="598"/>
        <v>30.09</v>
      </c>
      <c r="L5345" s="47">
        <f t="shared" si="599"/>
        <v>30.09</v>
      </c>
      <c r="M5345" s="47">
        <f t="shared" si="600"/>
        <v>29.85</v>
      </c>
      <c r="N5345" s="47">
        <f t="shared" si="601"/>
        <v>29.94</v>
      </c>
      <c r="O5345" s="48">
        <f t="shared" ca="1" si="602"/>
        <v>129700</v>
      </c>
    </row>
    <row r="5346" spans="1:15" x14ac:dyDescent="0.25">
      <c r="A5346">
        <v>5331</v>
      </c>
      <c r="B5346" s="85">
        <v>34064</v>
      </c>
      <c r="C5346" s="47">
        <v>44.44</v>
      </c>
      <c r="D5346" s="47">
        <v>44.44</v>
      </c>
      <c r="E5346" s="47">
        <v>44.19</v>
      </c>
      <c r="F5346" s="47">
        <v>44.31</v>
      </c>
      <c r="G5346" s="48">
        <v>172200</v>
      </c>
      <c r="H5346" s="47">
        <v>30.03</v>
      </c>
      <c r="I5346" s="51">
        <f t="shared" si="596"/>
        <v>0.67772511848341233</v>
      </c>
      <c r="J5346" s="51">
        <f t="shared" ca="1" si="597"/>
        <v>1</v>
      </c>
      <c r="K5346" s="47">
        <f t="shared" si="598"/>
        <v>30.12</v>
      </c>
      <c r="L5346" s="47">
        <f t="shared" si="599"/>
        <v>30.12</v>
      </c>
      <c r="M5346" s="47">
        <f t="shared" si="600"/>
        <v>29.95</v>
      </c>
      <c r="N5346" s="47">
        <f t="shared" si="601"/>
        <v>30.03</v>
      </c>
      <c r="O5346" s="48">
        <f t="shared" ca="1" si="602"/>
        <v>172200</v>
      </c>
    </row>
    <row r="5347" spans="1:15" x14ac:dyDescent="0.25">
      <c r="A5347">
        <v>5332</v>
      </c>
      <c r="B5347" s="85">
        <v>34061</v>
      </c>
      <c r="C5347" s="47">
        <v>44.66</v>
      </c>
      <c r="D5347" s="47">
        <v>44.66</v>
      </c>
      <c r="E5347" s="47">
        <v>44.09</v>
      </c>
      <c r="F5347" s="47">
        <v>44.09</v>
      </c>
      <c r="G5347" s="48">
        <v>59400</v>
      </c>
      <c r="H5347" s="47">
        <v>29.88</v>
      </c>
      <c r="I5347" s="51">
        <f t="shared" si="596"/>
        <v>0.67770469494216368</v>
      </c>
      <c r="J5347" s="51">
        <f t="shared" ca="1" si="597"/>
        <v>1</v>
      </c>
      <c r="K5347" s="47">
        <f t="shared" si="598"/>
        <v>30.27</v>
      </c>
      <c r="L5347" s="47">
        <f t="shared" si="599"/>
        <v>30.27</v>
      </c>
      <c r="M5347" s="47">
        <f t="shared" si="600"/>
        <v>29.88</v>
      </c>
      <c r="N5347" s="47">
        <f t="shared" si="601"/>
        <v>29.88</v>
      </c>
      <c r="O5347" s="48">
        <f t="shared" ca="1" si="602"/>
        <v>59400</v>
      </c>
    </row>
    <row r="5348" spans="1:15" x14ac:dyDescent="0.25">
      <c r="A5348">
        <v>5333</v>
      </c>
      <c r="B5348" s="85">
        <v>34060</v>
      </c>
      <c r="C5348" s="47">
        <v>45.25</v>
      </c>
      <c r="D5348" s="47">
        <v>45.25</v>
      </c>
      <c r="E5348" s="47">
        <v>44.94</v>
      </c>
      <c r="F5348" s="47">
        <v>45.03</v>
      </c>
      <c r="G5348" s="48">
        <v>129500</v>
      </c>
      <c r="H5348" s="47">
        <v>30.51</v>
      </c>
      <c r="I5348" s="51">
        <f t="shared" si="596"/>
        <v>0.67754830113257825</v>
      </c>
      <c r="J5348" s="51">
        <f t="shared" ca="1" si="597"/>
        <v>1</v>
      </c>
      <c r="K5348" s="47">
        <f t="shared" si="598"/>
        <v>30.66</v>
      </c>
      <c r="L5348" s="47">
        <f t="shared" si="599"/>
        <v>30.66</v>
      </c>
      <c r="M5348" s="47">
        <f t="shared" si="600"/>
        <v>30.45</v>
      </c>
      <c r="N5348" s="47">
        <f t="shared" si="601"/>
        <v>30.51</v>
      </c>
      <c r="O5348" s="48">
        <f t="shared" ca="1" si="602"/>
        <v>129500</v>
      </c>
    </row>
    <row r="5349" spans="1:15" x14ac:dyDescent="0.25">
      <c r="A5349">
        <v>5334</v>
      </c>
      <c r="B5349" s="85">
        <v>34059</v>
      </c>
      <c r="C5349" s="47">
        <v>45.34</v>
      </c>
      <c r="D5349" s="47">
        <v>45.47</v>
      </c>
      <c r="E5349" s="47">
        <v>45.19</v>
      </c>
      <c r="F5349" s="47">
        <v>45.19</v>
      </c>
      <c r="G5349" s="48">
        <v>111600</v>
      </c>
      <c r="H5349" s="47">
        <v>30.62</v>
      </c>
      <c r="I5349" s="51">
        <f t="shared" si="596"/>
        <v>0.67758353618057099</v>
      </c>
      <c r="J5349" s="51">
        <f t="shared" ca="1" si="597"/>
        <v>1</v>
      </c>
      <c r="K5349" s="47">
        <f t="shared" si="598"/>
        <v>30.72</v>
      </c>
      <c r="L5349" s="47">
        <f t="shared" si="599"/>
        <v>30.81</v>
      </c>
      <c r="M5349" s="47">
        <f t="shared" si="600"/>
        <v>30.62</v>
      </c>
      <c r="N5349" s="47">
        <f t="shared" si="601"/>
        <v>30.62</v>
      </c>
      <c r="O5349" s="48">
        <f t="shared" ca="1" si="602"/>
        <v>111600</v>
      </c>
    </row>
    <row r="5350" spans="1:15" x14ac:dyDescent="0.25">
      <c r="A5350">
        <v>5335</v>
      </c>
      <c r="B5350" s="85">
        <v>34058</v>
      </c>
      <c r="C5350" s="47">
        <v>45.16</v>
      </c>
      <c r="D5350" s="47">
        <v>45.22</v>
      </c>
      <c r="E5350" s="47">
        <v>45.09</v>
      </c>
      <c r="F5350" s="47">
        <v>45.22</v>
      </c>
      <c r="G5350" s="48">
        <v>56000</v>
      </c>
      <c r="H5350" s="47">
        <v>30.64</v>
      </c>
      <c r="I5350" s="51">
        <f t="shared" si="596"/>
        <v>0.67757629367536487</v>
      </c>
      <c r="J5350" s="51">
        <f t="shared" ca="1" si="597"/>
        <v>1</v>
      </c>
      <c r="K5350" s="47">
        <f t="shared" si="598"/>
        <v>30.6</v>
      </c>
      <c r="L5350" s="47">
        <f t="shared" si="599"/>
        <v>30.64</v>
      </c>
      <c r="M5350" s="47">
        <f t="shared" si="600"/>
        <v>30.55</v>
      </c>
      <c r="N5350" s="47">
        <f t="shared" si="601"/>
        <v>30.64</v>
      </c>
      <c r="O5350" s="48">
        <f t="shared" ca="1" si="602"/>
        <v>56000</v>
      </c>
    </row>
    <row r="5351" spans="1:15" x14ac:dyDescent="0.25">
      <c r="A5351">
        <v>5336</v>
      </c>
      <c r="B5351" s="85">
        <v>34057</v>
      </c>
      <c r="C5351" s="47">
        <v>44.94</v>
      </c>
      <c r="D5351" s="47">
        <v>45.31</v>
      </c>
      <c r="E5351" s="47">
        <v>44.94</v>
      </c>
      <c r="F5351" s="47">
        <v>45.09</v>
      </c>
      <c r="G5351" s="48">
        <v>87100</v>
      </c>
      <c r="H5351" s="47">
        <v>30.56</v>
      </c>
      <c r="I5351" s="51">
        <f t="shared" si="596"/>
        <v>0.67775559991128842</v>
      </c>
      <c r="J5351" s="51">
        <f t="shared" ca="1" si="597"/>
        <v>1</v>
      </c>
      <c r="K5351" s="47">
        <f t="shared" si="598"/>
        <v>30.46</v>
      </c>
      <c r="L5351" s="47">
        <f t="shared" si="599"/>
        <v>30.71</v>
      </c>
      <c r="M5351" s="47">
        <f t="shared" si="600"/>
        <v>30.46</v>
      </c>
      <c r="N5351" s="47">
        <f t="shared" si="601"/>
        <v>30.56</v>
      </c>
      <c r="O5351" s="48">
        <f t="shared" ca="1" si="602"/>
        <v>87100</v>
      </c>
    </row>
    <row r="5352" spans="1:15" x14ac:dyDescent="0.25">
      <c r="A5352">
        <v>5337</v>
      </c>
      <c r="B5352" s="85">
        <v>34054</v>
      </c>
      <c r="C5352" s="47">
        <v>45.12</v>
      </c>
      <c r="D5352" s="47">
        <v>45.16</v>
      </c>
      <c r="E5352" s="47">
        <v>44.88</v>
      </c>
      <c r="F5352" s="47">
        <v>44.91</v>
      </c>
      <c r="G5352" s="48">
        <v>101500</v>
      </c>
      <c r="H5352" s="47">
        <v>30.43</v>
      </c>
      <c r="I5352" s="51">
        <f t="shared" si="596"/>
        <v>0.67757737697617459</v>
      </c>
      <c r="J5352" s="51">
        <f t="shared" ca="1" si="597"/>
        <v>1</v>
      </c>
      <c r="K5352" s="47">
        <f t="shared" si="598"/>
        <v>30.57</v>
      </c>
      <c r="L5352" s="47">
        <f t="shared" si="599"/>
        <v>30.6</v>
      </c>
      <c r="M5352" s="47">
        <f t="shared" si="600"/>
        <v>30.41</v>
      </c>
      <c r="N5352" s="47">
        <f t="shared" si="601"/>
        <v>30.43</v>
      </c>
      <c r="O5352" s="48">
        <f t="shared" ca="1" si="602"/>
        <v>101500</v>
      </c>
    </row>
    <row r="5353" spans="1:15" x14ac:dyDescent="0.25">
      <c r="A5353">
        <v>5338</v>
      </c>
      <c r="B5353" s="85">
        <v>34053</v>
      </c>
      <c r="C5353" s="47">
        <v>44.91</v>
      </c>
      <c r="D5353" s="47">
        <v>45.25</v>
      </c>
      <c r="E5353" s="47">
        <v>44.84</v>
      </c>
      <c r="F5353" s="47">
        <v>45.16</v>
      </c>
      <c r="G5353" s="48">
        <v>110100</v>
      </c>
      <c r="H5353" s="47">
        <v>30.6</v>
      </c>
      <c r="I5353" s="51">
        <f t="shared" si="596"/>
        <v>0.67759078830823749</v>
      </c>
      <c r="J5353" s="51">
        <f t="shared" ca="1" si="597"/>
        <v>1</v>
      </c>
      <c r="K5353" s="47">
        <f t="shared" si="598"/>
        <v>30.43</v>
      </c>
      <c r="L5353" s="47">
        <f t="shared" si="599"/>
        <v>30.66</v>
      </c>
      <c r="M5353" s="47">
        <f t="shared" si="600"/>
        <v>30.38</v>
      </c>
      <c r="N5353" s="47">
        <f t="shared" si="601"/>
        <v>30.6</v>
      </c>
      <c r="O5353" s="48">
        <f t="shared" ca="1" si="602"/>
        <v>110100</v>
      </c>
    </row>
    <row r="5354" spans="1:15" x14ac:dyDescent="0.25">
      <c r="A5354">
        <v>5339</v>
      </c>
      <c r="B5354" s="85">
        <v>34052</v>
      </c>
      <c r="C5354" s="47">
        <v>44.81</v>
      </c>
      <c r="D5354" s="47">
        <v>45.06</v>
      </c>
      <c r="E5354" s="47">
        <v>44.59</v>
      </c>
      <c r="F5354" s="47">
        <v>44.88</v>
      </c>
      <c r="G5354" s="48">
        <v>37200</v>
      </c>
      <c r="H5354" s="47">
        <v>30.41</v>
      </c>
      <c r="I5354" s="51">
        <f t="shared" si="596"/>
        <v>0.67758467023172897</v>
      </c>
      <c r="J5354" s="51">
        <f t="shared" ca="1" si="597"/>
        <v>1</v>
      </c>
      <c r="K5354" s="47">
        <f t="shared" si="598"/>
        <v>30.36</v>
      </c>
      <c r="L5354" s="47">
        <f t="shared" si="599"/>
        <v>30.53</v>
      </c>
      <c r="M5354" s="47">
        <f t="shared" si="600"/>
        <v>30.21</v>
      </c>
      <c r="N5354" s="47">
        <f t="shared" si="601"/>
        <v>30.41</v>
      </c>
      <c r="O5354" s="48">
        <f t="shared" ca="1" si="602"/>
        <v>37200</v>
      </c>
    </row>
    <row r="5355" spans="1:15" x14ac:dyDescent="0.25">
      <c r="A5355">
        <v>5340</v>
      </c>
      <c r="B5355" s="85">
        <v>34051</v>
      </c>
      <c r="C5355" s="47">
        <v>44.91</v>
      </c>
      <c r="D5355" s="47">
        <v>44.94</v>
      </c>
      <c r="E5355" s="47">
        <v>44.81</v>
      </c>
      <c r="F5355" s="47">
        <v>44.88</v>
      </c>
      <c r="G5355" s="48">
        <v>55200</v>
      </c>
      <c r="H5355" s="47">
        <v>30.41</v>
      </c>
      <c r="I5355" s="51">
        <f t="shared" si="596"/>
        <v>0.67758467023172897</v>
      </c>
      <c r="J5355" s="51">
        <f t="shared" ca="1" si="597"/>
        <v>1</v>
      </c>
      <c r="K5355" s="47">
        <f t="shared" si="598"/>
        <v>30.43</v>
      </c>
      <c r="L5355" s="47">
        <f t="shared" si="599"/>
        <v>30.45</v>
      </c>
      <c r="M5355" s="47">
        <f t="shared" si="600"/>
        <v>30.36</v>
      </c>
      <c r="N5355" s="47">
        <f t="shared" si="601"/>
        <v>30.41</v>
      </c>
      <c r="O5355" s="48">
        <f t="shared" ca="1" si="602"/>
        <v>55200</v>
      </c>
    </row>
    <row r="5356" spans="1:15" x14ac:dyDescent="0.25">
      <c r="A5356">
        <v>5341</v>
      </c>
      <c r="B5356" s="85">
        <v>34050</v>
      </c>
      <c r="C5356" s="47">
        <v>44.59</v>
      </c>
      <c r="D5356" s="47">
        <v>44.88</v>
      </c>
      <c r="E5356" s="47">
        <v>44.56</v>
      </c>
      <c r="F5356" s="47">
        <v>44.78</v>
      </c>
      <c r="G5356" s="48">
        <v>183400</v>
      </c>
      <c r="H5356" s="47">
        <v>30.34</v>
      </c>
      <c r="I5356" s="51">
        <f t="shared" si="596"/>
        <v>0.67753461366681555</v>
      </c>
      <c r="J5356" s="51">
        <f t="shared" ca="1" si="597"/>
        <v>1</v>
      </c>
      <c r="K5356" s="47">
        <f t="shared" si="598"/>
        <v>30.21</v>
      </c>
      <c r="L5356" s="47">
        <f t="shared" si="599"/>
        <v>30.41</v>
      </c>
      <c r="M5356" s="47">
        <f t="shared" si="600"/>
        <v>30.19</v>
      </c>
      <c r="N5356" s="47">
        <f t="shared" si="601"/>
        <v>30.34</v>
      </c>
      <c r="O5356" s="48">
        <f t="shared" ca="1" si="602"/>
        <v>183400</v>
      </c>
    </row>
    <row r="5357" spans="1:15" x14ac:dyDescent="0.25">
      <c r="A5357">
        <v>5342</v>
      </c>
      <c r="B5357" s="85">
        <v>34047</v>
      </c>
      <c r="C5357" s="47">
        <v>45.28</v>
      </c>
      <c r="D5357" s="47">
        <v>45.28</v>
      </c>
      <c r="E5357" s="47">
        <v>45.03</v>
      </c>
      <c r="F5357" s="47">
        <v>45.03</v>
      </c>
      <c r="G5357" s="48">
        <v>66900</v>
      </c>
      <c r="H5357" s="47">
        <v>30.51</v>
      </c>
      <c r="I5357" s="51">
        <f t="shared" si="596"/>
        <v>0.67754830113257825</v>
      </c>
      <c r="J5357" s="51">
        <f t="shared" ca="1" si="597"/>
        <v>1</v>
      </c>
      <c r="K5357" s="47">
        <f t="shared" si="598"/>
        <v>30.68</v>
      </c>
      <c r="L5357" s="47">
        <f t="shared" si="599"/>
        <v>30.68</v>
      </c>
      <c r="M5357" s="47">
        <f t="shared" si="600"/>
        <v>30.51</v>
      </c>
      <c r="N5357" s="47">
        <f t="shared" si="601"/>
        <v>30.51</v>
      </c>
      <c r="O5357" s="48">
        <f t="shared" ca="1" si="602"/>
        <v>66900</v>
      </c>
    </row>
    <row r="5358" spans="1:15" x14ac:dyDescent="0.25">
      <c r="A5358">
        <v>5343</v>
      </c>
      <c r="B5358" s="85">
        <v>34046</v>
      </c>
      <c r="C5358" s="47">
        <v>45.22</v>
      </c>
      <c r="D5358" s="47">
        <v>45.5</v>
      </c>
      <c r="E5358" s="47">
        <v>45.22</v>
      </c>
      <c r="F5358" s="47">
        <v>45.31</v>
      </c>
      <c r="G5358" s="48">
        <v>59300</v>
      </c>
      <c r="H5358" s="47">
        <v>30.56</v>
      </c>
      <c r="I5358" s="51">
        <f t="shared" si="596"/>
        <v>0.67446479805782378</v>
      </c>
      <c r="J5358" s="51">
        <f t="shared" ca="1" si="597"/>
        <v>1</v>
      </c>
      <c r="K5358" s="47">
        <f t="shared" si="598"/>
        <v>30.5</v>
      </c>
      <c r="L5358" s="47">
        <f t="shared" si="599"/>
        <v>30.69</v>
      </c>
      <c r="M5358" s="47">
        <f t="shared" si="600"/>
        <v>30.5</v>
      </c>
      <c r="N5358" s="47">
        <f t="shared" si="601"/>
        <v>30.56</v>
      </c>
      <c r="O5358" s="48">
        <f t="shared" ca="1" si="602"/>
        <v>59300</v>
      </c>
    </row>
    <row r="5359" spans="1:15" x14ac:dyDescent="0.25">
      <c r="A5359">
        <v>5344</v>
      </c>
      <c r="B5359" s="85">
        <v>34045</v>
      </c>
      <c r="C5359" s="47">
        <v>45.25</v>
      </c>
      <c r="D5359" s="47">
        <v>45.25</v>
      </c>
      <c r="E5359" s="47">
        <v>44.97</v>
      </c>
      <c r="F5359" s="47">
        <v>45.03</v>
      </c>
      <c r="G5359" s="48">
        <v>21800</v>
      </c>
      <c r="H5359" s="47">
        <v>30.37</v>
      </c>
      <c r="I5359" s="51">
        <f t="shared" si="596"/>
        <v>0.67443926271374643</v>
      </c>
      <c r="J5359" s="51">
        <f t="shared" ca="1" si="597"/>
        <v>1</v>
      </c>
      <c r="K5359" s="47">
        <f t="shared" si="598"/>
        <v>30.52</v>
      </c>
      <c r="L5359" s="47">
        <f t="shared" si="599"/>
        <v>30.52</v>
      </c>
      <c r="M5359" s="47">
        <f t="shared" si="600"/>
        <v>30.33</v>
      </c>
      <c r="N5359" s="47">
        <f t="shared" si="601"/>
        <v>30.37</v>
      </c>
      <c r="O5359" s="48">
        <f t="shared" ca="1" si="602"/>
        <v>21800</v>
      </c>
    </row>
    <row r="5360" spans="1:15" x14ac:dyDescent="0.25">
      <c r="A5360">
        <v>5345</v>
      </c>
      <c r="B5360" s="85">
        <v>34044</v>
      </c>
      <c r="C5360" s="47">
        <v>45.31</v>
      </c>
      <c r="D5360" s="47">
        <v>45.44</v>
      </c>
      <c r="E5360" s="47">
        <v>45.31</v>
      </c>
      <c r="F5360" s="47">
        <v>45.31</v>
      </c>
      <c r="G5360" s="48">
        <v>30800</v>
      </c>
      <c r="H5360" s="47">
        <v>30.56</v>
      </c>
      <c r="I5360" s="51">
        <f t="shared" si="596"/>
        <v>0.67446479805782378</v>
      </c>
      <c r="J5360" s="51">
        <f t="shared" ca="1" si="597"/>
        <v>1</v>
      </c>
      <c r="K5360" s="47">
        <f t="shared" si="598"/>
        <v>30.56</v>
      </c>
      <c r="L5360" s="47">
        <f t="shared" si="599"/>
        <v>30.65</v>
      </c>
      <c r="M5360" s="47">
        <f t="shared" si="600"/>
        <v>30.56</v>
      </c>
      <c r="N5360" s="47">
        <f t="shared" si="601"/>
        <v>30.56</v>
      </c>
      <c r="O5360" s="48">
        <f t="shared" ca="1" si="602"/>
        <v>30800</v>
      </c>
    </row>
    <row r="5361" spans="1:15" x14ac:dyDescent="0.25">
      <c r="A5361">
        <v>5346</v>
      </c>
      <c r="B5361" s="85">
        <v>34043</v>
      </c>
      <c r="C5361" s="47">
        <v>45.06</v>
      </c>
      <c r="D5361" s="47">
        <v>45.31</v>
      </c>
      <c r="E5361" s="47">
        <v>45.06</v>
      </c>
      <c r="F5361" s="47">
        <v>45.31</v>
      </c>
      <c r="G5361" s="48">
        <v>310800</v>
      </c>
      <c r="H5361" s="47">
        <v>30.56</v>
      </c>
      <c r="I5361" s="51">
        <f t="shared" si="596"/>
        <v>0.67446479805782378</v>
      </c>
      <c r="J5361" s="51">
        <f t="shared" ca="1" si="597"/>
        <v>1</v>
      </c>
      <c r="K5361" s="47">
        <f t="shared" si="598"/>
        <v>30.39</v>
      </c>
      <c r="L5361" s="47">
        <f t="shared" si="599"/>
        <v>30.56</v>
      </c>
      <c r="M5361" s="47">
        <f t="shared" si="600"/>
        <v>30.39</v>
      </c>
      <c r="N5361" s="47">
        <f t="shared" si="601"/>
        <v>30.56</v>
      </c>
      <c r="O5361" s="48">
        <f t="shared" ca="1" si="602"/>
        <v>310800</v>
      </c>
    </row>
    <row r="5362" spans="1:15" x14ac:dyDescent="0.25">
      <c r="A5362">
        <v>5347</v>
      </c>
      <c r="B5362" s="85">
        <v>34040</v>
      </c>
      <c r="C5362" s="47">
        <v>45.19</v>
      </c>
      <c r="D5362" s="47">
        <v>45.22</v>
      </c>
      <c r="E5362" s="47">
        <v>44.81</v>
      </c>
      <c r="F5362" s="47">
        <v>45.09</v>
      </c>
      <c r="G5362" s="48">
        <v>643600</v>
      </c>
      <c r="H5362" s="47">
        <v>30.41</v>
      </c>
      <c r="I5362" s="51">
        <f t="shared" si="596"/>
        <v>0.67442891993790188</v>
      </c>
      <c r="J5362" s="51">
        <f t="shared" ca="1" si="597"/>
        <v>1</v>
      </c>
      <c r="K5362" s="47">
        <f t="shared" si="598"/>
        <v>30.48</v>
      </c>
      <c r="L5362" s="47">
        <f t="shared" si="599"/>
        <v>30.5</v>
      </c>
      <c r="M5362" s="47">
        <f t="shared" si="600"/>
        <v>30.22</v>
      </c>
      <c r="N5362" s="47">
        <f t="shared" si="601"/>
        <v>30.41</v>
      </c>
      <c r="O5362" s="48">
        <f t="shared" ca="1" si="602"/>
        <v>643600</v>
      </c>
    </row>
    <row r="5363" spans="1:15" x14ac:dyDescent="0.25">
      <c r="A5363">
        <v>5348</v>
      </c>
      <c r="B5363" s="85">
        <v>34039</v>
      </c>
      <c r="C5363" s="47">
        <v>45.72</v>
      </c>
      <c r="D5363" s="47">
        <v>45.84</v>
      </c>
      <c r="E5363" s="47">
        <v>45.5</v>
      </c>
      <c r="F5363" s="47">
        <v>45.56</v>
      </c>
      <c r="G5363" s="48">
        <v>70900</v>
      </c>
      <c r="H5363" s="47">
        <v>30.73</v>
      </c>
      <c r="I5363" s="51">
        <f t="shared" si="596"/>
        <v>0.67449517120280944</v>
      </c>
      <c r="J5363" s="51">
        <f t="shared" ca="1" si="597"/>
        <v>1</v>
      </c>
      <c r="K5363" s="47">
        <f t="shared" si="598"/>
        <v>30.84</v>
      </c>
      <c r="L5363" s="47">
        <f t="shared" si="599"/>
        <v>30.92</v>
      </c>
      <c r="M5363" s="47">
        <f t="shared" si="600"/>
        <v>30.69</v>
      </c>
      <c r="N5363" s="47">
        <f t="shared" si="601"/>
        <v>30.73</v>
      </c>
      <c r="O5363" s="48">
        <f t="shared" ca="1" si="602"/>
        <v>70900</v>
      </c>
    </row>
    <row r="5364" spans="1:15" x14ac:dyDescent="0.25">
      <c r="A5364">
        <v>5349</v>
      </c>
      <c r="B5364" s="85">
        <v>34038</v>
      </c>
      <c r="C5364" s="47">
        <v>45.59</v>
      </c>
      <c r="D5364" s="47">
        <v>45.69</v>
      </c>
      <c r="E5364" s="47">
        <v>45.41</v>
      </c>
      <c r="F5364" s="47">
        <v>45.69</v>
      </c>
      <c r="G5364" s="48">
        <v>194400</v>
      </c>
      <c r="H5364" s="47">
        <v>30.81</v>
      </c>
      <c r="I5364" s="51">
        <f t="shared" si="596"/>
        <v>0.67432698621142484</v>
      </c>
      <c r="J5364" s="51">
        <f t="shared" ca="1" si="597"/>
        <v>1</v>
      </c>
      <c r="K5364" s="47">
        <f t="shared" si="598"/>
        <v>30.74</v>
      </c>
      <c r="L5364" s="47">
        <f t="shared" si="599"/>
        <v>30.81</v>
      </c>
      <c r="M5364" s="47">
        <f t="shared" si="600"/>
        <v>30.62</v>
      </c>
      <c r="N5364" s="47">
        <f t="shared" si="601"/>
        <v>30.81</v>
      </c>
      <c r="O5364" s="48">
        <f t="shared" ca="1" si="602"/>
        <v>194400</v>
      </c>
    </row>
    <row r="5365" spans="1:15" x14ac:dyDescent="0.25">
      <c r="A5365">
        <v>5350</v>
      </c>
      <c r="B5365" s="85">
        <v>34037</v>
      </c>
      <c r="C5365" s="47">
        <v>45.66</v>
      </c>
      <c r="D5365" s="47">
        <v>45.69</v>
      </c>
      <c r="E5365" s="47">
        <v>45.5</v>
      </c>
      <c r="F5365" s="47">
        <v>45.59</v>
      </c>
      <c r="G5365" s="48">
        <v>169300</v>
      </c>
      <c r="H5365" s="47">
        <v>30.75</v>
      </c>
      <c r="I5365" s="51">
        <f t="shared" si="596"/>
        <v>0.67449001974117129</v>
      </c>
      <c r="J5365" s="51">
        <f t="shared" ca="1" si="597"/>
        <v>1</v>
      </c>
      <c r="K5365" s="47">
        <f t="shared" si="598"/>
        <v>30.8</v>
      </c>
      <c r="L5365" s="47">
        <f t="shared" si="599"/>
        <v>30.82</v>
      </c>
      <c r="M5365" s="47">
        <f t="shared" si="600"/>
        <v>30.69</v>
      </c>
      <c r="N5365" s="47">
        <f t="shared" si="601"/>
        <v>30.75</v>
      </c>
      <c r="O5365" s="48">
        <f t="shared" ca="1" si="602"/>
        <v>169300</v>
      </c>
    </row>
    <row r="5366" spans="1:15" x14ac:dyDescent="0.25">
      <c r="A5366">
        <v>5351</v>
      </c>
      <c r="B5366" s="85">
        <v>34036</v>
      </c>
      <c r="C5366" s="47">
        <v>44.84</v>
      </c>
      <c r="D5366" s="47">
        <v>45.75</v>
      </c>
      <c r="E5366" s="47">
        <v>44.84</v>
      </c>
      <c r="F5366" s="47">
        <v>45.75</v>
      </c>
      <c r="G5366" s="48">
        <v>50800</v>
      </c>
      <c r="H5366" s="47">
        <v>30.85</v>
      </c>
      <c r="I5366" s="51">
        <f t="shared" si="596"/>
        <v>0.6743169398907104</v>
      </c>
      <c r="J5366" s="51">
        <f t="shared" ca="1" si="597"/>
        <v>1</v>
      </c>
      <c r="K5366" s="47">
        <f t="shared" si="598"/>
        <v>30.24</v>
      </c>
      <c r="L5366" s="47">
        <f t="shared" si="599"/>
        <v>30.85</v>
      </c>
      <c r="M5366" s="47">
        <f t="shared" si="600"/>
        <v>30.24</v>
      </c>
      <c r="N5366" s="47">
        <f t="shared" si="601"/>
        <v>30.85</v>
      </c>
      <c r="O5366" s="48">
        <f t="shared" ca="1" si="602"/>
        <v>50800</v>
      </c>
    </row>
    <row r="5367" spans="1:15" x14ac:dyDescent="0.25">
      <c r="A5367">
        <v>5352</v>
      </c>
      <c r="B5367" s="85">
        <v>34033</v>
      </c>
      <c r="C5367" s="47">
        <v>44.94</v>
      </c>
      <c r="D5367" s="47">
        <v>45.12</v>
      </c>
      <c r="E5367" s="47">
        <v>44.72</v>
      </c>
      <c r="F5367" s="47">
        <v>44.75</v>
      </c>
      <c r="G5367" s="48">
        <v>40000</v>
      </c>
      <c r="H5367" s="47">
        <v>30.18</v>
      </c>
      <c r="I5367" s="51">
        <f t="shared" si="596"/>
        <v>0.67441340782122905</v>
      </c>
      <c r="J5367" s="51">
        <f t="shared" ca="1" si="597"/>
        <v>1</v>
      </c>
      <c r="K5367" s="47">
        <f t="shared" si="598"/>
        <v>30.31</v>
      </c>
      <c r="L5367" s="47">
        <f t="shared" si="599"/>
        <v>30.43</v>
      </c>
      <c r="M5367" s="47">
        <f t="shared" si="600"/>
        <v>30.16</v>
      </c>
      <c r="N5367" s="47">
        <f t="shared" si="601"/>
        <v>30.18</v>
      </c>
      <c r="O5367" s="48">
        <f t="shared" ca="1" si="602"/>
        <v>40000</v>
      </c>
    </row>
    <row r="5368" spans="1:15" x14ac:dyDescent="0.25">
      <c r="A5368">
        <v>5353</v>
      </c>
      <c r="B5368" s="85">
        <v>34032</v>
      </c>
      <c r="C5368" s="47">
        <v>45.19</v>
      </c>
      <c r="D5368" s="47">
        <v>45.19</v>
      </c>
      <c r="E5368" s="47">
        <v>44.88</v>
      </c>
      <c r="F5368" s="47">
        <v>44.88</v>
      </c>
      <c r="G5368" s="48">
        <v>89500</v>
      </c>
      <c r="H5368" s="47">
        <v>30.26</v>
      </c>
      <c r="I5368" s="51">
        <f t="shared" si="596"/>
        <v>0.6742424242424242</v>
      </c>
      <c r="J5368" s="51">
        <f t="shared" ca="1" si="597"/>
        <v>1</v>
      </c>
      <c r="K5368" s="47">
        <f t="shared" si="598"/>
        <v>30.47</v>
      </c>
      <c r="L5368" s="47">
        <f t="shared" si="599"/>
        <v>30.47</v>
      </c>
      <c r="M5368" s="47">
        <f t="shared" si="600"/>
        <v>30.26</v>
      </c>
      <c r="N5368" s="47">
        <f t="shared" si="601"/>
        <v>30.26</v>
      </c>
      <c r="O5368" s="48">
        <f t="shared" ca="1" si="602"/>
        <v>89500</v>
      </c>
    </row>
    <row r="5369" spans="1:15" x14ac:dyDescent="0.25">
      <c r="A5369">
        <v>5354</v>
      </c>
      <c r="B5369" s="85">
        <v>34031</v>
      </c>
      <c r="C5369" s="47">
        <v>45</v>
      </c>
      <c r="D5369" s="47">
        <v>45.16</v>
      </c>
      <c r="E5369" s="47">
        <v>44.94</v>
      </c>
      <c r="F5369" s="47">
        <v>45.12</v>
      </c>
      <c r="G5369" s="48">
        <v>280100</v>
      </c>
      <c r="H5369" s="47">
        <v>30.43</v>
      </c>
      <c r="I5369" s="51">
        <f t="shared" si="596"/>
        <v>0.6744237588652483</v>
      </c>
      <c r="J5369" s="51">
        <f t="shared" ca="1" si="597"/>
        <v>1</v>
      </c>
      <c r="K5369" s="47">
        <f t="shared" si="598"/>
        <v>30.35</v>
      </c>
      <c r="L5369" s="47">
        <f t="shared" si="599"/>
        <v>30.46</v>
      </c>
      <c r="M5369" s="47">
        <f t="shared" si="600"/>
        <v>30.31</v>
      </c>
      <c r="N5369" s="47">
        <f t="shared" si="601"/>
        <v>30.43</v>
      </c>
      <c r="O5369" s="48">
        <f t="shared" ca="1" si="602"/>
        <v>280100</v>
      </c>
    </row>
    <row r="5370" spans="1:15" x14ac:dyDescent="0.25">
      <c r="A5370">
        <v>5355</v>
      </c>
      <c r="B5370" s="85">
        <v>34030</v>
      </c>
      <c r="C5370" s="47">
        <v>44.31</v>
      </c>
      <c r="D5370" s="47">
        <v>44.94</v>
      </c>
      <c r="E5370" s="47">
        <v>44.25</v>
      </c>
      <c r="F5370" s="47">
        <v>44.94</v>
      </c>
      <c r="G5370" s="48">
        <v>182400</v>
      </c>
      <c r="H5370" s="47">
        <v>30.31</v>
      </c>
      <c r="I5370" s="51">
        <f t="shared" si="596"/>
        <v>0.67445482866043616</v>
      </c>
      <c r="J5370" s="51">
        <f t="shared" ca="1" si="597"/>
        <v>1</v>
      </c>
      <c r="K5370" s="47">
        <f t="shared" si="598"/>
        <v>29.89</v>
      </c>
      <c r="L5370" s="47">
        <f t="shared" si="599"/>
        <v>30.31</v>
      </c>
      <c r="M5370" s="47">
        <f t="shared" si="600"/>
        <v>29.84</v>
      </c>
      <c r="N5370" s="47">
        <f t="shared" si="601"/>
        <v>30.31</v>
      </c>
      <c r="O5370" s="48">
        <f t="shared" ca="1" si="602"/>
        <v>182400</v>
      </c>
    </row>
    <row r="5371" spans="1:15" x14ac:dyDescent="0.25">
      <c r="A5371">
        <v>5356</v>
      </c>
      <c r="B5371" s="85">
        <v>34029</v>
      </c>
      <c r="C5371" s="47">
        <v>44.56</v>
      </c>
      <c r="D5371" s="47">
        <v>44.56</v>
      </c>
      <c r="E5371" s="47">
        <v>44.22</v>
      </c>
      <c r="F5371" s="47">
        <v>44.28</v>
      </c>
      <c r="G5371" s="48">
        <v>66500</v>
      </c>
      <c r="H5371" s="47">
        <v>29.86</v>
      </c>
      <c r="I5371" s="51">
        <f t="shared" si="596"/>
        <v>0.67434507678410116</v>
      </c>
      <c r="J5371" s="51">
        <f t="shared" ca="1" si="597"/>
        <v>1</v>
      </c>
      <c r="K5371" s="47">
        <f t="shared" si="598"/>
        <v>30.05</v>
      </c>
      <c r="L5371" s="47">
        <f t="shared" si="599"/>
        <v>30.05</v>
      </c>
      <c r="M5371" s="47">
        <f t="shared" si="600"/>
        <v>29.82</v>
      </c>
      <c r="N5371" s="47">
        <f t="shared" si="601"/>
        <v>29.86</v>
      </c>
      <c r="O5371" s="48">
        <f t="shared" ca="1" si="602"/>
        <v>66500</v>
      </c>
    </row>
    <row r="5372" spans="1:15" x14ac:dyDescent="0.25">
      <c r="A5372">
        <v>5357</v>
      </c>
      <c r="B5372" s="85">
        <v>34026</v>
      </c>
      <c r="C5372" s="47">
        <v>44.44</v>
      </c>
      <c r="D5372" s="47">
        <v>44.44</v>
      </c>
      <c r="E5372" s="47">
        <v>44.19</v>
      </c>
      <c r="F5372" s="47">
        <v>44.41</v>
      </c>
      <c r="G5372" s="48">
        <v>66200</v>
      </c>
      <c r="H5372" s="47">
        <v>29.95</v>
      </c>
      <c r="I5372" s="51">
        <f t="shared" si="596"/>
        <v>0.67439765818509345</v>
      </c>
      <c r="J5372" s="51">
        <f t="shared" ca="1" si="597"/>
        <v>1</v>
      </c>
      <c r="K5372" s="47">
        <f t="shared" si="598"/>
        <v>29.97</v>
      </c>
      <c r="L5372" s="47">
        <f t="shared" si="599"/>
        <v>29.97</v>
      </c>
      <c r="M5372" s="47">
        <f t="shared" si="600"/>
        <v>29.8</v>
      </c>
      <c r="N5372" s="47">
        <f t="shared" si="601"/>
        <v>29.95</v>
      </c>
      <c r="O5372" s="48">
        <f t="shared" ca="1" si="602"/>
        <v>66200</v>
      </c>
    </row>
    <row r="5373" spans="1:15" x14ac:dyDescent="0.25">
      <c r="A5373">
        <v>5358</v>
      </c>
      <c r="B5373" s="85">
        <v>34025</v>
      </c>
      <c r="C5373" s="47">
        <v>44.22</v>
      </c>
      <c r="D5373" s="47">
        <v>44.38</v>
      </c>
      <c r="E5373" s="47">
        <v>44.12</v>
      </c>
      <c r="F5373" s="47">
        <v>44.34</v>
      </c>
      <c r="G5373" s="48">
        <v>44500</v>
      </c>
      <c r="H5373" s="47">
        <v>29.91</v>
      </c>
      <c r="I5373" s="51">
        <f t="shared" si="596"/>
        <v>0.67456021650879561</v>
      </c>
      <c r="J5373" s="51">
        <f t="shared" ca="1" si="597"/>
        <v>1</v>
      </c>
      <c r="K5373" s="47">
        <f t="shared" si="598"/>
        <v>29.83</v>
      </c>
      <c r="L5373" s="47">
        <f t="shared" si="599"/>
        <v>29.94</v>
      </c>
      <c r="M5373" s="47">
        <f t="shared" si="600"/>
        <v>29.76</v>
      </c>
      <c r="N5373" s="47">
        <f t="shared" si="601"/>
        <v>29.91</v>
      </c>
      <c r="O5373" s="48">
        <f t="shared" ca="1" si="602"/>
        <v>44500</v>
      </c>
    </row>
    <row r="5374" spans="1:15" x14ac:dyDescent="0.25">
      <c r="A5374">
        <v>5359</v>
      </c>
      <c r="B5374" s="85">
        <v>34024</v>
      </c>
      <c r="C5374" s="47">
        <v>43.72</v>
      </c>
      <c r="D5374" s="47">
        <v>44.25</v>
      </c>
      <c r="E5374" s="47">
        <v>43.72</v>
      </c>
      <c r="F5374" s="47">
        <v>44.25</v>
      </c>
      <c r="G5374" s="48">
        <v>26300</v>
      </c>
      <c r="H5374" s="47">
        <v>29.84</v>
      </c>
      <c r="I5374" s="51">
        <f t="shared" si="596"/>
        <v>0.6743502824858757</v>
      </c>
      <c r="J5374" s="51">
        <f t="shared" ca="1" si="597"/>
        <v>1</v>
      </c>
      <c r="K5374" s="47">
        <f t="shared" si="598"/>
        <v>29.48</v>
      </c>
      <c r="L5374" s="47">
        <f t="shared" si="599"/>
        <v>29.84</v>
      </c>
      <c r="M5374" s="47">
        <f t="shared" si="600"/>
        <v>29.48</v>
      </c>
      <c r="N5374" s="47">
        <f t="shared" si="601"/>
        <v>29.84</v>
      </c>
      <c r="O5374" s="48">
        <f t="shared" ca="1" si="602"/>
        <v>26300</v>
      </c>
    </row>
    <row r="5375" spans="1:15" x14ac:dyDescent="0.25">
      <c r="A5375">
        <v>5360</v>
      </c>
      <c r="B5375" s="85">
        <v>34023</v>
      </c>
      <c r="C5375" s="47">
        <v>43.84</v>
      </c>
      <c r="D5375" s="47">
        <v>43.88</v>
      </c>
      <c r="E5375" s="47">
        <v>43.47</v>
      </c>
      <c r="F5375" s="47">
        <v>43.69</v>
      </c>
      <c r="G5375" s="48">
        <v>373700</v>
      </c>
      <c r="H5375" s="47">
        <v>29.46</v>
      </c>
      <c r="I5375" s="51">
        <f t="shared" si="596"/>
        <v>0.67429617761501492</v>
      </c>
      <c r="J5375" s="51">
        <f t="shared" ca="1" si="597"/>
        <v>1</v>
      </c>
      <c r="K5375" s="47">
        <f t="shared" si="598"/>
        <v>29.56</v>
      </c>
      <c r="L5375" s="47">
        <f t="shared" si="599"/>
        <v>29.59</v>
      </c>
      <c r="M5375" s="47">
        <f t="shared" si="600"/>
        <v>29.31</v>
      </c>
      <c r="N5375" s="47">
        <f t="shared" si="601"/>
        <v>29.46</v>
      </c>
      <c r="O5375" s="48">
        <f t="shared" ca="1" si="602"/>
        <v>373700</v>
      </c>
    </row>
    <row r="5376" spans="1:15" x14ac:dyDescent="0.25">
      <c r="A5376">
        <v>5361</v>
      </c>
      <c r="B5376" s="85">
        <v>34022</v>
      </c>
      <c r="C5376" s="47">
        <v>43.69</v>
      </c>
      <c r="D5376" s="47">
        <v>43.78</v>
      </c>
      <c r="E5376" s="47">
        <v>43.56</v>
      </c>
      <c r="F5376" s="47">
        <v>43.72</v>
      </c>
      <c r="G5376" s="48">
        <v>513600</v>
      </c>
      <c r="H5376" s="47">
        <v>29.48</v>
      </c>
      <c r="I5376" s="51">
        <f t="shared" si="596"/>
        <v>0.67429094236047582</v>
      </c>
      <c r="J5376" s="51">
        <f t="shared" ca="1" si="597"/>
        <v>1</v>
      </c>
      <c r="K5376" s="47">
        <f t="shared" si="598"/>
        <v>29.46</v>
      </c>
      <c r="L5376" s="47">
        <f t="shared" si="599"/>
        <v>29.52</v>
      </c>
      <c r="M5376" s="47">
        <f t="shared" si="600"/>
        <v>29.37</v>
      </c>
      <c r="N5376" s="47">
        <f t="shared" si="601"/>
        <v>29.48</v>
      </c>
      <c r="O5376" s="48">
        <f t="shared" ca="1" si="602"/>
        <v>513600</v>
      </c>
    </row>
    <row r="5377" spans="1:15" x14ac:dyDescent="0.25">
      <c r="A5377">
        <v>5362</v>
      </c>
      <c r="B5377" s="85">
        <v>34019</v>
      </c>
      <c r="C5377" s="47">
        <v>43.41</v>
      </c>
      <c r="D5377" s="47">
        <v>43.56</v>
      </c>
      <c r="E5377" s="47">
        <v>43.34</v>
      </c>
      <c r="F5377" s="47">
        <v>43.56</v>
      </c>
      <c r="G5377" s="48">
        <v>34900</v>
      </c>
      <c r="H5377" s="47">
        <v>29.38</v>
      </c>
      <c r="I5377" s="51">
        <f t="shared" si="596"/>
        <v>0.67447199265381075</v>
      </c>
      <c r="J5377" s="51">
        <f t="shared" ca="1" si="597"/>
        <v>1</v>
      </c>
      <c r="K5377" s="47">
        <f t="shared" si="598"/>
        <v>29.28</v>
      </c>
      <c r="L5377" s="47">
        <f t="shared" si="599"/>
        <v>29.38</v>
      </c>
      <c r="M5377" s="47">
        <f t="shared" si="600"/>
        <v>29.23</v>
      </c>
      <c r="N5377" s="47">
        <f t="shared" si="601"/>
        <v>29.38</v>
      </c>
      <c r="O5377" s="48">
        <f t="shared" ca="1" si="602"/>
        <v>34900</v>
      </c>
    </row>
    <row r="5378" spans="1:15" x14ac:dyDescent="0.25">
      <c r="A5378">
        <v>5363</v>
      </c>
      <c r="B5378" s="85">
        <v>34018</v>
      </c>
      <c r="C5378" s="47">
        <v>43.94</v>
      </c>
      <c r="D5378" s="47">
        <v>43.94</v>
      </c>
      <c r="E5378" s="47">
        <v>42.81</v>
      </c>
      <c r="F5378" s="47">
        <v>43.41</v>
      </c>
      <c r="G5378" s="48">
        <v>378100</v>
      </c>
      <c r="H5378" s="47">
        <v>29.27</v>
      </c>
      <c r="I5378" s="51">
        <f t="shared" si="596"/>
        <v>0.6742686017046764</v>
      </c>
      <c r="J5378" s="51">
        <f t="shared" ca="1" si="597"/>
        <v>1</v>
      </c>
      <c r="K5378" s="47">
        <f t="shared" si="598"/>
        <v>29.63</v>
      </c>
      <c r="L5378" s="47">
        <f t="shared" si="599"/>
        <v>29.63</v>
      </c>
      <c r="M5378" s="47">
        <f t="shared" si="600"/>
        <v>28.87</v>
      </c>
      <c r="N5378" s="47">
        <f t="shared" si="601"/>
        <v>29.27</v>
      </c>
      <c r="O5378" s="48">
        <f t="shared" ca="1" si="602"/>
        <v>378100</v>
      </c>
    </row>
    <row r="5379" spans="1:15" x14ac:dyDescent="0.25">
      <c r="A5379">
        <v>5364</v>
      </c>
      <c r="B5379" s="85">
        <v>34017</v>
      </c>
      <c r="C5379" s="47">
        <v>43.47</v>
      </c>
      <c r="D5379" s="47">
        <v>43.53</v>
      </c>
      <c r="E5379" s="47">
        <v>43.28</v>
      </c>
      <c r="F5379" s="47">
        <v>43.44</v>
      </c>
      <c r="G5379" s="48">
        <v>210900</v>
      </c>
      <c r="H5379" s="47">
        <v>29.29</v>
      </c>
      <c r="I5379" s="51">
        <f t="shared" si="596"/>
        <v>0.67426335174953966</v>
      </c>
      <c r="J5379" s="51">
        <f t="shared" ca="1" si="597"/>
        <v>1</v>
      </c>
      <c r="K5379" s="47">
        <f t="shared" si="598"/>
        <v>29.31</v>
      </c>
      <c r="L5379" s="47">
        <f t="shared" si="599"/>
        <v>29.35</v>
      </c>
      <c r="M5379" s="47">
        <f t="shared" si="600"/>
        <v>29.18</v>
      </c>
      <c r="N5379" s="47">
        <f t="shared" si="601"/>
        <v>29.29</v>
      </c>
      <c r="O5379" s="48">
        <f t="shared" ca="1" si="602"/>
        <v>210900</v>
      </c>
    </row>
    <row r="5380" spans="1:15" x14ac:dyDescent="0.25">
      <c r="A5380">
        <v>5365</v>
      </c>
      <c r="B5380" s="85">
        <v>34016</v>
      </c>
      <c r="C5380" s="47">
        <v>44.47</v>
      </c>
      <c r="D5380" s="47">
        <v>44.47</v>
      </c>
      <c r="E5380" s="47">
        <v>43.41</v>
      </c>
      <c r="F5380" s="47">
        <v>43.47</v>
      </c>
      <c r="G5380" s="48">
        <v>374800</v>
      </c>
      <c r="H5380" s="47">
        <v>29.32</v>
      </c>
      <c r="I5380" s="51">
        <f t="shared" si="596"/>
        <v>0.6744881527490223</v>
      </c>
      <c r="J5380" s="51">
        <f t="shared" ca="1" si="597"/>
        <v>1</v>
      </c>
      <c r="K5380" s="47">
        <f t="shared" si="598"/>
        <v>29.99</v>
      </c>
      <c r="L5380" s="47">
        <f t="shared" si="599"/>
        <v>29.99</v>
      </c>
      <c r="M5380" s="47">
        <f t="shared" si="600"/>
        <v>29.28</v>
      </c>
      <c r="N5380" s="47">
        <f t="shared" si="601"/>
        <v>29.32</v>
      </c>
      <c r="O5380" s="48">
        <f t="shared" ca="1" si="602"/>
        <v>374800</v>
      </c>
    </row>
    <row r="5381" spans="1:15" x14ac:dyDescent="0.25">
      <c r="A5381">
        <v>5366</v>
      </c>
      <c r="B5381" s="85">
        <v>34012</v>
      </c>
      <c r="C5381" s="47">
        <v>44.88</v>
      </c>
      <c r="D5381" s="47">
        <v>44.88</v>
      </c>
      <c r="E5381" s="47">
        <v>44.59</v>
      </c>
      <c r="F5381" s="47">
        <v>44.59</v>
      </c>
      <c r="G5381" s="48">
        <v>42500</v>
      </c>
      <c r="H5381" s="47">
        <v>30.07</v>
      </c>
      <c r="I5381" s="51">
        <f t="shared" si="596"/>
        <v>0.67436644987665395</v>
      </c>
      <c r="J5381" s="51">
        <f t="shared" ca="1" si="597"/>
        <v>1</v>
      </c>
      <c r="K5381" s="47">
        <f t="shared" si="598"/>
        <v>30.27</v>
      </c>
      <c r="L5381" s="47">
        <f t="shared" si="599"/>
        <v>30.27</v>
      </c>
      <c r="M5381" s="47">
        <f t="shared" si="600"/>
        <v>30.07</v>
      </c>
      <c r="N5381" s="47">
        <f t="shared" si="601"/>
        <v>30.07</v>
      </c>
      <c r="O5381" s="48">
        <f t="shared" ca="1" si="602"/>
        <v>42500</v>
      </c>
    </row>
    <row r="5382" spans="1:15" x14ac:dyDescent="0.25">
      <c r="A5382">
        <v>5367</v>
      </c>
      <c r="B5382" s="85">
        <v>34011</v>
      </c>
      <c r="C5382" s="47">
        <v>44.78</v>
      </c>
      <c r="D5382" s="47">
        <v>45.12</v>
      </c>
      <c r="E5382" s="47">
        <v>44.78</v>
      </c>
      <c r="F5382" s="47">
        <v>44.94</v>
      </c>
      <c r="G5382" s="48">
        <v>19500</v>
      </c>
      <c r="H5382" s="47">
        <v>30.31</v>
      </c>
      <c r="I5382" s="51">
        <f t="shared" si="596"/>
        <v>0.67445482866043616</v>
      </c>
      <c r="J5382" s="51">
        <f t="shared" ca="1" si="597"/>
        <v>1</v>
      </c>
      <c r="K5382" s="47">
        <f t="shared" si="598"/>
        <v>30.2</v>
      </c>
      <c r="L5382" s="47">
        <f t="shared" si="599"/>
        <v>30.43</v>
      </c>
      <c r="M5382" s="47">
        <f t="shared" si="600"/>
        <v>30.2</v>
      </c>
      <c r="N5382" s="47">
        <f t="shared" si="601"/>
        <v>30.31</v>
      </c>
      <c r="O5382" s="48">
        <f t="shared" ca="1" si="602"/>
        <v>19500</v>
      </c>
    </row>
    <row r="5383" spans="1:15" x14ac:dyDescent="0.25">
      <c r="A5383">
        <v>5368</v>
      </c>
      <c r="B5383" s="85">
        <v>34010</v>
      </c>
      <c r="C5383" s="47">
        <v>44.66</v>
      </c>
      <c r="D5383" s="47">
        <v>44.75</v>
      </c>
      <c r="E5383" s="47">
        <v>44.53</v>
      </c>
      <c r="F5383" s="47">
        <v>44.72</v>
      </c>
      <c r="G5383" s="48">
        <v>379600</v>
      </c>
      <c r="H5383" s="47">
        <v>30.16</v>
      </c>
      <c r="I5383" s="51">
        <f t="shared" si="596"/>
        <v>0.67441860465116277</v>
      </c>
      <c r="J5383" s="51">
        <f t="shared" ca="1" si="597"/>
        <v>1</v>
      </c>
      <c r="K5383" s="47">
        <f t="shared" si="598"/>
        <v>30.12</v>
      </c>
      <c r="L5383" s="47">
        <f t="shared" si="599"/>
        <v>30.18</v>
      </c>
      <c r="M5383" s="47">
        <f t="shared" si="600"/>
        <v>30.03</v>
      </c>
      <c r="N5383" s="47">
        <f t="shared" si="601"/>
        <v>30.16</v>
      </c>
      <c r="O5383" s="48">
        <f t="shared" ca="1" si="602"/>
        <v>379600</v>
      </c>
    </row>
    <row r="5384" spans="1:15" x14ac:dyDescent="0.25">
      <c r="A5384">
        <v>5369</v>
      </c>
      <c r="B5384" s="85">
        <v>34009</v>
      </c>
      <c r="C5384" s="47">
        <v>44.81</v>
      </c>
      <c r="D5384" s="47">
        <v>44.81</v>
      </c>
      <c r="E5384" s="47">
        <v>44.56</v>
      </c>
      <c r="F5384" s="47">
        <v>44.66</v>
      </c>
      <c r="G5384" s="48">
        <v>122100</v>
      </c>
      <c r="H5384" s="47">
        <v>30.12</v>
      </c>
      <c r="I5384" s="51">
        <f t="shared" si="596"/>
        <v>0.67442901925660559</v>
      </c>
      <c r="J5384" s="51">
        <f t="shared" ca="1" si="597"/>
        <v>1</v>
      </c>
      <c r="K5384" s="47">
        <f t="shared" si="598"/>
        <v>30.22</v>
      </c>
      <c r="L5384" s="47">
        <f t="shared" si="599"/>
        <v>30.22</v>
      </c>
      <c r="M5384" s="47">
        <f t="shared" si="600"/>
        <v>30.05</v>
      </c>
      <c r="N5384" s="47">
        <f t="shared" si="601"/>
        <v>30.12</v>
      </c>
      <c r="O5384" s="48">
        <f t="shared" ca="1" si="602"/>
        <v>122100</v>
      </c>
    </row>
    <row r="5385" spans="1:15" x14ac:dyDescent="0.25">
      <c r="A5385">
        <v>5370</v>
      </c>
      <c r="B5385" s="85">
        <v>34008</v>
      </c>
      <c r="C5385" s="47">
        <v>44.97</v>
      </c>
      <c r="D5385" s="47">
        <v>45.12</v>
      </c>
      <c r="E5385" s="47">
        <v>44.91</v>
      </c>
      <c r="F5385" s="47">
        <v>44.97</v>
      </c>
      <c r="G5385" s="48">
        <v>596100</v>
      </c>
      <c r="H5385" s="47">
        <v>30.33</v>
      </c>
      <c r="I5385" s="51">
        <f t="shared" si="596"/>
        <v>0.67444963308872574</v>
      </c>
      <c r="J5385" s="51">
        <f t="shared" ca="1" si="597"/>
        <v>1</v>
      </c>
      <c r="K5385" s="47">
        <f t="shared" si="598"/>
        <v>30.33</v>
      </c>
      <c r="L5385" s="47">
        <f t="shared" si="599"/>
        <v>30.43</v>
      </c>
      <c r="M5385" s="47">
        <f t="shared" si="600"/>
        <v>30.29</v>
      </c>
      <c r="N5385" s="47">
        <f t="shared" si="601"/>
        <v>30.33</v>
      </c>
      <c r="O5385" s="48">
        <f t="shared" ca="1" si="602"/>
        <v>596100</v>
      </c>
    </row>
    <row r="5386" spans="1:15" x14ac:dyDescent="0.25">
      <c r="A5386">
        <v>5371</v>
      </c>
      <c r="B5386" s="85">
        <v>34005</v>
      </c>
      <c r="C5386" s="47">
        <v>44.97</v>
      </c>
      <c r="D5386" s="47">
        <v>45.06</v>
      </c>
      <c r="E5386" s="47">
        <v>44.72</v>
      </c>
      <c r="F5386" s="47">
        <v>44.97</v>
      </c>
      <c r="G5386" s="48">
        <v>492100</v>
      </c>
      <c r="H5386" s="47">
        <v>30.33</v>
      </c>
      <c r="I5386" s="51">
        <f t="shared" si="596"/>
        <v>0.67444963308872574</v>
      </c>
      <c r="J5386" s="51">
        <f t="shared" ca="1" si="597"/>
        <v>1</v>
      </c>
      <c r="K5386" s="47">
        <f t="shared" si="598"/>
        <v>30.33</v>
      </c>
      <c r="L5386" s="47">
        <f t="shared" si="599"/>
        <v>30.39</v>
      </c>
      <c r="M5386" s="47">
        <f t="shared" si="600"/>
        <v>30.16</v>
      </c>
      <c r="N5386" s="47">
        <f t="shared" si="601"/>
        <v>30.33</v>
      </c>
      <c r="O5386" s="48">
        <f t="shared" ca="1" si="602"/>
        <v>492100</v>
      </c>
    </row>
    <row r="5387" spans="1:15" x14ac:dyDescent="0.25">
      <c r="A5387">
        <v>5372</v>
      </c>
      <c r="B5387" s="85">
        <v>34004</v>
      </c>
      <c r="C5387" s="47">
        <v>44.97</v>
      </c>
      <c r="D5387" s="47">
        <v>45.09</v>
      </c>
      <c r="E5387" s="47">
        <v>44.47</v>
      </c>
      <c r="F5387" s="47">
        <v>45</v>
      </c>
      <c r="G5387" s="48">
        <v>531500</v>
      </c>
      <c r="H5387" s="47">
        <v>30.35</v>
      </c>
      <c r="I5387" s="51">
        <f t="shared" si="596"/>
        <v>0.67444444444444451</v>
      </c>
      <c r="J5387" s="51">
        <f t="shared" ca="1" si="597"/>
        <v>1</v>
      </c>
      <c r="K5387" s="47">
        <f t="shared" si="598"/>
        <v>30.33</v>
      </c>
      <c r="L5387" s="47">
        <f t="shared" si="599"/>
        <v>30.41</v>
      </c>
      <c r="M5387" s="47">
        <f t="shared" si="600"/>
        <v>29.99</v>
      </c>
      <c r="N5387" s="47">
        <f t="shared" si="601"/>
        <v>30.35</v>
      </c>
      <c r="O5387" s="48">
        <f t="shared" ca="1" si="602"/>
        <v>531500</v>
      </c>
    </row>
    <row r="5388" spans="1:15" x14ac:dyDescent="0.25">
      <c r="A5388">
        <v>5373</v>
      </c>
      <c r="B5388" s="85">
        <v>34003</v>
      </c>
      <c r="C5388" s="47">
        <v>44.41</v>
      </c>
      <c r="D5388" s="47">
        <v>44.84</v>
      </c>
      <c r="E5388" s="47">
        <v>44.38</v>
      </c>
      <c r="F5388" s="47">
        <v>44.81</v>
      </c>
      <c r="G5388" s="48">
        <v>529400</v>
      </c>
      <c r="H5388" s="47">
        <v>30.22</v>
      </c>
      <c r="I5388" s="51">
        <f t="shared" si="596"/>
        <v>0.67440303503682208</v>
      </c>
      <c r="J5388" s="51">
        <f t="shared" ca="1" si="597"/>
        <v>1</v>
      </c>
      <c r="K5388" s="47">
        <f t="shared" si="598"/>
        <v>29.95</v>
      </c>
      <c r="L5388" s="47">
        <f t="shared" si="599"/>
        <v>30.24</v>
      </c>
      <c r="M5388" s="47">
        <f t="shared" si="600"/>
        <v>29.93</v>
      </c>
      <c r="N5388" s="47">
        <f t="shared" si="601"/>
        <v>30.22</v>
      </c>
      <c r="O5388" s="48">
        <f t="shared" ca="1" si="602"/>
        <v>529400</v>
      </c>
    </row>
    <row r="5389" spans="1:15" x14ac:dyDescent="0.25">
      <c r="A5389">
        <v>5374</v>
      </c>
      <c r="B5389" s="85">
        <v>34002</v>
      </c>
      <c r="C5389" s="47">
        <v>44.22</v>
      </c>
      <c r="D5389" s="47">
        <v>44.38</v>
      </c>
      <c r="E5389" s="47">
        <v>44.12</v>
      </c>
      <c r="F5389" s="47">
        <v>44.34</v>
      </c>
      <c r="G5389" s="48">
        <v>201300</v>
      </c>
      <c r="H5389" s="47">
        <v>29.91</v>
      </c>
      <c r="I5389" s="51">
        <f t="shared" si="596"/>
        <v>0.67456021650879561</v>
      </c>
      <c r="J5389" s="51">
        <f t="shared" ca="1" si="597"/>
        <v>1</v>
      </c>
      <c r="K5389" s="47">
        <f t="shared" si="598"/>
        <v>29.83</v>
      </c>
      <c r="L5389" s="47">
        <f t="shared" si="599"/>
        <v>29.94</v>
      </c>
      <c r="M5389" s="47">
        <f t="shared" si="600"/>
        <v>29.76</v>
      </c>
      <c r="N5389" s="47">
        <f t="shared" si="601"/>
        <v>29.91</v>
      </c>
      <c r="O5389" s="48">
        <f t="shared" ca="1" si="602"/>
        <v>201300</v>
      </c>
    </row>
    <row r="5390" spans="1:15" x14ac:dyDescent="0.25">
      <c r="A5390">
        <v>5375</v>
      </c>
      <c r="B5390" s="85">
        <v>34001</v>
      </c>
      <c r="C5390" s="47">
        <v>43.97</v>
      </c>
      <c r="D5390" s="47">
        <v>44.25</v>
      </c>
      <c r="E5390" s="47">
        <v>43.97</v>
      </c>
      <c r="F5390" s="47">
        <v>44.25</v>
      </c>
      <c r="G5390" s="48">
        <v>480500</v>
      </c>
      <c r="H5390" s="47">
        <v>29.84</v>
      </c>
      <c r="I5390" s="51">
        <f t="shared" si="596"/>
        <v>0.6743502824858757</v>
      </c>
      <c r="J5390" s="51">
        <f t="shared" ca="1" si="597"/>
        <v>1</v>
      </c>
      <c r="K5390" s="47">
        <f t="shared" si="598"/>
        <v>29.65</v>
      </c>
      <c r="L5390" s="47">
        <f t="shared" si="599"/>
        <v>29.84</v>
      </c>
      <c r="M5390" s="47">
        <f t="shared" si="600"/>
        <v>29.65</v>
      </c>
      <c r="N5390" s="47">
        <f t="shared" si="601"/>
        <v>29.84</v>
      </c>
      <c r="O5390" s="48">
        <f t="shared" ca="1" si="602"/>
        <v>480500</v>
      </c>
    </row>
    <row r="5391" spans="1:15" x14ac:dyDescent="0.25">
      <c r="A5391">
        <v>5376</v>
      </c>
      <c r="B5391" s="85">
        <v>33998</v>
      </c>
      <c r="C5391" s="47">
        <v>43.97</v>
      </c>
      <c r="D5391" s="47">
        <v>43.97</v>
      </c>
      <c r="E5391" s="47">
        <v>43.75</v>
      </c>
      <c r="F5391" s="47">
        <v>43.94</v>
      </c>
      <c r="G5391" s="48">
        <v>1003200</v>
      </c>
      <c r="H5391" s="47">
        <v>29.63</v>
      </c>
      <c r="I5391" s="51">
        <f t="shared" si="596"/>
        <v>0.6743286299499317</v>
      </c>
      <c r="J5391" s="51">
        <f t="shared" ca="1" si="597"/>
        <v>1</v>
      </c>
      <c r="K5391" s="47">
        <f t="shared" si="598"/>
        <v>29.65</v>
      </c>
      <c r="L5391" s="47">
        <f t="shared" si="599"/>
        <v>29.65</v>
      </c>
      <c r="M5391" s="47">
        <f t="shared" si="600"/>
        <v>29.5</v>
      </c>
      <c r="N5391" s="47">
        <f t="shared" si="601"/>
        <v>29.63</v>
      </c>
      <c r="O5391" s="48">
        <f t="shared" ca="1" si="602"/>
        <v>1003200</v>
      </c>
    </row>
    <row r="5392" spans="1:15" x14ac:dyDescent="0.25">
      <c r="B5392" s="85"/>
      <c r="C5392" s="47"/>
      <c r="D5392" s="47"/>
      <c r="E5392" s="47"/>
      <c r="F5392" s="47"/>
      <c r="G5392" s="48"/>
      <c r="H5392" s="47"/>
      <c r="I5392" s="51"/>
      <c r="J5392" s="51"/>
      <c r="K5392" s="47"/>
      <c r="L5392" s="47"/>
      <c r="M5392" s="47"/>
      <c r="N5392" s="47"/>
      <c r="O5392" s="48"/>
    </row>
    <row r="5393" spans="2:15" x14ac:dyDescent="0.25">
      <c r="B5393" s="85"/>
      <c r="C5393" s="47"/>
      <c r="D5393" s="47"/>
      <c r="E5393" s="47"/>
      <c r="F5393" s="47"/>
      <c r="G5393" s="48"/>
      <c r="H5393" s="47"/>
      <c r="I5393" s="51"/>
      <c r="J5393" s="51"/>
      <c r="K5393" s="47"/>
      <c r="L5393" s="47"/>
      <c r="M5393" s="47"/>
      <c r="N5393" s="47"/>
      <c r="O5393" s="48"/>
    </row>
    <row r="5394" spans="2:15" x14ac:dyDescent="0.25">
      <c r="B5394" s="85"/>
      <c r="C5394" s="47"/>
      <c r="D5394" s="47"/>
      <c r="E5394" s="47"/>
      <c r="F5394" s="47"/>
      <c r="G5394" s="48"/>
      <c r="H5394" s="47"/>
      <c r="I5394" s="51"/>
      <c r="J5394" s="51"/>
      <c r="K5394" s="47"/>
      <c r="L5394" s="47"/>
      <c r="M5394" s="47"/>
      <c r="N5394" s="47"/>
      <c r="O5394" s="48"/>
    </row>
    <row r="5395" spans="2:15" x14ac:dyDescent="0.25">
      <c r="B5395" s="85"/>
      <c r="C5395" s="47"/>
      <c r="D5395" s="47"/>
      <c r="E5395" s="47"/>
      <c r="F5395" s="47"/>
      <c r="G5395" s="48"/>
      <c r="H5395" s="47"/>
      <c r="I5395" s="51"/>
      <c r="J5395" s="51"/>
      <c r="K5395" s="47"/>
      <c r="L5395" s="47"/>
      <c r="M5395" s="47"/>
      <c r="N5395" s="47"/>
      <c r="O5395" s="48"/>
    </row>
    <row r="5396" spans="2:15" x14ac:dyDescent="0.25">
      <c r="B5396" s="85"/>
      <c r="C5396" s="47"/>
      <c r="D5396" s="47"/>
      <c r="E5396" s="47"/>
      <c r="F5396" s="47"/>
      <c r="G5396" s="48"/>
      <c r="H5396" s="47"/>
      <c r="I5396" s="51"/>
      <c r="J5396" s="51"/>
      <c r="K5396" s="47"/>
      <c r="L5396" s="47"/>
      <c r="M5396" s="47"/>
      <c r="N5396" s="47"/>
      <c r="O5396" s="48"/>
    </row>
    <row r="5397" spans="2:15" x14ac:dyDescent="0.25">
      <c r="B5397" s="85"/>
      <c r="C5397" s="47"/>
      <c r="D5397" s="47"/>
      <c r="E5397" s="47"/>
      <c r="F5397" s="47"/>
      <c r="G5397" s="48"/>
      <c r="H5397" s="47"/>
      <c r="I5397" s="51"/>
      <c r="J5397" s="51"/>
      <c r="K5397" s="47"/>
      <c r="L5397" s="47"/>
      <c r="M5397" s="47"/>
      <c r="N5397" s="47"/>
      <c r="O5397" s="48"/>
    </row>
    <row r="5398" spans="2:15" x14ac:dyDescent="0.25">
      <c r="B5398" s="85"/>
      <c r="C5398" s="47"/>
      <c r="D5398" s="47"/>
      <c r="E5398" s="47"/>
      <c r="F5398" s="47"/>
      <c r="G5398" s="48"/>
      <c r="H5398" s="47"/>
      <c r="I5398" s="51"/>
      <c r="J5398" s="51"/>
      <c r="K5398" s="47"/>
      <c r="L5398" s="47"/>
      <c r="M5398" s="47"/>
      <c r="N5398" s="47"/>
      <c r="O5398" s="48"/>
    </row>
    <row r="5399" spans="2:15" x14ac:dyDescent="0.25">
      <c r="B5399" s="85"/>
      <c r="C5399" s="47"/>
      <c r="D5399" s="47"/>
      <c r="E5399" s="47"/>
      <c r="F5399" s="47"/>
      <c r="G5399" s="48"/>
      <c r="H5399" s="47"/>
      <c r="I5399" s="51"/>
      <c r="J5399" s="51"/>
      <c r="K5399" s="47"/>
      <c r="L5399" s="47"/>
      <c r="M5399" s="47"/>
      <c r="N5399" s="47"/>
      <c r="O5399" s="48"/>
    </row>
    <row r="5400" spans="2:15" x14ac:dyDescent="0.25">
      <c r="B5400" s="85"/>
      <c r="C5400" s="47"/>
      <c r="D5400" s="47"/>
      <c r="E5400" s="47"/>
      <c r="F5400" s="47"/>
      <c r="G5400" s="48"/>
      <c r="H5400" s="47"/>
      <c r="I5400" s="51"/>
      <c r="J5400" s="51"/>
      <c r="K5400" s="47"/>
      <c r="L5400" s="47"/>
      <c r="M5400" s="47"/>
      <c r="N5400" s="47"/>
      <c r="O5400" s="48"/>
    </row>
    <row r="5401" spans="2:15" x14ac:dyDescent="0.25">
      <c r="B5401" s="85"/>
      <c r="C5401" s="47"/>
      <c r="D5401" s="47"/>
      <c r="E5401" s="47"/>
      <c r="F5401" s="47"/>
      <c r="G5401" s="48"/>
      <c r="H5401" s="47"/>
      <c r="I5401" s="51"/>
      <c r="J5401" s="51"/>
      <c r="K5401" s="47"/>
      <c r="L5401" s="47"/>
      <c r="M5401" s="47"/>
      <c r="N5401" s="47"/>
      <c r="O5401" s="48"/>
    </row>
    <row r="5402" spans="2:15" x14ac:dyDescent="0.25">
      <c r="B5402" s="85"/>
      <c r="C5402" s="47"/>
      <c r="D5402" s="47"/>
      <c r="E5402" s="47"/>
      <c r="F5402" s="47"/>
      <c r="G5402" s="48"/>
      <c r="H5402" s="47"/>
      <c r="I5402" s="51"/>
      <c r="J5402" s="51"/>
      <c r="K5402" s="47"/>
      <c r="L5402" s="47"/>
      <c r="M5402" s="47"/>
      <c r="N5402" s="47"/>
      <c r="O5402" s="48"/>
    </row>
    <row r="5403" spans="2:15" x14ac:dyDescent="0.25">
      <c r="B5403" s="85"/>
      <c r="C5403" s="47"/>
      <c r="D5403" s="47"/>
      <c r="E5403" s="47"/>
      <c r="F5403" s="47"/>
      <c r="G5403" s="48"/>
      <c r="H5403" s="47"/>
      <c r="I5403" s="51"/>
      <c r="J5403" s="51"/>
      <c r="K5403" s="47"/>
      <c r="L5403" s="47"/>
      <c r="M5403" s="47"/>
      <c r="N5403" s="47"/>
      <c r="O5403" s="48"/>
    </row>
    <row r="5404" spans="2:15" x14ac:dyDescent="0.25">
      <c r="B5404" s="85"/>
      <c r="C5404" s="47"/>
      <c r="D5404" s="47"/>
      <c r="E5404" s="47"/>
      <c r="F5404" s="47"/>
      <c r="G5404" s="48"/>
      <c r="H5404" s="47"/>
      <c r="I5404" s="51"/>
      <c r="J5404" s="51"/>
      <c r="K5404" s="47"/>
      <c r="L5404" s="47"/>
      <c r="M5404" s="47"/>
      <c r="N5404" s="47"/>
      <c r="O5404" s="48"/>
    </row>
    <row r="5405" spans="2:15" x14ac:dyDescent="0.25">
      <c r="B5405" s="85"/>
      <c r="C5405" s="47"/>
      <c r="D5405" s="47"/>
      <c r="E5405" s="47"/>
      <c r="F5405" s="47"/>
      <c r="G5405" s="48"/>
      <c r="H5405" s="47"/>
      <c r="I5405" s="51"/>
      <c r="J5405" s="51"/>
      <c r="K5405" s="47"/>
      <c r="L5405" s="47"/>
      <c r="M5405" s="47"/>
      <c r="N5405" s="47"/>
      <c r="O5405" s="48"/>
    </row>
    <row r="5406" spans="2:15" x14ac:dyDescent="0.25">
      <c r="B5406" s="85"/>
      <c r="C5406" s="47"/>
      <c r="D5406" s="47"/>
      <c r="E5406" s="47"/>
      <c r="F5406" s="47"/>
      <c r="G5406" s="48"/>
      <c r="H5406" s="47"/>
      <c r="I5406" s="51"/>
      <c r="J5406" s="51"/>
      <c r="K5406" s="47"/>
      <c r="L5406" s="47"/>
      <c r="M5406" s="47"/>
      <c r="N5406" s="47"/>
      <c r="O5406" s="48"/>
    </row>
    <row r="5407" spans="2:15" x14ac:dyDescent="0.25">
      <c r="B5407" s="85"/>
      <c r="C5407" s="47"/>
      <c r="D5407" s="47"/>
      <c r="E5407" s="47"/>
      <c r="F5407" s="47"/>
      <c r="G5407" s="48"/>
      <c r="H5407" s="47"/>
      <c r="I5407" s="51"/>
      <c r="J5407" s="51"/>
      <c r="K5407" s="47"/>
      <c r="L5407" s="47"/>
      <c r="M5407" s="47"/>
      <c r="N5407" s="47"/>
      <c r="O5407" s="48"/>
    </row>
    <row r="5408" spans="2:15" x14ac:dyDescent="0.25">
      <c r="B5408" s="85"/>
      <c r="C5408" s="47"/>
      <c r="D5408" s="47"/>
      <c r="E5408" s="47"/>
      <c r="F5408" s="47"/>
      <c r="G5408" s="48"/>
      <c r="H5408" s="47"/>
      <c r="I5408" s="51"/>
      <c r="J5408" s="51"/>
      <c r="K5408" s="47"/>
      <c r="L5408" s="47"/>
      <c r="M5408" s="47"/>
      <c r="N5408" s="47"/>
      <c r="O5408" s="48"/>
    </row>
    <row r="5409" spans="2:15" x14ac:dyDescent="0.25">
      <c r="B5409" s="85"/>
      <c r="C5409" s="47"/>
      <c r="D5409" s="47"/>
      <c r="E5409" s="47"/>
      <c r="F5409" s="47"/>
      <c r="G5409" s="48"/>
      <c r="H5409" s="47"/>
      <c r="I5409" s="51"/>
      <c r="J5409" s="51"/>
      <c r="K5409" s="47"/>
      <c r="L5409" s="47"/>
      <c r="M5409" s="47"/>
      <c r="N5409" s="47"/>
      <c r="O5409" s="48"/>
    </row>
    <row r="5410" spans="2:15" x14ac:dyDescent="0.25">
      <c r="B5410" s="85"/>
      <c r="C5410" s="47"/>
      <c r="D5410" s="47"/>
      <c r="E5410" s="47"/>
      <c r="F5410" s="47"/>
      <c r="G5410" s="48"/>
      <c r="H5410" s="47"/>
      <c r="I5410" s="51"/>
      <c r="J5410" s="51"/>
      <c r="K5410" s="47"/>
      <c r="L5410" s="47"/>
      <c r="M5410" s="47"/>
      <c r="N5410" s="47"/>
      <c r="O5410" s="48"/>
    </row>
    <row r="5411" spans="2:15" x14ac:dyDescent="0.25">
      <c r="B5411" s="85"/>
      <c r="C5411" s="47"/>
      <c r="D5411" s="47"/>
      <c r="E5411" s="47"/>
      <c r="F5411" s="47"/>
      <c r="G5411" s="48"/>
      <c r="H5411" s="47"/>
      <c r="I5411" s="51"/>
      <c r="J5411" s="51"/>
      <c r="K5411" s="47"/>
      <c r="L5411" s="47"/>
      <c r="M5411" s="47"/>
      <c r="N5411" s="47"/>
      <c r="O5411" s="48"/>
    </row>
    <row r="5412" spans="2:15" x14ac:dyDescent="0.25">
      <c r="B5412" s="85"/>
      <c r="C5412" s="47"/>
      <c r="D5412" s="47"/>
      <c r="E5412" s="47"/>
      <c r="F5412" s="47"/>
      <c r="G5412" s="48"/>
      <c r="H5412" s="47"/>
      <c r="I5412" s="51"/>
      <c r="J5412" s="51"/>
      <c r="K5412" s="47"/>
      <c r="L5412" s="47"/>
      <c r="M5412" s="47"/>
      <c r="N5412" s="47"/>
      <c r="O5412" s="48"/>
    </row>
    <row r="5413" spans="2:15" x14ac:dyDescent="0.25">
      <c r="B5413" s="85"/>
      <c r="C5413" s="47"/>
      <c r="D5413" s="47"/>
      <c r="E5413" s="47"/>
      <c r="F5413" s="47"/>
      <c r="G5413" s="48"/>
      <c r="H5413" s="47"/>
      <c r="I5413" s="51"/>
      <c r="J5413" s="51"/>
      <c r="K5413" s="47"/>
      <c r="L5413" s="47"/>
      <c r="M5413" s="47"/>
      <c r="N5413" s="47"/>
      <c r="O5413" s="48"/>
    </row>
    <row r="5414" spans="2:15" x14ac:dyDescent="0.25">
      <c r="B5414" s="85"/>
      <c r="C5414" s="47"/>
      <c r="D5414" s="47"/>
      <c r="E5414" s="47"/>
      <c r="F5414" s="47"/>
      <c r="G5414" s="48"/>
      <c r="H5414" s="47"/>
      <c r="I5414" s="51"/>
      <c r="J5414" s="51"/>
      <c r="K5414" s="47"/>
      <c r="L5414" s="47"/>
      <c r="M5414" s="47"/>
      <c r="N5414" s="47"/>
      <c r="O5414" s="48"/>
    </row>
    <row r="5415" spans="2:15" x14ac:dyDescent="0.25">
      <c r="B5415" s="85"/>
      <c r="C5415" s="47"/>
      <c r="D5415" s="47"/>
      <c r="E5415" s="47"/>
      <c r="F5415" s="47"/>
      <c r="G5415" s="48"/>
      <c r="H5415" s="47"/>
      <c r="I5415" s="51"/>
      <c r="J5415" s="51"/>
      <c r="K5415" s="47"/>
      <c r="L5415" s="47"/>
      <c r="M5415" s="47"/>
      <c r="N5415" s="47"/>
      <c r="O5415" s="48"/>
    </row>
    <row r="5416" spans="2:15" x14ac:dyDescent="0.25">
      <c r="B5416" s="85"/>
      <c r="C5416" s="47"/>
      <c r="D5416" s="47"/>
      <c r="E5416" s="47"/>
      <c r="F5416" s="47"/>
      <c r="G5416" s="48"/>
      <c r="H5416" s="47"/>
      <c r="I5416" s="51"/>
      <c r="J5416" s="51"/>
      <c r="K5416" s="47"/>
      <c r="L5416" s="47"/>
      <c r="M5416" s="47"/>
      <c r="N5416" s="47"/>
      <c r="O5416" s="48"/>
    </row>
    <row r="5417" spans="2:15" x14ac:dyDescent="0.25">
      <c r="B5417" s="85"/>
      <c r="C5417" s="47"/>
      <c r="D5417" s="47"/>
      <c r="E5417" s="47"/>
      <c r="F5417" s="47"/>
      <c r="G5417" s="48"/>
      <c r="H5417" s="47"/>
      <c r="I5417" s="51"/>
      <c r="J5417" s="51"/>
      <c r="K5417" s="47"/>
      <c r="L5417" s="47"/>
      <c r="M5417" s="47"/>
      <c r="N5417" s="47"/>
      <c r="O5417" s="48"/>
    </row>
    <row r="5418" spans="2:15" x14ac:dyDescent="0.25">
      <c r="B5418" s="85"/>
      <c r="C5418" s="47"/>
      <c r="D5418" s="47"/>
      <c r="E5418" s="47"/>
      <c r="F5418" s="47"/>
      <c r="G5418" s="48"/>
      <c r="H5418" s="47"/>
      <c r="I5418" s="51"/>
      <c r="J5418" s="51"/>
      <c r="K5418" s="47"/>
      <c r="L5418" s="47"/>
      <c r="M5418" s="47"/>
      <c r="N5418" s="47"/>
      <c r="O5418" s="48"/>
    </row>
    <row r="5419" spans="2:15" x14ac:dyDescent="0.25">
      <c r="B5419" s="85"/>
      <c r="C5419" s="47"/>
      <c r="D5419" s="47"/>
      <c r="E5419" s="47"/>
      <c r="F5419" s="47"/>
      <c r="G5419" s="48"/>
      <c r="H5419" s="47"/>
      <c r="I5419" s="51"/>
      <c r="J5419" s="51"/>
      <c r="K5419" s="47"/>
      <c r="L5419" s="47"/>
      <c r="M5419" s="47"/>
      <c r="N5419" s="47"/>
      <c r="O5419" s="48"/>
    </row>
    <row r="5420" spans="2:15" x14ac:dyDescent="0.25">
      <c r="B5420" s="85"/>
      <c r="C5420" s="47"/>
      <c r="D5420" s="47"/>
      <c r="E5420" s="47"/>
      <c r="F5420" s="47"/>
      <c r="G5420" s="48"/>
      <c r="H5420" s="47"/>
      <c r="I5420" s="51"/>
      <c r="J5420" s="51"/>
      <c r="K5420" s="47"/>
      <c r="L5420" s="47"/>
      <c r="M5420" s="47"/>
      <c r="N5420" s="47"/>
      <c r="O5420" s="48"/>
    </row>
    <row r="5421" spans="2:15" x14ac:dyDescent="0.25">
      <c r="B5421" s="85"/>
      <c r="C5421" s="47"/>
      <c r="D5421" s="47"/>
      <c r="E5421" s="47"/>
      <c r="F5421" s="47"/>
      <c r="G5421" s="48"/>
      <c r="H5421" s="47"/>
      <c r="I5421" s="51"/>
      <c r="J5421" s="51"/>
      <c r="K5421" s="47"/>
      <c r="L5421" s="47"/>
      <c r="M5421" s="47"/>
      <c r="N5421" s="47"/>
      <c r="O5421" s="48"/>
    </row>
    <row r="5422" spans="2:15" x14ac:dyDescent="0.25">
      <c r="B5422" s="85"/>
      <c r="C5422" s="47"/>
      <c r="D5422" s="47"/>
      <c r="E5422" s="47"/>
      <c r="F5422" s="47"/>
      <c r="G5422" s="48"/>
      <c r="H5422" s="47"/>
      <c r="I5422" s="51"/>
      <c r="J5422" s="51"/>
      <c r="K5422" s="47"/>
      <c r="L5422" s="47"/>
      <c r="M5422" s="47"/>
      <c r="N5422" s="47"/>
      <c r="O5422" s="48"/>
    </row>
    <row r="5423" spans="2:15" x14ac:dyDescent="0.25">
      <c r="B5423" s="85"/>
      <c r="C5423" s="47"/>
      <c r="D5423" s="47"/>
      <c r="E5423" s="47"/>
      <c r="F5423" s="47"/>
      <c r="G5423" s="48"/>
      <c r="H5423" s="47"/>
      <c r="I5423" s="51"/>
      <c r="J5423" s="51"/>
      <c r="K5423" s="47"/>
      <c r="L5423" s="47"/>
      <c r="M5423" s="47"/>
      <c r="N5423" s="47"/>
      <c r="O5423" s="48"/>
    </row>
    <row r="5424" spans="2:15" x14ac:dyDescent="0.25">
      <c r="B5424" s="85"/>
      <c r="C5424" s="47"/>
      <c r="D5424" s="47"/>
      <c r="E5424" s="47"/>
      <c r="F5424" s="47"/>
      <c r="G5424" s="48"/>
      <c r="H5424" s="47"/>
      <c r="I5424" s="51"/>
      <c r="J5424" s="51"/>
      <c r="K5424" s="47"/>
      <c r="L5424" s="47"/>
      <c r="M5424" s="47"/>
      <c r="N5424" s="47"/>
      <c r="O5424" s="48"/>
    </row>
    <row r="5425" spans="2:15" x14ac:dyDescent="0.25">
      <c r="B5425" s="85"/>
      <c r="C5425" s="47"/>
      <c r="D5425" s="47"/>
      <c r="E5425" s="47"/>
      <c r="F5425" s="47"/>
      <c r="G5425" s="48"/>
      <c r="H5425" s="47"/>
      <c r="I5425" s="51"/>
      <c r="J5425" s="51"/>
      <c r="K5425" s="47"/>
      <c r="L5425" s="47"/>
      <c r="M5425" s="47"/>
      <c r="N5425" s="47"/>
      <c r="O5425" s="48"/>
    </row>
    <row r="5426" spans="2:15" x14ac:dyDescent="0.25">
      <c r="B5426" s="85"/>
      <c r="C5426" s="47"/>
      <c r="D5426" s="47"/>
      <c r="E5426" s="47"/>
      <c r="F5426" s="47"/>
      <c r="G5426" s="48"/>
      <c r="H5426" s="47"/>
      <c r="I5426" s="51"/>
      <c r="J5426" s="51"/>
      <c r="K5426" s="47"/>
      <c r="L5426" s="47"/>
      <c r="M5426" s="47"/>
      <c r="N5426" s="47"/>
      <c r="O5426" s="48"/>
    </row>
    <row r="5427" spans="2:15" x14ac:dyDescent="0.25">
      <c r="B5427" s="85"/>
      <c r="C5427" s="47"/>
      <c r="D5427" s="47"/>
      <c r="E5427" s="47"/>
      <c r="F5427" s="47"/>
      <c r="G5427" s="48"/>
      <c r="H5427" s="47"/>
      <c r="I5427" s="51"/>
      <c r="J5427" s="51"/>
      <c r="K5427" s="47"/>
      <c r="L5427" s="47"/>
      <c r="M5427" s="47"/>
      <c r="N5427" s="47"/>
      <c r="O5427" s="48"/>
    </row>
    <row r="5428" spans="2:15" x14ac:dyDescent="0.25">
      <c r="B5428" s="85"/>
      <c r="C5428" s="47"/>
      <c r="D5428" s="47"/>
      <c r="E5428" s="47"/>
      <c r="F5428" s="47"/>
      <c r="G5428" s="48"/>
      <c r="H5428" s="47"/>
      <c r="I5428" s="51"/>
      <c r="J5428" s="51"/>
      <c r="K5428" s="47"/>
      <c r="L5428" s="47"/>
      <c r="M5428" s="47"/>
      <c r="N5428" s="47"/>
      <c r="O5428" s="48"/>
    </row>
    <row r="5429" spans="2:15" x14ac:dyDescent="0.25">
      <c r="B5429" s="85"/>
      <c r="C5429" s="47"/>
      <c r="D5429" s="47"/>
      <c r="E5429" s="47"/>
      <c r="F5429" s="47"/>
      <c r="G5429" s="48"/>
      <c r="H5429" s="47"/>
      <c r="I5429" s="51"/>
      <c r="J5429" s="51"/>
      <c r="K5429" s="47"/>
      <c r="L5429" s="47"/>
      <c r="M5429" s="47"/>
      <c r="N5429" s="47"/>
      <c r="O5429" s="48"/>
    </row>
    <row r="5430" spans="2:15" x14ac:dyDescent="0.25">
      <c r="B5430" s="85"/>
      <c r="C5430" s="47"/>
      <c r="D5430" s="47"/>
      <c r="E5430" s="47"/>
      <c r="F5430" s="47"/>
      <c r="G5430" s="48"/>
      <c r="H5430" s="47"/>
      <c r="I5430" s="51"/>
      <c r="J5430" s="51"/>
      <c r="K5430" s="47"/>
      <c r="L5430" s="47"/>
      <c r="M5430" s="47"/>
      <c r="N5430" s="47"/>
      <c r="O5430" s="48"/>
    </row>
    <row r="5431" spans="2:15" x14ac:dyDescent="0.25">
      <c r="B5431" s="85"/>
      <c r="C5431" s="47"/>
      <c r="D5431" s="47"/>
      <c r="E5431" s="47"/>
      <c r="F5431" s="47"/>
      <c r="G5431" s="48"/>
      <c r="H5431" s="47"/>
      <c r="I5431" s="51"/>
      <c r="J5431" s="51"/>
      <c r="K5431" s="47"/>
      <c r="L5431" s="47"/>
      <c r="M5431" s="47"/>
      <c r="N5431" s="47"/>
      <c r="O5431" s="48"/>
    </row>
    <row r="5432" spans="2:15" x14ac:dyDescent="0.25">
      <c r="B5432" s="85"/>
      <c r="C5432" s="47"/>
      <c r="D5432" s="47"/>
      <c r="E5432" s="47"/>
      <c r="F5432" s="47"/>
      <c r="G5432" s="48"/>
      <c r="H5432" s="47"/>
      <c r="I5432" s="51"/>
      <c r="J5432" s="51"/>
      <c r="K5432" s="47"/>
      <c r="L5432" s="47"/>
      <c r="M5432" s="47"/>
      <c r="N5432" s="47"/>
      <c r="O5432" s="48"/>
    </row>
    <row r="5433" spans="2:15" x14ac:dyDescent="0.25">
      <c r="B5433" s="85"/>
      <c r="C5433" s="47"/>
      <c r="D5433" s="47"/>
      <c r="E5433" s="47"/>
      <c r="F5433" s="47"/>
      <c r="G5433" s="48"/>
      <c r="H5433" s="47"/>
      <c r="I5433" s="51"/>
      <c r="J5433" s="51"/>
      <c r="K5433" s="47"/>
      <c r="L5433" s="47"/>
      <c r="M5433" s="47"/>
      <c r="N5433" s="47"/>
      <c r="O5433" s="48"/>
    </row>
    <row r="5434" spans="2:15" x14ac:dyDescent="0.25">
      <c r="B5434" s="85"/>
      <c r="C5434" s="47"/>
      <c r="D5434" s="47"/>
      <c r="E5434" s="47"/>
      <c r="F5434" s="47"/>
      <c r="G5434" s="48"/>
      <c r="H5434" s="47"/>
      <c r="I5434" s="51"/>
      <c r="J5434" s="51"/>
      <c r="K5434" s="47"/>
      <c r="L5434" s="47"/>
      <c r="M5434" s="47"/>
      <c r="N5434" s="47"/>
      <c r="O5434" s="48"/>
    </row>
    <row r="5435" spans="2:15" x14ac:dyDescent="0.25">
      <c r="B5435" s="85"/>
      <c r="C5435" s="47"/>
      <c r="D5435" s="47"/>
      <c r="E5435" s="47"/>
      <c r="F5435" s="47"/>
      <c r="G5435" s="48"/>
      <c r="H5435" s="47"/>
      <c r="I5435" s="51"/>
      <c r="J5435" s="51"/>
      <c r="K5435" s="47"/>
      <c r="L5435" s="47"/>
      <c r="M5435" s="47"/>
      <c r="N5435" s="47"/>
      <c r="O5435" s="48"/>
    </row>
    <row r="5436" spans="2:15" x14ac:dyDescent="0.25">
      <c r="B5436" s="85"/>
      <c r="C5436" s="47"/>
      <c r="D5436" s="47"/>
      <c r="E5436" s="47"/>
      <c r="F5436" s="47"/>
      <c r="G5436" s="48"/>
      <c r="H5436" s="47"/>
      <c r="I5436" s="51"/>
      <c r="J5436" s="51"/>
      <c r="K5436" s="47"/>
      <c r="L5436" s="47"/>
      <c r="M5436" s="47"/>
      <c r="N5436" s="47"/>
      <c r="O5436" s="48"/>
    </row>
    <row r="5437" spans="2:15" x14ac:dyDescent="0.25">
      <c r="B5437" s="85"/>
      <c r="C5437" s="47"/>
      <c r="D5437" s="47"/>
      <c r="E5437" s="47"/>
      <c r="F5437" s="47"/>
      <c r="G5437" s="48"/>
      <c r="H5437" s="47"/>
      <c r="I5437" s="51"/>
      <c r="J5437" s="51"/>
      <c r="K5437" s="47"/>
      <c r="L5437" s="47"/>
      <c r="M5437" s="47"/>
      <c r="N5437" s="47"/>
      <c r="O5437" s="48"/>
    </row>
    <row r="5438" spans="2:15" x14ac:dyDescent="0.25">
      <c r="B5438" s="85"/>
      <c r="C5438" s="47"/>
      <c r="D5438" s="47"/>
      <c r="E5438" s="47"/>
      <c r="F5438" s="47"/>
      <c r="G5438" s="48"/>
      <c r="H5438" s="47"/>
      <c r="I5438" s="51"/>
      <c r="J5438" s="51"/>
      <c r="K5438" s="47"/>
      <c r="L5438" s="47"/>
      <c r="M5438" s="47"/>
      <c r="N5438" s="47"/>
      <c r="O5438" s="48"/>
    </row>
    <row r="5439" spans="2:15" x14ac:dyDescent="0.25">
      <c r="B5439" s="85"/>
      <c r="C5439" s="47"/>
      <c r="D5439" s="47"/>
      <c r="E5439" s="47"/>
      <c r="F5439" s="47"/>
      <c r="G5439" s="48"/>
      <c r="H5439" s="47"/>
      <c r="I5439" s="51"/>
      <c r="J5439" s="51"/>
      <c r="K5439" s="47"/>
      <c r="L5439" s="47"/>
      <c r="M5439" s="47"/>
      <c r="N5439" s="47"/>
      <c r="O5439" s="48"/>
    </row>
    <row r="5440" spans="2:15" x14ac:dyDescent="0.25">
      <c r="B5440" s="85"/>
      <c r="C5440" s="47"/>
      <c r="D5440" s="47"/>
      <c r="E5440" s="47"/>
      <c r="F5440" s="47"/>
      <c r="G5440" s="48"/>
      <c r="H5440" s="47"/>
      <c r="I5440" s="51"/>
      <c r="J5440" s="51"/>
      <c r="K5440" s="47"/>
      <c r="L5440" s="47"/>
      <c r="M5440" s="47"/>
      <c r="N5440" s="47"/>
      <c r="O5440" s="48"/>
    </row>
    <row r="5441" spans="2:15" x14ac:dyDescent="0.25">
      <c r="B5441" s="85"/>
      <c r="C5441" s="47"/>
      <c r="D5441" s="47"/>
      <c r="E5441" s="47"/>
      <c r="F5441" s="47"/>
      <c r="G5441" s="48"/>
      <c r="H5441" s="47"/>
      <c r="I5441" s="51"/>
      <c r="J5441" s="51"/>
      <c r="K5441" s="47"/>
      <c r="L5441" s="47"/>
      <c r="M5441" s="47"/>
      <c r="N5441" s="47"/>
      <c r="O5441" s="48"/>
    </row>
    <row r="5442" spans="2:15" x14ac:dyDescent="0.25">
      <c r="B5442" s="85"/>
      <c r="C5442" s="47"/>
      <c r="D5442" s="47"/>
      <c r="E5442" s="47"/>
      <c r="F5442" s="47"/>
      <c r="G5442" s="48"/>
      <c r="H5442" s="47"/>
      <c r="I5442" s="51"/>
      <c r="J5442" s="51"/>
      <c r="K5442" s="47"/>
      <c r="L5442" s="47"/>
      <c r="M5442" s="47"/>
      <c r="N5442" s="47"/>
      <c r="O5442" s="48"/>
    </row>
    <row r="5443" spans="2:15" x14ac:dyDescent="0.25">
      <c r="B5443" s="85"/>
      <c r="C5443" s="47"/>
      <c r="D5443" s="47"/>
      <c r="E5443" s="47"/>
      <c r="F5443" s="47"/>
      <c r="G5443" s="48"/>
      <c r="H5443" s="47"/>
      <c r="I5443" s="51"/>
      <c r="J5443" s="51"/>
      <c r="K5443" s="47"/>
      <c r="L5443" s="47"/>
      <c r="M5443" s="47"/>
      <c r="N5443" s="47"/>
      <c r="O5443" s="48"/>
    </row>
    <row r="5444" spans="2:15" x14ac:dyDescent="0.25">
      <c r="B5444" s="85"/>
      <c r="C5444" s="47"/>
      <c r="D5444" s="47"/>
      <c r="E5444" s="47"/>
      <c r="F5444" s="47"/>
      <c r="G5444" s="48"/>
      <c r="H5444" s="47"/>
      <c r="I5444" s="51"/>
      <c r="J5444" s="51"/>
      <c r="K5444" s="47"/>
      <c r="L5444" s="47"/>
      <c r="M5444" s="47"/>
      <c r="N5444" s="47"/>
      <c r="O5444" s="48"/>
    </row>
    <row r="5445" spans="2:15" x14ac:dyDescent="0.25">
      <c r="B5445" s="85"/>
      <c r="C5445" s="47"/>
      <c r="D5445" s="47"/>
      <c r="E5445" s="47"/>
      <c r="F5445" s="47"/>
      <c r="G5445" s="48"/>
      <c r="H5445" s="47"/>
      <c r="I5445" s="51"/>
      <c r="J5445" s="51"/>
      <c r="K5445" s="47"/>
      <c r="L5445" s="47"/>
      <c r="M5445" s="47"/>
      <c r="N5445" s="47"/>
      <c r="O5445" s="48"/>
    </row>
    <row r="5446" spans="2:15" x14ac:dyDescent="0.25">
      <c r="B5446" s="85"/>
      <c r="C5446" s="47"/>
      <c r="D5446" s="47"/>
      <c r="E5446" s="47"/>
      <c r="F5446" s="47"/>
      <c r="G5446" s="48"/>
      <c r="H5446" s="47"/>
      <c r="I5446" s="51"/>
      <c r="J5446" s="51"/>
      <c r="K5446" s="47"/>
      <c r="L5446" s="47"/>
      <c r="M5446" s="47"/>
      <c r="N5446" s="47"/>
      <c r="O5446" s="48"/>
    </row>
    <row r="5447" spans="2:15" x14ac:dyDescent="0.25">
      <c r="B5447" s="85"/>
      <c r="C5447" s="47"/>
      <c r="D5447" s="47"/>
      <c r="E5447" s="47"/>
      <c r="F5447" s="47"/>
      <c r="G5447" s="48"/>
      <c r="H5447" s="47"/>
      <c r="I5447" s="51"/>
      <c r="J5447" s="51"/>
      <c r="K5447" s="47"/>
      <c r="L5447" s="47"/>
      <c r="M5447" s="47"/>
      <c r="N5447" s="47"/>
      <c r="O5447" s="48"/>
    </row>
    <row r="5448" spans="2:15" x14ac:dyDescent="0.25">
      <c r="B5448" s="85"/>
      <c r="C5448" s="47"/>
      <c r="D5448" s="47"/>
      <c r="E5448" s="47"/>
      <c r="F5448" s="47"/>
      <c r="G5448" s="48"/>
      <c r="H5448" s="47"/>
      <c r="I5448" s="51"/>
      <c r="J5448" s="51"/>
      <c r="K5448" s="47"/>
      <c r="L5448" s="47"/>
      <c r="M5448" s="47"/>
      <c r="N5448" s="47"/>
      <c r="O5448" s="48"/>
    </row>
    <row r="5449" spans="2:15" x14ac:dyDescent="0.25">
      <c r="B5449" s="85"/>
      <c r="C5449" s="47"/>
      <c r="D5449" s="47"/>
      <c r="E5449" s="47"/>
      <c r="F5449" s="47"/>
      <c r="G5449" s="48"/>
      <c r="H5449" s="47"/>
      <c r="I5449" s="51"/>
      <c r="J5449" s="51"/>
      <c r="K5449" s="47"/>
      <c r="L5449" s="47"/>
      <c r="M5449" s="47"/>
      <c r="N5449" s="47"/>
      <c r="O5449" s="48"/>
    </row>
    <row r="5450" spans="2:15" x14ac:dyDescent="0.25">
      <c r="B5450" s="85"/>
      <c r="C5450" s="47"/>
      <c r="D5450" s="47"/>
      <c r="E5450" s="47"/>
      <c r="F5450" s="47"/>
      <c r="G5450" s="48"/>
      <c r="H5450" s="47"/>
      <c r="I5450" s="51"/>
      <c r="J5450" s="51"/>
      <c r="K5450" s="47"/>
      <c r="L5450" s="47"/>
      <c r="M5450" s="47"/>
      <c r="N5450" s="47"/>
      <c r="O5450" s="48"/>
    </row>
    <row r="5451" spans="2:15" x14ac:dyDescent="0.25">
      <c r="B5451" s="85"/>
      <c r="C5451" s="47"/>
      <c r="D5451" s="47"/>
      <c r="E5451" s="47"/>
      <c r="F5451" s="47"/>
      <c r="G5451" s="48"/>
      <c r="H5451" s="47"/>
      <c r="I5451" s="51"/>
      <c r="J5451" s="51"/>
      <c r="K5451" s="47"/>
      <c r="L5451" s="47"/>
      <c r="M5451" s="47"/>
      <c r="N5451" s="47"/>
      <c r="O5451" s="48"/>
    </row>
    <row r="5452" spans="2:15" x14ac:dyDescent="0.25">
      <c r="B5452" s="85"/>
      <c r="C5452" s="47"/>
      <c r="D5452" s="47"/>
      <c r="E5452" s="47"/>
      <c r="F5452" s="47"/>
      <c r="G5452" s="48"/>
      <c r="H5452" s="47"/>
      <c r="I5452" s="51"/>
      <c r="J5452" s="51"/>
      <c r="K5452" s="47"/>
      <c r="L5452" s="47"/>
      <c r="M5452" s="47"/>
      <c r="N5452" s="47"/>
      <c r="O5452" s="48"/>
    </row>
    <row r="5453" spans="2:15" x14ac:dyDescent="0.25">
      <c r="B5453" s="85"/>
      <c r="C5453" s="47"/>
      <c r="D5453" s="47"/>
      <c r="E5453" s="47"/>
      <c r="F5453" s="47"/>
      <c r="G5453" s="48"/>
      <c r="H5453" s="47"/>
      <c r="I5453" s="51"/>
      <c r="J5453" s="51"/>
      <c r="K5453" s="47"/>
      <c r="L5453" s="47"/>
      <c r="M5453" s="47"/>
      <c r="N5453" s="47"/>
      <c r="O5453" s="48"/>
    </row>
    <row r="5454" spans="2:15" x14ac:dyDescent="0.25">
      <c r="B5454" s="85"/>
      <c r="C5454" s="47"/>
      <c r="D5454" s="47"/>
      <c r="E5454" s="47"/>
      <c r="F5454" s="47"/>
      <c r="G5454" s="48"/>
      <c r="H5454" s="47"/>
      <c r="I5454" s="51"/>
      <c r="J5454" s="51"/>
      <c r="K5454" s="47"/>
      <c r="L5454" s="47"/>
      <c r="M5454" s="47"/>
      <c r="N5454" s="47"/>
      <c r="O5454" s="48"/>
    </row>
    <row r="5455" spans="2:15" x14ac:dyDescent="0.25">
      <c r="B5455" s="85"/>
      <c r="C5455" s="47"/>
      <c r="D5455" s="47"/>
      <c r="E5455" s="47"/>
      <c r="F5455" s="47"/>
      <c r="G5455" s="48"/>
      <c r="H5455" s="47"/>
      <c r="I5455" s="51"/>
      <c r="J5455" s="51"/>
      <c r="K5455" s="47"/>
      <c r="L5455" s="47"/>
      <c r="M5455" s="47"/>
      <c r="N5455" s="47"/>
      <c r="O5455" s="48"/>
    </row>
    <row r="5456" spans="2:15" x14ac:dyDescent="0.25">
      <c r="B5456" s="85"/>
      <c r="C5456" s="47"/>
      <c r="D5456" s="47"/>
      <c r="E5456" s="47"/>
      <c r="F5456" s="47"/>
      <c r="G5456" s="48"/>
      <c r="H5456" s="47"/>
      <c r="I5456" s="51"/>
      <c r="J5456" s="51"/>
      <c r="K5456" s="47"/>
      <c r="L5456" s="47"/>
      <c r="M5456" s="47"/>
      <c r="N5456" s="47"/>
      <c r="O5456" s="48"/>
    </row>
    <row r="5457" spans="2:15" x14ac:dyDescent="0.25">
      <c r="B5457" s="85"/>
      <c r="C5457" s="47"/>
      <c r="D5457" s="47"/>
      <c r="E5457" s="47"/>
      <c r="F5457" s="47"/>
      <c r="G5457" s="48"/>
      <c r="H5457" s="47"/>
      <c r="I5457" s="51"/>
      <c r="J5457" s="51"/>
      <c r="K5457" s="47"/>
      <c r="L5457" s="47"/>
      <c r="M5457" s="47"/>
      <c r="N5457" s="47"/>
      <c r="O5457" s="48"/>
    </row>
    <row r="5458" spans="2:15" x14ac:dyDescent="0.25">
      <c r="B5458" s="85"/>
      <c r="C5458" s="47"/>
      <c r="D5458" s="47"/>
      <c r="E5458" s="47"/>
      <c r="F5458" s="47"/>
      <c r="G5458" s="48"/>
      <c r="H5458" s="47"/>
      <c r="I5458" s="51"/>
      <c r="J5458" s="51"/>
      <c r="K5458" s="47"/>
      <c r="L5458" s="47"/>
      <c r="M5458" s="47"/>
      <c r="N5458" s="47"/>
      <c r="O5458" s="48"/>
    </row>
    <row r="5459" spans="2:15" x14ac:dyDescent="0.25">
      <c r="B5459" s="85"/>
      <c r="C5459" s="47"/>
      <c r="D5459" s="47"/>
      <c r="E5459" s="47"/>
      <c r="F5459" s="47"/>
      <c r="G5459" s="48"/>
      <c r="H5459" s="47"/>
      <c r="I5459" s="51"/>
      <c r="J5459" s="51"/>
      <c r="K5459" s="47"/>
      <c r="L5459" s="47"/>
      <c r="M5459" s="47"/>
      <c r="N5459" s="47"/>
      <c r="O5459" s="48"/>
    </row>
    <row r="5460" spans="2:15" x14ac:dyDescent="0.25">
      <c r="B5460" s="85"/>
      <c r="C5460" s="47"/>
      <c r="D5460" s="47"/>
      <c r="E5460" s="47"/>
      <c r="F5460" s="47"/>
      <c r="G5460" s="48"/>
      <c r="H5460" s="47"/>
      <c r="I5460" s="51"/>
      <c r="J5460" s="51"/>
      <c r="K5460" s="47"/>
      <c r="L5460" s="47"/>
      <c r="M5460" s="47"/>
      <c r="N5460" s="47"/>
      <c r="O5460" s="48"/>
    </row>
    <row r="5461" spans="2:15" x14ac:dyDescent="0.25">
      <c r="B5461" s="85"/>
      <c r="C5461" s="47"/>
      <c r="D5461" s="47"/>
      <c r="E5461" s="47"/>
      <c r="F5461" s="47"/>
      <c r="G5461" s="48"/>
      <c r="H5461" s="47"/>
      <c r="I5461" s="51"/>
      <c r="J5461" s="51"/>
      <c r="K5461" s="47"/>
      <c r="L5461" s="47"/>
      <c r="M5461" s="47"/>
      <c r="N5461" s="47"/>
      <c r="O5461" s="48"/>
    </row>
    <row r="5462" spans="2:15" x14ac:dyDescent="0.25">
      <c r="B5462" s="85"/>
      <c r="C5462" s="47"/>
      <c r="D5462" s="47"/>
      <c r="E5462" s="47"/>
      <c r="F5462" s="47"/>
      <c r="G5462" s="48"/>
      <c r="H5462" s="47"/>
      <c r="I5462" s="51"/>
      <c r="J5462" s="51"/>
      <c r="K5462" s="47"/>
      <c r="L5462" s="47"/>
      <c r="M5462" s="47"/>
      <c r="N5462" s="47"/>
      <c r="O5462" s="48"/>
    </row>
    <row r="5463" spans="2:15" x14ac:dyDescent="0.25">
      <c r="B5463" s="85"/>
      <c r="C5463" s="47"/>
      <c r="D5463" s="47"/>
      <c r="E5463" s="47"/>
      <c r="F5463" s="47"/>
      <c r="G5463" s="48"/>
      <c r="H5463" s="47"/>
      <c r="I5463" s="51"/>
      <c r="J5463" s="51"/>
      <c r="K5463" s="47"/>
      <c r="L5463" s="47"/>
      <c r="M5463" s="47"/>
      <c r="N5463" s="47"/>
      <c r="O5463" s="48"/>
    </row>
    <row r="5464" spans="2:15" x14ac:dyDescent="0.25">
      <c r="B5464" s="85"/>
      <c r="C5464" s="47"/>
      <c r="D5464" s="47"/>
      <c r="E5464" s="47"/>
      <c r="F5464" s="47"/>
      <c r="G5464" s="48"/>
      <c r="H5464" s="47"/>
      <c r="I5464" s="51"/>
      <c r="J5464" s="51"/>
      <c r="K5464" s="47"/>
      <c r="L5464" s="47"/>
      <c r="M5464" s="47"/>
      <c r="N5464" s="47"/>
      <c r="O5464" s="48"/>
    </row>
    <row r="5465" spans="2:15" x14ac:dyDescent="0.25">
      <c r="B5465" s="85"/>
      <c r="C5465" s="47"/>
      <c r="D5465" s="47"/>
      <c r="E5465" s="47"/>
      <c r="F5465" s="47"/>
      <c r="G5465" s="48"/>
      <c r="H5465" s="47"/>
      <c r="I5465" s="51"/>
      <c r="J5465" s="51"/>
      <c r="K5465" s="47"/>
      <c r="L5465" s="47"/>
      <c r="M5465" s="47"/>
      <c r="N5465" s="47"/>
      <c r="O5465" s="48"/>
    </row>
    <row r="5466" spans="2:15" x14ac:dyDescent="0.25">
      <c r="B5466" s="85"/>
      <c r="C5466" s="47"/>
      <c r="D5466" s="47"/>
      <c r="E5466" s="47"/>
      <c r="F5466" s="47"/>
      <c r="G5466" s="48"/>
      <c r="H5466" s="47"/>
      <c r="I5466" s="51"/>
      <c r="J5466" s="51"/>
      <c r="K5466" s="47"/>
      <c r="L5466" s="47"/>
      <c r="M5466" s="47"/>
      <c r="N5466" s="47"/>
      <c r="O5466" s="48"/>
    </row>
    <row r="5467" spans="2:15" x14ac:dyDescent="0.25">
      <c r="B5467" s="85"/>
      <c r="C5467" s="47"/>
      <c r="D5467" s="47"/>
      <c r="E5467" s="47"/>
      <c r="F5467" s="47"/>
      <c r="G5467" s="48"/>
      <c r="H5467" s="47"/>
      <c r="I5467" s="51"/>
      <c r="J5467" s="51"/>
      <c r="K5467" s="47"/>
      <c r="L5467" s="47"/>
      <c r="M5467" s="47"/>
      <c r="N5467" s="47"/>
      <c r="O5467" s="48"/>
    </row>
    <row r="5468" spans="2:15" x14ac:dyDescent="0.25">
      <c r="B5468" s="85"/>
      <c r="C5468" s="47"/>
      <c r="D5468" s="47"/>
      <c r="E5468" s="47"/>
      <c r="F5468" s="47"/>
      <c r="G5468" s="48"/>
      <c r="H5468" s="47"/>
      <c r="I5468" s="51"/>
      <c r="J5468" s="51"/>
      <c r="K5468" s="47"/>
      <c r="L5468" s="47"/>
      <c r="M5468" s="47"/>
      <c r="N5468" s="47"/>
      <c r="O5468" s="48"/>
    </row>
    <row r="5469" spans="2:15" x14ac:dyDescent="0.25">
      <c r="B5469" s="85"/>
      <c r="C5469" s="47"/>
      <c r="D5469" s="47"/>
      <c r="E5469" s="47"/>
      <c r="F5469" s="47"/>
      <c r="G5469" s="48"/>
      <c r="H5469" s="47"/>
      <c r="I5469" s="51"/>
      <c r="J5469" s="51"/>
      <c r="K5469" s="47"/>
      <c r="L5469" s="47"/>
      <c r="M5469" s="47"/>
      <c r="N5469" s="47"/>
      <c r="O5469" s="48"/>
    </row>
    <row r="5470" spans="2:15" x14ac:dyDescent="0.25">
      <c r="B5470" s="85"/>
      <c r="C5470" s="47"/>
      <c r="D5470" s="47"/>
      <c r="E5470" s="47"/>
      <c r="F5470" s="47"/>
      <c r="G5470" s="48"/>
      <c r="H5470" s="47"/>
      <c r="I5470" s="51"/>
      <c r="J5470" s="51"/>
      <c r="K5470" s="47"/>
      <c r="L5470" s="47"/>
      <c r="M5470" s="47"/>
      <c r="N5470" s="47"/>
      <c r="O5470" s="48"/>
    </row>
    <row r="5471" spans="2:15" x14ac:dyDescent="0.25">
      <c r="B5471" s="85"/>
      <c r="C5471" s="47"/>
      <c r="D5471" s="47"/>
      <c r="E5471" s="47"/>
      <c r="F5471" s="47"/>
      <c r="G5471" s="48"/>
      <c r="H5471" s="47"/>
      <c r="I5471" s="51"/>
      <c r="J5471" s="51"/>
      <c r="K5471" s="47"/>
      <c r="L5471" s="47"/>
      <c r="M5471" s="47"/>
      <c r="N5471" s="47"/>
      <c r="O5471" s="48"/>
    </row>
    <row r="5472" spans="2:15" x14ac:dyDescent="0.25">
      <c r="B5472" s="85"/>
      <c r="C5472" s="47"/>
      <c r="D5472" s="47"/>
      <c r="E5472" s="47"/>
      <c r="F5472" s="47"/>
      <c r="G5472" s="48"/>
      <c r="H5472" s="47"/>
      <c r="I5472" s="51"/>
      <c r="J5472" s="51"/>
      <c r="K5472" s="47"/>
      <c r="L5472" s="47"/>
      <c r="M5472" s="47"/>
      <c r="N5472" s="47"/>
      <c r="O5472" s="48"/>
    </row>
    <row r="5473" spans="2:15" x14ac:dyDescent="0.25">
      <c r="B5473" s="85"/>
      <c r="C5473" s="47"/>
      <c r="D5473" s="47"/>
      <c r="E5473" s="47"/>
      <c r="F5473" s="47"/>
      <c r="G5473" s="48"/>
      <c r="H5473" s="47"/>
      <c r="I5473" s="51"/>
      <c r="J5473" s="51"/>
      <c r="K5473" s="47"/>
      <c r="L5473" s="47"/>
      <c r="M5473" s="47"/>
      <c r="N5473" s="47"/>
      <c r="O5473" s="48"/>
    </row>
    <row r="5474" spans="2:15" x14ac:dyDescent="0.25">
      <c r="B5474" s="85"/>
      <c r="C5474" s="47"/>
      <c r="D5474" s="47"/>
      <c r="E5474" s="47"/>
      <c r="F5474" s="47"/>
      <c r="G5474" s="48"/>
      <c r="H5474" s="47"/>
      <c r="I5474" s="51"/>
      <c r="J5474" s="51"/>
      <c r="K5474" s="47"/>
      <c r="L5474" s="47"/>
      <c r="M5474" s="47"/>
      <c r="N5474" s="47"/>
      <c r="O5474" s="48"/>
    </row>
    <row r="5475" spans="2:15" x14ac:dyDescent="0.25">
      <c r="B5475" s="85"/>
      <c r="C5475" s="47"/>
      <c r="D5475" s="47"/>
      <c r="E5475" s="47"/>
      <c r="F5475" s="47"/>
      <c r="G5475" s="48"/>
      <c r="H5475" s="47"/>
      <c r="I5475" s="51"/>
      <c r="J5475" s="51"/>
      <c r="K5475" s="47"/>
      <c r="L5475" s="47"/>
      <c r="M5475" s="47"/>
      <c r="N5475" s="47"/>
      <c r="O5475" s="48"/>
    </row>
    <row r="5476" spans="2:15" x14ac:dyDescent="0.25">
      <c r="B5476" s="85"/>
      <c r="C5476" s="47"/>
      <c r="D5476" s="47"/>
      <c r="E5476" s="47"/>
      <c r="F5476" s="47"/>
      <c r="G5476" s="48"/>
      <c r="H5476" s="47"/>
      <c r="I5476" s="51"/>
      <c r="J5476" s="51"/>
      <c r="K5476" s="47"/>
      <c r="L5476" s="47"/>
      <c r="M5476" s="47"/>
      <c r="N5476" s="47"/>
      <c r="O5476" s="48"/>
    </row>
    <row r="5477" spans="2:15" x14ac:dyDescent="0.25">
      <c r="B5477" s="85"/>
      <c r="C5477" s="47"/>
      <c r="D5477" s="47"/>
      <c r="E5477" s="47"/>
      <c r="F5477" s="47"/>
      <c r="G5477" s="48"/>
      <c r="H5477" s="47"/>
      <c r="I5477" s="51"/>
      <c r="J5477" s="51"/>
      <c r="K5477" s="47"/>
      <c r="L5477" s="47"/>
      <c r="M5477" s="47"/>
      <c r="N5477" s="47"/>
      <c r="O5477" s="48"/>
    </row>
    <row r="5478" spans="2:15" x14ac:dyDescent="0.25">
      <c r="B5478" s="85"/>
      <c r="C5478" s="47"/>
      <c r="D5478" s="47"/>
      <c r="E5478" s="47"/>
      <c r="F5478" s="47"/>
      <c r="G5478" s="48"/>
      <c r="H5478" s="47"/>
      <c r="I5478" s="51"/>
      <c r="J5478" s="51"/>
      <c r="K5478" s="47"/>
      <c r="L5478" s="47"/>
      <c r="M5478" s="47"/>
      <c r="N5478" s="47"/>
      <c r="O5478" s="48"/>
    </row>
    <row r="5479" spans="2:15" x14ac:dyDescent="0.25">
      <c r="B5479" s="85"/>
      <c r="C5479" s="47"/>
      <c r="D5479" s="47"/>
      <c r="E5479" s="47"/>
      <c r="F5479" s="47"/>
      <c r="G5479" s="48"/>
      <c r="H5479" s="47"/>
      <c r="I5479" s="51"/>
      <c r="J5479" s="51"/>
      <c r="K5479" s="47"/>
      <c r="L5479" s="47"/>
      <c r="M5479" s="47"/>
      <c r="N5479" s="47"/>
      <c r="O5479" s="48"/>
    </row>
    <row r="5480" spans="2:15" x14ac:dyDescent="0.25">
      <c r="B5480" s="85"/>
      <c r="C5480" s="47"/>
      <c r="D5480" s="47"/>
      <c r="E5480" s="47"/>
      <c r="F5480" s="47"/>
      <c r="G5480" s="48"/>
      <c r="H5480" s="47"/>
      <c r="I5480" s="51"/>
      <c r="J5480" s="51"/>
      <c r="K5480" s="47"/>
      <c r="L5480" s="47"/>
      <c r="M5480" s="47"/>
      <c r="N5480" s="47"/>
      <c r="O5480" s="48"/>
    </row>
    <row r="5481" spans="2:15" x14ac:dyDescent="0.25">
      <c r="B5481" s="85"/>
      <c r="C5481" s="47"/>
      <c r="D5481" s="47"/>
      <c r="E5481" s="47"/>
      <c r="F5481" s="47"/>
      <c r="G5481" s="48"/>
      <c r="H5481" s="47"/>
      <c r="I5481" s="51"/>
      <c r="J5481" s="51"/>
      <c r="K5481" s="47"/>
      <c r="L5481" s="47"/>
      <c r="M5481" s="47"/>
      <c r="N5481" s="47"/>
      <c r="O5481" s="48"/>
    </row>
    <row r="5482" spans="2:15" x14ac:dyDescent="0.25">
      <c r="B5482" s="85"/>
      <c r="C5482" s="47"/>
      <c r="D5482" s="47"/>
      <c r="E5482" s="47"/>
      <c r="F5482" s="47"/>
      <c r="G5482" s="48"/>
      <c r="H5482" s="47"/>
      <c r="I5482" s="51"/>
      <c r="J5482" s="51"/>
      <c r="K5482" s="47"/>
      <c r="L5482" s="47"/>
      <c r="M5482" s="47"/>
      <c r="N5482" s="47"/>
      <c r="O5482" s="48"/>
    </row>
    <row r="5483" spans="2:15" x14ac:dyDescent="0.25">
      <c r="B5483" s="85"/>
      <c r="C5483" s="47"/>
      <c r="D5483" s="47"/>
      <c r="E5483" s="47"/>
      <c r="F5483" s="47"/>
      <c r="G5483" s="48"/>
      <c r="H5483" s="47"/>
      <c r="I5483" s="51"/>
      <c r="J5483" s="51"/>
      <c r="K5483" s="47"/>
      <c r="L5483" s="47"/>
      <c r="M5483" s="47"/>
      <c r="N5483" s="47"/>
      <c r="O5483" s="48"/>
    </row>
    <row r="5484" spans="2:15" x14ac:dyDescent="0.25">
      <c r="B5484" s="85"/>
      <c r="C5484" s="47"/>
      <c r="D5484" s="47"/>
      <c r="E5484" s="47"/>
      <c r="F5484" s="47"/>
      <c r="G5484" s="48"/>
      <c r="H5484" s="47"/>
      <c r="I5484" s="51"/>
      <c r="J5484" s="51"/>
      <c r="K5484" s="47"/>
      <c r="L5484" s="47"/>
      <c r="M5484" s="47"/>
      <c r="N5484" s="47"/>
      <c r="O5484" s="48"/>
    </row>
    <row r="5485" spans="2:15" x14ac:dyDescent="0.25">
      <c r="B5485" s="85"/>
      <c r="C5485" s="47"/>
      <c r="D5485" s="47"/>
      <c r="E5485" s="47"/>
      <c r="F5485" s="47"/>
      <c r="G5485" s="48"/>
      <c r="H5485" s="47"/>
      <c r="I5485" s="51"/>
      <c r="J5485" s="51"/>
      <c r="K5485" s="47"/>
      <c r="L5485" s="47"/>
      <c r="M5485" s="47"/>
      <c r="N5485" s="47"/>
      <c r="O5485" s="48"/>
    </row>
    <row r="5486" spans="2:15" x14ac:dyDescent="0.25">
      <c r="B5486" s="85"/>
      <c r="C5486" s="47"/>
      <c r="D5486" s="47"/>
      <c r="E5486" s="47"/>
      <c r="F5486" s="47"/>
      <c r="G5486" s="48"/>
      <c r="H5486" s="47"/>
      <c r="I5486" s="51"/>
      <c r="J5486" s="51"/>
      <c r="K5486" s="47"/>
      <c r="L5486" s="47"/>
      <c r="M5486" s="47"/>
      <c r="N5486" s="47"/>
      <c r="O5486" s="48"/>
    </row>
    <row r="5487" spans="2:15" x14ac:dyDescent="0.25">
      <c r="B5487" s="85"/>
      <c r="C5487" s="47"/>
      <c r="D5487" s="47"/>
      <c r="E5487" s="47"/>
      <c r="F5487" s="47"/>
      <c r="G5487" s="48"/>
      <c r="H5487" s="47"/>
      <c r="I5487" s="51"/>
      <c r="J5487" s="51"/>
      <c r="K5487" s="47"/>
      <c r="L5487" s="47"/>
      <c r="M5487" s="47"/>
      <c r="N5487" s="47"/>
      <c r="O5487" s="48"/>
    </row>
    <row r="5488" spans="2:15" x14ac:dyDescent="0.25">
      <c r="B5488" s="85"/>
      <c r="C5488" s="47"/>
      <c r="D5488" s="47"/>
      <c r="E5488" s="47"/>
      <c r="F5488" s="47"/>
      <c r="G5488" s="48"/>
      <c r="H5488" s="47"/>
      <c r="I5488" s="51"/>
      <c r="J5488" s="51"/>
      <c r="K5488" s="47"/>
      <c r="L5488" s="47"/>
      <c r="M5488" s="47"/>
      <c r="N5488" s="47"/>
      <c r="O5488" s="48"/>
    </row>
    <row r="5489" spans="2:15" x14ac:dyDescent="0.25">
      <c r="B5489" s="85"/>
      <c r="C5489" s="47"/>
      <c r="D5489" s="47"/>
      <c r="E5489" s="47"/>
      <c r="F5489" s="47"/>
      <c r="G5489" s="48"/>
      <c r="H5489" s="47"/>
      <c r="I5489" s="51"/>
      <c r="J5489" s="51"/>
      <c r="K5489" s="47"/>
      <c r="L5489" s="47"/>
      <c r="M5489" s="47"/>
      <c r="N5489" s="47"/>
      <c r="O5489" s="48"/>
    </row>
    <row r="5490" spans="2:15" x14ac:dyDescent="0.25">
      <c r="B5490" s="85"/>
      <c r="C5490" s="47"/>
      <c r="D5490" s="47"/>
      <c r="E5490" s="47"/>
      <c r="F5490" s="47"/>
      <c r="G5490" s="48"/>
      <c r="H5490" s="47"/>
      <c r="I5490" s="51"/>
      <c r="J5490" s="51"/>
      <c r="K5490" s="47"/>
      <c r="L5490" s="47"/>
      <c r="M5490" s="47"/>
      <c r="N5490" s="47"/>
      <c r="O5490" s="48"/>
    </row>
    <row r="5491" spans="2:15" x14ac:dyDescent="0.25">
      <c r="B5491" s="85"/>
      <c r="C5491" s="47"/>
      <c r="D5491" s="47"/>
      <c r="E5491" s="47"/>
      <c r="F5491" s="47"/>
      <c r="G5491" s="48"/>
      <c r="H5491" s="47"/>
      <c r="I5491" s="51"/>
      <c r="J5491" s="51"/>
      <c r="K5491" s="47"/>
      <c r="L5491" s="47"/>
      <c r="M5491" s="47"/>
      <c r="N5491" s="47"/>
      <c r="O5491" s="48"/>
    </row>
    <row r="5492" spans="2:15" x14ac:dyDescent="0.25">
      <c r="B5492" s="85"/>
      <c r="C5492" s="47"/>
      <c r="D5492" s="47"/>
      <c r="E5492" s="47"/>
      <c r="F5492" s="47"/>
      <c r="G5492" s="48"/>
      <c r="H5492" s="47"/>
      <c r="I5492" s="51"/>
      <c r="J5492" s="51"/>
      <c r="K5492" s="47"/>
      <c r="L5492" s="47"/>
      <c r="M5492" s="47"/>
      <c r="N5492" s="47"/>
      <c r="O5492" s="48"/>
    </row>
    <row r="5493" spans="2:15" x14ac:dyDescent="0.25">
      <c r="B5493" s="85"/>
      <c r="C5493" s="47"/>
      <c r="D5493" s="47"/>
      <c r="E5493" s="47"/>
      <c r="F5493" s="47"/>
      <c r="G5493" s="48"/>
      <c r="H5493" s="47"/>
      <c r="I5493" s="51"/>
      <c r="J5493" s="51"/>
      <c r="K5493" s="47"/>
      <c r="L5493" s="47"/>
      <c r="M5493" s="47"/>
      <c r="N5493" s="47"/>
      <c r="O5493" s="48"/>
    </row>
    <row r="5494" spans="2:15" x14ac:dyDescent="0.25">
      <c r="B5494" s="85"/>
      <c r="C5494" s="47"/>
      <c r="D5494" s="47"/>
      <c r="E5494" s="47"/>
      <c r="F5494" s="47"/>
      <c r="G5494" s="48"/>
      <c r="H5494" s="47"/>
      <c r="I5494" s="51"/>
      <c r="J5494" s="51"/>
      <c r="K5494" s="47"/>
      <c r="L5494" s="47"/>
      <c r="M5494" s="47"/>
      <c r="N5494" s="47"/>
      <c r="O5494" s="48"/>
    </row>
    <row r="5495" spans="2:15" x14ac:dyDescent="0.25">
      <c r="B5495" s="85"/>
      <c r="C5495" s="47"/>
      <c r="D5495" s="47"/>
      <c r="E5495" s="47"/>
      <c r="F5495" s="47"/>
      <c r="G5495" s="48"/>
      <c r="H5495" s="47"/>
      <c r="I5495" s="51"/>
      <c r="J5495" s="51"/>
      <c r="K5495" s="47"/>
      <c r="L5495" s="47"/>
      <c r="M5495" s="47"/>
      <c r="N5495" s="47"/>
      <c r="O5495" s="48"/>
    </row>
    <row r="5496" spans="2:15" x14ac:dyDescent="0.25">
      <c r="B5496" s="85"/>
      <c r="C5496" s="47"/>
      <c r="D5496" s="47"/>
      <c r="E5496" s="47"/>
      <c r="F5496" s="47"/>
      <c r="G5496" s="48"/>
      <c r="H5496" s="47"/>
      <c r="I5496" s="51"/>
      <c r="J5496" s="51"/>
      <c r="K5496" s="47"/>
      <c r="L5496" s="47"/>
      <c r="M5496" s="47"/>
      <c r="N5496" s="47"/>
      <c r="O5496" s="48"/>
    </row>
    <row r="5497" spans="2:15" x14ac:dyDescent="0.25">
      <c r="B5497" s="85"/>
      <c r="C5497" s="47"/>
      <c r="D5497" s="47"/>
      <c r="E5497" s="47"/>
      <c r="F5497" s="47"/>
      <c r="G5497" s="48"/>
      <c r="H5497" s="47"/>
      <c r="I5497" s="51"/>
      <c r="J5497" s="51"/>
      <c r="K5497" s="47"/>
      <c r="L5497" s="47"/>
      <c r="M5497" s="47"/>
      <c r="N5497" s="47"/>
      <c r="O5497" s="48"/>
    </row>
    <row r="5498" spans="2:15" x14ac:dyDescent="0.25">
      <c r="B5498" s="85"/>
      <c r="C5498" s="47"/>
      <c r="D5498" s="47"/>
      <c r="E5498" s="47"/>
      <c r="F5498" s="47"/>
      <c r="G5498" s="48"/>
      <c r="H5498" s="47"/>
      <c r="I5498" s="51"/>
      <c r="J5498" s="51"/>
      <c r="K5498" s="47"/>
      <c r="L5498" s="47"/>
      <c r="M5498" s="47"/>
      <c r="N5498" s="47"/>
      <c r="O5498" s="48"/>
    </row>
    <row r="5499" spans="2:15" x14ac:dyDescent="0.25">
      <c r="B5499" s="85"/>
      <c r="C5499" s="47"/>
      <c r="D5499" s="47"/>
      <c r="E5499" s="47"/>
      <c r="F5499" s="47"/>
      <c r="G5499" s="48"/>
      <c r="H5499" s="47"/>
      <c r="I5499" s="51"/>
      <c r="J5499" s="51"/>
      <c r="K5499" s="47"/>
      <c r="L5499" s="47"/>
      <c r="M5499" s="47"/>
      <c r="N5499" s="47"/>
      <c r="O5499" s="48"/>
    </row>
    <row r="5500" spans="2:15" x14ac:dyDescent="0.25">
      <c r="B5500" s="85"/>
      <c r="C5500" s="47"/>
      <c r="D5500" s="47"/>
      <c r="E5500" s="47"/>
      <c r="F5500" s="47"/>
      <c r="G5500" s="48"/>
      <c r="H5500" s="47"/>
      <c r="I5500" s="51"/>
      <c r="J5500" s="51"/>
      <c r="K5500" s="47"/>
      <c r="L5500" s="47"/>
      <c r="M5500" s="47"/>
      <c r="N5500" s="47"/>
      <c r="O5500" s="48"/>
    </row>
    <row r="5501" spans="2:15" x14ac:dyDescent="0.25">
      <c r="B5501" s="85"/>
      <c r="C5501" s="47"/>
      <c r="D5501" s="47"/>
      <c r="E5501" s="47"/>
      <c r="F5501" s="47"/>
      <c r="G5501" s="48"/>
      <c r="H5501" s="47"/>
      <c r="I5501" s="51"/>
      <c r="J5501" s="51"/>
      <c r="K5501" s="47"/>
      <c r="L5501" s="47"/>
      <c r="M5501" s="47"/>
      <c r="N5501" s="47"/>
      <c r="O5501" s="48"/>
    </row>
    <row r="5502" spans="2:15" x14ac:dyDescent="0.25">
      <c r="B5502" s="85"/>
      <c r="C5502" s="47"/>
      <c r="D5502" s="47"/>
      <c r="E5502" s="47"/>
      <c r="F5502" s="47"/>
      <c r="G5502" s="48"/>
      <c r="H5502" s="47"/>
      <c r="I5502" s="51"/>
      <c r="J5502" s="51"/>
      <c r="K5502" s="47"/>
      <c r="L5502" s="47"/>
      <c r="M5502" s="47"/>
      <c r="N5502" s="47"/>
      <c r="O5502" s="48"/>
    </row>
    <row r="5503" spans="2:15" x14ac:dyDescent="0.25">
      <c r="B5503" s="85"/>
      <c r="C5503" s="47"/>
      <c r="D5503" s="47"/>
      <c r="E5503" s="47"/>
      <c r="F5503" s="47"/>
      <c r="G5503" s="48"/>
      <c r="H5503" s="47"/>
      <c r="I5503" s="51"/>
      <c r="J5503" s="51"/>
      <c r="K5503" s="47"/>
      <c r="L5503" s="47"/>
      <c r="M5503" s="47"/>
      <c r="N5503" s="47"/>
      <c r="O5503" s="48"/>
    </row>
    <row r="5504" spans="2:15" x14ac:dyDescent="0.25">
      <c r="B5504" s="85"/>
      <c r="C5504" s="47"/>
      <c r="D5504" s="47"/>
      <c r="E5504" s="47"/>
      <c r="F5504" s="47"/>
      <c r="G5504" s="48"/>
      <c r="H5504" s="47"/>
      <c r="I5504" s="51"/>
      <c r="J5504" s="51"/>
      <c r="K5504" s="47"/>
      <c r="L5504" s="47"/>
      <c r="M5504" s="47"/>
      <c r="N5504" s="47"/>
      <c r="O5504" s="48"/>
    </row>
    <row r="5505" spans="2:15" x14ac:dyDescent="0.25">
      <c r="B5505" s="85"/>
      <c r="C5505" s="47"/>
      <c r="D5505" s="47"/>
      <c r="E5505" s="47"/>
      <c r="F5505" s="47"/>
      <c r="G5505" s="48"/>
      <c r="H5505" s="47"/>
      <c r="I5505" s="51"/>
      <c r="J5505" s="51"/>
      <c r="K5505" s="47"/>
      <c r="L5505" s="47"/>
      <c r="M5505" s="47"/>
      <c r="N5505" s="47"/>
      <c r="O5505" s="48"/>
    </row>
    <row r="5506" spans="2:15" x14ac:dyDescent="0.25">
      <c r="B5506" s="85"/>
      <c r="C5506" s="47"/>
      <c r="D5506" s="47"/>
      <c r="E5506" s="47"/>
      <c r="F5506" s="47"/>
      <c r="G5506" s="48"/>
      <c r="H5506" s="47"/>
      <c r="I5506" s="51"/>
      <c r="J5506" s="51"/>
      <c r="K5506" s="47"/>
      <c r="L5506" s="47"/>
      <c r="M5506" s="47"/>
      <c r="N5506" s="47"/>
      <c r="O5506" s="48"/>
    </row>
    <row r="5507" spans="2:15" x14ac:dyDescent="0.25">
      <c r="B5507" s="85"/>
      <c r="C5507" s="47"/>
      <c r="D5507" s="47"/>
      <c r="E5507" s="47"/>
      <c r="F5507" s="47"/>
      <c r="G5507" s="48"/>
      <c r="H5507" s="47"/>
      <c r="I5507" s="51"/>
      <c r="J5507" s="51"/>
      <c r="K5507" s="47"/>
      <c r="L5507" s="47"/>
      <c r="M5507" s="47"/>
      <c r="N5507" s="47"/>
      <c r="O5507" s="48"/>
    </row>
    <row r="5508" spans="2:15" x14ac:dyDescent="0.25">
      <c r="B5508" s="85"/>
      <c r="C5508" s="47"/>
      <c r="D5508" s="47"/>
      <c r="E5508" s="47"/>
      <c r="F5508" s="47"/>
      <c r="G5508" s="48"/>
      <c r="H5508" s="47"/>
      <c r="I5508" s="51"/>
      <c r="J5508" s="51"/>
      <c r="K5508" s="47"/>
      <c r="L5508" s="47"/>
      <c r="M5508" s="47"/>
      <c r="N5508" s="47"/>
      <c r="O5508" s="48"/>
    </row>
    <row r="5509" spans="2:15" x14ac:dyDescent="0.25">
      <c r="B5509" s="85"/>
      <c r="C5509" s="47"/>
      <c r="D5509" s="47"/>
      <c r="E5509" s="47"/>
      <c r="F5509" s="47"/>
      <c r="G5509" s="48"/>
      <c r="H5509" s="47"/>
      <c r="I5509" s="51"/>
      <c r="J5509" s="51"/>
      <c r="K5509" s="47"/>
      <c r="L5509" s="47"/>
      <c r="M5509" s="47"/>
      <c r="N5509" s="47"/>
      <c r="O5509" s="48"/>
    </row>
    <row r="5510" spans="2:15" x14ac:dyDescent="0.25">
      <c r="B5510" s="85"/>
      <c r="C5510" s="47"/>
      <c r="D5510" s="47"/>
      <c r="E5510" s="47"/>
      <c r="F5510" s="47"/>
      <c r="G5510" s="48"/>
      <c r="H5510" s="47"/>
      <c r="I5510" s="51"/>
      <c r="J5510" s="51"/>
      <c r="K5510" s="47"/>
      <c r="L5510" s="47"/>
      <c r="M5510" s="47"/>
      <c r="N5510" s="47"/>
      <c r="O5510" s="48"/>
    </row>
    <row r="5511" spans="2:15" x14ac:dyDescent="0.25">
      <c r="B5511" s="85"/>
      <c r="C5511" s="47"/>
      <c r="D5511" s="47"/>
      <c r="E5511" s="47"/>
      <c r="F5511" s="47"/>
      <c r="G5511" s="48"/>
      <c r="H5511" s="47"/>
      <c r="I5511" s="51"/>
      <c r="J5511" s="51"/>
      <c r="K5511" s="47"/>
      <c r="L5511" s="47"/>
      <c r="M5511" s="47"/>
      <c r="N5511" s="47"/>
      <c r="O5511" s="48"/>
    </row>
    <row r="5512" spans="2:15" x14ac:dyDescent="0.25">
      <c r="B5512" s="85"/>
      <c r="C5512" s="47"/>
      <c r="D5512" s="47"/>
      <c r="E5512" s="47"/>
      <c r="F5512" s="47"/>
      <c r="G5512" s="48"/>
      <c r="H5512" s="47"/>
      <c r="I5512" s="51"/>
      <c r="J5512" s="51"/>
      <c r="K5512" s="47"/>
      <c r="L5512" s="47"/>
      <c r="M5512" s="47"/>
      <c r="N5512" s="47"/>
      <c r="O5512" s="48"/>
    </row>
    <row r="5513" spans="2:15" x14ac:dyDescent="0.25">
      <c r="B5513" s="85"/>
      <c r="C5513" s="47"/>
      <c r="D5513" s="47"/>
      <c r="E5513" s="47"/>
      <c r="F5513" s="47"/>
      <c r="G5513" s="48"/>
      <c r="H5513" s="47"/>
      <c r="I5513" s="51"/>
      <c r="J5513" s="51"/>
      <c r="K5513" s="47"/>
      <c r="L5513" s="47"/>
      <c r="M5513" s="47"/>
      <c r="N5513" s="47"/>
      <c r="O5513" s="48"/>
    </row>
    <row r="5514" spans="2:15" x14ac:dyDescent="0.25">
      <c r="B5514" s="85"/>
      <c r="C5514" s="47"/>
      <c r="D5514" s="47"/>
      <c r="E5514" s="47"/>
      <c r="F5514" s="47"/>
      <c r="G5514" s="48"/>
      <c r="H5514" s="47"/>
      <c r="I5514" s="51"/>
      <c r="J5514" s="51"/>
      <c r="K5514" s="47"/>
      <c r="L5514" s="47"/>
      <c r="M5514" s="47"/>
      <c r="N5514" s="47"/>
      <c r="O5514" s="48"/>
    </row>
    <row r="5515" spans="2:15" x14ac:dyDescent="0.25">
      <c r="B5515" s="85"/>
      <c r="C5515" s="47"/>
      <c r="D5515" s="47"/>
      <c r="E5515" s="47"/>
      <c r="F5515" s="47"/>
      <c r="G5515" s="48"/>
      <c r="H5515" s="47"/>
      <c r="I5515" s="51"/>
      <c r="J5515" s="51"/>
      <c r="K5515" s="47"/>
      <c r="L5515" s="47"/>
      <c r="M5515" s="47"/>
      <c r="N5515" s="47"/>
      <c r="O5515" s="48"/>
    </row>
    <row r="5516" spans="2:15" x14ac:dyDescent="0.25">
      <c r="B5516" s="85"/>
      <c r="C5516" s="47"/>
      <c r="D5516" s="47"/>
      <c r="E5516" s="47"/>
      <c r="F5516" s="47"/>
      <c r="G5516" s="48"/>
      <c r="H5516" s="47"/>
      <c r="I5516" s="51"/>
      <c r="J5516" s="51"/>
      <c r="K5516" s="47"/>
      <c r="L5516" s="47"/>
      <c r="M5516" s="47"/>
      <c r="N5516" s="47"/>
      <c r="O5516" s="48"/>
    </row>
    <row r="5517" spans="2:15" x14ac:dyDescent="0.25">
      <c r="B5517" s="85"/>
      <c r="C5517" s="47"/>
      <c r="D5517" s="47"/>
      <c r="E5517" s="47"/>
      <c r="F5517" s="47"/>
      <c r="G5517" s="48"/>
      <c r="H5517" s="47"/>
      <c r="I5517" s="51"/>
      <c r="J5517" s="51"/>
      <c r="K5517" s="47"/>
      <c r="L5517" s="47"/>
      <c r="M5517" s="47"/>
      <c r="N5517" s="47"/>
      <c r="O5517" s="48"/>
    </row>
    <row r="5518" spans="2:15" x14ac:dyDescent="0.25">
      <c r="B5518" s="85"/>
      <c r="C5518" s="47"/>
      <c r="D5518" s="47"/>
      <c r="E5518" s="47"/>
      <c r="F5518" s="47"/>
      <c r="G5518" s="48"/>
      <c r="H5518" s="47"/>
      <c r="I5518" s="51"/>
      <c r="J5518" s="51"/>
      <c r="K5518" s="47"/>
      <c r="L5518" s="47"/>
      <c r="M5518" s="47"/>
      <c r="N5518" s="47"/>
      <c r="O5518" s="48"/>
    </row>
    <row r="5519" spans="2:15" x14ac:dyDescent="0.25">
      <c r="B5519" s="85"/>
      <c r="C5519" s="47"/>
      <c r="D5519" s="47"/>
      <c r="E5519" s="47"/>
      <c r="F5519" s="47"/>
      <c r="G5519" s="48"/>
      <c r="H5519" s="47"/>
      <c r="I5519" s="51"/>
      <c r="J5519" s="51"/>
      <c r="K5519" s="47"/>
      <c r="L5519" s="47"/>
      <c r="M5519" s="47"/>
      <c r="N5519" s="47"/>
      <c r="O5519" s="48"/>
    </row>
    <row r="5520" spans="2:15" x14ac:dyDescent="0.25">
      <c r="B5520" s="85"/>
      <c r="C5520" s="47"/>
      <c r="D5520" s="47"/>
      <c r="E5520" s="47"/>
      <c r="F5520" s="47"/>
      <c r="G5520" s="48"/>
      <c r="H5520" s="47"/>
      <c r="I5520" s="51"/>
      <c r="J5520" s="51"/>
      <c r="K5520" s="47"/>
      <c r="L5520" s="47"/>
      <c r="M5520" s="47"/>
      <c r="N5520" s="47"/>
      <c r="O5520" s="48"/>
    </row>
    <row r="5521" spans="2:15" x14ac:dyDescent="0.25">
      <c r="B5521" s="85"/>
      <c r="C5521" s="47"/>
      <c r="D5521" s="47"/>
      <c r="E5521" s="47"/>
      <c r="F5521" s="47"/>
      <c r="G5521" s="48"/>
      <c r="H5521" s="47"/>
      <c r="I5521" s="51"/>
      <c r="J5521" s="51"/>
      <c r="K5521" s="47"/>
      <c r="L5521" s="47"/>
      <c r="M5521" s="47"/>
      <c r="N5521" s="47"/>
      <c r="O5521" s="48"/>
    </row>
    <row r="5522" spans="2:15" x14ac:dyDescent="0.25">
      <c r="B5522" s="85"/>
      <c r="C5522" s="47"/>
      <c r="D5522" s="47"/>
      <c r="E5522" s="47"/>
      <c r="F5522" s="47"/>
      <c r="G5522" s="48"/>
      <c r="H5522" s="47"/>
      <c r="I5522" s="51"/>
      <c r="J5522" s="51"/>
      <c r="K5522" s="47"/>
      <c r="L5522" s="47"/>
      <c r="M5522" s="47"/>
      <c r="N5522" s="47"/>
      <c r="O5522" s="48"/>
    </row>
    <row r="5523" spans="2:15" x14ac:dyDescent="0.25">
      <c r="B5523" s="85"/>
      <c r="C5523" s="47"/>
      <c r="D5523" s="47"/>
      <c r="E5523" s="47"/>
      <c r="F5523" s="47"/>
      <c r="G5523" s="48"/>
      <c r="H5523" s="47"/>
      <c r="I5523" s="51"/>
      <c r="J5523" s="51"/>
      <c r="K5523" s="47"/>
      <c r="L5523" s="47"/>
      <c r="M5523" s="47"/>
      <c r="N5523" s="47"/>
      <c r="O5523" s="48"/>
    </row>
    <row r="5524" spans="2:15" x14ac:dyDescent="0.25">
      <c r="B5524" s="85"/>
      <c r="C5524" s="47"/>
      <c r="D5524" s="47"/>
      <c r="E5524" s="47"/>
      <c r="F5524" s="47"/>
      <c r="G5524" s="48"/>
      <c r="H5524" s="47"/>
      <c r="I5524" s="51"/>
      <c r="J5524" s="51"/>
      <c r="K5524" s="47"/>
      <c r="L5524" s="47"/>
      <c r="M5524" s="47"/>
      <c r="N5524" s="47"/>
      <c r="O5524" s="48"/>
    </row>
    <row r="5525" spans="2:15" x14ac:dyDescent="0.25">
      <c r="B5525" s="85"/>
      <c r="C5525" s="47"/>
      <c r="D5525" s="47"/>
      <c r="E5525" s="47"/>
      <c r="F5525" s="47"/>
      <c r="G5525" s="48"/>
      <c r="H5525" s="47"/>
      <c r="I5525" s="51"/>
      <c r="J5525" s="51"/>
      <c r="K5525" s="47"/>
      <c r="L5525" s="47"/>
      <c r="M5525" s="47"/>
      <c r="N5525" s="47"/>
      <c r="O5525" s="48"/>
    </row>
    <row r="5526" spans="2:15" x14ac:dyDescent="0.25">
      <c r="B5526" s="85"/>
      <c r="C5526" s="47"/>
      <c r="D5526" s="47"/>
      <c r="E5526" s="47"/>
      <c r="F5526" s="47"/>
      <c r="G5526" s="48"/>
      <c r="H5526" s="47"/>
      <c r="I5526" s="51"/>
      <c r="J5526" s="51"/>
      <c r="K5526" s="47"/>
      <c r="L5526" s="47"/>
      <c r="M5526" s="47"/>
      <c r="N5526" s="47"/>
      <c r="O5526" s="48"/>
    </row>
    <row r="5527" spans="2:15" x14ac:dyDescent="0.25">
      <c r="B5527" s="85"/>
      <c r="C5527" s="47"/>
      <c r="D5527" s="47"/>
      <c r="E5527" s="47"/>
      <c r="F5527" s="47"/>
      <c r="G5527" s="48"/>
      <c r="H5527" s="47"/>
      <c r="I5527" s="51"/>
      <c r="J5527" s="51"/>
      <c r="K5527" s="47"/>
      <c r="L5527" s="47"/>
      <c r="M5527" s="47"/>
      <c r="N5527" s="47"/>
      <c r="O5527" s="48"/>
    </row>
    <row r="5528" spans="2:15" x14ac:dyDescent="0.25">
      <c r="B5528" s="85"/>
      <c r="C5528" s="47"/>
      <c r="D5528" s="47"/>
      <c r="E5528" s="47"/>
      <c r="F5528" s="47"/>
      <c r="G5528" s="48"/>
      <c r="H5528" s="47"/>
      <c r="I5528" s="51"/>
      <c r="J5528" s="51"/>
      <c r="K5528" s="47"/>
      <c r="L5528" s="47"/>
      <c r="M5528" s="47"/>
      <c r="N5528" s="47"/>
      <c r="O5528" s="48"/>
    </row>
    <row r="5529" spans="2:15" x14ac:dyDescent="0.25">
      <c r="B5529" s="85"/>
      <c r="C5529" s="47"/>
      <c r="D5529" s="47"/>
      <c r="E5529" s="47"/>
      <c r="F5529" s="47"/>
      <c r="G5529" s="48"/>
      <c r="H5529" s="47"/>
      <c r="I5529" s="51"/>
      <c r="J5529" s="51"/>
      <c r="K5529" s="47"/>
      <c r="L5529" s="47"/>
      <c r="M5529" s="47"/>
      <c r="N5529" s="47"/>
      <c r="O5529" s="48"/>
    </row>
    <row r="5530" spans="2:15" x14ac:dyDescent="0.25">
      <c r="B5530" s="85"/>
      <c r="C5530" s="47"/>
      <c r="D5530" s="47"/>
      <c r="E5530" s="47"/>
      <c r="F5530" s="47"/>
      <c r="G5530" s="48"/>
      <c r="H5530" s="47"/>
      <c r="I5530" s="51"/>
      <c r="J5530" s="51"/>
      <c r="K5530" s="47"/>
      <c r="L5530" s="47"/>
      <c r="M5530" s="47"/>
      <c r="N5530" s="47"/>
      <c r="O5530" s="48"/>
    </row>
    <row r="5531" spans="2:15" x14ac:dyDescent="0.25">
      <c r="B5531" s="85"/>
      <c r="C5531" s="47"/>
      <c r="D5531" s="47"/>
      <c r="E5531" s="47"/>
      <c r="F5531" s="47"/>
      <c r="G5531" s="48"/>
      <c r="H5531" s="47"/>
      <c r="I5531" s="51"/>
      <c r="J5531" s="51"/>
      <c r="K5531" s="47"/>
      <c r="L5531" s="47"/>
      <c r="M5531" s="47"/>
      <c r="N5531" s="47"/>
      <c r="O5531" s="48"/>
    </row>
    <row r="5532" spans="2:15" x14ac:dyDescent="0.25">
      <c r="B5532" s="85"/>
      <c r="C5532" s="47"/>
      <c r="D5532" s="47"/>
      <c r="E5532" s="47"/>
      <c r="F5532" s="47"/>
      <c r="G5532" s="48"/>
      <c r="H5532" s="47"/>
      <c r="I5532" s="51"/>
      <c r="J5532" s="51"/>
      <c r="K5532" s="47"/>
      <c r="L5532" s="47"/>
      <c r="M5532" s="47"/>
      <c r="N5532" s="47"/>
      <c r="O5532" s="48"/>
    </row>
    <row r="5533" spans="2:15" x14ac:dyDescent="0.25">
      <c r="B5533" s="85"/>
      <c r="C5533" s="47"/>
      <c r="D5533" s="47"/>
      <c r="E5533" s="47"/>
      <c r="F5533" s="47"/>
      <c r="G5533" s="48"/>
      <c r="H5533" s="47"/>
      <c r="I5533" s="51"/>
      <c r="J5533" s="51"/>
      <c r="K5533" s="47"/>
      <c r="L5533" s="47"/>
      <c r="M5533" s="47"/>
      <c r="N5533" s="47"/>
      <c r="O5533" s="48"/>
    </row>
    <row r="5534" spans="2:15" x14ac:dyDescent="0.25">
      <c r="B5534" s="85"/>
      <c r="C5534" s="47"/>
      <c r="D5534" s="47"/>
      <c r="E5534" s="47"/>
      <c r="F5534" s="47"/>
      <c r="G5534" s="48"/>
      <c r="H5534" s="47"/>
      <c r="I5534" s="51"/>
      <c r="J5534" s="51"/>
      <c r="K5534" s="47"/>
      <c r="L5534" s="47"/>
      <c r="M5534" s="47"/>
      <c r="N5534" s="47"/>
      <c r="O5534" s="48"/>
    </row>
    <row r="5535" spans="2:15" x14ac:dyDescent="0.25">
      <c r="B5535" s="85"/>
      <c r="C5535" s="47"/>
      <c r="D5535" s="47"/>
      <c r="E5535" s="47"/>
      <c r="F5535" s="47"/>
      <c r="G5535" s="48"/>
      <c r="H5535" s="47"/>
      <c r="I5535" s="51"/>
      <c r="J5535" s="51"/>
      <c r="K5535" s="47"/>
      <c r="L5535" s="47"/>
      <c r="M5535" s="47"/>
      <c r="N5535" s="47"/>
      <c r="O5535" s="48"/>
    </row>
    <row r="5536" spans="2:15" x14ac:dyDescent="0.25">
      <c r="B5536" s="85"/>
      <c r="C5536" s="47"/>
      <c r="D5536" s="47"/>
      <c r="E5536" s="47"/>
      <c r="F5536" s="47"/>
      <c r="G5536" s="48"/>
      <c r="H5536" s="47"/>
      <c r="I5536" s="51"/>
      <c r="J5536" s="51"/>
      <c r="K5536" s="47"/>
      <c r="L5536" s="47"/>
      <c r="M5536" s="47"/>
      <c r="N5536" s="47"/>
      <c r="O5536" s="48"/>
    </row>
    <row r="5537" spans="2:15" x14ac:dyDescent="0.25">
      <c r="B5537" s="85"/>
      <c r="C5537" s="47"/>
      <c r="D5537" s="47"/>
      <c r="E5537" s="47"/>
      <c r="F5537" s="47"/>
      <c r="G5537" s="48"/>
      <c r="H5537" s="47"/>
      <c r="I5537" s="51"/>
      <c r="J5537" s="51"/>
      <c r="K5537" s="47"/>
      <c r="L5537" s="47"/>
      <c r="M5537" s="47"/>
      <c r="N5537" s="47"/>
      <c r="O5537" s="48"/>
    </row>
    <row r="5538" spans="2:15" x14ac:dyDescent="0.25">
      <c r="B5538" s="85"/>
      <c r="C5538" s="47"/>
      <c r="D5538" s="47"/>
      <c r="E5538" s="47"/>
      <c r="F5538" s="47"/>
      <c r="G5538" s="48"/>
      <c r="H5538" s="47"/>
      <c r="I5538" s="51"/>
      <c r="J5538" s="51"/>
      <c r="K5538" s="47"/>
      <c r="L5538" s="47"/>
      <c r="M5538" s="47"/>
      <c r="N5538" s="47"/>
      <c r="O5538" s="48"/>
    </row>
    <row r="5539" spans="2:15" x14ac:dyDescent="0.25">
      <c r="B5539" s="85"/>
      <c r="C5539" s="47"/>
      <c r="D5539" s="47"/>
      <c r="E5539" s="47"/>
      <c r="F5539" s="47"/>
      <c r="G5539" s="48"/>
      <c r="H5539" s="47"/>
      <c r="I5539" s="51"/>
      <c r="J5539" s="51"/>
      <c r="K5539" s="47"/>
      <c r="L5539" s="47"/>
      <c r="M5539" s="47"/>
      <c r="N5539" s="47"/>
      <c r="O5539" s="48"/>
    </row>
    <row r="5540" spans="2:15" x14ac:dyDescent="0.25">
      <c r="B5540" s="85"/>
      <c r="C5540" s="47"/>
      <c r="D5540" s="47"/>
      <c r="E5540" s="47"/>
      <c r="F5540" s="47"/>
      <c r="G5540" s="48"/>
      <c r="H5540" s="47"/>
      <c r="I5540" s="51"/>
      <c r="J5540" s="51"/>
      <c r="K5540" s="47"/>
      <c r="L5540" s="47"/>
      <c r="M5540" s="47"/>
      <c r="N5540" s="47"/>
      <c r="O5540" s="48"/>
    </row>
    <row r="5541" spans="2:15" x14ac:dyDescent="0.25">
      <c r="B5541" s="85"/>
      <c r="C5541" s="47"/>
      <c r="D5541" s="47"/>
      <c r="E5541" s="47"/>
      <c r="F5541" s="47"/>
      <c r="G5541" s="48"/>
      <c r="H5541" s="47"/>
      <c r="I5541" s="51"/>
      <c r="J5541" s="51"/>
      <c r="K5541" s="47"/>
      <c r="L5541" s="47"/>
      <c r="M5541" s="47"/>
      <c r="N5541" s="47"/>
      <c r="O5541" s="48"/>
    </row>
    <row r="5542" spans="2:15" x14ac:dyDescent="0.25">
      <c r="B5542" s="85"/>
      <c r="C5542" s="47"/>
      <c r="D5542" s="47"/>
      <c r="E5542" s="47"/>
      <c r="F5542" s="47"/>
      <c r="G5542" s="48"/>
      <c r="H5542" s="47"/>
      <c r="I5542" s="51"/>
      <c r="J5542" s="51"/>
      <c r="K5542" s="47"/>
      <c r="L5542" s="47"/>
      <c r="M5542" s="47"/>
      <c r="N5542" s="47"/>
      <c r="O5542" s="48"/>
    </row>
    <row r="5543" spans="2:15" x14ac:dyDescent="0.25">
      <c r="B5543" s="85"/>
      <c r="C5543" s="47"/>
      <c r="D5543" s="47"/>
      <c r="E5543" s="47"/>
      <c r="F5543" s="47"/>
      <c r="G5543" s="48"/>
      <c r="H5543" s="47"/>
      <c r="I5543" s="51"/>
      <c r="J5543" s="51"/>
      <c r="K5543" s="47"/>
      <c r="L5543" s="47"/>
      <c r="M5543" s="47"/>
      <c r="N5543" s="47"/>
      <c r="O5543" s="48"/>
    </row>
    <row r="5544" spans="2:15" x14ac:dyDescent="0.25">
      <c r="B5544" s="85"/>
      <c r="C5544" s="47"/>
      <c r="D5544" s="47"/>
      <c r="E5544" s="47"/>
      <c r="F5544" s="47"/>
      <c r="G5544" s="48"/>
      <c r="H5544" s="47"/>
      <c r="I5544" s="51"/>
      <c r="J5544" s="51"/>
      <c r="K5544" s="47"/>
      <c r="L5544" s="47"/>
      <c r="M5544" s="47"/>
      <c r="N5544" s="47"/>
      <c r="O5544" s="48"/>
    </row>
    <row r="5545" spans="2:15" x14ac:dyDescent="0.25">
      <c r="B5545" s="85"/>
      <c r="C5545" s="47"/>
      <c r="D5545" s="47"/>
      <c r="E5545" s="47"/>
      <c r="F5545" s="47"/>
      <c r="G5545" s="48"/>
      <c r="H5545" s="47"/>
      <c r="I5545" s="51"/>
      <c r="J5545" s="51"/>
      <c r="K5545" s="47"/>
      <c r="L5545" s="47"/>
      <c r="M5545" s="47"/>
      <c r="N5545" s="47"/>
      <c r="O5545" s="48"/>
    </row>
    <row r="5546" spans="2:15" x14ac:dyDescent="0.25">
      <c r="B5546" s="85"/>
      <c r="C5546" s="47"/>
      <c r="D5546" s="47"/>
      <c r="E5546" s="47"/>
      <c r="F5546" s="47"/>
      <c r="G5546" s="48"/>
      <c r="H5546" s="47"/>
      <c r="I5546" s="51"/>
      <c r="J5546" s="51"/>
      <c r="K5546" s="47"/>
      <c r="L5546" s="47"/>
      <c r="M5546" s="47"/>
      <c r="N5546" s="47"/>
      <c r="O5546" s="48"/>
    </row>
    <row r="5547" spans="2:15" x14ac:dyDescent="0.25">
      <c r="B5547" s="85"/>
      <c r="C5547" s="47"/>
      <c r="D5547" s="47"/>
      <c r="E5547" s="47"/>
      <c r="F5547" s="47"/>
      <c r="G5547" s="48"/>
      <c r="H5547" s="47"/>
      <c r="I5547" s="51"/>
      <c r="J5547" s="51"/>
      <c r="K5547" s="47"/>
      <c r="L5547" s="47"/>
      <c r="M5547" s="47"/>
      <c r="N5547" s="47"/>
      <c r="O5547" s="48"/>
    </row>
    <row r="5548" spans="2:15" x14ac:dyDescent="0.25">
      <c r="B5548" s="85"/>
      <c r="C5548" s="47"/>
      <c r="D5548" s="47"/>
      <c r="E5548" s="47"/>
      <c r="F5548" s="47"/>
      <c r="G5548" s="48"/>
      <c r="H5548" s="47"/>
      <c r="I5548" s="51"/>
      <c r="J5548" s="51"/>
      <c r="K5548" s="47"/>
      <c r="L5548" s="47"/>
      <c r="M5548" s="47"/>
      <c r="N5548" s="47"/>
      <c r="O5548" s="48"/>
    </row>
    <row r="5549" spans="2:15" x14ac:dyDescent="0.25">
      <c r="B5549" s="85"/>
      <c r="C5549" s="47"/>
      <c r="D5549" s="47"/>
      <c r="E5549" s="47"/>
      <c r="F5549" s="47"/>
      <c r="G5549" s="48"/>
      <c r="H5549" s="47"/>
      <c r="I5549" s="51"/>
      <c r="J5549" s="51"/>
      <c r="K5549" s="47"/>
      <c r="L5549" s="47"/>
      <c r="M5549" s="47"/>
      <c r="N5549" s="47"/>
      <c r="O5549" s="48"/>
    </row>
    <row r="5550" spans="2:15" x14ac:dyDescent="0.25">
      <c r="B5550" s="85"/>
      <c r="C5550" s="47"/>
      <c r="D5550" s="47"/>
      <c r="E5550" s="47"/>
      <c r="F5550" s="47"/>
      <c r="G5550" s="48"/>
      <c r="H5550" s="47"/>
      <c r="I5550" s="51"/>
      <c r="J5550" s="51"/>
      <c r="K5550" s="47"/>
      <c r="L5550" s="47"/>
      <c r="M5550" s="47"/>
      <c r="N5550" s="47"/>
      <c r="O5550" s="48"/>
    </row>
    <row r="5551" spans="2:15" x14ac:dyDescent="0.25">
      <c r="B5551" s="85"/>
      <c r="C5551" s="47"/>
      <c r="D5551" s="47"/>
      <c r="E5551" s="47"/>
      <c r="F5551" s="47"/>
      <c r="G5551" s="48"/>
      <c r="H5551" s="47"/>
      <c r="I5551" s="51"/>
      <c r="J5551" s="51"/>
      <c r="K5551" s="47"/>
      <c r="L5551" s="47"/>
      <c r="M5551" s="47"/>
      <c r="N5551" s="47"/>
      <c r="O5551" s="48"/>
    </row>
    <row r="5552" spans="2:15" x14ac:dyDescent="0.25">
      <c r="B5552" s="85"/>
      <c r="C5552" s="47"/>
      <c r="D5552" s="47"/>
      <c r="E5552" s="47"/>
      <c r="F5552" s="47"/>
      <c r="G5552" s="48"/>
      <c r="H5552" s="47"/>
      <c r="I5552" s="51"/>
      <c r="J5552" s="51"/>
      <c r="K5552" s="47"/>
      <c r="L5552" s="47"/>
      <c r="M5552" s="47"/>
      <c r="N5552" s="47"/>
      <c r="O5552" s="48"/>
    </row>
    <row r="5553" spans="2:15" x14ac:dyDescent="0.25">
      <c r="B5553" s="85"/>
      <c r="C5553" s="47"/>
      <c r="D5553" s="47"/>
      <c r="E5553" s="47"/>
      <c r="F5553" s="47"/>
      <c r="G5553" s="48"/>
      <c r="H5553" s="47"/>
      <c r="I5553" s="51"/>
      <c r="J5553" s="51"/>
      <c r="K5553" s="47"/>
      <c r="L5553" s="47"/>
      <c r="M5553" s="47"/>
      <c r="N5553" s="47"/>
      <c r="O5553" s="48"/>
    </row>
    <row r="5554" spans="2:15" x14ac:dyDescent="0.25">
      <c r="B5554" s="85"/>
      <c r="C5554" s="47"/>
      <c r="D5554" s="47"/>
      <c r="E5554" s="47"/>
      <c r="F5554" s="47"/>
      <c r="G5554" s="48"/>
      <c r="H5554" s="47"/>
      <c r="I5554" s="51"/>
      <c r="J5554" s="51"/>
      <c r="K5554" s="47"/>
      <c r="L5554" s="47"/>
      <c r="M5554" s="47"/>
      <c r="N5554" s="47"/>
      <c r="O5554" s="48"/>
    </row>
    <row r="5555" spans="2:15" x14ac:dyDescent="0.25">
      <c r="B5555" s="85"/>
      <c r="C5555" s="47"/>
      <c r="D5555" s="47"/>
      <c r="E5555" s="47"/>
      <c r="F5555" s="47"/>
      <c r="G5555" s="48"/>
      <c r="H5555" s="47"/>
      <c r="I5555" s="51"/>
      <c r="J5555" s="51"/>
      <c r="K5555" s="47"/>
      <c r="L5555" s="47"/>
      <c r="M5555" s="47"/>
      <c r="N5555" s="47"/>
      <c r="O5555" s="48"/>
    </row>
    <row r="5556" spans="2:15" x14ac:dyDescent="0.25">
      <c r="B5556" s="85"/>
      <c r="C5556" s="47"/>
      <c r="D5556" s="47"/>
      <c r="E5556" s="47"/>
      <c r="F5556" s="47"/>
      <c r="G5556" s="48"/>
      <c r="H5556" s="47"/>
      <c r="I5556" s="51"/>
      <c r="J5556" s="51"/>
      <c r="K5556" s="47"/>
      <c r="L5556" s="47"/>
      <c r="M5556" s="47"/>
      <c r="N5556" s="47"/>
      <c r="O5556" s="48"/>
    </row>
    <row r="5557" spans="2:15" x14ac:dyDescent="0.25">
      <c r="B5557" s="85"/>
      <c r="C5557" s="47"/>
      <c r="D5557" s="47"/>
      <c r="E5557" s="47"/>
      <c r="F5557" s="47"/>
      <c r="G5557" s="48"/>
      <c r="H5557" s="47"/>
      <c r="I5557" s="51"/>
      <c r="J5557" s="51"/>
      <c r="K5557" s="47"/>
      <c r="L5557" s="47"/>
      <c r="M5557" s="47"/>
      <c r="N5557" s="47"/>
      <c r="O5557" s="48"/>
    </row>
    <row r="5558" spans="2:15" x14ac:dyDescent="0.25">
      <c r="B5558" s="85"/>
      <c r="C5558" s="47"/>
      <c r="D5558" s="47"/>
      <c r="E5558" s="47"/>
      <c r="F5558" s="47"/>
      <c r="G5558" s="48"/>
      <c r="H5558" s="47"/>
      <c r="I5558" s="51"/>
      <c r="J5558" s="51"/>
      <c r="K5558" s="47"/>
      <c r="L5558" s="47"/>
      <c r="M5558" s="47"/>
      <c r="N5558" s="47"/>
      <c r="O5558" s="48"/>
    </row>
    <row r="5559" spans="2:15" x14ac:dyDescent="0.25">
      <c r="B5559" s="85"/>
      <c r="C5559" s="47"/>
      <c r="D5559" s="47"/>
      <c r="E5559" s="47"/>
      <c r="F5559" s="47"/>
      <c r="G5559" s="48"/>
      <c r="H5559" s="47"/>
      <c r="I5559" s="51"/>
      <c r="J5559" s="51"/>
      <c r="K5559" s="47"/>
      <c r="L5559" s="47"/>
      <c r="M5559" s="47"/>
      <c r="N5559" s="47"/>
      <c r="O5559" s="48"/>
    </row>
    <row r="5560" spans="2:15" x14ac:dyDescent="0.25">
      <c r="B5560" s="85"/>
      <c r="C5560" s="47"/>
      <c r="D5560" s="47"/>
      <c r="E5560" s="47"/>
      <c r="F5560" s="47"/>
      <c r="G5560" s="48"/>
      <c r="H5560" s="47"/>
      <c r="I5560" s="51"/>
      <c r="J5560" s="51"/>
      <c r="K5560" s="47"/>
      <c r="L5560" s="47"/>
      <c r="M5560" s="47"/>
      <c r="N5560" s="47"/>
      <c r="O5560" s="48"/>
    </row>
    <row r="5561" spans="2:15" x14ac:dyDescent="0.25">
      <c r="B5561" s="85"/>
      <c r="C5561" s="47"/>
      <c r="D5561" s="47"/>
      <c r="E5561" s="47"/>
      <c r="F5561" s="47"/>
      <c r="G5561" s="48"/>
      <c r="H5561" s="47"/>
      <c r="I5561" s="51"/>
      <c r="J5561" s="51"/>
      <c r="K5561" s="47"/>
      <c r="L5561" s="47"/>
      <c r="M5561" s="47"/>
      <c r="N5561" s="47"/>
      <c r="O5561" s="48"/>
    </row>
    <row r="5562" spans="2:15" x14ac:dyDescent="0.25">
      <c r="B5562" s="85"/>
      <c r="C5562" s="47"/>
      <c r="D5562" s="47"/>
      <c r="E5562" s="47"/>
      <c r="F5562" s="47"/>
      <c r="G5562" s="48"/>
      <c r="H5562" s="47"/>
      <c r="I5562" s="51"/>
      <c r="J5562" s="51"/>
      <c r="K5562" s="47"/>
      <c r="L5562" s="47"/>
      <c r="M5562" s="47"/>
      <c r="N5562" s="47"/>
      <c r="O5562" s="48"/>
    </row>
    <row r="5563" spans="2:15" x14ac:dyDescent="0.25">
      <c r="B5563" s="85"/>
      <c r="C5563" s="47"/>
      <c r="D5563" s="47"/>
      <c r="E5563" s="47"/>
      <c r="F5563" s="47"/>
      <c r="G5563" s="48"/>
      <c r="H5563" s="47"/>
      <c r="I5563" s="51"/>
      <c r="J5563" s="51"/>
      <c r="K5563" s="47"/>
      <c r="L5563" s="47"/>
      <c r="M5563" s="47"/>
      <c r="N5563" s="47"/>
      <c r="O5563" s="48"/>
    </row>
    <row r="5564" spans="2:15" x14ac:dyDescent="0.25">
      <c r="B5564" s="85"/>
      <c r="C5564" s="47"/>
      <c r="D5564" s="47"/>
      <c r="E5564" s="47"/>
      <c r="F5564" s="47"/>
      <c r="G5564" s="48"/>
      <c r="H5564" s="47"/>
      <c r="I5564" s="51"/>
      <c r="J5564" s="51"/>
      <c r="K5564" s="47"/>
      <c r="L5564" s="47"/>
      <c r="M5564" s="47"/>
      <c r="N5564" s="47"/>
      <c r="O5564" s="48"/>
    </row>
    <row r="5565" spans="2:15" x14ac:dyDescent="0.25">
      <c r="B5565" s="85"/>
      <c r="C5565" s="47"/>
      <c r="D5565" s="47"/>
      <c r="E5565" s="47"/>
      <c r="F5565" s="47"/>
      <c r="G5565" s="48"/>
      <c r="H5565" s="47"/>
      <c r="I5565" s="51"/>
      <c r="J5565" s="51"/>
      <c r="K5565" s="47"/>
      <c r="L5565" s="47"/>
      <c r="M5565" s="47"/>
      <c r="N5565" s="47"/>
      <c r="O5565" s="48"/>
    </row>
    <row r="5566" spans="2:15" x14ac:dyDescent="0.25">
      <c r="B5566" s="85"/>
      <c r="C5566" s="47"/>
      <c r="D5566" s="47"/>
      <c r="E5566" s="47"/>
      <c r="F5566" s="47"/>
      <c r="G5566" s="48"/>
      <c r="H5566" s="47"/>
      <c r="I5566" s="51"/>
      <c r="J5566" s="51"/>
      <c r="K5566" s="47"/>
      <c r="L5566" s="47"/>
      <c r="M5566" s="47"/>
      <c r="N5566" s="47"/>
      <c r="O5566" s="48"/>
    </row>
    <row r="5567" spans="2:15" x14ac:dyDescent="0.25">
      <c r="B5567" s="85"/>
      <c r="C5567" s="47"/>
      <c r="D5567" s="47"/>
      <c r="E5567" s="47"/>
      <c r="F5567" s="47"/>
      <c r="G5567" s="48"/>
      <c r="H5567" s="47"/>
      <c r="I5567" s="51"/>
      <c r="J5567" s="51"/>
      <c r="K5567" s="47"/>
      <c r="L5567" s="47"/>
      <c r="M5567" s="47"/>
      <c r="N5567" s="47"/>
      <c r="O5567" s="48"/>
    </row>
    <row r="5568" spans="2:15" x14ac:dyDescent="0.25">
      <c r="B5568" s="85"/>
      <c r="C5568" s="47"/>
      <c r="D5568" s="47"/>
      <c r="E5568" s="47"/>
      <c r="F5568" s="47"/>
      <c r="G5568" s="48"/>
      <c r="H5568" s="47"/>
      <c r="I5568" s="51"/>
      <c r="J5568" s="51"/>
      <c r="K5568" s="47"/>
      <c r="L5568" s="47"/>
      <c r="M5568" s="47"/>
      <c r="N5568" s="47"/>
      <c r="O5568" s="48"/>
    </row>
    <row r="5569" spans="2:15" x14ac:dyDescent="0.25">
      <c r="B5569" s="85"/>
      <c r="C5569" s="47"/>
      <c r="D5569" s="47"/>
      <c r="E5569" s="47"/>
      <c r="F5569" s="47"/>
      <c r="G5569" s="48"/>
      <c r="H5569" s="47"/>
      <c r="I5569" s="51"/>
      <c r="J5569" s="51"/>
      <c r="K5569" s="47"/>
      <c r="L5569" s="47"/>
      <c r="M5569" s="47"/>
      <c r="N5569" s="47"/>
      <c r="O5569" s="48"/>
    </row>
    <row r="5570" spans="2:15" x14ac:dyDescent="0.25">
      <c r="B5570" s="85"/>
      <c r="C5570" s="47"/>
      <c r="D5570" s="47"/>
      <c r="E5570" s="47"/>
      <c r="F5570" s="47"/>
      <c r="G5570" s="48"/>
      <c r="H5570" s="47"/>
      <c r="I5570" s="51"/>
      <c r="J5570" s="51"/>
      <c r="K5570" s="47"/>
      <c r="L5570" s="47"/>
      <c r="M5570" s="47"/>
      <c r="N5570" s="47"/>
      <c r="O5570" s="48"/>
    </row>
    <row r="5571" spans="2:15" x14ac:dyDescent="0.25">
      <c r="B5571" s="85"/>
      <c r="C5571" s="47"/>
      <c r="D5571" s="47"/>
      <c r="E5571" s="47"/>
      <c r="F5571" s="47"/>
      <c r="G5571" s="48"/>
      <c r="H5571" s="47"/>
      <c r="I5571" s="51"/>
      <c r="J5571" s="51"/>
      <c r="K5571" s="47"/>
      <c r="L5571" s="47"/>
      <c r="M5571" s="47"/>
      <c r="N5571" s="47"/>
      <c r="O5571" s="48"/>
    </row>
    <row r="5572" spans="2:15" x14ac:dyDescent="0.25">
      <c r="B5572" s="85"/>
      <c r="C5572" s="47"/>
      <c r="D5572" s="47"/>
      <c r="E5572" s="47"/>
      <c r="F5572" s="47"/>
      <c r="G5572" s="48"/>
      <c r="H5572" s="47"/>
      <c r="I5572" s="51"/>
      <c r="J5572" s="51"/>
      <c r="K5572" s="47"/>
      <c r="L5572" s="47"/>
      <c r="M5572" s="47"/>
      <c r="N5572" s="47"/>
      <c r="O5572" s="48"/>
    </row>
    <row r="5573" spans="2:15" x14ac:dyDescent="0.25">
      <c r="B5573" s="85"/>
      <c r="C5573" s="47"/>
      <c r="D5573" s="47"/>
      <c r="E5573" s="47"/>
      <c r="F5573" s="47"/>
      <c r="G5573" s="48"/>
      <c r="H5573" s="47"/>
      <c r="I5573" s="51"/>
      <c r="J5573" s="51"/>
      <c r="K5573" s="47"/>
      <c r="L5573" s="47"/>
      <c r="M5573" s="47"/>
      <c r="N5573" s="47"/>
      <c r="O5573" s="48"/>
    </row>
    <row r="5574" spans="2:15" x14ac:dyDescent="0.25">
      <c r="B5574" s="85"/>
      <c r="C5574" s="47"/>
      <c r="D5574" s="47"/>
      <c r="E5574" s="47"/>
      <c r="F5574" s="47"/>
      <c r="G5574" s="48"/>
      <c r="H5574" s="47"/>
      <c r="I5574" s="51"/>
      <c r="J5574" s="51"/>
      <c r="K5574" s="47"/>
      <c r="L5574" s="47"/>
      <c r="M5574" s="47"/>
      <c r="N5574" s="47"/>
      <c r="O5574" s="48"/>
    </row>
    <row r="5575" spans="2:15" x14ac:dyDescent="0.25">
      <c r="B5575" s="85"/>
      <c r="C5575" s="47"/>
      <c r="D5575" s="47"/>
      <c r="E5575" s="47"/>
      <c r="F5575" s="47"/>
      <c r="G5575" s="48"/>
      <c r="H5575" s="47"/>
      <c r="I5575" s="51"/>
      <c r="J5575" s="51"/>
      <c r="K5575" s="47"/>
      <c r="L5575" s="47"/>
      <c r="M5575" s="47"/>
      <c r="N5575" s="47"/>
      <c r="O5575" s="48"/>
    </row>
    <row r="5576" spans="2:15" x14ac:dyDescent="0.25">
      <c r="B5576" s="85"/>
      <c r="C5576" s="47"/>
      <c r="D5576" s="47"/>
      <c r="E5576" s="47"/>
      <c r="F5576" s="47"/>
      <c r="G5576" s="48"/>
      <c r="H5576" s="47"/>
      <c r="I5576" s="51"/>
      <c r="J5576" s="51"/>
      <c r="K5576" s="47"/>
      <c r="L5576" s="47"/>
      <c r="M5576" s="47"/>
      <c r="N5576" s="47"/>
      <c r="O5576" s="48"/>
    </row>
    <row r="5577" spans="2:15" x14ac:dyDescent="0.25">
      <c r="B5577" s="85"/>
      <c r="C5577" s="47"/>
      <c r="D5577" s="47"/>
      <c r="E5577" s="47"/>
      <c r="F5577" s="47"/>
      <c r="G5577" s="48"/>
      <c r="H5577" s="47"/>
      <c r="I5577" s="51"/>
      <c r="J5577" s="51"/>
      <c r="K5577" s="47"/>
      <c r="L5577" s="47"/>
      <c r="M5577" s="47"/>
      <c r="N5577" s="47"/>
      <c r="O5577" s="48"/>
    </row>
    <row r="5578" spans="2:15" x14ac:dyDescent="0.25">
      <c r="B5578" s="85"/>
      <c r="C5578" s="47"/>
      <c r="D5578" s="47"/>
      <c r="E5578" s="47"/>
      <c r="F5578" s="47"/>
      <c r="G5578" s="48"/>
      <c r="H5578" s="47"/>
      <c r="I5578" s="51"/>
      <c r="J5578" s="51"/>
      <c r="K5578" s="47"/>
      <c r="L5578" s="47"/>
      <c r="M5578" s="47"/>
      <c r="N5578" s="47"/>
      <c r="O5578" s="48"/>
    </row>
    <row r="5579" spans="2:15" x14ac:dyDescent="0.25">
      <c r="B5579" s="85"/>
      <c r="C5579" s="47"/>
      <c r="D5579" s="47"/>
      <c r="E5579" s="47"/>
      <c r="F5579" s="47"/>
      <c r="G5579" s="48"/>
      <c r="H5579" s="47"/>
      <c r="I5579" s="51"/>
      <c r="J5579" s="51"/>
      <c r="K5579" s="47"/>
      <c r="L5579" s="47"/>
      <c r="M5579" s="47"/>
      <c r="N5579" s="47"/>
      <c r="O5579" s="48"/>
    </row>
    <row r="5580" spans="2:15" x14ac:dyDescent="0.25">
      <c r="B5580" s="85"/>
      <c r="C5580" s="47"/>
      <c r="D5580" s="47"/>
      <c r="E5580" s="47"/>
      <c r="F5580" s="47"/>
      <c r="G5580" s="48"/>
      <c r="H5580" s="47"/>
      <c r="I5580" s="51"/>
      <c r="J5580" s="51"/>
      <c r="K5580" s="47"/>
      <c r="L5580" s="47"/>
      <c r="M5580" s="47"/>
      <c r="N5580" s="47"/>
      <c r="O5580" s="48"/>
    </row>
    <row r="5581" spans="2:15" x14ac:dyDescent="0.25">
      <c r="B5581" s="85"/>
      <c r="C5581" s="47"/>
      <c r="D5581" s="47"/>
      <c r="E5581" s="47"/>
      <c r="F5581" s="47"/>
      <c r="G5581" s="48"/>
      <c r="H5581" s="47"/>
      <c r="I5581" s="51"/>
      <c r="J5581" s="51"/>
      <c r="K5581" s="47"/>
      <c r="L5581" s="47"/>
      <c r="M5581" s="47"/>
      <c r="N5581" s="47"/>
      <c r="O5581" s="48"/>
    </row>
    <row r="5582" spans="2:15" x14ac:dyDescent="0.25">
      <c r="B5582" s="85"/>
      <c r="C5582" s="47"/>
      <c r="D5582" s="47"/>
      <c r="E5582" s="47"/>
      <c r="F5582" s="47"/>
      <c r="G5582" s="48"/>
      <c r="H5582" s="47"/>
      <c r="I5582" s="51"/>
      <c r="J5582" s="51"/>
      <c r="K5582" s="47"/>
      <c r="L5582" s="47"/>
      <c r="M5582" s="47"/>
      <c r="N5582" s="47"/>
      <c r="O5582" s="48"/>
    </row>
    <row r="5583" spans="2:15" x14ac:dyDescent="0.25">
      <c r="B5583" s="85"/>
      <c r="C5583" s="47"/>
      <c r="D5583" s="47"/>
      <c r="E5583" s="47"/>
      <c r="F5583" s="47"/>
      <c r="G5583" s="48"/>
      <c r="H5583" s="47"/>
      <c r="I5583" s="51"/>
      <c r="J5583" s="51"/>
      <c r="K5583" s="47"/>
      <c r="L5583" s="47"/>
      <c r="M5583" s="47"/>
      <c r="N5583" s="47"/>
      <c r="O5583" s="48"/>
    </row>
    <row r="5584" spans="2:15" x14ac:dyDescent="0.25">
      <c r="B5584" s="85"/>
      <c r="C5584" s="47"/>
      <c r="D5584" s="47"/>
      <c r="E5584" s="47"/>
      <c r="F5584" s="47"/>
      <c r="G5584" s="48"/>
      <c r="H5584" s="47"/>
      <c r="I5584" s="51"/>
      <c r="J5584" s="51"/>
      <c r="K5584" s="47"/>
      <c r="L5584" s="47"/>
      <c r="M5584" s="47"/>
      <c r="N5584" s="47"/>
      <c r="O5584" s="48"/>
    </row>
    <row r="5585" spans="2:15" x14ac:dyDescent="0.25">
      <c r="B5585" s="85"/>
      <c r="C5585" s="47"/>
      <c r="D5585" s="47"/>
      <c r="E5585" s="47"/>
      <c r="F5585" s="47"/>
      <c r="G5585" s="48"/>
      <c r="H5585" s="47"/>
      <c r="I5585" s="51"/>
      <c r="J5585" s="51"/>
      <c r="K5585" s="47"/>
      <c r="L5585" s="47"/>
      <c r="M5585" s="47"/>
      <c r="N5585" s="47"/>
      <c r="O5585" s="48"/>
    </row>
    <row r="5586" spans="2:15" x14ac:dyDescent="0.25">
      <c r="B5586" s="85"/>
      <c r="C5586" s="47"/>
      <c r="D5586" s="47"/>
      <c r="E5586" s="47"/>
      <c r="F5586" s="47"/>
      <c r="G5586" s="48"/>
      <c r="H5586" s="47"/>
      <c r="I5586" s="51"/>
      <c r="J5586" s="51"/>
      <c r="K5586" s="47"/>
      <c r="L5586" s="47"/>
      <c r="M5586" s="47"/>
      <c r="N5586" s="47"/>
      <c r="O5586" s="48"/>
    </row>
    <row r="5587" spans="2:15" x14ac:dyDescent="0.25">
      <c r="B5587" s="85"/>
      <c r="C5587" s="47"/>
      <c r="D5587" s="47"/>
      <c r="E5587" s="47"/>
      <c r="F5587" s="47"/>
      <c r="G5587" s="48"/>
      <c r="H5587" s="47"/>
      <c r="I5587" s="51"/>
      <c r="J5587" s="51"/>
      <c r="K5587" s="47"/>
      <c r="L5587" s="47"/>
      <c r="M5587" s="47"/>
      <c r="N5587" s="47"/>
      <c r="O5587" s="48"/>
    </row>
    <row r="5588" spans="2:15" x14ac:dyDescent="0.25">
      <c r="B5588" s="85"/>
      <c r="C5588" s="47"/>
      <c r="D5588" s="47"/>
      <c r="E5588" s="47"/>
      <c r="F5588" s="47"/>
      <c r="G5588" s="48"/>
      <c r="H5588" s="47"/>
      <c r="I5588" s="51"/>
      <c r="J5588" s="51"/>
      <c r="K5588" s="47"/>
      <c r="L5588" s="47"/>
      <c r="M5588" s="47"/>
      <c r="N5588" s="47"/>
      <c r="O5588" s="48"/>
    </row>
    <row r="5589" spans="2:15" x14ac:dyDescent="0.25">
      <c r="B5589" s="85"/>
      <c r="C5589" s="47"/>
      <c r="D5589" s="47"/>
      <c r="E5589" s="47"/>
      <c r="F5589" s="47"/>
      <c r="G5589" s="48"/>
      <c r="H5589" s="47"/>
      <c r="I5589" s="51"/>
      <c r="J5589" s="51"/>
      <c r="K5589" s="47"/>
      <c r="L5589" s="47"/>
      <c r="M5589" s="47"/>
      <c r="N5589" s="47"/>
      <c r="O5589" s="48"/>
    </row>
    <row r="5590" spans="2:15" x14ac:dyDescent="0.25">
      <c r="B5590" s="85"/>
      <c r="C5590" s="47"/>
      <c r="D5590" s="47"/>
      <c r="E5590" s="47"/>
      <c r="F5590" s="47"/>
      <c r="G5590" s="48"/>
      <c r="H5590" s="47"/>
      <c r="I5590" s="51"/>
      <c r="J5590" s="51"/>
      <c r="K5590" s="47"/>
      <c r="L5590" s="47"/>
      <c r="M5590" s="47"/>
      <c r="N5590" s="47"/>
      <c r="O5590" s="48"/>
    </row>
    <row r="5591" spans="2:15" x14ac:dyDescent="0.25">
      <c r="B5591" s="85"/>
      <c r="C5591" s="47"/>
      <c r="D5591" s="47"/>
      <c r="E5591" s="47"/>
      <c r="F5591" s="47"/>
      <c r="G5591" s="48"/>
      <c r="H5591" s="47"/>
      <c r="I5591" s="51"/>
      <c r="J5591" s="51"/>
      <c r="K5591" s="47"/>
      <c r="L5591" s="47"/>
      <c r="M5591" s="47"/>
      <c r="N5591" s="47"/>
      <c r="O5591" s="48"/>
    </row>
    <row r="5592" spans="2:15" x14ac:dyDescent="0.25">
      <c r="B5592" s="85"/>
      <c r="C5592" s="47"/>
      <c r="D5592" s="47"/>
      <c r="E5592" s="47"/>
      <c r="F5592" s="47"/>
      <c r="G5592" s="48"/>
      <c r="H5592" s="47"/>
      <c r="I5592" s="51"/>
      <c r="J5592" s="51"/>
      <c r="K5592" s="47"/>
      <c r="L5592" s="47"/>
      <c r="M5592" s="47"/>
      <c r="N5592" s="47"/>
      <c r="O5592" s="48"/>
    </row>
    <row r="5593" spans="2:15" x14ac:dyDescent="0.25">
      <c r="B5593" s="85"/>
      <c r="C5593" s="47"/>
      <c r="D5593" s="47"/>
      <c r="E5593" s="47"/>
      <c r="F5593" s="47"/>
      <c r="G5593" s="48"/>
      <c r="H5593" s="47"/>
      <c r="I5593" s="51"/>
      <c r="J5593" s="51"/>
      <c r="K5593" s="47"/>
      <c r="L5593" s="47"/>
      <c r="M5593" s="47"/>
      <c r="N5593" s="47"/>
      <c r="O5593" s="48"/>
    </row>
    <row r="5594" spans="2:15" x14ac:dyDescent="0.25">
      <c r="B5594" s="85"/>
      <c r="C5594" s="47"/>
      <c r="D5594" s="47"/>
      <c r="E5594" s="47"/>
      <c r="F5594" s="47"/>
      <c r="G5594" s="48"/>
      <c r="H5594" s="47"/>
      <c r="I5594" s="51"/>
      <c r="J5594" s="51"/>
      <c r="K5594" s="47"/>
      <c r="L5594" s="47"/>
      <c r="M5594" s="47"/>
      <c r="N5594" s="47"/>
      <c r="O5594" s="48"/>
    </row>
    <row r="5595" spans="2:15" x14ac:dyDescent="0.25">
      <c r="B5595" s="85"/>
      <c r="C5595" s="47"/>
      <c r="D5595" s="47"/>
      <c r="E5595" s="47"/>
      <c r="F5595" s="47"/>
      <c r="G5595" s="48"/>
      <c r="H5595" s="47"/>
      <c r="I5595" s="51"/>
      <c r="J5595" s="51"/>
      <c r="K5595" s="47"/>
      <c r="L5595" s="47"/>
      <c r="M5595" s="47"/>
      <c r="N5595" s="47"/>
      <c r="O5595" s="48"/>
    </row>
    <row r="5596" spans="2:15" x14ac:dyDescent="0.25">
      <c r="B5596" s="85"/>
      <c r="C5596" s="47"/>
      <c r="D5596" s="47"/>
      <c r="E5596" s="47"/>
      <c r="F5596" s="47"/>
      <c r="G5596" s="48"/>
      <c r="H5596" s="47"/>
      <c r="I5596" s="51"/>
      <c r="J5596" s="51"/>
      <c r="K5596" s="47"/>
      <c r="L5596" s="47"/>
      <c r="M5596" s="47"/>
      <c r="N5596" s="47"/>
      <c r="O5596" s="48"/>
    </row>
    <row r="5597" spans="2:15" x14ac:dyDescent="0.25">
      <c r="B5597" s="85"/>
      <c r="C5597" s="47"/>
      <c r="D5597" s="47"/>
      <c r="E5597" s="47"/>
      <c r="F5597" s="47"/>
      <c r="G5597" s="48"/>
      <c r="H5597" s="47"/>
      <c r="I5597" s="51"/>
      <c r="J5597" s="51"/>
      <c r="K5597" s="47"/>
      <c r="L5597" s="47"/>
      <c r="M5597" s="47"/>
      <c r="N5597" s="47"/>
      <c r="O5597" s="48"/>
    </row>
    <row r="5598" spans="2:15" x14ac:dyDescent="0.25">
      <c r="B5598" s="85"/>
      <c r="C5598" s="47"/>
      <c r="D5598" s="47"/>
      <c r="E5598" s="47"/>
      <c r="F5598" s="47"/>
      <c r="G5598" s="48"/>
      <c r="H5598" s="47"/>
      <c r="I5598" s="51"/>
      <c r="J5598" s="51"/>
      <c r="K5598" s="47"/>
      <c r="L5598" s="47"/>
      <c r="M5598" s="47"/>
      <c r="N5598" s="47"/>
      <c r="O5598" s="48"/>
    </row>
    <row r="5599" spans="2:15" x14ac:dyDescent="0.25">
      <c r="B5599" s="85"/>
      <c r="C5599" s="47"/>
      <c r="D5599" s="47"/>
      <c r="E5599" s="47"/>
      <c r="F5599" s="47"/>
      <c r="G5599" s="48"/>
      <c r="H5599" s="47"/>
      <c r="I5599" s="51"/>
      <c r="J5599" s="51"/>
      <c r="K5599" s="47"/>
      <c r="L5599" s="47"/>
      <c r="M5599" s="47"/>
      <c r="N5599" s="47"/>
      <c r="O5599" s="48"/>
    </row>
    <row r="5600" spans="2:15" x14ac:dyDescent="0.25">
      <c r="B5600" s="85"/>
      <c r="C5600" s="47"/>
      <c r="D5600" s="47"/>
      <c r="E5600" s="47"/>
      <c r="F5600" s="47"/>
      <c r="G5600" s="48"/>
      <c r="H5600" s="47"/>
      <c r="I5600" s="51"/>
      <c r="J5600" s="51"/>
      <c r="K5600" s="47"/>
      <c r="L5600" s="47"/>
      <c r="M5600" s="47"/>
      <c r="N5600" s="47"/>
      <c r="O5600" s="48"/>
    </row>
    <row r="5601" spans="2:15" x14ac:dyDescent="0.25">
      <c r="B5601" s="85"/>
      <c r="C5601" s="47"/>
      <c r="D5601" s="47"/>
      <c r="E5601" s="47"/>
      <c r="F5601" s="47"/>
      <c r="G5601" s="48"/>
      <c r="H5601" s="47"/>
      <c r="I5601" s="51"/>
      <c r="J5601" s="51"/>
      <c r="K5601" s="47"/>
      <c r="L5601" s="47"/>
      <c r="M5601" s="47"/>
      <c r="N5601" s="47"/>
      <c r="O5601" s="48"/>
    </row>
    <row r="5602" spans="2:15" x14ac:dyDescent="0.25">
      <c r="B5602" s="85"/>
      <c r="C5602" s="47"/>
      <c r="D5602" s="47"/>
      <c r="E5602" s="47"/>
      <c r="F5602" s="47"/>
      <c r="G5602" s="48"/>
      <c r="H5602" s="47"/>
      <c r="I5602" s="51"/>
      <c r="J5602" s="51"/>
      <c r="K5602" s="47"/>
      <c r="L5602" s="47"/>
      <c r="M5602" s="47"/>
      <c r="N5602" s="47"/>
      <c r="O5602" s="48"/>
    </row>
    <row r="5603" spans="2:15" x14ac:dyDescent="0.25">
      <c r="B5603" s="85"/>
      <c r="C5603" s="47"/>
      <c r="D5603" s="47"/>
      <c r="E5603" s="47"/>
      <c r="F5603" s="47"/>
      <c r="G5603" s="48"/>
      <c r="H5603" s="47"/>
      <c r="I5603" s="51"/>
      <c r="J5603" s="51"/>
      <c r="K5603" s="47"/>
      <c r="L5603" s="47"/>
      <c r="M5603" s="47"/>
      <c r="N5603" s="47"/>
      <c r="O5603" s="48"/>
    </row>
    <row r="5604" spans="2:15" x14ac:dyDescent="0.25">
      <c r="B5604" s="85"/>
      <c r="C5604" s="47"/>
      <c r="D5604" s="47"/>
      <c r="E5604" s="47"/>
      <c r="F5604" s="47"/>
      <c r="G5604" s="48"/>
      <c r="H5604" s="47"/>
      <c r="I5604" s="51"/>
      <c r="J5604" s="51"/>
      <c r="K5604" s="47"/>
      <c r="L5604" s="47"/>
      <c r="M5604" s="47"/>
      <c r="N5604" s="47"/>
      <c r="O5604" s="48"/>
    </row>
    <row r="5605" spans="2:15" x14ac:dyDescent="0.25">
      <c r="B5605" s="85"/>
      <c r="C5605" s="47"/>
      <c r="D5605" s="47"/>
      <c r="E5605" s="47"/>
      <c r="F5605" s="47"/>
      <c r="G5605" s="48"/>
      <c r="H5605" s="47"/>
      <c r="I5605" s="51"/>
      <c r="J5605" s="51"/>
      <c r="K5605" s="47"/>
      <c r="L5605" s="47"/>
      <c r="M5605" s="47"/>
      <c r="N5605" s="47"/>
      <c r="O5605" s="48"/>
    </row>
    <row r="5606" spans="2:15" x14ac:dyDescent="0.25">
      <c r="B5606" s="85"/>
      <c r="C5606" s="47"/>
      <c r="D5606" s="47"/>
      <c r="E5606" s="47"/>
      <c r="F5606" s="47"/>
      <c r="G5606" s="48"/>
      <c r="H5606" s="47"/>
      <c r="I5606" s="51"/>
      <c r="J5606" s="51"/>
      <c r="K5606" s="47"/>
      <c r="L5606" s="47"/>
      <c r="M5606" s="47"/>
      <c r="N5606" s="47"/>
      <c r="O5606" s="48"/>
    </row>
    <row r="5607" spans="2:15" x14ac:dyDescent="0.25">
      <c r="B5607" s="85"/>
      <c r="C5607" s="47"/>
      <c r="D5607" s="47"/>
      <c r="E5607" s="47"/>
      <c r="F5607" s="47"/>
      <c r="G5607" s="48"/>
      <c r="H5607" s="47"/>
      <c r="I5607" s="51"/>
      <c r="J5607" s="51"/>
      <c r="K5607" s="47"/>
      <c r="L5607" s="47"/>
      <c r="M5607" s="47"/>
      <c r="N5607" s="47"/>
      <c r="O5607" s="48"/>
    </row>
    <row r="5608" spans="2:15" x14ac:dyDescent="0.25">
      <c r="B5608" s="85"/>
      <c r="C5608" s="47"/>
      <c r="D5608" s="47"/>
      <c r="E5608" s="47"/>
      <c r="F5608" s="47"/>
      <c r="G5608" s="48"/>
      <c r="H5608" s="47"/>
      <c r="I5608" s="51"/>
      <c r="J5608" s="51"/>
      <c r="K5608" s="47"/>
      <c r="L5608" s="47"/>
      <c r="M5608" s="47"/>
      <c r="N5608" s="47"/>
      <c r="O5608" s="48"/>
    </row>
    <row r="5609" spans="2:15" x14ac:dyDescent="0.25">
      <c r="B5609" s="85"/>
      <c r="C5609" s="47"/>
      <c r="D5609" s="47"/>
      <c r="E5609" s="47"/>
      <c r="F5609" s="47"/>
      <c r="G5609" s="48"/>
      <c r="H5609" s="47"/>
      <c r="I5609" s="51"/>
      <c r="J5609" s="51"/>
      <c r="K5609" s="47"/>
      <c r="L5609" s="47"/>
      <c r="M5609" s="47"/>
      <c r="N5609" s="47"/>
      <c r="O5609" s="48"/>
    </row>
    <row r="5610" spans="2:15" x14ac:dyDescent="0.25">
      <c r="B5610" s="85"/>
      <c r="C5610" s="47"/>
      <c r="D5610" s="47"/>
      <c r="E5610" s="47"/>
      <c r="F5610" s="47"/>
      <c r="G5610" s="48"/>
      <c r="H5610" s="47"/>
      <c r="I5610" s="51"/>
      <c r="J5610" s="51"/>
      <c r="K5610" s="47"/>
      <c r="L5610" s="47"/>
      <c r="M5610" s="47"/>
      <c r="N5610" s="47"/>
      <c r="O5610" s="48"/>
    </row>
    <row r="5611" spans="2:15" x14ac:dyDescent="0.25">
      <c r="B5611" s="85"/>
      <c r="C5611" s="47"/>
      <c r="D5611" s="47"/>
      <c r="E5611" s="47"/>
      <c r="F5611" s="47"/>
      <c r="G5611" s="48"/>
      <c r="H5611" s="47"/>
      <c r="I5611" s="51"/>
      <c r="J5611" s="51"/>
      <c r="K5611" s="47"/>
      <c r="L5611" s="47"/>
      <c r="M5611" s="47"/>
      <c r="N5611" s="47"/>
      <c r="O5611" s="48"/>
    </row>
    <row r="5612" spans="2:15" x14ac:dyDescent="0.25">
      <c r="B5612" s="85"/>
      <c r="C5612" s="47"/>
      <c r="D5612" s="47"/>
      <c r="E5612" s="47"/>
      <c r="F5612" s="47"/>
      <c r="G5612" s="48"/>
      <c r="H5612" s="47"/>
      <c r="I5612" s="51"/>
      <c r="J5612" s="51"/>
      <c r="K5612" s="47"/>
      <c r="L5612" s="47"/>
      <c r="M5612" s="47"/>
      <c r="N5612" s="47"/>
      <c r="O5612" s="48"/>
    </row>
    <row r="5613" spans="2:15" x14ac:dyDescent="0.25">
      <c r="B5613" s="85"/>
      <c r="C5613" s="47"/>
      <c r="D5613" s="47"/>
      <c r="E5613" s="47"/>
      <c r="F5613" s="47"/>
      <c r="G5613" s="48"/>
      <c r="H5613" s="47"/>
      <c r="I5613" s="51"/>
      <c r="J5613" s="51"/>
      <c r="K5613" s="47"/>
      <c r="L5613" s="47"/>
      <c r="M5613" s="47"/>
      <c r="N5613" s="47"/>
      <c r="O5613" s="48"/>
    </row>
    <row r="5614" spans="2:15" x14ac:dyDescent="0.25">
      <c r="B5614" s="85"/>
      <c r="C5614" s="47"/>
      <c r="D5614" s="47"/>
      <c r="E5614" s="47"/>
      <c r="F5614" s="47"/>
      <c r="G5614" s="48"/>
      <c r="H5614" s="47"/>
      <c r="I5614" s="51"/>
      <c r="J5614" s="51"/>
      <c r="K5614" s="47"/>
      <c r="L5614" s="47"/>
      <c r="M5614" s="47"/>
      <c r="N5614" s="47"/>
      <c r="O5614" s="48"/>
    </row>
    <row r="5615" spans="2:15" x14ac:dyDescent="0.25">
      <c r="B5615" s="85"/>
      <c r="C5615" s="47"/>
      <c r="D5615" s="47"/>
      <c r="E5615" s="47"/>
      <c r="F5615" s="47"/>
      <c r="G5615" s="48"/>
      <c r="H5615" s="47"/>
      <c r="I5615" s="51"/>
      <c r="J5615" s="51"/>
      <c r="K5615" s="47"/>
      <c r="L5615" s="47"/>
      <c r="M5615" s="47"/>
      <c r="N5615" s="47"/>
      <c r="O5615" s="48"/>
    </row>
    <row r="5616" spans="2:15" x14ac:dyDescent="0.25">
      <c r="B5616" s="85"/>
      <c r="C5616" s="47"/>
      <c r="D5616" s="47"/>
      <c r="E5616" s="47"/>
      <c r="F5616" s="47"/>
      <c r="G5616" s="48"/>
      <c r="H5616" s="47"/>
      <c r="I5616" s="51"/>
      <c r="J5616" s="51"/>
      <c r="K5616" s="47"/>
      <c r="L5616" s="47"/>
      <c r="M5616" s="47"/>
      <c r="N5616" s="47"/>
      <c r="O5616" s="48"/>
    </row>
    <row r="5617" spans="2:15" x14ac:dyDescent="0.25">
      <c r="B5617" s="85"/>
      <c r="C5617" s="47"/>
      <c r="D5617" s="47"/>
      <c r="E5617" s="47"/>
      <c r="F5617" s="47"/>
      <c r="G5617" s="48"/>
      <c r="H5617" s="47"/>
      <c r="I5617" s="51"/>
      <c r="J5617" s="51"/>
      <c r="K5617" s="47"/>
      <c r="L5617" s="47"/>
      <c r="M5617" s="47"/>
      <c r="N5617" s="47"/>
      <c r="O5617" s="48"/>
    </row>
    <row r="5618" spans="2:15" x14ac:dyDescent="0.25">
      <c r="B5618" s="85"/>
      <c r="C5618" s="47"/>
      <c r="D5618" s="47"/>
      <c r="E5618" s="47"/>
      <c r="F5618" s="47"/>
      <c r="G5618" s="48"/>
      <c r="H5618" s="47"/>
      <c r="I5618" s="51"/>
      <c r="J5618" s="51"/>
      <c r="K5618" s="47"/>
      <c r="L5618" s="47"/>
      <c r="M5618" s="47"/>
      <c r="N5618" s="47"/>
      <c r="O5618" s="48"/>
    </row>
    <row r="5619" spans="2:15" x14ac:dyDescent="0.25">
      <c r="B5619" s="85"/>
      <c r="C5619" s="47"/>
      <c r="D5619" s="47"/>
      <c r="E5619" s="47"/>
      <c r="F5619" s="47"/>
      <c r="G5619" s="48"/>
      <c r="H5619" s="47"/>
      <c r="I5619" s="51"/>
      <c r="J5619" s="51"/>
      <c r="K5619" s="47"/>
      <c r="L5619" s="47"/>
      <c r="M5619" s="47"/>
      <c r="N5619" s="47"/>
      <c r="O5619" s="48"/>
    </row>
    <row r="5620" spans="2:15" x14ac:dyDescent="0.25">
      <c r="B5620" s="85"/>
      <c r="C5620" s="47"/>
      <c r="D5620" s="47"/>
      <c r="E5620" s="47"/>
      <c r="F5620" s="47"/>
      <c r="G5620" s="48"/>
      <c r="H5620" s="47"/>
      <c r="I5620" s="51"/>
      <c r="J5620" s="51"/>
      <c r="K5620" s="47"/>
      <c r="L5620" s="47"/>
      <c r="M5620" s="47"/>
      <c r="N5620" s="47"/>
      <c r="O5620" s="48"/>
    </row>
    <row r="5621" spans="2:15" x14ac:dyDescent="0.25">
      <c r="B5621" s="85"/>
      <c r="C5621" s="47"/>
      <c r="D5621" s="47"/>
      <c r="E5621" s="47"/>
      <c r="F5621" s="47"/>
      <c r="G5621" s="48"/>
      <c r="H5621" s="47"/>
      <c r="I5621" s="51"/>
      <c r="J5621" s="51"/>
      <c r="K5621" s="47"/>
      <c r="L5621" s="47"/>
      <c r="M5621" s="47"/>
      <c r="N5621" s="47"/>
      <c r="O5621" s="48"/>
    </row>
    <row r="5622" spans="2:15" x14ac:dyDescent="0.25">
      <c r="B5622" s="85"/>
      <c r="C5622" s="47"/>
      <c r="D5622" s="47"/>
      <c r="E5622" s="47"/>
      <c r="F5622" s="47"/>
      <c r="G5622" s="48"/>
      <c r="H5622" s="47"/>
      <c r="I5622" s="51"/>
      <c r="J5622" s="51"/>
      <c r="K5622" s="47"/>
      <c r="L5622" s="47"/>
      <c r="M5622" s="47"/>
      <c r="N5622" s="47"/>
      <c r="O5622" s="48"/>
    </row>
    <row r="5623" spans="2:15" x14ac:dyDescent="0.25">
      <c r="B5623" s="85"/>
      <c r="C5623" s="47"/>
      <c r="D5623" s="47"/>
      <c r="E5623" s="47"/>
      <c r="F5623" s="47"/>
      <c r="G5623" s="48"/>
      <c r="H5623" s="47"/>
      <c r="I5623" s="51"/>
      <c r="J5623" s="51"/>
      <c r="K5623" s="47"/>
      <c r="L5623" s="47"/>
      <c r="M5623" s="47"/>
      <c r="N5623" s="47"/>
      <c r="O5623" s="48"/>
    </row>
    <row r="5624" spans="2:15" x14ac:dyDescent="0.25">
      <c r="B5624" s="85"/>
      <c r="C5624" s="47"/>
      <c r="D5624" s="47"/>
      <c r="E5624" s="47"/>
      <c r="F5624" s="47"/>
      <c r="G5624" s="48"/>
      <c r="H5624" s="47"/>
      <c r="I5624" s="51"/>
      <c r="J5624" s="51"/>
      <c r="K5624" s="47"/>
      <c r="L5624" s="47"/>
      <c r="M5624" s="47"/>
      <c r="N5624" s="47"/>
      <c r="O5624" s="48"/>
    </row>
    <row r="5625" spans="2:15" x14ac:dyDescent="0.25">
      <c r="B5625" s="85"/>
      <c r="C5625" s="47"/>
      <c r="D5625" s="47"/>
      <c r="E5625" s="47"/>
      <c r="F5625" s="47"/>
      <c r="G5625" s="48"/>
      <c r="H5625" s="47"/>
      <c r="I5625" s="51"/>
      <c r="J5625" s="51"/>
      <c r="K5625" s="47"/>
      <c r="L5625" s="47"/>
      <c r="M5625" s="47"/>
      <c r="N5625" s="47"/>
      <c r="O5625" s="48"/>
    </row>
    <row r="5626" spans="2:15" x14ac:dyDescent="0.25">
      <c r="B5626" s="85"/>
      <c r="C5626" s="47"/>
      <c r="D5626" s="47"/>
      <c r="E5626" s="47"/>
      <c r="F5626" s="47"/>
      <c r="G5626" s="48"/>
      <c r="H5626" s="47"/>
      <c r="I5626" s="51"/>
      <c r="J5626" s="51"/>
      <c r="K5626" s="47"/>
      <c r="L5626" s="47"/>
      <c r="M5626" s="47"/>
      <c r="N5626" s="47"/>
      <c r="O5626" s="48"/>
    </row>
    <row r="5627" spans="2:15" x14ac:dyDescent="0.25">
      <c r="B5627" s="85"/>
      <c r="C5627" s="47"/>
      <c r="D5627" s="47"/>
      <c r="E5627" s="47"/>
      <c r="F5627" s="47"/>
      <c r="G5627" s="48"/>
      <c r="H5627" s="47"/>
      <c r="I5627" s="51"/>
      <c r="J5627" s="51"/>
      <c r="K5627" s="47"/>
      <c r="L5627" s="47"/>
      <c r="M5627" s="47"/>
      <c r="N5627" s="47"/>
      <c r="O5627" s="48"/>
    </row>
    <row r="5628" spans="2:15" x14ac:dyDescent="0.25">
      <c r="B5628" s="85"/>
      <c r="C5628" s="47"/>
      <c r="D5628" s="47"/>
      <c r="E5628" s="47"/>
      <c r="F5628" s="47"/>
      <c r="G5628" s="48"/>
      <c r="H5628" s="47"/>
      <c r="I5628" s="51"/>
      <c r="J5628" s="51"/>
      <c r="K5628" s="47"/>
      <c r="L5628" s="47"/>
      <c r="M5628" s="47"/>
      <c r="N5628" s="47"/>
      <c r="O5628" s="48"/>
    </row>
    <row r="5629" spans="2:15" x14ac:dyDescent="0.25">
      <c r="B5629" s="85"/>
      <c r="C5629" s="47"/>
      <c r="D5629" s="47"/>
      <c r="E5629" s="47"/>
      <c r="F5629" s="47"/>
      <c r="G5629" s="48"/>
      <c r="H5629" s="47"/>
      <c r="I5629" s="51"/>
      <c r="J5629" s="51"/>
      <c r="K5629" s="47"/>
      <c r="L5629" s="47"/>
      <c r="M5629" s="47"/>
      <c r="N5629" s="47"/>
      <c r="O5629" s="48"/>
    </row>
    <row r="5630" spans="2:15" x14ac:dyDescent="0.25">
      <c r="B5630" s="85"/>
      <c r="C5630" s="47"/>
      <c r="D5630" s="47"/>
      <c r="E5630" s="47"/>
      <c r="F5630" s="47"/>
      <c r="G5630" s="48"/>
      <c r="H5630" s="47"/>
      <c r="I5630" s="51"/>
      <c r="J5630" s="51"/>
      <c r="K5630" s="47"/>
      <c r="L5630" s="47"/>
      <c r="M5630" s="47"/>
      <c r="N5630" s="47"/>
      <c r="O5630" s="48"/>
    </row>
    <row r="5631" spans="2:15" x14ac:dyDescent="0.25">
      <c r="B5631" s="85"/>
      <c r="C5631" s="47"/>
      <c r="D5631" s="47"/>
      <c r="E5631" s="47"/>
      <c r="F5631" s="47"/>
      <c r="G5631" s="48"/>
      <c r="H5631" s="47"/>
      <c r="I5631" s="51"/>
      <c r="J5631" s="51"/>
      <c r="K5631" s="47"/>
      <c r="L5631" s="47"/>
      <c r="M5631" s="47"/>
      <c r="N5631" s="47"/>
      <c r="O5631" s="48"/>
    </row>
    <row r="5632" spans="2:15" x14ac:dyDescent="0.25">
      <c r="B5632" s="85"/>
      <c r="C5632" s="47"/>
      <c r="D5632" s="47"/>
      <c r="E5632" s="47"/>
      <c r="F5632" s="47"/>
      <c r="G5632" s="48"/>
      <c r="H5632" s="47"/>
      <c r="I5632" s="51"/>
      <c r="J5632" s="51"/>
      <c r="K5632" s="47"/>
      <c r="L5632" s="47"/>
      <c r="M5632" s="47"/>
      <c r="N5632" s="47"/>
      <c r="O5632" s="48"/>
    </row>
    <row r="5633" spans="2:15" x14ac:dyDescent="0.25">
      <c r="B5633" s="85"/>
      <c r="C5633" s="47"/>
      <c r="D5633" s="47"/>
      <c r="E5633" s="47"/>
      <c r="F5633" s="47"/>
      <c r="G5633" s="48"/>
      <c r="H5633" s="47"/>
      <c r="I5633" s="51"/>
      <c r="J5633" s="51"/>
      <c r="K5633" s="47"/>
      <c r="L5633" s="47"/>
      <c r="M5633" s="47"/>
      <c r="N5633" s="47"/>
      <c r="O5633" s="48"/>
    </row>
    <row r="5634" spans="2:15" x14ac:dyDescent="0.25">
      <c r="B5634" s="85"/>
      <c r="C5634" s="47"/>
      <c r="D5634" s="47"/>
      <c r="E5634" s="47"/>
      <c r="F5634" s="47"/>
      <c r="G5634" s="48"/>
      <c r="H5634" s="47"/>
      <c r="I5634" s="51"/>
      <c r="J5634" s="51"/>
      <c r="K5634" s="47"/>
      <c r="L5634" s="47"/>
      <c r="M5634" s="47"/>
      <c r="N5634" s="47"/>
      <c r="O5634" s="48"/>
    </row>
    <row r="5635" spans="2:15" x14ac:dyDescent="0.25">
      <c r="B5635" s="85"/>
      <c r="C5635" s="47"/>
      <c r="D5635" s="47"/>
      <c r="E5635" s="47"/>
      <c r="F5635" s="47"/>
      <c r="G5635" s="48"/>
      <c r="H5635" s="47"/>
      <c r="I5635" s="51"/>
      <c r="J5635" s="51"/>
      <c r="K5635" s="47"/>
      <c r="L5635" s="47"/>
      <c r="M5635" s="47"/>
      <c r="N5635" s="47"/>
      <c r="O5635" s="48"/>
    </row>
    <row r="5636" spans="2:15" x14ac:dyDescent="0.25">
      <c r="B5636" s="85"/>
      <c r="C5636" s="47"/>
      <c r="D5636" s="47"/>
      <c r="E5636" s="47"/>
      <c r="F5636" s="47"/>
      <c r="G5636" s="48"/>
      <c r="H5636" s="47"/>
      <c r="I5636" s="51"/>
      <c r="J5636" s="51"/>
      <c r="K5636" s="47"/>
      <c r="L5636" s="47"/>
      <c r="M5636" s="47"/>
      <c r="N5636" s="47"/>
      <c r="O5636" s="48"/>
    </row>
    <row r="5637" spans="2:15" x14ac:dyDescent="0.25">
      <c r="B5637" s="85"/>
      <c r="C5637" s="47"/>
      <c r="D5637" s="47"/>
      <c r="E5637" s="47"/>
      <c r="F5637" s="47"/>
      <c r="G5637" s="48"/>
      <c r="H5637" s="47"/>
      <c r="I5637" s="51"/>
      <c r="J5637" s="51"/>
      <c r="K5637" s="47"/>
      <c r="L5637" s="47"/>
      <c r="M5637" s="47"/>
      <c r="N5637" s="47"/>
      <c r="O5637" s="48"/>
    </row>
    <row r="5638" spans="2:15" x14ac:dyDescent="0.25">
      <c r="B5638" s="85"/>
      <c r="C5638" s="47"/>
      <c r="D5638" s="47"/>
      <c r="E5638" s="47"/>
      <c r="F5638" s="47"/>
      <c r="G5638" s="48"/>
      <c r="H5638" s="47"/>
      <c r="I5638" s="51"/>
      <c r="J5638" s="51"/>
      <c r="K5638" s="47"/>
      <c r="L5638" s="47"/>
      <c r="M5638" s="47"/>
      <c r="N5638" s="47"/>
      <c r="O5638" s="48"/>
    </row>
    <row r="5639" spans="2:15" x14ac:dyDescent="0.25">
      <c r="B5639" s="85"/>
      <c r="C5639" s="47"/>
      <c r="D5639" s="47"/>
      <c r="E5639" s="47"/>
      <c r="F5639" s="47"/>
      <c r="G5639" s="48"/>
      <c r="H5639" s="47"/>
      <c r="I5639" s="51"/>
      <c r="J5639" s="51"/>
      <c r="K5639" s="47"/>
      <c r="L5639" s="47"/>
      <c r="M5639" s="47"/>
      <c r="N5639" s="47"/>
      <c r="O5639" s="48"/>
    </row>
    <row r="5640" spans="2:15" x14ac:dyDescent="0.25">
      <c r="B5640" s="85"/>
      <c r="C5640" s="47"/>
      <c r="D5640" s="47"/>
      <c r="E5640" s="47"/>
      <c r="F5640" s="47"/>
      <c r="G5640" s="48"/>
      <c r="H5640" s="47"/>
      <c r="I5640" s="51"/>
      <c r="J5640" s="51"/>
      <c r="K5640" s="47"/>
      <c r="L5640" s="47"/>
      <c r="M5640" s="47"/>
      <c r="N5640" s="47"/>
      <c r="O5640" s="48"/>
    </row>
    <row r="5641" spans="2:15" x14ac:dyDescent="0.25">
      <c r="B5641" s="85"/>
      <c r="C5641" s="47"/>
      <c r="D5641" s="47"/>
      <c r="E5641" s="47"/>
      <c r="F5641" s="47"/>
      <c r="G5641" s="48"/>
      <c r="H5641" s="47"/>
      <c r="I5641" s="51"/>
      <c r="J5641" s="51"/>
      <c r="K5641" s="47"/>
      <c r="L5641" s="47"/>
      <c r="M5641" s="47"/>
      <c r="N5641" s="47"/>
      <c r="O5641" s="48"/>
    </row>
    <row r="5642" spans="2:15" x14ac:dyDescent="0.25">
      <c r="B5642" s="85"/>
      <c r="C5642" s="47"/>
      <c r="D5642" s="47"/>
      <c r="E5642" s="47"/>
      <c r="F5642" s="47"/>
      <c r="G5642" s="48"/>
      <c r="H5642" s="47"/>
      <c r="I5642" s="51"/>
      <c r="J5642" s="51"/>
      <c r="K5642" s="47"/>
      <c r="L5642" s="47"/>
      <c r="M5642" s="47"/>
      <c r="N5642" s="47"/>
      <c r="O5642" s="48"/>
    </row>
    <row r="5643" spans="2:15" x14ac:dyDescent="0.25">
      <c r="B5643" s="85"/>
      <c r="C5643" s="47"/>
      <c r="D5643" s="47"/>
      <c r="E5643" s="47"/>
      <c r="F5643" s="47"/>
      <c r="G5643" s="48"/>
      <c r="H5643" s="47"/>
      <c r="I5643" s="51"/>
      <c r="J5643" s="51"/>
      <c r="K5643" s="47"/>
      <c r="L5643" s="47"/>
      <c r="M5643" s="47"/>
      <c r="N5643" s="47"/>
      <c r="O5643" s="48"/>
    </row>
    <row r="5644" spans="2:15" x14ac:dyDescent="0.25">
      <c r="B5644" s="85"/>
      <c r="C5644" s="47"/>
      <c r="D5644" s="47"/>
      <c r="E5644" s="47"/>
      <c r="F5644" s="47"/>
      <c r="G5644" s="48"/>
      <c r="H5644" s="47"/>
      <c r="I5644" s="51"/>
      <c r="J5644" s="51"/>
      <c r="K5644" s="47"/>
      <c r="L5644" s="47"/>
      <c r="M5644" s="47"/>
      <c r="N5644" s="47"/>
      <c r="O5644" s="48"/>
    </row>
    <row r="5645" spans="2:15" x14ac:dyDescent="0.25">
      <c r="B5645" s="85"/>
      <c r="C5645" s="47"/>
      <c r="D5645" s="47"/>
      <c r="E5645" s="47"/>
      <c r="F5645" s="47"/>
      <c r="G5645" s="48"/>
      <c r="H5645" s="47"/>
      <c r="I5645" s="51"/>
      <c r="J5645" s="51"/>
      <c r="K5645" s="47"/>
      <c r="L5645" s="47"/>
      <c r="M5645" s="47"/>
      <c r="N5645" s="47"/>
      <c r="O5645" s="48"/>
    </row>
    <row r="5646" spans="2:15" x14ac:dyDescent="0.25">
      <c r="B5646" s="85"/>
      <c r="C5646" s="47"/>
      <c r="D5646" s="47"/>
      <c r="E5646" s="47"/>
      <c r="F5646" s="47"/>
      <c r="G5646" s="48"/>
      <c r="H5646" s="47"/>
      <c r="I5646" s="51"/>
      <c r="J5646" s="51"/>
      <c r="K5646" s="47"/>
      <c r="L5646" s="47"/>
      <c r="M5646" s="47"/>
      <c r="N5646" s="47"/>
      <c r="O5646" s="48"/>
    </row>
    <row r="5647" spans="2:15" x14ac:dyDescent="0.25">
      <c r="B5647" s="85"/>
      <c r="C5647" s="47"/>
      <c r="D5647" s="47"/>
      <c r="E5647" s="47"/>
      <c r="F5647" s="47"/>
      <c r="G5647" s="48"/>
      <c r="H5647" s="47"/>
      <c r="I5647" s="51"/>
      <c r="J5647" s="51"/>
      <c r="K5647" s="47"/>
      <c r="L5647" s="47"/>
      <c r="M5647" s="47"/>
      <c r="N5647" s="47"/>
      <c r="O5647" s="48"/>
    </row>
    <row r="5648" spans="2:15" x14ac:dyDescent="0.25">
      <c r="B5648" s="85"/>
      <c r="C5648" s="47"/>
      <c r="D5648" s="47"/>
      <c r="E5648" s="47"/>
      <c r="F5648" s="47"/>
      <c r="G5648" s="48"/>
      <c r="H5648" s="47"/>
      <c r="I5648" s="51"/>
      <c r="J5648" s="51"/>
      <c r="K5648" s="47"/>
      <c r="L5648" s="47"/>
      <c r="M5648" s="47"/>
      <c r="N5648" s="47"/>
      <c r="O5648" s="48"/>
    </row>
    <row r="5649" spans="2:15" x14ac:dyDescent="0.25">
      <c r="B5649" s="85"/>
      <c r="C5649" s="47"/>
      <c r="D5649" s="47"/>
      <c r="E5649" s="47"/>
      <c r="F5649" s="47"/>
      <c r="G5649" s="48"/>
      <c r="H5649" s="47"/>
      <c r="I5649" s="51"/>
      <c r="J5649" s="51"/>
      <c r="K5649" s="47"/>
      <c r="L5649" s="47"/>
      <c r="M5649" s="47"/>
      <c r="N5649" s="47"/>
      <c r="O5649" s="48"/>
    </row>
    <row r="5650" spans="2:15" x14ac:dyDescent="0.25">
      <c r="B5650" s="85"/>
      <c r="C5650" s="47"/>
      <c r="D5650" s="47"/>
      <c r="E5650" s="47"/>
      <c r="F5650" s="47"/>
      <c r="G5650" s="48"/>
      <c r="H5650" s="47"/>
      <c r="I5650" s="51"/>
      <c r="J5650" s="51"/>
      <c r="K5650" s="47"/>
      <c r="L5650" s="47"/>
      <c r="M5650" s="47"/>
      <c r="N5650" s="47"/>
      <c r="O5650" s="48"/>
    </row>
    <row r="5651" spans="2:15" x14ac:dyDescent="0.25">
      <c r="B5651" s="85"/>
      <c r="C5651" s="47"/>
      <c r="D5651" s="47"/>
      <c r="E5651" s="47"/>
      <c r="F5651" s="47"/>
      <c r="G5651" s="48"/>
      <c r="H5651" s="47"/>
      <c r="I5651" s="51"/>
      <c r="J5651" s="51"/>
      <c r="K5651" s="47"/>
      <c r="L5651" s="47"/>
      <c r="M5651" s="47"/>
      <c r="N5651" s="47"/>
      <c r="O5651" s="48"/>
    </row>
    <row r="5652" spans="2:15" x14ac:dyDescent="0.25">
      <c r="B5652" s="85"/>
      <c r="C5652" s="47"/>
      <c r="D5652" s="47"/>
      <c r="E5652" s="47"/>
      <c r="F5652" s="47"/>
      <c r="G5652" s="48"/>
      <c r="H5652" s="47"/>
      <c r="I5652" s="51"/>
      <c r="J5652" s="51"/>
      <c r="K5652" s="47"/>
      <c r="L5652" s="47"/>
      <c r="M5652" s="47"/>
      <c r="N5652" s="47"/>
      <c r="O5652" s="48"/>
    </row>
    <row r="5653" spans="2:15" x14ac:dyDescent="0.25">
      <c r="B5653" s="85"/>
      <c r="C5653" s="47"/>
      <c r="D5653" s="47"/>
      <c r="E5653" s="47"/>
      <c r="F5653" s="47"/>
      <c r="G5653" s="48"/>
      <c r="H5653" s="47"/>
      <c r="I5653" s="51"/>
      <c r="J5653" s="51"/>
      <c r="K5653" s="47"/>
      <c r="L5653" s="47"/>
      <c r="M5653" s="47"/>
      <c r="N5653" s="47"/>
      <c r="O5653" s="48"/>
    </row>
    <row r="5654" spans="2:15" x14ac:dyDescent="0.25">
      <c r="B5654" s="85"/>
      <c r="C5654" s="47"/>
      <c r="D5654" s="47"/>
      <c r="E5654" s="47"/>
      <c r="F5654" s="47"/>
      <c r="G5654" s="48"/>
      <c r="H5654" s="47"/>
      <c r="I5654" s="51"/>
      <c r="J5654" s="51"/>
      <c r="K5654" s="47"/>
      <c r="L5654" s="47"/>
      <c r="M5654" s="47"/>
      <c r="N5654" s="47"/>
      <c r="O5654" s="48"/>
    </row>
    <row r="5655" spans="2:15" x14ac:dyDescent="0.25">
      <c r="B5655" s="85"/>
      <c r="C5655" s="47"/>
      <c r="D5655" s="47"/>
      <c r="E5655" s="47"/>
      <c r="F5655" s="47"/>
      <c r="G5655" s="48"/>
      <c r="H5655" s="47"/>
      <c r="I5655" s="51"/>
      <c r="J5655" s="51"/>
      <c r="K5655" s="47"/>
      <c r="L5655" s="47"/>
      <c r="M5655" s="47"/>
      <c r="N5655" s="47"/>
      <c r="O5655" s="48"/>
    </row>
    <row r="5656" spans="2:15" x14ac:dyDescent="0.25">
      <c r="B5656" s="85"/>
      <c r="C5656" s="47"/>
      <c r="D5656" s="47"/>
      <c r="E5656" s="47"/>
      <c r="F5656" s="47"/>
      <c r="G5656" s="48"/>
      <c r="H5656" s="47"/>
      <c r="I5656" s="51"/>
      <c r="J5656" s="51"/>
      <c r="K5656" s="47"/>
      <c r="L5656" s="47"/>
      <c r="M5656" s="47"/>
      <c r="N5656" s="47"/>
      <c r="O5656" s="48"/>
    </row>
    <row r="5657" spans="2:15" x14ac:dyDescent="0.25">
      <c r="B5657" s="85"/>
      <c r="C5657" s="47"/>
      <c r="D5657" s="47"/>
      <c r="E5657" s="47"/>
      <c r="F5657" s="47"/>
      <c r="G5657" s="48"/>
      <c r="H5657" s="47"/>
      <c r="I5657" s="51"/>
      <c r="J5657" s="51"/>
      <c r="K5657" s="47"/>
      <c r="L5657" s="47"/>
      <c r="M5657" s="47"/>
      <c r="N5657" s="47"/>
      <c r="O5657" s="48"/>
    </row>
    <row r="5658" spans="2:15" x14ac:dyDescent="0.25">
      <c r="B5658" s="85"/>
      <c r="C5658" s="47"/>
      <c r="D5658" s="47"/>
      <c r="E5658" s="47"/>
      <c r="F5658" s="47"/>
      <c r="G5658" s="48"/>
      <c r="H5658" s="47"/>
      <c r="I5658" s="51"/>
      <c r="J5658" s="51"/>
      <c r="K5658" s="47"/>
      <c r="L5658" s="47"/>
      <c r="M5658" s="47"/>
      <c r="N5658" s="47"/>
      <c r="O5658" s="48"/>
    </row>
    <row r="5659" spans="2:15" x14ac:dyDescent="0.25">
      <c r="B5659" s="85"/>
      <c r="C5659" s="47"/>
      <c r="D5659" s="47"/>
      <c r="E5659" s="47"/>
      <c r="F5659" s="47"/>
      <c r="G5659" s="48"/>
      <c r="H5659" s="47"/>
      <c r="I5659" s="51"/>
      <c r="J5659" s="51"/>
      <c r="K5659" s="47"/>
      <c r="L5659" s="47"/>
      <c r="M5659" s="47"/>
      <c r="N5659" s="47"/>
      <c r="O5659" s="48"/>
    </row>
    <row r="5660" spans="2:15" x14ac:dyDescent="0.25">
      <c r="B5660" s="85"/>
      <c r="C5660" s="47"/>
      <c r="D5660" s="47"/>
      <c r="E5660" s="47"/>
      <c r="F5660" s="47"/>
      <c r="G5660" s="48"/>
      <c r="H5660" s="47"/>
      <c r="I5660" s="51"/>
      <c r="J5660" s="51"/>
      <c r="K5660" s="47"/>
      <c r="L5660" s="47"/>
      <c r="M5660" s="47"/>
      <c r="N5660" s="47"/>
      <c r="O5660" s="48"/>
    </row>
    <row r="5661" spans="2:15" x14ac:dyDescent="0.25">
      <c r="B5661" s="85"/>
      <c r="C5661" s="47"/>
      <c r="D5661" s="47"/>
      <c r="E5661" s="47"/>
      <c r="F5661" s="47"/>
      <c r="G5661" s="48"/>
      <c r="H5661" s="47"/>
      <c r="I5661" s="51"/>
      <c r="J5661" s="51"/>
      <c r="K5661" s="47"/>
      <c r="L5661" s="47"/>
      <c r="M5661" s="47"/>
      <c r="N5661" s="47"/>
      <c r="O5661" s="48"/>
    </row>
    <row r="5662" spans="2:15" x14ac:dyDescent="0.25">
      <c r="B5662" s="85"/>
      <c r="C5662" s="47"/>
      <c r="D5662" s="47"/>
      <c r="E5662" s="47"/>
      <c r="F5662" s="47"/>
      <c r="G5662" s="48"/>
      <c r="H5662" s="47"/>
      <c r="I5662" s="51"/>
      <c r="J5662" s="51"/>
      <c r="K5662" s="47"/>
      <c r="L5662" s="47"/>
      <c r="M5662" s="47"/>
      <c r="N5662" s="47"/>
      <c r="O5662" s="48"/>
    </row>
    <row r="5663" spans="2:15" x14ac:dyDescent="0.25">
      <c r="B5663" s="85"/>
      <c r="C5663" s="47"/>
      <c r="D5663" s="47"/>
      <c r="E5663" s="47"/>
      <c r="F5663" s="47"/>
      <c r="G5663" s="48"/>
      <c r="H5663" s="47"/>
      <c r="I5663" s="51"/>
      <c r="J5663" s="51"/>
      <c r="K5663" s="47"/>
      <c r="L5663" s="47"/>
      <c r="M5663" s="47"/>
      <c r="N5663" s="47"/>
      <c r="O5663" s="48"/>
    </row>
    <row r="5664" spans="2:15" x14ac:dyDescent="0.25">
      <c r="B5664" s="85"/>
      <c r="C5664" s="47"/>
      <c r="D5664" s="47"/>
      <c r="E5664" s="47"/>
      <c r="F5664" s="47"/>
      <c r="G5664" s="48"/>
      <c r="H5664" s="47"/>
      <c r="I5664" s="51"/>
      <c r="J5664" s="51"/>
      <c r="K5664" s="47"/>
      <c r="L5664" s="47"/>
      <c r="M5664" s="47"/>
      <c r="N5664" s="47"/>
      <c r="O5664" s="48"/>
    </row>
    <row r="5665" spans="2:15" x14ac:dyDescent="0.25">
      <c r="B5665" s="85"/>
      <c r="C5665" s="47"/>
      <c r="D5665" s="47"/>
      <c r="E5665" s="47"/>
      <c r="F5665" s="47"/>
      <c r="G5665" s="48"/>
      <c r="H5665" s="47"/>
      <c r="I5665" s="51"/>
      <c r="J5665" s="51"/>
      <c r="K5665" s="47"/>
      <c r="L5665" s="47"/>
      <c r="M5665" s="47"/>
      <c r="N5665" s="47"/>
      <c r="O5665" s="48"/>
    </row>
    <row r="5666" spans="2:15" x14ac:dyDescent="0.25">
      <c r="B5666" s="85"/>
      <c r="C5666" s="47"/>
      <c r="D5666" s="47"/>
      <c r="E5666" s="47"/>
      <c r="F5666" s="47"/>
      <c r="G5666" s="48"/>
      <c r="H5666" s="47"/>
      <c r="I5666" s="51"/>
      <c r="J5666" s="51"/>
      <c r="K5666" s="47"/>
      <c r="L5666" s="47"/>
      <c r="M5666" s="47"/>
      <c r="N5666" s="47"/>
      <c r="O5666" s="48"/>
    </row>
    <row r="5667" spans="2:15" x14ac:dyDescent="0.25">
      <c r="B5667" s="85"/>
      <c r="C5667" s="47"/>
      <c r="D5667" s="47"/>
      <c r="E5667" s="47"/>
      <c r="F5667" s="47"/>
      <c r="G5667" s="48"/>
      <c r="H5667" s="47"/>
      <c r="I5667" s="51"/>
      <c r="J5667" s="51"/>
      <c r="K5667" s="47"/>
      <c r="L5667" s="47"/>
      <c r="M5667" s="47"/>
      <c r="N5667" s="47"/>
      <c r="O5667" s="48"/>
    </row>
    <row r="5668" spans="2:15" x14ac:dyDescent="0.25">
      <c r="B5668" s="85"/>
      <c r="C5668" s="47"/>
      <c r="D5668" s="47"/>
      <c r="E5668" s="47"/>
      <c r="F5668" s="47"/>
      <c r="G5668" s="48"/>
      <c r="H5668" s="47"/>
      <c r="I5668" s="51"/>
      <c r="J5668" s="51"/>
      <c r="K5668" s="47"/>
      <c r="L5668" s="47"/>
      <c r="M5668" s="47"/>
      <c r="N5668" s="47"/>
      <c r="O5668" s="48"/>
    </row>
    <row r="5669" spans="2:15" x14ac:dyDescent="0.25">
      <c r="B5669" s="85"/>
      <c r="C5669" s="47"/>
      <c r="D5669" s="47"/>
      <c r="E5669" s="47"/>
      <c r="F5669" s="47"/>
      <c r="G5669" s="48"/>
      <c r="H5669" s="47"/>
      <c r="I5669" s="51"/>
      <c r="J5669" s="51"/>
      <c r="K5669" s="47"/>
      <c r="L5669" s="47"/>
      <c r="M5669" s="47"/>
      <c r="N5669" s="47"/>
      <c r="O5669" s="48"/>
    </row>
    <row r="5670" spans="2:15" x14ac:dyDescent="0.25">
      <c r="B5670" s="85"/>
      <c r="C5670" s="47"/>
      <c r="D5670" s="47"/>
      <c r="E5670" s="47"/>
      <c r="F5670" s="47"/>
      <c r="G5670" s="48"/>
      <c r="H5670" s="47"/>
      <c r="I5670" s="51"/>
      <c r="J5670" s="51"/>
      <c r="K5670" s="47"/>
      <c r="L5670" s="47"/>
      <c r="M5670" s="47"/>
      <c r="N5670" s="47"/>
      <c r="O5670" s="48"/>
    </row>
    <row r="5671" spans="2:15" x14ac:dyDescent="0.25">
      <c r="B5671" s="85"/>
      <c r="C5671" s="47"/>
      <c r="D5671" s="47"/>
      <c r="E5671" s="47"/>
      <c r="F5671" s="47"/>
      <c r="G5671" s="48"/>
      <c r="H5671" s="47"/>
      <c r="I5671" s="51"/>
      <c r="J5671" s="51"/>
      <c r="K5671" s="47"/>
      <c r="L5671" s="47"/>
      <c r="M5671" s="47"/>
      <c r="N5671" s="47"/>
      <c r="O5671" s="48"/>
    </row>
    <row r="5672" spans="2:15" x14ac:dyDescent="0.25">
      <c r="B5672" s="85"/>
      <c r="C5672" s="47"/>
      <c r="D5672" s="47"/>
      <c r="E5672" s="47"/>
      <c r="F5672" s="47"/>
      <c r="G5672" s="48"/>
      <c r="H5672" s="47"/>
      <c r="I5672" s="51"/>
      <c r="J5672" s="51"/>
      <c r="K5672" s="47"/>
      <c r="L5672" s="47"/>
      <c r="M5672" s="47"/>
      <c r="N5672" s="47"/>
      <c r="O5672" s="48"/>
    </row>
    <row r="5673" spans="2:15" x14ac:dyDescent="0.25">
      <c r="B5673" s="85"/>
      <c r="C5673" s="47"/>
      <c r="D5673" s="47"/>
      <c r="E5673" s="47"/>
      <c r="F5673" s="47"/>
      <c r="G5673" s="48"/>
      <c r="H5673" s="47"/>
      <c r="I5673" s="51"/>
      <c r="J5673" s="51"/>
      <c r="K5673" s="47"/>
      <c r="L5673" s="47"/>
      <c r="M5673" s="47"/>
      <c r="N5673" s="47"/>
      <c r="O5673" s="48"/>
    </row>
    <row r="5674" spans="2:15" x14ac:dyDescent="0.25">
      <c r="B5674" s="85"/>
      <c r="C5674" s="47"/>
      <c r="D5674" s="47"/>
      <c r="E5674" s="47"/>
      <c r="F5674" s="47"/>
      <c r="G5674" s="48"/>
      <c r="H5674" s="47"/>
      <c r="I5674" s="51"/>
      <c r="J5674" s="51"/>
      <c r="K5674" s="47"/>
      <c r="L5674" s="47"/>
      <c r="M5674" s="47"/>
      <c r="N5674" s="47"/>
      <c r="O5674" s="48"/>
    </row>
    <row r="5675" spans="2:15" x14ac:dyDescent="0.25">
      <c r="B5675" s="85"/>
      <c r="C5675" s="47"/>
      <c r="D5675" s="47"/>
      <c r="E5675" s="47"/>
      <c r="F5675" s="47"/>
      <c r="G5675" s="48"/>
      <c r="H5675" s="47"/>
      <c r="I5675" s="51"/>
      <c r="J5675" s="51"/>
      <c r="K5675" s="47"/>
      <c r="L5675" s="47"/>
      <c r="M5675" s="47"/>
      <c r="N5675" s="47"/>
      <c r="O5675" s="48"/>
    </row>
    <row r="5676" spans="2:15" x14ac:dyDescent="0.25">
      <c r="B5676" s="85"/>
      <c r="C5676" s="47"/>
      <c r="D5676" s="47"/>
      <c r="E5676" s="47"/>
      <c r="F5676" s="47"/>
      <c r="G5676" s="48"/>
      <c r="H5676" s="47"/>
      <c r="I5676" s="51"/>
      <c r="J5676" s="51"/>
      <c r="K5676" s="47"/>
      <c r="L5676" s="47"/>
      <c r="M5676" s="47"/>
      <c r="N5676" s="47"/>
      <c r="O5676" s="48"/>
    </row>
    <row r="5677" spans="2:15" x14ac:dyDescent="0.25">
      <c r="B5677" s="85"/>
      <c r="C5677" s="47"/>
      <c r="D5677" s="47"/>
      <c r="E5677" s="47"/>
      <c r="F5677" s="47"/>
      <c r="G5677" s="48"/>
      <c r="H5677" s="47"/>
      <c r="I5677" s="51"/>
      <c r="J5677" s="51"/>
      <c r="K5677" s="47"/>
      <c r="L5677" s="47"/>
      <c r="M5677" s="47"/>
      <c r="N5677" s="47"/>
      <c r="O5677" s="48"/>
    </row>
    <row r="5678" spans="2:15" x14ac:dyDescent="0.25">
      <c r="B5678" s="85"/>
      <c r="C5678" s="47"/>
      <c r="D5678" s="47"/>
      <c r="E5678" s="47"/>
      <c r="F5678" s="47"/>
      <c r="G5678" s="48"/>
      <c r="H5678" s="47"/>
      <c r="I5678" s="51"/>
      <c r="J5678" s="51"/>
      <c r="K5678" s="47"/>
      <c r="L5678" s="47"/>
      <c r="M5678" s="47"/>
      <c r="N5678" s="47"/>
      <c r="O5678" s="48"/>
    </row>
    <row r="5679" spans="2:15" x14ac:dyDescent="0.25">
      <c r="B5679" s="85"/>
      <c r="C5679" s="47"/>
      <c r="D5679" s="47"/>
      <c r="E5679" s="47"/>
      <c r="F5679" s="47"/>
      <c r="G5679" s="48"/>
      <c r="H5679" s="47"/>
      <c r="I5679" s="51"/>
      <c r="J5679" s="51"/>
      <c r="K5679" s="47"/>
      <c r="L5679" s="47"/>
      <c r="M5679" s="47"/>
      <c r="N5679" s="47"/>
      <c r="O5679" s="48"/>
    </row>
    <row r="5680" spans="2:15" x14ac:dyDescent="0.25">
      <c r="B5680" s="85"/>
      <c r="C5680" s="47"/>
      <c r="D5680" s="47"/>
      <c r="E5680" s="47"/>
      <c r="F5680" s="47"/>
      <c r="G5680" s="48"/>
      <c r="H5680" s="47"/>
      <c r="I5680" s="51"/>
      <c r="J5680" s="51"/>
      <c r="K5680" s="47"/>
      <c r="L5680" s="47"/>
      <c r="M5680" s="47"/>
      <c r="N5680" s="47"/>
      <c r="O5680" s="48"/>
    </row>
    <row r="5681" spans="2:15" x14ac:dyDescent="0.25">
      <c r="B5681" s="85"/>
      <c r="C5681" s="47"/>
      <c r="D5681" s="47"/>
      <c r="E5681" s="47"/>
      <c r="F5681" s="47"/>
      <c r="G5681" s="48"/>
      <c r="H5681" s="47"/>
      <c r="I5681" s="51"/>
      <c r="J5681" s="51"/>
      <c r="K5681" s="47"/>
      <c r="L5681" s="47"/>
      <c r="M5681" s="47"/>
      <c r="N5681" s="47"/>
      <c r="O5681" s="48"/>
    </row>
    <row r="5682" spans="2:15" x14ac:dyDescent="0.25">
      <c r="B5682" s="85"/>
      <c r="C5682" s="47"/>
      <c r="D5682" s="47"/>
      <c r="E5682" s="47"/>
      <c r="F5682" s="47"/>
      <c r="G5682" s="48"/>
      <c r="H5682" s="47"/>
      <c r="I5682" s="51"/>
      <c r="J5682" s="51"/>
      <c r="K5682" s="47"/>
      <c r="L5682" s="47"/>
      <c r="M5682" s="47"/>
      <c r="N5682" s="47"/>
      <c r="O5682" s="48"/>
    </row>
    <row r="5683" spans="2:15" x14ac:dyDescent="0.25">
      <c r="B5683" s="85"/>
      <c r="C5683" s="47"/>
      <c r="D5683" s="47"/>
      <c r="E5683" s="47"/>
      <c r="F5683" s="47"/>
      <c r="G5683" s="48"/>
      <c r="H5683" s="47"/>
      <c r="I5683" s="51"/>
      <c r="J5683" s="51"/>
      <c r="K5683" s="47"/>
      <c r="L5683" s="47"/>
      <c r="M5683" s="47"/>
      <c r="N5683" s="47"/>
      <c r="O5683" s="48"/>
    </row>
    <row r="5684" spans="2:15" x14ac:dyDescent="0.25">
      <c r="B5684" s="85"/>
      <c r="C5684" s="47"/>
      <c r="D5684" s="47"/>
      <c r="E5684" s="47"/>
      <c r="F5684" s="47"/>
      <c r="G5684" s="48"/>
      <c r="H5684" s="47"/>
      <c r="I5684" s="51"/>
      <c r="J5684" s="51"/>
      <c r="K5684" s="47"/>
      <c r="L5684" s="47"/>
      <c r="M5684" s="47"/>
      <c r="N5684" s="47"/>
      <c r="O5684" s="48"/>
    </row>
    <row r="5685" spans="2:15" x14ac:dyDescent="0.25">
      <c r="B5685" s="85"/>
      <c r="C5685" s="47"/>
      <c r="D5685" s="47"/>
      <c r="E5685" s="47"/>
      <c r="F5685" s="47"/>
      <c r="G5685" s="48"/>
      <c r="H5685" s="47"/>
      <c r="I5685" s="51"/>
      <c r="J5685" s="51"/>
      <c r="K5685" s="47"/>
      <c r="L5685" s="47"/>
      <c r="M5685" s="47"/>
      <c r="N5685" s="47"/>
      <c r="O5685" s="48"/>
    </row>
    <row r="5686" spans="2:15" x14ac:dyDescent="0.25">
      <c r="B5686" s="85"/>
      <c r="C5686" s="47"/>
      <c r="D5686" s="47"/>
      <c r="E5686" s="47"/>
      <c r="F5686" s="47"/>
      <c r="G5686" s="48"/>
      <c r="H5686" s="47"/>
      <c r="I5686" s="51"/>
      <c r="J5686" s="51"/>
      <c r="K5686" s="47"/>
      <c r="L5686" s="47"/>
      <c r="M5686" s="47"/>
      <c r="N5686" s="47"/>
      <c r="O5686" s="48"/>
    </row>
    <row r="5687" spans="2:15" x14ac:dyDescent="0.25">
      <c r="B5687" s="85"/>
      <c r="C5687" s="47"/>
      <c r="D5687" s="47"/>
      <c r="E5687" s="47"/>
      <c r="F5687" s="47"/>
      <c r="G5687" s="48"/>
      <c r="H5687" s="47"/>
      <c r="I5687" s="51"/>
      <c r="J5687" s="51"/>
      <c r="K5687" s="47"/>
      <c r="L5687" s="47"/>
      <c r="M5687" s="47"/>
      <c r="N5687" s="47"/>
      <c r="O5687" s="48"/>
    </row>
    <row r="5688" spans="2:15" x14ac:dyDescent="0.25">
      <c r="B5688" s="85"/>
      <c r="C5688" s="47"/>
      <c r="D5688" s="47"/>
      <c r="E5688" s="47"/>
      <c r="F5688" s="47"/>
      <c r="G5688" s="48"/>
      <c r="H5688" s="47"/>
      <c r="I5688" s="51"/>
      <c r="J5688" s="51"/>
      <c r="K5688" s="47"/>
      <c r="L5688" s="47"/>
      <c r="M5688" s="47"/>
      <c r="N5688" s="47"/>
      <c r="O5688" s="48"/>
    </row>
    <row r="5689" spans="2:15" x14ac:dyDescent="0.25">
      <c r="B5689" s="85"/>
      <c r="C5689" s="47"/>
      <c r="D5689" s="47"/>
      <c r="E5689" s="47"/>
      <c r="F5689" s="47"/>
      <c r="G5689" s="48"/>
      <c r="H5689" s="47"/>
      <c r="I5689" s="51"/>
      <c r="J5689" s="51"/>
      <c r="K5689" s="47"/>
      <c r="L5689" s="47"/>
      <c r="M5689" s="47"/>
      <c r="N5689" s="47"/>
      <c r="O5689" s="48"/>
    </row>
    <row r="5690" spans="2:15" x14ac:dyDescent="0.25">
      <c r="B5690" s="85"/>
      <c r="C5690" s="47"/>
      <c r="D5690" s="47"/>
      <c r="E5690" s="47"/>
      <c r="F5690" s="47"/>
      <c r="G5690" s="48"/>
      <c r="H5690" s="47"/>
      <c r="I5690" s="51"/>
      <c r="J5690" s="51"/>
      <c r="K5690" s="47"/>
      <c r="L5690" s="47"/>
      <c r="M5690" s="47"/>
      <c r="N5690" s="47"/>
      <c r="O5690" s="48"/>
    </row>
    <row r="5691" spans="2:15" x14ac:dyDescent="0.25">
      <c r="B5691" s="85"/>
      <c r="C5691" s="47"/>
      <c r="D5691" s="47"/>
      <c r="E5691" s="47"/>
      <c r="F5691" s="47"/>
      <c r="G5691" s="48"/>
      <c r="H5691" s="47"/>
      <c r="I5691" s="51"/>
      <c r="J5691" s="51"/>
      <c r="K5691" s="47"/>
      <c r="L5691" s="47"/>
      <c r="M5691" s="47"/>
      <c r="N5691" s="47"/>
      <c r="O5691" s="48"/>
    </row>
    <row r="5692" spans="2:15" x14ac:dyDescent="0.25">
      <c r="B5692" s="85"/>
      <c r="C5692" s="47"/>
      <c r="D5692" s="47"/>
      <c r="E5692" s="47"/>
      <c r="F5692" s="47"/>
      <c r="G5692" s="48"/>
      <c r="H5692" s="47"/>
      <c r="I5692" s="51"/>
      <c r="J5692" s="51"/>
      <c r="K5692" s="47"/>
      <c r="L5692" s="47"/>
      <c r="M5692" s="47"/>
      <c r="N5692" s="47"/>
      <c r="O5692" s="48"/>
    </row>
    <row r="5693" spans="2:15" x14ac:dyDescent="0.25">
      <c r="B5693" s="85"/>
      <c r="C5693" s="47"/>
      <c r="D5693" s="47"/>
      <c r="E5693" s="47"/>
      <c r="F5693" s="47"/>
      <c r="G5693" s="48"/>
      <c r="H5693" s="47"/>
      <c r="I5693" s="51"/>
      <c r="J5693" s="51"/>
      <c r="K5693" s="47"/>
      <c r="L5693" s="47"/>
      <c r="M5693" s="47"/>
      <c r="N5693" s="47"/>
      <c r="O5693" s="48"/>
    </row>
    <row r="5694" spans="2:15" x14ac:dyDescent="0.25">
      <c r="B5694" s="85"/>
      <c r="C5694" s="47"/>
      <c r="D5694" s="47"/>
      <c r="E5694" s="47"/>
      <c r="F5694" s="47"/>
      <c r="G5694" s="48"/>
      <c r="H5694" s="47"/>
      <c r="I5694" s="51"/>
      <c r="J5694" s="51"/>
      <c r="K5694" s="47"/>
      <c r="L5694" s="47"/>
      <c r="M5694" s="47"/>
      <c r="N5694" s="47"/>
      <c r="O5694" s="48"/>
    </row>
    <row r="5695" spans="2:15" x14ac:dyDescent="0.25">
      <c r="B5695" s="85"/>
      <c r="C5695" s="47"/>
      <c r="D5695" s="47"/>
      <c r="E5695" s="47"/>
      <c r="F5695" s="47"/>
      <c r="G5695" s="48"/>
      <c r="H5695" s="47"/>
      <c r="I5695" s="51"/>
      <c r="J5695" s="51"/>
      <c r="K5695" s="47"/>
      <c r="L5695" s="47"/>
      <c r="M5695" s="47"/>
      <c r="N5695" s="47"/>
      <c r="O5695" s="48"/>
    </row>
    <row r="5696" spans="2:15" x14ac:dyDescent="0.25">
      <c r="B5696" s="85"/>
      <c r="C5696" s="47"/>
      <c r="D5696" s="47"/>
      <c r="E5696" s="47"/>
      <c r="F5696" s="47"/>
      <c r="G5696" s="48"/>
      <c r="H5696" s="47"/>
      <c r="I5696" s="51"/>
      <c r="J5696" s="51"/>
      <c r="K5696" s="47"/>
      <c r="L5696" s="47"/>
      <c r="M5696" s="47"/>
      <c r="N5696" s="47"/>
      <c r="O5696" s="48"/>
    </row>
    <row r="5697" spans="2:15" x14ac:dyDescent="0.25">
      <c r="B5697" s="85"/>
      <c r="C5697" s="47"/>
      <c r="D5697" s="47"/>
      <c r="E5697" s="47"/>
      <c r="F5697" s="47"/>
      <c r="G5697" s="48"/>
      <c r="H5697" s="47"/>
      <c r="I5697" s="51"/>
      <c r="J5697" s="51"/>
      <c r="K5697" s="47"/>
      <c r="L5697" s="47"/>
      <c r="M5697" s="47"/>
      <c r="N5697" s="47"/>
      <c r="O5697" s="48"/>
    </row>
    <row r="5698" spans="2:15" x14ac:dyDescent="0.25">
      <c r="B5698" s="85"/>
      <c r="C5698" s="47"/>
      <c r="D5698" s="47"/>
      <c r="E5698" s="47"/>
      <c r="F5698" s="47"/>
      <c r="G5698" s="48"/>
      <c r="H5698" s="47"/>
      <c r="I5698" s="51"/>
      <c r="J5698" s="51"/>
      <c r="K5698" s="47"/>
      <c r="L5698" s="47"/>
      <c r="M5698" s="47"/>
      <c r="N5698" s="47"/>
      <c r="O5698" s="48"/>
    </row>
    <row r="5699" spans="2:15" x14ac:dyDescent="0.25">
      <c r="B5699" s="85"/>
      <c r="C5699" s="47"/>
      <c r="D5699" s="47"/>
      <c r="E5699" s="47"/>
      <c r="F5699" s="47"/>
      <c r="G5699" s="48"/>
      <c r="H5699" s="47"/>
      <c r="I5699" s="51"/>
      <c r="J5699" s="51"/>
      <c r="K5699" s="47"/>
      <c r="L5699" s="47"/>
      <c r="M5699" s="47"/>
      <c r="N5699" s="47"/>
      <c r="O5699" s="48"/>
    </row>
    <row r="5700" spans="2:15" x14ac:dyDescent="0.25">
      <c r="B5700" s="85"/>
      <c r="C5700" s="47"/>
      <c r="D5700" s="47"/>
      <c r="E5700" s="47"/>
      <c r="F5700" s="47"/>
      <c r="G5700" s="48"/>
      <c r="H5700" s="47"/>
      <c r="I5700" s="51"/>
      <c r="J5700" s="51"/>
      <c r="K5700" s="47"/>
      <c r="L5700" s="47"/>
      <c r="M5700" s="47"/>
      <c r="N5700" s="47"/>
      <c r="O5700" s="48"/>
    </row>
    <row r="5701" spans="2:15" x14ac:dyDescent="0.25">
      <c r="B5701" s="85"/>
      <c r="C5701" s="47"/>
      <c r="D5701" s="47"/>
      <c r="E5701" s="47"/>
      <c r="F5701" s="47"/>
      <c r="G5701" s="48"/>
      <c r="H5701" s="47"/>
      <c r="I5701" s="51"/>
      <c r="J5701" s="51"/>
      <c r="K5701" s="47"/>
      <c r="L5701" s="47"/>
      <c r="M5701" s="47"/>
      <c r="N5701" s="47"/>
      <c r="O5701" s="48"/>
    </row>
    <row r="5702" spans="2:15" x14ac:dyDescent="0.25">
      <c r="B5702" s="85"/>
      <c r="C5702" s="47"/>
      <c r="D5702" s="47"/>
      <c r="E5702" s="47"/>
      <c r="F5702" s="47"/>
      <c r="G5702" s="48"/>
      <c r="H5702" s="47"/>
      <c r="I5702" s="51"/>
      <c r="J5702" s="51"/>
      <c r="K5702" s="47"/>
      <c r="L5702" s="47"/>
      <c r="M5702" s="47"/>
      <c r="N5702" s="47"/>
      <c r="O5702" s="48"/>
    </row>
    <row r="5703" spans="2:15" x14ac:dyDescent="0.25">
      <c r="B5703" s="85"/>
      <c r="C5703" s="47"/>
      <c r="D5703" s="47"/>
      <c r="E5703" s="47"/>
      <c r="F5703" s="47"/>
      <c r="G5703" s="48"/>
      <c r="H5703" s="47"/>
      <c r="I5703" s="51"/>
      <c r="J5703" s="51"/>
      <c r="K5703" s="47"/>
      <c r="L5703" s="47"/>
      <c r="M5703" s="47"/>
      <c r="N5703" s="47"/>
      <c r="O5703" s="48"/>
    </row>
    <row r="5704" spans="2:15" x14ac:dyDescent="0.25">
      <c r="B5704" s="85"/>
      <c r="C5704" s="47"/>
      <c r="D5704" s="47"/>
      <c r="E5704" s="47"/>
      <c r="F5704" s="47"/>
      <c r="G5704" s="48"/>
      <c r="H5704" s="47"/>
      <c r="I5704" s="51"/>
      <c r="J5704" s="51"/>
      <c r="K5704" s="47"/>
      <c r="L5704" s="47"/>
      <c r="M5704" s="47"/>
      <c r="N5704" s="47"/>
      <c r="O5704" s="48"/>
    </row>
    <row r="5705" spans="2:15" x14ac:dyDescent="0.25">
      <c r="B5705" s="85"/>
      <c r="C5705" s="47"/>
      <c r="D5705" s="47"/>
      <c r="E5705" s="47"/>
      <c r="F5705" s="47"/>
      <c r="G5705" s="48"/>
      <c r="H5705" s="47"/>
      <c r="I5705" s="51"/>
      <c r="J5705" s="51"/>
      <c r="K5705" s="47"/>
      <c r="L5705" s="47"/>
      <c r="M5705" s="47"/>
      <c r="N5705" s="47"/>
      <c r="O5705" s="48"/>
    </row>
    <row r="5706" spans="2:15" x14ac:dyDescent="0.25">
      <c r="B5706" s="85"/>
      <c r="C5706" s="47"/>
      <c r="D5706" s="47"/>
      <c r="E5706" s="47"/>
      <c r="F5706" s="47"/>
      <c r="G5706" s="48"/>
      <c r="H5706" s="47"/>
      <c r="I5706" s="51"/>
      <c r="J5706" s="51"/>
      <c r="K5706" s="47"/>
      <c r="L5706" s="47"/>
      <c r="M5706" s="47"/>
      <c r="N5706" s="47"/>
      <c r="O5706" s="48"/>
    </row>
    <row r="5707" spans="2:15" x14ac:dyDescent="0.25">
      <c r="B5707" s="85"/>
      <c r="C5707" s="47"/>
      <c r="D5707" s="47"/>
      <c r="E5707" s="47"/>
      <c r="F5707" s="47"/>
      <c r="G5707" s="48"/>
      <c r="H5707" s="47"/>
      <c r="I5707" s="51"/>
      <c r="J5707" s="51"/>
      <c r="K5707" s="47"/>
      <c r="L5707" s="47"/>
      <c r="M5707" s="47"/>
      <c r="N5707" s="47"/>
      <c r="O5707" s="48"/>
    </row>
    <row r="5708" spans="2:15" x14ac:dyDescent="0.25">
      <c r="B5708" s="85"/>
      <c r="C5708" s="47"/>
      <c r="D5708" s="47"/>
      <c r="E5708" s="47"/>
      <c r="F5708" s="47"/>
      <c r="G5708" s="48"/>
      <c r="H5708" s="47"/>
      <c r="I5708" s="51"/>
      <c r="J5708" s="51"/>
      <c r="K5708" s="47"/>
      <c r="L5708" s="47"/>
      <c r="M5708" s="47"/>
      <c r="N5708" s="47"/>
      <c r="O5708" s="48"/>
    </row>
    <row r="5709" spans="2:15" x14ac:dyDescent="0.25">
      <c r="B5709" s="85"/>
      <c r="C5709" s="47"/>
      <c r="D5709" s="47"/>
      <c r="E5709" s="47"/>
      <c r="F5709" s="47"/>
      <c r="G5709" s="48"/>
      <c r="H5709" s="47"/>
      <c r="I5709" s="51"/>
      <c r="J5709" s="51"/>
      <c r="K5709" s="47"/>
      <c r="L5709" s="47"/>
      <c r="M5709" s="47"/>
      <c r="N5709" s="47"/>
      <c r="O5709" s="48"/>
    </row>
    <row r="5710" spans="2:15" x14ac:dyDescent="0.25">
      <c r="B5710" s="85"/>
      <c r="C5710" s="47"/>
      <c r="D5710" s="47"/>
      <c r="E5710" s="47"/>
      <c r="F5710" s="47"/>
      <c r="G5710" s="48"/>
      <c r="H5710" s="47"/>
      <c r="I5710" s="51"/>
      <c r="J5710" s="51"/>
      <c r="K5710" s="47"/>
      <c r="L5710" s="47"/>
      <c r="M5710" s="47"/>
      <c r="N5710" s="47"/>
      <c r="O5710" s="48"/>
    </row>
    <row r="5711" spans="2:15" x14ac:dyDescent="0.25">
      <c r="B5711" s="85"/>
      <c r="C5711" s="47"/>
      <c r="D5711" s="47"/>
      <c r="E5711" s="47"/>
      <c r="F5711" s="47"/>
      <c r="G5711" s="48"/>
      <c r="H5711" s="47"/>
      <c r="I5711" s="51"/>
      <c r="J5711" s="51"/>
      <c r="K5711" s="47"/>
      <c r="L5711" s="47"/>
      <c r="M5711" s="47"/>
      <c r="N5711" s="47"/>
      <c r="O5711" s="48"/>
    </row>
    <row r="5712" spans="2:15" x14ac:dyDescent="0.25">
      <c r="B5712" s="85"/>
      <c r="C5712" s="47"/>
      <c r="D5712" s="47"/>
      <c r="E5712" s="47"/>
      <c r="F5712" s="47"/>
      <c r="G5712" s="48"/>
      <c r="H5712" s="47"/>
      <c r="I5712" s="51"/>
      <c r="J5712" s="51"/>
      <c r="K5712" s="47"/>
      <c r="L5712" s="47"/>
      <c r="M5712" s="47"/>
      <c r="N5712" s="47"/>
      <c r="O5712" s="48"/>
    </row>
    <row r="5713" spans="2:15" x14ac:dyDescent="0.25">
      <c r="B5713" s="85"/>
      <c r="C5713" s="47"/>
      <c r="D5713" s="47"/>
      <c r="E5713" s="47"/>
      <c r="F5713" s="47"/>
      <c r="G5713" s="48"/>
      <c r="H5713" s="47"/>
      <c r="I5713" s="51"/>
      <c r="J5713" s="51"/>
      <c r="K5713" s="47"/>
      <c r="L5713" s="47"/>
      <c r="M5713" s="47"/>
      <c r="N5713" s="47"/>
      <c r="O5713" s="48"/>
    </row>
    <row r="5714" spans="2:15" x14ac:dyDescent="0.25">
      <c r="B5714" s="85"/>
      <c r="C5714" s="47"/>
      <c r="D5714" s="47"/>
      <c r="E5714" s="47"/>
      <c r="F5714" s="47"/>
      <c r="G5714" s="48"/>
      <c r="H5714" s="47"/>
      <c r="I5714" s="51"/>
      <c r="J5714" s="51"/>
      <c r="K5714" s="47"/>
      <c r="L5714" s="47"/>
      <c r="M5714" s="47"/>
      <c r="N5714" s="47"/>
      <c r="O5714" s="48"/>
    </row>
    <row r="5715" spans="2:15" x14ac:dyDescent="0.25">
      <c r="B5715" s="85"/>
      <c r="C5715" s="47"/>
      <c r="D5715" s="47"/>
      <c r="E5715" s="47"/>
      <c r="F5715" s="47"/>
      <c r="G5715" s="48"/>
      <c r="H5715" s="47"/>
      <c r="I5715" s="51"/>
      <c r="J5715" s="51"/>
      <c r="K5715" s="47"/>
      <c r="L5715" s="47"/>
      <c r="M5715" s="47"/>
      <c r="N5715" s="47"/>
      <c r="O5715" s="48"/>
    </row>
    <row r="5716" spans="2:15" x14ac:dyDescent="0.25">
      <c r="B5716" s="85"/>
      <c r="C5716" s="47"/>
      <c r="D5716" s="47"/>
      <c r="E5716" s="47"/>
      <c r="F5716" s="47"/>
      <c r="G5716" s="48"/>
      <c r="H5716" s="47"/>
      <c r="I5716" s="51"/>
      <c r="J5716" s="51"/>
      <c r="K5716" s="47"/>
      <c r="L5716" s="47"/>
      <c r="M5716" s="47"/>
      <c r="N5716" s="47"/>
      <c r="O5716" s="48"/>
    </row>
    <row r="5717" spans="2:15" x14ac:dyDescent="0.25">
      <c r="B5717" s="85"/>
      <c r="C5717" s="47"/>
      <c r="D5717" s="47"/>
      <c r="E5717" s="47"/>
      <c r="F5717" s="47"/>
      <c r="G5717" s="48"/>
      <c r="H5717" s="47"/>
      <c r="I5717" s="51"/>
      <c r="J5717" s="51"/>
      <c r="K5717" s="47"/>
      <c r="L5717" s="47"/>
      <c r="M5717" s="47"/>
      <c r="N5717" s="47"/>
      <c r="O5717" s="48"/>
    </row>
    <row r="5718" spans="2:15" x14ac:dyDescent="0.25">
      <c r="B5718" s="85"/>
      <c r="C5718" s="47"/>
      <c r="D5718" s="47"/>
      <c r="E5718" s="47"/>
      <c r="F5718" s="47"/>
      <c r="G5718" s="48"/>
      <c r="H5718" s="47"/>
      <c r="I5718" s="51"/>
      <c r="J5718" s="51"/>
      <c r="K5718" s="47"/>
      <c r="L5718" s="47"/>
      <c r="M5718" s="47"/>
      <c r="N5718" s="47"/>
      <c r="O5718" s="48"/>
    </row>
    <row r="5719" spans="2:15" x14ac:dyDescent="0.25">
      <c r="B5719" s="85"/>
      <c r="C5719" s="47"/>
      <c r="D5719" s="47"/>
      <c r="E5719" s="47"/>
      <c r="F5719" s="47"/>
      <c r="G5719" s="48"/>
      <c r="H5719" s="47"/>
      <c r="I5719" s="51"/>
      <c r="J5719" s="51"/>
      <c r="K5719" s="47"/>
      <c r="L5719" s="47"/>
      <c r="M5719" s="47"/>
      <c r="N5719" s="47"/>
      <c r="O5719" s="48"/>
    </row>
    <row r="5720" spans="2:15" x14ac:dyDescent="0.25">
      <c r="B5720" s="85"/>
      <c r="C5720" s="47"/>
      <c r="D5720" s="47"/>
      <c r="E5720" s="47"/>
      <c r="F5720" s="47"/>
      <c r="G5720" s="48"/>
      <c r="H5720" s="47"/>
      <c r="I5720" s="51"/>
      <c r="J5720" s="51"/>
      <c r="K5720" s="47"/>
      <c r="L5720" s="47"/>
      <c r="M5720" s="47"/>
      <c r="N5720" s="47"/>
      <c r="O5720" s="48"/>
    </row>
    <row r="5721" spans="2:15" x14ac:dyDescent="0.25">
      <c r="B5721" s="85"/>
      <c r="C5721" s="47"/>
      <c r="D5721" s="47"/>
      <c r="E5721" s="47"/>
      <c r="F5721" s="47"/>
      <c r="G5721" s="48"/>
      <c r="H5721" s="47"/>
      <c r="I5721" s="51"/>
      <c r="J5721" s="51"/>
      <c r="K5721" s="47"/>
      <c r="L5721" s="47"/>
      <c r="M5721" s="47"/>
      <c r="N5721" s="47"/>
      <c r="O5721" s="48"/>
    </row>
    <row r="5722" spans="2:15" x14ac:dyDescent="0.25">
      <c r="B5722" s="85"/>
      <c r="C5722" s="47"/>
      <c r="D5722" s="47"/>
      <c r="E5722" s="47"/>
      <c r="F5722" s="47"/>
      <c r="G5722" s="48"/>
      <c r="H5722" s="47"/>
      <c r="I5722" s="51"/>
      <c r="J5722" s="51"/>
      <c r="K5722" s="47"/>
      <c r="L5722" s="47"/>
      <c r="M5722" s="47"/>
      <c r="N5722" s="47"/>
      <c r="O5722" s="48"/>
    </row>
    <row r="5723" spans="2:15" x14ac:dyDescent="0.25">
      <c r="B5723" s="85"/>
      <c r="C5723" s="47"/>
      <c r="D5723" s="47"/>
      <c r="E5723" s="47"/>
      <c r="F5723" s="47"/>
      <c r="G5723" s="48"/>
      <c r="H5723" s="47"/>
      <c r="I5723" s="51"/>
      <c r="J5723" s="51"/>
      <c r="K5723" s="47"/>
      <c r="L5723" s="47"/>
      <c r="M5723" s="47"/>
      <c r="N5723" s="47"/>
      <c r="O5723" s="48"/>
    </row>
    <row r="5724" spans="2:15" x14ac:dyDescent="0.25">
      <c r="B5724" s="85"/>
      <c r="C5724" s="47"/>
      <c r="D5724" s="47"/>
      <c r="E5724" s="47"/>
      <c r="F5724" s="47"/>
      <c r="G5724" s="48"/>
      <c r="H5724" s="47"/>
      <c r="I5724" s="51"/>
      <c r="J5724" s="51"/>
      <c r="K5724" s="47"/>
      <c r="L5724" s="47"/>
      <c r="M5724" s="47"/>
      <c r="N5724" s="47"/>
      <c r="O5724" s="48"/>
    </row>
    <row r="5725" spans="2:15" x14ac:dyDescent="0.25">
      <c r="B5725" s="85"/>
      <c r="C5725" s="47"/>
      <c r="D5725" s="47"/>
      <c r="E5725" s="47"/>
      <c r="F5725" s="47"/>
      <c r="G5725" s="48"/>
      <c r="H5725" s="47"/>
      <c r="I5725" s="51"/>
      <c r="J5725" s="51"/>
      <c r="K5725" s="47"/>
      <c r="L5725" s="47"/>
      <c r="M5725" s="47"/>
      <c r="N5725" s="47"/>
      <c r="O5725" s="48"/>
    </row>
    <row r="5726" spans="2:15" x14ac:dyDescent="0.25">
      <c r="B5726" s="85"/>
      <c r="C5726" s="47"/>
      <c r="D5726" s="47"/>
      <c r="E5726" s="47"/>
      <c r="F5726" s="47"/>
      <c r="G5726" s="48"/>
      <c r="H5726" s="47"/>
      <c r="I5726" s="51"/>
      <c r="J5726" s="51"/>
      <c r="K5726" s="47"/>
      <c r="L5726" s="47"/>
      <c r="M5726" s="47"/>
      <c r="N5726" s="47"/>
      <c r="O5726" s="48"/>
    </row>
    <row r="5727" spans="2:15" x14ac:dyDescent="0.25">
      <c r="B5727" s="85"/>
      <c r="C5727" s="47"/>
      <c r="D5727" s="47"/>
      <c r="E5727" s="47"/>
      <c r="F5727" s="47"/>
      <c r="G5727" s="48"/>
      <c r="H5727" s="47"/>
      <c r="I5727" s="51"/>
      <c r="J5727" s="51"/>
      <c r="K5727" s="47"/>
      <c r="L5727" s="47"/>
      <c r="M5727" s="47"/>
      <c r="N5727" s="47"/>
      <c r="O5727" s="48"/>
    </row>
    <row r="5728" spans="2:15" x14ac:dyDescent="0.25">
      <c r="B5728" s="85"/>
      <c r="C5728" s="47"/>
      <c r="D5728" s="47"/>
      <c r="E5728" s="47"/>
      <c r="F5728" s="47"/>
      <c r="G5728" s="48"/>
      <c r="H5728" s="47"/>
      <c r="I5728" s="51"/>
      <c r="J5728" s="51"/>
      <c r="K5728" s="47"/>
      <c r="L5728" s="47"/>
      <c r="M5728" s="47"/>
      <c r="N5728" s="47"/>
      <c r="O5728" s="48"/>
    </row>
    <row r="5729" spans="2:15" x14ac:dyDescent="0.25">
      <c r="B5729" s="85"/>
      <c r="C5729" s="47"/>
      <c r="D5729" s="47"/>
      <c r="E5729" s="47"/>
      <c r="F5729" s="47"/>
      <c r="G5729" s="48"/>
      <c r="H5729" s="47"/>
      <c r="I5729" s="51"/>
      <c r="J5729" s="51"/>
      <c r="K5729" s="47"/>
      <c r="L5729" s="47"/>
      <c r="M5729" s="47"/>
      <c r="N5729" s="47"/>
      <c r="O5729" s="48"/>
    </row>
    <row r="5730" spans="2:15" x14ac:dyDescent="0.25">
      <c r="B5730" s="85"/>
      <c r="C5730" s="47"/>
      <c r="D5730" s="47"/>
      <c r="E5730" s="47"/>
      <c r="F5730" s="47"/>
      <c r="G5730" s="48"/>
      <c r="H5730" s="47"/>
      <c r="I5730" s="51"/>
      <c r="J5730" s="51"/>
      <c r="K5730" s="47"/>
      <c r="L5730" s="47"/>
      <c r="M5730" s="47"/>
      <c r="N5730" s="47"/>
      <c r="O5730" s="48"/>
    </row>
    <row r="5731" spans="2:15" x14ac:dyDescent="0.25">
      <c r="B5731" s="85"/>
      <c r="C5731" s="47"/>
      <c r="D5731" s="47"/>
      <c r="E5731" s="47"/>
      <c r="F5731" s="47"/>
      <c r="G5731" s="48"/>
      <c r="H5731" s="47"/>
      <c r="I5731" s="51"/>
      <c r="J5731" s="51"/>
      <c r="K5731" s="47"/>
      <c r="L5731" s="47"/>
      <c r="M5731" s="47"/>
      <c r="N5731" s="47"/>
      <c r="O5731" s="48"/>
    </row>
    <row r="5732" spans="2:15" x14ac:dyDescent="0.25">
      <c r="B5732" s="85"/>
      <c r="C5732" s="47"/>
      <c r="D5732" s="47"/>
      <c r="E5732" s="47"/>
      <c r="F5732" s="47"/>
      <c r="G5732" s="48"/>
      <c r="H5732" s="47"/>
      <c r="I5732" s="51"/>
      <c r="J5732" s="51"/>
      <c r="K5732" s="47"/>
      <c r="L5732" s="47"/>
      <c r="M5732" s="47"/>
      <c r="N5732" s="47"/>
      <c r="O5732" s="48"/>
    </row>
    <row r="5733" spans="2:15" x14ac:dyDescent="0.25">
      <c r="B5733" s="85"/>
      <c r="C5733" s="47"/>
      <c r="D5733" s="47"/>
      <c r="E5733" s="47"/>
      <c r="F5733" s="47"/>
      <c r="G5733" s="48"/>
      <c r="H5733" s="47"/>
      <c r="I5733" s="51"/>
      <c r="J5733" s="51"/>
      <c r="K5733" s="47"/>
      <c r="L5733" s="47"/>
      <c r="M5733" s="47"/>
      <c r="N5733" s="47"/>
      <c r="O5733" s="48"/>
    </row>
    <row r="5734" spans="2:15" x14ac:dyDescent="0.25">
      <c r="B5734" s="85"/>
      <c r="C5734" s="47"/>
      <c r="D5734" s="47"/>
      <c r="E5734" s="47"/>
      <c r="F5734" s="47"/>
      <c r="G5734" s="48"/>
      <c r="H5734" s="47"/>
      <c r="I5734" s="51"/>
      <c r="J5734" s="51"/>
      <c r="K5734" s="47"/>
      <c r="L5734" s="47"/>
      <c r="M5734" s="47"/>
      <c r="N5734" s="47"/>
      <c r="O5734" s="48"/>
    </row>
    <row r="5735" spans="2:15" x14ac:dyDescent="0.25">
      <c r="B5735" s="85"/>
      <c r="C5735" s="47"/>
      <c r="D5735" s="47"/>
      <c r="E5735" s="47"/>
      <c r="F5735" s="47"/>
      <c r="G5735" s="48"/>
      <c r="H5735" s="47"/>
      <c r="I5735" s="51"/>
      <c r="J5735" s="51"/>
      <c r="K5735" s="47"/>
      <c r="L5735" s="47"/>
      <c r="M5735" s="47"/>
      <c r="N5735" s="47"/>
      <c r="O5735" s="48"/>
    </row>
    <row r="5736" spans="2:15" x14ac:dyDescent="0.25">
      <c r="B5736" s="85"/>
      <c r="C5736" s="47"/>
      <c r="D5736" s="47"/>
      <c r="E5736" s="47"/>
      <c r="F5736" s="47"/>
      <c r="G5736" s="48"/>
      <c r="H5736" s="47"/>
      <c r="I5736" s="51"/>
      <c r="J5736" s="51"/>
      <c r="K5736" s="47"/>
      <c r="L5736" s="47"/>
      <c r="M5736" s="47"/>
      <c r="N5736" s="47"/>
      <c r="O5736" s="48"/>
    </row>
    <row r="5737" spans="2:15" x14ac:dyDescent="0.25">
      <c r="B5737" s="85"/>
      <c r="C5737" s="47"/>
      <c r="D5737" s="47"/>
      <c r="E5737" s="47"/>
      <c r="F5737" s="47"/>
      <c r="G5737" s="48"/>
      <c r="H5737" s="47"/>
      <c r="I5737" s="51"/>
      <c r="J5737" s="51"/>
      <c r="K5737" s="47"/>
      <c r="L5737" s="47"/>
      <c r="M5737" s="47"/>
      <c r="N5737" s="47"/>
      <c r="O5737" s="48"/>
    </row>
    <row r="5738" spans="2:15" x14ac:dyDescent="0.25">
      <c r="B5738" s="85"/>
      <c r="C5738" s="47"/>
      <c r="D5738" s="47"/>
      <c r="E5738" s="47"/>
      <c r="F5738" s="47"/>
      <c r="G5738" s="48"/>
      <c r="H5738" s="47"/>
      <c r="I5738" s="51"/>
      <c r="J5738" s="51"/>
      <c r="K5738" s="47"/>
      <c r="L5738" s="47"/>
      <c r="M5738" s="47"/>
      <c r="N5738" s="47"/>
      <c r="O5738" s="48"/>
    </row>
    <row r="5739" spans="2:15" x14ac:dyDescent="0.25">
      <c r="B5739" s="85"/>
      <c r="C5739" s="47"/>
      <c r="D5739" s="47"/>
      <c r="E5739" s="47"/>
      <c r="F5739" s="47"/>
      <c r="G5739" s="48"/>
      <c r="H5739" s="47"/>
      <c r="I5739" s="51"/>
      <c r="J5739" s="51"/>
      <c r="K5739" s="47"/>
      <c r="L5739" s="47"/>
      <c r="M5739" s="47"/>
      <c r="N5739" s="47"/>
      <c r="O5739" s="48"/>
    </row>
    <row r="5740" spans="2:15" x14ac:dyDescent="0.25">
      <c r="B5740" s="85"/>
      <c r="C5740" s="47"/>
      <c r="D5740" s="47"/>
      <c r="E5740" s="47"/>
      <c r="F5740" s="47"/>
      <c r="G5740" s="48"/>
      <c r="H5740" s="47"/>
      <c r="I5740" s="51"/>
      <c r="J5740" s="51"/>
      <c r="K5740" s="47"/>
      <c r="L5740" s="47"/>
      <c r="M5740" s="47"/>
      <c r="N5740" s="47"/>
      <c r="O5740" s="48"/>
    </row>
    <row r="5741" spans="2:15" x14ac:dyDescent="0.25">
      <c r="B5741" s="85"/>
      <c r="C5741" s="47"/>
      <c r="D5741" s="47"/>
      <c r="E5741" s="47"/>
      <c r="F5741" s="47"/>
      <c r="G5741" s="48"/>
      <c r="H5741" s="47"/>
      <c r="I5741" s="51"/>
      <c r="J5741" s="51"/>
      <c r="K5741" s="47"/>
      <c r="L5741" s="47"/>
      <c r="M5741" s="47"/>
      <c r="N5741" s="47"/>
      <c r="O5741" s="48"/>
    </row>
    <row r="5742" spans="2:15" x14ac:dyDescent="0.25">
      <c r="B5742" s="85"/>
      <c r="C5742" s="47"/>
      <c r="D5742" s="47"/>
      <c r="E5742" s="47"/>
      <c r="F5742" s="47"/>
      <c r="G5742" s="48"/>
      <c r="H5742" s="47"/>
      <c r="I5742" s="51"/>
      <c r="J5742" s="51"/>
      <c r="K5742" s="47"/>
      <c r="L5742" s="47"/>
      <c r="M5742" s="47"/>
      <c r="N5742" s="47"/>
      <c r="O5742" s="48"/>
    </row>
    <row r="5743" spans="2:15" x14ac:dyDescent="0.25">
      <c r="B5743" s="85"/>
      <c r="C5743" s="47"/>
      <c r="D5743" s="47"/>
      <c r="E5743" s="47"/>
      <c r="F5743" s="47"/>
      <c r="G5743" s="48"/>
      <c r="H5743" s="47"/>
      <c r="I5743" s="51"/>
      <c r="J5743" s="51"/>
      <c r="K5743" s="47"/>
      <c r="L5743" s="47"/>
      <c r="M5743" s="47"/>
      <c r="N5743" s="47"/>
      <c r="O5743" s="48"/>
    </row>
    <row r="5744" spans="2:15" x14ac:dyDescent="0.25">
      <c r="B5744" s="85"/>
      <c r="C5744" s="47"/>
      <c r="D5744" s="47"/>
      <c r="E5744" s="47"/>
      <c r="F5744" s="47"/>
      <c r="G5744" s="48"/>
      <c r="H5744" s="47"/>
      <c r="I5744" s="51"/>
      <c r="J5744" s="51"/>
      <c r="K5744" s="47"/>
      <c r="L5744" s="47"/>
      <c r="M5744" s="47"/>
      <c r="N5744" s="47"/>
      <c r="O5744" s="48"/>
    </row>
    <row r="5745" spans="2:15" x14ac:dyDescent="0.25">
      <c r="B5745" s="85"/>
      <c r="C5745" s="47"/>
      <c r="D5745" s="47"/>
      <c r="E5745" s="47"/>
      <c r="F5745" s="47"/>
      <c r="G5745" s="48"/>
      <c r="H5745" s="47"/>
      <c r="I5745" s="51"/>
      <c r="J5745" s="51"/>
      <c r="K5745" s="47"/>
      <c r="L5745" s="47"/>
      <c r="M5745" s="47"/>
      <c r="N5745" s="47"/>
      <c r="O5745" s="48"/>
    </row>
    <row r="5746" spans="2:15" x14ac:dyDescent="0.25">
      <c r="B5746" s="85"/>
      <c r="C5746" s="47"/>
      <c r="D5746" s="47"/>
      <c r="E5746" s="47"/>
      <c r="F5746" s="47"/>
      <c r="G5746" s="48"/>
      <c r="H5746" s="47"/>
      <c r="I5746" s="51"/>
      <c r="J5746" s="51"/>
      <c r="K5746" s="47"/>
      <c r="L5746" s="47"/>
      <c r="M5746" s="47"/>
      <c r="N5746" s="47"/>
      <c r="O5746" s="48"/>
    </row>
    <row r="5747" spans="2:15" x14ac:dyDescent="0.25">
      <c r="B5747" s="85"/>
      <c r="C5747" s="47"/>
      <c r="D5747" s="47"/>
      <c r="E5747" s="47"/>
      <c r="F5747" s="47"/>
      <c r="G5747" s="48"/>
      <c r="H5747" s="47"/>
      <c r="I5747" s="51"/>
      <c r="J5747" s="51"/>
      <c r="K5747" s="47"/>
      <c r="L5747" s="47"/>
      <c r="M5747" s="47"/>
      <c r="N5747" s="47"/>
      <c r="O5747" s="48"/>
    </row>
    <row r="5748" spans="2:15" x14ac:dyDescent="0.25">
      <c r="B5748" s="85"/>
      <c r="C5748" s="47"/>
      <c r="D5748" s="47"/>
      <c r="E5748" s="47"/>
      <c r="F5748" s="47"/>
      <c r="G5748" s="48"/>
      <c r="H5748" s="47"/>
      <c r="I5748" s="51"/>
      <c r="J5748" s="51"/>
      <c r="K5748" s="47"/>
      <c r="L5748" s="47"/>
      <c r="M5748" s="47"/>
      <c r="N5748" s="47"/>
      <c r="O5748" s="48"/>
    </row>
    <row r="5749" spans="2:15" x14ac:dyDescent="0.25">
      <c r="B5749" s="85"/>
      <c r="C5749" s="47"/>
      <c r="D5749" s="47"/>
      <c r="E5749" s="47"/>
      <c r="F5749" s="47"/>
      <c r="G5749" s="48"/>
      <c r="H5749" s="47"/>
      <c r="I5749" s="51"/>
      <c r="J5749" s="51"/>
      <c r="K5749" s="47"/>
      <c r="L5749" s="47"/>
      <c r="M5749" s="47"/>
      <c r="N5749" s="47"/>
      <c r="O5749" s="48"/>
    </row>
    <row r="5750" spans="2:15" x14ac:dyDescent="0.25">
      <c r="B5750" s="85"/>
      <c r="C5750" s="47"/>
      <c r="D5750" s="47"/>
      <c r="E5750" s="47"/>
      <c r="F5750" s="47"/>
      <c r="G5750" s="48"/>
      <c r="H5750" s="47"/>
      <c r="I5750" s="51"/>
      <c r="J5750" s="51"/>
      <c r="K5750" s="47"/>
      <c r="L5750" s="47"/>
      <c r="M5750" s="47"/>
      <c r="N5750" s="47"/>
      <c r="O5750" s="48"/>
    </row>
    <row r="5751" spans="2:15" x14ac:dyDescent="0.25">
      <c r="B5751" s="85"/>
      <c r="C5751" s="47"/>
      <c r="D5751" s="47"/>
      <c r="E5751" s="47"/>
      <c r="F5751" s="47"/>
      <c r="G5751" s="48"/>
      <c r="H5751" s="47"/>
      <c r="I5751" s="51"/>
      <c r="J5751" s="51"/>
      <c r="K5751" s="47"/>
      <c r="L5751" s="47"/>
      <c r="M5751" s="47"/>
      <c r="N5751" s="47"/>
      <c r="O5751" s="48"/>
    </row>
    <row r="5752" spans="2:15" x14ac:dyDescent="0.25">
      <c r="B5752" s="85"/>
      <c r="C5752" s="47"/>
      <c r="D5752" s="47"/>
      <c r="E5752" s="47"/>
      <c r="F5752" s="47"/>
      <c r="G5752" s="48"/>
      <c r="H5752" s="47"/>
      <c r="I5752" s="51"/>
      <c r="J5752" s="51"/>
      <c r="K5752" s="47"/>
      <c r="L5752" s="47"/>
      <c r="M5752" s="47"/>
      <c r="N5752" s="47"/>
      <c r="O5752" s="48"/>
    </row>
    <row r="5753" spans="2:15" x14ac:dyDescent="0.25">
      <c r="B5753" s="85"/>
      <c r="C5753" s="47"/>
      <c r="D5753" s="47"/>
      <c r="E5753" s="47"/>
      <c r="F5753" s="47"/>
      <c r="G5753" s="48"/>
      <c r="H5753" s="47"/>
      <c r="I5753" s="51"/>
      <c r="J5753" s="51"/>
      <c r="K5753" s="47"/>
      <c r="L5753" s="47"/>
      <c r="M5753" s="47"/>
      <c r="N5753" s="47"/>
      <c r="O5753" s="48"/>
    </row>
    <row r="5754" spans="2:15" x14ac:dyDescent="0.25">
      <c r="B5754" s="85"/>
      <c r="C5754" s="47"/>
      <c r="D5754" s="47"/>
      <c r="E5754" s="47"/>
      <c r="F5754" s="47"/>
      <c r="G5754" s="48"/>
      <c r="H5754" s="47"/>
      <c r="I5754" s="51"/>
      <c r="J5754" s="51"/>
      <c r="K5754" s="47"/>
      <c r="L5754" s="47"/>
      <c r="M5754" s="47"/>
      <c r="N5754" s="47"/>
      <c r="O5754" s="48"/>
    </row>
    <row r="5755" spans="2:15" x14ac:dyDescent="0.25">
      <c r="B5755" s="85"/>
      <c r="C5755" s="47"/>
      <c r="D5755" s="47"/>
      <c r="E5755" s="47"/>
      <c r="F5755" s="47"/>
      <c r="G5755" s="48"/>
      <c r="H5755" s="47"/>
      <c r="I5755" s="51"/>
      <c r="J5755" s="51"/>
      <c r="K5755" s="47"/>
      <c r="L5755" s="47"/>
      <c r="M5755" s="47"/>
      <c r="N5755" s="47"/>
      <c r="O5755" s="48"/>
    </row>
    <row r="5756" spans="2:15" x14ac:dyDescent="0.25">
      <c r="B5756" s="85"/>
      <c r="C5756" s="47"/>
      <c r="D5756" s="47"/>
      <c r="E5756" s="47"/>
      <c r="F5756" s="47"/>
      <c r="G5756" s="48"/>
      <c r="H5756" s="47"/>
      <c r="I5756" s="51"/>
      <c r="J5756" s="51"/>
      <c r="K5756" s="47"/>
      <c r="L5756" s="47"/>
      <c r="M5756" s="47"/>
      <c r="N5756" s="47"/>
      <c r="O5756" s="48"/>
    </row>
    <row r="5757" spans="2:15" x14ac:dyDescent="0.25">
      <c r="B5757" s="85"/>
      <c r="C5757" s="47"/>
      <c r="D5757" s="47"/>
      <c r="E5757" s="47"/>
      <c r="F5757" s="47"/>
      <c r="G5757" s="48"/>
      <c r="H5757" s="47"/>
      <c r="I5757" s="51"/>
      <c r="J5757" s="51"/>
      <c r="K5757" s="47"/>
      <c r="L5757" s="47"/>
      <c r="M5757" s="47"/>
      <c r="N5757" s="47"/>
      <c r="O5757" s="48"/>
    </row>
    <row r="5758" spans="2:15" x14ac:dyDescent="0.25">
      <c r="B5758" s="85"/>
      <c r="C5758" s="47"/>
      <c r="D5758" s="47"/>
      <c r="E5758" s="47"/>
      <c r="F5758" s="47"/>
      <c r="G5758" s="48"/>
      <c r="H5758" s="47"/>
      <c r="I5758" s="51"/>
      <c r="J5758" s="51"/>
      <c r="K5758" s="47"/>
      <c r="L5758" s="47"/>
      <c r="M5758" s="47"/>
      <c r="N5758" s="47"/>
      <c r="O5758" s="48"/>
    </row>
    <row r="5759" spans="2:15" x14ac:dyDescent="0.25">
      <c r="B5759" s="85"/>
      <c r="C5759" s="47"/>
      <c r="D5759" s="47"/>
      <c r="E5759" s="47"/>
      <c r="F5759" s="47"/>
      <c r="G5759" s="48"/>
      <c r="H5759" s="47"/>
      <c r="I5759" s="51"/>
      <c r="J5759" s="51"/>
      <c r="K5759" s="47"/>
      <c r="L5759" s="47"/>
      <c r="M5759" s="47"/>
      <c r="N5759" s="47"/>
      <c r="O5759" s="48"/>
    </row>
    <row r="5760" spans="2:15" x14ac:dyDescent="0.25">
      <c r="B5760" s="85"/>
      <c r="C5760" s="47"/>
      <c r="D5760" s="47"/>
      <c r="E5760" s="47"/>
      <c r="F5760" s="47"/>
      <c r="G5760" s="48"/>
      <c r="H5760" s="47"/>
      <c r="I5760" s="51"/>
      <c r="J5760" s="51"/>
      <c r="K5760" s="47"/>
      <c r="L5760" s="47"/>
      <c r="M5760" s="47"/>
      <c r="N5760" s="47"/>
      <c r="O5760" s="48"/>
    </row>
    <row r="5761" spans="2:15" x14ac:dyDescent="0.25">
      <c r="B5761" s="85"/>
      <c r="C5761" s="47"/>
      <c r="D5761" s="47"/>
      <c r="E5761" s="47"/>
      <c r="F5761" s="47"/>
      <c r="G5761" s="48"/>
      <c r="H5761" s="47"/>
      <c r="I5761" s="51"/>
      <c r="J5761" s="51"/>
      <c r="K5761" s="47"/>
      <c r="L5761" s="47"/>
      <c r="M5761" s="47"/>
      <c r="N5761" s="47"/>
      <c r="O5761" s="48"/>
    </row>
    <row r="5762" spans="2:15" x14ac:dyDescent="0.25">
      <c r="B5762" s="85"/>
      <c r="C5762" s="47"/>
      <c r="D5762" s="47"/>
      <c r="E5762" s="47"/>
      <c r="F5762" s="47"/>
      <c r="G5762" s="48"/>
      <c r="H5762" s="47"/>
      <c r="I5762" s="51"/>
      <c r="J5762" s="51"/>
      <c r="K5762" s="47"/>
      <c r="L5762" s="47"/>
      <c r="M5762" s="47"/>
      <c r="N5762" s="47"/>
      <c r="O5762" s="48"/>
    </row>
    <row r="5763" spans="2:15" x14ac:dyDescent="0.25">
      <c r="B5763" s="85"/>
      <c r="C5763" s="47"/>
      <c r="D5763" s="47"/>
      <c r="E5763" s="47"/>
      <c r="F5763" s="47"/>
      <c r="G5763" s="48"/>
      <c r="H5763" s="47"/>
      <c r="I5763" s="51"/>
      <c r="J5763" s="51"/>
      <c r="K5763" s="47"/>
      <c r="L5763" s="47"/>
      <c r="M5763" s="47"/>
      <c r="N5763" s="47"/>
      <c r="O5763" s="48"/>
    </row>
    <row r="5764" spans="2:15" x14ac:dyDescent="0.25">
      <c r="B5764" s="85"/>
      <c r="C5764" s="47"/>
      <c r="D5764" s="47"/>
      <c r="E5764" s="47"/>
      <c r="F5764" s="47"/>
      <c r="G5764" s="48"/>
      <c r="H5764" s="47"/>
      <c r="I5764" s="51"/>
      <c r="J5764" s="51"/>
      <c r="K5764" s="47"/>
      <c r="L5764" s="47"/>
      <c r="M5764" s="47"/>
      <c r="N5764" s="47"/>
      <c r="O5764" s="48"/>
    </row>
    <row r="5765" spans="2:15" x14ac:dyDescent="0.25">
      <c r="B5765" s="85"/>
      <c r="C5765" s="47"/>
      <c r="D5765" s="47"/>
      <c r="E5765" s="47"/>
      <c r="F5765" s="47"/>
      <c r="G5765" s="48"/>
      <c r="H5765" s="47"/>
      <c r="I5765" s="51"/>
      <c r="J5765" s="51"/>
      <c r="K5765" s="47"/>
      <c r="L5765" s="47"/>
      <c r="M5765" s="47"/>
      <c r="N5765" s="47"/>
      <c r="O5765" s="48"/>
    </row>
    <row r="5766" spans="2:15" x14ac:dyDescent="0.25">
      <c r="B5766" s="85"/>
      <c r="C5766" s="47"/>
      <c r="D5766" s="47"/>
      <c r="E5766" s="47"/>
      <c r="F5766" s="47"/>
      <c r="G5766" s="48"/>
      <c r="H5766" s="47"/>
      <c r="I5766" s="51"/>
      <c r="J5766" s="51"/>
      <c r="K5766" s="47"/>
      <c r="L5766" s="47"/>
      <c r="M5766" s="47"/>
      <c r="N5766" s="47"/>
      <c r="O5766" s="48"/>
    </row>
    <row r="5767" spans="2:15" x14ac:dyDescent="0.25">
      <c r="B5767" s="85"/>
      <c r="C5767" s="47"/>
      <c r="D5767" s="47"/>
      <c r="E5767" s="47"/>
      <c r="F5767" s="47"/>
      <c r="G5767" s="48"/>
      <c r="H5767" s="47"/>
      <c r="I5767" s="51"/>
      <c r="J5767" s="51"/>
      <c r="K5767" s="47"/>
      <c r="L5767" s="47"/>
      <c r="M5767" s="47"/>
      <c r="N5767" s="47"/>
      <c r="O5767" s="48"/>
    </row>
    <row r="5768" spans="2:15" x14ac:dyDescent="0.25">
      <c r="B5768" s="85"/>
      <c r="C5768" s="47"/>
      <c r="D5768" s="47"/>
      <c r="E5768" s="47"/>
      <c r="F5768" s="47"/>
      <c r="G5768" s="48"/>
      <c r="H5768" s="47"/>
      <c r="I5768" s="51"/>
      <c r="J5768" s="51"/>
      <c r="K5768" s="47"/>
      <c r="L5768" s="47"/>
      <c r="M5768" s="47"/>
      <c r="N5768" s="47"/>
      <c r="O5768" s="48"/>
    </row>
    <row r="5769" spans="2:15" x14ac:dyDescent="0.25">
      <c r="B5769" s="85"/>
      <c r="C5769" s="47"/>
      <c r="D5769" s="47"/>
      <c r="E5769" s="47"/>
      <c r="F5769" s="47"/>
      <c r="G5769" s="48"/>
      <c r="H5769" s="47"/>
      <c r="I5769" s="51"/>
      <c r="J5769" s="51"/>
      <c r="K5769" s="47"/>
      <c r="L5769" s="47"/>
      <c r="M5769" s="47"/>
      <c r="N5769" s="47"/>
      <c r="O5769" s="48"/>
    </row>
    <row r="5770" spans="2:15" x14ac:dyDescent="0.25">
      <c r="B5770" s="85"/>
      <c r="C5770" s="47"/>
      <c r="D5770" s="47"/>
      <c r="E5770" s="47"/>
      <c r="F5770" s="47"/>
      <c r="G5770" s="48"/>
      <c r="H5770" s="47"/>
      <c r="I5770" s="51"/>
      <c r="J5770" s="51"/>
      <c r="K5770" s="47"/>
      <c r="L5770" s="47"/>
      <c r="M5770" s="47"/>
      <c r="N5770" s="47"/>
      <c r="O5770" s="48"/>
    </row>
    <row r="5771" spans="2:15" x14ac:dyDescent="0.25">
      <c r="B5771" s="85"/>
      <c r="C5771" s="47"/>
      <c r="D5771" s="47"/>
      <c r="E5771" s="47"/>
      <c r="F5771" s="47"/>
      <c r="G5771" s="48"/>
      <c r="H5771" s="47"/>
      <c r="I5771" s="51"/>
      <c r="J5771" s="51"/>
      <c r="K5771" s="47"/>
      <c r="L5771" s="47"/>
      <c r="M5771" s="47"/>
      <c r="N5771" s="47"/>
      <c r="O5771" s="48"/>
    </row>
    <row r="5772" spans="2:15" x14ac:dyDescent="0.25">
      <c r="B5772" s="85"/>
      <c r="C5772" s="47"/>
      <c r="D5772" s="47"/>
      <c r="E5772" s="47"/>
      <c r="F5772" s="47"/>
      <c r="G5772" s="48"/>
      <c r="H5772" s="47"/>
      <c r="I5772" s="51"/>
      <c r="J5772" s="51"/>
      <c r="K5772" s="47"/>
      <c r="L5772" s="47"/>
      <c r="M5772" s="47"/>
      <c r="N5772" s="47"/>
      <c r="O5772" s="48"/>
    </row>
    <row r="5773" spans="2:15" x14ac:dyDescent="0.25">
      <c r="B5773" s="85"/>
      <c r="C5773" s="47"/>
      <c r="D5773" s="47"/>
      <c r="E5773" s="47"/>
      <c r="F5773" s="47"/>
      <c r="G5773" s="48"/>
      <c r="H5773" s="47"/>
      <c r="I5773" s="51"/>
      <c r="J5773" s="51"/>
      <c r="K5773" s="47"/>
      <c r="L5773" s="47"/>
      <c r="M5773" s="47"/>
      <c r="N5773" s="47"/>
      <c r="O5773" s="48"/>
    </row>
    <row r="5774" spans="2:15" x14ac:dyDescent="0.25">
      <c r="B5774" s="85"/>
      <c r="C5774" s="47"/>
      <c r="D5774" s="47"/>
      <c r="E5774" s="47"/>
      <c r="F5774" s="47"/>
      <c r="G5774" s="48"/>
      <c r="H5774" s="47"/>
      <c r="I5774" s="51"/>
      <c r="J5774" s="51"/>
      <c r="K5774" s="47"/>
      <c r="L5774" s="47"/>
      <c r="M5774" s="47"/>
      <c r="N5774" s="47"/>
      <c r="O5774" s="48"/>
    </row>
    <row r="5775" spans="2:15" x14ac:dyDescent="0.25">
      <c r="B5775" s="85"/>
      <c r="C5775" s="47"/>
      <c r="D5775" s="47"/>
      <c r="E5775" s="47"/>
      <c r="F5775" s="47"/>
      <c r="G5775" s="48"/>
      <c r="H5775" s="47"/>
      <c r="I5775" s="51"/>
      <c r="J5775" s="51"/>
      <c r="K5775" s="47"/>
      <c r="L5775" s="47"/>
      <c r="M5775" s="47"/>
      <c r="N5775" s="47"/>
      <c r="O5775" s="48"/>
    </row>
    <row r="5776" spans="2:15" x14ac:dyDescent="0.25">
      <c r="B5776" s="85"/>
      <c r="C5776" s="47"/>
      <c r="D5776" s="47"/>
      <c r="E5776" s="47"/>
      <c r="F5776" s="47"/>
      <c r="G5776" s="48"/>
      <c r="H5776" s="47"/>
      <c r="I5776" s="51"/>
      <c r="J5776" s="51"/>
      <c r="K5776" s="47"/>
      <c r="L5776" s="47"/>
      <c r="M5776" s="47"/>
      <c r="N5776" s="47"/>
      <c r="O5776" s="48"/>
    </row>
    <row r="5777" spans="2:15" x14ac:dyDescent="0.25">
      <c r="B5777" s="85"/>
      <c r="C5777" s="47"/>
      <c r="D5777" s="47"/>
      <c r="E5777" s="47"/>
      <c r="F5777" s="47"/>
      <c r="G5777" s="48"/>
      <c r="H5777" s="47"/>
      <c r="I5777" s="51"/>
      <c r="J5777" s="51"/>
      <c r="K5777" s="47"/>
      <c r="L5777" s="47"/>
      <c r="M5777" s="47"/>
      <c r="N5777" s="47"/>
      <c r="O5777" s="48"/>
    </row>
    <row r="5778" spans="2:15" x14ac:dyDescent="0.25">
      <c r="B5778" s="85"/>
      <c r="C5778" s="47"/>
      <c r="D5778" s="47"/>
      <c r="E5778" s="47"/>
      <c r="F5778" s="47"/>
      <c r="G5778" s="48"/>
      <c r="H5778" s="47"/>
      <c r="I5778" s="51"/>
      <c r="J5778" s="51"/>
      <c r="K5778" s="47"/>
      <c r="L5778" s="47"/>
      <c r="M5778" s="47"/>
      <c r="N5778" s="47"/>
      <c r="O5778" s="48"/>
    </row>
    <row r="5779" spans="2:15" x14ac:dyDescent="0.25">
      <c r="B5779" s="85"/>
      <c r="C5779" s="47"/>
      <c r="D5779" s="47"/>
      <c r="E5779" s="47"/>
      <c r="F5779" s="47"/>
      <c r="G5779" s="48"/>
      <c r="H5779" s="47"/>
      <c r="I5779" s="51"/>
      <c r="J5779" s="51"/>
      <c r="K5779" s="47"/>
      <c r="L5779" s="47"/>
      <c r="M5779" s="47"/>
      <c r="N5779" s="47"/>
      <c r="O5779" s="48"/>
    </row>
    <row r="5780" spans="2:15" x14ac:dyDescent="0.25">
      <c r="B5780" s="85"/>
      <c r="C5780" s="47"/>
      <c r="D5780" s="47"/>
      <c r="E5780" s="47"/>
      <c r="F5780" s="47"/>
      <c r="G5780" s="48"/>
      <c r="H5780" s="47"/>
      <c r="I5780" s="51"/>
      <c r="J5780" s="51"/>
      <c r="K5780" s="47"/>
      <c r="L5780" s="47"/>
      <c r="M5780" s="47"/>
      <c r="N5780" s="47"/>
      <c r="O5780" s="48"/>
    </row>
    <row r="5781" spans="2:15" x14ac:dyDescent="0.25">
      <c r="B5781" s="85"/>
      <c r="C5781" s="47"/>
      <c r="D5781" s="47"/>
      <c r="E5781" s="47"/>
      <c r="F5781" s="47"/>
      <c r="G5781" s="48"/>
      <c r="H5781" s="47"/>
      <c r="I5781" s="51"/>
      <c r="J5781" s="51"/>
      <c r="K5781" s="47"/>
      <c r="L5781" s="47"/>
      <c r="M5781" s="47"/>
      <c r="N5781" s="47"/>
      <c r="O5781" s="48"/>
    </row>
    <row r="5782" spans="2:15" x14ac:dyDescent="0.25">
      <c r="B5782" s="85"/>
      <c r="C5782" s="47"/>
      <c r="D5782" s="47"/>
      <c r="E5782" s="47"/>
      <c r="F5782" s="47"/>
      <c r="G5782" s="48"/>
      <c r="H5782" s="47"/>
      <c r="I5782" s="51"/>
      <c r="J5782" s="51"/>
      <c r="K5782" s="47"/>
      <c r="L5782" s="47"/>
      <c r="M5782" s="47"/>
      <c r="N5782" s="47"/>
      <c r="O5782" s="48"/>
    </row>
    <row r="5783" spans="2:15" x14ac:dyDescent="0.25">
      <c r="B5783" s="85"/>
      <c r="C5783" s="47"/>
      <c r="D5783" s="47"/>
      <c r="E5783" s="47"/>
      <c r="F5783" s="47"/>
      <c r="G5783" s="48"/>
      <c r="H5783" s="47"/>
      <c r="I5783" s="51"/>
      <c r="J5783" s="51"/>
      <c r="K5783" s="47"/>
      <c r="L5783" s="47"/>
      <c r="M5783" s="47"/>
      <c r="N5783" s="47"/>
      <c r="O5783" s="48"/>
    </row>
    <row r="5784" spans="2:15" x14ac:dyDescent="0.25">
      <c r="B5784" s="85"/>
      <c r="C5784" s="47"/>
      <c r="D5784" s="47"/>
      <c r="E5784" s="47"/>
      <c r="F5784" s="47"/>
      <c r="G5784" s="48"/>
      <c r="H5784" s="47"/>
      <c r="I5784" s="51"/>
      <c r="J5784" s="51"/>
      <c r="K5784" s="47"/>
      <c r="L5784" s="47"/>
      <c r="M5784" s="47"/>
      <c r="N5784" s="47"/>
      <c r="O5784" s="48"/>
    </row>
    <row r="5785" spans="2:15" x14ac:dyDescent="0.25">
      <c r="B5785" s="85"/>
      <c r="C5785" s="47"/>
      <c r="D5785" s="47"/>
      <c r="E5785" s="47"/>
      <c r="F5785" s="47"/>
      <c r="G5785" s="48"/>
      <c r="H5785" s="47"/>
      <c r="I5785" s="51"/>
      <c r="J5785" s="51"/>
      <c r="K5785" s="47"/>
      <c r="L5785" s="47"/>
      <c r="M5785" s="47"/>
      <c r="N5785" s="47"/>
      <c r="O5785" s="48"/>
    </row>
    <row r="5786" spans="2:15" x14ac:dyDescent="0.25">
      <c r="B5786" s="85"/>
      <c r="C5786" s="47"/>
      <c r="D5786" s="47"/>
      <c r="E5786" s="47"/>
      <c r="F5786" s="47"/>
      <c r="G5786" s="48"/>
      <c r="H5786" s="47"/>
      <c r="I5786" s="51"/>
      <c r="J5786" s="51"/>
      <c r="K5786" s="47"/>
      <c r="L5786" s="47"/>
      <c r="M5786" s="47"/>
      <c r="N5786" s="47"/>
      <c r="O5786" s="48"/>
    </row>
    <row r="5787" spans="2:15" x14ac:dyDescent="0.25">
      <c r="B5787" s="85"/>
      <c r="C5787" s="47"/>
      <c r="D5787" s="47"/>
      <c r="E5787" s="47"/>
      <c r="F5787" s="47"/>
      <c r="G5787" s="48"/>
      <c r="H5787" s="47"/>
      <c r="I5787" s="51"/>
      <c r="J5787" s="51"/>
      <c r="K5787" s="47"/>
      <c r="L5787" s="47"/>
      <c r="M5787" s="47"/>
      <c r="N5787" s="47"/>
      <c r="O5787" s="48"/>
    </row>
    <row r="5788" spans="2:15" x14ac:dyDescent="0.25">
      <c r="B5788" s="85"/>
      <c r="C5788" s="47"/>
      <c r="D5788" s="47"/>
      <c r="E5788" s="47"/>
      <c r="F5788" s="47"/>
      <c r="G5788" s="48"/>
      <c r="H5788" s="47"/>
      <c r="I5788" s="51"/>
      <c r="J5788" s="51"/>
      <c r="K5788" s="47"/>
      <c r="L5788" s="47"/>
      <c r="M5788" s="47"/>
      <c r="N5788" s="47"/>
      <c r="O5788" s="48"/>
    </row>
    <row r="5789" spans="2:15" x14ac:dyDescent="0.25">
      <c r="B5789" s="85"/>
      <c r="C5789" s="47"/>
      <c r="D5789" s="47"/>
      <c r="E5789" s="47"/>
      <c r="F5789" s="47"/>
      <c r="G5789" s="48"/>
      <c r="H5789" s="47"/>
      <c r="I5789" s="51"/>
      <c r="J5789" s="51"/>
      <c r="K5789" s="47"/>
      <c r="L5789" s="47"/>
      <c r="M5789" s="47"/>
      <c r="N5789" s="47"/>
      <c r="O5789" s="48"/>
    </row>
    <row r="5790" spans="2:15" x14ac:dyDescent="0.25">
      <c r="B5790" s="85"/>
      <c r="C5790" s="47"/>
      <c r="D5790" s="47"/>
      <c r="E5790" s="47"/>
      <c r="F5790" s="47"/>
      <c r="G5790" s="48"/>
      <c r="H5790" s="47"/>
      <c r="I5790" s="51"/>
      <c r="J5790" s="51"/>
      <c r="K5790" s="47"/>
      <c r="L5790" s="47"/>
      <c r="M5790" s="47"/>
      <c r="N5790" s="47"/>
      <c r="O5790" s="48"/>
    </row>
    <row r="5791" spans="2:15" x14ac:dyDescent="0.25">
      <c r="B5791" s="85"/>
      <c r="C5791" s="47"/>
      <c r="D5791" s="47"/>
      <c r="E5791" s="47"/>
      <c r="F5791" s="47"/>
      <c r="G5791" s="48"/>
      <c r="H5791" s="47"/>
      <c r="I5791" s="51"/>
      <c r="J5791" s="51"/>
      <c r="K5791" s="47"/>
      <c r="L5791" s="47"/>
      <c r="M5791" s="47"/>
      <c r="N5791" s="47"/>
      <c r="O5791" s="48"/>
    </row>
    <row r="5792" spans="2:15" x14ac:dyDescent="0.25">
      <c r="B5792" s="85"/>
      <c r="C5792" s="47"/>
      <c r="D5792" s="47"/>
      <c r="E5792" s="47"/>
      <c r="F5792" s="47"/>
      <c r="G5792" s="48"/>
      <c r="H5792" s="47"/>
      <c r="I5792" s="51"/>
      <c r="J5792" s="51"/>
      <c r="K5792" s="47"/>
      <c r="L5792" s="47"/>
      <c r="M5792" s="47"/>
      <c r="N5792" s="47"/>
      <c r="O5792" s="48"/>
    </row>
    <row r="5793" spans="2:15" x14ac:dyDescent="0.25">
      <c r="B5793" s="85"/>
      <c r="C5793" s="47"/>
      <c r="D5793" s="47"/>
      <c r="E5793" s="47"/>
      <c r="F5793" s="47"/>
      <c r="G5793" s="48"/>
      <c r="H5793" s="47"/>
      <c r="I5793" s="51"/>
      <c r="J5793" s="51"/>
      <c r="K5793" s="47"/>
      <c r="L5793" s="47"/>
      <c r="M5793" s="47"/>
      <c r="N5793" s="47"/>
      <c r="O5793" s="48"/>
    </row>
    <row r="5794" spans="2:15" x14ac:dyDescent="0.25">
      <c r="B5794" s="85"/>
      <c r="C5794" s="47"/>
      <c r="D5794" s="47"/>
      <c r="E5794" s="47"/>
      <c r="F5794" s="47"/>
      <c r="G5794" s="48"/>
      <c r="H5794" s="47"/>
      <c r="I5794" s="51"/>
      <c r="J5794" s="51"/>
      <c r="K5794" s="47"/>
      <c r="L5794" s="47"/>
      <c r="M5794" s="47"/>
      <c r="N5794" s="47"/>
      <c r="O5794" s="48"/>
    </row>
    <row r="5795" spans="2:15" x14ac:dyDescent="0.25">
      <c r="B5795" s="85"/>
      <c r="C5795" s="47"/>
      <c r="D5795" s="47"/>
      <c r="E5795" s="47"/>
      <c r="F5795" s="47"/>
      <c r="G5795" s="48"/>
      <c r="H5795" s="47"/>
      <c r="I5795" s="51"/>
      <c r="J5795" s="51"/>
      <c r="K5795" s="47"/>
      <c r="L5795" s="47"/>
      <c r="M5795" s="47"/>
      <c r="N5795" s="47"/>
      <c r="O5795" s="48"/>
    </row>
    <row r="5796" spans="2:15" x14ac:dyDescent="0.25">
      <c r="B5796" s="85"/>
      <c r="C5796" s="47"/>
      <c r="D5796" s="47"/>
      <c r="E5796" s="47"/>
      <c r="F5796" s="47"/>
      <c r="G5796" s="48"/>
      <c r="H5796" s="47"/>
      <c r="I5796" s="51"/>
      <c r="J5796" s="51"/>
      <c r="K5796" s="47"/>
      <c r="L5796" s="47"/>
      <c r="M5796" s="47"/>
      <c r="N5796" s="47"/>
      <c r="O5796" s="48"/>
    </row>
    <row r="5797" spans="2:15" x14ac:dyDescent="0.25">
      <c r="B5797" s="85"/>
      <c r="C5797" s="47"/>
      <c r="D5797" s="47"/>
      <c r="E5797" s="47"/>
      <c r="F5797" s="47"/>
      <c r="G5797" s="48"/>
      <c r="H5797" s="47"/>
      <c r="I5797" s="51"/>
      <c r="J5797" s="51"/>
      <c r="K5797" s="47"/>
      <c r="L5797" s="47"/>
      <c r="M5797" s="47"/>
      <c r="N5797" s="47"/>
      <c r="O5797" s="48"/>
    </row>
    <row r="5798" spans="2:15" x14ac:dyDescent="0.25">
      <c r="B5798" s="85"/>
      <c r="C5798" s="47"/>
      <c r="D5798" s="47"/>
      <c r="E5798" s="47"/>
      <c r="F5798" s="47"/>
      <c r="G5798" s="48"/>
      <c r="H5798" s="47"/>
      <c r="I5798" s="51"/>
      <c r="J5798" s="51"/>
      <c r="K5798" s="47"/>
      <c r="L5798" s="47"/>
      <c r="M5798" s="47"/>
      <c r="N5798" s="47"/>
      <c r="O5798" s="48"/>
    </row>
    <row r="5799" spans="2:15" x14ac:dyDescent="0.25">
      <c r="B5799" s="85"/>
      <c r="C5799" s="47"/>
      <c r="D5799" s="47"/>
      <c r="E5799" s="47"/>
      <c r="F5799" s="47"/>
      <c r="G5799" s="48"/>
      <c r="H5799" s="47"/>
      <c r="I5799" s="51"/>
      <c r="J5799" s="51"/>
      <c r="K5799" s="47"/>
      <c r="L5799" s="47"/>
      <c r="M5799" s="47"/>
      <c r="N5799" s="47"/>
      <c r="O5799" s="48"/>
    </row>
    <row r="5800" spans="2:15" x14ac:dyDescent="0.25">
      <c r="B5800" s="85"/>
      <c r="C5800" s="47"/>
      <c r="D5800" s="47"/>
      <c r="E5800" s="47"/>
      <c r="F5800" s="47"/>
      <c r="G5800" s="48"/>
      <c r="H5800" s="47"/>
      <c r="I5800" s="51"/>
      <c r="J5800" s="51"/>
      <c r="K5800" s="47"/>
      <c r="L5800" s="47"/>
      <c r="M5800" s="47"/>
      <c r="N5800" s="47"/>
      <c r="O5800" s="48"/>
    </row>
    <row r="5801" spans="2:15" x14ac:dyDescent="0.25">
      <c r="B5801" s="85"/>
      <c r="C5801" s="47"/>
      <c r="D5801" s="47"/>
      <c r="E5801" s="47"/>
      <c r="F5801" s="47"/>
      <c r="G5801" s="48"/>
      <c r="H5801" s="47"/>
      <c r="I5801" s="51"/>
      <c r="J5801" s="51"/>
      <c r="K5801" s="47"/>
      <c r="L5801" s="47"/>
      <c r="M5801" s="47"/>
      <c r="N5801" s="47"/>
      <c r="O5801" s="48"/>
    </row>
    <row r="5802" spans="2:15" x14ac:dyDescent="0.25">
      <c r="B5802" s="85"/>
      <c r="C5802" s="47"/>
      <c r="D5802" s="47"/>
      <c r="E5802" s="47"/>
      <c r="F5802" s="47"/>
      <c r="G5802" s="48"/>
      <c r="H5802" s="47"/>
      <c r="I5802" s="51"/>
      <c r="J5802" s="51"/>
      <c r="K5802" s="47"/>
      <c r="L5802" s="47"/>
      <c r="M5802" s="47"/>
      <c r="N5802" s="47"/>
      <c r="O5802" s="48"/>
    </row>
    <row r="5803" spans="2:15" x14ac:dyDescent="0.25">
      <c r="B5803" s="85"/>
      <c r="C5803" s="47"/>
      <c r="D5803" s="47"/>
      <c r="E5803" s="47"/>
      <c r="F5803" s="47"/>
      <c r="G5803" s="48"/>
      <c r="H5803" s="47"/>
      <c r="I5803" s="51"/>
      <c r="J5803" s="51"/>
      <c r="K5803" s="47"/>
      <c r="L5803" s="47"/>
      <c r="M5803" s="47"/>
      <c r="N5803" s="47"/>
      <c r="O5803" s="48"/>
    </row>
    <row r="5804" spans="2:15" x14ac:dyDescent="0.25">
      <c r="B5804" s="85"/>
      <c r="C5804" s="47"/>
      <c r="D5804" s="47"/>
      <c r="E5804" s="47"/>
      <c r="F5804" s="47"/>
      <c r="G5804" s="48"/>
      <c r="H5804" s="47"/>
      <c r="I5804" s="51"/>
      <c r="J5804" s="51"/>
      <c r="K5804" s="47"/>
      <c r="L5804" s="47"/>
      <c r="M5804" s="47"/>
      <c r="N5804" s="47"/>
      <c r="O5804" s="48"/>
    </row>
    <row r="5805" spans="2:15" x14ac:dyDescent="0.25">
      <c r="B5805" s="85"/>
      <c r="C5805" s="47"/>
      <c r="D5805" s="47"/>
      <c r="E5805" s="47"/>
      <c r="F5805" s="47"/>
      <c r="G5805" s="48"/>
      <c r="H5805" s="47"/>
      <c r="I5805" s="51"/>
      <c r="J5805" s="51"/>
      <c r="K5805" s="47"/>
      <c r="L5805" s="47"/>
      <c r="M5805" s="47"/>
      <c r="N5805" s="47"/>
      <c r="O5805" s="48"/>
    </row>
    <row r="5806" spans="2:15" x14ac:dyDescent="0.25">
      <c r="B5806" s="85"/>
      <c r="C5806" s="47"/>
      <c r="D5806" s="47"/>
      <c r="E5806" s="47"/>
      <c r="F5806" s="47"/>
      <c r="G5806" s="48"/>
      <c r="H5806" s="47"/>
      <c r="I5806" s="51"/>
      <c r="J5806" s="51"/>
      <c r="K5806" s="47"/>
      <c r="L5806" s="47"/>
      <c r="M5806" s="47"/>
      <c r="N5806" s="47"/>
      <c r="O5806" s="48"/>
    </row>
    <row r="5807" spans="2:15" x14ac:dyDescent="0.25">
      <c r="B5807" s="85"/>
      <c r="C5807" s="47"/>
      <c r="D5807" s="47"/>
      <c r="E5807" s="47"/>
      <c r="F5807" s="47"/>
      <c r="G5807" s="48"/>
      <c r="H5807" s="47"/>
      <c r="I5807" s="51"/>
      <c r="J5807" s="51"/>
      <c r="K5807" s="47"/>
      <c r="L5807" s="47"/>
      <c r="M5807" s="47"/>
      <c r="N5807" s="47"/>
      <c r="O5807" s="48"/>
    </row>
    <row r="5808" spans="2:15" x14ac:dyDescent="0.25">
      <c r="B5808" s="85"/>
      <c r="C5808" s="47"/>
      <c r="D5808" s="47"/>
      <c r="E5808" s="47"/>
      <c r="F5808" s="47"/>
      <c r="G5808" s="48"/>
      <c r="H5808" s="47"/>
      <c r="I5808" s="51"/>
      <c r="J5808" s="51"/>
      <c r="K5808" s="47"/>
      <c r="L5808" s="47"/>
      <c r="M5808" s="47"/>
      <c r="N5808" s="47"/>
      <c r="O5808" s="48"/>
    </row>
    <row r="5809" spans="2:15" x14ac:dyDescent="0.25">
      <c r="B5809" s="85"/>
      <c r="C5809" s="47"/>
      <c r="D5809" s="47"/>
      <c r="E5809" s="47"/>
      <c r="F5809" s="47"/>
      <c r="G5809" s="48"/>
      <c r="H5809" s="47"/>
      <c r="I5809" s="51"/>
      <c r="J5809" s="51"/>
      <c r="K5809" s="47"/>
      <c r="L5809" s="47"/>
      <c r="M5809" s="47"/>
      <c r="N5809" s="47"/>
      <c r="O5809" s="48"/>
    </row>
    <row r="5810" spans="2:15" x14ac:dyDescent="0.25">
      <c r="B5810" s="85"/>
      <c r="C5810" s="47"/>
      <c r="D5810" s="47"/>
      <c r="E5810" s="47"/>
      <c r="F5810" s="47"/>
      <c r="G5810" s="48"/>
      <c r="H5810" s="47"/>
      <c r="I5810" s="51"/>
      <c r="J5810" s="51"/>
      <c r="K5810" s="47"/>
      <c r="L5810" s="47"/>
      <c r="M5810" s="47"/>
      <c r="N5810" s="47"/>
      <c r="O5810" s="48"/>
    </row>
    <row r="5811" spans="2:15" x14ac:dyDescent="0.25">
      <c r="B5811" s="85"/>
      <c r="C5811" s="47"/>
      <c r="D5811" s="47"/>
      <c r="E5811" s="47"/>
      <c r="F5811" s="47"/>
      <c r="G5811" s="48"/>
      <c r="H5811" s="47"/>
      <c r="I5811" s="51"/>
      <c r="J5811" s="51"/>
      <c r="K5811" s="47"/>
      <c r="L5811" s="47"/>
      <c r="M5811" s="47"/>
      <c r="N5811" s="47"/>
      <c r="O5811" s="48"/>
    </row>
    <row r="5812" spans="2:15" x14ac:dyDescent="0.25">
      <c r="B5812" s="85"/>
      <c r="C5812" s="47"/>
      <c r="D5812" s="47"/>
      <c r="E5812" s="47"/>
      <c r="F5812" s="47"/>
      <c r="G5812" s="48"/>
      <c r="H5812" s="47"/>
      <c r="I5812" s="51"/>
      <c r="J5812" s="51"/>
      <c r="K5812" s="47"/>
      <c r="L5812" s="47"/>
      <c r="M5812" s="47"/>
      <c r="N5812" s="47"/>
      <c r="O5812" s="48"/>
    </row>
    <row r="5813" spans="2:15" x14ac:dyDescent="0.25">
      <c r="B5813" s="85"/>
      <c r="C5813" s="47"/>
      <c r="D5813" s="47"/>
      <c r="E5813" s="47"/>
      <c r="F5813" s="47"/>
      <c r="G5813" s="48"/>
      <c r="H5813" s="47"/>
      <c r="I5813" s="51"/>
      <c r="J5813" s="51"/>
      <c r="K5813" s="47"/>
      <c r="L5813" s="47"/>
      <c r="M5813" s="47"/>
      <c r="N5813" s="47"/>
      <c r="O5813" s="48"/>
    </row>
    <row r="5814" spans="2:15" x14ac:dyDescent="0.25">
      <c r="B5814" s="85"/>
      <c r="C5814" s="47"/>
      <c r="D5814" s="47"/>
      <c r="E5814" s="47"/>
      <c r="F5814" s="47"/>
      <c r="G5814" s="48"/>
      <c r="H5814" s="47"/>
      <c r="I5814" s="51"/>
      <c r="J5814" s="51"/>
      <c r="K5814" s="47"/>
      <c r="L5814" s="47"/>
      <c r="M5814" s="47"/>
      <c r="N5814" s="47"/>
      <c r="O5814" s="48"/>
    </row>
    <row r="5815" spans="2:15" x14ac:dyDescent="0.25">
      <c r="B5815" s="85"/>
      <c r="C5815" s="47"/>
      <c r="D5815" s="47"/>
      <c r="E5815" s="47"/>
      <c r="F5815" s="47"/>
      <c r="G5815" s="48"/>
      <c r="H5815" s="47"/>
      <c r="I5815" s="51"/>
      <c r="J5815" s="51"/>
      <c r="K5815" s="47"/>
      <c r="L5815" s="47"/>
      <c r="M5815" s="47"/>
      <c r="N5815" s="47"/>
      <c r="O5815" s="48"/>
    </row>
    <row r="5816" spans="2:15" x14ac:dyDescent="0.25">
      <c r="B5816" s="85"/>
      <c r="C5816" s="47"/>
      <c r="D5816" s="47"/>
      <c r="E5816" s="47"/>
      <c r="F5816" s="47"/>
      <c r="G5816" s="48"/>
      <c r="H5816" s="47"/>
      <c r="I5816" s="51"/>
      <c r="J5816" s="51"/>
      <c r="K5816" s="47"/>
      <c r="L5816" s="47"/>
      <c r="M5816" s="47"/>
      <c r="N5816" s="47"/>
      <c r="O5816" s="48"/>
    </row>
    <row r="5817" spans="2:15" x14ac:dyDescent="0.25">
      <c r="B5817" s="85"/>
      <c r="C5817" s="47"/>
      <c r="D5817" s="47"/>
      <c r="E5817" s="47"/>
      <c r="F5817" s="47"/>
      <c r="G5817" s="48"/>
      <c r="H5817" s="47"/>
      <c r="I5817" s="51"/>
      <c r="J5817" s="51"/>
      <c r="K5817" s="47"/>
      <c r="L5817" s="47"/>
      <c r="M5817" s="47"/>
      <c r="N5817" s="47"/>
      <c r="O5817" s="48"/>
    </row>
    <row r="5818" spans="2:15" x14ac:dyDescent="0.25">
      <c r="B5818" s="85"/>
      <c r="C5818" s="47"/>
      <c r="D5818" s="47"/>
      <c r="E5818" s="47"/>
      <c r="F5818" s="47"/>
      <c r="G5818" s="48"/>
      <c r="H5818" s="47"/>
      <c r="I5818" s="51"/>
      <c r="J5818" s="51"/>
      <c r="K5818" s="47"/>
      <c r="L5818" s="47"/>
      <c r="M5818" s="47"/>
      <c r="N5818" s="47"/>
      <c r="O5818" s="48"/>
    </row>
    <row r="5819" spans="2:15" x14ac:dyDescent="0.25">
      <c r="B5819" s="85"/>
      <c r="C5819" s="47"/>
      <c r="D5819" s="47"/>
      <c r="E5819" s="47"/>
      <c r="F5819" s="47"/>
      <c r="G5819" s="48"/>
      <c r="H5819" s="47"/>
      <c r="I5819" s="51"/>
      <c r="J5819" s="51"/>
      <c r="K5819" s="47"/>
      <c r="L5819" s="47"/>
      <c r="M5819" s="47"/>
      <c r="N5819" s="47"/>
      <c r="O5819" s="48"/>
    </row>
    <row r="5820" spans="2:15" x14ac:dyDescent="0.25">
      <c r="B5820" s="85"/>
      <c r="C5820" s="47"/>
      <c r="D5820" s="47"/>
      <c r="E5820" s="47"/>
      <c r="F5820" s="47"/>
      <c r="G5820" s="48"/>
      <c r="H5820" s="47"/>
      <c r="I5820" s="51"/>
      <c r="J5820" s="51"/>
      <c r="K5820" s="47"/>
      <c r="L5820" s="47"/>
      <c r="M5820" s="47"/>
      <c r="N5820" s="47"/>
      <c r="O5820" s="48"/>
    </row>
    <row r="5821" spans="2:15" x14ac:dyDescent="0.25">
      <c r="B5821" s="85"/>
      <c r="C5821" s="47"/>
      <c r="D5821" s="47"/>
      <c r="E5821" s="47"/>
      <c r="F5821" s="47"/>
      <c r="G5821" s="48"/>
      <c r="H5821" s="47"/>
      <c r="I5821" s="51"/>
      <c r="J5821" s="51"/>
      <c r="K5821" s="47"/>
      <c r="L5821" s="47"/>
      <c r="M5821" s="47"/>
      <c r="N5821" s="47"/>
      <c r="O5821" s="48"/>
    </row>
    <row r="5822" spans="2:15" x14ac:dyDescent="0.25">
      <c r="B5822" s="85"/>
      <c r="C5822" s="47"/>
      <c r="D5822" s="47"/>
      <c r="E5822" s="47"/>
      <c r="F5822" s="47"/>
      <c r="G5822" s="48"/>
      <c r="H5822" s="47"/>
      <c r="I5822" s="51"/>
      <c r="J5822" s="51"/>
      <c r="K5822" s="47"/>
      <c r="L5822" s="47"/>
      <c r="M5822" s="47"/>
      <c r="N5822" s="47"/>
      <c r="O5822" s="48"/>
    </row>
    <row r="5823" spans="2:15" x14ac:dyDescent="0.25">
      <c r="B5823" s="85"/>
      <c r="C5823" s="47"/>
      <c r="D5823" s="47"/>
      <c r="E5823" s="47"/>
      <c r="F5823" s="47"/>
      <c r="G5823" s="48"/>
      <c r="H5823" s="47"/>
      <c r="I5823" s="51"/>
      <c r="J5823" s="51"/>
      <c r="K5823" s="47"/>
      <c r="L5823" s="47"/>
      <c r="M5823" s="47"/>
      <c r="N5823" s="47"/>
      <c r="O5823" s="48"/>
    </row>
    <row r="5824" spans="2:15" x14ac:dyDescent="0.25">
      <c r="B5824" s="85"/>
      <c r="C5824" s="47"/>
      <c r="D5824" s="47"/>
      <c r="E5824" s="47"/>
      <c r="F5824" s="47"/>
      <c r="G5824" s="48"/>
      <c r="H5824" s="47"/>
      <c r="I5824" s="51"/>
      <c r="J5824" s="51"/>
      <c r="K5824" s="47"/>
      <c r="L5824" s="47"/>
      <c r="M5824" s="47"/>
      <c r="N5824" s="47"/>
      <c r="O5824" s="48"/>
    </row>
    <row r="5825" spans="2:15" x14ac:dyDescent="0.25">
      <c r="B5825" s="85"/>
      <c r="C5825" s="47"/>
      <c r="D5825" s="47"/>
      <c r="E5825" s="47"/>
      <c r="F5825" s="47"/>
      <c r="G5825" s="48"/>
      <c r="H5825" s="47"/>
      <c r="I5825" s="51"/>
      <c r="J5825" s="51"/>
      <c r="K5825" s="47"/>
      <c r="L5825" s="47"/>
      <c r="M5825" s="47"/>
      <c r="N5825" s="47"/>
      <c r="O5825" s="48"/>
    </row>
    <row r="5826" spans="2:15" x14ac:dyDescent="0.25">
      <c r="B5826" s="85"/>
      <c r="C5826" s="47"/>
      <c r="D5826" s="47"/>
      <c r="E5826" s="47"/>
      <c r="F5826" s="47"/>
      <c r="G5826" s="48"/>
      <c r="H5826" s="47"/>
      <c r="I5826" s="51"/>
      <c r="J5826" s="51"/>
      <c r="K5826" s="47"/>
      <c r="L5826" s="47"/>
      <c r="M5826" s="47"/>
      <c r="N5826" s="47"/>
      <c r="O5826" s="48"/>
    </row>
    <row r="5827" spans="2:15" x14ac:dyDescent="0.25">
      <c r="B5827" s="85"/>
      <c r="C5827" s="47"/>
      <c r="D5827" s="47"/>
      <c r="E5827" s="47"/>
      <c r="F5827" s="47"/>
      <c r="G5827" s="48"/>
      <c r="H5827" s="47"/>
      <c r="I5827" s="51"/>
      <c r="J5827" s="51"/>
      <c r="K5827" s="47"/>
      <c r="L5827" s="47"/>
      <c r="M5827" s="47"/>
      <c r="N5827" s="47"/>
      <c r="O5827" s="48"/>
    </row>
    <row r="5828" spans="2:15" x14ac:dyDescent="0.25">
      <c r="B5828" s="85"/>
      <c r="C5828" s="47"/>
      <c r="D5828" s="47"/>
      <c r="E5828" s="47"/>
      <c r="F5828" s="47"/>
      <c r="G5828" s="48"/>
      <c r="H5828" s="47"/>
      <c r="I5828" s="51"/>
      <c r="J5828" s="51"/>
      <c r="K5828" s="47"/>
      <c r="L5828" s="47"/>
      <c r="M5828" s="47"/>
      <c r="N5828" s="47"/>
      <c r="O5828" s="48"/>
    </row>
    <row r="5829" spans="2:15" x14ac:dyDescent="0.25">
      <c r="B5829" s="85"/>
      <c r="C5829" s="47"/>
      <c r="D5829" s="47"/>
      <c r="E5829" s="47"/>
      <c r="F5829" s="47"/>
      <c r="G5829" s="48"/>
      <c r="H5829" s="47"/>
      <c r="I5829" s="51"/>
      <c r="J5829" s="51"/>
      <c r="K5829" s="47"/>
      <c r="L5829" s="47"/>
      <c r="M5829" s="47"/>
      <c r="N5829" s="47"/>
      <c r="O5829" s="48"/>
    </row>
    <row r="5830" spans="2:15" x14ac:dyDescent="0.25">
      <c r="B5830" s="85"/>
      <c r="C5830" s="47"/>
      <c r="D5830" s="47"/>
      <c r="E5830" s="47"/>
      <c r="F5830" s="47"/>
      <c r="G5830" s="48"/>
      <c r="H5830" s="47"/>
      <c r="I5830" s="51"/>
      <c r="J5830" s="51"/>
      <c r="K5830" s="47"/>
      <c r="L5830" s="47"/>
      <c r="M5830" s="47"/>
      <c r="N5830" s="47"/>
      <c r="O5830" s="48"/>
    </row>
    <row r="5831" spans="2:15" x14ac:dyDescent="0.25">
      <c r="B5831" s="85"/>
      <c r="C5831" s="47"/>
      <c r="D5831" s="47"/>
      <c r="E5831" s="47"/>
      <c r="F5831" s="47"/>
      <c r="G5831" s="48"/>
      <c r="H5831" s="47"/>
      <c r="I5831" s="51"/>
      <c r="J5831" s="51"/>
      <c r="K5831" s="47"/>
      <c r="L5831" s="47"/>
      <c r="M5831" s="47"/>
      <c r="N5831" s="47"/>
      <c r="O5831" s="48"/>
    </row>
    <row r="5832" spans="2:15" x14ac:dyDescent="0.25">
      <c r="B5832" s="85"/>
      <c r="C5832" s="47"/>
      <c r="D5832" s="47"/>
      <c r="E5832" s="47"/>
      <c r="F5832" s="47"/>
      <c r="G5832" s="48"/>
      <c r="H5832" s="47"/>
      <c r="I5832" s="51"/>
      <c r="J5832" s="51"/>
      <c r="K5832" s="47"/>
      <c r="L5832" s="47"/>
      <c r="M5832" s="47"/>
      <c r="N5832" s="47"/>
      <c r="O5832" s="48"/>
    </row>
    <row r="5833" spans="2:15" x14ac:dyDescent="0.25">
      <c r="B5833" s="85"/>
      <c r="C5833" s="47"/>
      <c r="D5833" s="47"/>
      <c r="E5833" s="47"/>
      <c r="F5833" s="47"/>
      <c r="G5833" s="48"/>
      <c r="H5833" s="47"/>
      <c r="I5833" s="51"/>
      <c r="J5833" s="51"/>
      <c r="K5833" s="47"/>
      <c r="L5833" s="47"/>
      <c r="M5833" s="47"/>
      <c r="N5833" s="47"/>
      <c r="O5833" s="48"/>
    </row>
    <row r="5834" spans="2:15" x14ac:dyDescent="0.25">
      <c r="B5834" s="85"/>
      <c r="C5834" s="47"/>
      <c r="D5834" s="47"/>
      <c r="E5834" s="47"/>
      <c r="F5834" s="47"/>
      <c r="G5834" s="48"/>
      <c r="H5834" s="47"/>
      <c r="I5834" s="51"/>
      <c r="J5834" s="51"/>
      <c r="K5834" s="47"/>
      <c r="L5834" s="47"/>
      <c r="M5834" s="47"/>
      <c r="N5834" s="47"/>
      <c r="O5834" s="48"/>
    </row>
    <row r="5835" spans="2:15" x14ac:dyDescent="0.25">
      <c r="B5835" s="85"/>
      <c r="C5835" s="47"/>
      <c r="D5835" s="47"/>
      <c r="E5835" s="47"/>
      <c r="F5835" s="47"/>
      <c r="G5835" s="48"/>
      <c r="H5835" s="47"/>
      <c r="I5835" s="51"/>
      <c r="J5835" s="51"/>
      <c r="K5835" s="47"/>
      <c r="L5835" s="47"/>
      <c r="M5835" s="47"/>
      <c r="N5835" s="47"/>
      <c r="O5835" s="48"/>
    </row>
    <row r="5836" spans="2:15" x14ac:dyDescent="0.25">
      <c r="B5836" s="85"/>
      <c r="C5836" s="47"/>
      <c r="D5836" s="47"/>
      <c r="E5836" s="47"/>
      <c r="F5836" s="47"/>
      <c r="G5836" s="48"/>
      <c r="H5836" s="47"/>
      <c r="I5836" s="51"/>
      <c r="J5836" s="51"/>
      <c r="K5836" s="47"/>
      <c r="L5836" s="47"/>
      <c r="M5836" s="47"/>
      <c r="N5836" s="47"/>
      <c r="O5836" s="48"/>
    </row>
    <row r="5837" spans="2:15" x14ac:dyDescent="0.25">
      <c r="B5837" s="85"/>
      <c r="C5837" s="47"/>
      <c r="D5837" s="47"/>
      <c r="E5837" s="47"/>
      <c r="F5837" s="47"/>
      <c r="G5837" s="48"/>
      <c r="H5837" s="47"/>
      <c r="I5837" s="51"/>
      <c r="J5837" s="51"/>
      <c r="K5837" s="47"/>
      <c r="L5837" s="47"/>
      <c r="M5837" s="47"/>
      <c r="N5837" s="47"/>
      <c r="O5837" s="48"/>
    </row>
    <row r="5838" spans="2:15" x14ac:dyDescent="0.25">
      <c r="B5838" s="85"/>
      <c r="C5838" s="47"/>
      <c r="D5838" s="47"/>
      <c r="E5838" s="47"/>
      <c r="F5838" s="47"/>
      <c r="G5838" s="48"/>
      <c r="H5838" s="47"/>
      <c r="I5838" s="51"/>
      <c r="J5838" s="51"/>
      <c r="K5838" s="47"/>
      <c r="L5838" s="47"/>
      <c r="M5838" s="47"/>
      <c r="N5838" s="47"/>
      <c r="O5838" s="48"/>
    </row>
    <row r="5839" spans="2:15" x14ac:dyDescent="0.25">
      <c r="B5839" s="85"/>
      <c r="C5839" s="47"/>
      <c r="D5839" s="47"/>
      <c r="E5839" s="47"/>
      <c r="F5839" s="47"/>
      <c r="G5839" s="48"/>
      <c r="H5839" s="47"/>
      <c r="I5839" s="51"/>
      <c r="J5839" s="51"/>
      <c r="K5839" s="47"/>
      <c r="L5839" s="47"/>
      <c r="M5839" s="47"/>
      <c r="N5839" s="47"/>
      <c r="O5839" s="48"/>
    </row>
    <row r="5840" spans="2:15" x14ac:dyDescent="0.25">
      <c r="B5840" s="85"/>
      <c r="C5840" s="47"/>
      <c r="D5840" s="47"/>
      <c r="E5840" s="47"/>
      <c r="F5840" s="47"/>
      <c r="G5840" s="48"/>
      <c r="H5840" s="47"/>
      <c r="I5840" s="51"/>
      <c r="J5840" s="51"/>
      <c r="K5840" s="47"/>
      <c r="L5840" s="47"/>
      <c r="M5840" s="47"/>
      <c r="N5840" s="47"/>
      <c r="O5840" s="48"/>
    </row>
    <row r="5841" spans="2:15" x14ac:dyDescent="0.25">
      <c r="B5841" s="85"/>
      <c r="C5841" s="47"/>
      <c r="D5841" s="47"/>
      <c r="E5841" s="47"/>
      <c r="F5841" s="47"/>
      <c r="G5841" s="48"/>
      <c r="H5841" s="47"/>
      <c r="I5841" s="51"/>
      <c r="J5841" s="51"/>
      <c r="K5841" s="47"/>
      <c r="L5841" s="47"/>
      <c r="M5841" s="47"/>
      <c r="N5841" s="47"/>
      <c r="O5841" s="48"/>
    </row>
    <row r="5842" spans="2:15" x14ac:dyDescent="0.25">
      <c r="B5842" s="85"/>
      <c r="C5842" s="47"/>
      <c r="D5842" s="47"/>
      <c r="E5842" s="47"/>
      <c r="F5842" s="47"/>
      <c r="G5842" s="48"/>
      <c r="H5842" s="47"/>
      <c r="I5842" s="51"/>
      <c r="J5842" s="51"/>
      <c r="K5842" s="47"/>
      <c r="L5842" s="47"/>
      <c r="M5842" s="47"/>
      <c r="N5842" s="47"/>
      <c r="O5842" s="48"/>
    </row>
    <row r="5843" spans="2:15" x14ac:dyDescent="0.25">
      <c r="B5843" s="85"/>
      <c r="C5843" s="47"/>
      <c r="D5843" s="47"/>
      <c r="E5843" s="47"/>
      <c r="F5843" s="47"/>
      <c r="G5843" s="48"/>
      <c r="H5843" s="47"/>
      <c r="I5843" s="51"/>
      <c r="J5843" s="51"/>
      <c r="K5843" s="47"/>
      <c r="L5843" s="47"/>
      <c r="M5843" s="47"/>
      <c r="N5843" s="47"/>
      <c r="O5843" s="48"/>
    </row>
    <row r="5844" spans="2:15" x14ac:dyDescent="0.25">
      <c r="B5844" s="85"/>
      <c r="C5844" s="47"/>
      <c r="D5844" s="47"/>
      <c r="E5844" s="47"/>
      <c r="F5844" s="47"/>
      <c r="G5844" s="48"/>
      <c r="H5844" s="47"/>
      <c r="I5844" s="51"/>
      <c r="J5844" s="51"/>
      <c r="K5844" s="47"/>
      <c r="L5844" s="47"/>
      <c r="M5844" s="47"/>
      <c r="N5844" s="47"/>
      <c r="O5844" s="48"/>
    </row>
    <row r="5845" spans="2:15" x14ac:dyDescent="0.25">
      <c r="B5845" s="85"/>
      <c r="C5845" s="47"/>
      <c r="D5845" s="47"/>
      <c r="E5845" s="47"/>
      <c r="F5845" s="47"/>
      <c r="G5845" s="48"/>
      <c r="H5845" s="47"/>
      <c r="I5845" s="51"/>
      <c r="J5845" s="51"/>
      <c r="K5845" s="47"/>
      <c r="L5845" s="47"/>
      <c r="M5845" s="47"/>
      <c r="N5845" s="47"/>
      <c r="O5845" s="48"/>
    </row>
    <row r="5846" spans="2:15" x14ac:dyDescent="0.25">
      <c r="B5846" s="85"/>
      <c r="C5846" s="47"/>
      <c r="D5846" s="47"/>
      <c r="E5846" s="47"/>
      <c r="F5846" s="47"/>
      <c r="G5846" s="48"/>
      <c r="H5846" s="47"/>
      <c r="I5846" s="51"/>
      <c r="J5846" s="51"/>
      <c r="K5846" s="47"/>
      <c r="L5846" s="47"/>
      <c r="M5846" s="47"/>
      <c r="N5846" s="47"/>
      <c r="O5846" s="48"/>
    </row>
    <row r="5847" spans="2:15" x14ac:dyDescent="0.25">
      <c r="B5847" s="85"/>
      <c r="C5847" s="47"/>
      <c r="D5847" s="47"/>
      <c r="E5847" s="47"/>
      <c r="F5847" s="47"/>
      <c r="G5847" s="48"/>
      <c r="H5847" s="47"/>
      <c r="I5847" s="51"/>
      <c r="J5847" s="51"/>
      <c r="K5847" s="47"/>
      <c r="L5847" s="47"/>
      <c r="M5847" s="47"/>
      <c r="N5847" s="47"/>
      <c r="O5847" s="48"/>
    </row>
    <row r="5848" spans="2:15" x14ac:dyDescent="0.25">
      <c r="B5848" s="85"/>
      <c r="C5848" s="47"/>
      <c r="D5848" s="47"/>
      <c r="E5848" s="47"/>
      <c r="F5848" s="47"/>
      <c r="G5848" s="48"/>
      <c r="H5848" s="47"/>
      <c r="I5848" s="51"/>
      <c r="J5848" s="51"/>
      <c r="K5848" s="47"/>
      <c r="L5848" s="47"/>
      <c r="M5848" s="47"/>
      <c r="N5848" s="47"/>
      <c r="O5848" s="48"/>
    </row>
    <row r="5849" spans="2:15" x14ac:dyDescent="0.25">
      <c r="B5849" s="85"/>
      <c r="C5849" s="47"/>
      <c r="D5849" s="47"/>
      <c r="E5849" s="47"/>
      <c r="F5849" s="47"/>
      <c r="G5849" s="48"/>
      <c r="H5849" s="47"/>
      <c r="I5849" s="51"/>
      <c r="J5849" s="51"/>
      <c r="K5849" s="47"/>
      <c r="L5849" s="47"/>
      <c r="M5849" s="47"/>
      <c r="N5849" s="47"/>
      <c r="O5849" s="48"/>
    </row>
    <row r="5850" spans="2:15" x14ac:dyDescent="0.25">
      <c r="B5850" s="85"/>
      <c r="C5850" s="47"/>
      <c r="D5850" s="47"/>
      <c r="E5850" s="47"/>
      <c r="F5850" s="47"/>
      <c r="G5850" s="48"/>
      <c r="H5850" s="47"/>
      <c r="I5850" s="51"/>
      <c r="J5850" s="51"/>
      <c r="K5850" s="47"/>
      <c r="L5850" s="47"/>
      <c r="M5850" s="47"/>
      <c r="N5850" s="47"/>
      <c r="O5850" s="48"/>
    </row>
    <row r="5851" spans="2:15" x14ac:dyDescent="0.25">
      <c r="B5851" s="85"/>
      <c r="C5851" s="47"/>
      <c r="D5851" s="47"/>
      <c r="E5851" s="47"/>
      <c r="F5851" s="47"/>
      <c r="G5851" s="48"/>
      <c r="H5851" s="47"/>
      <c r="I5851" s="51"/>
      <c r="J5851" s="51"/>
      <c r="K5851" s="47"/>
      <c r="L5851" s="47"/>
      <c r="M5851" s="47"/>
      <c r="N5851" s="47"/>
      <c r="O5851" s="48"/>
    </row>
    <row r="5852" spans="2:15" x14ac:dyDescent="0.25">
      <c r="B5852" s="85"/>
      <c r="C5852" s="47"/>
      <c r="D5852" s="47"/>
      <c r="E5852" s="47"/>
      <c r="F5852" s="47"/>
      <c r="G5852" s="48"/>
      <c r="H5852" s="47"/>
      <c r="I5852" s="51"/>
      <c r="J5852" s="51"/>
      <c r="K5852" s="47"/>
      <c r="L5852" s="47"/>
      <c r="M5852" s="47"/>
      <c r="N5852" s="47"/>
      <c r="O5852" s="48"/>
    </row>
    <row r="5853" spans="2:15" x14ac:dyDescent="0.25">
      <c r="B5853" s="85"/>
      <c r="C5853" s="47"/>
      <c r="D5853" s="47"/>
      <c r="E5853" s="47"/>
      <c r="F5853" s="47"/>
      <c r="G5853" s="48"/>
      <c r="H5853" s="47"/>
      <c r="I5853" s="51"/>
      <c r="J5853" s="51"/>
      <c r="K5853" s="47"/>
      <c r="L5853" s="47"/>
      <c r="M5853" s="47"/>
      <c r="N5853" s="47"/>
      <c r="O5853" s="48"/>
    </row>
    <row r="5854" spans="2:15" x14ac:dyDescent="0.25">
      <c r="B5854" s="85"/>
      <c r="C5854" s="47"/>
      <c r="D5854" s="47"/>
      <c r="E5854" s="47"/>
      <c r="F5854" s="47"/>
      <c r="G5854" s="48"/>
      <c r="H5854" s="47"/>
      <c r="I5854" s="51"/>
      <c r="J5854" s="51"/>
      <c r="K5854" s="47"/>
      <c r="L5854" s="47"/>
      <c r="M5854" s="47"/>
      <c r="N5854" s="47"/>
      <c r="O5854" s="48"/>
    </row>
    <row r="5855" spans="2:15" x14ac:dyDescent="0.25">
      <c r="B5855" s="85"/>
      <c r="C5855" s="47"/>
      <c r="D5855" s="47"/>
      <c r="E5855" s="47"/>
      <c r="F5855" s="47"/>
      <c r="G5855" s="48"/>
      <c r="H5855" s="47"/>
      <c r="I5855" s="51"/>
      <c r="J5855" s="51"/>
      <c r="K5855" s="47"/>
      <c r="L5855" s="47"/>
      <c r="M5855" s="47"/>
      <c r="N5855" s="47"/>
      <c r="O5855" s="48"/>
    </row>
    <row r="5856" spans="2:15" x14ac:dyDescent="0.25">
      <c r="B5856" s="85"/>
      <c r="C5856" s="47"/>
      <c r="D5856" s="47"/>
      <c r="E5856" s="47"/>
      <c r="F5856" s="47"/>
      <c r="G5856" s="48"/>
      <c r="H5856" s="47"/>
      <c r="I5856" s="51"/>
      <c r="J5856" s="51"/>
      <c r="K5856" s="47"/>
      <c r="L5856" s="47"/>
      <c r="M5856" s="47"/>
      <c r="N5856" s="47"/>
      <c r="O5856" s="48"/>
    </row>
    <row r="5857" spans="2:15" x14ac:dyDescent="0.25">
      <c r="B5857" s="85"/>
      <c r="C5857" s="47"/>
      <c r="D5857" s="47"/>
      <c r="E5857" s="47"/>
      <c r="F5857" s="47"/>
      <c r="G5857" s="48"/>
      <c r="H5857" s="47"/>
      <c r="I5857" s="51"/>
      <c r="J5857" s="51"/>
      <c r="K5857" s="47"/>
      <c r="L5857" s="47"/>
      <c r="M5857" s="47"/>
      <c r="N5857" s="47"/>
      <c r="O5857" s="48"/>
    </row>
    <row r="5858" spans="2:15" x14ac:dyDescent="0.25">
      <c r="B5858" s="85"/>
      <c r="C5858" s="47"/>
      <c r="D5858" s="47"/>
      <c r="E5858" s="47"/>
      <c r="F5858" s="47"/>
      <c r="G5858" s="48"/>
      <c r="H5858" s="47"/>
      <c r="I5858" s="51"/>
      <c r="J5858" s="51"/>
      <c r="K5858" s="47"/>
      <c r="L5858" s="47"/>
      <c r="M5858" s="47"/>
      <c r="N5858" s="47"/>
      <c r="O5858" s="48"/>
    </row>
    <row r="5859" spans="2:15" x14ac:dyDescent="0.25">
      <c r="B5859" s="85"/>
      <c r="C5859" s="47"/>
      <c r="D5859" s="47"/>
      <c r="E5859" s="47"/>
      <c r="F5859" s="47"/>
      <c r="G5859" s="48"/>
      <c r="H5859" s="47"/>
      <c r="I5859" s="51"/>
      <c r="J5859" s="51"/>
      <c r="K5859" s="47"/>
      <c r="L5859" s="47"/>
      <c r="M5859" s="47"/>
      <c r="N5859" s="47"/>
      <c r="O5859" s="48"/>
    </row>
    <row r="5860" spans="2:15" x14ac:dyDescent="0.25">
      <c r="B5860" s="85"/>
      <c r="C5860" s="47"/>
      <c r="D5860" s="47"/>
      <c r="E5860" s="47"/>
      <c r="F5860" s="47"/>
      <c r="G5860" s="48"/>
      <c r="H5860" s="47"/>
      <c r="I5860" s="51"/>
      <c r="J5860" s="51"/>
      <c r="K5860" s="47"/>
      <c r="L5860" s="47"/>
      <c r="M5860" s="47"/>
      <c r="N5860" s="47"/>
      <c r="O5860" s="48"/>
    </row>
    <row r="5861" spans="2:15" x14ac:dyDescent="0.25">
      <c r="B5861" s="85"/>
      <c r="C5861" s="47"/>
      <c r="D5861" s="47"/>
      <c r="E5861" s="47"/>
      <c r="F5861" s="47"/>
      <c r="G5861" s="48"/>
      <c r="H5861" s="47"/>
      <c r="I5861" s="51"/>
      <c r="J5861" s="51"/>
      <c r="K5861" s="47"/>
      <c r="L5861" s="47"/>
      <c r="M5861" s="47"/>
      <c r="N5861" s="47"/>
      <c r="O5861" s="48"/>
    </row>
    <row r="5862" spans="2:15" x14ac:dyDescent="0.25">
      <c r="B5862" s="85"/>
      <c r="C5862" s="47"/>
      <c r="D5862" s="47"/>
      <c r="E5862" s="47"/>
      <c r="F5862" s="47"/>
      <c r="G5862" s="48"/>
      <c r="H5862" s="47"/>
      <c r="I5862" s="51"/>
      <c r="J5862" s="51"/>
      <c r="K5862" s="47"/>
      <c r="L5862" s="47"/>
      <c r="M5862" s="47"/>
      <c r="N5862" s="47"/>
      <c r="O5862" s="48"/>
    </row>
    <row r="5863" spans="2:15" x14ac:dyDescent="0.25">
      <c r="B5863" s="85"/>
      <c r="C5863" s="47"/>
      <c r="D5863" s="47"/>
      <c r="E5863" s="47"/>
      <c r="F5863" s="47"/>
      <c r="G5863" s="48"/>
      <c r="H5863" s="47"/>
      <c r="I5863" s="51"/>
      <c r="J5863" s="51"/>
      <c r="K5863" s="47"/>
      <c r="L5863" s="47"/>
      <c r="M5863" s="47"/>
      <c r="N5863" s="47"/>
      <c r="O5863" s="48"/>
    </row>
    <row r="5864" spans="2:15" x14ac:dyDescent="0.25">
      <c r="B5864" s="85"/>
      <c r="C5864" s="47"/>
      <c r="D5864" s="47"/>
      <c r="E5864" s="47"/>
      <c r="F5864" s="47"/>
      <c r="G5864" s="48"/>
      <c r="H5864" s="47"/>
      <c r="I5864" s="51"/>
      <c r="J5864" s="51"/>
      <c r="K5864" s="47"/>
      <c r="L5864" s="47"/>
      <c r="M5864" s="47"/>
      <c r="N5864" s="47"/>
      <c r="O5864" s="48"/>
    </row>
    <row r="5865" spans="2:15" x14ac:dyDescent="0.25">
      <c r="B5865" s="85"/>
      <c r="C5865" s="47"/>
      <c r="D5865" s="47"/>
      <c r="E5865" s="47"/>
      <c r="F5865" s="47"/>
      <c r="G5865" s="48"/>
      <c r="H5865" s="47"/>
      <c r="I5865" s="51"/>
      <c r="J5865" s="51"/>
      <c r="K5865" s="47"/>
      <c r="L5865" s="47"/>
      <c r="M5865" s="47"/>
      <c r="N5865" s="47"/>
      <c r="O5865" s="48"/>
    </row>
    <row r="5866" spans="2:15" x14ac:dyDescent="0.25">
      <c r="B5866" s="85"/>
      <c r="C5866" s="47"/>
      <c r="D5866" s="47"/>
      <c r="E5866" s="47"/>
      <c r="F5866" s="47"/>
      <c r="G5866" s="48"/>
      <c r="H5866" s="47"/>
      <c r="I5866" s="51"/>
      <c r="J5866" s="51"/>
      <c r="K5866" s="47"/>
      <c r="L5866" s="47"/>
      <c r="M5866" s="47"/>
      <c r="N5866" s="47"/>
      <c r="O5866" s="48"/>
    </row>
    <row r="5867" spans="2:15" x14ac:dyDescent="0.25">
      <c r="B5867" s="85"/>
      <c r="C5867" s="47"/>
      <c r="D5867" s="47"/>
      <c r="E5867" s="47"/>
      <c r="F5867" s="47"/>
      <c r="G5867" s="48"/>
      <c r="H5867" s="47"/>
      <c r="I5867" s="51"/>
      <c r="J5867" s="51"/>
      <c r="K5867" s="47"/>
      <c r="L5867" s="47"/>
      <c r="M5867" s="47"/>
      <c r="N5867" s="47"/>
      <c r="O5867" s="48"/>
    </row>
    <row r="5868" spans="2:15" x14ac:dyDescent="0.25">
      <c r="B5868" s="85"/>
      <c r="C5868" s="47"/>
      <c r="D5868" s="47"/>
      <c r="E5868" s="47"/>
      <c r="F5868" s="47"/>
      <c r="G5868" s="48"/>
      <c r="H5868" s="47"/>
      <c r="I5868" s="51"/>
      <c r="J5868" s="51"/>
      <c r="K5868" s="47"/>
      <c r="L5868" s="47"/>
      <c r="M5868" s="47"/>
      <c r="N5868" s="47"/>
      <c r="O5868" s="48"/>
    </row>
    <row r="5869" spans="2:15" x14ac:dyDescent="0.25">
      <c r="B5869" s="85"/>
      <c r="C5869" s="47"/>
      <c r="D5869" s="47"/>
      <c r="E5869" s="47"/>
      <c r="F5869" s="47"/>
      <c r="G5869" s="48"/>
      <c r="H5869" s="47"/>
      <c r="I5869" s="51"/>
      <c r="J5869" s="51"/>
      <c r="K5869" s="47"/>
      <c r="L5869" s="47"/>
      <c r="M5869" s="47"/>
      <c r="N5869" s="47"/>
      <c r="O5869" s="48"/>
    </row>
    <row r="5870" spans="2:15" x14ac:dyDescent="0.25">
      <c r="B5870" s="85"/>
      <c r="C5870" s="47"/>
      <c r="D5870" s="47"/>
      <c r="E5870" s="47"/>
      <c r="F5870" s="47"/>
      <c r="G5870" s="48"/>
      <c r="H5870" s="47"/>
      <c r="I5870" s="51"/>
      <c r="J5870" s="51"/>
      <c r="K5870" s="47"/>
      <c r="L5870" s="47"/>
      <c r="M5870" s="47"/>
      <c r="N5870" s="47"/>
      <c r="O5870" s="48"/>
    </row>
    <row r="5871" spans="2:15" x14ac:dyDescent="0.25">
      <c r="B5871" s="85"/>
      <c r="C5871" s="47"/>
      <c r="D5871" s="47"/>
      <c r="E5871" s="47"/>
      <c r="F5871" s="47"/>
      <c r="G5871" s="48"/>
      <c r="H5871" s="47"/>
      <c r="I5871" s="51"/>
      <c r="J5871" s="51"/>
      <c r="K5871" s="47"/>
      <c r="L5871" s="47"/>
      <c r="M5871" s="47"/>
      <c r="N5871" s="47"/>
      <c r="O5871" s="48"/>
    </row>
    <row r="5872" spans="2:15" x14ac:dyDescent="0.25">
      <c r="B5872" s="85"/>
      <c r="C5872" s="47"/>
      <c r="D5872" s="47"/>
      <c r="E5872" s="47"/>
      <c r="F5872" s="47"/>
      <c r="G5872" s="48"/>
      <c r="H5872" s="47"/>
      <c r="I5872" s="51"/>
      <c r="J5872" s="51"/>
      <c r="K5872" s="47"/>
      <c r="L5872" s="47"/>
      <c r="M5872" s="47"/>
      <c r="N5872" s="47"/>
      <c r="O5872" s="48"/>
    </row>
    <row r="5873" spans="2:15" x14ac:dyDescent="0.25">
      <c r="B5873" s="85"/>
      <c r="C5873" s="47"/>
      <c r="D5873" s="47"/>
      <c r="E5873" s="47"/>
      <c r="F5873" s="47"/>
      <c r="G5873" s="48"/>
      <c r="H5873" s="47"/>
      <c r="I5873" s="51"/>
      <c r="J5873" s="51"/>
      <c r="K5873" s="47"/>
      <c r="L5873" s="47"/>
      <c r="M5873" s="47"/>
      <c r="N5873" s="47"/>
      <c r="O5873" s="48"/>
    </row>
    <row r="5874" spans="2:15" x14ac:dyDescent="0.25">
      <c r="B5874" s="85"/>
      <c r="C5874" s="47"/>
      <c r="D5874" s="47"/>
      <c r="E5874" s="47"/>
      <c r="F5874" s="47"/>
      <c r="G5874" s="48"/>
      <c r="H5874" s="47"/>
      <c r="I5874" s="51"/>
      <c r="J5874" s="51"/>
      <c r="K5874" s="47"/>
      <c r="L5874" s="47"/>
      <c r="M5874" s="47"/>
      <c r="N5874" s="47"/>
      <c r="O5874" s="48"/>
    </row>
    <row r="5875" spans="2:15" x14ac:dyDescent="0.25">
      <c r="B5875" s="85"/>
      <c r="C5875" s="47"/>
      <c r="D5875" s="47"/>
      <c r="E5875" s="47"/>
      <c r="F5875" s="47"/>
      <c r="G5875" s="48"/>
      <c r="H5875" s="47"/>
      <c r="I5875" s="51"/>
      <c r="J5875" s="51"/>
      <c r="K5875" s="47"/>
      <c r="L5875" s="47"/>
      <c r="M5875" s="47"/>
      <c r="N5875" s="47"/>
      <c r="O5875" s="48"/>
    </row>
    <row r="5876" spans="2:15" x14ac:dyDescent="0.25">
      <c r="B5876" s="85"/>
      <c r="C5876" s="47"/>
      <c r="D5876" s="47"/>
      <c r="E5876" s="47"/>
      <c r="F5876" s="47"/>
      <c r="G5876" s="48"/>
      <c r="H5876" s="47"/>
      <c r="I5876" s="51"/>
      <c r="J5876" s="51"/>
      <c r="K5876" s="47"/>
      <c r="L5876" s="47"/>
      <c r="M5876" s="47"/>
      <c r="N5876" s="47"/>
      <c r="O5876" s="48"/>
    </row>
    <row r="5877" spans="2:15" x14ac:dyDescent="0.25">
      <c r="B5877" s="85"/>
      <c r="C5877" s="47"/>
      <c r="D5877" s="47"/>
      <c r="E5877" s="47"/>
      <c r="F5877" s="47"/>
      <c r="G5877" s="48"/>
      <c r="H5877" s="47"/>
      <c r="I5877" s="51"/>
      <c r="J5877" s="51"/>
      <c r="K5877" s="47"/>
      <c r="L5877" s="47"/>
      <c r="M5877" s="47"/>
      <c r="N5877" s="47"/>
      <c r="O5877" s="48"/>
    </row>
    <row r="5878" spans="2:15" x14ac:dyDescent="0.25">
      <c r="B5878" s="85"/>
      <c r="C5878" s="47"/>
      <c r="D5878" s="47"/>
      <c r="E5878" s="47"/>
      <c r="F5878" s="47"/>
      <c r="G5878" s="48"/>
      <c r="H5878" s="47"/>
      <c r="I5878" s="51"/>
      <c r="J5878" s="51"/>
      <c r="K5878" s="47"/>
      <c r="L5878" s="47"/>
      <c r="M5878" s="47"/>
      <c r="N5878" s="47"/>
      <c r="O5878" s="48"/>
    </row>
    <row r="5879" spans="2:15" x14ac:dyDescent="0.25">
      <c r="B5879" s="85"/>
      <c r="C5879" s="47"/>
      <c r="D5879" s="47"/>
      <c r="E5879" s="47"/>
      <c r="F5879" s="47"/>
      <c r="G5879" s="48"/>
      <c r="H5879" s="47"/>
      <c r="I5879" s="51"/>
      <c r="J5879" s="51"/>
      <c r="K5879" s="47"/>
      <c r="L5879" s="47"/>
      <c r="M5879" s="47"/>
      <c r="N5879" s="47"/>
      <c r="O5879" s="48"/>
    </row>
    <row r="5880" spans="2:15" x14ac:dyDescent="0.25">
      <c r="B5880" s="85"/>
      <c r="C5880" s="47"/>
      <c r="D5880" s="47"/>
      <c r="E5880" s="47"/>
      <c r="F5880" s="47"/>
      <c r="G5880" s="48"/>
      <c r="H5880" s="47"/>
      <c r="I5880" s="51"/>
      <c r="J5880" s="51"/>
      <c r="K5880" s="47"/>
      <c r="L5880" s="47"/>
      <c r="M5880" s="47"/>
      <c r="N5880" s="47"/>
      <c r="O5880" s="48"/>
    </row>
    <row r="5881" spans="2:15" x14ac:dyDescent="0.25">
      <c r="B5881" s="85"/>
      <c r="C5881" s="47"/>
      <c r="D5881" s="47"/>
      <c r="E5881" s="47"/>
      <c r="F5881" s="47"/>
      <c r="G5881" s="48"/>
      <c r="H5881" s="47"/>
      <c r="I5881" s="51"/>
      <c r="J5881" s="51"/>
      <c r="K5881" s="47"/>
      <c r="L5881" s="47"/>
      <c r="M5881" s="47"/>
      <c r="N5881" s="47"/>
      <c r="O5881" s="48"/>
    </row>
    <row r="5882" spans="2:15" x14ac:dyDescent="0.25">
      <c r="B5882" s="85"/>
      <c r="C5882" s="47"/>
      <c r="D5882" s="47"/>
      <c r="E5882" s="47"/>
      <c r="F5882" s="47"/>
      <c r="G5882" s="48"/>
      <c r="H5882" s="47"/>
      <c r="I5882" s="51"/>
      <c r="J5882" s="51"/>
      <c r="K5882" s="47"/>
      <c r="L5882" s="47"/>
      <c r="M5882" s="47"/>
      <c r="N5882" s="47"/>
      <c r="O5882" s="48"/>
    </row>
    <row r="5883" spans="2:15" x14ac:dyDescent="0.25">
      <c r="B5883" s="85"/>
      <c r="C5883" s="47"/>
      <c r="D5883" s="47"/>
      <c r="E5883" s="47"/>
      <c r="F5883" s="47"/>
      <c r="G5883" s="48"/>
      <c r="H5883" s="47"/>
      <c r="I5883" s="51"/>
      <c r="J5883" s="51"/>
      <c r="K5883" s="47"/>
      <c r="L5883" s="47"/>
      <c r="M5883" s="47"/>
      <c r="N5883" s="47"/>
      <c r="O5883" s="48"/>
    </row>
    <row r="5884" spans="2:15" x14ac:dyDescent="0.25">
      <c r="B5884" s="85"/>
      <c r="C5884" s="47"/>
      <c r="D5884" s="47"/>
      <c r="E5884" s="47"/>
      <c r="F5884" s="47"/>
      <c r="G5884" s="48"/>
      <c r="H5884" s="47"/>
      <c r="I5884" s="51"/>
      <c r="J5884" s="51"/>
      <c r="K5884" s="47"/>
      <c r="L5884" s="47"/>
      <c r="M5884" s="47"/>
      <c r="N5884" s="47"/>
      <c r="O5884" s="48"/>
    </row>
    <row r="5885" spans="2:15" x14ac:dyDescent="0.25">
      <c r="B5885" s="85"/>
      <c r="C5885" s="47"/>
      <c r="D5885" s="47"/>
      <c r="E5885" s="47"/>
      <c r="F5885" s="47"/>
      <c r="G5885" s="48"/>
      <c r="H5885" s="47"/>
      <c r="I5885" s="51"/>
      <c r="J5885" s="51"/>
      <c r="K5885" s="47"/>
      <c r="L5885" s="47"/>
      <c r="M5885" s="47"/>
      <c r="N5885" s="47"/>
      <c r="O5885" s="48"/>
    </row>
    <row r="5886" spans="2:15" x14ac:dyDescent="0.25">
      <c r="B5886" s="85"/>
      <c r="C5886" s="47"/>
      <c r="D5886" s="47"/>
      <c r="E5886" s="47"/>
      <c r="F5886" s="47"/>
      <c r="G5886" s="48"/>
      <c r="H5886" s="47"/>
      <c r="I5886" s="51"/>
      <c r="J5886" s="51"/>
      <c r="K5886" s="47"/>
      <c r="L5886" s="47"/>
      <c r="M5886" s="47"/>
      <c r="N5886" s="47"/>
      <c r="O5886" s="48"/>
    </row>
    <row r="5887" spans="2:15" x14ac:dyDescent="0.25">
      <c r="B5887" s="85"/>
      <c r="C5887" s="47"/>
      <c r="D5887" s="47"/>
      <c r="E5887" s="47"/>
      <c r="F5887" s="47"/>
      <c r="G5887" s="48"/>
      <c r="H5887" s="47"/>
      <c r="I5887" s="51"/>
      <c r="J5887" s="51"/>
      <c r="K5887" s="47"/>
      <c r="L5887" s="47"/>
      <c r="M5887" s="47"/>
      <c r="N5887" s="47"/>
      <c r="O5887" s="48"/>
    </row>
    <row r="5888" spans="2:15" x14ac:dyDescent="0.25">
      <c r="B5888" s="85"/>
      <c r="C5888" s="47"/>
      <c r="D5888" s="47"/>
      <c r="E5888" s="47"/>
      <c r="F5888" s="47"/>
      <c r="G5888" s="48"/>
      <c r="H5888" s="47"/>
      <c r="I5888" s="51"/>
      <c r="J5888" s="51"/>
      <c r="K5888" s="47"/>
      <c r="L5888" s="47"/>
      <c r="M5888" s="47"/>
      <c r="N5888" s="47"/>
      <c r="O5888" s="48"/>
    </row>
    <row r="5889" spans="2:15" x14ac:dyDescent="0.25">
      <c r="B5889" s="85"/>
      <c r="C5889" s="47"/>
      <c r="D5889" s="47"/>
      <c r="E5889" s="47"/>
      <c r="F5889" s="47"/>
      <c r="G5889" s="48"/>
      <c r="H5889" s="47"/>
      <c r="I5889" s="51"/>
      <c r="J5889" s="51"/>
      <c r="K5889" s="47"/>
      <c r="L5889" s="47"/>
      <c r="M5889" s="47"/>
      <c r="N5889" s="47"/>
      <c r="O5889" s="48"/>
    </row>
    <row r="5890" spans="2:15" x14ac:dyDescent="0.25">
      <c r="B5890" s="85"/>
      <c r="C5890" s="47"/>
      <c r="D5890" s="47"/>
      <c r="E5890" s="47"/>
      <c r="F5890" s="47"/>
      <c r="G5890" s="48"/>
      <c r="H5890" s="47"/>
      <c r="I5890" s="51"/>
      <c r="J5890" s="51"/>
      <c r="K5890" s="47"/>
      <c r="L5890" s="47"/>
      <c r="M5890" s="47"/>
      <c r="N5890" s="47"/>
      <c r="O5890" s="48"/>
    </row>
    <row r="5891" spans="2:15" x14ac:dyDescent="0.25">
      <c r="B5891" s="85"/>
      <c r="C5891" s="47"/>
      <c r="D5891" s="47"/>
      <c r="E5891" s="47"/>
      <c r="F5891" s="47"/>
      <c r="G5891" s="48"/>
      <c r="H5891" s="47"/>
      <c r="I5891" s="51"/>
      <c r="J5891" s="51"/>
      <c r="K5891" s="47"/>
      <c r="L5891" s="47"/>
      <c r="M5891" s="47"/>
      <c r="N5891" s="47"/>
      <c r="O5891" s="48"/>
    </row>
    <row r="5892" spans="2:15" x14ac:dyDescent="0.25">
      <c r="B5892" s="85"/>
      <c r="C5892" s="47"/>
      <c r="D5892" s="47"/>
      <c r="E5892" s="47"/>
      <c r="F5892" s="47"/>
      <c r="G5892" s="48"/>
      <c r="H5892" s="47"/>
      <c r="I5892" s="51"/>
      <c r="J5892" s="51"/>
      <c r="K5892" s="47"/>
      <c r="L5892" s="47"/>
      <c r="M5892" s="47"/>
      <c r="N5892" s="47"/>
      <c r="O5892" s="48"/>
    </row>
    <row r="5893" spans="2:15" x14ac:dyDescent="0.25">
      <c r="B5893" s="85"/>
      <c r="C5893" s="47"/>
      <c r="D5893" s="47"/>
      <c r="E5893" s="47"/>
      <c r="F5893" s="47"/>
      <c r="G5893" s="48"/>
      <c r="H5893" s="47"/>
      <c r="I5893" s="51"/>
      <c r="J5893" s="51"/>
      <c r="K5893" s="47"/>
      <c r="L5893" s="47"/>
      <c r="M5893" s="47"/>
      <c r="N5893" s="47"/>
      <c r="O5893" s="48"/>
    </row>
    <row r="5894" spans="2:15" x14ac:dyDescent="0.25">
      <c r="B5894" s="85"/>
      <c r="C5894" s="47"/>
      <c r="D5894" s="47"/>
      <c r="E5894" s="47"/>
      <c r="F5894" s="47"/>
      <c r="G5894" s="48"/>
      <c r="H5894" s="47"/>
      <c r="I5894" s="51"/>
      <c r="J5894" s="51"/>
      <c r="K5894" s="47"/>
      <c r="L5894" s="47"/>
      <c r="M5894" s="47"/>
      <c r="N5894" s="47"/>
      <c r="O5894" s="48"/>
    </row>
    <row r="5895" spans="2:15" x14ac:dyDescent="0.25">
      <c r="B5895" s="85"/>
      <c r="C5895" s="47"/>
      <c r="D5895" s="47"/>
      <c r="E5895" s="47"/>
      <c r="F5895" s="47"/>
      <c r="G5895" s="48"/>
      <c r="H5895" s="47"/>
      <c r="I5895" s="51"/>
      <c r="J5895" s="51"/>
      <c r="K5895" s="47"/>
      <c r="L5895" s="47"/>
      <c r="M5895" s="47"/>
      <c r="N5895" s="47"/>
      <c r="O5895" s="48"/>
    </row>
    <row r="5896" spans="2:15" x14ac:dyDescent="0.25">
      <c r="B5896" s="85"/>
      <c r="C5896" s="47"/>
      <c r="D5896" s="47"/>
      <c r="E5896" s="47"/>
      <c r="F5896" s="47"/>
      <c r="G5896" s="48"/>
      <c r="H5896" s="47"/>
      <c r="I5896" s="51"/>
      <c r="J5896" s="51"/>
      <c r="K5896" s="47"/>
      <c r="L5896" s="47"/>
      <c r="M5896" s="47"/>
      <c r="N5896" s="47"/>
      <c r="O5896" s="48"/>
    </row>
    <row r="5897" spans="2:15" x14ac:dyDescent="0.25">
      <c r="B5897" s="85"/>
      <c r="C5897" s="47"/>
      <c r="D5897" s="47"/>
      <c r="E5897" s="47"/>
      <c r="F5897" s="47"/>
      <c r="G5897" s="48"/>
      <c r="H5897" s="47"/>
      <c r="I5897" s="51"/>
      <c r="J5897" s="51"/>
      <c r="K5897" s="47"/>
      <c r="L5897" s="47"/>
      <c r="M5897" s="47"/>
      <c r="N5897" s="47"/>
      <c r="O5897" s="48"/>
    </row>
    <row r="5898" spans="2:15" x14ac:dyDescent="0.25">
      <c r="B5898" s="85"/>
      <c r="C5898" s="47"/>
      <c r="D5898" s="47"/>
      <c r="E5898" s="47"/>
      <c r="F5898" s="47"/>
      <c r="G5898" s="48"/>
      <c r="H5898" s="47"/>
      <c r="I5898" s="51"/>
      <c r="J5898" s="51"/>
      <c r="K5898" s="47"/>
      <c r="L5898" s="47"/>
      <c r="M5898" s="47"/>
      <c r="N5898" s="47"/>
      <c r="O5898" s="48"/>
    </row>
    <row r="5899" spans="2:15" x14ac:dyDescent="0.25">
      <c r="B5899" s="85"/>
      <c r="C5899" s="47"/>
      <c r="D5899" s="47"/>
      <c r="E5899" s="47"/>
      <c r="F5899" s="47"/>
      <c r="G5899" s="48"/>
      <c r="H5899" s="47"/>
      <c r="I5899" s="51"/>
      <c r="J5899" s="51"/>
      <c r="K5899" s="47"/>
      <c r="L5899" s="47"/>
      <c r="M5899" s="47"/>
      <c r="N5899" s="47"/>
      <c r="O5899" s="48"/>
    </row>
    <row r="5900" spans="2:15" x14ac:dyDescent="0.25">
      <c r="B5900" s="85"/>
      <c r="C5900" s="47"/>
      <c r="D5900" s="47"/>
      <c r="E5900" s="47"/>
      <c r="F5900" s="47"/>
      <c r="G5900" s="48"/>
      <c r="H5900" s="47"/>
      <c r="I5900" s="51"/>
      <c r="J5900" s="51"/>
      <c r="K5900" s="47"/>
      <c r="L5900" s="47"/>
      <c r="M5900" s="47"/>
      <c r="N5900" s="47"/>
      <c r="O5900" s="48"/>
    </row>
    <row r="5901" spans="2:15" x14ac:dyDescent="0.25">
      <c r="B5901" s="85"/>
      <c r="C5901" s="47"/>
      <c r="D5901" s="47"/>
      <c r="E5901" s="47"/>
      <c r="F5901" s="47"/>
      <c r="G5901" s="48"/>
      <c r="H5901" s="47"/>
      <c r="I5901" s="51"/>
      <c r="J5901" s="51"/>
      <c r="K5901" s="47"/>
      <c r="L5901" s="47"/>
      <c r="M5901" s="47"/>
      <c r="N5901" s="47"/>
      <c r="O5901" s="48"/>
    </row>
    <row r="5902" spans="2:15" x14ac:dyDescent="0.25">
      <c r="B5902" s="85"/>
      <c r="C5902" s="47"/>
      <c r="D5902" s="47"/>
      <c r="E5902" s="47"/>
      <c r="F5902" s="47"/>
      <c r="G5902" s="48"/>
      <c r="H5902" s="47"/>
      <c r="I5902" s="51"/>
      <c r="J5902" s="51"/>
      <c r="K5902" s="47"/>
      <c r="L5902" s="47"/>
      <c r="M5902" s="47"/>
      <c r="N5902" s="47"/>
      <c r="O5902" s="48"/>
    </row>
    <row r="5903" spans="2:15" x14ac:dyDescent="0.25">
      <c r="B5903" s="85"/>
      <c r="C5903" s="47"/>
      <c r="D5903" s="47"/>
      <c r="E5903" s="47"/>
      <c r="F5903" s="47"/>
      <c r="G5903" s="48"/>
      <c r="H5903" s="47"/>
      <c r="I5903" s="51"/>
      <c r="J5903" s="51"/>
      <c r="K5903" s="47"/>
      <c r="L5903" s="47"/>
      <c r="M5903" s="47"/>
      <c r="N5903" s="47"/>
      <c r="O5903" s="48"/>
    </row>
    <row r="5904" spans="2:15" x14ac:dyDescent="0.25">
      <c r="B5904" s="85"/>
      <c r="C5904" s="47"/>
      <c r="D5904" s="47"/>
      <c r="E5904" s="47"/>
      <c r="F5904" s="47"/>
      <c r="G5904" s="48"/>
      <c r="H5904" s="47"/>
      <c r="I5904" s="51"/>
      <c r="J5904" s="51"/>
      <c r="K5904" s="47"/>
      <c r="L5904" s="47"/>
      <c r="M5904" s="47"/>
      <c r="N5904" s="47"/>
      <c r="O5904" s="48"/>
    </row>
    <row r="5905" spans="2:15" x14ac:dyDescent="0.25">
      <c r="B5905" s="85"/>
      <c r="C5905" s="47"/>
      <c r="D5905" s="47"/>
      <c r="E5905" s="47"/>
      <c r="F5905" s="47"/>
      <c r="G5905" s="48"/>
      <c r="H5905" s="47"/>
      <c r="I5905" s="51"/>
      <c r="J5905" s="51"/>
      <c r="K5905" s="47"/>
      <c r="L5905" s="47"/>
      <c r="M5905" s="47"/>
      <c r="N5905" s="47"/>
      <c r="O5905" s="48"/>
    </row>
    <row r="5906" spans="2:15" x14ac:dyDescent="0.25">
      <c r="B5906" s="85"/>
      <c r="C5906" s="47"/>
      <c r="D5906" s="47"/>
      <c r="E5906" s="47"/>
      <c r="F5906" s="47"/>
      <c r="G5906" s="48"/>
      <c r="H5906" s="47"/>
      <c r="I5906" s="51"/>
      <c r="J5906" s="51"/>
      <c r="K5906" s="47"/>
      <c r="L5906" s="47"/>
      <c r="M5906" s="47"/>
      <c r="N5906" s="47"/>
      <c r="O5906" s="48"/>
    </row>
    <row r="5907" spans="2:15" x14ac:dyDescent="0.25">
      <c r="B5907" s="85"/>
      <c r="C5907" s="47"/>
      <c r="D5907" s="47"/>
      <c r="E5907" s="47"/>
      <c r="F5907" s="47"/>
      <c r="G5907" s="48"/>
      <c r="H5907" s="47"/>
      <c r="I5907" s="51"/>
      <c r="J5907" s="51"/>
      <c r="K5907" s="47"/>
      <c r="L5907" s="47"/>
      <c r="M5907" s="47"/>
      <c r="N5907" s="47"/>
      <c r="O5907" s="48"/>
    </row>
    <row r="5908" spans="2:15" x14ac:dyDescent="0.25">
      <c r="B5908" s="85"/>
      <c r="C5908" s="47"/>
      <c r="D5908" s="47"/>
      <c r="E5908" s="47"/>
      <c r="F5908" s="47"/>
      <c r="G5908" s="48"/>
      <c r="H5908" s="47"/>
      <c r="I5908" s="51"/>
      <c r="J5908" s="51"/>
      <c r="K5908" s="47"/>
      <c r="L5908" s="47"/>
      <c r="M5908" s="47"/>
      <c r="N5908" s="47"/>
      <c r="O5908" s="48"/>
    </row>
    <row r="5909" spans="2:15" x14ac:dyDescent="0.25">
      <c r="B5909" s="85"/>
      <c r="C5909" s="47"/>
      <c r="D5909" s="47"/>
      <c r="E5909" s="47"/>
      <c r="F5909" s="47"/>
      <c r="G5909" s="48"/>
      <c r="H5909" s="47"/>
      <c r="I5909" s="51"/>
      <c r="J5909" s="51"/>
      <c r="K5909" s="47"/>
      <c r="L5909" s="47"/>
      <c r="M5909" s="47"/>
      <c r="N5909" s="47"/>
      <c r="O5909" s="48"/>
    </row>
    <row r="5910" spans="2:15" x14ac:dyDescent="0.25">
      <c r="B5910" s="85"/>
      <c r="C5910" s="47"/>
      <c r="D5910" s="47"/>
      <c r="E5910" s="47"/>
      <c r="F5910" s="47"/>
      <c r="G5910" s="48"/>
      <c r="H5910" s="47"/>
      <c r="I5910" s="51"/>
      <c r="J5910" s="51"/>
      <c r="K5910" s="47"/>
      <c r="L5910" s="47"/>
      <c r="M5910" s="47"/>
      <c r="N5910" s="47"/>
      <c r="O5910" s="48"/>
    </row>
    <row r="5911" spans="2:15" x14ac:dyDescent="0.25">
      <c r="B5911" s="85"/>
      <c r="C5911" s="47"/>
      <c r="D5911" s="47"/>
      <c r="E5911" s="47"/>
      <c r="F5911" s="47"/>
      <c r="G5911" s="48"/>
      <c r="H5911" s="47"/>
      <c r="I5911" s="51"/>
      <c r="J5911" s="51"/>
      <c r="K5911" s="47"/>
      <c r="L5911" s="47"/>
      <c r="M5911" s="47"/>
      <c r="N5911" s="47"/>
      <c r="O5911" s="48"/>
    </row>
    <row r="5912" spans="2:15" x14ac:dyDescent="0.25">
      <c r="B5912" s="85"/>
      <c r="C5912" s="47"/>
      <c r="D5912" s="47"/>
      <c r="E5912" s="47"/>
      <c r="F5912" s="47"/>
      <c r="G5912" s="48"/>
      <c r="H5912" s="47"/>
      <c r="I5912" s="51"/>
      <c r="J5912" s="51"/>
      <c r="K5912" s="47"/>
      <c r="L5912" s="47"/>
      <c r="M5912" s="47"/>
      <c r="N5912" s="47"/>
      <c r="O5912" s="48"/>
    </row>
    <row r="5913" spans="2:15" x14ac:dyDescent="0.25">
      <c r="B5913" s="85"/>
      <c r="C5913" s="47"/>
      <c r="D5913" s="47"/>
      <c r="E5913" s="47"/>
      <c r="F5913" s="47"/>
      <c r="G5913" s="48"/>
      <c r="H5913" s="47"/>
      <c r="I5913" s="51"/>
      <c r="J5913" s="51"/>
      <c r="K5913" s="47"/>
      <c r="L5913" s="47"/>
      <c r="M5913" s="47"/>
      <c r="N5913" s="47"/>
      <c r="O5913" s="48"/>
    </row>
    <row r="5914" spans="2:15" x14ac:dyDescent="0.25">
      <c r="B5914" s="85"/>
      <c r="C5914" s="47"/>
      <c r="D5914" s="47"/>
      <c r="E5914" s="47"/>
      <c r="F5914" s="47"/>
      <c r="G5914" s="48"/>
      <c r="H5914" s="47"/>
      <c r="I5914" s="51"/>
      <c r="J5914" s="51"/>
      <c r="K5914" s="47"/>
      <c r="L5914" s="47"/>
      <c r="M5914" s="47"/>
      <c r="N5914" s="47"/>
      <c r="O5914" s="48"/>
    </row>
    <row r="5915" spans="2:15" x14ac:dyDescent="0.25">
      <c r="B5915" s="85"/>
      <c r="C5915" s="47"/>
      <c r="D5915" s="47"/>
      <c r="E5915" s="47"/>
      <c r="F5915" s="47"/>
      <c r="G5915" s="48"/>
      <c r="H5915" s="47"/>
      <c r="I5915" s="51"/>
      <c r="J5915" s="51"/>
      <c r="K5915" s="47"/>
      <c r="L5915" s="47"/>
      <c r="M5915" s="47"/>
      <c r="N5915" s="47"/>
      <c r="O5915" s="48"/>
    </row>
    <row r="5916" spans="2:15" x14ac:dyDescent="0.25">
      <c r="B5916" s="85"/>
      <c r="C5916" s="47"/>
      <c r="D5916" s="47"/>
      <c r="E5916" s="47"/>
      <c r="F5916" s="47"/>
      <c r="G5916" s="48"/>
      <c r="H5916" s="47"/>
      <c r="I5916" s="51"/>
      <c r="J5916" s="51"/>
      <c r="K5916" s="47"/>
      <c r="L5916" s="47"/>
      <c r="M5916" s="47"/>
      <c r="N5916" s="47"/>
      <c r="O5916" s="48"/>
    </row>
    <row r="5917" spans="2:15" x14ac:dyDescent="0.25">
      <c r="B5917" s="85"/>
      <c r="C5917" s="47"/>
      <c r="D5917" s="47"/>
      <c r="E5917" s="47"/>
      <c r="F5917" s="47"/>
      <c r="G5917" s="48"/>
      <c r="H5917" s="47"/>
      <c r="I5917" s="51"/>
      <c r="J5917" s="51"/>
      <c r="K5917" s="47"/>
      <c r="L5917" s="47"/>
      <c r="M5917" s="47"/>
      <c r="N5917" s="47"/>
      <c r="O5917" s="48"/>
    </row>
    <row r="5918" spans="2:15" x14ac:dyDescent="0.25">
      <c r="B5918" s="85"/>
      <c r="C5918" s="47"/>
      <c r="D5918" s="47"/>
      <c r="E5918" s="47"/>
      <c r="F5918" s="47"/>
      <c r="G5918" s="48"/>
      <c r="H5918" s="47"/>
      <c r="I5918" s="51"/>
      <c r="J5918" s="51"/>
      <c r="K5918" s="47"/>
      <c r="L5918" s="47"/>
      <c r="M5918" s="47"/>
      <c r="N5918" s="47"/>
      <c r="O5918" s="48"/>
    </row>
    <row r="5919" spans="2:15" x14ac:dyDescent="0.25">
      <c r="B5919" s="85"/>
      <c r="C5919" s="47"/>
      <c r="D5919" s="47"/>
      <c r="E5919" s="47"/>
      <c r="F5919" s="47"/>
      <c r="G5919" s="48"/>
      <c r="H5919" s="47"/>
      <c r="I5919" s="51"/>
      <c r="J5919" s="51"/>
      <c r="K5919" s="47"/>
      <c r="L5919" s="47"/>
      <c r="M5919" s="47"/>
      <c r="N5919" s="47"/>
      <c r="O5919" s="48"/>
    </row>
    <row r="5920" spans="2:15" x14ac:dyDescent="0.25">
      <c r="B5920" s="85"/>
      <c r="C5920" s="47"/>
      <c r="D5920" s="47"/>
      <c r="E5920" s="47"/>
      <c r="F5920" s="47"/>
      <c r="G5920" s="48"/>
      <c r="H5920" s="47"/>
      <c r="I5920" s="51"/>
      <c r="J5920" s="51"/>
      <c r="K5920" s="47"/>
      <c r="L5920" s="47"/>
      <c r="M5920" s="47"/>
      <c r="N5920" s="47"/>
      <c r="O5920" s="48"/>
    </row>
    <row r="5921" spans="2:15" x14ac:dyDescent="0.25">
      <c r="B5921" s="85"/>
      <c r="C5921" s="47"/>
      <c r="D5921" s="47"/>
      <c r="E5921" s="47"/>
      <c r="F5921" s="47"/>
      <c r="G5921" s="48"/>
      <c r="H5921" s="47"/>
      <c r="I5921" s="51"/>
      <c r="J5921" s="51"/>
      <c r="K5921" s="47"/>
      <c r="L5921" s="47"/>
      <c r="M5921" s="47"/>
      <c r="N5921" s="47"/>
      <c r="O5921" s="48"/>
    </row>
    <row r="5922" spans="2:15" x14ac:dyDescent="0.25">
      <c r="B5922" s="85"/>
      <c r="C5922" s="47"/>
      <c r="D5922" s="47"/>
      <c r="E5922" s="47"/>
      <c r="F5922" s="47"/>
      <c r="G5922" s="48"/>
      <c r="H5922" s="47"/>
      <c r="I5922" s="51"/>
      <c r="J5922" s="51"/>
      <c r="K5922" s="47"/>
      <c r="L5922" s="47"/>
      <c r="M5922" s="47"/>
      <c r="N5922" s="47"/>
      <c r="O5922" s="48"/>
    </row>
    <row r="5923" spans="2:15" x14ac:dyDescent="0.25">
      <c r="B5923" s="85"/>
      <c r="C5923" s="47"/>
      <c r="D5923" s="47"/>
      <c r="E5923" s="47"/>
      <c r="F5923" s="47"/>
      <c r="G5923" s="48"/>
      <c r="H5923" s="47"/>
      <c r="I5923" s="51"/>
      <c r="J5923" s="51"/>
      <c r="K5923" s="47"/>
      <c r="L5923" s="47"/>
      <c r="M5923" s="47"/>
      <c r="N5923" s="47"/>
      <c r="O5923" s="48"/>
    </row>
    <row r="5924" spans="2:15" x14ac:dyDescent="0.25">
      <c r="B5924" s="85"/>
      <c r="C5924" s="47"/>
      <c r="D5924" s="47"/>
      <c r="E5924" s="47"/>
      <c r="F5924" s="47"/>
      <c r="G5924" s="48"/>
      <c r="H5924" s="47"/>
      <c r="I5924" s="51"/>
      <c r="J5924" s="51"/>
      <c r="K5924" s="47"/>
      <c r="L5924" s="47"/>
      <c r="M5924" s="47"/>
      <c r="N5924" s="47"/>
      <c r="O5924" s="48"/>
    </row>
    <row r="5925" spans="2:15" x14ac:dyDescent="0.25">
      <c r="B5925" s="85"/>
      <c r="C5925" s="47"/>
      <c r="D5925" s="47"/>
      <c r="E5925" s="47"/>
      <c r="F5925" s="47"/>
      <c r="G5925" s="48"/>
      <c r="H5925" s="47"/>
      <c r="I5925" s="51"/>
      <c r="J5925" s="51"/>
      <c r="K5925" s="47"/>
      <c r="L5925" s="47"/>
      <c r="M5925" s="47"/>
      <c r="N5925" s="47"/>
      <c r="O5925" s="48"/>
    </row>
    <row r="5926" spans="2:15" x14ac:dyDescent="0.25">
      <c r="B5926" s="85"/>
      <c r="C5926" s="47"/>
      <c r="D5926" s="47"/>
      <c r="E5926" s="47"/>
      <c r="F5926" s="47"/>
      <c r="G5926" s="48"/>
      <c r="H5926" s="47"/>
      <c r="I5926" s="51"/>
      <c r="J5926" s="51"/>
      <c r="K5926" s="47"/>
      <c r="L5926" s="47"/>
      <c r="M5926" s="47"/>
      <c r="N5926" s="47"/>
      <c r="O5926" s="48"/>
    </row>
    <row r="5927" spans="2:15" x14ac:dyDescent="0.25">
      <c r="B5927" s="85"/>
      <c r="C5927" s="47"/>
      <c r="D5927" s="47"/>
      <c r="E5927" s="47"/>
      <c r="F5927" s="47"/>
      <c r="G5927" s="48"/>
      <c r="H5927" s="47"/>
      <c r="I5927" s="51"/>
      <c r="J5927" s="51"/>
      <c r="K5927" s="47"/>
      <c r="L5927" s="47"/>
      <c r="M5927" s="47"/>
      <c r="N5927" s="47"/>
      <c r="O5927" s="48"/>
    </row>
    <row r="5928" spans="2:15" x14ac:dyDescent="0.25">
      <c r="B5928" s="85"/>
      <c r="C5928" s="47"/>
      <c r="D5928" s="47"/>
      <c r="E5928" s="47"/>
      <c r="F5928" s="47"/>
      <c r="G5928" s="48"/>
      <c r="H5928" s="47"/>
      <c r="I5928" s="51"/>
      <c r="J5928" s="51"/>
      <c r="K5928" s="47"/>
      <c r="L5928" s="47"/>
      <c r="M5928" s="47"/>
      <c r="N5928" s="47"/>
      <c r="O5928" s="48"/>
    </row>
    <row r="5929" spans="2:15" x14ac:dyDescent="0.25">
      <c r="B5929" s="85"/>
      <c r="C5929" s="47"/>
      <c r="D5929" s="47"/>
      <c r="E5929" s="47"/>
      <c r="F5929" s="47"/>
      <c r="G5929" s="48"/>
      <c r="H5929" s="47"/>
      <c r="I5929" s="51"/>
      <c r="J5929" s="51"/>
      <c r="K5929" s="47"/>
      <c r="L5929" s="47"/>
      <c r="M5929" s="47"/>
      <c r="N5929" s="47"/>
      <c r="O5929" s="48"/>
    </row>
    <row r="5930" spans="2:15" x14ac:dyDescent="0.25">
      <c r="B5930" s="85"/>
      <c r="C5930" s="47"/>
      <c r="D5930" s="47"/>
      <c r="E5930" s="47"/>
      <c r="F5930" s="47"/>
      <c r="G5930" s="48"/>
      <c r="H5930" s="47"/>
      <c r="I5930" s="51"/>
      <c r="J5930" s="51"/>
      <c r="K5930" s="47"/>
      <c r="L5930" s="47"/>
      <c r="M5930" s="47"/>
      <c r="N5930" s="47"/>
      <c r="O5930" s="48"/>
    </row>
    <row r="5931" spans="2:15" x14ac:dyDescent="0.25">
      <c r="B5931" s="85"/>
      <c r="C5931" s="47"/>
      <c r="D5931" s="47"/>
      <c r="E5931" s="47"/>
      <c r="F5931" s="47"/>
      <c r="G5931" s="48"/>
      <c r="H5931" s="47"/>
      <c r="I5931" s="51"/>
      <c r="J5931" s="51"/>
      <c r="K5931" s="47"/>
      <c r="L5931" s="47"/>
      <c r="M5931" s="47"/>
      <c r="N5931" s="47"/>
      <c r="O5931" s="48"/>
    </row>
    <row r="5932" spans="2:15" x14ac:dyDescent="0.25">
      <c r="B5932" s="85"/>
      <c r="C5932" s="47"/>
      <c r="D5932" s="47"/>
      <c r="E5932" s="47"/>
      <c r="F5932" s="47"/>
      <c r="G5932" s="48"/>
      <c r="H5932" s="47"/>
      <c r="I5932" s="51"/>
      <c r="J5932" s="51"/>
      <c r="K5932" s="47"/>
      <c r="L5932" s="47"/>
      <c r="M5932" s="47"/>
      <c r="N5932" s="47"/>
      <c r="O5932" s="48"/>
    </row>
    <row r="5933" spans="2:15" x14ac:dyDescent="0.25">
      <c r="B5933" s="85"/>
      <c r="C5933" s="47"/>
      <c r="D5933" s="47"/>
      <c r="E5933" s="47"/>
      <c r="F5933" s="47"/>
      <c r="G5933" s="48"/>
      <c r="H5933" s="47"/>
      <c r="I5933" s="51"/>
      <c r="J5933" s="51"/>
      <c r="K5933" s="47"/>
      <c r="L5933" s="47"/>
      <c r="M5933" s="47"/>
      <c r="N5933" s="47"/>
      <c r="O5933" s="48"/>
    </row>
    <row r="5934" spans="2:15" x14ac:dyDescent="0.25">
      <c r="B5934" s="85"/>
      <c r="C5934" s="47"/>
      <c r="D5934" s="47"/>
      <c r="E5934" s="47"/>
      <c r="F5934" s="47"/>
      <c r="G5934" s="48"/>
      <c r="H5934" s="47"/>
      <c r="I5934" s="51"/>
      <c r="J5934" s="51"/>
      <c r="K5934" s="47"/>
      <c r="L5934" s="47"/>
      <c r="M5934" s="47"/>
      <c r="N5934" s="47"/>
      <c r="O5934" s="48"/>
    </row>
    <row r="5935" spans="2:15" x14ac:dyDescent="0.25">
      <c r="B5935" s="85"/>
      <c r="C5935" s="47"/>
      <c r="D5935" s="47"/>
      <c r="E5935" s="47"/>
      <c r="F5935" s="47"/>
      <c r="G5935" s="48"/>
      <c r="H5935" s="47"/>
      <c r="I5935" s="51"/>
      <c r="J5935" s="51"/>
      <c r="K5935" s="47"/>
      <c r="L5935" s="47"/>
      <c r="M5935" s="47"/>
      <c r="N5935" s="47"/>
      <c r="O5935" s="48"/>
    </row>
    <row r="5936" spans="2:15" x14ac:dyDescent="0.25">
      <c r="B5936" s="85"/>
      <c r="C5936" s="47"/>
      <c r="D5936" s="47"/>
      <c r="E5936" s="47"/>
      <c r="F5936" s="47"/>
      <c r="G5936" s="48"/>
      <c r="H5936" s="47"/>
      <c r="I5936" s="51"/>
      <c r="J5936" s="51"/>
      <c r="K5936" s="47"/>
      <c r="L5936" s="47"/>
      <c r="M5936" s="47"/>
      <c r="N5936" s="47"/>
      <c r="O5936" s="48"/>
    </row>
    <row r="5937" spans="2:15" x14ac:dyDescent="0.25">
      <c r="B5937" s="85"/>
      <c r="C5937" s="47"/>
      <c r="D5937" s="47"/>
      <c r="E5937" s="47"/>
      <c r="F5937" s="47"/>
      <c r="G5937" s="48"/>
      <c r="H5937" s="47"/>
      <c r="I5937" s="51"/>
      <c r="J5937" s="51"/>
      <c r="K5937" s="47"/>
      <c r="L5937" s="47"/>
      <c r="M5937" s="47"/>
      <c r="N5937" s="47"/>
      <c r="O5937" s="48"/>
    </row>
    <row r="5938" spans="2:15" x14ac:dyDescent="0.25">
      <c r="B5938" s="85"/>
      <c r="C5938" s="47"/>
      <c r="D5938" s="47"/>
      <c r="E5938" s="47"/>
      <c r="F5938" s="47"/>
      <c r="G5938" s="48"/>
      <c r="H5938" s="47"/>
      <c r="I5938" s="51"/>
      <c r="J5938" s="51"/>
      <c r="K5938" s="47"/>
      <c r="L5938" s="47"/>
      <c r="M5938" s="47"/>
      <c r="N5938" s="47"/>
      <c r="O5938" s="48"/>
    </row>
    <row r="5939" spans="2:15" x14ac:dyDescent="0.25">
      <c r="B5939" s="85"/>
      <c r="C5939" s="47"/>
      <c r="D5939" s="47"/>
      <c r="E5939" s="47"/>
      <c r="F5939" s="47"/>
      <c r="G5939" s="48"/>
      <c r="H5939" s="47"/>
      <c r="I5939" s="51"/>
      <c r="J5939" s="51"/>
      <c r="K5939" s="47"/>
      <c r="L5939" s="47"/>
      <c r="M5939" s="47"/>
      <c r="N5939" s="47"/>
      <c r="O5939" s="48"/>
    </row>
    <row r="5940" spans="2:15" x14ac:dyDescent="0.25">
      <c r="B5940" s="85"/>
      <c r="C5940" s="47"/>
      <c r="D5940" s="47"/>
      <c r="E5940" s="47"/>
      <c r="F5940" s="47"/>
      <c r="G5940" s="48"/>
      <c r="H5940" s="47"/>
      <c r="I5940" s="51"/>
      <c r="J5940" s="51"/>
      <c r="K5940" s="47"/>
      <c r="L5940" s="47"/>
      <c r="M5940" s="47"/>
      <c r="N5940" s="47"/>
      <c r="O5940" s="48"/>
    </row>
    <row r="5941" spans="2:15" x14ac:dyDescent="0.25">
      <c r="B5941" s="85"/>
      <c r="C5941" s="47"/>
      <c r="D5941" s="47"/>
      <c r="E5941" s="47"/>
      <c r="F5941" s="47"/>
      <c r="G5941" s="48"/>
      <c r="H5941" s="47"/>
      <c r="I5941" s="51"/>
      <c r="J5941" s="51"/>
      <c r="K5941" s="47"/>
      <c r="L5941" s="47"/>
      <c r="M5941" s="47"/>
      <c r="N5941" s="47"/>
      <c r="O5941" s="48"/>
    </row>
    <row r="5942" spans="2:15" x14ac:dyDescent="0.25">
      <c r="B5942" s="85"/>
      <c r="C5942" s="47"/>
      <c r="D5942" s="47"/>
      <c r="E5942" s="47"/>
      <c r="F5942" s="47"/>
      <c r="G5942" s="48"/>
      <c r="H5942" s="47"/>
      <c r="I5942" s="51"/>
      <c r="J5942" s="51"/>
      <c r="K5942" s="47"/>
      <c r="L5942" s="47"/>
      <c r="M5942" s="47"/>
      <c r="N5942" s="47"/>
      <c r="O5942" s="48"/>
    </row>
    <row r="5943" spans="2:15" x14ac:dyDescent="0.25">
      <c r="B5943" s="85"/>
      <c r="C5943" s="47"/>
      <c r="D5943" s="47"/>
      <c r="E5943" s="47"/>
      <c r="F5943" s="47"/>
      <c r="G5943" s="48"/>
      <c r="H5943" s="47"/>
      <c r="I5943" s="51"/>
      <c r="J5943" s="51"/>
      <c r="K5943" s="47"/>
      <c r="L5943" s="47"/>
      <c r="M5943" s="47"/>
      <c r="N5943" s="47"/>
      <c r="O5943" s="48"/>
    </row>
    <row r="5944" spans="2:15" x14ac:dyDescent="0.25">
      <c r="B5944" s="85"/>
      <c r="C5944" s="47"/>
      <c r="D5944" s="47"/>
      <c r="E5944" s="47"/>
      <c r="F5944" s="47"/>
      <c r="G5944" s="48"/>
      <c r="H5944" s="47"/>
      <c r="I5944" s="51"/>
      <c r="J5944" s="51"/>
      <c r="K5944" s="47"/>
      <c r="L5944" s="47"/>
      <c r="M5944" s="47"/>
      <c r="N5944" s="47"/>
      <c r="O5944" s="48"/>
    </row>
    <row r="5945" spans="2:15" x14ac:dyDescent="0.25">
      <c r="B5945" s="85"/>
      <c r="C5945" s="47"/>
      <c r="D5945" s="47"/>
      <c r="E5945" s="47"/>
      <c r="F5945" s="47"/>
      <c r="G5945" s="48"/>
      <c r="H5945" s="47"/>
      <c r="I5945" s="51"/>
      <c r="J5945" s="51"/>
      <c r="K5945" s="47"/>
      <c r="L5945" s="47"/>
      <c r="M5945" s="47"/>
      <c r="N5945" s="47"/>
      <c r="O5945" s="48"/>
    </row>
    <row r="5946" spans="2:15" x14ac:dyDescent="0.25">
      <c r="B5946" s="85"/>
      <c r="C5946" s="47"/>
      <c r="D5946" s="47"/>
      <c r="E5946" s="47"/>
      <c r="F5946" s="47"/>
      <c r="G5946" s="48"/>
      <c r="H5946" s="47"/>
      <c r="I5946" s="51"/>
      <c r="J5946" s="51"/>
      <c r="K5946" s="47"/>
      <c r="L5946" s="47"/>
      <c r="M5946" s="47"/>
      <c r="N5946" s="47"/>
      <c r="O5946" s="48"/>
    </row>
    <row r="5947" spans="2:15" x14ac:dyDescent="0.25">
      <c r="B5947" s="85"/>
      <c r="C5947" s="47"/>
      <c r="D5947" s="47"/>
      <c r="E5947" s="47"/>
      <c r="F5947" s="47"/>
      <c r="G5947" s="48"/>
      <c r="H5947" s="47"/>
      <c r="I5947" s="51"/>
      <c r="J5947" s="51"/>
      <c r="K5947" s="47"/>
      <c r="L5947" s="47"/>
      <c r="M5947" s="47"/>
      <c r="N5947" s="47"/>
      <c r="O5947" s="48"/>
    </row>
    <row r="5948" spans="2:15" x14ac:dyDescent="0.25">
      <c r="B5948" s="85"/>
      <c r="C5948" s="47"/>
      <c r="D5948" s="47"/>
      <c r="E5948" s="47"/>
      <c r="F5948" s="47"/>
      <c r="G5948" s="48"/>
      <c r="H5948" s="47"/>
      <c r="I5948" s="51"/>
      <c r="J5948" s="51"/>
      <c r="K5948" s="47"/>
      <c r="L5948" s="47"/>
      <c r="M5948" s="47"/>
      <c r="N5948" s="47"/>
      <c r="O5948" s="48"/>
    </row>
    <row r="5949" spans="2:15" x14ac:dyDescent="0.25">
      <c r="B5949" s="85"/>
      <c r="C5949" s="47"/>
      <c r="D5949" s="47"/>
      <c r="E5949" s="47"/>
      <c r="F5949" s="47"/>
      <c r="G5949" s="48"/>
      <c r="H5949" s="47"/>
      <c r="I5949" s="51"/>
      <c r="J5949" s="51"/>
      <c r="K5949" s="47"/>
      <c r="L5949" s="47"/>
      <c r="M5949" s="47"/>
      <c r="N5949" s="47"/>
      <c r="O5949" s="48"/>
    </row>
    <row r="5950" spans="2:15" x14ac:dyDescent="0.25">
      <c r="B5950" s="85"/>
      <c r="C5950" s="47"/>
      <c r="D5950" s="47"/>
      <c r="E5950" s="47"/>
      <c r="F5950" s="47"/>
      <c r="G5950" s="48"/>
      <c r="H5950" s="47"/>
      <c r="I5950" s="51"/>
      <c r="J5950" s="51"/>
      <c r="K5950" s="47"/>
      <c r="L5950" s="47"/>
      <c r="M5950" s="47"/>
      <c r="N5950" s="47"/>
      <c r="O5950" s="48"/>
    </row>
    <row r="5951" spans="2:15" x14ac:dyDescent="0.25">
      <c r="B5951" s="85"/>
      <c r="C5951" s="47"/>
      <c r="D5951" s="47"/>
      <c r="E5951" s="47"/>
      <c r="F5951" s="47"/>
      <c r="G5951" s="48"/>
      <c r="H5951" s="47"/>
      <c r="I5951" s="51"/>
      <c r="J5951" s="51"/>
      <c r="K5951" s="47"/>
      <c r="L5951" s="47"/>
      <c r="M5951" s="47"/>
      <c r="N5951" s="47"/>
      <c r="O5951" s="48"/>
    </row>
    <row r="5952" spans="2:15" x14ac:dyDescent="0.25">
      <c r="B5952" s="85"/>
      <c r="C5952" s="47"/>
      <c r="D5952" s="47"/>
      <c r="E5952" s="47"/>
      <c r="F5952" s="47"/>
      <c r="G5952" s="48"/>
      <c r="H5952" s="47"/>
      <c r="I5952" s="51"/>
      <c r="J5952" s="51"/>
      <c r="K5952" s="47"/>
      <c r="L5952" s="47"/>
      <c r="M5952" s="47"/>
      <c r="N5952" s="47"/>
      <c r="O5952" s="48"/>
    </row>
    <row r="5953" spans="2:15" x14ac:dyDescent="0.25">
      <c r="B5953" s="85"/>
      <c r="C5953" s="47"/>
      <c r="D5953" s="47"/>
      <c r="E5953" s="47"/>
      <c r="F5953" s="47"/>
      <c r="G5953" s="48"/>
      <c r="H5953" s="47"/>
      <c r="I5953" s="51"/>
      <c r="J5953" s="51"/>
      <c r="K5953" s="47"/>
      <c r="L5953" s="47"/>
      <c r="M5953" s="47"/>
      <c r="N5953" s="47"/>
      <c r="O5953" s="48"/>
    </row>
    <row r="5954" spans="2:15" x14ac:dyDescent="0.25">
      <c r="B5954" s="85"/>
      <c r="C5954" s="47"/>
      <c r="D5954" s="47"/>
      <c r="E5954" s="47"/>
      <c r="F5954" s="47"/>
      <c r="G5954" s="48"/>
      <c r="H5954" s="47"/>
      <c r="I5954" s="51"/>
      <c r="J5954" s="51"/>
      <c r="K5954" s="47"/>
      <c r="L5954" s="47"/>
      <c r="M5954" s="47"/>
      <c r="N5954" s="47"/>
      <c r="O5954" s="48"/>
    </row>
    <row r="5955" spans="2:15" x14ac:dyDescent="0.25">
      <c r="B5955" s="85"/>
      <c r="C5955" s="47"/>
      <c r="D5955" s="47"/>
      <c r="E5955" s="47"/>
      <c r="F5955" s="47"/>
      <c r="G5955" s="48"/>
      <c r="H5955" s="47"/>
      <c r="I5955" s="51"/>
      <c r="J5955" s="51"/>
      <c r="K5955" s="47"/>
      <c r="L5955" s="47"/>
      <c r="M5955" s="47"/>
      <c r="N5955" s="47"/>
      <c r="O5955" s="48"/>
    </row>
    <row r="5956" spans="2:15" x14ac:dyDescent="0.25">
      <c r="B5956" s="85"/>
      <c r="C5956" s="47"/>
      <c r="D5956" s="47"/>
      <c r="E5956" s="47"/>
      <c r="F5956" s="47"/>
      <c r="G5956" s="48"/>
      <c r="H5956" s="47"/>
      <c r="I5956" s="51"/>
      <c r="J5956" s="51"/>
      <c r="K5956" s="47"/>
      <c r="L5956" s="47"/>
      <c r="M5956" s="47"/>
      <c r="N5956" s="47"/>
      <c r="O5956" s="48"/>
    </row>
    <row r="5957" spans="2:15" x14ac:dyDescent="0.25">
      <c r="B5957" s="85"/>
      <c r="C5957" s="47"/>
      <c r="D5957" s="47"/>
      <c r="E5957" s="47"/>
      <c r="F5957" s="47"/>
      <c r="G5957" s="48"/>
      <c r="H5957" s="47"/>
      <c r="I5957" s="51"/>
      <c r="J5957" s="51"/>
      <c r="K5957" s="47"/>
      <c r="L5957" s="47"/>
      <c r="M5957" s="47"/>
      <c r="N5957" s="47"/>
      <c r="O5957" s="48"/>
    </row>
    <row r="5958" spans="2:15" x14ac:dyDescent="0.25">
      <c r="B5958" s="85"/>
      <c r="C5958" s="47"/>
      <c r="D5958" s="47"/>
      <c r="E5958" s="47"/>
      <c r="F5958" s="47"/>
      <c r="G5958" s="48"/>
      <c r="H5958" s="47"/>
      <c r="I5958" s="51"/>
      <c r="J5958" s="51"/>
      <c r="K5958" s="47"/>
      <c r="L5958" s="47"/>
      <c r="M5958" s="47"/>
      <c r="N5958" s="47"/>
      <c r="O5958" s="48"/>
    </row>
    <row r="5959" spans="2:15" x14ac:dyDescent="0.25">
      <c r="B5959" s="85"/>
      <c r="C5959" s="47"/>
      <c r="D5959" s="47"/>
      <c r="E5959" s="47"/>
      <c r="F5959" s="47"/>
      <c r="G5959" s="48"/>
      <c r="H5959" s="47"/>
      <c r="I5959" s="51"/>
      <c r="J5959" s="51"/>
      <c r="K5959" s="47"/>
      <c r="L5959" s="47"/>
      <c r="M5959" s="47"/>
      <c r="N5959" s="47"/>
      <c r="O5959" s="48"/>
    </row>
    <row r="5960" spans="2:15" x14ac:dyDescent="0.25">
      <c r="B5960" s="85"/>
      <c r="C5960" s="47"/>
      <c r="D5960" s="47"/>
      <c r="E5960" s="47"/>
      <c r="F5960" s="47"/>
      <c r="G5960" s="48"/>
      <c r="H5960" s="47"/>
      <c r="I5960" s="51"/>
      <c r="J5960" s="51"/>
      <c r="K5960" s="47"/>
      <c r="L5960" s="47"/>
      <c r="M5960" s="47"/>
      <c r="N5960" s="47"/>
      <c r="O5960" s="48"/>
    </row>
    <row r="5961" spans="2:15" x14ac:dyDescent="0.25">
      <c r="B5961" s="85"/>
      <c r="C5961" s="47"/>
      <c r="D5961" s="47"/>
      <c r="E5961" s="47"/>
      <c r="F5961" s="47"/>
      <c r="G5961" s="48"/>
      <c r="H5961" s="47"/>
      <c r="I5961" s="51"/>
      <c r="J5961" s="51"/>
      <c r="K5961" s="47"/>
      <c r="L5961" s="47"/>
      <c r="M5961" s="47"/>
      <c r="N5961" s="47"/>
      <c r="O5961" s="48"/>
    </row>
    <row r="5962" spans="2:15" x14ac:dyDescent="0.25">
      <c r="B5962" s="85"/>
      <c r="C5962" s="47"/>
      <c r="D5962" s="47"/>
      <c r="E5962" s="47"/>
      <c r="F5962" s="47"/>
      <c r="G5962" s="48"/>
      <c r="H5962" s="47"/>
      <c r="I5962" s="51"/>
      <c r="J5962" s="51"/>
      <c r="K5962" s="47"/>
      <c r="L5962" s="47"/>
      <c r="M5962" s="47"/>
      <c r="N5962" s="47"/>
      <c r="O5962" s="48"/>
    </row>
    <row r="5963" spans="2:15" x14ac:dyDescent="0.25">
      <c r="B5963" s="85"/>
      <c r="C5963" s="47"/>
      <c r="D5963" s="47"/>
      <c r="E5963" s="47"/>
      <c r="F5963" s="47"/>
      <c r="G5963" s="48"/>
      <c r="H5963" s="47"/>
      <c r="I5963" s="51"/>
      <c r="J5963" s="51"/>
      <c r="K5963" s="47"/>
      <c r="L5963" s="47"/>
      <c r="M5963" s="47"/>
      <c r="N5963" s="47"/>
      <c r="O5963" s="48"/>
    </row>
    <row r="5964" spans="2:15" x14ac:dyDescent="0.25">
      <c r="B5964" s="85"/>
      <c r="C5964" s="47"/>
      <c r="D5964" s="47"/>
      <c r="E5964" s="47"/>
      <c r="F5964" s="47"/>
      <c r="G5964" s="48"/>
      <c r="H5964" s="47"/>
      <c r="I5964" s="51"/>
      <c r="J5964" s="51"/>
      <c r="K5964" s="47"/>
      <c r="L5964" s="47"/>
      <c r="M5964" s="47"/>
      <c r="N5964" s="47"/>
      <c r="O5964" s="48"/>
    </row>
    <row r="5965" spans="2:15" x14ac:dyDescent="0.25">
      <c r="B5965" s="85"/>
      <c r="C5965" s="47"/>
      <c r="D5965" s="47"/>
      <c r="E5965" s="47"/>
      <c r="F5965" s="47"/>
      <c r="G5965" s="48"/>
      <c r="H5965" s="47"/>
      <c r="I5965" s="51"/>
      <c r="J5965" s="51"/>
      <c r="K5965" s="47"/>
      <c r="L5965" s="47"/>
      <c r="M5965" s="47"/>
      <c r="N5965" s="47"/>
      <c r="O5965" s="48"/>
    </row>
    <row r="5966" spans="2:15" x14ac:dyDescent="0.25">
      <c r="B5966" s="85"/>
      <c r="C5966" s="47"/>
      <c r="D5966" s="47"/>
      <c r="E5966" s="47"/>
      <c r="F5966" s="47"/>
      <c r="G5966" s="48"/>
      <c r="H5966" s="47"/>
      <c r="I5966" s="51"/>
      <c r="J5966" s="51"/>
      <c r="K5966" s="47"/>
      <c r="L5966" s="47"/>
      <c r="M5966" s="47"/>
      <c r="N5966" s="47"/>
      <c r="O5966" s="48"/>
    </row>
    <row r="5967" spans="2:15" x14ac:dyDescent="0.25">
      <c r="B5967" s="85"/>
      <c r="C5967" s="47"/>
      <c r="D5967" s="47"/>
      <c r="E5967" s="47"/>
      <c r="F5967" s="47"/>
      <c r="G5967" s="48"/>
      <c r="H5967" s="47"/>
      <c r="I5967" s="51"/>
      <c r="J5967" s="51"/>
      <c r="K5967" s="47"/>
      <c r="L5967" s="47"/>
      <c r="M5967" s="47"/>
      <c r="N5967" s="47"/>
      <c r="O5967" s="48"/>
    </row>
    <row r="5968" spans="2:15" x14ac:dyDescent="0.25">
      <c r="B5968" s="85"/>
      <c r="C5968" s="47"/>
      <c r="D5968" s="47"/>
      <c r="E5968" s="47"/>
      <c r="F5968" s="47"/>
      <c r="G5968" s="48"/>
      <c r="H5968" s="47"/>
      <c r="I5968" s="51"/>
      <c r="J5968" s="51"/>
      <c r="K5968" s="47"/>
      <c r="L5968" s="47"/>
      <c r="M5968" s="47"/>
      <c r="N5968" s="47"/>
      <c r="O5968" s="48"/>
    </row>
    <row r="5969" spans="2:15" x14ac:dyDescent="0.25">
      <c r="B5969" s="85"/>
      <c r="C5969" s="47"/>
      <c r="D5969" s="47"/>
      <c r="E5969" s="47"/>
      <c r="F5969" s="47"/>
      <c r="G5969" s="48"/>
      <c r="H5969" s="47"/>
      <c r="I5969" s="51"/>
      <c r="J5969" s="51"/>
      <c r="K5969" s="47"/>
      <c r="L5969" s="47"/>
      <c r="M5969" s="47"/>
      <c r="N5969" s="47"/>
      <c r="O5969" s="48"/>
    </row>
    <row r="5970" spans="2:15" x14ac:dyDescent="0.25">
      <c r="B5970" s="85"/>
      <c r="C5970" s="47"/>
      <c r="D5970" s="47"/>
      <c r="E5970" s="47"/>
      <c r="F5970" s="47"/>
      <c r="G5970" s="48"/>
      <c r="H5970" s="47"/>
      <c r="I5970" s="51"/>
      <c r="J5970" s="51"/>
      <c r="K5970" s="47"/>
      <c r="L5970" s="47"/>
      <c r="M5970" s="47"/>
      <c r="N5970" s="47"/>
      <c r="O5970" s="48"/>
    </row>
    <row r="5971" spans="2:15" x14ac:dyDescent="0.25">
      <c r="B5971" s="85"/>
      <c r="C5971" s="47"/>
      <c r="D5971" s="47"/>
      <c r="E5971" s="47"/>
      <c r="F5971" s="47"/>
      <c r="G5971" s="48"/>
      <c r="H5971" s="47"/>
      <c r="I5971" s="51"/>
      <c r="J5971" s="51"/>
      <c r="K5971" s="47"/>
      <c r="L5971" s="47"/>
      <c r="M5971" s="47"/>
      <c r="N5971" s="47"/>
      <c r="O5971" s="48"/>
    </row>
    <row r="5972" spans="2:15" x14ac:dyDescent="0.25">
      <c r="B5972" s="85"/>
      <c r="C5972" s="47"/>
      <c r="D5972" s="47"/>
      <c r="E5972" s="47"/>
      <c r="F5972" s="47"/>
      <c r="G5972" s="48"/>
      <c r="H5972" s="47"/>
      <c r="I5972" s="51"/>
      <c r="J5972" s="51"/>
      <c r="K5972" s="47"/>
      <c r="L5972" s="47"/>
      <c r="M5972" s="47"/>
      <c r="N5972" s="47"/>
      <c r="O5972" s="48"/>
    </row>
    <row r="5973" spans="2:15" x14ac:dyDescent="0.25">
      <c r="B5973" s="85"/>
      <c r="C5973" s="47"/>
      <c r="D5973" s="47"/>
      <c r="E5973" s="47"/>
      <c r="F5973" s="47"/>
      <c r="G5973" s="48"/>
      <c r="H5973" s="47"/>
      <c r="I5973" s="51"/>
      <c r="J5973" s="51"/>
      <c r="K5973" s="47"/>
      <c r="L5973" s="47"/>
      <c r="M5973" s="47"/>
      <c r="N5973" s="47"/>
      <c r="O5973" s="48"/>
    </row>
    <row r="5974" spans="2:15" x14ac:dyDescent="0.25">
      <c r="B5974" s="85"/>
      <c r="C5974" s="47"/>
      <c r="D5974" s="47"/>
      <c r="E5974" s="47"/>
      <c r="F5974" s="47"/>
      <c r="G5974" s="48"/>
      <c r="H5974" s="47"/>
      <c r="I5974" s="51"/>
      <c r="J5974" s="51"/>
      <c r="K5974" s="47"/>
      <c r="L5974" s="47"/>
      <c r="M5974" s="47"/>
      <c r="N5974" s="47"/>
      <c r="O5974" s="48"/>
    </row>
    <row r="5975" spans="2:15" x14ac:dyDescent="0.25">
      <c r="B5975" s="85"/>
      <c r="C5975" s="47"/>
      <c r="D5975" s="47"/>
      <c r="E5975" s="47"/>
      <c r="F5975" s="47"/>
      <c r="G5975" s="48"/>
      <c r="H5975" s="47"/>
      <c r="I5975" s="51"/>
      <c r="J5975" s="51"/>
      <c r="K5975" s="47"/>
      <c r="L5975" s="47"/>
      <c r="M5975" s="47"/>
      <c r="N5975" s="47"/>
      <c r="O5975" s="48"/>
    </row>
    <row r="5976" spans="2:15" x14ac:dyDescent="0.25">
      <c r="B5976" s="85"/>
      <c r="C5976" s="47"/>
      <c r="D5976" s="47"/>
      <c r="E5976" s="47"/>
      <c r="F5976" s="47"/>
      <c r="G5976" s="48"/>
      <c r="H5976" s="47"/>
      <c r="I5976" s="51"/>
      <c r="J5976" s="51"/>
      <c r="K5976" s="47"/>
      <c r="L5976" s="47"/>
      <c r="M5976" s="47"/>
      <c r="N5976" s="47"/>
      <c r="O5976" s="48"/>
    </row>
    <row r="5977" spans="2:15" x14ac:dyDescent="0.25">
      <c r="B5977" s="85"/>
      <c r="C5977" s="47"/>
      <c r="D5977" s="47"/>
      <c r="E5977" s="47"/>
      <c r="F5977" s="47"/>
      <c r="G5977" s="48"/>
      <c r="H5977" s="47"/>
      <c r="I5977" s="51"/>
      <c r="J5977" s="51"/>
      <c r="K5977" s="47"/>
      <c r="L5977" s="47"/>
      <c r="M5977" s="47"/>
      <c r="N5977" s="47"/>
      <c r="O5977" s="48"/>
    </row>
    <row r="5978" spans="2:15" x14ac:dyDescent="0.25">
      <c r="B5978" s="85"/>
      <c r="C5978" s="47"/>
      <c r="D5978" s="47"/>
      <c r="E5978" s="47"/>
      <c r="F5978" s="47"/>
      <c r="G5978" s="48"/>
      <c r="H5978" s="47"/>
      <c r="I5978" s="51"/>
      <c r="J5978" s="51"/>
      <c r="K5978" s="47"/>
      <c r="L5978" s="47"/>
      <c r="M5978" s="47"/>
      <c r="N5978" s="47"/>
      <c r="O5978" s="48"/>
    </row>
    <row r="5979" spans="2:15" x14ac:dyDescent="0.25">
      <c r="B5979" s="85"/>
      <c r="C5979" s="47"/>
      <c r="D5979" s="47"/>
      <c r="E5979" s="47"/>
      <c r="F5979" s="47"/>
      <c r="G5979" s="48"/>
      <c r="H5979" s="47"/>
      <c r="I5979" s="51"/>
      <c r="J5979" s="51"/>
      <c r="K5979" s="47"/>
      <c r="L5979" s="47"/>
      <c r="M5979" s="47"/>
      <c r="N5979" s="47"/>
      <c r="O5979" s="48"/>
    </row>
    <row r="5980" spans="2:15" x14ac:dyDescent="0.25">
      <c r="B5980" s="85"/>
      <c r="C5980" s="47"/>
      <c r="D5980" s="47"/>
      <c r="E5980" s="47"/>
      <c r="F5980" s="47"/>
      <c r="G5980" s="48"/>
      <c r="H5980" s="47"/>
      <c r="I5980" s="51"/>
      <c r="J5980" s="51"/>
      <c r="K5980" s="47"/>
      <c r="L5980" s="47"/>
      <c r="M5980" s="47"/>
      <c r="N5980" s="47"/>
      <c r="O5980" s="48"/>
    </row>
    <row r="5981" spans="2:15" x14ac:dyDescent="0.25">
      <c r="B5981" s="85"/>
      <c r="C5981" s="47"/>
      <c r="D5981" s="47"/>
      <c r="E5981" s="47"/>
      <c r="F5981" s="47"/>
      <c r="G5981" s="48"/>
      <c r="H5981" s="47"/>
      <c r="I5981" s="51"/>
      <c r="J5981" s="51"/>
      <c r="K5981" s="47"/>
      <c r="L5981" s="47"/>
      <c r="M5981" s="47"/>
      <c r="N5981" s="47"/>
      <c r="O5981" s="48"/>
    </row>
    <row r="5982" spans="2:15" x14ac:dyDescent="0.25">
      <c r="B5982" s="85"/>
      <c r="C5982" s="47"/>
      <c r="D5982" s="47"/>
      <c r="E5982" s="47"/>
      <c r="F5982" s="47"/>
      <c r="G5982" s="48"/>
      <c r="H5982" s="47"/>
      <c r="I5982" s="51"/>
      <c r="J5982" s="51"/>
      <c r="K5982" s="47"/>
      <c r="L5982" s="47"/>
      <c r="M5982" s="47"/>
      <c r="N5982" s="47"/>
      <c r="O5982" s="48"/>
    </row>
    <row r="5983" spans="2:15" x14ac:dyDescent="0.25">
      <c r="B5983" s="85"/>
      <c r="C5983" s="47"/>
      <c r="D5983" s="47"/>
      <c r="E5983" s="47"/>
      <c r="F5983" s="47"/>
      <c r="G5983" s="48"/>
      <c r="H5983" s="47"/>
      <c r="I5983" s="51"/>
      <c r="J5983" s="51"/>
      <c r="K5983" s="47"/>
      <c r="L5983" s="47"/>
      <c r="M5983" s="47"/>
      <c r="N5983" s="47"/>
      <c r="O5983" s="48"/>
    </row>
    <row r="5984" spans="2:15" x14ac:dyDescent="0.25">
      <c r="B5984" s="85"/>
      <c r="C5984" s="47"/>
      <c r="D5984" s="47"/>
      <c r="E5984" s="47"/>
      <c r="F5984" s="47"/>
      <c r="G5984" s="48"/>
      <c r="H5984" s="47"/>
      <c r="I5984" s="51"/>
      <c r="J5984" s="51"/>
      <c r="K5984" s="47"/>
      <c r="L5984" s="47"/>
      <c r="M5984" s="47"/>
      <c r="N5984" s="47"/>
      <c r="O5984" s="48"/>
    </row>
    <row r="5985" spans="2:15" x14ac:dyDescent="0.25">
      <c r="B5985" s="85"/>
      <c r="C5985" s="47"/>
      <c r="D5985" s="47"/>
      <c r="E5985" s="47"/>
      <c r="F5985" s="47"/>
      <c r="G5985" s="48"/>
      <c r="H5985" s="47"/>
      <c r="I5985" s="51"/>
      <c r="J5985" s="51"/>
      <c r="K5985" s="47"/>
      <c r="L5985" s="47"/>
      <c r="M5985" s="47"/>
      <c r="N5985" s="47"/>
      <c r="O5985" s="48"/>
    </row>
    <row r="5986" spans="2:15" x14ac:dyDescent="0.25">
      <c r="B5986" s="85"/>
      <c r="C5986" s="47"/>
      <c r="D5986" s="47"/>
      <c r="E5986" s="47"/>
      <c r="F5986" s="47"/>
      <c r="G5986" s="48"/>
      <c r="H5986" s="47"/>
      <c r="I5986" s="51"/>
      <c r="J5986" s="51"/>
      <c r="K5986" s="47"/>
      <c r="L5986" s="47"/>
      <c r="M5986" s="47"/>
      <c r="N5986" s="47"/>
      <c r="O5986" s="48"/>
    </row>
    <row r="5987" spans="2:15" x14ac:dyDescent="0.25">
      <c r="B5987" s="85"/>
      <c r="C5987" s="47"/>
      <c r="D5987" s="47"/>
      <c r="E5987" s="47"/>
      <c r="F5987" s="47"/>
      <c r="G5987" s="48"/>
      <c r="H5987" s="47"/>
      <c r="I5987" s="51"/>
      <c r="J5987" s="51"/>
      <c r="K5987" s="47"/>
      <c r="L5987" s="47"/>
      <c r="M5987" s="47"/>
      <c r="N5987" s="47"/>
      <c r="O5987" s="48"/>
    </row>
    <row r="5988" spans="2:15" x14ac:dyDescent="0.25">
      <c r="B5988" s="85"/>
      <c r="C5988" s="47"/>
      <c r="D5988" s="47"/>
      <c r="E5988" s="47"/>
      <c r="F5988" s="47"/>
      <c r="G5988" s="48"/>
      <c r="H5988" s="47"/>
      <c r="I5988" s="51"/>
      <c r="J5988" s="51"/>
      <c r="K5988" s="47"/>
      <c r="L5988" s="47"/>
      <c r="M5988" s="47"/>
      <c r="N5988" s="47"/>
      <c r="O5988" s="48"/>
    </row>
    <row r="5989" spans="2:15" x14ac:dyDescent="0.25">
      <c r="B5989" s="85"/>
      <c r="C5989" s="47"/>
      <c r="D5989" s="47"/>
      <c r="E5989" s="47"/>
      <c r="F5989" s="47"/>
      <c r="G5989" s="48"/>
      <c r="H5989" s="47"/>
      <c r="I5989" s="51"/>
      <c r="J5989" s="51"/>
      <c r="K5989" s="47"/>
      <c r="L5989" s="47"/>
      <c r="M5989" s="47"/>
      <c r="N5989" s="47"/>
      <c r="O5989" s="48"/>
    </row>
    <row r="5990" spans="2:15" x14ac:dyDescent="0.25">
      <c r="B5990" s="85"/>
      <c r="C5990" s="47"/>
      <c r="D5990" s="47"/>
      <c r="E5990" s="47"/>
      <c r="F5990" s="47"/>
      <c r="G5990" s="48"/>
      <c r="H5990" s="47"/>
      <c r="I5990" s="51"/>
      <c r="J5990" s="51"/>
      <c r="K5990" s="47"/>
      <c r="L5990" s="47"/>
      <c r="M5990" s="47"/>
      <c r="N5990" s="47"/>
      <c r="O5990" s="48"/>
    </row>
    <row r="5991" spans="2:15" x14ac:dyDescent="0.25">
      <c r="B5991" s="85"/>
      <c r="C5991" s="47"/>
      <c r="D5991" s="47"/>
      <c r="E5991" s="47"/>
      <c r="F5991" s="47"/>
      <c r="G5991" s="48"/>
      <c r="H5991" s="47"/>
      <c r="I5991" s="51"/>
      <c r="J5991" s="51"/>
      <c r="K5991" s="47"/>
      <c r="L5991" s="47"/>
      <c r="M5991" s="47"/>
      <c r="N5991" s="47"/>
      <c r="O5991" s="48"/>
    </row>
    <row r="5992" spans="2:15" x14ac:dyDescent="0.25">
      <c r="B5992" s="85"/>
      <c r="C5992" s="47"/>
      <c r="D5992" s="47"/>
      <c r="E5992" s="47"/>
      <c r="F5992" s="47"/>
      <c r="G5992" s="48"/>
      <c r="H5992" s="47"/>
      <c r="I5992" s="51"/>
      <c r="J5992" s="51"/>
      <c r="K5992" s="47"/>
      <c r="L5992" s="47"/>
      <c r="M5992" s="47"/>
      <c r="N5992" s="47"/>
      <c r="O5992" s="48"/>
    </row>
    <row r="5993" spans="2:15" x14ac:dyDescent="0.25">
      <c r="B5993" s="85"/>
      <c r="C5993" s="47"/>
      <c r="D5993" s="47"/>
      <c r="E5993" s="47"/>
      <c r="F5993" s="47"/>
      <c r="G5993" s="48"/>
      <c r="H5993" s="47"/>
      <c r="I5993" s="51"/>
      <c r="J5993" s="51"/>
      <c r="K5993" s="47"/>
      <c r="L5993" s="47"/>
      <c r="M5993" s="47"/>
      <c r="N5993" s="47"/>
      <c r="O5993" s="48"/>
    </row>
    <row r="5994" spans="2:15" x14ac:dyDescent="0.25">
      <c r="B5994" s="85"/>
      <c r="C5994" s="47"/>
      <c r="D5994" s="47"/>
      <c r="E5994" s="47"/>
      <c r="F5994" s="47"/>
      <c r="G5994" s="48"/>
      <c r="H5994" s="47"/>
      <c r="I5994" s="51"/>
      <c r="J5994" s="51"/>
      <c r="K5994" s="47"/>
      <c r="L5994" s="47"/>
      <c r="M5994" s="47"/>
      <c r="N5994" s="47"/>
      <c r="O5994" s="48"/>
    </row>
    <row r="5995" spans="2:15" x14ac:dyDescent="0.25">
      <c r="B5995" s="85"/>
      <c r="C5995" s="47"/>
      <c r="D5995" s="47"/>
      <c r="E5995" s="47"/>
      <c r="F5995" s="47"/>
      <c r="G5995" s="48"/>
      <c r="H5995" s="47"/>
      <c r="I5995" s="51"/>
      <c r="J5995" s="51"/>
      <c r="K5995" s="47"/>
      <c r="L5995" s="47"/>
      <c r="M5995" s="47"/>
      <c r="N5995" s="47"/>
      <c r="O5995" s="48"/>
    </row>
    <row r="5996" spans="2:15" x14ac:dyDescent="0.25">
      <c r="B5996" s="85"/>
      <c r="C5996" s="47"/>
      <c r="D5996" s="47"/>
      <c r="E5996" s="47"/>
      <c r="F5996" s="47"/>
      <c r="G5996" s="48"/>
      <c r="H5996" s="47"/>
      <c r="I5996" s="51"/>
      <c r="J5996" s="51"/>
      <c r="K5996" s="47"/>
      <c r="L5996" s="47"/>
      <c r="M5996" s="47"/>
      <c r="N5996" s="47"/>
      <c r="O5996" s="48"/>
    </row>
    <row r="5997" spans="2:15" x14ac:dyDescent="0.25">
      <c r="B5997" s="85"/>
      <c r="C5997" s="47"/>
      <c r="D5997" s="47"/>
      <c r="E5997" s="47"/>
      <c r="F5997" s="47"/>
      <c r="G5997" s="48"/>
      <c r="H5997" s="47"/>
      <c r="I5997" s="51"/>
      <c r="J5997" s="51"/>
      <c r="K5997" s="47"/>
      <c r="L5997" s="47"/>
      <c r="M5997" s="47"/>
      <c r="N5997" s="47"/>
      <c r="O5997" s="48"/>
    </row>
    <row r="5998" spans="2:15" x14ac:dyDescent="0.25">
      <c r="B5998" s="85"/>
      <c r="C5998" s="47"/>
      <c r="D5998" s="47"/>
      <c r="E5998" s="47"/>
      <c r="F5998" s="47"/>
      <c r="G5998" s="48"/>
      <c r="H5998" s="47"/>
      <c r="I5998" s="51"/>
      <c r="J5998" s="51"/>
      <c r="K5998" s="47"/>
      <c r="L5998" s="47"/>
      <c r="M5998" s="47"/>
      <c r="N5998" s="47"/>
      <c r="O5998" s="48"/>
    </row>
    <row r="5999" spans="2:15" x14ac:dyDescent="0.25">
      <c r="B5999" s="85"/>
      <c r="C5999" s="47"/>
      <c r="D5999" s="47"/>
      <c r="E5999" s="47"/>
      <c r="F5999" s="47"/>
      <c r="G5999" s="48"/>
      <c r="H5999" s="47"/>
      <c r="I5999" s="51"/>
      <c r="J5999" s="51"/>
      <c r="K5999" s="47"/>
      <c r="L5999" s="47"/>
      <c r="M5999" s="47"/>
      <c r="N5999" s="47"/>
      <c r="O5999" s="48"/>
    </row>
    <row r="6000" spans="2:15" x14ac:dyDescent="0.25">
      <c r="B6000" s="85"/>
      <c r="C6000" s="47"/>
      <c r="D6000" s="47"/>
      <c r="E6000" s="47"/>
      <c r="F6000" s="47"/>
      <c r="G6000" s="48"/>
      <c r="H6000" s="47"/>
      <c r="I6000" s="51"/>
      <c r="J6000" s="51"/>
      <c r="K6000" s="47"/>
      <c r="L6000" s="47"/>
      <c r="M6000" s="47"/>
      <c r="N6000" s="47"/>
      <c r="O6000" s="48"/>
    </row>
    <row r="6001" spans="2:15" x14ac:dyDescent="0.25">
      <c r="B6001" s="85"/>
      <c r="C6001" s="47"/>
      <c r="D6001" s="47"/>
      <c r="E6001" s="47"/>
      <c r="F6001" s="47"/>
      <c r="G6001" s="48"/>
      <c r="H6001" s="47"/>
      <c r="I6001" s="51"/>
      <c r="J6001" s="51"/>
      <c r="K6001" s="47"/>
      <c r="L6001" s="47"/>
      <c r="M6001" s="47"/>
      <c r="N6001" s="47"/>
      <c r="O6001" s="48"/>
    </row>
    <row r="6002" spans="2:15" x14ac:dyDescent="0.25">
      <c r="B6002" s="85"/>
      <c r="C6002" s="47"/>
      <c r="D6002" s="47"/>
      <c r="E6002" s="47"/>
      <c r="F6002" s="47"/>
      <c r="G6002" s="48"/>
      <c r="H6002" s="47"/>
      <c r="I6002" s="51"/>
      <c r="J6002" s="51"/>
      <c r="K6002" s="47"/>
      <c r="L6002" s="47"/>
      <c r="M6002" s="47"/>
      <c r="N6002" s="47"/>
      <c r="O6002" s="48"/>
    </row>
    <row r="6003" spans="2:15" x14ac:dyDescent="0.25">
      <c r="B6003" s="85"/>
      <c r="C6003" s="47"/>
      <c r="D6003" s="47"/>
      <c r="E6003" s="47"/>
      <c r="F6003" s="47"/>
      <c r="G6003" s="48"/>
      <c r="H6003" s="47"/>
      <c r="I6003" s="51"/>
      <c r="J6003" s="51"/>
      <c r="K6003" s="47"/>
      <c r="L6003" s="47"/>
      <c r="M6003" s="47"/>
      <c r="N6003" s="47"/>
      <c r="O6003" s="48"/>
    </row>
    <row r="6004" spans="2:15" x14ac:dyDescent="0.25">
      <c r="B6004" s="85"/>
      <c r="C6004" s="47"/>
      <c r="D6004" s="47"/>
      <c r="E6004" s="47"/>
      <c r="F6004" s="47"/>
      <c r="G6004" s="48"/>
      <c r="H6004" s="47"/>
      <c r="I6004" s="51"/>
      <c r="J6004" s="51"/>
      <c r="K6004" s="47"/>
      <c r="L6004" s="47"/>
      <c r="M6004" s="47"/>
      <c r="N6004" s="47"/>
      <c r="O6004" s="48"/>
    </row>
    <row r="6005" spans="2:15" x14ac:dyDescent="0.25">
      <c r="B6005" s="85"/>
      <c r="C6005" s="47"/>
      <c r="D6005" s="47"/>
      <c r="E6005" s="47"/>
      <c r="F6005" s="47"/>
      <c r="G6005" s="48"/>
      <c r="H6005" s="47"/>
      <c r="I6005" s="51"/>
      <c r="J6005" s="51"/>
      <c r="K6005" s="47"/>
      <c r="L6005" s="47"/>
      <c r="M6005" s="47"/>
      <c r="N6005" s="47"/>
      <c r="O6005" s="48"/>
    </row>
    <row r="6006" spans="2:15" x14ac:dyDescent="0.25">
      <c r="B6006" s="85"/>
      <c r="C6006" s="47"/>
      <c r="D6006" s="47"/>
      <c r="E6006" s="47"/>
      <c r="F6006" s="47"/>
      <c r="G6006" s="48"/>
      <c r="H6006" s="47"/>
      <c r="I6006" s="51"/>
      <c r="J6006" s="51"/>
      <c r="K6006" s="47"/>
      <c r="L6006" s="47"/>
      <c r="M6006" s="47"/>
      <c r="N6006" s="47"/>
      <c r="O6006" s="48"/>
    </row>
    <row r="6007" spans="2:15" x14ac:dyDescent="0.25">
      <c r="B6007" s="85"/>
      <c r="C6007" s="47"/>
      <c r="D6007" s="47"/>
      <c r="E6007" s="47"/>
      <c r="F6007" s="47"/>
      <c r="G6007" s="48"/>
      <c r="H6007" s="47"/>
      <c r="I6007" s="51"/>
      <c r="J6007" s="51"/>
      <c r="K6007" s="47"/>
      <c r="L6007" s="47"/>
      <c r="M6007" s="47"/>
      <c r="N6007" s="47"/>
      <c r="O6007" s="48"/>
    </row>
    <row r="6008" spans="2:15" x14ac:dyDescent="0.25">
      <c r="B6008" s="85"/>
      <c r="C6008" s="47"/>
      <c r="D6008" s="47"/>
      <c r="E6008" s="47"/>
      <c r="F6008" s="47"/>
      <c r="G6008" s="48"/>
      <c r="H6008" s="47"/>
      <c r="I6008" s="51"/>
      <c r="J6008" s="51"/>
      <c r="K6008" s="47"/>
      <c r="L6008" s="47"/>
      <c r="M6008" s="47"/>
      <c r="N6008" s="47"/>
      <c r="O6008" s="48"/>
    </row>
    <row r="6009" spans="2:15" x14ac:dyDescent="0.25">
      <c r="B6009" s="85"/>
      <c r="C6009" s="47"/>
      <c r="D6009" s="47"/>
      <c r="E6009" s="47"/>
      <c r="F6009" s="47"/>
      <c r="G6009" s="48"/>
      <c r="H6009" s="47"/>
      <c r="I6009" s="51"/>
      <c r="J6009" s="51"/>
      <c r="K6009" s="47"/>
      <c r="L6009" s="47"/>
      <c r="M6009" s="47"/>
      <c r="N6009" s="47"/>
      <c r="O6009" s="48"/>
    </row>
    <row r="6010" spans="2:15" x14ac:dyDescent="0.25">
      <c r="B6010" s="85"/>
      <c r="C6010" s="47"/>
      <c r="D6010" s="47"/>
      <c r="E6010" s="47"/>
      <c r="F6010" s="47"/>
      <c r="G6010" s="48"/>
      <c r="H6010" s="47"/>
      <c r="I6010" s="51"/>
      <c r="J6010" s="51"/>
      <c r="K6010" s="47"/>
      <c r="L6010" s="47"/>
      <c r="M6010" s="47"/>
      <c r="N6010" s="47"/>
      <c r="O6010" s="48"/>
    </row>
    <row r="6011" spans="2:15" x14ac:dyDescent="0.25">
      <c r="B6011" s="85"/>
      <c r="C6011" s="47"/>
      <c r="D6011" s="47"/>
      <c r="E6011" s="47"/>
      <c r="F6011" s="47"/>
      <c r="G6011" s="48"/>
      <c r="H6011" s="47"/>
      <c r="I6011" s="51"/>
      <c r="J6011" s="51"/>
      <c r="K6011" s="47"/>
      <c r="L6011" s="47"/>
      <c r="M6011" s="47"/>
      <c r="N6011" s="47"/>
      <c r="O6011" s="48"/>
    </row>
    <row r="6012" spans="2:15" x14ac:dyDescent="0.25">
      <c r="B6012" s="85"/>
      <c r="C6012" s="47"/>
      <c r="D6012" s="47"/>
      <c r="E6012" s="47"/>
      <c r="F6012" s="47"/>
      <c r="G6012" s="48"/>
      <c r="H6012" s="47"/>
      <c r="I6012" s="51"/>
      <c r="J6012" s="51"/>
      <c r="K6012" s="47"/>
      <c r="L6012" s="47"/>
      <c r="M6012" s="47"/>
      <c r="N6012" s="47"/>
      <c r="O6012" s="48"/>
    </row>
    <row r="6013" spans="2:15" x14ac:dyDescent="0.25">
      <c r="B6013" s="85"/>
      <c r="C6013" s="47"/>
      <c r="D6013" s="47"/>
      <c r="E6013" s="47"/>
      <c r="F6013" s="47"/>
      <c r="G6013" s="48"/>
      <c r="H6013" s="47"/>
      <c r="I6013" s="51"/>
      <c r="J6013" s="51"/>
      <c r="K6013" s="47"/>
      <c r="L6013" s="47"/>
      <c r="M6013" s="47"/>
      <c r="N6013" s="47"/>
      <c r="O6013" s="48"/>
    </row>
    <row r="6014" spans="2:15" x14ac:dyDescent="0.25">
      <c r="B6014" s="85"/>
      <c r="C6014" s="47"/>
      <c r="D6014" s="47"/>
      <c r="E6014" s="47"/>
      <c r="F6014" s="47"/>
      <c r="G6014" s="48"/>
      <c r="H6014" s="47"/>
      <c r="I6014" s="51"/>
      <c r="J6014" s="51"/>
      <c r="K6014" s="47"/>
      <c r="L6014" s="47"/>
      <c r="M6014" s="47"/>
      <c r="N6014" s="47"/>
      <c r="O6014" s="48"/>
    </row>
    <row r="6015" spans="2:15" x14ac:dyDescent="0.25">
      <c r="B6015" s="85"/>
      <c r="C6015" s="47"/>
      <c r="D6015" s="47"/>
      <c r="E6015" s="47"/>
      <c r="F6015" s="47"/>
      <c r="G6015" s="48"/>
      <c r="H6015" s="47"/>
      <c r="I6015" s="51"/>
      <c r="J6015" s="51"/>
      <c r="K6015" s="47"/>
      <c r="L6015" s="47"/>
      <c r="M6015" s="47"/>
      <c r="N6015" s="47"/>
      <c r="O6015" s="48"/>
    </row>
    <row r="6016" spans="2:15" x14ac:dyDescent="0.25">
      <c r="B6016" s="85"/>
      <c r="C6016" s="47"/>
      <c r="D6016" s="47"/>
      <c r="E6016" s="47"/>
      <c r="F6016" s="47"/>
      <c r="G6016" s="48"/>
      <c r="H6016" s="47"/>
      <c r="I6016" s="51"/>
      <c r="J6016" s="51"/>
      <c r="K6016" s="47"/>
      <c r="L6016" s="47"/>
      <c r="M6016" s="47"/>
      <c r="N6016" s="47"/>
      <c r="O6016" s="48"/>
    </row>
    <row r="6017" spans="2:15" x14ac:dyDescent="0.25">
      <c r="B6017" s="85"/>
      <c r="C6017" s="47"/>
      <c r="D6017" s="47"/>
      <c r="E6017" s="47"/>
      <c r="F6017" s="47"/>
      <c r="G6017" s="48"/>
      <c r="H6017" s="47"/>
      <c r="I6017" s="51"/>
      <c r="J6017" s="51"/>
      <c r="K6017" s="47"/>
      <c r="L6017" s="47"/>
      <c r="M6017" s="47"/>
      <c r="N6017" s="47"/>
      <c r="O6017" s="48"/>
    </row>
    <row r="6018" spans="2:15" x14ac:dyDescent="0.25">
      <c r="B6018" s="85"/>
      <c r="C6018" s="47"/>
      <c r="D6018" s="47"/>
      <c r="E6018" s="47"/>
      <c r="F6018" s="47"/>
      <c r="G6018" s="48"/>
      <c r="H6018" s="47"/>
      <c r="I6018" s="51"/>
      <c r="J6018" s="51"/>
      <c r="K6018" s="47"/>
      <c r="L6018" s="47"/>
      <c r="M6018" s="47"/>
      <c r="N6018" s="47"/>
      <c r="O6018" s="48"/>
    </row>
    <row r="6019" spans="2:15" x14ac:dyDescent="0.25">
      <c r="B6019" s="85"/>
      <c r="C6019" s="47"/>
      <c r="D6019" s="47"/>
      <c r="E6019" s="47"/>
      <c r="F6019" s="47"/>
      <c r="G6019" s="48"/>
      <c r="H6019" s="47"/>
      <c r="I6019" s="51"/>
      <c r="J6019" s="51"/>
      <c r="K6019" s="47"/>
      <c r="L6019" s="47"/>
      <c r="M6019" s="47"/>
      <c r="N6019" s="47"/>
      <c r="O6019" s="48"/>
    </row>
    <row r="6020" spans="2:15" x14ac:dyDescent="0.25">
      <c r="B6020" s="85"/>
      <c r="C6020" s="47"/>
      <c r="D6020" s="47"/>
      <c r="E6020" s="47"/>
      <c r="F6020" s="47"/>
      <c r="G6020" s="48"/>
      <c r="H6020" s="47"/>
      <c r="I6020" s="51"/>
      <c r="J6020" s="51"/>
      <c r="K6020" s="47"/>
      <c r="L6020" s="47"/>
      <c r="M6020" s="47"/>
      <c r="N6020" s="47"/>
      <c r="O6020" s="48"/>
    </row>
    <row r="6021" spans="2:15" x14ac:dyDescent="0.25">
      <c r="B6021" s="85"/>
      <c r="C6021" s="47"/>
      <c r="D6021" s="47"/>
      <c r="E6021" s="47"/>
      <c r="F6021" s="47"/>
      <c r="G6021" s="48"/>
      <c r="H6021" s="47"/>
      <c r="I6021" s="51"/>
      <c r="J6021" s="51"/>
      <c r="K6021" s="47"/>
      <c r="L6021" s="47"/>
      <c r="M6021" s="47"/>
      <c r="N6021" s="47"/>
      <c r="O6021" s="48"/>
    </row>
    <row r="6022" spans="2:15" x14ac:dyDescent="0.25">
      <c r="B6022" s="85"/>
      <c r="C6022" s="47"/>
      <c r="D6022" s="47"/>
      <c r="E6022" s="47"/>
      <c r="F6022" s="47"/>
      <c r="G6022" s="48"/>
      <c r="H6022" s="47"/>
      <c r="I6022" s="51"/>
      <c r="J6022" s="51"/>
      <c r="K6022" s="47"/>
      <c r="L6022" s="47"/>
      <c r="M6022" s="47"/>
      <c r="N6022" s="47"/>
      <c r="O6022" s="48"/>
    </row>
    <row r="6023" spans="2:15" x14ac:dyDescent="0.25">
      <c r="B6023" s="85"/>
      <c r="C6023" s="47"/>
      <c r="D6023" s="47"/>
      <c r="E6023" s="47"/>
      <c r="F6023" s="47"/>
      <c r="G6023" s="48"/>
      <c r="H6023" s="47"/>
      <c r="I6023" s="51"/>
      <c r="J6023" s="51"/>
      <c r="K6023" s="47"/>
      <c r="L6023" s="47"/>
      <c r="M6023" s="47"/>
      <c r="N6023" s="47"/>
      <c r="O6023" s="48"/>
    </row>
    <row r="6024" spans="2:15" x14ac:dyDescent="0.25">
      <c r="B6024" s="85"/>
      <c r="C6024" s="47"/>
      <c r="D6024" s="47"/>
      <c r="E6024" s="47"/>
      <c r="F6024" s="47"/>
      <c r="G6024" s="48"/>
      <c r="H6024" s="47"/>
      <c r="I6024" s="51"/>
      <c r="J6024" s="51"/>
      <c r="K6024" s="47"/>
      <c r="L6024" s="47"/>
      <c r="M6024" s="47"/>
      <c r="N6024" s="47"/>
      <c r="O6024" s="48"/>
    </row>
    <row r="6025" spans="2:15" x14ac:dyDescent="0.25">
      <c r="B6025" s="85"/>
      <c r="C6025" s="47"/>
      <c r="D6025" s="47"/>
      <c r="E6025" s="47"/>
      <c r="F6025" s="47"/>
      <c r="G6025" s="48"/>
      <c r="H6025" s="47"/>
      <c r="I6025" s="51"/>
      <c r="J6025" s="51"/>
      <c r="K6025" s="47"/>
      <c r="L6025" s="47"/>
      <c r="M6025" s="47"/>
      <c r="N6025" s="47"/>
      <c r="O6025" s="48"/>
    </row>
    <row r="6026" spans="2:15" x14ac:dyDescent="0.25">
      <c r="B6026" s="85"/>
      <c r="C6026" s="47"/>
      <c r="D6026" s="47"/>
      <c r="E6026" s="47"/>
      <c r="F6026" s="47"/>
      <c r="G6026" s="48"/>
      <c r="H6026" s="47"/>
      <c r="I6026" s="51"/>
      <c r="J6026" s="51"/>
      <c r="K6026" s="47"/>
      <c r="L6026" s="47"/>
      <c r="M6026" s="47"/>
      <c r="N6026" s="47"/>
      <c r="O6026" s="48"/>
    </row>
    <row r="6027" spans="2:15" x14ac:dyDescent="0.25">
      <c r="B6027" s="85"/>
      <c r="C6027" s="47"/>
      <c r="D6027" s="47"/>
      <c r="E6027" s="47"/>
      <c r="F6027" s="47"/>
      <c r="G6027" s="48"/>
      <c r="H6027" s="47"/>
      <c r="I6027" s="51"/>
      <c r="J6027" s="51"/>
      <c r="K6027" s="47"/>
      <c r="L6027" s="47"/>
      <c r="M6027" s="47"/>
      <c r="N6027" s="47"/>
      <c r="O6027" s="48"/>
    </row>
    <row r="6028" spans="2:15" x14ac:dyDescent="0.25">
      <c r="B6028" s="85"/>
      <c r="C6028" s="47"/>
      <c r="D6028" s="47"/>
      <c r="E6028" s="47"/>
      <c r="F6028" s="47"/>
      <c r="G6028" s="48"/>
      <c r="H6028" s="47"/>
      <c r="I6028" s="51"/>
      <c r="J6028" s="51"/>
      <c r="K6028" s="47"/>
      <c r="L6028" s="47"/>
      <c r="M6028" s="47"/>
      <c r="N6028" s="47"/>
      <c r="O6028" s="48"/>
    </row>
    <row r="6029" spans="2:15" x14ac:dyDescent="0.25">
      <c r="B6029" s="85"/>
      <c r="C6029" s="47"/>
      <c r="D6029" s="47"/>
      <c r="E6029" s="47"/>
      <c r="F6029" s="47"/>
      <c r="G6029" s="48"/>
      <c r="H6029" s="47"/>
      <c r="I6029" s="51"/>
      <c r="J6029" s="51"/>
      <c r="K6029" s="47"/>
      <c r="L6029" s="47"/>
      <c r="M6029" s="47"/>
      <c r="N6029" s="47"/>
      <c r="O6029" s="48"/>
    </row>
    <row r="6030" spans="2:15" x14ac:dyDescent="0.25">
      <c r="B6030" s="85"/>
      <c r="C6030" s="47"/>
      <c r="D6030" s="47"/>
      <c r="E6030" s="47"/>
      <c r="F6030" s="47"/>
      <c r="G6030" s="48"/>
      <c r="H6030" s="47"/>
      <c r="I6030" s="51"/>
      <c r="J6030" s="51"/>
      <c r="K6030" s="47"/>
      <c r="L6030" s="47"/>
      <c r="M6030" s="47"/>
      <c r="N6030" s="47"/>
      <c r="O6030" s="48"/>
    </row>
    <row r="6031" spans="2:15" x14ac:dyDescent="0.25">
      <c r="B6031" s="85"/>
      <c r="C6031" s="47"/>
      <c r="D6031" s="47"/>
      <c r="E6031" s="47"/>
      <c r="F6031" s="47"/>
      <c r="G6031" s="48"/>
      <c r="H6031" s="47"/>
      <c r="I6031" s="51"/>
      <c r="J6031" s="51"/>
      <c r="K6031" s="47"/>
      <c r="L6031" s="47"/>
      <c r="M6031" s="47"/>
      <c r="N6031" s="47"/>
      <c r="O6031" s="48"/>
    </row>
    <row r="6032" spans="2:15" x14ac:dyDescent="0.25">
      <c r="B6032" s="85"/>
      <c r="C6032" s="47"/>
      <c r="D6032" s="47"/>
      <c r="E6032" s="47"/>
      <c r="F6032" s="47"/>
      <c r="G6032" s="48"/>
      <c r="H6032" s="47"/>
      <c r="I6032" s="51"/>
      <c r="J6032" s="51"/>
      <c r="K6032" s="47"/>
      <c r="L6032" s="47"/>
      <c r="M6032" s="47"/>
      <c r="N6032" s="47"/>
      <c r="O6032" s="48"/>
    </row>
    <row r="6033" spans="2:15" x14ac:dyDescent="0.25">
      <c r="B6033" s="85"/>
      <c r="C6033" s="47"/>
      <c r="D6033" s="47"/>
      <c r="E6033" s="47"/>
      <c r="F6033" s="47"/>
      <c r="G6033" s="48"/>
      <c r="H6033" s="47"/>
      <c r="I6033" s="51"/>
      <c r="J6033" s="51"/>
      <c r="K6033" s="47"/>
      <c r="L6033" s="47"/>
      <c r="M6033" s="47"/>
      <c r="N6033" s="47"/>
      <c r="O6033" s="48"/>
    </row>
    <row r="6034" spans="2:15" x14ac:dyDescent="0.25">
      <c r="B6034" s="85"/>
      <c r="C6034" s="47"/>
      <c r="D6034" s="47"/>
      <c r="E6034" s="47"/>
      <c r="F6034" s="47"/>
      <c r="G6034" s="48"/>
      <c r="H6034" s="47"/>
      <c r="I6034" s="51"/>
      <c r="J6034" s="51"/>
      <c r="K6034" s="47"/>
      <c r="L6034" s="47"/>
      <c r="M6034" s="47"/>
      <c r="N6034" s="47"/>
      <c r="O6034" s="48"/>
    </row>
    <row r="6035" spans="2:15" x14ac:dyDescent="0.25">
      <c r="B6035" s="85"/>
      <c r="C6035" s="47"/>
      <c r="D6035" s="47"/>
      <c r="E6035" s="47"/>
      <c r="F6035" s="47"/>
      <c r="G6035" s="48"/>
      <c r="H6035" s="47"/>
      <c r="I6035" s="51"/>
      <c r="J6035" s="51"/>
      <c r="K6035" s="47"/>
      <c r="L6035" s="47"/>
      <c r="M6035" s="47"/>
      <c r="N6035" s="47"/>
      <c r="O6035" s="48"/>
    </row>
    <row r="6036" spans="2:15" x14ac:dyDescent="0.25">
      <c r="B6036" s="85"/>
      <c r="C6036" s="47"/>
      <c r="D6036" s="47"/>
      <c r="E6036" s="47"/>
      <c r="F6036" s="47"/>
      <c r="G6036" s="48"/>
      <c r="H6036" s="47"/>
      <c r="I6036" s="51"/>
      <c r="J6036" s="51"/>
      <c r="K6036" s="47"/>
      <c r="L6036" s="47"/>
      <c r="M6036" s="47"/>
      <c r="N6036" s="47"/>
      <c r="O6036" s="48"/>
    </row>
    <row r="6037" spans="2:15" x14ac:dyDescent="0.25">
      <c r="B6037" s="85"/>
      <c r="C6037" s="47"/>
      <c r="D6037" s="47"/>
      <c r="E6037" s="47"/>
      <c r="F6037" s="47"/>
      <c r="G6037" s="48"/>
      <c r="H6037" s="47"/>
      <c r="I6037" s="51"/>
      <c r="J6037" s="51"/>
      <c r="K6037" s="47"/>
      <c r="L6037" s="47"/>
      <c r="M6037" s="47"/>
      <c r="N6037" s="47"/>
      <c r="O6037" s="48"/>
    </row>
    <row r="6038" spans="2:15" x14ac:dyDescent="0.25">
      <c r="B6038" s="85"/>
      <c r="C6038" s="47"/>
      <c r="D6038" s="47"/>
      <c r="E6038" s="47"/>
      <c r="F6038" s="47"/>
      <c r="G6038" s="48"/>
      <c r="H6038" s="47"/>
      <c r="I6038" s="51"/>
      <c r="J6038" s="51"/>
      <c r="K6038" s="47"/>
      <c r="L6038" s="47"/>
      <c r="M6038" s="47"/>
      <c r="N6038" s="47"/>
      <c r="O6038" s="48"/>
    </row>
    <row r="6039" spans="2:15" x14ac:dyDescent="0.25">
      <c r="B6039" s="85"/>
      <c r="C6039" s="47"/>
      <c r="D6039" s="47"/>
      <c r="E6039" s="47"/>
      <c r="F6039" s="47"/>
      <c r="G6039" s="48"/>
      <c r="H6039" s="47"/>
      <c r="I6039" s="51"/>
      <c r="J6039" s="51"/>
      <c r="K6039" s="47"/>
      <c r="L6039" s="47"/>
      <c r="M6039" s="47"/>
      <c r="N6039" s="47"/>
      <c r="O6039" s="48"/>
    </row>
    <row r="6040" spans="2:15" x14ac:dyDescent="0.25">
      <c r="B6040" s="85"/>
      <c r="C6040" s="47"/>
      <c r="D6040" s="47"/>
      <c r="E6040" s="47"/>
      <c r="F6040" s="47"/>
      <c r="G6040" s="48"/>
      <c r="H6040" s="47"/>
      <c r="I6040" s="51"/>
      <c r="J6040" s="51"/>
      <c r="K6040" s="47"/>
      <c r="L6040" s="47"/>
      <c r="M6040" s="47"/>
      <c r="N6040" s="47"/>
      <c r="O6040" s="48"/>
    </row>
    <row r="6041" spans="2:15" x14ac:dyDescent="0.25">
      <c r="B6041" s="85"/>
      <c r="C6041" s="47"/>
      <c r="D6041" s="47"/>
      <c r="E6041" s="47"/>
      <c r="F6041" s="47"/>
      <c r="G6041" s="48"/>
      <c r="H6041" s="47"/>
      <c r="I6041" s="51"/>
      <c r="J6041" s="51"/>
      <c r="K6041" s="47"/>
      <c r="L6041" s="47"/>
      <c r="M6041" s="47"/>
      <c r="N6041" s="47"/>
      <c r="O6041" s="48"/>
    </row>
    <row r="6042" spans="2:15" x14ac:dyDescent="0.25">
      <c r="B6042" s="85"/>
      <c r="C6042" s="47"/>
      <c r="D6042" s="47"/>
      <c r="E6042" s="47"/>
      <c r="F6042" s="47"/>
      <c r="G6042" s="48"/>
      <c r="H6042" s="47"/>
      <c r="I6042" s="51"/>
      <c r="J6042" s="51"/>
      <c r="K6042" s="47"/>
      <c r="L6042" s="47"/>
      <c r="M6042" s="47"/>
      <c r="N6042" s="47"/>
      <c r="O6042" s="48"/>
    </row>
    <row r="6043" spans="2:15" x14ac:dyDescent="0.25">
      <c r="B6043" s="85"/>
      <c r="C6043" s="47"/>
      <c r="D6043" s="47"/>
      <c r="E6043" s="47"/>
      <c r="F6043" s="47"/>
      <c r="G6043" s="48"/>
      <c r="H6043" s="47"/>
      <c r="I6043" s="51"/>
      <c r="J6043" s="51"/>
      <c r="K6043" s="47"/>
      <c r="L6043" s="47"/>
      <c r="M6043" s="47"/>
      <c r="N6043" s="47"/>
      <c r="O6043" s="48"/>
    </row>
    <row r="6044" spans="2:15" x14ac:dyDescent="0.25">
      <c r="B6044" s="85"/>
      <c r="C6044" s="47"/>
      <c r="D6044" s="47"/>
      <c r="E6044" s="47"/>
      <c r="F6044" s="47"/>
      <c r="G6044" s="48"/>
      <c r="H6044" s="47"/>
      <c r="I6044" s="51"/>
      <c r="J6044" s="51"/>
      <c r="K6044" s="47"/>
      <c r="L6044" s="47"/>
      <c r="M6044" s="47"/>
      <c r="N6044" s="47"/>
      <c r="O6044" s="48"/>
    </row>
    <row r="6045" spans="2:15" x14ac:dyDescent="0.25">
      <c r="B6045" s="85"/>
      <c r="C6045" s="47"/>
      <c r="D6045" s="47"/>
      <c r="E6045" s="47"/>
      <c r="F6045" s="47"/>
      <c r="G6045" s="48"/>
      <c r="H6045" s="47"/>
      <c r="I6045" s="51"/>
      <c r="J6045" s="51"/>
      <c r="K6045" s="47"/>
      <c r="L6045" s="47"/>
      <c r="M6045" s="47"/>
      <c r="N6045" s="47"/>
      <c r="O6045" s="48"/>
    </row>
    <row r="6046" spans="2:15" x14ac:dyDescent="0.25">
      <c r="B6046" s="85"/>
      <c r="C6046" s="47"/>
      <c r="D6046" s="47"/>
      <c r="E6046" s="47"/>
      <c r="F6046" s="47"/>
      <c r="G6046" s="48"/>
      <c r="H6046" s="47"/>
      <c r="I6046" s="51"/>
      <c r="J6046" s="51"/>
      <c r="K6046" s="47"/>
      <c r="L6046" s="47"/>
      <c r="M6046" s="47"/>
      <c r="N6046" s="47"/>
      <c r="O6046" s="48"/>
    </row>
    <row r="6047" spans="2:15" x14ac:dyDescent="0.25">
      <c r="B6047" s="85"/>
      <c r="C6047" s="47"/>
      <c r="D6047" s="47"/>
      <c r="E6047" s="47"/>
      <c r="F6047" s="47"/>
      <c r="G6047" s="48"/>
      <c r="H6047" s="47"/>
      <c r="I6047" s="51"/>
      <c r="J6047" s="51"/>
      <c r="K6047" s="47"/>
      <c r="L6047" s="47"/>
      <c r="M6047" s="47"/>
      <c r="N6047" s="47"/>
      <c r="O6047" s="48"/>
    </row>
    <row r="6048" spans="2:15" x14ac:dyDescent="0.25">
      <c r="B6048" s="85"/>
      <c r="C6048" s="47"/>
      <c r="D6048" s="47"/>
      <c r="E6048" s="47"/>
      <c r="F6048" s="47"/>
      <c r="G6048" s="48"/>
      <c r="H6048" s="47"/>
      <c r="I6048" s="51"/>
      <c r="J6048" s="51"/>
      <c r="K6048" s="47"/>
      <c r="L6048" s="47"/>
      <c r="M6048" s="47"/>
      <c r="N6048" s="47"/>
      <c r="O6048" s="48"/>
    </row>
    <row r="6049" spans="2:15" x14ac:dyDescent="0.25">
      <c r="B6049" s="85"/>
      <c r="C6049" s="47"/>
      <c r="D6049" s="47"/>
      <c r="E6049" s="47"/>
      <c r="F6049" s="47"/>
      <c r="G6049" s="48"/>
      <c r="H6049" s="47"/>
      <c r="I6049" s="51"/>
      <c r="J6049" s="51"/>
      <c r="K6049" s="47"/>
      <c r="L6049" s="47"/>
      <c r="M6049" s="47"/>
      <c r="N6049" s="47"/>
      <c r="O6049" s="48"/>
    </row>
    <row r="6050" spans="2:15" x14ac:dyDescent="0.25">
      <c r="B6050" s="85"/>
      <c r="C6050" s="47"/>
      <c r="D6050" s="47"/>
      <c r="E6050" s="47"/>
      <c r="F6050" s="47"/>
      <c r="G6050" s="48"/>
      <c r="H6050" s="47"/>
      <c r="I6050" s="51"/>
      <c r="J6050" s="51"/>
      <c r="K6050" s="47"/>
      <c r="L6050" s="47"/>
      <c r="M6050" s="47"/>
      <c r="N6050" s="47"/>
      <c r="O6050" s="48"/>
    </row>
    <row r="6051" spans="2:15" x14ac:dyDescent="0.25">
      <c r="B6051" s="85"/>
      <c r="C6051" s="47"/>
      <c r="D6051" s="47"/>
      <c r="E6051" s="47"/>
      <c r="F6051" s="47"/>
      <c r="G6051" s="48"/>
      <c r="H6051" s="47"/>
      <c r="I6051" s="51"/>
      <c r="J6051" s="51"/>
      <c r="K6051" s="47"/>
      <c r="L6051" s="47"/>
      <c r="M6051" s="47"/>
      <c r="N6051" s="47"/>
      <c r="O6051" s="48"/>
    </row>
    <row r="6052" spans="2:15" x14ac:dyDescent="0.25">
      <c r="B6052" s="85"/>
      <c r="C6052" s="47"/>
      <c r="D6052" s="47"/>
      <c r="E6052" s="47"/>
      <c r="F6052" s="47"/>
      <c r="G6052" s="48"/>
      <c r="H6052" s="47"/>
      <c r="I6052" s="51"/>
      <c r="J6052" s="51"/>
      <c r="K6052" s="47"/>
      <c r="L6052" s="47"/>
      <c r="M6052" s="47"/>
      <c r="N6052" s="47"/>
      <c r="O6052" s="48"/>
    </row>
    <row r="6053" spans="2:15" x14ac:dyDescent="0.25">
      <c r="B6053" s="85"/>
      <c r="C6053" s="47"/>
      <c r="D6053" s="47"/>
      <c r="E6053" s="47"/>
      <c r="F6053" s="47"/>
      <c r="G6053" s="48"/>
      <c r="H6053" s="47"/>
      <c r="I6053" s="51"/>
      <c r="J6053" s="51"/>
      <c r="K6053" s="47"/>
      <c r="L6053" s="47"/>
      <c r="M6053" s="47"/>
      <c r="N6053" s="47"/>
      <c r="O6053" s="48"/>
    </row>
    <row r="6054" spans="2:15" x14ac:dyDescent="0.25">
      <c r="B6054" s="85"/>
      <c r="C6054" s="47"/>
      <c r="D6054" s="47"/>
      <c r="E6054" s="47"/>
      <c r="F6054" s="47"/>
      <c r="G6054" s="48"/>
      <c r="H6054" s="47"/>
      <c r="I6054" s="51"/>
      <c r="J6054" s="51"/>
      <c r="K6054" s="47"/>
      <c r="L6054" s="47"/>
      <c r="M6054" s="47"/>
      <c r="N6054" s="47"/>
      <c r="O6054" s="48"/>
    </row>
    <row r="6055" spans="2:15" x14ac:dyDescent="0.25">
      <c r="B6055" s="85"/>
      <c r="C6055" s="47"/>
      <c r="D6055" s="47"/>
      <c r="E6055" s="47"/>
      <c r="F6055" s="47"/>
      <c r="G6055" s="48"/>
      <c r="H6055" s="47"/>
      <c r="I6055" s="51"/>
      <c r="J6055" s="51"/>
      <c r="K6055" s="47"/>
      <c r="L6055" s="47"/>
      <c r="M6055" s="47"/>
      <c r="N6055" s="47"/>
      <c r="O6055" s="48"/>
    </row>
    <row r="6056" spans="2:15" x14ac:dyDescent="0.25">
      <c r="B6056" s="85"/>
      <c r="C6056" s="47"/>
      <c r="D6056" s="47"/>
      <c r="E6056" s="47"/>
      <c r="F6056" s="47"/>
      <c r="G6056" s="48"/>
      <c r="H6056" s="47"/>
      <c r="I6056" s="51"/>
      <c r="J6056" s="51"/>
      <c r="K6056" s="47"/>
      <c r="L6056" s="47"/>
      <c r="M6056" s="47"/>
      <c r="N6056" s="47"/>
      <c r="O6056" s="48"/>
    </row>
    <row r="6057" spans="2:15" x14ac:dyDescent="0.25">
      <c r="B6057" s="85"/>
      <c r="C6057" s="47"/>
      <c r="D6057" s="47"/>
      <c r="E6057" s="47"/>
      <c r="F6057" s="47"/>
      <c r="G6057" s="48"/>
      <c r="H6057" s="47"/>
      <c r="I6057" s="51"/>
      <c r="J6057" s="51"/>
      <c r="K6057" s="47"/>
      <c r="L6057" s="47"/>
      <c r="M6057" s="47"/>
      <c r="N6057" s="47"/>
      <c r="O6057" s="48"/>
    </row>
    <row r="6058" spans="2:15" x14ac:dyDescent="0.25">
      <c r="B6058" s="85"/>
      <c r="C6058" s="47"/>
      <c r="D6058" s="47"/>
      <c r="E6058" s="47"/>
      <c r="F6058" s="47"/>
      <c r="G6058" s="48"/>
      <c r="H6058" s="47"/>
      <c r="I6058" s="51"/>
      <c r="J6058" s="51"/>
      <c r="K6058" s="47"/>
      <c r="L6058" s="47"/>
      <c r="M6058" s="47"/>
      <c r="N6058" s="47"/>
      <c r="O6058" s="48"/>
    </row>
    <row r="6059" spans="2:15" x14ac:dyDescent="0.25">
      <c r="B6059" s="85"/>
      <c r="C6059" s="47"/>
      <c r="D6059" s="47"/>
      <c r="E6059" s="47"/>
      <c r="F6059" s="47"/>
      <c r="G6059" s="48"/>
      <c r="H6059" s="47"/>
      <c r="I6059" s="51"/>
      <c r="J6059" s="51"/>
      <c r="K6059" s="47"/>
      <c r="L6059" s="47"/>
      <c r="M6059" s="47"/>
      <c r="N6059" s="47"/>
      <c r="O6059" s="48"/>
    </row>
    <row r="6060" spans="2:15" x14ac:dyDescent="0.25">
      <c r="B6060" s="85"/>
      <c r="C6060" s="47"/>
      <c r="D6060" s="47"/>
      <c r="E6060" s="47"/>
      <c r="F6060" s="47"/>
      <c r="G6060" s="48"/>
      <c r="H6060" s="47"/>
      <c r="I6060" s="51"/>
      <c r="J6060" s="51"/>
      <c r="K6060" s="47"/>
      <c r="L6060" s="47"/>
      <c r="M6060" s="47"/>
      <c r="N6060" s="47"/>
      <c r="O6060" s="48"/>
    </row>
    <row r="6061" spans="2:15" x14ac:dyDescent="0.25">
      <c r="B6061" s="85"/>
      <c r="C6061" s="47"/>
      <c r="D6061" s="47"/>
      <c r="E6061" s="47"/>
      <c r="F6061" s="47"/>
      <c r="G6061" s="48"/>
      <c r="H6061" s="47"/>
      <c r="I6061" s="51"/>
      <c r="J6061" s="51"/>
      <c r="K6061" s="47"/>
      <c r="L6061" s="47"/>
      <c r="M6061" s="47"/>
      <c r="N6061" s="47"/>
      <c r="O6061" s="48"/>
    </row>
    <row r="6062" spans="2:15" x14ac:dyDescent="0.25">
      <c r="B6062" s="85"/>
      <c r="C6062" s="47"/>
      <c r="D6062" s="47"/>
      <c r="E6062" s="47"/>
      <c r="F6062" s="47"/>
      <c r="G6062" s="48"/>
      <c r="H6062" s="47"/>
      <c r="I6062" s="51"/>
      <c r="J6062" s="51"/>
      <c r="K6062" s="47"/>
      <c r="L6062" s="47"/>
      <c r="M6062" s="47"/>
      <c r="N6062" s="47"/>
      <c r="O6062" s="48"/>
    </row>
    <row r="6063" spans="2:15" x14ac:dyDescent="0.25">
      <c r="B6063" s="85"/>
      <c r="C6063" s="47"/>
      <c r="D6063" s="47"/>
      <c r="E6063" s="47"/>
      <c r="F6063" s="47"/>
      <c r="G6063" s="48"/>
      <c r="H6063" s="47"/>
      <c r="I6063" s="51"/>
      <c r="J6063" s="51"/>
      <c r="K6063" s="47"/>
      <c r="L6063" s="47"/>
      <c r="M6063" s="47"/>
      <c r="N6063" s="47"/>
      <c r="O6063" s="48"/>
    </row>
    <row r="6064" spans="2:15" x14ac:dyDescent="0.25">
      <c r="B6064" s="85"/>
      <c r="C6064" s="47"/>
      <c r="D6064" s="47"/>
      <c r="E6064" s="47"/>
      <c r="F6064" s="47"/>
      <c r="G6064" s="48"/>
      <c r="H6064" s="47"/>
      <c r="I6064" s="51"/>
      <c r="J6064" s="51"/>
      <c r="K6064" s="47"/>
      <c r="L6064" s="47"/>
      <c r="M6064" s="47"/>
      <c r="N6064" s="47"/>
      <c r="O6064" s="48"/>
    </row>
    <row r="6065" spans="2:15" x14ac:dyDescent="0.25">
      <c r="B6065" s="85"/>
      <c r="C6065" s="47"/>
      <c r="D6065" s="47"/>
      <c r="E6065" s="47"/>
      <c r="F6065" s="47"/>
      <c r="G6065" s="48"/>
      <c r="H6065" s="47"/>
      <c r="I6065" s="51"/>
      <c r="J6065" s="51"/>
      <c r="K6065" s="47"/>
      <c r="L6065" s="47"/>
      <c r="M6065" s="47"/>
      <c r="N6065" s="47"/>
      <c r="O6065" s="48"/>
    </row>
    <row r="6066" spans="2:15" x14ac:dyDescent="0.25">
      <c r="B6066" s="85"/>
      <c r="C6066" s="47"/>
      <c r="D6066" s="47"/>
      <c r="E6066" s="47"/>
      <c r="F6066" s="47"/>
      <c r="G6066" s="48"/>
      <c r="H6066" s="47"/>
      <c r="I6066" s="51"/>
      <c r="J6066" s="51"/>
      <c r="K6066" s="47"/>
      <c r="L6066" s="47"/>
      <c r="M6066" s="47"/>
      <c r="N6066" s="47"/>
      <c r="O6066" s="48"/>
    </row>
    <row r="6067" spans="2:15" x14ac:dyDescent="0.25">
      <c r="B6067" s="85"/>
      <c r="C6067" s="47"/>
      <c r="D6067" s="47"/>
      <c r="E6067" s="47"/>
      <c r="F6067" s="47"/>
      <c r="G6067" s="48"/>
      <c r="H6067" s="47"/>
      <c r="I6067" s="51"/>
      <c r="J6067" s="51"/>
      <c r="K6067" s="47"/>
      <c r="L6067" s="47"/>
      <c r="M6067" s="47"/>
      <c r="N6067" s="47"/>
      <c r="O6067" s="48"/>
    </row>
    <row r="6068" spans="2:15" x14ac:dyDescent="0.25">
      <c r="B6068" s="85"/>
      <c r="C6068" s="47"/>
      <c r="D6068" s="47"/>
      <c r="E6068" s="47"/>
      <c r="F6068" s="47"/>
      <c r="G6068" s="48"/>
      <c r="H6068" s="47"/>
      <c r="I6068" s="51"/>
      <c r="J6068" s="51"/>
      <c r="K6068" s="47"/>
      <c r="L6068" s="47"/>
      <c r="M6068" s="47"/>
      <c r="N6068" s="47"/>
      <c r="O6068" s="48"/>
    </row>
    <row r="6069" spans="2:15" x14ac:dyDescent="0.25">
      <c r="B6069" s="85"/>
      <c r="C6069" s="47"/>
      <c r="D6069" s="47"/>
      <c r="E6069" s="47"/>
      <c r="F6069" s="47"/>
      <c r="G6069" s="48"/>
      <c r="H6069" s="47"/>
      <c r="I6069" s="51"/>
      <c r="J6069" s="51"/>
      <c r="K6069" s="47"/>
      <c r="L6069" s="47"/>
      <c r="M6069" s="47"/>
      <c r="N6069" s="47"/>
      <c r="O6069" s="48"/>
    </row>
    <row r="6070" spans="2:15" x14ac:dyDescent="0.25">
      <c r="B6070" s="85"/>
      <c r="C6070" s="47"/>
      <c r="D6070" s="47"/>
      <c r="E6070" s="47"/>
      <c r="F6070" s="47"/>
      <c r="G6070" s="48"/>
      <c r="H6070" s="47"/>
      <c r="I6070" s="51"/>
      <c r="J6070" s="51"/>
      <c r="K6070" s="47"/>
      <c r="L6070" s="47"/>
      <c r="M6070" s="47"/>
      <c r="N6070" s="47"/>
      <c r="O6070" s="48"/>
    </row>
    <row r="6071" spans="2:15" x14ac:dyDescent="0.25">
      <c r="B6071" s="85"/>
      <c r="C6071" s="47"/>
      <c r="D6071" s="47"/>
      <c r="E6071" s="47"/>
      <c r="F6071" s="47"/>
      <c r="G6071" s="48"/>
      <c r="H6071" s="47"/>
      <c r="I6071" s="51"/>
      <c r="J6071" s="51"/>
      <c r="K6071" s="47"/>
      <c r="L6071" s="47"/>
      <c r="M6071" s="47"/>
      <c r="N6071" s="47"/>
      <c r="O6071" s="48"/>
    </row>
    <row r="6072" spans="2:15" x14ac:dyDescent="0.25">
      <c r="B6072" s="85"/>
      <c r="C6072" s="47"/>
      <c r="D6072" s="47"/>
      <c r="E6072" s="47"/>
      <c r="F6072" s="47"/>
      <c r="G6072" s="48"/>
      <c r="H6072" s="47"/>
      <c r="I6072" s="51"/>
      <c r="J6072" s="51"/>
      <c r="K6072" s="47"/>
      <c r="L6072" s="47"/>
      <c r="M6072" s="47"/>
      <c r="N6072" s="47"/>
      <c r="O6072" s="48"/>
    </row>
    <row r="6073" spans="2:15" x14ac:dyDescent="0.25">
      <c r="B6073" s="85"/>
      <c r="C6073" s="47"/>
      <c r="D6073" s="47"/>
      <c r="E6073" s="47"/>
      <c r="F6073" s="47"/>
      <c r="G6073" s="48"/>
      <c r="H6073" s="47"/>
      <c r="I6073" s="51"/>
      <c r="J6073" s="51"/>
      <c r="K6073" s="47"/>
      <c r="L6073" s="47"/>
      <c r="M6073" s="47"/>
      <c r="N6073" s="47"/>
      <c r="O6073" s="48"/>
    </row>
    <row r="6074" spans="2:15" x14ac:dyDescent="0.25">
      <c r="B6074" s="85"/>
      <c r="C6074" s="47"/>
      <c r="D6074" s="47"/>
      <c r="E6074" s="47"/>
      <c r="F6074" s="47"/>
      <c r="G6074" s="48"/>
      <c r="H6074" s="47"/>
      <c r="I6074" s="51"/>
      <c r="J6074" s="51"/>
      <c r="K6074" s="47"/>
      <c r="L6074" s="47"/>
      <c r="M6074" s="47"/>
      <c r="N6074" s="47"/>
      <c r="O6074" s="48"/>
    </row>
    <row r="6075" spans="2:15" x14ac:dyDescent="0.25">
      <c r="B6075" s="85"/>
      <c r="C6075" s="47"/>
      <c r="D6075" s="47"/>
      <c r="E6075" s="47"/>
      <c r="F6075" s="47"/>
      <c r="G6075" s="48"/>
      <c r="H6075" s="47"/>
      <c r="I6075" s="51"/>
      <c r="J6075" s="51"/>
      <c r="K6075" s="47"/>
      <c r="L6075" s="47"/>
      <c r="M6075" s="47"/>
      <c r="N6075" s="47"/>
      <c r="O6075" s="48"/>
    </row>
    <row r="6076" spans="2:15" x14ac:dyDescent="0.25">
      <c r="B6076" s="85"/>
      <c r="C6076" s="47"/>
      <c r="D6076" s="47"/>
      <c r="E6076" s="47"/>
      <c r="F6076" s="47"/>
      <c r="G6076" s="48"/>
      <c r="H6076" s="47"/>
      <c r="I6076" s="51"/>
      <c r="J6076" s="51"/>
      <c r="K6076" s="47"/>
      <c r="L6076" s="47"/>
      <c r="M6076" s="47"/>
      <c r="N6076" s="47"/>
      <c r="O6076" s="48"/>
    </row>
    <row r="6077" spans="2:15" x14ac:dyDescent="0.25">
      <c r="B6077" s="85"/>
      <c r="C6077" s="47"/>
      <c r="D6077" s="47"/>
      <c r="E6077" s="47"/>
      <c r="F6077" s="47"/>
      <c r="G6077" s="48"/>
      <c r="H6077" s="47"/>
      <c r="I6077" s="51"/>
      <c r="J6077" s="51"/>
      <c r="K6077" s="47"/>
      <c r="L6077" s="47"/>
      <c r="M6077" s="47"/>
      <c r="N6077" s="47"/>
      <c r="O6077" s="48"/>
    </row>
    <row r="6078" spans="2:15" x14ac:dyDescent="0.25">
      <c r="B6078" s="85"/>
      <c r="C6078" s="47"/>
      <c r="D6078" s="47"/>
      <c r="E6078" s="47"/>
      <c r="F6078" s="47"/>
      <c r="G6078" s="48"/>
      <c r="H6078" s="47"/>
      <c r="I6078" s="51"/>
      <c r="J6078" s="51"/>
      <c r="K6078" s="47"/>
      <c r="L6078" s="47"/>
      <c r="M6078" s="47"/>
      <c r="N6078" s="47"/>
      <c r="O6078" s="48"/>
    </row>
    <row r="6079" spans="2:15" x14ac:dyDescent="0.25">
      <c r="B6079" s="85"/>
      <c r="C6079" s="47"/>
      <c r="D6079" s="47"/>
      <c r="E6079" s="47"/>
      <c r="F6079" s="47"/>
      <c r="G6079" s="48"/>
      <c r="H6079" s="47"/>
      <c r="I6079" s="51"/>
      <c r="J6079" s="51"/>
      <c r="K6079" s="47"/>
      <c r="L6079" s="47"/>
      <c r="M6079" s="47"/>
      <c r="N6079" s="47"/>
      <c r="O6079" s="48"/>
    </row>
    <row r="6080" spans="2:15" x14ac:dyDescent="0.25">
      <c r="B6080" s="85"/>
      <c r="C6080" s="47"/>
      <c r="D6080" s="47"/>
      <c r="E6080" s="47"/>
      <c r="F6080" s="47"/>
      <c r="G6080" s="48"/>
      <c r="H6080" s="47"/>
      <c r="I6080" s="51"/>
      <c r="J6080" s="51"/>
      <c r="K6080" s="47"/>
      <c r="L6080" s="47"/>
      <c r="M6080" s="47"/>
      <c r="N6080" s="47"/>
      <c r="O6080" s="48"/>
    </row>
    <row r="6081" spans="2:15" x14ac:dyDescent="0.25">
      <c r="B6081" s="85"/>
      <c r="C6081" s="47"/>
      <c r="D6081" s="47"/>
      <c r="E6081" s="47"/>
      <c r="F6081" s="47"/>
      <c r="G6081" s="48"/>
      <c r="H6081" s="47"/>
      <c r="I6081" s="51"/>
      <c r="J6081" s="51"/>
      <c r="K6081" s="47"/>
      <c r="L6081" s="47"/>
      <c r="M6081" s="47"/>
      <c r="N6081" s="47"/>
      <c r="O6081" s="48"/>
    </row>
    <row r="6082" spans="2:15" x14ac:dyDescent="0.25">
      <c r="B6082" s="85"/>
      <c r="C6082" s="47"/>
      <c r="D6082" s="47"/>
      <c r="E6082" s="47"/>
      <c r="F6082" s="47"/>
      <c r="G6082" s="48"/>
      <c r="H6082" s="47"/>
      <c r="I6082" s="51"/>
      <c r="J6082" s="51"/>
      <c r="K6082" s="47"/>
      <c r="L6082" s="47"/>
      <c r="M6082" s="47"/>
      <c r="N6082" s="47"/>
      <c r="O6082" s="48"/>
    </row>
    <row r="6083" spans="2:15" x14ac:dyDescent="0.25">
      <c r="B6083" s="85"/>
      <c r="C6083" s="47"/>
      <c r="D6083" s="47"/>
      <c r="E6083" s="47"/>
      <c r="F6083" s="47"/>
      <c r="G6083" s="48"/>
      <c r="H6083" s="47"/>
      <c r="I6083" s="51"/>
      <c r="J6083" s="51"/>
      <c r="K6083" s="47"/>
      <c r="L6083" s="47"/>
      <c r="M6083" s="47"/>
      <c r="N6083" s="47"/>
      <c r="O6083" s="48"/>
    </row>
    <row r="6084" spans="2:15" x14ac:dyDescent="0.25">
      <c r="B6084" s="85"/>
      <c r="C6084" s="47"/>
      <c r="D6084" s="47"/>
      <c r="E6084" s="47"/>
      <c r="F6084" s="47"/>
      <c r="G6084" s="48"/>
      <c r="H6084" s="47"/>
      <c r="I6084" s="51"/>
      <c r="J6084" s="51"/>
      <c r="K6084" s="47"/>
      <c r="L6084" s="47"/>
      <c r="M6084" s="47"/>
      <c r="N6084" s="47"/>
      <c r="O6084" s="48"/>
    </row>
    <row r="6085" spans="2:15" x14ac:dyDescent="0.25">
      <c r="B6085" s="85"/>
      <c r="C6085" s="47"/>
      <c r="D6085" s="47"/>
      <c r="E6085" s="47"/>
      <c r="F6085" s="47"/>
      <c r="G6085" s="48"/>
      <c r="H6085" s="47"/>
      <c r="I6085" s="51"/>
      <c r="J6085" s="51"/>
      <c r="K6085" s="47"/>
      <c r="L6085" s="47"/>
      <c r="M6085" s="47"/>
      <c r="N6085" s="47"/>
      <c r="O6085" s="48"/>
    </row>
    <row r="6086" spans="2:15" x14ac:dyDescent="0.25">
      <c r="B6086" s="85"/>
      <c r="C6086" s="47"/>
      <c r="D6086" s="47"/>
      <c r="E6086" s="47"/>
      <c r="F6086" s="47"/>
      <c r="G6086" s="48"/>
      <c r="H6086" s="47"/>
      <c r="I6086" s="51"/>
      <c r="J6086" s="51"/>
      <c r="K6086" s="47"/>
      <c r="L6086" s="47"/>
      <c r="M6086" s="47"/>
      <c r="N6086" s="47"/>
      <c r="O6086" s="48"/>
    </row>
    <row r="6087" spans="2:15" x14ac:dyDescent="0.25">
      <c r="B6087" s="85"/>
      <c r="C6087" s="47"/>
      <c r="D6087" s="47"/>
      <c r="E6087" s="47"/>
      <c r="F6087" s="47"/>
      <c r="G6087" s="48"/>
      <c r="H6087" s="47"/>
      <c r="I6087" s="51"/>
      <c r="J6087" s="51"/>
      <c r="K6087" s="47"/>
      <c r="L6087" s="47"/>
      <c r="M6087" s="47"/>
      <c r="N6087" s="47"/>
      <c r="O6087" s="48"/>
    </row>
    <row r="6088" spans="2:15" x14ac:dyDescent="0.25">
      <c r="B6088" s="85"/>
      <c r="C6088" s="47"/>
      <c r="D6088" s="47"/>
      <c r="E6088" s="47"/>
      <c r="F6088" s="47"/>
      <c r="G6088" s="48"/>
      <c r="H6088" s="47"/>
      <c r="I6088" s="51"/>
      <c r="J6088" s="51"/>
      <c r="K6088" s="47"/>
      <c r="L6088" s="47"/>
      <c r="M6088" s="47"/>
      <c r="N6088" s="47"/>
      <c r="O6088" s="48"/>
    </row>
    <row r="6089" spans="2:15" x14ac:dyDescent="0.25">
      <c r="B6089" s="85"/>
      <c r="C6089" s="47"/>
      <c r="D6089" s="47"/>
      <c r="E6089" s="47"/>
      <c r="F6089" s="47"/>
      <c r="G6089" s="48"/>
      <c r="H6089" s="47"/>
      <c r="I6089" s="51"/>
      <c r="J6089" s="51"/>
      <c r="K6089" s="47"/>
      <c r="L6089" s="47"/>
      <c r="M6089" s="47"/>
      <c r="N6089" s="47"/>
      <c r="O6089" s="48"/>
    </row>
    <row r="6090" spans="2:15" x14ac:dyDescent="0.25">
      <c r="B6090" s="85"/>
      <c r="C6090" s="47"/>
      <c r="D6090" s="47"/>
      <c r="E6090" s="47"/>
      <c r="F6090" s="47"/>
      <c r="G6090" s="48"/>
      <c r="H6090" s="47"/>
      <c r="I6090" s="51"/>
      <c r="J6090" s="51"/>
      <c r="K6090" s="47"/>
      <c r="L6090" s="47"/>
      <c r="M6090" s="47"/>
      <c r="N6090" s="47"/>
      <c r="O6090" s="48"/>
    </row>
    <row r="6091" spans="2:15" x14ac:dyDescent="0.25">
      <c r="B6091" s="85"/>
      <c r="C6091" s="47"/>
      <c r="D6091" s="47"/>
      <c r="E6091" s="47"/>
      <c r="F6091" s="47"/>
      <c r="G6091" s="48"/>
      <c r="H6091" s="47"/>
      <c r="I6091" s="51"/>
      <c r="J6091" s="51"/>
      <c r="K6091" s="47"/>
      <c r="L6091" s="47"/>
      <c r="M6091" s="47"/>
      <c r="N6091" s="47"/>
      <c r="O6091" s="48"/>
    </row>
    <row r="6092" spans="2:15" x14ac:dyDescent="0.25">
      <c r="B6092" s="85"/>
      <c r="C6092" s="47"/>
      <c r="D6092" s="47"/>
      <c r="E6092" s="47"/>
      <c r="F6092" s="47"/>
      <c r="G6092" s="48"/>
      <c r="H6092" s="47"/>
      <c r="I6092" s="51"/>
      <c r="J6092" s="51"/>
      <c r="K6092" s="47"/>
      <c r="L6092" s="47"/>
      <c r="M6092" s="47"/>
      <c r="N6092" s="47"/>
      <c r="O6092" s="48"/>
    </row>
    <row r="6093" spans="2:15" x14ac:dyDescent="0.25">
      <c r="B6093" s="85"/>
      <c r="C6093" s="47"/>
      <c r="D6093" s="47"/>
      <c r="E6093" s="47"/>
      <c r="F6093" s="47"/>
      <c r="G6093" s="48"/>
      <c r="H6093" s="47"/>
      <c r="I6093" s="51"/>
      <c r="J6093" s="51"/>
      <c r="K6093" s="47"/>
      <c r="L6093" s="47"/>
      <c r="M6093" s="47"/>
      <c r="N6093" s="47"/>
      <c r="O6093" s="48"/>
    </row>
    <row r="6094" spans="2:15" x14ac:dyDescent="0.25">
      <c r="B6094" s="85"/>
      <c r="C6094" s="47"/>
      <c r="D6094" s="47"/>
      <c r="E6094" s="47"/>
      <c r="F6094" s="47"/>
      <c r="G6094" s="48"/>
      <c r="H6094" s="47"/>
      <c r="I6094" s="51"/>
      <c r="J6094" s="51"/>
      <c r="K6094" s="47"/>
      <c r="L6094" s="47"/>
      <c r="M6094" s="47"/>
      <c r="N6094" s="47"/>
      <c r="O6094" s="48"/>
    </row>
    <row r="6095" spans="2:15" x14ac:dyDescent="0.25">
      <c r="B6095" s="85"/>
      <c r="C6095" s="47"/>
      <c r="D6095" s="47"/>
      <c r="E6095" s="47"/>
      <c r="F6095" s="47"/>
      <c r="G6095" s="48"/>
      <c r="H6095" s="47"/>
      <c r="I6095" s="51"/>
      <c r="J6095" s="51"/>
      <c r="K6095" s="47"/>
      <c r="L6095" s="47"/>
      <c r="M6095" s="47"/>
      <c r="N6095" s="47"/>
      <c r="O6095" s="48"/>
    </row>
    <row r="6096" spans="2:15" x14ac:dyDescent="0.25">
      <c r="B6096" s="85"/>
      <c r="C6096" s="47"/>
      <c r="D6096" s="47"/>
      <c r="E6096" s="47"/>
      <c r="F6096" s="47"/>
      <c r="G6096" s="48"/>
      <c r="H6096" s="47"/>
      <c r="I6096" s="51"/>
      <c r="J6096" s="51"/>
      <c r="K6096" s="47"/>
      <c r="L6096" s="47"/>
      <c r="M6096" s="47"/>
      <c r="N6096" s="47"/>
      <c r="O6096" s="48"/>
    </row>
    <row r="6097" spans="2:15" x14ac:dyDescent="0.25">
      <c r="B6097" s="85"/>
      <c r="C6097" s="47"/>
      <c r="D6097" s="47"/>
      <c r="E6097" s="47"/>
      <c r="F6097" s="47"/>
      <c r="G6097" s="48"/>
      <c r="H6097" s="47"/>
      <c r="I6097" s="51"/>
      <c r="J6097" s="51"/>
      <c r="K6097" s="47"/>
      <c r="L6097" s="47"/>
      <c r="M6097" s="47"/>
      <c r="N6097" s="47"/>
      <c r="O6097" s="48"/>
    </row>
    <row r="6098" spans="2:15" x14ac:dyDescent="0.25">
      <c r="B6098" s="85"/>
      <c r="C6098" s="47"/>
      <c r="D6098" s="47"/>
      <c r="E6098" s="47"/>
      <c r="F6098" s="47"/>
      <c r="G6098" s="48"/>
      <c r="H6098" s="47"/>
      <c r="I6098" s="51"/>
      <c r="J6098" s="51"/>
      <c r="K6098" s="47"/>
      <c r="L6098" s="47"/>
      <c r="M6098" s="47"/>
      <c r="N6098" s="47"/>
      <c r="O6098" s="48"/>
    </row>
    <row r="6099" spans="2:15" x14ac:dyDescent="0.25">
      <c r="B6099" s="85"/>
      <c r="C6099" s="47"/>
      <c r="D6099" s="47"/>
      <c r="E6099" s="47"/>
      <c r="F6099" s="47"/>
      <c r="G6099" s="48"/>
      <c r="H6099" s="47"/>
      <c r="I6099" s="51"/>
      <c r="J6099" s="51"/>
      <c r="K6099" s="47"/>
      <c r="L6099" s="47"/>
      <c r="M6099" s="47"/>
      <c r="N6099" s="47"/>
      <c r="O6099" s="48"/>
    </row>
    <row r="6100" spans="2:15" x14ac:dyDescent="0.25">
      <c r="B6100" s="85"/>
      <c r="C6100" s="47"/>
      <c r="D6100" s="47"/>
      <c r="E6100" s="47"/>
      <c r="F6100" s="47"/>
      <c r="G6100" s="48"/>
      <c r="H6100" s="47"/>
      <c r="I6100" s="51"/>
      <c r="J6100" s="51"/>
      <c r="K6100" s="47"/>
      <c r="L6100" s="47"/>
      <c r="M6100" s="47"/>
      <c r="N6100" s="47"/>
      <c r="O6100" s="48"/>
    </row>
    <row r="6101" spans="2:15" x14ac:dyDescent="0.25">
      <c r="B6101" s="85"/>
      <c r="C6101" s="47"/>
      <c r="D6101" s="47"/>
      <c r="E6101" s="47"/>
      <c r="F6101" s="47"/>
      <c r="G6101" s="48"/>
      <c r="H6101" s="47"/>
      <c r="I6101" s="51"/>
      <c r="J6101" s="51"/>
      <c r="K6101" s="47"/>
      <c r="L6101" s="47"/>
      <c r="M6101" s="47"/>
      <c r="N6101" s="47"/>
      <c r="O6101" s="48"/>
    </row>
    <row r="6102" spans="2:15" x14ac:dyDescent="0.25">
      <c r="B6102" s="85"/>
      <c r="C6102" s="47"/>
      <c r="D6102" s="47"/>
      <c r="E6102" s="47"/>
      <c r="F6102" s="47"/>
      <c r="G6102" s="48"/>
      <c r="H6102" s="47"/>
      <c r="I6102" s="51"/>
      <c r="J6102" s="51"/>
      <c r="K6102" s="47"/>
      <c r="L6102" s="47"/>
      <c r="M6102" s="47"/>
      <c r="N6102" s="47"/>
      <c r="O6102" s="48"/>
    </row>
    <row r="6103" spans="2:15" x14ac:dyDescent="0.25">
      <c r="B6103" s="85"/>
      <c r="C6103" s="47"/>
      <c r="D6103" s="47"/>
      <c r="E6103" s="47"/>
      <c r="F6103" s="47"/>
      <c r="G6103" s="48"/>
      <c r="H6103" s="47"/>
      <c r="I6103" s="51"/>
      <c r="J6103" s="51"/>
      <c r="K6103" s="47"/>
      <c r="L6103" s="47"/>
      <c r="M6103" s="47"/>
      <c r="N6103" s="47"/>
      <c r="O6103" s="48"/>
    </row>
    <row r="6104" spans="2:15" x14ac:dyDescent="0.25">
      <c r="B6104" s="85"/>
      <c r="C6104" s="47"/>
      <c r="D6104" s="47"/>
      <c r="E6104" s="47"/>
      <c r="F6104" s="47"/>
      <c r="G6104" s="48"/>
      <c r="H6104" s="47"/>
      <c r="I6104" s="51"/>
      <c r="J6104" s="51"/>
      <c r="K6104" s="47"/>
      <c r="L6104" s="47"/>
      <c r="M6104" s="47"/>
      <c r="N6104" s="47"/>
      <c r="O6104" s="48"/>
    </row>
    <row r="6105" spans="2:15" x14ac:dyDescent="0.25">
      <c r="B6105" s="85"/>
      <c r="C6105" s="47"/>
      <c r="D6105" s="47"/>
      <c r="E6105" s="47"/>
      <c r="F6105" s="47"/>
      <c r="G6105" s="48"/>
      <c r="H6105" s="47"/>
      <c r="I6105" s="51"/>
      <c r="J6105" s="51"/>
      <c r="K6105" s="47"/>
      <c r="L6105" s="47"/>
      <c r="M6105" s="47"/>
      <c r="N6105" s="47"/>
      <c r="O6105" s="48"/>
    </row>
    <row r="6106" spans="2:15" x14ac:dyDescent="0.25">
      <c r="B6106" s="85"/>
      <c r="C6106" s="47"/>
      <c r="D6106" s="47"/>
      <c r="E6106" s="47"/>
      <c r="F6106" s="47"/>
      <c r="G6106" s="48"/>
      <c r="H6106" s="47"/>
      <c r="I6106" s="51"/>
      <c r="J6106" s="51"/>
      <c r="K6106" s="47"/>
      <c r="L6106" s="47"/>
      <c r="M6106" s="47"/>
      <c r="N6106" s="47"/>
      <c r="O6106" s="48"/>
    </row>
    <row r="6107" spans="2:15" x14ac:dyDescent="0.25">
      <c r="B6107" s="85"/>
      <c r="C6107" s="47"/>
      <c r="D6107" s="47"/>
      <c r="E6107" s="47"/>
      <c r="F6107" s="47"/>
      <c r="G6107" s="48"/>
      <c r="H6107" s="47"/>
      <c r="I6107" s="51"/>
      <c r="J6107" s="51"/>
      <c r="K6107" s="47"/>
      <c r="L6107" s="47"/>
      <c r="M6107" s="47"/>
      <c r="N6107" s="47"/>
      <c r="O6107" s="48"/>
    </row>
    <row r="6108" spans="2:15" x14ac:dyDescent="0.25">
      <c r="B6108" s="85"/>
      <c r="C6108" s="47"/>
      <c r="D6108" s="47"/>
      <c r="E6108" s="47"/>
      <c r="F6108" s="47"/>
      <c r="G6108" s="48"/>
      <c r="H6108" s="47"/>
      <c r="I6108" s="51"/>
      <c r="J6108" s="51"/>
      <c r="K6108" s="47"/>
      <c r="L6108" s="47"/>
      <c r="M6108" s="47"/>
      <c r="N6108" s="47"/>
      <c r="O6108" s="48"/>
    </row>
    <row r="6109" spans="2:15" x14ac:dyDescent="0.25">
      <c r="B6109" s="85"/>
      <c r="C6109" s="47"/>
      <c r="D6109" s="47"/>
      <c r="E6109" s="47"/>
      <c r="F6109" s="47"/>
      <c r="G6109" s="48"/>
      <c r="H6109" s="47"/>
      <c r="I6109" s="51"/>
      <c r="J6109" s="51"/>
      <c r="K6109" s="47"/>
      <c r="L6109" s="47"/>
      <c r="M6109" s="47"/>
      <c r="N6109" s="47"/>
      <c r="O6109" s="48"/>
    </row>
    <row r="6110" spans="2:15" x14ac:dyDescent="0.25">
      <c r="B6110" s="85"/>
      <c r="C6110" s="47"/>
      <c r="D6110" s="47"/>
      <c r="E6110" s="47"/>
      <c r="F6110" s="47"/>
      <c r="G6110" s="48"/>
      <c r="H6110" s="47"/>
      <c r="I6110" s="51"/>
      <c r="J6110" s="51"/>
      <c r="K6110" s="47"/>
      <c r="L6110" s="47"/>
      <c r="M6110" s="47"/>
      <c r="N6110" s="47"/>
      <c r="O6110" s="48"/>
    </row>
    <row r="6111" spans="2:15" x14ac:dyDescent="0.25">
      <c r="B6111" s="85"/>
      <c r="C6111" s="47"/>
      <c r="D6111" s="47"/>
      <c r="E6111" s="47"/>
      <c r="F6111" s="47"/>
      <c r="G6111" s="48"/>
      <c r="H6111" s="47"/>
      <c r="I6111" s="51"/>
      <c r="J6111" s="51"/>
      <c r="K6111" s="47"/>
      <c r="L6111" s="47"/>
      <c r="M6111" s="47"/>
      <c r="N6111" s="47"/>
      <c r="O6111" s="48"/>
    </row>
    <row r="6112" spans="2:15" x14ac:dyDescent="0.25">
      <c r="B6112" s="85"/>
      <c r="C6112" s="47"/>
      <c r="D6112" s="47"/>
      <c r="E6112" s="47"/>
      <c r="F6112" s="47"/>
      <c r="G6112" s="48"/>
      <c r="H6112" s="47"/>
      <c r="I6112" s="51"/>
      <c r="J6112" s="51"/>
      <c r="K6112" s="47"/>
      <c r="L6112" s="47"/>
      <c r="M6112" s="47"/>
      <c r="N6112" s="47"/>
      <c r="O6112" s="48"/>
    </row>
    <row r="6113" spans="2:15" x14ac:dyDescent="0.25">
      <c r="B6113" s="85"/>
      <c r="C6113" s="47"/>
      <c r="D6113" s="47"/>
      <c r="E6113" s="47"/>
      <c r="F6113" s="47"/>
      <c r="G6113" s="48"/>
      <c r="H6113" s="47"/>
      <c r="I6113" s="51"/>
      <c r="J6113" s="51"/>
      <c r="K6113" s="47"/>
      <c r="L6113" s="47"/>
      <c r="M6113" s="47"/>
      <c r="N6113" s="47"/>
      <c r="O6113" s="48"/>
    </row>
    <row r="6114" spans="2:15" x14ac:dyDescent="0.25">
      <c r="B6114" s="85"/>
      <c r="C6114" s="47"/>
      <c r="D6114" s="47"/>
      <c r="E6114" s="47"/>
      <c r="F6114" s="47"/>
      <c r="G6114" s="48"/>
      <c r="H6114" s="47"/>
      <c r="I6114" s="51"/>
      <c r="J6114" s="51"/>
      <c r="K6114" s="47"/>
      <c r="L6114" s="47"/>
      <c r="M6114" s="47"/>
      <c r="N6114" s="47"/>
      <c r="O6114" s="48"/>
    </row>
    <row r="6115" spans="2:15" x14ac:dyDescent="0.25">
      <c r="B6115" s="85"/>
      <c r="C6115" s="47"/>
      <c r="D6115" s="47"/>
      <c r="E6115" s="47"/>
      <c r="F6115" s="47"/>
      <c r="G6115" s="48"/>
      <c r="H6115" s="47"/>
      <c r="I6115" s="51"/>
      <c r="J6115" s="51"/>
      <c r="K6115" s="47"/>
      <c r="L6115" s="47"/>
      <c r="M6115" s="47"/>
      <c r="N6115" s="47"/>
      <c r="O6115" s="48"/>
    </row>
    <row r="6116" spans="2:15" x14ac:dyDescent="0.25">
      <c r="B6116" s="85"/>
      <c r="C6116" s="47"/>
      <c r="D6116" s="47"/>
      <c r="E6116" s="47"/>
      <c r="F6116" s="47"/>
      <c r="G6116" s="48"/>
      <c r="H6116" s="47"/>
      <c r="I6116" s="51"/>
      <c r="J6116" s="51"/>
      <c r="K6116" s="47"/>
      <c r="L6116" s="47"/>
      <c r="M6116" s="47"/>
      <c r="N6116" s="47"/>
      <c r="O6116" s="48"/>
    </row>
    <row r="6117" spans="2:15" x14ac:dyDescent="0.25">
      <c r="B6117" s="85"/>
      <c r="C6117" s="47"/>
      <c r="D6117" s="47"/>
      <c r="E6117" s="47"/>
      <c r="F6117" s="47"/>
      <c r="G6117" s="48"/>
      <c r="H6117" s="47"/>
      <c r="I6117" s="51"/>
      <c r="J6117" s="51"/>
      <c r="K6117" s="47"/>
      <c r="L6117" s="47"/>
      <c r="M6117" s="47"/>
      <c r="N6117" s="47"/>
      <c r="O6117" s="48"/>
    </row>
    <row r="6118" spans="2:15" x14ac:dyDescent="0.25">
      <c r="B6118" s="85"/>
      <c r="C6118" s="47"/>
      <c r="D6118" s="47"/>
      <c r="E6118" s="47"/>
      <c r="F6118" s="47"/>
      <c r="G6118" s="48"/>
      <c r="H6118" s="47"/>
      <c r="I6118" s="51"/>
      <c r="J6118" s="51"/>
      <c r="K6118" s="47"/>
      <c r="L6118" s="47"/>
      <c r="M6118" s="47"/>
      <c r="N6118" s="47"/>
      <c r="O6118" s="48"/>
    </row>
    <row r="6119" spans="2:15" x14ac:dyDescent="0.25">
      <c r="B6119" s="85"/>
      <c r="C6119" s="47"/>
      <c r="D6119" s="47"/>
      <c r="E6119" s="47"/>
      <c r="F6119" s="47"/>
      <c r="G6119" s="48"/>
      <c r="H6119" s="47"/>
      <c r="I6119" s="51"/>
      <c r="J6119" s="51"/>
      <c r="K6119" s="47"/>
      <c r="L6119" s="47"/>
      <c r="M6119" s="47"/>
      <c r="N6119" s="47"/>
      <c r="O6119" s="48"/>
    </row>
    <row r="6120" spans="2:15" x14ac:dyDescent="0.25">
      <c r="B6120" s="85"/>
      <c r="C6120" s="47"/>
      <c r="D6120" s="47"/>
      <c r="E6120" s="47"/>
      <c r="F6120" s="47"/>
      <c r="G6120" s="48"/>
      <c r="H6120" s="47"/>
      <c r="I6120" s="51"/>
      <c r="J6120" s="51"/>
      <c r="K6120" s="47"/>
      <c r="L6120" s="47"/>
      <c r="M6120" s="47"/>
      <c r="N6120" s="47"/>
      <c r="O6120" s="48"/>
    </row>
    <row r="6121" spans="2:15" x14ac:dyDescent="0.25">
      <c r="B6121" s="85"/>
      <c r="C6121" s="47"/>
      <c r="D6121" s="47"/>
      <c r="E6121" s="47"/>
      <c r="F6121" s="47"/>
      <c r="G6121" s="48"/>
      <c r="H6121" s="47"/>
      <c r="I6121" s="51"/>
      <c r="J6121" s="51"/>
      <c r="K6121" s="47"/>
      <c r="L6121" s="47"/>
      <c r="M6121" s="47"/>
      <c r="N6121" s="47"/>
      <c r="O6121" s="48"/>
    </row>
    <row r="6122" spans="2:15" x14ac:dyDescent="0.25">
      <c r="B6122" s="85"/>
      <c r="C6122" s="47"/>
      <c r="D6122" s="47"/>
      <c r="E6122" s="47"/>
      <c r="F6122" s="47"/>
      <c r="G6122" s="48"/>
      <c r="H6122" s="47"/>
      <c r="I6122" s="51"/>
      <c r="J6122" s="51"/>
      <c r="K6122" s="47"/>
      <c r="L6122" s="47"/>
      <c r="M6122" s="47"/>
      <c r="N6122" s="47"/>
      <c r="O6122" s="48"/>
    </row>
    <row r="6123" spans="2:15" x14ac:dyDescent="0.25">
      <c r="B6123" s="85"/>
      <c r="C6123" s="47"/>
      <c r="D6123" s="47"/>
      <c r="E6123" s="47"/>
      <c r="F6123" s="47"/>
      <c r="G6123" s="48"/>
      <c r="H6123" s="47"/>
      <c r="I6123" s="51"/>
      <c r="J6123" s="51"/>
      <c r="K6123" s="47"/>
      <c r="L6123" s="47"/>
      <c r="M6123" s="47"/>
      <c r="N6123" s="47"/>
      <c r="O6123" s="48"/>
    </row>
    <row r="6124" spans="2:15" x14ac:dyDescent="0.25">
      <c r="B6124" s="85"/>
      <c r="C6124" s="47"/>
      <c r="D6124" s="47"/>
      <c r="E6124" s="47"/>
      <c r="F6124" s="47"/>
      <c r="G6124" s="48"/>
      <c r="H6124" s="47"/>
      <c r="I6124" s="51"/>
      <c r="J6124" s="51"/>
      <c r="K6124" s="47"/>
      <c r="L6124" s="47"/>
      <c r="M6124" s="47"/>
      <c r="N6124" s="47"/>
      <c r="O6124" s="48"/>
    </row>
    <row r="6125" spans="2:15" x14ac:dyDescent="0.25">
      <c r="B6125" s="85"/>
      <c r="C6125" s="47"/>
      <c r="D6125" s="47"/>
      <c r="E6125" s="47"/>
      <c r="F6125" s="47"/>
      <c r="G6125" s="48"/>
      <c r="H6125" s="47"/>
      <c r="I6125" s="51"/>
      <c r="J6125" s="51"/>
      <c r="K6125" s="47"/>
      <c r="L6125" s="47"/>
      <c r="M6125" s="47"/>
      <c r="N6125" s="47"/>
      <c r="O6125" s="48"/>
    </row>
    <row r="6126" spans="2:15" x14ac:dyDescent="0.25">
      <c r="B6126" s="85"/>
      <c r="C6126" s="47"/>
      <c r="D6126" s="47"/>
      <c r="E6126" s="47"/>
      <c r="F6126" s="47"/>
      <c r="G6126" s="48"/>
      <c r="H6126" s="47"/>
      <c r="I6126" s="51"/>
      <c r="J6126" s="51"/>
      <c r="K6126" s="47"/>
      <c r="L6126" s="47"/>
      <c r="M6126" s="47"/>
      <c r="N6126" s="47"/>
      <c r="O6126" s="48"/>
    </row>
    <row r="6127" spans="2:15" x14ac:dyDescent="0.25">
      <c r="B6127" s="85"/>
      <c r="C6127" s="47"/>
      <c r="D6127" s="47"/>
      <c r="E6127" s="47"/>
      <c r="F6127" s="47"/>
      <c r="G6127" s="48"/>
      <c r="H6127" s="47"/>
      <c r="I6127" s="51"/>
      <c r="J6127" s="51"/>
      <c r="K6127" s="47"/>
      <c r="L6127" s="47"/>
      <c r="M6127" s="47"/>
      <c r="N6127" s="47"/>
      <c r="O6127" s="48"/>
    </row>
    <row r="6128" spans="2:15" x14ac:dyDescent="0.25">
      <c r="B6128" s="85"/>
      <c r="C6128" s="47"/>
      <c r="D6128" s="47"/>
      <c r="E6128" s="47"/>
      <c r="F6128" s="47"/>
      <c r="G6128" s="48"/>
      <c r="H6128" s="47"/>
      <c r="I6128" s="51"/>
      <c r="J6128" s="51"/>
      <c r="K6128" s="47"/>
      <c r="L6128" s="47"/>
      <c r="M6128" s="47"/>
      <c r="N6128" s="47"/>
      <c r="O6128" s="48"/>
    </row>
    <row r="6129" spans="2:15" x14ac:dyDescent="0.25">
      <c r="B6129" s="85"/>
      <c r="C6129" s="47"/>
      <c r="D6129" s="47"/>
      <c r="E6129" s="47"/>
      <c r="F6129" s="47"/>
      <c r="G6129" s="48"/>
      <c r="H6129" s="47"/>
      <c r="I6129" s="51"/>
      <c r="J6129" s="51"/>
      <c r="K6129" s="47"/>
      <c r="L6129" s="47"/>
      <c r="M6129" s="47"/>
      <c r="N6129" s="47"/>
      <c r="O6129" s="48"/>
    </row>
    <row r="6130" spans="2:15" x14ac:dyDescent="0.25">
      <c r="B6130" s="85"/>
      <c r="C6130" s="47"/>
      <c r="D6130" s="47"/>
      <c r="E6130" s="47"/>
      <c r="F6130" s="47"/>
      <c r="G6130" s="48"/>
      <c r="H6130" s="47"/>
      <c r="I6130" s="51"/>
      <c r="J6130" s="51"/>
      <c r="K6130" s="47"/>
      <c r="L6130" s="47"/>
      <c r="M6130" s="47"/>
      <c r="N6130" s="47"/>
      <c r="O6130" s="48"/>
    </row>
    <row r="6131" spans="2:15" x14ac:dyDescent="0.25">
      <c r="B6131" s="85"/>
      <c r="C6131" s="47"/>
      <c r="D6131" s="47"/>
      <c r="E6131" s="47"/>
      <c r="F6131" s="47"/>
      <c r="G6131" s="48"/>
      <c r="H6131" s="47"/>
      <c r="I6131" s="51"/>
      <c r="J6131" s="51"/>
      <c r="K6131" s="47"/>
      <c r="L6131" s="47"/>
      <c r="M6131" s="47"/>
      <c r="N6131" s="47"/>
      <c r="O6131" s="48"/>
    </row>
    <row r="6132" spans="2:15" x14ac:dyDescent="0.25">
      <c r="B6132" s="85"/>
      <c r="C6132" s="47"/>
      <c r="D6132" s="47"/>
      <c r="E6132" s="47"/>
      <c r="F6132" s="47"/>
      <c r="G6132" s="48"/>
      <c r="H6132" s="47"/>
      <c r="I6132" s="51"/>
      <c r="J6132" s="51"/>
      <c r="K6132" s="47"/>
      <c r="L6132" s="47"/>
      <c r="M6132" s="47"/>
      <c r="N6132" s="47"/>
      <c r="O6132" s="48"/>
    </row>
    <row r="6133" spans="2:15" x14ac:dyDescent="0.25">
      <c r="B6133" s="85"/>
      <c r="C6133" s="47"/>
      <c r="D6133" s="47"/>
      <c r="E6133" s="47"/>
      <c r="F6133" s="47"/>
      <c r="G6133" s="48"/>
      <c r="H6133" s="47"/>
      <c r="I6133" s="51"/>
      <c r="J6133" s="51"/>
      <c r="K6133" s="47"/>
      <c r="L6133" s="47"/>
      <c r="M6133" s="47"/>
      <c r="N6133" s="47"/>
      <c r="O6133" s="48"/>
    </row>
    <row r="6134" spans="2:15" x14ac:dyDescent="0.25">
      <c r="B6134" s="85"/>
      <c r="C6134" s="47"/>
      <c r="D6134" s="47"/>
      <c r="E6134" s="47"/>
      <c r="F6134" s="47"/>
      <c r="G6134" s="48"/>
      <c r="H6134" s="47"/>
      <c r="I6134" s="51"/>
      <c r="J6134" s="51"/>
      <c r="K6134" s="47"/>
      <c r="L6134" s="47"/>
      <c r="M6134" s="47"/>
      <c r="N6134" s="47"/>
      <c r="O6134" s="48"/>
    </row>
    <row r="6135" spans="2:15" x14ac:dyDescent="0.25">
      <c r="B6135" s="85"/>
      <c r="C6135" s="47"/>
      <c r="D6135" s="47"/>
      <c r="E6135" s="47"/>
      <c r="F6135" s="47"/>
      <c r="G6135" s="48"/>
      <c r="H6135" s="47"/>
      <c r="I6135" s="51"/>
      <c r="J6135" s="51"/>
      <c r="K6135" s="47"/>
      <c r="L6135" s="47"/>
      <c r="M6135" s="47"/>
      <c r="N6135" s="47"/>
      <c r="O6135" s="48"/>
    </row>
    <row r="6136" spans="2:15" x14ac:dyDescent="0.25">
      <c r="B6136" s="85"/>
      <c r="C6136" s="47"/>
      <c r="D6136" s="47"/>
      <c r="E6136" s="47"/>
      <c r="F6136" s="47"/>
      <c r="G6136" s="48"/>
      <c r="H6136" s="47"/>
      <c r="I6136" s="51"/>
      <c r="J6136" s="51"/>
      <c r="K6136" s="47"/>
      <c r="L6136" s="47"/>
      <c r="M6136" s="47"/>
      <c r="N6136" s="47"/>
      <c r="O6136" s="48"/>
    </row>
    <row r="6137" spans="2:15" x14ac:dyDescent="0.25">
      <c r="B6137" s="85"/>
      <c r="C6137" s="47"/>
      <c r="D6137" s="47"/>
      <c r="E6137" s="47"/>
      <c r="F6137" s="47"/>
      <c r="G6137" s="48"/>
      <c r="H6137" s="47"/>
      <c r="I6137" s="51"/>
      <c r="J6137" s="51"/>
      <c r="K6137" s="47"/>
      <c r="L6137" s="47"/>
      <c r="M6137" s="47"/>
      <c r="N6137" s="47"/>
      <c r="O6137" s="48"/>
    </row>
    <row r="6138" spans="2:15" x14ac:dyDescent="0.25">
      <c r="B6138" s="85"/>
      <c r="C6138" s="47"/>
      <c r="D6138" s="47"/>
      <c r="E6138" s="47"/>
      <c r="F6138" s="47"/>
      <c r="G6138" s="48"/>
      <c r="H6138" s="47"/>
      <c r="I6138" s="51"/>
      <c r="J6138" s="51"/>
      <c r="K6138" s="47"/>
      <c r="L6138" s="47"/>
      <c r="M6138" s="47"/>
      <c r="N6138" s="47"/>
      <c r="O6138" s="48"/>
    </row>
    <row r="6139" spans="2:15" x14ac:dyDescent="0.25">
      <c r="B6139" s="85"/>
      <c r="C6139" s="47"/>
      <c r="D6139" s="47"/>
      <c r="E6139" s="47"/>
      <c r="F6139" s="47"/>
      <c r="G6139" s="48"/>
      <c r="H6139" s="47"/>
      <c r="I6139" s="51"/>
      <c r="J6139" s="51"/>
      <c r="K6139" s="47"/>
      <c r="L6139" s="47"/>
      <c r="M6139" s="47"/>
      <c r="N6139" s="47"/>
      <c r="O6139" s="48"/>
    </row>
    <row r="6140" spans="2:15" x14ac:dyDescent="0.25">
      <c r="B6140" s="85"/>
      <c r="C6140" s="47"/>
      <c r="D6140" s="47"/>
      <c r="E6140" s="47"/>
      <c r="F6140" s="47"/>
      <c r="G6140" s="48"/>
      <c r="H6140" s="47"/>
      <c r="I6140" s="51"/>
      <c r="J6140" s="51"/>
      <c r="K6140" s="47"/>
      <c r="L6140" s="47"/>
      <c r="M6140" s="47"/>
      <c r="N6140" s="47"/>
      <c r="O6140" s="48"/>
    </row>
    <row r="6141" spans="2:15" x14ac:dyDescent="0.25">
      <c r="B6141" s="85"/>
      <c r="C6141" s="47"/>
      <c r="D6141" s="47"/>
      <c r="E6141" s="47"/>
      <c r="F6141" s="47"/>
      <c r="G6141" s="48"/>
      <c r="H6141" s="47"/>
      <c r="I6141" s="51"/>
      <c r="J6141" s="51"/>
      <c r="K6141" s="47"/>
      <c r="L6141" s="47"/>
      <c r="M6141" s="47"/>
      <c r="N6141" s="47"/>
      <c r="O6141" s="48"/>
    </row>
    <row r="6142" spans="2:15" x14ac:dyDescent="0.25">
      <c r="B6142" s="85"/>
      <c r="C6142" s="47"/>
      <c r="D6142" s="47"/>
      <c r="E6142" s="47"/>
      <c r="F6142" s="47"/>
      <c r="G6142" s="48"/>
      <c r="H6142" s="47"/>
      <c r="I6142" s="51"/>
      <c r="J6142" s="51"/>
      <c r="K6142" s="47"/>
      <c r="L6142" s="47"/>
      <c r="M6142" s="47"/>
      <c r="N6142" s="47"/>
      <c r="O6142" s="48"/>
    </row>
    <row r="6143" spans="2:15" x14ac:dyDescent="0.25">
      <c r="B6143" s="85"/>
      <c r="C6143" s="47"/>
      <c r="D6143" s="47"/>
      <c r="E6143" s="47"/>
      <c r="F6143" s="47"/>
      <c r="G6143" s="48"/>
      <c r="H6143" s="47"/>
      <c r="I6143" s="51"/>
      <c r="J6143" s="51"/>
      <c r="K6143" s="47"/>
      <c r="L6143" s="47"/>
      <c r="M6143" s="47"/>
      <c r="N6143" s="47"/>
      <c r="O6143" s="48"/>
    </row>
    <row r="6144" spans="2:15" x14ac:dyDescent="0.25">
      <c r="B6144" s="85"/>
      <c r="C6144" s="47"/>
      <c r="D6144" s="47"/>
      <c r="E6144" s="47"/>
      <c r="F6144" s="47"/>
      <c r="G6144" s="48"/>
      <c r="H6144" s="47"/>
      <c r="I6144" s="51"/>
      <c r="J6144" s="51"/>
      <c r="K6144" s="47"/>
      <c r="L6144" s="47"/>
      <c r="M6144" s="47"/>
      <c r="N6144" s="47"/>
      <c r="O6144" s="48"/>
    </row>
    <row r="6145" spans="2:15" x14ac:dyDescent="0.25">
      <c r="B6145" s="85"/>
      <c r="C6145" s="47"/>
      <c r="D6145" s="47"/>
      <c r="E6145" s="47"/>
      <c r="F6145" s="47"/>
      <c r="G6145" s="48"/>
      <c r="H6145" s="47"/>
      <c r="I6145" s="51"/>
      <c r="J6145" s="51"/>
      <c r="K6145" s="47"/>
      <c r="L6145" s="47"/>
      <c r="M6145" s="47"/>
      <c r="N6145" s="47"/>
      <c r="O6145" s="48"/>
    </row>
    <row r="6146" spans="2:15" x14ac:dyDescent="0.25">
      <c r="B6146" s="85"/>
      <c r="C6146" s="47"/>
      <c r="D6146" s="47"/>
      <c r="E6146" s="47"/>
      <c r="F6146" s="47"/>
      <c r="G6146" s="48"/>
      <c r="H6146" s="47"/>
      <c r="I6146" s="51"/>
      <c r="J6146" s="51"/>
      <c r="K6146" s="47"/>
      <c r="L6146" s="47"/>
      <c r="M6146" s="47"/>
      <c r="N6146" s="47"/>
      <c r="O6146" s="48"/>
    </row>
    <row r="6147" spans="2:15" x14ac:dyDescent="0.25">
      <c r="B6147" s="85"/>
      <c r="C6147" s="47"/>
      <c r="D6147" s="47"/>
      <c r="E6147" s="47"/>
      <c r="F6147" s="47"/>
      <c r="G6147" s="48"/>
      <c r="H6147" s="47"/>
      <c r="I6147" s="51"/>
      <c r="J6147" s="51"/>
      <c r="K6147" s="47"/>
      <c r="L6147" s="47"/>
      <c r="M6147" s="47"/>
      <c r="N6147" s="47"/>
      <c r="O6147" s="48"/>
    </row>
    <row r="6148" spans="2:15" x14ac:dyDescent="0.25">
      <c r="B6148" s="85"/>
      <c r="C6148" s="47"/>
      <c r="D6148" s="47"/>
      <c r="E6148" s="47"/>
      <c r="F6148" s="47"/>
      <c r="G6148" s="48"/>
      <c r="H6148" s="47"/>
      <c r="I6148" s="51"/>
      <c r="J6148" s="51"/>
      <c r="K6148" s="47"/>
      <c r="L6148" s="47"/>
      <c r="M6148" s="47"/>
      <c r="N6148" s="47"/>
      <c r="O6148" s="48"/>
    </row>
    <row r="6149" spans="2:15" x14ac:dyDescent="0.25">
      <c r="B6149" s="85"/>
      <c r="C6149" s="47"/>
      <c r="D6149" s="47"/>
      <c r="E6149" s="47"/>
      <c r="F6149" s="47"/>
      <c r="G6149" s="48"/>
      <c r="H6149" s="47"/>
      <c r="I6149" s="51"/>
      <c r="J6149" s="51"/>
      <c r="K6149" s="47"/>
      <c r="L6149" s="47"/>
      <c r="M6149" s="47"/>
      <c r="N6149" s="47"/>
      <c r="O6149" s="48"/>
    </row>
    <row r="6150" spans="2:15" x14ac:dyDescent="0.25">
      <c r="B6150" s="85"/>
      <c r="C6150" s="47"/>
      <c r="D6150" s="47"/>
      <c r="E6150" s="47"/>
      <c r="F6150" s="47"/>
      <c r="G6150" s="48"/>
      <c r="H6150" s="47"/>
      <c r="I6150" s="51"/>
      <c r="J6150" s="51"/>
      <c r="K6150" s="47"/>
      <c r="L6150" s="47"/>
      <c r="M6150" s="47"/>
      <c r="N6150" s="47"/>
      <c r="O6150" s="48"/>
    </row>
    <row r="6151" spans="2:15" x14ac:dyDescent="0.25">
      <c r="B6151" s="85"/>
      <c r="C6151" s="47"/>
      <c r="D6151" s="47"/>
      <c r="E6151" s="47"/>
      <c r="F6151" s="47"/>
      <c r="G6151" s="48"/>
      <c r="H6151" s="47"/>
      <c r="I6151" s="51"/>
      <c r="J6151" s="51"/>
      <c r="K6151" s="47"/>
      <c r="L6151" s="47"/>
      <c r="M6151" s="47"/>
      <c r="N6151" s="47"/>
      <c r="O6151" s="48"/>
    </row>
    <row r="6152" spans="2:15" x14ac:dyDescent="0.25">
      <c r="B6152" s="85"/>
      <c r="C6152" s="47"/>
      <c r="D6152" s="47"/>
      <c r="E6152" s="47"/>
      <c r="F6152" s="47"/>
      <c r="G6152" s="48"/>
      <c r="H6152" s="47"/>
      <c r="I6152" s="51"/>
      <c r="J6152" s="51"/>
      <c r="K6152" s="47"/>
      <c r="L6152" s="47"/>
      <c r="M6152" s="47"/>
      <c r="N6152" s="47"/>
      <c r="O6152" s="48"/>
    </row>
    <row r="6153" spans="2:15" x14ac:dyDescent="0.25">
      <c r="B6153" s="85"/>
      <c r="C6153" s="47"/>
      <c r="D6153" s="47"/>
      <c r="E6153" s="47"/>
      <c r="F6153" s="47"/>
      <c r="G6153" s="48"/>
      <c r="H6153" s="47"/>
      <c r="I6153" s="51"/>
      <c r="J6153" s="51"/>
      <c r="K6153" s="47"/>
      <c r="L6153" s="47"/>
      <c r="M6153" s="47"/>
      <c r="N6153" s="47"/>
      <c r="O6153" s="48"/>
    </row>
    <row r="6154" spans="2:15" x14ac:dyDescent="0.25">
      <c r="B6154" s="85"/>
      <c r="C6154" s="47"/>
      <c r="D6154" s="47"/>
      <c r="E6154" s="47"/>
      <c r="F6154" s="47"/>
      <c r="G6154" s="48"/>
      <c r="H6154" s="47"/>
      <c r="I6154" s="51"/>
      <c r="J6154" s="51"/>
      <c r="K6154" s="47"/>
      <c r="L6154" s="47"/>
      <c r="M6154" s="47"/>
      <c r="N6154" s="47"/>
      <c r="O6154" s="48"/>
    </row>
    <row r="6155" spans="2:15" x14ac:dyDescent="0.25">
      <c r="B6155" s="85"/>
      <c r="C6155" s="47"/>
      <c r="D6155" s="47"/>
      <c r="E6155" s="47"/>
      <c r="F6155" s="47"/>
      <c r="G6155" s="48"/>
      <c r="H6155" s="47"/>
      <c r="I6155" s="51"/>
      <c r="J6155" s="51"/>
      <c r="K6155" s="47"/>
      <c r="L6155" s="47"/>
      <c r="M6155" s="47"/>
      <c r="N6155" s="47"/>
      <c r="O6155" s="48"/>
    </row>
    <row r="6156" spans="2:15" x14ac:dyDescent="0.25">
      <c r="B6156" s="85"/>
      <c r="C6156" s="47"/>
      <c r="D6156" s="47"/>
      <c r="E6156" s="47"/>
      <c r="F6156" s="47"/>
      <c r="G6156" s="48"/>
      <c r="H6156" s="47"/>
      <c r="I6156" s="51"/>
      <c r="J6156" s="51"/>
      <c r="K6156" s="47"/>
      <c r="L6156" s="47"/>
      <c r="M6156" s="47"/>
      <c r="N6156" s="47"/>
      <c r="O6156" s="48"/>
    </row>
    <row r="6157" spans="2:15" x14ac:dyDescent="0.25">
      <c r="B6157" s="85"/>
      <c r="C6157" s="47"/>
      <c r="D6157" s="47"/>
      <c r="E6157" s="47"/>
      <c r="F6157" s="47"/>
      <c r="G6157" s="48"/>
      <c r="H6157" s="47"/>
      <c r="I6157" s="51"/>
      <c r="J6157" s="51"/>
      <c r="K6157" s="47"/>
      <c r="L6157" s="47"/>
      <c r="M6157" s="47"/>
      <c r="N6157" s="47"/>
      <c r="O6157" s="48"/>
    </row>
    <row r="6158" spans="2:15" x14ac:dyDescent="0.25">
      <c r="B6158" s="85"/>
      <c r="C6158" s="47"/>
      <c r="D6158" s="47"/>
      <c r="E6158" s="47"/>
      <c r="F6158" s="47"/>
      <c r="G6158" s="48"/>
      <c r="H6158" s="47"/>
      <c r="I6158" s="51"/>
      <c r="J6158" s="51"/>
      <c r="K6158" s="47"/>
      <c r="L6158" s="47"/>
      <c r="M6158" s="47"/>
      <c r="N6158" s="47"/>
      <c r="O6158" s="48"/>
    </row>
    <row r="6159" spans="2:15" x14ac:dyDescent="0.25">
      <c r="B6159" s="85"/>
      <c r="C6159" s="47"/>
      <c r="D6159" s="47"/>
      <c r="E6159" s="47"/>
      <c r="F6159" s="47"/>
      <c r="G6159" s="48"/>
      <c r="H6159" s="47"/>
      <c r="I6159" s="51"/>
      <c r="J6159" s="51"/>
      <c r="K6159" s="47"/>
      <c r="L6159" s="47"/>
      <c r="M6159" s="47"/>
      <c r="N6159" s="47"/>
      <c r="O6159" s="48"/>
    </row>
    <row r="6160" spans="2:15" x14ac:dyDescent="0.25">
      <c r="B6160" s="85"/>
      <c r="C6160" s="47"/>
      <c r="D6160" s="47"/>
      <c r="E6160" s="47"/>
      <c r="F6160" s="47"/>
      <c r="G6160" s="48"/>
      <c r="H6160" s="47"/>
      <c r="I6160" s="51"/>
      <c r="J6160" s="51"/>
      <c r="K6160" s="47"/>
      <c r="L6160" s="47"/>
      <c r="M6160" s="47"/>
      <c r="N6160" s="47"/>
      <c r="O6160" s="48"/>
    </row>
    <row r="6161" spans="2:15" x14ac:dyDescent="0.25">
      <c r="B6161" s="85"/>
      <c r="C6161" s="47"/>
      <c r="D6161" s="47"/>
      <c r="E6161" s="47"/>
      <c r="F6161" s="47"/>
      <c r="G6161" s="48"/>
      <c r="H6161" s="47"/>
      <c r="I6161" s="51"/>
      <c r="J6161" s="51"/>
      <c r="K6161" s="47"/>
      <c r="L6161" s="47"/>
      <c r="M6161" s="47"/>
      <c r="N6161" s="47"/>
      <c r="O6161" s="48"/>
    </row>
    <row r="6162" spans="2:15" x14ac:dyDescent="0.25">
      <c r="B6162" s="85"/>
      <c r="C6162" s="47"/>
      <c r="D6162" s="47"/>
      <c r="E6162" s="47"/>
      <c r="F6162" s="47"/>
      <c r="G6162" s="48"/>
      <c r="H6162" s="47"/>
      <c r="I6162" s="51"/>
      <c r="J6162" s="51"/>
      <c r="K6162" s="47"/>
      <c r="L6162" s="47"/>
      <c r="M6162" s="47"/>
      <c r="N6162" s="47"/>
      <c r="O6162" s="48"/>
    </row>
    <row r="6163" spans="2:15" x14ac:dyDescent="0.25">
      <c r="B6163" s="85"/>
      <c r="C6163" s="47"/>
      <c r="D6163" s="47"/>
      <c r="E6163" s="47"/>
      <c r="F6163" s="47"/>
      <c r="G6163" s="48"/>
      <c r="H6163" s="47"/>
      <c r="I6163" s="51"/>
      <c r="J6163" s="51"/>
      <c r="K6163" s="47"/>
      <c r="L6163" s="47"/>
      <c r="M6163" s="47"/>
      <c r="N6163" s="47"/>
      <c r="O6163" s="48"/>
    </row>
    <row r="6164" spans="2:15" x14ac:dyDescent="0.25">
      <c r="B6164" s="85"/>
      <c r="C6164" s="47"/>
      <c r="D6164" s="47"/>
      <c r="E6164" s="47"/>
      <c r="F6164" s="47"/>
      <c r="G6164" s="48"/>
      <c r="H6164" s="47"/>
      <c r="I6164" s="51"/>
      <c r="J6164" s="51"/>
      <c r="K6164" s="47"/>
      <c r="L6164" s="47"/>
      <c r="M6164" s="47"/>
      <c r="N6164" s="47"/>
      <c r="O6164" s="48"/>
    </row>
    <row r="6165" spans="2:15" x14ac:dyDescent="0.25">
      <c r="B6165" s="85"/>
      <c r="C6165" s="47"/>
      <c r="D6165" s="47"/>
      <c r="E6165" s="47"/>
      <c r="F6165" s="47"/>
      <c r="G6165" s="48"/>
      <c r="H6165" s="47"/>
      <c r="I6165" s="51"/>
      <c r="J6165" s="51"/>
      <c r="K6165" s="47"/>
      <c r="L6165" s="47"/>
      <c r="M6165" s="47"/>
      <c r="N6165" s="47"/>
      <c r="O6165" s="48"/>
    </row>
    <row r="6166" spans="2:15" x14ac:dyDescent="0.25">
      <c r="B6166" s="85"/>
      <c r="C6166" s="47"/>
      <c r="D6166" s="47"/>
      <c r="E6166" s="47"/>
      <c r="F6166" s="47"/>
      <c r="G6166" s="48"/>
      <c r="H6166" s="47"/>
      <c r="I6166" s="51"/>
      <c r="J6166" s="51"/>
      <c r="K6166" s="47"/>
      <c r="L6166" s="47"/>
      <c r="M6166" s="47"/>
      <c r="N6166" s="47"/>
      <c r="O6166" s="48"/>
    </row>
    <row r="6167" spans="2:15" x14ac:dyDescent="0.25">
      <c r="B6167" s="85"/>
      <c r="C6167" s="47"/>
      <c r="D6167" s="47"/>
      <c r="E6167" s="47"/>
      <c r="F6167" s="47"/>
      <c r="G6167" s="48"/>
      <c r="H6167" s="47"/>
      <c r="I6167" s="51"/>
      <c r="J6167" s="51"/>
      <c r="K6167" s="47"/>
      <c r="L6167" s="47"/>
      <c r="M6167" s="47"/>
      <c r="N6167" s="47"/>
      <c r="O6167" s="48"/>
    </row>
    <row r="6168" spans="2:15" x14ac:dyDescent="0.25">
      <c r="B6168" s="85"/>
      <c r="C6168" s="47"/>
      <c r="D6168" s="47"/>
      <c r="E6168" s="47"/>
      <c r="F6168" s="47"/>
      <c r="G6168" s="48"/>
      <c r="H6168" s="47"/>
      <c r="I6168" s="51"/>
      <c r="J6168" s="51"/>
      <c r="K6168" s="47"/>
      <c r="L6168" s="47"/>
      <c r="M6168" s="47"/>
      <c r="N6168" s="47"/>
      <c r="O6168" s="48"/>
    </row>
    <row r="6169" spans="2:15" x14ac:dyDescent="0.25">
      <c r="B6169" s="85"/>
      <c r="C6169" s="47"/>
      <c r="D6169" s="47"/>
      <c r="E6169" s="47"/>
      <c r="F6169" s="47"/>
      <c r="G6169" s="48"/>
      <c r="H6169" s="47"/>
      <c r="I6169" s="51"/>
      <c r="J6169" s="51"/>
      <c r="K6169" s="47"/>
      <c r="L6169" s="47"/>
      <c r="M6169" s="47"/>
      <c r="N6169" s="47"/>
      <c r="O6169" s="48"/>
    </row>
    <row r="6170" spans="2:15" x14ac:dyDescent="0.25">
      <c r="B6170" s="85"/>
      <c r="C6170" s="47"/>
      <c r="D6170" s="47"/>
      <c r="E6170" s="47"/>
      <c r="F6170" s="47"/>
      <c r="G6170" s="48"/>
      <c r="H6170" s="47"/>
      <c r="I6170" s="51"/>
      <c r="J6170" s="51"/>
      <c r="K6170" s="47"/>
      <c r="L6170" s="47"/>
      <c r="M6170" s="47"/>
      <c r="N6170" s="47"/>
      <c r="O6170" s="48"/>
    </row>
    <row r="6171" spans="2:15" x14ac:dyDescent="0.25">
      <c r="B6171" s="85"/>
      <c r="C6171" s="47"/>
      <c r="D6171" s="47"/>
      <c r="E6171" s="47"/>
      <c r="F6171" s="47"/>
      <c r="G6171" s="48"/>
      <c r="H6171" s="47"/>
      <c r="I6171" s="51"/>
      <c r="J6171" s="51"/>
      <c r="K6171" s="47"/>
      <c r="L6171" s="47"/>
      <c r="M6171" s="47"/>
      <c r="N6171" s="47"/>
      <c r="O6171" s="48"/>
    </row>
    <row r="6172" spans="2:15" x14ac:dyDescent="0.25">
      <c r="B6172" s="85"/>
      <c r="C6172" s="47"/>
      <c r="D6172" s="47"/>
      <c r="E6172" s="47"/>
      <c r="F6172" s="47"/>
      <c r="G6172" s="48"/>
      <c r="H6172" s="47"/>
      <c r="I6172" s="51"/>
      <c r="J6172" s="51"/>
      <c r="K6172" s="47"/>
      <c r="L6172" s="47"/>
      <c r="M6172" s="47"/>
      <c r="N6172" s="47"/>
      <c r="O6172" s="48"/>
    </row>
    <row r="6173" spans="2:15" x14ac:dyDescent="0.25">
      <c r="B6173" s="85"/>
      <c r="C6173" s="47"/>
      <c r="D6173" s="47"/>
      <c r="E6173" s="47"/>
      <c r="F6173" s="47"/>
      <c r="G6173" s="48"/>
      <c r="H6173" s="47"/>
      <c r="I6173" s="51"/>
      <c r="J6173" s="51"/>
      <c r="K6173" s="47"/>
      <c r="L6173" s="47"/>
      <c r="M6173" s="47"/>
      <c r="N6173" s="47"/>
      <c r="O6173" s="48"/>
    </row>
    <row r="6174" spans="2:15" x14ac:dyDescent="0.25">
      <c r="B6174" s="85"/>
      <c r="C6174" s="47"/>
      <c r="D6174" s="47"/>
      <c r="E6174" s="47"/>
      <c r="F6174" s="47"/>
      <c r="G6174" s="48"/>
      <c r="H6174" s="47"/>
      <c r="I6174" s="51"/>
      <c r="J6174" s="51"/>
      <c r="K6174" s="47"/>
      <c r="L6174" s="47"/>
      <c r="M6174" s="47"/>
      <c r="N6174" s="47"/>
      <c r="O6174" s="48"/>
    </row>
    <row r="6175" spans="2:15" x14ac:dyDescent="0.25">
      <c r="B6175" s="85"/>
      <c r="C6175" s="47"/>
      <c r="D6175" s="47"/>
      <c r="E6175" s="47"/>
      <c r="F6175" s="47"/>
      <c r="G6175" s="48"/>
      <c r="H6175" s="47"/>
      <c r="I6175" s="51"/>
      <c r="J6175" s="51"/>
      <c r="K6175" s="47"/>
      <c r="L6175" s="47"/>
      <c r="M6175" s="47"/>
      <c r="N6175" s="47"/>
      <c r="O6175" s="48"/>
    </row>
    <row r="6176" spans="2:15" x14ac:dyDescent="0.25">
      <c r="B6176" s="85"/>
      <c r="C6176" s="47"/>
      <c r="D6176" s="47"/>
      <c r="E6176" s="47"/>
      <c r="F6176" s="47"/>
      <c r="G6176" s="48"/>
      <c r="H6176" s="47"/>
      <c r="I6176" s="51"/>
      <c r="J6176" s="51"/>
      <c r="K6176" s="47"/>
      <c r="L6176" s="47"/>
      <c r="M6176" s="47"/>
      <c r="N6176" s="47"/>
      <c r="O6176" s="48"/>
    </row>
    <row r="6177" spans="2:15" x14ac:dyDescent="0.25">
      <c r="B6177" s="85"/>
      <c r="C6177" s="47"/>
      <c r="D6177" s="47"/>
      <c r="E6177" s="47"/>
      <c r="F6177" s="47"/>
      <c r="G6177" s="48"/>
      <c r="H6177" s="47"/>
      <c r="I6177" s="51"/>
      <c r="J6177" s="51"/>
      <c r="K6177" s="47"/>
      <c r="L6177" s="47"/>
      <c r="M6177" s="47"/>
      <c r="N6177" s="47"/>
      <c r="O6177" s="48"/>
    </row>
    <row r="6178" spans="2:15" x14ac:dyDescent="0.25">
      <c r="B6178" s="85"/>
      <c r="C6178" s="47"/>
      <c r="D6178" s="47"/>
      <c r="E6178" s="47"/>
      <c r="F6178" s="47"/>
      <c r="G6178" s="48"/>
      <c r="H6178" s="47"/>
      <c r="I6178" s="51"/>
      <c r="J6178" s="51"/>
      <c r="K6178" s="47"/>
      <c r="L6178" s="47"/>
      <c r="M6178" s="47"/>
      <c r="N6178" s="47"/>
      <c r="O6178" s="48"/>
    </row>
    <row r="6179" spans="2:15" x14ac:dyDescent="0.25">
      <c r="B6179" s="85"/>
      <c r="C6179" s="47"/>
      <c r="D6179" s="47"/>
      <c r="E6179" s="47"/>
      <c r="F6179" s="47"/>
      <c r="G6179" s="48"/>
      <c r="H6179" s="47"/>
      <c r="I6179" s="51"/>
      <c r="J6179" s="51"/>
      <c r="K6179" s="47"/>
      <c r="L6179" s="47"/>
      <c r="M6179" s="47"/>
      <c r="N6179" s="47"/>
      <c r="O6179" s="48"/>
    </row>
    <row r="6180" spans="2:15" x14ac:dyDescent="0.25">
      <c r="B6180" s="85"/>
      <c r="C6180" s="47"/>
      <c r="D6180" s="47"/>
      <c r="E6180" s="47"/>
      <c r="F6180" s="47"/>
      <c r="G6180" s="48"/>
      <c r="H6180" s="47"/>
      <c r="I6180" s="51"/>
      <c r="J6180" s="51"/>
      <c r="K6180" s="47"/>
      <c r="L6180" s="47"/>
      <c r="M6180" s="47"/>
      <c r="N6180" s="47"/>
      <c r="O6180" s="48"/>
    </row>
    <row r="6181" spans="2:15" x14ac:dyDescent="0.25">
      <c r="B6181" s="85"/>
      <c r="C6181" s="47"/>
      <c r="D6181" s="47"/>
      <c r="E6181" s="47"/>
      <c r="F6181" s="47"/>
      <c r="G6181" s="48"/>
      <c r="H6181" s="47"/>
      <c r="I6181" s="51"/>
      <c r="J6181" s="51"/>
      <c r="K6181" s="47"/>
      <c r="L6181" s="47"/>
      <c r="M6181" s="47"/>
      <c r="N6181" s="47"/>
      <c r="O6181" s="48"/>
    </row>
    <row r="6182" spans="2:15" x14ac:dyDescent="0.25">
      <c r="B6182" s="85"/>
      <c r="C6182" s="47"/>
      <c r="D6182" s="47"/>
      <c r="E6182" s="47"/>
      <c r="F6182" s="47"/>
      <c r="G6182" s="48"/>
      <c r="H6182" s="47"/>
      <c r="I6182" s="51"/>
      <c r="J6182" s="51"/>
      <c r="K6182" s="47"/>
      <c r="L6182" s="47"/>
      <c r="M6182" s="47"/>
      <c r="N6182" s="47"/>
      <c r="O6182" s="48"/>
    </row>
    <row r="6183" spans="2:15" x14ac:dyDescent="0.25">
      <c r="B6183" s="85"/>
      <c r="C6183" s="47"/>
      <c r="D6183" s="47"/>
      <c r="E6183" s="47"/>
      <c r="F6183" s="47"/>
      <c r="G6183" s="48"/>
      <c r="H6183" s="47"/>
      <c r="I6183" s="51"/>
      <c r="J6183" s="51"/>
      <c r="K6183" s="47"/>
      <c r="L6183" s="47"/>
      <c r="M6183" s="47"/>
      <c r="N6183" s="47"/>
      <c r="O6183" s="48"/>
    </row>
    <row r="6184" spans="2:15" x14ac:dyDescent="0.25">
      <c r="B6184" s="85"/>
      <c r="C6184" s="47"/>
      <c r="D6184" s="47"/>
      <c r="E6184" s="47"/>
      <c r="F6184" s="47"/>
      <c r="G6184" s="48"/>
      <c r="H6184" s="47"/>
      <c r="I6184" s="51"/>
      <c r="J6184" s="51"/>
      <c r="K6184" s="47"/>
      <c r="L6184" s="47"/>
      <c r="M6184" s="47"/>
      <c r="N6184" s="47"/>
      <c r="O6184" s="48"/>
    </row>
    <row r="6185" spans="2:15" x14ac:dyDescent="0.25">
      <c r="B6185" s="85"/>
      <c r="C6185" s="47"/>
      <c r="D6185" s="47"/>
      <c r="E6185" s="47"/>
      <c r="F6185" s="47"/>
      <c r="G6185" s="48"/>
      <c r="H6185" s="47"/>
      <c r="I6185" s="51"/>
      <c r="J6185" s="51"/>
      <c r="K6185" s="47"/>
      <c r="L6185" s="47"/>
      <c r="M6185" s="47"/>
      <c r="N6185" s="47"/>
      <c r="O6185" s="48"/>
    </row>
    <row r="6186" spans="2:15" x14ac:dyDescent="0.25">
      <c r="B6186" s="85"/>
      <c r="C6186" s="47"/>
      <c r="D6186" s="47"/>
      <c r="E6186" s="47"/>
      <c r="F6186" s="47"/>
      <c r="G6186" s="48"/>
      <c r="H6186" s="47"/>
      <c r="I6186" s="51"/>
      <c r="J6186" s="51"/>
      <c r="K6186" s="47"/>
      <c r="L6186" s="47"/>
      <c r="M6186" s="47"/>
      <c r="N6186" s="47"/>
      <c r="O6186" s="48"/>
    </row>
    <row r="6187" spans="2:15" x14ac:dyDescent="0.25">
      <c r="B6187" s="85"/>
      <c r="C6187" s="47"/>
      <c r="D6187" s="47"/>
      <c r="E6187" s="47"/>
      <c r="F6187" s="47"/>
      <c r="G6187" s="48"/>
      <c r="H6187" s="47"/>
      <c r="I6187" s="51"/>
      <c r="J6187" s="51"/>
      <c r="K6187" s="47"/>
      <c r="L6187" s="47"/>
      <c r="M6187" s="47"/>
      <c r="N6187" s="47"/>
      <c r="O6187" s="48"/>
    </row>
    <row r="6188" spans="2:15" x14ac:dyDescent="0.25">
      <c r="B6188" s="85"/>
      <c r="C6188" s="47"/>
      <c r="D6188" s="47"/>
      <c r="E6188" s="47"/>
      <c r="F6188" s="47"/>
      <c r="G6188" s="48"/>
      <c r="H6188" s="47"/>
      <c r="I6188" s="51"/>
      <c r="J6188" s="51"/>
      <c r="K6188" s="47"/>
      <c r="L6188" s="47"/>
      <c r="M6188" s="47"/>
      <c r="N6188" s="47"/>
      <c r="O6188" s="48"/>
    </row>
    <row r="6189" spans="2:15" x14ac:dyDescent="0.25">
      <c r="B6189" s="85"/>
      <c r="C6189" s="47"/>
      <c r="D6189" s="47"/>
      <c r="E6189" s="47"/>
      <c r="F6189" s="47"/>
      <c r="G6189" s="48"/>
      <c r="H6189" s="47"/>
      <c r="I6189" s="51"/>
      <c r="J6189" s="51"/>
      <c r="K6189" s="47"/>
      <c r="L6189" s="47"/>
      <c r="M6189" s="47"/>
      <c r="N6189" s="47"/>
      <c r="O6189" s="48"/>
    </row>
    <row r="6190" spans="2:15" x14ac:dyDescent="0.25">
      <c r="B6190" s="85"/>
      <c r="C6190" s="47"/>
      <c r="D6190" s="47"/>
      <c r="E6190" s="47"/>
      <c r="F6190" s="47"/>
      <c r="G6190" s="48"/>
      <c r="H6190" s="47"/>
      <c r="I6190" s="51"/>
      <c r="J6190" s="51"/>
      <c r="K6190" s="47"/>
      <c r="L6190" s="47"/>
      <c r="M6190" s="47"/>
      <c r="N6190" s="47"/>
      <c r="O6190" s="48"/>
    </row>
    <row r="6191" spans="2:15" x14ac:dyDescent="0.25">
      <c r="B6191" s="85"/>
      <c r="C6191" s="47"/>
      <c r="D6191" s="47"/>
      <c r="E6191" s="47"/>
      <c r="F6191" s="47"/>
      <c r="G6191" s="48"/>
      <c r="H6191" s="47"/>
      <c r="I6191" s="51"/>
      <c r="J6191" s="51"/>
      <c r="K6191" s="47"/>
      <c r="L6191" s="47"/>
      <c r="M6191" s="47"/>
      <c r="N6191" s="47"/>
      <c r="O6191" s="48"/>
    </row>
    <row r="6192" spans="2:15" x14ac:dyDescent="0.25">
      <c r="B6192" s="85"/>
      <c r="C6192" s="47"/>
      <c r="D6192" s="47"/>
      <c r="E6192" s="47"/>
      <c r="F6192" s="47"/>
      <c r="G6192" s="48"/>
      <c r="H6192" s="47"/>
      <c r="I6192" s="51"/>
      <c r="J6192" s="51"/>
      <c r="K6192" s="47"/>
      <c r="L6192" s="47"/>
      <c r="M6192" s="47"/>
      <c r="N6192" s="47"/>
      <c r="O6192" s="48"/>
    </row>
    <row r="6193" spans="2:15" x14ac:dyDescent="0.25">
      <c r="B6193" s="85"/>
      <c r="C6193" s="47"/>
      <c r="D6193" s="47"/>
      <c r="E6193" s="47"/>
      <c r="F6193" s="47"/>
      <c r="G6193" s="48"/>
      <c r="H6193" s="47"/>
      <c r="I6193" s="51"/>
      <c r="J6193" s="51"/>
      <c r="K6193" s="47"/>
      <c r="L6193" s="47"/>
      <c r="M6193" s="47"/>
      <c r="N6193" s="47"/>
      <c r="O6193" s="48"/>
    </row>
    <row r="6194" spans="2:15" x14ac:dyDescent="0.25">
      <c r="B6194" s="85"/>
      <c r="C6194" s="47"/>
      <c r="D6194" s="47"/>
      <c r="E6194" s="47"/>
      <c r="F6194" s="47"/>
      <c r="G6194" s="48"/>
      <c r="H6194" s="47"/>
      <c r="I6194" s="51"/>
      <c r="J6194" s="51"/>
      <c r="K6194" s="47"/>
      <c r="L6194" s="47"/>
      <c r="M6194" s="47"/>
      <c r="N6194" s="47"/>
      <c r="O6194" s="48"/>
    </row>
    <row r="6195" spans="2:15" x14ac:dyDescent="0.25">
      <c r="B6195" s="85"/>
      <c r="C6195" s="47"/>
      <c r="D6195" s="47"/>
      <c r="E6195" s="47"/>
      <c r="F6195" s="47"/>
      <c r="G6195" s="48"/>
      <c r="H6195" s="47"/>
      <c r="I6195" s="51"/>
      <c r="J6195" s="51"/>
      <c r="K6195" s="47"/>
      <c r="L6195" s="47"/>
      <c r="M6195" s="47"/>
      <c r="N6195" s="47"/>
      <c r="O6195" s="48"/>
    </row>
    <row r="6196" spans="2:15" x14ac:dyDescent="0.25">
      <c r="B6196" s="85"/>
      <c r="C6196" s="47"/>
      <c r="D6196" s="47"/>
      <c r="E6196" s="47"/>
      <c r="F6196" s="47"/>
      <c r="G6196" s="48"/>
      <c r="H6196" s="47"/>
      <c r="I6196" s="51"/>
      <c r="J6196" s="51"/>
      <c r="K6196" s="47"/>
      <c r="L6196" s="47"/>
      <c r="M6196" s="47"/>
      <c r="N6196" s="47"/>
      <c r="O6196" s="48"/>
    </row>
    <row r="6197" spans="2:15" x14ac:dyDescent="0.25">
      <c r="B6197" s="85"/>
      <c r="C6197" s="47"/>
      <c r="D6197" s="47"/>
      <c r="E6197" s="47"/>
      <c r="F6197" s="47"/>
      <c r="G6197" s="48"/>
      <c r="H6197" s="47"/>
      <c r="I6197" s="51"/>
      <c r="J6197" s="51"/>
      <c r="K6197" s="47"/>
      <c r="L6197" s="47"/>
      <c r="M6197" s="47"/>
      <c r="N6197" s="47"/>
      <c r="O6197" s="48"/>
    </row>
    <row r="6198" spans="2:15" x14ac:dyDescent="0.25">
      <c r="B6198" s="85"/>
      <c r="C6198" s="47"/>
      <c r="D6198" s="47"/>
      <c r="E6198" s="47"/>
      <c r="F6198" s="47"/>
      <c r="G6198" s="48"/>
      <c r="H6198" s="47"/>
      <c r="I6198" s="51"/>
      <c r="J6198" s="51"/>
      <c r="K6198" s="47"/>
      <c r="L6198" s="47"/>
      <c r="M6198" s="47"/>
      <c r="N6198" s="47"/>
      <c r="O6198" s="48"/>
    </row>
    <row r="6199" spans="2:15" x14ac:dyDescent="0.25">
      <c r="B6199" s="85"/>
      <c r="C6199" s="47"/>
      <c r="D6199" s="47"/>
      <c r="E6199" s="47"/>
      <c r="F6199" s="47"/>
      <c r="G6199" s="48"/>
      <c r="H6199" s="47"/>
      <c r="I6199" s="51"/>
      <c r="J6199" s="51"/>
      <c r="K6199" s="47"/>
      <c r="L6199" s="47"/>
      <c r="M6199" s="47"/>
      <c r="N6199" s="47"/>
      <c r="O6199" s="48"/>
    </row>
    <row r="6200" spans="2:15" x14ac:dyDescent="0.25">
      <c r="B6200" s="85"/>
      <c r="C6200" s="47"/>
      <c r="D6200" s="47"/>
      <c r="E6200" s="47"/>
      <c r="F6200" s="47"/>
      <c r="G6200" s="48"/>
      <c r="H6200" s="47"/>
      <c r="I6200" s="51"/>
      <c r="J6200" s="51"/>
      <c r="K6200" s="47"/>
      <c r="L6200" s="47"/>
      <c r="M6200" s="47"/>
      <c r="N6200" s="47"/>
      <c r="O6200" s="48"/>
    </row>
    <row r="6201" spans="2:15" x14ac:dyDescent="0.25">
      <c r="B6201" s="85"/>
      <c r="C6201" s="47"/>
      <c r="D6201" s="47"/>
      <c r="E6201" s="47"/>
      <c r="F6201" s="47"/>
      <c r="G6201" s="48"/>
      <c r="H6201" s="47"/>
      <c r="I6201" s="51"/>
      <c r="J6201" s="51"/>
      <c r="K6201" s="47"/>
      <c r="L6201" s="47"/>
      <c r="M6201" s="47"/>
      <c r="N6201" s="47"/>
      <c r="O6201" s="48"/>
    </row>
    <row r="6202" spans="2:15" x14ac:dyDescent="0.25">
      <c r="B6202" s="85"/>
      <c r="C6202" s="47"/>
      <c r="D6202" s="47"/>
      <c r="E6202" s="47"/>
      <c r="F6202" s="47"/>
      <c r="G6202" s="48"/>
      <c r="H6202" s="47"/>
      <c r="I6202" s="51"/>
      <c r="J6202" s="51"/>
      <c r="K6202" s="47"/>
      <c r="L6202" s="47"/>
      <c r="M6202" s="47"/>
      <c r="N6202" s="47"/>
      <c r="O6202" s="48"/>
    </row>
    <row r="6203" spans="2:15" x14ac:dyDescent="0.25">
      <c r="B6203" s="85"/>
      <c r="C6203" s="47"/>
      <c r="D6203" s="47"/>
      <c r="E6203" s="47"/>
      <c r="F6203" s="47"/>
      <c r="G6203" s="48"/>
      <c r="H6203" s="47"/>
      <c r="I6203" s="51"/>
      <c r="J6203" s="51"/>
      <c r="K6203" s="47"/>
      <c r="L6203" s="47"/>
      <c r="M6203" s="47"/>
      <c r="N6203" s="47"/>
      <c r="O6203" s="48"/>
    </row>
    <row r="6204" spans="2:15" x14ac:dyDescent="0.25">
      <c r="B6204" s="85"/>
      <c r="C6204" s="47"/>
      <c r="D6204" s="47"/>
      <c r="E6204" s="47"/>
      <c r="F6204" s="47"/>
      <c r="G6204" s="48"/>
      <c r="H6204" s="47"/>
      <c r="I6204" s="51"/>
      <c r="J6204" s="51"/>
      <c r="K6204" s="47"/>
      <c r="L6204" s="47"/>
      <c r="M6204" s="47"/>
      <c r="N6204" s="47"/>
      <c r="O6204" s="48"/>
    </row>
    <row r="6205" spans="2:15" x14ac:dyDescent="0.25">
      <c r="B6205" s="85"/>
      <c r="C6205" s="47"/>
      <c r="D6205" s="47"/>
      <c r="E6205" s="47"/>
      <c r="F6205" s="47"/>
      <c r="G6205" s="48"/>
      <c r="H6205" s="47"/>
      <c r="I6205" s="51"/>
      <c r="J6205" s="51"/>
      <c r="K6205" s="47"/>
      <c r="L6205" s="47"/>
      <c r="M6205" s="47"/>
      <c r="N6205" s="47"/>
      <c r="O6205" s="48"/>
    </row>
    <row r="6206" spans="2:15" x14ac:dyDescent="0.25">
      <c r="B6206" s="85"/>
      <c r="C6206" s="47"/>
      <c r="D6206" s="47"/>
      <c r="E6206" s="47"/>
      <c r="F6206" s="47"/>
      <c r="G6206" s="48"/>
      <c r="H6206" s="47"/>
      <c r="I6206" s="51"/>
      <c r="J6206" s="51"/>
      <c r="K6206" s="47"/>
      <c r="L6206" s="47"/>
      <c r="M6206" s="47"/>
      <c r="N6206" s="47"/>
      <c r="O6206" s="48"/>
    </row>
    <row r="6207" spans="2:15" x14ac:dyDescent="0.25">
      <c r="B6207" s="85"/>
      <c r="C6207" s="47"/>
      <c r="D6207" s="47"/>
      <c r="E6207" s="47"/>
      <c r="F6207" s="47"/>
      <c r="G6207" s="48"/>
      <c r="H6207" s="47"/>
      <c r="I6207" s="51"/>
      <c r="J6207" s="51"/>
      <c r="K6207" s="47"/>
      <c r="L6207" s="47"/>
      <c r="M6207" s="47"/>
      <c r="N6207" s="47"/>
      <c r="O6207" s="48"/>
    </row>
    <row r="6208" spans="2:15" x14ac:dyDescent="0.25">
      <c r="B6208" s="85"/>
      <c r="C6208" s="47"/>
      <c r="D6208" s="47"/>
      <c r="E6208" s="47"/>
      <c r="F6208" s="47"/>
      <c r="G6208" s="48"/>
      <c r="H6208" s="47"/>
      <c r="I6208" s="51"/>
      <c r="J6208" s="51"/>
      <c r="K6208" s="47"/>
      <c r="L6208" s="47"/>
      <c r="M6208" s="47"/>
      <c r="N6208" s="47"/>
      <c r="O6208" s="48"/>
    </row>
    <row r="6209" spans="2:15" x14ac:dyDescent="0.25">
      <c r="B6209" s="85"/>
      <c r="C6209" s="47"/>
      <c r="D6209" s="47"/>
      <c r="E6209" s="47"/>
      <c r="F6209" s="47"/>
      <c r="G6209" s="48"/>
      <c r="H6209" s="47"/>
      <c r="I6209" s="51"/>
      <c r="J6209" s="51"/>
      <c r="K6209" s="47"/>
      <c r="L6209" s="47"/>
      <c r="M6209" s="47"/>
      <c r="N6209" s="47"/>
      <c r="O6209" s="48"/>
    </row>
    <row r="6210" spans="2:15" x14ac:dyDescent="0.25">
      <c r="B6210" s="85"/>
      <c r="C6210" s="47"/>
      <c r="D6210" s="47"/>
      <c r="E6210" s="47"/>
      <c r="F6210" s="47"/>
      <c r="G6210" s="48"/>
      <c r="H6210" s="47"/>
      <c r="I6210" s="51"/>
      <c r="J6210" s="51"/>
      <c r="K6210" s="47"/>
      <c r="L6210" s="47"/>
      <c r="M6210" s="47"/>
      <c r="N6210" s="47"/>
      <c r="O6210" s="48"/>
    </row>
    <row r="6211" spans="2:15" x14ac:dyDescent="0.25">
      <c r="B6211" s="85"/>
      <c r="C6211" s="47"/>
      <c r="D6211" s="47"/>
      <c r="E6211" s="47"/>
      <c r="F6211" s="47"/>
      <c r="G6211" s="48"/>
      <c r="H6211" s="47"/>
      <c r="I6211" s="51"/>
      <c r="J6211" s="51"/>
      <c r="K6211" s="47"/>
      <c r="L6211" s="47"/>
      <c r="M6211" s="47"/>
      <c r="N6211" s="47"/>
      <c r="O6211" s="48"/>
    </row>
    <row r="6212" spans="2:15" x14ac:dyDescent="0.25">
      <c r="B6212" s="85"/>
      <c r="C6212" s="47"/>
      <c r="D6212" s="47"/>
      <c r="E6212" s="47"/>
      <c r="F6212" s="47"/>
      <c r="G6212" s="48"/>
      <c r="H6212" s="47"/>
      <c r="I6212" s="51"/>
      <c r="J6212" s="51"/>
      <c r="K6212" s="47"/>
      <c r="L6212" s="47"/>
      <c r="M6212" s="47"/>
      <c r="N6212" s="47"/>
      <c r="O6212" s="48"/>
    </row>
    <row r="6213" spans="2:15" x14ac:dyDescent="0.25">
      <c r="B6213" s="85"/>
      <c r="C6213" s="47"/>
      <c r="D6213" s="47"/>
      <c r="E6213" s="47"/>
      <c r="F6213" s="47"/>
      <c r="G6213" s="48"/>
      <c r="H6213" s="47"/>
      <c r="I6213" s="51"/>
      <c r="J6213" s="51"/>
      <c r="K6213" s="47"/>
      <c r="L6213" s="47"/>
      <c r="M6213" s="47"/>
      <c r="N6213" s="47"/>
      <c r="O6213" s="48"/>
    </row>
    <row r="6214" spans="2:15" x14ac:dyDescent="0.25">
      <c r="B6214" s="85"/>
      <c r="C6214" s="47"/>
      <c r="D6214" s="47"/>
      <c r="E6214" s="47"/>
      <c r="F6214" s="47"/>
      <c r="G6214" s="48"/>
      <c r="H6214" s="47"/>
      <c r="I6214" s="51"/>
      <c r="J6214" s="51"/>
      <c r="K6214" s="47"/>
      <c r="L6214" s="47"/>
      <c r="M6214" s="47"/>
      <c r="N6214" s="47"/>
      <c r="O6214" s="48"/>
    </row>
    <row r="6215" spans="2:15" x14ac:dyDescent="0.25">
      <c r="B6215" s="85"/>
      <c r="C6215" s="47"/>
      <c r="D6215" s="47"/>
      <c r="E6215" s="47"/>
      <c r="F6215" s="47"/>
      <c r="G6215" s="48"/>
      <c r="H6215" s="47"/>
      <c r="I6215" s="51"/>
      <c r="J6215" s="51"/>
      <c r="K6215" s="47"/>
      <c r="L6215" s="47"/>
      <c r="M6215" s="47"/>
      <c r="N6215" s="47"/>
      <c r="O6215" s="48"/>
    </row>
    <row r="6216" spans="2:15" x14ac:dyDescent="0.25">
      <c r="B6216" s="85"/>
      <c r="C6216" s="47"/>
      <c r="D6216" s="47"/>
      <c r="E6216" s="47"/>
      <c r="F6216" s="47"/>
      <c r="G6216" s="48"/>
      <c r="H6216" s="47"/>
      <c r="I6216" s="51"/>
      <c r="J6216" s="51"/>
      <c r="K6216" s="47"/>
      <c r="L6216" s="47"/>
      <c r="M6216" s="47"/>
      <c r="N6216" s="47"/>
      <c r="O6216" s="48"/>
    </row>
    <row r="6217" spans="2:15" x14ac:dyDescent="0.25">
      <c r="B6217" s="85"/>
      <c r="C6217" s="47"/>
      <c r="D6217" s="47"/>
      <c r="E6217" s="47"/>
      <c r="F6217" s="47"/>
      <c r="G6217" s="48"/>
      <c r="H6217" s="47"/>
      <c r="I6217" s="51"/>
      <c r="J6217" s="51"/>
      <c r="K6217" s="47"/>
      <c r="L6217" s="47"/>
      <c r="M6217" s="47"/>
      <c r="N6217" s="47"/>
      <c r="O6217" s="48"/>
    </row>
    <row r="6218" spans="2:15" x14ac:dyDescent="0.25">
      <c r="B6218" s="85"/>
      <c r="C6218" s="47"/>
      <c r="D6218" s="47"/>
      <c r="E6218" s="47"/>
      <c r="F6218" s="47"/>
      <c r="G6218" s="48"/>
      <c r="H6218" s="47"/>
      <c r="I6218" s="51"/>
      <c r="J6218" s="51"/>
      <c r="K6218" s="47"/>
      <c r="L6218" s="47"/>
      <c r="M6218" s="47"/>
      <c r="N6218" s="47"/>
      <c r="O6218" s="48"/>
    </row>
    <row r="6219" spans="2:15" x14ac:dyDescent="0.25">
      <c r="B6219" s="85"/>
      <c r="C6219" s="47"/>
      <c r="D6219" s="47"/>
      <c r="E6219" s="47"/>
      <c r="F6219" s="47"/>
      <c r="G6219" s="48"/>
      <c r="H6219" s="47"/>
      <c r="I6219" s="51"/>
      <c r="J6219" s="51"/>
      <c r="K6219" s="47"/>
      <c r="L6219" s="47"/>
      <c r="M6219" s="47"/>
      <c r="N6219" s="47"/>
      <c r="O6219" s="48"/>
    </row>
    <row r="6220" spans="2:15" x14ac:dyDescent="0.25">
      <c r="B6220" s="85"/>
      <c r="C6220" s="47"/>
      <c r="D6220" s="47"/>
      <c r="E6220" s="47"/>
      <c r="F6220" s="47"/>
      <c r="G6220" s="48"/>
      <c r="H6220" s="47"/>
      <c r="I6220" s="51"/>
      <c r="J6220" s="51"/>
      <c r="K6220" s="47"/>
      <c r="L6220" s="47"/>
      <c r="M6220" s="47"/>
      <c r="N6220" s="47"/>
      <c r="O6220" s="48"/>
    </row>
    <row r="6221" spans="2:15" x14ac:dyDescent="0.25">
      <c r="B6221" s="85"/>
      <c r="C6221" s="47"/>
      <c r="D6221" s="47"/>
      <c r="E6221" s="47"/>
      <c r="F6221" s="47"/>
      <c r="G6221" s="48"/>
      <c r="H6221" s="47"/>
      <c r="I6221" s="51"/>
      <c r="J6221" s="51"/>
      <c r="K6221" s="47"/>
      <c r="L6221" s="47"/>
      <c r="M6221" s="47"/>
      <c r="N6221" s="47"/>
      <c r="O6221" s="48"/>
    </row>
    <row r="6222" spans="2:15" x14ac:dyDescent="0.25">
      <c r="B6222" s="85"/>
      <c r="C6222" s="47"/>
      <c r="D6222" s="47"/>
      <c r="E6222" s="47"/>
      <c r="F6222" s="47"/>
      <c r="G6222" s="48"/>
      <c r="H6222" s="47"/>
      <c r="I6222" s="51"/>
      <c r="J6222" s="51"/>
      <c r="K6222" s="47"/>
      <c r="L6222" s="47"/>
      <c r="M6222" s="47"/>
      <c r="N6222" s="47"/>
      <c r="O6222" s="48"/>
    </row>
    <row r="6223" spans="2:15" x14ac:dyDescent="0.25">
      <c r="B6223" s="85"/>
      <c r="C6223" s="47"/>
      <c r="D6223" s="47"/>
      <c r="E6223" s="47"/>
      <c r="F6223" s="47"/>
      <c r="G6223" s="48"/>
      <c r="H6223" s="47"/>
      <c r="I6223" s="51"/>
      <c r="J6223" s="51"/>
      <c r="K6223" s="47"/>
      <c r="L6223" s="47"/>
      <c r="M6223" s="47"/>
      <c r="N6223" s="47"/>
      <c r="O6223" s="48"/>
    </row>
    <row r="6224" spans="2:15" x14ac:dyDescent="0.25">
      <c r="B6224" s="85"/>
      <c r="C6224" s="47"/>
      <c r="D6224" s="47"/>
      <c r="E6224" s="47"/>
      <c r="F6224" s="47"/>
      <c r="G6224" s="48"/>
      <c r="H6224" s="47"/>
      <c r="I6224" s="51"/>
      <c r="J6224" s="51"/>
      <c r="K6224" s="47"/>
      <c r="L6224" s="47"/>
      <c r="M6224" s="47"/>
      <c r="N6224" s="47"/>
      <c r="O6224" s="48"/>
    </row>
    <row r="6225" spans="2:15" x14ac:dyDescent="0.25">
      <c r="B6225" s="85"/>
      <c r="C6225" s="47"/>
      <c r="D6225" s="47"/>
      <c r="E6225" s="47"/>
      <c r="F6225" s="47"/>
      <c r="G6225" s="48"/>
      <c r="H6225" s="47"/>
      <c r="I6225" s="51"/>
      <c r="J6225" s="51"/>
      <c r="K6225" s="47"/>
      <c r="L6225" s="47"/>
      <c r="M6225" s="47"/>
      <c r="N6225" s="47"/>
      <c r="O6225" s="48"/>
    </row>
    <row r="6226" spans="2:15" x14ac:dyDescent="0.25">
      <c r="B6226" s="85"/>
      <c r="C6226" s="47"/>
      <c r="D6226" s="47"/>
      <c r="E6226" s="47"/>
      <c r="F6226" s="47"/>
      <c r="G6226" s="48"/>
      <c r="H6226" s="47"/>
      <c r="I6226" s="51"/>
      <c r="J6226" s="51"/>
      <c r="K6226" s="47"/>
      <c r="L6226" s="47"/>
      <c r="M6226" s="47"/>
      <c r="N6226" s="47"/>
      <c r="O6226" s="48"/>
    </row>
    <row r="6227" spans="2:15" x14ac:dyDescent="0.25">
      <c r="B6227" s="85"/>
      <c r="C6227" s="47"/>
      <c r="D6227" s="47"/>
      <c r="E6227" s="47"/>
      <c r="F6227" s="47"/>
      <c r="G6227" s="48"/>
      <c r="H6227" s="47"/>
      <c r="I6227" s="51"/>
      <c r="J6227" s="51"/>
      <c r="K6227" s="47"/>
      <c r="L6227" s="47"/>
      <c r="M6227" s="47"/>
      <c r="N6227" s="47"/>
      <c r="O6227" s="48"/>
    </row>
    <row r="6228" spans="2:15" x14ac:dyDescent="0.25">
      <c r="B6228" s="85"/>
      <c r="C6228" s="47"/>
      <c r="D6228" s="47"/>
      <c r="E6228" s="47"/>
      <c r="F6228" s="47"/>
      <c r="G6228" s="48"/>
      <c r="H6228" s="47"/>
      <c r="I6228" s="51"/>
      <c r="J6228" s="51"/>
      <c r="K6228" s="47"/>
      <c r="L6228" s="47"/>
      <c r="M6228" s="47"/>
      <c r="N6228" s="47"/>
      <c r="O6228" s="48"/>
    </row>
    <row r="6229" spans="2:15" x14ac:dyDescent="0.25">
      <c r="B6229" s="85"/>
      <c r="C6229" s="47"/>
      <c r="D6229" s="47"/>
      <c r="E6229" s="47"/>
      <c r="F6229" s="47"/>
      <c r="G6229" s="48"/>
      <c r="H6229" s="47"/>
      <c r="I6229" s="51"/>
      <c r="J6229" s="51"/>
      <c r="K6229" s="47"/>
      <c r="L6229" s="47"/>
      <c r="M6229" s="47"/>
      <c r="N6229" s="47"/>
      <c r="O6229" s="48"/>
    </row>
    <row r="6230" spans="2:15" x14ac:dyDescent="0.25">
      <c r="B6230" s="85"/>
      <c r="C6230" s="47"/>
      <c r="D6230" s="47"/>
      <c r="E6230" s="47"/>
      <c r="F6230" s="47"/>
      <c r="G6230" s="48"/>
      <c r="H6230" s="47"/>
      <c r="I6230" s="51"/>
      <c r="J6230" s="51"/>
      <c r="K6230" s="47"/>
      <c r="L6230" s="47"/>
      <c r="M6230" s="47"/>
      <c r="N6230" s="47"/>
      <c r="O6230" s="48"/>
    </row>
    <row r="6231" spans="2:15" x14ac:dyDescent="0.25">
      <c r="B6231" s="85"/>
      <c r="C6231" s="47"/>
      <c r="D6231" s="47"/>
      <c r="E6231" s="47"/>
      <c r="F6231" s="47"/>
      <c r="G6231" s="48"/>
      <c r="H6231" s="47"/>
      <c r="I6231" s="51"/>
      <c r="J6231" s="51"/>
      <c r="K6231" s="47"/>
      <c r="L6231" s="47"/>
      <c r="M6231" s="47"/>
      <c r="N6231" s="47"/>
      <c r="O6231" s="48"/>
    </row>
    <row r="6232" spans="2:15" x14ac:dyDescent="0.25">
      <c r="B6232" s="85"/>
      <c r="C6232" s="47"/>
      <c r="D6232" s="47"/>
      <c r="E6232" s="47"/>
      <c r="F6232" s="47"/>
      <c r="G6232" s="48"/>
      <c r="H6232" s="47"/>
      <c r="I6232" s="51"/>
      <c r="J6232" s="51"/>
      <c r="K6232" s="47"/>
      <c r="L6232" s="47"/>
      <c r="M6232" s="47"/>
      <c r="N6232" s="47"/>
      <c r="O6232" s="48"/>
    </row>
    <row r="6233" spans="2:15" x14ac:dyDescent="0.25">
      <c r="B6233" s="85"/>
      <c r="C6233" s="47"/>
      <c r="D6233" s="47"/>
      <c r="E6233" s="47"/>
      <c r="F6233" s="47"/>
      <c r="G6233" s="48"/>
      <c r="H6233" s="47"/>
      <c r="I6233" s="51"/>
      <c r="J6233" s="51"/>
      <c r="K6233" s="47"/>
      <c r="L6233" s="47"/>
      <c r="M6233" s="47"/>
      <c r="N6233" s="47"/>
      <c r="O6233" s="48"/>
    </row>
    <row r="6234" spans="2:15" x14ac:dyDescent="0.25">
      <c r="B6234" s="85"/>
      <c r="C6234" s="47"/>
      <c r="D6234" s="47"/>
      <c r="E6234" s="47"/>
      <c r="F6234" s="47"/>
      <c r="G6234" s="48"/>
      <c r="H6234" s="47"/>
      <c r="I6234" s="51"/>
      <c r="J6234" s="51"/>
      <c r="K6234" s="47"/>
      <c r="L6234" s="47"/>
      <c r="M6234" s="47"/>
      <c r="N6234" s="47"/>
      <c r="O6234" s="48"/>
    </row>
    <row r="6235" spans="2:15" x14ac:dyDescent="0.25">
      <c r="B6235" s="85"/>
      <c r="C6235" s="47"/>
      <c r="D6235" s="47"/>
      <c r="E6235" s="47"/>
      <c r="F6235" s="47"/>
      <c r="G6235" s="48"/>
      <c r="H6235" s="47"/>
      <c r="I6235" s="51"/>
      <c r="J6235" s="51"/>
      <c r="K6235" s="47"/>
      <c r="L6235" s="47"/>
      <c r="M6235" s="47"/>
      <c r="N6235" s="47"/>
      <c r="O6235" s="48"/>
    </row>
    <row r="6236" spans="2:15" x14ac:dyDescent="0.25">
      <c r="B6236" s="85"/>
      <c r="C6236" s="47"/>
      <c r="D6236" s="47"/>
      <c r="E6236" s="47"/>
      <c r="F6236" s="47"/>
      <c r="G6236" s="48"/>
      <c r="H6236" s="47"/>
      <c r="I6236" s="51"/>
      <c r="J6236" s="51"/>
      <c r="K6236" s="47"/>
      <c r="L6236" s="47"/>
      <c r="M6236" s="47"/>
      <c r="N6236" s="47"/>
      <c r="O6236" s="48"/>
    </row>
    <row r="6237" spans="2:15" x14ac:dyDescent="0.25">
      <c r="B6237" s="85"/>
      <c r="C6237" s="47"/>
      <c r="D6237" s="47"/>
      <c r="E6237" s="47"/>
      <c r="F6237" s="47"/>
      <c r="G6237" s="48"/>
      <c r="H6237" s="47"/>
      <c r="I6237" s="51"/>
      <c r="J6237" s="51"/>
      <c r="K6237" s="47"/>
      <c r="L6237" s="47"/>
      <c r="M6237" s="47"/>
      <c r="N6237" s="47"/>
      <c r="O6237" s="48"/>
    </row>
    <row r="6238" spans="2:15" x14ac:dyDescent="0.25">
      <c r="B6238" s="85"/>
      <c r="C6238" s="47"/>
      <c r="D6238" s="47"/>
      <c r="E6238" s="47"/>
      <c r="F6238" s="47"/>
      <c r="G6238" s="48"/>
      <c r="H6238" s="47"/>
      <c r="I6238" s="51"/>
      <c r="J6238" s="51"/>
      <c r="K6238" s="47"/>
      <c r="L6238" s="47"/>
      <c r="M6238" s="47"/>
      <c r="N6238" s="47"/>
      <c r="O6238" s="48"/>
    </row>
    <row r="6239" spans="2:15" x14ac:dyDescent="0.25">
      <c r="B6239" s="85"/>
      <c r="C6239" s="47"/>
      <c r="D6239" s="47"/>
      <c r="E6239" s="47"/>
      <c r="F6239" s="47"/>
      <c r="G6239" s="48"/>
      <c r="H6239" s="47"/>
      <c r="I6239" s="51"/>
      <c r="J6239" s="51"/>
      <c r="K6239" s="47"/>
      <c r="L6239" s="47"/>
      <c r="M6239" s="47"/>
      <c r="N6239" s="47"/>
      <c r="O6239" s="48"/>
    </row>
    <row r="6240" spans="2:15" x14ac:dyDescent="0.25">
      <c r="B6240" s="85"/>
      <c r="C6240" s="47"/>
      <c r="D6240" s="47"/>
      <c r="E6240" s="47"/>
      <c r="F6240" s="47"/>
      <c r="G6240" s="48"/>
      <c r="H6240" s="47"/>
      <c r="I6240" s="51"/>
      <c r="J6240" s="51"/>
      <c r="K6240" s="47"/>
      <c r="L6240" s="47"/>
      <c r="M6240" s="47"/>
      <c r="N6240" s="47"/>
      <c r="O6240" s="48"/>
    </row>
    <row r="6241" spans="2:15" x14ac:dyDescent="0.25">
      <c r="B6241" s="85"/>
      <c r="C6241" s="47"/>
      <c r="D6241" s="47"/>
      <c r="E6241" s="47"/>
      <c r="F6241" s="47"/>
      <c r="G6241" s="48"/>
      <c r="H6241" s="47"/>
      <c r="I6241" s="51"/>
      <c r="J6241" s="51"/>
      <c r="K6241" s="47"/>
      <c r="L6241" s="47"/>
      <c r="M6241" s="47"/>
      <c r="N6241" s="47"/>
      <c r="O6241" s="48"/>
    </row>
    <row r="6242" spans="2:15" x14ac:dyDescent="0.25">
      <c r="B6242" s="85"/>
      <c r="C6242" s="47"/>
      <c r="D6242" s="47"/>
      <c r="E6242" s="47"/>
      <c r="F6242" s="47"/>
      <c r="G6242" s="48"/>
      <c r="H6242" s="47"/>
      <c r="I6242" s="51"/>
      <c r="J6242" s="51"/>
      <c r="K6242" s="47"/>
      <c r="L6242" s="47"/>
      <c r="M6242" s="47"/>
      <c r="N6242" s="47"/>
      <c r="O6242" s="48"/>
    </row>
    <row r="6243" spans="2:15" x14ac:dyDescent="0.25">
      <c r="B6243" s="85"/>
      <c r="C6243" s="47"/>
      <c r="D6243" s="47"/>
      <c r="E6243" s="47"/>
      <c r="F6243" s="47"/>
      <c r="G6243" s="48"/>
      <c r="H6243" s="47"/>
      <c r="I6243" s="51"/>
      <c r="J6243" s="51"/>
      <c r="K6243" s="47"/>
      <c r="L6243" s="47"/>
      <c r="M6243" s="47"/>
      <c r="N6243" s="47"/>
      <c r="O6243" s="48"/>
    </row>
    <row r="6244" spans="2:15" x14ac:dyDescent="0.25">
      <c r="B6244" s="85"/>
      <c r="C6244" s="47"/>
      <c r="D6244" s="47"/>
      <c r="E6244" s="47"/>
      <c r="F6244" s="47"/>
      <c r="G6244" s="48"/>
      <c r="H6244" s="47"/>
      <c r="I6244" s="51"/>
      <c r="J6244" s="51"/>
      <c r="K6244" s="47"/>
      <c r="L6244" s="47"/>
      <c r="M6244" s="47"/>
      <c r="N6244" s="47"/>
      <c r="O6244" s="48"/>
    </row>
    <row r="6245" spans="2:15" x14ac:dyDescent="0.25">
      <c r="B6245" s="85"/>
      <c r="C6245" s="47"/>
      <c r="D6245" s="47"/>
      <c r="E6245" s="47"/>
      <c r="F6245" s="47"/>
      <c r="G6245" s="48"/>
      <c r="H6245" s="47"/>
      <c r="I6245" s="51"/>
      <c r="J6245" s="51"/>
      <c r="K6245" s="47"/>
      <c r="L6245" s="47"/>
      <c r="M6245" s="47"/>
      <c r="N6245" s="47"/>
      <c r="O6245" s="48"/>
    </row>
    <row r="6246" spans="2:15" x14ac:dyDescent="0.25">
      <c r="B6246" s="85"/>
      <c r="C6246" s="47"/>
      <c r="D6246" s="47"/>
      <c r="E6246" s="47"/>
      <c r="F6246" s="47"/>
      <c r="G6246" s="48"/>
      <c r="H6246" s="47"/>
      <c r="I6246" s="51"/>
      <c r="J6246" s="51"/>
      <c r="K6246" s="47"/>
      <c r="L6246" s="47"/>
      <c r="M6246" s="47"/>
      <c r="N6246" s="47"/>
      <c r="O6246" s="48"/>
    </row>
    <row r="6247" spans="2:15" x14ac:dyDescent="0.25">
      <c r="B6247" s="85"/>
      <c r="C6247" s="47"/>
      <c r="D6247" s="47"/>
      <c r="E6247" s="47"/>
      <c r="F6247" s="47"/>
      <c r="G6247" s="48"/>
      <c r="H6247" s="47"/>
      <c r="I6247" s="51"/>
      <c r="J6247" s="51"/>
      <c r="K6247" s="47"/>
      <c r="L6247" s="47"/>
      <c r="M6247" s="47"/>
      <c r="N6247" s="47"/>
      <c r="O6247" s="48"/>
    </row>
    <row r="6248" spans="2:15" x14ac:dyDescent="0.25">
      <c r="B6248" s="85"/>
      <c r="C6248" s="47"/>
      <c r="D6248" s="47"/>
      <c r="E6248" s="47"/>
      <c r="F6248" s="47"/>
      <c r="G6248" s="48"/>
      <c r="H6248" s="47"/>
      <c r="I6248" s="51"/>
      <c r="J6248" s="51"/>
      <c r="K6248" s="47"/>
      <c r="L6248" s="47"/>
      <c r="M6248" s="47"/>
      <c r="N6248" s="47"/>
      <c r="O6248" s="48"/>
    </row>
    <row r="6249" spans="2:15" x14ac:dyDescent="0.25">
      <c r="B6249" s="85"/>
      <c r="C6249" s="47"/>
      <c r="D6249" s="47"/>
      <c r="E6249" s="47"/>
      <c r="F6249" s="47"/>
      <c r="G6249" s="48"/>
      <c r="H6249" s="47"/>
      <c r="I6249" s="51"/>
      <c r="J6249" s="51"/>
      <c r="K6249" s="47"/>
      <c r="L6249" s="47"/>
      <c r="M6249" s="47"/>
      <c r="N6249" s="47"/>
      <c r="O6249" s="48"/>
    </row>
    <row r="6250" spans="2:15" x14ac:dyDescent="0.25">
      <c r="B6250" s="85"/>
      <c r="C6250" s="47"/>
      <c r="D6250" s="47"/>
      <c r="E6250" s="47"/>
      <c r="F6250" s="47"/>
      <c r="G6250" s="48"/>
      <c r="H6250" s="47"/>
      <c r="I6250" s="51"/>
      <c r="J6250" s="51"/>
      <c r="K6250" s="47"/>
      <c r="L6250" s="47"/>
      <c r="M6250" s="47"/>
      <c r="N6250" s="47"/>
      <c r="O6250" s="48"/>
    </row>
    <row r="6251" spans="2:15" x14ac:dyDescent="0.25">
      <c r="B6251" s="85"/>
      <c r="C6251" s="47"/>
      <c r="D6251" s="47"/>
      <c r="E6251" s="47"/>
      <c r="F6251" s="47"/>
      <c r="G6251" s="48"/>
      <c r="H6251" s="47"/>
      <c r="I6251" s="51"/>
      <c r="J6251" s="51"/>
      <c r="K6251" s="47"/>
      <c r="L6251" s="47"/>
      <c r="M6251" s="47"/>
      <c r="N6251" s="47"/>
      <c r="O6251" s="48"/>
    </row>
    <row r="6252" spans="2:15" x14ac:dyDescent="0.25">
      <c r="B6252" s="85"/>
      <c r="C6252" s="47"/>
      <c r="D6252" s="47"/>
      <c r="E6252" s="47"/>
      <c r="F6252" s="47"/>
      <c r="G6252" s="48"/>
      <c r="H6252" s="47"/>
      <c r="I6252" s="51"/>
      <c r="J6252" s="51"/>
      <c r="K6252" s="47"/>
      <c r="L6252" s="47"/>
      <c r="M6252" s="47"/>
      <c r="N6252" s="47"/>
      <c r="O6252" s="48"/>
    </row>
    <row r="6253" spans="2:15" x14ac:dyDescent="0.25">
      <c r="B6253" s="85"/>
      <c r="C6253" s="47"/>
      <c r="D6253" s="47"/>
      <c r="E6253" s="47"/>
      <c r="F6253" s="47"/>
      <c r="G6253" s="48"/>
      <c r="H6253" s="47"/>
      <c r="I6253" s="51"/>
      <c r="J6253" s="51"/>
      <c r="K6253" s="47"/>
      <c r="L6253" s="47"/>
      <c r="M6253" s="47"/>
      <c r="N6253" s="47"/>
      <c r="O6253" s="48"/>
    </row>
    <row r="6254" spans="2:15" x14ac:dyDescent="0.25">
      <c r="B6254" s="85"/>
      <c r="C6254" s="47"/>
      <c r="D6254" s="47"/>
      <c r="E6254" s="47"/>
      <c r="F6254" s="47"/>
      <c r="G6254" s="48"/>
      <c r="H6254" s="47"/>
      <c r="I6254" s="51"/>
      <c r="J6254" s="51"/>
      <c r="K6254" s="47"/>
      <c r="L6254" s="47"/>
      <c r="M6254" s="47"/>
      <c r="N6254" s="47"/>
      <c r="O6254" s="48"/>
    </row>
    <row r="6255" spans="2:15" x14ac:dyDescent="0.25">
      <c r="B6255" s="85"/>
      <c r="C6255" s="47"/>
      <c r="D6255" s="47"/>
      <c r="E6255" s="47"/>
      <c r="F6255" s="47"/>
      <c r="G6255" s="48"/>
      <c r="H6255" s="47"/>
      <c r="I6255" s="51"/>
      <c r="J6255" s="51"/>
      <c r="K6255" s="47"/>
      <c r="L6255" s="47"/>
      <c r="M6255" s="47"/>
      <c r="N6255" s="47"/>
      <c r="O6255" s="48"/>
    </row>
    <row r="6256" spans="2:15" x14ac:dyDescent="0.25">
      <c r="B6256" s="85"/>
      <c r="C6256" s="47"/>
      <c r="D6256" s="47"/>
      <c r="E6256" s="47"/>
      <c r="F6256" s="47"/>
      <c r="G6256" s="48"/>
      <c r="H6256" s="47"/>
      <c r="I6256" s="51"/>
      <c r="J6256" s="51"/>
      <c r="K6256" s="47"/>
      <c r="L6256" s="47"/>
      <c r="M6256" s="47"/>
      <c r="N6256" s="47"/>
      <c r="O6256" s="48"/>
    </row>
    <row r="6257" spans="2:15" x14ac:dyDescent="0.25">
      <c r="B6257" s="85"/>
      <c r="C6257" s="47"/>
      <c r="D6257" s="47"/>
      <c r="E6257" s="47"/>
      <c r="F6257" s="47"/>
      <c r="G6257" s="48"/>
      <c r="H6257" s="47"/>
      <c r="I6257" s="51"/>
      <c r="J6257" s="51"/>
      <c r="K6257" s="47"/>
      <c r="L6257" s="47"/>
      <c r="M6257" s="47"/>
      <c r="N6257" s="47"/>
      <c r="O6257" s="48"/>
    </row>
    <row r="6258" spans="2:15" x14ac:dyDescent="0.25">
      <c r="B6258" s="85"/>
      <c r="C6258" s="47"/>
      <c r="D6258" s="47"/>
      <c r="E6258" s="47"/>
      <c r="F6258" s="47"/>
      <c r="G6258" s="48"/>
      <c r="H6258" s="47"/>
      <c r="I6258" s="51"/>
      <c r="J6258" s="51"/>
      <c r="K6258" s="47"/>
      <c r="L6258" s="47"/>
      <c r="M6258" s="47"/>
      <c r="N6258" s="47"/>
      <c r="O6258" s="48"/>
    </row>
    <row r="6259" spans="2:15" x14ac:dyDescent="0.25">
      <c r="B6259" s="85"/>
      <c r="C6259" s="47"/>
      <c r="D6259" s="47"/>
      <c r="E6259" s="47"/>
      <c r="F6259" s="47"/>
      <c r="G6259" s="48"/>
      <c r="H6259" s="47"/>
      <c r="I6259" s="51"/>
      <c r="J6259" s="51"/>
      <c r="K6259" s="47"/>
      <c r="L6259" s="47"/>
      <c r="M6259" s="47"/>
      <c r="N6259" s="47"/>
      <c r="O6259" s="48"/>
    </row>
    <row r="6260" spans="2:15" x14ac:dyDescent="0.25">
      <c r="B6260" s="85"/>
      <c r="C6260" s="47"/>
      <c r="D6260" s="47"/>
      <c r="E6260" s="47"/>
      <c r="F6260" s="47"/>
      <c r="G6260" s="48"/>
      <c r="H6260" s="47"/>
      <c r="I6260" s="51"/>
      <c r="J6260" s="51"/>
      <c r="K6260" s="47"/>
      <c r="L6260" s="47"/>
      <c r="M6260" s="47"/>
      <c r="N6260" s="47"/>
      <c r="O6260" s="48"/>
    </row>
    <row r="6261" spans="2:15" x14ac:dyDescent="0.25">
      <c r="B6261" s="85"/>
      <c r="C6261" s="47"/>
      <c r="D6261" s="47"/>
      <c r="E6261" s="47"/>
      <c r="F6261" s="47"/>
      <c r="G6261" s="48"/>
      <c r="H6261" s="47"/>
      <c r="I6261" s="51"/>
      <c r="J6261" s="51"/>
      <c r="K6261" s="47"/>
      <c r="L6261" s="47"/>
      <c r="M6261" s="47"/>
      <c r="N6261" s="47"/>
      <c r="O6261" s="48"/>
    </row>
    <row r="6262" spans="2:15" x14ac:dyDescent="0.25">
      <c r="B6262" s="85"/>
      <c r="C6262" s="47"/>
      <c r="D6262" s="47"/>
      <c r="E6262" s="47"/>
      <c r="F6262" s="47"/>
      <c r="G6262" s="48"/>
      <c r="H6262" s="47"/>
      <c r="I6262" s="51"/>
      <c r="J6262" s="51"/>
      <c r="K6262" s="47"/>
      <c r="L6262" s="47"/>
      <c r="M6262" s="47"/>
      <c r="N6262" s="47"/>
      <c r="O6262" s="48"/>
    </row>
    <row r="6263" spans="2:15" x14ac:dyDescent="0.25">
      <c r="B6263" s="85"/>
      <c r="C6263" s="47"/>
      <c r="D6263" s="47"/>
      <c r="E6263" s="47"/>
      <c r="F6263" s="47"/>
      <c r="G6263" s="48"/>
      <c r="H6263" s="47"/>
      <c r="I6263" s="51"/>
      <c r="J6263" s="51"/>
      <c r="K6263" s="47"/>
      <c r="L6263" s="47"/>
      <c r="M6263" s="47"/>
      <c r="N6263" s="47"/>
      <c r="O6263" s="48"/>
    </row>
    <row r="6264" spans="2:15" x14ac:dyDescent="0.25">
      <c r="B6264" s="85"/>
      <c r="C6264" s="47"/>
      <c r="D6264" s="47"/>
      <c r="E6264" s="47"/>
      <c r="F6264" s="47"/>
      <c r="G6264" s="48"/>
      <c r="H6264" s="47"/>
      <c r="I6264" s="51"/>
      <c r="J6264" s="51"/>
      <c r="K6264" s="47"/>
      <c r="L6264" s="47"/>
      <c r="M6264" s="47"/>
      <c r="N6264" s="47"/>
      <c r="O6264" s="48"/>
    </row>
    <row r="6265" spans="2:15" x14ac:dyDescent="0.25">
      <c r="B6265" s="85"/>
      <c r="C6265" s="47"/>
      <c r="D6265" s="47"/>
      <c r="E6265" s="47"/>
      <c r="F6265" s="47"/>
      <c r="G6265" s="48"/>
      <c r="H6265" s="47"/>
      <c r="I6265" s="51"/>
      <c r="J6265" s="51"/>
      <c r="K6265" s="47"/>
      <c r="L6265" s="47"/>
      <c r="M6265" s="47"/>
      <c r="N6265" s="47"/>
      <c r="O6265" s="48"/>
    </row>
    <row r="6266" spans="2:15" x14ac:dyDescent="0.25">
      <c r="B6266" s="85"/>
      <c r="C6266" s="47"/>
      <c r="D6266" s="47"/>
      <c r="E6266" s="47"/>
      <c r="F6266" s="47"/>
      <c r="G6266" s="48"/>
      <c r="H6266" s="47"/>
      <c r="I6266" s="51"/>
      <c r="J6266" s="51"/>
      <c r="K6266" s="47"/>
      <c r="L6266" s="47"/>
      <c r="M6266" s="47"/>
      <c r="N6266" s="47"/>
      <c r="O6266" s="48"/>
    </row>
    <row r="6267" spans="2:15" x14ac:dyDescent="0.25">
      <c r="B6267" s="85"/>
      <c r="C6267" s="47"/>
      <c r="D6267" s="47"/>
      <c r="E6267" s="47"/>
      <c r="F6267" s="47"/>
      <c r="G6267" s="48"/>
      <c r="H6267" s="47"/>
      <c r="I6267" s="51"/>
      <c r="J6267" s="51"/>
      <c r="K6267" s="47"/>
      <c r="L6267" s="47"/>
      <c r="M6267" s="47"/>
      <c r="N6267" s="47"/>
      <c r="O6267" s="48"/>
    </row>
    <row r="6268" spans="2:15" x14ac:dyDescent="0.25">
      <c r="B6268" s="85"/>
      <c r="C6268" s="47"/>
      <c r="D6268" s="47"/>
      <c r="E6268" s="47"/>
      <c r="F6268" s="47"/>
      <c r="G6268" s="48"/>
      <c r="H6268" s="47"/>
      <c r="I6268" s="51"/>
      <c r="J6268" s="51"/>
      <c r="K6268" s="47"/>
      <c r="L6268" s="47"/>
      <c r="M6268" s="47"/>
      <c r="N6268" s="47"/>
      <c r="O6268" s="48"/>
    </row>
    <row r="6269" spans="2:15" x14ac:dyDescent="0.25">
      <c r="B6269" s="85"/>
      <c r="C6269" s="47"/>
      <c r="D6269" s="47"/>
      <c r="E6269" s="47"/>
      <c r="F6269" s="47"/>
      <c r="G6269" s="48"/>
      <c r="H6269" s="47"/>
      <c r="I6269" s="51"/>
      <c r="J6269" s="51"/>
      <c r="K6269" s="47"/>
      <c r="L6269" s="47"/>
      <c r="M6269" s="47"/>
      <c r="N6269" s="47"/>
      <c r="O6269" s="48"/>
    </row>
    <row r="6270" spans="2:15" x14ac:dyDescent="0.25">
      <c r="B6270" s="85"/>
      <c r="C6270" s="47"/>
      <c r="D6270" s="47"/>
      <c r="E6270" s="47"/>
      <c r="F6270" s="47"/>
      <c r="G6270" s="48"/>
      <c r="H6270" s="47"/>
      <c r="I6270" s="51"/>
      <c r="J6270" s="51"/>
      <c r="K6270" s="47"/>
      <c r="L6270" s="47"/>
      <c r="M6270" s="47"/>
      <c r="N6270" s="47"/>
      <c r="O6270" s="48"/>
    </row>
    <row r="6271" spans="2:15" x14ac:dyDescent="0.25">
      <c r="B6271" s="85"/>
      <c r="C6271" s="47"/>
      <c r="D6271" s="47"/>
      <c r="E6271" s="47"/>
      <c r="F6271" s="47"/>
      <c r="G6271" s="48"/>
      <c r="H6271" s="47"/>
      <c r="I6271" s="51"/>
      <c r="J6271" s="51"/>
      <c r="K6271" s="47"/>
      <c r="L6271" s="47"/>
      <c r="M6271" s="47"/>
      <c r="N6271" s="47"/>
      <c r="O6271" s="48"/>
    </row>
    <row r="6272" spans="2:15" x14ac:dyDescent="0.25">
      <c r="B6272" s="85"/>
      <c r="C6272" s="47"/>
      <c r="D6272" s="47"/>
      <c r="E6272" s="47"/>
      <c r="F6272" s="47"/>
      <c r="G6272" s="48"/>
      <c r="H6272" s="47"/>
      <c r="I6272" s="51"/>
      <c r="J6272" s="51"/>
      <c r="K6272" s="47"/>
      <c r="L6272" s="47"/>
      <c r="M6272" s="47"/>
      <c r="N6272" s="47"/>
      <c r="O6272" s="48"/>
    </row>
    <row r="6273" spans="2:15" x14ac:dyDescent="0.25">
      <c r="B6273" s="85"/>
      <c r="C6273" s="47"/>
      <c r="D6273" s="47"/>
      <c r="E6273" s="47"/>
      <c r="F6273" s="47"/>
      <c r="G6273" s="48"/>
      <c r="H6273" s="47"/>
      <c r="I6273" s="51"/>
      <c r="J6273" s="51"/>
      <c r="K6273" s="47"/>
      <c r="L6273" s="47"/>
      <c r="M6273" s="47"/>
      <c r="N6273" s="47"/>
      <c r="O6273" s="48"/>
    </row>
    <row r="6274" spans="2:15" x14ac:dyDescent="0.25">
      <c r="B6274" s="85"/>
      <c r="C6274" s="47"/>
      <c r="D6274" s="47"/>
      <c r="E6274" s="47"/>
      <c r="F6274" s="47"/>
      <c r="G6274" s="48"/>
      <c r="H6274" s="47"/>
      <c r="I6274" s="51"/>
      <c r="J6274" s="51"/>
      <c r="K6274" s="47"/>
      <c r="L6274" s="47"/>
      <c r="M6274" s="47"/>
      <c r="N6274" s="47"/>
      <c r="O6274" s="48"/>
    </row>
    <row r="6275" spans="2:15" x14ac:dyDescent="0.25">
      <c r="B6275" s="85"/>
      <c r="C6275" s="47"/>
      <c r="D6275" s="47"/>
      <c r="E6275" s="47"/>
      <c r="F6275" s="47"/>
      <c r="G6275" s="48"/>
      <c r="H6275" s="47"/>
      <c r="I6275" s="51"/>
      <c r="J6275" s="51"/>
      <c r="K6275" s="47"/>
      <c r="L6275" s="47"/>
      <c r="M6275" s="47"/>
      <c r="N6275" s="47"/>
      <c r="O6275" s="48"/>
    </row>
    <row r="6276" spans="2:15" x14ac:dyDescent="0.25">
      <c r="B6276" s="85"/>
      <c r="C6276" s="47"/>
      <c r="D6276" s="47"/>
      <c r="E6276" s="47"/>
      <c r="F6276" s="47"/>
      <c r="G6276" s="48"/>
      <c r="H6276" s="47"/>
      <c r="I6276" s="51"/>
      <c r="J6276" s="51"/>
      <c r="K6276" s="47"/>
      <c r="L6276" s="47"/>
      <c r="M6276" s="47"/>
      <c r="N6276" s="47"/>
      <c r="O6276" s="48"/>
    </row>
    <row r="6277" spans="2:15" x14ac:dyDescent="0.25">
      <c r="B6277" s="85"/>
      <c r="C6277" s="47"/>
      <c r="D6277" s="47"/>
      <c r="E6277" s="47"/>
      <c r="F6277" s="47"/>
      <c r="G6277" s="48"/>
      <c r="H6277" s="47"/>
      <c r="I6277" s="51"/>
      <c r="J6277" s="51"/>
      <c r="K6277" s="47"/>
      <c r="L6277" s="47"/>
      <c r="M6277" s="47"/>
      <c r="N6277" s="47"/>
      <c r="O6277" s="48"/>
    </row>
    <row r="6278" spans="2:15" x14ac:dyDescent="0.25">
      <c r="B6278" s="85"/>
      <c r="C6278" s="47"/>
      <c r="D6278" s="47"/>
      <c r="E6278" s="47"/>
      <c r="F6278" s="47"/>
      <c r="G6278" s="48"/>
      <c r="H6278" s="47"/>
      <c r="I6278" s="51"/>
      <c r="J6278" s="51"/>
      <c r="K6278" s="47"/>
      <c r="L6278" s="47"/>
      <c r="M6278" s="47"/>
      <c r="N6278" s="47"/>
      <c r="O6278" s="48"/>
    </row>
    <row r="6279" spans="2:15" x14ac:dyDescent="0.25">
      <c r="B6279" s="85"/>
      <c r="C6279" s="47"/>
      <c r="D6279" s="47"/>
      <c r="E6279" s="47"/>
      <c r="F6279" s="47"/>
      <c r="G6279" s="48"/>
      <c r="H6279" s="47"/>
      <c r="I6279" s="51"/>
      <c r="J6279" s="51"/>
      <c r="K6279" s="47"/>
      <c r="L6279" s="47"/>
      <c r="M6279" s="47"/>
      <c r="N6279" s="47"/>
      <c r="O6279" s="48"/>
    </row>
    <row r="6280" spans="2:15" x14ac:dyDescent="0.25">
      <c r="B6280" s="85"/>
      <c r="C6280" s="47"/>
      <c r="D6280" s="47"/>
      <c r="E6280" s="47"/>
      <c r="F6280" s="47"/>
      <c r="G6280" s="48"/>
      <c r="H6280" s="47"/>
      <c r="I6280" s="51"/>
      <c r="J6280" s="51"/>
      <c r="K6280" s="47"/>
      <c r="L6280" s="47"/>
      <c r="M6280" s="47"/>
      <c r="N6280" s="47"/>
      <c r="O6280" s="48"/>
    </row>
    <row r="6281" spans="2:15" x14ac:dyDescent="0.25">
      <c r="B6281" s="85"/>
      <c r="C6281" s="47"/>
      <c r="D6281" s="47"/>
      <c r="E6281" s="47"/>
      <c r="F6281" s="47"/>
      <c r="G6281" s="48"/>
      <c r="H6281" s="47"/>
      <c r="I6281" s="51"/>
      <c r="J6281" s="51"/>
      <c r="K6281" s="47"/>
      <c r="L6281" s="47"/>
      <c r="M6281" s="47"/>
      <c r="N6281" s="47"/>
      <c r="O6281" s="48"/>
    </row>
    <row r="6282" spans="2:15" x14ac:dyDescent="0.25">
      <c r="B6282" s="85"/>
      <c r="C6282" s="47"/>
      <c r="D6282" s="47"/>
      <c r="E6282" s="47"/>
      <c r="F6282" s="47"/>
      <c r="G6282" s="48"/>
      <c r="H6282" s="47"/>
      <c r="I6282" s="51"/>
      <c r="J6282" s="51"/>
      <c r="K6282" s="47"/>
      <c r="L6282" s="47"/>
      <c r="M6282" s="47"/>
      <c r="N6282" s="47"/>
      <c r="O6282" s="48"/>
    </row>
    <row r="6283" spans="2:15" x14ac:dyDescent="0.25">
      <c r="B6283" s="85"/>
      <c r="C6283" s="47"/>
      <c r="D6283" s="47"/>
      <c r="E6283" s="47"/>
      <c r="F6283" s="47"/>
      <c r="G6283" s="48"/>
      <c r="H6283" s="47"/>
      <c r="I6283" s="51"/>
      <c r="J6283" s="51"/>
      <c r="K6283" s="47"/>
      <c r="L6283" s="47"/>
      <c r="M6283" s="47"/>
      <c r="N6283" s="47"/>
      <c r="O6283" s="48"/>
    </row>
    <row r="6284" spans="2:15" x14ac:dyDescent="0.25">
      <c r="B6284" s="85"/>
      <c r="C6284" s="47"/>
      <c r="D6284" s="47"/>
      <c r="E6284" s="47"/>
      <c r="F6284" s="47"/>
      <c r="G6284" s="48"/>
      <c r="H6284" s="47"/>
      <c r="I6284" s="51"/>
      <c r="J6284" s="51"/>
      <c r="K6284" s="47"/>
      <c r="L6284" s="47"/>
      <c r="M6284" s="47"/>
      <c r="N6284" s="47"/>
      <c r="O6284" s="48"/>
    </row>
    <row r="6285" spans="2:15" x14ac:dyDescent="0.25">
      <c r="B6285" s="85"/>
      <c r="C6285" s="47"/>
      <c r="D6285" s="47"/>
      <c r="E6285" s="47"/>
      <c r="F6285" s="47"/>
      <c r="G6285" s="48"/>
      <c r="H6285" s="47"/>
      <c r="I6285" s="51"/>
      <c r="J6285" s="51"/>
      <c r="K6285" s="47"/>
      <c r="L6285" s="47"/>
      <c r="M6285" s="47"/>
      <c r="N6285" s="47"/>
      <c r="O6285" s="48"/>
    </row>
    <row r="6286" spans="2:15" x14ac:dyDescent="0.25">
      <c r="B6286" s="85"/>
      <c r="C6286" s="47"/>
      <c r="D6286" s="47"/>
      <c r="E6286" s="47"/>
      <c r="F6286" s="47"/>
      <c r="G6286" s="48"/>
      <c r="H6286" s="47"/>
      <c r="I6286" s="51"/>
      <c r="J6286" s="51"/>
      <c r="K6286" s="47"/>
      <c r="L6286" s="47"/>
      <c r="M6286" s="47"/>
      <c r="N6286" s="47"/>
      <c r="O6286" s="48"/>
    </row>
    <row r="6287" spans="2:15" x14ac:dyDescent="0.25">
      <c r="B6287" s="85"/>
      <c r="C6287" s="47"/>
      <c r="D6287" s="47"/>
      <c r="E6287" s="47"/>
      <c r="F6287" s="47"/>
      <c r="G6287" s="48"/>
      <c r="H6287" s="47"/>
      <c r="I6287" s="51"/>
      <c r="J6287" s="51"/>
      <c r="K6287" s="47"/>
      <c r="L6287" s="47"/>
      <c r="M6287" s="47"/>
      <c r="N6287" s="47"/>
      <c r="O6287" s="48"/>
    </row>
    <row r="6288" spans="2:15" x14ac:dyDescent="0.25">
      <c r="B6288" s="85"/>
      <c r="C6288" s="47"/>
      <c r="D6288" s="47"/>
      <c r="E6288" s="47"/>
      <c r="F6288" s="47"/>
      <c r="G6288" s="48"/>
      <c r="H6288" s="47"/>
      <c r="I6288" s="51"/>
      <c r="J6288" s="51"/>
      <c r="K6288" s="47"/>
      <c r="L6288" s="47"/>
      <c r="M6288" s="47"/>
      <c r="N6288" s="47"/>
      <c r="O6288" s="48"/>
    </row>
    <row r="6289" spans="2:15" x14ac:dyDescent="0.25">
      <c r="B6289" s="85"/>
      <c r="C6289" s="47"/>
      <c r="D6289" s="47"/>
      <c r="E6289" s="47"/>
      <c r="F6289" s="47"/>
      <c r="G6289" s="48"/>
      <c r="H6289" s="47"/>
      <c r="I6289" s="51"/>
      <c r="J6289" s="51"/>
      <c r="K6289" s="47"/>
      <c r="L6289" s="47"/>
      <c r="M6289" s="47"/>
      <c r="N6289" s="47"/>
      <c r="O6289" s="48"/>
    </row>
    <row r="6290" spans="2:15" x14ac:dyDescent="0.25">
      <c r="B6290" s="85"/>
      <c r="C6290" s="47"/>
      <c r="D6290" s="47"/>
      <c r="E6290" s="47"/>
      <c r="F6290" s="47"/>
      <c r="G6290" s="48"/>
      <c r="H6290" s="47"/>
      <c r="I6290" s="51"/>
      <c r="J6290" s="51"/>
      <c r="K6290" s="47"/>
      <c r="L6290" s="47"/>
      <c r="M6290" s="47"/>
      <c r="N6290" s="47"/>
      <c r="O6290" s="48"/>
    </row>
    <row r="6291" spans="2:15" x14ac:dyDescent="0.25">
      <c r="B6291" s="85"/>
      <c r="C6291" s="47"/>
      <c r="D6291" s="47"/>
      <c r="E6291" s="47"/>
      <c r="F6291" s="47"/>
      <c r="G6291" s="48"/>
      <c r="H6291" s="47"/>
      <c r="I6291" s="51"/>
      <c r="J6291" s="51"/>
      <c r="K6291" s="47"/>
      <c r="L6291" s="47"/>
      <c r="M6291" s="47"/>
      <c r="N6291" s="47"/>
      <c r="O6291" s="48"/>
    </row>
    <row r="6292" spans="2:15" x14ac:dyDescent="0.25">
      <c r="B6292" s="85"/>
      <c r="C6292" s="47"/>
      <c r="D6292" s="47"/>
      <c r="E6292" s="47"/>
      <c r="F6292" s="47"/>
      <c r="G6292" s="48"/>
      <c r="H6292" s="47"/>
      <c r="I6292" s="51"/>
      <c r="J6292" s="51"/>
      <c r="K6292" s="47"/>
      <c r="L6292" s="47"/>
      <c r="M6292" s="47"/>
      <c r="N6292" s="47"/>
      <c r="O6292" s="48"/>
    </row>
    <row r="6293" spans="2:15" x14ac:dyDescent="0.25">
      <c r="B6293" s="85"/>
      <c r="C6293" s="47"/>
      <c r="D6293" s="47"/>
      <c r="E6293" s="47"/>
      <c r="F6293" s="47"/>
      <c r="G6293" s="48"/>
      <c r="H6293" s="47"/>
      <c r="I6293" s="51"/>
      <c r="J6293" s="51"/>
      <c r="K6293" s="47"/>
      <c r="L6293" s="47"/>
      <c r="M6293" s="47"/>
      <c r="N6293" s="47"/>
      <c r="O6293" s="48"/>
    </row>
    <row r="6294" spans="2:15" x14ac:dyDescent="0.25">
      <c r="B6294" s="85"/>
      <c r="C6294" s="47"/>
      <c r="D6294" s="47"/>
      <c r="E6294" s="47"/>
      <c r="F6294" s="47"/>
      <c r="G6294" s="48"/>
      <c r="H6294" s="47"/>
      <c r="I6294" s="51"/>
      <c r="J6294" s="51"/>
      <c r="K6294" s="47"/>
      <c r="L6294" s="47"/>
      <c r="M6294" s="47"/>
      <c r="N6294" s="47"/>
      <c r="O6294" s="48"/>
    </row>
    <row r="6295" spans="2:15" x14ac:dyDescent="0.25">
      <c r="B6295" s="85"/>
      <c r="C6295" s="47"/>
      <c r="D6295" s="47"/>
      <c r="E6295" s="47"/>
      <c r="F6295" s="47"/>
      <c r="G6295" s="48"/>
      <c r="H6295" s="47"/>
      <c r="I6295" s="51"/>
      <c r="J6295" s="51"/>
      <c r="K6295" s="47"/>
      <c r="L6295" s="47"/>
      <c r="M6295" s="47"/>
      <c r="N6295" s="47"/>
      <c r="O6295" s="48"/>
    </row>
    <row r="6296" spans="2:15" x14ac:dyDescent="0.25">
      <c r="B6296" s="85"/>
      <c r="C6296" s="47"/>
      <c r="D6296" s="47"/>
      <c r="E6296" s="47"/>
      <c r="F6296" s="47"/>
      <c r="G6296" s="48"/>
      <c r="H6296" s="47"/>
      <c r="I6296" s="51"/>
      <c r="J6296" s="51"/>
      <c r="K6296" s="47"/>
      <c r="L6296" s="47"/>
      <c r="M6296" s="47"/>
      <c r="N6296" s="47"/>
      <c r="O6296" s="48"/>
    </row>
    <row r="6297" spans="2:15" x14ac:dyDescent="0.25">
      <c r="B6297" s="85"/>
      <c r="C6297" s="47"/>
      <c r="D6297" s="47"/>
      <c r="E6297" s="47"/>
      <c r="F6297" s="47"/>
      <c r="G6297" s="48"/>
      <c r="H6297" s="47"/>
      <c r="I6297" s="51"/>
      <c r="J6297" s="51"/>
      <c r="K6297" s="47"/>
      <c r="L6297" s="47"/>
      <c r="M6297" s="47"/>
      <c r="N6297" s="47"/>
      <c r="O6297" s="48"/>
    </row>
    <row r="6298" spans="2:15" x14ac:dyDescent="0.25">
      <c r="B6298" s="85"/>
      <c r="C6298" s="47"/>
      <c r="D6298" s="47"/>
      <c r="E6298" s="47"/>
      <c r="F6298" s="47"/>
      <c r="G6298" s="48"/>
      <c r="H6298" s="47"/>
      <c r="I6298" s="51"/>
      <c r="J6298" s="51"/>
      <c r="K6298" s="47"/>
      <c r="L6298" s="47"/>
      <c r="M6298" s="47"/>
      <c r="N6298" s="47"/>
      <c r="O6298" s="48"/>
    </row>
    <row r="6299" spans="2:15" x14ac:dyDescent="0.25">
      <c r="B6299" s="85"/>
      <c r="C6299" s="47"/>
      <c r="D6299" s="47"/>
      <c r="E6299" s="47"/>
      <c r="F6299" s="47"/>
      <c r="G6299" s="48"/>
      <c r="H6299" s="47"/>
      <c r="I6299" s="51"/>
      <c r="J6299" s="51"/>
      <c r="K6299" s="47"/>
      <c r="L6299" s="47"/>
      <c r="M6299" s="47"/>
      <c r="N6299" s="47"/>
      <c r="O6299" s="48"/>
    </row>
    <row r="6300" spans="2:15" x14ac:dyDescent="0.25">
      <c r="B6300" s="85"/>
      <c r="C6300" s="47"/>
      <c r="D6300" s="47"/>
      <c r="E6300" s="47"/>
      <c r="F6300" s="47"/>
      <c r="G6300" s="48"/>
      <c r="H6300" s="47"/>
      <c r="I6300" s="51"/>
      <c r="J6300" s="51"/>
      <c r="K6300" s="47"/>
      <c r="L6300" s="47"/>
      <c r="M6300" s="47"/>
      <c r="N6300" s="47"/>
      <c r="O6300" s="48"/>
    </row>
    <row r="6301" spans="2:15" x14ac:dyDescent="0.25">
      <c r="B6301" s="85"/>
      <c r="C6301" s="47"/>
      <c r="D6301" s="47"/>
      <c r="E6301" s="47"/>
      <c r="F6301" s="47"/>
      <c r="G6301" s="48"/>
      <c r="H6301" s="47"/>
      <c r="I6301" s="51"/>
      <c r="J6301" s="51"/>
      <c r="K6301" s="47"/>
      <c r="L6301" s="47"/>
      <c r="M6301" s="47"/>
      <c r="N6301" s="47"/>
      <c r="O6301" s="48"/>
    </row>
    <row r="6302" spans="2:15" x14ac:dyDescent="0.25">
      <c r="B6302" s="85"/>
      <c r="C6302" s="47"/>
      <c r="D6302" s="47"/>
      <c r="E6302" s="47"/>
      <c r="F6302" s="47"/>
      <c r="G6302" s="48"/>
      <c r="H6302" s="47"/>
      <c r="I6302" s="51"/>
      <c r="J6302" s="51"/>
      <c r="K6302" s="47"/>
      <c r="L6302" s="47"/>
      <c r="M6302" s="47"/>
      <c r="N6302" s="47"/>
      <c r="O6302" s="48"/>
    </row>
    <row r="6303" spans="2:15" x14ac:dyDescent="0.25">
      <c r="B6303" s="85"/>
      <c r="C6303" s="47"/>
      <c r="D6303" s="47"/>
      <c r="E6303" s="47"/>
      <c r="F6303" s="47"/>
      <c r="G6303" s="48"/>
      <c r="H6303" s="47"/>
      <c r="I6303" s="51"/>
      <c r="J6303" s="51"/>
      <c r="K6303" s="47"/>
      <c r="L6303" s="47"/>
      <c r="M6303" s="47"/>
      <c r="N6303" s="47"/>
      <c r="O6303" s="48"/>
    </row>
    <row r="6304" spans="2:15" x14ac:dyDescent="0.25">
      <c r="B6304" s="85"/>
      <c r="C6304" s="47"/>
      <c r="D6304" s="47"/>
      <c r="E6304" s="47"/>
      <c r="F6304" s="47"/>
      <c r="G6304" s="48"/>
      <c r="H6304" s="47"/>
      <c r="I6304" s="51"/>
      <c r="J6304" s="51"/>
      <c r="K6304" s="47"/>
      <c r="L6304" s="47"/>
      <c r="M6304" s="47"/>
      <c r="N6304" s="47"/>
      <c r="O6304" s="48"/>
    </row>
    <row r="6305" spans="2:15" x14ac:dyDescent="0.25">
      <c r="B6305" s="85"/>
      <c r="C6305" s="47"/>
      <c r="D6305" s="47"/>
      <c r="E6305" s="47"/>
      <c r="F6305" s="47"/>
      <c r="G6305" s="48"/>
      <c r="H6305" s="47"/>
      <c r="I6305" s="51"/>
      <c r="J6305" s="51"/>
      <c r="K6305" s="47"/>
      <c r="L6305" s="47"/>
      <c r="M6305" s="47"/>
      <c r="N6305" s="47"/>
      <c r="O6305" s="48"/>
    </row>
    <row r="6306" spans="2:15" x14ac:dyDescent="0.25">
      <c r="B6306" s="85"/>
      <c r="C6306" s="47"/>
      <c r="D6306" s="47"/>
      <c r="E6306" s="47"/>
      <c r="F6306" s="47"/>
      <c r="G6306" s="48"/>
      <c r="H6306" s="47"/>
      <c r="I6306" s="51"/>
      <c r="J6306" s="51"/>
      <c r="K6306" s="47"/>
      <c r="L6306" s="47"/>
      <c r="M6306" s="47"/>
      <c r="N6306" s="47"/>
      <c r="O6306" s="48"/>
    </row>
    <row r="6307" spans="2:15" x14ac:dyDescent="0.25">
      <c r="B6307" s="85"/>
      <c r="C6307" s="47"/>
      <c r="D6307" s="47"/>
      <c r="E6307" s="47"/>
      <c r="F6307" s="47"/>
      <c r="G6307" s="48"/>
      <c r="H6307" s="47"/>
      <c r="I6307" s="51"/>
      <c r="J6307" s="51"/>
      <c r="K6307" s="47"/>
      <c r="L6307" s="47"/>
      <c r="M6307" s="47"/>
      <c r="N6307" s="47"/>
      <c r="O6307" s="48"/>
    </row>
    <row r="6308" spans="2:15" x14ac:dyDescent="0.25">
      <c r="B6308" s="85"/>
      <c r="C6308" s="47"/>
      <c r="D6308" s="47"/>
      <c r="E6308" s="47"/>
      <c r="F6308" s="47"/>
      <c r="G6308" s="48"/>
      <c r="H6308" s="47"/>
      <c r="I6308" s="51"/>
      <c r="J6308" s="51"/>
      <c r="K6308" s="47"/>
      <c r="L6308" s="47"/>
      <c r="M6308" s="47"/>
      <c r="N6308" s="47"/>
      <c r="O6308" s="48"/>
    </row>
    <row r="6309" spans="2:15" x14ac:dyDescent="0.25">
      <c r="B6309" s="85"/>
      <c r="C6309" s="47"/>
      <c r="D6309" s="47"/>
      <c r="E6309" s="47"/>
      <c r="F6309" s="47"/>
      <c r="G6309" s="48"/>
      <c r="H6309" s="47"/>
      <c r="I6309" s="51"/>
      <c r="J6309" s="51"/>
      <c r="K6309" s="47"/>
      <c r="L6309" s="47"/>
      <c r="M6309" s="47"/>
      <c r="N6309" s="47"/>
      <c r="O6309" s="48"/>
    </row>
    <row r="6310" spans="2:15" x14ac:dyDescent="0.25">
      <c r="B6310" s="85"/>
      <c r="C6310" s="47"/>
      <c r="D6310" s="47"/>
      <c r="E6310" s="47"/>
      <c r="F6310" s="47"/>
      <c r="G6310" s="48"/>
      <c r="H6310" s="47"/>
      <c r="I6310" s="51"/>
      <c r="J6310" s="51"/>
      <c r="K6310" s="47"/>
      <c r="L6310" s="47"/>
      <c r="M6310" s="47"/>
      <c r="N6310" s="47"/>
      <c r="O6310" s="48"/>
    </row>
    <row r="6311" spans="2:15" x14ac:dyDescent="0.25">
      <c r="B6311" s="85"/>
      <c r="C6311" s="47"/>
      <c r="D6311" s="47"/>
      <c r="E6311" s="47"/>
      <c r="F6311" s="47"/>
      <c r="G6311" s="48"/>
      <c r="H6311" s="47"/>
      <c r="I6311" s="51"/>
      <c r="J6311" s="51"/>
      <c r="K6311" s="47"/>
      <c r="L6311" s="47"/>
      <c r="M6311" s="47"/>
      <c r="N6311" s="47"/>
      <c r="O6311" s="48"/>
    </row>
    <row r="6312" spans="2:15" x14ac:dyDescent="0.25">
      <c r="B6312" s="85"/>
      <c r="C6312" s="47"/>
      <c r="D6312" s="47"/>
      <c r="E6312" s="47"/>
      <c r="F6312" s="47"/>
      <c r="G6312" s="48"/>
      <c r="H6312" s="47"/>
      <c r="I6312" s="51"/>
      <c r="J6312" s="51"/>
      <c r="K6312" s="47"/>
      <c r="L6312" s="47"/>
      <c r="M6312" s="47"/>
      <c r="N6312" s="47"/>
      <c r="O6312" s="48"/>
    </row>
    <row r="6313" spans="2:15" x14ac:dyDescent="0.25">
      <c r="B6313" s="85"/>
      <c r="C6313" s="47"/>
      <c r="D6313" s="47"/>
      <c r="E6313" s="47"/>
      <c r="F6313" s="47"/>
      <c r="G6313" s="48"/>
      <c r="H6313" s="47"/>
      <c r="I6313" s="51"/>
      <c r="J6313" s="51"/>
      <c r="K6313" s="47"/>
      <c r="L6313" s="47"/>
      <c r="M6313" s="47"/>
      <c r="N6313" s="47"/>
      <c r="O6313" s="48"/>
    </row>
    <row r="6314" spans="2:15" x14ac:dyDescent="0.25">
      <c r="B6314" s="85"/>
      <c r="C6314" s="47"/>
      <c r="D6314" s="47"/>
      <c r="E6314" s="47"/>
      <c r="F6314" s="47"/>
      <c r="G6314" s="48"/>
      <c r="H6314" s="47"/>
      <c r="I6314" s="51"/>
      <c r="J6314" s="51"/>
      <c r="K6314" s="47"/>
      <c r="L6314" s="47"/>
      <c r="M6314" s="47"/>
      <c r="N6314" s="47"/>
      <c r="O6314" s="48"/>
    </row>
    <row r="6315" spans="2:15" x14ac:dyDescent="0.25">
      <c r="B6315" s="85"/>
      <c r="C6315" s="47"/>
      <c r="D6315" s="47"/>
      <c r="E6315" s="47"/>
      <c r="F6315" s="47"/>
      <c r="G6315" s="48"/>
      <c r="H6315" s="47"/>
      <c r="I6315" s="51"/>
      <c r="J6315" s="51"/>
      <c r="K6315" s="47"/>
      <c r="L6315" s="47"/>
      <c r="M6315" s="47"/>
      <c r="N6315" s="47"/>
      <c r="O6315" s="48"/>
    </row>
    <row r="6316" spans="2:15" x14ac:dyDescent="0.25">
      <c r="B6316" s="85"/>
      <c r="C6316" s="47"/>
      <c r="D6316" s="47"/>
      <c r="E6316" s="47"/>
      <c r="F6316" s="47"/>
      <c r="G6316" s="48"/>
      <c r="H6316" s="47"/>
      <c r="I6316" s="51"/>
      <c r="J6316" s="51"/>
      <c r="K6316" s="47"/>
      <c r="L6316" s="47"/>
      <c r="M6316" s="47"/>
      <c r="N6316" s="47"/>
      <c r="O6316" s="48"/>
    </row>
    <row r="6317" spans="2:15" x14ac:dyDescent="0.25">
      <c r="B6317" s="85"/>
      <c r="C6317" s="47"/>
      <c r="D6317" s="47"/>
      <c r="E6317" s="47"/>
      <c r="F6317" s="47"/>
      <c r="G6317" s="48"/>
      <c r="H6317" s="47"/>
      <c r="I6317" s="51"/>
      <c r="J6317" s="51"/>
      <c r="K6317" s="47"/>
      <c r="L6317" s="47"/>
      <c r="M6317" s="47"/>
      <c r="N6317" s="47"/>
      <c r="O6317" s="48"/>
    </row>
    <row r="6318" spans="2:15" x14ac:dyDescent="0.25">
      <c r="B6318" s="85"/>
      <c r="C6318" s="47"/>
      <c r="D6318" s="47"/>
      <c r="E6318" s="47"/>
      <c r="F6318" s="47"/>
      <c r="G6318" s="48"/>
      <c r="H6318" s="47"/>
      <c r="I6318" s="51"/>
      <c r="J6318" s="51"/>
      <c r="K6318" s="47"/>
      <c r="L6318" s="47"/>
      <c r="M6318" s="47"/>
      <c r="N6318" s="47"/>
      <c r="O6318" s="48"/>
    </row>
    <row r="6319" spans="2:15" x14ac:dyDescent="0.25">
      <c r="B6319" s="85"/>
      <c r="C6319" s="47"/>
      <c r="D6319" s="47"/>
      <c r="E6319" s="47"/>
      <c r="F6319" s="47"/>
      <c r="G6319" s="48"/>
      <c r="H6319" s="47"/>
      <c r="I6319" s="51"/>
      <c r="J6319" s="51"/>
      <c r="K6319" s="47"/>
      <c r="L6319" s="47"/>
      <c r="M6319" s="47"/>
      <c r="N6319" s="47"/>
      <c r="O6319" s="48"/>
    </row>
    <row r="6320" spans="2:15" x14ac:dyDescent="0.25">
      <c r="B6320" s="85"/>
      <c r="C6320" s="47"/>
      <c r="D6320" s="47"/>
      <c r="E6320" s="47"/>
      <c r="F6320" s="47"/>
      <c r="G6320" s="48"/>
      <c r="H6320" s="47"/>
      <c r="I6320" s="51"/>
      <c r="J6320" s="51"/>
      <c r="K6320" s="47"/>
      <c r="L6320" s="47"/>
      <c r="M6320" s="47"/>
      <c r="N6320" s="47"/>
      <c r="O6320" s="48"/>
    </row>
    <row r="6321" spans="2:15" x14ac:dyDescent="0.25">
      <c r="B6321" s="85"/>
      <c r="C6321" s="47"/>
      <c r="D6321" s="47"/>
      <c r="E6321" s="47"/>
      <c r="F6321" s="47"/>
      <c r="G6321" s="48"/>
      <c r="H6321" s="47"/>
      <c r="I6321" s="51"/>
      <c r="J6321" s="51"/>
      <c r="K6321" s="47"/>
      <c r="L6321" s="47"/>
      <c r="M6321" s="47"/>
      <c r="N6321" s="47"/>
      <c r="O6321" s="48"/>
    </row>
    <row r="6322" spans="2:15" x14ac:dyDescent="0.25">
      <c r="B6322" s="85"/>
      <c r="C6322" s="47"/>
      <c r="D6322" s="47"/>
      <c r="E6322" s="47"/>
      <c r="F6322" s="47"/>
      <c r="G6322" s="48"/>
      <c r="H6322" s="47"/>
      <c r="I6322" s="51"/>
      <c r="J6322" s="51"/>
      <c r="K6322" s="47"/>
      <c r="L6322" s="47"/>
      <c r="M6322" s="47"/>
      <c r="N6322" s="47"/>
      <c r="O6322" s="48"/>
    </row>
    <row r="6323" spans="2:15" x14ac:dyDescent="0.25">
      <c r="B6323" s="85"/>
      <c r="C6323" s="47"/>
      <c r="D6323" s="47"/>
      <c r="E6323" s="47"/>
      <c r="F6323" s="47"/>
      <c r="G6323" s="48"/>
      <c r="H6323" s="47"/>
      <c r="I6323" s="51"/>
      <c r="J6323" s="51"/>
      <c r="K6323" s="47"/>
      <c r="L6323" s="47"/>
      <c r="M6323" s="47"/>
      <c r="N6323" s="47"/>
      <c r="O6323" s="48"/>
    </row>
    <row r="6324" spans="2:15" x14ac:dyDescent="0.25">
      <c r="B6324" s="85"/>
      <c r="C6324" s="47"/>
      <c r="D6324" s="47"/>
      <c r="E6324" s="47"/>
      <c r="F6324" s="47"/>
      <c r="G6324" s="48"/>
      <c r="H6324" s="47"/>
      <c r="I6324" s="51"/>
      <c r="J6324" s="51"/>
      <c r="K6324" s="47"/>
      <c r="L6324" s="47"/>
      <c r="M6324" s="47"/>
      <c r="N6324" s="47"/>
      <c r="O6324" s="48"/>
    </row>
    <row r="6325" spans="2:15" x14ac:dyDescent="0.25">
      <c r="B6325" s="85"/>
      <c r="C6325" s="47"/>
      <c r="D6325" s="47"/>
      <c r="E6325" s="47"/>
      <c r="F6325" s="47"/>
      <c r="G6325" s="48"/>
      <c r="H6325" s="47"/>
      <c r="I6325" s="51"/>
      <c r="J6325" s="51"/>
      <c r="K6325" s="47"/>
      <c r="L6325" s="47"/>
      <c r="M6325" s="47"/>
      <c r="N6325" s="47"/>
      <c r="O6325" s="48"/>
    </row>
    <row r="6326" spans="2:15" x14ac:dyDescent="0.25">
      <c r="B6326" s="85"/>
      <c r="C6326" s="47"/>
      <c r="D6326" s="47"/>
      <c r="E6326" s="47"/>
      <c r="F6326" s="47"/>
      <c r="G6326" s="48"/>
      <c r="H6326" s="47"/>
      <c r="I6326" s="51"/>
      <c r="J6326" s="51"/>
      <c r="K6326" s="47"/>
      <c r="L6326" s="47"/>
      <c r="M6326" s="47"/>
      <c r="N6326" s="47"/>
      <c r="O6326" s="48"/>
    </row>
    <row r="6327" spans="2:15" x14ac:dyDescent="0.25">
      <c r="B6327" s="85"/>
      <c r="C6327" s="47"/>
      <c r="D6327" s="47"/>
      <c r="E6327" s="47"/>
      <c r="F6327" s="47"/>
      <c r="G6327" s="48"/>
      <c r="H6327" s="47"/>
      <c r="I6327" s="51"/>
      <c r="J6327" s="51"/>
      <c r="K6327" s="47"/>
      <c r="L6327" s="47"/>
      <c r="M6327" s="47"/>
      <c r="N6327" s="47"/>
      <c r="O6327" s="48"/>
    </row>
    <row r="6328" spans="2:15" x14ac:dyDescent="0.25">
      <c r="B6328" s="85"/>
      <c r="C6328" s="47"/>
      <c r="D6328" s="47"/>
      <c r="E6328" s="47"/>
      <c r="F6328" s="47"/>
      <c r="G6328" s="48"/>
      <c r="H6328" s="47"/>
      <c r="I6328" s="51"/>
      <c r="J6328" s="51"/>
      <c r="K6328" s="47"/>
      <c r="L6328" s="47"/>
      <c r="M6328" s="47"/>
      <c r="N6328" s="47"/>
      <c r="O6328" s="48"/>
    </row>
    <row r="6329" spans="2:15" x14ac:dyDescent="0.25">
      <c r="B6329" s="85"/>
      <c r="C6329" s="47"/>
      <c r="D6329" s="47"/>
      <c r="E6329" s="47"/>
      <c r="F6329" s="47"/>
      <c r="G6329" s="48"/>
      <c r="H6329" s="47"/>
      <c r="I6329" s="51"/>
      <c r="J6329" s="51"/>
      <c r="K6329" s="47"/>
      <c r="L6329" s="47"/>
      <c r="M6329" s="47"/>
      <c r="N6329" s="47"/>
      <c r="O6329" s="48"/>
    </row>
    <row r="6330" spans="2:15" x14ac:dyDescent="0.25">
      <c r="B6330" s="85"/>
      <c r="C6330" s="47"/>
      <c r="D6330" s="47"/>
      <c r="E6330" s="47"/>
      <c r="F6330" s="47"/>
      <c r="G6330" s="48"/>
      <c r="H6330" s="47"/>
      <c r="I6330" s="51"/>
      <c r="J6330" s="51"/>
      <c r="K6330" s="47"/>
      <c r="L6330" s="47"/>
      <c r="M6330" s="47"/>
      <c r="N6330" s="47"/>
      <c r="O6330" s="48"/>
    </row>
    <row r="6331" spans="2:15" x14ac:dyDescent="0.25">
      <c r="B6331" s="85"/>
      <c r="C6331" s="47"/>
      <c r="D6331" s="47"/>
      <c r="E6331" s="47"/>
      <c r="F6331" s="47"/>
      <c r="G6331" s="48"/>
      <c r="H6331" s="47"/>
      <c r="I6331" s="51"/>
      <c r="J6331" s="51"/>
      <c r="K6331" s="47"/>
      <c r="L6331" s="47"/>
      <c r="M6331" s="47"/>
      <c r="N6331" s="47"/>
      <c r="O6331" s="48"/>
    </row>
    <row r="6332" spans="2:15" x14ac:dyDescent="0.25">
      <c r="B6332" s="85"/>
      <c r="C6332" s="47"/>
      <c r="D6332" s="47"/>
      <c r="E6332" s="47"/>
      <c r="F6332" s="47"/>
      <c r="G6332" s="48"/>
      <c r="H6332" s="47"/>
      <c r="I6332" s="51"/>
      <c r="J6332" s="51"/>
      <c r="K6332" s="47"/>
      <c r="L6332" s="47"/>
      <c r="M6332" s="47"/>
      <c r="N6332" s="47"/>
      <c r="O6332" s="48"/>
    </row>
    <row r="6333" spans="2:15" x14ac:dyDescent="0.25">
      <c r="B6333" s="85"/>
      <c r="C6333" s="47"/>
      <c r="D6333" s="47"/>
      <c r="E6333" s="47"/>
      <c r="F6333" s="47"/>
      <c r="G6333" s="48"/>
      <c r="H6333" s="47"/>
      <c r="I6333" s="51"/>
      <c r="J6333" s="51"/>
      <c r="K6333" s="47"/>
      <c r="L6333" s="47"/>
      <c r="M6333" s="47"/>
      <c r="N6333" s="47"/>
      <c r="O6333" s="48"/>
    </row>
    <row r="6334" spans="2:15" x14ac:dyDescent="0.25">
      <c r="B6334" s="85"/>
      <c r="C6334" s="47"/>
      <c r="D6334" s="47"/>
      <c r="E6334" s="47"/>
      <c r="F6334" s="47"/>
      <c r="G6334" s="48"/>
      <c r="H6334" s="47"/>
      <c r="I6334" s="51"/>
      <c r="J6334" s="51"/>
      <c r="K6334" s="47"/>
      <c r="L6334" s="47"/>
      <c r="M6334" s="47"/>
      <c r="N6334" s="47"/>
      <c r="O6334" s="48"/>
    </row>
    <row r="6335" spans="2:15" x14ac:dyDescent="0.25">
      <c r="B6335" s="85"/>
      <c r="C6335" s="47"/>
      <c r="D6335" s="47"/>
      <c r="E6335" s="47"/>
      <c r="F6335" s="47"/>
      <c r="G6335" s="48"/>
      <c r="H6335" s="47"/>
      <c r="I6335" s="51"/>
      <c r="J6335" s="51"/>
      <c r="K6335" s="47"/>
      <c r="L6335" s="47"/>
      <c r="M6335" s="47"/>
      <c r="N6335" s="47"/>
      <c r="O6335" s="48"/>
    </row>
    <row r="6336" spans="2:15" x14ac:dyDescent="0.25">
      <c r="B6336" s="85"/>
      <c r="C6336" s="47"/>
      <c r="D6336" s="47"/>
      <c r="E6336" s="47"/>
      <c r="F6336" s="47"/>
      <c r="G6336" s="48"/>
      <c r="H6336" s="47"/>
      <c r="I6336" s="51"/>
      <c r="J6336" s="51"/>
      <c r="K6336" s="47"/>
      <c r="L6336" s="47"/>
      <c r="M6336" s="47"/>
      <c r="N6336" s="47"/>
      <c r="O6336" s="48"/>
    </row>
    <row r="6337" spans="2:15" x14ac:dyDescent="0.25">
      <c r="B6337" s="85"/>
      <c r="C6337" s="47"/>
      <c r="D6337" s="47"/>
      <c r="E6337" s="47"/>
      <c r="F6337" s="47"/>
      <c r="G6337" s="48"/>
      <c r="H6337" s="47"/>
      <c r="I6337" s="51"/>
      <c r="J6337" s="51"/>
      <c r="K6337" s="47"/>
      <c r="L6337" s="47"/>
      <c r="M6337" s="47"/>
      <c r="N6337" s="47"/>
      <c r="O6337" s="48"/>
    </row>
    <row r="6338" spans="2:15" x14ac:dyDescent="0.25">
      <c r="B6338" s="85"/>
      <c r="C6338" s="47"/>
      <c r="D6338" s="47"/>
      <c r="E6338" s="47"/>
      <c r="F6338" s="47"/>
      <c r="G6338" s="48"/>
      <c r="H6338" s="47"/>
      <c r="I6338" s="51"/>
      <c r="J6338" s="51"/>
      <c r="K6338" s="47"/>
      <c r="L6338" s="47"/>
      <c r="M6338" s="47"/>
      <c r="N6338" s="47"/>
      <c r="O6338" s="48"/>
    </row>
    <row r="6339" spans="2:15" x14ac:dyDescent="0.25">
      <c r="B6339" s="85"/>
      <c r="C6339" s="47"/>
      <c r="D6339" s="47"/>
      <c r="E6339" s="47"/>
      <c r="F6339" s="47"/>
      <c r="G6339" s="48"/>
      <c r="H6339" s="47"/>
      <c r="I6339" s="51"/>
      <c r="J6339" s="51"/>
      <c r="K6339" s="47"/>
      <c r="L6339" s="47"/>
      <c r="M6339" s="47"/>
      <c r="N6339" s="47"/>
      <c r="O6339" s="48"/>
    </row>
    <row r="6340" spans="2:15" x14ac:dyDescent="0.25">
      <c r="B6340" s="85"/>
      <c r="C6340" s="47"/>
      <c r="D6340" s="47"/>
      <c r="E6340" s="47"/>
      <c r="F6340" s="47"/>
      <c r="G6340" s="48"/>
      <c r="H6340" s="47"/>
      <c r="I6340" s="51"/>
      <c r="J6340" s="51"/>
      <c r="K6340" s="47"/>
      <c r="L6340" s="47"/>
      <c r="M6340" s="47"/>
      <c r="N6340" s="47"/>
      <c r="O6340" s="48"/>
    </row>
    <row r="6341" spans="2:15" x14ac:dyDescent="0.25">
      <c r="B6341" s="85"/>
      <c r="C6341" s="47"/>
      <c r="D6341" s="47"/>
      <c r="E6341" s="47"/>
      <c r="F6341" s="47"/>
      <c r="G6341" s="48"/>
      <c r="H6341" s="47"/>
      <c r="I6341" s="51"/>
      <c r="J6341" s="51"/>
      <c r="K6341" s="47"/>
      <c r="L6341" s="47"/>
      <c r="M6341" s="47"/>
      <c r="N6341" s="47"/>
      <c r="O6341" s="48"/>
    </row>
    <row r="6342" spans="2:15" x14ac:dyDescent="0.25">
      <c r="B6342" s="85"/>
      <c r="C6342" s="47"/>
      <c r="D6342" s="47"/>
      <c r="E6342" s="47"/>
      <c r="F6342" s="47"/>
      <c r="G6342" s="48"/>
      <c r="H6342" s="47"/>
      <c r="I6342" s="51"/>
      <c r="J6342" s="51"/>
      <c r="K6342" s="47"/>
      <c r="L6342" s="47"/>
      <c r="M6342" s="47"/>
      <c r="N6342" s="47"/>
      <c r="O6342" s="48"/>
    </row>
    <row r="6343" spans="2:15" x14ac:dyDescent="0.25">
      <c r="B6343" s="85"/>
      <c r="C6343" s="47"/>
      <c r="D6343" s="47"/>
      <c r="E6343" s="47"/>
      <c r="F6343" s="47"/>
      <c r="G6343" s="48"/>
      <c r="H6343" s="47"/>
      <c r="I6343" s="51"/>
      <c r="J6343" s="51"/>
      <c r="K6343" s="47"/>
      <c r="L6343" s="47"/>
      <c r="M6343" s="47"/>
      <c r="N6343" s="47"/>
      <c r="O6343" s="48"/>
    </row>
    <row r="6344" spans="2:15" x14ac:dyDescent="0.25">
      <c r="B6344" s="85"/>
      <c r="C6344" s="47"/>
      <c r="D6344" s="47"/>
      <c r="E6344" s="47"/>
      <c r="F6344" s="47"/>
      <c r="G6344" s="48"/>
      <c r="H6344" s="47"/>
      <c r="I6344" s="51"/>
      <c r="J6344" s="51"/>
      <c r="K6344" s="47"/>
      <c r="L6344" s="47"/>
      <c r="M6344" s="47"/>
      <c r="N6344" s="47"/>
      <c r="O6344" s="48"/>
    </row>
    <row r="6345" spans="2:15" x14ac:dyDescent="0.25">
      <c r="B6345" s="85"/>
      <c r="C6345" s="47"/>
      <c r="D6345" s="47"/>
      <c r="E6345" s="47"/>
      <c r="F6345" s="47"/>
      <c r="G6345" s="48"/>
      <c r="H6345" s="47"/>
      <c r="I6345" s="51"/>
      <c r="J6345" s="51"/>
      <c r="K6345" s="47"/>
      <c r="L6345" s="47"/>
      <c r="M6345" s="47"/>
      <c r="N6345" s="47"/>
      <c r="O6345" s="48"/>
    </row>
    <row r="6346" spans="2:15" x14ac:dyDescent="0.25">
      <c r="B6346" s="85"/>
      <c r="C6346" s="47"/>
      <c r="D6346" s="47"/>
      <c r="E6346" s="47"/>
      <c r="F6346" s="47"/>
      <c r="G6346" s="48"/>
      <c r="H6346" s="47"/>
      <c r="I6346" s="51"/>
      <c r="J6346" s="51"/>
      <c r="K6346" s="47"/>
      <c r="L6346" s="47"/>
      <c r="M6346" s="47"/>
      <c r="N6346" s="47"/>
      <c r="O6346" s="48"/>
    </row>
    <row r="6347" spans="2:15" x14ac:dyDescent="0.25">
      <c r="B6347" s="85"/>
      <c r="C6347" s="47"/>
      <c r="D6347" s="47"/>
      <c r="E6347" s="47"/>
      <c r="F6347" s="47"/>
      <c r="G6347" s="48"/>
      <c r="H6347" s="47"/>
      <c r="I6347" s="51"/>
      <c r="J6347" s="51"/>
      <c r="K6347" s="47"/>
      <c r="L6347" s="47"/>
      <c r="M6347" s="47"/>
      <c r="N6347" s="47"/>
      <c r="O6347" s="48"/>
    </row>
    <row r="6348" spans="2:15" x14ac:dyDescent="0.25">
      <c r="B6348" s="85"/>
      <c r="C6348" s="47"/>
      <c r="D6348" s="47"/>
      <c r="E6348" s="47"/>
      <c r="F6348" s="47"/>
      <c r="G6348" s="48"/>
      <c r="H6348" s="47"/>
      <c r="I6348" s="51"/>
      <c r="J6348" s="51"/>
      <c r="K6348" s="47"/>
      <c r="L6348" s="47"/>
      <c r="M6348" s="47"/>
      <c r="N6348" s="47"/>
      <c r="O6348" s="48"/>
    </row>
    <row r="6349" spans="2:15" x14ac:dyDescent="0.25">
      <c r="B6349" s="85"/>
      <c r="C6349" s="47"/>
      <c r="D6349" s="47"/>
      <c r="E6349" s="47"/>
      <c r="F6349" s="47"/>
      <c r="G6349" s="48"/>
      <c r="H6349" s="47"/>
      <c r="I6349" s="51"/>
      <c r="J6349" s="51"/>
      <c r="K6349" s="47"/>
      <c r="L6349" s="47"/>
      <c r="M6349" s="47"/>
      <c r="N6349" s="47"/>
      <c r="O6349" s="48"/>
    </row>
    <row r="6350" spans="2:15" x14ac:dyDescent="0.25">
      <c r="B6350" s="85"/>
      <c r="C6350" s="47"/>
      <c r="D6350" s="47"/>
      <c r="E6350" s="47"/>
      <c r="F6350" s="47"/>
      <c r="G6350" s="48"/>
      <c r="H6350" s="47"/>
      <c r="I6350" s="51"/>
      <c r="J6350" s="51"/>
      <c r="K6350" s="47"/>
      <c r="L6350" s="47"/>
      <c r="M6350" s="47"/>
      <c r="N6350" s="47"/>
      <c r="O6350" s="48"/>
    </row>
    <row r="6351" spans="2:15" x14ac:dyDescent="0.25">
      <c r="B6351" s="85"/>
      <c r="C6351" s="47"/>
      <c r="D6351" s="47"/>
      <c r="E6351" s="47"/>
      <c r="F6351" s="47"/>
      <c r="G6351" s="48"/>
      <c r="H6351" s="47"/>
      <c r="I6351" s="51"/>
      <c r="J6351" s="51"/>
      <c r="K6351" s="47"/>
      <c r="L6351" s="47"/>
      <c r="M6351" s="47"/>
      <c r="N6351" s="47"/>
      <c r="O6351" s="48"/>
    </row>
    <row r="6352" spans="2:15" x14ac:dyDescent="0.25">
      <c r="B6352" s="85"/>
      <c r="C6352" s="47"/>
      <c r="D6352" s="47"/>
      <c r="E6352" s="47"/>
      <c r="F6352" s="47"/>
      <c r="G6352" s="48"/>
      <c r="H6352" s="47"/>
      <c r="I6352" s="51"/>
      <c r="J6352" s="51"/>
      <c r="K6352" s="47"/>
      <c r="L6352" s="47"/>
      <c r="M6352" s="47"/>
      <c r="N6352" s="47"/>
      <c r="O6352" s="48"/>
    </row>
    <row r="6353" spans="2:15" x14ac:dyDescent="0.25">
      <c r="B6353" s="85"/>
      <c r="C6353" s="47"/>
      <c r="D6353" s="47"/>
      <c r="E6353" s="47"/>
      <c r="F6353" s="47"/>
      <c r="G6353" s="48"/>
      <c r="H6353" s="47"/>
      <c r="I6353" s="51"/>
      <c r="J6353" s="51"/>
      <c r="K6353" s="47"/>
      <c r="L6353" s="47"/>
      <c r="M6353" s="47"/>
      <c r="N6353" s="47"/>
      <c r="O6353" s="48"/>
    </row>
    <row r="6354" spans="2:15" x14ac:dyDescent="0.25">
      <c r="B6354" s="85"/>
      <c r="C6354" s="47"/>
      <c r="D6354" s="47"/>
      <c r="E6354" s="47"/>
      <c r="F6354" s="47"/>
      <c r="G6354" s="48"/>
      <c r="H6354" s="47"/>
      <c r="I6354" s="51"/>
      <c r="J6354" s="51"/>
      <c r="K6354" s="47"/>
      <c r="L6354" s="47"/>
      <c r="M6354" s="47"/>
      <c r="N6354" s="47"/>
      <c r="O6354" s="48"/>
    </row>
    <row r="6355" spans="2:15" x14ac:dyDescent="0.25">
      <c r="B6355" s="85"/>
      <c r="C6355" s="47"/>
      <c r="D6355" s="47"/>
      <c r="E6355" s="47"/>
      <c r="F6355" s="47"/>
      <c r="G6355" s="48"/>
      <c r="H6355" s="47"/>
      <c r="I6355" s="51"/>
      <c r="J6355" s="51"/>
      <c r="K6355" s="47"/>
      <c r="L6355" s="47"/>
      <c r="M6355" s="47"/>
      <c r="N6355" s="47"/>
      <c r="O6355" s="48"/>
    </row>
    <row r="6356" spans="2:15" x14ac:dyDescent="0.25">
      <c r="B6356" s="85"/>
      <c r="C6356" s="47"/>
      <c r="D6356" s="47"/>
      <c r="E6356" s="47"/>
      <c r="F6356" s="47"/>
      <c r="G6356" s="48"/>
      <c r="H6356" s="47"/>
      <c r="I6356" s="51"/>
      <c r="J6356" s="51"/>
      <c r="K6356" s="47"/>
      <c r="L6356" s="47"/>
      <c r="M6356" s="47"/>
      <c r="N6356" s="47"/>
      <c r="O6356" s="48"/>
    </row>
    <row r="6357" spans="2:15" x14ac:dyDescent="0.25">
      <c r="B6357" s="85"/>
      <c r="C6357" s="47"/>
      <c r="D6357" s="47"/>
      <c r="E6357" s="47"/>
      <c r="F6357" s="47"/>
      <c r="G6357" s="48"/>
      <c r="H6357" s="47"/>
      <c r="I6357" s="51"/>
      <c r="J6357" s="51"/>
      <c r="K6357" s="47"/>
      <c r="L6357" s="47"/>
      <c r="M6357" s="47"/>
      <c r="N6357" s="47"/>
      <c r="O6357" s="48"/>
    </row>
    <row r="6358" spans="2:15" x14ac:dyDescent="0.25">
      <c r="B6358" s="85"/>
      <c r="C6358" s="47"/>
      <c r="D6358" s="47"/>
      <c r="E6358" s="47"/>
      <c r="F6358" s="47"/>
      <c r="G6358" s="48"/>
      <c r="H6358" s="47"/>
      <c r="I6358" s="51"/>
      <c r="J6358" s="51"/>
      <c r="K6358" s="47"/>
      <c r="L6358" s="47"/>
      <c r="M6358" s="47"/>
      <c r="N6358" s="47"/>
      <c r="O6358" s="48"/>
    </row>
    <row r="6359" spans="2:15" x14ac:dyDescent="0.25">
      <c r="B6359" s="85"/>
      <c r="C6359" s="47"/>
      <c r="D6359" s="47"/>
      <c r="E6359" s="47"/>
      <c r="F6359" s="47"/>
      <c r="G6359" s="48"/>
      <c r="H6359" s="47"/>
      <c r="I6359" s="51"/>
      <c r="J6359" s="51"/>
      <c r="K6359" s="47"/>
      <c r="L6359" s="47"/>
      <c r="M6359" s="47"/>
      <c r="N6359" s="47"/>
      <c r="O6359" s="48"/>
    </row>
    <row r="6360" spans="2:15" x14ac:dyDescent="0.25">
      <c r="B6360" s="85"/>
      <c r="C6360" s="47"/>
      <c r="D6360" s="47"/>
      <c r="E6360" s="47"/>
      <c r="F6360" s="47"/>
      <c r="G6360" s="48"/>
      <c r="H6360" s="47"/>
      <c r="I6360" s="51"/>
      <c r="J6360" s="51"/>
      <c r="K6360" s="47"/>
      <c r="L6360" s="47"/>
      <c r="M6360" s="47"/>
      <c r="N6360" s="47"/>
      <c r="O6360" s="48"/>
    </row>
    <row r="6361" spans="2:15" x14ac:dyDescent="0.25">
      <c r="B6361" s="85"/>
      <c r="C6361" s="47"/>
      <c r="D6361" s="47"/>
      <c r="E6361" s="47"/>
      <c r="F6361" s="47"/>
      <c r="G6361" s="48"/>
      <c r="H6361" s="47"/>
      <c r="I6361" s="51"/>
      <c r="J6361" s="51"/>
      <c r="K6361" s="47"/>
      <c r="L6361" s="47"/>
      <c r="M6361" s="47"/>
      <c r="N6361" s="47"/>
      <c r="O6361" s="48"/>
    </row>
    <row r="6362" spans="2:15" x14ac:dyDescent="0.25">
      <c r="B6362" s="85"/>
      <c r="C6362" s="47"/>
      <c r="D6362" s="47"/>
      <c r="E6362" s="47"/>
      <c r="F6362" s="47"/>
      <c r="G6362" s="48"/>
      <c r="H6362" s="47"/>
      <c r="I6362" s="51"/>
      <c r="J6362" s="51"/>
      <c r="K6362" s="47"/>
      <c r="L6362" s="47"/>
      <c r="M6362" s="47"/>
      <c r="N6362" s="47"/>
      <c r="O6362" s="48"/>
    </row>
    <row r="6363" spans="2:15" x14ac:dyDescent="0.25">
      <c r="B6363" s="85"/>
      <c r="C6363" s="47"/>
      <c r="D6363" s="47"/>
      <c r="E6363" s="47"/>
      <c r="F6363" s="47"/>
      <c r="G6363" s="48"/>
      <c r="H6363" s="47"/>
      <c r="I6363" s="51"/>
      <c r="J6363" s="51"/>
      <c r="K6363" s="47"/>
      <c r="L6363" s="47"/>
      <c r="M6363" s="47"/>
      <c r="N6363" s="47"/>
      <c r="O6363" s="48"/>
    </row>
    <row r="6364" spans="2:15" x14ac:dyDescent="0.25">
      <c r="B6364" s="85"/>
      <c r="C6364" s="47"/>
      <c r="D6364" s="47"/>
      <c r="E6364" s="47"/>
      <c r="F6364" s="47"/>
      <c r="G6364" s="48"/>
      <c r="H6364" s="47"/>
      <c r="I6364" s="51"/>
      <c r="J6364" s="51"/>
      <c r="K6364" s="47"/>
      <c r="L6364" s="47"/>
      <c r="M6364" s="47"/>
      <c r="N6364" s="47"/>
      <c r="O6364" s="48"/>
    </row>
    <row r="6365" spans="2:15" x14ac:dyDescent="0.25">
      <c r="B6365" s="85"/>
      <c r="C6365" s="47"/>
      <c r="D6365" s="47"/>
      <c r="E6365" s="47"/>
      <c r="F6365" s="47"/>
      <c r="G6365" s="48"/>
      <c r="H6365" s="47"/>
      <c r="I6365" s="51"/>
      <c r="J6365" s="51"/>
      <c r="K6365" s="47"/>
      <c r="L6365" s="47"/>
      <c r="M6365" s="47"/>
      <c r="N6365" s="47"/>
      <c r="O6365" s="48"/>
    </row>
    <row r="6366" spans="2:15" x14ac:dyDescent="0.25">
      <c r="B6366" s="85"/>
      <c r="C6366" s="47"/>
      <c r="D6366" s="47"/>
      <c r="E6366" s="47"/>
      <c r="F6366" s="47"/>
      <c r="G6366" s="48"/>
      <c r="H6366" s="47"/>
      <c r="I6366" s="51"/>
      <c r="J6366" s="51"/>
      <c r="K6366" s="47"/>
      <c r="L6366" s="47"/>
      <c r="M6366" s="47"/>
      <c r="N6366" s="47"/>
      <c r="O6366" s="48"/>
    </row>
    <row r="6367" spans="2:15" x14ac:dyDescent="0.25">
      <c r="B6367" s="85"/>
      <c r="C6367" s="47"/>
      <c r="D6367" s="47"/>
      <c r="E6367" s="47"/>
      <c r="F6367" s="47"/>
      <c r="G6367" s="48"/>
      <c r="H6367" s="47"/>
      <c r="I6367" s="51"/>
      <c r="J6367" s="51"/>
      <c r="K6367" s="47"/>
      <c r="L6367" s="47"/>
      <c r="M6367" s="47"/>
      <c r="N6367" s="47"/>
      <c r="O6367" s="48"/>
    </row>
    <row r="6368" spans="2:15" x14ac:dyDescent="0.25">
      <c r="B6368" s="85"/>
      <c r="C6368" s="47"/>
      <c r="D6368" s="47"/>
      <c r="E6368" s="47"/>
      <c r="F6368" s="47"/>
      <c r="G6368" s="48"/>
      <c r="H6368" s="47"/>
      <c r="I6368" s="51"/>
      <c r="J6368" s="51"/>
      <c r="K6368" s="47"/>
      <c r="L6368" s="47"/>
      <c r="M6368" s="47"/>
      <c r="N6368" s="47"/>
      <c r="O6368" s="48"/>
    </row>
    <row r="6369" spans="2:15" x14ac:dyDescent="0.25">
      <c r="B6369" s="85"/>
      <c r="C6369" s="47"/>
      <c r="D6369" s="47"/>
      <c r="E6369" s="47"/>
      <c r="F6369" s="47"/>
      <c r="G6369" s="48"/>
      <c r="H6369" s="47"/>
      <c r="I6369" s="51"/>
      <c r="J6369" s="51"/>
      <c r="K6369" s="47"/>
      <c r="L6369" s="47"/>
      <c r="M6369" s="47"/>
      <c r="N6369" s="47"/>
      <c r="O6369" s="48"/>
    </row>
    <row r="6370" spans="2:15" x14ac:dyDescent="0.25">
      <c r="B6370" s="85"/>
      <c r="C6370" s="47"/>
      <c r="D6370" s="47"/>
      <c r="E6370" s="47"/>
      <c r="F6370" s="47"/>
      <c r="G6370" s="48"/>
      <c r="H6370" s="47"/>
      <c r="I6370" s="51"/>
      <c r="J6370" s="51"/>
      <c r="K6370" s="47"/>
      <c r="L6370" s="47"/>
      <c r="M6370" s="47"/>
      <c r="N6370" s="47"/>
      <c r="O6370" s="48"/>
    </row>
    <row r="6371" spans="2:15" x14ac:dyDescent="0.25">
      <c r="B6371" s="85"/>
      <c r="C6371" s="47"/>
      <c r="D6371" s="47"/>
      <c r="E6371" s="47"/>
      <c r="F6371" s="47"/>
      <c r="G6371" s="48"/>
      <c r="H6371" s="47"/>
      <c r="I6371" s="51"/>
      <c r="J6371" s="51"/>
      <c r="K6371" s="47"/>
      <c r="L6371" s="47"/>
      <c r="M6371" s="47"/>
      <c r="N6371" s="47"/>
      <c r="O6371" s="48"/>
    </row>
    <row r="6372" spans="2:15" x14ac:dyDescent="0.25">
      <c r="B6372" s="85"/>
      <c r="C6372" s="47"/>
      <c r="D6372" s="47"/>
      <c r="E6372" s="47"/>
      <c r="F6372" s="47"/>
      <c r="G6372" s="48"/>
      <c r="H6372" s="47"/>
      <c r="I6372" s="51"/>
      <c r="J6372" s="51"/>
      <c r="K6372" s="47"/>
      <c r="L6372" s="47"/>
      <c r="M6372" s="47"/>
      <c r="N6372" s="47"/>
      <c r="O6372" s="48"/>
    </row>
    <row r="6373" spans="2:15" x14ac:dyDescent="0.25">
      <c r="B6373" s="85"/>
      <c r="C6373" s="47"/>
      <c r="D6373" s="47"/>
      <c r="E6373" s="47"/>
      <c r="F6373" s="47"/>
      <c r="G6373" s="48"/>
      <c r="H6373" s="47"/>
      <c r="I6373" s="51"/>
      <c r="J6373" s="51"/>
      <c r="K6373" s="47"/>
      <c r="L6373" s="47"/>
      <c r="M6373" s="47"/>
      <c r="N6373" s="47"/>
      <c r="O6373" s="48"/>
    </row>
    <row r="6374" spans="2:15" x14ac:dyDescent="0.25">
      <c r="B6374" s="85"/>
      <c r="C6374" s="47"/>
      <c r="D6374" s="47"/>
      <c r="E6374" s="47"/>
      <c r="F6374" s="47"/>
      <c r="G6374" s="48"/>
      <c r="H6374" s="47"/>
      <c r="I6374" s="51"/>
      <c r="J6374" s="51"/>
      <c r="K6374" s="47"/>
      <c r="L6374" s="47"/>
      <c r="M6374" s="47"/>
      <c r="N6374" s="47"/>
      <c r="O6374" s="48"/>
    </row>
    <row r="6375" spans="2:15" x14ac:dyDescent="0.25">
      <c r="B6375" s="85"/>
      <c r="C6375" s="47"/>
      <c r="D6375" s="47"/>
      <c r="E6375" s="47"/>
      <c r="F6375" s="47"/>
      <c r="G6375" s="48"/>
      <c r="H6375" s="47"/>
      <c r="I6375" s="51"/>
      <c r="J6375" s="51"/>
      <c r="K6375" s="47"/>
      <c r="L6375" s="47"/>
      <c r="M6375" s="47"/>
      <c r="N6375" s="47"/>
      <c r="O6375" s="48"/>
    </row>
    <row r="6376" spans="2:15" x14ac:dyDescent="0.25">
      <c r="B6376" s="85"/>
      <c r="C6376" s="47"/>
      <c r="D6376" s="47"/>
      <c r="E6376" s="47"/>
      <c r="F6376" s="47"/>
      <c r="G6376" s="48"/>
      <c r="H6376" s="47"/>
      <c r="I6376" s="51"/>
      <c r="J6376" s="51"/>
      <c r="K6376" s="47"/>
      <c r="L6376" s="47"/>
      <c r="M6376" s="47"/>
      <c r="N6376" s="47"/>
      <c r="O6376" s="48"/>
    </row>
    <row r="6377" spans="2:15" x14ac:dyDescent="0.25">
      <c r="B6377" s="85"/>
      <c r="C6377" s="47"/>
      <c r="D6377" s="47"/>
      <c r="E6377" s="47"/>
      <c r="F6377" s="47"/>
      <c r="G6377" s="48"/>
      <c r="H6377" s="47"/>
      <c r="I6377" s="51"/>
      <c r="J6377" s="51"/>
      <c r="K6377" s="47"/>
      <c r="L6377" s="47"/>
      <c r="M6377" s="47"/>
      <c r="N6377" s="47"/>
      <c r="O6377" s="48"/>
    </row>
    <row r="6378" spans="2:15" x14ac:dyDescent="0.25">
      <c r="B6378" s="85"/>
      <c r="C6378" s="47"/>
      <c r="D6378" s="47"/>
      <c r="E6378" s="47"/>
      <c r="F6378" s="47"/>
      <c r="G6378" s="48"/>
      <c r="H6378" s="47"/>
      <c r="I6378" s="51"/>
      <c r="J6378" s="51"/>
      <c r="K6378" s="47"/>
      <c r="L6378" s="47"/>
      <c r="M6378" s="47"/>
      <c r="N6378" s="47"/>
      <c r="O6378" s="48"/>
    </row>
    <row r="6379" spans="2:15" x14ac:dyDescent="0.25">
      <c r="B6379" s="85"/>
      <c r="C6379" s="47"/>
      <c r="D6379" s="47"/>
      <c r="E6379" s="47"/>
      <c r="F6379" s="47"/>
      <c r="G6379" s="48"/>
      <c r="H6379" s="47"/>
      <c r="I6379" s="51"/>
      <c r="J6379" s="51"/>
      <c r="K6379" s="47"/>
      <c r="L6379" s="47"/>
      <c r="M6379" s="47"/>
      <c r="N6379" s="47"/>
      <c r="O6379" s="48"/>
    </row>
    <row r="6380" spans="2:15" x14ac:dyDescent="0.25">
      <c r="B6380" s="85"/>
      <c r="C6380" s="47"/>
      <c r="D6380" s="47"/>
      <c r="E6380" s="47"/>
      <c r="F6380" s="47"/>
      <c r="G6380" s="48"/>
      <c r="H6380" s="47"/>
      <c r="I6380" s="51"/>
      <c r="J6380" s="51"/>
      <c r="K6380" s="47"/>
      <c r="L6380" s="47"/>
      <c r="M6380" s="47"/>
      <c r="N6380" s="47"/>
      <c r="O6380" s="48"/>
    </row>
    <row r="6381" spans="2:15" x14ac:dyDescent="0.25">
      <c r="B6381" s="85"/>
      <c r="C6381" s="47"/>
      <c r="D6381" s="47"/>
      <c r="E6381" s="47"/>
      <c r="F6381" s="47"/>
      <c r="G6381" s="48"/>
      <c r="H6381" s="47"/>
      <c r="I6381" s="51"/>
      <c r="J6381" s="51"/>
      <c r="K6381" s="47"/>
      <c r="L6381" s="47"/>
      <c r="M6381" s="47"/>
      <c r="N6381" s="47"/>
      <c r="O6381" s="48"/>
    </row>
    <row r="6382" spans="2:15" x14ac:dyDescent="0.25">
      <c r="B6382" s="85"/>
      <c r="C6382" s="47"/>
      <c r="D6382" s="47"/>
      <c r="E6382" s="47"/>
      <c r="F6382" s="47"/>
      <c r="G6382" s="48"/>
      <c r="H6382" s="47"/>
      <c r="I6382" s="51"/>
      <c r="J6382" s="51"/>
      <c r="K6382" s="47"/>
      <c r="L6382" s="47"/>
      <c r="M6382" s="47"/>
      <c r="N6382" s="47"/>
      <c r="O6382" s="48"/>
    </row>
    <row r="6383" spans="2:15" x14ac:dyDescent="0.25">
      <c r="B6383" s="85"/>
      <c r="C6383" s="47"/>
      <c r="D6383" s="47"/>
      <c r="E6383" s="47"/>
      <c r="F6383" s="47"/>
      <c r="G6383" s="48"/>
      <c r="H6383" s="47"/>
      <c r="I6383" s="51"/>
      <c r="J6383" s="51"/>
      <c r="K6383" s="47"/>
      <c r="L6383" s="47"/>
      <c r="M6383" s="47"/>
      <c r="N6383" s="47"/>
      <c r="O6383" s="48"/>
    </row>
    <row r="6384" spans="2:15" x14ac:dyDescent="0.25">
      <c r="B6384" s="85"/>
      <c r="C6384" s="47"/>
      <c r="D6384" s="47"/>
      <c r="E6384" s="47"/>
      <c r="F6384" s="47"/>
      <c r="G6384" s="48"/>
      <c r="H6384" s="47"/>
      <c r="I6384" s="51"/>
      <c r="J6384" s="51"/>
      <c r="K6384" s="47"/>
      <c r="L6384" s="47"/>
      <c r="M6384" s="47"/>
      <c r="N6384" s="47"/>
      <c r="O6384" s="48"/>
    </row>
    <row r="6385" spans="2:15" x14ac:dyDescent="0.25">
      <c r="B6385" s="85"/>
      <c r="C6385" s="47"/>
      <c r="D6385" s="47"/>
      <c r="E6385" s="47"/>
      <c r="F6385" s="47"/>
      <c r="G6385" s="48"/>
      <c r="H6385" s="47"/>
      <c r="I6385" s="51"/>
      <c r="J6385" s="51"/>
      <c r="K6385" s="47"/>
      <c r="L6385" s="47"/>
      <c r="M6385" s="47"/>
      <c r="N6385" s="47"/>
      <c r="O6385" s="48"/>
    </row>
    <row r="6386" spans="2:15" x14ac:dyDescent="0.25">
      <c r="B6386" s="85"/>
      <c r="C6386" s="47"/>
      <c r="D6386" s="47"/>
      <c r="E6386" s="47"/>
      <c r="F6386" s="47"/>
      <c r="G6386" s="48"/>
      <c r="H6386" s="47"/>
      <c r="I6386" s="51"/>
      <c r="J6386" s="51"/>
      <c r="K6386" s="47"/>
      <c r="L6386" s="47"/>
      <c r="M6386" s="47"/>
      <c r="N6386" s="47"/>
      <c r="O6386" s="48"/>
    </row>
    <row r="6387" spans="2:15" x14ac:dyDescent="0.25">
      <c r="B6387" s="85"/>
      <c r="C6387" s="47"/>
      <c r="D6387" s="47"/>
      <c r="E6387" s="47"/>
      <c r="F6387" s="47"/>
      <c r="G6387" s="48"/>
      <c r="H6387" s="47"/>
      <c r="I6387" s="51"/>
      <c r="J6387" s="51"/>
      <c r="K6387" s="47"/>
      <c r="L6387" s="47"/>
      <c r="M6387" s="47"/>
      <c r="N6387" s="47"/>
      <c r="O6387" s="48"/>
    </row>
    <row r="6388" spans="2:15" x14ac:dyDescent="0.25">
      <c r="B6388" s="85"/>
      <c r="C6388" s="47"/>
      <c r="D6388" s="47"/>
      <c r="E6388" s="47"/>
      <c r="F6388" s="47"/>
      <c r="G6388" s="48"/>
      <c r="H6388" s="47"/>
      <c r="I6388" s="51"/>
      <c r="J6388" s="51"/>
      <c r="K6388" s="47"/>
      <c r="L6388" s="47"/>
      <c r="M6388" s="47"/>
      <c r="N6388" s="47"/>
      <c r="O6388" s="48"/>
    </row>
    <row r="6389" spans="2:15" x14ac:dyDescent="0.25">
      <c r="B6389" s="85"/>
      <c r="C6389" s="47"/>
      <c r="D6389" s="47"/>
      <c r="E6389" s="47"/>
      <c r="F6389" s="47"/>
      <c r="G6389" s="48"/>
      <c r="H6389" s="47"/>
      <c r="I6389" s="51"/>
      <c r="J6389" s="51"/>
      <c r="K6389" s="47"/>
      <c r="L6389" s="47"/>
      <c r="M6389" s="47"/>
      <c r="N6389" s="47"/>
      <c r="O6389" s="48"/>
    </row>
    <row r="6390" spans="2:15" x14ac:dyDescent="0.25">
      <c r="B6390" s="85"/>
      <c r="C6390" s="47"/>
      <c r="D6390" s="47"/>
      <c r="E6390" s="47"/>
      <c r="F6390" s="47"/>
      <c r="G6390" s="48"/>
      <c r="H6390" s="47"/>
      <c r="I6390" s="51"/>
      <c r="J6390" s="51"/>
      <c r="K6390" s="47"/>
      <c r="L6390" s="47"/>
      <c r="M6390" s="47"/>
      <c r="N6390" s="47"/>
      <c r="O6390" s="48"/>
    </row>
    <row r="6391" spans="2:15" x14ac:dyDescent="0.25">
      <c r="B6391" s="85"/>
      <c r="C6391" s="47"/>
      <c r="D6391" s="47"/>
      <c r="E6391" s="47"/>
      <c r="F6391" s="47"/>
      <c r="G6391" s="48"/>
      <c r="H6391" s="47"/>
      <c r="I6391" s="51"/>
      <c r="J6391" s="51"/>
      <c r="K6391" s="47"/>
      <c r="L6391" s="47"/>
      <c r="M6391" s="47"/>
      <c r="N6391" s="47"/>
      <c r="O6391" s="48"/>
    </row>
    <row r="6392" spans="2:15" x14ac:dyDescent="0.25">
      <c r="B6392" s="85"/>
      <c r="C6392" s="47"/>
      <c r="D6392" s="47"/>
      <c r="E6392" s="47"/>
      <c r="F6392" s="47"/>
      <c r="G6392" s="48"/>
      <c r="H6392" s="47"/>
      <c r="I6392" s="51"/>
      <c r="J6392" s="51"/>
      <c r="K6392" s="47"/>
      <c r="L6392" s="47"/>
      <c r="M6392" s="47"/>
      <c r="N6392" s="47"/>
      <c r="O6392" s="48"/>
    </row>
    <row r="6393" spans="2:15" x14ac:dyDescent="0.25">
      <c r="B6393" s="85"/>
      <c r="C6393" s="47"/>
      <c r="D6393" s="47"/>
      <c r="E6393" s="47"/>
      <c r="F6393" s="47"/>
      <c r="G6393" s="48"/>
      <c r="H6393" s="47"/>
      <c r="I6393" s="51"/>
      <c r="J6393" s="51"/>
      <c r="K6393" s="47"/>
      <c r="L6393" s="47"/>
      <c r="M6393" s="47"/>
      <c r="N6393" s="47"/>
      <c r="O6393" s="48"/>
    </row>
    <row r="6394" spans="2:15" x14ac:dyDescent="0.25">
      <c r="B6394" s="85"/>
      <c r="C6394" s="47"/>
      <c r="D6394" s="47"/>
      <c r="E6394" s="47"/>
      <c r="F6394" s="47"/>
      <c r="G6394" s="48"/>
      <c r="H6394" s="47"/>
      <c r="I6394" s="51"/>
      <c r="J6394" s="51"/>
      <c r="K6394" s="47"/>
      <c r="L6394" s="47"/>
      <c r="M6394" s="47"/>
      <c r="N6394" s="47"/>
      <c r="O6394" s="48"/>
    </row>
    <row r="6395" spans="2:15" x14ac:dyDescent="0.25">
      <c r="B6395" s="85"/>
      <c r="C6395" s="47"/>
      <c r="D6395" s="47"/>
      <c r="E6395" s="47"/>
      <c r="F6395" s="47"/>
      <c r="G6395" s="48"/>
      <c r="H6395" s="47"/>
      <c r="I6395" s="51"/>
      <c r="J6395" s="51"/>
      <c r="K6395" s="47"/>
      <c r="L6395" s="47"/>
      <c r="M6395" s="47"/>
      <c r="N6395" s="47"/>
      <c r="O6395" s="48"/>
    </row>
    <row r="6396" spans="2:15" x14ac:dyDescent="0.25">
      <c r="B6396" s="85"/>
      <c r="C6396" s="47"/>
      <c r="D6396" s="47"/>
      <c r="E6396" s="47"/>
      <c r="F6396" s="47"/>
      <c r="G6396" s="48"/>
      <c r="H6396" s="47"/>
      <c r="I6396" s="51"/>
      <c r="J6396" s="51"/>
      <c r="K6396" s="47"/>
      <c r="L6396" s="47"/>
      <c r="M6396" s="47"/>
      <c r="N6396" s="47"/>
      <c r="O6396" s="48"/>
    </row>
    <row r="6397" spans="2:15" x14ac:dyDescent="0.25">
      <c r="B6397" s="85"/>
      <c r="C6397" s="47"/>
      <c r="D6397" s="47"/>
      <c r="E6397" s="47"/>
      <c r="F6397" s="47"/>
      <c r="G6397" s="48"/>
      <c r="H6397" s="47"/>
      <c r="I6397" s="51"/>
      <c r="J6397" s="51"/>
      <c r="K6397" s="47"/>
      <c r="L6397" s="47"/>
      <c r="M6397" s="47"/>
      <c r="N6397" s="47"/>
      <c r="O6397" s="48"/>
    </row>
    <row r="6398" spans="2:15" x14ac:dyDescent="0.25">
      <c r="B6398" s="85"/>
      <c r="C6398" s="47"/>
      <c r="D6398" s="47"/>
      <c r="E6398" s="47"/>
      <c r="F6398" s="47"/>
      <c r="G6398" s="48"/>
      <c r="H6398" s="47"/>
      <c r="I6398" s="51"/>
      <c r="J6398" s="51"/>
      <c r="K6398" s="47"/>
      <c r="L6398" s="47"/>
      <c r="M6398" s="47"/>
      <c r="N6398" s="47"/>
      <c r="O6398" s="48"/>
    </row>
    <row r="6399" spans="2:15" x14ac:dyDescent="0.25">
      <c r="B6399" s="85"/>
      <c r="C6399" s="47"/>
      <c r="D6399" s="47"/>
      <c r="E6399" s="47"/>
      <c r="F6399" s="47"/>
      <c r="G6399" s="48"/>
      <c r="H6399" s="47"/>
      <c r="I6399" s="51"/>
      <c r="J6399" s="51"/>
      <c r="K6399" s="47"/>
      <c r="L6399" s="47"/>
      <c r="M6399" s="47"/>
      <c r="N6399" s="47"/>
      <c r="O6399" s="48"/>
    </row>
    <row r="6400" spans="2:15" x14ac:dyDescent="0.25">
      <c r="B6400" s="85"/>
      <c r="C6400" s="47"/>
      <c r="D6400" s="47"/>
      <c r="E6400" s="47"/>
      <c r="F6400" s="47"/>
      <c r="G6400" s="48"/>
      <c r="H6400" s="47"/>
      <c r="I6400" s="51"/>
      <c r="J6400" s="51"/>
      <c r="K6400" s="47"/>
      <c r="L6400" s="47"/>
      <c r="M6400" s="47"/>
      <c r="N6400" s="47"/>
      <c r="O6400" s="48"/>
    </row>
    <row r="6401" spans="2:15" x14ac:dyDescent="0.25">
      <c r="B6401" s="85"/>
      <c r="C6401" s="47"/>
      <c r="D6401" s="47"/>
      <c r="E6401" s="47"/>
      <c r="F6401" s="47"/>
      <c r="G6401" s="48"/>
      <c r="H6401" s="47"/>
      <c r="I6401" s="51"/>
      <c r="J6401" s="51"/>
      <c r="K6401" s="47"/>
      <c r="L6401" s="47"/>
      <c r="M6401" s="47"/>
      <c r="N6401" s="47"/>
      <c r="O6401" s="48"/>
    </row>
    <row r="6402" spans="2:15" x14ac:dyDescent="0.25">
      <c r="B6402" s="85"/>
      <c r="C6402" s="47"/>
      <c r="D6402" s="47"/>
      <c r="E6402" s="47"/>
      <c r="F6402" s="47"/>
      <c r="G6402" s="48"/>
      <c r="H6402" s="47"/>
      <c r="I6402" s="51"/>
      <c r="J6402" s="51"/>
      <c r="K6402" s="47"/>
      <c r="L6402" s="47"/>
      <c r="M6402" s="47"/>
      <c r="N6402" s="47"/>
      <c r="O6402" s="48"/>
    </row>
    <row r="6403" spans="2:15" x14ac:dyDescent="0.25">
      <c r="B6403" s="85"/>
      <c r="C6403" s="47"/>
      <c r="D6403" s="47"/>
      <c r="E6403" s="47"/>
      <c r="F6403" s="47"/>
      <c r="G6403" s="48"/>
      <c r="H6403" s="47"/>
      <c r="I6403" s="51"/>
      <c r="J6403" s="51"/>
      <c r="K6403" s="47"/>
      <c r="L6403" s="47"/>
      <c r="M6403" s="47"/>
      <c r="N6403" s="47"/>
      <c r="O6403" s="48"/>
    </row>
    <row r="6404" spans="2:15" x14ac:dyDescent="0.25">
      <c r="B6404" s="85"/>
      <c r="C6404" s="47"/>
      <c r="D6404" s="47"/>
      <c r="E6404" s="47"/>
      <c r="F6404" s="47"/>
      <c r="G6404" s="48"/>
      <c r="H6404" s="47"/>
      <c r="I6404" s="51"/>
      <c r="J6404" s="51"/>
      <c r="K6404" s="47"/>
      <c r="L6404" s="47"/>
      <c r="M6404" s="47"/>
      <c r="N6404" s="47"/>
      <c r="O6404" s="48"/>
    </row>
    <row r="6405" spans="2:15" x14ac:dyDescent="0.25">
      <c r="B6405" s="85"/>
      <c r="C6405" s="47"/>
      <c r="D6405" s="47"/>
      <c r="E6405" s="47"/>
      <c r="F6405" s="47"/>
      <c r="G6405" s="48"/>
      <c r="H6405" s="47"/>
      <c r="I6405" s="51"/>
      <c r="J6405" s="51"/>
      <c r="K6405" s="47"/>
      <c r="L6405" s="47"/>
      <c r="M6405" s="47"/>
      <c r="N6405" s="47"/>
      <c r="O6405" s="48"/>
    </row>
    <row r="6406" spans="2:15" x14ac:dyDescent="0.25">
      <c r="B6406" s="85"/>
      <c r="C6406" s="47"/>
      <c r="D6406" s="47"/>
      <c r="E6406" s="47"/>
      <c r="F6406" s="47"/>
      <c r="G6406" s="48"/>
      <c r="H6406" s="47"/>
      <c r="I6406" s="51"/>
      <c r="J6406" s="51"/>
      <c r="K6406" s="47"/>
      <c r="L6406" s="47"/>
      <c r="M6406" s="47"/>
      <c r="N6406" s="47"/>
      <c r="O6406" s="48"/>
    </row>
    <row r="6407" spans="2:15" x14ac:dyDescent="0.25">
      <c r="B6407" s="85"/>
      <c r="C6407" s="47"/>
      <c r="D6407" s="47"/>
      <c r="E6407" s="47"/>
      <c r="F6407" s="47"/>
      <c r="G6407" s="48"/>
      <c r="H6407" s="47"/>
      <c r="I6407" s="51"/>
      <c r="J6407" s="51"/>
      <c r="K6407" s="47"/>
      <c r="L6407" s="47"/>
      <c r="M6407" s="47"/>
      <c r="N6407" s="47"/>
      <c r="O6407" s="48"/>
    </row>
    <row r="6408" spans="2:15" x14ac:dyDescent="0.25">
      <c r="B6408" s="85"/>
      <c r="C6408" s="47"/>
      <c r="D6408" s="47"/>
      <c r="E6408" s="47"/>
      <c r="F6408" s="47"/>
      <c r="G6408" s="48"/>
      <c r="H6408" s="47"/>
      <c r="I6408" s="51"/>
      <c r="J6408" s="51"/>
      <c r="K6408" s="47"/>
      <c r="L6408" s="47"/>
      <c r="M6408" s="47"/>
      <c r="N6408" s="47"/>
      <c r="O6408" s="48"/>
    </row>
    <row r="6409" spans="2:15" x14ac:dyDescent="0.25">
      <c r="B6409" s="85"/>
      <c r="C6409" s="47"/>
      <c r="D6409" s="47"/>
      <c r="E6409" s="47"/>
      <c r="F6409" s="47"/>
      <c r="G6409" s="48"/>
      <c r="H6409" s="47"/>
      <c r="I6409" s="51"/>
      <c r="J6409" s="51"/>
      <c r="K6409" s="47"/>
      <c r="L6409" s="47"/>
      <c r="M6409" s="47"/>
      <c r="N6409" s="47"/>
      <c r="O6409" s="48"/>
    </row>
    <row r="6410" spans="2:15" x14ac:dyDescent="0.25">
      <c r="B6410" s="85"/>
      <c r="C6410" s="47"/>
      <c r="D6410" s="47"/>
      <c r="E6410" s="47"/>
      <c r="F6410" s="47"/>
      <c r="G6410" s="48"/>
      <c r="H6410" s="47"/>
      <c r="I6410" s="51"/>
      <c r="J6410" s="51"/>
      <c r="K6410" s="47"/>
      <c r="L6410" s="47"/>
      <c r="M6410" s="47"/>
      <c r="N6410" s="47"/>
      <c r="O6410" s="48"/>
    </row>
    <row r="6411" spans="2:15" x14ac:dyDescent="0.25">
      <c r="B6411" s="85"/>
      <c r="C6411" s="47"/>
      <c r="D6411" s="47"/>
      <c r="E6411" s="47"/>
      <c r="F6411" s="47"/>
      <c r="G6411" s="48"/>
      <c r="H6411" s="47"/>
      <c r="I6411" s="51"/>
      <c r="J6411" s="51"/>
      <c r="K6411" s="47"/>
      <c r="L6411" s="47"/>
      <c r="M6411" s="47"/>
      <c r="N6411" s="47"/>
      <c r="O6411" s="48"/>
    </row>
    <row r="6412" spans="2:15" x14ac:dyDescent="0.25">
      <c r="B6412" s="85"/>
      <c r="C6412" s="47"/>
      <c r="D6412" s="47"/>
      <c r="E6412" s="47"/>
      <c r="F6412" s="47"/>
      <c r="G6412" s="48"/>
      <c r="H6412" s="47"/>
      <c r="I6412" s="51"/>
      <c r="J6412" s="51"/>
      <c r="K6412" s="47"/>
      <c r="L6412" s="47"/>
      <c r="M6412" s="47"/>
      <c r="N6412" s="47"/>
      <c r="O6412" s="48"/>
    </row>
    <row r="6413" spans="2:15" x14ac:dyDescent="0.25">
      <c r="B6413" s="85"/>
      <c r="C6413" s="47"/>
      <c r="D6413" s="47"/>
      <c r="E6413" s="47"/>
      <c r="F6413" s="47"/>
      <c r="G6413" s="48"/>
      <c r="H6413" s="47"/>
      <c r="I6413" s="51"/>
      <c r="J6413" s="51"/>
      <c r="K6413" s="47"/>
      <c r="L6413" s="47"/>
      <c r="M6413" s="47"/>
      <c r="N6413" s="47"/>
      <c r="O6413" s="48"/>
    </row>
    <row r="6414" spans="2:15" x14ac:dyDescent="0.25">
      <c r="B6414" s="85"/>
      <c r="C6414" s="47"/>
      <c r="D6414" s="47"/>
      <c r="E6414" s="47"/>
      <c r="F6414" s="47"/>
      <c r="G6414" s="48"/>
      <c r="H6414" s="47"/>
      <c r="I6414" s="51"/>
      <c r="J6414" s="51"/>
      <c r="K6414" s="47"/>
      <c r="L6414" s="47"/>
      <c r="M6414" s="47"/>
      <c r="N6414" s="47"/>
      <c r="O6414" s="48"/>
    </row>
    <row r="6415" spans="2:15" x14ac:dyDescent="0.25">
      <c r="B6415" s="85"/>
      <c r="C6415" s="47"/>
      <c r="D6415" s="47"/>
      <c r="E6415" s="47"/>
      <c r="F6415" s="47"/>
      <c r="G6415" s="48"/>
      <c r="H6415" s="47"/>
      <c r="I6415" s="51"/>
      <c r="J6415" s="51"/>
      <c r="K6415" s="47"/>
      <c r="L6415" s="47"/>
      <c r="M6415" s="47"/>
      <c r="N6415" s="47"/>
      <c r="O6415" s="48"/>
    </row>
    <row r="6416" spans="2:15" x14ac:dyDescent="0.25">
      <c r="B6416" s="85"/>
      <c r="C6416" s="47"/>
      <c r="D6416" s="47"/>
      <c r="E6416" s="47"/>
      <c r="F6416" s="47"/>
      <c r="G6416" s="48"/>
      <c r="H6416" s="47"/>
      <c r="I6416" s="51"/>
      <c r="J6416" s="51"/>
      <c r="K6416" s="47"/>
      <c r="L6416" s="47"/>
      <c r="M6416" s="47"/>
      <c r="N6416" s="47"/>
      <c r="O6416" s="48"/>
    </row>
    <row r="6417" spans="2:15" x14ac:dyDescent="0.25">
      <c r="B6417" s="85"/>
      <c r="C6417" s="47"/>
      <c r="D6417" s="47"/>
      <c r="E6417" s="47"/>
      <c r="F6417" s="47"/>
      <c r="G6417" s="48"/>
      <c r="H6417" s="47"/>
      <c r="I6417" s="51"/>
      <c r="J6417" s="51"/>
      <c r="K6417" s="47"/>
      <c r="L6417" s="47"/>
      <c r="M6417" s="47"/>
      <c r="N6417" s="47"/>
      <c r="O6417" s="48"/>
    </row>
    <row r="6418" spans="2:15" x14ac:dyDescent="0.25">
      <c r="B6418" s="85"/>
      <c r="C6418" s="47"/>
      <c r="D6418" s="47"/>
      <c r="E6418" s="47"/>
      <c r="F6418" s="47"/>
      <c r="G6418" s="48"/>
      <c r="H6418" s="47"/>
      <c r="I6418" s="51"/>
      <c r="J6418" s="51"/>
      <c r="K6418" s="47"/>
      <c r="L6418" s="47"/>
      <c r="M6418" s="47"/>
      <c r="N6418" s="47"/>
      <c r="O6418" s="48"/>
    </row>
    <row r="6419" spans="2:15" x14ac:dyDescent="0.25">
      <c r="B6419" s="85"/>
      <c r="C6419" s="47"/>
      <c r="D6419" s="47"/>
      <c r="E6419" s="47"/>
      <c r="F6419" s="47"/>
      <c r="G6419" s="48"/>
      <c r="H6419" s="47"/>
      <c r="I6419" s="51"/>
      <c r="J6419" s="51"/>
      <c r="K6419" s="47"/>
      <c r="L6419" s="47"/>
      <c r="M6419" s="47"/>
      <c r="N6419" s="47"/>
      <c r="O6419" s="48"/>
    </row>
    <row r="6420" spans="2:15" x14ac:dyDescent="0.25">
      <c r="B6420" s="85"/>
      <c r="C6420" s="47"/>
      <c r="D6420" s="47"/>
      <c r="E6420" s="47"/>
      <c r="F6420" s="47"/>
      <c r="G6420" s="48"/>
      <c r="H6420" s="47"/>
      <c r="I6420" s="51"/>
      <c r="J6420" s="51"/>
      <c r="K6420" s="47"/>
      <c r="L6420" s="47"/>
      <c r="M6420" s="47"/>
      <c r="N6420" s="47"/>
      <c r="O6420" s="48"/>
    </row>
    <row r="6421" spans="2:15" x14ac:dyDescent="0.25">
      <c r="B6421" s="85"/>
      <c r="C6421" s="47"/>
      <c r="D6421" s="47"/>
      <c r="E6421" s="47"/>
      <c r="F6421" s="47"/>
      <c r="G6421" s="48"/>
      <c r="H6421" s="47"/>
      <c r="I6421" s="51"/>
      <c r="J6421" s="51"/>
      <c r="K6421" s="47"/>
      <c r="L6421" s="47"/>
      <c r="M6421" s="47"/>
      <c r="N6421" s="47"/>
      <c r="O6421" s="48"/>
    </row>
    <row r="6422" spans="2:15" x14ac:dyDescent="0.25">
      <c r="B6422" s="85"/>
      <c r="C6422" s="47"/>
      <c r="D6422" s="47"/>
      <c r="E6422" s="47"/>
      <c r="F6422" s="47"/>
      <c r="G6422" s="48"/>
      <c r="H6422" s="47"/>
      <c r="I6422" s="51"/>
      <c r="J6422" s="51"/>
      <c r="K6422" s="47"/>
      <c r="L6422" s="47"/>
      <c r="M6422" s="47"/>
      <c r="N6422" s="47"/>
      <c r="O6422" s="48"/>
    </row>
    <row r="6423" spans="2:15" x14ac:dyDescent="0.25">
      <c r="B6423" s="85"/>
      <c r="C6423" s="47"/>
      <c r="D6423" s="47"/>
      <c r="E6423" s="47"/>
      <c r="F6423" s="47"/>
      <c r="G6423" s="48"/>
      <c r="H6423" s="47"/>
      <c r="I6423" s="51"/>
      <c r="J6423" s="51"/>
      <c r="K6423" s="47"/>
      <c r="L6423" s="47"/>
      <c r="M6423" s="47"/>
      <c r="N6423" s="47"/>
      <c r="O6423" s="48"/>
    </row>
    <row r="6424" spans="2:15" x14ac:dyDescent="0.25">
      <c r="B6424" s="85"/>
      <c r="C6424" s="47"/>
      <c r="D6424" s="47"/>
      <c r="E6424" s="47"/>
      <c r="F6424" s="47"/>
      <c r="G6424" s="48"/>
      <c r="H6424" s="47"/>
      <c r="I6424" s="51"/>
      <c r="J6424" s="51"/>
      <c r="K6424" s="47"/>
      <c r="L6424" s="47"/>
      <c r="M6424" s="47"/>
      <c r="N6424" s="47"/>
      <c r="O6424" s="48"/>
    </row>
    <row r="6425" spans="2:15" x14ac:dyDescent="0.25">
      <c r="B6425" s="85"/>
      <c r="C6425" s="47"/>
      <c r="D6425" s="47"/>
      <c r="E6425" s="47"/>
      <c r="F6425" s="47"/>
      <c r="G6425" s="48"/>
      <c r="H6425" s="47"/>
      <c r="I6425" s="51"/>
      <c r="J6425" s="51"/>
      <c r="K6425" s="47"/>
      <c r="L6425" s="47"/>
      <c r="M6425" s="47"/>
      <c r="N6425" s="47"/>
      <c r="O6425" s="48"/>
    </row>
    <row r="6426" spans="2:15" x14ac:dyDescent="0.25">
      <c r="B6426" s="85"/>
      <c r="C6426" s="47"/>
      <c r="D6426" s="47"/>
      <c r="E6426" s="47"/>
      <c r="F6426" s="47"/>
      <c r="G6426" s="48"/>
      <c r="H6426" s="47"/>
      <c r="I6426" s="51"/>
      <c r="J6426" s="51"/>
      <c r="K6426" s="47"/>
      <c r="L6426" s="47"/>
      <c r="M6426" s="47"/>
      <c r="N6426" s="47"/>
      <c r="O6426" s="48"/>
    </row>
    <row r="6427" spans="2:15" x14ac:dyDescent="0.25">
      <c r="B6427" s="85"/>
      <c r="C6427" s="47"/>
      <c r="D6427" s="47"/>
      <c r="E6427" s="47"/>
      <c r="F6427" s="47"/>
      <c r="G6427" s="48"/>
      <c r="H6427" s="47"/>
      <c r="I6427" s="51"/>
      <c r="J6427" s="51"/>
      <c r="K6427" s="47"/>
      <c r="L6427" s="47"/>
      <c r="M6427" s="47"/>
      <c r="N6427" s="47"/>
      <c r="O6427" s="48"/>
    </row>
    <row r="6428" spans="2:15" x14ac:dyDescent="0.25">
      <c r="B6428" s="85"/>
      <c r="C6428" s="47"/>
      <c r="D6428" s="47"/>
      <c r="E6428" s="47"/>
      <c r="F6428" s="47"/>
      <c r="G6428" s="48"/>
      <c r="H6428" s="47"/>
      <c r="I6428" s="51"/>
      <c r="J6428" s="51"/>
      <c r="K6428" s="47"/>
      <c r="L6428" s="47"/>
      <c r="M6428" s="47"/>
      <c r="N6428" s="47"/>
      <c r="O6428" s="48"/>
    </row>
    <row r="6429" spans="2:15" x14ac:dyDescent="0.25">
      <c r="B6429" s="85"/>
      <c r="C6429" s="47"/>
      <c r="D6429" s="47"/>
      <c r="E6429" s="47"/>
      <c r="F6429" s="47"/>
      <c r="G6429" s="48"/>
      <c r="H6429" s="47"/>
      <c r="I6429" s="51"/>
      <c r="J6429" s="51"/>
      <c r="K6429" s="47"/>
      <c r="L6429" s="47"/>
      <c r="M6429" s="47"/>
      <c r="N6429" s="47"/>
      <c r="O6429" s="48"/>
    </row>
    <row r="6430" spans="2:15" x14ac:dyDescent="0.25">
      <c r="B6430" s="85"/>
      <c r="C6430" s="47"/>
      <c r="D6430" s="47"/>
      <c r="E6430" s="47"/>
      <c r="F6430" s="47"/>
      <c r="G6430" s="48"/>
      <c r="H6430" s="47"/>
      <c r="I6430" s="51"/>
      <c r="J6430" s="51"/>
      <c r="K6430" s="47"/>
      <c r="L6430" s="47"/>
      <c r="M6430" s="47"/>
      <c r="N6430" s="47"/>
      <c r="O6430" s="48"/>
    </row>
    <row r="6431" spans="2:15" x14ac:dyDescent="0.25">
      <c r="B6431" s="85"/>
      <c r="C6431" s="47"/>
      <c r="D6431" s="47"/>
      <c r="E6431" s="47"/>
      <c r="F6431" s="47"/>
      <c r="G6431" s="48"/>
      <c r="H6431" s="47"/>
      <c r="I6431" s="51"/>
      <c r="J6431" s="51"/>
      <c r="K6431" s="47"/>
      <c r="L6431" s="47"/>
      <c r="M6431" s="47"/>
      <c r="N6431" s="47"/>
      <c r="O6431" s="48"/>
    </row>
    <row r="6432" spans="2:15" x14ac:dyDescent="0.25">
      <c r="B6432" s="85"/>
      <c r="C6432" s="47"/>
      <c r="D6432" s="47"/>
      <c r="E6432" s="47"/>
      <c r="F6432" s="47"/>
      <c r="G6432" s="48"/>
      <c r="H6432" s="47"/>
      <c r="I6432" s="51"/>
      <c r="J6432" s="51"/>
      <c r="K6432" s="47"/>
      <c r="L6432" s="47"/>
      <c r="M6432" s="47"/>
      <c r="N6432" s="47"/>
      <c r="O6432" s="48"/>
    </row>
    <row r="6433" spans="2:15" x14ac:dyDescent="0.25">
      <c r="B6433" s="85"/>
      <c r="C6433" s="47"/>
      <c r="D6433" s="47"/>
      <c r="E6433" s="47"/>
      <c r="F6433" s="47"/>
      <c r="G6433" s="48"/>
      <c r="H6433" s="47"/>
      <c r="I6433" s="51"/>
      <c r="J6433" s="51"/>
      <c r="K6433" s="47"/>
      <c r="L6433" s="47"/>
      <c r="M6433" s="47"/>
      <c r="N6433" s="47"/>
      <c r="O6433" s="48"/>
    </row>
    <row r="6434" spans="2:15" x14ac:dyDescent="0.25">
      <c r="B6434" s="85"/>
      <c r="C6434" s="47"/>
      <c r="D6434" s="47"/>
      <c r="E6434" s="47"/>
      <c r="F6434" s="47"/>
      <c r="G6434" s="48"/>
      <c r="H6434" s="47"/>
      <c r="I6434" s="51"/>
      <c r="J6434" s="51"/>
      <c r="K6434" s="47"/>
      <c r="L6434" s="47"/>
      <c r="M6434" s="47"/>
      <c r="N6434" s="47"/>
      <c r="O6434" s="48"/>
    </row>
    <row r="6435" spans="2:15" x14ac:dyDescent="0.25">
      <c r="B6435" s="85"/>
      <c r="C6435" s="47"/>
      <c r="D6435" s="47"/>
      <c r="E6435" s="47"/>
      <c r="F6435" s="47"/>
      <c r="G6435" s="48"/>
      <c r="H6435" s="47"/>
      <c r="I6435" s="51"/>
      <c r="J6435" s="51"/>
      <c r="K6435" s="47"/>
      <c r="L6435" s="47"/>
      <c r="M6435" s="47"/>
      <c r="N6435" s="47"/>
      <c r="O6435" s="48"/>
    </row>
    <row r="6436" spans="2:15" x14ac:dyDescent="0.25">
      <c r="B6436" s="85"/>
      <c r="C6436" s="47"/>
      <c r="D6436" s="47"/>
      <c r="E6436" s="47"/>
      <c r="F6436" s="47"/>
      <c r="G6436" s="48"/>
      <c r="H6436" s="47"/>
      <c r="I6436" s="51"/>
      <c r="J6436" s="51"/>
      <c r="K6436" s="47"/>
      <c r="L6436" s="47"/>
      <c r="M6436" s="47"/>
      <c r="N6436" s="47"/>
      <c r="O6436" s="48"/>
    </row>
    <row r="6437" spans="2:15" x14ac:dyDescent="0.25">
      <c r="B6437" s="85"/>
      <c r="C6437" s="47"/>
      <c r="D6437" s="47"/>
      <c r="E6437" s="47"/>
      <c r="F6437" s="47"/>
      <c r="G6437" s="48"/>
      <c r="H6437" s="47"/>
      <c r="I6437" s="51"/>
      <c r="J6437" s="51"/>
      <c r="K6437" s="47"/>
      <c r="L6437" s="47"/>
      <c r="M6437" s="47"/>
      <c r="N6437" s="47"/>
      <c r="O6437" s="48"/>
    </row>
    <row r="6438" spans="2:15" x14ac:dyDescent="0.25">
      <c r="B6438" s="85"/>
      <c r="C6438" s="47"/>
      <c r="D6438" s="47"/>
      <c r="E6438" s="47"/>
      <c r="F6438" s="47"/>
      <c r="G6438" s="48"/>
      <c r="H6438" s="47"/>
      <c r="I6438" s="51"/>
      <c r="J6438" s="51"/>
      <c r="K6438" s="47"/>
      <c r="L6438" s="47"/>
      <c r="M6438" s="47"/>
      <c r="N6438" s="47"/>
      <c r="O6438" s="48"/>
    </row>
    <row r="6439" spans="2:15" x14ac:dyDescent="0.25">
      <c r="B6439" s="85"/>
      <c r="C6439" s="47"/>
      <c r="D6439" s="47"/>
      <c r="E6439" s="47"/>
      <c r="F6439" s="47"/>
      <c r="G6439" s="48"/>
      <c r="H6439" s="47"/>
      <c r="I6439" s="51"/>
      <c r="J6439" s="51"/>
      <c r="K6439" s="47"/>
      <c r="L6439" s="47"/>
      <c r="M6439" s="47"/>
      <c r="N6439" s="47"/>
      <c r="O6439" s="48"/>
    </row>
    <row r="6440" spans="2:15" x14ac:dyDescent="0.25">
      <c r="B6440" s="85"/>
      <c r="C6440" s="47"/>
      <c r="D6440" s="47"/>
      <c r="E6440" s="47"/>
      <c r="F6440" s="47"/>
      <c r="G6440" s="48"/>
      <c r="H6440" s="47"/>
      <c r="I6440" s="51"/>
      <c r="J6440" s="51"/>
      <c r="K6440" s="47"/>
      <c r="L6440" s="47"/>
      <c r="M6440" s="47"/>
      <c r="N6440" s="47"/>
      <c r="O6440" s="48"/>
    </row>
    <row r="6441" spans="2:15" x14ac:dyDescent="0.25">
      <c r="B6441" s="85"/>
      <c r="C6441" s="47"/>
      <c r="D6441" s="47"/>
      <c r="E6441" s="47"/>
      <c r="F6441" s="47"/>
      <c r="G6441" s="48"/>
      <c r="H6441" s="47"/>
      <c r="I6441" s="51"/>
      <c r="J6441" s="51"/>
      <c r="K6441" s="47"/>
      <c r="L6441" s="47"/>
      <c r="M6441" s="47"/>
      <c r="N6441" s="47"/>
      <c r="O6441" s="48"/>
    </row>
    <row r="6442" spans="2:15" x14ac:dyDescent="0.25">
      <c r="B6442" s="85"/>
      <c r="C6442" s="47"/>
      <c r="D6442" s="47"/>
      <c r="E6442" s="47"/>
      <c r="F6442" s="47"/>
      <c r="G6442" s="48"/>
      <c r="H6442" s="47"/>
      <c r="I6442" s="51"/>
      <c r="J6442" s="51"/>
      <c r="K6442" s="47"/>
      <c r="L6442" s="47"/>
      <c r="M6442" s="47"/>
      <c r="N6442" s="47"/>
      <c r="O6442" s="48"/>
    </row>
    <row r="6443" spans="2:15" x14ac:dyDescent="0.25">
      <c r="B6443" s="85"/>
      <c r="C6443" s="47"/>
      <c r="D6443" s="47"/>
      <c r="E6443" s="47"/>
      <c r="F6443" s="47"/>
      <c r="G6443" s="48"/>
      <c r="H6443" s="47"/>
      <c r="I6443" s="51"/>
      <c r="J6443" s="51"/>
      <c r="K6443" s="47"/>
      <c r="L6443" s="47"/>
      <c r="M6443" s="47"/>
      <c r="N6443" s="47"/>
      <c r="O6443" s="48"/>
    </row>
    <row r="6444" spans="2:15" x14ac:dyDescent="0.25">
      <c r="B6444" s="85"/>
      <c r="C6444" s="47"/>
      <c r="D6444" s="47"/>
      <c r="E6444" s="47"/>
      <c r="F6444" s="47"/>
      <c r="G6444" s="48"/>
      <c r="H6444" s="47"/>
      <c r="I6444" s="51"/>
      <c r="J6444" s="51"/>
      <c r="K6444" s="47"/>
      <c r="L6444" s="47"/>
      <c r="M6444" s="47"/>
      <c r="N6444" s="47"/>
      <c r="O6444" s="48"/>
    </row>
    <row r="6445" spans="2:15" x14ac:dyDescent="0.25">
      <c r="B6445" s="85"/>
      <c r="C6445" s="47"/>
      <c r="D6445" s="47"/>
      <c r="E6445" s="47"/>
      <c r="F6445" s="47"/>
      <c r="G6445" s="48"/>
      <c r="H6445" s="47"/>
      <c r="I6445" s="51"/>
      <c r="J6445" s="51"/>
      <c r="K6445" s="47"/>
      <c r="L6445" s="47"/>
      <c r="M6445" s="47"/>
      <c r="N6445" s="47"/>
      <c r="O6445" s="48"/>
    </row>
    <row r="6446" spans="2:15" x14ac:dyDescent="0.25">
      <c r="B6446" s="85"/>
      <c r="C6446" s="47"/>
      <c r="D6446" s="47"/>
      <c r="E6446" s="47"/>
      <c r="F6446" s="47"/>
      <c r="G6446" s="48"/>
      <c r="H6446" s="47"/>
      <c r="I6446" s="51"/>
      <c r="J6446" s="51"/>
      <c r="K6446" s="47"/>
      <c r="L6446" s="47"/>
      <c r="M6446" s="47"/>
      <c r="N6446" s="47"/>
      <c r="O6446" s="48"/>
    </row>
    <row r="6447" spans="2:15" x14ac:dyDescent="0.25">
      <c r="B6447" s="85"/>
      <c r="C6447" s="47"/>
      <c r="D6447" s="47"/>
      <c r="E6447" s="47"/>
      <c r="F6447" s="47"/>
      <c r="G6447" s="48"/>
      <c r="H6447" s="47"/>
      <c r="I6447" s="51"/>
      <c r="J6447" s="51"/>
      <c r="K6447" s="47"/>
      <c r="L6447" s="47"/>
      <c r="M6447" s="47"/>
      <c r="N6447" s="47"/>
      <c r="O6447" s="48"/>
    </row>
    <row r="6448" spans="2:15" x14ac:dyDescent="0.25">
      <c r="B6448" s="85"/>
      <c r="C6448" s="47"/>
      <c r="D6448" s="47"/>
      <c r="E6448" s="47"/>
      <c r="F6448" s="47"/>
      <c r="G6448" s="48"/>
      <c r="H6448" s="47"/>
      <c r="I6448" s="51"/>
      <c r="J6448" s="51"/>
      <c r="K6448" s="47"/>
      <c r="L6448" s="47"/>
      <c r="M6448" s="47"/>
      <c r="N6448" s="47"/>
      <c r="O6448" s="48"/>
    </row>
    <row r="6449" spans="2:15" x14ac:dyDescent="0.25">
      <c r="B6449" s="85"/>
      <c r="C6449" s="47"/>
      <c r="D6449" s="47"/>
      <c r="E6449" s="47"/>
      <c r="F6449" s="47"/>
      <c r="G6449" s="48"/>
      <c r="H6449" s="47"/>
      <c r="I6449" s="51"/>
      <c r="J6449" s="51"/>
      <c r="K6449" s="47"/>
      <c r="L6449" s="47"/>
      <c r="M6449" s="47"/>
      <c r="N6449" s="47"/>
      <c r="O6449" s="48"/>
    </row>
    <row r="6450" spans="2:15" x14ac:dyDescent="0.25">
      <c r="B6450" s="85"/>
      <c r="C6450" s="47"/>
      <c r="D6450" s="47"/>
      <c r="E6450" s="47"/>
      <c r="F6450" s="47"/>
      <c r="G6450" s="48"/>
      <c r="H6450" s="47"/>
      <c r="I6450" s="51"/>
      <c r="J6450" s="51"/>
      <c r="K6450" s="47"/>
      <c r="L6450" s="47"/>
      <c r="M6450" s="47"/>
      <c r="N6450" s="47"/>
      <c r="O6450" s="48"/>
    </row>
    <row r="6451" spans="2:15" x14ac:dyDescent="0.25">
      <c r="B6451" s="85"/>
      <c r="C6451" s="47"/>
      <c r="D6451" s="47"/>
      <c r="E6451" s="47"/>
      <c r="F6451" s="47"/>
      <c r="G6451" s="48"/>
      <c r="H6451" s="47"/>
      <c r="I6451" s="51"/>
      <c r="J6451" s="51"/>
      <c r="K6451" s="47"/>
      <c r="L6451" s="47"/>
      <c r="M6451" s="47"/>
      <c r="N6451" s="47"/>
      <c r="O6451" s="48"/>
    </row>
    <row r="6452" spans="2:15" x14ac:dyDescent="0.25">
      <c r="B6452" s="85"/>
      <c r="C6452" s="47"/>
      <c r="D6452" s="47"/>
      <c r="E6452" s="47"/>
      <c r="F6452" s="47"/>
      <c r="G6452" s="48"/>
      <c r="H6452" s="47"/>
      <c r="I6452" s="51"/>
      <c r="J6452" s="51"/>
      <c r="K6452" s="47"/>
      <c r="L6452" s="47"/>
      <c r="M6452" s="47"/>
      <c r="N6452" s="47"/>
      <c r="O6452" s="48"/>
    </row>
    <row r="6453" spans="2:15" x14ac:dyDescent="0.25">
      <c r="B6453" s="85"/>
      <c r="C6453" s="47"/>
      <c r="D6453" s="47"/>
      <c r="E6453" s="47"/>
      <c r="F6453" s="47"/>
      <c r="G6453" s="48"/>
      <c r="H6453" s="47"/>
      <c r="I6453" s="51"/>
      <c r="J6453" s="51"/>
      <c r="K6453" s="47"/>
      <c r="L6453" s="47"/>
      <c r="M6453" s="47"/>
      <c r="N6453" s="47"/>
      <c r="O6453" s="48"/>
    </row>
    <row r="6454" spans="2:15" x14ac:dyDescent="0.25">
      <c r="B6454" s="85"/>
      <c r="C6454" s="47"/>
      <c r="D6454" s="47"/>
      <c r="E6454" s="47"/>
      <c r="F6454" s="47"/>
      <c r="G6454" s="48"/>
      <c r="H6454" s="47"/>
      <c r="I6454" s="51"/>
      <c r="J6454" s="51"/>
      <c r="K6454" s="47"/>
      <c r="L6454" s="47"/>
      <c r="M6454" s="47"/>
      <c r="N6454" s="47"/>
      <c r="O6454" s="48"/>
    </row>
    <row r="6455" spans="2:15" x14ac:dyDescent="0.25">
      <c r="B6455" s="85"/>
      <c r="C6455" s="47"/>
      <c r="D6455" s="47"/>
      <c r="E6455" s="47"/>
      <c r="F6455" s="47"/>
      <c r="G6455" s="48"/>
      <c r="H6455" s="47"/>
      <c r="I6455" s="51"/>
      <c r="J6455" s="51"/>
      <c r="K6455" s="47"/>
      <c r="L6455" s="47"/>
      <c r="M6455" s="47"/>
      <c r="N6455" s="47"/>
      <c r="O6455" s="48"/>
    </row>
    <row r="6456" spans="2:15" x14ac:dyDescent="0.25">
      <c r="B6456" s="85"/>
      <c r="C6456" s="47"/>
      <c r="D6456" s="47"/>
      <c r="E6456" s="47"/>
      <c r="F6456" s="47"/>
      <c r="G6456" s="48"/>
      <c r="H6456" s="47"/>
      <c r="I6456" s="51"/>
      <c r="J6456" s="51"/>
      <c r="K6456" s="47"/>
      <c r="L6456" s="47"/>
      <c r="M6456" s="47"/>
      <c r="N6456" s="47"/>
      <c r="O6456" s="48"/>
    </row>
    <row r="6457" spans="2:15" x14ac:dyDescent="0.25">
      <c r="B6457" s="85"/>
      <c r="C6457" s="47"/>
      <c r="D6457" s="47"/>
      <c r="E6457" s="47"/>
      <c r="F6457" s="47"/>
      <c r="G6457" s="48"/>
      <c r="H6457" s="47"/>
      <c r="I6457" s="51"/>
      <c r="J6457" s="51"/>
      <c r="K6457" s="47"/>
      <c r="L6457" s="47"/>
      <c r="M6457" s="47"/>
      <c r="N6457" s="47"/>
      <c r="O6457" s="48"/>
    </row>
    <row r="6458" spans="2:15" x14ac:dyDescent="0.25">
      <c r="B6458" s="85"/>
      <c r="C6458" s="47"/>
      <c r="D6458" s="47"/>
      <c r="E6458" s="47"/>
      <c r="F6458" s="47"/>
      <c r="G6458" s="48"/>
      <c r="H6458" s="47"/>
      <c r="I6458" s="51"/>
      <c r="J6458" s="51"/>
      <c r="K6458" s="47"/>
      <c r="L6458" s="47"/>
      <c r="M6458" s="47"/>
      <c r="N6458" s="47"/>
      <c r="O6458" s="48"/>
    </row>
    <row r="6459" spans="2:15" x14ac:dyDescent="0.25">
      <c r="B6459" s="85"/>
      <c r="C6459" s="47"/>
      <c r="D6459" s="47"/>
      <c r="E6459" s="47"/>
      <c r="F6459" s="47"/>
      <c r="G6459" s="48"/>
      <c r="H6459" s="47"/>
      <c r="I6459" s="51"/>
      <c r="J6459" s="51"/>
      <c r="K6459" s="47"/>
      <c r="L6459" s="47"/>
      <c r="M6459" s="47"/>
      <c r="N6459" s="47"/>
      <c r="O6459" s="48"/>
    </row>
    <row r="6460" spans="2:15" x14ac:dyDescent="0.25">
      <c r="B6460" s="85"/>
      <c r="C6460" s="47"/>
      <c r="D6460" s="47"/>
      <c r="E6460" s="47"/>
      <c r="F6460" s="47"/>
      <c r="G6460" s="48"/>
      <c r="H6460" s="47"/>
      <c r="I6460" s="51"/>
      <c r="J6460" s="51"/>
      <c r="K6460" s="47"/>
      <c r="L6460" s="47"/>
      <c r="M6460" s="47"/>
      <c r="N6460" s="47"/>
      <c r="O6460" s="48"/>
    </row>
    <row r="6461" spans="2:15" x14ac:dyDescent="0.25">
      <c r="B6461" s="85"/>
      <c r="C6461" s="47"/>
      <c r="D6461" s="47"/>
      <c r="E6461" s="47"/>
      <c r="F6461" s="47"/>
      <c r="G6461" s="48"/>
      <c r="H6461" s="47"/>
      <c r="I6461" s="51"/>
      <c r="J6461" s="51"/>
      <c r="K6461" s="47"/>
      <c r="L6461" s="47"/>
      <c r="M6461" s="47"/>
      <c r="N6461" s="47"/>
      <c r="O6461" s="48"/>
    </row>
    <row r="6462" spans="2:15" x14ac:dyDescent="0.25">
      <c r="B6462" s="85"/>
      <c r="C6462" s="47"/>
      <c r="D6462" s="47"/>
      <c r="E6462" s="47"/>
      <c r="F6462" s="47"/>
      <c r="G6462" s="48"/>
      <c r="H6462" s="47"/>
      <c r="I6462" s="51"/>
      <c r="J6462" s="51"/>
      <c r="K6462" s="47"/>
      <c r="L6462" s="47"/>
      <c r="M6462" s="47"/>
      <c r="N6462" s="47"/>
      <c r="O6462" s="48"/>
    </row>
    <row r="6463" spans="2:15" x14ac:dyDescent="0.25">
      <c r="B6463" s="85"/>
      <c r="C6463" s="47"/>
      <c r="D6463" s="47"/>
      <c r="E6463" s="47"/>
      <c r="F6463" s="47"/>
      <c r="G6463" s="48"/>
      <c r="H6463" s="47"/>
      <c r="I6463" s="51"/>
      <c r="J6463" s="51"/>
      <c r="K6463" s="47"/>
      <c r="L6463" s="47"/>
      <c r="M6463" s="47"/>
      <c r="N6463" s="47"/>
      <c r="O6463" s="48"/>
    </row>
    <row r="6464" spans="2:15" x14ac:dyDescent="0.25">
      <c r="B6464" s="85"/>
      <c r="C6464" s="47"/>
      <c r="D6464" s="47"/>
      <c r="E6464" s="47"/>
      <c r="F6464" s="47"/>
      <c r="G6464" s="48"/>
      <c r="H6464" s="47"/>
      <c r="I6464" s="51"/>
      <c r="J6464" s="51"/>
      <c r="K6464" s="47"/>
      <c r="L6464" s="47"/>
      <c r="M6464" s="47"/>
      <c r="N6464" s="47"/>
      <c r="O6464" s="48"/>
    </row>
    <row r="6465" spans="2:15" x14ac:dyDescent="0.25">
      <c r="B6465" s="85"/>
      <c r="C6465" s="47"/>
      <c r="D6465" s="47"/>
      <c r="E6465" s="47"/>
      <c r="F6465" s="47"/>
      <c r="G6465" s="48"/>
      <c r="H6465" s="47"/>
      <c r="I6465" s="51"/>
      <c r="J6465" s="51"/>
      <c r="K6465" s="47"/>
      <c r="L6465" s="47"/>
      <c r="M6465" s="47"/>
      <c r="N6465" s="47"/>
      <c r="O6465" s="48"/>
    </row>
    <row r="6466" spans="2:15" x14ac:dyDescent="0.25">
      <c r="B6466" s="85"/>
      <c r="C6466" s="47"/>
      <c r="D6466" s="47"/>
      <c r="E6466" s="47"/>
      <c r="F6466" s="47"/>
      <c r="G6466" s="48"/>
      <c r="H6466" s="47"/>
      <c r="I6466" s="51"/>
      <c r="J6466" s="51"/>
      <c r="K6466" s="47"/>
      <c r="L6466" s="47"/>
      <c r="M6466" s="47"/>
      <c r="N6466" s="47"/>
      <c r="O6466" s="48"/>
    </row>
    <row r="6467" spans="2:15" x14ac:dyDescent="0.25">
      <c r="B6467" s="85"/>
      <c r="C6467" s="47"/>
      <c r="D6467" s="47"/>
      <c r="E6467" s="47"/>
      <c r="F6467" s="47"/>
      <c r="G6467" s="48"/>
      <c r="H6467" s="47"/>
      <c r="I6467" s="51"/>
      <c r="J6467" s="51"/>
      <c r="K6467" s="47"/>
      <c r="L6467" s="47"/>
      <c r="M6467" s="47"/>
      <c r="N6467" s="47"/>
      <c r="O6467" s="48"/>
    </row>
    <row r="6468" spans="2:15" x14ac:dyDescent="0.25">
      <c r="B6468" s="85"/>
      <c r="C6468" s="47"/>
      <c r="D6468" s="47"/>
      <c r="E6468" s="47"/>
      <c r="F6468" s="47"/>
      <c r="G6468" s="48"/>
      <c r="H6468" s="47"/>
      <c r="I6468" s="51"/>
      <c r="J6468" s="51"/>
      <c r="K6468" s="47"/>
      <c r="L6468" s="47"/>
      <c r="M6468" s="47"/>
      <c r="N6468" s="47"/>
      <c r="O6468" s="48"/>
    </row>
    <row r="6469" spans="2:15" x14ac:dyDescent="0.25">
      <c r="B6469" s="85"/>
      <c r="C6469" s="47"/>
      <c r="D6469" s="47"/>
      <c r="E6469" s="47"/>
      <c r="F6469" s="47"/>
      <c r="G6469" s="48"/>
      <c r="H6469" s="47"/>
      <c r="I6469" s="51"/>
      <c r="J6469" s="51"/>
      <c r="K6469" s="47"/>
      <c r="L6469" s="47"/>
      <c r="M6469" s="47"/>
      <c r="N6469" s="47"/>
      <c r="O6469" s="48"/>
    </row>
    <row r="6470" spans="2:15" x14ac:dyDescent="0.25">
      <c r="B6470" s="85"/>
      <c r="C6470" s="47"/>
      <c r="D6470" s="47"/>
      <c r="E6470" s="47"/>
      <c r="F6470" s="47"/>
      <c r="G6470" s="48"/>
      <c r="H6470" s="47"/>
      <c r="I6470" s="51"/>
      <c r="J6470" s="51"/>
      <c r="K6470" s="47"/>
      <c r="L6470" s="47"/>
      <c r="M6470" s="47"/>
      <c r="N6470" s="47"/>
      <c r="O6470" s="48"/>
    </row>
    <row r="6471" spans="2:15" x14ac:dyDescent="0.25">
      <c r="B6471" s="85"/>
      <c r="C6471" s="47"/>
      <c r="D6471" s="47"/>
      <c r="E6471" s="47"/>
      <c r="F6471" s="47"/>
      <c r="G6471" s="48"/>
      <c r="H6471" s="47"/>
      <c r="I6471" s="51"/>
      <c r="J6471" s="51"/>
      <c r="K6471" s="47"/>
      <c r="L6471" s="47"/>
      <c r="M6471" s="47"/>
      <c r="N6471" s="47"/>
      <c r="O6471" s="48"/>
    </row>
    <row r="6472" spans="2:15" x14ac:dyDescent="0.25">
      <c r="B6472" s="85"/>
      <c r="C6472" s="47"/>
      <c r="D6472" s="47"/>
      <c r="E6472" s="47"/>
      <c r="F6472" s="47"/>
      <c r="G6472" s="48"/>
      <c r="H6472" s="47"/>
      <c r="I6472" s="51"/>
      <c r="J6472" s="51"/>
      <c r="K6472" s="47"/>
      <c r="L6472" s="47"/>
      <c r="M6472" s="47"/>
      <c r="N6472" s="47"/>
      <c r="O6472" s="48"/>
    </row>
    <row r="6473" spans="2:15" x14ac:dyDescent="0.25">
      <c r="B6473" s="85"/>
      <c r="C6473" s="47"/>
      <c r="D6473" s="47"/>
      <c r="E6473" s="47"/>
      <c r="F6473" s="47"/>
      <c r="G6473" s="48"/>
      <c r="H6473" s="47"/>
      <c r="I6473" s="51"/>
      <c r="J6473" s="51"/>
      <c r="K6473" s="47"/>
      <c r="L6473" s="47"/>
      <c r="M6473" s="47"/>
      <c r="N6473" s="47"/>
      <c r="O6473" s="48"/>
    </row>
    <row r="6474" spans="2:15" x14ac:dyDescent="0.25">
      <c r="B6474" s="85"/>
      <c r="C6474" s="47"/>
      <c r="D6474" s="47"/>
      <c r="E6474" s="47"/>
      <c r="F6474" s="47"/>
      <c r="G6474" s="48"/>
      <c r="H6474" s="47"/>
      <c r="I6474" s="51"/>
      <c r="J6474" s="51"/>
      <c r="K6474" s="47"/>
      <c r="L6474" s="47"/>
      <c r="M6474" s="47"/>
      <c r="N6474" s="47"/>
      <c r="O6474" s="48"/>
    </row>
    <row r="6475" spans="2:15" x14ac:dyDescent="0.25">
      <c r="B6475" s="85"/>
      <c r="C6475" s="47"/>
      <c r="D6475" s="47"/>
      <c r="E6475" s="47"/>
      <c r="F6475" s="47"/>
      <c r="G6475" s="48"/>
      <c r="H6475" s="47"/>
      <c r="I6475" s="51"/>
      <c r="J6475" s="51"/>
      <c r="K6475" s="47"/>
      <c r="L6475" s="47"/>
      <c r="M6475" s="47"/>
      <c r="N6475" s="47"/>
      <c r="O6475" s="48"/>
    </row>
    <row r="6476" spans="2:15" x14ac:dyDescent="0.25">
      <c r="B6476" s="85"/>
      <c r="C6476" s="47"/>
      <c r="D6476" s="47"/>
      <c r="E6476" s="47"/>
      <c r="F6476" s="47"/>
      <c r="G6476" s="48"/>
      <c r="H6476" s="47"/>
      <c r="I6476" s="51"/>
      <c r="J6476" s="51"/>
      <c r="K6476" s="47"/>
      <c r="L6476" s="47"/>
      <c r="M6476" s="47"/>
      <c r="N6476" s="47"/>
      <c r="O6476" s="48"/>
    </row>
    <row r="6477" spans="2:15" x14ac:dyDescent="0.25">
      <c r="B6477" s="85"/>
      <c r="C6477" s="47"/>
      <c r="D6477" s="47"/>
      <c r="E6477" s="47"/>
      <c r="F6477" s="47"/>
      <c r="G6477" s="48"/>
      <c r="H6477" s="47"/>
      <c r="I6477" s="51"/>
      <c r="J6477" s="51"/>
      <c r="K6477" s="47"/>
      <c r="L6477" s="47"/>
      <c r="M6477" s="47"/>
      <c r="N6477" s="47"/>
      <c r="O6477" s="48"/>
    </row>
    <row r="6478" spans="2:15" x14ac:dyDescent="0.25">
      <c r="B6478" s="85"/>
      <c r="C6478" s="47"/>
      <c r="D6478" s="47"/>
      <c r="E6478" s="47"/>
      <c r="F6478" s="47"/>
      <c r="G6478" s="48"/>
      <c r="H6478" s="47"/>
      <c r="I6478" s="51"/>
      <c r="J6478" s="51"/>
      <c r="K6478" s="47"/>
      <c r="L6478" s="47"/>
      <c r="M6478" s="47"/>
      <c r="N6478" s="47"/>
      <c r="O6478" s="48"/>
    </row>
    <row r="6479" spans="2:15" x14ac:dyDescent="0.25">
      <c r="B6479" s="85"/>
      <c r="C6479" s="47"/>
      <c r="D6479" s="47"/>
      <c r="E6479" s="47"/>
      <c r="F6479" s="47"/>
      <c r="G6479" s="48"/>
      <c r="H6479" s="47"/>
      <c r="I6479" s="51"/>
      <c r="J6479" s="51"/>
      <c r="K6479" s="47"/>
      <c r="L6479" s="47"/>
      <c r="M6479" s="47"/>
      <c r="N6479" s="47"/>
      <c r="O6479" s="48"/>
    </row>
    <row r="6480" spans="2:15" x14ac:dyDescent="0.25">
      <c r="B6480" s="85"/>
      <c r="C6480" s="47"/>
      <c r="D6480" s="47"/>
      <c r="E6480" s="47"/>
      <c r="F6480" s="47"/>
      <c r="G6480" s="48"/>
      <c r="H6480" s="47"/>
      <c r="I6480" s="51"/>
      <c r="J6480" s="51"/>
      <c r="K6480" s="47"/>
      <c r="L6480" s="47"/>
      <c r="M6480" s="47"/>
      <c r="N6480" s="47"/>
      <c r="O6480" s="48"/>
    </row>
    <row r="6481" spans="2:15" x14ac:dyDescent="0.25">
      <c r="B6481" s="85"/>
      <c r="C6481" s="47"/>
      <c r="D6481" s="47"/>
      <c r="E6481" s="47"/>
      <c r="F6481" s="47"/>
      <c r="G6481" s="48"/>
      <c r="H6481" s="47"/>
      <c r="I6481" s="51"/>
      <c r="J6481" s="51"/>
      <c r="K6481" s="47"/>
      <c r="L6481" s="47"/>
      <c r="M6481" s="47"/>
      <c r="N6481" s="47"/>
      <c r="O6481" s="48"/>
    </row>
    <row r="6482" spans="2:15" x14ac:dyDescent="0.25">
      <c r="B6482" s="85"/>
      <c r="C6482" s="47"/>
      <c r="D6482" s="47"/>
      <c r="E6482" s="47"/>
      <c r="F6482" s="47"/>
      <c r="G6482" s="48"/>
      <c r="H6482" s="47"/>
      <c r="I6482" s="51"/>
      <c r="J6482" s="51"/>
      <c r="K6482" s="47"/>
      <c r="L6482" s="47"/>
      <c r="M6482" s="47"/>
      <c r="N6482" s="47"/>
      <c r="O6482" s="48"/>
    </row>
    <row r="6483" spans="2:15" x14ac:dyDescent="0.25">
      <c r="B6483" s="85"/>
      <c r="C6483" s="47"/>
      <c r="D6483" s="47"/>
      <c r="E6483" s="47"/>
      <c r="F6483" s="47"/>
      <c r="G6483" s="48"/>
      <c r="H6483" s="47"/>
      <c r="I6483" s="51"/>
      <c r="J6483" s="51"/>
      <c r="K6483" s="47"/>
      <c r="L6483" s="47"/>
      <c r="M6483" s="47"/>
      <c r="N6483" s="47"/>
      <c r="O6483" s="48"/>
    </row>
    <row r="6484" spans="2:15" x14ac:dyDescent="0.25">
      <c r="B6484" s="85"/>
      <c r="C6484" s="47"/>
      <c r="D6484" s="47"/>
      <c r="E6484" s="47"/>
      <c r="F6484" s="47"/>
      <c r="G6484" s="48"/>
      <c r="H6484" s="47"/>
      <c r="I6484" s="51"/>
      <c r="J6484" s="51"/>
      <c r="K6484" s="47"/>
      <c r="L6484" s="47"/>
      <c r="M6484" s="47"/>
      <c r="N6484" s="47"/>
      <c r="O6484" s="48"/>
    </row>
    <row r="6485" spans="2:15" x14ac:dyDescent="0.25">
      <c r="B6485" s="85"/>
      <c r="C6485" s="47"/>
      <c r="D6485" s="47"/>
      <c r="E6485" s="47"/>
      <c r="F6485" s="47"/>
      <c r="G6485" s="48"/>
      <c r="H6485" s="47"/>
      <c r="I6485" s="51"/>
      <c r="J6485" s="51"/>
      <c r="K6485" s="47"/>
      <c r="L6485" s="47"/>
      <c r="M6485" s="47"/>
      <c r="N6485" s="47"/>
      <c r="O6485" s="48"/>
    </row>
    <row r="6486" spans="2:15" x14ac:dyDescent="0.25">
      <c r="B6486" s="85"/>
      <c r="C6486" s="47"/>
      <c r="D6486" s="47"/>
      <c r="E6486" s="47"/>
      <c r="F6486" s="47"/>
      <c r="G6486" s="48"/>
      <c r="H6486" s="47"/>
      <c r="I6486" s="51"/>
      <c r="J6486" s="51"/>
      <c r="K6486" s="47"/>
      <c r="L6486" s="47"/>
      <c r="M6486" s="47"/>
      <c r="N6486" s="47"/>
      <c r="O6486" s="48"/>
    </row>
    <row r="6487" spans="2:15" x14ac:dyDescent="0.25">
      <c r="B6487" s="85"/>
      <c r="C6487" s="47"/>
      <c r="D6487" s="47"/>
      <c r="E6487" s="47"/>
      <c r="F6487" s="47"/>
      <c r="G6487" s="48"/>
      <c r="H6487" s="47"/>
      <c r="I6487" s="51"/>
      <c r="J6487" s="51"/>
      <c r="K6487" s="47"/>
      <c r="L6487" s="47"/>
      <c r="M6487" s="47"/>
      <c r="N6487" s="47"/>
      <c r="O6487" s="48"/>
    </row>
    <row r="6488" spans="2:15" x14ac:dyDescent="0.25">
      <c r="B6488" s="85"/>
      <c r="C6488" s="47"/>
      <c r="D6488" s="47"/>
      <c r="E6488" s="47"/>
      <c r="F6488" s="47"/>
      <c r="G6488" s="48"/>
      <c r="H6488" s="47"/>
      <c r="I6488" s="51"/>
      <c r="J6488" s="51"/>
      <c r="K6488" s="47"/>
      <c r="L6488" s="47"/>
      <c r="M6488" s="47"/>
      <c r="N6488" s="47"/>
      <c r="O6488" s="48"/>
    </row>
    <row r="6489" spans="2:15" x14ac:dyDescent="0.25">
      <c r="B6489" s="85"/>
      <c r="C6489" s="47"/>
      <c r="D6489" s="47"/>
      <c r="E6489" s="47"/>
      <c r="F6489" s="47"/>
      <c r="G6489" s="48"/>
      <c r="H6489" s="47"/>
      <c r="I6489" s="51"/>
      <c r="J6489" s="51"/>
      <c r="K6489" s="47"/>
      <c r="L6489" s="47"/>
      <c r="M6489" s="47"/>
      <c r="N6489" s="47"/>
      <c r="O6489" s="48"/>
    </row>
    <row r="6490" spans="2:15" x14ac:dyDescent="0.25">
      <c r="B6490" s="85"/>
      <c r="C6490" s="47"/>
      <c r="D6490" s="47"/>
      <c r="E6490" s="47"/>
      <c r="F6490" s="47"/>
      <c r="G6490" s="48"/>
      <c r="H6490" s="47"/>
      <c r="I6490" s="51"/>
      <c r="J6490" s="51"/>
      <c r="K6490" s="47"/>
      <c r="L6490" s="47"/>
      <c r="M6490" s="47"/>
      <c r="N6490" s="47"/>
      <c r="O6490" s="48"/>
    </row>
    <row r="6491" spans="2:15" x14ac:dyDescent="0.25">
      <c r="B6491" s="85"/>
      <c r="C6491" s="47"/>
      <c r="D6491" s="47"/>
      <c r="E6491" s="47"/>
      <c r="F6491" s="47"/>
      <c r="G6491" s="48"/>
      <c r="H6491" s="47"/>
      <c r="I6491" s="51"/>
      <c r="J6491" s="51"/>
      <c r="K6491" s="47"/>
      <c r="L6491" s="47"/>
      <c r="M6491" s="47"/>
      <c r="N6491" s="47"/>
      <c r="O6491" s="48"/>
    </row>
    <row r="6492" spans="2:15" x14ac:dyDescent="0.25">
      <c r="B6492" s="85"/>
      <c r="C6492" s="47"/>
      <c r="D6492" s="47"/>
      <c r="E6492" s="47"/>
      <c r="F6492" s="47"/>
      <c r="G6492" s="48"/>
      <c r="H6492" s="47"/>
      <c r="I6492" s="51"/>
      <c r="J6492" s="51"/>
      <c r="K6492" s="47"/>
      <c r="L6492" s="47"/>
      <c r="M6492" s="47"/>
      <c r="N6492" s="47"/>
      <c r="O6492" s="48"/>
    </row>
    <row r="6493" spans="2:15" x14ac:dyDescent="0.25">
      <c r="B6493" s="85"/>
      <c r="C6493" s="47"/>
      <c r="D6493" s="47"/>
      <c r="E6493" s="47"/>
      <c r="F6493" s="47"/>
      <c r="G6493" s="48"/>
      <c r="H6493" s="47"/>
      <c r="I6493" s="51"/>
      <c r="J6493" s="51"/>
      <c r="K6493" s="47"/>
      <c r="L6493" s="47"/>
      <c r="M6493" s="47"/>
      <c r="N6493" s="47"/>
      <c r="O6493" s="48"/>
    </row>
    <row r="6494" spans="2:15" x14ac:dyDescent="0.25">
      <c r="B6494" s="85"/>
      <c r="C6494" s="47"/>
      <c r="D6494" s="47"/>
      <c r="E6494" s="47"/>
      <c r="F6494" s="47"/>
      <c r="G6494" s="48"/>
      <c r="H6494" s="47"/>
      <c r="I6494" s="51"/>
      <c r="J6494" s="51"/>
      <c r="K6494" s="47"/>
      <c r="L6494" s="47"/>
      <c r="M6494" s="47"/>
      <c r="N6494" s="47"/>
      <c r="O6494" s="48"/>
    </row>
    <row r="6495" spans="2:15" x14ac:dyDescent="0.25">
      <c r="B6495" s="85"/>
      <c r="C6495" s="47"/>
      <c r="D6495" s="47"/>
      <c r="E6495" s="47"/>
      <c r="F6495" s="47"/>
      <c r="G6495" s="48"/>
      <c r="H6495" s="47"/>
      <c r="I6495" s="51"/>
      <c r="J6495" s="51"/>
      <c r="K6495" s="47"/>
      <c r="L6495" s="47"/>
      <c r="M6495" s="47"/>
      <c r="N6495" s="47"/>
      <c r="O6495" s="48"/>
    </row>
    <row r="6496" spans="2:15" x14ac:dyDescent="0.25">
      <c r="B6496" s="85"/>
      <c r="C6496" s="47"/>
      <c r="D6496" s="47"/>
      <c r="E6496" s="47"/>
      <c r="F6496" s="47"/>
      <c r="G6496" s="48"/>
      <c r="H6496" s="47"/>
      <c r="I6496" s="51"/>
      <c r="J6496" s="51"/>
      <c r="K6496" s="47"/>
      <c r="L6496" s="47"/>
      <c r="M6496" s="47"/>
      <c r="N6496" s="47"/>
      <c r="O6496" s="48"/>
    </row>
    <row r="6497" spans="2:15" x14ac:dyDescent="0.25">
      <c r="B6497" s="85"/>
      <c r="C6497" s="47"/>
      <c r="D6497" s="47"/>
      <c r="E6497" s="47"/>
      <c r="F6497" s="47"/>
      <c r="G6497" s="48"/>
      <c r="H6497" s="47"/>
      <c r="I6497" s="51"/>
      <c r="J6497" s="51"/>
      <c r="K6497" s="47"/>
      <c r="L6497" s="47"/>
      <c r="M6497" s="47"/>
      <c r="N6497" s="47"/>
      <c r="O6497" s="48"/>
    </row>
    <row r="6498" spans="2:15" x14ac:dyDescent="0.25">
      <c r="B6498" s="85"/>
      <c r="C6498" s="47"/>
      <c r="D6498" s="47"/>
      <c r="E6498" s="47"/>
      <c r="F6498" s="47"/>
      <c r="G6498" s="48"/>
      <c r="H6498" s="47"/>
      <c r="I6498" s="51"/>
      <c r="J6498" s="51"/>
      <c r="K6498" s="47"/>
      <c r="L6498" s="47"/>
      <c r="M6498" s="47"/>
      <c r="N6498" s="47"/>
      <c r="O6498" s="48"/>
    </row>
    <row r="6499" spans="2:15" x14ac:dyDescent="0.25">
      <c r="B6499" s="85"/>
      <c r="C6499" s="47"/>
      <c r="D6499" s="47"/>
      <c r="E6499" s="47"/>
      <c r="F6499" s="47"/>
      <c r="G6499" s="48"/>
      <c r="H6499" s="47"/>
      <c r="I6499" s="51"/>
      <c r="J6499" s="51"/>
      <c r="K6499" s="47"/>
      <c r="L6499" s="47"/>
      <c r="M6499" s="47"/>
      <c r="N6499" s="47"/>
      <c r="O6499" s="48"/>
    </row>
    <row r="6500" spans="2:15" x14ac:dyDescent="0.25">
      <c r="B6500" s="85"/>
      <c r="C6500" s="47"/>
      <c r="D6500" s="47"/>
      <c r="E6500" s="47"/>
      <c r="F6500" s="47"/>
      <c r="G6500" s="48"/>
      <c r="H6500" s="47"/>
      <c r="I6500" s="51"/>
      <c r="J6500" s="51"/>
      <c r="K6500" s="47"/>
      <c r="L6500" s="47"/>
      <c r="M6500" s="47"/>
      <c r="N6500" s="47"/>
      <c r="O6500" s="48"/>
    </row>
    <row r="6501" spans="2:15" x14ac:dyDescent="0.25">
      <c r="B6501" s="85"/>
      <c r="C6501" s="47"/>
      <c r="D6501" s="47"/>
      <c r="E6501" s="47"/>
      <c r="F6501" s="47"/>
      <c r="G6501" s="48"/>
      <c r="H6501" s="47"/>
      <c r="I6501" s="51"/>
      <c r="J6501" s="51"/>
      <c r="K6501" s="47"/>
      <c r="L6501" s="47"/>
      <c r="M6501" s="47"/>
      <c r="N6501" s="47"/>
      <c r="O6501" s="48"/>
    </row>
    <row r="6502" spans="2:15" x14ac:dyDescent="0.25">
      <c r="B6502" s="85"/>
      <c r="C6502" s="47"/>
      <c r="D6502" s="47"/>
      <c r="E6502" s="47"/>
      <c r="F6502" s="47"/>
      <c r="G6502" s="48"/>
      <c r="H6502" s="47"/>
      <c r="I6502" s="51"/>
      <c r="J6502" s="51"/>
      <c r="K6502" s="47"/>
      <c r="L6502" s="47"/>
      <c r="M6502" s="47"/>
      <c r="N6502" s="47"/>
      <c r="O6502" s="48"/>
    </row>
    <row r="6503" spans="2:15" x14ac:dyDescent="0.25">
      <c r="B6503" s="85"/>
      <c r="C6503" s="47"/>
      <c r="D6503" s="47"/>
      <c r="E6503" s="47"/>
      <c r="F6503" s="47"/>
      <c r="G6503" s="48"/>
      <c r="H6503" s="47"/>
      <c r="I6503" s="51"/>
      <c r="J6503" s="51"/>
      <c r="K6503" s="47"/>
      <c r="L6503" s="47"/>
      <c r="M6503" s="47"/>
      <c r="N6503" s="47"/>
      <c r="O6503" s="48"/>
    </row>
    <row r="6504" spans="2:15" x14ac:dyDescent="0.25">
      <c r="B6504" s="85"/>
      <c r="C6504" s="47"/>
      <c r="D6504" s="47"/>
      <c r="E6504" s="47"/>
      <c r="F6504" s="47"/>
      <c r="G6504" s="48"/>
      <c r="H6504" s="47"/>
      <c r="I6504" s="51"/>
      <c r="J6504" s="51"/>
      <c r="K6504" s="47"/>
      <c r="L6504" s="47"/>
      <c r="M6504" s="47"/>
      <c r="N6504" s="47"/>
      <c r="O6504" s="48"/>
    </row>
    <row r="6505" spans="2:15" x14ac:dyDescent="0.25">
      <c r="B6505" s="85"/>
      <c r="C6505" s="47"/>
      <c r="D6505" s="47"/>
      <c r="E6505" s="47"/>
      <c r="F6505" s="47"/>
      <c r="G6505" s="48"/>
      <c r="H6505" s="47"/>
      <c r="I6505" s="51"/>
      <c r="J6505" s="51"/>
      <c r="K6505" s="47"/>
      <c r="L6505" s="47"/>
      <c r="M6505" s="47"/>
      <c r="N6505" s="47"/>
      <c r="O6505" s="48"/>
    </row>
    <row r="6506" spans="2:15" x14ac:dyDescent="0.25">
      <c r="B6506" s="85"/>
      <c r="C6506" s="47"/>
      <c r="D6506" s="47"/>
      <c r="E6506" s="47"/>
      <c r="F6506" s="47"/>
      <c r="G6506" s="48"/>
      <c r="H6506" s="47"/>
      <c r="I6506" s="51"/>
      <c r="J6506" s="51"/>
      <c r="K6506" s="47"/>
      <c r="L6506" s="47"/>
      <c r="M6506" s="47"/>
      <c r="N6506" s="47"/>
      <c r="O6506" s="48"/>
    </row>
    <row r="6507" spans="2:15" x14ac:dyDescent="0.25">
      <c r="B6507" s="85"/>
      <c r="C6507" s="47"/>
      <c r="D6507" s="47"/>
      <c r="E6507" s="47"/>
      <c r="F6507" s="47"/>
      <c r="G6507" s="48"/>
      <c r="H6507" s="47"/>
      <c r="I6507" s="51"/>
      <c r="J6507" s="51"/>
      <c r="K6507" s="47"/>
      <c r="L6507" s="47"/>
      <c r="M6507" s="47"/>
      <c r="N6507" s="47"/>
      <c r="O6507" s="48"/>
    </row>
    <row r="6508" spans="2:15" x14ac:dyDescent="0.25">
      <c r="B6508" s="85"/>
      <c r="C6508" s="47"/>
      <c r="D6508" s="47"/>
      <c r="E6508" s="47"/>
      <c r="F6508" s="47"/>
      <c r="G6508" s="48"/>
      <c r="H6508" s="47"/>
      <c r="I6508" s="51"/>
      <c r="J6508" s="51"/>
      <c r="K6508" s="47"/>
      <c r="L6508" s="47"/>
      <c r="M6508" s="47"/>
      <c r="N6508" s="47"/>
      <c r="O6508" s="48"/>
    </row>
    <row r="6509" spans="2:15" x14ac:dyDescent="0.25">
      <c r="B6509" s="85"/>
      <c r="C6509" s="47"/>
      <c r="D6509" s="47"/>
      <c r="E6509" s="47"/>
      <c r="F6509" s="47"/>
      <c r="G6509" s="48"/>
      <c r="H6509" s="47"/>
      <c r="I6509" s="51"/>
      <c r="J6509" s="51"/>
      <c r="K6509" s="47"/>
      <c r="L6509" s="47"/>
      <c r="M6509" s="47"/>
      <c r="N6509" s="47"/>
      <c r="O6509" s="48"/>
    </row>
    <row r="6510" spans="2:15" x14ac:dyDescent="0.25">
      <c r="B6510" s="85"/>
      <c r="C6510" s="47"/>
      <c r="D6510" s="47"/>
      <c r="E6510" s="47"/>
      <c r="F6510" s="47"/>
      <c r="G6510" s="48"/>
      <c r="H6510" s="47"/>
      <c r="I6510" s="51"/>
      <c r="J6510" s="51"/>
      <c r="K6510" s="47"/>
      <c r="L6510" s="47"/>
      <c r="M6510" s="47"/>
      <c r="N6510" s="47"/>
      <c r="O6510" s="48"/>
    </row>
    <row r="6511" spans="2:15" x14ac:dyDescent="0.25">
      <c r="B6511" s="85"/>
      <c r="C6511" s="47"/>
      <c r="D6511" s="47"/>
      <c r="E6511" s="47"/>
      <c r="F6511" s="47"/>
      <c r="G6511" s="48"/>
      <c r="H6511" s="47"/>
      <c r="I6511" s="51"/>
      <c r="J6511" s="51"/>
      <c r="K6511" s="47"/>
      <c r="L6511" s="47"/>
      <c r="M6511" s="47"/>
      <c r="N6511" s="47"/>
      <c r="O6511" s="48"/>
    </row>
    <row r="6512" spans="2:15" x14ac:dyDescent="0.25">
      <c r="B6512" s="85"/>
      <c r="C6512" s="47"/>
      <c r="D6512" s="47"/>
      <c r="E6512" s="47"/>
      <c r="F6512" s="47"/>
      <c r="G6512" s="48"/>
      <c r="H6512" s="47"/>
      <c r="I6512" s="51"/>
      <c r="J6512" s="51"/>
      <c r="K6512" s="47"/>
      <c r="L6512" s="47"/>
      <c r="M6512" s="47"/>
      <c r="N6512" s="47"/>
      <c r="O6512" s="48"/>
    </row>
    <row r="6513" spans="2:15" x14ac:dyDescent="0.25">
      <c r="B6513" s="85"/>
      <c r="C6513" s="47"/>
      <c r="D6513" s="47"/>
      <c r="E6513" s="47"/>
      <c r="F6513" s="47"/>
      <c r="G6513" s="48"/>
      <c r="H6513" s="47"/>
      <c r="I6513" s="51"/>
      <c r="J6513" s="51"/>
      <c r="K6513" s="47"/>
      <c r="L6513" s="47"/>
      <c r="M6513" s="47"/>
      <c r="N6513" s="47"/>
      <c r="O6513" s="48"/>
    </row>
    <row r="6514" spans="2:15" x14ac:dyDescent="0.25">
      <c r="B6514" s="85"/>
      <c r="C6514" s="47"/>
      <c r="D6514" s="47"/>
      <c r="E6514" s="47"/>
      <c r="F6514" s="47"/>
      <c r="G6514" s="48"/>
      <c r="H6514" s="47"/>
      <c r="I6514" s="51"/>
      <c r="J6514" s="51"/>
      <c r="K6514" s="47"/>
      <c r="L6514" s="47"/>
      <c r="M6514" s="47"/>
      <c r="N6514" s="47"/>
      <c r="O6514" s="48"/>
    </row>
    <row r="6515" spans="2:15" x14ac:dyDescent="0.25">
      <c r="B6515" s="85"/>
      <c r="C6515" s="47"/>
      <c r="D6515" s="47"/>
      <c r="E6515" s="47"/>
      <c r="F6515" s="47"/>
      <c r="G6515" s="48"/>
      <c r="H6515" s="47"/>
      <c r="I6515" s="51"/>
      <c r="J6515" s="51"/>
      <c r="K6515" s="47"/>
      <c r="L6515" s="47"/>
      <c r="M6515" s="47"/>
      <c r="N6515" s="47"/>
      <c r="O6515" s="48"/>
    </row>
    <row r="6516" spans="2:15" x14ac:dyDescent="0.25">
      <c r="B6516" s="85"/>
      <c r="C6516" s="47"/>
      <c r="D6516" s="47"/>
      <c r="E6516" s="47"/>
      <c r="F6516" s="47"/>
      <c r="G6516" s="48"/>
      <c r="H6516" s="47"/>
      <c r="I6516" s="51"/>
      <c r="J6516" s="51"/>
      <c r="K6516" s="47"/>
      <c r="L6516" s="47"/>
      <c r="M6516" s="47"/>
      <c r="N6516" s="47"/>
      <c r="O6516" s="48"/>
    </row>
    <row r="6517" spans="2:15" x14ac:dyDescent="0.25">
      <c r="B6517" s="85"/>
      <c r="C6517" s="47"/>
      <c r="D6517" s="47"/>
      <c r="E6517" s="47"/>
      <c r="F6517" s="47"/>
      <c r="G6517" s="48"/>
      <c r="H6517" s="47"/>
      <c r="I6517" s="51"/>
      <c r="J6517" s="51"/>
      <c r="K6517" s="47"/>
      <c r="L6517" s="47"/>
      <c r="M6517" s="47"/>
      <c r="N6517" s="47"/>
      <c r="O6517" s="48"/>
    </row>
    <row r="6518" spans="2:15" x14ac:dyDescent="0.25">
      <c r="B6518" s="85"/>
      <c r="C6518" s="47"/>
      <c r="D6518" s="47"/>
      <c r="E6518" s="47"/>
      <c r="F6518" s="47"/>
      <c r="G6518" s="48"/>
      <c r="H6518" s="47"/>
      <c r="I6518" s="51"/>
      <c r="J6518" s="51"/>
      <c r="K6518" s="47"/>
      <c r="L6518" s="47"/>
      <c r="M6518" s="47"/>
      <c r="N6518" s="47"/>
      <c r="O6518" s="48"/>
    </row>
    <row r="6519" spans="2:15" x14ac:dyDescent="0.25">
      <c r="B6519" s="85"/>
      <c r="C6519" s="47"/>
      <c r="D6519" s="47"/>
      <c r="E6519" s="47"/>
      <c r="F6519" s="47"/>
      <c r="G6519" s="48"/>
      <c r="H6519" s="47"/>
      <c r="I6519" s="51"/>
      <c r="J6519" s="51"/>
      <c r="K6519" s="47"/>
      <c r="L6519" s="47"/>
      <c r="M6519" s="47"/>
      <c r="N6519" s="47"/>
      <c r="O6519" s="48"/>
    </row>
    <row r="6520" spans="2:15" x14ac:dyDescent="0.25">
      <c r="B6520" s="85"/>
      <c r="C6520" s="47"/>
      <c r="D6520" s="47"/>
      <c r="E6520" s="47"/>
      <c r="F6520" s="47"/>
      <c r="G6520" s="48"/>
      <c r="H6520" s="47"/>
      <c r="I6520" s="51"/>
      <c r="J6520" s="51"/>
      <c r="K6520" s="47"/>
      <c r="L6520" s="47"/>
      <c r="M6520" s="47"/>
      <c r="N6520" s="47"/>
      <c r="O6520" s="48"/>
    </row>
    <row r="6521" spans="2:15" x14ac:dyDescent="0.25">
      <c r="B6521" s="85"/>
      <c r="C6521" s="47"/>
      <c r="D6521" s="47"/>
      <c r="E6521" s="47"/>
      <c r="F6521" s="47"/>
      <c r="G6521" s="48"/>
      <c r="H6521" s="47"/>
      <c r="I6521" s="51"/>
      <c r="J6521" s="51"/>
      <c r="K6521" s="47"/>
      <c r="L6521" s="47"/>
      <c r="M6521" s="47"/>
      <c r="N6521" s="47"/>
      <c r="O6521" s="48"/>
    </row>
    <row r="6522" spans="2:15" x14ac:dyDescent="0.25">
      <c r="B6522" s="85"/>
      <c r="C6522" s="47"/>
      <c r="D6522" s="47"/>
      <c r="E6522" s="47"/>
      <c r="F6522" s="47"/>
      <c r="G6522" s="48"/>
      <c r="H6522" s="47"/>
      <c r="I6522" s="51"/>
      <c r="J6522" s="51"/>
      <c r="K6522" s="47"/>
      <c r="L6522" s="47"/>
      <c r="M6522" s="47"/>
      <c r="N6522" s="47"/>
      <c r="O6522" s="48"/>
    </row>
    <row r="6523" spans="2:15" x14ac:dyDescent="0.25">
      <c r="B6523" s="85"/>
      <c r="C6523" s="47"/>
      <c r="D6523" s="47"/>
      <c r="E6523" s="47"/>
      <c r="F6523" s="47"/>
      <c r="G6523" s="48"/>
      <c r="H6523" s="47"/>
      <c r="I6523" s="51"/>
      <c r="J6523" s="51"/>
      <c r="K6523" s="47"/>
      <c r="L6523" s="47"/>
      <c r="M6523" s="47"/>
      <c r="N6523" s="47"/>
      <c r="O6523" s="48"/>
    </row>
    <row r="6524" spans="2:15" x14ac:dyDescent="0.25">
      <c r="B6524" s="85"/>
      <c r="C6524" s="47"/>
      <c r="D6524" s="47"/>
      <c r="E6524" s="47"/>
      <c r="F6524" s="47"/>
      <c r="G6524" s="48"/>
      <c r="H6524" s="47"/>
      <c r="I6524" s="51"/>
      <c r="J6524" s="51"/>
      <c r="K6524" s="47"/>
      <c r="L6524" s="47"/>
      <c r="M6524" s="47"/>
      <c r="N6524" s="47"/>
      <c r="O6524" s="48"/>
    </row>
    <row r="6525" spans="2:15" x14ac:dyDescent="0.25">
      <c r="B6525" s="85"/>
      <c r="C6525" s="47"/>
      <c r="D6525" s="47"/>
      <c r="E6525" s="47"/>
      <c r="F6525" s="47"/>
      <c r="G6525" s="48"/>
      <c r="H6525" s="47"/>
      <c r="I6525" s="51"/>
      <c r="J6525" s="51"/>
      <c r="K6525" s="47"/>
      <c r="L6525" s="47"/>
      <c r="M6525" s="47"/>
      <c r="N6525" s="47"/>
      <c r="O6525" s="48"/>
    </row>
    <row r="6526" spans="2:15" x14ac:dyDescent="0.25">
      <c r="B6526" s="85"/>
      <c r="C6526" s="47"/>
      <c r="D6526" s="47"/>
      <c r="E6526" s="47"/>
      <c r="F6526" s="47"/>
      <c r="G6526" s="48"/>
      <c r="H6526" s="47"/>
      <c r="I6526" s="51"/>
      <c r="J6526" s="51"/>
      <c r="K6526" s="47"/>
      <c r="L6526" s="47"/>
      <c r="M6526" s="47"/>
      <c r="N6526" s="47"/>
      <c r="O6526" s="48"/>
    </row>
    <row r="6527" spans="2:15" x14ac:dyDescent="0.25">
      <c r="B6527" s="85"/>
      <c r="C6527" s="47"/>
      <c r="D6527" s="47"/>
      <c r="E6527" s="47"/>
      <c r="F6527" s="47"/>
      <c r="G6527" s="48"/>
      <c r="H6527" s="47"/>
      <c r="I6527" s="51"/>
      <c r="J6527" s="51"/>
      <c r="K6527" s="47"/>
      <c r="L6527" s="47"/>
      <c r="M6527" s="47"/>
      <c r="N6527" s="47"/>
      <c r="O6527" s="48"/>
    </row>
    <row r="6528" spans="2:15" x14ac:dyDescent="0.25">
      <c r="B6528" s="85"/>
      <c r="C6528" s="47"/>
      <c r="D6528" s="47"/>
      <c r="E6528" s="47"/>
      <c r="F6528" s="47"/>
      <c r="G6528" s="48"/>
      <c r="H6528" s="47"/>
      <c r="I6528" s="51"/>
      <c r="J6528" s="51"/>
      <c r="K6528" s="47"/>
      <c r="L6528" s="47"/>
      <c r="M6528" s="47"/>
      <c r="N6528" s="47"/>
      <c r="O6528" s="48"/>
    </row>
    <row r="6529" spans="2:15" x14ac:dyDescent="0.25">
      <c r="B6529" s="85"/>
      <c r="C6529" s="47"/>
      <c r="D6529" s="47"/>
      <c r="E6529" s="47"/>
      <c r="F6529" s="47"/>
      <c r="G6529" s="48"/>
      <c r="H6529" s="47"/>
      <c r="I6529" s="51"/>
      <c r="J6529" s="51"/>
      <c r="K6529" s="47"/>
      <c r="L6529" s="47"/>
      <c r="M6529" s="47"/>
      <c r="N6529" s="47"/>
      <c r="O6529" s="48"/>
    </row>
    <row r="6530" spans="2:15" x14ac:dyDescent="0.25">
      <c r="B6530" s="85"/>
      <c r="C6530" s="47"/>
      <c r="D6530" s="47"/>
      <c r="E6530" s="47"/>
      <c r="F6530" s="47"/>
      <c r="G6530" s="48"/>
      <c r="H6530" s="47"/>
      <c r="I6530" s="51"/>
      <c r="J6530" s="51"/>
      <c r="K6530" s="47"/>
      <c r="L6530" s="47"/>
      <c r="M6530" s="47"/>
      <c r="N6530" s="47"/>
      <c r="O6530" s="48"/>
    </row>
    <row r="6531" spans="2:15" x14ac:dyDescent="0.25">
      <c r="B6531" s="85"/>
      <c r="C6531" s="47"/>
      <c r="D6531" s="47"/>
      <c r="E6531" s="47"/>
      <c r="F6531" s="47"/>
      <c r="G6531" s="48"/>
      <c r="H6531" s="47"/>
      <c r="I6531" s="51"/>
      <c r="J6531" s="51"/>
      <c r="K6531" s="47"/>
      <c r="L6531" s="47"/>
      <c r="M6531" s="47"/>
      <c r="N6531" s="47"/>
      <c r="O6531" s="48"/>
    </row>
    <row r="6532" spans="2:15" x14ac:dyDescent="0.25">
      <c r="B6532" s="85"/>
      <c r="C6532" s="47"/>
      <c r="D6532" s="47"/>
      <c r="E6532" s="47"/>
      <c r="F6532" s="47"/>
      <c r="G6532" s="48"/>
      <c r="H6532" s="47"/>
      <c r="I6532" s="51"/>
      <c r="J6532" s="51"/>
      <c r="K6532" s="47"/>
      <c r="L6532" s="47"/>
      <c r="M6532" s="47"/>
      <c r="N6532" s="47"/>
      <c r="O6532" s="48"/>
    </row>
    <row r="6533" spans="2:15" x14ac:dyDescent="0.25">
      <c r="B6533" s="85"/>
      <c r="C6533" s="47"/>
      <c r="D6533" s="47"/>
      <c r="E6533" s="47"/>
      <c r="F6533" s="47"/>
      <c r="G6533" s="48"/>
      <c r="H6533" s="47"/>
      <c r="I6533" s="51"/>
      <c r="J6533" s="51"/>
      <c r="K6533" s="47"/>
      <c r="L6533" s="47"/>
      <c r="M6533" s="47"/>
      <c r="N6533" s="47"/>
      <c r="O6533" s="48"/>
    </row>
    <row r="6534" spans="2:15" x14ac:dyDescent="0.25">
      <c r="B6534" s="85"/>
      <c r="C6534" s="47"/>
      <c r="D6534" s="47"/>
      <c r="E6534" s="47"/>
      <c r="F6534" s="47"/>
      <c r="G6534" s="48"/>
      <c r="H6534" s="47"/>
      <c r="I6534" s="51"/>
      <c r="J6534" s="51"/>
      <c r="K6534" s="47"/>
      <c r="L6534" s="47"/>
      <c r="M6534" s="47"/>
      <c r="N6534" s="47"/>
      <c r="O6534" s="48"/>
    </row>
    <row r="6535" spans="2:15" x14ac:dyDescent="0.25">
      <c r="B6535" s="85"/>
      <c r="C6535" s="47"/>
      <c r="D6535" s="47"/>
      <c r="E6535" s="47"/>
      <c r="F6535" s="47"/>
      <c r="G6535" s="48"/>
      <c r="H6535" s="47"/>
      <c r="I6535" s="51"/>
      <c r="J6535" s="51"/>
      <c r="K6535" s="47"/>
      <c r="L6535" s="47"/>
      <c r="M6535" s="47"/>
      <c r="N6535" s="47"/>
      <c r="O6535" s="48"/>
    </row>
    <row r="6536" spans="2:15" x14ac:dyDescent="0.25">
      <c r="B6536" s="85"/>
      <c r="C6536" s="47"/>
      <c r="D6536" s="47"/>
      <c r="E6536" s="47"/>
      <c r="F6536" s="47"/>
      <c r="G6536" s="48"/>
      <c r="H6536" s="47"/>
      <c r="I6536" s="51"/>
      <c r="J6536" s="51"/>
      <c r="K6536" s="47"/>
      <c r="L6536" s="47"/>
      <c r="M6536" s="47"/>
      <c r="N6536" s="47"/>
      <c r="O6536" s="48"/>
    </row>
    <row r="6537" spans="2:15" x14ac:dyDescent="0.25">
      <c r="B6537" s="85"/>
      <c r="C6537" s="47"/>
      <c r="D6537" s="47"/>
      <c r="E6537" s="47"/>
      <c r="F6537" s="47"/>
      <c r="G6537" s="48"/>
      <c r="H6537" s="47"/>
      <c r="I6537" s="51"/>
      <c r="J6537" s="51"/>
      <c r="K6537" s="47"/>
      <c r="L6537" s="47"/>
      <c r="M6537" s="47"/>
      <c r="N6537" s="47"/>
      <c r="O6537" s="48"/>
    </row>
    <row r="6538" spans="2:15" x14ac:dyDescent="0.25">
      <c r="B6538" s="85"/>
      <c r="C6538" s="47"/>
      <c r="D6538" s="47"/>
      <c r="E6538" s="47"/>
      <c r="F6538" s="47"/>
      <c r="G6538" s="48"/>
      <c r="H6538" s="47"/>
      <c r="I6538" s="51"/>
      <c r="J6538" s="51"/>
      <c r="K6538" s="47"/>
      <c r="L6538" s="47"/>
      <c r="M6538" s="47"/>
      <c r="N6538" s="47"/>
      <c r="O6538" s="48"/>
    </row>
    <row r="6539" spans="2:15" x14ac:dyDescent="0.25">
      <c r="B6539" s="85"/>
      <c r="C6539" s="47"/>
      <c r="D6539" s="47"/>
      <c r="E6539" s="47"/>
      <c r="F6539" s="47"/>
      <c r="G6539" s="48"/>
      <c r="H6539" s="47"/>
      <c r="I6539" s="51"/>
      <c r="J6539" s="51"/>
      <c r="K6539" s="47"/>
      <c r="L6539" s="47"/>
      <c r="M6539" s="47"/>
      <c r="N6539" s="47"/>
      <c r="O6539" s="48"/>
    </row>
    <row r="6540" spans="2:15" x14ac:dyDescent="0.25">
      <c r="B6540" s="85"/>
      <c r="C6540" s="47"/>
      <c r="D6540" s="47"/>
      <c r="E6540" s="47"/>
      <c r="F6540" s="47"/>
      <c r="G6540" s="48"/>
      <c r="H6540" s="47"/>
      <c r="I6540" s="51"/>
      <c r="J6540" s="51"/>
      <c r="K6540" s="47"/>
      <c r="L6540" s="47"/>
      <c r="M6540" s="47"/>
      <c r="N6540" s="47"/>
      <c r="O6540" s="48"/>
    </row>
    <row r="6541" spans="2:15" x14ac:dyDescent="0.25">
      <c r="B6541" s="85"/>
      <c r="C6541" s="47"/>
      <c r="D6541" s="47"/>
      <c r="E6541" s="47"/>
      <c r="F6541" s="47"/>
      <c r="G6541" s="48"/>
      <c r="H6541" s="47"/>
      <c r="I6541" s="51"/>
      <c r="J6541" s="51"/>
      <c r="K6541" s="47"/>
      <c r="L6541" s="47"/>
      <c r="M6541" s="47"/>
      <c r="N6541" s="47"/>
      <c r="O6541" s="48"/>
    </row>
    <row r="6542" spans="2:15" x14ac:dyDescent="0.25">
      <c r="B6542" s="85"/>
      <c r="C6542" s="47"/>
      <c r="D6542" s="47"/>
      <c r="E6542" s="47"/>
      <c r="F6542" s="47"/>
      <c r="G6542" s="48"/>
      <c r="H6542" s="47"/>
      <c r="I6542" s="51"/>
      <c r="J6542" s="51"/>
      <c r="K6542" s="47"/>
      <c r="L6542" s="47"/>
      <c r="M6542" s="47"/>
      <c r="N6542" s="47"/>
      <c r="O6542" s="48"/>
    </row>
    <row r="6543" spans="2:15" x14ac:dyDescent="0.25">
      <c r="B6543" s="85"/>
      <c r="C6543" s="47"/>
      <c r="D6543" s="47"/>
      <c r="E6543" s="47"/>
      <c r="F6543" s="47"/>
      <c r="G6543" s="48"/>
      <c r="H6543" s="47"/>
      <c r="I6543" s="51"/>
      <c r="J6543" s="51"/>
      <c r="K6543" s="47"/>
      <c r="L6543" s="47"/>
      <c r="M6543" s="47"/>
      <c r="N6543" s="47"/>
      <c r="O6543" s="48"/>
    </row>
    <row r="6544" spans="2:15" x14ac:dyDescent="0.25">
      <c r="B6544" s="85"/>
      <c r="C6544" s="47"/>
      <c r="D6544" s="47"/>
      <c r="E6544" s="47"/>
      <c r="F6544" s="47"/>
      <c r="G6544" s="48"/>
      <c r="H6544" s="47"/>
      <c r="I6544" s="51"/>
      <c r="J6544" s="51"/>
      <c r="K6544" s="47"/>
      <c r="L6544" s="47"/>
      <c r="M6544" s="47"/>
      <c r="N6544" s="47"/>
      <c r="O6544" s="48"/>
    </row>
    <row r="6545" spans="2:15" x14ac:dyDescent="0.25">
      <c r="B6545" s="85"/>
      <c r="C6545" s="47"/>
      <c r="D6545" s="47"/>
      <c r="E6545" s="47"/>
      <c r="F6545" s="47"/>
      <c r="G6545" s="48"/>
      <c r="H6545" s="47"/>
      <c r="I6545" s="51"/>
      <c r="J6545" s="51"/>
      <c r="K6545" s="47"/>
      <c r="L6545" s="47"/>
      <c r="M6545" s="47"/>
      <c r="N6545" s="47"/>
      <c r="O6545" s="48"/>
    </row>
    <row r="6546" spans="2:15" x14ac:dyDescent="0.25">
      <c r="B6546" s="85"/>
      <c r="C6546" s="47"/>
      <c r="D6546" s="47"/>
      <c r="E6546" s="47"/>
      <c r="F6546" s="47"/>
      <c r="G6546" s="48"/>
      <c r="H6546" s="47"/>
      <c r="I6546" s="51"/>
      <c r="J6546" s="51"/>
      <c r="K6546" s="47"/>
      <c r="L6546" s="47"/>
      <c r="M6546" s="47"/>
      <c r="N6546" s="47"/>
      <c r="O6546" s="48"/>
    </row>
    <row r="6547" spans="2:15" x14ac:dyDescent="0.25">
      <c r="B6547" s="85"/>
      <c r="C6547" s="47"/>
      <c r="D6547" s="47"/>
      <c r="E6547" s="47"/>
      <c r="F6547" s="47"/>
      <c r="G6547" s="48"/>
      <c r="H6547" s="47"/>
      <c r="I6547" s="51"/>
      <c r="J6547" s="51"/>
      <c r="K6547" s="47"/>
      <c r="L6547" s="47"/>
      <c r="M6547" s="47"/>
      <c r="N6547" s="47"/>
      <c r="O6547" s="48"/>
    </row>
    <row r="6548" spans="2:15" x14ac:dyDescent="0.25">
      <c r="B6548" s="85"/>
      <c r="C6548" s="47"/>
      <c r="D6548" s="47"/>
      <c r="E6548" s="47"/>
      <c r="F6548" s="47"/>
      <c r="G6548" s="48"/>
      <c r="H6548" s="47"/>
      <c r="I6548" s="51"/>
      <c r="J6548" s="51"/>
      <c r="K6548" s="47"/>
      <c r="L6548" s="47"/>
      <c r="M6548" s="47"/>
      <c r="N6548" s="47"/>
      <c r="O6548" s="48"/>
    </row>
    <row r="6549" spans="2:15" x14ac:dyDescent="0.25">
      <c r="B6549" s="85"/>
      <c r="C6549" s="47"/>
      <c r="D6549" s="47"/>
      <c r="E6549" s="47"/>
      <c r="F6549" s="47"/>
      <c r="G6549" s="48"/>
      <c r="H6549" s="47"/>
      <c r="I6549" s="51"/>
      <c r="J6549" s="51"/>
      <c r="K6549" s="47"/>
      <c r="L6549" s="47"/>
      <c r="M6549" s="47"/>
      <c r="N6549" s="47"/>
      <c r="O6549" s="48"/>
    </row>
    <row r="6550" spans="2:15" x14ac:dyDescent="0.25">
      <c r="B6550" s="85"/>
      <c r="C6550" s="47"/>
      <c r="D6550" s="47"/>
      <c r="E6550" s="47"/>
      <c r="F6550" s="47"/>
      <c r="G6550" s="48"/>
      <c r="H6550" s="47"/>
      <c r="I6550" s="51"/>
      <c r="J6550" s="51"/>
      <c r="K6550" s="47"/>
      <c r="L6550" s="47"/>
      <c r="M6550" s="47"/>
      <c r="N6550" s="47"/>
      <c r="O6550" s="48"/>
    </row>
    <row r="6551" spans="2:15" x14ac:dyDescent="0.25">
      <c r="B6551" s="85"/>
      <c r="C6551" s="47"/>
      <c r="D6551" s="47"/>
      <c r="E6551" s="47"/>
      <c r="F6551" s="47"/>
      <c r="G6551" s="48"/>
      <c r="H6551" s="47"/>
      <c r="I6551" s="51"/>
      <c r="J6551" s="51"/>
      <c r="K6551" s="47"/>
      <c r="L6551" s="47"/>
      <c r="M6551" s="47"/>
      <c r="N6551" s="47"/>
      <c r="O6551" s="48"/>
    </row>
    <row r="6552" spans="2:15" x14ac:dyDescent="0.25">
      <c r="B6552" s="85"/>
      <c r="C6552" s="47"/>
      <c r="D6552" s="47"/>
      <c r="E6552" s="47"/>
      <c r="F6552" s="47"/>
      <c r="G6552" s="48"/>
      <c r="H6552" s="47"/>
      <c r="I6552" s="51"/>
      <c r="J6552" s="51"/>
      <c r="K6552" s="47"/>
      <c r="L6552" s="47"/>
      <c r="M6552" s="47"/>
      <c r="N6552" s="47"/>
      <c r="O6552" s="48"/>
    </row>
    <row r="6553" spans="2:15" x14ac:dyDescent="0.25">
      <c r="B6553" s="85"/>
      <c r="C6553" s="47"/>
      <c r="D6553" s="47"/>
      <c r="E6553" s="47"/>
      <c r="F6553" s="47"/>
      <c r="G6553" s="48"/>
      <c r="H6553" s="47"/>
      <c r="I6553" s="51"/>
      <c r="J6553" s="51"/>
      <c r="K6553" s="47"/>
      <c r="L6553" s="47"/>
      <c r="M6553" s="47"/>
      <c r="N6553" s="47"/>
      <c r="O6553" s="48"/>
    </row>
    <row r="6554" spans="2:15" x14ac:dyDescent="0.25">
      <c r="B6554" s="85"/>
      <c r="C6554" s="47"/>
      <c r="D6554" s="47"/>
      <c r="E6554" s="47"/>
      <c r="F6554" s="47"/>
      <c r="G6554" s="48"/>
      <c r="H6554" s="47"/>
      <c r="I6554" s="51"/>
      <c r="J6554" s="51"/>
      <c r="K6554" s="47"/>
      <c r="L6554" s="47"/>
      <c r="M6554" s="47"/>
      <c r="N6554" s="47"/>
      <c r="O6554" s="48"/>
    </row>
    <row r="6555" spans="2:15" x14ac:dyDescent="0.25">
      <c r="B6555" s="85"/>
      <c r="C6555" s="47"/>
      <c r="D6555" s="47"/>
      <c r="E6555" s="47"/>
      <c r="F6555" s="47"/>
      <c r="G6555" s="48"/>
      <c r="H6555" s="47"/>
      <c r="I6555" s="51"/>
      <c r="J6555" s="51"/>
      <c r="K6555" s="47"/>
      <c r="L6555" s="47"/>
      <c r="M6555" s="47"/>
      <c r="N6555" s="47"/>
      <c r="O6555" s="48"/>
    </row>
    <row r="6556" spans="2:15" x14ac:dyDescent="0.25">
      <c r="B6556" s="85"/>
      <c r="C6556" s="47"/>
      <c r="D6556" s="47"/>
      <c r="E6556" s="47"/>
      <c r="F6556" s="47"/>
      <c r="G6556" s="48"/>
      <c r="H6556" s="47"/>
      <c r="I6556" s="51"/>
      <c r="J6556" s="51"/>
      <c r="K6556" s="47"/>
      <c r="L6556" s="47"/>
      <c r="M6556" s="47"/>
      <c r="N6556" s="47"/>
      <c r="O6556" s="48"/>
    </row>
    <row r="6557" spans="2:15" x14ac:dyDescent="0.25">
      <c r="B6557" s="85"/>
      <c r="C6557" s="47"/>
      <c r="D6557" s="47"/>
      <c r="E6557" s="47"/>
      <c r="F6557" s="47"/>
      <c r="G6557" s="48"/>
      <c r="H6557" s="47"/>
      <c r="I6557" s="51"/>
      <c r="J6557" s="51"/>
      <c r="K6557" s="47"/>
      <c r="L6557" s="47"/>
      <c r="M6557" s="47"/>
      <c r="N6557" s="47"/>
      <c r="O6557" s="48"/>
    </row>
    <row r="6558" spans="2:15" x14ac:dyDescent="0.25">
      <c r="B6558" s="85"/>
      <c r="C6558" s="47"/>
      <c r="D6558" s="47"/>
      <c r="E6558" s="47"/>
      <c r="F6558" s="47"/>
      <c r="G6558" s="48"/>
      <c r="H6558" s="47"/>
      <c r="I6558" s="51"/>
      <c r="J6558" s="51"/>
      <c r="K6558" s="47"/>
      <c r="L6558" s="47"/>
      <c r="M6558" s="47"/>
      <c r="N6558" s="47"/>
      <c r="O6558" s="48"/>
    </row>
    <row r="6559" spans="2:15" x14ac:dyDescent="0.25">
      <c r="B6559" s="85"/>
      <c r="C6559" s="47"/>
      <c r="D6559" s="47"/>
      <c r="E6559" s="47"/>
      <c r="F6559" s="47"/>
      <c r="G6559" s="48"/>
      <c r="H6559" s="47"/>
      <c r="I6559" s="51"/>
      <c r="J6559" s="51"/>
      <c r="K6559" s="47"/>
      <c r="L6559" s="47"/>
      <c r="M6559" s="47"/>
      <c r="N6559" s="47"/>
      <c r="O6559" s="48"/>
    </row>
    <row r="6560" spans="2:15" x14ac:dyDescent="0.25">
      <c r="B6560" s="85"/>
      <c r="C6560" s="47"/>
      <c r="D6560" s="47"/>
      <c r="E6560" s="47"/>
      <c r="F6560" s="47"/>
      <c r="G6560" s="48"/>
      <c r="H6560" s="47"/>
      <c r="I6560" s="51"/>
      <c r="J6560" s="51"/>
      <c r="K6560" s="47"/>
      <c r="L6560" s="47"/>
      <c r="M6560" s="47"/>
      <c r="N6560" s="47"/>
      <c r="O6560" s="48"/>
    </row>
    <row r="6561" spans="2:15" x14ac:dyDescent="0.25">
      <c r="B6561" s="85"/>
      <c r="C6561" s="47"/>
      <c r="D6561" s="47"/>
      <c r="E6561" s="47"/>
      <c r="F6561" s="47"/>
      <c r="G6561" s="48"/>
      <c r="H6561" s="47"/>
      <c r="I6561" s="51"/>
      <c r="J6561" s="51"/>
      <c r="K6561" s="47"/>
      <c r="L6561" s="47"/>
      <c r="M6561" s="47"/>
      <c r="N6561" s="47"/>
      <c r="O6561" s="48"/>
    </row>
    <row r="6562" spans="2:15" x14ac:dyDescent="0.25">
      <c r="B6562" s="85"/>
      <c r="C6562" s="47"/>
      <c r="D6562" s="47"/>
      <c r="E6562" s="47"/>
      <c r="F6562" s="47"/>
      <c r="G6562" s="48"/>
      <c r="H6562" s="47"/>
      <c r="I6562" s="51"/>
      <c r="J6562" s="51"/>
      <c r="K6562" s="47"/>
      <c r="L6562" s="47"/>
      <c r="M6562" s="47"/>
      <c r="N6562" s="47"/>
      <c r="O6562" s="48"/>
    </row>
    <row r="6563" spans="2:15" x14ac:dyDescent="0.25">
      <c r="B6563" s="85"/>
      <c r="C6563" s="47"/>
      <c r="D6563" s="47"/>
      <c r="E6563" s="47"/>
      <c r="F6563" s="47"/>
      <c r="G6563" s="48"/>
      <c r="H6563" s="47"/>
      <c r="I6563" s="51"/>
      <c r="J6563" s="51"/>
      <c r="K6563" s="47"/>
      <c r="L6563" s="47"/>
      <c r="M6563" s="47"/>
      <c r="N6563" s="47"/>
      <c r="O6563" s="48"/>
    </row>
    <row r="6564" spans="2:15" x14ac:dyDescent="0.25">
      <c r="B6564" s="85"/>
      <c r="C6564" s="47"/>
      <c r="D6564" s="47"/>
      <c r="E6564" s="47"/>
      <c r="F6564" s="47"/>
      <c r="G6564" s="48"/>
      <c r="H6564" s="47"/>
      <c r="I6564" s="51"/>
      <c r="J6564" s="51"/>
      <c r="K6564" s="47"/>
      <c r="L6564" s="47"/>
      <c r="M6564" s="47"/>
      <c r="N6564" s="47"/>
      <c r="O6564" s="48"/>
    </row>
    <row r="6565" spans="2:15" x14ac:dyDescent="0.25">
      <c r="B6565" s="85"/>
      <c r="C6565" s="47"/>
      <c r="D6565" s="47"/>
      <c r="E6565" s="47"/>
      <c r="F6565" s="47"/>
      <c r="G6565" s="48"/>
      <c r="H6565" s="47"/>
      <c r="I6565" s="51"/>
      <c r="J6565" s="51"/>
      <c r="K6565" s="47"/>
      <c r="L6565" s="47"/>
      <c r="M6565" s="47"/>
      <c r="N6565" s="47"/>
      <c r="O6565" s="48"/>
    </row>
    <row r="6566" spans="2:15" x14ac:dyDescent="0.25">
      <c r="B6566" s="85"/>
      <c r="C6566" s="47"/>
      <c r="D6566" s="47"/>
      <c r="E6566" s="47"/>
      <c r="F6566" s="47"/>
      <c r="G6566" s="48"/>
      <c r="H6566" s="47"/>
      <c r="I6566" s="51"/>
      <c r="J6566" s="51"/>
      <c r="K6566" s="47"/>
      <c r="L6566" s="47"/>
      <c r="M6566" s="47"/>
      <c r="N6566" s="47"/>
      <c r="O6566" s="48"/>
    </row>
    <row r="6567" spans="2:15" x14ac:dyDescent="0.25">
      <c r="B6567" s="85"/>
      <c r="C6567" s="47"/>
      <c r="D6567" s="47"/>
      <c r="E6567" s="47"/>
      <c r="F6567" s="47"/>
      <c r="G6567" s="48"/>
      <c r="H6567" s="47"/>
      <c r="I6567" s="51"/>
      <c r="J6567" s="51"/>
      <c r="K6567" s="47"/>
      <c r="L6567" s="47"/>
      <c r="M6567" s="47"/>
      <c r="N6567" s="47"/>
      <c r="O6567" s="48"/>
    </row>
    <row r="6568" spans="2:15" x14ac:dyDescent="0.25">
      <c r="B6568" s="85"/>
      <c r="C6568" s="47"/>
      <c r="D6568" s="47"/>
      <c r="E6568" s="47"/>
      <c r="F6568" s="47"/>
      <c r="G6568" s="48"/>
      <c r="H6568" s="47"/>
      <c r="I6568" s="51"/>
      <c r="J6568" s="51"/>
      <c r="K6568" s="47"/>
      <c r="L6568" s="47"/>
      <c r="M6568" s="47"/>
      <c r="N6568" s="47"/>
      <c r="O6568" s="48"/>
    </row>
    <row r="6569" spans="2:15" x14ac:dyDescent="0.25">
      <c r="B6569" s="85"/>
      <c r="C6569" s="47"/>
      <c r="D6569" s="47"/>
      <c r="E6569" s="47"/>
      <c r="F6569" s="47"/>
      <c r="G6569" s="48"/>
      <c r="H6569" s="47"/>
      <c r="I6569" s="51"/>
      <c r="J6569" s="51"/>
      <c r="K6569" s="47"/>
      <c r="L6569" s="47"/>
      <c r="M6569" s="47"/>
      <c r="N6569" s="47"/>
      <c r="O6569" s="48"/>
    </row>
    <row r="6570" spans="2:15" x14ac:dyDescent="0.25">
      <c r="B6570" s="85"/>
      <c r="C6570" s="47"/>
      <c r="D6570" s="47"/>
      <c r="E6570" s="47"/>
      <c r="F6570" s="47"/>
      <c r="G6570" s="48"/>
      <c r="H6570" s="47"/>
      <c r="I6570" s="51"/>
      <c r="J6570" s="51"/>
      <c r="K6570" s="47"/>
      <c r="L6570" s="47"/>
      <c r="M6570" s="47"/>
      <c r="N6570" s="47"/>
      <c r="O6570" s="48"/>
    </row>
    <row r="6571" spans="2:15" x14ac:dyDescent="0.25">
      <c r="B6571" s="85"/>
      <c r="C6571" s="47"/>
      <c r="D6571" s="47"/>
      <c r="E6571" s="47"/>
      <c r="F6571" s="47"/>
      <c r="G6571" s="48"/>
      <c r="H6571" s="47"/>
      <c r="I6571" s="51"/>
      <c r="J6571" s="51"/>
      <c r="K6571" s="47"/>
      <c r="L6571" s="47"/>
      <c r="M6571" s="47"/>
      <c r="N6571" s="47"/>
      <c r="O6571" s="48"/>
    </row>
    <row r="6572" spans="2:15" x14ac:dyDescent="0.25">
      <c r="B6572" s="85"/>
      <c r="C6572" s="47"/>
      <c r="D6572" s="47"/>
      <c r="E6572" s="47"/>
      <c r="F6572" s="47"/>
      <c r="G6572" s="48"/>
      <c r="H6572" s="47"/>
      <c r="I6572" s="51"/>
      <c r="J6572" s="51"/>
      <c r="K6572" s="47"/>
      <c r="L6572" s="47"/>
      <c r="M6572" s="47"/>
      <c r="N6572" s="47"/>
      <c r="O6572" s="48"/>
    </row>
    <row r="6573" spans="2:15" x14ac:dyDescent="0.25">
      <c r="B6573" s="85"/>
      <c r="C6573" s="47"/>
      <c r="D6573" s="47"/>
      <c r="E6573" s="47"/>
      <c r="F6573" s="47"/>
      <c r="G6573" s="48"/>
      <c r="H6573" s="47"/>
      <c r="I6573" s="51"/>
      <c r="J6573" s="51"/>
      <c r="K6573" s="47"/>
      <c r="L6573" s="47"/>
      <c r="M6573" s="47"/>
      <c r="N6573" s="47"/>
      <c r="O6573" s="48"/>
    </row>
    <row r="6574" spans="2:15" x14ac:dyDescent="0.25">
      <c r="B6574" s="85"/>
      <c r="C6574" s="47"/>
      <c r="D6574" s="47"/>
      <c r="E6574" s="47"/>
      <c r="F6574" s="47"/>
      <c r="G6574" s="48"/>
      <c r="H6574" s="47"/>
      <c r="I6574" s="51"/>
      <c r="J6574" s="51"/>
      <c r="K6574" s="47"/>
      <c r="L6574" s="47"/>
      <c r="M6574" s="47"/>
      <c r="N6574" s="47"/>
      <c r="O6574" s="48"/>
    </row>
    <row r="6575" spans="2:15" x14ac:dyDescent="0.25">
      <c r="B6575" s="85"/>
      <c r="C6575" s="47"/>
      <c r="D6575" s="47"/>
      <c r="E6575" s="47"/>
      <c r="F6575" s="47"/>
      <c r="G6575" s="48"/>
      <c r="H6575" s="47"/>
      <c r="I6575" s="51"/>
      <c r="J6575" s="51"/>
      <c r="K6575" s="47"/>
      <c r="L6575" s="47"/>
      <c r="M6575" s="47"/>
      <c r="N6575" s="47"/>
      <c r="O6575" s="48"/>
    </row>
    <row r="6576" spans="2:15" x14ac:dyDescent="0.25">
      <c r="B6576" s="85"/>
      <c r="C6576" s="47"/>
      <c r="D6576" s="47"/>
      <c r="E6576" s="47"/>
      <c r="F6576" s="47"/>
      <c r="G6576" s="48"/>
      <c r="H6576" s="47"/>
      <c r="I6576" s="51"/>
      <c r="J6576" s="51"/>
      <c r="K6576" s="47"/>
      <c r="L6576" s="47"/>
      <c r="M6576" s="47"/>
      <c r="N6576" s="47"/>
      <c r="O6576" s="48"/>
    </row>
    <row r="6577" spans="2:15" x14ac:dyDescent="0.25">
      <c r="B6577" s="85"/>
      <c r="C6577" s="47"/>
      <c r="D6577" s="47"/>
      <c r="E6577" s="47"/>
      <c r="F6577" s="47"/>
      <c r="G6577" s="48"/>
      <c r="H6577" s="47"/>
      <c r="I6577" s="51"/>
      <c r="J6577" s="51"/>
      <c r="K6577" s="47"/>
      <c r="L6577" s="47"/>
      <c r="M6577" s="47"/>
      <c r="N6577" s="47"/>
      <c r="O6577" s="48"/>
    </row>
    <row r="6578" spans="2:15" x14ac:dyDescent="0.25">
      <c r="B6578" s="85"/>
      <c r="C6578" s="47"/>
      <c r="D6578" s="47"/>
      <c r="E6578" s="47"/>
      <c r="F6578" s="47"/>
      <c r="G6578" s="48"/>
      <c r="H6578" s="47"/>
      <c r="I6578" s="51"/>
      <c r="J6578" s="51"/>
      <c r="K6578" s="47"/>
      <c r="L6578" s="47"/>
      <c r="M6578" s="47"/>
      <c r="N6578" s="47"/>
      <c r="O6578" s="48"/>
    </row>
    <row r="6579" spans="2:15" x14ac:dyDescent="0.25">
      <c r="B6579" s="85"/>
      <c r="C6579" s="47"/>
      <c r="D6579" s="47"/>
      <c r="E6579" s="47"/>
      <c r="F6579" s="47"/>
      <c r="G6579" s="48"/>
      <c r="H6579" s="47"/>
      <c r="I6579" s="51"/>
      <c r="J6579" s="51"/>
      <c r="K6579" s="47"/>
      <c r="L6579" s="47"/>
      <c r="M6579" s="47"/>
      <c r="N6579" s="47"/>
      <c r="O6579" s="48"/>
    </row>
    <row r="6580" spans="2:15" x14ac:dyDescent="0.25">
      <c r="B6580" s="85"/>
      <c r="C6580" s="47"/>
      <c r="D6580" s="47"/>
      <c r="E6580" s="47"/>
      <c r="F6580" s="47"/>
      <c r="G6580" s="48"/>
      <c r="H6580" s="47"/>
      <c r="I6580" s="51"/>
      <c r="J6580" s="51"/>
      <c r="K6580" s="47"/>
      <c r="L6580" s="47"/>
      <c r="M6580" s="47"/>
      <c r="N6580" s="47"/>
      <c r="O6580" s="48"/>
    </row>
    <row r="6581" spans="2:15" x14ac:dyDescent="0.25">
      <c r="B6581" s="85"/>
      <c r="C6581" s="47"/>
      <c r="D6581" s="47"/>
      <c r="E6581" s="47"/>
      <c r="F6581" s="47"/>
      <c r="G6581" s="48"/>
      <c r="H6581" s="47"/>
      <c r="I6581" s="51"/>
      <c r="J6581" s="51"/>
      <c r="K6581" s="47"/>
      <c r="L6581" s="47"/>
      <c r="M6581" s="47"/>
      <c r="N6581" s="47"/>
      <c r="O6581" s="48"/>
    </row>
    <row r="6582" spans="2:15" x14ac:dyDescent="0.25">
      <c r="B6582" s="85"/>
      <c r="C6582" s="47"/>
      <c r="D6582" s="47"/>
      <c r="E6582" s="47"/>
      <c r="F6582" s="47"/>
      <c r="G6582" s="48"/>
      <c r="H6582" s="47"/>
      <c r="I6582" s="51"/>
      <c r="J6582" s="51"/>
      <c r="K6582" s="47"/>
      <c r="L6582" s="47"/>
      <c r="M6582" s="47"/>
      <c r="N6582" s="47"/>
      <c r="O6582" s="48"/>
    </row>
    <row r="6583" spans="2:15" x14ac:dyDescent="0.25">
      <c r="B6583" s="85"/>
      <c r="C6583" s="47"/>
      <c r="D6583" s="47"/>
      <c r="E6583" s="47"/>
      <c r="F6583" s="47"/>
      <c r="G6583" s="48"/>
      <c r="H6583" s="47"/>
      <c r="I6583" s="51"/>
      <c r="J6583" s="51"/>
      <c r="K6583" s="47"/>
      <c r="L6583" s="47"/>
      <c r="M6583" s="47"/>
      <c r="N6583" s="47"/>
      <c r="O6583" s="48"/>
    </row>
    <row r="6584" spans="2:15" x14ac:dyDescent="0.25">
      <c r="B6584" s="85"/>
      <c r="C6584" s="47"/>
      <c r="D6584" s="47"/>
      <c r="E6584" s="47"/>
      <c r="F6584" s="47"/>
      <c r="G6584" s="48"/>
      <c r="H6584" s="47"/>
      <c r="I6584" s="51"/>
      <c r="J6584" s="51"/>
      <c r="K6584" s="47"/>
      <c r="L6584" s="47"/>
      <c r="M6584" s="47"/>
      <c r="N6584" s="47"/>
      <c r="O6584" s="48"/>
    </row>
    <row r="6585" spans="2:15" x14ac:dyDescent="0.25">
      <c r="B6585" s="85"/>
      <c r="C6585" s="47"/>
      <c r="D6585" s="47"/>
      <c r="E6585" s="47"/>
      <c r="F6585" s="47"/>
      <c r="G6585" s="48"/>
      <c r="H6585" s="47"/>
      <c r="I6585" s="51"/>
      <c r="J6585" s="51"/>
      <c r="K6585" s="47"/>
      <c r="L6585" s="47"/>
      <c r="M6585" s="47"/>
      <c r="N6585" s="47"/>
      <c r="O6585" s="48"/>
    </row>
    <row r="6586" spans="2:15" x14ac:dyDescent="0.25">
      <c r="B6586" s="85"/>
      <c r="C6586" s="47"/>
      <c r="D6586" s="47"/>
      <c r="E6586" s="47"/>
      <c r="F6586" s="47"/>
      <c r="G6586" s="48"/>
      <c r="H6586" s="47"/>
      <c r="I6586" s="51"/>
      <c r="J6586" s="51"/>
      <c r="K6586" s="47"/>
      <c r="L6586" s="47"/>
      <c r="M6586" s="47"/>
      <c r="N6586" s="47"/>
      <c r="O6586" s="48"/>
    </row>
    <row r="6587" spans="2:15" x14ac:dyDescent="0.25">
      <c r="B6587" s="85"/>
      <c r="C6587" s="47"/>
      <c r="D6587" s="47"/>
      <c r="E6587" s="47"/>
      <c r="F6587" s="47"/>
      <c r="G6587" s="48"/>
      <c r="H6587" s="47"/>
      <c r="I6587" s="51"/>
      <c r="J6587" s="51"/>
      <c r="K6587" s="47"/>
      <c r="L6587" s="47"/>
      <c r="M6587" s="47"/>
      <c r="N6587" s="47"/>
      <c r="O6587" s="48"/>
    </row>
    <row r="6588" spans="2:15" x14ac:dyDescent="0.25">
      <c r="B6588" s="85"/>
      <c r="C6588" s="47"/>
      <c r="D6588" s="47"/>
      <c r="E6588" s="47"/>
      <c r="F6588" s="47"/>
      <c r="G6588" s="48"/>
      <c r="H6588" s="47"/>
      <c r="I6588" s="51"/>
      <c r="J6588" s="51"/>
      <c r="K6588" s="47"/>
      <c r="L6588" s="47"/>
      <c r="M6588" s="47"/>
      <c r="N6588" s="47"/>
      <c r="O6588" s="48"/>
    </row>
    <row r="6589" spans="2:15" x14ac:dyDescent="0.25">
      <c r="B6589" s="85"/>
      <c r="C6589" s="47"/>
      <c r="D6589" s="47"/>
      <c r="E6589" s="47"/>
      <c r="F6589" s="47"/>
      <c r="G6589" s="48"/>
      <c r="H6589" s="47"/>
      <c r="I6589" s="51"/>
      <c r="J6589" s="51"/>
      <c r="K6589" s="47"/>
      <c r="L6589" s="47"/>
      <c r="M6589" s="47"/>
      <c r="N6589" s="47"/>
      <c r="O6589" s="48"/>
    </row>
    <row r="6590" spans="2:15" x14ac:dyDescent="0.25">
      <c r="B6590" s="85"/>
      <c r="C6590" s="47"/>
      <c r="D6590" s="47"/>
      <c r="E6590" s="47"/>
      <c r="F6590" s="47"/>
      <c r="G6590" s="48"/>
      <c r="H6590" s="47"/>
      <c r="I6590" s="51"/>
      <c r="J6590" s="51"/>
      <c r="K6590" s="47"/>
      <c r="L6590" s="47"/>
      <c r="M6590" s="47"/>
      <c r="N6590" s="47"/>
      <c r="O6590" s="48"/>
    </row>
    <row r="6591" spans="2:15" x14ac:dyDescent="0.25">
      <c r="B6591" s="85"/>
      <c r="C6591" s="47"/>
      <c r="D6591" s="47"/>
      <c r="E6591" s="47"/>
      <c r="F6591" s="47"/>
      <c r="G6591" s="48"/>
      <c r="H6591" s="47"/>
      <c r="I6591" s="51"/>
      <c r="J6591" s="51"/>
      <c r="K6591" s="47"/>
      <c r="L6591" s="47"/>
      <c r="M6591" s="47"/>
      <c r="N6591" s="47"/>
      <c r="O6591" s="48"/>
    </row>
    <row r="6592" spans="2:15" x14ac:dyDescent="0.25">
      <c r="B6592" s="85"/>
      <c r="C6592" s="47"/>
      <c r="D6592" s="47"/>
      <c r="E6592" s="47"/>
      <c r="F6592" s="47"/>
      <c r="G6592" s="48"/>
      <c r="H6592" s="47"/>
      <c r="I6592" s="51"/>
      <c r="J6592" s="51"/>
      <c r="K6592" s="47"/>
      <c r="L6592" s="47"/>
      <c r="M6592" s="47"/>
      <c r="N6592" s="47"/>
      <c r="O6592" s="48"/>
    </row>
    <row r="6593" spans="2:15" x14ac:dyDescent="0.25">
      <c r="B6593" s="85"/>
      <c r="C6593" s="47"/>
      <c r="D6593" s="47"/>
      <c r="E6593" s="47"/>
      <c r="F6593" s="47"/>
      <c r="G6593" s="48"/>
      <c r="H6593" s="47"/>
      <c r="I6593" s="51"/>
      <c r="J6593" s="51"/>
      <c r="K6593" s="47"/>
      <c r="L6593" s="47"/>
      <c r="M6593" s="47"/>
      <c r="N6593" s="47"/>
      <c r="O6593" s="48"/>
    </row>
    <row r="6594" spans="2:15" x14ac:dyDescent="0.25">
      <c r="B6594" s="85"/>
      <c r="C6594" s="47"/>
      <c r="D6594" s="47"/>
      <c r="E6594" s="47"/>
      <c r="F6594" s="47"/>
      <c r="G6594" s="48"/>
      <c r="H6594" s="47"/>
      <c r="I6594" s="51"/>
      <c r="J6594" s="51"/>
      <c r="K6594" s="47"/>
      <c r="L6594" s="47"/>
      <c r="M6594" s="47"/>
      <c r="N6594" s="47"/>
      <c r="O6594" s="48"/>
    </row>
    <row r="6595" spans="2:15" x14ac:dyDescent="0.25">
      <c r="B6595" s="85"/>
      <c r="C6595" s="47"/>
      <c r="D6595" s="47"/>
      <c r="E6595" s="47"/>
      <c r="F6595" s="47"/>
      <c r="G6595" s="48"/>
      <c r="H6595" s="47"/>
      <c r="I6595" s="51"/>
      <c r="J6595" s="51"/>
      <c r="K6595" s="47"/>
      <c r="L6595" s="47"/>
      <c r="M6595" s="47"/>
      <c r="N6595" s="47"/>
      <c r="O6595" s="48"/>
    </row>
    <row r="6596" spans="2:15" x14ac:dyDescent="0.25">
      <c r="B6596" s="85"/>
      <c r="C6596" s="47"/>
      <c r="D6596" s="47"/>
      <c r="E6596" s="47"/>
      <c r="F6596" s="47"/>
      <c r="G6596" s="48"/>
      <c r="H6596" s="47"/>
      <c r="I6596" s="51"/>
      <c r="J6596" s="51"/>
      <c r="K6596" s="47"/>
      <c r="L6596" s="47"/>
      <c r="M6596" s="47"/>
      <c r="N6596" s="47"/>
      <c r="O6596" s="48"/>
    </row>
    <row r="6597" spans="2:15" x14ac:dyDescent="0.25">
      <c r="B6597" s="85"/>
      <c r="C6597" s="47"/>
      <c r="D6597" s="47"/>
      <c r="E6597" s="47"/>
      <c r="F6597" s="47"/>
      <c r="G6597" s="48"/>
      <c r="H6597" s="47"/>
      <c r="I6597" s="51"/>
      <c r="J6597" s="51"/>
      <c r="K6597" s="47"/>
      <c r="L6597" s="47"/>
      <c r="M6597" s="47"/>
      <c r="N6597" s="47"/>
      <c r="O6597" s="48"/>
    </row>
    <row r="6598" spans="2:15" x14ac:dyDescent="0.25">
      <c r="B6598" s="85"/>
      <c r="C6598" s="47"/>
      <c r="D6598" s="47"/>
      <c r="E6598" s="47"/>
      <c r="F6598" s="47"/>
      <c r="G6598" s="48"/>
      <c r="H6598" s="47"/>
      <c r="I6598" s="51"/>
      <c r="J6598" s="51"/>
      <c r="K6598" s="47"/>
      <c r="L6598" s="47"/>
      <c r="M6598" s="47"/>
      <c r="N6598" s="47"/>
      <c r="O6598" s="48"/>
    </row>
    <row r="6599" spans="2:15" x14ac:dyDescent="0.25">
      <c r="B6599" s="85"/>
      <c r="C6599" s="47"/>
      <c r="D6599" s="47"/>
      <c r="E6599" s="47"/>
      <c r="F6599" s="47"/>
      <c r="G6599" s="48"/>
      <c r="H6599" s="47"/>
      <c r="I6599" s="51"/>
      <c r="J6599" s="51"/>
      <c r="K6599" s="47"/>
      <c r="L6599" s="47"/>
      <c r="M6599" s="47"/>
      <c r="N6599" s="47"/>
      <c r="O6599" s="48"/>
    </row>
    <row r="6600" spans="2:15" x14ac:dyDescent="0.25">
      <c r="B6600" s="85"/>
      <c r="C6600" s="47"/>
      <c r="D6600" s="47"/>
      <c r="E6600" s="47"/>
      <c r="F6600" s="47"/>
      <c r="G6600" s="48"/>
      <c r="H6600" s="47"/>
      <c r="I6600" s="51"/>
      <c r="J6600" s="51"/>
      <c r="K6600" s="47"/>
      <c r="L6600" s="47"/>
      <c r="M6600" s="47"/>
      <c r="N6600" s="47"/>
      <c r="O6600" s="48"/>
    </row>
    <row r="6601" spans="2:15" x14ac:dyDescent="0.25">
      <c r="B6601" s="85"/>
      <c r="C6601" s="47"/>
      <c r="D6601" s="47"/>
      <c r="E6601" s="47"/>
      <c r="F6601" s="47"/>
      <c r="G6601" s="48"/>
      <c r="H6601" s="47"/>
      <c r="I6601" s="51"/>
      <c r="J6601" s="51"/>
      <c r="K6601" s="47"/>
      <c r="L6601" s="47"/>
      <c r="M6601" s="47"/>
      <c r="N6601" s="47"/>
      <c r="O6601" s="48"/>
    </row>
    <row r="6602" spans="2:15" x14ac:dyDescent="0.25">
      <c r="B6602" s="85"/>
      <c r="C6602" s="47"/>
      <c r="D6602" s="47"/>
      <c r="E6602" s="47"/>
      <c r="F6602" s="47"/>
      <c r="G6602" s="48"/>
      <c r="H6602" s="47"/>
      <c r="I6602" s="51"/>
      <c r="J6602" s="51"/>
      <c r="K6602" s="47"/>
      <c r="L6602" s="47"/>
      <c r="M6602" s="47"/>
      <c r="N6602" s="47"/>
      <c r="O6602" s="48"/>
    </row>
    <row r="6603" spans="2:15" x14ac:dyDescent="0.25">
      <c r="B6603" s="85"/>
      <c r="C6603" s="47"/>
      <c r="D6603" s="47"/>
      <c r="E6603" s="47"/>
      <c r="F6603" s="47"/>
      <c r="G6603" s="48"/>
      <c r="H6603" s="47"/>
      <c r="I6603" s="51"/>
      <c r="J6603" s="51"/>
      <c r="K6603" s="47"/>
      <c r="L6603" s="47"/>
      <c r="M6603" s="47"/>
      <c r="N6603" s="47"/>
      <c r="O6603" s="48"/>
    </row>
    <row r="6604" spans="2:15" x14ac:dyDescent="0.25">
      <c r="B6604" s="85"/>
      <c r="C6604" s="47"/>
      <c r="D6604" s="47"/>
      <c r="E6604" s="47"/>
      <c r="F6604" s="47"/>
      <c r="G6604" s="48"/>
      <c r="H6604" s="47"/>
      <c r="I6604" s="51"/>
      <c r="J6604" s="51"/>
      <c r="K6604" s="47"/>
      <c r="L6604" s="47"/>
      <c r="M6604" s="47"/>
      <c r="N6604" s="47"/>
      <c r="O6604" s="48"/>
    </row>
    <row r="6605" spans="2:15" x14ac:dyDescent="0.25">
      <c r="B6605" s="85"/>
      <c r="C6605" s="47"/>
      <c r="D6605" s="47"/>
      <c r="E6605" s="47"/>
      <c r="F6605" s="47"/>
      <c r="G6605" s="48"/>
      <c r="H6605" s="47"/>
      <c r="I6605" s="51"/>
      <c r="J6605" s="51"/>
      <c r="K6605" s="47"/>
      <c r="L6605" s="47"/>
      <c r="M6605" s="47"/>
      <c r="N6605" s="47"/>
      <c r="O6605" s="48"/>
    </row>
    <row r="6606" spans="2:15" x14ac:dyDescent="0.25">
      <c r="B6606" s="85"/>
      <c r="C6606" s="47"/>
      <c r="D6606" s="47"/>
      <c r="E6606" s="47"/>
      <c r="F6606" s="47"/>
      <c r="G6606" s="48"/>
      <c r="H6606" s="47"/>
      <c r="I6606" s="51"/>
      <c r="J6606" s="51"/>
      <c r="K6606" s="47"/>
      <c r="L6606" s="47"/>
      <c r="M6606" s="47"/>
      <c r="N6606" s="47"/>
      <c r="O6606" s="48"/>
    </row>
    <row r="6607" spans="2:15" x14ac:dyDescent="0.25">
      <c r="B6607" s="85"/>
      <c r="C6607" s="47"/>
      <c r="D6607" s="47"/>
      <c r="E6607" s="47"/>
      <c r="F6607" s="47"/>
      <c r="G6607" s="48"/>
      <c r="H6607" s="47"/>
      <c r="I6607" s="51"/>
      <c r="J6607" s="51"/>
      <c r="K6607" s="47"/>
      <c r="L6607" s="47"/>
      <c r="M6607" s="47"/>
      <c r="N6607" s="47"/>
      <c r="O6607" s="48"/>
    </row>
    <row r="6608" spans="2:15" x14ac:dyDescent="0.25">
      <c r="B6608" s="85"/>
      <c r="C6608" s="47"/>
      <c r="D6608" s="47"/>
      <c r="E6608" s="47"/>
      <c r="F6608" s="47"/>
      <c r="G6608" s="48"/>
      <c r="H6608" s="47"/>
      <c r="I6608" s="51"/>
      <c r="J6608" s="51"/>
      <c r="K6608" s="47"/>
      <c r="L6608" s="47"/>
      <c r="M6608" s="47"/>
      <c r="N6608" s="47"/>
      <c r="O6608" s="48"/>
    </row>
    <row r="6609" spans="2:15" x14ac:dyDescent="0.25">
      <c r="B6609" s="85"/>
      <c r="C6609" s="47"/>
      <c r="D6609" s="47"/>
      <c r="E6609" s="47"/>
      <c r="F6609" s="47"/>
      <c r="G6609" s="48"/>
      <c r="H6609" s="47"/>
      <c r="I6609" s="51"/>
      <c r="J6609" s="51"/>
      <c r="K6609" s="47"/>
      <c r="L6609" s="47"/>
      <c r="M6609" s="47"/>
      <c r="N6609" s="47"/>
      <c r="O6609" s="48"/>
    </row>
    <row r="6610" spans="2:15" x14ac:dyDescent="0.25">
      <c r="B6610" s="85"/>
      <c r="C6610" s="47"/>
      <c r="D6610" s="47"/>
      <c r="E6610" s="47"/>
      <c r="F6610" s="47"/>
      <c r="G6610" s="48"/>
      <c r="H6610" s="47"/>
      <c r="I6610" s="51"/>
      <c r="J6610" s="51"/>
      <c r="K6610" s="47"/>
      <c r="L6610" s="47"/>
      <c r="M6610" s="47"/>
      <c r="N6610" s="47"/>
      <c r="O6610" s="48"/>
    </row>
    <row r="6611" spans="2:15" x14ac:dyDescent="0.25">
      <c r="B6611" s="85"/>
      <c r="C6611" s="47"/>
      <c r="D6611" s="47"/>
      <c r="E6611" s="47"/>
      <c r="F6611" s="47"/>
      <c r="G6611" s="48"/>
      <c r="H6611" s="47"/>
      <c r="I6611" s="51"/>
      <c r="J6611" s="51"/>
      <c r="K6611" s="47"/>
      <c r="L6611" s="47"/>
      <c r="M6611" s="47"/>
      <c r="N6611" s="47"/>
      <c r="O6611" s="48"/>
    </row>
    <row r="6612" spans="2:15" x14ac:dyDescent="0.25">
      <c r="B6612" s="85"/>
      <c r="C6612" s="47"/>
      <c r="D6612" s="47"/>
      <c r="E6612" s="47"/>
      <c r="F6612" s="47"/>
      <c r="G6612" s="48"/>
      <c r="H6612" s="47"/>
      <c r="I6612" s="51"/>
      <c r="J6612" s="51"/>
      <c r="K6612" s="47"/>
      <c r="L6612" s="47"/>
      <c r="M6612" s="47"/>
      <c r="N6612" s="47"/>
      <c r="O6612" s="48"/>
    </row>
    <row r="6613" spans="2:15" x14ac:dyDescent="0.25">
      <c r="B6613" s="85"/>
      <c r="C6613" s="47"/>
      <c r="D6613" s="47"/>
      <c r="E6613" s="47"/>
      <c r="F6613" s="47"/>
      <c r="G6613" s="48"/>
      <c r="H6613" s="47"/>
      <c r="I6613" s="51"/>
      <c r="J6613" s="51"/>
      <c r="K6613" s="47"/>
      <c r="L6613" s="47"/>
      <c r="M6613" s="47"/>
      <c r="N6613" s="47"/>
      <c r="O6613" s="48"/>
    </row>
    <row r="6614" spans="2:15" x14ac:dyDescent="0.25">
      <c r="B6614" s="85"/>
      <c r="C6614" s="47"/>
      <c r="D6614" s="47"/>
      <c r="E6614" s="47"/>
      <c r="F6614" s="47"/>
      <c r="G6614" s="48"/>
      <c r="H6614" s="47"/>
      <c r="I6614" s="51"/>
      <c r="J6614" s="51"/>
      <c r="K6614" s="47"/>
      <c r="L6614" s="47"/>
      <c r="M6614" s="47"/>
      <c r="N6614" s="47"/>
      <c r="O6614" s="48"/>
    </row>
    <row r="6615" spans="2:15" x14ac:dyDescent="0.25">
      <c r="B6615" s="85"/>
      <c r="C6615" s="47"/>
      <c r="D6615" s="47"/>
      <c r="E6615" s="47"/>
      <c r="F6615" s="47"/>
      <c r="G6615" s="48"/>
      <c r="H6615" s="47"/>
      <c r="I6615" s="51"/>
      <c r="J6615" s="51"/>
      <c r="K6615" s="47"/>
      <c r="L6615" s="47"/>
      <c r="M6615" s="47"/>
      <c r="N6615" s="47"/>
      <c r="O6615" s="48"/>
    </row>
    <row r="6616" spans="2:15" x14ac:dyDescent="0.25">
      <c r="B6616" s="85"/>
      <c r="C6616" s="47"/>
      <c r="D6616" s="47"/>
      <c r="E6616" s="47"/>
      <c r="F6616" s="47"/>
      <c r="G6616" s="48"/>
      <c r="H6616" s="47"/>
      <c r="I6616" s="51"/>
      <c r="J6616" s="51"/>
      <c r="K6616" s="47"/>
      <c r="L6616" s="47"/>
      <c r="M6616" s="47"/>
      <c r="N6616" s="47"/>
      <c r="O6616" s="48"/>
    </row>
    <row r="6617" spans="2:15" x14ac:dyDescent="0.25">
      <c r="B6617" s="85"/>
      <c r="C6617" s="47"/>
      <c r="D6617" s="47"/>
      <c r="E6617" s="47"/>
      <c r="F6617" s="47"/>
      <c r="G6617" s="48"/>
      <c r="H6617" s="47"/>
      <c r="I6617" s="51"/>
      <c r="J6617" s="51"/>
      <c r="K6617" s="47"/>
      <c r="L6617" s="47"/>
      <c r="M6617" s="47"/>
      <c r="N6617" s="47"/>
      <c r="O6617" s="48"/>
    </row>
    <row r="6618" spans="2:15" x14ac:dyDescent="0.25">
      <c r="B6618" s="85"/>
      <c r="C6618" s="47"/>
      <c r="D6618" s="47"/>
      <c r="E6618" s="47"/>
      <c r="F6618" s="47"/>
      <c r="G6618" s="48"/>
      <c r="H6618" s="47"/>
      <c r="I6618" s="51"/>
      <c r="J6618" s="51"/>
      <c r="K6618" s="47"/>
      <c r="L6618" s="47"/>
      <c r="M6618" s="47"/>
      <c r="N6618" s="47"/>
      <c r="O6618" s="48"/>
    </row>
    <row r="6619" spans="2:15" x14ac:dyDescent="0.25">
      <c r="B6619" s="85"/>
      <c r="C6619" s="47"/>
      <c r="D6619" s="47"/>
      <c r="E6619" s="47"/>
      <c r="F6619" s="47"/>
      <c r="G6619" s="48"/>
      <c r="H6619" s="47"/>
      <c r="I6619" s="51"/>
      <c r="J6619" s="51"/>
      <c r="K6619" s="47"/>
      <c r="L6619" s="47"/>
      <c r="M6619" s="47"/>
      <c r="N6619" s="47"/>
      <c r="O6619" s="48"/>
    </row>
    <row r="6620" spans="2:15" x14ac:dyDescent="0.25">
      <c r="B6620" s="85"/>
      <c r="C6620" s="47"/>
      <c r="D6620" s="47"/>
      <c r="E6620" s="47"/>
      <c r="F6620" s="47"/>
      <c r="G6620" s="48"/>
      <c r="H6620" s="47"/>
      <c r="I6620" s="51"/>
      <c r="J6620" s="51"/>
      <c r="K6620" s="47"/>
      <c r="L6620" s="47"/>
      <c r="M6620" s="47"/>
      <c r="N6620" s="47"/>
      <c r="O6620" s="48"/>
    </row>
    <row r="6621" spans="2:15" x14ac:dyDescent="0.25">
      <c r="B6621" s="85"/>
      <c r="C6621" s="47"/>
      <c r="D6621" s="47"/>
      <c r="E6621" s="47"/>
      <c r="F6621" s="47"/>
      <c r="G6621" s="48"/>
      <c r="H6621" s="47"/>
      <c r="I6621" s="51"/>
      <c r="J6621" s="51"/>
      <c r="K6621" s="47"/>
      <c r="L6621" s="47"/>
      <c r="M6621" s="47"/>
      <c r="N6621" s="47"/>
      <c r="O6621" s="48"/>
    </row>
    <row r="6622" spans="2:15" x14ac:dyDescent="0.25">
      <c r="B6622" s="85"/>
      <c r="C6622" s="47"/>
      <c r="D6622" s="47"/>
      <c r="E6622" s="47"/>
      <c r="F6622" s="47"/>
      <c r="G6622" s="48"/>
      <c r="H6622" s="47"/>
      <c r="I6622" s="51"/>
      <c r="J6622" s="51"/>
      <c r="K6622" s="47"/>
      <c r="L6622" s="47"/>
      <c r="M6622" s="47"/>
      <c r="N6622" s="47"/>
      <c r="O6622" s="48"/>
    </row>
    <row r="6623" spans="2:15" x14ac:dyDescent="0.25">
      <c r="B6623" s="85"/>
      <c r="C6623" s="47"/>
      <c r="D6623" s="47"/>
      <c r="E6623" s="47"/>
      <c r="F6623" s="47"/>
      <c r="G6623" s="48"/>
      <c r="H6623" s="47"/>
      <c r="I6623" s="51"/>
      <c r="J6623" s="51"/>
      <c r="K6623" s="47"/>
      <c r="L6623" s="47"/>
      <c r="M6623" s="47"/>
      <c r="N6623" s="47"/>
      <c r="O6623" s="48"/>
    </row>
    <row r="6624" spans="2:15" x14ac:dyDescent="0.25">
      <c r="B6624" s="85"/>
      <c r="C6624" s="47"/>
      <c r="D6624" s="47"/>
      <c r="E6624" s="47"/>
      <c r="F6624" s="47"/>
      <c r="G6624" s="48"/>
      <c r="H6624" s="47"/>
      <c r="I6624" s="51"/>
      <c r="J6624" s="51"/>
      <c r="K6624" s="47"/>
      <c r="L6624" s="47"/>
      <c r="M6624" s="47"/>
      <c r="N6624" s="47"/>
      <c r="O6624" s="48"/>
    </row>
    <row r="6625" spans="2:15" x14ac:dyDescent="0.25">
      <c r="B6625" s="85"/>
      <c r="C6625" s="47"/>
      <c r="D6625" s="47"/>
      <c r="E6625" s="47"/>
      <c r="F6625" s="47"/>
      <c r="G6625" s="48"/>
      <c r="H6625" s="47"/>
      <c r="I6625" s="51"/>
      <c r="J6625" s="51"/>
      <c r="K6625" s="47"/>
      <c r="L6625" s="47"/>
      <c r="M6625" s="47"/>
      <c r="N6625" s="47"/>
      <c r="O6625" s="48"/>
    </row>
    <row r="6626" spans="2:15" x14ac:dyDescent="0.25">
      <c r="B6626" s="85"/>
      <c r="C6626" s="47"/>
      <c r="D6626" s="47"/>
      <c r="E6626" s="47"/>
      <c r="F6626" s="47"/>
      <c r="G6626" s="48"/>
      <c r="H6626" s="47"/>
      <c r="I6626" s="51"/>
      <c r="J6626" s="51"/>
      <c r="K6626" s="47"/>
      <c r="L6626" s="47"/>
      <c r="M6626" s="47"/>
      <c r="N6626" s="47"/>
      <c r="O6626" s="48"/>
    </row>
    <row r="6627" spans="2:15" x14ac:dyDescent="0.25">
      <c r="B6627" s="85"/>
      <c r="C6627" s="47"/>
      <c r="D6627" s="47"/>
      <c r="E6627" s="47"/>
      <c r="F6627" s="47"/>
      <c r="G6627" s="48"/>
      <c r="H6627" s="47"/>
      <c r="I6627" s="51"/>
      <c r="J6627" s="51"/>
      <c r="K6627" s="47"/>
      <c r="L6627" s="47"/>
      <c r="M6627" s="47"/>
      <c r="N6627" s="47"/>
      <c r="O6627" s="48"/>
    </row>
    <row r="6628" spans="2:15" x14ac:dyDescent="0.25">
      <c r="B6628" s="85"/>
      <c r="C6628" s="47"/>
      <c r="D6628" s="47"/>
      <c r="E6628" s="47"/>
      <c r="F6628" s="47"/>
      <c r="G6628" s="48"/>
      <c r="H6628" s="47"/>
      <c r="I6628" s="51"/>
      <c r="J6628" s="51"/>
      <c r="K6628" s="47"/>
      <c r="L6628" s="47"/>
      <c r="M6628" s="47"/>
      <c r="N6628" s="47"/>
      <c r="O6628" s="48"/>
    </row>
    <row r="6629" spans="2:15" x14ac:dyDescent="0.25">
      <c r="B6629" s="85"/>
      <c r="C6629" s="47"/>
      <c r="D6629" s="47"/>
      <c r="E6629" s="47"/>
      <c r="F6629" s="47"/>
      <c r="G6629" s="48"/>
      <c r="H6629" s="47"/>
      <c r="I6629" s="51"/>
      <c r="J6629" s="51"/>
      <c r="K6629" s="47"/>
      <c r="L6629" s="47"/>
      <c r="M6629" s="47"/>
      <c r="N6629" s="47"/>
      <c r="O6629" s="48"/>
    </row>
    <row r="6630" spans="2:15" x14ac:dyDescent="0.25">
      <c r="B6630" s="85"/>
      <c r="C6630" s="47"/>
      <c r="D6630" s="47"/>
      <c r="E6630" s="47"/>
      <c r="F6630" s="47"/>
      <c r="G6630" s="48"/>
      <c r="H6630" s="47"/>
      <c r="I6630" s="51"/>
      <c r="J6630" s="51"/>
      <c r="K6630" s="47"/>
      <c r="L6630" s="47"/>
      <c r="M6630" s="47"/>
      <c r="N6630" s="47"/>
      <c r="O6630" s="48"/>
    </row>
    <row r="6631" spans="2:15" x14ac:dyDescent="0.25">
      <c r="B6631" s="85"/>
      <c r="C6631" s="47"/>
      <c r="D6631" s="47"/>
      <c r="E6631" s="47"/>
      <c r="F6631" s="47"/>
      <c r="G6631" s="48"/>
      <c r="H6631" s="47"/>
      <c r="I6631" s="51"/>
      <c r="J6631" s="51"/>
      <c r="K6631" s="47"/>
      <c r="L6631" s="47"/>
      <c r="M6631" s="47"/>
      <c r="N6631" s="47"/>
      <c r="O6631" s="48"/>
    </row>
    <row r="6632" spans="2:15" x14ac:dyDescent="0.25">
      <c r="B6632" s="85"/>
      <c r="C6632" s="47"/>
      <c r="D6632" s="47"/>
      <c r="E6632" s="47"/>
      <c r="F6632" s="47"/>
      <c r="G6632" s="48"/>
      <c r="H6632" s="47"/>
      <c r="I6632" s="51"/>
      <c r="J6632" s="51"/>
      <c r="K6632" s="47"/>
      <c r="L6632" s="47"/>
      <c r="M6632" s="47"/>
      <c r="N6632" s="47"/>
      <c r="O6632" s="48"/>
    </row>
    <row r="6633" spans="2:15" x14ac:dyDescent="0.25">
      <c r="B6633" s="85"/>
      <c r="C6633" s="47"/>
      <c r="D6633" s="47"/>
      <c r="E6633" s="47"/>
      <c r="F6633" s="47"/>
      <c r="G6633" s="48"/>
      <c r="H6633" s="47"/>
      <c r="I6633" s="51"/>
      <c r="J6633" s="51"/>
      <c r="K6633" s="47"/>
      <c r="L6633" s="47"/>
      <c r="M6633" s="47"/>
      <c r="N6633" s="47"/>
      <c r="O6633" s="48"/>
    </row>
    <row r="6634" spans="2:15" x14ac:dyDescent="0.25">
      <c r="B6634" s="85"/>
      <c r="C6634" s="47"/>
      <c r="D6634" s="47"/>
      <c r="E6634" s="47"/>
      <c r="F6634" s="47"/>
      <c r="G6634" s="48"/>
      <c r="H6634" s="47"/>
      <c r="I6634" s="51"/>
      <c r="J6634" s="51"/>
      <c r="K6634" s="47"/>
      <c r="L6634" s="47"/>
      <c r="M6634" s="47"/>
      <c r="N6634" s="47"/>
      <c r="O6634" s="48"/>
    </row>
    <row r="6635" spans="2:15" x14ac:dyDescent="0.25">
      <c r="B6635" s="85"/>
      <c r="C6635" s="47"/>
      <c r="D6635" s="47"/>
      <c r="E6635" s="47"/>
      <c r="F6635" s="47"/>
      <c r="G6635" s="48"/>
      <c r="H6635" s="47"/>
      <c r="I6635" s="51"/>
      <c r="J6635" s="51"/>
      <c r="K6635" s="47"/>
      <c r="L6635" s="47"/>
      <c r="M6635" s="47"/>
      <c r="N6635" s="47"/>
      <c r="O6635" s="48"/>
    </row>
    <row r="6636" spans="2:15" x14ac:dyDescent="0.25">
      <c r="B6636" s="85"/>
      <c r="C6636" s="47"/>
      <c r="D6636" s="47"/>
      <c r="E6636" s="47"/>
      <c r="F6636" s="47"/>
      <c r="G6636" s="48"/>
      <c r="H6636" s="47"/>
      <c r="I6636" s="51"/>
      <c r="J6636" s="51"/>
      <c r="K6636" s="47"/>
      <c r="L6636" s="47"/>
      <c r="M6636" s="47"/>
      <c r="N6636" s="47"/>
      <c r="O6636" s="48"/>
    </row>
    <row r="6637" spans="2:15" x14ac:dyDescent="0.25">
      <c r="B6637" s="85"/>
      <c r="C6637" s="47"/>
      <c r="D6637" s="47"/>
      <c r="E6637" s="47"/>
      <c r="F6637" s="47"/>
      <c r="G6637" s="48"/>
      <c r="H6637" s="47"/>
      <c r="I6637" s="51"/>
      <c r="J6637" s="51"/>
      <c r="K6637" s="47"/>
      <c r="L6637" s="47"/>
      <c r="M6637" s="47"/>
      <c r="N6637" s="47"/>
      <c r="O6637" s="48"/>
    </row>
    <row r="6638" spans="2:15" x14ac:dyDescent="0.25">
      <c r="B6638" s="85"/>
      <c r="C6638" s="47"/>
      <c r="D6638" s="47"/>
      <c r="E6638" s="47"/>
      <c r="F6638" s="47"/>
      <c r="G6638" s="48"/>
      <c r="H6638" s="47"/>
      <c r="I6638" s="51"/>
      <c r="J6638" s="51"/>
      <c r="K6638" s="47"/>
      <c r="L6638" s="47"/>
      <c r="M6638" s="47"/>
      <c r="N6638" s="47"/>
      <c r="O6638" s="48"/>
    </row>
    <row r="6639" spans="2:15" x14ac:dyDescent="0.25">
      <c r="B6639" s="85"/>
      <c r="C6639" s="47"/>
      <c r="D6639" s="47"/>
      <c r="E6639" s="47"/>
      <c r="F6639" s="47"/>
      <c r="G6639" s="48"/>
      <c r="H6639" s="47"/>
      <c r="I6639" s="51"/>
      <c r="J6639" s="51"/>
      <c r="K6639" s="47"/>
      <c r="L6639" s="47"/>
      <c r="M6639" s="47"/>
      <c r="N6639" s="47"/>
      <c r="O6639" s="48"/>
    </row>
    <row r="6640" spans="2:15" x14ac:dyDescent="0.25">
      <c r="B6640" s="85"/>
      <c r="C6640" s="47"/>
      <c r="D6640" s="47"/>
      <c r="E6640" s="47"/>
      <c r="F6640" s="47"/>
      <c r="G6640" s="48"/>
      <c r="H6640" s="47"/>
      <c r="I6640" s="51"/>
      <c r="J6640" s="51"/>
      <c r="K6640" s="47"/>
      <c r="L6640" s="47"/>
      <c r="M6640" s="47"/>
      <c r="N6640" s="47"/>
      <c r="O6640" s="48"/>
    </row>
    <row r="6641" spans="2:15" x14ac:dyDescent="0.25">
      <c r="B6641" s="85"/>
      <c r="C6641" s="47"/>
      <c r="D6641" s="47"/>
      <c r="E6641" s="47"/>
      <c r="F6641" s="47"/>
      <c r="G6641" s="48"/>
      <c r="H6641" s="47"/>
      <c r="I6641" s="51"/>
      <c r="J6641" s="51"/>
      <c r="K6641" s="47"/>
      <c r="L6641" s="47"/>
      <c r="M6641" s="47"/>
      <c r="N6641" s="47"/>
      <c r="O6641" s="48"/>
    </row>
    <row r="6642" spans="2:15" x14ac:dyDescent="0.25">
      <c r="B6642" s="85"/>
      <c r="C6642" s="47"/>
      <c r="D6642" s="47"/>
      <c r="E6642" s="47"/>
      <c r="F6642" s="47"/>
      <c r="G6642" s="48"/>
      <c r="H6642" s="47"/>
      <c r="I6642" s="51"/>
      <c r="J6642" s="51"/>
      <c r="K6642" s="47"/>
      <c r="L6642" s="47"/>
      <c r="M6642" s="47"/>
      <c r="N6642" s="47"/>
      <c r="O6642" s="48"/>
    </row>
    <row r="6643" spans="2:15" x14ac:dyDescent="0.25">
      <c r="B6643" s="85"/>
      <c r="C6643" s="47"/>
      <c r="D6643" s="47"/>
      <c r="E6643" s="47"/>
      <c r="F6643" s="47"/>
      <c r="G6643" s="48"/>
      <c r="H6643" s="47"/>
      <c r="I6643" s="51"/>
      <c r="J6643" s="51"/>
      <c r="K6643" s="47"/>
      <c r="L6643" s="47"/>
      <c r="M6643" s="47"/>
      <c r="N6643" s="47"/>
      <c r="O6643" s="48"/>
    </row>
    <row r="6644" spans="2:15" x14ac:dyDescent="0.25">
      <c r="B6644" s="85"/>
      <c r="C6644" s="47"/>
      <c r="D6644" s="47"/>
      <c r="E6644" s="47"/>
      <c r="F6644" s="47"/>
      <c r="G6644" s="48"/>
      <c r="H6644" s="47"/>
      <c r="I6644" s="51"/>
      <c r="J6644" s="51"/>
      <c r="K6644" s="47"/>
      <c r="L6644" s="47"/>
      <c r="M6644" s="47"/>
      <c r="N6644" s="47"/>
      <c r="O6644" s="48"/>
    </row>
    <row r="6645" spans="2:15" x14ac:dyDescent="0.25">
      <c r="B6645" s="85"/>
      <c r="C6645" s="47"/>
      <c r="D6645" s="47"/>
      <c r="E6645" s="47"/>
      <c r="F6645" s="47"/>
      <c r="G6645" s="48"/>
      <c r="H6645" s="47"/>
      <c r="I6645" s="51"/>
      <c r="J6645" s="51"/>
      <c r="K6645" s="47"/>
      <c r="L6645" s="47"/>
      <c r="M6645" s="47"/>
      <c r="N6645" s="47"/>
      <c r="O6645" s="48"/>
    </row>
    <row r="6646" spans="2:15" x14ac:dyDescent="0.25">
      <c r="B6646" s="85"/>
      <c r="C6646" s="47"/>
      <c r="D6646" s="47"/>
      <c r="E6646" s="47"/>
      <c r="F6646" s="47"/>
      <c r="G6646" s="48"/>
      <c r="H6646" s="47"/>
      <c r="I6646" s="51"/>
      <c r="J6646" s="51"/>
      <c r="K6646" s="47"/>
      <c r="L6646" s="47"/>
      <c r="M6646" s="47"/>
      <c r="N6646" s="47"/>
      <c r="O6646" s="48"/>
    </row>
    <row r="6647" spans="2:15" x14ac:dyDescent="0.25">
      <c r="B6647" s="85"/>
      <c r="C6647" s="47"/>
      <c r="D6647" s="47"/>
      <c r="E6647" s="47"/>
      <c r="F6647" s="47"/>
      <c r="G6647" s="48"/>
      <c r="H6647" s="47"/>
      <c r="I6647" s="51"/>
      <c r="J6647" s="51"/>
      <c r="K6647" s="47"/>
      <c r="L6647" s="47"/>
      <c r="M6647" s="47"/>
      <c r="N6647" s="47"/>
      <c r="O6647" s="48"/>
    </row>
    <row r="6648" spans="2:15" x14ac:dyDescent="0.25">
      <c r="B6648" s="85"/>
      <c r="C6648" s="47"/>
      <c r="D6648" s="47"/>
      <c r="E6648" s="47"/>
      <c r="F6648" s="47"/>
      <c r="G6648" s="48"/>
      <c r="H6648" s="47"/>
      <c r="I6648" s="51"/>
      <c r="J6648" s="51"/>
      <c r="K6648" s="47"/>
      <c r="L6648" s="47"/>
      <c r="M6648" s="47"/>
      <c r="N6648" s="47"/>
      <c r="O6648" s="48"/>
    </row>
    <row r="6649" spans="2:15" x14ac:dyDescent="0.25">
      <c r="B6649" s="85"/>
      <c r="C6649" s="47"/>
      <c r="D6649" s="47"/>
      <c r="E6649" s="47"/>
      <c r="F6649" s="47"/>
      <c r="G6649" s="48"/>
      <c r="H6649" s="47"/>
      <c r="I6649" s="51"/>
      <c r="J6649" s="51"/>
      <c r="K6649" s="47"/>
      <c r="L6649" s="47"/>
      <c r="M6649" s="47"/>
      <c r="N6649" s="47"/>
      <c r="O6649" s="48"/>
    </row>
    <row r="6650" spans="2:15" x14ac:dyDescent="0.25">
      <c r="B6650" s="85"/>
      <c r="C6650" s="47"/>
      <c r="D6650" s="47"/>
      <c r="E6650" s="47"/>
      <c r="F6650" s="47"/>
      <c r="G6650" s="48"/>
      <c r="H6650" s="47"/>
      <c r="I6650" s="51"/>
      <c r="J6650" s="51"/>
      <c r="K6650" s="47"/>
      <c r="L6650" s="47"/>
      <c r="M6650" s="47"/>
      <c r="N6650" s="47"/>
      <c r="O6650" s="48"/>
    </row>
    <row r="6651" spans="2:15" x14ac:dyDescent="0.25">
      <c r="B6651" s="85"/>
      <c r="C6651" s="47"/>
      <c r="D6651" s="47"/>
      <c r="E6651" s="47"/>
      <c r="F6651" s="47"/>
      <c r="G6651" s="48"/>
      <c r="H6651" s="47"/>
      <c r="I6651" s="51"/>
      <c r="J6651" s="51"/>
      <c r="K6651" s="47"/>
      <c r="L6651" s="47"/>
      <c r="M6651" s="47"/>
      <c r="N6651" s="47"/>
      <c r="O6651" s="48"/>
    </row>
    <row r="6652" spans="2:15" x14ac:dyDescent="0.25">
      <c r="B6652" s="85"/>
      <c r="C6652" s="47"/>
      <c r="D6652" s="47"/>
      <c r="E6652" s="47"/>
      <c r="F6652" s="47"/>
      <c r="G6652" s="48"/>
      <c r="H6652" s="47"/>
      <c r="I6652" s="51"/>
      <c r="J6652" s="51"/>
      <c r="K6652" s="47"/>
      <c r="L6652" s="47"/>
      <c r="M6652" s="47"/>
      <c r="N6652" s="47"/>
      <c r="O6652" s="48"/>
    </row>
    <row r="6653" spans="2:15" x14ac:dyDescent="0.25">
      <c r="B6653" s="85"/>
      <c r="C6653" s="47"/>
      <c r="D6653" s="47"/>
      <c r="E6653" s="47"/>
      <c r="F6653" s="47"/>
      <c r="G6653" s="48"/>
      <c r="H6653" s="47"/>
      <c r="I6653" s="51"/>
      <c r="J6653" s="51"/>
      <c r="K6653" s="47"/>
      <c r="L6653" s="47"/>
      <c r="M6653" s="47"/>
      <c r="N6653" s="47"/>
      <c r="O6653" s="48"/>
    </row>
    <row r="6654" spans="2:15" x14ac:dyDescent="0.25">
      <c r="B6654" s="85"/>
      <c r="C6654" s="47"/>
      <c r="D6654" s="47"/>
      <c r="E6654" s="47"/>
      <c r="F6654" s="47"/>
      <c r="G6654" s="48"/>
      <c r="H6654" s="47"/>
      <c r="I6654" s="51"/>
      <c r="J6654" s="51"/>
      <c r="K6654" s="47"/>
      <c r="L6654" s="47"/>
      <c r="M6654" s="47"/>
      <c r="N6654" s="47"/>
      <c r="O6654" s="48"/>
    </row>
    <row r="6655" spans="2:15" x14ac:dyDescent="0.25">
      <c r="B6655" s="85"/>
      <c r="C6655" s="47"/>
      <c r="D6655" s="47"/>
      <c r="E6655" s="47"/>
      <c r="F6655" s="47"/>
      <c r="G6655" s="48"/>
      <c r="H6655" s="47"/>
      <c r="I6655" s="51"/>
      <c r="J6655" s="51"/>
      <c r="K6655" s="47"/>
      <c r="L6655" s="47"/>
      <c r="M6655" s="47"/>
      <c r="N6655" s="47"/>
      <c r="O6655" s="48"/>
    </row>
    <row r="6656" spans="2:15" x14ac:dyDescent="0.25">
      <c r="B6656" s="85"/>
      <c r="C6656" s="47"/>
      <c r="D6656" s="47"/>
      <c r="E6656" s="47"/>
      <c r="F6656" s="47"/>
      <c r="G6656" s="48"/>
      <c r="H6656" s="47"/>
      <c r="I6656" s="51"/>
      <c r="J6656" s="51"/>
      <c r="K6656" s="47"/>
      <c r="L6656" s="47"/>
      <c r="M6656" s="47"/>
      <c r="N6656" s="47"/>
      <c r="O6656" s="48"/>
    </row>
    <row r="6657" spans="2:15" x14ac:dyDescent="0.25">
      <c r="B6657" s="85"/>
      <c r="C6657" s="47"/>
      <c r="D6657" s="47"/>
      <c r="E6657" s="47"/>
      <c r="F6657" s="47"/>
      <c r="G6657" s="48"/>
      <c r="H6657" s="47"/>
      <c r="I6657" s="51"/>
      <c r="J6657" s="51"/>
      <c r="K6657" s="47"/>
      <c r="L6657" s="47"/>
      <c r="M6657" s="47"/>
      <c r="N6657" s="47"/>
      <c r="O6657" s="48"/>
    </row>
    <row r="6658" spans="2:15" x14ac:dyDescent="0.25">
      <c r="B6658" s="85"/>
      <c r="C6658" s="47"/>
      <c r="D6658" s="47"/>
      <c r="E6658" s="47"/>
      <c r="F6658" s="47"/>
      <c r="G6658" s="48"/>
      <c r="H6658" s="47"/>
      <c r="I6658" s="51"/>
      <c r="J6658" s="51"/>
      <c r="K6658" s="47"/>
      <c r="L6658" s="47"/>
      <c r="M6658" s="47"/>
      <c r="N6658" s="47"/>
      <c r="O6658" s="48"/>
    </row>
    <row r="6659" spans="2:15" x14ac:dyDescent="0.25">
      <c r="B6659" s="85"/>
      <c r="C6659" s="47"/>
      <c r="D6659" s="47"/>
      <c r="E6659" s="47"/>
      <c r="F6659" s="47"/>
      <c r="G6659" s="48"/>
      <c r="H6659" s="47"/>
      <c r="I6659" s="51"/>
      <c r="J6659" s="51"/>
      <c r="K6659" s="47"/>
      <c r="L6659" s="47"/>
      <c r="M6659" s="47"/>
      <c r="N6659" s="47"/>
      <c r="O6659" s="48"/>
    </row>
    <row r="6660" spans="2:15" x14ac:dyDescent="0.25">
      <c r="B6660" s="85"/>
      <c r="C6660" s="47"/>
      <c r="D6660" s="47"/>
      <c r="E6660" s="47"/>
      <c r="F6660" s="47"/>
      <c r="G6660" s="48"/>
      <c r="H6660" s="47"/>
      <c r="I6660" s="51"/>
      <c r="J6660" s="51"/>
      <c r="K6660" s="47"/>
      <c r="L6660" s="47"/>
      <c r="M6660" s="47"/>
      <c r="N6660" s="47"/>
      <c r="O6660" s="48"/>
    </row>
    <row r="6661" spans="2:15" x14ac:dyDescent="0.25">
      <c r="B6661" s="85"/>
      <c r="C6661" s="47"/>
      <c r="D6661" s="47"/>
      <c r="E6661" s="47"/>
      <c r="F6661" s="47"/>
      <c r="G6661" s="48"/>
      <c r="H6661" s="47"/>
      <c r="I6661" s="51"/>
      <c r="J6661" s="51"/>
      <c r="K6661" s="47"/>
      <c r="L6661" s="47"/>
      <c r="M6661" s="47"/>
      <c r="N6661" s="47"/>
      <c r="O6661" s="48"/>
    </row>
    <row r="6662" spans="2:15" x14ac:dyDescent="0.25">
      <c r="B6662" s="85"/>
      <c r="C6662" s="47"/>
      <c r="D6662" s="47"/>
      <c r="E6662" s="47"/>
      <c r="F6662" s="47"/>
      <c r="G6662" s="48"/>
      <c r="H6662" s="47"/>
      <c r="I6662" s="51"/>
      <c r="J6662" s="51"/>
      <c r="K6662" s="47"/>
      <c r="L6662" s="47"/>
      <c r="M6662" s="47"/>
      <c r="N6662" s="47"/>
      <c r="O6662" s="48"/>
    </row>
    <row r="6663" spans="2:15" x14ac:dyDescent="0.25">
      <c r="B6663" s="85"/>
      <c r="C6663" s="47"/>
      <c r="D6663" s="47"/>
      <c r="E6663" s="47"/>
      <c r="F6663" s="47"/>
      <c r="G6663" s="48"/>
      <c r="H6663" s="47"/>
      <c r="I6663" s="51"/>
      <c r="J6663" s="51"/>
      <c r="K6663" s="47"/>
      <c r="L6663" s="47"/>
      <c r="M6663" s="47"/>
      <c r="N6663" s="47"/>
      <c r="O6663" s="48"/>
    </row>
    <row r="6664" spans="2:15" x14ac:dyDescent="0.25">
      <c r="B6664" s="85"/>
      <c r="C6664" s="47"/>
      <c r="D6664" s="47"/>
      <c r="E6664" s="47"/>
      <c r="F6664" s="47"/>
      <c r="G6664" s="48"/>
      <c r="H6664" s="47"/>
      <c r="I6664" s="51"/>
      <c r="J6664" s="51"/>
      <c r="K6664" s="47"/>
      <c r="L6664" s="47"/>
      <c r="M6664" s="47"/>
      <c r="N6664" s="47"/>
      <c r="O6664" s="48"/>
    </row>
    <row r="6665" spans="2:15" x14ac:dyDescent="0.25">
      <c r="B6665" s="85"/>
      <c r="C6665" s="47"/>
      <c r="D6665" s="47"/>
      <c r="E6665" s="47"/>
      <c r="F6665" s="47"/>
      <c r="G6665" s="48"/>
      <c r="H6665" s="47"/>
      <c r="I6665" s="51"/>
      <c r="J6665" s="51"/>
      <c r="K6665" s="47"/>
      <c r="L6665" s="47"/>
      <c r="M6665" s="47"/>
      <c r="N6665" s="47"/>
      <c r="O6665" s="48"/>
    </row>
    <row r="6666" spans="2:15" x14ac:dyDescent="0.25">
      <c r="B6666" s="85"/>
      <c r="C6666" s="47"/>
      <c r="D6666" s="47"/>
      <c r="E6666" s="47"/>
      <c r="F6666" s="47"/>
      <c r="G6666" s="48"/>
      <c r="H6666" s="47"/>
      <c r="I6666" s="51"/>
      <c r="J6666" s="51"/>
      <c r="K6666" s="47"/>
      <c r="L6666" s="47"/>
      <c r="M6666" s="47"/>
      <c r="N6666" s="47"/>
      <c r="O6666" s="48"/>
    </row>
    <row r="6667" spans="2:15" x14ac:dyDescent="0.25">
      <c r="B6667" s="85"/>
      <c r="C6667" s="47"/>
      <c r="D6667" s="47"/>
      <c r="E6667" s="47"/>
      <c r="F6667" s="47"/>
      <c r="G6667" s="48"/>
      <c r="H6667" s="47"/>
      <c r="I6667" s="51"/>
      <c r="J6667" s="51"/>
      <c r="K6667" s="47"/>
      <c r="L6667" s="47"/>
      <c r="M6667" s="47"/>
      <c r="N6667" s="47"/>
      <c r="O6667" s="48"/>
    </row>
    <row r="6668" spans="2:15" x14ac:dyDescent="0.25">
      <c r="B6668" s="85"/>
      <c r="C6668" s="47"/>
      <c r="D6668" s="47"/>
      <c r="E6668" s="47"/>
      <c r="F6668" s="47"/>
      <c r="G6668" s="48"/>
      <c r="H6668" s="47"/>
      <c r="I6668" s="51"/>
      <c r="J6668" s="51"/>
      <c r="K6668" s="47"/>
      <c r="L6668" s="47"/>
      <c r="M6668" s="47"/>
      <c r="N6668" s="47"/>
      <c r="O6668" s="48"/>
    </row>
    <row r="6669" spans="2:15" x14ac:dyDescent="0.25">
      <c r="B6669" s="85"/>
      <c r="C6669" s="47"/>
      <c r="D6669" s="47"/>
      <c r="E6669" s="47"/>
      <c r="F6669" s="47"/>
      <c r="G6669" s="48"/>
      <c r="H6669" s="47"/>
      <c r="I6669" s="51"/>
      <c r="J6669" s="51"/>
      <c r="K6669" s="47"/>
      <c r="L6669" s="47"/>
      <c r="M6669" s="47"/>
      <c r="N6669" s="47"/>
      <c r="O6669" s="48"/>
    </row>
    <row r="6670" spans="2:15" x14ac:dyDescent="0.25">
      <c r="B6670" s="85"/>
      <c r="C6670" s="47"/>
      <c r="D6670" s="47"/>
      <c r="E6670" s="47"/>
      <c r="F6670" s="47"/>
      <c r="G6670" s="48"/>
      <c r="H6670" s="47"/>
      <c r="I6670" s="51"/>
      <c r="J6670" s="51"/>
      <c r="K6670" s="47"/>
      <c r="L6670" s="47"/>
      <c r="M6670" s="47"/>
      <c r="N6670" s="47"/>
      <c r="O6670" s="48"/>
    </row>
    <row r="6671" spans="2:15" x14ac:dyDescent="0.25">
      <c r="B6671" s="85"/>
      <c r="C6671" s="47"/>
      <c r="D6671" s="47"/>
      <c r="E6671" s="47"/>
      <c r="F6671" s="47"/>
      <c r="G6671" s="48"/>
      <c r="H6671" s="47"/>
      <c r="I6671" s="51"/>
      <c r="J6671" s="51"/>
      <c r="K6671" s="47"/>
      <c r="L6671" s="47"/>
      <c r="M6671" s="47"/>
      <c r="N6671" s="47"/>
      <c r="O6671" s="48"/>
    </row>
    <row r="6672" spans="2:15" x14ac:dyDescent="0.25">
      <c r="B6672" s="85"/>
      <c r="C6672" s="47"/>
      <c r="D6672" s="47"/>
      <c r="E6672" s="47"/>
      <c r="F6672" s="47"/>
      <c r="G6672" s="48"/>
      <c r="H6672" s="47"/>
      <c r="I6672" s="51"/>
      <c r="J6672" s="51"/>
      <c r="K6672" s="47"/>
      <c r="L6672" s="47"/>
      <c r="M6672" s="47"/>
      <c r="N6672" s="47"/>
      <c r="O6672" s="48"/>
    </row>
    <row r="6673" spans="2:15" x14ac:dyDescent="0.25">
      <c r="B6673" s="85"/>
      <c r="C6673" s="47"/>
      <c r="D6673" s="47"/>
      <c r="E6673" s="47"/>
      <c r="F6673" s="47"/>
      <c r="G6673" s="48"/>
      <c r="H6673" s="47"/>
      <c r="I6673" s="51"/>
      <c r="J6673" s="51"/>
      <c r="K6673" s="47"/>
      <c r="L6673" s="47"/>
      <c r="M6673" s="47"/>
      <c r="N6673" s="47"/>
      <c r="O6673" s="48"/>
    </row>
    <row r="6674" spans="2:15" x14ac:dyDescent="0.25">
      <c r="B6674" s="85"/>
      <c r="C6674" s="47"/>
      <c r="D6674" s="47"/>
      <c r="E6674" s="47"/>
      <c r="F6674" s="47"/>
      <c r="G6674" s="48"/>
      <c r="H6674" s="47"/>
      <c r="I6674" s="51"/>
      <c r="J6674" s="51"/>
      <c r="K6674" s="47"/>
      <c r="L6674" s="47"/>
      <c r="M6674" s="47"/>
      <c r="N6674" s="47"/>
      <c r="O6674" s="48"/>
    </row>
    <row r="6675" spans="2:15" x14ac:dyDescent="0.25">
      <c r="B6675" s="85"/>
      <c r="C6675" s="47"/>
      <c r="D6675" s="47"/>
      <c r="E6675" s="47"/>
      <c r="F6675" s="47"/>
      <c r="G6675" s="48"/>
      <c r="H6675" s="47"/>
      <c r="I6675" s="51"/>
      <c r="J6675" s="51"/>
      <c r="K6675" s="47"/>
      <c r="L6675" s="47"/>
      <c r="M6675" s="47"/>
      <c r="N6675" s="47"/>
      <c r="O6675" s="48"/>
    </row>
    <row r="6676" spans="2:15" x14ac:dyDescent="0.25">
      <c r="B6676" s="85"/>
      <c r="C6676" s="47"/>
      <c r="D6676" s="47"/>
      <c r="E6676" s="47"/>
      <c r="F6676" s="47"/>
      <c r="G6676" s="48"/>
      <c r="H6676" s="47"/>
      <c r="I6676" s="51"/>
      <c r="J6676" s="51"/>
      <c r="K6676" s="47"/>
      <c r="L6676" s="47"/>
      <c r="M6676" s="47"/>
      <c r="N6676" s="47"/>
      <c r="O6676" s="48"/>
    </row>
    <row r="6677" spans="2:15" x14ac:dyDescent="0.25">
      <c r="B6677" s="85"/>
      <c r="C6677" s="47"/>
      <c r="D6677" s="47"/>
      <c r="E6677" s="47"/>
      <c r="F6677" s="47"/>
      <c r="G6677" s="48"/>
      <c r="H6677" s="47"/>
      <c r="I6677" s="51"/>
      <c r="J6677" s="51"/>
      <c r="K6677" s="47"/>
      <c r="L6677" s="47"/>
      <c r="M6677" s="47"/>
      <c r="N6677" s="47"/>
      <c r="O6677" s="48"/>
    </row>
    <row r="6678" spans="2:15" x14ac:dyDescent="0.25">
      <c r="B6678" s="85"/>
      <c r="C6678" s="47"/>
      <c r="D6678" s="47"/>
      <c r="E6678" s="47"/>
      <c r="F6678" s="47"/>
      <c r="G6678" s="48"/>
      <c r="H6678" s="47"/>
      <c r="I6678" s="51"/>
      <c r="J6678" s="51"/>
      <c r="K6678" s="47"/>
      <c r="L6678" s="47"/>
      <c r="M6678" s="47"/>
      <c r="N6678" s="47"/>
      <c r="O6678" s="48"/>
    </row>
    <row r="6679" spans="2:15" x14ac:dyDescent="0.25">
      <c r="B6679" s="85"/>
      <c r="C6679" s="47"/>
      <c r="D6679" s="47"/>
      <c r="E6679" s="47"/>
      <c r="F6679" s="47"/>
      <c r="G6679" s="48"/>
      <c r="H6679" s="47"/>
      <c r="I6679" s="51"/>
      <c r="J6679" s="51"/>
      <c r="K6679" s="47"/>
      <c r="L6679" s="47"/>
      <c r="M6679" s="47"/>
      <c r="N6679" s="47"/>
      <c r="O6679" s="48"/>
    </row>
    <row r="6680" spans="2:15" x14ac:dyDescent="0.25">
      <c r="B6680" s="85"/>
      <c r="C6680" s="47"/>
      <c r="D6680" s="47"/>
      <c r="E6680" s="47"/>
      <c r="F6680" s="47"/>
      <c r="G6680" s="48"/>
      <c r="H6680" s="47"/>
      <c r="I6680" s="51"/>
      <c r="J6680" s="51"/>
      <c r="K6680" s="47"/>
      <c r="L6680" s="47"/>
      <c r="M6680" s="47"/>
      <c r="N6680" s="47"/>
      <c r="O6680" s="48"/>
    </row>
    <row r="6681" spans="2:15" x14ac:dyDescent="0.25">
      <c r="B6681" s="85"/>
      <c r="C6681" s="47"/>
      <c r="D6681" s="47"/>
      <c r="E6681" s="47"/>
      <c r="F6681" s="47"/>
      <c r="G6681" s="48"/>
      <c r="H6681" s="47"/>
      <c r="I6681" s="51"/>
      <c r="J6681" s="51"/>
      <c r="K6681" s="47"/>
      <c r="L6681" s="47"/>
      <c r="M6681" s="47"/>
      <c r="N6681" s="47"/>
      <c r="O6681" s="48"/>
    </row>
    <row r="6682" spans="2:15" x14ac:dyDescent="0.25">
      <c r="B6682" s="85"/>
      <c r="C6682" s="47"/>
      <c r="D6682" s="47"/>
      <c r="E6682" s="47"/>
      <c r="F6682" s="47"/>
      <c r="G6682" s="48"/>
      <c r="H6682" s="47"/>
      <c r="I6682" s="51"/>
      <c r="J6682" s="51"/>
      <c r="K6682" s="47"/>
      <c r="L6682" s="47"/>
      <c r="M6682" s="47"/>
      <c r="N6682" s="47"/>
      <c r="O6682" s="48"/>
    </row>
    <row r="6683" spans="2:15" x14ac:dyDescent="0.25">
      <c r="B6683" s="85"/>
      <c r="C6683" s="47"/>
      <c r="D6683" s="47"/>
      <c r="E6683" s="47"/>
      <c r="F6683" s="47"/>
      <c r="G6683" s="48"/>
      <c r="H6683" s="47"/>
      <c r="I6683" s="51"/>
      <c r="J6683" s="51"/>
      <c r="K6683" s="47"/>
      <c r="L6683" s="47"/>
      <c r="M6683" s="47"/>
      <c r="N6683" s="47"/>
      <c r="O6683" s="48"/>
    </row>
    <row r="6684" spans="2:15" x14ac:dyDescent="0.25">
      <c r="B6684" s="85"/>
      <c r="C6684" s="47"/>
      <c r="D6684" s="47"/>
      <c r="E6684" s="47"/>
      <c r="F6684" s="47"/>
      <c r="G6684" s="48"/>
      <c r="H6684" s="47"/>
      <c r="I6684" s="51"/>
      <c r="J6684" s="51"/>
      <c r="K6684" s="47"/>
      <c r="L6684" s="47"/>
      <c r="M6684" s="47"/>
      <c r="N6684" s="47"/>
      <c r="O6684" s="48"/>
    </row>
    <row r="6685" spans="2:15" x14ac:dyDescent="0.25">
      <c r="B6685" s="85"/>
      <c r="C6685" s="47"/>
      <c r="D6685" s="47"/>
      <c r="E6685" s="47"/>
      <c r="F6685" s="47"/>
      <c r="G6685" s="48"/>
      <c r="H6685" s="47"/>
      <c r="I6685" s="51"/>
      <c r="J6685" s="51"/>
      <c r="K6685" s="47"/>
      <c r="L6685" s="47"/>
      <c r="M6685" s="47"/>
      <c r="N6685" s="47"/>
      <c r="O6685" s="48"/>
    </row>
    <row r="6686" spans="2:15" x14ac:dyDescent="0.25">
      <c r="B6686" s="85"/>
      <c r="C6686" s="47"/>
      <c r="D6686" s="47"/>
      <c r="E6686" s="47"/>
      <c r="F6686" s="47"/>
      <c r="G6686" s="48"/>
      <c r="H6686" s="47"/>
      <c r="I6686" s="51"/>
      <c r="J6686" s="51"/>
      <c r="K6686" s="47"/>
      <c r="L6686" s="47"/>
      <c r="M6686" s="47"/>
      <c r="N6686" s="47"/>
      <c r="O6686" s="48"/>
    </row>
    <row r="6687" spans="2:15" x14ac:dyDescent="0.25">
      <c r="B6687" s="85"/>
      <c r="C6687" s="47"/>
      <c r="D6687" s="47"/>
      <c r="E6687" s="47"/>
      <c r="F6687" s="47"/>
      <c r="G6687" s="48"/>
      <c r="H6687" s="47"/>
      <c r="I6687" s="51"/>
      <c r="J6687" s="51"/>
      <c r="K6687" s="47"/>
      <c r="L6687" s="47"/>
      <c r="M6687" s="47"/>
      <c r="N6687" s="47"/>
      <c r="O6687" s="48"/>
    </row>
    <row r="6688" spans="2:15" x14ac:dyDescent="0.25">
      <c r="B6688" s="85"/>
      <c r="C6688" s="47"/>
      <c r="D6688" s="47"/>
      <c r="E6688" s="47"/>
      <c r="F6688" s="47"/>
      <c r="G6688" s="48"/>
      <c r="H6688" s="47"/>
      <c r="I6688" s="51"/>
      <c r="J6688" s="51"/>
      <c r="K6688" s="47"/>
      <c r="L6688" s="47"/>
      <c r="M6688" s="47"/>
      <c r="N6688" s="47"/>
      <c r="O6688" s="48"/>
    </row>
    <row r="6689" spans="2:15" x14ac:dyDescent="0.25">
      <c r="B6689" s="85"/>
      <c r="C6689" s="47"/>
      <c r="D6689" s="47"/>
      <c r="E6689" s="47"/>
      <c r="F6689" s="47"/>
      <c r="G6689" s="48"/>
      <c r="H6689" s="47"/>
      <c r="I6689" s="51"/>
      <c r="J6689" s="51"/>
      <c r="K6689" s="47"/>
      <c r="L6689" s="47"/>
      <c r="M6689" s="47"/>
      <c r="N6689" s="47"/>
      <c r="O6689" s="48"/>
    </row>
    <row r="6690" spans="2:15" x14ac:dyDescent="0.25">
      <c r="B6690" s="85"/>
      <c r="C6690" s="47"/>
      <c r="D6690" s="47"/>
      <c r="E6690" s="47"/>
      <c r="F6690" s="47"/>
      <c r="G6690" s="48"/>
      <c r="H6690" s="47"/>
      <c r="I6690" s="51"/>
      <c r="J6690" s="51"/>
      <c r="K6690" s="47"/>
      <c r="L6690" s="47"/>
      <c r="M6690" s="47"/>
      <c r="N6690" s="47"/>
      <c r="O6690" s="48"/>
    </row>
    <row r="6691" spans="2:15" x14ac:dyDescent="0.25">
      <c r="B6691" s="85"/>
      <c r="C6691" s="47"/>
      <c r="D6691" s="47"/>
      <c r="E6691" s="47"/>
      <c r="F6691" s="47"/>
      <c r="G6691" s="48"/>
      <c r="H6691" s="47"/>
      <c r="I6691" s="51"/>
      <c r="J6691" s="51"/>
      <c r="K6691" s="47"/>
      <c r="L6691" s="47"/>
      <c r="M6691" s="47"/>
      <c r="N6691" s="47"/>
      <c r="O6691" s="48"/>
    </row>
    <row r="6692" spans="2:15" x14ac:dyDescent="0.25">
      <c r="B6692" s="85"/>
      <c r="C6692" s="47"/>
      <c r="D6692" s="47"/>
      <c r="E6692" s="47"/>
      <c r="F6692" s="47"/>
      <c r="G6692" s="48"/>
      <c r="H6692" s="47"/>
      <c r="I6692" s="51"/>
      <c r="J6692" s="51"/>
      <c r="K6692" s="47"/>
      <c r="L6692" s="47"/>
      <c r="M6692" s="47"/>
      <c r="N6692" s="47"/>
      <c r="O6692" s="48"/>
    </row>
    <row r="6693" spans="2:15" x14ac:dyDescent="0.25">
      <c r="B6693" s="85"/>
      <c r="C6693" s="47"/>
      <c r="D6693" s="47"/>
      <c r="E6693" s="47"/>
      <c r="F6693" s="47"/>
      <c r="G6693" s="48"/>
      <c r="H6693" s="47"/>
      <c r="I6693" s="51"/>
      <c r="J6693" s="51"/>
      <c r="K6693" s="47"/>
      <c r="L6693" s="47"/>
      <c r="M6693" s="47"/>
      <c r="N6693" s="47"/>
      <c r="O6693" s="48"/>
    </row>
    <row r="6694" spans="2:15" x14ac:dyDescent="0.25">
      <c r="B6694" s="85"/>
      <c r="C6694" s="47"/>
      <c r="D6694" s="47"/>
      <c r="E6694" s="47"/>
      <c r="F6694" s="47"/>
      <c r="G6694" s="48"/>
      <c r="H6694" s="47"/>
      <c r="I6694" s="51"/>
      <c r="J6694" s="51"/>
      <c r="K6694" s="47"/>
      <c r="L6694" s="47"/>
      <c r="M6694" s="47"/>
      <c r="N6694" s="47"/>
      <c r="O6694" s="48"/>
    </row>
    <row r="6695" spans="2:15" x14ac:dyDescent="0.25">
      <c r="B6695" s="85"/>
      <c r="C6695" s="47"/>
      <c r="D6695" s="47"/>
      <c r="E6695" s="47"/>
      <c r="F6695" s="47"/>
      <c r="G6695" s="48"/>
      <c r="H6695" s="47"/>
      <c r="I6695" s="51"/>
      <c r="J6695" s="51"/>
      <c r="K6695" s="47"/>
      <c r="L6695" s="47"/>
      <c r="M6695" s="47"/>
      <c r="N6695" s="47"/>
      <c r="O6695" s="48"/>
    </row>
    <row r="6696" spans="2:15" x14ac:dyDescent="0.25">
      <c r="B6696" s="85"/>
      <c r="C6696" s="47"/>
      <c r="D6696" s="47"/>
      <c r="E6696" s="47"/>
      <c r="F6696" s="47"/>
      <c r="G6696" s="48"/>
      <c r="H6696" s="47"/>
      <c r="I6696" s="51"/>
      <c r="J6696" s="51"/>
      <c r="K6696" s="47"/>
      <c r="L6696" s="47"/>
      <c r="M6696" s="47"/>
      <c r="N6696" s="47"/>
      <c r="O6696" s="48"/>
    </row>
    <row r="6697" spans="2:15" x14ac:dyDescent="0.25">
      <c r="B6697" s="85"/>
      <c r="C6697" s="47"/>
      <c r="D6697" s="47"/>
      <c r="E6697" s="47"/>
      <c r="F6697" s="47"/>
      <c r="G6697" s="48"/>
      <c r="H6697" s="47"/>
      <c r="I6697" s="51"/>
      <c r="J6697" s="51"/>
      <c r="K6697" s="47"/>
      <c r="L6697" s="47"/>
      <c r="M6697" s="47"/>
      <c r="N6697" s="47"/>
      <c r="O6697" s="48"/>
    </row>
    <row r="6698" spans="2:15" x14ac:dyDescent="0.25">
      <c r="B6698" s="85"/>
      <c r="C6698" s="47"/>
      <c r="D6698" s="47"/>
      <c r="E6698" s="47"/>
      <c r="F6698" s="47"/>
      <c r="G6698" s="48"/>
      <c r="H6698" s="47"/>
      <c r="I6698" s="51"/>
      <c r="J6698" s="51"/>
      <c r="K6698" s="47"/>
      <c r="L6698" s="47"/>
      <c r="M6698" s="47"/>
      <c r="N6698" s="47"/>
      <c r="O6698" s="48"/>
    </row>
    <row r="6699" spans="2:15" x14ac:dyDescent="0.25">
      <c r="B6699" s="85"/>
      <c r="C6699" s="47"/>
      <c r="D6699" s="47"/>
      <c r="E6699" s="47"/>
      <c r="F6699" s="47"/>
      <c r="G6699" s="48"/>
      <c r="H6699" s="47"/>
      <c r="I6699" s="51"/>
      <c r="J6699" s="51"/>
      <c r="K6699" s="47"/>
      <c r="L6699" s="47"/>
      <c r="M6699" s="47"/>
      <c r="N6699" s="47"/>
      <c r="O6699" s="48"/>
    </row>
    <row r="6700" spans="2:15" x14ac:dyDescent="0.25">
      <c r="B6700" s="85"/>
      <c r="C6700" s="47"/>
      <c r="D6700" s="47"/>
      <c r="E6700" s="47"/>
      <c r="F6700" s="47"/>
      <c r="G6700" s="48"/>
      <c r="H6700" s="47"/>
      <c r="I6700" s="51"/>
      <c r="J6700" s="51"/>
      <c r="K6700" s="47"/>
      <c r="L6700" s="47"/>
      <c r="M6700" s="47"/>
      <c r="N6700" s="47"/>
      <c r="O6700" s="48"/>
    </row>
    <row r="6701" spans="2:15" x14ac:dyDescent="0.25">
      <c r="B6701" s="85"/>
      <c r="C6701" s="47"/>
      <c r="D6701" s="47"/>
      <c r="E6701" s="47"/>
      <c r="F6701" s="47"/>
      <c r="G6701" s="48"/>
      <c r="H6701" s="47"/>
      <c r="I6701" s="51"/>
      <c r="J6701" s="51"/>
      <c r="K6701" s="47"/>
      <c r="L6701" s="47"/>
      <c r="M6701" s="47"/>
      <c r="N6701" s="47"/>
      <c r="O6701" s="48"/>
    </row>
    <row r="6702" spans="2:15" x14ac:dyDescent="0.25">
      <c r="B6702" s="85"/>
      <c r="C6702" s="47"/>
      <c r="D6702" s="47"/>
      <c r="E6702" s="47"/>
      <c r="F6702" s="47"/>
      <c r="G6702" s="48"/>
      <c r="H6702" s="47"/>
      <c r="I6702" s="51"/>
      <c r="J6702" s="51"/>
      <c r="K6702" s="47"/>
      <c r="L6702" s="47"/>
      <c r="M6702" s="47"/>
      <c r="N6702" s="47"/>
      <c r="O6702" s="48"/>
    </row>
    <row r="6703" spans="2:15" x14ac:dyDescent="0.25">
      <c r="B6703" s="85"/>
      <c r="C6703" s="47"/>
      <c r="D6703" s="47"/>
      <c r="E6703" s="47"/>
      <c r="F6703" s="47"/>
      <c r="G6703" s="48"/>
      <c r="H6703" s="47"/>
      <c r="I6703" s="51"/>
      <c r="J6703" s="51"/>
      <c r="K6703" s="47"/>
      <c r="L6703" s="47"/>
      <c r="M6703" s="47"/>
      <c r="N6703" s="47"/>
      <c r="O6703" s="48"/>
    </row>
    <row r="6704" spans="2:15" x14ac:dyDescent="0.25">
      <c r="B6704" s="85"/>
      <c r="C6704" s="47"/>
      <c r="D6704" s="47"/>
      <c r="E6704" s="47"/>
      <c r="F6704" s="47"/>
      <c r="G6704" s="48"/>
      <c r="H6704" s="47"/>
      <c r="I6704" s="51"/>
      <c r="J6704" s="51"/>
      <c r="K6704" s="47"/>
      <c r="L6704" s="47"/>
      <c r="M6704" s="47"/>
      <c r="N6704" s="47"/>
      <c r="O6704" s="48"/>
    </row>
    <row r="6705" spans="2:15" x14ac:dyDescent="0.25">
      <c r="B6705" s="85"/>
      <c r="C6705" s="47"/>
      <c r="D6705" s="47"/>
      <c r="E6705" s="47"/>
      <c r="F6705" s="47"/>
      <c r="G6705" s="48"/>
      <c r="H6705" s="47"/>
      <c r="I6705" s="51"/>
      <c r="J6705" s="51"/>
      <c r="K6705" s="47"/>
      <c r="L6705" s="47"/>
      <c r="M6705" s="47"/>
      <c r="N6705" s="47"/>
      <c r="O6705" s="48"/>
    </row>
    <row r="6706" spans="2:15" x14ac:dyDescent="0.25">
      <c r="B6706" s="85"/>
      <c r="C6706" s="47"/>
      <c r="D6706" s="47"/>
      <c r="E6706" s="47"/>
      <c r="F6706" s="47"/>
      <c r="G6706" s="48"/>
      <c r="H6706" s="47"/>
      <c r="I6706" s="51"/>
      <c r="J6706" s="51"/>
      <c r="K6706" s="47"/>
      <c r="L6706" s="47"/>
      <c r="M6706" s="47"/>
      <c r="N6706" s="47"/>
      <c r="O6706" s="48"/>
    </row>
    <row r="6707" spans="2:15" x14ac:dyDescent="0.25">
      <c r="B6707" s="85"/>
      <c r="C6707" s="47"/>
      <c r="D6707" s="47"/>
      <c r="E6707" s="47"/>
      <c r="F6707" s="47"/>
      <c r="G6707" s="48"/>
      <c r="H6707" s="47"/>
      <c r="I6707" s="51"/>
      <c r="J6707" s="51"/>
      <c r="K6707" s="47"/>
      <c r="L6707" s="47"/>
      <c r="M6707" s="47"/>
      <c r="N6707" s="47"/>
      <c r="O6707" s="48"/>
    </row>
    <row r="6708" spans="2:15" x14ac:dyDescent="0.25">
      <c r="B6708" s="85"/>
      <c r="C6708" s="47"/>
      <c r="D6708" s="47"/>
      <c r="E6708" s="47"/>
      <c r="F6708" s="47"/>
      <c r="G6708" s="48"/>
      <c r="H6708" s="47"/>
      <c r="I6708" s="51"/>
      <c r="J6708" s="51"/>
      <c r="K6708" s="47"/>
      <c r="L6708" s="47"/>
      <c r="M6708" s="47"/>
      <c r="N6708" s="47"/>
      <c r="O6708" s="48"/>
    </row>
    <row r="6709" spans="2:15" x14ac:dyDescent="0.25">
      <c r="B6709" s="85"/>
      <c r="C6709" s="47"/>
      <c r="D6709" s="47"/>
      <c r="E6709" s="47"/>
      <c r="F6709" s="47"/>
      <c r="G6709" s="48"/>
      <c r="H6709" s="47"/>
      <c r="I6709" s="51"/>
      <c r="J6709" s="51"/>
      <c r="K6709" s="47"/>
      <c r="L6709" s="47"/>
      <c r="M6709" s="47"/>
      <c r="N6709" s="47"/>
      <c r="O6709" s="48"/>
    </row>
    <row r="6710" spans="2:15" x14ac:dyDescent="0.25">
      <c r="B6710" s="85"/>
      <c r="C6710" s="47"/>
      <c r="D6710" s="47"/>
      <c r="E6710" s="47"/>
      <c r="F6710" s="47"/>
      <c r="G6710" s="48"/>
      <c r="H6710" s="47"/>
      <c r="I6710" s="51"/>
      <c r="J6710" s="51"/>
      <c r="K6710" s="47"/>
      <c r="L6710" s="47"/>
      <c r="M6710" s="47"/>
      <c r="N6710" s="47"/>
      <c r="O6710" s="48"/>
    </row>
    <row r="6711" spans="2:15" x14ac:dyDescent="0.25">
      <c r="B6711" s="85"/>
      <c r="C6711" s="47"/>
      <c r="D6711" s="47"/>
      <c r="E6711" s="47"/>
      <c r="F6711" s="47"/>
      <c r="G6711" s="48"/>
      <c r="H6711" s="47"/>
      <c r="I6711" s="51"/>
      <c r="J6711" s="51"/>
      <c r="K6711" s="47"/>
      <c r="L6711" s="47"/>
      <c r="M6711" s="47"/>
      <c r="N6711" s="47"/>
      <c r="O6711" s="48"/>
    </row>
    <row r="6712" spans="2:15" x14ac:dyDescent="0.25">
      <c r="B6712" s="85"/>
      <c r="C6712" s="47"/>
      <c r="D6712" s="47"/>
      <c r="E6712" s="47"/>
      <c r="F6712" s="47"/>
      <c r="G6712" s="48"/>
      <c r="H6712" s="47"/>
      <c r="I6712" s="51"/>
      <c r="J6712" s="51"/>
      <c r="K6712" s="47"/>
      <c r="L6712" s="47"/>
      <c r="M6712" s="47"/>
      <c r="N6712" s="47"/>
      <c r="O6712" s="48"/>
    </row>
    <row r="6713" spans="2:15" x14ac:dyDescent="0.25">
      <c r="B6713" s="85"/>
      <c r="C6713" s="47"/>
      <c r="D6713" s="47"/>
      <c r="E6713" s="47"/>
      <c r="F6713" s="47"/>
      <c r="G6713" s="48"/>
      <c r="H6713" s="47"/>
      <c r="I6713" s="51"/>
      <c r="J6713" s="51"/>
      <c r="K6713" s="47"/>
      <c r="L6713" s="47"/>
      <c r="M6713" s="47"/>
      <c r="N6713" s="47"/>
      <c r="O6713" s="48"/>
    </row>
    <row r="6714" spans="2:15" x14ac:dyDescent="0.25">
      <c r="B6714" s="85"/>
      <c r="C6714" s="47"/>
      <c r="D6714" s="47"/>
      <c r="E6714" s="47"/>
      <c r="F6714" s="47"/>
      <c r="G6714" s="48"/>
      <c r="H6714" s="47"/>
      <c r="I6714" s="51"/>
      <c r="J6714" s="51"/>
      <c r="K6714" s="47"/>
      <c r="L6714" s="47"/>
      <c r="M6714" s="47"/>
      <c r="N6714" s="47"/>
      <c r="O6714" s="48"/>
    </row>
    <row r="6715" spans="2:15" x14ac:dyDescent="0.25">
      <c r="B6715" s="85"/>
      <c r="C6715" s="47"/>
      <c r="D6715" s="47"/>
      <c r="E6715" s="47"/>
      <c r="F6715" s="47"/>
      <c r="G6715" s="48"/>
      <c r="H6715" s="47"/>
      <c r="I6715" s="51"/>
      <c r="J6715" s="51"/>
      <c r="K6715" s="47"/>
      <c r="L6715" s="47"/>
      <c r="M6715" s="47"/>
      <c r="N6715" s="47"/>
      <c r="O6715" s="48"/>
    </row>
    <row r="6716" spans="2:15" x14ac:dyDescent="0.25">
      <c r="B6716" s="85"/>
      <c r="C6716" s="47"/>
      <c r="D6716" s="47"/>
      <c r="E6716" s="47"/>
      <c r="F6716" s="47"/>
      <c r="G6716" s="48"/>
      <c r="H6716" s="47"/>
      <c r="I6716" s="51"/>
      <c r="J6716" s="51"/>
      <c r="K6716" s="47"/>
      <c r="L6716" s="47"/>
      <c r="M6716" s="47"/>
      <c r="N6716" s="47"/>
      <c r="O6716" s="48"/>
    </row>
    <row r="6717" spans="2:15" x14ac:dyDescent="0.25">
      <c r="B6717" s="85"/>
      <c r="C6717" s="47"/>
      <c r="D6717" s="47"/>
      <c r="E6717" s="47"/>
      <c r="F6717" s="47"/>
      <c r="G6717" s="48"/>
      <c r="H6717" s="47"/>
      <c r="I6717" s="51"/>
      <c r="J6717" s="51"/>
      <c r="K6717" s="47"/>
      <c r="L6717" s="47"/>
      <c r="M6717" s="47"/>
      <c r="N6717" s="47"/>
      <c r="O6717" s="48"/>
    </row>
    <row r="6718" spans="2:15" x14ac:dyDescent="0.25">
      <c r="B6718" s="85"/>
      <c r="C6718" s="47"/>
      <c r="D6718" s="47"/>
      <c r="E6718" s="47"/>
      <c r="F6718" s="47"/>
      <c r="G6718" s="48"/>
      <c r="H6718" s="47"/>
      <c r="I6718" s="51"/>
      <c r="J6718" s="51"/>
      <c r="K6718" s="47"/>
      <c r="L6718" s="47"/>
      <c r="M6718" s="47"/>
      <c r="N6718" s="47"/>
      <c r="O6718" s="48"/>
    </row>
    <row r="6719" spans="2:15" x14ac:dyDescent="0.25">
      <c r="B6719" s="85"/>
      <c r="C6719" s="47"/>
      <c r="D6719" s="47"/>
      <c r="E6719" s="47"/>
      <c r="F6719" s="47"/>
      <c r="G6719" s="48"/>
      <c r="H6719" s="47"/>
      <c r="I6719" s="51"/>
      <c r="J6719" s="51"/>
      <c r="K6719" s="47"/>
      <c r="L6719" s="47"/>
      <c r="M6719" s="47"/>
      <c r="N6719" s="47"/>
      <c r="O6719" s="48"/>
    </row>
    <row r="6720" spans="2:15" x14ac:dyDescent="0.25">
      <c r="B6720" s="85"/>
      <c r="C6720" s="47"/>
      <c r="D6720" s="47"/>
      <c r="E6720" s="47"/>
      <c r="F6720" s="47"/>
      <c r="G6720" s="48"/>
      <c r="H6720" s="47"/>
      <c r="I6720" s="51"/>
      <c r="J6720" s="51"/>
      <c r="K6720" s="47"/>
      <c r="L6720" s="47"/>
      <c r="M6720" s="47"/>
      <c r="N6720" s="47"/>
      <c r="O6720" s="48"/>
    </row>
    <row r="6721" spans="2:15" x14ac:dyDescent="0.25">
      <c r="B6721" s="85"/>
      <c r="C6721" s="47"/>
      <c r="D6721" s="47"/>
      <c r="E6721" s="47"/>
      <c r="F6721" s="47"/>
      <c r="G6721" s="48"/>
      <c r="H6721" s="47"/>
      <c r="I6721" s="51"/>
      <c r="J6721" s="51"/>
      <c r="K6721" s="47"/>
      <c r="L6721" s="47"/>
      <c r="M6721" s="47"/>
      <c r="N6721" s="47"/>
      <c r="O6721" s="48"/>
    </row>
    <row r="6722" spans="2:15" x14ac:dyDescent="0.25">
      <c r="B6722" s="85"/>
      <c r="C6722" s="47"/>
      <c r="D6722" s="47"/>
      <c r="E6722" s="47"/>
      <c r="F6722" s="47"/>
      <c r="G6722" s="48"/>
      <c r="H6722" s="47"/>
      <c r="I6722" s="51"/>
      <c r="J6722" s="51"/>
      <c r="K6722" s="47"/>
      <c r="L6722" s="47"/>
      <c r="M6722" s="47"/>
      <c r="N6722" s="47"/>
      <c r="O6722" s="48"/>
    </row>
    <row r="6723" spans="2:15" x14ac:dyDescent="0.25">
      <c r="B6723" s="85"/>
      <c r="C6723" s="47"/>
      <c r="D6723" s="47"/>
      <c r="E6723" s="47"/>
      <c r="F6723" s="47"/>
      <c r="G6723" s="48"/>
      <c r="H6723" s="47"/>
      <c r="I6723" s="51"/>
      <c r="J6723" s="51"/>
      <c r="K6723" s="47"/>
      <c r="L6723" s="47"/>
      <c r="M6723" s="47"/>
      <c r="N6723" s="47"/>
      <c r="O6723" s="48"/>
    </row>
    <row r="6724" spans="2:15" x14ac:dyDescent="0.25">
      <c r="B6724" s="85"/>
      <c r="C6724" s="47"/>
      <c r="D6724" s="47"/>
      <c r="E6724" s="47"/>
      <c r="F6724" s="47"/>
      <c r="G6724" s="48"/>
      <c r="H6724" s="47"/>
      <c r="I6724" s="51"/>
      <c r="J6724" s="51"/>
      <c r="K6724" s="47"/>
      <c r="L6724" s="47"/>
      <c r="M6724" s="47"/>
      <c r="N6724" s="47"/>
      <c r="O6724" s="48"/>
    </row>
    <row r="6725" spans="2:15" x14ac:dyDescent="0.25">
      <c r="B6725" s="85"/>
      <c r="C6725" s="47"/>
      <c r="D6725" s="47"/>
      <c r="E6725" s="47"/>
      <c r="F6725" s="47"/>
      <c r="G6725" s="48"/>
      <c r="H6725" s="47"/>
      <c r="I6725" s="51"/>
      <c r="J6725" s="51"/>
      <c r="K6725" s="47"/>
      <c r="L6725" s="47"/>
      <c r="M6725" s="47"/>
      <c r="N6725" s="47"/>
      <c r="O6725" s="48"/>
    </row>
    <row r="6726" spans="2:15" x14ac:dyDescent="0.25">
      <c r="B6726" s="85"/>
      <c r="C6726" s="47"/>
      <c r="D6726" s="47"/>
      <c r="E6726" s="47"/>
      <c r="F6726" s="47"/>
      <c r="G6726" s="48"/>
      <c r="H6726" s="47"/>
      <c r="I6726" s="51"/>
      <c r="J6726" s="51"/>
      <c r="K6726" s="47"/>
      <c r="L6726" s="47"/>
      <c r="M6726" s="47"/>
      <c r="N6726" s="47"/>
      <c r="O6726" s="48"/>
    </row>
    <row r="6727" spans="2:15" x14ac:dyDescent="0.25">
      <c r="B6727" s="85"/>
      <c r="C6727" s="47"/>
      <c r="D6727" s="47"/>
      <c r="E6727" s="47"/>
      <c r="F6727" s="47"/>
      <c r="G6727" s="48"/>
      <c r="H6727" s="47"/>
      <c r="I6727" s="51"/>
      <c r="J6727" s="51"/>
      <c r="K6727" s="47"/>
      <c r="L6727" s="47"/>
      <c r="M6727" s="47"/>
      <c r="N6727" s="47"/>
      <c r="O6727" s="48"/>
    </row>
    <row r="6728" spans="2:15" x14ac:dyDescent="0.25">
      <c r="B6728" s="85"/>
      <c r="C6728" s="47"/>
      <c r="D6728" s="47"/>
      <c r="E6728" s="47"/>
      <c r="F6728" s="47"/>
      <c r="G6728" s="48"/>
      <c r="H6728" s="47"/>
      <c r="I6728" s="51"/>
      <c r="J6728" s="51"/>
      <c r="K6728" s="47"/>
      <c r="L6728" s="47"/>
      <c r="M6728" s="47"/>
      <c r="N6728" s="47"/>
      <c r="O6728" s="48"/>
    </row>
    <row r="6729" spans="2:15" x14ac:dyDescent="0.25">
      <c r="B6729" s="85"/>
      <c r="C6729" s="47"/>
      <c r="D6729" s="47"/>
      <c r="E6729" s="47"/>
      <c r="F6729" s="47"/>
      <c r="G6729" s="48"/>
      <c r="H6729" s="47"/>
      <c r="I6729" s="51"/>
      <c r="J6729" s="51"/>
      <c r="K6729" s="47"/>
      <c r="L6729" s="47"/>
      <c r="M6729" s="47"/>
      <c r="N6729" s="47"/>
      <c r="O6729" s="48"/>
    </row>
    <row r="6730" spans="2:15" x14ac:dyDescent="0.25">
      <c r="B6730" s="85"/>
      <c r="C6730" s="47"/>
      <c r="D6730" s="47"/>
      <c r="E6730" s="47"/>
      <c r="F6730" s="47"/>
      <c r="G6730" s="48"/>
      <c r="H6730" s="47"/>
      <c r="I6730" s="51"/>
      <c r="J6730" s="51"/>
      <c r="K6730" s="47"/>
      <c r="L6730" s="47"/>
      <c r="M6730" s="47"/>
      <c r="N6730" s="47"/>
      <c r="O6730" s="48"/>
    </row>
    <row r="6731" spans="2:15" x14ac:dyDescent="0.25">
      <c r="B6731" s="85"/>
      <c r="C6731" s="47"/>
      <c r="D6731" s="47"/>
      <c r="E6731" s="47"/>
      <c r="F6731" s="47"/>
      <c r="G6731" s="48"/>
      <c r="H6731" s="47"/>
      <c r="I6731" s="51"/>
      <c r="J6731" s="51"/>
      <c r="K6731" s="47"/>
      <c r="L6731" s="47"/>
      <c r="M6731" s="47"/>
      <c r="N6731" s="47"/>
      <c r="O6731" s="48"/>
    </row>
    <row r="6732" spans="2:15" x14ac:dyDescent="0.25">
      <c r="B6732" s="85"/>
      <c r="C6732" s="47"/>
      <c r="D6732" s="47"/>
      <c r="E6732" s="47"/>
      <c r="F6732" s="47"/>
      <c r="G6732" s="48"/>
      <c r="H6732" s="47"/>
      <c r="I6732" s="51"/>
      <c r="J6732" s="51"/>
      <c r="K6732" s="47"/>
      <c r="L6732" s="47"/>
      <c r="M6732" s="47"/>
      <c r="N6732" s="47"/>
      <c r="O6732" s="48"/>
    </row>
    <row r="6733" spans="2:15" x14ac:dyDescent="0.25">
      <c r="B6733" s="85"/>
      <c r="C6733" s="47"/>
      <c r="D6733" s="47"/>
      <c r="E6733" s="47"/>
      <c r="F6733" s="47"/>
      <c r="G6733" s="48"/>
      <c r="H6733" s="47"/>
      <c r="I6733" s="51"/>
      <c r="J6733" s="51"/>
      <c r="K6733" s="47"/>
      <c r="L6733" s="47"/>
      <c r="M6733" s="47"/>
      <c r="N6733" s="47"/>
      <c r="O6733" s="48"/>
    </row>
    <row r="6734" spans="2:15" x14ac:dyDescent="0.25">
      <c r="B6734" s="85"/>
      <c r="C6734" s="47"/>
      <c r="D6734" s="47"/>
      <c r="E6734" s="47"/>
      <c r="F6734" s="47"/>
      <c r="G6734" s="48"/>
      <c r="H6734" s="47"/>
      <c r="I6734" s="51"/>
      <c r="J6734" s="51"/>
      <c r="K6734" s="47"/>
      <c r="L6734" s="47"/>
      <c r="M6734" s="47"/>
      <c r="N6734" s="47"/>
      <c r="O6734" s="48"/>
    </row>
    <row r="6735" spans="2:15" x14ac:dyDescent="0.25">
      <c r="B6735" s="85"/>
      <c r="C6735" s="47"/>
      <c r="D6735" s="47"/>
      <c r="E6735" s="47"/>
      <c r="F6735" s="47"/>
      <c r="G6735" s="48"/>
      <c r="H6735" s="47"/>
      <c r="I6735" s="51"/>
      <c r="J6735" s="51"/>
      <c r="K6735" s="47"/>
      <c r="L6735" s="47"/>
      <c r="M6735" s="47"/>
      <c r="N6735" s="47"/>
      <c r="O6735" s="48"/>
    </row>
    <row r="6736" spans="2:15" x14ac:dyDescent="0.25">
      <c r="B6736" s="85"/>
      <c r="C6736" s="47"/>
      <c r="D6736" s="47"/>
      <c r="E6736" s="47"/>
      <c r="F6736" s="47"/>
      <c r="G6736" s="48"/>
      <c r="H6736" s="47"/>
      <c r="I6736" s="51"/>
      <c r="J6736" s="51"/>
      <c r="K6736" s="47"/>
      <c r="L6736" s="47"/>
      <c r="M6736" s="47"/>
      <c r="N6736" s="47"/>
      <c r="O6736" s="48"/>
    </row>
    <row r="6737" spans="2:15" x14ac:dyDescent="0.25">
      <c r="B6737" s="85"/>
      <c r="C6737" s="47"/>
      <c r="D6737" s="47"/>
      <c r="E6737" s="47"/>
      <c r="F6737" s="47"/>
      <c r="G6737" s="48"/>
      <c r="H6737" s="47"/>
      <c r="I6737" s="51"/>
      <c r="J6737" s="51"/>
      <c r="K6737" s="47"/>
      <c r="L6737" s="47"/>
      <c r="M6737" s="47"/>
      <c r="N6737" s="47"/>
      <c r="O6737" s="48"/>
    </row>
    <row r="6738" spans="2:15" x14ac:dyDescent="0.25">
      <c r="B6738" s="85"/>
      <c r="C6738" s="47"/>
      <c r="D6738" s="47"/>
      <c r="E6738" s="47"/>
      <c r="F6738" s="47"/>
      <c r="G6738" s="48"/>
      <c r="H6738" s="47"/>
      <c r="I6738" s="51"/>
      <c r="J6738" s="51"/>
      <c r="K6738" s="47"/>
      <c r="L6738" s="47"/>
      <c r="M6738" s="47"/>
      <c r="N6738" s="47"/>
      <c r="O6738" s="48"/>
    </row>
    <row r="6739" spans="2:15" x14ac:dyDescent="0.25">
      <c r="B6739" s="85"/>
      <c r="C6739" s="47"/>
      <c r="D6739" s="47"/>
      <c r="E6739" s="47"/>
      <c r="F6739" s="47"/>
      <c r="G6739" s="48"/>
      <c r="H6739" s="47"/>
      <c r="I6739" s="51"/>
      <c r="J6739" s="51"/>
      <c r="K6739" s="47"/>
      <c r="L6739" s="47"/>
      <c r="M6739" s="47"/>
      <c r="N6739" s="47"/>
      <c r="O6739" s="48"/>
    </row>
    <row r="6740" spans="2:15" x14ac:dyDescent="0.25">
      <c r="B6740" s="85"/>
      <c r="C6740" s="47"/>
      <c r="D6740" s="47"/>
      <c r="E6740" s="47"/>
      <c r="F6740" s="47"/>
      <c r="G6740" s="48"/>
      <c r="H6740" s="47"/>
      <c r="I6740" s="51"/>
      <c r="J6740" s="51"/>
      <c r="K6740" s="47"/>
      <c r="L6740" s="47"/>
      <c r="M6740" s="47"/>
      <c r="N6740" s="47"/>
      <c r="O6740" s="48"/>
    </row>
    <row r="6741" spans="2:15" x14ac:dyDescent="0.25">
      <c r="B6741" s="85"/>
      <c r="C6741" s="47"/>
      <c r="D6741" s="47"/>
      <c r="E6741" s="47"/>
      <c r="F6741" s="47"/>
      <c r="G6741" s="48"/>
      <c r="H6741" s="47"/>
      <c r="I6741" s="51"/>
      <c r="J6741" s="51"/>
      <c r="K6741" s="47"/>
      <c r="L6741" s="47"/>
      <c r="M6741" s="47"/>
      <c r="N6741" s="47"/>
      <c r="O6741" s="48"/>
    </row>
    <row r="6742" spans="2:15" x14ac:dyDescent="0.25">
      <c r="B6742" s="85"/>
      <c r="C6742" s="47"/>
      <c r="D6742" s="47"/>
      <c r="E6742" s="47"/>
      <c r="F6742" s="47"/>
      <c r="G6742" s="48"/>
      <c r="H6742" s="47"/>
      <c r="I6742" s="51"/>
      <c r="J6742" s="51"/>
      <c r="K6742" s="47"/>
      <c r="L6742" s="47"/>
      <c r="M6742" s="47"/>
      <c r="N6742" s="47"/>
      <c r="O6742" s="48"/>
    </row>
    <row r="6743" spans="2:15" x14ac:dyDescent="0.25">
      <c r="B6743" s="85"/>
      <c r="C6743" s="47"/>
      <c r="D6743" s="47"/>
      <c r="E6743" s="47"/>
      <c r="F6743" s="47"/>
      <c r="G6743" s="48"/>
      <c r="H6743" s="47"/>
      <c r="I6743" s="51"/>
      <c r="J6743" s="51"/>
      <c r="K6743" s="47"/>
      <c r="L6743" s="47"/>
      <c r="M6743" s="47"/>
      <c r="N6743" s="47"/>
      <c r="O6743" s="48"/>
    </row>
    <row r="6744" spans="2:15" x14ac:dyDescent="0.25">
      <c r="B6744" s="85"/>
      <c r="C6744" s="47"/>
      <c r="D6744" s="47"/>
      <c r="E6744" s="47"/>
      <c r="F6744" s="47"/>
      <c r="G6744" s="48"/>
      <c r="H6744" s="47"/>
      <c r="I6744" s="51"/>
      <c r="J6744" s="51"/>
      <c r="K6744" s="47"/>
      <c r="L6744" s="47"/>
      <c r="M6744" s="47"/>
      <c r="N6744" s="47"/>
      <c r="O6744" s="48"/>
    </row>
    <row r="6745" spans="2:15" x14ac:dyDescent="0.25">
      <c r="B6745" s="85"/>
      <c r="C6745" s="47"/>
      <c r="D6745" s="47"/>
      <c r="E6745" s="47"/>
      <c r="F6745" s="47"/>
      <c r="G6745" s="48"/>
      <c r="H6745" s="47"/>
      <c r="I6745" s="51"/>
      <c r="J6745" s="51"/>
      <c r="K6745" s="47"/>
      <c r="L6745" s="47"/>
      <c r="M6745" s="47"/>
      <c r="N6745" s="47"/>
      <c r="O6745" s="48"/>
    </row>
    <row r="6746" spans="2:15" x14ac:dyDescent="0.25">
      <c r="B6746" s="85"/>
      <c r="C6746" s="47"/>
      <c r="D6746" s="47"/>
      <c r="E6746" s="47"/>
      <c r="F6746" s="47"/>
      <c r="G6746" s="48"/>
      <c r="H6746" s="47"/>
      <c r="I6746" s="51"/>
      <c r="J6746" s="51"/>
      <c r="K6746" s="47"/>
      <c r="L6746" s="47"/>
      <c r="M6746" s="47"/>
      <c r="N6746" s="47"/>
      <c r="O6746" s="48"/>
    </row>
    <row r="6747" spans="2:15" x14ac:dyDescent="0.25">
      <c r="B6747" s="85"/>
      <c r="C6747" s="47"/>
      <c r="D6747" s="47"/>
      <c r="E6747" s="47"/>
      <c r="F6747" s="47"/>
      <c r="G6747" s="48"/>
      <c r="H6747" s="47"/>
      <c r="I6747" s="51"/>
      <c r="J6747" s="51"/>
      <c r="K6747" s="47"/>
      <c r="L6747" s="47"/>
      <c r="M6747" s="47"/>
      <c r="N6747" s="47"/>
      <c r="O6747" s="48"/>
    </row>
    <row r="6748" spans="2:15" x14ac:dyDescent="0.25">
      <c r="B6748" s="85"/>
      <c r="C6748" s="47"/>
      <c r="D6748" s="47"/>
      <c r="E6748" s="47"/>
      <c r="F6748" s="47"/>
      <c r="G6748" s="48"/>
      <c r="H6748" s="47"/>
      <c r="I6748" s="51"/>
      <c r="J6748" s="51"/>
      <c r="K6748" s="47"/>
      <c r="L6748" s="47"/>
      <c r="M6748" s="47"/>
      <c r="N6748" s="47"/>
      <c r="O6748" s="48"/>
    </row>
    <row r="6749" spans="2:15" x14ac:dyDescent="0.25">
      <c r="B6749" s="85"/>
      <c r="C6749" s="47"/>
      <c r="D6749" s="47"/>
      <c r="E6749" s="47"/>
      <c r="F6749" s="47"/>
      <c r="G6749" s="48"/>
      <c r="H6749" s="47"/>
      <c r="I6749" s="51"/>
      <c r="J6749" s="51"/>
      <c r="K6749" s="47"/>
      <c r="L6749" s="47"/>
      <c r="M6749" s="47"/>
      <c r="N6749" s="47"/>
      <c r="O6749" s="48"/>
    </row>
    <row r="6750" spans="2:15" x14ac:dyDescent="0.25">
      <c r="B6750" s="85"/>
      <c r="C6750" s="47"/>
      <c r="D6750" s="47"/>
      <c r="E6750" s="47"/>
      <c r="F6750" s="47"/>
      <c r="G6750" s="48"/>
      <c r="H6750" s="47"/>
      <c r="I6750" s="51"/>
      <c r="J6750" s="51"/>
      <c r="K6750" s="47"/>
      <c r="L6750" s="47"/>
      <c r="M6750" s="47"/>
      <c r="N6750" s="47"/>
      <c r="O6750" s="48"/>
    </row>
    <row r="6751" spans="2:15" x14ac:dyDescent="0.25">
      <c r="B6751" s="85"/>
      <c r="C6751" s="47"/>
      <c r="D6751" s="47"/>
      <c r="E6751" s="47"/>
      <c r="F6751" s="47"/>
      <c r="G6751" s="48"/>
      <c r="H6751" s="47"/>
      <c r="I6751" s="51"/>
      <c r="J6751" s="51"/>
      <c r="K6751" s="47"/>
      <c r="L6751" s="47"/>
      <c r="M6751" s="47"/>
      <c r="N6751" s="47"/>
      <c r="O6751" s="48"/>
    </row>
    <row r="6752" spans="2:15" x14ac:dyDescent="0.25">
      <c r="B6752" s="85"/>
      <c r="C6752" s="47"/>
      <c r="D6752" s="47"/>
      <c r="E6752" s="47"/>
      <c r="F6752" s="47"/>
      <c r="G6752" s="48"/>
      <c r="H6752" s="47"/>
      <c r="I6752" s="51"/>
      <c r="J6752" s="51"/>
      <c r="K6752" s="47"/>
      <c r="L6752" s="47"/>
      <c r="M6752" s="47"/>
      <c r="N6752" s="47"/>
      <c r="O6752" s="48"/>
    </row>
    <row r="6753" spans="2:15" x14ac:dyDescent="0.25">
      <c r="B6753" s="85"/>
      <c r="C6753" s="47"/>
      <c r="D6753" s="47"/>
      <c r="E6753" s="47"/>
      <c r="F6753" s="47"/>
      <c r="G6753" s="48"/>
      <c r="H6753" s="47"/>
      <c r="I6753" s="51"/>
      <c r="J6753" s="51"/>
      <c r="K6753" s="47"/>
      <c r="L6753" s="47"/>
      <c r="M6753" s="47"/>
      <c r="N6753" s="47"/>
      <c r="O6753" s="48"/>
    </row>
    <row r="6754" spans="2:15" x14ac:dyDescent="0.25">
      <c r="B6754" s="85"/>
      <c r="C6754" s="47"/>
      <c r="D6754" s="47"/>
      <c r="E6754" s="47"/>
      <c r="F6754" s="47"/>
      <c r="G6754" s="48"/>
      <c r="H6754" s="47"/>
      <c r="I6754" s="51"/>
      <c r="J6754" s="51"/>
      <c r="K6754" s="47"/>
      <c r="L6754" s="47"/>
      <c r="M6754" s="47"/>
      <c r="N6754" s="47"/>
      <c r="O6754" s="48"/>
    </row>
    <row r="6755" spans="2:15" x14ac:dyDescent="0.25">
      <c r="B6755" s="85"/>
      <c r="C6755" s="47"/>
      <c r="D6755" s="47"/>
      <c r="E6755" s="47"/>
      <c r="F6755" s="47"/>
      <c r="G6755" s="48"/>
      <c r="H6755" s="47"/>
      <c r="I6755" s="51"/>
      <c r="J6755" s="51"/>
      <c r="K6755" s="47"/>
      <c r="L6755" s="47"/>
      <c r="M6755" s="47"/>
      <c r="N6755" s="47"/>
      <c r="O6755" s="48"/>
    </row>
    <row r="6756" spans="2:15" x14ac:dyDescent="0.25">
      <c r="B6756" s="85"/>
      <c r="C6756" s="47"/>
      <c r="D6756" s="47"/>
      <c r="E6756" s="47"/>
      <c r="F6756" s="47"/>
      <c r="G6756" s="48"/>
      <c r="H6756" s="47"/>
      <c r="I6756" s="51"/>
      <c r="J6756" s="51"/>
      <c r="K6756" s="47"/>
      <c r="L6756" s="47"/>
      <c r="M6756" s="47"/>
      <c r="N6756" s="47"/>
      <c r="O6756" s="48"/>
    </row>
    <row r="6757" spans="2:15" x14ac:dyDescent="0.25">
      <c r="B6757" s="85"/>
      <c r="C6757" s="47"/>
      <c r="D6757" s="47"/>
      <c r="E6757" s="47"/>
      <c r="F6757" s="47"/>
      <c r="G6757" s="48"/>
      <c r="H6757" s="47"/>
      <c r="I6757" s="51"/>
      <c r="J6757" s="51"/>
      <c r="K6757" s="47"/>
      <c r="L6757" s="47"/>
      <c r="M6757" s="47"/>
      <c r="N6757" s="47"/>
      <c r="O6757" s="48"/>
    </row>
    <row r="6758" spans="2:15" x14ac:dyDescent="0.25">
      <c r="B6758" s="85"/>
      <c r="C6758" s="47"/>
      <c r="D6758" s="47"/>
      <c r="E6758" s="47"/>
      <c r="F6758" s="47"/>
      <c r="G6758" s="48"/>
      <c r="H6758" s="47"/>
      <c r="I6758" s="51"/>
      <c r="J6758" s="51"/>
      <c r="K6758" s="47"/>
      <c r="L6758" s="47"/>
      <c r="M6758" s="47"/>
      <c r="N6758" s="47"/>
      <c r="O6758" s="48"/>
    </row>
    <row r="6759" spans="2:15" x14ac:dyDescent="0.25">
      <c r="B6759" s="85"/>
      <c r="C6759" s="47"/>
      <c r="D6759" s="47"/>
      <c r="E6759" s="47"/>
      <c r="F6759" s="47"/>
      <c r="G6759" s="48"/>
      <c r="H6759" s="47"/>
      <c r="I6759" s="51"/>
      <c r="J6759" s="51"/>
      <c r="K6759" s="47"/>
      <c r="L6759" s="47"/>
      <c r="M6759" s="47"/>
      <c r="N6759" s="47"/>
      <c r="O6759" s="48"/>
    </row>
    <row r="6760" spans="2:15" x14ac:dyDescent="0.25">
      <c r="B6760" s="85"/>
      <c r="C6760" s="47"/>
      <c r="D6760" s="47"/>
      <c r="E6760" s="47"/>
      <c r="F6760" s="47"/>
      <c r="G6760" s="48"/>
      <c r="H6760" s="47"/>
      <c r="I6760" s="51"/>
      <c r="J6760" s="51"/>
      <c r="K6760" s="47"/>
      <c r="L6760" s="47"/>
      <c r="M6760" s="47"/>
      <c r="N6760" s="47"/>
      <c r="O6760" s="48"/>
    </row>
    <row r="6761" spans="2:15" x14ac:dyDescent="0.25">
      <c r="B6761" s="85"/>
      <c r="C6761" s="47"/>
      <c r="D6761" s="47"/>
      <c r="E6761" s="47"/>
      <c r="F6761" s="47"/>
      <c r="G6761" s="48"/>
      <c r="H6761" s="47"/>
      <c r="I6761" s="51"/>
      <c r="J6761" s="51"/>
      <c r="K6761" s="47"/>
      <c r="L6761" s="47"/>
      <c r="M6761" s="47"/>
      <c r="N6761" s="47"/>
      <c r="O6761" s="48"/>
    </row>
    <row r="6762" spans="2:15" x14ac:dyDescent="0.25">
      <c r="B6762" s="85"/>
      <c r="C6762" s="47"/>
      <c r="D6762" s="47"/>
      <c r="E6762" s="47"/>
      <c r="F6762" s="47"/>
      <c r="G6762" s="48"/>
      <c r="H6762" s="47"/>
      <c r="I6762" s="51"/>
      <c r="J6762" s="51"/>
      <c r="K6762" s="47"/>
      <c r="L6762" s="47"/>
      <c r="M6762" s="47"/>
      <c r="N6762" s="47"/>
      <c r="O6762" s="48"/>
    </row>
    <row r="6763" spans="2:15" x14ac:dyDescent="0.25">
      <c r="B6763" s="85"/>
      <c r="C6763" s="47"/>
      <c r="D6763" s="47"/>
      <c r="E6763" s="47"/>
      <c r="F6763" s="47"/>
      <c r="G6763" s="48"/>
      <c r="H6763" s="47"/>
      <c r="I6763" s="51"/>
      <c r="J6763" s="51"/>
      <c r="K6763" s="47"/>
      <c r="L6763" s="47"/>
      <c r="M6763" s="47"/>
      <c r="N6763" s="47"/>
      <c r="O6763" s="48"/>
    </row>
    <row r="6764" spans="2:15" x14ac:dyDescent="0.25">
      <c r="B6764" s="85"/>
      <c r="C6764" s="47"/>
      <c r="D6764" s="47"/>
      <c r="E6764" s="47"/>
      <c r="F6764" s="47"/>
      <c r="G6764" s="48"/>
      <c r="H6764" s="47"/>
      <c r="I6764" s="51"/>
      <c r="J6764" s="51"/>
      <c r="K6764" s="47"/>
      <c r="L6764" s="47"/>
      <c r="M6764" s="47"/>
      <c r="N6764" s="47"/>
      <c r="O6764" s="48"/>
    </row>
    <row r="6765" spans="2:15" x14ac:dyDescent="0.25">
      <c r="B6765" s="85"/>
      <c r="C6765" s="47"/>
      <c r="D6765" s="47"/>
      <c r="E6765" s="47"/>
      <c r="F6765" s="47"/>
      <c r="G6765" s="48"/>
      <c r="H6765" s="47"/>
      <c r="I6765" s="51"/>
      <c r="J6765" s="51"/>
      <c r="K6765" s="47"/>
      <c r="L6765" s="47"/>
      <c r="M6765" s="47"/>
      <c r="N6765" s="47"/>
      <c r="O6765" s="48"/>
    </row>
    <row r="6766" spans="2:15" x14ac:dyDescent="0.25">
      <c r="B6766" s="85"/>
      <c r="C6766" s="47"/>
      <c r="D6766" s="47"/>
      <c r="E6766" s="47"/>
      <c r="F6766" s="47"/>
      <c r="G6766" s="48"/>
      <c r="H6766" s="47"/>
      <c r="I6766" s="51"/>
      <c r="J6766" s="51"/>
      <c r="K6766" s="47"/>
      <c r="L6766" s="47"/>
      <c r="M6766" s="47"/>
      <c r="N6766" s="47"/>
      <c r="O6766" s="48"/>
    </row>
    <row r="6767" spans="2:15" x14ac:dyDescent="0.25">
      <c r="B6767" s="85"/>
      <c r="C6767" s="47"/>
      <c r="D6767" s="47"/>
      <c r="E6767" s="47"/>
      <c r="F6767" s="47"/>
      <c r="G6767" s="48"/>
      <c r="H6767" s="47"/>
      <c r="I6767" s="51"/>
      <c r="J6767" s="51"/>
      <c r="K6767" s="47"/>
      <c r="L6767" s="47"/>
      <c r="M6767" s="47"/>
      <c r="N6767" s="47"/>
      <c r="O6767" s="48"/>
    </row>
    <row r="6768" spans="2:15" x14ac:dyDescent="0.25">
      <c r="B6768" s="85"/>
      <c r="C6768" s="47"/>
      <c r="D6768" s="47"/>
      <c r="E6768" s="47"/>
      <c r="F6768" s="47"/>
      <c r="G6768" s="48"/>
      <c r="H6768" s="47"/>
      <c r="I6768" s="51"/>
      <c r="J6768" s="51"/>
      <c r="K6768" s="47"/>
      <c r="L6768" s="47"/>
      <c r="M6768" s="47"/>
      <c r="N6768" s="47"/>
      <c r="O6768" s="48"/>
    </row>
    <row r="6769" spans="2:15" x14ac:dyDescent="0.25">
      <c r="B6769" s="85"/>
      <c r="C6769" s="47"/>
      <c r="D6769" s="47"/>
      <c r="E6769" s="47"/>
      <c r="F6769" s="47"/>
      <c r="G6769" s="48"/>
      <c r="H6769" s="47"/>
      <c r="I6769" s="51"/>
      <c r="J6769" s="51"/>
      <c r="K6769" s="47"/>
      <c r="L6769" s="47"/>
      <c r="M6769" s="47"/>
      <c r="N6769" s="47"/>
      <c r="O6769" s="48"/>
    </row>
    <row r="6770" spans="2:15" x14ac:dyDescent="0.25">
      <c r="B6770" s="85"/>
      <c r="C6770" s="47"/>
      <c r="D6770" s="47"/>
      <c r="E6770" s="47"/>
      <c r="F6770" s="47"/>
      <c r="G6770" s="48"/>
      <c r="H6770" s="47"/>
      <c r="I6770" s="51"/>
      <c r="J6770" s="51"/>
      <c r="K6770" s="47"/>
      <c r="L6770" s="47"/>
      <c r="M6770" s="47"/>
      <c r="N6770" s="47"/>
      <c r="O6770" s="48"/>
    </row>
    <row r="6771" spans="2:15" x14ac:dyDescent="0.25">
      <c r="B6771" s="85"/>
      <c r="C6771" s="47"/>
      <c r="D6771" s="47"/>
      <c r="E6771" s="47"/>
      <c r="F6771" s="47"/>
      <c r="G6771" s="48"/>
      <c r="H6771" s="47"/>
      <c r="I6771" s="51"/>
      <c r="J6771" s="51"/>
      <c r="K6771" s="47"/>
      <c r="L6771" s="47"/>
      <c r="M6771" s="47"/>
      <c r="N6771" s="47"/>
      <c r="O6771" s="48"/>
    </row>
    <row r="6772" spans="2:15" x14ac:dyDescent="0.25">
      <c r="B6772" s="85"/>
      <c r="C6772" s="47"/>
      <c r="D6772" s="47"/>
      <c r="E6772" s="47"/>
      <c r="F6772" s="47"/>
      <c r="G6772" s="48"/>
      <c r="H6772" s="47"/>
      <c r="I6772" s="51"/>
      <c r="J6772" s="51"/>
      <c r="K6772" s="47"/>
      <c r="L6772" s="47"/>
      <c r="M6772" s="47"/>
      <c r="N6772" s="47"/>
      <c r="O6772" s="48"/>
    </row>
    <row r="6773" spans="2:15" x14ac:dyDescent="0.25">
      <c r="B6773" s="85"/>
      <c r="C6773" s="47"/>
      <c r="D6773" s="47"/>
      <c r="E6773" s="47"/>
      <c r="F6773" s="47"/>
      <c r="G6773" s="48"/>
      <c r="H6773" s="47"/>
      <c r="I6773" s="51"/>
      <c r="J6773" s="51"/>
      <c r="K6773" s="47"/>
      <c r="L6773" s="47"/>
      <c r="M6773" s="47"/>
      <c r="N6773" s="47"/>
      <c r="O6773" s="48"/>
    </row>
    <row r="6774" spans="2:15" x14ac:dyDescent="0.25">
      <c r="B6774" s="85"/>
      <c r="C6774" s="47"/>
      <c r="D6774" s="47"/>
      <c r="E6774" s="47"/>
      <c r="F6774" s="47"/>
      <c r="G6774" s="48"/>
      <c r="H6774" s="47"/>
      <c r="I6774" s="51"/>
      <c r="J6774" s="51"/>
      <c r="K6774" s="47"/>
      <c r="L6774" s="47"/>
      <c r="M6774" s="47"/>
      <c r="N6774" s="47"/>
      <c r="O6774" s="48"/>
    </row>
    <row r="6775" spans="2:15" x14ac:dyDescent="0.25">
      <c r="B6775" s="85"/>
      <c r="C6775" s="47"/>
      <c r="D6775" s="47"/>
      <c r="E6775" s="47"/>
      <c r="F6775" s="47"/>
      <c r="G6775" s="48"/>
      <c r="H6775" s="47"/>
      <c r="I6775" s="51"/>
      <c r="J6775" s="51"/>
      <c r="K6775" s="47"/>
      <c r="L6775" s="47"/>
      <c r="M6775" s="47"/>
      <c r="N6775" s="47"/>
      <c r="O6775" s="48"/>
    </row>
    <row r="6776" spans="2:15" x14ac:dyDescent="0.25">
      <c r="B6776" s="85"/>
      <c r="C6776" s="47"/>
      <c r="D6776" s="47"/>
      <c r="E6776" s="47"/>
      <c r="F6776" s="47"/>
      <c r="G6776" s="48"/>
      <c r="H6776" s="47"/>
      <c r="I6776" s="51"/>
      <c r="J6776" s="51"/>
      <c r="K6776" s="47"/>
      <c r="L6776" s="47"/>
      <c r="M6776" s="47"/>
      <c r="N6776" s="47"/>
      <c r="O6776" s="48"/>
    </row>
    <row r="6777" spans="2:15" x14ac:dyDescent="0.25">
      <c r="B6777" s="85"/>
      <c r="C6777" s="47"/>
      <c r="D6777" s="47"/>
      <c r="E6777" s="47"/>
      <c r="F6777" s="47"/>
      <c r="G6777" s="48"/>
      <c r="H6777" s="47"/>
      <c r="I6777" s="51"/>
      <c r="J6777" s="51"/>
      <c r="K6777" s="47"/>
      <c r="L6777" s="47"/>
      <c r="M6777" s="47"/>
      <c r="N6777" s="47"/>
      <c r="O6777" s="48"/>
    </row>
    <row r="6778" spans="2:15" x14ac:dyDescent="0.25">
      <c r="B6778" s="85"/>
      <c r="C6778" s="47"/>
      <c r="D6778" s="47"/>
      <c r="E6778" s="47"/>
      <c r="F6778" s="47"/>
      <c r="G6778" s="48"/>
      <c r="H6778" s="47"/>
      <c r="I6778" s="51"/>
      <c r="J6778" s="51"/>
      <c r="K6778" s="47"/>
      <c r="L6778" s="47"/>
      <c r="M6778" s="47"/>
      <c r="N6778" s="47"/>
      <c r="O6778" s="48"/>
    </row>
    <row r="6779" spans="2:15" x14ac:dyDescent="0.25">
      <c r="B6779" s="85"/>
      <c r="C6779" s="47"/>
      <c r="D6779" s="47"/>
      <c r="E6779" s="47"/>
      <c r="F6779" s="47"/>
      <c r="G6779" s="48"/>
      <c r="H6779" s="47"/>
      <c r="I6779" s="51"/>
      <c r="J6779" s="51"/>
      <c r="K6779" s="47"/>
      <c r="L6779" s="47"/>
      <c r="M6779" s="47"/>
      <c r="N6779" s="47"/>
      <c r="O6779" s="48"/>
    </row>
    <row r="6780" spans="2:15" x14ac:dyDescent="0.25">
      <c r="B6780" s="85"/>
      <c r="C6780" s="47"/>
      <c r="D6780" s="47"/>
      <c r="E6780" s="47"/>
      <c r="F6780" s="47"/>
      <c r="G6780" s="48"/>
      <c r="H6780" s="47"/>
      <c r="I6780" s="51"/>
      <c r="J6780" s="51"/>
      <c r="K6780" s="47"/>
      <c r="L6780" s="47"/>
      <c r="M6780" s="47"/>
      <c r="N6780" s="47"/>
      <c r="O6780" s="48"/>
    </row>
    <row r="6781" spans="2:15" x14ac:dyDescent="0.25">
      <c r="B6781" s="85"/>
      <c r="C6781" s="47"/>
      <c r="D6781" s="47"/>
      <c r="E6781" s="47"/>
      <c r="F6781" s="47"/>
      <c r="G6781" s="48"/>
      <c r="H6781" s="47"/>
      <c r="I6781" s="51"/>
      <c r="J6781" s="51"/>
      <c r="K6781" s="47"/>
      <c r="L6781" s="47"/>
      <c r="M6781" s="47"/>
      <c r="N6781" s="47"/>
      <c r="O6781" s="48"/>
    </row>
    <row r="6782" spans="2:15" x14ac:dyDescent="0.25">
      <c r="B6782" s="85"/>
      <c r="C6782" s="47"/>
      <c r="D6782" s="47"/>
      <c r="E6782" s="47"/>
      <c r="F6782" s="47"/>
      <c r="G6782" s="48"/>
      <c r="H6782" s="47"/>
      <c r="I6782" s="51"/>
      <c r="J6782" s="51"/>
      <c r="K6782" s="47"/>
      <c r="L6782" s="47"/>
      <c r="M6782" s="47"/>
      <c r="N6782" s="47"/>
      <c r="O6782" s="48"/>
    </row>
    <row r="6783" spans="2:15" x14ac:dyDescent="0.25">
      <c r="B6783" s="85"/>
      <c r="C6783" s="47"/>
      <c r="D6783" s="47"/>
      <c r="E6783" s="47"/>
      <c r="F6783" s="47"/>
      <c r="G6783" s="48"/>
      <c r="H6783" s="47"/>
      <c r="I6783" s="51"/>
      <c r="J6783" s="51"/>
      <c r="K6783" s="47"/>
      <c r="L6783" s="47"/>
      <c r="M6783" s="47"/>
      <c r="N6783" s="47"/>
      <c r="O6783" s="48"/>
    </row>
    <row r="6784" spans="2:15" x14ac:dyDescent="0.25">
      <c r="B6784" s="85"/>
      <c r="C6784" s="47"/>
      <c r="D6784" s="47"/>
      <c r="E6784" s="47"/>
      <c r="F6784" s="47"/>
      <c r="G6784" s="48"/>
      <c r="H6784" s="47"/>
      <c r="I6784" s="51"/>
      <c r="J6784" s="51"/>
      <c r="K6784" s="47"/>
      <c r="L6784" s="47"/>
      <c r="M6784" s="47"/>
      <c r="N6784" s="47"/>
      <c r="O6784" s="48"/>
    </row>
    <row r="6785" spans="2:15" x14ac:dyDescent="0.25">
      <c r="B6785" s="85"/>
      <c r="C6785" s="47"/>
      <c r="D6785" s="47"/>
      <c r="E6785" s="47"/>
      <c r="F6785" s="47"/>
      <c r="G6785" s="48"/>
      <c r="H6785" s="47"/>
      <c r="I6785" s="51"/>
      <c r="J6785" s="51"/>
      <c r="K6785" s="47"/>
      <c r="L6785" s="47"/>
      <c r="M6785" s="47"/>
      <c r="N6785" s="47"/>
      <c r="O6785" s="48"/>
    </row>
    <row r="6786" spans="2:15" x14ac:dyDescent="0.25">
      <c r="B6786" s="85"/>
      <c r="C6786" s="47"/>
      <c r="D6786" s="47"/>
      <c r="E6786" s="47"/>
      <c r="F6786" s="47"/>
      <c r="G6786" s="48"/>
      <c r="H6786" s="47"/>
      <c r="I6786" s="51"/>
      <c r="J6786" s="51"/>
      <c r="K6786" s="47"/>
      <c r="L6786" s="47"/>
      <c r="M6786" s="47"/>
      <c r="N6786" s="47"/>
      <c r="O6786" s="48"/>
    </row>
    <row r="6787" spans="2:15" x14ac:dyDescent="0.25">
      <c r="B6787" s="85"/>
      <c r="C6787" s="47"/>
      <c r="D6787" s="47"/>
      <c r="E6787" s="47"/>
      <c r="F6787" s="47"/>
      <c r="G6787" s="48"/>
      <c r="H6787" s="47"/>
      <c r="I6787" s="51"/>
      <c r="J6787" s="51"/>
      <c r="K6787" s="47"/>
      <c r="L6787" s="47"/>
      <c r="M6787" s="47"/>
      <c r="N6787" s="47"/>
      <c r="O6787" s="48"/>
    </row>
    <row r="6788" spans="2:15" x14ac:dyDescent="0.25">
      <c r="B6788" s="85"/>
      <c r="C6788" s="47"/>
      <c r="D6788" s="47"/>
      <c r="E6788" s="47"/>
      <c r="F6788" s="47"/>
      <c r="G6788" s="48"/>
      <c r="H6788" s="47"/>
      <c r="I6788" s="51"/>
      <c r="J6788" s="51"/>
      <c r="K6788" s="47"/>
      <c r="L6788" s="47"/>
      <c r="M6788" s="47"/>
      <c r="N6788" s="47"/>
      <c r="O6788" s="48"/>
    </row>
    <row r="6789" spans="2:15" x14ac:dyDescent="0.25">
      <c r="B6789" s="85"/>
      <c r="C6789" s="47"/>
      <c r="D6789" s="47"/>
      <c r="E6789" s="47"/>
      <c r="F6789" s="47"/>
      <c r="G6789" s="48"/>
      <c r="H6789" s="47"/>
      <c r="I6789" s="51"/>
      <c r="J6789" s="51"/>
      <c r="K6789" s="47"/>
      <c r="L6789" s="47"/>
      <c r="M6789" s="47"/>
      <c r="N6789" s="47"/>
      <c r="O6789" s="48"/>
    </row>
    <row r="6790" spans="2:15" x14ac:dyDescent="0.25">
      <c r="B6790" s="85"/>
      <c r="C6790" s="47"/>
      <c r="D6790" s="47"/>
      <c r="E6790" s="47"/>
      <c r="F6790" s="47"/>
      <c r="G6790" s="48"/>
      <c r="H6790" s="47"/>
      <c r="I6790" s="51"/>
      <c r="J6790" s="51"/>
      <c r="K6790" s="47"/>
      <c r="L6790" s="47"/>
      <c r="M6790" s="47"/>
      <c r="N6790" s="47"/>
      <c r="O6790" s="48"/>
    </row>
    <row r="6791" spans="2:15" x14ac:dyDescent="0.25">
      <c r="B6791" s="85"/>
      <c r="C6791" s="47"/>
      <c r="D6791" s="47"/>
      <c r="E6791" s="47"/>
      <c r="F6791" s="47"/>
      <c r="G6791" s="48"/>
      <c r="H6791" s="47"/>
      <c r="I6791" s="51"/>
      <c r="J6791" s="51"/>
      <c r="K6791" s="47"/>
      <c r="L6791" s="47"/>
      <c r="M6791" s="47"/>
      <c r="N6791" s="47"/>
      <c r="O6791" s="48"/>
    </row>
    <row r="6792" spans="2:15" x14ac:dyDescent="0.25">
      <c r="B6792" s="85"/>
      <c r="C6792" s="47"/>
      <c r="D6792" s="47"/>
      <c r="E6792" s="47"/>
      <c r="F6792" s="47"/>
      <c r="G6792" s="48"/>
      <c r="H6792" s="47"/>
      <c r="I6792" s="51"/>
      <c r="J6792" s="51"/>
      <c r="K6792" s="47"/>
      <c r="L6792" s="47"/>
      <c r="M6792" s="47"/>
      <c r="N6792" s="47"/>
      <c r="O6792" s="48"/>
    </row>
    <row r="6793" spans="2:15" x14ac:dyDescent="0.25">
      <c r="B6793" s="85"/>
      <c r="C6793" s="47"/>
      <c r="D6793" s="47"/>
      <c r="E6793" s="47"/>
      <c r="F6793" s="47"/>
      <c r="G6793" s="48"/>
      <c r="H6793" s="47"/>
      <c r="I6793" s="51"/>
      <c r="J6793" s="51"/>
      <c r="K6793" s="47"/>
      <c r="L6793" s="47"/>
      <c r="M6793" s="47"/>
      <c r="N6793" s="47"/>
      <c r="O6793" s="48"/>
    </row>
    <row r="6794" spans="2:15" x14ac:dyDescent="0.25">
      <c r="B6794" s="85"/>
      <c r="C6794" s="47"/>
      <c r="D6794" s="47"/>
      <c r="E6794" s="47"/>
      <c r="F6794" s="47"/>
      <c r="G6794" s="48"/>
      <c r="H6794" s="47"/>
      <c r="I6794" s="51"/>
      <c r="J6794" s="51"/>
      <c r="K6794" s="47"/>
      <c r="L6794" s="47"/>
      <c r="M6794" s="47"/>
      <c r="N6794" s="47"/>
      <c r="O6794" s="48"/>
    </row>
    <row r="6795" spans="2:15" x14ac:dyDescent="0.25">
      <c r="B6795" s="85"/>
      <c r="C6795" s="47"/>
      <c r="D6795" s="47"/>
      <c r="E6795" s="47"/>
      <c r="F6795" s="47"/>
      <c r="G6795" s="48"/>
      <c r="H6795" s="47"/>
      <c r="I6795" s="51"/>
      <c r="J6795" s="51"/>
      <c r="K6795" s="47"/>
      <c r="L6795" s="47"/>
      <c r="M6795" s="47"/>
      <c r="N6795" s="47"/>
      <c r="O6795" s="48"/>
    </row>
    <row r="6796" spans="2:15" x14ac:dyDescent="0.25">
      <c r="B6796" s="85"/>
      <c r="C6796" s="47"/>
      <c r="D6796" s="47"/>
      <c r="E6796" s="47"/>
      <c r="F6796" s="47"/>
      <c r="G6796" s="48"/>
      <c r="H6796" s="47"/>
      <c r="I6796" s="51"/>
      <c r="J6796" s="51"/>
      <c r="K6796" s="47"/>
      <c r="L6796" s="47"/>
      <c r="M6796" s="47"/>
      <c r="N6796" s="47"/>
      <c r="O6796" s="48"/>
    </row>
    <row r="6797" spans="2:15" x14ac:dyDescent="0.25">
      <c r="B6797" s="85"/>
      <c r="C6797" s="47"/>
      <c r="D6797" s="47"/>
      <c r="E6797" s="47"/>
      <c r="F6797" s="47"/>
      <c r="G6797" s="48"/>
      <c r="H6797" s="47"/>
      <c r="I6797" s="51"/>
      <c r="J6797" s="51"/>
      <c r="K6797" s="47"/>
      <c r="L6797" s="47"/>
      <c r="M6797" s="47"/>
      <c r="N6797" s="47"/>
      <c r="O6797" s="48"/>
    </row>
    <row r="6798" spans="2:15" x14ac:dyDescent="0.25">
      <c r="B6798" s="85"/>
      <c r="C6798" s="47"/>
      <c r="D6798" s="47"/>
      <c r="E6798" s="47"/>
      <c r="F6798" s="47"/>
      <c r="G6798" s="48"/>
      <c r="H6798" s="47"/>
      <c r="I6798" s="51"/>
      <c r="J6798" s="51"/>
      <c r="K6798" s="47"/>
      <c r="L6798" s="47"/>
      <c r="M6798" s="47"/>
      <c r="N6798" s="47"/>
      <c r="O6798" s="48"/>
    </row>
    <row r="6799" spans="2:15" x14ac:dyDescent="0.25">
      <c r="B6799" s="85"/>
      <c r="C6799" s="47"/>
      <c r="D6799" s="47"/>
      <c r="E6799" s="47"/>
      <c r="F6799" s="47"/>
      <c r="G6799" s="48"/>
      <c r="H6799" s="47"/>
      <c r="I6799" s="51"/>
      <c r="J6799" s="51"/>
      <c r="K6799" s="47"/>
      <c r="L6799" s="47"/>
      <c r="M6799" s="47"/>
      <c r="N6799" s="47"/>
      <c r="O6799" s="48"/>
    </row>
    <row r="6800" spans="2:15" x14ac:dyDescent="0.25">
      <c r="B6800" s="85"/>
      <c r="C6800" s="47"/>
      <c r="D6800" s="47"/>
      <c r="E6800" s="47"/>
      <c r="F6800" s="47"/>
      <c r="G6800" s="48"/>
      <c r="H6800" s="47"/>
      <c r="I6800" s="51"/>
      <c r="J6800" s="51"/>
      <c r="K6800" s="47"/>
      <c r="L6800" s="47"/>
      <c r="M6800" s="47"/>
      <c r="N6800" s="47"/>
      <c r="O6800" s="48"/>
    </row>
    <row r="6801" spans="2:15" x14ac:dyDescent="0.25">
      <c r="B6801" s="85"/>
      <c r="C6801" s="47"/>
      <c r="D6801" s="47"/>
      <c r="E6801" s="47"/>
      <c r="F6801" s="47"/>
      <c r="G6801" s="48"/>
      <c r="H6801" s="47"/>
      <c r="I6801" s="51"/>
      <c r="J6801" s="51"/>
      <c r="K6801" s="47"/>
      <c r="L6801" s="47"/>
      <c r="M6801" s="47"/>
      <c r="N6801" s="47"/>
      <c r="O6801" s="48"/>
    </row>
    <row r="6802" spans="2:15" x14ac:dyDescent="0.25">
      <c r="B6802" s="85"/>
      <c r="C6802" s="47"/>
      <c r="D6802" s="47"/>
      <c r="E6802" s="47"/>
      <c r="F6802" s="47"/>
      <c r="G6802" s="48"/>
      <c r="H6802" s="47"/>
      <c r="I6802" s="51"/>
      <c r="J6802" s="51"/>
      <c r="K6802" s="47"/>
      <c r="L6802" s="47"/>
      <c r="M6802" s="47"/>
      <c r="N6802" s="47"/>
      <c r="O6802" s="48"/>
    </row>
    <row r="6803" spans="2:15" x14ac:dyDescent="0.25">
      <c r="B6803" s="85"/>
      <c r="C6803" s="47"/>
      <c r="D6803" s="47"/>
      <c r="E6803" s="47"/>
      <c r="F6803" s="47"/>
      <c r="G6803" s="48"/>
      <c r="H6803" s="47"/>
      <c r="I6803" s="51"/>
      <c r="J6803" s="51"/>
      <c r="K6803" s="47"/>
      <c r="L6803" s="47"/>
      <c r="M6803" s="47"/>
      <c r="N6803" s="47"/>
      <c r="O6803" s="48"/>
    </row>
    <row r="6804" spans="2:15" x14ac:dyDescent="0.25">
      <c r="B6804" s="85"/>
      <c r="C6804" s="47"/>
      <c r="D6804" s="47"/>
      <c r="E6804" s="47"/>
      <c r="F6804" s="47"/>
      <c r="G6804" s="48"/>
      <c r="H6804" s="47"/>
      <c r="I6804" s="51"/>
      <c r="J6804" s="51"/>
      <c r="K6804" s="47"/>
      <c r="L6804" s="47"/>
      <c r="M6804" s="47"/>
      <c r="N6804" s="47"/>
      <c r="O6804" s="48"/>
    </row>
    <row r="6805" spans="2:15" x14ac:dyDescent="0.25">
      <c r="B6805" s="85"/>
      <c r="C6805" s="47"/>
      <c r="D6805" s="47"/>
      <c r="E6805" s="47"/>
      <c r="F6805" s="47"/>
      <c r="G6805" s="48"/>
      <c r="H6805" s="47"/>
      <c r="I6805" s="51"/>
      <c r="J6805" s="51"/>
      <c r="K6805" s="47"/>
      <c r="L6805" s="47"/>
      <c r="M6805" s="47"/>
      <c r="N6805" s="47"/>
      <c r="O6805" s="48"/>
    </row>
    <row r="6806" spans="2:15" x14ac:dyDescent="0.25">
      <c r="B6806" s="85"/>
      <c r="C6806" s="47"/>
      <c r="D6806" s="47"/>
      <c r="E6806" s="47"/>
      <c r="F6806" s="47"/>
      <c r="G6806" s="48"/>
      <c r="H6806" s="47"/>
      <c r="I6806" s="51"/>
      <c r="J6806" s="51"/>
      <c r="K6806" s="47"/>
      <c r="L6806" s="47"/>
      <c r="M6806" s="47"/>
      <c r="N6806" s="47"/>
      <c r="O6806" s="48"/>
    </row>
    <row r="6807" spans="2:15" x14ac:dyDescent="0.25">
      <c r="B6807" s="85"/>
      <c r="C6807" s="47"/>
      <c r="D6807" s="47"/>
      <c r="E6807" s="47"/>
      <c r="F6807" s="47"/>
      <c r="G6807" s="48"/>
      <c r="H6807" s="47"/>
      <c r="I6807" s="51"/>
      <c r="J6807" s="51"/>
      <c r="K6807" s="47"/>
      <c r="L6807" s="47"/>
      <c r="M6807" s="47"/>
      <c r="N6807" s="47"/>
      <c r="O6807" s="48"/>
    </row>
    <row r="6808" spans="2:15" x14ac:dyDescent="0.25">
      <c r="B6808" s="85"/>
      <c r="C6808" s="47"/>
      <c r="D6808" s="47"/>
      <c r="E6808" s="47"/>
      <c r="F6808" s="47"/>
      <c r="G6808" s="48"/>
      <c r="H6808" s="47"/>
      <c r="I6808" s="51"/>
      <c r="J6808" s="51"/>
      <c r="K6808" s="47"/>
      <c r="L6808" s="47"/>
      <c r="M6808" s="47"/>
      <c r="N6808" s="47"/>
      <c r="O6808" s="48"/>
    </row>
    <row r="6809" spans="2:15" x14ac:dyDescent="0.25">
      <c r="B6809" s="85"/>
      <c r="C6809" s="47"/>
      <c r="D6809" s="47"/>
      <c r="E6809" s="47"/>
      <c r="F6809" s="47"/>
      <c r="G6809" s="48"/>
      <c r="H6809" s="47"/>
      <c r="I6809" s="51"/>
      <c r="J6809" s="51"/>
      <c r="K6809" s="47"/>
      <c r="L6809" s="47"/>
      <c r="M6809" s="47"/>
      <c r="N6809" s="47"/>
      <c r="O6809" s="48"/>
    </row>
    <row r="6810" spans="2:15" x14ac:dyDescent="0.25">
      <c r="B6810" s="85"/>
      <c r="C6810" s="47"/>
      <c r="D6810" s="47"/>
      <c r="E6810" s="47"/>
      <c r="F6810" s="47"/>
      <c r="G6810" s="48"/>
      <c r="H6810" s="47"/>
      <c r="I6810" s="51"/>
      <c r="J6810" s="51"/>
      <c r="K6810" s="47"/>
      <c r="L6810" s="47"/>
      <c r="M6810" s="47"/>
      <c r="N6810" s="47"/>
      <c r="O6810" s="48"/>
    </row>
    <row r="6811" spans="2:15" x14ac:dyDescent="0.25">
      <c r="B6811" s="85"/>
      <c r="C6811" s="47"/>
      <c r="D6811" s="47"/>
      <c r="E6811" s="47"/>
      <c r="F6811" s="47"/>
      <c r="G6811" s="48"/>
      <c r="H6811" s="47"/>
      <c r="I6811" s="51"/>
      <c r="J6811" s="51"/>
      <c r="K6811" s="47"/>
      <c r="L6811" s="47"/>
      <c r="M6811" s="47"/>
      <c r="N6811" s="47"/>
      <c r="O6811" s="48"/>
    </row>
    <row r="6812" spans="2:15" x14ac:dyDescent="0.25">
      <c r="B6812" s="85"/>
      <c r="C6812" s="47"/>
      <c r="D6812" s="47"/>
      <c r="E6812" s="47"/>
      <c r="F6812" s="47"/>
      <c r="G6812" s="48"/>
      <c r="H6812" s="47"/>
      <c r="I6812" s="51"/>
      <c r="J6812" s="51"/>
      <c r="K6812" s="47"/>
      <c r="L6812" s="47"/>
      <c r="M6812" s="47"/>
      <c r="N6812" s="47"/>
      <c r="O6812" s="48"/>
    </row>
    <row r="6813" spans="2:15" x14ac:dyDescent="0.25">
      <c r="B6813" s="85"/>
      <c r="C6813" s="47"/>
      <c r="D6813" s="47"/>
      <c r="E6813" s="47"/>
      <c r="F6813" s="47"/>
      <c r="G6813" s="48"/>
      <c r="H6813" s="47"/>
      <c r="I6813" s="51"/>
      <c r="J6813" s="51"/>
      <c r="K6813" s="47"/>
      <c r="L6813" s="47"/>
      <c r="M6813" s="47"/>
      <c r="N6813" s="47"/>
      <c r="O6813" s="48"/>
    </row>
    <row r="6814" spans="2:15" x14ac:dyDescent="0.25">
      <c r="B6814" s="85"/>
      <c r="C6814" s="47"/>
      <c r="D6814" s="47"/>
      <c r="E6814" s="47"/>
      <c r="F6814" s="47"/>
      <c r="G6814" s="48"/>
      <c r="H6814" s="47"/>
      <c r="I6814" s="51"/>
      <c r="J6814" s="51"/>
      <c r="K6814" s="47"/>
      <c r="L6814" s="47"/>
      <c r="M6814" s="47"/>
      <c r="N6814" s="47"/>
      <c r="O6814" s="48"/>
    </row>
    <row r="6815" spans="2:15" x14ac:dyDescent="0.25">
      <c r="B6815" s="85"/>
      <c r="C6815" s="47"/>
      <c r="D6815" s="47"/>
      <c r="E6815" s="47"/>
      <c r="F6815" s="47"/>
      <c r="G6815" s="48"/>
      <c r="H6815" s="47"/>
      <c r="I6815" s="51"/>
      <c r="J6815" s="51"/>
      <c r="K6815" s="47"/>
      <c r="L6815" s="47"/>
      <c r="M6815" s="47"/>
      <c r="N6815" s="47"/>
      <c r="O6815" s="48"/>
    </row>
    <row r="6816" spans="2:15" x14ac:dyDescent="0.25">
      <c r="B6816" s="85"/>
      <c r="C6816" s="47"/>
      <c r="D6816" s="47"/>
      <c r="E6816" s="47"/>
      <c r="F6816" s="47"/>
      <c r="G6816" s="48"/>
      <c r="H6816" s="47"/>
      <c r="I6816" s="51"/>
      <c r="J6816" s="51"/>
      <c r="K6816" s="47"/>
      <c r="L6816" s="47"/>
      <c r="M6816" s="47"/>
      <c r="N6816" s="47"/>
      <c r="O6816" s="48"/>
    </row>
    <row r="6817" spans="2:15" x14ac:dyDescent="0.25">
      <c r="B6817" s="85"/>
      <c r="C6817" s="47"/>
      <c r="D6817" s="47"/>
      <c r="E6817" s="47"/>
      <c r="F6817" s="47"/>
      <c r="G6817" s="48"/>
      <c r="H6817" s="47"/>
      <c r="I6817" s="51"/>
      <c r="J6817" s="51"/>
      <c r="K6817" s="47"/>
      <c r="L6817" s="47"/>
      <c r="M6817" s="47"/>
      <c r="N6817" s="47"/>
      <c r="O6817" s="48"/>
    </row>
    <row r="6818" spans="2:15" x14ac:dyDescent="0.25">
      <c r="B6818" s="85"/>
      <c r="C6818" s="47"/>
      <c r="D6818" s="47"/>
      <c r="E6818" s="47"/>
      <c r="F6818" s="47"/>
      <c r="G6818" s="48"/>
      <c r="H6818" s="47"/>
      <c r="I6818" s="51"/>
      <c r="J6818" s="51"/>
      <c r="K6818" s="47"/>
      <c r="L6818" s="47"/>
      <c r="M6818" s="47"/>
      <c r="N6818" s="47"/>
      <c r="O6818" s="48"/>
    </row>
    <row r="6819" spans="2:15" x14ac:dyDescent="0.25">
      <c r="B6819" s="85"/>
      <c r="C6819" s="47"/>
      <c r="D6819" s="47"/>
      <c r="E6819" s="47"/>
      <c r="F6819" s="47"/>
      <c r="G6819" s="48"/>
      <c r="H6819" s="47"/>
      <c r="I6819" s="51"/>
      <c r="J6819" s="51"/>
      <c r="K6819" s="47"/>
      <c r="L6819" s="47"/>
      <c r="M6819" s="47"/>
      <c r="N6819" s="47"/>
      <c r="O6819" s="48"/>
    </row>
    <row r="6820" spans="2:15" x14ac:dyDescent="0.25">
      <c r="B6820" s="85"/>
      <c r="C6820" s="47"/>
      <c r="D6820" s="47"/>
      <c r="E6820" s="47"/>
      <c r="F6820" s="47"/>
      <c r="G6820" s="48"/>
      <c r="H6820" s="47"/>
      <c r="I6820" s="51"/>
      <c r="J6820" s="51"/>
      <c r="K6820" s="47"/>
      <c r="L6820" s="47"/>
      <c r="M6820" s="47"/>
      <c r="N6820" s="47"/>
      <c r="O6820" s="48"/>
    </row>
    <row r="6821" spans="2:15" x14ac:dyDescent="0.25">
      <c r="B6821" s="85"/>
      <c r="C6821" s="47"/>
      <c r="D6821" s="47"/>
      <c r="E6821" s="47"/>
      <c r="F6821" s="47"/>
      <c r="G6821" s="48"/>
      <c r="H6821" s="47"/>
      <c r="I6821" s="51"/>
      <c r="J6821" s="51"/>
      <c r="K6821" s="47"/>
      <c r="L6821" s="47"/>
      <c r="M6821" s="47"/>
      <c r="N6821" s="47"/>
      <c r="O6821" s="48"/>
    </row>
    <row r="6822" spans="2:15" x14ac:dyDescent="0.25">
      <c r="B6822" s="85"/>
      <c r="C6822" s="47"/>
      <c r="D6822" s="47"/>
      <c r="E6822" s="47"/>
      <c r="F6822" s="47"/>
      <c r="G6822" s="48"/>
      <c r="H6822" s="47"/>
      <c r="I6822" s="51"/>
      <c r="J6822" s="51"/>
      <c r="K6822" s="47"/>
      <c r="L6822" s="47"/>
      <c r="M6822" s="47"/>
      <c r="N6822" s="47"/>
      <c r="O6822" s="48"/>
    </row>
    <row r="6823" spans="2:15" x14ac:dyDescent="0.25">
      <c r="B6823" s="85"/>
      <c r="C6823" s="47"/>
      <c r="D6823" s="47"/>
      <c r="E6823" s="47"/>
      <c r="F6823" s="47"/>
      <c r="G6823" s="48"/>
      <c r="H6823" s="47"/>
      <c r="I6823" s="51"/>
      <c r="J6823" s="51"/>
      <c r="K6823" s="47"/>
      <c r="L6823" s="47"/>
      <c r="M6823" s="47"/>
      <c r="N6823" s="47"/>
      <c r="O6823" s="48"/>
    </row>
    <row r="6824" spans="2:15" x14ac:dyDescent="0.25">
      <c r="B6824" s="85"/>
      <c r="C6824" s="47"/>
      <c r="D6824" s="47"/>
      <c r="E6824" s="47"/>
      <c r="F6824" s="47"/>
      <c r="G6824" s="48"/>
      <c r="H6824" s="47"/>
      <c r="I6824" s="51"/>
      <c r="J6824" s="51"/>
      <c r="K6824" s="47"/>
      <c r="L6824" s="47"/>
      <c r="M6824" s="47"/>
      <c r="N6824" s="47"/>
      <c r="O6824" s="48"/>
    </row>
    <row r="6825" spans="2:15" x14ac:dyDescent="0.25">
      <c r="B6825" s="85"/>
      <c r="C6825" s="47"/>
      <c r="D6825" s="47"/>
      <c r="E6825" s="47"/>
      <c r="F6825" s="47"/>
      <c r="G6825" s="48"/>
      <c r="H6825" s="47"/>
      <c r="I6825" s="51"/>
      <c r="J6825" s="51"/>
      <c r="K6825" s="47"/>
      <c r="L6825" s="47"/>
      <c r="M6825" s="47"/>
      <c r="N6825" s="47"/>
      <c r="O6825" s="48"/>
    </row>
    <row r="6826" spans="2:15" x14ac:dyDescent="0.25">
      <c r="B6826" s="85"/>
      <c r="C6826" s="47"/>
      <c r="D6826" s="47"/>
      <c r="E6826" s="47"/>
      <c r="F6826" s="47"/>
      <c r="G6826" s="48"/>
      <c r="H6826" s="47"/>
      <c r="I6826" s="51"/>
      <c r="J6826" s="51"/>
      <c r="K6826" s="47"/>
      <c r="L6826" s="47"/>
      <c r="M6826" s="47"/>
      <c r="N6826" s="47"/>
      <c r="O6826" s="48"/>
    </row>
    <row r="6827" spans="2:15" x14ac:dyDescent="0.25">
      <c r="B6827" s="85"/>
      <c r="C6827" s="47"/>
      <c r="D6827" s="47"/>
      <c r="E6827" s="47"/>
      <c r="F6827" s="47"/>
      <c r="G6827" s="48"/>
      <c r="H6827" s="47"/>
      <c r="I6827" s="51"/>
      <c r="J6827" s="51"/>
      <c r="K6827" s="47"/>
      <c r="L6827" s="47"/>
      <c r="M6827" s="47"/>
      <c r="N6827" s="47"/>
      <c r="O6827" s="48"/>
    </row>
    <row r="6828" spans="2:15" x14ac:dyDescent="0.25">
      <c r="B6828" s="85"/>
      <c r="C6828" s="47"/>
      <c r="D6828" s="47"/>
      <c r="E6828" s="47"/>
      <c r="F6828" s="47"/>
      <c r="G6828" s="48"/>
      <c r="H6828" s="47"/>
      <c r="I6828" s="51"/>
      <c r="J6828" s="51"/>
      <c r="K6828" s="47"/>
      <c r="L6828" s="47"/>
      <c r="M6828" s="47"/>
      <c r="N6828" s="47"/>
      <c r="O6828" s="48"/>
    </row>
    <row r="6829" spans="2:15" x14ac:dyDescent="0.25">
      <c r="B6829" s="85"/>
      <c r="C6829" s="47"/>
      <c r="D6829" s="47"/>
      <c r="E6829" s="47"/>
      <c r="F6829" s="47"/>
      <c r="G6829" s="48"/>
      <c r="H6829" s="47"/>
      <c r="I6829" s="51"/>
      <c r="J6829" s="51"/>
      <c r="K6829" s="47"/>
      <c r="L6829" s="47"/>
      <c r="M6829" s="47"/>
      <c r="N6829" s="47"/>
      <c r="O6829" s="48"/>
    </row>
    <row r="6830" spans="2:15" x14ac:dyDescent="0.25">
      <c r="B6830" s="85"/>
      <c r="C6830" s="47"/>
      <c r="D6830" s="47"/>
      <c r="E6830" s="47"/>
      <c r="F6830" s="47"/>
      <c r="G6830" s="48"/>
      <c r="H6830" s="47"/>
      <c r="I6830" s="51"/>
      <c r="J6830" s="51"/>
      <c r="K6830" s="47"/>
      <c r="L6830" s="47"/>
      <c r="M6830" s="47"/>
      <c r="N6830" s="47"/>
      <c r="O6830" s="48"/>
    </row>
    <row r="6831" spans="2:15" x14ac:dyDescent="0.25">
      <c r="B6831" s="85"/>
      <c r="C6831" s="47"/>
      <c r="D6831" s="47"/>
      <c r="E6831" s="47"/>
      <c r="F6831" s="47"/>
      <c r="G6831" s="48"/>
      <c r="H6831" s="47"/>
      <c r="I6831" s="51"/>
      <c r="J6831" s="51"/>
      <c r="K6831" s="47"/>
      <c r="L6831" s="47"/>
      <c r="M6831" s="47"/>
      <c r="N6831" s="47"/>
      <c r="O6831" s="48"/>
    </row>
    <row r="6832" spans="2:15" x14ac:dyDescent="0.25">
      <c r="B6832" s="85"/>
      <c r="C6832" s="47"/>
      <c r="D6832" s="47"/>
      <c r="E6832" s="47"/>
      <c r="F6832" s="47"/>
      <c r="G6832" s="48"/>
      <c r="H6832" s="47"/>
      <c r="I6832" s="51"/>
      <c r="J6832" s="51"/>
      <c r="K6832" s="47"/>
      <c r="L6832" s="47"/>
      <c r="M6832" s="47"/>
      <c r="N6832" s="47"/>
      <c r="O6832" s="48"/>
    </row>
    <row r="6833" spans="2:15" x14ac:dyDescent="0.25">
      <c r="B6833" s="85"/>
      <c r="C6833" s="47"/>
      <c r="D6833" s="47"/>
      <c r="E6833" s="47"/>
      <c r="F6833" s="47"/>
      <c r="G6833" s="48"/>
      <c r="H6833" s="47"/>
      <c r="I6833" s="51"/>
      <c r="J6833" s="51"/>
      <c r="K6833" s="47"/>
      <c r="L6833" s="47"/>
      <c r="M6833" s="47"/>
      <c r="N6833" s="47"/>
      <c r="O6833" s="48"/>
    </row>
    <row r="6834" spans="2:15" x14ac:dyDescent="0.25">
      <c r="B6834" s="85"/>
      <c r="C6834" s="47"/>
      <c r="D6834" s="47"/>
      <c r="E6834" s="47"/>
      <c r="F6834" s="47"/>
      <c r="G6834" s="48"/>
      <c r="H6834" s="47"/>
      <c r="I6834" s="51"/>
      <c r="J6834" s="51"/>
      <c r="K6834" s="47"/>
      <c r="L6834" s="47"/>
      <c r="M6834" s="47"/>
      <c r="N6834" s="47"/>
      <c r="O6834" s="48"/>
    </row>
    <row r="6835" spans="2:15" x14ac:dyDescent="0.25">
      <c r="B6835" s="85"/>
      <c r="C6835" s="47"/>
      <c r="D6835" s="47"/>
      <c r="E6835" s="47"/>
      <c r="F6835" s="47"/>
      <c r="G6835" s="48"/>
      <c r="H6835" s="47"/>
      <c r="I6835" s="51"/>
      <c r="J6835" s="51"/>
      <c r="K6835" s="47"/>
      <c r="L6835" s="47"/>
      <c r="M6835" s="47"/>
      <c r="N6835" s="47"/>
      <c r="O6835" s="48"/>
    </row>
    <row r="6836" spans="2:15" x14ac:dyDescent="0.25">
      <c r="B6836" s="85"/>
      <c r="C6836" s="47"/>
      <c r="D6836" s="47"/>
      <c r="E6836" s="47"/>
      <c r="F6836" s="47"/>
      <c r="G6836" s="48"/>
      <c r="H6836" s="47"/>
      <c r="I6836" s="51"/>
      <c r="J6836" s="51"/>
      <c r="K6836" s="47"/>
      <c r="L6836" s="47"/>
      <c r="M6836" s="47"/>
      <c r="N6836" s="47"/>
      <c r="O6836" s="48"/>
    </row>
    <row r="6837" spans="2:15" x14ac:dyDescent="0.25">
      <c r="B6837" s="85"/>
      <c r="C6837" s="47"/>
      <c r="D6837" s="47"/>
      <c r="E6837" s="47"/>
      <c r="F6837" s="47"/>
      <c r="G6837" s="48"/>
      <c r="H6837" s="47"/>
      <c r="I6837" s="51"/>
      <c r="J6837" s="51"/>
      <c r="K6837" s="47"/>
      <c r="L6837" s="47"/>
      <c r="M6837" s="47"/>
      <c r="N6837" s="47"/>
      <c r="O6837" s="48"/>
    </row>
    <row r="6838" spans="2:15" x14ac:dyDescent="0.25">
      <c r="B6838" s="85"/>
      <c r="C6838" s="47"/>
      <c r="D6838" s="47"/>
      <c r="E6838" s="47"/>
      <c r="F6838" s="47"/>
      <c r="G6838" s="48"/>
      <c r="H6838" s="47"/>
      <c r="I6838" s="51"/>
      <c r="J6838" s="51"/>
      <c r="K6838" s="47"/>
      <c r="L6838" s="47"/>
      <c r="M6838" s="47"/>
      <c r="N6838" s="47"/>
      <c r="O6838" s="48"/>
    </row>
    <row r="6839" spans="2:15" x14ac:dyDescent="0.25">
      <c r="B6839" s="85"/>
      <c r="C6839" s="47"/>
      <c r="D6839" s="47"/>
      <c r="E6839" s="47"/>
      <c r="F6839" s="47"/>
      <c r="G6839" s="48"/>
      <c r="H6839" s="47"/>
      <c r="I6839" s="51"/>
      <c r="J6839" s="51"/>
      <c r="K6839" s="47"/>
      <c r="L6839" s="47"/>
      <c r="M6839" s="47"/>
      <c r="N6839" s="47"/>
      <c r="O6839" s="48"/>
    </row>
    <row r="6840" spans="2:15" x14ac:dyDescent="0.25">
      <c r="B6840" s="85"/>
      <c r="C6840" s="47"/>
      <c r="D6840" s="47"/>
      <c r="E6840" s="47"/>
      <c r="F6840" s="47"/>
      <c r="G6840" s="48"/>
      <c r="H6840" s="47"/>
      <c r="I6840" s="51"/>
      <c r="J6840" s="51"/>
      <c r="K6840" s="47"/>
      <c r="L6840" s="47"/>
      <c r="M6840" s="47"/>
      <c r="N6840" s="47"/>
      <c r="O6840" s="48"/>
    </row>
    <row r="6841" spans="2:15" x14ac:dyDescent="0.25">
      <c r="B6841" s="85"/>
      <c r="C6841" s="47"/>
      <c r="D6841" s="47"/>
      <c r="E6841" s="47"/>
      <c r="F6841" s="47"/>
      <c r="G6841" s="48"/>
      <c r="H6841" s="47"/>
      <c r="I6841" s="51"/>
      <c r="J6841" s="51"/>
      <c r="K6841" s="47"/>
      <c r="L6841" s="47"/>
      <c r="M6841" s="47"/>
      <c r="N6841" s="47"/>
      <c r="O6841" s="48"/>
    </row>
    <row r="6842" spans="2:15" x14ac:dyDescent="0.25">
      <c r="B6842" s="85"/>
      <c r="C6842" s="47"/>
      <c r="D6842" s="47"/>
      <c r="E6842" s="47"/>
      <c r="F6842" s="47"/>
      <c r="G6842" s="48"/>
      <c r="H6842" s="47"/>
      <c r="I6842" s="51"/>
      <c r="J6842" s="51"/>
      <c r="K6842" s="47"/>
      <c r="L6842" s="47"/>
      <c r="M6842" s="47"/>
      <c r="N6842" s="47"/>
      <c r="O6842" s="48"/>
    </row>
    <row r="6843" spans="2:15" x14ac:dyDescent="0.25">
      <c r="B6843" s="85"/>
      <c r="C6843" s="47"/>
      <c r="D6843" s="47"/>
      <c r="E6843" s="47"/>
      <c r="F6843" s="47"/>
      <c r="G6843" s="48"/>
      <c r="H6843" s="47"/>
      <c r="I6843" s="51"/>
      <c r="J6843" s="51"/>
      <c r="K6843" s="47"/>
      <c r="L6843" s="47"/>
      <c r="M6843" s="47"/>
      <c r="N6843" s="47"/>
      <c r="O6843" s="48"/>
    </row>
    <row r="6844" spans="2:15" x14ac:dyDescent="0.25">
      <c r="B6844" s="85"/>
      <c r="C6844" s="47"/>
      <c r="D6844" s="47"/>
      <c r="E6844" s="47"/>
      <c r="F6844" s="47"/>
      <c r="G6844" s="48"/>
      <c r="H6844" s="47"/>
      <c r="I6844" s="51"/>
      <c r="J6844" s="51"/>
      <c r="K6844" s="47"/>
      <c r="L6844" s="47"/>
      <c r="M6844" s="47"/>
      <c r="N6844" s="47"/>
      <c r="O6844" s="48"/>
    </row>
    <row r="6845" spans="2:15" x14ac:dyDescent="0.25">
      <c r="B6845" s="85"/>
      <c r="C6845" s="47"/>
      <c r="D6845" s="47"/>
      <c r="E6845" s="47"/>
      <c r="F6845" s="47"/>
      <c r="G6845" s="48"/>
      <c r="H6845" s="47"/>
      <c r="I6845" s="51"/>
      <c r="J6845" s="51"/>
      <c r="K6845" s="47"/>
      <c r="L6845" s="47"/>
      <c r="M6845" s="47"/>
      <c r="N6845" s="47"/>
      <c r="O6845" s="48"/>
    </row>
    <row r="6846" spans="2:15" x14ac:dyDescent="0.25">
      <c r="B6846" s="85"/>
      <c r="C6846" s="47"/>
      <c r="D6846" s="47"/>
      <c r="E6846" s="47"/>
      <c r="F6846" s="47"/>
      <c r="G6846" s="48"/>
      <c r="H6846" s="47"/>
      <c r="I6846" s="51"/>
      <c r="J6846" s="51"/>
      <c r="K6846" s="47"/>
      <c r="L6846" s="47"/>
      <c r="M6846" s="47"/>
      <c r="N6846" s="47"/>
      <c r="O6846" s="48"/>
    </row>
    <row r="6847" spans="2:15" x14ac:dyDescent="0.25">
      <c r="B6847" s="85"/>
      <c r="C6847" s="47"/>
      <c r="D6847" s="47"/>
      <c r="E6847" s="47"/>
      <c r="F6847" s="47"/>
      <c r="G6847" s="48"/>
      <c r="H6847" s="47"/>
      <c r="I6847" s="51"/>
      <c r="J6847" s="51"/>
      <c r="K6847" s="47"/>
      <c r="L6847" s="47"/>
      <c r="M6847" s="47"/>
      <c r="N6847" s="47"/>
      <c r="O6847" s="48"/>
    </row>
    <row r="6848" spans="2:15" x14ac:dyDescent="0.25">
      <c r="B6848" s="85"/>
      <c r="C6848" s="47"/>
      <c r="D6848" s="47"/>
      <c r="E6848" s="47"/>
      <c r="F6848" s="47"/>
      <c r="G6848" s="48"/>
      <c r="H6848" s="47"/>
      <c r="I6848" s="51"/>
      <c r="J6848" s="51"/>
      <c r="K6848" s="47"/>
      <c r="L6848" s="47"/>
      <c r="M6848" s="47"/>
      <c r="N6848" s="47"/>
      <c r="O6848" s="48"/>
    </row>
    <row r="6849" spans="2:15" x14ac:dyDescent="0.25">
      <c r="B6849" s="85"/>
      <c r="C6849" s="47"/>
      <c r="D6849" s="47"/>
      <c r="E6849" s="47"/>
      <c r="F6849" s="47"/>
      <c r="G6849" s="48"/>
      <c r="H6849" s="47"/>
      <c r="I6849" s="51"/>
      <c r="J6849" s="51"/>
      <c r="K6849" s="47"/>
      <c r="L6849" s="47"/>
      <c r="M6849" s="47"/>
      <c r="N6849" s="47"/>
      <c r="O6849" s="48"/>
    </row>
    <row r="6850" spans="2:15" x14ac:dyDescent="0.25">
      <c r="B6850" s="85"/>
      <c r="C6850" s="47"/>
      <c r="D6850" s="47"/>
      <c r="E6850" s="47"/>
      <c r="F6850" s="47"/>
      <c r="G6850" s="48"/>
      <c r="H6850" s="47"/>
      <c r="I6850" s="51"/>
      <c r="J6850" s="51"/>
      <c r="K6850" s="47"/>
      <c r="L6850" s="47"/>
      <c r="M6850" s="47"/>
      <c r="N6850" s="47"/>
      <c r="O6850" s="48"/>
    </row>
    <row r="6851" spans="2:15" x14ac:dyDescent="0.25">
      <c r="B6851" s="85"/>
      <c r="C6851" s="47"/>
      <c r="D6851" s="47"/>
      <c r="E6851" s="47"/>
      <c r="F6851" s="47"/>
      <c r="G6851" s="48"/>
      <c r="H6851" s="47"/>
      <c r="I6851" s="51"/>
      <c r="J6851" s="51"/>
      <c r="K6851" s="47"/>
      <c r="L6851" s="47"/>
      <c r="M6851" s="47"/>
      <c r="N6851" s="47"/>
      <c r="O6851" s="48"/>
    </row>
    <row r="6852" spans="2:15" x14ac:dyDescent="0.25">
      <c r="B6852" s="85"/>
      <c r="C6852" s="47"/>
      <c r="D6852" s="47"/>
      <c r="E6852" s="47"/>
      <c r="F6852" s="47"/>
      <c r="G6852" s="48"/>
      <c r="H6852" s="47"/>
      <c r="I6852" s="51"/>
      <c r="J6852" s="51"/>
      <c r="K6852" s="47"/>
      <c r="L6852" s="47"/>
      <c r="M6852" s="47"/>
      <c r="N6852" s="47"/>
      <c r="O6852" s="48"/>
    </row>
    <row r="6853" spans="2:15" x14ac:dyDescent="0.25">
      <c r="B6853" s="85"/>
      <c r="C6853" s="47"/>
      <c r="D6853" s="47"/>
      <c r="E6853" s="47"/>
      <c r="F6853" s="47"/>
      <c r="G6853" s="48"/>
      <c r="H6853" s="47"/>
      <c r="I6853" s="51"/>
      <c r="J6853" s="51"/>
      <c r="K6853" s="47"/>
      <c r="L6853" s="47"/>
      <c r="M6853" s="47"/>
      <c r="N6853" s="47"/>
      <c r="O6853" s="48"/>
    </row>
    <row r="6854" spans="2:15" x14ac:dyDescent="0.25">
      <c r="B6854" s="85"/>
      <c r="C6854" s="47"/>
      <c r="D6854" s="47"/>
      <c r="E6854" s="47"/>
      <c r="F6854" s="47"/>
      <c r="G6854" s="48"/>
      <c r="H6854" s="47"/>
      <c r="I6854" s="51"/>
      <c r="J6854" s="51"/>
      <c r="K6854" s="47"/>
      <c r="L6854" s="47"/>
      <c r="M6854" s="47"/>
      <c r="N6854" s="47"/>
      <c r="O6854" s="48"/>
    </row>
    <row r="6855" spans="2:15" x14ac:dyDescent="0.25">
      <c r="B6855" s="85"/>
      <c r="C6855" s="47"/>
      <c r="D6855" s="47"/>
      <c r="E6855" s="47"/>
      <c r="F6855" s="47"/>
      <c r="G6855" s="48"/>
      <c r="H6855" s="47"/>
      <c r="I6855" s="51"/>
      <c r="J6855" s="51"/>
      <c r="K6855" s="47"/>
      <c r="L6855" s="47"/>
      <c r="M6855" s="47"/>
      <c r="N6855" s="47"/>
      <c r="O6855" s="48"/>
    </row>
    <row r="6856" spans="2:15" x14ac:dyDescent="0.25">
      <c r="B6856" s="85"/>
      <c r="C6856" s="47"/>
      <c r="D6856" s="47"/>
      <c r="E6856" s="47"/>
      <c r="F6856" s="47"/>
      <c r="G6856" s="48"/>
      <c r="H6856" s="47"/>
      <c r="I6856" s="51"/>
      <c r="J6856" s="51"/>
      <c r="K6856" s="47"/>
      <c r="L6856" s="47"/>
      <c r="M6856" s="47"/>
      <c r="N6856" s="47"/>
      <c r="O6856" s="48"/>
    </row>
    <row r="6857" spans="2:15" x14ac:dyDescent="0.25">
      <c r="B6857" s="85"/>
      <c r="C6857" s="47"/>
      <c r="D6857" s="47"/>
      <c r="E6857" s="47"/>
      <c r="F6857" s="47"/>
      <c r="G6857" s="48"/>
      <c r="H6857" s="47"/>
      <c r="I6857" s="51"/>
      <c r="J6857" s="51"/>
      <c r="K6857" s="47"/>
      <c r="L6857" s="47"/>
      <c r="M6857" s="47"/>
      <c r="N6857" s="47"/>
      <c r="O6857" s="48"/>
    </row>
    <row r="6858" spans="2:15" x14ac:dyDescent="0.25">
      <c r="B6858" s="85"/>
      <c r="C6858" s="47"/>
      <c r="D6858" s="47"/>
      <c r="E6858" s="47"/>
      <c r="F6858" s="47"/>
      <c r="G6858" s="48"/>
      <c r="H6858" s="47"/>
      <c r="I6858" s="51"/>
      <c r="J6858" s="51"/>
      <c r="K6858" s="47"/>
      <c r="L6858" s="47"/>
      <c r="M6858" s="47"/>
      <c r="N6858" s="47"/>
      <c r="O6858" s="48"/>
    </row>
    <row r="6859" spans="2:15" x14ac:dyDescent="0.25">
      <c r="B6859" s="85"/>
      <c r="C6859" s="47"/>
      <c r="D6859" s="47"/>
      <c r="E6859" s="47"/>
      <c r="F6859" s="47"/>
      <c r="G6859" s="48"/>
      <c r="H6859" s="47"/>
      <c r="I6859" s="51"/>
      <c r="J6859" s="51"/>
      <c r="K6859" s="47"/>
      <c r="L6859" s="47"/>
      <c r="M6859" s="47"/>
      <c r="N6859" s="47"/>
      <c r="O6859" s="48"/>
    </row>
    <row r="6860" spans="2:15" x14ac:dyDescent="0.25">
      <c r="B6860" s="85"/>
      <c r="C6860" s="47"/>
      <c r="D6860" s="47"/>
      <c r="E6860" s="47"/>
      <c r="F6860" s="47"/>
      <c r="G6860" s="48"/>
      <c r="H6860" s="47"/>
      <c r="I6860" s="51"/>
      <c r="J6860" s="51"/>
      <c r="K6860" s="47"/>
      <c r="L6860" s="47"/>
      <c r="M6860" s="47"/>
      <c r="N6860" s="47"/>
      <c r="O6860" s="48"/>
    </row>
    <row r="6861" spans="2:15" x14ac:dyDescent="0.25">
      <c r="B6861" s="85"/>
      <c r="C6861" s="47"/>
      <c r="D6861" s="47"/>
      <c r="E6861" s="47"/>
      <c r="F6861" s="47"/>
      <c r="G6861" s="48"/>
      <c r="H6861" s="47"/>
      <c r="I6861" s="51"/>
      <c r="J6861" s="51"/>
      <c r="K6861" s="47"/>
      <c r="L6861" s="47"/>
      <c r="M6861" s="47"/>
      <c r="N6861" s="47"/>
      <c r="O6861" s="48"/>
    </row>
    <row r="6862" spans="2:15" x14ac:dyDescent="0.25">
      <c r="B6862" s="85"/>
      <c r="C6862" s="47"/>
      <c r="D6862" s="47"/>
      <c r="E6862" s="47"/>
      <c r="F6862" s="47"/>
      <c r="G6862" s="48"/>
      <c r="H6862" s="47"/>
      <c r="I6862" s="51"/>
      <c r="J6862" s="51"/>
      <c r="K6862" s="47"/>
      <c r="L6862" s="47"/>
      <c r="M6862" s="47"/>
      <c r="N6862" s="47"/>
      <c r="O6862" s="48"/>
    </row>
    <row r="6863" spans="2:15" x14ac:dyDescent="0.25">
      <c r="B6863" s="85"/>
      <c r="C6863" s="47"/>
      <c r="D6863" s="47"/>
      <c r="E6863" s="47"/>
      <c r="F6863" s="47"/>
      <c r="G6863" s="48"/>
      <c r="H6863" s="47"/>
      <c r="I6863" s="51"/>
      <c r="J6863" s="51"/>
      <c r="K6863" s="47"/>
      <c r="L6863" s="47"/>
      <c r="M6863" s="47"/>
      <c r="N6863" s="47"/>
      <c r="O6863" s="48"/>
    </row>
    <row r="6864" spans="2:15" x14ac:dyDescent="0.25">
      <c r="B6864" s="85"/>
      <c r="C6864" s="47"/>
      <c r="D6864" s="47"/>
      <c r="E6864" s="47"/>
      <c r="F6864" s="47"/>
      <c r="G6864" s="48"/>
      <c r="H6864" s="47"/>
      <c r="I6864" s="51"/>
      <c r="J6864" s="51"/>
      <c r="K6864" s="47"/>
      <c r="L6864" s="47"/>
      <c r="M6864" s="47"/>
      <c r="N6864" s="47"/>
      <c r="O6864" s="48"/>
    </row>
    <row r="6865" spans="2:15" x14ac:dyDescent="0.25">
      <c r="B6865" s="85"/>
      <c r="C6865" s="47"/>
      <c r="D6865" s="47"/>
      <c r="E6865" s="47"/>
      <c r="F6865" s="47"/>
      <c r="G6865" s="48"/>
      <c r="H6865" s="47"/>
      <c r="I6865" s="51"/>
      <c r="J6865" s="51"/>
      <c r="K6865" s="47"/>
      <c r="L6865" s="47"/>
      <c r="M6865" s="47"/>
      <c r="N6865" s="47"/>
      <c r="O6865" s="48"/>
    </row>
    <row r="6866" spans="2:15" x14ac:dyDescent="0.25">
      <c r="B6866" s="85"/>
      <c r="C6866" s="47"/>
      <c r="D6866" s="47"/>
      <c r="E6866" s="47"/>
      <c r="F6866" s="47"/>
      <c r="G6866" s="48"/>
      <c r="H6866" s="47"/>
      <c r="I6866" s="51"/>
      <c r="J6866" s="51"/>
      <c r="K6866" s="47"/>
      <c r="L6866" s="47"/>
      <c r="M6866" s="47"/>
      <c r="N6866" s="47"/>
      <c r="O6866" s="48"/>
    </row>
    <row r="6867" spans="2:15" x14ac:dyDescent="0.25">
      <c r="B6867" s="85"/>
      <c r="C6867" s="47"/>
      <c r="D6867" s="47"/>
      <c r="E6867" s="47"/>
      <c r="F6867" s="47"/>
      <c r="G6867" s="48"/>
      <c r="H6867" s="47"/>
      <c r="I6867" s="51"/>
      <c r="J6867" s="51"/>
      <c r="K6867" s="47"/>
      <c r="L6867" s="47"/>
      <c r="M6867" s="47"/>
      <c r="N6867" s="47"/>
      <c r="O6867" s="48"/>
    </row>
    <row r="6868" spans="2:15" x14ac:dyDescent="0.25">
      <c r="B6868" s="85"/>
      <c r="C6868" s="47"/>
      <c r="D6868" s="47"/>
      <c r="E6868" s="47"/>
      <c r="F6868" s="47"/>
      <c r="G6868" s="48"/>
      <c r="H6868" s="47"/>
      <c r="I6868" s="51"/>
      <c r="J6868" s="51"/>
      <c r="K6868" s="47"/>
      <c r="L6868" s="47"/>
      <c r="M6868" s="47"/>
      <c r="N6868" s="47"/>
      <c r="O6868" s="48"/>
    </row>
    <row r="6869" spans="2:15" x14ac:dyDescent="0.25">
      <c r="B6869" s="85"/>
      <c r="C6869" s="47"/>
      <c r="D6869" s="47"/>
      <c r="E6869" s="47"/>
      <c r="F6869" s="47"/>
      <c r="G6869" s="48"/>
      <c r="H6869" s="47"/>
      <c r="I6869" s="51"/>
      <c r="J6869" s="51"/>
      <c r="K6869" s="47"/>
      <c r="L6869" s="47"/>
      <c r="M6869" s="47"/>
      <c r="N6869" s="47"/>
      <c r="O6869" s="48"/>
    </row>
    <row r="6870" spans="2:15" x14ac:dyDescent="0.25">
      <c r="B6870" s="85"/>
      <c r="C6870" s="47"/>
      <c r="D6870" s="47"/>
      <c r="E6870" s="47"/>
      <c r="F6870" s="47"/>
      <c r="G6870" s="48"/>
      <c r="H6870" s="47"/>
      <c r="I6870" s="51"/>
      <c r="J6870" s="51"/>
      <c r="K6870" s="47"/>
      <c r="L6870" s="47"/>
      <c r="M6870" s="47"/>
      <c r="N6870" s="47"/>
      <c r="O6870" s="48"/>
    </row>
    <row r="6871" spans="2:15" x14ac:dyDescent="0.25">
      <c r="B6871" s="85"/>
      <c r="C6871" s="47"/>
      <c r="D6871" s="47"/>
      <c r="E6871" s="47"/>
      <c r="F6871" s="47"/>
      <c r="G6871" s="48"/>
      <c r="H6871" s="47"/>
      <c r="I6871" s="51"/>
      <c r="J6871" s="51"/>
      <c r="K6871" s="47"/>
      <c r="L6871" s="47"/>
      <c r="M6871" s="47"/>
      <c r="N6871" s="47"/>
      <c r="O6871" s="48"/>
    </row>
    <row r="6872" spans="2:15" x14ac:dyDescent="0.25">
      <c r="B6872" s="85"/>
      <c r="C6872" s="47"/>
      <c r="D6872" s="47"/>
      <c r="E6872" s="47"/>
      <c r="F6872" s="47"/>
      <c r="G6872" s="48"/>
      <c r="H6872" s="47"/>
      <c r="I6872" s="51"/>
      <c r="J6872" s="51"/>
      <c r="K6872" s="47"/>
      <c r="L6872" s="47"/>
      <c r="M6872" s="47"/>
      <c r="N6872" s="47"/>
      <c r="O6872" s="48"/>
    </row>
    <row r="6873" spans="2:15" x14ac:dyDescent="0.25">
      <c r="B6873" s="85"/>
      <c r="C6873" s="47"/>
      <c r="D6873" s="47"/>
      <c r="E6873" s="47"/>
      <c r="F6873" s="47"/>
      <c r="G6873" s="48"/>
      <c r="H6873" s="47"/>
      <c r="I6873" s="51"/>
      <c r="J6873" s="51"/>
      <c r="K6873" s="47"/>
      <c r="L6873" s="47"/>
      <c r="M6873" s="47"/>
      <c r="N6873" s="47"/>
      <c r="O6873" s="48"/>
    </row>
    <row r="6874" spans="2:15" x14ac:dyDescent="0.25">
      <c r="B6874" s="85"/>
      <c r="C6874" s="47"/>
      <c r="D6874" s="47"/>
      <c r="E6874" s="47"/>
      <c r="F6874" s="47"/>
      <c r="G6874" s="48"/>
      <c r="H6874" s="47"/>
      <c r="I6874" s="51"/>
      <c r="J6874" s="51"/>
      <c r="K6874" s="47"/>
      <c r="L6874" s="47"/>
      <c r="M6874" s="47"/>
      <c r="N6874" s="47"/>
      <c r="O6874" s="48"/>
    </row>
    <row r="6875" spans="2:15" x14ac:dyDescent="0.25">
      <c r="B6875" s="85"/>
      <c r="C6875" s="47"/>
      <c r="D6875" s="47"/>
      <c r="E6875" s="47"/>
      <c r="F6875" s="47"/>
      <c r="G6875" s="48"/>
      <c r="H6875" s="47"/>
      <c r="I6875" s="51"/>
      <c r="J6875" s="51"/>
      <c r="K6875" s="47"/>
      <c r="L6875" s="47"/>
      <c r="M6875" s="47"/>
      <c r="N6875" s="47"/>
      <c r="O6875" s="48"/>
    </row>
    <row r="6876" spans="2:15" x14ac:dyDescent="0.25">
      <c r="B6876" s="85"/>
      <c r="C6876" s="47"/>
      <c r="D6876" s="47"/>
      <c r="E6876" s="47"/>
      <c r="F6876" s="47"/>
      <c r="G6876" s="48"/>
      <c r="H6876" s="47"/>
      <c r="I6876" s="51"/>
      <c r="J6876" s="51"/>
      <c r="K6876" s="47"/>
      <c r="L6876" s="47"/>
      <c r="M6876" s="47"/>
      <c r="N6876" s="47"/>
      <c r="O6876" s="48"/>
    </row>
    <row r="6877" spans="2:15" x14ac:dyDescent="0.25">
      <c r="B6877" s="85"/>
      <c r="C6877" s="47"/>
      <c r="D6877" s="47"/>
      <c r="E6877" s="47"/>
      <c r="F6877" s="47"/>
      <c r="G6877" s="48"/>
      <c r="H6877" s="47"/>
      <c r="I6877" s="51"/>
      <c r="J6877" s="51"/>
      <c r="K6877" s="47"/>
      <c r="L6877" s="47"/>
      <c r="M6877" s="47"/>
      <c r="N6877" s="47"/>
      <c r="O6877" s="48"/>
    </row>
    <row r="6878" spans="2:15" x14ac:dyDescent="0.25">
      <c r="B6878" s="85"/>
      <c r="C6878" s="47"/>
      <c r="D6878" s="47"/>
      <c r="E6878" s="47"/>
      <c r="F6878" s="47"/>
      <c r="G6878" s="48"/>
      <c r="H6878" s="47"/>
      <c r="I6878" s="51"/>
      <c r="J6878" s="51"/>
      <c r="K6878" s="47"/>
      <c r="L6878" s="47"/>
      <c r="M6878" s="47"/>
      <c r="N6878" s="47"/>
      <c r="O6878" s="48"/>
    </row>
    <row r="6879" spans="2:15" x14ac:dyDescent="0.25">
      <c r="B6879" s="85"/>
      <c r="C6879" s="47"/>
      <c r="D6879" s="47"/>
      <c r="E6879" s="47"/>
      <c r="F6879" s="47"/>
      <c r="G6879" s="48"/>
      <c r="H6879" s="47"/>
      <c r="I6879" s="51"/>
      <c r="J6879" s="51"/>
      <c r="K6879" s="47"/>
      <c r="L6879" s="47"/>
      <c r="M6879" s="47"/>
      <c r="N6879" s="47"/>
      <c r="O6879" s="48"/>
    </row>
    <row r="6880" spans="2:15" x14ac:dyDescent="0.25">
      <c r="B6880" s="85"/>
      <c r="C6880" s="47"/>
      <c r="D6880" s="47"/>
      <c r="E6880" s="47"/>
      <c r="F6880" s="47"/>
      <c r="G6880" s="48"/>
      <c r="H6880" s="47"/>
      <c r="I6880" s="51"/>
      <c r="J6880" s="51"/>
      <c r="K6880" s="47"/>
      <c r="L6880" s="47"/>
      <c r="M6880" s="47"/>
      <c r="N6880" s="47"/>
      <c r="O6880" s="48"/>
    </row>
    <row r="6881" spans="2:15" x14ac:dyDescent="0.25">
      <c r="B6881" s="85"/>
      <c r="C6881" s="47"/>
      <c r="D6881" s="47"/>
      <c r="E6881" s="47"/>
      <c r="F6881" s="47"/>
      <c r="G6881" s="48"/>
      <c r="H6881" s="47"/>
      <c r="I6881" s="51"/>
      <c r="J6881" s="51"/>
      <c r="K6881" s="47"/>
      <c r="L6881" s="47"/>
      <c r="M6881" s="47"/>
      <c r="N6881" s="47"/>
      <c r="O6881" s="48"/>
    </row>
    <row r="6882" spans="2:15" x14ac:dyDescent="0.25">
      <c r="B6882" s="85"/>
      <c r="C6882" s="47"/>
      <c r="D6882" s="47"/>
      <c r="E6882" s="47"/>
      <c r="F6882" s="47"/>
      <c r="G6882" s="48"/>
      <c r="H6882" s="47"/>
      <c r="I6882" s="51"/>
      <c r="J6882" s="51"/>
      <c r="K6882" s="47"/>
      <c r="L6882" s="47"/>
      <c r="M6882" s="47"/>
      <c r="N6882" s="47"/>
      <c r="O6882" s="48"/>
    </row>
    <row r="6883" spans="2:15" x14ac:dyDescent="0.25">
      <c r="B6883" s="85"/>
      <c r="C6883" s="47"/>
      <c r="D6883" s="47"/>
      <c r="E6883" s="47"/>
      <c r="F6883" s="47"/>
      <c r="G6883" s="48"/>
      <c r="H6883" s="47"/>
      <c r="I6883" s="51"/>
      <c r="J6883" s="51"/>
      <c r="K6883" s="47"/>
      <c r="L6883" s="47"/>
      <c r="M6883" s="47"/>
      <c r="N6883" s="47"/>
      <c r="O6883" s="48"/>
    </row>
    <row r="6884" spans="2:15" x14ac:dyDescent="0.25">
      <c r="B6884" s="85"/>
      <c r="C6884" s="47"/>
      <c r="D6884" s="47"/>
      <c r="E6884" s="47"/>
      <c r="F6884" s="47"/>
      <c r="G6884" s="48"/>
      <c r="H6884" s="47"/>
      <c r="I6884" s="51"/>
      <c r="J6884" s="51"/>
      <c r="K6884" s="47"/>
      <c r="L6884" s="47"/>
      <c r="M6884" s="47"/>
      <c r="N6884" s="47"/>
      <c r="O6884" s="48"/>
    </row>
    <row r="6885" spans="2:15" x14ac:dyDescent="0.25">
      <c r="B6885" s="85"/>
      <c r="C6885" s="47"/>
      <c r="D6885" s="47"/>
      <c r="E6885" s="47"/>
      <c r="F6885" s="47"/>
      <c r="G6885" s="48"/>
      <c r="H6885" s="47"/>
      <c r="I6885" s="51"/>
      <c r="J6885" s="51"/>
      <c r="K6885" s="47"/>
      <c r="L6885" s="47"/>
      <c r="M6885" s="47"/>
      <c r="N6885" s="47"/>
      <c r="O6885" s="48"/>
    </row>
    <row r="6886" spans="2:15" x14ac:dyDescent="0.25">
      <c r="B6886" s="85"/>
      <c r="C6886" s="47"/>
      <c r="D6886" s="47"/>
      <c r="E6886" s="47"/>
      <c r="F6886" s="47"/>
      <c r="G6886" s="48"/>
      <c r="H6886" s="47"/>
      <c r="I6886" s="51"/>
      <c r="J6886" s="51"/>
      <c r="K6886" s="47"/>
      <c r="L6886" s="47"/>
      <c r="M6886" s="47"/>
      <c r="N6886" s="47"/>
      <c r="O6886" s="48"/>
    </row>
    <row r="6887" spans="2:15" x14ac:dyDescent="0.25">
      <c r="B6887" s="85"/>
      <c r="C6887" s="47"/>
      <c r="D6887" s="47"/>
      <c r="E6887" s="47"/>
      <c r="F6887" s="47"/>
      <c r="G6887" s="48"/>
      <c r="H6887" s="47"/>
      <c r="I6887" s="51"/>
      <c r="J6887" s="51"/>
      <c r="K6887" s="47"/>
      <c r="L6887" s="47"/>
      <c r="M6887" s="47"/>
      <c r="N6887" s="47"/>
      <c r="O6887" s="48"/>
    </row>
    <row r="6888" spans="2:15" x14ac:dyDescent="0.25">
      <c r="B6888" s="85"/>
      <c r="C6888" s="47"/>
      <c r="D6888" s="47"/>
      <c r="E6888" s="47"/>
      <c r="F6888" s="47"/>
      <c r="G6888" s="48"/>
      <c r="H6888" s="47"/>
      <c r="I6888" s="51"/>
      <c r="J6888" s="51"/>
      <c r="K6888" s="47"/>
      <c r="L6888" s="47"/>
      <c r="M6888" s="47"/>
      <c r="N6888" s="47"/>
      <c r="O6888" s="48"/>
    </row>
    <row r="6889" spans="2:15" x14ac:dyDescent="0.25">
      <c r="B6889" s="85"/>
      <c r="C6889" s="47"/>
      <c r="D6889" s="47"/>
      <c r="E6889" s="47"/>
      <c r="F6889" s="47"/>
      <c r="G6889" s="48"/>
      <c r="H6889" s="47"/>
      <c r="I6889" s="51"/>
      <c r="J6889" s="51"/>
      <c r="K6889" s="47"/>
      <c r="L6889" s="47"/>
      <c r="M6889" s="47"/>
      <c r="N6889" s="47"/>
      <c r="O6889" s="48"/>
    </row>
    <row r="6890" spans="2:15" x14ac:dyDescent="0.25">
      <c r="B6890" s="85"/>
      <c r="C6890" s="47"/>
      <c r="D6890" s="47"/>
      <c r="E6890" s="47"/>
      <c r="F6890" s="47"/>
      <c r="G6890" s="48"/>
      <c r="H6890" s="47"/>
      <c r="I6890" s="51"/>
      <c r="J6890" s="51"/>
      <c r="K6890" s="47"/>
      <c r="L6890" s="47"/>
      <c r="M6890" s="47"/>
      <c r="N6890" s="47"/>
      <c r="O6890" s="48"/>
    </row>
    <row r="6891" spans="2:15" x14ac:dyDescent="0.25">
      <c r="B6891" s="85"/>
      <c r="C6891" s="47"/>
      <c r="D6891" s="47"/>
      <c r="E6891" s="47"/>
      <c r="F6891" s="47"/>
      <c r="G6891" s="48"/>
      <c r="H6891" s="47"/>
      <c r="I6891" s="51"/>
      <c r="J6891" s="51"/>
      <c r="K6891" s="47"/>
      <c r="L6891" s="47"/>
      <c r="M6891" s="47"/>
      <c r="N6891" s="47"/>
      <c r="O6891" s="48"/>
    </row>
    <row r="6892" spans="2:15" x14ac:dyDescent="0.25">
      <c r="B6892" s="85"/>
      <c r="C6892" s="47"/>
      <c r="D6892" s="47"/>
      <c r="E6892" s="47"/>
      <c r="F6892" s="47"/>
      <c r="G6892" s="48"/>
      <c r="H6892" s="47"/>
      <c r="I6892" s="51"/>
      <c r="J6892" s="51"/>
      <c r="K6892" s="47"/>
      <c r="L6892" s="47"/>
      <c r="M6892" s="47"/>
      <c r="N6892" s="47"/>
      <c r="O6892" s="48"/>
    </row>
    <row r="6893" spans="2:15" x14ac:dyDescent="0.25">
      <c r="B6893" s="85"/>
      <c r="C6893" s="47"/>
      <c r="D6893" s="47"/>
      <c r="E6893" s="47"/>
      <c r="F6893" s="47"/>
      <c r="G6893" s="48"/>
      <c r="H6893" s="47"/>
      <c r="I6893" s="51"/>
      <c r="J6893" s="51"/>
      <c r="K6893" s="47"/>
      <c r="L6893" s="47"/>
      <c r="M6893" s="47"/>
      <c r="N6893" s="47"/>
      <c r="O6893" s="48"/>
    </row>
    <row r="6894" spans="2:15" x14ac:dyDescent="0.25">
      <c r="B6894" s="85"/>
      <c r="C6894" s="47"/>
      <c r="D6894" s="47"/>
      <c r="E6894" s="47"/>
      <c r="F6894" s="47"/>
      <c r="G6894" s="48"/>
      <c r="H6894" s="47"/>
      <c r="I6894" s="51"/>
      <c r="J6894" s="51"/>
      <c r="K6894" s="47"/>
      <c r="L6894" s="47"/>
      <c r="M6894" s="47"/>
      <c r="N6894" s="47"/>
      <c r="O6894" s="48"/>
    </row>
    <row r="6895" spans="2:15" x14ac:dyDescent="0.25">
      <c r="B6895" s="85"/>
      <c r="C6895" s="47"/>
      <c r="D6895" s="47"/>
      <c r="E6895" s="47"/>
      <c r="F6895" s="47"/>
      <c r="G6895" s="48"/>
      <c r="H6895" s="47"/>
      <c r="I6895" s="51"/>
      <c r="J6895" s="51"/>
      <c r="K6895" s="47"/>
      <c r="L6895" s="47"/>
      <c r="M6895" s="47"/>
      <c r="N6895" s="47"/>
      <c r="O6895" s="48"/>
    </row>
    <row r="6896" spans="2:15" x14ac:dyDescent="0.25">
      <c r="B6896" s="85"/>
      <c r="C6896" s="47"/>
      <c r="D6896" s="47"/>
      <c r="E6896" s="47"/>
      <c r="F6896" s="47"/>
      <c r="G6896" s="48"/>
      <c r="H6896" s="47"/>
      <c r="I6896" s="51"/>
      <c r="J6896" s="51"/>
      <c r="K6896" s="47"/>
      <c r="L6896" s="47"/>
      <c r="M6896" s="47"/>
      <c r="N6896" s="47"/>
      <c r="O6896" s="48"/>
    </row>
    <row r="6897" spans="2:15" x14ac:dyDescent="0.25">
      <c r="B6897" s="85"/>
      <c r="C6897" s="47"/>
      <c r="D6897" s="47"/>
      <c r="E6897" s="47"/>
      <c r="F6897" s="47"/>
      <c r="G6897" s="48"/>
      <c r="H6897" s="47"/>
      <c r="I6897" s="51"/>
      <c r="J6897" s="51"/>
      <c r="K6897" s="47"/>
      <c r="L6897" s="47"/>
      <c r="M6897" s="47"/>
      <c r="N6897" s="47"/>
      <c r="O6897" s="48"/>
    </row>
    <row r="6898" spans="2:15" x14ac:dyDescent="0.25">
      <c r="B6898" s="85"/>
      <c r="C6898" s="47"/>
      <c r="D6898" s="47"/>
      <c r="E6898" s="47"/>
      <c r="F6898" s="47"/>
      <c r="G6898" s="48"/>
      <c r="H6898" s="47"/>
      <c r="I6898" s="51"/>
      <c r="J6898" s="51"/>
      <c r="K6898" s="47"/>
      <c r="L6898" s="47"/>
      <c r="M6898" s="47"/>
      <c r="N6898" s="47"/>
      <c r="O6898" s="48"/>
    </row>
    <row r="6899" spans="2:15" x14ac:dyDescent="0.25">
      <c r="B6899" s="85"/>
      <c r="C6899" s="47"/>
      <c r="D6899" s="47"/>
      <c r="E6899" s="47"/>
      <c r="F6899" s="47"/>
      <c r="G6899" s="48"/>
      <c r="H6899" s="47"/>
      <c r="I6899" s="51"/>
      <c r="J6899" s="51"/>
      <c r="K6899" s="47"/>
      <c r="L6899" s="47"/>
      <c r="M6899" s="47"/>
      <c r="N6899" s="47"/>
      <c r="O6899" s="48"/>
    </row>
    <row r="6900" spans="2:15" x14ac:dyDescent="0.25">
      <c r="B6900" s="85"/>
      <c r="C6900" s="47"/>
      <c r="D6900" s="47"/>
      <c r="E6900" s="47"/>
      <c r="F6900" s="47"/>
      <c r="G6900" s="48"/>
      <c r="H6900" s="47"/>
      <c r="I6900" s="51"/>
      <c r="J6900" s="51"/>
      <c r="K6900" s="47"/>
      <c r="L6900" s="47"/>
      <c r="M6900" s="47"/>
      <c r="N6900" s="47"/>
      <c r="O6900" s="48"/>
    </row>
    <row r="6901" spans="2:15" x14ac:dyDescent="0.25">
      <c r="B6901" s="85"/>
      <c r="C6901" s="47"/>
      <c r="D6901" s="47"/>
      <c r="E6901" s="47"/>
      <c r="F6901" s="47"/>
      <c r="G6901" s="48"/>
      <c r="H6901" s="47"/>
      <c r="I6901" s="51"/>
      <c r="J6901" s="51"/>
      <c r="K6901" s="47"/>
      <c r="L6901" s="47"/>
      <c r="M6901" s="47"/>
      <c r="N6901" s="47"/>
      <c r="O6901" s="48"/>
    </row>
    <row r="6902" spans="2:15" x14ac:dyDescent="0.25">
      <c r="B6902" s="85"/>
      <c r="C6902" s="47"/>
      <c r="D6902" s="47"/>
      <c r="E6902" s="47"/>
      <c r="F6902" s="47"/>
      <c r="G6902" s="48"/>
      <c r="H6902" s="47"/>
      <c r="I6902" s="51"/>
      <c r="J6902" s="51"/>
      <c r="K6902" s="47"/>
      <c r="L6902" s="47"/>
      <c r="M6902" s="47"/>
      <c r="N6902" s="47"/>
      <c r="O6902" s="48"/>
    </row>
    <row r="6903" spans="2:15" x14ac:dyDescent="0.25">
      <c r="B6903" s="85"/>
      <c r="C6903" s="47"/>
      <c r="D6903" s="47"/>
      <c r="E6903" s="47"/>
      <c r="F6903" s="47"/>
      <c r="G6903" s="48"/>
      <c r="H6903" s="47"/>
      <c r="I6903" s="51"/>
      <c r="J6903" s="51"/>
      <c r="K6903" s="47"/>
      <c r="L6903" s="47"/>
      <c r="M6903" s="47"/>
      <c r="N6903" s="47"/>
      <c r="O6903" s="48"/>
    </row>
    <row r="6904" spans="2:15" x14ac:dyDescent="0.25">
      <c r="B6904" s="85"/>
      <c r="C6904" s="47"/>
      <c r="D6904" s="47"/>
      <c r="E6904" s="47"/>
      <c r="F6904" s="47"/>
      <c r="G6904" s="48"/>
      <c r="H6904" s="47"/>
      <c r="I6904" s="51"/>
      <c r="J6904" s="51"/>
      <c r="K6904" s="47"/>
      <c r="L6904" s="47"/>
      <c r="M6904" s="47"/>
      <c r="N6904" s="47"/>
      <c r="O6904" s="48"/>
    </row>
    <row r="6905" spans="2:15" x14ac:dyDescent="0.25">
      <c r="B6905" s="85"/>
      <c r="C6905" s="47"/>
      <c r="D6905" s="47"/>
      <c r="E6905" s="47"/>
      <c r="F6905" s="47"/>
      <c r="G6905" s="48"/>
      <c r="H6905" s="47"/>
      <c r="I6905" s="51"/>
      <c r="J6905" s="51"/>
      <c r="K6905" s="47"/>
      <c r="L6905" s="47"/>
      <c r="M6905" s="47"/>
      <c r="N6905" s="47"/>
      <c r="O6905" s="48"/>
    </row>
    <row r="6906" spans="2:15" x14ac:dyDescent="0.25">
      <c r="B6906" s="85"/>
      <c r="C6906" s="47"/>
      <c r="D6906" s="47"/>
      <c r="E6906" s="47"/>
      <c r="F6906" s="47"/>
      <c r="G6906" s="48"/>
      <c r="H6906" s="47"/>
      <c r="I6906" s="51"/>
      <c r="J6906" s="51"/>
      <c r="K6906" s="47"/>
      <c r="L6906" s="47"/>
      <c r="M6906" s="47"/>
      <c r="N6906" s="47"/>
      <c r="O6906" s="48"/>
    </row>
    <row r="6907" spans="2:15" x14ac:dyDescent="0.25">
      <c r="B6907" s="85"/>
      <c r="C6907" s="47"/>
      <c r="D6907" s="47"/>
      <c r="E6907" s="47"/>
      <c r="F6907" s="47"/>
      <c r="G6907" s="48"/>
      <c r="H6907" s="47"/>
      <c r="I6907" s="51"/>
      <c r="J6907" s="51"/>
      <c r="K6907" s="47"/>
      <c r="L6907" s="47"/>
      <c r="M6907" s="47"/>
      <c r="N6907" s="47"/>
      <c r="O6907" s="48"/>
    </row>
    <row r="6908" spans="2:15" x14ac:dyDescent="0.25">
      <c r="B6908" s="85"/>
      <c r="C6908" s="47"/>
      <c r="D6908" s="47"/>
      <c r="E6908" s="47"/>
      <c r="F6908" s="47"/>
      <c r="G6908" s="48"/>
      <c r="H6908" s="47"/>
      <c r="I6908" s="51"/>
      <c r="J6908" s="51"/>
      <c r="K6908" s="47"/>
      <c r="L6908" s="47"/>
      <c r="M6908" s="47"/>
      <c r="N6908" s="47"/>
      <c r="O6908" s="48"/>
    </row>
    <row r="6909" spans="2:15" x14ac:dyDescent="0.25">
      <c r="B6909" s="85"/>
      <c r="C6909" s="47"/>
      <c r="D6909" s="47"/>
      <c r="E6909" s="47"/>
      <c r="F6909" s="47"/>
      <c r="G6909" s="48"/>
      <c r="H6909" s="47"/>
      <c r="I6909" s="51"/>
      <c r="J6909" s="51"/>
      <c r="K6909" s="47"/>
      <c r="L6909" s="47"/>
      <c r="M6909" s="47"/>
      <c r="N6909" s="47"/>
      <c r="O6909" s="48"/>
    </row>
    <row r="6910" spans="2:15" x14ac:dyDescent="0.25">
      <c r="B6910" s="85"/>
      <c r="C6910" s="47"/>
      <c r="D6910" s="47"/>
      <c r="E6910" s="47"/>
      <c r="F6910" s="47"/>
      <c r="G6910" s="48"/>
      <c r="H6910" s="47"/>
      <c r="I6910" s="51"/>
      <c r="J6910" s="51"/>
      <c r="K6910" s="47"/>
      <c r="L6910" s="47"/>
      <c r="M6910" s="47"/>
      <c r="N6910" s="47"/>
      <c r="O6910" s="48"/>
    </row>
    <row r="6911" spans="2:15" x14ac:dyDescent="0.25">
      <c r="B6911" s="85"/>
      <c r="C6911" s="47"/>
      <c r="D6911" s="47"/>
      <c r="E6911" s="47"/>
      <c r="F6911" s="47"/>
      <c r="G6911" s="48"/>
      <c r="H6911" s="47"/>
      <c r="I6911" s="51"/>
      <c r="J6911" s="51"/>
      <c r="K6911" s="47"/>
      <c r="L6911" s="47"/>
      <c r="M6911" s="47"/>
      <c r="N6911" s="47"/>
      <c r="O6911" s="48"/>
    </row>
    <row r="6912" spans="2:15" x14ac:dyDescent="0.25">
      <c r="B6912" s="85"/>
      <c r="C6912" s="47"/>
      <c r="D6912" s="47"/>
      <c r="E6912" s="47"/>
      <c r="F6912" s="47"/>
      <c r="G6912" s="48"/>
      <c r="H6912" s="47"/>
      <c r="I6912" s="51"/>
      <c r="J6912" s="51"/>
      <c r="K6912" s="47"/>
      <c r="L6912" s="47"/>
      <c r="M6912" s="47"/>
      <c r="N6912" s="47"/>
      <c r="O6912" s="48"/>
    </row>
    <row r="6913" spans="2:15" x14ac:dyDescent="0.25">
      <c r="B6913" s="85"/>
      <c r="C6913" s="47"/>
      <c r="D6913" s="47"/>
      <c r="E6913" s="47"/>
      <c r="F6913" s="47"/>
      <c r="G6913" s="48"/>
      <c r="H6913" s="47"/>
      <c r="I6913" s="51"/>
      <c r="J6913" s="51"/>
      <c r="K6913" s="47"/>
      <c r="L6913" s="47"/>
      <c r="M6913" s="47"/>
      <c r="N6913" s="47"/>
      <c r="O6913" s="48"/>
    </row>
    <row r="6914" spans="2:15" x14ac:dyDescent="0.25">
      <c r="B6914" s="85"/>
      <c r="C6914" s="47"/>
      <c r="D6914" s="47"/>
      <c r="E6914" s="47"/>
      <c r="F6914" s="47"/>
      <c r="G6914" s="48"/>
      <c r="H6914" s="47"/>
      <c r="I6914" s="51"/>
      <c r="J6914" s="51"/>
      <c r="K6914" s="47"/>
      <c r="L6914" s="47"/>
      <c r="M6914" s="47"/>
      <c r="N6914" s="47"/>
      <c r="O6914" s="48"/>
    </row>
    <row r="6915" spans="2:15" x14ac:dyDescent="0.25">
      <c r="B6915" s="85"/>
      <c r="C6915" s="47"/>
      <c r="D6915" s="47"/>
      <c r="E6915" s="47"/>
      <c r="F6915" s="47"/>
      <c r="G6915" s="48"/>
      <c r="H6915" s="47"/>
      <c r="I6915" s="51"/>
      <c r="J6915" s="51"/>
      <c r="K6915" s="47"/>
      <c r="L6915" s="47"/>
      <c r="M6915" s="47"/>
      <c r="N6915" s="47"/>
      <c r="O6915" s="48"/>
    </row>
    <row r="6916" spans="2:15" x14ac:dyDescent="0.25">
      <c r="B6916" s="85"/>
      <c r="C6916" s="47"/>
      <c r="D6916" s="47"/>
      <c r="E6916" s="47"/>
      <c r="F6916" s="47"/>
      <c r="G6916" s="48"/>
      <c r="H6916" s="47"/>
      <c r="I6916" s="51"/>
      <c r="J6916" s="51"/>
      <c r="K6916" s="47"/>
      <c r="L6916" s="47"/>
      <c r="M6916" s="47"/>
      <c r="N6916" s="47"/>
      <c r="O6916" s="48"/>
    </row>
    <row r="6917" spans="2:15" x14ac:dyDescent="0.25">
      <c r="B6917" s="85"/>
      <c r="C6917" s="47"/>
      <c r="D6917" s="47"/>
      <c r="E6917" s="47"/>
      <c r="F6917" s="47"/>
      <c r="G6917" s="48"/>
      <c r="H6917" s="47"/>
      <c r="I6917" s="51"/>
      <c r="J6917" s="51"/>
      <c r="K6917" s="47"/>
      <c r="L6917" s="47"/>
      <c r="M6917" s="47"/>
      <c r="N6917" s="47"/>
      <c r="O6917" s="48"/>
    </row>
    <row r="6918" spans="2:15" x14ac:dyDescent="0.25">
      <c r="B6918" s="85"/>
      <c r="C6918" s="47"/>
      <c r="D6918" s="47"/>
      <c r="E6918" s="47"/>
      <c r="F6918" s="47"/>
      <c r="G6918" s="48"/>
      <c r="H6918" s="47"/>
      <c r="I6918" s="51"/>
      <c r="J6918" s="51"/>
      <c r="K6918" s="47"/>
      <c r="L6918" s="47"/>
      <c r="M6918" s="47"/>
      <c r="N6918" s="47"/>
      <c r="O6918" s="48"/>
    </row>
    <row r="6919" spans="2:15" x14ac:dyDescent="0.25">
      <c r="B6919" s="85"/>
      <c r="C6919" s="47"/>
      <c r="D6919" s="47"/>
      <c r="E6919" s="47"/>
      <c r="F6919" s="47"/>
      <c r="G6919" s="48"/>
      <c r="H6919" s="47"/>
      <c r="I6919" s="51"/>
      <c r="J6919" s="51"/>
      <c r="K6919" s="47"/>
      <c r="L6919" s="47"/>
      <c r="M6919" s="47"/>
      <c r="N6919" s="47"/>
      <c r="O6919" s="48"/>
    </row>
    <row r="6920" spans="2:15" x14ac:dyDescent="0.25">
      <c r="B6920" s="85"/>
      <c r="C6920" s="47"/>
      <c r="D6920" s="47"/>
      <c r="E6920" s="47"/>
      <c r="F6920" s="47"/>
      <c r="G6920" s="48"/>
      <c r="H6920" s="47"/>
      <c r="I6920" s="51"/>
      <c r="J6920" s="51"/>
      <c r="K6920" s="47"/>
      <c r="L6920" s="47"/>
      <c r="M6920" s="47"/>
      <c r="N6920" s="47"/>
      <c r="O6920" s="48"/>
    </row>
    <row r="6921" spans="2:15" x14ac:dyDescent="0.25">
      <c r="B6921" s="85"/>
      <c r="C6921" s="47"/>
      <c r="D6921" s="47"/>
      <c r="E6921" s="47"/>
      <c r="F6921" s="47"/>
      <c r="G6921" s="48"/>
      <c r="H6921" s="47"/>
      <c r="I6921" s="51"/>
      <c r="J6921" s="51"/>
      <c r="K6921" s="47"/>
      <c r="L6921" s="47"/>
      <c r="M6921" s="47"/>
      <c r="N6921" s="47"/>
      <c r="O6921" s="48"/>
    </row>
    <row r="6922" spans="2:15" x14ac:dyDescent="0.25">
      <c r="B6922" s="85"/>
      <c r="C6922" s="47"/>
      <c r="D6922" s="47"/>
      <c r="E6922" s="47"/>
      <c r="F6922" s="47"/>
      <c r="G6922" s="48"/>
      <c r="H6922" s="47"/>
      <c r="I6922" s="51"/>
      <c r="J6922" s="51"/>
      <c r="K6922" s="47"/>
      <c r="L6922" s="47"/>
      <c r="M6922" s="47"/>
      <c r="N6922" s="47"/>
      <c r="O6922" s="48"/>
    </row>
    <row r="6923" spans="2:15" x14ac:dyDescent="0.25">
      <c r="B6923" s="85"/>
      <c r="C6923" s="47"/>
      <c r="D6923" s="47"/>
      <c r="E6923" s="47"/>
      <c r="F6923" s="47"/>
      <c r="G6923" s="48"/>
      <c r="H6923" s="47"/>
      <c r="I6923" s="51"/>
      <c r="J6923" s="51"/>
      <c r="K6923" s="47"/>
      <c r="L6923" s="47"/>
      <c r="M6923" s="47"/>
      <c r="N6923" s="47"/>
      <c r="O6923" s="48"/>
    </row>
    <row r="6924" spans="2:15" x14ac:dyDescent="0.25">
      <c r="B6924" s="85"/>
      <c r="C6924" s="47"/>
      <c r="D6924" s="47"/>
      <c r="E6924" s="47"/>
      <c r="F6924" s="47"/>
      <c r="G6924" s="48"/>
      <c r="H6924" s="47"/>
      <c r="I6924" s="51"/>
      <c r="J6924" s="51"/>
      <c r="K6924" s="47"/>
      <c r="L6924" s="47"/>
      <c r="M6924" s="47"/>
      <c r="N6924" s="47"/>
      <c r="O6924" s="48"/>
    </row>
    <row r="6925" spans="2:15" x14ac:dyDescent="0.25">
      <c r="B6925" s="85"/>
      <c r="C6925" s="47"/>
      <c r="D6925" s="47"/>
      <c r="E6925" s="47"/>
      <c r="F6925" s="47"/>
      <c r="G6925" s="48"/>
      <c r="H6925" s="47"/>
      <c r="I6925" s="51"/>
      <c r="J6925" s="51"/>
      <c r="K6925" s="47"/>
      <c r="L6925" s="47"/>
      <c r="M6925" s="47"/>
      <c r="N6925" s="47"/>
      <c r="O6925" s="48"/>
    </row>
    <row r="6926" spans="2:15" x14ac:dyDescent="0.25">
      <c r="B6926" s="85"/>
      <c r="C6926" s="47"/>
      <c r="D6926" s="47"/>
      <c r="E6926" s="47"/>
      <c r="F6926" s="47"/>
      <c r="G6926" s="48"/>
      <c r="H6926" s="47"/>
      <c r="I6926" s="51"/>
      <c r="J6926" s="51"/>
      <c r="K6926" s="47"/>
      <c r="L6926" s="47"/>
      <c r="M6926" s="47"/>
      <c r="N6926" s="47"/>
      <c r="O6926" s="48"/>
    </row>
    <row r="6927" spans="2:15" x14ac:dyDescent="0.25">
      <c r="B6927" s="85"/>
      <c r="C6927" s="47"/>
      <c r="D6927" s="47"/>
      <c r="E6927" s="47"/>
      <c r="F6927" s="47"/>
      <c r="G6927" s="48"/>
      <c r="H6927" s="47"/>
      <c r="I6927" s="51"/>
      <c r="J6927" s="51"/>
      <c r="K6927" s="47"/>
      <c r="L6927" s="47"/>
      <c r="M6927" s="47"/>
      <c r="N6927" s="47"/>
      <c r="O6927" s="48"/>
    </row>
    <row r="6928" spans="2:15" x14ac:dyDescent="0.25">
      <c r="B6928" s="85"/>
      <c r="C6928" s="47"/>
      <c r="D6928" s="47"/>
      <c r="E6928" s="47"/>
      <c r="F6928" s="47"/>
      <c r="G6928" s="48"/>
      <c r="H6928" s="47"/>
      <c r="I6928" s="51"/>
      <c r="J6928" s="51"/>
      <c r="K6928" s="47"/>
      <c r="L6928" s="47"/>
      <c r="M6928" s="47"/>
      <c r="N6928" s="47"/>
      <c r="O6928" s="48"/>
    </row>
    <row r="6929" spans="2:15" x14ac:dyDescent="0.25">
      <c r="B6929" s="85"/>
      <c r="C6929" s="47"/>
      <c r="D6929" s="47"/>
      <c r="E6929" s="47"/>
      <c r="F6929" s="47"/>
      <c r="G6929" s="48"/>
      <c r="H6929" s="47"/>
      <c r="I6929" s="51"/>
      <c r="J6929" s="51"/>
      <c r="K6929" s="47"/>
      <c r="L6929" s="47"/>
      <c r="M6929" s="47"/>
      <c r="N6929" s="47"/>
      <c r="O6929" s="48"/>
    </row>
    <row r="6930" spans="2:15" x14ac:dyDescent="0.25">
      <c r="B6930" s="85"/>
      <c r="C6930" s="47"/>
      <c r="D6930" s="47"/>
      <c r="E6930" s="47"/>
      <c r="F6930" s="47"/>
      <c r="G6930" s="48"/>
      <c r="H6930" s="47"/>
      <c r="I6930" s="51"/>
      <c r="J6930" s="51"/>
      <c r="K6930" s="47"/>
      <c r="L6930" s="47"/>
      <c r="M6930" s="47"/>
      <c r="N6930" s="47"/>
      <c r="O6930" s="48"/>
    </row>
    <row r="6931" spans="2:15" x14ac:dyDescent="0.25">
      <c r="B6931" s="85"/>
      <c r="C6931" s="47"/>
      <c r="D6931" s="47"/>
      <c r="E6931" s="47"/>
      <c r="F6931" s="47"/>
      <c r="G6931" s="48"/>
      <c r="H6931" s="47"/>
      <c r="I6931" s="51"/>
      <c r="J6931" s="51"/>
      <c r="K6931" s="47"/>
      <c r="L6931" s="47"/>
      <c r="M6931" s="47"/>
      <c r="N6931" s="47"/>
      <c r="O6931" s="48"/>
    </row>
    <row r="6932" spans="2:15" x14ac:dyDescent="0.25">
      <c r="B6932" s="85"/>
      <c r="C6932" s="47"/>
      <c r="D6932" s="47"/>
      <c r="E6932" s="47"/>
      <c r="F6932" s="47"/>
      <c r="G6932" s="48"/>
      <c r="H6932" s="47"/>
      <c r="I6932" s="51"/>
      <c r="J6932" s="51"/>
      <c r="K6932" s="47"/>
      <c r="L6932" s="47"/>
      <c r="M6932" s="47"/>
      <c r="N6932" s="47"/>
      <c r="O6932" s="48"/>
    </row>
    <row r="6933" spans="2:15" x14ac:dyDescent="0.25">
      <c r="B6933" s="85"/>
      <c r="C6933" s="47"/>
      <c r="D6933" s="47"/>
      <c r="E6933" s="47"/>
      <c r="F6933" s="47"/>
      <c r="G6933" s="48"/>
      <c r="H6933" s="47"/>
      <c r="I6933" s="51"/>
      <c r="J6933" s="51"/>
      <c r="K6933" s="47"/>
      <c r="L6933" s="47"/>
      <c r="M6933" s="47"/>
      <c r="N6933" s="47"/>
      <c r="O6933" s="48"/>
    </row>
    <row r="6934" spans="2:15" x14ac:dyDescent="0.25">
      <c r="B6934" s="85"/>
      <c r="C6934" s="47"/>
      <c r="D6934" s="47"/>
      <c r="E6934" s="47"/>
      <c r="F6934" s="47"/>
      <c r="G6934" s="48"/>
      <c r="H6934" s="47"/>
      <c r="I6934" s="51"/>
      <c r="J6934" s="51"/>
      <c r="K6934" s="47"/>
      <c r="L6934" s="47"/>
      <c r="M6934" s="47"/>
      <c r="N6934" s="47"/>
      <c r="O6934" s="48"/>
    </row>
    <row r="6935" spans="2:15" x14ac:dyDescent="0.25">
      <c r="B6935" s="85"/>
      <c r="C6935" s="47"/>
      <c r="D6935" s="47"/>
      <c r="E6935" s="47"/>
      <c r="F6935" s="47"/>
      <c r="G6935" s="48"/>
      <c r="H6935" s="47"/>
      <c r="I6935" s="51"/>
      <c r="J6935" s="51"/>
      <c r="K6935" s="47"/>
      <c r="L6935" s="47"/>
      <c r="M6935" s="47"/>
      <c r="N6935" s="47"/>
      <c r="O6935" s="48"/>
    </row>
    <row r="6936" spans="2:15" x14ac:dyDescent="0.25">
      <c r="B6936" s="85"/>
      <c r="C6936" s="47"/>
      <c r="D6936" s="47"/>
      <c r="E6936" s="47"/>
      <c r="F6936" s="47"/>
      <c r="G6936" s="48"/>
      <c r="H6936" s="47"/>
      <c r="I6936" s="51"/>
      <c r="J6936" s="51"/>
      <c r="K6936" s="47"/>
      <c r="L6936" s="47"/>
      <c r="M6936" s="47"/>
      <c r="N6936" s="47"/>
      <c r="O6936" s="48"/>
    </row>
    <row r="6937" spans="2:15" x14ac:dyDescent="0.25">
      <c r="B6937" s="85"/>
      <c r="C6937" s="47"/>
      <c r="D6937" s="47"/>
      <c r="E6937" s="47"/>
      <c r="F6937" s="47"/>
      <c r="G6937" s="48"/>
      <c r="H6937" s="47"/>
      <c r="I6937" s="51"/>
      <c r="J6937" s="51"/>
      <c r="K6937" s="47"/>
      <c r="L6937" s="47"/>
      <c r="M6937" s="47"/>
      <c r="N6937" s="47"/>
      <c r="O6937" s="48"/>
    </row>
    <row r="6938" spans="2:15" x14ac:dyDescent="0.25">
      <c r="B6938" s="85"/>
      <c r="C6938" s="47"/>
      <c r="D6938" s="47"/>
      <c r="E6938" s="47"/>
      <c r="F6938" s="47"/>
      <c r="G6938" s="48"/>
      <c r="H6938" s="47"/>
      <c r="I6938" s="51"/>
      <c r="J6938" s="51"/>
      <c r="K6938" s="47"/>
      <c r="L6938" s="47"/>
      <c r="M6938" s="47"/>
      <c r="N6938" s="47"/>
      <c r="O6938" s="48"/>
    </row>
    <row r="6939" spans="2:15" x14ac:dyDescent="0.25">
      <c r="B6939" s="85"/>
      <c r="C6939" s="47"/>
      <c r="D6939" s="47"/>
      <c r="E6939" s="47"/>
      <c r="F6939" s="47"/>
      <c r="G6939" s="48"/>
      <c r="H6939" s="47"/>
      <c r="I6939" s="51"/>
      <c r="J6939" s="51"/>
      <c r="K6939" s="47"/>
      <c r="L6939" s="47"/>
      <c r="M6939" s="47"/>
      <c r="N6939" s="47"/>
      <c r="O6939" s="48"/>
    </row>
    <row r="6940" spans="2:15" x14ac:dyDescent="0.25">
      <c r="B6940" s="85"/>
      <c r="C6940" s="47"/>
      <c r="D6940" s="47"/>
      <c r="E6940" s="47"/>
      <c r="F6940" s="47"/>
      <c r="G6940" s="48"/>
      <c r="H6940" s="47"/>
      <c r="I6940" s="51"/>
      <c r="J6940" s="51"/>
      <c r="K6940" s="47"/>
      <c r="L6940" s="47"/>
      <c r="M6940" s="47"/>
      <c r="N6940" s="47"/>
      <c r="O6940" s="48"/>
    </row>
    <row r="6941" spans="2:15" x14ac:dyDescent="0.25">
      <c r="B6941" s="85"/>
      <c r="C6941" s="47"/>
      <c r="D6941" s="47"/>
      <c r="E6941" s="47"/>
      <c r="F6941" s="47"/>
      <c r="G6941" s="48"/>
      <c r="H6941" s="47"/>
      <c r="I6941" s="51"/>
      <c r="J6941" s="51"/>
      <c r="K6941" s="47"/>
      <c r="L6941" s="47"/>
      <c r="M6941" s="47"/>
      <c r="N6941" s="47"/>
      <c r="O6941" s="48"/>
    </row>
    <row r="6942" spans="2:15" x14ac:dyDescent="0.25">
      <c r="B6942" s="85"/>
      <c r="C6942" s="47"/>
      <c r="D6942" s="47"/>
      <c r="E6942" s="47"/>
      <c r="F6942" s="47"/>
      <c r="G6942" s="48"/>
      <c r="H6942" s="47"/>
      <c r="I6942" s="51"/>
      <c r="J6942" s="51"/>
      <c r="K6942" s="47"/>
      <c r="L6942" s="47"/>
      <c r="M6942" s="47"/>
      <c r="N6942" s="47"/>
      <c r="O6942" s="48"/>
    </row>
    <row r="6943" spans="2:15" x14ac:dyDescent="0.25">
      <c r="B6943" s="85"/>
      <c r="C6943" s="47"/>
      <c r="D6943" s="47"/>
      <c r="E6943" s="47"/>
      <c r="F6943" s="47"/>
      <c r="G6943" s="48"/>
      <c r="H6943" s="47"/>
      <c r="I6943" s="51"/>
      <c r="J6943" s="51"/>
      <c r="K6943" s="47"/>
      <c r="L6943" s="47"/>
      <c r="M6943" s="47"/>
      <c r="N6943" s="47"/>
      <c r="O6943" s="48"/>
    </row>
    <row r="6944" spans="2:15" x14ac:dyDescent="0.25">
      <c r="B6944" s="85"/>
      <c r="C6944" s="47"/>
      <c r="D6944" s="47"/>
      <c r="E6944" s="47"/>
      <c r="F6944" s="47"/>
      <c r="G6944" s="48"/>
      <c r="H6944" s="47"/>
      <c r="I6944" s="51"/>
      <c r="J6944" s="51"/>
      <c r="K6944" s="47"/>
      <c r="L6944" s="47"/>
      <c r="M6944" s="47"/>
      <c r="N6944" s="47"/>
      <c r="O6944" s="48"/>
    </row>
    <row r="6945" spans="2:15" x14ac:dyDescent="0.25">
      <c r="B6945" s="85"/>
      <c r="C6945" s="47"/>
      <c r="D6945" s="47"/>
      <c r="E6945" s="47"/>
      <c r="F6945" s="47"/>
      <c r="G6945" s="48"/>
      <c r="H6945" s="47"/>
      <c r="I6945" s="51"/>
      <c r="J6945" s="51"/>
      <c r="K6945" s="47"/>
      <c r="L6945" s="47"/>
      <c r="M6945" s="47"/>
      <c r="N6945" s="47"/>
      <c r="O6945" s="48"/>
    </row>
    <row r="6946" spans="2:15" x14ac:dyDescent="0.25">
      <c r="B6946" s="85"/>
      <c r="C6946" s="47"/>
      <c r="D6946" s="47"/>
      <c r="E6946" s="47"/>
      <c r="F6946" s="47"/>
      <c r="G6946" s="48"/>
      <c r="H6946" s="47"/>
      <c r="I6946" s="51"/>
      <c r="J6946" s="51"/>
      <c r="K6946" s="47"/>
      <c r="L6946" s="47"/>
      <c r="M6946" s="47"/>
      <c r="N6946" s="47"/>
      <c r="O6946" s="48"/>
    </row>
    <row r="6947" spans="2:15" x14ac:dyDescent="0.25">
      <c r="B6947" s="85"/>
      <c r="C6947" s="47"/>
      <c r="D6947" s="47"/>
      <c r="E6947" s="47"/>
      <c r="F6947" s="47"/>
      <c r="G6947" s="48"/>
      <c r="H6947" s="47"/>
      <c r="I6947" s="51"/>
      <c r="J6947" s="51"/>
      <c r="K6947" s="47"/>
      <c r="L6947" s="47"/>
      <c r="M6947" s="47"/>
      <c r="N6947" s="47"/>
      <c r="O6947" s="48"/>
    </row>
    <row r="6948" spans="2:15" x14ac:dyDescent="0.25">
      <c r="B6948" s="85"/>
      <c r="C6948" s="47"/>
      <c r="D6948" s="47"/>
      <c r="E6948" s="47"/>
      <c r="F6948" s="47"/>
      <c r="G6948" s="48"/>
      <c r="H6948" s="47"/>
      <c r="I6948" s="51"/>
      <c r="J6948" s="51"/>
      <c r="K6948" s="47"/>
      <c r="L6948" s="47"/>
      <c r="M6948" s="47"/>
      <c r="N6948" s="47"/>
      <c r="O6948" s="48"/>
    </row>
    <row r="6949" spans="2:15" x14ac:dyDescent="0.25">
      <c r="B6949" s="85"/>
      <c r="C6949" s="47"/>
      <c r="D6949" s="47"/>
      <c r="E6949" s="47"/>
      <c r="F6949" s="47"/>
      <c r="G6949" s="48"/>
      <c r="H6949" s="47"/>
      <c r="I6949" s="51"/>
      <c r="J6949" s="51"/>
      <c r="K6949" s="47"/>
      <c r="L6949" s="47"/>
      <c r="M6949" s="47"/>
      <c r="N6949" s="47"/>
      <c r="O6949" s="48"/>
    </row>
    <row r="6950" spans="2:15" x14ac:dyDescent="0.25">
      <c r="B6950" s="85"/>
      <c r="C6950" s="47"/>
      <c r="D6950" s="47"/>
      <c r="E6950" s="47"/>
      <c r="F6950" s="47"/>
      <c r="G6950" s="48"/>
      <c r="H6950" s="47"/>
      <c r="I6950" s="51"/>
      <c r="J6950" s="51"/>
      <c r="K6950" s="47"/>
      <c r="L6950" s="47"/>
      <c r="M6950" s="47"/>
      <c r="N6950" s="47"/>
      <c r="O6950" s="48"/>
    </row>
    <row r="6951" spans="2:15" x14ac:dyDescent="0.25">
      <c r="B6951" s="85"/>
      <c r="C6951" s="47"/>
      <c r="D6951" s="47"/>
      <c r="E6951" s="47"/>
      <c r="F6951" s="47"/>
      <c r="G6951" s="48"/>
      <c r="H6951" s="47"/>
      <c r="I6951" s="51"/>
      <c r="J6951" s="51"/>
      <c r="K6951" s="47"/>
      <c r="L6951" s="47"/>
      <c r="M6951" s="47"/>
      <c r="N6951" s="47"/>
      <c r="O6951" s="48"/>
    </row>
    <row r="6952" spans="2:15" x14ac:dyDescent="0.25">
      <c r="B6952" s="85"/>
      <c r="C6952" s="47"/>
      <c r="D6952" s="47"/>
      <c r="E6952" s="47"/>
      <c r="F6952" s="47"/>
      <c r="G6952" s="48"/>
      <c r="H6952" s="47"/>
      <c r="I6952" s="51"/>
      <c r="J6952" s="51"/>
      <c r="K6952" s="47"/>
      <c r="L6952" s="47"/>
      <c r="M6952" s="47"/>
      <c r="N6952" s="47"/>
      <c r="O6952" s="48"/>
    </row>
    <row r="6953" spans="2:15" x14ac:dyDescent="0.25">
      <c r="B6953" s="85"/>
      <c r="C6953" s="47"/>
      <c r="D6953" s="47"/>
      <c r="E6953" s="47"/>
      <c r="F6953" s="47"/>
      <c r="G6953" s="48"/>
      <c r="H6953" s="47"/>
      <c r="I6953" s="51"/>
      <c r="J6953" s="51"/>
      <c r="K6953" s="47"/>
      <c r="L6953" s="47"/>
      <c r="M6953" s="47"/>
      <c r="N6953" s="47"/>
      <c r="O6953" s="48"/>
    </row>
    <row r="6954" spans="2:15" x14ac:dyDescent="0.25">
      <c r="B6954" s="85"/>
      <c r="C6954" s="47"/>
      <c r="D6954" s="47"/>
      <c r="E6954" s="47"/>
      <c r="F6954" s="47"/>
      <c r="G6954" s="48"/>
      <c r="H6954" s="47"/>
      <c r="I6954" s="51"/>
      <c r="J6954" s="51"/>
      <c r="K6954" s="47"/>
      <c r="L6954" s="47"/>
      <c r="M6954" s="47"/>
      <c r="N6954" s="47"/>
      <c r="O6954" s="48"/>
    </row>
    <row r="6955" spans="2:15" x14ac:dyDescent="0.25">
      <c r="B6955" s="85"/>
      <c r="C6955" s="47"/>
      <c r="D6955" s="47"/>
      <c r="E6955" s="47"/>
      <c r="F6955" s="47"/>
      <c r="G6955" s="48"/>
      <c r="H6955" s="47"/>
      <c r="I6955" s="51"/>
      <c r="J6955" s="51"/>
      <c r="K6955" s="47"/>
      <c r="L6955" s="47"/>
      <c r="M6955" s="47"/>
      <c r="N6955" s="47"/>
      <c r="O6955" s="48"/>
    </row>
    <row r="6956" spans="2:15" x14ac:dyDescent="0.25">
      <c r="B6956" s="85"/>
      <c r="C6956" s="47"/>
      <c r="D6956" s="47"/>
      <c r="E6956" s="47"/>
      <c r="F6956" s="47"/>
      <c r="G6956" s="48"/>
      <c r="H6956" s="47"/>
      <c r="I6956" s="51"/>
      <c r="J6956" s="51"/>
      <c r="K6956" s="47"/>
      <c r="L6956" s="47"/>
      <c r="M6956" s="47"/>
      <c r="N6956" s="47"/>
      <c r="O6956" s="48"/>
    </row>
    <row r="6957" spans="2:15" x14ac:dyDescent="0.25">
      <c r="B6957" s="85"/>
      <c r="C6957" s="47"/>
      <c r="D6957" s="47"/>
      <c r="E6957" s="47"/>
      <c r="F6957" s="47"/>
      <c r="G6957" s="48"/>
      <c r="H6957" s="47"/>
      <c r="I6957" s="51"/>
      <c r="J6957" s="51"/>
      <c r="K6957" s="47"/>
      <c r="L6957" s="47"/>
      <c r="M6957" s="47"/>
      <c r="N6957" s="47"/>
      <c r="O6957" s="48"/>
    </row>
    <row r="6958" spans="2:15" x14ac:dyDescent="0.25">
      <c r="B6958" s="85"/>
      <c r="C6958" s="47"/>
      <c r="D6958" s="47"/>
      <c r="E6958" s="47"/>
      <c r="F6958" s="47"/>
      <c r="G6958" s="48"/>
      <c r="H6958" s="47"/>
      <c r="I6958" s="51"/>
      <c r="J6958" s="51"/>
      <c r="K6958" s="47"/>
      <c r="L6958" s="47"/>
      <c r="M6958" s="47"/>
      <c r="N6958" s="47"/>
      <c r="O6958" s="48"/>
    </row>
    <row r="6959" spans="2:15" x14ac:dyDescent="0.25">
      <c r="B6959" s="85"/>
      <c r="C6959" s="47"/>
      <c r="D6959" s="47"/>
      <c r="E6959" s="47"/>
      <c r="F6959" s="47"/>
      <c r="G6959" s="48"/>
      <c r="H6959" s="47"/>
      <c r="I6959" s="51"/>
      <c r="J6959" s="51"/>
      <c r="K6959" s="47"/>
      <c r="L6959" s="47"/>
      <c r="M6959" s="47"/>
      <c r="N6959" s="47"/>
      <c r="O6959" s="48"/>
    </row>
    <row r="6960" spans="2:15" x14ac:dyDescent="0.25">
      <c r="B6960" s="85"/>
      <c r="C6960" s="47"/>
      <c r="D6960" s="47"/>
      <c r="E6960" s="47"/>
      <c r="F6960" s="47"/>
      <c r="G6960" s="48"/>
      <c r="H6960" s="47"/>
      <c r="I6960" s="51"/>
      <c r="J6960" s="51"/>
      <c r="K6960" s="47"/>
      <c r="L6960" s="47"/>
      <c r="M6960" s="47"/>
      <c r="N6960" s="47"/>
      <c r="O6960" s="48"/>
    </row>
    <row r="6961" spans="2:15" x14ac:dyDescent="0.25">
      <c r="B6961" s="85"/>
      <c r="C6961" s="47"/>
      <c r="D6961" s="47"/>
      <c r="E6961" s="47"/>
      <c r="F6961" s="47"/>
      <c r="G6961" s="48"/>
      <c r="H6961" s="47"/>
      <c r="I6961" s="51"/>
      <c r="J6961" s="51"/>
      <c r="K6961" s="47"/>
      <c r="L6961" s="47"/>
      <c r="M6961" s="47"/>
      <c r="N6961" s="47"/>
      <c r="O6961" s="48"/>
    </row>
    <row r="6962" spans="2:15" x14ac:dyDescent="0.25">
      <c r="B6962" s="85"/>
      <c r="C6962" s="47"/>
      <c r="D6962" s="47"/>
      <c r="E6962" s="47"/>
      <c r="F6962" s="47"/>
      <c r="G6962" s="48"/>
      <c r="H6962" s="47"/>
      <c r="I6962" s="51"/>
      <c r="J6962" s="51"/>
      <c r="K6962" s="47"/>
      <c r="L6962" s="47"/>
      <c r="M6962" s="47"/>
      <c r="N6962" s="47"/>
      <c r="O6962" s="48"/>
    </row>
    <row r="6963" spans="2:15" x14ac:dyDescent="0.25">
      <c r="B6963" s="85"/>
      <c r="C6963" s="47"/>
      <c r="D6963" s="47"/>
      <c r="E6963" s="47"/>
      <c r="F6963" s="47"/>
      <c r="G6963" s="48"/>
      <c r="H6963" s="47"/>
      <c r="I6963" s="51"/>
      <c r="J6963" s="51"/>
      <c r="K6963" s="47"/>
      <c r="L6963" s="47"/>
      <c r="M6963" s="47"/>
      <c r="N6963" s="47"/>
      <c r="O6963" s="48"/>
    </row>
    <row r="6964" spans="2:15" x14ac:dyDescent="0.25">
      <c r="B6964" s="85"/>
      <c r="C6964" s="47"/>
      <c r="D6964" s="47"/>
      <c r="E6964" s="47"/>
      <c r="F6964" s="47"/>
      <c r="G6964" s="48"/>
      <c r="H6964" s="47"/>
      <c r="I6964" s="51"/>
      <c r="J6964" s="51"/>
      <c r="K6964" s="47"/>
      <c r="L6964" s="47"/>
      <c r="M6964" s="47"/>
      <c r="N6964" s="47"/>
      <c r="O6964" s="48"/>
    </row>
    <row r="6965" spans="2:15" x14ac:dyDescent="0.25">
      <c r="B6965" s="85"/>
      <c r="C6965" s="47"/>
      <c r="D6965" s="47"/>
      <c r="E6965" s="47"/>
      <c r="F6965" s="47"/>
      <c r="G6965" s="48"/>
      <c r="H6965" s="47"/>
      <c r="I6965" s="51"/>
      <c r="J6965" s="51"/>
      <c r="K6965" s="47"/>
      <c r="L6965" s="47"/>
      <c r="M6965" s="47"/>
      <c r="N6965" s="47"/>
      <c r="O6965" s="48"/>
    </row>
    <row r="6966" spans="2:15" x14ac:dyDescent="0.25">
      <c r="B6966" s="85"/>
      <c r="C6966" s="47"/>
      <c r="D6966" s="47"/>
      <c r="E6966" s="47"/>
      <c r="F6966" s="47"/>
      <c r="G6966" s="48"/>
      <c r="H6966" s="47"/>
      <c r="I6966" s="51"/>
      <c r="J6966" s="51"/>
      <c r="K6966" s="47"/>
      <c r="L6966" s="47"/>
      <c r="M6966" s="47"/>
      <c r="N6966" s="47"/>
      <c r="O6966" s="48"/>
    </row>
    <row r="6967" spans="2:15" x14ac:dyDescent="0.25">
      <c r="B6967" s="85"/>
      <c r="C6967" s="47"/>
      <c r="D6967" s="47"/>
      <c r="E6967" s="47"/>
      <c r="F6967" s="47"/>
      <c r="G6967" s="48"/>
      <c r="H6967" s="47"/>
      <c r="I6967" s="51"/>
      <c r="J6967" s="51"/>
      <c r="K6967" s="47"/>
      <c r="L6967" s="47"/>
      <c r="M6967" s="47"/>
      <c r="N6967" s="47"/>
      <c r="O6967" s="48"/>
    </row>
    <row r="6968" spans="2:15" x14ac:dyDescent="0.25">
      <c r="B6968" s="85"/>
      <c r="C6968" s="47"/>
      <c r="D6968" s="47"/>
      <c r="E6968" s="47"/>
      <c r="F6968" s="47"/>
      <c r="G6968" s="48"/>
      <c r="H6968" s="47"/>
      <c r="I6968" s="51"/>
      <c r="J6968" s="51"/>
      <c r="K6968" s="47"/>
      <c r="L6968" s="47"/>
      <c r="M6968" s="47"/>
      <c r="N6968" s="47"/>
      <c r="O6968" s="48"/>
    </row>
    <row r="6969" spans="2:15" x14ac:dyDescent="0.25">
      <c r="B6969" s="85"/>
      <c r="C6969" s="47"/>
      <c r="D6969" s="47"/>
      <c r="E6969" s="47"/>
      <c r="F6969" s="47"/>
      <c r="G6969" s="48"/>
      <c r="H6969" s="47"/>
      <c r="I6969" s="51"/>
      <c r="J6969" s="51"/>
      <c r="K6969" s="47"/>
      <c r="L6969" s="47"/>
      <c r="M6969" s="47"/>
      <c r="N6969" s="47"/>
      <c r="O6969" s="48"/>
    </row>
    <row r="6970" spans="2:15" x14ac:dyDescent="0.25">
      <c r="B6970" s="85"/>
      <c r="C6970" s="47"/>
      <c r="D6970" s="47"/>
      <c r="E6970" s="47"/>
      <c r="F6970" s="47"/>
      <c r="G6970" s="48"/>
      <c r="H6970" s="47"/>
      <c r="I6970" s="51"/>
      <c r="J6970" s="51"/>
      <c r="K6970" s="47"/>
      <c r="L6970" s="47"/>
      <c r="M6970" s="47"/>
      <c r="N6970" s="47"/>
      <c r="O6970" s="48"/>
    </row>
    <row r="6971" spans="2:15" x14ac:dyDescent="0.25">
      <c r="B6971" s="85"/>
      <c r="C6971" s="47"/>
      <c r="D6971" s="47"/>
      <c r="E6971" s="47"/>
      <c r="F6971" s="47"/>
      <c r="G6971" s="48"/>
      <c r="H6971" s="47"/>
      <c r="I6971" s="51"/>
      <c r="J6971" s="51"/>
      <c r="K6971" s="47"/>
      <c r="L6971" s="47"/>
      <c r="M6971" s="47"/>
      <c r="N6971" s="47"/>
      <c r="O6971" s="48"/>
    </row>
    <row r="6972" spans="2:15" x14ac:dyDescent="0.25">
      <c r="B6972" s="85"/>
      <c r="C6972" s="47"/>
      <c r="D6972" s="47"/>
      <c r="E6972" s="47"/>
      <c r="F6972" s="47"/>
      <c r="G6972" s="48"/>
      <c r="H6972" s="47"/>
      <c r="I6972" s="51"/>
      <c r="J6972" s="51"/>
      <c r="K6972" s="47"/>
      <c r="L6972" s="47"/>
      <c r="M6972" s="47"/>
      <c r="N6972" s="47"/>
      <c r="O6972" s="48"/>
    </row>
    <row r="6973" spans="2:15" x14ac:dyDescent="0.25">
      <c r="B6973" s="85"/>
      <c r="C6973" s="47"/>
      <c r="D6973" s="47"/>
      <c r="E6973" s="47"/>
      <c r="F6973" s="47"/>
      <c r="G6973" s="48"/>
      <c r="H6973" s="47"/>
      <c r="I6973" s="51"/>
      <c r="J6973" s="51"/>
      <c r="K6973" s="47"/>
      <c r="L6973" s="47"/>
      <c r="M6973" s="47"/>
      <c r="N6973" s="47"/>
      <c r="O6973" s="48"/>
    </row>
    <row r="6974" spans="2:15" x14ac:dyDescent="0.25">
      <c r="B6974" s="85"/>
      <c r="C6974" s="47"/>
      <c r="D6974" s="47"/>
      <c r="E6974" s="47"/>
      <c r="F6974" s="47"/>
      <c r="G6974" s="48"/>
      <c r="H6974" s="47"/>
      <c r="I6974" s="51"/>
      <c r="J6974" s="51"/>
      <c r="K6974" s="47"/>
      <c r="L6974" s="47"/>
      <c r="M6974" s="47"/>
      <c r="N6974" s="47"/>
      <c r="O6974" s="48"/>
    </row>
    <row r="6975" spans="2:15" x14ac:dyDescent="0.25">
      <c r="B6975" s="85"/>
      <c r="C6975" s="47"/>
      <c r="D6975" s="47"/>
      <c r="E6975" s="47"/>
      <c r="F6975" s="47"/>
      <c r="G6975" s="48"/>
      <c r="H6975" s="47"/>
      <c r="I6975" s="51"/>
      <c r="J6975" s="51"/>
      <c r="K6975" s="47"/>
      <c r="L6975" s="47"/>
      <c r="M6975" s="47"/>
      <c r="N6975" s="47"/>
      <c r="O6975" s="48"/>
    </row>
    <row r="6976" spans="2:15" x14ac:dyDescent="0.25">
      <c r="B6976" s="85"/>
      <c r="C6976" s="47"/>
      <c r="D6976" s="47"/>
      <c r="E6976" s="47"/>
      <c r="F6976" s="47"/>
      <c r="G6976" s="48"/>
      <c r="H6976" s="47"/>
      <c r="I6976" s="51"/>
      <c r="J6976" s="51"/>
      <c r="K6976" s="47"/>
      <c r="L6976" s="47"/>
      <c r="M6976" s="47"/>
      <c r="N6976" s="47"/>
      <c r="O6976" s="48"/>
    </row>
    <row r="6977" spans="2:15" x14ac:dyDescent="0.25">
      <c r="B6977" s="85"/>
      <c r="C6977" s="47"/>
      <c r="D6977" s="47"/>
      <c r="E6977" s="47"/>
      <c r="F6977" s="47"/>
      <c r="G6977" s="48"/>
      <c r="H6977" s="47"/>
      <c r="I6977" s="51"/>
      <c r="J6977" s="51"/>
      <c r="K6977" s="47"/>
      <c r="L6977" s="47"/>
      <c r="M6977" s="47"/>
      <c r="N6977" s="47"/>
      <c r="O6977" s="48"/>
    </row>
    <row r="6978" spans="2:15" x14ac:dyDescent="0.25">
      <c r="B6978" s="85"/>
      <c r="C6978" s="47"/>
      <c r="D6978" s="47"/>
      <c r="E6978" s="47"/>
      <c r="F6978" s="47"/>
      <c r="G6978" s="48"/>
      <c r="H6978" s="47"/>
      <c r="I6978" s="51"/>
      <c r="J6978" s="51"/>
      <c r="K6978" s="47"/>
      <c r="L6978" s="47"/>
      <c r="M6978" s="47"/>
      <c r="N6978" s="47"/>
      <c r="O6978" s="48"/>
    </row>
    <row r="6979" spans="2:15" x14ac:dyDescent="0.25">
      <c r="B6979" s="85"/>
      <c r="C6979" s="47"/>
      <c r="D6979" s="47"/>
      <c r="E6979" s="47"/>
      <c r="F6979" s="47"/>
      <c r="G6979" s="48"/>
      <c r="H6979" s="47"/>
      <c r="I6979" s="51"/>
      <c r="J6979" s="51"/>
      <c r="K6979" s="47"/>
      <c r="L6979" s="47"/>
      <c r="M6979" s="47"/>
      <c r="N6979" s="47"/>
      <c r="O6979" s="48"/>
    </row>
    <row r="6980" spans="2:15" x14ac:dyDescent="0.25">
      <c r="B6980" s="85"/>
      <c r="C6980" s="47"/>
      <c r="D6980" s="47"/>
      <c r="E6980" s="47"/>
      <c r="F6980" s="47"/>
      <c r="G6980" s="48"/>
      <c r="H6980" s="47"/>
      <c r="I6980" s="51"/>
      <c r="J6980" s="51"/>
      <c r="K6980" s="47"/>
      <c r="L6980" s="47"/>
      <c r="M6980" s="47"/>
      <c r="N6980" s="47"/>
      <c r="O6980" s="48"/>
    </row>
    <row r="6981" spans="2:15" x14ac:dyDescent="0.25">
      <c r="B6981" s="85"/>
      <c r="C6981" s="47"/>
      <c r="D6981" s="47"/>
      <c r="E6981" s="47"/>
      <c r="F6981" s="47"/>
      <c r="G6981" s="48"/>
      <c r="H6981" s="47"/>
      <c r="I6981" s="51"/>
      <c r="J6981" s="51"/>
      <c r="K6981" s="47"/>
      <c r="L6981" s="47"/>
      <c r="M6981" s="47"/>
      <c r="N6981" s="47"/>
      <c r="O6981" s="48"/>
    </row>
    <row r="6982" spans="2:15" x14ac:dyDescent="0.25">
      <c r="B6982" s="85"/>
      <c r="C6982" s="47"/>
      <c r="D6982" s="47"/>
      <c r="E6982" s="47"/>
      <c r="F6982" s="47"/>
      <c r="G6982" s="48"/>
      <c r="H6982" s="47"/>
      <c r="I6982" s="51"/>
      <c r="J6982" s="51"/>
      <c r="K6982" s="47"/>
      <c r="L6982" s="47"/>
      <c r="M6982" s="47"/>
      <c r="N6982" s="47"/>
      <c r="O6982" s="48"/>
    </row>
    <row r="6983" spans="2:15" x14ac:dyDescent="0.25">
      <c r="B6983" s="85"/>
      <c r="C6983" s="47"/>
      <c r="D6983" s="47"/>
      <c r="E6983" s="47"/>
      <c r="F6983" s="47"/>
      <c r="G6983" s="48"/>
      <c r="H6983" s="47"/>
      <c r="I6983" s="51"/>
      <c r="J6983" s="51"/>
      <c r="K6983" s="47"/>
      <c r="L6983" s="47"/>
      <c r="M6983" s="47"/>
      <c r="N6983" s="47"/>
      <c r="O6983" s="48"/>
    </row>
    <row r="6984" spans="2:15" x14ac:dyDescent="0.25">
      <c r="B6984" s="85"/>
      <c r="C6984" s="47"/>
      <c r="D6984" s="47"/>
      <c r="E6984" s="47"/>
      <c r="F6984" s="47"/>
      <c r="G6984" s="48"/>
      <c r="H6984" s="47"/>
      <c r="I6984" s="51"/>
      <c r="J6984" s="51"/>
      <c r="K6984" s="47"/>
      <c r="L6984" s="47"/>
      <c r="M6984" s="47"/>
      <c r="N6984" s="47"/>
      <c r="O6984" s="48"/>
    </row>
    <row r="6985" spans="2:15" x14ac:dyDescent="0.25">
      <c r="B6985" s="85"/>
      <c r="C6985" s="47"/>
      <c r="D6985" s="47"/>
      <c r="E6985" s="47"/>
      <c r="F6985" s="47"/>
      <c r="G6985" s="48"/>
      <c r="H6985" s="47"/>
      <c r="I6985" s="51"/>
      <c r="J6985" s="51"/>
      <c r="K6985" s="47"/>
      <c r="L6985" s="47"/>
      <c r="M6985" s="47"/>
      <c r="N6985" s="47"/>
      <c r="O6985" s="48"/>
    </row>
    <row r="6986" spans="2:15" x14ac:dyDescent="0.25">
      <c r="B6986" s="85"/>
      <c r="C6986" s="47"/>
      <c r="D6986" s="47"/>
      <c r="E6986" s="47"/>
      <c r="F6986" s="47"/>
      <c r="G6986" s="48"/>
      <c r="H6986" s="47"/>
      <c r="I6986" s="51"/>
      <c r="J6986" s="51"/>
      <c r="K6986" s="47"/>
      <c r="L6986" s="47"/>
      <c r="M6986" s="47"/>
      <c r="N6986" s="47"/>
      <c r="O6986" s="48"/>
    </row>
    <row r="6987" spans="2:15" x14ac:dyDescent="0.25">
      <c r="B6987" s="85"/>
      <c r="C6987" s="47"/>
      <c r="D6987" s="47"/>
      <c r="E6987" s="47"/>
      <c r="F6987" s="47"/>
      <c r="G6987" s="48"/>
      <c r="H6987" s="47"/>
      <c r="I6987" s="51"/>
      <c r="J6987" s="51"/>
      <c r="K6987" s="47"/>
      <c r="L6987" s="47"/>
      <c r="M6987" s="47"/>
      <c r="N6987" s="47"/>
      <c r="O6987" s="48"/>
    </row>
    <row r="6988" spans="2:15" x14ac:dyDescent="0.25">
      <c r="B6988" s="85"/>
      <c r="C6988" s="47"/>
      <c r="D6988" s="47"/>
      <c r="E6988" s="47"/>
      <c r="F6988" s="47"/>
      <c r="G6988" s="48"/>
      <c r="H6988" s="47"/>
      <c r="I6988" s="51"/>
      <c r="J6988" s="51"/>
      <c r="K6988" s="47"/>
      <c r="L6988" s="47"/>
      <c r="M6988" s="47"/>
      <c r="N6988" s="47"/>
      <c r="O6988" s="48"/>
    </row>
    <row r="6989" spans="2:15" x14ac:dyDescent="0.25">
      <c r="B6989" s="85"/>
      <c r="C6989" s="47"/>
      <c r="D6989" s="47"/>
      <c r="E6989" s="47"/>
      <c r="F6989" s="47"/>
      <c r="G6989" s="48"/>
      <c r="H6989" s="47"/>
      <c r="I6989" s="51"/>
      <c r="J6989" s="51"/>
      <c r="K6989" s="47"/>
      <c r="L6989" s="47"/>
      <c r="M6989" s="47"/>
      <c r="N6989" s="47"/>
      <c r="O6989" s="48"/>
    </row>
    <row r="6990" spans="2:15" x14ac:dyDescent="0.25">
      <c r="B6990" s="85"/>
      <c r="C6990" s="47"/>
      <c r="D6990" s="47"/>
      <c r="E6990" s="47"/>
      <c r="F6990" s="47"/>
      <c r="G6990" s="48"/>
      <c r="H6990" s="47"/>
      <c r="I6990" s="51"/>
      <c r="J6990" s="51"/>
      <c r="K6990" s="47"/>
      <c r="L6990" s="47"/>
      <c r="M6990" s="47"/>
      <c r="N6990" s="47"/>
      <c r="O6990" s="48"/>
    </row>
    <row r="6991" spans="2:15" x14ac:dyDescent="0.25">
      <c r="B6991" s="85"/>
      <c r="C6991" s="47"/>
      <c r="D6991" s="47"/>
      <c r="E6991" s="47"/>
      <c r="F6991" s="47"/>
      <c r="G6991" s="48"/>
      <c r="H6991" s="47"/>
      <c r="I6991" s="51"/>
      <c r="J6991" s="51"/>
      <c r="K6991" s="47"/>
      <c r="L6991" s="47"/>
      <c r="M6991" s="47"/>
      <c r="N6991" s="47"/>
      <c r="O6991" s="48"/>
    </row>
    <row r="6992" spans="2:15" x14ac:dyDescent="0.25">
      <c r="B6992" s="85"/>
      <c r="C6992" s="47"/>
      <c r="D6992" s="47"/>
      <c r="E6992" s="47"/>
      <c r="F6992" s="47"/>
      <c r="G6992" s="48"/>
      <c r="H6992" s="47"/>
      <c r="I6992" s="51"/>
      <c r="J6992" s="51"/>
      <c r="K6992" s="47"/>
      <c r="L6992" s="47"/>
      <c r="M6992" s="47"/>
      <c r="N6992" s="47"/>
      <c r="O6992" s="48"/>
    </row>
    <row r="6993" spans="2:15" x14ac:dyDescent="0.25">
      <c r="B6993" s="85"/>
      <c r="C6993" s="47"/>
      <c r="D6993" s="47"/>
      <c r="E6993" s="47"/>
      <c r="F6993" s="47"/>
      <c r="G6993" s="48"/>
      <c r="H6993" s="47"/>
      <c r="I6993" s="51"/>
      <c r="J6993" s="51"/>
      <c r="K6993" s="47"/>
      <c r="L6993" s="47"/>
      <c r="M6993" s="47"/>
      <c r="N6993" s="47"/>
      <c r="O6993" s="48"/>
    </row>
    <row r="6994" spans="2:15" x14ac:dyDescent="0.25">
      <c r="B6994" s="85"/>
      <c r="C6994" s="47"/>
      <c r="D6994" s="47"/>
      <c r="E6994" s="47"/>
      <c r="F6994" s="47"/>
      <c r="G6994" s="48"/>
      <c r="H6994" s="47"/>
      <c r="I6994" s="51"/>
      <c r="J6994" s="51"/>
      <c r="K6994" s="47"/>
      <c r="L6994" s="47"/>
      <c r="M6994" s="47"/>
      <c r="N6994" s="47"/>
      <c r="O6994" s="48"/>
    </row>
    <row r="6995" spans="2:15" x14ac:dyDescent="0.25">
      <c r="B6995" s="85"/>
      <c r="C6995" s="47"/>
      <c r="D6995" s="47"/>
      <c r="E6995" s="47"/>
      <c r="F6995" s="47"/>
      <c r="G6995" s="48"/>
      <c r="H6995" s="47"/>
      <c r="I6995" s="51"/>
      <c r="J6995" s="51"/>
      <c r="K6995" s="47"/>
      <c r="L6995" s="47"/>
      <c r="M6995" s="47"/>
      <c r="N6995" s="47"/>
      <c r="O6995" s="48"/>
    </row>
    <row r="6996" spans="2:15" x14ac:dyDescent="0.25">
      <c r="B6996" s="85"/>
      <c r="C6996" s="47"/>
      <c r="D6996" s="47"/>
      <c r="E6996" s="47"/>
      <c r="F6996" s="47"/>
      <c r="G6996" s="48"/>
      <c r="H6996" s="47"/>
      <c r="I6996" s="51"/>
      <c r="J6996" s="51"/>
      <c r="K6996" s="47"/>
      <c r="L6996" s="47"/>
      <c r="M6996" s="47"/>
      <c r="N6996" s="47"/>
      <c r="O6996" s="48"/>
    </row>
    <row r="6997" spans="2:15" x14ac:dyDescent="0.25">
      <c r="B6997" s="85"/>
      <c r="C6997" s="47"/>
      <c r="D6997" s="47"/>
      <c r="E6997" s="47"/>
      <c r="F6997" s="47"/>
      <c r="G6997" s="48"/>
      <c r="H6997" s="47"/>
      <c r="I6997" s="51"/>
      <c r="J6997" s="51"/>
      <c r="K6997" s="47"/>
      <c r="L6997" s="47"/>
      <c r="M6997" s="47"/>
      <c r="N6997" s="47"/>
      <c r="O6997" s="48"/>
    </row>
    <row r="6998" spans="2:15" x14ac:dyDescent="0.25">
      <c r="B6998" s="85"/>
      <c r="C6998" s="47"/>
      <c r="D6998" s="47"/>
      <c r="E6998" s="47"/>
      <c r="F6998" s="47"/>
      <c r="G6998" s="48"/>
      <c r="H6998" s="47"/>
      <c r="I6998" s="51"/>
      <c r="J6998" s="51"/>
      <c r="K6998" s="47"/>
      <c r="L6998" s="47"/>
      <c r="M6998" s="47"/>
      <c r="N6998" s="47"/>
      <c r="O6998" s="48"/>
    </row>
    <row r="6999" spans="2:15" x14ac:dyDescent="0.25">
      <c r="B6999" s="85"/>
      <c r="C6999" s="47"/>
      <c r="D6999" s="47"/>
      <c r="E6999" s="47"/>
      <c r="F6999" s="47"/>
      <c r="G6999" s="48"/>
      <c r="H6999" s="47"/>
      <c r="I6999" s="51"/>
      <c r="J6999" s="51"/>
      <c r="K6999" s="47"/>
      <c r="L6999" s="47"/>
      <c r="M6999" s="47"/>
      <c r="N6999" s="47"/>
      <c r="O6999" s="48"/>
    </row>
    <row r="7000" spans="2:15" x14ac:dyDescent="0.25">
      <c r="B7000" s="85"/>
      <c r="C7000" s="47"/>
      <c r="D7000" s="47"/>
      <c r="E7000" s="47"/>
      <c r="F7000" s="47"/>
      <c r="G7000" s="48"/>
      <c r="H7000" s="47"/>
      <c r="I7000" s="51"/>
      <c r="J7000" s="51"/>
      <c r="K7000" s="47"/>
      <c r="L7000" s="47"/>
      <c r="M7000" s="47"/>
      <c r="N7000" s="47"/>
      <c r="O7000" s="48"/>
    </row>
    <row r="7001" spans="2:15" x14ac:dyDescent="0.25">
      <c r="B7001" s="85"/>
      <c r="C7001" s="47"/>
      <c r="D7001" s="47"/>
      <c r="E7001" s="47"/>
      <c r="F7001" s="47"/>
      <c r="G7001" s="48"/>
      <c r="H7001" s="47"/>
      <c r="I7001" s="51"/>
      <c r="J7001" s="51"/>
      <c r="K7001" s="47"/>
      <c r="L7001" s="47"/>
      <c r="M7001" s="47"/>
      <c r="N7001" s="47"/>
      <c r="O7001" s="48"/>
    </row>
    <row r="7002" spans="2:15" x14ac:dyDescent="0.25">
      <c r="B7002" s="85"/>
      <c r="C7002" s="47"/>
      <c r="D7002" s="47"/>
      <c r="E7002" s="47"/>
      <c r="F7002" s="47"/>
      <c r="G7002" s="48"/>
      <c r="H7002" s="47"/>
      <c r="I7002" s="51"/>
      <c r="J7002" s="51"/>
      <c r="K7002" s="47"/>
      <c r="L7002" s="47"/>
      <c r="M7002" s="47"/>
      <c r="N7002" s="47"/>
      <c r="O7002" s="48"/>
    </row>
    <row r="7003" spans="2:15" x14ac:dyDescent="0.25">
      <c r="B7003" s="85"/>
      <c r="C7003" s="47"/>
      <c r="D7003" s="47"/>
      <c r="E7003" s="47"/>
      <c r="F7003" s="47"/>
      <c r="G7003" s="48"/>
      <c r="H7003" s="47"/>
      <c r="I7003" s="51"/>
      <c r="J7003" s="51"/>
      <c r="K7003" s="47"/>
      <c r="L7003" s="47"/>
      <c r="M7003" s="47"/>
      <c r="N7003" s="47"/>
      <c r="O7003" s="48"/>
    </row>
    <row r="7004" spans="2:15" x14ac:dyDescent="0.25">
      <c r="B7004" s="85"/>
      <c r="C7004" s="47"/>
      <c r="D7004" s="47"/>
      <c r="E7004" s="47"/>
      <c r="F7004" s="47"/>
      <c r="G7004" s="48"/>
      <c r="H7004" s="47"/>
      <c r="I7004" s="51"/>
      <c r="J7004" s="51"/>
      <c r="K7004" s="47"/>
      <c r="L7004" s="47"/>
      <c r="M7004" s="47"/>
      <c r="N7004" s="47"/>
      <c r="O7004" s="48"/>
    </row>
    <row r="7005" spans="2:15" x14ac:dyDescent="0.25">
      <c r="B7005" s="85"/>
      <c r="C7005" s="47"/>
      <c r="D7005" s="47"/>
      <c r="E7005" s="47"/>
      <c r="F7005" s="47"/>
      <c r="G7005" s="48"/>
      <c r="H7005" s="47"/>
      <c r="I7005" s="51"/>
      <c r="J7005" s="51"/>
      <c r="K7005" s="47"/>
      <c r="L7005" s="47"/>
      <c r="M7005" s="47"/>
      <c r="N7005" s="47"/>
      <c r="O7005" s="48"/>
    </row>
    <row r="7006" spans="2:15" x14ac:dyDescent="0.25">
      <c r="B7006" s="85"/>
      <c r="C7006" s="47"/>
      <c r="D7006" s="47"/>
      <c r="E7006" s="47"/>
      <c r="F7006" s="47"/>
      <c r="G7006" s="48"/>
      <c r="H7006" s="47"/>
      <c r="I7006" s="51"/>
      <c r="J7006" s="51"/>
      <c r="K7006" s="47"/>
      <c r="L7006" s="47"/>
      <c r="M7006" s="47"/>
      <c r="N7006" s="47"/>
      <c r="O7006" s="48"/>
    </row>
    <row r="7007" spans="2:15" x14ac:dyDescent="0.25">
      <c r="B7007" s="85"/>
      <c r="C7007" s="47"/>
      <c r="D7007" s="47"/>
      <c r="E7007" s="47"/>
      <c r="F7007" s="47"/>
      <c r="G7007" s="48"/>
      <c r="H7007" s="47"/>
      <c r="I7007" s="51"/>
      <c r="J7007" s="51"/>
      <c r="K7007" s="47"/>
      <c r="L7007" s="47"/>
      <c r="M7007" s="47"/>
      <c r="N7007" s="47"/>
      <c r="O7007" s="48"/>
    </row>
    <row r="7008" spans="2:15" x14ac:dyDescent="0.25">
      <c r="B7008" s="85"/>
      <c r="C7008" s="47"/>
      <c r="D7008" s="47"/>
      <c r="E7008" s="47"/>
      <c r="F7008" s="47"/>
      <c r="G7008" s="48"/>
      <c r="H7008" s="47"/>
      <c r="I7008" s="51"/>
      <c r="J7008" s="51"/>
      <c r="K7008" s="47"/>
      <c r="L7008" s="47"/>
      <c r="M7008" s="47"/>
      <c r="N7008" s="47"/>
      <c r="O7008" s="48"/>
    </row>
    <row r="7009" spans="2:15" x14ac:dyDescent="0.25">
      <c r="B7009" s="85"/>
      <c r="C7009" s="47"/>
      <c r="D7009" s="47"/>
      <c r="E7009" s="47"/>
      <c r="F7009" s="47"/>
      <c r="G7009" s="48"/>
      <c r="H7009" s="47"/>
      <c r="I7009" s="51"/>
      <c r="J7009" s="51"/>
      <c r="K7009" s="47"/>
      <c r="L7009" s="47"/>
      <c r="M7009" s="47"/>
      <c r="N7009" s="47"/>
      <c r="O7009" s="48"/>
    </row>
    <row r="7010" spans="2:15" x14ac:dyDescent="0.25">
      <c r="B7010" s="85"/>
      <c r="C7010" s="47"/>
      <c r="D7010" s="47"/>
      <c r="E7010" s="47"/>
      <c r="F7010" s="47"/>
      <c r="G7010" s="48"/>
      <c r="H7010" s="47"/>
      <c r="I7010" s="51"/>
      <c r="J7010" s="51"/>
      <c r="K7010" s="47"/>
      <c r="L7010" s="47"/>
      <c r="M7010" s="47"/>
      <c r="N7010" s="47"/>
      <c r="O7010" s="48"/>
    </row>
    <row r="7011" spans="2:15" x14ac:dyDescent="0.25">
      <c r="B7011" s="85"/>
      <c r="C7011" s="47"/>
      <c r="D7011" s="47"/>
      <c r="E7011" s="47"/>
      <c r="F7011" s="47"/>
      <c r="G7011" s="48"/>
      <c r="H7011" s="47"/>
      <c r="I7011" s="51"/>
      <c r="J7011" s="51"/>
      <c r="K7011" s="47"/>
      <c r="L7011" s="47"/>
      <c r="M7011" s="47"/>
      <c r="N7011" s="47"/>
      <c r="O7011" s="48"/>
    </row>
    <row r="7012" spans="2:15" x14ac:dyDescent="0.25">
      <c r="B7012" s="85"/>
      <c r="C7012" s="47"/>
      <c r="D7012" s="47"/>
      <c r="E7012" s="47"/>
      <c r="F7012" s="47"/>
      <c r="G7012" s="48"/>
      <c r="H7012" s="47"/>
      <c r="I7012" s="51"/>
      <c r="J7012" s="51"/>
      <c r="K7012" s="47"/>
      <c r="L7012" s="47"/>
      <c r="M7012" s="47"/>
      <c r="N7012" s="47"/>
      <c r="O7012" s="48"/>
    </row>
    <row r="7013" spans="2:15" x14ac:dyDescent="0.25">
      <c r="B7013" s="85"/>
      <c r="C7013" s="47"/>
      <c r="D7013" s="47"/>
      <c r="E7013" s="47"/>
      <c r="F7013" s="47"/>
      <c r="G7013" s="48"/>
      <c r="H7013" s="47"/>
      <c r="I7013" s="51"/>
      <c r="J7013" s="51"/>
      <c r="K7013" s="47"/>
      <c r="L7013" s="47"/>
      <c r="M7013" s="47"/>
      <c r="N7013" s="47"/>
      <c r="O7013" s="48"/>
    </row>
    <row r="7014" spans="2:15" x14ac:dyDescent="0.25">
      <c r="B7014" s="85"/>
      <c r="C7014" s="47"/>
      <c r="D7014" s="47"/>
      <c r="E7014" s="47"/>
      <c r="F7014" s="47"/>
      <c r="G7014" s="48"/>
      <c r="H7014" s="47"/>
      <c r="I7014" s="51"/>
      <c r="J7014" s="51"/>
      <c r="K7014" s="47"/>
      <c r="L7014" s="47"/>
      <c r="M7014" s="47"/>
      <c r="N7014" s="47"/>
      <c r="O7014" s="48"/>
    </row>
    <row r="7015" spans="2:15" x14ac:dyDescent="0.25">
      <c r="B7015" s="85"/>
      <c r="C7015" s="47"/>
      <c r="D7015" s="47"/>
      <c r="E7015" s="47"/>
      <c r="F7015" s="47"/>
      <c r="G7015" s="48"/>
      <c r="H7015" s="47"/>
      <c r="I7015" s="51"/>
      <c r="J7015" s="51"/>
      <c r="K7015" s="47"/>
      <c r="L7015" s="47"/>
      <c r="M7015" s="47"/>
      <c r="N7015" s="47"/>
      <c r="O7015" s="48"/>
    </row>
    <row r="7016" spans="2:15" x14ac:dyDescent="0.25">
      <c r="B7016" s="85"/>
      <c r="C7016" s="47"/>
      <c r="D7016" s="47"/>
      <c r="E7016" s="47"/>
      <c r="F7016" s="47"/>
      <c r="G7016" s="48"/>
      <c r="H7016" s="47"/>
      <c r="I7016" s="51"/>
      <c r="J7016" s="51"/>
      <c r="K7016" s="47"/>
      <c r="L7016" s="47"/>
      <c r="M7016" s="47"/>
      <c r="N7016" s="47"/>
      <c r="O7016" s="48"/>
    </row>
    <row r="7017" spans="2:15" x14ac:dyDescent="0.25">
      <c r="B7017" s="85"/>
      <c r="C7017" s="47"/>
      <c r="D7017" s="47"/>
      <c r="E7017" s="47"/>
      <c r="F7017" s="47"/>
      <c r="G7017" s="48"/>
      <c r="H7017" s="47"/>
      <c r="I7017" s="51"/>
      <c r="J7017" s="51"/>
      <c r="K7017" s="47"/>
      <c r="L7017" s="47"/>
      <c r="M7017" s="47"/>
      <c r="N7017" s="47"/>
      <c r="O7017" s="48"/>
    </row>
    <row r="7018" spans="2:15" x14ac:dyDescent="0.25">
      <c r="B7018" s="85"/>
      <c r="C7018" s="47"/>
      <c r="D7018" s="47"/>
      <c r="E7018" s="47"/>
      <c r="F7018" s="47"/>
      <c r="G7018" s="48"/>
      <c r="H7018" s="47"/>
      <c r="I7018" s="51"/>
      <c r="J7018" s="51"/>
      <c r="K7018" s="47"/>
      <c r="L7018" s="47"/>
      <c r="M7018" s="47"/>
      <c r="N7018" s="47"/>
      <c r="O7018" s="48"/>
    </row>
    <row r="7019" spans="2:15" x14ac:dyDescent="0.25">
      <c r="B7019" s="85"/>
      <c r="C7019" s="47"/>
      <c r="D7019" s="47"/>
      <c r="E7019" s="47"/>
      <c r="F7019" s="47"/>
      <c r="G7019" s="48"/>
      <c r="H7019" s="47"/>
      <c r="I7019" s="51"/>
      <c r="J7019" s="51"/>
      <c r="K7019" s="47"/>
      <c r="L7019" s="47"/>
      <c r="M7019" s="47"/>
      <c r="N7019" s="47"/>
      <c r="O7019" s="48"/>
    </row>
    <row r="7020" spans="2:15" x14ac:dyDescent="0.25">
      <c r="B7020" s="85"/>
      <c r="C7020" s="47"/>
      <c r="D7020" s="47"/>
      <c r="E7020" s="47"/>
      <c r="F7020" s="47"/>
      <c r="G7020" s="48"/>
      <c r="H7020" s="47"/>
      <c r="I7020" s="51"/>
      <c r="J7020" s="51"/>
      <c r="K7020" s="47"/>
      <c r="L7020" s="47"/>
      <c r="M7020" s="47"/>
      <c r="N7020" s="47"/>
      <c r="O7020" s="48"/>
    </row>
    <row r="7021" spans="2:15" x14ac:dyDescent="0.25">
      <c r="B7021" s="85"/>
      <c r="C7021" s="47"/>
      <c r="D7021" s="47"/>
      <c r="E7021" s="47"/>
      <c r="F7021" s="47"/>
      <c r="G7021" s="48"/>
      <c r="H7021" s="47"/>
      <c r="I7021" s="51"/>
      <c r="J7021" s="51"/>
      <c r="K7021" s="47"/>
      <c r="L7021" s="47"/>
      <c r="M7021" s="47"/>
      <c r="N7021" s="47"/>
      <c r="O7021" s="48"/>
    </row>
    <row r="7022" spans="2:15" x14ac:dyDescent="0.25">
      <c r="B7022" s="85"/>
      <c r="C7022" s="47"/>
      <c r="D7022" s="47"/>
      <c r="E7022" s="47"/>
      <c r="F7022" s="47"/>
      <c r="G7022" s="48"/>
      <c r="H7022" s="47"/>
      <c r="I7022" s="51"/>
      <c r="J7022" s="51"/>
      <c r="K7022" s="47"/>
      <c r="L7022" s="47"/>
      <c r="M7022" s="47"/>
      <c r="N7022" s="47"/>
      <c r="O7022" s="48"/>
    </row>
    <row r="7023" spans="2:15" x14ac:dyDescent="0.25">
      <c r="B7023" s="85"/>
      <c r="C7023" s="47"/>
      <c r="D7023" s="47"/>
      <c r="E7023" s="47"/>
      <c r="F7023" s="47"/>
      <c r="G7023" s="48"/>
      <c r="H7023" s="47"/>
      <c r="I7023" s="51"/>
      <c r="J7023" s="51"/>
      <c r="K7023" s="47"/>
      <c r="L7023" s="47"/>
      <c r="M7023" s="47"/>
      <c r="N7023" s="47"/>
      <c r="O7023" s="48"/>
    </row>
    <row r="7024" spans="2:15" x14ac:dyDescent="0.25">
      <c r="B7024" s="85"/>
      <c r="C7024" s="47"/>
      <c r="D7024" s="47"/>
      <c r="E7024" s="47"/>
      <c r="F7024" s="47"/>
      <c r="G7024" s="48"/>
      <c r="H7024" s="47"/>
      <c r="I7024" s="51"/>
      <c r="J7024" s="51"/>
      <c r="K7024" s="47"/>
      <c r="L7024" s="47"/>
      <c r="M7024" s="47"/>
      <c r="N7024" s="47"/>
      <c r="O7024" s="48"/>
    </row>
    <row r="7025" spans="2:15" x14ac:dyDescent="0.25">
      <c r="B7025" s="85"/>
      <c r="C7025" s="47"/>
      <c r="D7025" s="47"/>
      <c r="E7025" s="47"/>
      <c r="F7025" s="47"/>
      <c r="G7025" s="48"/>
      <c r="H7025" s="47"/>
      <c r="I7025" s="51"/>
      <c r="J7025" s="51"/>
      <c r="K7025" s="47"/>
      <c r="L7025" s="47"/>
      <c r="M7025" s="47"/>
      <c r="N7025" s="47"/>
      <c r="O7025" s="48"/>
    </row>
    <row r="7026" spans="2:15" x14ac:dyDescent="0.25">
      <c r="B7026" s="85"/>
      <c r="C7026" s="47"/>
      <c r="D7026" s="47"/>
      <c r="E7026" s="47"/>
      <c r="F7026" s="47"/>
      <c r="G7026" s="48"/>
      <c r="H7026" s="47"/>
      <c r="I7026" s="51"/>
      <c r="J7026" s="51"/>
      <c r="K7026" s="47"/>
      <c r="L7026" s="47"/>
      <c r="M7026" s="47"/>
      <c r="N7026" s="47"/>
      <c r="O7026" s="48"/>
    </row>
    <row r="7027" spans="2:15" x14ac:dyDescent="0.25">
      <c r="B7027" s="85"/>
      <c r="C7027" s="47"/>
      <c r="D7027" s="47"/>
      <c r="E7027" s="47"/>
      <c r="F7027" s="47"/>
      <c r="G7027" s="48"/>
      <c r="H7027" s="47"/>
      <c r="I7027" s="51"/>
      <c r="J7027" s="51"/>
      <c r="K7027" s="47"/>
      <c r="L7027" s="47"/>
      <c r="M7027" s="47"/>
      <c r="N7027" s="47"/>
      <c r="O7027" s="48"/>
    </row>
    <row r="7028" spans="2:15" x14ac:dyDescent="0.25">
      <c r="B7028" s="85"/>
      <c r="C7028" s="47"/>
      <c r="D7028" s="47"/>
      <c r="E7028" s="47"/>
      <c r="F7028" s="47"/>
      <c r="G7028" s="48"/>
      <c r="H7028" s="47"/>
      <c r="I7028" s="51"/>
      <c r="J7028" s="51"/>
      <c r="K7028" s="47"/>
      <c r="L7028" s="47"/>
      <c r="M7028" s="47"/>
      <c r="N7028" s="47"/>
      <c r="O7028" s="48"/>
    </row>
    <row r="7029" spans="2:15" x14ac:dyDescent="0.25">
      <c r="B7029" s="85"/>
      <c r="C7029" s="47"/>
      <c r="D7029" s="47"/>
      <c r="E7029" s="47"/>
      <c r="F7029" s="47"/>
      <c r="G7029" s="48"/>
      <c r="H7029" s="47"/>
      <c r="I7029" s="51"/>
      <c r="J7029" s="51"/>
      <c r="K7029" s="47"/>
      <c r="L7029" s="47"/>
      <c r="M7029" s="47"/>
      <c r="N7029" s="47"/>
      <c r="O7029" s="48"/>
    </row>
    <row r="7030" spans="2:15" x14ac:dyDescent="0.25">
      <c r="B7030" s="85"/>
      <c r="C7030" s="47"/>
      <c r="D7030" s="47"/>
      <c r="E7030" s="47"/>
      <c r="F7030" s="47"/>
      <c r="G7030" s="48"/>
      <c r="H7030" s="47"/>
      <c r="I7030" s="51"/>
      <c r="J7030" s="51"/>
      <c r="K7030" s="47"/>
      <c r="L7030" s="47"/>
      <c r="M7030" s="47"/>
      <c r="N7030" s="47"/>
      <c r="O7030" s="48"/>
    </row>
    <row r="7031" spans="2:15" x14ac:dyDescent="0.25">
      <c r="B7031" s="85"/>
      <c r="C7031" s="47"/>
      <c r="D7031" s="47"/>
      <c r="E7031" s="47"/>
      <c r="F7031" s="47"/>
      <c r="G7031" s="48"/>
      <c r="H7031" s="47"/>
      <c r="I7031" s="51"/>
      <c r="J7031" s="51"/>
      <c r="K7031" s="47"/>
      <c r="L7031" s="47"/>
      <c r="M7031" s="47"/>
      <c r="N7031" s="47"/>
      <c r="O7031" s="48"/>
    </row>
    <row r="7032" spans="2:15" x14ac:dyDescent="0.25">
      <c r="B7032" s="85"/>
      <c r="C7032" s="47"/>
      <c r="D7032" s="47"/>
      <c r="E7032" s="47"/>
      <c r="F7032" s="47"/>
      <c r="G7032" s="48"/>
      <c r="H7032" s="47"/>
      <c r="I7032" s="51"/>
      <c r="J7032" s="51"/>
      <c r="K7032" s="47"/>
      <c r="L7032" s="47"/>
      <c r="M7032" s="47"/>
      <c r="N7032" s="47"/>
      <c r="O7032" s="48"/>
    </row>
    <row r="7033" spans="2:15" x14ac:dyDescent="0.25">
      <c r="B7033" s="85"/>
      <c r="C7033" s="47"/>
      <c r="D7033" s="47"/>
      <c r="E7033" s="47"/>
      <c r="F7033" s="47"/>
      <c r="G7033" s="48"/>
      <c r="H7033" s="47"/>
      <c r="I7033" s="51"/>
      <c r="J7033" s="51"/>
      <c r="K7033" s="47"/>
      <c r="L7033" s="47"/>
      <c r="M7033" s="47"/>
      <c r="N7033" s="47"/>
      <c r="O7033" s="48"/>
    </row>
    <row r="7034" spans="2:15" x14ac:dyDescent="0.25">
      <c r="B7034" s="85"/>
      <c r="C7034" s="47"/>
      <c r="D7034" s="47"/>
      <c r="E7034" s="47"/>
      <c r="F7034" s="47"/>
      <c r="G7034" s="48"/>
      <c r="H7034" s="47"/>
      <c r="I7034" s="51"/>
      <c r="J7034" s="51"/>
      <c r="K7034" s="47"/>
      <c r="L7034" s="47"/>
      <c r="M7034" s="47"/>
      <c r="N7034" s="47"/>
      <c r="O7034" s="48"/>
    </row>
    <row r="7035" spans="2:15" x14ac:dyDescent="0.25">
      <c r="B7035" s="85"/>
      <c r="C7035" s="47"/>
      <c r="D7035" s="47"/>
      <c r="E7035" s="47"/>
      <c r="F7035" s="47"/>
      <c r="G7035" s="48"/>
      <c r="H7035" s="47"/>
      <c r="I7035" s="51"/>
      <c r="J7035" s="51"/>
      <c r="K7035" s="47"/>
      <c r="L7035" s="47"/>
      <c r="M7035" s="47"/>
      <c r="N7035" s="47"/>
      <c r="O7035" s="48"/>
    </row>
    <row r="7036" spans="2:15" x14ac:dyDescent="0.25">
      <c r="B7036" s="85"/>
      <c r="C7036" s="47"/>
      <c r="D7036" s="47"/>
      <c r="E7036" s="47"/>
      <c r="F7036" s="47"/>
      <c r="G7036" s="48"/>
      <c r="H7036" s="47"/>
      <c r="I7036" s="51"/>
      <c r="J7036" s="51"/>
      <c r="K7036" s="47"/>
      <c r="L7036" s="47"/>
      <c r="M7036" s="47"/>
      <c r="N7036" s="47"/>
      <c r="O7036" s="48"/>
    </row>
    <row r="7037" spans="2:15" x14ac:dyDescent="0.25">
      <c r="B7037" s="85"/>
      <c r="C7037" s="47"/>
      <c r="D7037" s="47"/>
      <c r="E7037" s="47"/>
      <c r="F7037" s="47"/>
      <c r="G7037" s="48"/>
      <c r="H7037" s="47"/>
      <c r="I7037" s="51"/>
      <c r="J7037" s="51"/>
      <c r="K7037" s="47"/>
      <c r="L7037" s="47"/>
      <c r="M7037" s="47"/>
      <c r="N7037" s="47"/>
      <c r="O7037" s="48"/>
    </row>
    <row r="7038" spans="2:15" x14ac:dyDescent="0.25">
      <c r="B7038" s="85"/>
      <c r="C7038" s="47"/>
      <c r="D7038" s="47"/>
      <c r="E7038" s="47"/>
      <c r="F7038" s="47"/>
      <c r="G7038" s="48"/>
      <c r="H7038" s="47"/>
      <c r="I7038" s="51"/>
      <c r="J7038" s="51"/>
      <c r="K7038" s="47"/>
      <c r="L7038" s="47"/>
      <c r="M7038" s="47"/>
      <c r="N7038" s="47"/>
      <c r="O7038" s="48"/>
    </row>
    <row r="7039" spans="2:15" x14ac:dyDescent="0.25">
      <c r="B7039" s="85"/>
      <c r="C7039" s="47"/>
      <c r="D7039" s="47"/>
      <c r="E7039" s="47"/>
      <c r="F7039" s="47"/>
      <c r="G7039" s="48"/>
      <c r="H7039" s="47"/>
      <c r="I7039" s="51"/>
      <c r="J7039" s="51"/>
      <c r="K7039" s="47"/>
      <c r="L7039" s="47"/>
      <c r="M7039" s="47"/>
      <c r="N7039" s="47"/>
      <c r="O7039" s="48"/>
    </row>
    <row r="7040" spans="2:15" x14ac:dyDescent="0.25">
      <c r="B7040" s="85"/>
      <c r="C7040" s="47"/>
      <c r="D7040" s="47"/>
      <c r="E7040" s="47"/>
      <c r="F7040" s="47"/>
      <c r="G7040" s="48"/>
      <c r="H7040" s="47"/>
      <c r="I7040" s="51"/>
      <c r="J7040" s="51"/>
      <c r="K7040" s="47"/>
      <c r="L7040" s="47"/>
      <c r="M7040" s="47"/>
      <c r="N7040" s="47"/>
      <c r="O7040" s="48"/>
    </row>
    <row r="7041" spans="2:15" x14ac:dyDescent="0.25">
      <c r="B7041" s="85"/>
      <c r="C7041" s="47"/>
      <c r="D7041" s="47"/>
      <c r="E7041" s="47"/>
      <c r="F7041" s="47"/>
      <c r="G7041" s="48"/>
      <c r="H7041" s="47"/>
      <c r="I7041" s="51"/>
      <c r="J7041" s="51"/>
      <c r="K7041" s="47"/>
      <c r="L7041" s="47"/>
      <c r="M7041" s="47"/>
      <c r="N7041" s="47"/>
      <c r="O7041" s="48"/>
    </row>
    <row r="7042" spans="2:15" x14ac:dyDescent="0.25">
      <c r="B7042" s="85"/>
      <c r="C7042" s="47"/>
      <c r="D7042" s="47"/>
      <c r="E7042" s="47"/>
      <c r="F7042" s="47"/>
      <c r="G7042" s="48"/>
      <c r="H7042" s="47"/>
      <c r="I7042" s="51"/>
      <c r="J7042" s="51"/>
      <c r="K7042" s="47"/>
      <c r="L7042" s="47"/>
      <c r="M7042" s="47"/>
      <c r="N7042" s="47"/>
      <c r="O7042" s="48"/>
    </row>
    <row r="7043" spans="2:15" x14ac:dyDescent="0.25">
      <c r="B7043" s="85"/>
      <c r="C7043" s="47"/>
      <c r="D7043" s="47"/>
      <c r="E7043" s="47"/>
      <c r="F7043" s="47"/>
      <c r="G7043" s="48"/>
      <c r="H7043" s="47"/>
      <c r="I7043" s="51"/>
      <c r="J7043" s="51"/>
      <c r="K7043" s="47"/>
      <c r="L7043" s="47"/>
      <c r="M7043" s="47"/>
      <c r="N7043" s="47"/>
      <c r="O7043" s="48"/>
    </row>
    <row r="7044" spans="2:15" x14ac:dyDescent="0.25">
      <c r="B7044" s="85"/>
      <c r="C7044" s="47"/>
      <c r="D7044" s="47"/>
      <c r="E7044" s="47"/>
      <c r="F7044" s="47"/>
      <c r="G7044" s="48"/>
      <c r="H7044" s="47"/>
      <c r="I7044" s="51"/>
      <c r="J7044" s="51"/>
      <c r="K7044" s="47"/>
      <c r="L7044" s="47"/>
      <c r="M7044" s="47"/>
      <c r="N7044" s="47"/>
      <c r="O7044" s="48"/>
    </row>
    <row r="7045" spans="2:15" x14ac:dyDescent="0.25">
      <c r="B7045" s="85"/>
      <c r="C7045" s="47"/>
      <c r="D7045" s="47"/>
      <c r="E7045" s="47"/>
      <c r="F7045" s="47"/>
      <c r="G7045" s="48"/>
      <c r="H7045" s="47"/>
      <c r="I7045" s="51"/>
      <c r="J7045" s="51"/>
      <c r="K7045" s="47"/>
      <c r="L7045" s="47"/>
      <c r="M7045" s="47"/>
      <c r="N7045" s="47"/>
      <c r="O7045" s="48"/>
    </row>
    <row r="7046" spans="2:15" x14ac:dyDescent="0.25">
      <c r="B7046" s="85"/>
      <c r="C7046" s="47"/>
      <c r="D7046" s="47"/>
      <c r="E7046" s="47"/>
      <c r="F7046" s="47"/>
      <c r="G7046" s="48"/>
      <c r="H7046" s="47"/>
      <c r="I7046" s="51"/>
      <c r="J7046" s="51"/>
      <c r="K7046" s="47"/>
      <c r="L7046" s="47"/>
      <c r="M7046" s="47"/>
      <c r="N7046" s="47"/>
      <c r="O7046" s="48"/>
    </row>
    <row r="7047" spans="2:15" x14ac:dyDescent="0.25">
      <c r="B7047" s="85"/>
      <c r="C7047" s="47"/>
      <c r="D7047" s="47"/>
      <c r="E7047" s="47"/>
      <c r="F7047" s="47"/>
      <c r="G7047" s="48"/>
      <c r="H7047" s="47"/>
      <c r="I7047" s="51"/>
      <c r="J7047" s="51"/>
      <c r="K7047" s="47"/>
      <c r="L7047" s="47"/>
      <c r="M7047" s="47"/>
      <c r="N7047" s="47"/>
      <c r="O7047" s="48"/>
    </row>
    <row r="7048" spans="2:15" x14ac:dyDescent="0.25">
      <c r="B7048" s="85"/>
      <c r="C7048" s="47"/>
      <c r="D7048" s="47"/>
      <c r="E7048" s="47"/>
      <c r="F7048" s="47"/>
      <c r="G7048" s="48"/>
      <c r="H7048" s="47"/>
      <c r="I7048" s="51"/>
      <c r="J7048" s="51"/>
      <c r="K7048" s="47"/>
      <c r="L7048" s="47"/>
      <c r="M7048" s="47"/>
      <c r="N7048" s="47"/>
      <c r="O7048" s="48"/>
    </row>
    <row r="7049" spans="2:15" x14ac:dyDescent="0.25">
      <c r="B7049" s="85"/>
      <c r="C7049" s="47"/>
      <c r="D7049" s="47"/>
      <c r="E7049" s="47"/>
      <c r="F7049" s="47"/>
      <c r="G7049" s="48"/>
      <c r="H7049" s="47"/>
      <c r="I7049" s="51"/>
      <c r="J7049" s="51"/>
      <c r="K7049" s="47"/>
      <c r="L7049" s="47"/>
      <c r="M7049" s="47"/>
      <c r="N7049" s="47"/>
      <c r="O7049" s="48"/>
    </row>
    <row r="7050" spans="2:15" x14ac:dyDescent="0.25">
      <c r="B7050" s="85"/>
      <c r="C7050" s="47"/>
      <c r="D7050" s="47"/>
      <c r="E7050" s="47"/>
      <c r="F7050" s="47"/>
      <c r="G7050" s="48"/>
      <c r="H7050" s="47"/>
      <c r="I7050" s="51"/>
      <c r="J7050" s="51"/>
      <c r="K7050" s="47"/>
      <c r="L7050" s="47"/>
      <c r="M7050" s="47"/>
      <c r="N7050" s="47"/>
      <c r="O7050" s="48"/>
    </row>
    <row r="7051" spans="2:15" x14ac:dyDescent="0.25">
      <c r="B7051" s="85"/>
      <c r="C7051" s="47"/>
      <c r="D7051" s="47"/>
      <c r="E7051" s="47"/>
      <c r="F7051" s="47"/>
      <c r="G7051" s="48"/>
      <c r="H7051" s="47"/>
      <c r="I7051" s="51"/>
      <c r="J7051" s="51"/>
      <c r="K7051" s="47"/>
      <c r="L7051" s="47"/>
      <c r="M7051" s="47"/>
      <c r="N7051" s="47"/>
      <c r="O7051" s="48"/>
    </row>
    <row r="7052" spans="2:15" x14ac:dyDescent="0.25">
      <c r="B7052" s="85"/>
      <c r="C7052" s="47"/>
      <c r="D7052" s="47"/>
      <c r="E7052" s="47"/>
      <c r="F7052" s="47"/>
      <c r="G7052" s="48"/>
      <c r="H7052" s="47"/>
      <c r="I7052" s="51"/>
      <c r="J7052" s="51"/>
      <c r="K7052" s="47"/>
      <c r="L7052" s="47"/>
      <c r="M7052" s="47"/>
      <c r="N7052" s="47"/>
      <c r="O7052" s="48"/>
    </row>
    <row r="7053" spans="2:15" x14ac:dyDescent="0.25">
      <c r="B7053" s="85"/>
      <c r="C7053" s="47"/>
      <c r="D7053" s="47"/>
      <c r="E7053" s="47"/>
      <c r="F7053" s="47"/>
      <c r="G7053" s="48"/>
      <c r="H7053" s="47"/>
      <c r="I7053" s="51"/>
      <c r="J7053" s="51"/>
      <c r="K7053" s="47"/>
      <c r="L7053" s="47"/>
      <c r="M7053" s="47"/>
      <c r="N7053" s="47"/>
      <c r="O7053" s="48"/>
    </row>
    <row r="7054" spans="2:15" x14ac:dyDescent="0.25">
      <c r="B7054" s="85"/>
      <c r="C7054" s="47"/>
      <c r="D7054" s="47"/>
      <c r="E7054" s="47"/>
      <c r="F7054" s="47"/>
      <c r="G7054" s="48"/>
      <c r="H7054" s="47"/>
      <c r="I7054" s="51"/>
      <c r="J7054" s="51"/>
      <c r="K7054" s="47"/>
      <c r="L7054" s="47"/>
      <c r="M7054" s="47"/>
      <c r="N7054" s="47"/>
      <c r="O7054" s="48"/>
    </row>
    <row r="7055" spans="2:15" x14ac:dyDescent="0.25">
      <c r="B7055" s="85"/>
      <c r="C7055" s="47"/>
      <c r="D7055" s="47"/>
      <c r="E7055" s="47"/>
      <c r="F7055" s="47"/>
      <c r="G7055" s="48"/>
      <c r="H7055" s="47"/>
      <c r="I7055" s="51"/>
      <c r="J7055" s="51"/>
      <c r="K7055" s="47"/>
      <c r="L7055" s="47"/>
      <c r="M7055" s="47"/>
      <c r="N7055" s="47"/>
      <c r="O7055" s="48"/>
    </row>
    <row r="7056" spans="2:15" x14ac:dyDescent="0.25">
      <c r="B7056" s="85"/>
      <c r="C7056" s="47"/>
      <c r="D7056" s="47"/>
      <c r="E7056" s="47"/>
      <c r="F7056" s="47"/>
      <c r="G7056" s="48"/>
      <c r="H7056" s="47"/>
      <c r="I7056" s="51"/>
      <c r="J7056" s="51"/>
      <c r="K7056" s="47"/>
      <c r="L7056" s="47"/>
      <c r="M7056" s="47"/>
      <c r="N7056" s="47"/>
      <c r="O7056" s="48"/>
    </row>
    <row r="7057" spans="2:15" x14ac:dyDescent="0.25">
      <c r="B7057" s="85"/>
      <c r="C7057" s="47"/>
      <c r="D7057" s="47"/>
      <c r="E7057" s="47"/>
      <c r="F7057" s="47"/>
      <c r="G7057" s="48"/>
      <c r="H7057" s="47"/>
      <c r="I7057" s="51"/>
      <c r="J7057" s="51"/>
      <c r="K7057" s="47"/>
      <c r="L7057" s="47"/>
      <c r="M7057" s="47"/>
      <c r="N7057" s="47"/>
      <c r="O7057" s="48"/>
    </row>
    <row r="7058" spans="2:15" x14ac:dyDescent="0.25">
      <c r="B7058" s="85"/>
      <c r="C7058" s="47"/>
      <c r="D7058" s="47"/>
      <c r="E7058" s="47"/>
      <c r="F7058" s="47"/>
      <c r="G7058" s="48"/>
      <c r="H7058" s="47"/>
      <c r="I7058" s="51"/>
      <c r="J7058" s="51"/>
      <c r="K7058" s="47"/>
      <c r="L7058" s="47"/>
      <c r="M7058" s="47"/>
      <c r="N7058" s="47"/>
      <c r="O7058" s="48"/>
    </row>
    <row r="7059" spans="2:15" x14ac:dyDescent="0.25">
      <c r="B7059" s="85"/>
      <c r="C7059" s="47"/>
      <c r="D7059" s="47"/>
      <c r="E7059" s="47"/>
      <c r="F7059" s="47"/>
      <c r="G7059" s="48"/>
      <c r="H7059" s="47"/>
      <c r="I7059" s="51"/>
      <c r="J7059" s="51"/>
      <c r="K7059" s="47"/>
      <c r="L7059" s="47"/>
      <c r="M7059" s="47"/>
      <c r="N7059" s="47"/>
      <c r="O7059" s="48"/>
    </row>
    <row r="7060" spans="2:15" x14ac:dyDescent="0.25">
      <c r="B7060" s="85"/>
      <c r="C7060" s="47"/>
      <c r="D7060" s="47"/>
      <c r="E7060" s="47"/>
      <c r="F7060" s="47"/>
      <c r="G7060" s="48"/>
      <c r="H7060" s="47"/>
      <c r="I7060" s="51"/>
      <c r="J7060" s="51"/>
      <c r="K7060" s="47"/>
      <c r="L7060" s="47"/>
      <c r="M7060" s="47"/>
      <c r="N7060" s="47"/>
      <c r="O7060" s="48"/>
    </row>
    <row r="7061" spans="2:15" x14ac:dyDescent="0.25">
      <c r="B7061" s="85"/>
      <c r="C7061" s="47"/>
      <c r="D7061" s="47"/>
      <c r="E7061" s="47"/>
      <c r="F7061" s="47"/>
      <c r="G7061" s="48"/>
      <c r="H7061" s="47"/>
      <c r="I7061" s="51"/>
      <c r="J7061" s="51"/>
      <c r="K7061" s="47"/>
      <c r="L7061" s="47"/>
      <c r="M7061" s="47"/>
      <c r="N7061" s="47"/>
      <c r="O7061" s="48"/>
    </row>
    <row r="7062" spans="2:15" x14ac:dyDescent="0.25">
      <c r="B7062" s="85"/>
      <c r="C7062" s="47"/>
      <c r="D7062" s="47"/>
      <c r="E7062" s="47"/>
      <c r="F7062" s="47"/>
      <c r="G7062" s="48"/>
      <c r="H7062" s="47"/>
      <c r="I7062" s="51"/>
      <c r="J7062" s="51"/>
      <c r="K7062" s="47"/>
      <c r="L7062" s="47"/>
      <c r="M7062" s="47"/>
      <c r="N7062" s="47"/>
      <c r="O7062" s="48"/>
    </row>
    <row r="7063" spans="2:15" x14ac:dyDescent="0.25">
      <c r="B7063" s="85"/>
      <c r="C7063" s="47"/>
      <c r="D7063" s="47"/>
      <c r="E7063" s="47"/>
      <c r="F7063" s="47"/>
      <c r="G7063" s="48"/>
      <c r="H7063" s="47"/>
      <c r="I7063" s="51"/>
      <c r="J7063" s="51"/>
      <c r="K7063" s="47"/>
      <c r="L7063" s="47"/>
      <c r="M7063" s="47"/>
      <c r="N7063" s="47"/>
      <c r="O7063" s="48"/>
    </row>
    <row r="7064" spans="2:15" x14ac:dyDescent="0.25">
      <c r="B7064" s="85"/>
      <c r="C7064" s="47"/>
      <c r="D7064" s="47"/>
      <c r="E7064" s="47"/>
      <c r="F7064" s="47"/>
      <c r="G7064" s="48"/>
      <c r="H7064" s="47"/>
      <c r="I7064" s="51"/>
      <c r="J7064" s="51"/>
      <c r="K7064" s="47"/>
      <c r="L7064" s="47"/>
      <c r="M7064" s="47"/>
      <c r="N7064" s="47"/>
      <c r="O7064" s="48"/>
    </row>
    <row r="7065" spans="2:15" x14ac:dyDescent="0.25">
      <c r="B7065" s="85"/>
      <c r="C7065" s="47"/>
      <c r="D7065" s="47"/>
      <c r="E7065" s="47"/>
      <c r="F7065" s="47"/>
      <c r="G7065" s="48"/>
      <c r="H7065" s="47"/>
      <c r="I7065" s="51"/>
      <c r="J7065" s="51"/>
      <c r="K7065" s="47"/>
      <c r="L7065" s="47"/>
      <c r="M7065" s="47"/>
      <c r="N7065" s="47"/>
      <c r="O7065" s="48"/>
    </row>
    <row r="7066" spans="2:15" x14ac:dyDescent="0.25">
      <c r="B7066" s="85"/>
      <c r="C7066" s="47"/>
      <c r="D7066" s="47"/>
      <c r="E7066" s="47"/>
      <c r="F7066" s="47"/>
      <c r="G7066" s="48"/>
      <c r="H7066" s="47"/>
      <c r="I7066" s="51"/>
      <c r="J7066" s="51"/>
      <c r="K7066" s="47"/>
      <c r="L7066" s="47"/>
      <c r="M7066" s="47"/>
      <c r="N7066" s="47"/>
      <c r="O7066" s="48"/>
    </row>
    <row r="7067" spans="2:15" x14ac:dyDescent="0.25">
      <c r="B7067" s="85"/>
      <c r="C7067" s="47"/>
      <c r="D7067" s="47"/>
      <c r="E7067" s="47"/>
      <c r="F7067" s="47"/>
      <c r="G7067" s="48"/>
      <c r="H7067" s="47"/>
      <c r="I7067" s="51"/>
      <c r="J7067" s="51"/>
      <c r="K7067" s="47"/>
      <c r="L7067" s="47"/>
      <c r="M7067" s="47"/>
      <c r="N7067" s="47"/>
      <c r="O7067" s="48"/>
    </row>
    <row r="7068" spans="2:15" x14ac:dyDescent="0.25">
      <c r="B7068" s="85"/>
      <c r="C7068" s="47"/>
      <c r="D7068" s="47"/>
      <c r="E7068" s="47"/>
      <c r="F7068" s="47"/>
      <c r="G7068" s="48"/>
      <c r="H7068" s="47"/>
      <c r="I7068" s="51"/>
      <c r="J7068" s="51"/>
      <c r="K7068" s="47"/>
      <c r="L7068" s="47"/>
      <c r="M7068" s="47"/>
      <c r="N7068" s="47"/>
      <c r="O7068" s="48"/>
    </row>
    <row r="7069" spans="2:15" x14ac:dyDescent="0.25">
      <c r="B7069" s="85"/>
      <c r="C7069" s="47"/>
      <c r="D7069" s="47"/>
      <c r="E7069" s="47"/>
      <c r="F7069" s="47"/>
      <c r="G7069" s="48"/>
      <c r="H7069" s="47"/>
      <c r="I7069" s="51"/>
      <c r="J7069" s="51"/>
      <c r="K7069" s="47"/>
      <c r="L7069" s="47"/>
      <c r="M7069" s="47"/>
      <c r="N7069" s="47"/>
      <c r="O7069" s="48"/>
    </row>
    <row r="7070" spans="2:15" x14ac:dyDescent="0.25">
      <c r="B7070" s="85"/>
      <c r="C7070" s="47"/>
      <c r="D7070" s="47"/>
      <c r="E7070" s="47"/>
      <c r="F7070" s="47"/>
      <c r="G7070" s="48"/>
      <c r="H7070" s="47"/>
      <c r="I7070" s="51"/>
      <c r="J7070" s="51"/>
      <c r="K7070" s="47"/>
      <c r="L7070" s="47"/>
      <c r="M7070" s="47"/>
      <c r="N7070" s="47"/>
      <c r="O7070" s="48"/>
    </row>
    <row r="7071" spans="2:15" x14ac:dyDescent="0.25">
      <c r="B7071" s="85"/>
      <c r="C7071" s="47"/>
      <c r="D7071" s="47"/>
      <c r="E7071" s="47"/>
      <c r="F7071" s="47"/>
      <c r="G7071" s="48"/>
      <c r="H7071" s="47"/>
      <c r="I7071" s="51"/>
      <c r="J7071" s="51"/>
      <c r="K7071" s="47"/>
      <c r="L7071" s="47"/>
      <c r="M7071" s="47"/>
      <c r="N7071" s="47"/>
      <c r="O7071" s="48"/>
    </row>
    <row r="7072" spans="2:15" x14ac:dyDescent="0.25">
      <c r="B7072" s="85"/>
      <c r="C7072" s="47"/>
      <c r="D7072" s="47"/>
      <c r="E7072" s="47"/>
      <c r="F7072" s="47"/>
      <c r="G7072" s="48"/>
      <c r="H7072" s="47"/>
      <c r="I7072" s="51"/>
      <c r="J7072" s="51"/>
      <c r="K7072" s="47"/>
      <c r="L7072" s="47"/>
      <c r="M7072" s="47"/>
      <c r="N7072" s="47"/>
      <c r="O7072" s="48"/>
    </row>
    <row r="7073" spans="2:15" x14ac:dyDescent="0.25">
      <c r="B7073" s="85"/>
      <c r="C7073" s="47"/>
      <c r="D7073" s="47"/>
      <c r="E7073" s="47"/>
      <c r="F7073" s="47"/>
      <c r="G7073" s="48"/>
      <c r="H7073" s="47"/>
      <c r="I7073" s="51"/>
      <c r="J7073" s="51"/>
      <c r="K7073" s="47"/>
      <c r="L7073" s="47"/>
      <c r="M7073" s="47"/>
      <c r="N7073" s="47"/>
      <c r="O7073" s="48"/>
    </row>
    <row r="7074" spans="2:15" x14ac:dyDescent="0.25">
      <c r="B7074" s="85"/>
      <c r="C7074" s="47"/>
      <c r="D7074" s="47"/>
      <c r="E7074" s="47"/>
      <c r="F7074" s="47"/>
      <c r="G7074" s="48"/>
      <c r="H7074" s="47"/>
      <c r="I7074" s="51"/>
      <c r="J7074" s="51"/>
      <c r="K7074" s="47"/>
      <c r="L7074" s="47"/>
      <c r="M7074" s="47"/>
      <c r="N7074" s="47"/>
      <c r="O7074" s="48"/>
    </row>
    <row r="7075" spans="2:15" x14ac:dyDescent="0.25">
      <c r="B7075" s="85"/>
      <c r="C7075" s="47"/>
      <c r="D7075" s="47"/>
      <c r="E7075" s="47"/>
      <c r="F7075" s="47"/>
      <c r="G7075" s="48"/>
      <c r="H7075" s="47"/>
      <c r="I7075" s="51"/>
      <c r="J7075" s="51"/>
      <c r="K7075" s="47"/>
      <c r="L7075" s="47"/>
      <c r="M7075" s="47"/>
      <c r="N7075" s="47"/>
      <c r="O7075" s="48"/>
    </row>
    <row r="7076" spans="2:15" x14ac:dyDescent="0.25">
      <c r="B7076" s="85"/>
      <c r="C7076" s="47"/>
      <c r="D7076" s="47"/>
      <c r="E7076" s="47"/>
      <c r="F7076" s="47"/>
      <c r="G7076" s="48"/>
      <c r="H7076" s="47"/>
      <c r="I7076" s="51"/>
      <c r="J7076" s="51"/>
      <c r="K7076" s="47"/>
      <c r="L7076" s="47"/>
      <c r="M7076" s="47"/>
      <c r="N7076" s="47"/>
      <c r="O7076" s="48"/>
    </row>
    <row r="7077" spans="2:15" x14ac:dyDescent="0.25">
      <c r="B7077" s="85"/>
      <c r="C7077" s="47"/>
      <c r="D7077" s="47"/>
      <c r="E7077" s="47"/>
      <c r="F7077" s="47"/>
      <c r="G7077" s="48"/>
      <c r="H7077" s="47"/>
      <c r="I7077" s="51"/>
      <c r="J7077" s="51"/>
      <c r="K7077" s="47"/>
      <c r="L7077" s="47"/>
      <c r="M7077" s="47"/>
      <c r="N7077" s="47"/>
      <c r="O7077" s="48"/>
    </row>
    <row r="7078" spans="2:15" x14ac:dyDescent="0.25">
      <c r="B7078" s="85"/>
      <c r="C7078" s="47"/>
      <c r="D7078" s="47"/>
      <c r="E7078" s="47"/>
      <c r="F7078" s="47"/>
      <c r="G7078" s="48"/>
      <c r="H7078" s="47"/>
      <c r="I7078" s="51"/>
      <c r="J7078" s="51"/>
      <c r="K7078" s="47"/>
      <c r="L7078" s="47"/>
      <c r="M7078" s="47"/>
      <c r="N7078" s="47"/>
      <c r="O7078" s="48"/>
    </row>
    <row r="7079" spans="2:15" x14ac:dyDescent="0.25">
      <c r="B7079" s="85"/>
      <c r="C7079" s="47"/>
      <c r="D7079" s="47"/>
      <c r="E7079" s="47"/>
      <c r="F7079" s="47"/>
      <c r="G7079" s="48"/>
      <c r="H7079" s="47"/>
      <c r="I7079" s="51"/>
      <c r="J7079" s="51"/>
      <c r="K7079" s="47"/>
      <c r="L7079" s="47"/>
      <c r="M7079" s="47"/>
      <c r="N7079" s="47"/>
      <c r="O7079" s="48"/>
    </row>
    <row r="7080" spans="2:15" x14ac:dyDescent="0.25">
      <c r="B7080" s="85"/>
      <c r="C7080" s="47"/>
      <c r="D7080" s="47"/>
      <c r="E7080" s="47"/>
      <c r="F7080" s="47"/>
      <c r="G7080" s="48"/>
      <c r="H7080" s="47"/>
      <c r="I7080" s="51"/>
      <c r="J7080" s="51"/>
      <c r="K7080" s="47"/>
      <c r="L7080" s="47"/>
      <c r="M7080" s="47"/>
      <c r="N7080" s="47"/>
      <c r="O7080" s="48"/>
    </row>
    <row r="7081" spans="2:15" x14ac:dyDescent="0.25">
      <c r="B7081" s="85"/>
      <c r="C7081" s="47"/>
      <c r="D7081" s="47"/>
      <c r="E7081" s="47"/>
      <c r="F7081" s="47"/>
      <c r="G7081" s="48"/>
      <c r="H7081" s="47"/>
      <c r="I7081" s="51"/>
      <c r="J7081" s="51"/>
      <c r="K7081" s="47"/>
      <c r="L7081" s="47"/>
      <c r="M7081" s="47"/>
      <c r="N7081" s="47"/>
      <c r="O7081" s="48"/>
    </row>
    <row r="7082" spans="2:15" x14ac:dyDescent="0.25">
      <c r="B7082" s="85"/>
      <c r="C7082" s="47"/>
      <c r="D7082" s="47"/>
      <c r="E7082" s="47"/>
      <c r="F7082" s="47"/>
      <c r="G7082" s="48"/>
      <c r="H7082" s="47"/>
      <c r="I7082" s="51"/>
      <c r="J7082" s="51"/>
      <c r="K7082" s="47"/>
      <c r="L7082" s="47"/>
      <c r="M7082" s="47"/>
      <c r="N7082" s="47"/>
      <c r="O7082" s="48"/>
    </row>
    <row r="7083" spans="2:15" x14ac:dyDescent="0.25">
      <c r="B7083" s="85"/>
      <c r="C7083" s="47"/>
      <c r="D7083" s="47"/>
      <c r="E7083" s="47"/>
      <c r="F7083" s="47"/>
      <c r="G7083" s="48"/>
      <c r="H7083" s="47"/>
      <c r="I7083" s="51"/>
      <c r="J7083" s="51"/>
      <c r="K7083" s="47"/>
      <c r="L7083" s="47"/>
      <c r="M7083" s="47"/>
      <c r="N7083" s="47"/>
      <c r="O7083" s="48"/>
    </row>
    <row r="7084" spans="2:15" x14ac:dyDescent="0.25">
      <c r="B7084" s="85"/>
      <c r="C7084" s="47"/>
      <c r="D7084" s="47"/>
      <c r="E7084" s="47"/>
      <c r="F7084" s="47"/>
      <c r="G7084" s="48"/>
      <c r="H7084" s="47"/>
      <c r="I7084" s="51"/>
      <c r="J7084" s="51"/>
      <c r="K7084" s="47"/>
      <c r="L7084" s="47"/>
      <c r="M7084" s="47"/>
      <c r="N7084" s="47"/>
      <c r="O7084" s="48"/>
    </row>
    <row r="7085" spans="2:15" x14ac:dyDescent="0.25">
      <c r="B7085" s="85"/>
      <c r="C7085" s="47"/>
      <c r="D7085" s="47"/>
      <c r="E7085" s="47"/>
      <c r="F7085" s="47"/>
      <c r="G7085" s="48"/>
      <c r="H7085" s="47"/>
      <c r="I7085" s="51"/>
      <c r="J7085" s="51"/>
      <c r="K7085" s="47"/>
      <c r="L7085" s="47"/>
      <c r="M7085" s="47"/>
      <c r="N7085" s="47"/>
      <c r="O7085" s="48"/>
    </row>
    <row r="7086" spans="2:15" x14ac:dyDescent="0.25">
      <c r="B7086" s="85"/>
      <c r="C7086" s="47"/>
      <c r="D7086" s="47"/>
      <c r="E7086" s="47"/>
      <c r="F7086" s="47"/>
      <c r="G7086" s="48"/>
      <c r="H7086" s="47"/>
      <c r="I7086" s="51"/>
      <c r="J7086" s="51"/>
      <c r="K7086" s="47"/>
      <c r="L7086" s="47"/>
      <c r="M7086" s="47"/>
      <c r="N7086" s="47"/>
      <c r="O7086" s="48"/>
    </row>
    <row r="7087" spans="2:15" x14ac:dyDescent="0.25">
      <c r="B7087" s="85"/>
      <c r="C7087" s="47"/>
      <c r="D7087" s="47"/>
      <c r="E7087" s="47"/>
      <c r="F7087" s="47"/>
      <c r="G7087" s="48"/>
      <c r="H7087" s="47"/>
      <c r="I7087" s="51"/>
      <c r="J7087" s="51"/>
      <c r="K7087" s="47"/>
      <c r="L7087" s="47"/>
      <c r="M7087" s="47"/>
      <c r="N7087" s="47"/>
      <c r="O7087" s="48"/>
    </row>
    <row r="7088" spans="2:15" x14ac:dyDescent="0.25">
      <c r="B7088" s="85"/>
      <c r="C7088" s="47"/>
      <c r="D7088" s="47"/>
      <c r="E7088" s="47"/>
      <c r="F7088" s="47"/>
      <c r="G7088" s="48"/>
      <c r="H7088" s="47"/>
      <c r="I7088" s="51"/>
      <c r="J7088" s="51"/>
      <c r="K7088" s="47"/>
      <c r="L7088" s="47"/>
      <c r="M7088" s="47"/>
      <c r="N7088" s="47"/>
      <c r="O7088" s="48"/>
    </row>
    <row r="7089" spans="2:15" x14ac:dyDescent="0.25">
      <c r="B7089" s="85"/>
      <c r="C7089" s="47"/>
      <c r="D7089" s="47"/>
      <c r="E7089" s="47"/>
      <c r="F7089" s="47"/>
      <c r="G7089" s="48"/>
      <c r="H7089" s="47"/>
      <c r="I7089" s="51"/>
      <c r="J7089" s="51"/>
      <c r="K7089" s="47"/>
      <c r="L7089" s="47"/>
      <c r="M7089" s="47"/>
      <c r="N7089" s="47"/>
      <c r="O7089" s="48"/>
    </row>
    <row r="7090" spans="2:15" x14ac:dyDescent="0.25">
      <c r="B7090" s="85"/>
      <c r="C7090" s="47"/>
      <c r="D7090" s="47"/>
      <c r="E7090" s="47"/>
      <c r="F7090" s="47"/>
      <c r="G7090" s="48"/>
      <c r="H7090" s="47"/>
      <c r="I7090" s="51"/>
      <c r="J7090" s="51"/>
      <c r="K7090" s="47"/>
      <c r="L7090" s="47"/>
      <c r="M7090" s="47"/>
      <c r="N7090" s="47"/>
      <c r="O7090" s="48"/>
    </row>
    <row r="7091" spans="2:15" x14ac:dyDescent="0.25">
      <c r="B7091" s="85"/>
      <c r="C7091" s="47"/>
      <c r="D7091" s="47"/>
      <c r="E7091" s="47"/>
      <c r="F7091" s="47"/>
      <c r="G7091" s="48"/>
      <c r="H7091" s="47"/>
      <c r="I7091" s="51"/>
      <c r="J7091" s="51"/>
      <c r="K7091" s="47"/>
      <c r="L7091" s="47"/>
      <c r="M7091" s="47"/>
      <c r="N7091" s="47"/>
      <c r="O7091" s="48"/>
    </row>
    <row r="7092" spans="2:15" x14ac:dyDescent="0.25">
      <c r="B7092" s="85"/>
      <c r="C7092" s="47"/>
      <c r="D7092" s="47"/>
      <c r="E7092" s="47"/>
      <c r="F7092" s="47"/>
      <c r="G7092" s="48"/>
      <c r="H7092" s="47"/>
      <c r="I7092" s="51"/>
      <c r="J7092" s="51"/>
      <c r="K7092" s="47"/>
      <c r="L7092" s="47"/>
      <c r="M7092" s="47"/>
      <c r="N7092" s="47"/>
      <c r="O7092" s="48"/>
    </row>
    <row r="7093" spans="2:15" x14ac:dyDescent="0.25">
      <c r="B7093" s="85"/>
      <c r="C7093" s="47"/>
      <c r="D7093" s="47"/>
      <c r="E7093" s="47"/>
      <c r="F7093" s="47"/>
      <c r="G7093" s="48"/>
      <c r="H7093" s="47"/>
      <c r="I7093" s="51"/>
      <c r="J7093" s="51"/>
      <c r="K7093" s="47"/>
      <c r="L7093" s="47"/>
      <c r="M7093" s="47"/>
      <c r="N7093" s="47"/>
      <c r="O7093" s="48"/>
    </row>
    <row r="7094" spans="2:15" x14ac:dyDescent="0.25">
      <c r="B7094" s="85"/>
      <c r="C7094" s="47"/>
      <c r="D7094" s="47"/>
      <c r="E7094" s="47"/>
      <c r="F7094" s="47"/>
      <c r="G7094" s="48"/>
      <c r="H7094" s="47"/>
      <c r="I7094" s="51"/>
      <c r="J7094" s="51"/>
      <c r="K7094" s="47"/>
      <c r="L7094" s="47"/>
      <c r="M7094" s="47"/>
      <c r="N7094" s="47"/>
      <c r="O7094" s="48"/>
    </row>
    <row r="7095" spans="2:15" x14ac:dyDescent="0.25">
      <c r="B7095" s="85"/>
      <c r="C7095" s="47"/>
      <c r="D7095" s="47"/>
      <c r="E7095" s="47"/>
      <c r="F7095" s="47"/>
      <c r="G7095" s="48"/>
      <c r="H7095" s="47"/>
      <c r="I7095" s="51"/>
      <c r="J7095" s="51"/>
      <c r="K7095" s="47"/>
      <c r="L7095" s="47"/>
      <c r="M7095" s="47"/>
      <c r="N7095" s="47"/>
      <c r="O7095" s="48"/>
    </row>
    <row r="7096" spans="2:15" x14ac:dyDescent="0.25">
      <c r="B7096" s="85"/>
      <c r="C7096" s="47"/>
      <c r="D7096" s="47"/>
      <c r="E7096" s="47"/>
      <c r="F7096" s="47"/>
      <c r="G7096" s="48"/>
      <c r="H7096" s="47"/>
      <c r="I7096" s="51"/>
      <c r="J7096" s="51"/>
      <c r="K7096" s="47"/>
      <c r="L7096" s="47"/>
      <c r="M7096" s="47"/>
      <c r="N7096" s="47"/>
      <c r="O7096" s="48"/>
    </row>
    <row r="7097" spans="2:15" x14ac:dyDescent="0.25">
      <c r="B7097" s="85"/>
      <c r="C7097" s="47"/>
      <c r="D7097" s="47"/>
      <c r="E7097" s="47"/>
      <c r="F7097" s="47"/>
      <c r="G7097" s="48"/>
      <c r="H7097" s="47"/>
      <c r="I7097" s="51"/>
      <c r="J7097" s="51"/>
      <c r="K7097" s="47"/>
      <c r="L7097" s="47"/>
      <c r="M7097" s="47"/>
      <c r="N7097" s="47"/>
      <c r="O7097" s="48"/>
    </row>
    <row r="7098" spans="2:15" x14ac:dyDescent="0.25">
      <c r="B7098" s="85"/>
      <c r="C7098" s="47"/>
      <c r="D7098" s="47"/>
      <c r="E7098" s="47"/>
      <c r="F7098" s="47"/>
      <c r="G7098" s="48"/>
      <c r="H7098" s="47"/>
      <c r="I7098" s="51"/>
      <c r="J7098" s="51"/>
      <c r="K7098" s="47"/>
      <c r="L7098" s="47"/>
      <c r="M7098" s="47"/>
      <c r="N7098" s="47"/>
      <c r="O7098" s="48"/>
    </row>
    <row r="7099" spans="2:15" x14ac:dyDescent="0.25">
      <c r="B7099" s="85"/>
      <c r="C7099" s="47"/>
      <c r="D7099" s="47"/>
      <c r="E7099" s="47"/>
      <c r="F7099" s="47"/>
      <c r="G7099" s="48"/>
      <c r="H7099" s="47"/>
      <c r="I7099" s="51"/>
      <c r="J7099" s="51"/>
      <c r="K7099" s="47"/>
      <c r="L7099" s="47"/>
      <c r="M7099" s="47"/>
      <c r="N7099" s="47"/>
      <c r="O7099" s="48"/>
    </row>
    <row r="7100" spans="2:15" x14ac:dyDescent="0.25">
      <c r="B7100" s="85"/>
      <c r="C7100" s="47"/>
      <c r="D7100" s="47"/>
      <c r="E7100" s="47"/>
      <c r="F7100" s="47"/>
      <c r="G7100" s="48"/>
      <c r="H7100" s="47"/>
      <c r="I7100" s="51"/>
      <c r="J7100" s="51"/>
      <c r="K7100" s="47"/>
      <c r="L7100" s="47"/>
      <c r="M7100" s="47"/>
      <c r="N7100" s="47"/>
      <c r="O7100" s="48"/>
    </row>
    <row r="7101" spans="2:15" x14ac:dyDescent="0.25">
      <c r="B7101" s="85"/>
      <c r="C7101" s="47"/>
      <c r="D7101" s="47"/>
      <c r="E7101" s="47"/>
      <c r="F7101" s="47"/>
      <c r="G7101" s="48"/>
      <c r="H7101" s="47"/>
      <c r="I7101" s="51"/>
      <c r="J7101" s="51"/>
      <c r="K7101" s="47"/>
      <c r="L7101" s="47"/>
      <c r="M7101" s="47"/>
      <c r="N7101" s="47"/>
      <c r="O7101" s="48"/>
    </row>
    <row r="7102" spans="2:15" x14ac:dyDescent="0.25">
      <c r="B7102" s="85"/>
      <c r="C7102" s="47"/>
      <c r="D7102" s="47"/>
      <c r="E7102" s="47"/>
      <c r="F7102" s="47"/>
      <c r="G7102" s="48"/>
      <c r="H7102" s="47"/>
      <c r="I7102" s="51"/>
      <c r="J7102" s="51"/>
      <c r="K7102" s="47"/>
      <c r="L7102" s="47"/>
      <c r="M7102" s="47"/>
      <c r="N7102" s="47"/>
      <c r="O7102" s="48"/>
    </row>
    <row r="7103" spans="2:15" x14ac:dyDescent="0.25">
      <c r="B7103" s="85"/>
      <c r="C7103" s="47"/>
      <c r="D7103" s="47"/>
      <c r="E7103" s="47"/>
      <c r="F7103" s="47"/>
      <c r="G7103" s="48"/>
      <c r="H7103" s="47"/>
      <c r="I7103" s="51"/>
      <c r="J7103" s="51"/>
      <c r="K7103" s="47"/>
      <c r="L7103" s="47"/>
      <c r="M7103" s="47"/>
      <c r="N7103" s="47"/>
      <c r="O7103" s="48"/>
    </row>
    <row r="7104" spans="2:15" x14ac:dyDescent="0.25">
      <c r="B7104" s="85"/>
      <c r="C7104" s="47"/>
      <c r="D7104" s="47"/>
      <c r="E7104" s="47"/>
      <c r="F7104" s="47"/>
      <c r="G7104" s="48"/>
      <c r="H7104" s="47"/>
      <c r="I7104" s="51"/>
      <c r="J7104" s="51"/>
      <c r="K7104" s="47"/>
      <c r="L7104" s="47"/>
      <c r="M7104" s="47"/>
      <c r="N7104" s="47"/>
      <c r="O7104" s="48"/>
    </row>
    <row r="7105" spans="2:15" x14ac:dyDescent="0.25">
      <c r="B7105" s="85"/>
      <c r="C7105" s="47"/>
      <c r="D7105" s="47"/>
      <c r="E7105" s="47"/>
      <c r="F7105" s="47"/>
      <c r="G7105" s="48"/>
      <c r="H7105" s="47"/>
      <c r="I7105" s="51"/>
      <c r="J7105" s="51"/>
      <c r="K7105" s="47"/>
      <c r="L7105" s="47"/>
      <c r="M7105" s="47"/>
      <c r="N7105" s="47"/>
      <c r="O7105" s="48"/>
    </row>
    <row r="7106" spans="2:15" x14ac:dyDescent="0.25">
      <c r="B7106" s="85"/>
      <c r="C7106" s="47"/>
      <c r="D7106" s="47"/>
      <c r="E7106" s="47"/>
      <c r="F7106" s="47"/>
      <c r="G7106" s="48"/>
      <c r="H7106" s="47"/>
      <c r="I7106" s="51"/>
      <c r="J7106" s="51"/>
      <c r="K7106" s="47"/>
      <c r="L7106" s="47"/>
      <c r="M7106" s="47"/>
      <c r="N7106" s="47"/>
      <c r="O7106" s="48"/>
    </row>
    <row r="7107" spans="2:15" x14ac:dyDescent="0.25">
      <c r="B7107" s="85"/>
      <c r="C7107" s="47"/>
      <c r="D7107" s="47"/>
      <c r="E7107" s="47"/>
      <c r="F7107" s="47"/>
      <c r="G7107" s="48"/>
      <c r="H7107" s="47"/>
      <c r="I7107" s="51"/>
      <c r="J7107" s="51"/>
      <c r="K7107" s="47"/>
      <c r="L7107" s="47"/>
      <c r="M7107" s="47"/>
      <c r="N7107" s="47"/>
      <c r="O7107" s="48"/>
    </row>
    <row r="7108" spans="2:15" x14ac:dyDescent="0.25">
      <c r="B7108" s="85"/>
      <c r="C7108" s="47"/>
      <c r="D7108" s="47"/>
      <c r="E7108" s="47"/>
      <c r="F7108" s="47"/>
      <c r="G7108" s="48"/>
      <c r="H7108" s="47"/>
      <c r="I7108" s="51"/>
      <c r="J7108" s="51"/>
      <c r="K7108" s="47"/>
      <c r="L7108" s="47"/>
      <c r="M7108" s="47"/>
      <c r="N7108" s="47"/>
      <c r="O7108" s="48"/>
    </row>
    <row r="7109" spans="2:15" x14ac:dyDescent="0.25">
      <c r="B7109" s="85"/>
      <c r="C7109" s="47"/>
      <c r="D7109" s="47"/>
      <c r="E7109" s="47"/>
      <c r="F7109" s="47"/>
      <c r="G7109" s="48"/>
      <c r="H7109" s="47"/>
      <c r="I7109" s="51"/>
      <c r="J7109" s="51"/>
      <c r="K7109" s="47"/>
      <c r="L7109" s="47"/>
      <c r="M7109" s="47"/>
      <c r="N7109" s="47"/>
      <c r="O7109" s="48"/>
    </row>
    <row r="7110" spans="2:15" x14ac:dyDescent="0.25">
      <c r="B7110" s="85"/>
      <c r="C7110" s="47"/>
      <c r="D7110" s="47"/>
      <c r="E7110" s="47"/>
      <c r="F7110" s="47"/>
      <c r="G7110" s="48"/>
      <c r="H7110" s="47"/>
      <c r="I7110" s="51"/>
      <c r="J7110" s="51"/>
      <c r="K7110" s="47"/>
      <c r="L7110" s="47"/>
      <c r="M7110" s="47"/>
      <c r="N7110" s="47"/>
      <c r="O7110" s="48"/>
    </row>
    <row r="7111" spans="2:15" x14ac:dyDescent="0.25">
      <c r="B7111" s="85"/>
      <c r="C7111" s="47"/>
      <c r="D7111" s="47"/>
      <c r="E7111" s="47"/>
      <c r="F7111" s="47"/>
      <c r="G7111" s="48"/>
      <c r="H7111" s="47"/>
      <c r="I7111" s="51"/>
      <c r="J7111" s="51"/>
      <c r="K7111" s="47"/>
      <c r="L7111" s="47"/>
      <c r="M7111" s="47"/>
      <c r="N7111" s="47"/>
      <c r="O7111" s="48"/>
    </row>
    <row r="7112" spans="2:15" x14ac:dyDescent="0.25">
      <c r="B7112" s="85"/>
      <c r="C7112" s="47"/>
      <c r="D7112" s="47"/>
      <c r="E7112" s="47"/>
      <c r="F7112" s="47"/>
      <c r="G7112" s="48"/>
      <c r="H7112" s="47"/>
      <c r="I7112" s="51"/>
      <c r="J7112" s="51"/>
      <c r="K7112" s="47"/>
      <c r="L7112" s="47"/>
      <c r="M7112" s="47"/>
      <c r="N7112" s="47"/>
      <c r="O7112" s="48"/>
    </row>
    <row r="7113" spans="2:15" x14ac:dyDescent="0.25">
      <c r="B7113" s="85"/>
      <c r="C7113" s="47"/>
      <c r="D7113" s="47"/>
      <c r="E7113" s="47"/>
      <c r="F7113" s="47"/>
      <c r="G7113" s="48"/>
      <c r="H7113" s="47"/>
      <c r="I7113" s="51"/>
      <c r="J7113" s="51"/>
      <c r="K7113" s="47"/>
      <c r="L7113" s="47"/>
      <c r="M7113" s="47"/>
      <c r="N7113" s="47"/>
      <c r="O7113" s="48"/>
    </row>
    <row r="7114" spans="2:15" x14ac:dyDescent="0.25">
      <c r="B7114" s="85"/>
      <c r="C7114" s="47"/>
      <c r="D7114" s="47"/>
      <c r="E7114" s="47"/>
      <c r="F7114" s="47"/>
      <c r="G7114" s="48"/>
      <c r="H7114" s="47"/>
      <c r="I7114" s="51"/>
      <c r="J7114" s="51"/>
      <c r="K7114" s="47"/>
      <c r="L7114" s="47"/>
      <c r="M7114" s="47"/>
      <c r="N7114" s="47"/>
      <c r="O7114" s="48"/>
    </row>
    <row r="7115" spans="2:15" x14ac:dyDescent="0.25">
      <c r="B7115" s="85"/>
      <c r="C7115" s="47"/>
      <c r="D7115" s="47"/>
      <c r="E7115" s="47"/>
      <c r="F7115" s="47"/>
      <c r="G7115" s="48"/>
      <c r="H7115" s="47"/>
      <c r="I7115" s="51"/>
      <c r="J7115" s="51"/>
      <c r="K7115" s="47"/>
      <c r="L7115" s="47"/>
      <c r="M7115" s="47"/>
      <c r="N7115" s="47"/>
      <c r="O7115" s="48"/>
    </row>
    <row r="7116" spans="2:15" x14ac:dyDescent="0.25">
      <c r="B7116" s="85"/>
      <c r="C7116" s="47"/>
      <c r="D7116" s="47"/>
      <c r="E7116" s="47"/>
      <c r="F7116" s="47"/>
      <c r="G7116" s="48"/>
      <c r="H7116" s="47"/>
      <c r="I7116" s="51"/>
      <c r="J7116" s="51"/>
      <c r="K7116" s="47"/>
      <c r="L7116" s="47"/>
      <c r="M7116" s="47"/>
      <c r="N7116" s="47"/>
      <c r="O7116" s="48"/>
    </row>
    <row r="7117" spans="2:15" x14ac:dyDescent="0.25">
      <c r="B7117" s="85"/>
      <c r="C7117" s="47"/>
      <c r="D7117" s="47"/>
      <c r="E7117" s="47"/>
      <c r="F7117" s="47"/>
      <c r="G7117" s="48"/>
      <c r="H7117" s="47"/>
      <c r="I7117" s="51"/>
      <c r="J7117" s="51"/>
      <c r="K7117" s="47"/>
      <c r="L7117" s="47"/>
      <c r="M7117" s="47"/>
      <c r="N7117" s="47"/>
      <c r="O7117" s="48"/>
    </row>
    <row r="7118" spans="2:15" x14ac:dyDescent="0.25">
      <c r="B7118" s="85"/>
      <c r="C7118" s="47"/>
      <c r="D7118" s="47"/>
      <c r="E7118" s="47"/>
      <c r="F7118" s="47"/>
      <c r="G7118" s="48"/>
      <c r="H7118" s="47"/>
      <c r="I7118" s="51"/>
      <c r="J7118" s="51"/>
      <c r="K7118" s="47"/>
      <c r="L7118" s="47"/>
      <c r="M7118" s="47"/>
      <c r="N7118" s="47"/>
      <c r="O7118" s="48"/>
    </row>
    <row r="7119" spans="2:15" x14ac:dyDescent="0.25">
      <c r="B7119" s="85"/>
      <c r="C7119" s="47"/>
      <c r="D7119" s="47"/>
      <c r="E7119" s="47"/>
      <c r="F7119" s="47"/>
      <c r="G7119" s="48"/>
      <c r="H7119" s="47"/>
      <c r="I7119" s="51"/>
      <c r="J7119" s="51"/>
      <c r="K7119" s="47"/>
      <c r="L7119" s="47"/>
      <c r="M7119" s="47"/>
      <c r="N7119" s="47"/>
      <c r="O7119" s="48"/>
    </row>
    <row r="7120" spans="2:15" x14ac:dyDescent="0.25">
      <c r="B7120" s="85"/>
      <c r="C7120" s="47"/>
      <c r="D7120" s="47"/>
      <c r="E7120" s="47"/>
      <c r="F7120" s="47"/>
      <c r="G7120" s="48"/>
      <c r="H7120" s="47"/>
      <c r="I7120" s="51"/>
      <c r="J7120" s="51"/>
      <c r="K7120" s="47"/>
      <c r="L7120" s="47"/>
      <c r="M7120" s="47"/>
      <c r="N7120" s="47"/>
      <c r="O7120" s="48"/>
    </row>
    <row r="7121" spans="2:15" x14ac:dyDescent="0.25">
      <c r="B7121" s="85"/>
      <c r="C7121" s="47"/>
      <c r="D7121" s="47"/>
      <c r="E7121" s="47"/>
      <c r="F7121" s="47"/>
      <c r="G7121" s="48"/>
      <c r="H7121" s="47"/>
      <c r="I7121" s="51"/>
      <c r="J7121" s="51"/>
      <c r="K7121" s="47"/>
      <c r="L7121" s="47"/>
      <c r="M7121" s="47"/>
      <c r="N7121" s="47"/>
      <c r="O7121" s="48"/>
    </row>
    <row r="7122" spans="2:15" x14ac:dyDescent="0.25">
      <c r="B7122" s="85"/>
      <c r="C7122" s="47"/>
      <c r="D7122" s="47"/>
      <c r="E7122" s="47"/>
      <c r="F7122" s="47"/>
      <c r="G7122" s="48"/>
      <c r="H7122" s="47"/>
      <c r="I7122" s="51"/>
      <c r="J7122" s="51"/>
      <c r="K7122" s="47"/>
      <c r="L7122" s="47"/>
      <c r="M7122" s="47"/>
      <c r="N7122" s="47"/>
      <c r="O7122" s="48"/>
    </row>
    <row r="7123" spans="2:15" x14ac:dyDescent="0.25">
      <c r="B7123" s="85"/>
      <c r="C7123" s="47"/>
      <c r="D7123" s="47"/>
      <c r="E7123" s="47"/>
      <c r="F7123" s="47"/>
      <c r="G7123" s="48"/>
      <c r="H7123" s="47"/>
      <c r="I7123" s="51"/>
      <c r="J7123" s="51"/>
      <c r="K7123" s="47"/>
      <c r="L7123" s="47"/>
      <c r="M7123" s="47"/>
      <c r="N7123" s="47"/>
      <c r="O7123" s="48"/>
    </row>
    <row r="7124" spans="2:15" x14ac:dyDescent="0.25">
      <c r="B7124" s="85"/>
      <c r="C7124" s="47"/>
      <c r="D7124" s="47"/>
      <c r="E7124" s="47"/>
      <c r="F7124" s="47"/>
      <c r="G7124" s="48"/>
      <c r="H7124" s="47"/>
      <c r="I7124" s="51"/>
      <c r="J7124" s="51"/>
      <c r="K7124" s="47"/>
      <c r="L7124" s="47"/>
      <c r="M7124" s="47"/>
      <c r="N7124" s="47"/>
      <c r="O7124" s="48"/>
    </row>
    <row r="7125" spans="2:15" x14ac:dyDescent="0.25">
      <c r="B7125" s="85"/>
      <c r="C7125" s="47"/>
      <c r="D7125" s="47"/>
      <c r="E7125" s="47"/>
      <c r="F7125" s="47"/>
      <c r="G7125" s="48"/>
      <c r="H7125" s="47"/>
      <c r="I7125" s="51"/>
      <c r="J7125" s="51"/>
      <c r="K7125" s="47"/>
      <c r="L7125" s="47"/>
      <c r="M7125" s="47"/>
      <c r="N7125" s="47"/>
      <c r="O7125" s="48"/>
    </row>
    <row r="7126" spans="2:15" x14ac:dyDescent="0.25">
      <c r="B7126" s="85"/>
      <c r="C7126" s="47"/>
      <c r="D7126" s="47"/>
      <c r="E7126" s="47"/>
      <c r="F7126" s="47"/>
      <c r="G7126" s="48"/>
      <c r="H7126" s="47"/>
      <c r="I7126" s="51"/>
      <c r="J7126" s="51"/>
      <c r="K7126" s="47"/>
      <c r="L7126" s="47"/>
      <c r="M7126" s="47"/>
      <c r="N7126" s="47"/>
      <c r="O7126" s="48"/>
    </row>
    <row r="7127" spans="2:15" x14ac:dyDescent="0.25">
      <c r="B7127" s="85"/>
      <c r="C7127" s="47"/>
      <c r="D7127" s="47"/>
      <c r="E7127" s="47"/>
      <c r="F7127" s="47"/>
      <c r="G7127" s="48"/>
      <c r="H7127" s="47"/>
      <c r="I7127" s="51"/>
      <c r="J7127" s="51"/>
      <c r="K7127" s="47"/>
      <c r="L7127" s="47"/>
      <c r="M7127" s="47"/>
      <c r="N7127" s="47"/>
      <c r="O7127" s="48"/>
    </row>
    <row r="7128" spans="2:15" x14ac:dyDescent="0.25">
      <c r="B7128" s="85"/>
      <c r="C7128" s="47"/>
      <c r="D7128" s="47"/>
      <c r="E7128" s="47"/>
      <c r="F7128" s="47"/>
      <c r="G7128" s="48"/>
      <c r="H7128" s="47"/>
      <c r="I7128" s="51"/>
      <c r="J7128" s="51"/>
      <c r="K7128" s="47"/>
      <c r="L7128" s="47"/>
      <c r="M7128" s="47"/>
      <c r="N7128" s="47"/>
      <c r="O7128" s="48"/>
    </row>
    <row r="7129" spans="2:15" x14ac:dyDescent="0.25">
      <c r="B7129" s="85"/>
      <c r="C7129" s="47"/>
      <c r="D7129" s="47"/>
      <c r="E7129" s="47"/>
      <c r="F7129" s="47"/>
      <c r="G7129" s="48"/>
      <c r="H7129" s="47"/>
      <c r="I7129" s="51"/>
      <c r="J7129" s="51"/>
      <c r="K7129" s="47"/>
      <c r="L7129" s="47"/>
      <c r="M7129" s="47"/>
      <c r="N7129" s="47"/>
      <c r="O7129" s="48"/>
    </row>
    <row r="7130" spans="2:15" x14ac:dyDescent="0.25">
      <c r="B7130" s="85"/>
      <c r="C7130" s="47"/>
      <c r="D7130" s="47"/>
      <c r="E7130" s="47"/>
      <c r="F7130" s="47"/>
      <c r="G7130" s="48"/>
      <c r="H7130" s="47"/>
      <c r="I7130" s="51"/>
      <c r="J7130" s="51"/>
      <c r="K7130" s="47"/>
      <c r="L7130" s="47"/>
      <c r="M7130" s="47"/>
      <c r="N7130" s="47"/>
      <c r="O7130" s="48"/>
    </row>
    <row r="7131" spans="2:15" x14ac:dyDescent="0.25">
      <c r="B7131" s="85"/>
      <c r="C7131" s="47"/>
      <c r="D7131" s="47"/>
      <c r="E7131" s="47"/>
      <c r="F7131" s="47"/>
      <c r="G7131" s="48"/>
      <c r="H7131" s="47"/>
      <c r="I7131" s="51"/>
      <c r="J7131" s="51"/>
      <c r="K7131" s="47"/>
      <c r="L7131" s="47"/>
      <c r="M7131" s="47"/>
      <c r="N7131" s="47"/>
      <c r="O7131" s="48"/>
    </row>
    <row r="7132" spans="2:15" x14ac:dyDescent="0.25">
      <c r="B7132" s="85"/>
      <c r="C7132" s="47"/>
      <c r="D7132" s="47"/>
      <c r="E7132" s="47"/>
      <c r="F7132" s="47"/>
      <c r="G7132" s="48"/>
      <c r="H7132" s="47"/>
      <c r="I7132" s="51"/>
      <c r="J7132" s="51"/>
      <c r="K7132" s="47"/>
      <c r="L7132" s="47"/>
      <c r="M7132" s="47"/>
      <c r="N7132" s="47"/>
      <c r="O7132" s="48"/>
    </row>
    <row r="7133" spans="2:15" x14ac:dyDescent="0.25">
      <c r="B7133" s="85"/>
      <c r="C7133" s="47"/>
      <c r="D7133" s="47"/>
      <c r="E7133" s="47"/>
      <c r="F7133" s="47"/>
      <c r="G7133" s="48"/>
      <c r="H7133" s="47"/>
      <c r="I7133" s="51"/>
      <c r="J7133" s="51"/>
      <c r="K7133" s="47"/>
      <c r="L7133" s="47"/>
      <c r="M7133" s="47"/>
      <c r="N7133" s="47"/>
      <c r="O7133" s="48"/>
    </row>
    <row r="7134" spans="2:15" x14ac:dyDescent="0.25">
      <c r="B7134" s="85"/>
      <c r="C7134" s="47"/>
      <c r="D7134" s="47"/>
      <c r="E7134" s="47"/>
      <c r="F7134" s="47"/>
      <c r="G7134" s="48"/>
      <c r="H7134" s="47"/>
      <c r="I7134" s="51"/>
      <c r="J7134" s="51"/>
      <c r="K7134" s="47"/>
      <c r="L7134" s="47"/>
      <c r="M7134" s="47"/>
      <c r="N7134" s="47"/>
      <c r="O7134" s="48"/>
    </row>
    <row r="7135" spans="2:15" x14ac:dyDescent="0.25">
      <c r="B7135" s="85"/>
      <c r="C7135" s="47"/>
      <c r="D7135" s="47"/>
      <c r="E7135" s="47"/>
      <c r="F7135" s="47"/>
      <c r="G7135" s="48"/>
      <c r="H7135" s="47"/>
      <c r="I7135" s="51"/>
      <c r="J7135" s="51"/>
      <c r="K7135" s="47"/>
      <c r="L7135" s="47"/>
      <c r="M7135" s="47"/>
      <c r="N7135" s="47"/>
      <c r="O7135" s="48"/>
    </row>
    <row r="7136" spans="2:15" x14ac:dyDescent="0.25">
      <c r="B7136" s="85"/>
      <c r="C7136" s="47"/>
      <c r="D7136" s="47"/>
      <c r="E7136" s="47"/>
      <c r="F7136" s="47"/>
      <c r="G7136" s="48"/>
      <c r="H7136" s="47"/>
      <c r="I7136" s="51"/>
      <c r="J7136" s="51"/>
      <c r="K7136" s="47"/>
      <c r="L7136" s="47"/>
      <c r="M7136" s="47"/>
      <c r="N7136" s="47"/>
      <c r="O7136" s="48"/>
    </row>
    <row r="7137" spans="2:15" x14ac:dyDescent="0.25">
      <c r="B7137" s="85"/>
      <c r="C7137" s="47"/>
      <c r="D7137" s="47"/>
      <c r="E7137" s="47"/>
      <c r="F7137" s="47"/>
      <c r="G7137" s="48"/>
      <c r="H7137" s="47"/>
      <c r="I7137" s="51"/>
      <c r="J7137" s="51"/>
      <c r="K7137" s="47"/>
      <c r="L7137" s="47"/>
      <c r="M7137" s="47"/>
      <c r="N7137" s="47"/>
      <c r="O7137" s="48"/>
    </row>
    <row r="7138" spans="2:15" x14ac:dyDescent="0.25">
      <c r="B7138" s="85"/>
      <c r="C7138" s="47"/>
      <c r="D7138" s="47"/>
      <c r="E7138" s="47"/>
      <c r="F7138" s="47"/>
      <c r="G7138" s="48"/>
      <c r="H7138" s="47"/>
      <c r="I7138" s="51"/>
      <c r="J7138" s="51"/>
      <c r="K7138" s="47"/>
      <c r="L7138" s="47"/>
      <c r="M7138" s="47"/>
      <c r="N7138" s="47"/>
      <c r="O7138" s="48"/>
    </row>
    <row r="7139" spans="2:15" x14ac:dyDescent="0.25">
      <c r="B7139" s="85"/>
      <c r="C7139" s="47"/>
      <c r="D7139" s="47"/>
      <c r="E7139" s="47"/>
      <c r="F7139" s="47"/>
      <c r="G7139" s="48"/>
      <c r="H7139" s="47"/>
      <c r="I7139" s="51"/>
      <c r="J7139" s="51"/>
      <c r="K7139" s="47"/>
      <c r="L7139" s="47"/>
      <c r="M7139" s="47"/>
      <c r="N7139" s="47"/>
      <c r="O7139" s="48"/>
    </row>
    <row r="7140" spans="2:15" x14ac:dyDescent="0.25">
      <c r="B7140" s="85"/>
      <c r="C7140" s="47"/>
      <c r="D7140" s="47"/>
      <c r="E7140" s="47"/>
      <c r="F7140" s="47"/>
      <c r="G7140" s="48"/>
      <c r="H7140" s="47"/>
      <c r="I7140" s="51"/>
      <c r="J7140" s="51"/>
      <c r="K7140" s="47"/>
      <c r="L7140" s="47"/>
      <c r="M7140" s="47"/>
      <c r="N7140" s="47"/>
      <c r="O7140" s="48"/>
    </row>
    <row r="7141" spans="2:15" x14ac:dyDescent="0.25">
      <c r="B7141" s="85"/>
      <c r="C7141" s="47"/>
      <c r="D7141" s="47"/>
      <c r="E7141" s="47"/>
      <c r="F7141" s="47"/>
      <c r="G7141" s="48"/>
      <c r="H7141" s="47"/>
      <c r="I7141" s="51"/>
      <c r="J7141" s="51"/>
      <c r="K7141" s="47"/>
      <c r="L7141" s="47"/>
      <c r="M7141" s="47"/>
      <c r="N7141" s="47"/>
      <c r="O7141" s="48"/>
    </row>
    <row r="7142" spans="2:15" x14ac:dyDescent="0.25">
      <c r="B7142" s="85"/>
      <c r="C7142" s="47"/>
      <c r="D7142" s="47"/>
      <c r="E7142" s="47"/>
      <c r="F7142" s="47"/>
      <c r="G7142" s="48"/>
      <c r="H7142" s="47"/>
      <c r="I7142" s="51"/>
      <c r="J7142" s="51"/>
      <c r="K7142" s="47"/>
      <c r="L7142" s="47"/>
      <c r="M7142" s="47"/>
      <c r="N7142" s="47"/>
      <c r="O7142" s="48"/>
    </row>
    <row r="7143" spans="2:15" x14ac:dyDescent="0.25">
      <c r="B7143" s="85"/>
      <c r="C7143" s="47"/>
      <c r="D7143" s="47"/>
      <c r="E7143" s="47"/>
      <c r="F7143" s="47"/>
      <c r="G7143" s="48"/>
      <c r="H7143" s="47"/>
      <c r="I7143" s="51"/>
      <c r="J7143" s="51"/>
      <c r="K7143" s="47"/>
      <c r="L7143" s="47"/>
      <c r="M7143" s="47"/>
      <c r="N7143" s="47"/>
      <c r="O7143" s="48"/>
    </row>
    <row r="7144" spans="2:15" x14ac:dyDescent="0.25">
      <c r="B7144" s="85"/>
      <c r="C7144" s="47"/>
      <c r="D7144" s="47"/>
      <c r="E7144" s="47"/>
      <c r="F7144" s="47"/>
      <c r="G7144" s="48"/>
      <c r="H7144" s="47"/>
      <c r="I7144" s="51"/>
      <c r="J7144" s="51"/>
      <c r="K7144" s="47"/>
      <c r="L7144" s="47"/>
      <c r="M7144" s="47"/>
      <c r="N7144" s="47"/>
      <c r="O7144" s="48"/>
    </row>
    <row r="7145" spans="2:15" x14ac:dyDescent="0.25">
      <c r="B7145" s="85"/>
      <c r="C7145" s="47"/>
      <c r="D7145" s="47"/>
      <c r="E7145" s="47"/>
      <c r="F7145" s="47"/>
      <c r="G7145" s="48"/>
      <c r="H7145" s="47"/>
      <c r="I7145" s="51"/>
      <c r="J7145" s="51"/>
      <c r="K7145" s="47"/>
      <c r="L7145" s="47"/>
      <c r="M7145" s="47"/>
      <c r="N7145" s="47"/>
      <c r="O7145" s="48"/>
    </row>
    <row r="7146" spans="2:15" x14ac:dyDescent="0.25">
      <c r="B7146" s="85"/>
      <c r="C7146" s="47"/>
      <c r="D7146" s="47"/>
      <c r="E7146" s="47"/>
      <c r="F7146" s="47"/>
      <c r="G7146" s="48"/>
      <c r="H7146" s="47"/>
      <c r="I7146" s="51"/>
      <c r="J7146" s="51"/>
      <c r="K7146" s="47"/>
      <c r="L7146" s="47"/>
      <c r="M7146" s="47"/>
      <c r="N7146" s="47"/>
      <c r="O7146" s="48"/>
    </row>
    <row r="7147" spans="2:15" x14ac:dyDescent="0.25">
      <c r="B7147" s="85"/>
      <c r="C7147" s="47"/>
      <c r="D7147" s="47"/>
      <c r="E7147" s="47"/>
      <c r="F7147" s="47"/>
      <c r="G7147" s="48"/>
      <c r="H7147" s="47"/>
      <c r="I7147" s="51"/>
      <c r="J7147" s="51"/>
      <c r="K7147" s="47"/>
      <c r="L7147" s="47"/>
      <c r="M7147" s="47"/>
      <c r="N7147" s="47"/>
      <c r="O7147" s="48"/>
    </row>
    <row r="7148" spans="2:15" x14ac:dyDescent="0.25">
      <c r="B7148" s="85"/>
      <c r="C7148" s="47"/>
      <c r="D7148" s="47"/>
      <c r="E7148" s="47"/>
      <c r="F7148" s="47"/>
      <c r="G7148" s="48"/>
      <c r="H7148" s="47"/>
      <c r="I7148" s="51"/>
      <c r="J7148" s="51"/>
      <c r="K7148" s="47"/>
      <c r="L7148" s="47"/>
      <c r="M7148" s="47"/>
      <c r="N7148" s="47"/>
      <c r="O7148" s="48"/>
    </row>
    <row r="7149" spans="2:15" x14ac:dyDescent="0.25">
      <c r="B7149" s="85"/>
      <c r="C7149" s="47"/>
      <c r="D7149" s="47"/>
      <c r="E7149" s="47"/>
      <c r="F7149" s="47"/>
      <c r="G7149" s="48"/>
      <c r="H7149" s="47"/>
      <c r="I7149" s="51"/>
      <c r="J7149" s="51"/>
      <c r="K7149" s="47"/>
      <c r="L7149" s="47"/>
      <c r="M7149" s="47"/>
      <c r="N7149" s="47"/>
      <c r="O7149" s="48"/>
    </row>
    <row r="7150" spans="2:15" x14ac:dyDescent="0.25">
      <c r="B7150" s="85"/>
      <c r="C7150" s="47"/>
      <c r="D7150" s="47"/>
      <c r="E7150" s="47"/>
      <c r="F7150" s="47"/>
      <c r="G7150" s="48"/>
      <c r="H7150" s="47"/>
      <c r="I7150" s="51"/>
      <c r="J7150" s="51"/>
      <c r="K7150" s="47"/>
      <c r="L7150" s="47"/>
      <c r="M7150" s="47"/>
      <c r="N7150" s="47"/>
      <c r="O7150" s="48"/>
    </row>
    <row r="7151" spans="2:15" x14ac:dyDescent="0.25">
      <c r="B7151" s="85"/>
      <c r="C7151" s="47"/>
      <c r="D7151" s="47"/>
      <c r="E7151" s="47"/>
      <c r="F7151" s="47"/>
      <c r="G7151" s="48"/>
      <c r="H7151" s="47"/>
      <c r="I7151" s="51"/>
      <c r="J7151" s="51"/>
      <c r="K7151" s="47"/>
      <c r="L7151" s="47"/>
      <c r="M7151" s="47"/>
      <c r="N7151" s="47"/>
      <c r="O7151" s="48"/>
    </row>
    <row r="7152" spans="2:15" x14ac:dyDescent="0.25">
      <c r="B7152" s="85"/>
      <c r="C7152" s="47"/>
      <c r="D7152" s="47"/>
      <c r="E7152" s="47"/>
      <c r="F7152" s="47"/>
      <c r="G7152" s="48"/>
      <c r="H7152" s="47"/>
      <c r="I7152" s="51"/>
      <c r="J7152" s="51"/>
      <c r="K7152" s="47"/>
      <c r="L7152" s="47"/>
      <c r="M7152" s="47"/>
      <c r="N7152" s="47"/>
      <c r="O7152" s="48"/>
    </row>
    <row r="7153" spans="2:15" x14ac:dyDescent="0.25">
      <c r="B7153" s="85"/>
      <c r="C7153" s="47"/>
      <c r="D7153" s="47"/>
      <c r="E7153" s="47"/>
      <c r="F7153" s="47"/>
      <c r="G7153" s="48"/>
      <c r="H7153" s="47"/>
      <c r="I7153" s="51"/>
      <c r="J7153" s="51"/>
      <c r="K7153" s="47"/>
      <c r="L7153" s="47"/>
      <c r="M7153" s="47"/>
      <c r="N7153" s="47"/>
      <c r="O7153" s="48"/>
    </row>
    <row r="7154" spans="2:15" x14ac:dyDescent="0.25">
      <c r="B7154" s="85"/>
      <c r="C7154" s="47"/>
      <c r="D7154" s="47"/>
      <c r="E7154" s="47"/>
      <c r="F7154" s="47"/>
      <c r="G7154" s="48"/>
      <c r="H7154" s="47"/>
      <c r="I7154" s="51"/>
      <c r="J7154" s="51"/>
      <c r="K7154" s="47"/>
      <c r="L7154" s="47"/>
      <c r="M7154" s="47"/>
      <c r="N7154" s="47"/>
      <c r="O7154" s="48"/>
    </row>
    <row r="7155" spans="2:15" x14ac:dyDescent="0.25">
      <c r="B7155" s="85"/>
      <c r="C7155" s="47"/>
      <c r="D7155" s="47"/>
      <c r="E7155" s="47"/>
      <c r="F7155" s="47"/>
      <c r="G7155" s="48"/>
      <c r="H7155" s="47"/>
      <c r="I7155" s="51"/>
      <c r="J7155" s="51"/>
      <c r="K7155" s="47"/>
      <c r="L7155" s="47"/>
      <c r="M7155" s="47"/>
      <c r="N7155" s="47"/>
      <c r="O7155" s="48"/>
    </row>
    <row r="7156" spans="2:15" x14ac:dyDescent="0.25">
      <c r="B7156" s="85"/>
      <c r="C7156" s="47"/>
      <c r="D7156" s="47"/>
      <c r="E7156" s="47"/>
      <c r="F7156" s="47"/>
      <c r="G7156" s="48"/>
      <c r="H7156" s="47"/>
      <c r="I7156" s="51"/>
      <c r="J7156" s="51"/>
      <c r="K7156" s="47"/>
      <c r="L7156" s="47"/>
      <c r="M7156" s="47"/>
      <c r="N7156" s="47"/>
      <c r="O7156" s="48"/>
    </row>
    <row r="7157" spans="2:15" x14ac:dyDescent="0.25">
      <c r="B7157" s="85"/>
      <c r="C7157" s="47"/>
      <c r="D7157" s="47"/>
      <c r="E7157" s="47"/>
      <c r="F7157" s="47"/>
      <c r="G7157" s="48"/>
      <c r="H7157" s="47"/>
      <c r="I7157" s="51"/>
      <c r="J7157" s="51"/>
      <c r="K7157" s="47"/>
      <c r="L7157" s="47"/>
      <c r="M7157" s="47"/>
      <c r="N7157" s="47"/>
      <c r="O7157" s="48"/>
    </row>
    <row r="7158" spans="2:15" x14ac:dyDescent="0.25">
      <c r="B7158" s="85"/>
      <c r="C7158" s="47"/>
      <c r="D7158" s="47"/>
      <c r="E7158" s="47"/>
      <c r="F7158" s="47"/>
      <c r="G7158" s="48"/>
      <c r="H7158" s="47"/>
      <c r="I7158" s="51"/>
      <c r="J7158" s="51"/>
      <c r="K7158" s="47"/>
      <c r="L7158" s="47"/>
      <c r="M7158" s="47"/>
      <c r="N7158" s="47"/>
      <c r="O7158" s="48"/>
    </row>
    <row r="7159" spans="2:15" x14ac:dyDescent="0.25">
      <c r="B7159" s="85"/>
      <c r="C7159" s="47"/>
      <c r="D7159" s="47"/>
      <c r="E7159" s="47"/>
      <c r="F7159" s="47"/>
      <c r="G7159" s="48"/>
      <c r="H7159" s="47"/>
      <c r="I7159" s="51"/>
      <c r="J7159" s="51"/>
      <c r="K7159" s="47"/>
      <c r="L7159" s="47"/>
      <c r="M7159" s="47"/>
      <c r="N7159" s="47"/>
      <c r="O7159" s="48"/>
    </row>
    <row r="7160" spans="2:15" x14ac:dyDescent="0.25">
      <c r="B7160" s="85"/>
      <c r="C7160" s="47"/>
      <c r="D7160" s="47"/>
      <c r="E7160" s="47"/>
      <c r="F7160" s="47"/>
      <c r="G7160" s="48"/>
      <c r="H7160" s="47"/>
      <c r="I7160" s="51"/>
      <c r="J7160" s="51"/>
      <c r="K7160" s="47"/>
      <c r="L7160" s="47"/>
      <c r="M7160" s="47"/>
      <c r="N7160" s="47"/>
      <c r="O7160" s="48"/>
    </row>
    <row r="7161" spans="2:15" x14ac:dyDescent="0.25">
      <c r="B7161" s="85"/>
      <c r="C7161" s="47"/>
      <c r="D7161" s="47"/>
      <c r="E7161" s="47"/>
      <c r="F7161" s="47"/>
      <c r="G7161" s="48"/>
      <c r="H7161" s="47"/>
      <c r="I7161" s="51"/>
      <c r="J7161" s="51"/>
      <c r="K7161" s="47"/>
      <c r="L7161" s="47"/>
      <c r="M7161" s="47"/>
      <c r="N7161" s="47"/>
      <c r="O7161" s="48"/>
    </row>
    <row r="7162" spans="2:15" x14ac:dyDescent="0.25">
      <c r="B7162" s="85"/>
      <c r="C7162" s="47"/>
      <c r="D7162" s="47"/>
      <c r="E7162" s="47"/>
      <c r="F7162" s="47"/>
      <c r="G7162" s="48"/>
      <c r="H7162" s="47"/>
      <c r="I7162" s="51"/>
      <c r="J7162" s="51"/>
      <c r="K7162" s="47"/>
      <c r="L7162" s="47"/>
      <c r="M7162" s="47"/>
      <c r="N7162" s="47"/>
      <c r="O7162" s="48"/>
    </row>
    <row r="7163" spans="2:15" x14ac:dyDescent="0.25">
      <c r="B7163" s="85"/>
      <c r="C7163" s="47"/>
      <c r="D7163" s="47"/>
      <c r="E7163" s="47"/>
      <c r="F7163" s="47"/>
      <c r="G7163" s="48"/>
      <c r="H7163" s="47"/>
      <c r="I7163" s="51"/>
      <c r="J7163" s="51"/>
      <c r="K7163" s="47"/>
      <c r="L7163" s="47"/>
      <c r="M7163" s="47"/>
      <c r="N7163" s="47"/>
      <c r="O7163" s="48"/>
    </row>
    <row r="7164" spans="2:15" x14ac:dyDescent="0.25">
      <c r="B7164" s="85"/>
      <c r="C7164" s="47"/>
      <c r="D7164" s="47"/>
      <c r="E7164" s="47"/>
      <c r="F7164" s="47"/>
      <c r="G7164" s="48"/>
      <c r="H7164" s="47"/>
      <c r="I7164" s="51"/>
      <c r="J7164" s="51"/>
      <c r="K7164" s="47"/>
      <c r="L7164" s="47"/>
      <c r="M7164" s="47"/>
      <c r="N7164" s="47"/>
      <c r="O7164" s="48"/>
    </row>
    <row r="7165" spans="2:15" x14ac:dyDescent="0.25">
      <c r="B7165" s="85"/>
      <c r="C7165" s="47"/>
      <c r="D7165" s="47"/>
      <c r="E7165" s="47"/>
      <c r="F7165" s="47"/>
      <c r="G7165" s="48"/>
      <c r="H7165" s="47"/>
      <c r="I7165" s="51"/>
      <c r="J7165" s="51"/>
      <c r="K7165" s="47"/>
      <c r="L7165" s="47"/>
      <c r="M7165" s="47"/>
      <c r="N7165" s="47"/>
      <c r="O7165" s="48"/>
    </row>
    <row r="7166" spans="2:15" x14ac:dyDescent="0.25">
      <c r="B7166" s="85"/>
      <c r="C7166" s="47"/>
      <c r="D7166" s="47"/>
      <c r="E7166" s="47"/>
      <c r="F7166" s="47"/>
      <c r="G7166" s="48"/>
      <c r="H7166" s="47"/>
      <c r="I7166" s="51"/>
      <c r="J7166" s="51"/>
      <c r="K7166" s="47"/>
      <c r="L7166" s="47"/>
      <c r="M7166" s="47"/>
      <c r="N7166" s="47"/>
      <c r="O7166" s="48"/>
    </row>
    <row r="7167" spans="2:15" x14ac:dyDescent="0.25">
      <c r="B7167" s="85"/>
      <c r="C7167" s="47"/>
      <c r="D7167" s="47"/>
      <c r="E7167" s="47"/>
      <c r="F7167" s="47"/>
      <c r="G7167" s="48"/>
      <c r="H7167" s="47"/>
      <c r="I7167" s="51"/>
      <c r="J7167" s="51"/>
      <c r="K7167" s="47"/>
      <c r="L7167" s="47"/>
      <c r="M7167" s="47"/>
      <c r="N7167" s="47"/>
      <c r="O7167" s="48"/>
    </row>
    <row r="7168" spans="2:15" x14ac:dyDescent="0.25">
      <c r="B7168" s="85"/>
      <c r="C7168" s="47"/>
      <c r="D7168" s="47"/>
      <c r="E7168" s="47"/>
      <c r="F7168" s="47"/>
      <c r="G7168" s="48"/>
      <c r="H7168" s="47"/>
      <c r="I7168" s="51"/>
      <c r="J7168" s="51"/>
      <c r="K7168" s="47"/>
      <c r="L7168" s="47"/>
      <c r="M7168" s="47"/>
      <c r="N7168" s="47"/>
      <c r="O7168" s="48"/>
    </row>
    <row r="7169" spans="2:15" x14ac:dyDescent="0.25">
      <c r="B7169" s="85"/>
      <c r="C7169" s="47"/>
      <c r="D7169" s="47"/>
      <c r="E7169" s="47"/>
      <c r="F7169" s="47"/>
      <c r="G7169" s="48"/>
      <c r="H7169" s="47"/>
      <c r="I7169" s="51"/>
      <c r="J7169" s="51"/>
      <c r="K7169" s="47"/>
      <c r="L7169" s="47"/>
      <c r="M7169" s="47"/>
      <c r="N7169" s="47"/>
      <c r="O7169" s="48"/>
    </row>
    <row r="7170" spans="2:15" x14ac:dyDescent="0.25">
      <c r="B7170" s="85"/>
      <c r="C7170" s="47"/>
      <c r="D7170" s="47"/>
      <c r="E7170" s="47"/>
      <c r="F7170" s="47"/>
      <c r="G7170" s="48"/>
      <c r="H7170" s="47"/>
      <c r="I7170" s="51"/>
      <c r="J7170" s="51"/>
      <c r="K7170" s="47"/>
      <c r="L7170" s="47"/>
      <c r="M7170" s="47"/>
      <c r="N7170" s="47"/>
      <c r="O7170" s="48"/>
    </row>
    <row r="7171" spans="2:15" x14ac:dyDescent="0.25">
      <c r="B7171" s="85"/>
      <c r="C7171" s="47"/>
      <c r="D7171" s="47"/>
      <c r="E7171" s="47"/>
      <c r="F7171" s="47"/>
      <c r="G7171" s="48"/>
      <c r="H7171" s="47"/>
      <c r="I7171" s="51"/>
      <c r="J7171" s="51"/>
      <c r="K7171" s="47"/>
      <c r="L7171" s="47"/>
      <c r="M7171" s="47"/>
      <c r="N7171" s="47"/>
      <c r="O7171" s="48"/>
    </row>
    <row r="7172" spans="2:15" x14ac:dyDescent="0.25">
      <c r="B7172" s="85"/>
      <c r="C7172" s="47"/>
      <c r="D7172" s="47"/>
      <c r="E7172" s="47"/>
      <c r="F7172" s="47"/>
      <c r="G7172" s="48"/>
      <c r="H7172" s="47"/>
      <c r="I7172" s="51"/>
      <c r="J7172" s="51"/>
      <c r="K7172" s="47"/>
      <c r="L7172" s="47"/>
      <c r="M7172" s="47"/>
      <c r="N7172" s="47"/>
      <c r="O7172" s="48"/>
    </row>
    <row r="7173" spans="2:15" x14ac:dyDescent="0.25">
      <c r="B7173" s="85"/>
      <c r="C7173" s="47"/>
      <c r="D7173" s="47"/>
      <c r="E7173" s="47"/>
      <c r="F7173" s="47"/>
      <c r="G7173" s="48"/>
      <c r="H7173" s="47"/>
      <c r="I7173" s="51"/>
      <c r="J7173" s="51"/>
      <c r="K7173" s="47"/>
      <c r="L7173" s="47"/>
      <c r="M7173" s="47"/>
      <c r="N7173" s="47"/>
      <c r="O7173" s="48"/>
    </row>
    <row r="7174" spans="2:15" x14ac:dyDescent="0.25">
      <c r="B7174" s="85"/>
      <c r="C7174" s="47"/>
      <c r="D7174" s="47"/>
      <c r="E7174" s="47"/>
      <c r="F7174" s="47"/>
      <c r="G7174" s="48"/>
      <c r="H7174" s="47"/>
      <c r="I7174" s="51"/>
      <c r="J7174" s="51"/>
      <c r="K7174" s="47"/>
      <c r="L7174" s="47"/>
      <c r="M7174" s="47"/>
      <c r="N7174" s="47"/>
      <c r="O7174" s="48"/>
    </row>
    <row r="7175" spans="2:15" x14ac:dyDescent="0.25">
      <c r="B7175" s="85"/>
      <c r="C7175" s="47"/>
      <c r="D7175" s="47"/>
      <c r="E7175" s="47"/>
      <c r="F7175" s="47"/>
      <c r="G7175" s="48"/>
      <c r="H7175" s="47"/>
      <c r="I7175" s="51"/>
      <c r="J7175" s="51"/>
      <c r="K7175" s="47"/>
      <c r="L7175" s="47"/>
      <c r="M7175" s="47"/>
      <c r="N7175" s="47"/>
      <c r="O7175" s="48"/>
    </row>
    <row r="7176" spans="2:15" x14ac:dyDescent="0.25">
      <c r="B7176" s="85"/>
      <c r="C7176" s="47"/>
      <c r="D7176" s="47"/>
      <c r="E7176" s="47"/>
      <c r="F7176" s="47"/>
      <c r="G7176" s="48"/>
      <c r="H7176" s="47"/>
      <c r="I7176" s="51"/>
      <c r="J7176" s="51"/>
      <c r="K7176" s="47"/>
      <c r="L7176" s="47"/>
      <c r="M7176" s="47"/>
      <c r="N7176" s="47"/>
      <c r="O7176" s="48"/>
    </row>
    <row r="7177" spans="2:15" x14ac:dyDescent="0.25">
      <c r="B7177" s="85"/>
      <c r="C7177" s="47"/>
      <c r="D7177" s="47"/>
      <c r="E7177" s="47"/>
      <c r="F7177" s="47"/>
      <c r="G7177" s="48"/>
      <c r="H7177" s="47"/>
      <c r="I7177" s="51"/>
      <c r="J7177" s="51"/>
      <c r="K7177" s="47"/>
      <c r="L7177" s="47"/>
      <c r="M7177" s="47"/>
      <c r="N7177" s="47"/>
      <c r="O7177" s="48"/>
    </row>
    <row r="7178" spans="2:15" x14ac:dyDescent="0.25">
      <c r="B7178" s="85"/>
      <c r="C7178" s="47"/>
      <c r="D7178" s="47"/>
      <c r="E7178" s="47"/>
      <c r="F7178" s="47"/>
      <c r="G7178" s="48"/>
      <c r="H7178" s="47"/>
      <c r="I7178" s="51"/>
      <c r="J7178" s="51"/>
      <c r="K7178" s="47"/>
      <c r="L7178" s="47"/>
      <c r="M7178" s="47"/>
      <c r="N7178" s="47"/>
      <c r="O7178" s="48"/>
    </row>
    <row r="7179" spans="2:15" x14ac:dyDescent="0.25">
      <c r="B7179" s="85"/>
      <c r="C7179" s="47"/>
      <c r="D7179" s="47"/>
      <c r="E7179" s="47"/>
      <c r="F7179" s="47"/>
      <c r="G7179" s="48"/>
      <c r="H7179" s="47"/>
      <c r="I7179" s="51"/>
      <c r="J7179" s="51"/>
      <c r="K7179" s="47"/>
      <c r="L7179" s="47"/>
      <c r="M7179" s="47"/>
      <c r="N7179" s="47"/>
      <c r="O7179" s="48"/>
    </row>
    <row r="7180" spans="2:15" x14ac:dyDescent="0.25">
      <c r="B7180" s="85"/>
      <c r="C7180" s="47"/>
      <c r="D7180" s="47"/>
      <c r="E7180" s="47"/>
      <c r="F7180" s="47"/>
      <c r="G7180" s="48"/>
      <c r="H7180" s="47"/>
      <c r="I7180" s="51"/>
      <c r="J7180" s="51"/>
      <c r="K7180" s="47"/>
      <c r="L7180" s="47"/>
      <c r="M7180" s="47"/>
      <c r="N7180" s="47"/>
      <c r="O7180" s="48"/>
    </row>
    <row r="7181" spans="2:15" x14ac:dyDescent="0.25">
      <c r="B7181" s="85"/>
      <c r="C7181" s="47"/>
      <c r="D7181" s="47"/>
      <c r="E7181" s="47"/>
      <c r="F7181" s="47"/>
      <c r="G7181" s="48"/>
      <c r="H7181" s="47"/>
      <c r="I7181" s="51"/>
      <c r="J7181" s="51"/>
      <c r="K7181" s="47"/>
      <c r="L7181" s="47"/>
      <c r="M7181" s="47"/>
      <c r="N7181" s="47"/>
      <c r="O7181" s="48"/>
    </row>
    <row r="7182" spans="2:15" x14ac:dyDescent="0.25">
      <c r="B7182" s="85"/>
      <c r="C7182" s="47"/>
      <c r="D7182" s="47"/>
      <c r="E7182" s="47"/>
      <c r="F7182" s="47"/>
      <c r="G7182" s="48"/>
      <c r="H7182" s="47"/>
      <c r="I7182" s="51"/>
      <c r="J7182" s="51"/>
      <c r="K7182" s="47"/>
      <c r="L7182" s="47"/>
      <c r="M7182" s="47"/>
      <c r="N7182" s="47"/>
      <c r="O7182" s="48"/>
    </row>
    <row r="7183" spans="2:15" x14ac:dyDescent="0.25">
      <c r="B7183" s="85"/>
      <c r="C7183" s="47"/>
      <c r="D7183" s="47"/>
      <c r="E7183" s="47"/>
      <c r="F7183" s="47"/>
      <c r="G7183" s="48"/>
      <c r="H7183" s="47"/>
      <c r="I7183" s="51"/>
      <c r="J7183" s="51"/>
      <c r="K7183" s="47"/>
      <c r="L7183" s="47"/>
      <c r="M7183" s="47"/>
      <c r="N7183" s="47"/>
      <c r="O7183" s="48"/>
    </row>
    <row r="7184" spans="2:15" x14ac:dyDescent="0.25">
      <c r="B7184" s="85"/>
      <c r="C7184" s="47"/>
      <c r="D7184" s="47"/>
      <c r="E7184" s="47"/>
      <c r="F7184" s="47"/>
      <c r="G7184" s="48"/>
      <c r="H7184" s="47"/>
      <c r="I7184" s="51"/>
      <c r="J7184" s="51"/>
      <c r="K7184" s="47"/>
      <c r="L7184" s="47"/>
      <c r="M7184" s="47"/>
      <c r="N7184" s="47"/>
      <c r="O7184" s="48"/>
    </row>
    <row r="7185" spans="2:15" x14ac:dyDescent="0.25">
      <c r="B7185" s="85"/>
      <c r="C7185" s="47"/>
      <c r="D7185" s="47"/>
      <c r="E7185" s="47"/>
      <c r="F7185" s="47"/>
      <c r="G7185" s="48"/>
      <c r="H7185" s="47"/>
      <c r="I7185" s="51"/>
      <c r="J7185" s="51"/>
      <c r="K7185" s="47"/>
      <c r="L7185" s="47"/>
      <c r="M7185" s="47"/>
      <c r="N7185" s="47"/>
      <c r="O7185" s="48"/>
    </row>
    <row r="7186" spans="2:15" x14ac:dyDescent="0.25">
      <c r="B7186" s="85"/>
      <c r="C7186" s="47"/>
      <c r="D7186" s="47"/>
      <c r="E7186" s="47"/>
      <c r="F7186" s="47"/>
      <c r="G7186" s="48"/>
      <c r="H7186" s="47"/>
      <c r="I7186" s="51"/>
      <c r="J7186" s="51"/>
      <c r="K7186" s="47"/>
      <c r="L7186" s="47"/>
      <c r="M7186" s="47"/>
      <c r="N7186" s="47"/>
      <c r="O7186" s="48"/>
    </row>
    <row r="7187" spans="2:15" x14ac:dyDescent="0.25">
      <c r="B7187" s="85"/>
      <c r="C7187" s="47"/>
      <c r="D7187" s="47"/>
      <c r="E7187" s="47"/>
      <c r="F7187" s="47"/>
      <c r="G7187" s="48"/>
      <c r="H7187" s="47"/>
      <c r="I7187" s="51"/>
      <c r="J7187" s="51"/>
      <c r="K7187" s="47"/>
      <c r="L7187" s="47"/>
      <c r="M7187" s="47"/>
      <c r="N7187" s="47"/>
      <c r="O7187" s="48"/>
    </row>
    <row r="7188" spans="2:15" x14ac:dyDescent="0.25">
      <c r="B7188" s="85"/>
      <c r="C7188" s="47"/>
      <c r="D7188" s="47"/>
      <c r="E7188" s="47"/>
      <c r="F7188" s="47"/>
      <c r="G7188" s="48"/>
      <c r="H7188" s="47"/>
      <c r="I7188" s="51"/>
      <c r="J7188" s="51"/>
      <c r="K7188" s="47"/>
      <c r="L7188" s="47"/>
      <c r="M7188" s="47"/>
      <c r="N7188" s="47"/>
      <c r="O7188" s="48"/>
    </row>
    <row r="7189" spans="2:15" x14ac:dyDescent="0.25">
      <c r="B7189" s="85"/>
      <c r="C7189" s="47"/>
      <c r="D7189" s="47"/>
      <c r="E7189" s="47"/>
      <c r="F7189" s="47"/>
      <c r="G7189" s="48"/>
      <c r="H7189" s="47"/>
      <c r="I7189" s="51"/>
      <c r="J7189" s="51"/>
      <c r="K7189" s="47"/>
      <c r="L7189" s="47"/>
      <c r="M7189" s="47"/>
      <c r="N7189" s="47"/>
      <c r="O7189" s="48"/>
    </row>
    <row r="7190" spans="2:15" x14ac:dyDescent="0.25">
      <c r="B7190" s="85"/>
      <c r="C7190" s="47"/>
      <c r="D7190" s="47"/>
      <c r="E7190" s="47"/>
      <c r="F7190" s="47"/>
      <c r="G7190" s="48"/>
      <c r="H7190" s="47"/>
      <c r="I7190" s="51"/>
      <c r="J7190" s="51"/>
      <c r="K7190" s="47"/>
      <c r="L7190" s="47"/>
      <c r="M7190" s="47"/>
      <c r="N7190" s="47"/>
      <c r="O7190" s="48"/>
    </row>
    <row r="7191" spans="2:15" x14ac:dyDescent="0.25">
      <c r="B7191" s="85"/>
      <c r="C7191" s="47"/>
      <c r="D7191" s="47"/>
      <c r="E7191" s="47"/>
      <c r="F7191" s="47"/>
      <c r="G7191" s="48"/>
      <c r="H7191" s="47"/>
      <c r="I7191" s="51"/>
      <c r="J7191" s="51"/>
      <c r="K7191" s="47"/>
      <c r="L7191" s="47"/>
      <c r="M7191" s="47"/>
      <c r="N7191" s="47"/>
      <c r="O7191" s="48"/>
    </row>
    <row r="7192" spans="2:15" x14ac:dyDescent="0.25">
      <c r="B7192" s="85"/>
      <c r="C7192" s="47"/>
      <c r="D7192" s="47"/>
      <c r="E7192" s="47"/>
      <c r="F7192" s="47"/>
      <c r="G7192" s="48"/>
      <c r="H7192" s="47"/>
      <c r="I7192" s="51"/>
      <c r="J7192" s="51"/>
      <c r="K7192" s="47"/>
      <c r="L7192" s="47"/>
      <c r="M7192" s="47"/>
      <c r="N7192" s="47"/>
      <c r="O7192" s="48"/>
    </row>
    <row r="7193" spans="2:15" x14ac:dyDescent="0.25">
      <c r="B7193" s="85"/>
      <c r="C7193" s="47"/>
      <c r="D7193" s="47"/>
      <c r="E7193" s="47"/>
      <c r="F7193" s="47"/>
      <c r="G7193" s="48"/>
      <c r="H7193" s="47"/>
      <c r="I7193" s="51"/>
      <c r="J7193" s="51"/>
      <c r="K7193" s="47"/>
      <c r="L7193" s="47"/>
      <c r="M7193" s="47"/>
      <c r="N7193" s="47"/>
      <c r="O7193" s="48"/>
    </row>
    <row r="7194" spans="2:15" x14ac:dyDescent="0.25">
      <c r="B7194" s="85"/>
      <c r="C7194" s="47"/>
      <c r="D7194" s="47"/>
      <c r="E7194" s="47"/>
      <c r="F7194" s="47"/>
      <c r="G7194" s="48"/>
      <c r="H7194" s="47"/>
      <c r="I7194" s="51"/>
      <c r="J7194" s="51"/>
      <c r="K7194" s="47"/>
      <c r="L7194" s="47"/>
      <c r="M7194" s="47"/>
      <c r="N7194" s="47"/>
      <c r="O7194" s="48"/>
    </row>
    <row r="7195" spans="2:15" x14ac:dyDescent="0.25">
      <c r="B7195" s="85"/>
      <c r="C7195" s="47"/>
      <c r="D7195" s="47"/>
      <c r="E7195" s="47"/>
      <c r="F7195" s="47"/>
      <c r="G7195" s="48"/>
      <c r="H7195" s="47"/>
      <c r="I7195" s="51"/>
      <c r="J7195" s="51"/>
      <c r="K7195" s="47"/>
      <c r="L7195" s="47"/>
      <c r="M7195" s="47"/>
      <c r="N7195" s="47"/>
      <c r="O7195" s="48"/>
    </row>
    <row r="7196" spans="2:15" x14ac:dyDescent="0.25">
      <c r="B7196" s="85"/>
      <c r="C7196" s="47"/>
      <c r="D7196" s="47"/>
      <c r="E7196" s="47"/>
      <c r="F7196" s="47"/>
      <c r="G7196" s="48"/>
      <c r="H7196" s="47"/>
      <c r="I7196" s="51"/>
      <c r="J7196" s="51"/>
      <c r="K7196" s="47"/>
      <c r="L7196" s="47"/>
      <c r="M7196" s="47"/>
      <c r="N7196" s="47"/>
      <c r="O7196" s="48"/>
    </row>
    <row r="7197" spans="2:15" x14ac:dyDescent="0.25">
      <c r="B7197" s="85"/>
      <c r="C7197" s="47"/>
      <c r="D7197" s="47"/>
      <c r="E7197" s="47"/>
      <c r="F7197" s="47"/>
      <c r="G7197" s="48"/>
      <c r="H7197" s="47"/>
      <c r="I7197" s="51"/>
      <c r="J7197" s="51"/>
      <c r="K7197" s="47"/>
      <c r="L7197" s="47"/>
      <c r="M7197" s="47"/>
      <c r="N7197" s="47"/>
      <c r="O7197" s="48"/>
    </row>
    <row r="7198" spans="2:15" x14ac:dyDescent="0.25">
      <c r="B7198" s="85"/>
      <c r="C7198" s="47"/>
      <c r="D7198" s="47"/>
      <c r="E7198" s="47"/>
      <c r="F7198" s="47"/>
      <c r="G7198" s="48"/>
      <c r="H7198" s="47"/>
      <c r="I7198" s="51"/>
      <c r="J7198" s="51"/>
      <c r="K7198" s="47"/>
      <c r="L7198" s="47"/>
      <c r="M7198" s="47"/>
      <c r="N7198" s="47"/>
      <c r="O7198" s="48"/>
    </row>
    <row r="7199" spans="2:15" x14ac:dyDescent="0.25">
      <c r="B7199" s="85"/>
      <c r="C7199" s="47"/>
      <c r="D7199" s="47"/>
      <c r="E7199" s="47"/>
      <c r="F7199" s="47"/>
      <c r="G7199" s="48"/>
      <c r="H7199" s="47"/>
      <c r="I7199" s="51"/>
      <c r="J7199" s="51"/>
      <c r="K7199" s="47"/>
      <c r="L7199" s="47"/>
      <c r="M7199" s="47"/>
      <c r="N7199" s="47"/>
      <c r="O7199" s="48"/>
    </row>
    <row r="7200" spans="2:15" x14ac:dyDescent="0.25">
      <c r="B7200" s="85"/>
      <c r="C7200" s="47"/>
      <c r="D7200" s="47"/>
      <c r="E7200" s="47"/>
      <c r="F7200" s="47"/>
      <c r="G7200" s="48"/>
      <c r="H7200" s="47"/>
      <c r="I7200" s="51"/>
      <c r="J7200" s="51"/>
      <c r="K7200" s="47"/>
      <c r="L7200" s="47"/>
      <c r="M7200" s="47"/>
      <c r="N7200" s="47"/>
      <c r="O7200" s="48"/>
    </row>
    <row r="7201" spans="2:15" x14ac:dyDescent="0.25">
      <c r="B7201" s="85"/>
      <c r="C7201" s="47"/>
      <c r="D7201" s="47"/>
      <c r="E7201" s="47"/>
      <c r="F7201" s="47"/>
      <c r="G7201" s="48"/>
      <c r="H7201" s="47"/>
      <c r="I7201" s="51"/>
      <c r="J7201" s="51"/>
      <c r="K7201" s="47"/>
      <c r="L7201" s="47"/>
      <c r="M7201" s="47"/>
      <c r="N7201" s="47"/>
      <c r="O7201" s="48"/>
    </row>
    <row r="7202" spans="2:15" x14ac:dyDescent="0.25">
      <c r="B7202" s="85"/>
      <c r="C7202" s="47"/>
      <c r="D7202" s="47"/>
      <c r="E7202" s="47"/>
      <c r="F7202" s="47"/>
      <c r="G7202" s="48"/>
      <c r="H7202" s="47"/>
      <c r="I7202" s="51"/>
      <c r="J7202" s="51"/>
      <c r="K7202" s="47"/>
      <c r="L7202" s="47"/>
      <c r="M7202" s="47"/>
      <c r="N7202" s="47"/>
      <c r="O7202" s="48"/>
    </row>
    <row r="7203" spans="2:15" x14ac:dyDescent="0.25">
      <c r="B7203" s="85"/>
      <c r="C7203" s="47"/>
      <c r="D7203" s="47"/>
      <c r="E7203" s="47"/>
      <c r="F7203" s="47"/>
      <c r="G7203" s="48"/>
      <c r="H7203" s="47"/>
      <c r="I7203" s="51"/>
      <c r="J7203" s="51"/>
      <c r="K7203" s="47"/>
      <c r="L7203" s="47"/>
      <c r="M7203" s="47"/>
      <c r="N7203" s="47"/>
      <c r="O7203" s="48"/>
    </row>
    <row r="7204" spans="2:15" x14ac:dyDescent="0.25">
      <c r="B7204" s="85"/>
      <c r="C7204" s="47"/>
      <c r="D7204" s="47"/>
      <c r="E7204" s="47"/>
      <c r="F7204" s="47"/>
      <c r="G7204" s="48"/>
      <c r="H7204" s="47"/>
      <c r="I7204" s="51"/>
      <c r="J7204" s="51"/>
      <c r="K7204" s="47"/>
      <c r="L7204" s="47"/>
      <c r="M7204" s="47"/>
      <c r="N7204" s="47"/>
      <c r="O7204" s="48"/>
    </row>
    <row r="7205" spans="2:15" x14ac:dyDescent="0.25">
      <c r="B7205" s="85"/>
      <c r="C7205" s="47"/>
      <c r="D7205" s="47"/>
      <c r="E7205" s="47"/>
      <c r="F7205" s="47"/>
      <c r="G7205" s="48"/>
      <c r="H7205" s="47"/>
      <c r="I7205" s="51"/>
      <c r="J7205" s="51"/>
      <c r="K7205" s="47"/>
      <c r="L7205" s="47"/>
      <c r="M7205" s="47"/>
      <c r="N7205" s="47"/>
      <c r="O7205" s="48"/>
    </row>
    <row r="7206" spans="2:15" x14ac:dyDescent="0.25">
      <c r="B7206" s="85"/>
      <c r="C7206" s="47"/>
      <c r="D7206" s="47"/>
      <c r="E7206" s="47"/>
      <c r="F7206" s="47"/>
      <c r="G7206" s="48"/>
      <c r="H7206" s="47"/>
      <c r="I7206" s="51"/>
      <c r="J7206" s="51"/>
      <c r="K7206" s="47"/>
      <c r="L7206" s="47"/>
      <c r="M7206" s="47"/>
      <c r="N7206" s="47"/>
      <c r="O7206" s="48"/>
    </row>
    <row r="7207" spans="2:15" x14ac:dyDescent="0.25">
      <c r="B7207" s="85"/>
      <c r="C7207" s="47"/>
      <c r="D7207" s="47"/>
      <c r="E7207" s="47"/>
      <c r="F7207" s="47"/>
      <c r="G7207" s="48"/>
      <c r="H7207" s="47"/>
      <c r="I7207" s="51"/>
      <c r="J7207" s="51"/>
      <c r="K7207" s="47"/>
      <c r="L7207" s="47"/>
      <c r="M7207" s="47"/>
      <c r="N7207" s="47"/>
      <c r="O7207" s="48"/>
    </row>
    <row r="7208" spans="2:15" x14ac:dyDescent="0.25">
      <c r="B7208" s="85"/>
      <c r="C7208" s="47"/>
      <c r="D7208" s="47"/>
      <c r="E7208" s="47"/>
      <c r="F7208" s="47"/>
      <c r="G7208" s="48"/>
      <c r="H7208" s="47"/>
      <c r="I7208" s="51"/>
      <c r="J7208" s="51"/>
      <c r="K7208" s="47"/>
      <c r="L7208" s="47"/>
      <c r="M7208" s="47"/>
      <c r="N7208" s="47"/>
      <c r="O7208" s="48"/>
    </row>
    <row r="7209" spans="2:15" x14ac:dyDescent="0.25">
      <c r="B7209" s="85"/>
      <c r="C7209" s="47"/>
      <c r="D7209" s="47"/>
      <c r="E7209" s="47"/>
      <c r="F7209" s="47"/>
      <c r="G7209" s="48"/>
      <c r="H7209" s="47"/>
      <c r="I7209" s="51"/>
      <c r="J7209" s="51"/>
      <c r="K7209" s="47"/>
      <c r="L7209" s="47"/>
      <c r="M7209" s="47"/>
      <c r="N7209" s="47"/>
      <c r="O7209" s="48"/>
    </row>
    <row r="7210" spans="2:15" x14ac:dyDescent="0.25">
      <c r="B7210" s="85"/>
      <c r="C7210" s="47"/>
      <c r="D7210" s="47"/>
      <c r="E7210" s="47"/>
      <c r="F7210" s="47"/>
      <c r="G7210" s="48"/>
      <c r="H7210" s="47"/>
      <c r="I7210" s="51"/>
      <c r="J7210" s="51"/>
      <c r="K7210" s="47"/>
      <c r="L7210" s="47"/>
      <c r="M7210" s="47"/>
      <c r="N7210" s="47"/>
      <c r="O7210" s="48"/>
    </row>
    <row r="7211" spans="2:15" x14ac:dyDescent="0.25">
      <c r="B7211" s="85"/>
      <c r="C7211" s="47"/>
      <c r="D7211" s="47"/>
      <c r="E7211" s="47"/>
      <c r="F7211" s="47"/>
      <c r="G7211" s="48"/>
      <c r="H7211" s="47"/>
      <c r="I7211" s="51"/>
      <c r="J7211" s="51"/>
      <c r="K7211" s="47"/>
      <c r="L7211" s="47"/>
      <c r="M7211" s="47"/>
      <c r="N7211" s="47"/>
      <c r="O7211" s="48"/>
    </row>
    <row r="7212" spans="2:15" x14ac:dyDescent="0.25">
      <c r="B7212" s="85"/>
      <c r="C7212" s="47"/>
      <c r="D7212" s="47"/>
      <c r="E7212" s="47"/>
      <c r="F7212" s="47"/>
      <c r="G7212" s="48"/>
      <c r="H7212" s="47"/>
      <c r="I7212" s="51"/>
      <c r="J7212" s="51"/>
      <c r="K7212" s="47"/>
      <c r="L7212" s="47"/>
      <c r="M7212" s="47"/>
      <c r="N7212" s="47"/>
      <c r="O7212" s="48"/>
    </row>
    <row r="7213" spans="2:15" x14ac:dyDescent="0.25">
      <c r="B7213" s="85"/>
      <c r="C7213" s="47"/>
      <c r="D7213" s="47"/>
      <c r="E7213" s="47"/>
      <c r="F7213" s="47"/>
      <c r="G7213" s="48"/>
      <c r="H7213" s="47"/>
      <c r="I7213" s="51"/>
      <c r="J7213" s="51"/>
      <c r="K7213" s="47"/>
      <c r="L7213" s="47"/>
      <c r="M7213" s="47"/>
      <c r="N7213" s="47"/>
      <c r="O7213" s="48"/>
    </row>
    <row r="7214" spans="2:15" x14ac:dyDescent="0.25">
      <c r="B7214" s="85"/>
      <c r="C7214" s="47"/>
      <c r="D7214" s="47"/>
      <c r="E7214" s="47"/>
      <c r="F7214" s="47"/>
      <c r="G7214" s="48"/>
      <c r="H7214" s="47"/>
      <c r="I7214" s="51"/>
      <c r="J7214" s="51"/>
      <c r="K7214" s="47"/>
      <c r="L7214" s="47"/>
      <c r="M7214" s="47"/>
      <c r="N7214" s="47"/>
      <c r="O7214" s="48"/>
    </row>
    <row r="7215" spans="2:15" x14ac:dyDescent="0.25">
      <c r="B7215" s="85"/>
      <c r="C7215" s="47"/>
      <c r="D7215" s="47"/>
      <c r="E7215" s="47"/>
      <c r="F7215" s="47"/>
      <c r="G7215" s="48"/>
      <c r="H7215" s="47"/>
      <c r="I7215" s="51"/>
      <c r="J7215" s="51"/>
      <c r="K7215" s="47"/>
      <c r="L7215" s="47"/>
      <c r="M7215" s="47"/>
      <c r="N7215" s="47"/>
      <c r="O7215" s="48"/>
    </row>
    <row r="7216" spans="2:15" x14ac:dyDescent="0.25">
      <c r="B7216" s="85"/>
      <c r="C7216" s="47"/>
      <c r="D7216" s="47"/>
      <c r="E7216" s="47"/>
      <c r="F7216" s="47"/>
      <c r="G7216" s="48"/>
      <c r="H7216" s="47"/>
      <c r="I7216" s="51"/>
      <c r="J7216" s="51"/>
      <c r="K7216" s="47"/>
      <c r="L7216" s="47"/>
      <c r="M7216" s="47"/>
      <c r="N7216" s="47"/>
      <c r="O7216" s="48"/>
    </row>
    <row r="7217" spans="2:15" x14ac:dyDescent="0.25">
      <c r="B7217" s="85"/>
      <c r="C7217" s="47"/>
      <c r="D7217" s="47"/>
      <c r="E7217" s="47"/>
      <c r="F7217" s="47"/>
      <c r="G7217" s="48"/>
      <c r="H7217" s="47"/>
      <c r="I7217" s="51"/>
      <c r="J7217" s="51"/>
      <c r="K7217" s="47"/>
      <c r="L7217" s="47"/>
      <c r="M7217" s="47"/>
      <c r="N7217" s="47"/>
      <c r="O7217" s="48"/>
    </row>
    <row r="7218" spans="2:15" x14ac:dyDescent="0.25">
      <c r="B7218" s="85"/>
      <c r="C7218" s="47"/>
      <c r="D7218" s="47"/>
      <c r="E7218" s="47"/>
      <c r="F7218" s="47"/>
      <c r="G7218" s="48"/>
      <c r="H7218" s="47"/>
      <c r="I7218" s="51"/>
      <c r="J7218" s="51"/>
      <c r="K7218" s="47"/>
      <c r="L7218" s="47"/>
      <c r="M7218" s="47"/>
      <c r="N7218" s="47"/>
      <c r="O7218" s="48"/>
    </row>
    <row r="7219" spans="2:15" x14ac:dyDescent="0.25">
      <c r="B7219" s="85"/>
      <c r="C7219" s="47"/>
      <c r="D7219" s="47"/>
      <c r="E7219" s="47"/>
      <c r="F7219" s="47"/>
      <c r="G7219" s="48"/>
      <c r="H7219" s="47"/>
      <c r="I7219" s="51"/>
      <c r="J7219" s="51"/>
      <c r="K7219" s="47"/>
      <c r="L7219" s="47"/>
      <c r="M7219" s="47"/>
      <c r="N7219" s="47"/>
      <c r="O7219" s="48"/>
    </row>
    <row r="7220" spans="2:15" x14ac:dyDescent="0.25">
      <c r="B7220" s="85"/>
      <c r="C7220" s="47"/>
      <c r="D7220" s="47"/>
      <c r="E7220" s="47"/>
      <c r="F7220" s="47"/>
      <c r="G7220" s="48"/>
      <c r="H7220" s="47"/>
      <c r="I7220" s="51"/>
      <c r="J7220" s="51"/>
      <c r="K7220" s="47"/>
      <c r="L7220" s="47"/>
      <c r="M7220" s="47"/>
      <c r="N7220" s="47"/>
      <c r="O7220" s="48"/>
    </row>
    <row r="7221" spans="2:15" x14ac:dyDescent="0.25">
      <c r="B7221" s="85"/>
      <c r="C7221" s="47"/>
      <c r="D7221" s="47"/>
      <c r="E7221" s="47"/>
      <c r="F7221" s="47"/>
      <c r="G7221" s="48"/>
      <c r="H7221" s="47"/>
      <c r="I7221" s="51"/>
      <c r="J7221" s="51"/>
      <c r="K7221" s="47"/>
      <c r="L7221" s="47"/>
      <c r="M7221" s="47"/>
      <c r="N7221" s="47"/>
      <c r="O7221" s="48"/>
    </row>
    <row r="7222" spans="2:15" x14ac:dyDescent="0.25">
      <c r="B7222" s="85"/>
      <c r="C7222" s="47"/>
      <c r="D7222" s="47"/>
      <c r="E7222" s="47"/>
      <c r="F7222" s="47"/>
      <c r="G7222" s="48"/>
      <c r="H7222" s="47"/>
      <c r="I7222" s="51"/>
      <c r="J7222" s="51"/>
      <c r="K7222" s="47"/>
      <c r="L7222" s="47"/>
      <c r="M7222" s="47"/>
      <c r="N7222" s="47"/>
      <c r="O7222" s="48"/>
    </row>
    <row r="7223" spans="2:15" x14ac:dyDescent="0.25">
      <c r="B7223" s="85"/>
      <c r="C7223" s="47"/>
      <c r="D7223" s="47"/>
      <c r="E7223" s="47"/>
      <c r="F7223" s="47"/>
      <c r="G7223" s="48"/>
      <c r="H7223" s="47"/>
      <c r="I7223" s="51"/>
      <c r="J7223" s="51"/>
      <c r="K7223" s="47"/>
      <c r="L7223" s="47"/>
      <c r="M7223" s="47"/>
      <c r="N7223" s="47"/>
      <c r="O7223" s="48"/>
    </row>
    <row r="7224" spans="2:15" x14ac:dyDescent="0.25">
      <c r="B7224" s="85"/>
      <c r="C7224" s="47"/>
      <c r="D7224" s="47"/>
      <c r="E7224" s="47"/>
      <c r="F7224" s="47"/>
      <c r="G7224" s="48"/>
      <c r="H7224" s="47"/>
      <c r="I7224" s="51"/>
      <c r="J7224" s="51"/>
      <c r="K7224" s="47"/>
      <c r="L7224" s="47"/>
      <c r="M7224" s="47"/>
      <c r="N7224" s="47"/>
      <c r="O7224" s="48"/>
    </row>
    <row r="7225" spans="2:15" x14ac:dyDescent="0.25">
      <c r="B7225" s="85"/>
      <c r="C7225" s="47"/>
      <c r="D7225" s="47"/>
      <c r="E7225" s="47"/>
      <c r="F7225" s="47"/>
      <c r="G7225" s="48"/>
      <c r="H7225" s="47"/>
      <c r="I7225" s="51"/>
      <c r="J7225" s="51"/>
      <c r="K7225" s="47"/>
      <c r="L7225" s="47"/>
      <c r="M7225" s="47"/>
      <c r="N7225" s="47"/>
      <c r="O7225" s="48"/>
    </row>
    <row r="7226" spans="2:15" x14ac:dyDescent="0.25">
      <c r="B7226" s="85"/>
      <c r="C7226" s="47"/>
      <c r="D7226" s="47"/>
      <c r="E7226" s="47"/>
      <c r="F7226" s="47"/>
      <c r="G7226" s="48"/>
      <c r="H7226" s="47"/>
      <c r="I7226" s="51"/>
      <c r="J7226" s="51"/>
      <c r="K7226" s="47"/>
      <c r="L7226" s="47"/>
      <c r="M7226" s="47"/>
      <c r="N7226" s="47"/>
      <c r="O7226" s="48"/>
    </row>
    <row r="7227" spans="2:15" x14ac:dyDescent="0.25">
      <c r="B7227" s="85"/>
      <c r="C7227" s="47"/>
      <c r="D7227" s="47"/>
      <c r="E7227" s="47"/>
      <c r="F7227" s="47"/>
      <c r="G7227" s="48"/>
      <c r="H7227" s="47"/>
      <c r="I7227" s="51"/>
      <c r="J7227" s="51"/>
      <c r="K7227" s="47"/>
      <c r="L7227" s="47"/>
      <c r="M7227" s="47"/>
      <c r="N7227" s="47"/>
      <c r="O7227" s="48"/>
    </row>
    <row r="7228" spans="2:15" x14ac:dyDescent="0.25">
      <c r="B7228" s="85"/>
      <c r="C7228" s="47"/>
      <c r="D7228" s="47"/>
      <c r="E7228" s="47"/>
      <c r="F7228" s="47"/>
      <c r="G7228" s="48"/>
      <c r="H7228" s="47"/>
      <c r="I7228" s="51"/>
      <c r="J7228" s="51"/>
      <c r="K7228" s="47"/>
      <c r="L7228" s="47"/>
      <c r="M7228" s="47"/>
      <c r="N7228" s="47"/>
      <c r="O7228" s="48"/>
    </row>
    <row r="7229" spans="2:15" x14ac:dyDescent="0.25">
      <c r="B7229" s="85"/>
      <c r="C7229" s="47"/>
      <c r="D7229" s="47"/>
      <c r="E7229" s="47"/>
      <c r="F7229" s="47"/>
      <c r="G7229" s="48"/>
      <c r="H7229" s="47"/>
      <c r="I7229" s="51"/>
      <c r="J7229" s="51"/>
      <c r="K7229" s="47"/>
      <c r="L7229" s="47"/>
      <c r="M7229" s="47"/>
      <c r="N7229" s="47"/>
      <c r="O7229" s="48"/>
    </row>
    <row r="7230" spans="2:15" x14ac:dyDescent="0.25">
      <c r="B7230" s="85"/>
      <c r="C7230" s="47"/>
      <c r="D7230" s="47"/>
      <c r="E7230" s="47"/>
      <c r="F7230" s="47"/>
      <c r="G7230" s="48"/>
      <c r="H7230" s="47"/>
      <c r="I7230" s="51"/>
      <c r="J7230" s="51"/>
      <c r="K7230" s="47"/>
      <c r="L7230" s="47"/>
      <c r="M7230" s="47"/>
      <c r="N7230" s="47"/>
      <c r="O7230" s="48"/>
    </row>
    <row r="7231" spans="2:15" x14ac:dyDescent="0.25">
      <c r="B7231" s="85"/>
      <c r="C7231" s="47"/>
      <c r="D7231" s="47"/>
      <c r="E7231" s="47"/>
      <c r="F7231" s="47"/>
      <c r="G7231" s="48"/>
      <c r="H7231" s="47"/>
      <c r="I7231" s="51"/>
      <c r="J7231" s="51"/>
      <c r="K7231" s="47"/>
      <c r="L7231" s="47"/>
      <c r="M7231" s="47"/>
      <c r="N7231" s="47"/>
      <c r="O7231" s="48"/>
    </row>
    <row r="7232" spans="2:15" x14ac:dyDescent="0.25">
      <c r="B7232" s="85"/>
      <c r="C7232" s="47"/>
      <c r="D7232" s="47"/>
      <c r="E7232" s="47"/>
      <c r="F7232" s="47"/>
      <c r="G7232" s="48"/>
      <c r="H7232" s="47"/>
      <c r="I7232" s="51"/>
      <c r="J7232" s="51"/>
      <c r="K7232" s="47"/>
      <c r="L7232" s="47"/>
      <c r="M7232" s="47"/>
      <c r="N7232" s="47"/>
      <c r="O7232" s="48"/>
    </row>
    <row r="7233" spans="2:15" x14ac:dyDescent="0.25">
      <c r="B7233" s="85"/>
      <c r="C7233" s="47"/>
      <c r="D7233" s="47"/>
      <c r="E7233" s="47"/>
      <c r="F7233" s="47"/>
      <c r="G7233" s="48"/>
      <c r="H7233" s="47"/>
      <c r="I7233" s="51"/>
      <c r="J7233" s="51"/>
      <c r="K7233" s="47"/>
      <c r="L7233" s="47"/>
      <c r="M7233" s="47"/>
      <c r="N7233" s="47"/>
      <c r="O7233" s="48"/>
    </row>
    <row r="7234" spans="2:15" x14ac:dyDescent="0.25">
      <c r="B7234" s="85"/>
      <c r="C7234" s="47"/>
      <c r="D7234" s="47"/>
      <c r="E7234" s="47"/>
      <c r="F7234" s="47"/>
      <c r="G7234" s="48"/>
      <c r="H7234" s="47"/>
      <c r="I7234" s="51"/>
      <c r="J7234" s="51"/>
      <c r="K7234" s="47"/>
      <c r="L7234" s="47"/>
      <c r="M7234" s="47"/>
      <c r="N7234" s="47"/>
      <c r="O7234" s="48"/>
    </row>
    <row r="7235" spans="2:15" x14ac:dyDescent="0.25">
      <c r="B7235" s="85"/>
      <c r="C7235" s="47"/>
      <c r="D7235" s="47"/>
      <c r="E7235" s="47"/>
      <c r="F7235" s="47"/>
      <c r="G7235" s="48"/>
      <c r="H7235" s="47"/>
      <c r="I7235" s="51"/>
      <c r="J7235" s="51"/>
      <c r="K7235" s="47"/>
      <c r="L7235" s="47"/>
      <c r="M7235" s="47"/>
      <c r="N7235" s="47"/>
      <c r="O7235" s="48"/>
    </row>
    <row r="7236" spans="2:15" x14ac:dyDescent="0.25">
      <c r="B7236" s="85"/>
      <c r="C7236" s="47"/>
      <c r="D7236" s="47"/>
      <c r="E7236" s="47"/>
      <c r="F7236" s="47"/>
      <c r="G7236" s="48"/>
      <c r="H7236" s="47"/>
      <c r="I7236" s="51"/>
      <c r="J7236" s="51"/>
      <c r="K7236" s="47"/>
      <c r="L7236" s="47"/>
      <c r="M7236" s="47"/>
      <c r="N7236" s="47"/>
      <c r="O7236" s="48"/>
    </row>
    <row r="7237" spans="2:15" x14ac:dyDescent="0.25">
      <c r="B7237" s="85"/>
      <c r="C7237" s="47"/>
      <c r="D7237" s="47"/>
      <c r="E7237" s="47"/>
      <c r="F7237" s="47"/>
      <c r="G7237" s="48"/>
      <c r="H7237" s="47"/>
      <c r="I7237" s="51"/>
      <c r="J7237" s="51"/>
      <c r="K7237" s="47"/>
      <c r="L7237" s="47"/>
      <c r="M7237" s="47"/>
      <c r="N7237" s="47"/>
      <c r="O7237" s="48"/>
    </row>
    <row r="7238" spans="2:15" x14ac:dyDescent="0.25">
      <c r="B7238" s="85"/>
      <c r="C7238" s="47"/>
      <c r="D7238" s="47"/>
      <c r="E7238" s="47"/>
      <c r="F7238" s="47"/>
      <c r="G7238" s="48"/>
      <c r="H7238" s="47"/>
      <c r="I7238" s="51"/>
      <c r="J7238" s="51"/>
      <c r="K7238" s="47"/>
      <c r="L7238" s="47"/>
      <c r="M7238" s="47"/>
      <c r="N7238" s="47"/>
      <c r="O7238" s="48"/>
    </row>
    <row r="7239" spans="2:15" x14ac:dyDescent="0.25">
      <c r="B7239" s="85"/>
      <c r="C7239" s="47"/>
      <c r="D7239" s="47"/>
      <c r="E7239" s="47"/>
      <c r="F7239" s="47"/>
      <c r="G7239" s="48"/>
      <c r="H7239" s="47"/>
      <c r="I7239" s="51"/>
      <c r="J7239" s="51"/>
      <c r="K7239" s="47"/>
      <c r="L7239" s="47"/>
      <c r="M7239" s="47"/>
      <c r="N7239" s="47"/>
      <c r="O7239" s="48"/>
    </row>
    <row r="7240" spans="2:15" x14ac:dyDescent="0.25">
      <c r="B7240" s="85"/>
      <c r="C7240" s="47"/>
      <c r="D7240" s="47"/>
      <c r="E7240" s="47"/>
      <c r="F7240" s="47"/>
      <c r="G7240" s="48"/>
      <c r="H7240" s="47"/>
      <c r="I7240" s="51"/>
      <c r="J7240" s="51"/>
      <c r="K7240" s="47"/>
      <c r="L7240" s="47"/>
      <c r="M7240" s="47"/>
      <c r="N7240" s="47"/>
      <c r="O7240" s="48"/>
    </row>
    <row r="7241" spans="2:15" x14ac:dyDescent="0.25">
      <c r="B7241" s="85"/>
      <c r="C7241" s="47"/>
      <c r="D7241" s="47"/>
      <c r="E7241" s="47"/>
      <c r="F7241" s="47"/>
      <c r="G7241" s="48"/>
      <c r="H7241" s="47"/>
      <c r="I7241" s="51"/>
      <c r="J7241" s="51"/>
      <c r="K7241" s="47"/>
      <c r="L7241" s="47"/>
      <c r="M7241" s="47"/>
      <c r="N7241" s="47"/>
      <c r="O7241" s="48"/>
    </row>
    <row r="7242" spans="2:15" x14ac:dyDescent="0.25">
      <c r="B7242" s="85"/>
      <c r="C7242" s="47"/>
      <c r="D7242" s="47"/>
      <c r="E7242" s="47"/>
      <c r="F7242" s="47"/>
      <c r="G7242" s="48"/>
      <c r="H7242" s="47"/>
      <c r="I7242" s="51"/>
      <c r="J7242" s="51"/>
      <c r="K7242" s="47"/>
      <c r="L7242" s="47"/>
      <c r="M7242" s="47"/>
      <c r="N7242" s="47"/>
      <c r="O7242" s="48"/>
    </row>
    <row r="7243" spans="2:15" x14ac:dyDescent="0.25">
      <c r="B7243" s="85"/>
      <c r="C7243" s="47"/>
      <c r="D7243" s="47"/>
      <c r="E7243" s="47"/>
      <c r="F7243" s="47"/>
      <c r="G7243" s="48"/>
      <c r="H7243" s="47"/>
      <c r="I7243" s="51"/>
      <c r="J7243" s="51"/>
      <c r="K7243" s="47"/>
      <c r="L7243" s="47"/>
      <c r="M7243" s="47"/>
      <c r="N7243" s="47"/>
      <c r="O7243" s="48"/>
    </row>
    <row r="7244" spans="2:15" x14ac:dyDescent="0.25">
      <c r="B7244" s="85"/>
      <c r="C7244" s="47"/>
      <c r="D7244" s="47"/>
      <c r="E7244" s="47"/>
      <c r="F7244" s="47"/>
      <c r="G7244" s="48"/>
      <c r="H7244" s="47"/>
      <c r="I7244" s="51"/>
      <c r="J7244" s="51"/>
      <c r="K7244" s="47"/>
      <c r="L7244" s="47"/>
      <c r="M7244" s="47"/>
      <c r="N7244" s="47"/>
      <c r="O7244" s="48"/>
    </row>
    <row r="7245" spans="2:15" x14ac:dyDescent="0.25">
      <c r="B7245" s="85"/>
      <c r="C7245" s="47"/>
      <c r="D7245" s="47"/>
      <c r="E7245" s="47"/>
      <c r="F7245" s="47"/>
      <c r="G7245" s="48"/>
      <c r="H7245" s="47"/>
      <c r="I7245" s="51"/>
      <c r="J7245" s="51"/>
      <c r="K7245" s="47"/>
      <c r="L7245" s="47"/>
      <c r="M7245" s="47"/>
      <c r="N7245" s="47"/>
      <c r="O7245" s="48"/>
    </row>
    <row r="7246" spans="2:15" x14ac:dyDescent="0.25">
      <c r="B7246" s="85"/>
      <c r="C7246" s="47"/>
      <c r="D7246" s="47"/>
      <c r="E7246" s="47"/>
      <c r="F7246" s="47"/>
      <c r="G7246" s="48"/>
      <c r="H7246" s="47"/>
      <c r="I7246" s="51"/>
      <c r="J7246" s="51"/>
      <c r="K7246" s="47"/>
      <c r="L7246" s="47"/>
      <c r="M7246" s="47"/>
      <c r="N7246" s="47"/>
      <c r="O7246" s="48"/>
    </row>
    <row r="7247" spans="2:15" x14ac:dyDescent="0.25">
      <c r="B7247" s="85"/>
      <c r="C7247" s="47"/>
      <c r="D7247" s="47"/>
      <c r="E7247" s="47"/>
      <c r="F7247" s="47"/>
      <c r="G7247" s="48"/>
      <c r="H7247" s="47"/>
      <c r="I7247" s="51"/>
      <c r="J7247" s="51"/>
      <c r="K7247" s="47"/>
      <c r="L7247" s="47"/>
      <c r="M7247" s="47"/>
      <c r="N7247" s="47"/>
      <c r="O7247" s="48"/>
    </row>
    <row r="7248" spans="2:15" x14ac:dyDescent="0.25">
      <c r="B7248" s="85"/>
      <c r="C7248" s="47"/>
      <c r="D7248" s="47"/>
      <c r="E7248" s="47"/>
      <c r="F7248" s="47"/>
      <c r="G7248" s="48"/>
      <c r="H7248" s="47"/>
      <c r="I7248" s="51"/>
      <c r="J7248" s="51"/>
      <c r="K7248" s="47"/>
      <c r="L7248" s="47"/>
      <c r="M7248" s="47"/>
      <c r="N7248" s="47"/>
      <c r="O7248" s="48"/>
    </row>
    <row r="7249" spans="2:15" x14ac:dyDescent="0.25">
      <c r="B7249" s="85"/>
      <c r="C7249" s="47"/>
      <c r="D7249" s="47"/>
      <c r="E7249" s="47"/>
      <c r="F7249" s="47"/>
      <c r="G7249" s="48"/>
      <c r="H7249" s="47"/>
      <c r="I7249" s="51"/>
      <c r="J7249" s="51"/>
      <c r="K7249" s="47"/>
      <c r="L7249" s="47"/>
      <c r="M7249" s="47"/>
      <c r="N7249" s="47"/>
      <c r="O7249" s="48"/>
    </row>
    <row r="7250" spans="2:15" x14ac:dyDescent="0.25">
      <c r="B7250" s="85"/>
      <c r="C7250" s="47"/>
      <c r="D7250" s="47"/>
      <c r="E7250" s="47"/>
      <c r="F7250" s="47"/>
      <c r="G7250" s="48"/>
      <c r="H7250" s="47"/>
      <c r="I7250" s="51"/>
      <c r="J7250" s="51"/>
      <c r="K7250" s="47"/>
      <c r="L7250" s="47"/>
      <c r="M7250" s="47"/>
      <c r="N7250" s="47"/>
      <c r="O7250" s="48"/>
    </row>
    <row r="7251" spans="2:15" x14ac:dyDescent="0.25">
      <c r="B7251" s="85"/>
      <c r="C7251" s="47"/>
      <c r="D7251" s="47"/>
      <c r="E7251" s="47"/>
      <c r="F7251" s="47"/>
      <c r="G7251" s="48"/>
      <c r="H7251" s="47"/>
      <c r="I7251" s="51"/>
      <c r="J7251" s="51"/>
      <c r="K7251" s="47"/>
      <c r="L7251" s="47"/>
      <c r="M7251" s="47"/>
      <c r="N7251" s="47"/>
      <c r="O7251" s="48"/>
    </row>
    <row r="7252" spans="2:15" x14ac:dyDescent="0.25">
      <c r="B7252" s="85"/>
      <c r="C7252" s="47"/>
      <c r="D7252" s="47"/>
      <c r="E7252" s="47"/>
      <c r="F7252" s="47"/>
      <c r="G7252" s="48"/>
      <c r="H7252" s="47"/>
      <c r="I7252" s="51"/>
      <c r="J7252" s="51"/>
      <c r="K7252" s="47"/>
      <c r="L7252" s="47"/>
      <c r="M7252" s="47"/>
      <c r="N7252" s="47"/>
      <c r="O7252" s="48"/>
    </row>
    <row r="7253" spans="2:15" x14ac:dyDescent="0.25">
      <c r="B7253" s="85"/>
      <c r="C7253" s="47"/>
      <c r="D7253" s="47"/>
      <c r="E7253" s="47"/>
      <c r="F7253" s="47"/>
      <c r="G7253" s="48"/>
      <c r="H7253" s="47"/>
      <c r="I7253" s="51"/>
      <c r="J7253" s="51"/>
      <c r="K7253" s="47"/>
      <c r="L7253" s="47"/>
      <c r="M7253" s="47"/>
      <c r="N7253" s="47"/>
      <c r="O7253" s="48"/>
    </row>
    <row r="7254" spans="2:15" x14ac:dyDescent="0.25">
      <c r="B7254" s="85"/>
      <c r="C7254" s="47"/>
      <c r="D7254" s="47"/>
      <c r="E7254" s="47"/>
      <c r="F7254" s="47"/>
      <c r="G7254" s="48"/>
      <c r="H7254" s="47"/>
      <c r="I7254" s="51"/>
      <c r="J7254" s="51"/>
      <c r="K7254" s="47"/>
      <c r="L7254" s="47"/>
      <c r="M7254" s="47"/>
      <c r="N7254" s="47"/>
      <c r="O7254" s="48"/>
    </row>
    <row r="7255" spans="2:15" x14ac:dyDescent="0.25">
      <c r="B7255" s="85"/>
      <c r="C7255" s="47"/>
      <c r="D7255" s="47"/>
      <c r="E7255" s="47"/>
      <c r="F7255" s="47"/>
      <c r="G7255" s="48"/>
      <c r="H7255" s="47"/>
      <c r="I7255" s="51"/>
      <c r="J7255" s="51"/>
      <c r="K7255" s="47"/>
      <c r="L7255" s="47"/>
      <c r="M7255" s="47"/>
      <c r="N7255" s="47"/>
      <c r="O7255" s="48"/>
    </row>
    <row r="7256" spans="2:15" x14ac:dyDescent="0.25">
      <c r="B7256" s="85"/>
      <c r="C7256" s="47"/>
      <c r="D7256" s="47"/>
      <c r="E7256" s="47"/>
      <c r="F7256" s="47"/>
      <c r="G7256" s="48"/>
      <c r="H7256" s="47"/>
      <c r="I7256" s="51"/>
      <c r="J7256" s="51"/>
      <c r="K7256" s="47"/>
      <c r="L7256" s="47"/>
      <c r="M7256" s="47"/>
      <c r="N7256" s="47"/>
      <c r="O7256" s="48"/>
    </row>
    <row r="7257" spans="2:15" x14ac:dyDescent="0.25">
      <c r="B7257" s="85"/>
      <c r="C7257" s="47"/>
      <c r="D7257" s="47"/>
      <c r="E7257" s="47"/>
      <c r="F7257" s="47"/>
      <c r="G7257" s="48"/>
      <c r="H7257" s="47"/>
      <c r="I7257" s="51"/>
      <c r="J7257" s="51"/>
      <c r="K7257" s="47"/>
      <c r="L7257" s="47"/>
      <c r="M7257" s="47"/>
      <c r="N7257" s="47"/>
      <c r="O7257" s="48"/>
    </row>
    <row r="7258" spans="2:15" x14ac:dyDescent="0.25">
      <c r="B7258" s="85"/>
      <c r="C7258" s="47"/>
      <c r="D7258" s="47"/>
      <c r="E7258" s="47"/>
      <c r="F7258" s="47"/>
      <c r="G7258" s="48"/>
      <c r="H7258" s="47"/>
      <c r="I7258" s="51"/>
      <c r="J7258" s="51"/>
      <c r="K7258" s="47"/>
      <c r="L7258" s="47"/>
      <c r="M7258" s="47"/>
      <c r="N7258" s="47"/>
      <c r="O7258" s="48"/>
    </row>
    <row r="7259" spans="2:15" x14ac:dyDescent="0.25">
      <c r="B7259" s="85"/>
      <c r="C7259" s="47"/>
      <c r="D7259" s="47"/>
      <c r="E7259" s="47"/>
      <c r="F7259" s="47"/>
      <c r="G7259" s="48"/>
      <c r="H7259" s="47"/>
      <c r="I7259" s="51"/>
      <c r="J7259" s="51"/>
      <c r="K7259" s="47"/>
      <c r="L7259" s="47"/>
      <c r="M7259" s="47"/>
      <c r="N7259" s="47"/>
      <c r="O7259" s="48"/>
    </row>
    <row r="7260" spans="2:15" x14ac:dyDescent="0.25">
      <c r="B7260" s="85"/>
      <c r="C7260" s="47"/>
      <c r="D7260" s="47"/>
      <c r="E7260" s="47"/>
      <c r="F7260" s="47"/>
      <c r="G7260" s="48"/>
      <c r="H7260" s="47"/>
      <c r="I7260" s="51"/>
      <c r="J7260" s="51"/>
      <c r="K7260" s="47"/>
      <c r="L7260" s="47"/>
      <c r="M7260" s="47"/>
      <c r="N7260" s="47"/>
      <c r="O7260" s="48"/>
    </row>
    <row r="7261" spans="2:15" x14ac:dyDescent="0.25">
      <c r="B7261" s="85"/>
      <c r="C7261" s="47"/>
      <c r="D7261" s="47"/>
      <c r="E7261" s="47"/>
      <c r="F7261" s="47"/>
      <c r="G7261" s="48"/>
      <c r="H7261" s="47"/>
      <c r="I7261" s="51"/>
      <c r="J7261" s="51"/>
      <c r="K7261" s="47"/>
      <c r="L7261" s="47"/>
      <c r="M7261" s="47"/>
      <c r="N7261" s="47"/>
      <c r="O7261" s="48"/>
    </row>
    <row r="7262" spans="2:15" x14ac:dyDescent="0.25">
      <c r="B7262" s="85"/>
      <c r="C7262" s="47"/>
      <c r="D7262" s="47"/>
      <c r="E7262" s="47"/>
      <c r="F7262" s="47"/>
      <c r="G7262" s="48"/>
      <c r="H7262" s="47"/>
      <c r="I7262" s="51"/>
      <c r="J7262" s="51"/>
      <c r="K7262" s="47"/>
      <c r="L7262" s="47"/>
      <c r="M7262" s="47"/>
      <c r="N7262" s="47"/>
      <c r="O7262" s="48"/>
    </row>
    <row r="7263" spans="2:15" x14ac:dyDescent="0.25">
      <c r="B7263" s="85"/>
      <c r="C7263" s="47"/>
      <c r="D7263" s="47"/>
      <c r="E7263" s="47"/>
      <c r="F7263" s="47"/>
      <c r="G7263" s="48"/>
      <c r="H7263" s="47"/>
      <c r="I7263" s="51"/>
      <c r="J7263" s="51"/>
      <c r="K7263" s="47"/>
      <c r="L7263" s="47"/>
      <c r="M7263" s="47"/>
      <c r="N7263" s="47"/>
      <c r="O7263" s="48"/>
    </row>
    <row r="7264" spans="2:15" x14ac:dyDescent="0.25">
      <c r="B7264" s="85"/>
      <c r="C7264" s="47"/>
      <c r="D7264" s="47"/>
      <c r="E7264" s="47"/>
      <c r="F7264" s="47"/>
      <c r="G7264" s="48"/>
      <c r="H7264" s="47"/>
      <c r="I7264" s="51"/>
      <c r="J7264" s="51"/>
      <c r="K7264" s="47"/>
      <c r="L7264" s="47"/>
      <c r="M7264" s="47"/>
      <c r="N7264" s="47"/>
      <c r="O7264" s="48"/>
    </row>
    <row r="7265" spans="2:15" x14ac:dyDescent="0.25">
      <c r="B7265" s="85"/>
      <c r="C7265" s="47"/>
      <c r="D7265" s="47"/>
      <c r="E7265" s="47"/>
      <c r="F7265" s="47"/>
      <c r="G7265" s="48"/>
      <c r="H7265" s="47"/>
      <c r="I7265" s="51"/>
      <c r="J7265" s="51"/>
      <c r="K7265" s="47"/>
      <c r="L7265" s="47"/>
      <c r="M7265" s="47"/>
      <c r="N7265" s="47"/>
      <c r="O7265" s="48"/>
    </row>
    <row r="7266" spans="2:15" x14ac:dyDescent="0.25">
      <c r="B7266" s="85"/>
      <c r="C7266" s="47"/>
      <c r="D7266" s="47"/>
      <c r="E7266" s="47"/>
      <c r="F7266" s="47"/>
      <c r="G7266" s="48"/>
      <c r="H7266" s="47"/>
      <c r="I7266" s="51"/>
      <c r="J7266" s="51"/>
      <c r="K7266" s="47"/>
      <c r="L7266" s="47"/>
      <c r="M7266" s="47"/>
      <c r="N7266" s="47"/>
      <c r="O7266" s="48"/>
    </row>
    <row r="7267" spans="2:15" x14ac:dyDescent="0.25">
      <c r="B7267" s="85"/>
      <c r="C7267" s="47"/>
      <c r="D7267" s="47"/>
      <c r="E7267" s="47"/>
      <c r="F7267" s="47"/>
      <c r="G7267" s="48"/>
      <c r="H7267" s="47"/>
      <c r="I7267" s="51"/>
      <c r="J7267" s="51"/>
      <c r="K7267" s="47"/>
      <c r="L7267" s="47"/>
      <c r="M7267" s="47"/>
      <c r="N7267" s="47"/>
      <c r="O7267" s="48"/>
    </row>
    <row r="7268" spans="2:15" x14ac:dyDescent="0.25">
      <c r="B7268" s="85"/>
      <c r="C7268" s="47"/>
      <c r="D7268" s="47"/>
      <c r="E7268" s="47"/>
      <c r="F7268" s="47"/>
      <c r="G7268" s="48"/>
      <c r="H7268" s="47"/>
      <c r="I7268" s="51"/>
      <c r="J7268" s="51"/>
      <c r="K7268" s="47"/>
      <c r="L7268" s="47"/>
      <c r="M7268" s="47"/>
      <c r="N7268" s="47"/>
      <c r="O7268" s="48"/>
    </row>
    <row r="7269" spans="2:15" x14ac:dyDescent="0.25">
      <c r="B7269" s="85"/>
      <c r="C7269" s="47"/>
      <c r="D7269" s="47"/>
      <c r="E7269" s="47"/>
      <c r="F7269" s="47"/>
      <c r="G7269" s="48"/>
      <c r="H7269" s="47"/>
      <c r="I7269" s="51"/>
      <c r="J7269" s="51"/>
      <c r="K7269" s="47"/>
      <c r="L7269" s="47"/>
      <c r="M7269" s="47"/>
      <c r="N7269" s="47"/>
      <c r="O7269" s="48"/>
    </row>
    <row r="7270" spans="2:15" x14ac:dyDescent="0.25">
      <c r="B7270" s="85"/>
      <c r="C7270" s="47"/>
      <c r="D7270" s="47"/>
      <c r="E7270" s="47"/>
      <c r="F7270" s="47"/>
      <c r="G7270" s="48"/>
      <c r="H7270" s="47"/>
      <c r="I7270" s="51"/>
      <c r="J7270" s="51"/>
      <c r="K7270" s="47"/>
      <c r="L7270" s="47"/>
      <c r="M7270" s="47"/>
      <c r="N7270" s="47"/>
      <c r="O7270" s="48"/>
    </row>
    <row r="7271" spans="2:15" x14ac:dyDescent="0.25">
      <c r="B7271" s="85"/>
      <c r="C7271" s="47"/>
      <c r="D7271" s="47"/>
      <c r="E7271" s="47"/>
      <c r="F7271" s="47"/>
      <c r="G7271" s="48"/>
      <c r="H7271" s="47"/>
      <c r="I7271" s="51"/>
      <c r="J7271" s="51"/>
      <c r="K7271" s="47"/>
      <c r="L7271" s="47"/>
      <c r="M7271" s="47"/>
      <c r="N7271" s="47"/>
      <c r="O7271" s="48"/>
    </row>
    <row r="7272" spans="2:15" x14ac:dyDescent="0.25">
      <c r="B7272" s="85"/>
      <c r="C7272" s="47"/>
      <c r="D7272" s="47"/>
      <c r="E7272" s="47"/>
      <c r="F7272" s="47"/>
      <c r="G7272" s="48"/>
      <c r="H7272" s="47"/>
      <c r="I7272" s="51"/>
      <c r="J7272" s="51"/>
      <c r="K7272" s="47"/>
      <c r="L7272" s="47"/>
      <c r="M7272" s="47"/>
      <c r="N7272" s="47"/>
      <c r="O7272" s="48"/>
    </row>
    <row r="7273" spans="2:15" x14ac:dyDescent="0.25">
      <c r="B7273" s="85"/>
      <c r="C7273" s="47"/>
      <c r="D7273" s="47"/>
      <c r="E7273" s="47"/>
      <c r="F7273" s="47"/>
      <c r="G7273" s="48"/>
      <c r="H7273" s="47"/>
      <c r="I7273" s="51"/>
      <c r="J7273" s="51"/>
      <c r="K7273" s="47"/>
      <c r="L7273" s="47"/>
      <c r="M7273" s="47"/>
      <c r="N7273" s="47"/>
      <c r="O7273" s="48"/>
    </row>
    <row r="7274" spans="2:15" x14ac:dyDescent="0.25">
      <c r="B7274" s="85"/>
      <c r="C7274" s="47"/>
      <c r="D7274" s="47"/>
      <c r="E7274" s="47"/>
      <c r="F7274" s="47"/>
      <c r="G7274" s="48"/>
      <c r="H7274" s="47"/>
      <c r="I7274" s="51"/>
      <c r="J7274" s="51"/>
      <c r="K7274" s="47"/>
      <c r="L7274" s="47"/>
      <c r="M7274" s="47"/>
      <c r="N7274" s="47"/>
      <c r="O7274" s="48"/>
    </row>
    <row r="7275" spans="2:15" x14ac:dyDescent="0.25">
      <c r="B7275" s="85"/>
      <c r="C7275" s="47"/>
      <c r="D7275" s="47"/>
      <c r="E7275" s="47"/>
      <c r="F7275" s="47"/>
      <c r="G7275" s="48"/>
      <c r="H7275" s="47"/>
      <c r="I7275" s="51"/>
      <c r="J7275" s="51"/>
      <c r="K7275" s="47"/>
      <c r="L7275" s="47"/>
      <c r="M7275" s="47"/>
      <c r="N7275" s="47"/>
      <c r="O7275" s="48"/>
    </row>
    <row r="7276" spans="2:15" x14ac:dyDescent="0.25">
      <c r="B7276" s="85"/>
      <c r="C7276" s="47"/>
      <c r="D7276" s="47"/>
      <c r="E7276" s="47"/>
      <c r="F7276" s="47"/>
      <c r="G7276" s="48"/>
      <c r="H7276" s="47"/>
      <c r="I7276" s="51"/>
      <c r="J7276" s="51"/>
      <c r="K7276" s="47"/>
      <c r="L7276" s="47"/>
      <c r="M7276" s="47"/>
      <c r="N7276" s="47"/>
      <c r="O7276" s="48"/>
    </row>
    <row r="7277" spans="2:15" x14ac:dyDescent="0.25">
      <c r="B7277" s="85"/>
      <c r="C7277" s="47"/>
      <c r="D7277" s="47"/>
      <c r="E7277" s="47"/>
      <c r="F7277" s="47"/>
      <c r="G7277" s="48"/>
      <c r="H7277" s="47"/>
      <c r="I7277" s="51"/>
      <c r="J7277" s="51"/>
      <c r="K7277" s="47"/>
      <c r="L7277" s="47"/>
      <c r="M7277" s="47"/>
      <c r="N7277" s="47"/>
      <c r="O7277" s="48"/>
    </row>
    <row r="7278" spans="2:15" x14ac:dyDescent="0.25">
      <c r="B7278" s="85"/>
      <c r="C7278" s="47"/>
      <c r="D7278" s="47"/>
      <c r="E7278" s="47"/>
      <c r="F7278" s="47"/>
      <c r="G7278" s="48"/>
      <c r="H7278" s="47"/>
      <c r="I7278" s="51"/>
      <c r="J7278" s="51"/>
      <c r="K7278" s="47"/>
      <c r="L7278" s="47"/>
      <c r="M7278" s="47"/>
      <c r="N7278" s="47"/>
      <c r="O7278" s="48"/>
    </row>
    <row r="7279" spans="2:15" x14ac:dyDescent="0.25">
      <c r="B7279" s="85"/>
      <c r="C7279" s="47"/>
      <c r="D7279" s="47"/>
      <c r="E7279" s="47"/>
      <c r="F7279" s="47"/>
      <c r="G7279" s="48"/>
      <c r="H7279" s="47"/>
      <c r="I7279" s="51"/>
      <c r="J7279" s="51"/>
      <c r="K7279" s="47"/>
      <c r="L7279" s="47"/>
      <c r="M7279" s="47"/>
      <c r="N7279" s="47"/>
      <c r="O7279" s="48"/>
    </row>
    <row r="7280" spans="2:15" x14ac:dyDescent="0.25">
      <c r="B7280" s="85"/>
      <c r="C7280" s="47"/>
      <c r="D7280" s="47"/>
      <c r="E7280" s="47"/>
      <c r="F7280" s="47"/>
      <c r="G7280" s="48"/>
      <c r="H7280" s="47"/>
      <c r="I7280" s="51"/>
      <c r="J7280" s="51"/>
      <c r="K7280" s="47"/>
      <c r="L7280" s="47"/>
      <c r="M7280" s="47"/>
      <c r="N7280" s="47"/>
      <c r="O7280" s="48"/>
    </row>
    <row r="7281" spans="2:15" x14ac:dyDescent="0.25">
      <c r="B7281" s="85"/>
      <c r="C7281" s="47"/>
      <c r="D7281" s="47"/>
      <c r="E7281" s="47"/>
      <c r="F7281" s="47"/>
      <c r="G7281" s="48"/>
      <c r="H7281" s="47"/>
      <c r="I7281" s="51"/>
      <c r="J7281" s="51"/>
      <c r="K7281" s="47"/>
      <c r="L7281" s="47"/>
      <c r="M7281" s="47"/>
      <c r="N7281" s="47"/>
      <c r="O7281" s="48"/>
    </row>
    <row r="7282" spans="2:15" x14ac:dyDescent="0.25">
      <c r="B7282" s="85"/>
      <c r="C7282" s="47"/>
      <c r="D7282" s="47"/>
      <c r="E7282" s="47"/>
      <c r="F7282" s="47"/>
      <c r="G7282" s="48"/>
      <c r="H7282" s="47"/>
      <c r="I7282" s="51"/>
      <c r="J7282" s="51"/>
      <c r="K7282" s="47"/>
      <c r="L7282" s="47"/>
      <c r="M7282" s="47"/>
      <c r="N7282" s="47"/>
      <c r="O7282" s="48"/>
    </row>
    <row r="7283" spans="2:15" x14ac:dyDescent="0.25">
      <c r="B7283" s="85"/>
      <c r="C7283" s="47"/>
      <c r="D7283" s="47"/>
      <c r="E7283" s="47"/>
      <c r="F7283" s="47"/>
      <c r="G7283" s="48"/>
      <c r="H7283" s="47"/>
      <c r="I7283" s="51"/>
      <c r="J7283" s="51"/>
      <c r="K7283" s="47"/>
      <c r="L7283" s="47"/>
      <c r="M7283" s="47"/>
      <c r="N7283" s="47"/>
      <c r="O7283" s="48"/>
    </row>
    <row r="7284" spans="2:15" x14ac:dyDescent="0.25">
      <c r="B7284" s="85"/>
      <c r="C7284" s="47"/>
      <c r="D7284" s="47"/>
      <c r="E7284" s="47"/>
      <c r="F7284" s="47"/>
      <c r="G7284" s="48"/>
      <c r="H7284" s="47"/>
      <c r="I7284" s="51"/>
      <c r="J7284" s="51"/>
      <c r="K7284" s="47"/>
      <c r="L7284" s="47"/>
      <c r="M7284" s="47"/>
      <c r="N7284" s="47"/>
      <c r="O7284" s="48"/>
    </row>
    <row r="7285" spans="2:15" x14ac:dyDescent="0.25">
      <c r="B7285" s="85"/>
      <c r="C7285" s="47"/>
      <c r="D7285" s="47"/>
      <c r="E7285" s="47"/>
      <c r="F7285" s="47"/>
      <c r="G7285" s="48"/>
      <c r="H7285" s="47"/>
      <c r="I7285" s="51"/>
      <c r="J7285" s="51"/>
      <c r="K7285" s="47"/>
      <c r="L7285" s="47"/>
      <c r="M7285" s="47"/>
      <c r="N7285" s="47"/>
      <c r="O7285" s="48"/>
    </row>
    <row r="7286" spans="2:15" x14ac:dyDescent="0.25">
      <c r="B7286" s="85"/>
      <c r="C7286" s="47"/>
      <c r="D7286" s="47"/>
      <c r="E7286" s="47"/>
      <c r="F7286" s="47"/>
      <c r="G7286" s="48"/>
      <c r="H7286" s="47"/>
      <c r="I7286" s="51"/>
      <c r="J7286" s="51"/>
      <c r="K7286" s="47"/>
      <c r="L7286" s="47"/>
      <c r="M7286" s="47"/>
      <c r="N7286" s="47"/>
      <c r="O7286" s="48"/>
    </row>
    <row r="7287" spans="2:15" x14ac:dyDescent="0.25">
      <c r="B7287" s="85"/>
      <c r="C7287" s="47"/>
      <c r="D7287" s="47"/>
      <c r="E7287" s="47"/>
      <c r="F7287" s="47"/>
      <c r="G7287" s="48"/>
      <c r="H7287" s="47"/>
      <c r="I7287" s="51"/>
      <c r="J7287" s="51"/>
      <c r="K7287" s="47"/>
      <c r="L7287" s="47"/>
      <c r="M7287" s="47"/>
      <c r="N7287" s="47"/>
      <c r="O7287" s="48"/>
    </row>
    <row r="7288" spans="2:15" x14ac:dyDescent="0.25">
      <c r="B7288" s="85"/>
      <c r="C7288" s="47"/>
      <c r="D7288" s="47"/>
      <c r="E7288" s="47"/>
      <c r="F7288" s="47"/>
      <c r="G7288" s="48"/>
      <c r="H7288" s="47"/>
      <c r="I7288" s="51"/>
      <c r="J7288" s="51"/>
      <c r="K7288" s="47"/>
      <c r="L7288" s="47"/>
      <c r="M7288" s="47"/>
      <c r="N7288" s="47"/>
      <c r="O7288" s="48"/>
    </row>
    <row r="7289" spans="2:15" x14ac:dyDescent="0.25">
      <c r="B7289" s="85"/>
      <c r="C7289" s="47"/>
      <c r="D7289" s="47"/>
      <c r="E7289" s="47"/>
      <c r="F7289" s="47"/>
      <c r="G7289" s="48"/>
      <c r="H7289" s="47"/>
      <c r="I7289" s="51"/>
      <c r="J7289" s="51"/>
      <c r="K7289" s="47"/>
      <c r="L7289" s="47"/>
      <c r="M7289" s="47"/>
      <c r="N7289" s="47"/>
      <c r="O7289" s="48"/>
    </row>
    <row r="7290" spans="2:15" x14ac:dyDescent="0.25">
      <c r="B7290" s="85"/>
      <c r="C7290" s="47"/>
      <c r="D7290" s="47"/>
      <c r="E7290" s="47"/>
      <c r="F7290" s="47"/>
      <c r="G7290" s="48"/>
      <c r="H7290" s="47"/>
      <c r="I7290" s="51"/>
      <c r="J7290" s="51"/>
      <c r="K7290" s="47"/>
      <c r="L7290" s="47"/>
      <c r="M7290" s="47"/>
      <c r="N7290" s="47"/>
      <c r="O7290" s="48"/>
    </row>
    <row r="7291" spans="2:15" x14ac:dyDescent="0.25">
      <c r="B7291" s="85"/>
      <c r="C7291" s="47"/>
      <c r="D7291" s="47"/>
      <c r="E7291" s="47"/>
      <c r="F7291" s="47"/>
      <c r="G7291" s="48"/>
      <c r="H7291" s="47"/>
      <c r="I7291" s="51"/>
      <c r="J7291" s="51"/>
      <c r="K7291" s="47"/>
      <c r="L7291" s="47"/>
      <c r="M7291" s="47"/>
      <c r="N7291" s="47"/>
      <c r="O7291" s="48"/>
    </row>
    <row r="7292" spans="2:15" x14ac:dyDescent="0.25">
      <c r="B7292" s="85"/>
      <c r="C7292" s="47"/>
      <c r="D7292" s="47"/>
      <c r="E7292" s="47"/>
      <c r="F7292" s="47"/>
      <c r="G7292" s="48"/>
      <c r="H7292" s="47"/>
      <c r="I7292" s="51"/>
      <c r="J7292" s="51"/>
      <c r="K7292" s="47"/>
      <c r="L7292" s="47"/>
      <c r="M7292" s="47"/>
      <c r="N7292" s="47"/>
      <c r="O7292" s="48"/>
    </row>
    <row r="7293" spans="2:15" x14ac:dyDescent="0.25">
      <c r="B7293" s="85"/>
      <c r="C7293" s="47"/>
      <c r="D7293" s="47"/>
      <c r="E7293" s="47"/>
      <c r="F7293" s="47"/>
      <c r="G7293" s="48"/>
      <c r="H7293" s="47"/>
      <c r="I7293" s="51"/>
      <c r="J7293" s="51"/>
      <c r="K7293" s="47"/>
      <c r="L7293" s="47"/>
      <c r="M7293" s="47"/>
      <c r="N7293" s="47"/>
      <c r="O7293" s="48"/>
    </row>
    <row r="7294" spans="2:15" x14ac:dyDescent="0.25">
      <c r="B7294" s="85"/>
      <c r="C7294" s="47"/>
      <c r="D7294" s="47"/>
      <c r="E7294" s="47"/>
      <c r="F7294" s="47"/>
      <c r="G7294" s="48"/>
      <c r="H7294" s="47"/>
      <c r="I7294" s="51"/>
      <c r="J7294" s="51"/>
      <c r="K7294" s="47"/>
      <c r="L7294" s="47"/>
      <c r="M7294" s="47"/>
      <c r="N7294" s="47"/>
      <c r="O7294" s="48"/>
    </row>
    <row r="7295" spans="2:15" x14ac:dyDescent="0.25">
      <c r="B7295" s="85"/>
      <c r="C7295" s="47"/>
      <c r="D7295" s="47"/>
      <c r="E7295" s="47"/>
      <c r="F7295" s="47"/>
      <c r="G7295" s="48"/>
      <c r="H7295" s="47"/>
      <c r="I7295" s="51"/>
      <c r="J7295" s="51"/>
      <c r="K7295" s="47"/>
      <c r="L7295" s="47"/>
      <c r="M7295" s="47"/>
      <c r="N7295" s="47"/>
      <c r="O7295" s="48"/>
    </row>
    <row r="7296" spans="2:15" x14ac:dyDescent="0.25">
      <c r="B7296" s="85"/>
      <c r="C7296" s="47"/>
      <c r="D7296" s="47"/>
      <c r="E7296" s="47"/>
      <c r="F7296" s="47"/>
      <c r="G7296" s="48"/>
      <c r="H7296" s="47"/>
      <c r="I7296" s="51"/>
      <c r="J7296" s="51"/>
      <c r="K7296" s="47"/>
      <c r="L7296" s="47"/>
      <c r="M7296" s="47"/>
      <c r="N7296" s="47"/>
      <c r="O7296" s="48"/>
    </row>
    <row r="7297" spans="2:15" x14ac:dyDescent="0.25">
      <c r="B7297" s="85"/>
      <c r="C7297" s="47"/>
      <c r="D7297" s="47"/>
      <c r="E7297" s="47"/>
      <c r="F7297" s="47"/>
      <c r="G7297" s="48"/>
      <c r="H7297" s="47"/>
      <c r="I7297" s="51"/>
      <c r="J7297" s="51"/>
      <c r="K7297" s="47"/>
      <c r="L7297" s="47"/>
      <c r="M7297" s="47"/>
      <c r="N7297" s="47"/>
      <c r="O7297" s="48"/>
    </row>
    <row r="7298" spans="2:15" x14ac:dyDescent="0.25">
      <c r="B7298" s="85"/>
      <c r="C7298" s="47"/>
      <c r="D7298" s="47"/>
      <c r="E7298" s="47"/>
      <c r="F7298" s="47"/>
      <c r="G7298" s="48"/>
      <c r="H7298" s="47"/>
      <c r="I7298" s="51"/>
      <c r="J7298" s="51"/>
      <c r="K7298" s="47"/>
      <c r="L7298" s="47"/>
      <c r="M7298" s="47"/>
      <c r="N7298" s="47"/>
      <c r="O7298" s="48"/>
    </row>
    <row r="7299" spans="2:15" x14ac:dyDescent="0.25">
      <c r="B7299" s="85"/>
      <c r="C7299" s="47"/>
      <c r="D7299" s="47"/>
      <c r="E7299" s="47"/>
      <c r="F7299" s="47"/>
      <c r="G7299" s="48"/>
      <c r="H7299" s="47"/>
      <c r="I7299" s="51"/>
      <c r="J7299" s="51"/>
      <c r="K7299" s="47"/>
      <c r="L7299" s="47"/>
      <c r="M7299" s="47"/>
      <c r="N7299" s="47"/>
      <c r="O7299" s="48"/>
    </row>
    <row r="7300" spans="2:15" x14ac:dyDescent="0.25">
      <c r="B7300" s="85"/>
      <c r="C7300" s="47"/>
      <c r="D7300" s="47"/>
      <c r="E7300" s="47"/>
      <c r="F7300" s="47"/>
      <c r="G7300" s="48"/>
      <c r="H7300" s="47"/>
      <c r="I7300" s="51"/>
      <c r="J7300" s="51"/>
      <c r="K7300" s="47"/>
      <c r="L7300" s="47"/>
      <c r="M7300" s="47"/>
      <c r="N7300" s="47"/>
      <c r="O7300" s="48"/>
    </row>
    <row r="7301" spans="2:15" x14ac:dyDescent="0.25">
      <c r="B7301" s="85"/>
      <c r="C7301" s="47"/>
      <c r="D7301" s="47"/>
      <c r="E7301" s="47"/>
      <c r="F7301" s="47"/>
      <c r="G7301" s="48"/>
      <c r="H7301" s="47"/>
      <c r="I7301" s="51"/>
      <c r="J7301" s="51"/>
      <c r="K7301" s="47"/>
      <c r="L7301" s="47"/>
      <c r="M7301" s="47"/>
      <c r="N7301" s="47"/>
      <c r="O7301" s="48"/>
    </row>
    <row r="7302" spans="2:15" x14ac:dyDescent="0.25">
      <c r="B7302" s="85"/>
      <c r="C7302" s="47"/>
      <c r="D7302" s="47"/>
      <c r="E7302" s="47"/>
      <c r="F7302" s="47"/>
      <c r="G7302" s="48"/>
      <c r="H7302" s="47"/>
      <c r="I7302" s="51"/>
      <c r="J7302" s="51"/>
      <c r="K7302" s="47"/>
      <c r="L7302" s="47"/>
      <c r="M7302" s="47"/>
      <c r="N7302" s="47"/>
      <c r="O7302" s="48"/>
    </row>
    <row r="7303" spans="2:15" x14ac:dyDescent="0.25">
      <c r="B7303" s="85"/>
      <c r="C7303" s="47"/>
      <c r="D7303" s="47"/>
      <c r="E7303" s="47"/>
      <c r="F7303" s="47"/>
      <c r="G7303" s="48"/>
      <c r="H7303" s="47"/>
      <c r="I7303" s="51"/>
      <c r="J7303" s="51"/>
      <c r="K7303" s="47"/>
      <c r="L7303" s="47"/>
      <c r="M7303" s="47"/>
      <c r="N7303" s="47"/>
      <c r="O7303" s="48"/>
    </row>
    <row r="7304" spans="2:15" x14ac:dyDescent="0.25">
      <c r="B7304" s="85"/>
      <c r="C7304" s="47"/>
      <c r="D7304" s="47"/>
      <c r="E7304" s="47"/>
      <c r="F7304" s="47"/>
      <c r="G7304" s="48"/>
      <c r="H7304" s="47"/>
      <c r="I7304" s="51"/>
      <c r="J7304" s="51"/>
      <c r="K7304" s="47"/>
      <c r="L7304" s="47"/>
      <c r="M7304" s="47"/>
      <c r="N7304" s="47"/>
      <c r="O7304" s="48"/>
    </row>
    <row r="7305" spans="2:15" x14ac:dyDescent="0.25">
      <c r="B7305" s="85"/>
      <c r="C7305" s="47"/>
      <c r="D7305" s="47"/>
      <c r="E7305" s="47"/>
      <c r="F7305" s="47"/>
      <c r="G7305" s="48"/>
      <c r="H7305" s="47"/>
      <c r="I7305" s="51"/>
      <c r="J7305" s="51"/>
      <c r="K7305" s="47"/>
      <c r="L7305" s="47"/>
      <c r="M7305" s="47"/>
      <c r="N7305" s="47"/>
      <c r="O7305" s="48"/>
    </row>
    <row r="7306" spans="2:15" x14ac:dyDescent="0.25">
      <c r="B7306" s="85"/>
      <c r="C7306" s="47"/>
      <c r="D7306" s="47"/>
      <c r="E7306" s="47"/>
      <c r="F7306" s="47"/>
      <c r="G7306" s="48"/>
      <c r="H7306" s="47"/>
      <c r="I7306" s="51"/>
      <c r="J7306" s="51"/>
      <c r="K7306" s="47"/>
      <c r="L7306" s="47"/>
      <c r="M7306" s="47"/>
      <c r="N7306" s="47"/>
      <c r="O7306" s="48"/>
    </row>
    <row r="7307" spans="2:15" x14ac:dyDescent="0.25">
      <c r="B7307" s="85"/>
      <c r="C7307" s="47"/>
      <c r="D7307" s="47"/>
      <c r="E7307" s="47"/>
      <c r="F7307" s="47"/>
      <c r="G7307" s="48"/>
      <c r="H7307" s="47"/>
      <c r="I7307" s="51"/>
      <c r="J7307" s="51"/>
      <c r="K7307" s="47"/>
      <c r="L7307" s="47"/>
      <c r="M7307" s="47"/>
      <c r="N7307" s="47"/>
      <c r="O7307" s="48"/>
    </row>
    <row r="7308" spans="2:15" x14ac:dyDescent="0.25">
      <c r="B7308" s="85"/>
      <c r="C7308" s="47"/>
      <c r="D7308" s="47"/>
      <c r="E7308" s="47"/>
      <c r="F7308" s="47"/>
      <c r="G7308" s="48"/>
      <c r="H7308" s="47"/>
      <c r="I7308" s="51"/>
      <c r="J7308" s="51"/>
      <c r="K7308" s="47"/>
      <c r="L7308" s="47"/>
      <c r="M7308" s="47"/>
      <c r="N7308" s="47"/>
      <c r="O7308" s="48"/>
    </row>
    <row r="7309" spans="2:15" x14ac:dyDescent="0.25">
      <c r="B7309" s="85"/>
      <c r="C7309" s="47"/>
      <c r="D7309" s="47"/>
      <c r="E7309" s="47"/>
      <c r="F7309" s="47"/>
      <c r="G7309" s="48"/>
      <c r="H7309" s="47"/>
      <c r="I7309" s="51"/>
      <c r="J7309" s="51"/>
      <c r="K7309" s="47"/>
      <c r="L7309" s="47"/>
      <c r="M7309" s="47"/>
      <c r="N7309" s="47"/>
      <c r="O7309" s="48"/>
    </row>
    <row r="7310" spans="2:15" x14ac:dyDescent="0.25">
      <c r="B7310" s="85"/>
      <c r="C7310" s="47"/>
      <c r="D7310" s="47"/>
      <c r="E7310" s="47"/>
      <c r="F7310" s="47"/>
      <c r="G7310" s="48"/>
      <c r="H7310" s="47"/>
      <c r="I7310" s="51"/>
      <c r="J7310" s="51"/>
      <c r="K7310" s="47"/>
      <c r="L7310" s="47"/>
      <c r="M7310" s="47"/>
      <c r="N7310" s="47"/>
      <c r="O7310" s="48"/>
    </row>
    <row r="7311" spans="2:15" x14ac:dyDescent="0.25">
      <c r="B7311" s="85"/>
      <c r="C7311" s="47"/>
      <c r="D7311" s="47"/>
      <c r="E7311" s="47"/>
      <c r="F7311" s="47"/>
      <c r="G7311" s="48"/>
      <c r="H7311" s="47"/>
      <c r="I7311" s="51"/>
      <c r="J7311" s="51"/>
      <c r="K7311" s="47"/>
      <c r="L7311" s="47"/>
      <c r="M7311" s="47"/>
      <c r="N7311" s="47"/>
      <c r="O7311" s="48"/>
    </row>
    <row r="7312" spans="2:15" x14ac:dyDescent="0.25">
      <c r="B7312" s="85"/>
      <c r="C7312" s="47"/>
      <c r="D7312" s="47"/>
      <c r="E7312" s="47"/>
      <c r="F7312" s="47"/>
      <c r="G7312" s="48"/>
      <c r="H7312" s="47"/>
      <c r="I7312" s="51"/>
      <c r="J7312" s="51"/>
      <c r="K7312" s="47"/>
      <c r="L7312" s="47"/>
      <c r="M7312" s="47"/>
      <c r="N7312" s="47"/>
      <c r="O7312" s="48"/>
    </row>
    <row r="7313" spans="2:15" x14ac:dyDescent="0.25">
      <c r="B7313" s="85"/>
      <c r="C7313" s="47"/>
      <c r="D7313" s="47"/>
      <c r="E7313" s="47"/>
      <c r="F7313" s="47"/>
      <c r="G7313" s="48"/>
      <c r="H7313" s="47"/>
      <c r="I7313" s="51"/>
      <c r="J7313" s="51"/>
      <c r="K7313" s="47"/>
      <c r="L7313" s="47"/>
      <c r="M7313" s="47"/>
      <c r="N7313" s="47"/>
      <c r="O7313" s="48"/>
    </row>
    <row r="7314" spans="2:15" x14ac:dyDescent="0.25">
      <c r="B7314" s="85"/>
      <c r="C7314" s="47"/>
      <c r="D7314" s="47"/>
      <c r="E7314" s="47"/>
      <c r="F7314" s="47"/>
      <c r="G7314" s="48"/>
      <c r="H7314" s="47"/>
      <c r="I7314" s="51"/>
      <c r="J7314" s="51"/>
      <c r="K7314" s="47"/>
      <c r="L7314" s="47"/>
      <c r="M7314" s="47"/>
      <c r="N7314" s="47"/>
      <c r="O7314" s="48"/>
    </row>
    <row r="7315" spans="2:15" x14ac:dyDescent="0.25">
      <c r="B7315" s="85"/>
      <c r="C7315" s="47"/>
      <c r="D7315" s="47"/>
      <c r="E7315" s="47"/>
      <c r="F7315" s="47"/>
      <c r="G7315" s="48"/>
      <c r="H7315" s="47"/>
      <c r="I7315" s="51"/>
      <c r="J7315" s="51"/>
      <c r="K7315" s="47"/>
      <c r="L7315" s="47"/>
      <c r="M7315" s="47"/>
      <c r="N7315" s="47"/>
      <c r="O7315" s="48"/>
    </row>
    <row r="7316" spans="2:15" x14ac:dyDescent="0.25">
      <c r="B7316" s="85"/>
      <c r="C7316" s="47"/>
      <c r="D7316" s="47"/>
      <c r="E7316" s="47"/>
      <c r="F7316" s="47"/>
      <c r="G7316" s="48"/>
      <c r="H7316" s="47"/>
      <c r="I7316" s="51"/>
      <c r="J7316" s="51"/>
      <c r="K7316" s="47"/>
      <c r="L7316" s="47"/>
      <c r="M7316" s="47"/>
      <c r="N7316" s="47"/>
      <c r="O7316" s="48"/>
    </row>
    <row r="7317" spans="2:15" x14ac:dyDescent="0.25">
      <c r="B7317" s="85"/>
      <c r="C7317" s="47"/>
      <c r="D7317" s="47"/>
      <c r="E7317" s="47"/>
      <c r="F7317" s="47"/>
      <c r="G7317" s="48"/>
      <c r="H7317" s="47"/>
      <c r="I7317" s="51"/>
      <c r="J7317" s="51"/>
      <c r="K7317" s="47"/>
      <c r="L7317" s="47"/>
      <c r="M7317" s="47"/>
      <c r="N7317" s="47"/>
      <c r="O7317" s="48"/>
    </row>
    <row r="7318" spans="2:15" x14ac:dyDescent="0.25">
      <c r="B7318" s="85"/>
      <c r="C7318" s="47"/>
      <c r="D7318" s="47"/>
      <c r="E7318" s="47"/>
      <c r="F7318" s="47"/>
      <c r="G7318" s="48"/>
      <c r="H7318" s="47"/>
      <c r="I7318" s="51"/>
      <c r="J7318" s="51"/>
      <c r="K7318" s="47"/>
      <c r="L7318" s="47"/>
      <c r="M7318" s="47"/>
      <c r="N7318" s="47"/>
      <c r="O7318" s="48"/>
    </row>
    <row r="7319" spans="2:15" x14ac:dyDescent="0.25">
      <c r="B7319" s="85"/>
      <c r="C7319" s="47"/>
      <c r="D7319" s="47"/>
      <c r="E7319" s="47"/>
      <c r="F7319" s="47"/>
      <c r="G7319" s="48"/>
      <c r="H7319" s="47"/>
      <c r="I7319" s="51"/>
      <c r="J7319" s="51"/>
      <c r="K7319" s="47"/>
      <c r="L7319" s="47"/>
      <c r="M7319" s="47"/>
      <c r="N7319" s="47"/>
      <c r="O7319" s="48"/>
    </row>
    <row r="7320" spans="2:15" x14ac:dyDescent="0.25">
      <c r="B7320" s="85"/>
      <c r="C7320" s="47"/>
      <c r="D7320" s="47"/>
      <c r="E7320" s="47"/>
      <c r="F7320" s="47"/>
      <c r="G7320" s="48"/>
      <c r="H7320" s="47"/>
      <c r="I7320" s="51"/>
      <c r="J7320" s="51"/>
      <c r="K7320" s="47"/>
      <c r="L7320" s="47"/>
      <c r="M7320" s="47"/>
      <c r="N7320" s="47"/>
      <c r="O7320" s="48"/>
    </row>
    <row r="7321" spans="2:15" x14ac:dyDescent="0.25">
      <c r="B7321" s="85"/>
      <c r="C7321" s="47"/>
      <c r="D7321" s="47"/>
      <c r="E7321" s="47"/>
      <c r="F7321" s="47"/>
      <c r="G7321" s="48"/>
      <c r="H7321" s="47"/>
      <c r="I7321" s="51"/>
      <c r="J7321" s="51"/>
      <c r="K7321" s="47"/>
      <c r="L7321" s="47"/>
      <c r="M7321" s="47"/>
      <c r="N7321" s="47"/>
      <c r="O7321" s="48"/>
    </row>
    <row r="7322" spans="2:15" x14ac:dyDescent="0.25">
      <c r="B7322" s="85"/>
      <c r="C7322" s="47"/>
      <c r="D7322" s="47"/>
      <c r="E7322" s="47"/>
      <c r="F7322" s="47"/>
      <c r="G7322" s="48"/>
      <c r="H7322" s="47"/>
      <c r="I7322" s="51"/>
      <c r="J7322" s="51"/>
      <c r="K7322" s="47"/>
      <c r="L7322" s="47"/>
      <c r="M7322" s="47"/>
      <c r="N7322" s="47"/>
      <c r="O7322" s="48"/>
    </row>
    <row r="7323" spans="2:15" x14ac:dyDescent="0.25">
      <c r="B7323" s="85"/>
      <c r="C7323" s="47"/>
      <c r="D7323" s="47"/>
      <c r="E7323" s="47"/>
      <c r="F7323" s="47"/>
      <c r="G7323" s="48"/>
      <c r="H7323" s="47"/>
      <c r="I7323" s="51"/>
      <c r="J7323" s="51"/>
      <c r="K7323" s="47"/>
      <c r="L7323" s="47"/>
      <c r="M7323" s="47"/>
      <c r="N7323" s="47"/>
      <c r="O7323" s="48"/>
    </row>
    <row r="7324" spans="2:15" x14ac:dyDescent="0.25">
      <c r="B7324" s="85"/>
      <c r="C7324" s="47"/>
      <c r="D7324" s="47"/>
      <c r="E7324" s="47"/>
      <c r="F7324" s="47"/>
      <c r="G7324" s="48"/>
      <c r="H7324" s="47"/>
      <c r="I7324" s="51"/>
      <c r="J7324" s="51"/>
      <c r="K7324" s="47"/>
      <c r="L7324" s="47"/>
      <c r="M7324" s="47"/>
      <c r="N7324" s="47"/>
      <c r="O7324" s="48"/>
    </row>
    <row r="7325" spans="2:15" x14ac:dyDescent="0.25">
      <c r="B7325" s="85"/>
      <c r="C7325" s="47"/>
      <c r="D7325" s="47"/>
      <c r="E7325" s="47"/>
      <c r="F7325" s="47"/>
      <c r="G7325" s="48"/>
      <c r="H7325" s="47"/>
      <c r="I7325" s="51"/>
      <c r="J7325" s="51"/>
      <c r="K7325" s="47"/>
      <c r="L7325" s="47"/>
      <c r="M7325" s="47"/>
      <c r="N7325" s="47"/>
      <c r="O7325" s="48"/>
    </row>
    <row r="7326" spans="2:15" x14ac:dyDescent="0.25">
      <c r="B7326" s="85"/>
      <c r="C7326" s="47"/>
      <c r="D7326" s="47"/>
      <c r="E7326" s="47"/>
      <c r="F7326" s="47"/>
      <c r="G7326" s="48"/>
      <c r="H7326" s="47"/>
      <c r="I7326" s="51"/>
      <c r="J7326" s="51"/>
      <c r="K7326" s="47"/>
      <c r="L7326" s="47"/>
      <c r="M7326" s="47"/>
      <c r="N7326" s="47"/>
      <c r="O7326" s="48"/>
    </row>
    <row r="7327" spans="2:15" x14ac:dyDescent="0.25">
      <c r="B7327" s="85"/>
      <c r="C7327" s="47"/>
      <c r="D7327" s="47"/>
      <c r="E7327" s="47"/>
      <c r="F7327" s="47"/>
      <c r="G7327" s="48"/>
      <c r="H7327" s="47"/>
      <c r="I7327" s="51"/>
      <c r="J7327" s="51"/>
      <c r="K7327" s="47"/>
      <c r="L7327" s="47"/>
      <c r="M7327" s="47"/>
      <c r="N7327" s="47"/>
      <c r="O7327" s="48"/>
    </row>
    <row r="7328" spans="2:15" x14ac:dyDescent="0.25">
      <c r="B7328" s="85"/>
      <c r="C7328" s="47"/>
      <c r="D7328" s="47"/>
      <c r="E7328" s="47"/>
      <c r="F7328" s="47"/>
      <c r="G7328" s="48"/>
      <c r="H7328" s="47"/>
      <c r="I7328" s="51"/>
      <c r="J7328" s="51"/>
      <c r="K7328" s="47"/>
      <c r="L7328" s="47"/>
      <c r="M7328" s="47"/>
      <c r="N7328" s="47"/>
      <c r="O7328" s="48"/>
    </row>
    <row r="7329" spans="2:15" x14ac:dyDescent="0.25">
      <c r="B7329" s="85"/>
      <c r="C7329" s="47"/>
      <c r="D7329" s="47"/>
      <c r="E7329" s="47"/>
      <c r="F7329" s="47"/>
      <c r="G7329" s="48"/>
      <c r="H7329" s="47"/>
      <c r="I7329" s="51"/>
      <c r="J7329" s="51"/>
      <c r="K7329" s="47"/>
      <c r="L7329" s="47"/>
      <c r="M7329" s="47"/>
      <c r="N7329" s="47"/>
      <c r="O7329" s="48"/>
    </row>
    <row r="7330" spans="2:15" x14ac:dyDescent="0.25">
      <c r="B7330" s="85"/>
      <c r="C7330" s="47"/>
      <c r="D7330" s="47"/>
      <c r="E7330" s="47"/>
      <c r="F7330" s="47"/>
      <c r="G7330" s="48"/>
      <c r="H7330" s="47"/>
      <c r="I7330" s="51"/>
      <c r="J7330" s="51"/>
      <c r="K7330" s="47"/>
      <c r="L7330" s="47"/>
      <c r="M7330" s="47"/>
      <c r="N7330" s="47"/>
      <c r="O7330" s="48"/>
    </row>
    <row r="7331" spans="2:15" x14ac:dyDescent="0.25">
      <c r="B7331" s="85"/>
      <c r="C7331" s="47"/>
      <c r="D7331" s="47"/>
      <c r="E7331" s="47"/>
      <c r="F7331" s="47"/>
      <c r="G7331" s="48"/>
      <c r="H7331" s="47"/>
      <c r="I7331" s="51"/>
      <c r="J7331" s="51"/>
      <c r="K7331" s="47"/>
      <c r="L7331" s="47"/>
      <c r="M7331" s="47"/>
      <c r="N7331" s="47"/>
      <c r="O7331" s="48"/>
    </row>
    <row r="7332" spans="2:15" x14ac:dyDescent="0.25">
      <c r="B7332" s="85"/>
      <c r="C7332" s="47"/>
      <c r="D7332" s="47"/>
      <c r="E7332" s="47"/>
      <c r="F7332" s="47"/>
      <c r="G7332" s="48"/>
      <c r="H7332" s="47"/>
      <c r="I7332" s="51"/>
      <c r="J7332" s="51"/>
      <c r="K7332" s="47"/>
      <c r="L7332" s="47"/>
      <c r="M7332" s="47"/>
      <c r="N7332" s="47"/>
      <c r="O7332" s="48"/>
    </row>
    <row r="7333" spans="2:15" x14ac:dyDescent="0.25">
      <c r="B7333" s="85"/>
      <c r="C7333" s="47"/>
      <c r="D7333" s="47"/>
      <c r="E7333" s="47"/>
      <c r="F7333" s="47"/>
      <c r="G7333" s="48"/>
      <c r="H7333" s="47"/>
      <c r="I7333" s="51"/>
      <c r="J7333" s="51"/>
      <c r="K7333" s="47"/>
      <c r="L7333" s="47"/>
      <c r="M7333" s="47"/>
      <c r="N7333" s="47"/>
      <c r="O7333" s="48"/>
    </row>
    <row r="7334" spans="2:15" x14ac:dyDescent="0.25">
      <c r="B7334" s="85"/>
      <c r="C7334" s="47"/>
      <c r="D7334" s="47"/>
      <c r="E7334" s="47"/>
      <c r="F7334" s="47"/>
      <c r="G7334" s="48"/>
      <c r="H7334" s="47"/>
      <c r="I7334" s="51"/>
      <c r="J7334" s="51"/>
      <c r="K7334" s="47"/>
      <c r="L7334" s="47"/>
      <c r="M7334" s="47"/>
      <c r="N7334" s="47"/>
      <c r="O7334" s="48"/>
    </row>
    <row r="7335" spans="2:15" x14ac:dyDescent="0.25">
      <c r="B7335" s="85"/>
      <c r="C7335" s="47"/>
      <c r="D7335" s="47"/>
      <c r="E7335" s="47"/>
      <c r="F7335" s="47"/>
      <c r="G7335" s="48"/>
      <c r="H7335" s="47"/>
      <c r="I7335" s="51"/>
      <c r="J7335" s="51"/>
      <c r="K7335" s="47"/>
      <c r="L7335" s="47"/>
      <c r="M7335" s="47"/>
      <c r="N7335" s="47"/>
      <c r="O7335" s="48"/>
    </row>
    <row r="7336" spans="2:15" x14ac:dyDescent="0.25">
      <c r="B7336" s="85"/>
      <c r="C7336" s="47"/>
      <c r="D7336" s="47"/>
      <c r="E7336" s="47"/>
      <c r="F7336" s="47"/>
      <c r="G7336" s="48"/>
      <c r="H7336" s="47"/>
      <c r="I7336" s="51"/>
      <c r="J7336" s="51"/>
      <c r="K7336" s="47"/>
      <c r="L7336" s="47"/>
      <c r="M7336" s="47"/>
      <c r="N7336" s="47"/>
      <c r="O7336" s="48"/>
    </row>
    <row r="7337" spans="2:15" x14ac:dyDescent="0.25">
      <c r="B7337" s="85"/>
      <c r="C7337" s="47"/>
      <c r="D7337" s="47"/>
      <c r="E7337" s="47"/>
      <c r="F7337" s="47"/>
      <c r="G7337" s="48"/>
      <c r="H7337" s="47"/>
      <c r="I7337" s="51"/>
      <c r="J7337" s="51"/>
      <c r="K7337" s="47"/>
      <c r="L7337" s="47"/>
      <c r="M7337" s="47"/>
      <c r="N7337" s="47"/>
      <c r="O7337" s="48"/>
    </row>
    <row r="7338" spans="2:15" x14ac:dyDescent="0.25">
      <c r="B7338" s="85"/>
      <c r="C7338" s="47"/>
      <c r="D7338" s="47"/>
      <c r="E7338" s="47"/>
      <c r="F7338" s="47"/>
      <c r="G7338" s="48"/>
      <c r="H7338" s="47"/>
      <c r="I7338" s="51"/>
      <c r="J7338" s="51"/>
      <c r="K7338" s="47"/>
      <c r="L7338" s="47"/>
      <c r="M7338" s="47"/>
      <c r="N7338" s="47"/>
      <c r="O7338" s="48"/>
    </row>
    <row r="7339" spans="2:15" x14ac:dyDescent="0.25">
      <c r="B7339" s="85"/>
      <c r="C7339" s="47"/>
      <c r="D7339" s="47"/>
      <c r="E7339" s="47"/>
      <c r="F7339" s="47"/>
      <c r="G7339" s="48"/>
      <c r="H7339" s="47"/>
      <c r="I7339" s="51"/>
      <c r="J7339" s="51"/>
      <c r="K7339" s="47"/>
      <c r="L7339" s="47"/>
      <c r="M7339" s="47"/>
      <c r="N7339" s="47"/>
      <c r="O7339" s="48"/>
    </row>
    <row r="7340" spans="2:15" x14ac:dyDescent="0.25">
      <c r="B7340" s="85"/>
      <c r="C7340" s="47"/>
      <c r="D7340" s="47"/>
      <c r="E7340" s="47"/>
      <c r="F7340" s="47"/>
      <c r="G7340" s="48"/>
      <c r="H7340" s="47"/>
      <c r="I7340" s="51"/>
      <c r="J7340" s="51"/>
      <c r="K7340" s="47"/>
      <c r="L7340" s="47"/>
      <c r="M7340" s="47"/>
      <c r="N7340" s="47"/>
      <c r="O7340" s="48"/>
    </row>
    <row r="7341" spans="2:15" x14ac:dyDescent="0.25">
      <c r="B7341" s="85"/>
      <c r="C7341" s="47"/>
      <c r="D7341" s="47"/>
      <c r="E7341" s="47"/>
      <c r="F7341" s="47"/>
      <c r="G7341" s="48"/>
      <c r="H7341" s="47"/>
      <c r="I7341" s="51"/>
      <c r="J7341" s="51"/>
      <c r="K7341" s="47"/>
      <c r="L7341" s="47"/>
      <c r="M7341" s="47"/>
      <c r="N7341" s="47"/>
      <c r="O7341" s="48"/>
    </row>
    <row r="7342" spans="2:15" x14ac:dyDescent="0.25">
      <c r="B7342" s="85"/>
      <c r="C7342" s="47"/>
      <c r="D7342" s="47"/>
      <c r="E7342" s="47"/>
      <c r="F7342" s="47"/>
      <c r="G7342" s="48"/>
      <c r="H7342" s="47"/>
      <c r="I7342" s="51"/>
      <c r="J7342" s="51"/>
      <c r="K7342" s="47"/>
      <c r="L7342" s="47"/>
      <c r="M7342" s="47"/>
      <c r="N7342" s="47"/>
      <c r="O7342" s="48"/>
    </row>
    <row r="7343" spans="2:15" x14ac:dyDescent="0.25">
      <c r="B7343" s="85"/>
      <c r="C7343" s="47"/>
      <c r="D7343" s="47"/>
      <c r="E7343" s="47"/>
      <c r="F7343" s="47"/>
      <c r="G7343" s="48"/>
      <c r="H7343" s="47"/>
      <c r="I7343" s="51"/>
      <c r="J7343" s="51"/>
      <c r="K7343" s="47"/>
      <c r="L7343" s="47"/>
      <c r="M7343" s="47"/>
      <c r="N7343" s="47"/>
      <c r="O7343" s="48"/>
    </row>
    <row r="7344" spans="2:15" x14ac:dyDescent="0.25">
      <c r="B7344" s="85"/>
      <c r="C7344" s="47"/>
      <c r="D7344" s="47"/>
      <c r="E7344" s="47"/>
      <c r="F7344" s="47"/>
      <c r="G7344" s="48"/>
      <c r="H7344" s="47"/>
      <c r="I7344" s="51"/>
      <c r="J7344" s="51"/>
      <c r="K7344" s="47"/>
      <c r="L7344" s="47"/>
      <c r="M7344" s="47"/>
      <c r="N7344" s="47"/>
      <c r="O7344" s="48"/>
    </row>
    <row r="7345" spans="2:15" x14ac:dyDescent="0.25">
      <c r="B7345" s="85"/>
      <c r="C7345" s="47"/>
      <c r="D7345" s="47"/>
      <c r="E7345" s="47"/>
      <c r="F7345" s="47"/>
      <c r="G7345" s="48"/>
      <c r="H7345" s="47"/>
      <c r="I7345" s="51"/>
      <c r="J7345" s="51"/>
      <c r="K7345" s="47"/>
      <c r="L7345" s="47"/>
      <c r="M7345" s="47"/>
      <c r="N7345" s="47"/>
      <c r="O7345" s="48"/>
    </row>
    <row r="7346" spans="2:15" x14ac:dyDescent="0.25">
      <c r="B7346" s="85"/>
      <c r="C7346" s="47"/>
      <c r="D7346" s="47"/>
      <c r="E7346" s="47"/>
      <c r="F7346" s="47"/>
      <c r="G7346" s="48"/>
      <c r="H7346" s="47"/>
      <c r="I7346" s="51"/>
      <c r="J7346" s="51"/>
      <c r="K7346" s="47"/>
      <c r="L7346" s="47"/>
      <c r="M7346" s="47"/>
      <c r="N7346" s="47"/>
      <c r="O7346" s="48"/>
    </row>
    <row r="7347" spans="2:15" x14ac:dyDescent="0.25">
      <c r="B7347" s="85"/>
      <c r="C7347" s="47"/>
      <c r="D7347" s="47"/>
      <c r="E7347" s="47"/>
      <c r="F7347" s="47"/>
      <c r="G7347" s="48"/>
      <c r="H7347" s="47"/>
      <c r="I7347" s="51"/>
      <c r="J7347" s="51"/>
      <c r="K7347" s="47"/>
      <c r="L7347" s="47"/>
      <c r="M7347" s="47"/>
      <c r="N7347" s="47"/>
      <c r="O7347" s="48"/>
    </row>
    <row r="7348" spans="2:15" x14ac:dyDescent="0.25">
      <c r="B7348" s="85"/>
      <c r="C7348" s="47"/>
      <c r="D7348" s="47"/>
      <c r="E7348" s="47"/>
      <c r="F7348" s="47"/>
      <c r="G7348" s="48"/>
      <c r="H7348" s="47"/>
      <c r="I7348" s="51"/>
      <c r="J7348" s="51"/>
      <c r="K7348" s="47"/>
      <c r="L7348" s="47"/>
      <c r="M7348" s="47"/>
      <c r="N7348" s="47"/>
      <c r="O7348" s="48"/>
    </row>
    <row r="7349" spans="2:15" x14ac:dyDescent="0.25">
      <c r="B7349" s="85"/>
      <c r="C7349" s="47"/>
      <c r="D7349" s="47"/>
      <c r="E7349" s="47"/>
      <c r="F7349" s="47"/>
      <c r="G7349" s="48"/>
      <c r="H7349" s="47"/>
      <c r="I7349" s="51"/>
      <c r="J7349" s="51"/>
      <c r="K7349" s="47"/>
      <c r="L7349" s="47"/>
      <c r="M7349" s="47"/>
      <c r="N7349" s="47"/>
      <c r="O7349" s="48"/>
    </row>
    <row r="7350" spans="2:15" x14ac:dyDescent="0.25">
      <c r="B7350" s="85"/>
      <c r="C7350" s="47"/>
      <c r="D7350" s="47"/>
      <c r="E7350" s="47"/>
      <c r="F7350" s="47"/>
      <c r="G7350" s="48"/>
      <c r="H7350" s="47"/>
      <c r="I7350" s="51"/>
      <c r="J7350" s="51"/>
      <c r="K7350" s="47"/>
      <c r="L7350" s="47"/>
      <c r="M7350" s="47"/>
      <c r="N7350" s="47"/>
      <c r="O7350" s="48"/>
    </row>
    <row r="7351" spans="2:15" x14ac:dyDescent="0.25">
      <c r="B7351" s="85"/>
      <c r="C7351" s="47"/>
      <c r="D7351" s="47"/>
      <c r="E7351" s="47"/>
      <c r="F7351" s="47"/>
      <c r="G7351" s="48"/>
      <c r="H7351" s="47"/>
      <c r="I7351" s="51"/>
      <c r="J7351" s="51"/>
      <c r="K7351" s="47"/>
      <c r="L7351" s="47"/>
      <c r="M7351" s="47"/>
      <c r="N7351" s="47"/>
      <c r="O7351" s="48"/>
    </row>
    <row r="7352" spans="2:15" x14ac:dyDescent="0.25">
      <c r="B7352" s="85"/>
      <c r="C7352" s="47"/>
      <c r="D7352" s="47"/>
      <c r="E7352" s="47"/>
      <c r="F7352" s="47"/>
      <c r="G7352" s="48"/>
      <c r="H7352" s="47"/>
      <c r="I7352" s="51"/>
      <c r="J7352" s="51"/>
      <c r="K7352" s="47"/>
      <c r="L7352" s="47"/>
      <c r="M7352" s="47"/>
      <c r="N7352" s="47"/>
      <c r="O7352" s="48"/>
    </row>
    <row r="7353" spans="2:15" x14ac:dyDescent="0.25">
      <c r="B7353" s="85"/>
      <c r="C7353" s="47"/>
      <c r="D7353" s="47"/>
      <c r="E7353" s="47"/>
      <c r="F7353" s="47"/>
      <c r="G7353" s="48"/>
      <c r="H7353" s="47"/>
      <c r="I7353" s="51"/>
      <c r="J7353" s="51"/>
      <c r="K7353" s="47"/>
      <c r="L7353" s="47"/>
      <c r="M7353" s="47"/>
      <c r="N7353" s="47"/>
      <c r="O7353" s="48"/>
    </row>
    <row r="7354" spans="2:15" x14ac:dyDescent="0.25">
      <c r="B7354" s="85"/>
      <c r="C7354" s="47"/>
      <c r="D7354" s="47"/>
      <c r="E7354" s="47"/>
      <c r="F7354" s="47"/>
      <c r="G7354" s="48"/>
      <c r="H7354" s="47"/>
      <c r="I7354" s="51"/>
      <c r="J7354" s="51"/>
      <c r="K7354" s="47"/>
      <c r="L7354" s="47"/>
      <c r="M7354" s="47"/>
      <c r="N7354" s="47"/>
      <c r="O7354" s="48"/>
    </row>
    <row r="7355" spans="2:15" x14ac:dyDescent="0.25">
      <c r="B7355" s="85"/>
      <c r="C7355" s="47"/>
      <c r="D7355" s="47"/>
      <c r="E7355" s="47"/>
      <c r="F7355" s="47"/>
      <c r="G7355" s="48"/>
      <c r="H7355" s="47"/>
      <c r="I7355" s="51"/>
      <c r="J7355" s="51"/>
      <c r="K7355" s="47"/>
      <c r="L7355" s="47"/>
      <c r="M7355" s="47"/>
      <c r="N7355" s="47"/>
      <c r="O7355" s="48"/>
    </row>
    <row r="7356" spans="2:15" x14ac:dyDescent="0.25">
      <c r="B7356" s="85"/>
      <c r="C7356" s="47"/>
      <c r="D7356" s="47"/>
      <c r="E7356" s="47"/>
      <c r="F7356" s="47"/>
      <c r="G7356" s="48"/>
      <c r="H7356" s="47"/>
      <c r="I7356" s="51"/>
      <c r="J7356" s="51"/>
      <c r="K7356" s="47"/>
      <c r="L7356" s="47"/>
      <c r="M7356" s="47"/>
      <c r="N7356" s="47"/>
      <c r="O7356" s="48"/>
    </row>
    <row r="7357" spans="2:15" x14ac:dyDescent="0.25">
      <c r="B7357" s="85"/>
      <c r="C7357" s="47"/>
      <c r="D7357" s="47"/>
      <c r="E7357" s="47"/>
      <c r="F7357" s="47"/>
      <c r="G7357" s="48"/>
      <c r="H7357" s="47"/>
      <c r="I7357" s="51"/>
      <c r="J7357" s="51"/>
      <c r="K7357" s="47"/>
      <c r="L7357" s="47"/>
      <c r="M7357" s="47"/>
      <c r="N7357" s="47"/>
      <c r="O7357" s="48"/>
    </row>
    <row r="7358" spans="2:15" x14ac:dyDescent="0.25">
      <c r="B7358" s="85"/>
      <c r="C7358" s="47"/>
      <c r="D7358" s="47"/>
      <c r="E7358" s="47"/>
      <c r="F7358" s="47"/>
      <c r="G7358" s="48"/>
      <c r="H7358" s="47"/>
      <c r="I7358" s="51"/>
      <c r="J7358" s="51"/>
      <c r="K7358" s="47"/>
      <c r="L7358" s="47"/>
      <c r="M7358" s="47"/>
      <c r="N7358" s="47"/>
      <c r="O7358" s="48"/>
    </row>
    <row r="7359" spans="2:15" x14ac:dyDescent="0.25">
      <c r="B7359" s="85"/>
      <c r="C7359" s="47"/>
      <c r="D7359" s="47"/>
      <c r="E7359" s="47"/>
      <c r="F7359" s="47"/>
      <c r="G7359" s="48"/>
      <c r="H7359" s="47"/>
      <c r="I7359" s="51"/>
      <c r="J7359" s="51"/>
      <c r="K7359" s="47"/>
      <c r="L7359" s="47"/>
      <c r="M7359" s="47"/>
      <c r="N7359" s="47"/>
      <c r="O7359" s="48"/>
    </row>
    <row r="7360" spans="2:15" x14ac:dyDescent="0.25">
      <c r="B7360" s="85"/>
      <c r="C7360" s="47"/>
      <c r="D7360" s="47"/>
      <c r="E7360" s="47"/>
      <c r="F7360" s="47"/>
      <c r="G7360" s="48"/>
      <c r="H7360" s="47"/>
      <c r="I7360" s="51"/>
      <c r="J7360" s="51"/>
      <c r="K7360" s="47"/>
      <c r="L7360" s="47"/>
      <c r="M7360" s="47"/>
      <c r="N7360" s="47"/>
      <c r="O7360" s="48"/>
    </row>
    <row r="7361" spans="2:15" x14ac:dyDescent="0.25">
      <c r="B7361" s="85"/>
      <c r="C7361" s="47"/>
      <c r="D7361" s="47"/>
      <c r="E7361" s="47"/>
      <c r="F7361" s="47"/>
      <c r="G7361" s="48"/>
      <c r="H7361" s="47"/>
      <c r="I7361" s="51"/>
      <c r="J7361" s="51"/>
      <c r="K7361" s="47"/>
      <c r="L7361" s="47"/>
      <c r="M7361" s="47"/>
      <c r="N7361" s="47"/>
      <c r="O7361" s="48"/>
    </row>
    <row r="7362" spans="2:15" x14ac:dyDescent="0.25">
      <c r="B7362" s="85"/>
      <c r="C7362" s="47"/>
      <c r="D7362" s="47"/>
      <c r="E7362" s="47"/>
      <c r="F7362" s="47"/>
      <c r="G7362" s="48"/>
      <c r="H7362" s="47"/>
      <c r="I7362" s="51"/>
      <c r="J7362" s="51"/>
      <c r="K7362" s="47"/>
      <c r="L7362" s="47"/>
      <c r="M7362" s="47"/>
      <c r="N7362" s="47"/>
      <c r="O7362" s="48"/>
    </row>
    <row r="7363" spans="2:15" x14ac:dyDescent="0.25">
      <c r="B7363" s="85"/>
      <c r="C7363" s="47"/>
      <c r="D7363" s="47"/>
      <c r="E7363" s="47"/>
      <c r="F7363" s="47"/>
      <c r="G7363" s="48"/>
      <c r="H7363" s="47"/>
      <c r="I7363" s="51"/>
      <c r="J7363" s="51"/>
      <c r="K7363" s="47"/>
      <c r="L7363" s="47"/>
      <c r="M7363" s="47"/>
      <c r="N7363" s="47"/>
      <c r="O7363" s="48"/>
    </row>
    <row r="7364" spans="2:15" x14ac:dyDescent="0.25">
      <c r="B7364" s="85"/>
      <c r="C7364" s="47"/>
      <c r="D7364" s="47"/>
      <c r="E7364" s="47"/>
      <c r="F7364" s="47"/>
      <c r="G7364" s="48"/>
      <c r="H7364" s="47"/>
      <c r="I7364" s="51"/>
      <c r="J7364" s="51"/>
      <c r="K7364" s="47"/>
      <c r="L7364" s="47"/>
      <c r="M7364" s="47"/>
      <c r="N7364" s="47"/>
      <c r="O7364" s="48"/>
    </row>
    <row r="7365" spans="2:15" x14ac:dyDescent="0.25">
      <c r="B7365" s="85"/>
      <c r="C7365" s="47"/>
      <c r="D7365" s="47"/>
      <c r="E7365" s="47"/>
      <c r="F7365" s="47"/>
      <c r="G7365" s="48"/>
      <c r="H7365" s="47"/>
      <c r="I7365" s="51"/>
      <c r="J7365" s="51"/>
      <c r="K7365" s="47"/>
      <c r="L7365" s="47"/>
      <c r="M7365" s="47"/>
      <c r="N7365" s="47"/>
      <c r="O7365" s="48"/>
    </row>
    <row r="7366" spans="2:15" x14ac:dyDescent="0.25">
      <c r="B7366" s="85"/>
      <c r="C7366" s="47"/>
      <c r="D7366" s="47"/>
      <c r="E7366" s="47"/>
      <c r="F7366" s="47"/>
      <c r="G7366" s="48"/>
      <c r="H7366" s="47"/>
      <c r="I7366" s="51"/>
      <c r="J7366" s="51"/>
      <c r="K7366" s="47"/>
      <c r="L7366" s="47"/>
      <c r="M7366" s="47"/>
      <c r="N7366" s="47"/>
      <c r="O7366" s="48"/>
    </row>
    <row r="7367" spans="2:15" x14ac:dyDescent="0.25">
      <c r="B7367" s="85"/>
      <c r="C7367" s="47"/>
      <c r="D7367" s="47"/>
      <c r="E7367" s="47"/>
      <c r="F7367" s="47"/>
      <c r="G7367" s="48"/>
      <c r="H7367" s="47"/>
      <c r="I7367" s="51"/>
      <c r="J7367" s="51"/>
      <c r="K7367" s="47"/>
      <c r="L7367" s="47"/>
      <c r="M7367" s="47"/>
      <c r="N7367" s="47"/>
      <c r="O7367" s="48"/>
    </row>
    <row r="7368" spans="2:15" x14ac:dyDescent="0.25">
      <c r="B7368" s="85"/>
      <c r="C7368" s="47"/>
      <c r="D7368" s="47"/>
      <c r="E7368" s="47"/>
      <c r="F7368" s="47"/>
      <c r="G7368" s="48"/>
      <c r="H7368" s="47"/>
      <c r="I7368" s="51"/>
      <c r="J7368" s="51"/>
      <c r="K7368" s="47"/>
      <c r="L7368" s="47"/>
      <c r="M7368" s="47"/>
      <c r="N7368" s="47"/>
      <c r="O7368" s="48"/>
    </row>
    <row r="7369" spans="2:15" x14ac:dyDescent="0.25">
      <c r="B7369" s="85"/>
      <c r="C7369" s="47"/>
      <c r="D7369" s="47"/>
      <c r="E7369" s="47"/>
      <c r="F7369" s="47"/>
      <c r="G7369" s="48"/>
      <c r="H7369" s="47"/>
      <c r="I7369" s="51"/>
      <c r="J7369" s="51"/>
      <c r="K7369" s="47"/>
      <c r="L7369" s="47"/>
      <c r="M7369" s="47"/>
      <c r="N7369" s="47"/>
      <c r="O7369" s="48"/>
    </row>
    <row r="7370" spans="2:15" x14ac:dyDescent="0.25">
      <c r="B7370" s="85"/>
      <c r="C7370" s="47"/>
      <c r="D7370" s="47"/>
      <c r="E7370" s="47"/>
      <c r="F7370" s="47"/>
      <c r="G7370" s="48"/>
      <c r="H7370" s="47"/>
      <c r="I7370" s="51"/>
      <c r="J7370" s="51"/>
      <c r="K7370" s="47"/>
      <c r="L7370" s="47"/>
      <c r="M7370" s="47"/>
      <c r="N7370" s="47"/>
      <c r="O7370" s="48"/>
    </row>
    <row r="7371" spans="2:15" x14ac:dyDescent="0.25">
      <c r="B7371" s="85"/>
      <c r="C7371" s="47"/>
      <c r="D7371" s="47"/>
      <c r="E7371" s="47"/>
      <c r="F7371" s="47"/>
      <c r="G7371" s="48"/>
      <c r="H7371" s="47"/>
      <c r="I7371" s="51"/>
      <c r="J7371" s="51"/>
      <c r="K7371" s="47"/>
      <c r="L7371" s="47"/>
      <c r="M7371" s="47"/>
      <c r="N7371" s="47"/>
      <c r="O7371" s="48"/>
    </row>
    <row r="7372" spans="2:15" x14ac:dyDescent="0.25">
      <c r="B7372" s="85"/>
      <c r="C7372" s="47"/>
      <c r="D7372" s="47"/>
      <c r="E7372" s="47"/>
      <c r="F7372" s="47"/>
      <c r="G7372" s="48"/>
      <c r="H7372" s="47"/>
      <c r="I7372" s="51"/>
      <c r="J7372" s="51"/>
      <c r="K7372" s="47"/>
      <c r="L7372" s="47"/>
      <c r="M7372" s="47"/>
      <c r="N7372" s="47"/>
      <c r="O7372" s="48"/>
    </row>
    <row r="7373" spans="2:15" x14ac:dyDescent="0.25">
      <c r="B7373" s="85"/>
      <c r="C7373" s="47"/>
      <c r="D7373" s="47"/>
      <c r="E7373" s="47"/>
      <c r="F7373" s="47"/>
      <c r="G7373" s="48"/>
      <c r="H7373" s="47"/>
      <c r="I7373" s="51"/>
      <c r="J7373" s="51"/>
      <c r="K7373" s="47"/>
      <c r="L7373" s="47"/>
      <c r="M7373" s="47"/>
      <c r="N7373" s="47"/>
      <c r="O7373" s="48"/>
    </row>
    <row r="7374" spans="2:15" x14ac:dyDescent="0.25">
      <c r="B7374" s="85"/>
      <c r="C7374" s="47"/>
      <c r="D7374" s="47"/>
      <c r="E7374" s="47"/>
      <c r="F7374" s="47"/>
      <c r="G7374" s="48"/>
      <c r="H7374" s="47"/>
      <c r="I7374" s="51"/>
      <c r="J7374" s="51"/>
      <c r="K7374" s="47"/>
      <c r="L7374" s="47"/>
      <c r="M7374" s="47"/>
      <c r="N7374" s="47"/>
      <c r="O7374" s="48"/>
    </row>
    <row r="7375" spans="2:15" x14ac:dyDescent="0.25">
      <c r="B7375" s="85"/>
      <c r="C7375" s="47"/>
      <c r="D7375" s="47"/>
      <c r="E7375" s="47"/>
      <c r="F7375" s="47"/>
      <c r="G7375" s="48"/>
      <c r="H7375" s="47"/>
      <c r="I7375" s="51"/>
      <c r="J7375" s="51"/>
      <c r="K7375" s="47"/>
      <c r="L7375" s="47"/>
      <c r="M7375" s="47"/>
      <c r="N7375" s="47"/>
      <c r="O7375" s="48"/>
    </row>
    <row r="7376" spans="2:15" x14ac:dyDescent="0.25">
      <c r="B7376" s="85"/>
      <c r="C7376" s="47"/>
      <c r="D7376" s="47"/>
      <c r="E7376" s="47"/>
      <c r="F7376" s="47"/>
      <c r="G7376" s="48"/>
      <c r="H7376" s="47"/>
      <c r="I7376" s="51"/>
      <c r="J7376" s="51"/>
      <c r="K7376" s="47"/>
      <c r="L7376" s="47"/>
      <c r="M7376" s="47"/>
      <c r="N7376" s="47"/>
      <c r="O7376" s="48"/>
    </row>
    <row r="7377" spans="2:15" x14ac:dyDescent="0.25">
      <c r="B7377" s="85"/>
      <c r="C7377" s="47"/>
      <c r="D7377" s="47"/>
      <c r="E7377" s="47"/>
      <c r="F7377" s="47"/>
      <c r="G7377" s="48"/>
      <c r="H7377" s="47"/>
      <c r="I7377" s="51"/>
      <c r="J7377" s="51"/>
      <c r="K7377" s="47"/>
      <c r="L7377" s="47"/>
      <c r="M7377" s="47"/>
      <c r="N7377" s="47"/>
      <c r="O7377" s="48"/>
    </row>
    <row r="7378" spans="2:15" x14ac:dyDescent="0.25">
      <c r="B7378" s="85"/>
      <c r="C7378" s="47"/>
      <c r="D7378" s="47"/>
      <c r="E7378" s="47"/>
      <c r="F7378" s="47"/>
      <c r="G7378" s="48"/>
      <c r="H7378" s="47"/>
      <c r="I7378" s="51"/>
      <c r="J7378" s="51"/>
      <c r="K7378" s="47"/>
      <c r="L7378" s="47"/>
      <c r="M7378" s="47"/>
      <c r="N7378" s="47"/>
      <c r="O7378" s="48"/>
    </row>
    <row r="7379" spans="2:15" x14ac:dyDescent="0.25">
      <c r="B7379" s="85"/>
      <c r="C7379" s="47"/>
      <c r="D7379" s="47"/>
      <c r="E7379" s="47"/>
      <c r="F7379" s="47"/>
      <c r="G7379" s="48"/>
      <c r="H7379" s="47"/>
      <c r="I7379" s="51"/>
      <c r="J7379" s="51"/>
      <c r="K7379" s="47"/>
      <c r="L7379" s="47"/>
      <c r="M7379" s="47"/>
      <c r="N7379" s="47"/>
      <c r="O7379" s="48"/>
    </row>
    <row r="7380" spans="2:15" x14ac:dyDescent="0.25">
      <c r="B7380" s="85"/>
      <c r="C7380" s="47"/>
      <c r="D7380" s="47"/>
      <c r="E7380" s="47"/>
      <c r="F7380" s="47"/>
      <c r="G7380" s="48"/>
      <c r="H7380" s="47"/>
      <c r="I7380" s="51"/>
      <c r="J7380" s="51"/>
      <c r="K7380" s="47"/>
      <c r="L7380" s="47"/>
      <c r="M7380" s="47"/>
      <c r="N7380" s="47"/>
      <c r="O7380" s="48"/>
    </row>
    <row r="7381" spans="2:15" x14ac:dyDescent="0.25">
      <c r="B7381" s="85"/>
      <c r="C7381" s="47"/>
      <c r="D7381" s="47"/>
      <c r="E7381" s="47"/>
      <c r="F7381" s="47"/>
      <c r="G7381" s="48"/>
      <c r="H7381" s="47"/>
      <c r="I7381" s="51"/>
      <c r="J7381" s="51"/>
      <c r="K7381" s="47"/>
      <c r="L7381" s="47"/>
      <c r="M7381" s="47"/>
      <c r="N7381" s="47"/>
      <c r="O7381" s="48"/>
    </row>
    <row r="7382" spans="2:15" x14ac:dyDescent="0.25">
      <c r="B7382" s="85"/>
      <c r="C7382" s="47"/>
      <c r="D7382" s="47"/>
      <c r="E7382" s="47"/>
      <c r="F7382" s="47"/>
      <c r="G7382" s="48"/>
      <c r="H7382" s="47"/>
      <c r="I7382" s="51"/>
      <c r="J7382" s="51"/>
      <c r="K7382" s="47"/>
      <c r="L7382" s="47"/>
      <c r="M7382" s="47"/>
      <c r="N7382" s="47"/>
      <c r="O7382" s="48"/>
    </row>
    <row r="7383" spans="2:15" x14ac:dyDescent="0.25">
      <c r="B7383" s="85"/>
      <c r="C7383" s="47"/>
      <c r="D7383" s="47"/>
      <c r="E7383" s="47"/>
      <c r="F7383" s="47"/>
      <c r="G7383" s="48"/>
      <c r="H7383" s="47"/>
      <c r="I7383" s="51"/>
      <c r="J7383" s="51"/>
      <c r="K7383" s="47"/>
      <c r="L7383" s="47"/>
      <c r="M7383" s="47"/>
      <c r="N7383" s="47"/>
      <c r="O7383" s="48"/>
    </row>
    <row r="7384" spans="2:15" x14ac:dyDescent="0.25">
      <c r="B7384" s="85"/>
      <c r="C7384" s="47"/>
      <c r="D7384" s="47"/>
      <c r="E7384" s="47"/>
      <c r="F7384" s="47"/>
      <c r="G7384" s="48"/>
      <c r="H7384" s="47"/>
      <c r="I7384" s="51"/>
      <c r="J7384" s="51"/>
      <c r="K7384" s="47"/>
      <c r="L7384" s="47"/>
      <c r="M7384" s="47"/>
      <c r="N7384" s="47"/>
      <c r="O7384" s="48"/>
    </row>
    <row r="7385" spans="2:15" x14ac:dyDescent="0.25">
      <c r="B7385" s="85"/>
      <c r="C7385" s="47"/>
      <c r="D7385" s="47"/>
      <c r="E7385" s="47"/>
      <c r="F7385" s="47"/>
      <c r="G7385" s="48"/>
      <c r="H7385" s="47"/>
      <c r="I7385" s="51"/>
      <c r="J7385" s="51"/>
      <c r="K7385" s="47"/>
      <c r="L7385" s="47"/>
      <c r="M7385" s="47"/>
      <c r="N7385" s="47"/>
      <c r="O7385" s="48"/>
    </row>
    <row r="7386" spans="2:15" x14ac:dyDescent="0.25">
      <c r="B7386" s="85"/>
      <c r="C7386" s="47"/>
      <c r="D7386" s="47"/>
      <c r="E7386" s="47"/>
      <c r="F7386" s="47"/>
      <c r="G7386" s="48"/>
      <c r="H7386" s="47"/>
      <c r="I7386" s="51"/>
      <c r="J7386" s="51"/>
      <c r="K7386" s="47"/>
      <c r="L7386" s="47"/>
      <c r="M7386" s="47"/>
      <c r="N7386" s="47"/>
      <c r="O7386" s="48"/>
    </row>
    <row r="7387" spans="2:15" x14ac:dyDescent="0.25">
      <c r="B7387" s="85"/>
      <c r="C7387" s="47"/>
      <c r="D7387" s="47"/>
      <c r="E7387" s="47"/>
      <c r="F7387" s="47"/>
      <c r="G7387" s="48"/>
      <c r="H7387" s="47"/>
      <c r="I7387" s="51"/>
      <c r="J7387" s="51"/>
      <c r="K7387" s="47"/>
      <c r="L7387" s="47"/>
      <c r="M7387" s="47"/>
      <c r="N7387" s="47"/>
      <c r="O7387" s="48"/>
    </row>
    <row r="7388" spans="2:15" x14ac:dyDescent="0.25">
      <c r="B7388" s="85"/>
      <c r="C7388" s="47"/>
      <c r="D7388" s="47"/>
      <c r="E7388" s="47"/>
      <c r="F7388" s="47"/>
      <c r="G7388" s="48"/>
      <c r="H7388" s="47"/>
      <c r="I7388" s="51"/>
      <c r="J7388" s="51"/>
      <c r="K7388" s="47"/>
      <c r="L7388" s="47"/>
      <c r="M7388" s="47"/>
      <c r="N7388" s="47"/>
      <c r="O7388" s="48"/>
    </row>
    <row r="7389" spans="2:15" x14ac:dyDescent="0.25">
      <c r="B7389" s="85"/>
      <c r="C7389" s="47"/>
      <c r="D7389" s="47"/>
      <c r="E7389" s="47"/>
      <c r="F7389" s="47"/>
      <c r="G7389" s="48"/>
      <c r="H7389" s="47"/>
      <c r="I7389" s="51"/>
      <c r="J7389" s="51"/>
      <c r="K7389" s="47"/>
      <c r="L7389" s="47"/>
      <c r="M7389" s="47"/>
      <c r="N7389" s="47"/>
      <c r="O7389" s="48"/>
    </row>
    <row r="7390" spans="2:15" x14ac:dyDescent="0.25">
      <c r="B7390" s="85"/>
      <c r="C7390" s="47"/>
      <c r="D7390" s="47"/>
      <c r="E7390" s="47"/>
      <c r="F7390" s="47"/>
      <c r="G7390" s="48"/>
      <c r="H7390" s="47"/>
      <c r="I7390" s="51"/>
      <c r="J7390" s="51"/>
      <c r="K7390" s="47"/>
      <c r="L7390" s="47"/>
      <c r="M7390" s="47"/>
      <c r="N7390" s="47"/>
      <c r="O7390" s="48"/>
    </row>
    <row r="7391" spans="2:15" x14ac:dyDescent="0.25">
      <c r="B7391" s="85"/>
      <c r="C7391" s="47"/>
      <c r="D7391" s="47"/>
      <c r="E7391" s="47"/>
      <c r="F7391" s="47"/>
      <c r="G7391" s="48"/>
      <c r="H7391" s="47"/>
      <c r="I7391" s="51"/>
      <c r="J7391" s="51"/>
      <c r="K7391" s="47"/>
      <c r="L7391" s="47"/>
      <c r="M7391" s="47"/>
      <c r="N7391" s="47"/>
      <c r="O7391" s="48"/>
    </row>
    <row r="7392" spans="2:15" x14ac:dyDescent="0.25">
      <c r="B7392" s="85"/>
      <c r="C7392" s="47"/>
      <c r="D7392" s="47"/>
      <c r="E7392" s="47"/>
      <c r="F7392" s="47"/>
      <c r="G7392" s="48"/>
      <c r="H7392" s="47"/>
      <c r="I7392" s="51"/>
      <c r="J7392" s="51"/>
      <c r="K7392" s="47"/>
      <c r="L7392" s="47"/>
      <c r="M7392" s="47"/>
      <c r="N7392" s="47"/>
      <c r="O7392" s="48"/>
    </row>
    <row r="7393" spans="2:15" x14ac:dyDescent="0.25">
      <c r="B7393" s="85"/>
      <c r="C7393" s="47"/>
      <c r="D7393" s="47"/>
      <c r="E7393" s="47"/>
      <c r="F7393" s="47"/>
      <c r="G7393" s="48"/>
      <c r="H7393" s="47"/>
      <c r="I7393" s="51"/>
      <c r="J7393" s="51"/>
      <c r="K7393" s="47"/>
      <c r="L7393" s="47"/>
      <c r="M7393" s="47"/>
      <c r="N7393" s="47"/>
      <c r="O7393" s="48"/>
    </row>
    <row r="7394" spans="2:15" x14ac:dyDescent="0.25">
      <c r="B7394" s="85"/>
      <c r="C7394" s="47"/>
      <c r="D7394" s="47"/>
      <c r="E7394" s="47"/>
      <c r="F7394" s="47"/>
      <c r="G7394" s="48"/>
      <c r="H7394" s="47"/>
      <c r="I7394" s="51"/>
      <c r="J7394" s="51"/>
      <c r="K7394" s="47"/>
      <c r="L7394" s="47"/>
      <c r="M7394" s="47"/>
      <c r="N7394" s="47"/>
      <c r="O7394" s="48"/>
    </row>
    <row r="7395" spans="2:15" x14ac:dyDescent="0.25">
      <c r="B7395" s="85"/>
      <c r="C7395" s="47"/>
      <c r="D7395" s="47"/>
      <c r="E7395" s="47"/>
      <c r="F7395" s="47"/>
      <c r="G7395" s="48"/>
      <c r="H7395" s="47"/>
      <c r="I7395" s="51"/>
      <c r="J7395" s="51"/>
      <c r="K7395" s="47"/>
      <c r="L7395" s="47"/>
      <c r="M7395" s="47"/>
      <c r="N7395" s="47"/>
      <c r="O7395" s="48"/>
    </row>
    <row r="7396" spans="2:15" x14ac:dyDescent="0.25">
      <c r="B7396" s="85"/>
      <c r="C7396" s="47"/>
      <c r="D7396" s="47"/>
      <c r="E7396" s="47"/>
      <c r="F7396" s="47"/>
      <c r="G7396" s="48"/>
      <c r="H7396" s="47"/>
      <c r="I7396" s="51"/>
      <c r="J7396" s="51"/>
      <c r="K7396" s="47"/>
      <c r="L7396" s="47"/>
      <c r="M7396" s="47"/>
      <c r="N7396" s="47"/>
      <c r="O7396" s="48"/>
    </row>
    <row r="7397" spans="2:15" x14ac:dyDescent="0.25">
      <c r="B7397" s="85"/>
      <c r="C7397" s="47"/>
      <c r="D7397" s="47"/>
      <c r="E7397" s="47"/>
      <c r="F7397" s="47"/>
      <c r="G7397" s="48"/>
      <c r="H7397" s="47"/>
      <c r="I7397" s="51"/>
      <c r="J7397" s="51"/>
      <c r="K7397" s="47"/>
      <c r="L7397" s="47"/>
      <c r="M7397" s="47"/>
      <c r="N7397" s="47"/>
      <c r="O7397" s="48"/>
    </row>
    <row r="7398" spans="2:15" x14ac:dyDescent="0.25">
      <c r="B7398" s="85"/>
      <c r="C7398" s="47"/>
      <c r="D7398" s="47"/>
      <c r="E7398" s="47"/>
      <c r="F7398" s="47"/>
      <c r="G7398" s="48"/>
      <c r="H7398" s="47"/>
      <c r="I7398" s="51"/>
      <c r="J7398" s="51"/>
      <c r="K7398" s="47"/>
      <c r="L7398" s="47"/>
      <c r="M7398" s="47"/>
      <c r="N7398" s="47"/>
      <c r="O7398" s="48"/>
    </row>
    <row r="7399" spans="2:15" x14ac:dyDescent="0.25">
      <c r="B7399" s="85"/>
      <c r="C7399" s="47"/>
      <c r="D7399" s="47"/>
      <c r="E7399" s="47"/>
      <c r="F7399" s="47"/>
      <c r="G7399" s="48"/>
      <c r="H7399" s="47"/>
      <c r="I7399" s="51"/>
      <c r="J7399" s="51"/>
      <c r="K7399" s="47"/>
      <c r="L7399" s="47"/>
      <c r="M7399" s="47"/>
      <c r="N7399" s="47"/>
      <c r="O7399" s="48"/>
    </row>
    <row r="7400" spans="2:15" x14ac:dyDescent="0.25">
      <c r="B7400" s="85"/>
      <c r="C7400" s="47"/>
      <c r="D7400" s="47"/>
      <c r="E7400" s="47"/>
      <c r="F7400" s="47"/>
      <c r="G7400" s="48"/>
      <c r="H7400" s="47"/>
      <c r="I7400" s="51"/>
      <c r="J7400" s="51"/>
      <c r="K7400" s="47"/>
      <c r="L7400" s="47"/>
      <c r="M7400" s="47"/>
      <c r="N7400" s="47"/>
      <c r="O7400" s="48"/>
    </row>
    <row r="7401" spans="2:15" x14ac:dyDescent="0.25">
      <c r="B7401" s="85"/>
      <c r="C7401" s="47"/>
      <c r="D7401" s="47"/>
      <c r="E7401" s="47"/>
      <c r="F7401" s="47"/>
      <c r="G7401" s="48"/>
      <c r="H7401" s="47"/>
      <c r="I7401" s="51"/>
      <c r="J7401" s="51"/>
      <c r="K7401" s="47"/>
      <c r="L7401" s="47"/>
      <c r="M7401" s="47"/>
      <c r="N7401" s="47"/>
      <c r="O7401" s="48"/>
    </row>
    <row r="7402" spans="2:15" x14ac:dyDescent="0.25">
      <c r="B7402" s="85"/>
      <c r="C7402" s="47"/>
      <c r="D7402" s="47"/>
      <c r="E7402" s="47"/>
      <c r="F7402" s="47"/>
      <c r="G7402" s="48"/>
      <c r="H7402" s="47"/>
      <c r="I7402" s="51"/>
      <c r="J7402" s="51"/>
      <c r="K7402" s="47"/>
      <c r="L7402" s="47"/>
      <c r="M7402" s="47"/>
      <c r="N7402" s="47"/>
      <c r="O7402" s="48"/>
    </row>
    <row r="7403" spans="2:15" x14ac:dyDescent="0.25">
      <c r="B7403" s="85"/>
      <c r="C7403" s="47"/>
      <c r="D7403" s="47"/>
      <c r="E7403" s="47"/>
      <c r="F7403" s="47"/>
      <c r="G7403" s="48"/>
      <c r="H7403" s="47"/>
      <c r="I7403" s="51"/>
      <c r="J7403" s="51"/>
      <c r="K7403" s="47"/>
      <c r="L7403" s="47"/>
      <c r="M7403" s="47"/>
      <c r="N7403" s="47"/>
      <c r="O7403" s="48"/>
    </row>
    <row r="7404" spans="2:15" x14ac:dyDescent="0.25">
      <c r="B7404" s="85"/>
      <c r="C7404" s="47"/>
      <c r="D7404" s="47"/>
      <c r="E7404" s="47"/>
      <c r="F7404" s="47"/>
      <c r="G7404" s="48"/>
      <c r="H7404" s="47"/>
      <c r="I7404" s="51"/>
      <c r="J7404" s="51"/>
      <c r="K7404" s="47"/>
      <c r="L7404" s="47"/>
      <c r="M7404" s="47"/>
      <c r="N7404" s="47"/>
      <c r="O7404" s="48"/>
    </row>
    <row r="7405" spans="2:15" x14ac:dyDescent="0.25">
      <c r="B7405" s="85"/>
      <c r="C7405" s="47"/>
      <c r="D7405" s="47"/>
      <c r="E7405" s="47"/>
      <c r="F7405" s="47"/>
      <c r="G7405" s="48"/>
      <c r="H7405" s="47"/>
      <c r="I7405" s="51"/>
      <c r="J7405" s="51"/>
      <c r="K7405" s="47"/>
      <c r="L7405" s="47"/>
      <c r="M7405" s="47"/>
      <c r="N7405" s="47"/>
      <c r="O7405" s="48"/>
    </row>
    <row r="7406" spans="2:15" x14ac:dyDescent="0.25">
      <c r="B7406" s="85"/>
      <c r="C7406" s="47"/>
      <c r="D7406" s="47"/>
      <c r="E7406" s="47"/>
      <c r="F7406" s="47"/>
      <c r="G7406" s="48"/>
      <c r="H7406" s="47"/>
      <c r="I7406" s="51"/>
      <c r="J7406" s="51"/>
      <c r="K7406" s="47"/>
      <c r="L7406" s="47"/>
      <c r="M7406" s="47"/>
      <c r="N7406" s="47"/>
      <c r="O7406" s="48"/>
    </row>
    <row r="7407" spans="2:15" x14ac:dyDescent="0.25">
      <c r="B7407" s="85"/>
      <c r="C7407" s="47"/>
      <c r="D7407" s="47"/>
      <c r="E7407" s="47"/>
      <c r="F7407" s="47"/>
      <c r="G7407" s="48"/>
      <c r="H7407" s="47"/>
      <c r="I7407" s="51"/>
      <c r="J7407" s="51"/>
      <c r="K7407" s="47"/>
      <c r="L7407" s="47"/>
      <c r="M7407" s="47"/>
      <c r="N7407" s="47"/>
      <c r="O7407" s="48"/>
    </row>
    <row r="7408" spans="2:15" x14ac:dyDescent="0.25">
      <c r="B7408" s="85"/>
      <c r="C7408" s="47"/>
      <c r="D7408" s="47"/>
      <c r="E7408" s="47"/>
      <c r="F7408" s="47"/>
      <c r="G7408" s="48"/>
      <c r="H7408" s="47"/>
      <c r="I7408" s="51"/>
      <c r="J7408" s="51"/>
      <c r="K7408" s="47"/>
      <c r="L7408" s="47"/>
      <c r="M7408" s="47"/>
      <c r="N7408" s="47"/>
      <c r="O7408" s="48"/>
    </row>
    <row r="7409" spans="2:15" x14ac:dyDescent="0.25">
      <c r="B7409" s="85"/>
      <c r="C7409" s="47"/>
      <c r="D7409" s="47"/>
      <c r="E7409" s="47"/>
      <c r="F7409" s="47"/>
      <c r="G7409" s="48"/>
      <c r="H7409" s="47"/>
      <c r="I7409" s="51"/>
      <c r="J7409" s="51"/>
      <c r="K7409" s="47"/>
      <c r="L7409" s="47"/>
      <c r="M7409" s="47"/>
      <c r="N7409" s="47"/>
      <c r="O7409" s="48"/>
    </row>
    <row r="7410" spans="2:15" x14ac:dyDescent="0.25">
      <c r="B7410" s="85"/>
      <c r="C7410" s="47"/>
      <c r="D7410" s="47"/>
      <c r="E7410" s="47"/>
      <c r="F7410" s="47"/>
      <c r="G7410" s="48"/>
      <c r="H7410" s="47"/>
      <c r="I7410" s="51"/>
      <c r="J7410" s="51"/>
      <c r="K7410" s="47"/>
      <c r="L7410" s="47"/>
      <c r="M7410" s="47"/>
      <c r="N7410" s="47"/>
      <c r="O7410" s="48"/>
    </row>
    <row r="7411" spans="2:15" x14ac:dyDescent="0.25">
      <c r="B7411" s="85"/>
      <c r="C7411" s="47"/>
      <c r="D7411" s="47"/>
      <c r="E7411" s="47"/>
      <c r="F7411" s="47"/>
      <c r="G7411" s="48"/>
      <c r="H7411" s="47"/>
      <c r="I7411" s="51"/>
      <c r="J7411" s="51"/>
      <c r="K7411" s="47"/>
      <c r="L7411" s="47"/>
      <c r="M7411" s="47"/>
      <c r="N7411" s="47"/>
      <c r="O7411" s="48"/>
    </row>
    <row r="7412" spans="2:15" x14ac:dyDescent="0.25">
      <c r="B7412" s="85"/>
      <c r="C7412" s="47"/>
      <c r="D7412" s="47"/>
      <c r="E7412" s="47"/>
      <c r="F7412" s="47"/>
      <c r="G7412" s="48"/>
      <c r="H7412" s="47"/>
      <c r="I7412" s="51"/>
      <c r="J7412" s="51"/>
      <c r="K7412" s="47"/>
      <c r="L7412" s="47"/>
      <c r="M7412" s="47"/>
      <c r="N7412" s="47"/>
      <c r="O7412" s="48"/>
    </row>
    <row r="7413" spans="2:15" x14ac:dyDescent="0.25">
      <c r="B7413" s="85"/>
      <c r="C7413" s="47"/>
      <c r="D7413" s="47"/>
      <c r="E7413" s="47"/>
      <c r="F7413" s="47"/>
      <c r="G7413" s="48"/>
      <c r="H7413" s="47"/>
      <c r="I7413" s="51"/>
      <c r="J7413" s="51"/>
      <c r="K7413" s="47"/>
      <c r="L7413" s="47"/>
      <c r="M7413" s="47"/>
      <c r="N7413" s="47"/>
      <c r="O7413" s="48"/>
    </row>
    <row r="7414" spans="2:15" x14ac:dyDescent="0.25">
      <c r="B7414" s="85"/>
      <c r="C7414" s="47"/>
      <c r="D7414" s="47"/>
      <c r="E7414" s="47"/>
      <c r="F7414" s="47"/>
      <c r="G7414" s="48"/>
      <c r="H7414" s="47"/>
      <c r="I7414" s="51"/>
      <c r="J7414" s="51"/>
      <c r="K7414" s="47"/>
      <c r="L7414" s="47"/>
      <c r="M7414" s="47"/>
      <c r="N7414" s="47"/>
      <c r="O7414" s="48"/>
    </row>
    <row r="7415" spans="2:15" x14ac:dyDescent="0.25">
      <c r="B7415" s="85"/>
      <c r="C7415" s="47"/>
      <c r="D7415" s="47"/>
      <c r="E7415" s="47"/>
      <c r="F7415" s="47"/>
      <c r="G7415" s="48"/>
      <c r="H7415" s="47"/>
      <c r="I7415" s="51"/>
      <c r="J7415" s="51"/>
      <c r="K7415" s="47"/>
      <c r="L7415" s="47"/>
      <c r="M7415" s="47"/>
      <c r="N7415" s="47"/>
      <c r="O7415" s="48"/>
    </row>
    <row r="7416" spans="2:15" x14ac:dyDescent="0.25">
      <c r="B7416" s="85"/>
      <c r="C7416" s="47"/>
      <c r="D7416" s="47"/>
      <c r="E7416" s="47"/>
      <c r="F7416" s="47"/>
      <c r="G7416" s="48"/>
      <c r="H7416" s="47"/>
      <c r="I7416" s="51"/>
      <c r="J7416" s="51"/>
      <c r="K7416" s="47"/>
      <c r="L7416" s="47"/>
      <c r="M7416" s="47"/>
      <c r="N7416" s="47"/>
      <c r="O7416" s="48"/>
    </row>
    <row r="7417" spans="2:15" x14ac:dyDescent="0.25">
      <c r="B7417" s="85"/>
      <c r="C7417" s="47"/>
      <c r="D7417" s="47"/>
      <c r="E7417" s="47"/>
      <c r="F7417" s="47"/>
      <c r="G7417" s="48"/>
      <c r="H7417" s="47"/>
      <c r="I7417" s="51"/>
      <c r="J7417" s="51"/>
      <c r="K7417" s="47"/>
      <c r="L7417" s="47"/>
      <c r="M7417" s="47"/>
      <c r="N7417" s="47"/>
      <c r="O7417" s="48"/>
    </row>
    <row r="7418" spans="2:15" x14ac:dyDescent="0.25">
      <c r="B7418" s="85"/>
      <c r="C7418" s="47"/>
      <c r="D7418" s="47"/>
      <c r="E7418" s="47"/>
      <c r="F7418" s="47"/>
      <c r="G7418" s="48"/>
      <c r="H7418" s="47"/>
      <c r="I7418" s="51"/>
      <c r="J7418" s="51"/>
      <c r="K7418" s="47"/>
      <c r="L7418" s="47"/>
      <c r="M7418" s="47"/>
      <c r="N7418" s="47"/>
      <c r="O7418" s="48"/>
    </row>
    <row r="7419" spans="2:15" x14ac:dyDescent="0.25">
      <c r="B7419" s="85"/>
      <c r="C7419" s="47"/>
      <c r="D7419" s="47"/>
      <c r="E7419" s="47"/>
      <c r="F7419" s="47"/>
      <c r="G7419" s="48"/>
      <c r="H7419" s="47"/>
      <c r="I7419" s="51"/>
      <c r="J7419" s="51"/>
      <c r="K7419" s="47"/>
      <c r="L7419" s="47"/>
      <c r="M7419" s="47"/>
      <c r="N7419" s="47"/>
      <c r="O7419" s="48"/>
    </row>
    <row r="7420" spans="2:15" x14ac:dyDescent="0.25">
      <c r="B7420" s="85"/>
      <c r="C7420" s="47"/>
      <c r="D7420" s="47"/>
      <c r="E7420" s="47"/>
      <c r="F7420" s="47"/>
      <c r="G7420" s="48"/>
      <c r="H7420" s="47"/>
      <c r="I7420" s="51"/>
      <c r="J7420" s="51"/>
      <c r="K7420" s="47"/>
      <c r="L7420" s="47"/>
      <c r="M7420" s="47"/>
      <c r="N7420" s="47"/>
      <c r="O7420" s="48"/>
    </row>
    <row r="7421" spans="2:15" x14ac:dyDescent="0.25">
      <c r="B7421" s="85"/>
      <c r="C7421" s="47"/>
      <c r="D7421" s="47"/>
      <c r="E7421" s="47"/>
      <c r="F7421" s="47"/>
      <c r="G7421" s="48"/>
      <c r="H7421" s="47"/>
      <c r="I7421" s="51"/>
      <c r="J7421" s="51"/>
      <c r="K7421" s="47"/>
      <c r="L7421" s="47"/>
      <c r="M7421" s="47"/>
      <c r="N7421" s="47"/>
      <c r="O7421" s="48"/>
    </row>
    <row r="7422" spans="2:15" x14ac:dyDescent="0.25">
      <c r="B7422" s="85"/>
      <c r="C7422" s="47"/>
      <c r="D7422" s="47"/>
      <c r="E7422" s="47"/>
      <c r="F7422" s="47"/>
      <c r="G7422" s="48"/>
      <c r="H7422" s="47"/>
      <c r="I7422" s="51"/>
      <c r="J7422" s="51"/>
      <c r="K7422" s="47"/>
      <c r="L7422" s="47"/>
      <c r="M7422" s="47"/>
      <c r="N7422" s="47"/>
      <c r="O7422" s="48"/>
    </row>
    <row r="7423" spans="2:15" x14ac:dyDescent="0.25">
      <c r="B7423" s="85"/>
      <c r="C7423" s="47"/>
      <c r="D7423" s="47"/>
      <c r="E7423" s="47"/>
      <c r="F7423" s="47"/>
      <c r="G7423" s="48"/>
      <c r="H7423" s="47"/>
      <c r="I7423" s="51"/>
      <c r="J7423" s="51"/>
      <c r="K7423" s="47"/>
      <c r="L7423" s="47"/>
      <c r="M7423" s="47"/>
      <c r="N7423" s="47"/>
      <c r="O7423" s="48"/>
    </row>
    <row r="7424" spans="2:15" x14ac:dyDescent="0.25">
      <c r="B7424" s="85"/>
      <c r="C7424" s="47"/>
      <c r="D7424" s="47"/>
      <c r="E7424" s="47"/>
      <c r="F7424" s="47"/>
      <c r="G7424" s="48"/>
      <c r="H7424" s="47"/>
      <c r="I7424" s="51"/>
      <c r="J7424" s="51"/>
      <c r="K7424" s="47"/>
      <c r="L7424" s="47"/>
      <c r="M7424" s="47"/>
      <c r="N7424" s="47"/>
      <c r="O7424" s="48"/>
    </row>
    <row r="7425" spans="2:15" x14ac:dyDescent="0.25">
      <c r="B7425" s="85"/>
      <c r="C7425" s="47"/>
      <c r="D7425" s="47"/>
      <c r="E7425" s="47"/>
      <c r="F7425" s="47"/>
      <c r="G7425" s="48"/>
      <c r="H7425" s="47"/>
      <c r="I7425" s="51"/>
      <c r="J7425" s="51"/>
      <c r="K7425" s="47"/>
      <c r="L7425" s="47"/>
      <c r="M7425" s="47"/>
      <c r="N7425" s="47"/>
      <c r="O7425" s="48"/>
    </row>
    <row r="7426" spans="2:15" x14ac:dyDescent="0.25">
      <c r="B7426" s="85"/>
      <c r="C7426" s="47"/>
      <c r="D7426" s="47"/>
      <c r="E7426" s="47"/>
      <c r="F7426" s="47"/>
      <c r="G7426" s="48"/>
      <c r="H7426" s="47"/>
      <c r="I7426" s="51"/>
      <c r="J7426" s="51"/>
      <c r="K7426" s="47"/>
      <c r="L7426" s="47"/>
      <c r="M7426" s="47"/>
      <c r="N7426" s="47"/>
      <c r="O7426" s="48"/>
    </row>
    <row r="7427" spans="2:15" x14ac:dyDescent="0.25">
      <c r="B7427" s="85"/>
      <c r="C7427" s="47"/>
      <c r="D7427" s="47"/>
      <c r="E7427" s="47"/>
      <c r="F7427" s="47"/>
      <c r="G7427" s="48"/>
      <c r="H7427" s="47"/>
      <c r="I7427" s="51"/>
      <c r="J7427" s="51"/>
      <c r="K7427" s="47"/>
      <c r="L7427" s="47"/>
      <c r="M7427" s="47"/>
      <c r="N7427" s="47"/>
      <c r="O7427" s="48"/>
    </row>
    <row r="7428" spans="2:15" x14ac:dyDescent="0.25">
      <c r="B7428" s="85"/>
      <c r="C7428" s="47"/>
      <c r="D7428" s="47"/>
      <c r="E7428" s="47"/>
      <c r="F7428" s="47"/>
      <c r="G7428" s="48"/>
      <c r="H7428" s="47"/>
      <c r="I7428" s="51"/>
      <c r="J7428" s="51"/>
      <c r="K7428" s="47"/>
      <c r="L7428" s="47"/>
      <c r="M7428" s="47"/>
      <c r="N7428" s="47"/>
      <c r="O7428" s="48"/>
    </row>
    <row r="7429" spans="2:15" x14ac:dyDescent="0.25">
      <c r="B7429" s="85"/>
      <c r="C7429" s="47"/>
      <c r="D7429" s="47"/>
      <c r="E7429" s="47"/>
      <c r="F7429" s="47"/>
      <c r="G7429" s="48"/>
      <c r="H7429" s="47"/>
      <c r="I7429" s="51"/>
      <c r="J7429" s="51"/>
      <c r="K7429" s="47"/>
      <c r="L7429" s="47"/>
      <c r="M7429" s="47"/>
      <c r="N7429" s="47"/>
      <c r="O7429" s="48"/>
    </row>
    <row r="7430" spans="2:15" x14ac:dyDescent="0.25">
      <c r="B7430" s="85"/>
      <c r="C7430" s="47"/>
      <c r="D7430" s="47"/>
      <c r="E7430" s="47"/>
      <c r="F7430" s="47"/>
      <c r="G7430" s="48"/>
      <c r="H7430" s="47"/>
      <c r="I7430" s="51"/>
      <c r="J7430" s="51"/>
      <c r="K7430" s="47"/>
      <c r="L7430" s="47"/>
      <c r="M7430" s="47"/>
      <c r="N7430" s="47"/>
      <c r="O7430" s="48"/>
    </row>
    <row r="7431" spans="2:15" x14ac:dyDescent="0.25">
      <c r="B7431" s="85"/>
      <c r="C7431" s="47"/>
      <c r="D7431" s="47"/>
      <c r="E7431" s="47"/>
      <c r="F7431" s="47"/>
      <c r="G7431" s="48"/>
      <c r="H7431" s="47"/>
      <c r="I7431" s="51"/>
      <c r="J7431" s="51"/>
      <c r="K7431" s="47"/>
      <c r="L7431" s="47"/>
      <c r="M7431" s="47"/>
      <c r="N7431" s="47"/>
      <c r="O7431" s="48"/>
    </row>
    <row r="7432" spans="2:15" x14ac:dyDescent="0.25">
      <c r="B7432" s="85"/>
      <c r="C7432" s="47"/>
      <c r="D7432" s="47"/>
      <c r="E7432" s="47"/>
      <c r="F7432" s="47"/>
      <c r="G7432" s="48"/>
      <c r="H7432" s="47"/>
      <c r="I7432" s="51"/>
      <c r="J7432" s="51"/>
      <c r="K7432" s="47"/>
      <c r="L7432" s="47"/>
      <c r="M7432" s="47"/>
      <c r="N7432" s="47"/>
      <c r="O7432" s="48"/>
    </row>
    <row r="7433" spans="2:15" x14ac:dyDescent="0.25">
      <c r="B7433" s="85"/>
      <c r="C7433" s="47"/>
      <c r="D7433" s="47"/>
      <c r="E7433" s="47"/>
      <c r="F7433" s="47"/>
      <c r="G7433" s="48"/>
      <c r="H7433" s="47"/>
      <c r="I7433" s="51"/>
      <c r="J7433" s="51"/>
      <c r="K7433" s="47"/>
      <c r="L7433" s="47"/>
      <c r="M7433" s="47"/>
      <c r="N7433" s="47"/>
      <c r="O7433" s="48"/>
    </row>
    <row r="7434" spans="2:15" x14ac:dyDescent="0.25">
      <c r="B7434" s="85"/>
      <c r="C7434" s="47"/>
      <c r="D7434" s="47"/>
      <c r="E7434" s="47"/>
      <c r="F7434" s="47"/>
      <c r="G7434" s="48"/>
      <c r="H7434" s="47"/>
      <c r="I7434" s="51"/>
      <c r="J7434" s="51"/>
      <c r="K7434" s="47"/>
      <c r="L7434" s="47"/>
      <c r="M7434" s="47"/>
      <c r="N7434" s="47"/>
      <c r="O7434" s="48"/>
    </row>
    <row r="7435" spans="2:15" x14ac:dyDescent="0.25">
      <c r="B7435" s="85"/>
      <c r="C7435" s="47"/>
      <c r="D7435" s="47"/>
      <c r="E7435" s="47"/>
      <c r="F7435" s="47"/>
      <c r="G7435" s="48"/>
      <c r="H7435" s="47"/>
      <c r="I7435" s="51"/>
      <c r="J7435" s="51"/>
      <c r="K7435" s="47"/>
      <c r="L7435" s="47"/>
      <c r="M7435" s="47"/>
      <c r="N7435" s="47"/>
      <c r="O7435" s="48"/>
    </row>
    <row r="7436" spans="2:15" x14ac:dyDescent="0.25">
      <c r="B7436" s="85"/>
      <c r="C7436" s="47"/>
      <c r="D7436" s="47"/>
      <c r="E7436" s="47"/>
      <c r="F7436" s="47"/>
      <c r="G7436" s="48"/>
      <c r="H7436" s="47"/>
      <c r="I7436" s="51"/>
      <c r="J7436" s="51"/>
      <c r="K7436" s="47"/>
      <c r="L7436" s="47"/>
      <c r="M7436" s="47"/>
      <c r="N7436" s="47"/>
      <c r="O7436" s="48"/>
    </row>
    <row r="7437" spans="2:15" x14ac:dyDescent="0.25">
      <c r="B7437" s="85"/>
      <c r="C7437" s="47"/>
      <c r="D7437" s="47"/>
      <c r="E7437" s="47"/>
      <c r="F7437" s="47"/>
      <c r="G7437" s="48"/>
      <c r="H7437" s="47"/>
      <c r="I7437" s="51"/>
      <c r="J7437" s="51"/>
      <c r="K7437" s="47"/>
      <c r="L7437" s="47"/>
      <c r="M7437" s="47"/>
      <c r="N7437" s="47"/>
      <c r="O7437" s="48"/>
    </row>
    <row r="7438" spans="2:15" x14ac:dyDescent="0.25">
      <c r="B7438" s="85"/>
      <c r="C7438" s="47"/>
      <c r="D7438" s="47"/>
      <c r="E7438" s="47"/>
      <c r="F7438" s="47"/>
      <c r="G7438" s="48"/>
      <c r="H7438" s="47"/>
      <c r="I7438" s="51"/>
      <c r="J7438" s="51"/>
      <c r="K7438" s="47"/>
      <c r="L7438" s="47"/>
      <c r="M7438" s="47"/>
      <c r="N7438" s="47"/>
      <c r="O7438" s="48"/>
    </row>
    <row r="7439" spans="2:15" x14ac:dyDescent="0.25">
      <c r="B7439" s="85"/>
      <c r="C7439" s="47"/>
      <c r="D7439" s="47"/>
      <c r="E7439" s="47"/>
      <c r="F7439" s="47"/>
      <c r="G7439" s="48"/>
      <c r="H7439" s="47"/>
      <c r="I7439" s="51"/>
      <c r="J7439" s="51"/>
      <c r="K7439" s="47"/>
      <c r="L7439" s="47"/>
      <c r="M7439" s="47"/>
      <c r="N7439" s="47"/>
      <c r="O7439" s="48"/>
    </row>
    <row r="7440" spans="2:15" x14ac:dyDescent="0.25">
      <c r="B7440" s="85"/>
      <c r="C7440" s="47"/>
      <c r="D7440" s="47"/>
      <c r="E7440" s="47"/>
      <c r="F7440" s="47"/>
      <c r="G7440" s="48"/>
      <c r="H7440" s="47"/>
      <c r="I7440" s="51"/>
      <c r="J7440" s="51"/>
      <c r="K7440" s="47"/>
      <c r="L7440" s="47"/>
      <c r="M7440" s="47"/>
      <c r="N7440" s="47"/>
      <c r="O7440" s="48"/>
    </row>
    <row r="7441" spans="2:15" x14ac:dyDescent="0.25">
      <c r="B7441" s="85"/>
      <c r="C7441" s="47"/>
      <c r="D7441" s="47"/>
      <c r="E7441" s="47"/>
      <c r="F7441" s="47"/>
      <c r="G7441" s="48"/>
      <c r="H7441" s="47"/>
      <c r="I7441" s="51"/>
      <c r="J7441" s="51"/>
      <c r="K7441" s="47"/>
      <c r="L7441" s="47"/>
      <c r="M7441" s="47"/>
      <c r="N7441" s="47"/>
      <c r="O7441" s="48"/>
    </row>
    <row r="7442" spans="2:15" x14ac:dyDescent="0.25">
      <c r="B7442" s="85"/>
      <c r="C7442" s="47"/>
      <c r="D7442" s="47"/>
      <c r="E7442" s="47"/>
      <c r="F7442" s="47"/>
      <c r="G7442" s="48"/>
      <c r="H7442" s="47"/>
      <c r="I7442" s="51"/>
      <c r="J7442" s="51"/>
      <c r="K7442" s="47"/>
      <c r="L7442" s="47"/>
      <c r="M7442" s="47"/>
      <c r="N7442" s="47"/>
      <c r="O7442" s="48"/>
    </row>
    <row r="7443" spans="2:15" x14ac:dyDescent="0.25">
      <c r="B7443" s="85"/>
      <c r="C7443" s="47"/>
      <c r="D7443" s="47"/>
      <c r="E7443" s="47"/>
      <c r="F7443" s="47"/>
      <c r="G7443" s="48"/>
      <c r="H7443" s="47"/>
      <c r="I7443" s="51"/>
      <c r="J7443" s="51"/>
      <c r="K7443" s="47"/>
      <c r="L7443" s="47"/>
      <c r="M7443" s="47"/>
      <c r="N7443" s="47"/>
      <c r="O7443" s="48"/>
    </row>
    <row r="7444" spans="2:15" x14ac:dyDescent="0.25">
      <c r="B7444" s="85"/>
      <c r="C7444" s="47"/>
      <c r="D7444" s="47"/>
      <c r="E7444" s="47"/>
      <c r="F7444" s="47"/>
      <c r="G7444" s="48"/>
      <c r="H7444" s="47"/>
      <c r="I7444" s="51"/>
      <c r="J7444" s="51"/>
      <c r="K7444" s="47"/>
      <c r="L7444" s="47"/>
      <c r="M7444" s="47"/>
      <c r="N7444" s="47"/>
      <c r="O7444" s="48"/>
    </row>
    <row r="7445" spans="2:15" x14ac:dyDescent="0.25">
      <c r="B7445" s="85"/>
      <c r="C7445" s="47"/>
      <c r="D7445" s="47"/>
      <c r="E7445" s="47"/>
      <c r="F7445" s="47"/>
      <c r="G7445" s="48"/>
      <c r="H7445" s="47"/>
      <c r="I7445" s="51"/>
      <c r="J7445" s="51"/>
      <c r="K7445" s="47"/>
      <c r="L7445" s="47"/>
      <c r="M7445" s="47"/>
      <c r="N7445" s="47"/>
      <c r="O7445" s="48"/>
    </row>
    <row r="7446" spans="2:15" x14ac:dyDescent="0.25">
      <c r="B7446" s="85"/>
      <c r="C7446" s="47"/>
      <c r="D7446" s="47"/>
      <c r="E7446" s="47"/>
      <c r="F7446" s="47"/>
      <c r="G7446" s="48"/>
      <c r="H7446" s="47"/>
      <c r="I7446" s="51"/>
      <c r="J7446" s="51"/>
      <c r="K7446" s="47"/>
      <c r="L7446" s="47"/>
      <c r="M7446" s="47"/>
      <c r="N7446" s="47"/>
      <c r="O7446" s="48"/>
    </row>
    <row r="7447" spans="2:15" x14ac:dyDescent="0.25">
      <c r="B7447" s="85"/>
      <c r="C7447" s="47"/>
      <c r="D7447" s="47"/>
      <c r="E7447" s="47"/>
      <c r="F7447" s="47"/>
      <c r="G7447" s="48"/>
      <c r="H7447" s="47"/>
      <c r="I7447" s="51"/>
      <c r="J7447" s="51"/>
      <c r="K7447" s="47"/>
      <c r="L7447" s="47"/>
      <c r="M7447" s="47"/>
      <c r="N7447" s="47"/>
      <c r="O7447" s="48"/>
    </row>
    <row r="7448" spans="2:15" x14ac:dyDescent="0.25">
      <c r="B7448" s="85"/>
      <c r="C7448" s="47"/>
      <c r="D7448" s="47"/>
      <c r="E7448" s="47"/>
      <c r="F7448" s="47"/>
      <c r="G7448" s="48"/>
      <c r="H7448" s="47"/>
      <c r="I7448" s="51"/>
      <c r="J7448" s="51"/>
      <c r="K7448" s="47"/>
      <c r="L7448" s="47"/>
      <c r="M7448" s="47"/>
      <c r="N7448" s="47"/>
      <c r="O7448" s="48"/>
    </row>
    <row r="7449" spans="2:15" x14ac:dyDescent="0.25">
      <c r="B7449" s="85"/>
      <c r="C7449" s="47"/>
      <c r="D7449" s="47"/>
      <c r="E7449" s="47"/>
      <c r="F7449" s="47"/>
      <c r="G7449" s="48"/>
      <c r="H7449" s="47"/>
      <c r="I7449" s="51"/>
      <c r="J7449" s="51"/>
      <c r="K7449" s="47"/>
      <c r="L7449" s="47"/>
      <c r="M7449" s="47"/>
      <c r="N7449" s="47"/>
      <c r="O7449" s="48"/>
    </row>
    <row r="7450" spans="2:15" x14ac:dyDescent="0.25">
      <c r="B7450" s="85"/>
      <c r="C7450" s="47"/>
      <c r="D7450" s="47"/>
      <c r="E7450" s="47"/>
      <c r="F7450" s="47"/>
      <c r="G7450" s="48"/>
      <c r="H7450" s="47"/>
      <c r="I7450" s="51"/>
      <c r="J7450" s="51"/>
      <c r="K7450" s="47"/>
      <c r="L7450" s="47"/>
      <c r="M7450" s="47"/>
      <c r="N7450" s="47"/>
      <c r="O7450" s="48"/>
    </row>
    <row r="7451" spans="2:15" x14ac:dyDescent="0.25">
      <c r="B7451" s="85"/>
      <c r="C7451" s="47"/>
      <c r="D7451" s="47"/>
      <c r="E7451" s="47"/>
      <c r="F7451" s="47"/>
      <c r="G7451" s="48"/>
      <c r="H7451" s="47"/>
      <c r="I7451" s="51"/>
      <c r="J7451" s="51"/>
      <c r="K7451" s="47"/>
      <c r="L7451" s="47"/>
      <c r="M7451" s="47"/>
      <c r="N7451" s="47"/>
      <c r="O7451" s="48"/>
    </row>
    <row r="7452" spans="2:15" x14ac:dyDescent="0.25">
      <c r="B7452" s="85"/>
      <c r="C7452" s="47"/>
      <c r="D7452" s="47"/>
      <c r="E7452" s="47"/>
      <c r="F7452" s="47"/>
      <c r="G7452" s="48"/>
      <c r="H7452" s="47"/>
      <c r="I7452" s="51"/>
      <c r="J7452" s="51"/>
      <c r="K7452" s="47"/>
      <c r="L7452" s="47"/>
      <c r="M7452" s="47"/>
      <c r="N7452" s="47"/>
      <c r="O7452" s="48"/>
    </row>
    <row r="7453" spans="2:15" x14ac:dyDescent="0.25">
      <c r="B7453" s="85"/>
      <c r="C7453" s="47"/>
      <c r="D7453" s="47"/>
      <c r="E7453" s="47"/>
      <c r="F7453" s="47"/>
      <c r="G7453" s="48"/>
      <c r="H7453" s="47"/>
      <c r="I7453" s="51"/>
      <c r="J7453" s="51"/>
      <c r="K7453" s="47"/>
      <c r="L7453" s="47"/>
      <c r="M7453" s="47"/>
      <c r="N7453" s="47"/>
      <c r="O7453" s="48"/>
    </row>
    <row r="7454" spans="2:15" x14ac:dyDescent="0.25">
      <c r="B7454" s="85"/>
      <c r="C7454" s="47"/>
      <c r="D7454" s="47"/>
      <c r="E7454" s="47"/>
      <c r="F7454" s="47"/>
      <c r="G7454" s="48"/>
      <c r="H7454" s="47"/>
      <c r="I7454" s="51"/>
      <c r="J7454" s="51"/>
      <c r="K7454" s="47"/>
      <c r="L7454" s="47"/>
      <c r="M7454" s="47"/>
      <c r="N7454" s="47"/>
      <c r="O7454" s="48"/>
    </row>
    <row r="7455" spans="2:15" x14ac:dyDescent="0.25">
      <c r="B7455" s="85"/>
      <c r="C7455" s="47"/>
      <c r="D7455" s="47"/>
      <c r="E7455" s="47"/>
      <c r="F7455" s="47"/>
      <c r="G7455" s="48"/>
      <c r="H7455" s="47"/>
      <c r="I7455" s="51"/>
      <c r="J7455" s="51"/>
      <c r="K7455" s="47"/>
      <c r="L7455" s="47"/>
      <c r="M7455" s="47"/>
      <c r="N7455" s="47"/>
      <c r="O7455" s="48"/>
    </row>
    <row r="7456" spans="2:15" x14ac:dyDescent="0.25">
      <c r="B7456" s="85"/>
      <c r="C7456" s="47"/>
      <c r="D7456" s="47"/>
      <c r="E7456" s="47"/>
      <c r="F7456" s="47"/>
      <c r="G7456" s="48"/>
      <c r="H7456" s="47"/>
      <c r="I7456" s="51"/>
      <c r="J7456" s="51"/>
      <c r="K7456" s="47"/>
      <c r="L7456" s="47"/>
      <c r="M7456" s="47"/>
      <c r="N7456" s="47"/>
      <c r="O7456" s="48"/>
    </row>
    <row r="7457" spans="2:15" x14ac:dyDescent="0.25">
      <c r="B7457" s="85"/>
      <c r="C7457" s="47"/>
      <c r="D7457" s="47"/>
      <c r="E7457" s="47"/>
      <c r="F7457" s="47"/>
      <c r="G7457" s="48"/>
      <c r="H7457" s="47"/>
      <c r="I7457" s="51"/>
      <c r="J7457" s="51"/>
      <c r="K7457" s="47"/>
      <c r="L7457" s="47"/>
      <c r="M7457" s="47"/>
      <c r="N7457" s="47"/>
      <c r="O7457" s="48"/>
    </row>
    <row r="7458" spans="2:15" x14ac:dyDescent="0.25">
      <c r="B7458" s="85"/>
      <c r="C7458" s="47"/>
      <c r="D7458" s="47"/>
      <c r="E7458" s="47"/>
      <c r="F7458" s="47"/>
      <c r="G7458" s="48"/>
      <c r="H7458" s="47"/>
      <c r="I7458" s="51"/>
      <c r="J7458" s="51"/>
      <c r="K7458" s="47"/>
      <c r="L7458" s="47"/>
      <c r="M7458" s="47"/>
      <c r="N7458" s="47"/>
      <c r="O7458" s="48"/>
    </row>
    <row r="7459" spans="2:15" x14ac:dyDescent="0.25">
      <c r="B7459" s="85"/>
      <c r="C7459" s="47"/>
      <c r="D7459" s="47"/>
      <c r="E7459" s="47"/>
      <c r="F7459" s="47"/>
      <c r="G7459" s="48"/>
      <c r="H7459" s="47"/>
      <c r="I7459" s="51"/>
      <c r="J7459" s="51"/>
      <c r="K7459" s="47"/>
      <c r="L7459" s="47"/>
      <c r="M7459" s="47"/>
      <c r="N7459" s="47"/>
      <c r="O7459" s="48"/>
    </row>
    <row r="7460" spans="2:15" x14ac:dyDescent="0.25">
      <c r="B7460" s="85"/>
      <c r="C7460" s="47"/>
      <c r="D7460" s="47"/>
      <c r="E7460" s="47"/>
      <c r="F7460" s="47"/>
      <c r="G7460" s="48"/>
      <c r="H7460" s="47"/>
      <c r="I7460" s="51"/>
      <c r="J7460" s="51"/>
      <c r="K7460" s="47"/>
      <c r="L7460" s="47"/>
      <c r="M7460" s="47"/>
      <c r="N7460" s="47"/>
      <c r="O7460" s="48"/>
    </row>
    <row r="7461" spans="2:15" x14ac:dyDescent="0.25">
      <c r="B7461" s="85"/>
      <c r="C7461" s="47"/>
      <c r="D7461" s="47"/>
      <c r="E7461" s="47"/>
      <c r="F7461" s="47"/>
      <c r="G7461" s="48"/>
      <c r="H7461" s="47"/>
      <c r="I7461" s="51"/>
      <c r="J7461" s="51"/>
      <c r="K7461" s="47"/>
      <c r="L7461" s="47"/>
      <c r="M7461" s="47"/>
      <c r="N7461" s="47"/>
      <c r="O7461" s="48"/>
    </row>
    <row r="7462" spans="2:15" x14ac:dyDescent="0.25">
      <c r="B7462" s="85"/>
      <c r="C7462" s="47"/>
      <c r="D7462" s="47"/>
      <c r="E7462" s="47"/>
      <c r="F7462" s="47"/>
      <c r="G7462" s="48"/>
      <c r="H7462" s="47"/>
      <c r="I7462" s="51"/>
      <c r="J7462" s="51"/>
      <c r="K7462" s="47"/>
      <c r="L7462" s="47"/>
      <c r="M7462" s="47"/>
      <c r="N7462" s="47"/>
      <c r="O7462" s="48"/>
    </row>
    <row r="7463" spans="2:15" x14ac:dyDescent="0.25">
      <c r="B7463" s="85"/>
      <c r="C7463" s="47"/>
      <c r="D7463" s="47"/>
      <c r="E7463" s="47"/>
      <c r="F7463" s="47"/>
      <c r="G7463" s="48"/>
      <c r="H7463" s="47"/>
      <c r="I7463" s="51"/>
      <c r="J7463" s="51"/>
      <c r="K7463" s="47"/>
      <c r="L7463" s="47"/>
      <c r="M7463" s="47"/>
      <c r="N7463" s="47"/>
      <c r="O7463" s="48"/>
    </row>
    <row r="7464" spans="2:15" x14ac:dyDescent="0.25">
      <c r="B7464" s="85"/>
      <c r="C7464" s="47"/>
      <c r="D7464" s="47"/>
      <c r="E7464" s="47"/>
      <c r="F7464" s="47"/>
      <c r="G7464" s="48"/>
      <c r="H7464" s="47"/>
      <c r="I7464" s="51"/>
      <c r="J7464" s="51"/>
      <c r="K7464" s="47"/>
      <c r="L7464" s="47"/>
      <c r="M7464" s="47"/>
      <c r="N7464" s="47"/>
      <c r="O7464" s="48"/>
    </row>
    <row r="7465" spans="2:15" x14ac:dyDescent="0.25">
      <c r="B7465" s="85"/>
      <c r="C7465" s="47"/>
      <c r="D7465" s="47"/>
      <c r="E7465" s="47"/>
      <c r="F7465" s="47"/>
      <c r="G7465" s="48"/>
      <c r="H7465" s="47"/>
      <c r="I7465" s="51"/>
      <c r="J7465" s="51"/>
      <c r="K7465" s="47"/>
      <c r="L7465" s="47"/>
      <c r="M7465" s="47"/>
      <c r="N7465" s="47"/>
      <c r="O7465" s="48"/>
    </row>
    <row r="7466" spans="2:15" x14ac:dyDescent="0.25">
      <c r="B7466" s="85"/>
      <c r="C7466" s="47"/>
      <c r="D7466" s="47"/>
      <c r="E7466" s="47"/>
      <c r="F7466" s="47"/>
      <c r="G7466" s="48"/>
      <c r="H7466" s="47"/>
      <c r="I7466" s="51"/>
      <c r="J7466" s="51"/>
      <c r="K7466" s="47"/>
      <c r="L7466" s="47"/>
      <c r="M7466" s="47"/>
      <c r="N7466" s="47"/>
      <c r="O7466" s="48"/>
    </row>
    <row r="7467" spans="2:15" x14ac:dyDescent="0.25">
      <c r="B7467" s="85"/>
      <c r="C7467" s="47"/>
      <c r="D7467" s="47"/>
      <c r="E7467" s="47"/>
      <c r="F7467" s="47"/>
      <c r="G7467" s="48"/>
      <c r="H7467" s="47"/>
      <c r="I7467" s="51"/>
      <c r="J7467" s="51"/>
      <c r="K7467" s="47"/>
      <c r="L7467" s="47"/>
      <c r="M7467" s="47"/>
      <c r="N7467" s="47"/>
      <c r="O7467" s="48"/>
    </row>
    <row r="7468" spans="2:15" x14ac:dyDescent="0.25">
      <c r="B7468" s="85"/>
      <c r="C7468" s="47"/>
      <c r="D7468" s="47"/>
      <c r="E7468" s="47"/>
      <c r="F7468" s="47"/>
      <c r="G7468" s="48"/>
      <c r="H7468" s="47"/>
      <c r="I7468" s="51"/>
      <c r="J7468" s="51"/>
      <c r="K7468" s="47"/>
      <c r="L7468" s="47"/>
      <c r="M7468" s="47"/>
      <c r="N7468" s="47"/>
      <c r="O7468" s="48"/>
    </row>
    <row r="7469" spans="2:15" x14ac:dyDescent="0.25">
      <c r="B7469" s="85"/>
      <c r="C7469" s="47"/>
      <c r="D7469" s="47"/>
      <c r="E7469" s="47"/>
      <c r="F7469" s="47"/>
      <c r="G7469" s="48"/>
      <c r="H7469" s="47"/>
      <c r="I7469" s="51"/>
      <c r="J7469" s="51"/>
      <c r="K7469" s="47"/>
      <c r="L7469" s="47"/>
      <c r="M7469" s="47"/>
      <c r="N7469" s="47"/>
      <c r="O7469" s="48"/>
    </row>
    <row r="7470" spans="2:15" x14ac:dyDescent="0.25">
      <c r="B7470" s="85"/>
      <c r="C7470" s="47"/>
      <c r="D7470" s="47"/>
      <c r="E7470" s="47"/>
      <c r="F7470" s="47"/>
      <c r="G7470" s="48"/>
      <c r="H7470" s="47"/>
      <c r="I7470" s="51"/>
      <c r="J7470" s="51"/>
      <c r="K7470" s="47"/>
      <c r="L7470" s="47"/>
      <c r="M7470" s="47"/>
      <c r="N7470" s="47"/>
      <c r="O7470" s="48"/>
    </row>
    <row r="7471" spans="2:15" x14ac:dyDescent="0.25">
      <c r="B7471" s="85"/>
      <c r="C7471" s="47"/>
      <c r="D7471" s="47"/>
      <c r="E7471" s="47"/>
      <c r="F7471" s="47"/>
      <c r="G7471" s="48"/>
      <c r="H7471" s="47"/>
      <c r="I7471" s="51"/>
      <c r="J7471" s="51"/>
      <c r="K7471" s="47"/>
      <c r="L7471" s="47"/>
      <c r="M7471" s="47"/>
      <c r="N7471" s="47"/>
      <c r="O7471" s="48"/>
    </row>
    <row r="7472" spans="2:15" x14ac:dyDescent="0.25">
      <c r="B7472" s="85"/>
      <c r="C7472" s="47"/>
      <c r="D7472" s="47"/>
      <c r="E7472" s="47"/>
      <c r="F7472" s="47"/>
      <c r="G7472" s="48"/>
      <c r="H7472" s="47"/>
      <c r="I7472" s="51"/>
      <c r="J7472" s="51"/>
      <c r="K7472" s="47"/>
      <c r="L7472" s="47"/>
      <c r="M7472" s="47"/>
      <c r="N7472" s="47"/>
      <c r="O7472" s="48"/>
    </row>
    <row r="7473" spans="2:15" x14ac:dyDescent="0.25">
      <c r="B7473" s="85"/>
      <c r="C7473" s="47"/>
      <c r="D7473" s="47"/>
      <c r="E7473" s="47"/>
      <c r="F7473" s="47"/>
      <c r="G7473" s="48"/>
      <c r="H7473" s="47"/>
      <c r="I7473" s="51"/>
      <c r="J7473" s="51"/>
      <c r="K7473" s="47"/>
      <c r="L7473" s="47"/>
      <c r="M7473" s="47"/>
      <c r="N7473" s="47"/>
      <c r="O7473" s="48"/>
    </row>
    <row r="7474" spans="2:15" x14ac:dyDescent="0.25">
      <c r="B7474" s="85"/>
      <c r="C7474" s="47"/>
      <c r="D7474" s="47"/>
      <c r="E7474" s="47"/>
      <c r="F7474" s="47"/>
      <c r="G7474" s="48"/>
      <c r="H7474" s="47"/>
      <c r="I7474" s="51"/>
      <c r="J7474" s="51"/>
      <c r="K7474" s="47"/>
      <c r="L7474" s="47"/>
      <c r="M7474" s="47"/>
      <c r="N7474" s="47"/>
      <c r="O7474" s="48"/>
    </row>
    <row r="7475" spans="2:15" x14ac:dyDescent="0.25">
      <c r="B7475" s="85"/>
      <c r="C7475" s="47"/>
      <c r="D7475" s="47"/>
      <c r="E7475" s="47"/>
      <c r="F7475" s="47"/>
      <c r="G7475" s="48"/>
      <c r="H7475" s="47"/>
      <c r="I7475" s="51"/>
      <c r="J7475" s="51"/>
      <c r="K7475" s="47"/>
      <c r="L7475" s="47"/>
      <c r="M7475" s="47"/>
      <c r="N7475" s="47"/>
      <c r="O7475" s="48"/>
    </row>
    <row r="7476" spans="2:15" x14ac:dyDescent="0.25">
      <c r="B7476" s="85"/>
      <c r="C7476" s="47"/>
      <c r="D7476" s="47"/>
      <c r="E7476" s="47"/>
      <c r="F7476" s="47"/>
      <c r="G7476" s="48"/>
      <c r="H7476" s="47"/>
      <c r="I7476" s="51"/>
      <c r="J7476" s="51"/>
      <c r="K7476" s="47"/>
      <c r="L7476" s="47"/>
      <c r="M7476" s="47"/>
      <c r="N7476" s="47"/>
      <c r="O7476" s="48"/>
    </row>
    <row r="7477" spans="2:15" x14ac:dyDescent="0.25">
      <c r="B7477" s="85"/>
      <c r="C7477" s="47"/>
      <c r="D7477" s="47"/>
      <c r="E7477" s="47"/>
      <c r="F7477" s="47"/>
      <c r="G7477" s="48"/>
      <c r="H7477" s="47"/>
      <c r="I7477" s="51"/>
      <c r="J7477" s="51"/>
      <c r="K7477" s="47"/>
      <c r="L7477" s="47"/>
      <c r="M7477" s="47"/>
      <c r="N7477" s="47"/>
      <c r="O7477" s="48"/>
    </row>
    <row r="7478" spans="2:15" x14ac:dyDescent="0.25">
      <c r="B7478" s="85"/>
      <c r="C7478" s="47"/>
      <c r="D7478" s="47"/>
      <c r="E7478" s="47"/>
      <c r="F7478" s="47"/>
      <c r="G7478" s="48"/>
      <c r="H7478" s="47"/>
      <c r="I7478" s="51"/>
      <c r="J7478" s="51"/>
      <c r="K7478" s="47"/>
      <c r="L7478" s="47"/>
      <c r="M7478" s="47"/>
      <c r="N7478" s="47"/>
      <c r="O7478" s="48"/>
    </row>
    <row r="7479" spans="2:15" x14ac:dyDescent="0.25">
      <c r="B7479" s="85"/>
      <c r="C7479" s="47"/>
      <c r="D7479" s="47"/>
      <c r="E7479" s="47"/>
      <c r="F7479" s="47"/>
      <c r="G7479" s="48"/>
      <c r="H7479" s="47"/>
      <c r="I7479" s="51"/>
      <c r="J7479" s="51"/>
      <c r="K7479" s="47"/>
      <c r="L7479" s="47"/>
      <c r="M7479" s="47"/>
      <c r="N7479" s="47"/>
      <c r="O7479" s="48"/>
    </row>
    <row r="7480" spans="2:15" x14ac:dyDescent="0.25">
      <c r="B7480" s="85"/>
      <c r="C7480" s="47"/>
      <c r="D7480" s="47"/>
      <c r="E7480" s="47"/>
      <c r="F7480" s="47"/>
      <c r="G7480" s="48"/>
      <c r="H7480" s="47"/>
      <c r="I7480" s="51"/>
      <c r="J7480" s="51"/>
      <c r="K7480" s="47"/>
      <c r="L7480" s="47"/>
      <c r="M7480" s="47"/>
      <c r="N7480" s="47"/>
      <c r="O7480" s="48"/>
    </row>
    <row r="7481" spans="2:15" x14ac:dyDescent="0.25">
      <c r="B7481" s="85"/>
      <c r="C7481" s="47"/>
      <c r="D7481" s="47"/>
      <c r="E7481" s="47"/>
      <c r="F7481" s="47"/>
      <c r="G7481" s="48"/>
      <c r="H7481" s="47"/>
      <c r="I7481" s="51"/>
      <c r="J7481" s="51"/>
      <c r="K7481" s="47"/>
      <c r="L7481" s="47"/>
      <c r="M7481" s="47"/>
      <c r="N7481" s="47"/>
      <c r="O7481" s="48"/>
    </row>
    <row r="7482" spans="2:15" x14ac:dyDescent="0.25">
      <c r="B7482" s="85"/>
      <c r="C7482" s="47"/>
      <c r="D7482" s="47"/>
      <c r="E7482" s="47"/>
      <c r="F7482" s="47"/>
      <c r="G7482" s="48"/>
      <c r="H7482" s="47"/>
      <c r="I7482" s="51"/>
      <c r="J7482" s="51"/>
      <c r="K7482" s="47"/>
      <c r="L7482" s="47"/>
      <c r="M7482" s="47"/>
      <c r="N7482" s="47"/>
      <c r="O7482" s="48"/>
    </row>
    <row r="7483" spans="2:15" x14ac:dyDescent="0.25">
      <c r="B7483" s="85"/>
      <c r="C7483" s="47"/>
      <c r="D7483" s="47"/>
      <c r="E7483" s="47"/>
      <c r="F7483" s="47"/>
      <c r="G7483" s="48"/>
      <c r="H7483" s="47"/>
      <c r="I7483" s="51"/>
      <c r="J7483" s="51"/>
      <c r="K7483" s="47"/>
      <c r="L7483" s="47"/>
      <c r="M7483" s="47"/>
      <c r="N7483" s="47"/>
      <c r="O7483" s="48"/>
    </row>
    <row r="7484" spans="2:15" x14ac:dyDescent="0.25">
      <c r="B7484" s="85"/>
      <c r="C7484" s="47"/>
      <c r="D7484" s="47"/>
      <c r="E7484" s="47"/>
      <c r="F7484" s="47"/>
      <c r="G7484" s="48"/>
      <c r="H7484" s="47"/>
      <c r="I7484" s="51"/>
      <c r="J7484" s="51"/>
      <c r="K7484" s="47"/>
      <c r="L7484" s="47"/>
      <c r="M7484" s="47"/>
      <c r="N7484" s="47"/>
      <c r="O7484" s="48"/>
    </row>
    <row r="7485" spans="2:15" x14ac:dyDescent="0.25">
      <c r="B7485" s="85"/>
      <c r="C7485" s="47"/>
      <c r="D7485" s="47"/>
      <c r="E7485" s="47"/>
      <c r="F7485" s="47"/>
      <c r="G7485" s="48"/>
      <c r="H7485" s="47"/>
      <c r="I7485" s="51"/>
      <c r="J7485" s="51"/>
      <c r="K7485" s="47"/>
      <c r="L7485" s="47"/>
      <c r="M7485" s="47"/>
      <c r="N7485" s="47"/>
      <c r="O7485" s="48"/>
    </row>
    <row r="7486" spans="2:15" x14ac:dyDescent="0.25">
      <c r="B7486" s="85"/>
      <c r="C7486" s="47"/>
      <c r="D7486" s="47"/>
      <c r="E7486" s="47"/>
      <c r="F7486" s="47"/>
      <c r="G7486" s="48"/>
      <c r="H7486" s="47"/>
      <c r="I7486" s="51"/>
      <c r="J7486" s="51"/>
      <c r="K7486" s="47"/>
      <c r="L7486" s="47"/>
      <c r="M7486" s="47"/>
      <c r="N7486" s="47"/>
      <c r="O7486" s="48"/>
    </row>
    <row r="7487" spans="2:15" x14ac:dyDescent="0.25">
      <c r="B7487" s="85"/>
      <c r="C7487" s="47"/>
      <c r="D7487" s="47"/>
      <c r="E7487" s="47"/>
      <c r="F7487" s="47"/>
      <c r="G7487" s="48"/>
      <c r="H7487" s="47"/>
      <c r="I7487" s="51"/>
      <c r="J7487" s="51"/>
      <c r="K7487" s="47"/>
      <c r="L7487" s="47"/>
      <c r="M7487" s="47"/>
      <c r="N7487" s="47"/>
      <c r="O7487" s="48"/>
    </row>
    <row r="7488" spans="2:15" x14ac:dyDescent="0.25">
      <c r="B7488" s="85"/>
      <c r="C7488" s="47"/>
      <c r="D7488" s="47"/>
      <c r="E7488" s="47"/>
      <c r="F7488" s="47"/>
      <c r="G7488" s="48"/>
      <c r="H7488" s="47"/>
      <c r="I7488" s="51"/>
      <c r="J7488" s="51"/>
      <c r="K7488" s="47"/>
      <c r="L7488" s="47"/>
      <c r="M7488" s="47"/>
      <c r="N7488" s="47"/>
      <c r="O7488" s="48"/>
    </row>
    <row r="7489" spans="2:15" x14ac:dyDescent="0.25">
      <c r="B7489" s="85"/>
      <c r="C7489" s="47"/>
      <c r="D7489" s="47"/>
      <c r="E7489" s="47"/>
      <c r="F7489" s="47"/>
      <c r="G7489" s="48"/>
      <c r="H7489" s="47"/>
      <c r="I7489" s="51"/>
      <c r="J7489" s="51"/>
      <c r="K7489" s="47"/>
      <c r="L7489" s="47"/>
      <c r="M7489" s="47"/>
      <c r="N7489" s="47"/>
      <c r="O7489" s="48"/>
    </row>
    <row r="7490" spans="2:15" x14ac:dyDescent="0.25">
      <c r="B7490" s="85"/>
      <c r="C7490" s="47"/>
      <c r="D7490" s="47"/>
      <c r="E7490" s="47"/>
      <c r="F7490" s="47"/>
      <c r="G7490" s="48"/>
      <c r="H7490" s="47"/>
      <c r="I7490" s="51"/>
      <c r="J7490" s="51"/>
      <c r="K7490" s="47"/>
      <c r="L7490" s="47"/>
      <c r="M7490" s="47"/>
      <c r="N7490" s="47"/>
      <c r="O7490" s="48"/>
    </row>
    <row r="7491" spans="2:15" x14ac:dyDescent="0.25">
      <c r="B7491" s="85"/>
      <c r="C7491" s="47"/>
      <c r="D7491" s="47"/>
      <c r="E7491" s="47"/>
      <c r="F7491" s="47"/>
      <c r="G7491" s="48"/>
      <c r="H7491" s="47"/>
      <c r="I7491" s="51"/>
      <c r="J7491" s="51"/>
      <c r="K7491" s="47"/>
      <c r="L7491" s="47"/>
      <c r="M7491" s="47"/>
      <c r="N7491" s="47"/>
      <c r="O7491" s="48"/>
    </row>
    <row r="7492" spans="2:15" x14ac:dyDescent="0.25">
      <c r="B7492" s="85"/>
      <c r="C7492" s="47"/>
      <c r="D7492" s="47"/>
      <c r="E7492" s="47"/>
      <c r="F7492" s="47"/>
      <c r="G7492" s="48"/>
      <c r="H7492" s="47"/>
      <c r="I7492" s="51"/>
      <c r="J7492" s="51"/>
      <c r="K7492" s="47"/>
      <c r="L7492" s="47"/>
      <c r="M7492" s="47"/>
      <c r="N7492" s="47"/>
      <c r="O7492" s="48"/>
    </row>
    <row r="7493" spans="2:15" x14ac:dyDescent="0.25">
      <c r="B7493" s="85"/>
      <c r="C7493" s="47"/>
      <c r="D7493" s="47"/>
      <c r="E7493" s="47"/>
      <c r="F7493" s="47"/>
      <c r="G7493" s="48"/>
      <c r="H7493" s="47"/>
      <c r="I7493" s="51"/>
      <c r="J7493" s="51"/>
      <c r="K7493" s="47"/>
      <c r="L7493" s="47"/>
      <c r="M7493" s="47"/>
      <c r="N7493" s="47"/>
      <c r="O7493" s="48"/>
    </row>
    <row r="7494" spans="2:15" x14ac:dyDescent="0.25">
      <c r="B7494" s="85"/>
      <c r="C7494" s="47"/>
      <c r="D7494" s="47"/>
      <c r="E7494" s="47"/>
      <c r="F7494" s="47"/>
      <c r="G7494" s="48"/>
      <c r="H7494" s="47"/>
      <c r="I7494" s="51"/>
      <c r="J7494" s="51"/>
      <c r="K7494" s="47"/>
      <c r="L7494" s="47"/>
      <c r="M7494" s="47"/>
      <c r="N7494" s="47"/>
      <c r="O7494" s="48"/>
    </row>
    <row r="7495" spans="2:15" x14ac:dyDescent="0.25">
      <c r="B7495" s="85"/>
      <c r="C7495" s="47"/>
      <c r="D7495" s="47"/>
      <c r="E7495" s="47"/>
      <c r="F7495" s="47"/>
      <c r="G7495" s="48"/>
      <c r="H7495" s="47"/>
      <c r="I7495" s="51"/>
      <c r="J7495" s="51"/>
      <c r="K7495" s="47"/>
      <c r="L7495" s="47"/>
      <c r="M7495" s="47"/>
      <c r="N7495" s="47"/>
      <c r="O7495" s="48"/>
    </row>
    <row r="7496" spans="2:15" x14ac:dyDescent="0.25">
      <c r="B7496" s="85"/>
      <c r="C7496" s="47"/>
      <c r="D7496" s="47"/>
      <c r="E7496" s="47"/>
      <c r="F7496" s="47"/>
      <c r="G7496" s="48"/>
      <c r="H7496" s="47"/>
      <c r="I7496" s="51"/>
      <c r="J7496" s="51"/>
      <c r="K7496" s="47"/>
      <c r="L7496" s="47"/>
      <c r="M7496" s="47"/>
      <c r="N7496" s="47"/>
      <c r="O7496" s="48"/>
    </row>
    <row r="7497" spans="2:15" x14ac:dyDescent="0.25">
      <c r="B7497" s="85"/>
      <c r="C7497" s="47"/>
      <c r="D7497" s="47"/>
      <c r="E7497" s="47"/>
      <c r="F7497" s="47"/>
      <c r="G7497" s="48"/>
      <c r="H7497" s="47"/>
      <c r="I7497" s="51"/>
      <c r="J7497" s="51"/>
      <c r="K7497" s="47"/>
      <c r="L7497" s="47"/>
      <c r="M7497" s="47"/>
      <c r="N7497" s="47"/>
      <c r="O7497" s="48"/>
    </row>
    <row r="7498" spans="2:15" x14ac:dyDescent="0.25">
      <c r="B7498" s="85"/>
      <c r="C7498" s="47"/>
      <c r="D7498" s="47"/>
      <c r="E7498" s="47"/>
      <c r="F7498" s="47"/>
      <c r="G7498" s="48"/>
      <c r="H7498" s="47"/>
      <c r="I7498" s="51"/>
      <c r="J7498" s="51"/>
      <c r="K7498" s="47"/>
      <c r="L7498" s="47"/>
      <c r="M7498" s="47"/>
      <c r="N7498" s="47"/>
      <c r="O7498" s="48"/>
    </row>
    <row r="7499" spans="2:15" x14ac:dyDescent="0.25">
      <c r="B7499" s="85"/>
      <c r="C7499" s="47"/>
      <c r="D7499" s="47"/>
      <c r="E7499" s="47"/>
      <c r="F7499" s="47"/>
      <c r="G7499" s="48"/>
      <c r="H7499" s="47"/>
      <c r="I7499" s="51"/>
      <c r="J7499" s="51"/>
      <c r="K7499" s="47"/>
      <c r="L7499" s="47"/>
      <c r="M7499" s="47"/>
      <c r="N7499" s="47"/>
      <c r="O7499" s="48"/>
    </row>
    <row r="7500" spans="2:15" x14ac:dyDescent="0.25">
      <c r="B7500" s="85"/>
      <c r="C7500" s="47"/>
      <c r="D7500" s="47"/>
      <c r="E7500" s="47"/>
      <c r="F7500" s="47"/>
      <c r="G7500" s="48"/>
      <c r="H7500" s="47"/>
      <c r="I7500" s="51"/>
      <c r="J7500" s="51"/>
      <c r="K7500" s="47"/>
      <c r="L7500" s="47"/>
      <c r="M7500" s="47"/>
      <c r="N7500" s="47"/>
      <c r="O7500" s="48"/>
    </row>
    <row r="7501" spans="2:15" x14ac:dyDescent="0.25">
      <c r="B7501" s="85"/>
      <c r="C7501" s="47"/>
      <c r="D7501" s="47"/>
      <c r="E7501" s="47"/>
      <c r="F7501" s="47"/>
      <c r="G7501" s="48"/>
      <c r="H7501" s="47"/>
      <c r="I7501" s="51"/>
      <c r="J7501" s="51"/>
      <c r="K7501" s="47"/>
      <c r="L7501" s="47"/>
      <c r="M7501" s="47"/>
      <c r="N7501" s="47"/>
      <c r="O7501" s="48"/>
    </row>
    <row r="7502" spans="2:15" x14ac:dyDescent="0.25">
      <c r="B7502" s="85"/>
      <c r="C7502" s="47"/>
      <c r="D7502" s="47"/>
      <c r="E7502" s="47"/>
      <c r="F7502" s="47"/>
      <c r="G7502" s="48"/>
      <c r="H7502" s="47"/>
      <c r="I7502" s="51"/>
      <c r="J7502" s="51"/>
      <c r="K7502" s="47"/>
      <c r="L7502" s="47"/>
      <c r="M7502" s="47"/>
      <c r="N7502" s="47"/>
      <c r="O7502" s="48"/>
    </row>
    <row r="7503" spans="2:15" x14ac:dyDescent="0.25">
      <c r="B7503" s="85"/>
      <c r="C7503" s="47"/>
      <c r="D7503" s="47"/>
      <c r="E7503" s="47"/>
      <c r="F7503" s="47"/>
      <c r="G7503" s="48"/>
      <c r="H7503" s="47"/>
      <c r="I7503" s="51"/>
      <c r="J7503" s="51"/>
      <c r="K7503" s="47"/>
      <c r="L7503" s="47"/>
      <c r="M7503" s="47"/>
      <c r="N7503" s="47"/>
      <c r="O7503" s="48"/>
    </row>
    <row r="7504" spans="2:15" x14ac:dyDescent="0.25">
      <c r="B7504" s="85"/>
      <c r="C7504" s="47"/>
      <c r="D7504" s="47"/>
      <c r="E7504" s="47"/>
      <c r="F7504" s="47"/>
      <c r="G7504" s="48"/>
      <c r="H7504" s="47"/>
      <c r="I7504" s="51"/>
      <c r="J7504" s="51"/>
      <c r="K7504" s="47"/>
      <c r="L7504" s="47"/>
      <c r="M7504" s="47"/>
      <c r="N7504" s="47"/>
      <c r="O7504" s="48"/>
    </row>
    <row r="7505" spans="2:15" x14ac:dyDescent="0.25">
      <c r="B7505" s="85"/>
      <c r="C7505" s="47"/>
      <c r="D7505" s="47"/>
      <c r="E7505" s="47"/>
      <c r="F7505" s="47"/>
      <c r="G7505" s="48"/>
      <c r="H7505" s="47"/>
      <c r="I7505" s="51"/>
      <c r="J7505" s="51"/>
      <c r="K7505" s="47"/>
      <c r="L7505" s="47"/>
      <c r="M7505" s="47"/>
      <c r="N7505" s="47"/>
      <c r="O7505" s="48"/>
    </row>
    <row r="7506" spans="2:15" x14ac:dyDescent="0.25">
      <c r="B7506" s="85"/>
      <c r="C7506" s="47"/>
      <c r="D7506" s="47"/>
      <c r="E7506" s="47"/>
      <c r="F7506" s="47"/>
      <c r="G7506" s="48"/>
      <c r="H7506" s="47"/>
      <c r="I7506" s="51"/>
      <c r="J7506" s="51"/>
      <c r="K7506" s="47"/>
      <c r="L7506" s="47"/>
      <c r="M7506" s="47"/>
      <c r="N7506" s="47"/>
      <c r="O7506" s="48"/>
    </row>
    <row r="7507" spans="2:15" x14ac:dyDescent="0.25">
      <c r="B7507" s="85"/>
      <c r="C7507" s="47"/>
      <c r="D7507" s="47"/>
      <c r="E7507" s="47"/>
      <c r="F7507" s="47"/>
      <c r="G7507" s="48"/>
      <c r="H7507" s="47"/>
      <c r="I7507" s="51"/>
      <c r="J7507" s="51"/>
      <c r="K7507" s="47"/>
      <c r="L7507" s="47"/>
      <c r="M7507" s="47"/>
      <c r="N7507" s="47"/>
      <c r="O7507" s="48"/>
    </row>
    <row r="7508" spans="2:15" x14ac:dyDescent="0.25">
      <c r="B7508" s="85"/>
      <c r="C7508" s="47"/>
      <c r="D7508" s="47"/>
      <c r="E7508" s="47"/>
      <c r="F7508" s="47"/>
      <c r="G7508" s="48"/>
      <c r="H7508" s="47"/>
      <c r="I7508" s="51"/>
      <c r="J7508" s="51"/>
      <c r="K7508" s="47"/>
      <c r="L7508" s="47"/>
      <c r="M7508" s="47"/>
      <c r="N7508" s="47"/>
      <c r="O7508" s="48"/>
    </row>
    <row r="7509" spans="2:15" x14ac:dyDescent="0.25">
      <c r="B7509" s="85"/>
      <c r="C7509" s="47"/>
      <c r="D7509" s="47"/>
      <c r="E7509" s="47"/>
      <c r="F7509" s="47"/>
      <c r="G7509" s="48"/>
      <c r="H7509" s="47"/>
      <c r="I7509" s="51"/>
      <c r="J7509" s="51"/>
      <c r="K7509" s="47"/>
      <c r="L7509" s="47"/>
      <c r="M7509" s="47"/>
      <c r="N7509" s="47"/>
      <c r="O7509" s="48"/>
    </row>
    <row r="7510" spans="2:15" x14ac:dyDescent="0.25">
      <c r="B7510" s="85"/>
      <c r="C7510" s="47"/>
      <c r="D7510" s="47"/>
      <c r="E7510" s="47"/>
      <c r="F7510" s="47"/>
      <c r="G7510" s="48"/>
      <c r="H7510" s="47"/>
      <c r="I7510" s="51"/>
      <c r="J7510" s="51"/>
      <c r="K7510" s="47"/>
      <c r="L7510" s="47"/>
      <c r="M7510" s="47"/>
      <c r="N7510" s="47"/>
      <c r="O7510" s="48"/>
    </row>
    <row r="7511" spans="2:15" x14ac:dyDescent="0.25">
      <c r="B7511" s="85"/>
      <c r="C7511" s="47"/>
      <c r="D7511" s="47"/>
      <c r="E7511" s="47"/>
      <c r="F7511" s="47"/>
      <c r="G7511" s="48"/>
      <c r="H7511" s="47"/>
      <c r="I7511" s="51"/>
      <c r="J7511" s="51"/>
      <c r="K7511" s="47"/>
      <c r="L7511" s="47"/>
      <c r="M7511" s="47"/>
      <c r="N7511" s="47"/>
      <c r="O7511" s="48"/>
    </row>
    <row r="7512" spans="2:15" x14ac:dyDescent="0.25">
      <c r="B7512" s="85"/>
      <c r="C7512" s="47"/>
      <c r="D7512" s="47"/>
      <c r="E7512" s="47"/>
      <c r="F7512" s="47"/>
      <c r="G7512" s="48"/>
      <c r="H7512" s="47"/>
      <c r="I7512" s="51"/>
      <c r="J7512" s="51"/>
      <c r="K7512" s="47"/>
      <c r="L7512" s="47"/>
      <c r="M7512" s="47"/>
      <c r="N7512" s="47"/>
      <c r="O7512" s="48"/>
    </row>
    <row r="7513" spans="2:15" x14ac:dyDescent="0.25">
      <c r="B7513" s="85"/>
      <c r="C7513" s="47"/>
      <c r="D7513" s="47"/>
      <c r="E7513" s="47"/>
      <c r="F7513" s="47"/>
      <c r="G7513" s="48"/>
      <c r="H7513" s="47"/>
      <c r="I7513" s="51"/>
      <c r="J7513" s="51"/>
      <c r="K7513" s="47"/>
      <c r="L7513" s="47"/>
      <c r="M7513" s="47"/>
      <c r="N7513" s="47"/>
      <c r="O7513" s="48"/>
    </row>
    <row r="7514" spans="2:15" x14ac:dyDescent="0.25">
      <c r="B7514" s="85"/>
      <c r="C7514" s="47"/>
      <c r="D7514" s="47"/>
      <c r="E7514" s="47"/>
      <c r="F7514" s="47"/>
      <c r="G7514" s="48"/>
      <c r="H7514" s="47"/>
      <c r="I7514" s="51"/>
      <c r="J7514" s="51"/>
      <c r="K7514" s="47"/>
      <c r="L7514" s="47"/>
      <c r="M7514" s="47"/>
      <c r="N7514" s="47"/>
      <c r="O7514" s="48"/>
    </row>
    <row r="7515" spans="2:15" x14ac:dyDescent="0.25">
      <c r="B7515" s="85"/>
      <c r="C7515" s="47"/>
      <c r="D7515" s="47"/>
      <c r="E7515" s="47"/>
      <c r="F7515" s="47"/>
      <c r="G7515" s="48"/>
      <c r="H7515" s="47"/>
      <c r="I7515" s="51"/>
      <c r="J7515" s="51"/>
      <c r="K7515" s="47"/>
      <c r="L7515" s="47"/>
      <c r="M7515" s="47"/>
      <c r="N7515" s="47"/>
      <c r="O7515" s="48"/>
    </row>
    <row r="7516" spans="2:15" x14ac:dyDescent="0.25">
      <c r="B7516" s="85"/>
      <c r="C7516" s="47"/>
      <c r="D7516" s="47"/>
      <c r="E7516" s="47"/>
      <c r="F7516" s="47"/>
      <c r="G7516" s="48"/>
      <c r="H7516" s="47"/>
      <c r="I7516" s="51"/>
      <c r="J7516" s="51"/>
      <c r="K7516" s="47"/>
      <c r="L7516" s="47"/>
      <c r="M7516" s="47"/>
      <c r="N7516" s="47"/>
      <c r="O7516" s="48"/>
    </row>
    <row r="7517" spans="2:15" x14ac:dyDescent="0.25">
      <c r="B7517" s="85"/>
      <c r="C7517" s="47"/>
      <c r="D7517" s="47"/>
      <c r="E7517" s="47"/>
      <c r="F7517" s="47"/>
      <c r="G7517" s="48"/>
      <c r="H7517" s="47"/>
      <c r="I7517" s="51"/>
      <c r="J7517" s="51"/>
      <c r="K7517" s="47"/>
      <c r="L7517" s="47"/>
      <c r="M7517" s="47"/>
      <c r="N7517" s="47"/>
      <c r="O7517" s="48"/>
    </row>
    <row r="7518" spans="2:15" x14ac:dyDescent="0.25">
      <c r="B7518" s="85"/>
      <c r="C7518" s="47"/>
      <c r="D7518" s="47"/>
      <c r="E7518" s="47"/>
      <c r="F7518" s="47"/>
      <c r="G7518" s="48"/>
      <c r="H7518" s="47"/>
      <c r="I7518" s="51"/>
      <c r="J7518" s="51"/>
      <c r="K7518" s="47"/>
      <c r="L7518" s="47"/>
      <c r="M7518" s="47"/>
      <c r="N7518" s="47"/>
      <c r="O7518" s="48"/>
    </row>
    <row r="7519" spans="2:15" x14ac:dyDescent="0.25">
      <c r="B7519" s="85"/>
      <c r="C7519" s="47"/>
      <c r="D7519" s="47"/>
      <c r="E7519" s="47"/>
      <c r="F7519" s="47"/>
      <c r="G7519" s="48"/>
      <c r="H7519" s="47"/>
      <c r="I7519" s="51"/>
      <c r="J7519" s="51"/>
      <c r="K7519" s="47"/>
      <c r="L7519" s="47"/>
      <c r="M7519" s="47"/>
      <c r="N7519" s="47"/>
      <c r="O7519" s="48"/>
    </row>
    <row r="7520" spans="2:15" x14ac:dyDescent="0.25">
      <c r="B7520" s="85"/>
      <c r="C7520" s="47"/>
      <c r="D7520" s="47"/>
      <c r="E7520" s="47"/>
      <c r="F7520" s="47"/>
      <c r="G7520" s="48"/>
      <c r="H7520" s="47"/>
      <c r="I7520" s="51"/>
      <c r="J7520" s="51"/>
      <c r="K7520" s="47"/>
      <c r="L7520" s="47"/>
      <c r="M7520" s="47"/>
      <c r="N7520" s="47"/>
      <c r="O7520" s="48"/>
    </row>
    <row r="7521" spans="2:15" x14ac:dyDescent="0.25">
      <c r="B7521" s="85"/>
      <c r="C7521" s="47"/>
      <c r="D7521" s="47"/>
      <c r="E7521" s="47"/>
      <c r="F7521" s="47"/>
      <c r="G7521" s="48"/>
      <c r="H7521" s="47"/>
      <c r="I7521" s="51"/>
      <c r="J7521" s="51"/>
      <c r="K7521" s="47"/>
      <c r="L7521" s="47"/>
      <c r="M7521" s="47"/>
      <c r="N7521" s="47"/>
      <c r="O7521" s="48"/>
    </row>
    <row r="7522" spans="2:15" x14ac:dyDescent="0.25">
      <c r="B7522" s="85"/>
      <c r="C7522" s="47"/>
      <c r="D7522" s="47"/>
      <c r="E7522" s="47"/>
      <c r="F7522" s="47"/>
      <c r="G7522" s="48"/>
      <c r="H7522" s="47"/>
      <c r="I7522" s="51"/>
      <c r="J7522" s="51"/>
      <c r="K7522" s="47"/>
      <c r="L7522" s="47"/>
      <c r="M7522" s="47"/>
      <c r="N7522" s="47"/>
      <c r="O7522" s="48"/>
    </row>
    <row r="7523" spans="2:15" x14ac:dyDescent="0.25">
      <c r="B7523" s="85"/>
      <c r="C7523" s="47"/>
      <c r="D7523" s="47"/>
      <c r="E7523" s="47"/>
      <c r="F7523" s="47"/>
      <c r="G7523" s="48"/>
      <c r="H7523" s="47"/>
      <c r="I7523" s="51"/>
      <c r="J7523" s="51"/>
      <c r="K7523" s="47"/>
      <c r="L7523" s="47"/>
      <c r="M7523" s="47"/>
      <c r="N7523" s="47"/>
      <c r="O7523" s="48"/>
    </row>
    <row r="7524" spans="2:15" x14ac:dyDescent="0.25">
      <c r="B7524" s="85"/>
      <c r="C7524" s="47"/>
      <c r="D7524" s="47"/>
      <c r="E7524" s="47"/>
      <c r="F7524" s="47"/>
      <c r="G7524" s="48"/>
      <c r="H7524" s="47"/>
      <c r="I7524" s="51"/>
      <c r="J7524" s="51"/>
      <c r="K7524" s="47"/>
      <c r="L7524" s="47"/>
      <c r="M7524" s="47"/>
      <c r="N7524" s="47"/>
      <c r="O7524" s="48"/>
    </row>
    <row r="7525" spans="2:15" x14ac:dyDescent="0.25">
      <c r="B7525" s="85"/>
      <c r="C7525" s="47"/>
      <c r="D7525" s="47"/>
      <c r="E7525" s="47"/>
      <c r="F7525" s="47"/>
      <c r="G7525" s="48"/>
      <c r="H7525" s="47"/>
      <c r="I7525" s="51"/>
      <c r="J7525" s="51"/>
      <c r="K7525" s="47"/>
      <c r="L7525" s="47"/>
      <c r="M7525" s="47"/>
      <c r="N7525" s="47"/>
      <c r="O7525" s="48"/>
    </row>
    <row r="7526" spans="2:15" x14ac:dyDescent="0.25">
      <c r="B7526" s="85"/>
      <c r="C7526" s="47"/>
      <c r="D7526" s="47"/>
      <c r="E7526" s="47"/>
      <c r="F7526" s="47"/>
      <c r="G7526" s="48"/>
      <c r="H7526" s="47"/>
      <c r="I7526" s="51"/>
      <c r="J7526" s="51"/>
      <c r="K7526" s="47"/>
      <c r="L7526" s="47"/>
      <c r="M7526" s="47"/>
      <c r="N7526" s="47"/>
      <c r="O7526" s="48"/>
    </row>
    <row r="7527" spans="2:15" x14ac:dyDescent="0.25">
      <c r="B7527" s="85"/>
      <c r="C7527" s="47"/>
      <c r="D7527" s="47"/>
      <c r="E7527" s="47"/>
      <c r="F7527" s="47"/>
      <c r="G7527" s="48"/>
      <c r="H7527" s="47"/>
      <c r="I7527" s="51"/>
      <c r="J7527" s="51"/>
      <c r="K7527" s="47"/>
      <c r="L7527" s="47"/>
      <c r="M7527" s="47"/>
      <c r="N7527" s="47"/>
      <c r="O7527" s="48"/>
    </row>
    <row r="7528" spans="2:15" x14ac:dyDescent="0.25">
      <c r="B7528" s="85"/>
      <c r="C7528" s="47"/>
      <c r="D7528" s="47"/>
      <c r="E7528" s="47"/>
      <c r="F7528" s="47"/>
      <c r="G7528" s="48"/>
      <c r="H7528" s="47"/>
      <c r="I7528" s="51"/>
      <c r="J7528" s="51"/>
      <c r="K7528" s="47"/>
      <c r="L7528" s="47"/>
      <c r="M7528" s="47"/>
      <c r="N7528" s="47"/>
      <c r="O7528" s="48"/>
    </row>
    <row r="7529" spans="2:15" x14ac:dyDescent="0.25">
      <c r="B7529" s="85"/>
      <c r="C7529" s="47"/>
      <c r="D7529" s="47"/>
      <c r="E7529" s="47"/>
      <c r="F7529" s="47"/>
      <c r="G7529" s="48"/>
      <c r="H7529" s="47"/>
      <c r="I7529" s="51"/>
      <c r="J7529" s="51"/>
      <c r="K7529" s="47"/>
      <c r="L7529" s="47"/>
      <c r="M7529" s="47"/>
      <c r="N7529" s="47"/>
      <c r="O7529" s="48"/>
    </row>
    <row r="7530" spans="2:15" x14ac:dyDescent="0.25">
      <c r="B7530" s="85"/>
      <c r="C7530" s="47"/>
      <c r="D7530" s="47"/>
      <c r="E7530" s="47"/>
      <c r="F7530" s="47"/>
      <c r="G7530" s="48"/>
      <c r="H7530" s="47"/>
      <c r="I7530" s="51"/>
      <c r="J7530" s="51"/>
      <c r="K7530" s="47"/>
      <c r="L7530" s="47"/>
      <c r="M7530" s="47"/>
      <c r="N7530" s="47"/>
      <c r="O7530" s="48"/>
    </row>
    <row r="7531" spans="2:15" x14ac:dyDescent="0.25">
      <c r="B7531" s="85"/>
      <c r="C7531" s="47"/>
      <c r="D7531" s="47"/>
      <c r="E7531" s="47"/>
      <c r="F7531" s="47"/>
      <c r="G7531" s="48"/>
      <c r="H7531" s="47"/>
      <c r="I7531" s="51"/>
      <c r="J7531" s="51"/>
      <c r="K7531" s="47"/>
      <c r="L7531" s="47"/>
      <c r="M7531" s="47"/>
      <c r="N7531" s="47"/>
      <c r="O7531" s="48"/>
    </row>
    <row r="7532" spans="2:15" x14ac:dyDescent="0.25">
      <c r="B7532" s="85"/>
      <c r="C7532" s="47"/>
      <c r="D7532" s="47"/>
      <c r="E7532" s="47"/>
      <c r="F7532" s="47"/>
      <c r="G7532" s="48"/>
      <c r="H7532" s="47"/>
      <c r="I7532" s="51"/>
      <c r="J7532" s="51"/>
      <c r="K7532" s="47"/>
      <c r="L7532" s="47"/>
      <c r="M7532" s="47"/>
      <c r="N7532" s="47"/>
      <c r="O7532" s="48"/>
    </row>
    <row r="7533" spans="2:15" x14ac:dyDescent="0.25">
      <c r="B7533" s="85"/>
      <c r="C7533" s="47"/>
      <c r="D7533" s="47"/>
      <c r="E7533" s="47"/>
      <c r="F7533" s="47"/>
      <c r="G7533" s="48"/>
      <c r="H7533" s="47"/>
      <c r="I7533" s="51"/>
      <c r="J7533" s="51"/>
      <c r="K7533" s="47"/>
      <c r="L7533" s="47"/>
      <c r="M7533" s="47"/>
      <c r="N7533" s="47"/>
      <c r="O7533" s="48"/>
    </row>
    <row r="7534" spans="2:15" x14ac:dyDescent="0.25">
      <c r="B7534" s="85"/>
      <c r="C7534" s="47"/>
      <c r="D7534" s="47"/>
      <c r="E7534" s="47"/>
      <c r="F7534" s="47"/>
      <c r="G7534" s="48"/>
      <c r="H7534" s="47"/>
      <c r="I7534" s="51"/>
      <c r="J7534" s="51"/>
      <c r="K7534" s="47"/>
      <c r="L7534" s="47"/>
      <c r="M7534" s="47"/>
      <c r="N7534" s="47"/>
      <c r="O7534" s="48"/>
    </row>
    <row r="7535" spans="2:15" x14ac:dyDescent="0.25">
      <c r="B7535" s="85"/>
      <c r="C7535" s="47"/>
      <c r="D7535" s="47"/>
      <c r="E7535" s="47"/>
      <c r="F7535" s="47"/>
      <c r="G7535" s="48"/>
      <c r="H7535" s="47"/>
      <c r="I7535" s="51"/>
      <c r="J7535" s="51"/>
      <c r="K7535" s="47"/>
      <c r="L7535" s="47"/>
      <c r="M7535" s="47"/>
      <c r="N7535" s="47"/>
      <c r="O7535" s="48"/>
    </row>
    <row r="7536" spans="2:15" x14ac:dyDescent="0.25">
      <c r="B7536" s="85"/>
      <c r="C7536" s="47"/>
      <c r="D7536" s="47"/>
      <c r="E7536" s="47"/>
      <c r="F7536" s="47"/>
      <c r="G7536" s="48"/>
      <c r="H7536" s="47"/>
      <c r="I7536" s="51"/>
      <c r="J7536" s="51"/>
      <c r="K7536" s="47"/>
      <c r="L7536" s="47"/>
      <c r="M7536" s="47"/>
      <c r="N7536" s="47"/>
      <c r="O7536" s="48"/>
    </row>
    <row r="7537" spans="2:15" x14ac:dyDescent="0.25">
      <c r="B7537" s="85"/>
      <c r="C7537" s="47"/>
      <c r="D7537" s="47"/>
      <c r="E7537" s="47"/>
      <c r="F7537" s="47"/>
      <c r="G7537" s="48"/>
      <c r="H7537" s="47"/>
      <c r="I7537" s="51"/>
      <c r="J7537" s="51"/>
      <c r="K7537" s="47"/>
      <c r="L7537" s="47"/>
      <c r="M7537" s="47"/>
      <c r="N7537" s="47"/>
      <c r="O7537" s="48"/>
    </row>
    <row r="7538" spans="2:15" x14ac:dyDescent="0.25">
      <c r="B7538" s="85"/>
      <c r="C7538" s="47"/>
      <c r="D7538" s="47"/>
      <c r="E7538" s="47"/>
      <c r="F7538" s="47"/>
      <c r="G7538" s="48"/>
      <c r="H7538" s="47"/>
      <c r="I7538" s="51"/>
      <c r="J7538" s="51"/>
      <c r="K7538" s="47"/>
      <c r="L7538" s="47"/>
      <c r="M7538" s="47"/>
      <c r="N7538" s="47"/>
      <c r="O7538" s="48"/>
    </row>
    <row r="7539" spans="2:15" x14ac:dyDescent="0.25">
      <c r="B7539" s="85"/>
      <c r="C7539" s="47"/>
      <c r="D7539" s="47"/>
      <c r="E7539" s="47"/>
      <c r="F7539" s="47"/>
      <c r="G7539" s="48"/>
      <c r="H7539" s="47"/>
      <c r="I7539" s="51"/>
      <c r="J7539" s="51"/>
      <c r="K7539" s="47"/>
      <c r="L7539" s="47"/>
      <c r="M7539" s="47"/>
      <c r="N7539" s="47"/>
      <c r="O7539" s="48"/>
    </row>
    <row r="7540" spans="2:15" x14ac:dyDescent="0.25">
      <c r="B7540" s="85"/>
      <c r="C7540" s="47"/>
      <c r="D7540" s="47"/>
      <c r="E7540" s="47"/>
      <c r="F7540" s="47"/>
      <c r="G7540" s="48"/>
      <c r="H7540" s="47"/>
      <c r="I7540" s="51"/>
      <c r="J7540" s="51"/>
      <c r="K7540" s="47"/>
      <c r="L7540" s="47"/>
      <c r="M7540" s="47"/>
      <c r="N7540" s="47"/>
      <c r="O7540" s="48"/>
    </row>
    <row r="7541" spans="2:15" x14ac:dyDescent="0.25">
      <c r="B7541" s="85"/>
      <c r="C7541" s="47"/>
      <c r="D7541" s="47"/>
      <c r="E7541" s="47"/>
      <c r="F7541" s="47"/>
      <c r="G7541" s="48"/>
      <c r="H7541" s="47"/>
      <c r="I7541" s="51"/>
      <c r="J7541" s="51"/>
      <c r="K7541" s="47"/>
      <c r="L7541" s="47"/>
      <c r="M7541" s="47"/>
      <c r="N7541" s="47"/>
      <c r="O7541" s="48"/>
    </row>
    <row r="7542" spans="2:15" x14ac:dyDescent="0.25">
      <c r="B7542" s="85"/>
      <c r="C7542" s="47"/>
      <c r="D7542" s="47"/>
      <c r="E7542" s="47"/>
      <c r="F7542" s="47"/>
      <c r="G7542" s="48"/>
      <c r="H7542" s="47"/>
      <c r="I7542" s="51"/>
      <c r="J7542" s="51"/>
      <c r="K7542" s="47"/>
      <c r="L7542" s="47"/>
      <c r="M7542" s="47"/>
      <c r="N7542" s="47"/>
      <c r="O7542" s="48"/>
    </row>
    <row r="7543" spans="2:15" x14ac:dyDescent="0.25">
      <c r="B7543" s="85"/>
      <c r="C7543" s="47"/>
      <c r="D7543" s="47"/>
      <c r="E7543" s="47"/>
      <c r="F7543" s="47"/>
      <c r="G7543" s="48"/>
      <c r="H7543" s="47"/>
      <c r="I7543" s="51"/>
      <c r="J7543" s="51"/>
      <c r="K7543" s="47"/>
      <c r="L7543" s="47"/>
      <c r="M7543" s="47"/>
      <c r="N7543" s="47"/>
      <c r="O7543" s="48"/>
    </row>
    <row r="7544" spans="2:15" x14ac:dyDescent="0.25">
      <c r="B7544" s="85"/>
      <c r="C7544" s="47"/>
      <c r="D7544" s="47"/>
      <c r="E7544" s="47"/>
      <c r="F7544" s="47"/>
      <c r="G7544" s="48"/>
      <c r="H7544" s="47"/>
      <c r="I7544" s="51"/>
      <c r="J7544" s="51"/>
      <c r="K7544" s="47"/>
      <c r="L7544" s="47"/>
      <c r="M7544" s="47"/>
      <c r="N7544" s="47"/>
      <c r="O7544" s="48"/>
    </row>
    <row r="7545" spans="2:15" x14ac:dyDescent="0.25">
      <c r="B7545" s="85"/>
      <c r="C7545" s="47"/>
      <c r="D7545" s="47"/>
      <c r="E7545" s="47"/>
      <c r="F7545" s="47"/>
      <c r="G7545" s="48"/>
      <c r="H7545" s="47"/>
      <c r="I7545" s="51"/>
      <c r="J7545" s="51"/>
      <c r="K7545" s="47"/>
      <c r="L7545" s="47"/>
      <c r="M7545" s="47"/>
      <c r="N7545" s="47"/>
      <c r="O7545" s="48"/>
    </row>
    <row r="7546" spans="2:15" x14ac:dyDescent="0.25">
      <c r="B7546" s="85"/>
      <c r="C7546" s="47"/>
      <c r="D7546" s="47"/>
      <c r="E7546" s="47"/>
      <c r="F7546" s="47"/>
      <c r="G7546" s="48"/>
      <c r="H7546" s="47"/>
      <c r="I7546" s="51"/>
      <c r="J7546" s="51"/>
      <c r="K7546" s="47"/>
      <c r="L7546" s="47"/>
      <c r="M7546" s="47"/>
      <c r="N7546" s="47"/>
      <c r="O7546" s="48"/>
    </row>
    <row r="7547" spans="2:15" x14ac:dyDescent="0.25">
      <c r="B7547" s="85"/>
      <c r="C7547" s="47"/>
      <c r="D7547" s="47"/>
      <c r="E7547" s="47"/>
      <c r="F7547" s="47"/>
      <c r="G7547" s="48"/>
      <c r="H7547" s="47"/>
      <c r="I7547" s="51"/>
      <c r="J7547" s="51"/>
      <c r="K7547" s="47"/>
      <c r="L7547" s="47"/>
      <c r="M7547" s="47"/>
      <c r="N7547" s="47"/>
      <c r="O7547" s="48"/>
    </row>
    <row r="7548" spans="2:15" x14ac:dyDescent="0.25">
      <c r="B7548" s="85"/>
      <c r="C7548" s="47"/>
      <c r="D7548" s="47"/>
      <c r="E7548" s="47"/>
      <c r="F7548" s="47"/>
      <c r="G7548" s="48"/>
      <c r="H7548" s="47"/>
      <c r="I7548" s="51"/>
      <c r="J7548" s="51"/>
      <c r="K7548" s="47"/>
      <c r="L7548" s="47"/>
      <c r="M7548" s="47"/>
      <c r="N7548" s="47"/>
      <c r="O7548" s="48"/>
    </row>
    <row r="7549" spans="2:15" x14ac:dyDescent="0.25">
      <c r="B7549" s="85"/>
      <c r="C7549" s="47"/>
      <c r="D7549" s="47"/>
      <c r="E7549" s="47"/>
      <c r="F7549" s="47"/>
      <c r="G7549" s="48"/>
      <c r="H7549" s="47"/>
      <c r="I7549" s="51"/>
      <c r="J7549" s="51"/>
      <c r="K7549" s="47"/>
      <c r="L7549" s="47"/>
      <c r="M7549" s="47"/>
      <c r="N7549" s="47"/>
      <c r="O7549" s="48"/>
    </row>
    <row r="7550" spans="2:15" x14ac:dyDescent="0.25">
      <c r="B7550" s="85"/>
      <c r="C7550" s="47"/>
      <c r="D7550" s="47"/>
      <c r="E7550" s="47"/>
      <c r="F7550" s="47"/>
      <c r="G7550" s="48"/>
      <c r="H7550" s="47"/>
      <c r="I7550" s="51"/>
      <c r="J7550" s="51"/>
      <c r="K7550" s="47"/>
      <c r="L7550" s="47"/>
      <c r="M7550" s="47"/>
      <c r="N7550" s="47"/>
      <c r="O7550" s="48"/>
    </row>
    <row r="7551" spans="2:15" x14ac:dyDescent="0.25">
      <c r="B7551" s="85"/>
      <c r="C7551" s="47"/>
      <c r="D7551" s="47"/>
      <c r="E7551" s="47"/>
      <c r="F7551" s="47"/>
      <c r="G7551" s="48"/>
      <c r="H7551" s="47"/>
      <c r="I7551" s="51"/>
      <c r="J7551" s="51"/>
      <c r="K7551" s="47"/>
      <c r="L7551" s="47"/>
      <c r="M7551" s="47"/>
      <c r="N7551" s="47"/>
      <c r="O7551" s="48"/>
    </row>
    <row r="7552" spans="2:15" x14ac:dyDescent="0.25">
      <c r="B7552" s="85"/>
      <c r="C7552" s="47"/>
      <c r="D7552" s="47"/>
      <c r="E7552" s="47"/>
      <c r="F7552" s="47"/>
      <c r="G7552" s="48"/>
      <c r="H7552" s="47"/>
      <c r="I7552" s="51"/>
      <c r="J7552" s="51"/>
      <c r="K7552" s="47"/>
      <c r="L7552" s="47"/>
      <c r="M7552" s="47"/>
      <c r="N7552" s="47"/>
      <c r="O7552" s="48"/>
    </row>
    <row r="7553" spans="2:15" x14ac:dyDescent="0.25">
      <c r="B7553" s="85"/>
      <c r="C7553" s="47"/>
      <c r="D7553" s="47"/>
      <c r="E7553" s="47"/>
      <c r="F7553" s="47"/>
      <c r="G7553" s="48"/>
      <c r="H7553" s="47"/>
      <c r="I7553" s="51"/>
      <c r="J7553" s="51"/>
      <c r="K7553" s="47"/>
      <c r="L7553" s="47"/>
      <c r="M7553" s="47"/>
      <c r="N7553" s="47"/>
      <c r="O7553" s="48"/>
    </row>
    <row r="7554" spans="2:15" x14ac:dyDescent="0.25">
      <c r="B7554" s="85"/>
      <c r="C7554" s="47"/>
      <c r="D7554" s="47"/>
      <c r="E7554" s="47"/>
      <c r="F7554" s="47"/>
      <c r="G7554" s="48"/>
      <c r="H7554" s="47"/>
      <c r="I7554" s="51"/>
      <c r="J7554" s="51"/>
      <c r="K7554" s="47"/>
      <c r="L7554" s="47"/>
      <c r="M7554" s="47"/>
      <c r="N7554" s="47"/>
      <c r="O7554" s="48"/>
    </row>
    <row r="7555" spans="2:15" x14ac:dyDescent="0.25">
      <c r="B7555" s="85"/>
      <c r="C7555" s="47"/>
      <c r="D7555" s="47"/>
      <c r="E7555" s="47"/>
      <c r="F7555" s="47"/>
      <c r="G7555" s="48"/>
      <c r="H7555" s="47"/>
      <c r="I7555" s="51"/>
      <c r="J7555" s="51"/>
      <c r="K7555" s="47"/>
      <c r="L7555" s="47"/>
      <c r="M7555" s="47"/>
      <c r="N7555" s="47"/>
      <c r="O7555" s="48"/>
    </row>
    <row r="7556" spans="2:15" x14ac:dyDescent="0.25">
      <c r="B7556" s="85"/>
      <c r="C7556" s="47"/>
      <c r="D7556" s="47"/>
      <c r="E7556" s="47"/>
      <c r="F7556" s="47"/>
      <c r="G7556" s="48"/>
      <c r="H7556" s="47"/>
      <c r="I7556" s="51"/>
      <c r="J7556" s="51"/>
      <c r="K7556" s="47"/>
      <c r="L7556" s="47"/>
      <c r="M7556" s="47"/>
      <c r="N7556" s="47"/>
      <c r="O7556" s="48"/>
    </row>
    <row r="7557" spans="2:15" x14ac:dyDescent="0.25">
      <c r="B7557" s="85"/>
      <c r="C7557" s="47"/>
      <c r="D7557" s="47"/>
      <c r="E7557" s="47"/>
      <c r="F7557" s="47"/>
      <c r="G7557" s="48"/>
      <c r="H7557" s="47"/>
      <c r="I7557" s="51"/>
      <c r="J7557" s="51"/>
      <c r="K7557" s="47"/>
      <c r="L7557" s="47"/>
      <c r="M7557" s="47"/>
      <c r="N7557" s="47"/>
      <c r="O7557" s="48"/>
    </row>
    <row r="7558" spans="2:15" x14ac:dyDescent="0.25">
      <c r="B7558" s="85"/>
      <c r="C7558" s="47"/>
      <c r="D7558" s="47"/>
      <c r="E7558" s="47"/>
      <c r="F7558" s="47"/>
      <c r="G7558" s="48"/>
      <c r="H7558" s="47"/>
      <c r="I7558" s="51"/>
      <c r="J7558" s="51"/>
      <c r="K7558" s="47"/>
      <c r="L7558" s="47"/>
      <c r="M7558" s="47"/>
      <c r="N7558" s="47"/>
      <c r="O7558" s="48"/>
    </row>
    <row r="7559" spans="2:15" x14ac:dyDescent="0.25">
      <c r="B7559" s="85"/>
      <c r="C7559" s="47"/>
      <c r="D7559" s="47"/>
      <c r="E7559" s="47"/>
      <c r="F7559" s="47"/>
      <c r="G7559" s="48"/>
      <c r="H7559" s="47"/>
      <c r="I7559" s="51"/>
      <c r="J7559" s="51"/>
      <c r="K7559" s="47"/>
      <c r="L7559" s="47"/>
      <c r="M7559" s="47"/>
      <c r="N7559" s="47"/>
      <c r="O7559" s="48"/>
    </row>
    <row r="7560" spans="2:15" x14ac:dyDescent="0.25">
      <c r="B7560" s="85"/>
      <c r="C7560" s="47"/>
      <c r="D7560" s="47"/>
      <c r="E7560" s="47"/>
      <c r="F7560" s="47"/>
      <c r="G7560" s="48"/>
      <c r="H7560" s="47"/>
      <c r="I7560" s="51"/>
      <c r="J7560" s="51"/>
      <c r="K7560" s="47"/>
      <c r="L7560" s="47"/>
      <c r="M7560" s="47"/>
      <c r="N7560" s="47"/>
      <c r="O7560" s="48"/>
    </row>
    <row r="7561" spans="2:15" x14ac:dyDescent="0.25">
      <c r="B7561" s="85"/>
      <c r="C7561" s="47"/>
      <c r="D7561" s="47"/>
      <c r="E7561" s="47"/>
      <c r="F7561" s="47"/>
      <c r="G7561" s="48"/>
      <c r="H7561" s="47"/>
      <c r="I7561" s="51"/>
      <c r="J7561" s="51"/>
      <c r="K7561" s="47"/>
      <c r="L7561" s="47"/>
      <c r="M7561" s="47"/>
      <c r="N7561" s="47"/>
      <c r="O7561" s="48"/>
    </row>
    <row r="7562" spans="2:15" x14ac:dyDescent="0.25">
      <c r="B7562" s="85"/>
      <c r="C7562" s="47"/>
      <c r="D7562" s="47"/>
      <c r="E7562" s="47"/>
      <c r="F7562" s="47"/>
      <c r="G7562" s="48"/>
      <c r="H7562" s="47"/>
      <c r="I7562" s="51"/>
      <c r="J7562" s="51"/>
      <c r="K7562" s="47"/>
      <c r="L7562" s="47"/>
      <c r="M7562" s="47"/>
      <c r="N7562" s="47"/>
      <c r="O7562" s="48"/>
    </row>
    <row r="7563" spans="2:15" x14ac:dyDescent="0.25">
      <c r="B7563" s="85"/>
      <c r="C7563" s="47"/>
      <c r="D7563" s="47"/>
      <c r="E7563" s="47"/>
      <c r="F7563" s="47"/>
      <c r="G7563" s="48"/>
      <c r="H7563" s="47"/>
      <c r="I7563" s="51"/>
      <c r="J7563" s="51"/>
      <c r="K7563" s="47"/>
      <c r="L7563" s="47"/>
      <c r="M7563" s="47"/>
      <c r="N7563" s="47"/>
      <c r="O7563" s="48"/>
    </row>
    <row r="7564" spans="2:15" x14ac:dyDescent="0.25">
      <c r="B7564" s="85"/>
      <c r="C7564" s="47"/>
      <c r="D7564" s="47"/>
      <c r="E7564" s="47"/>
      <c r="F7564" s="47"/>
      <c r="G7564" s="48"/>
      <c r="H7564" s="47"/>
      <c r="I7564" s="51"/>
      <c r="J7564" s="51"/>
      <c r="K7564" s="47"/>
      <c r="L7564" s="47"/>
      <c r="M7564" s="47"/>
      <c r="N7564" s="47"/>
      <c r="O7564" s="48"/>
    </row>
    <row r="7565" spans="2:15" x14ac:dyDescent="0.25">
      <c r="B7565" s="85"/>
      <c r="C7565" s="47"/>
      <c r="D7565" s="47"/>
      <c r="E7565" s="47"/>
      <c r="F7565" s="47"/>
      <c r="G7565" s="48"/>
      <c r="H7565" s="47"/>
      <c r="I7565" s="51"/>
      <c r="J7565" s="51"/>
      <c r="K7565" s="47"/>
      <c r="L7565" s="47"/>
      <c r="M7565" s="47"/>
      <c r="N7565" s="47"/>
      <c r="O7565" s="48"/>
    </row>
    <row r="7566" spans="2:15" x14ac:dyDescent="0.25">
      <c r="B7566" s="85"/>
      <c r="C7566" s="47"/>
      <c r="D7566" s="47"/>
      <c r="E7566" s="47"/>
      <c r="F7566" s="47"/>
      <c r="G7566" s="48"/>
      <c r="H7566" s="47"/>
      <c r="I7566" s="51"/>
      <c r="J7566" s="51"/>
      <c r="K7566" s="47"/>
      <c r="L7566" s="47"/>
      <c r="M7566" s="47"/>
      <c r="N7566" s="47"/>
      <c r="O7566" s="48"/>
    </row>
    <row r="7567" spans="2:15" x14ac:dyDescent="0.25">
      <c r="B7567" s="85"/>
      <c r="C7567" s="47"/>
      <c r="D7567" s="47"/>
      <c r="E7567" s="47"/>
      <c r="F7567" s="47"/>
      <c r="G7567" s="48"/>
      <c r="H7567" s="47"/>
      <c r="I7567" s="51"/>
      <c r="J7567" s="51"/>
      <c r="K7567" s="47"/>
      <c r="L7567" s="47"/>
      <c r="M7567" s="47"/>
      <c r="N7567" s="47"/>
      <c r="O7567" s="48"/>
    </row>
    <row r="7568" spans="2:15" x14ac:dyDescent="0.25">
      <c r="B7568" s="85"/>
      <c r="C7568" s="47"/>
      <c r="D7568" s="47"/>
      <c r="E7568" s="47"/>
      <c r="F7568" s="47"/>
      <c r="G7568" s="48"/>
      <c r="H7568" s="47"/>
      <c r="I7568" s="51"/>
      <c r="J7568" s="51"/>
      <c r="K7568" s="47"/>
      <c r="L7568" s="47"/>
      <c r="M7568" s="47"/>
      <c r="N7568" s="47"/>
      <c r="O7568" s="48"/>
    </row>
    <row r="7569" spans="2:15" x14ac:dyDescent="0.25">
      <c r="B7569" s="85"/>
      <c r="C7569" s="47"/>
      <c r="D7569" s="47"/>
      <c r="E7569" s="47"/>
      <c r="F7569" s="47"/>
      <c r="G7569" s="48"/>
      <c r="H7569" s="47"/>
      <c r="I7569" s="51"/>
      <c r="J7569" s="51"/>
      <c r="K7569" s="47"/>
      <c r="L7569" s="47"/>
      <c r="M7569" s="47"/>
      <c r="N7569" s="47"/>
      <c r="O7569" s="48"/>
    </row>
    <row r="7570" spans="2:15" x14ac:dyDescent="0.25">
      <c r="B7570" s="85"/>
      <c r="C7570" s="47"/>
      <c r="D7570" s="47"/>
      <c r="E7570" s="47"/>
      <c r="F7570" s="47"/>
      <c r="G7570" s="48"/>
      <c r="H7570" s="47"/>
      <c r="I7570" s="51"/>
      <c r="J7570" s="51"/>
      <c r="K7570" s="47"/>
      <c r="L7570" s="47"/>
      <c r="M7570" s="47"/>
      <c r="N7570" s="47"/>
      <c r="O7570" s="48"/>
    </row>
    <row r="7571" spans="2:15" x14ac:dyDescent="0.25">
      <c r="B7571" s="85"/>
      <c r="C7571" s="47"/>
      <c r="D7571" s="47"/>
      <c r="E7571" s="47"/>
      <c r="F7571" s="47"/>
      <c r="G7571" s="48"/>
      <c r="H7571" s="47"/>
      <c r="I7571" s="51"/>
      <c r="J7571" s="51"/>
      <c r="K7571" s="47"/>
      <c r="L7571" s="47"/>
      <c r="M7571" s="47"/>
      <c r="N7571" s="47"/>
      <c r="O7571" s="48"/>
    </row>
    <row r="7572" spans="2:15" x14ac:dyDescent="0.25">
      <c r="B7572" s="85"/>
      <c r="C7572" s="47"/>
      <c r="D7572" s="47"/>
      <c r="E7572" s="47"/>
      <c r="F7572" s="47"/>
      <c r="G7572" s="48"/>
      <c r="H7572" s="47"/>
      <c r="I7572" s="51"/>
      <c r="J7572" s="51"/>
      <c r="K7572" s="47"/>
      <c r="L7572" s="47"/>
      <c r="M7572" s="47"/>
      <c r="N7572" s="47"/>
      <c r="O7572" s="48"/>
    </row>
    <row r="7573" spans="2:15" x14ac:dyDescent="0.25">
      <c r="B7573" s="85"/>
      <c r="C7573" s="47"/>
      <c r="D7573" s="47"/>
      <c r="E7573" s="47"/>
      <c r="F7573" s="47"/>
      <c r="G7573" s="48"/>
      <c r="H7573" s="47"/>
      <c r="I7573" s="51"/>
      <c r="J7573" s="51"/>
      <c r="K7573" s="47"/>
      <c r="L7573" s="47"/>
      <c r="M7573" s="47"/>
      <c r="N7573" s="47"/>
      <c r="O7573" s="48"/>
    </row>
    <row r="7574" spans="2:15" x14ac:dyDescent="0.25">
      <c r="B7574" s="85"/>
      <c r="C7574" s="47"/>
      <c r="D7574" s="47"/>
      <c r="E7574" s="47"/>
      <c r="F7574" s="47"/>
      <c r="G7574" s="48"/>
      <c r="H7574" s="47"/>
      <c r="I7574" s="51"/>
      <c r="J7574" s="51"/>
      <c r="K7574" s="47"/>
      <c r="L7574" s="47"/>
      <c r="M7574" s="47"/>
      <c r="N7574" s="47"/>
      <c r="O7574" s="48"/>
    </row>
    <row r="7575" spans="2:15" x14ac:dyDescent="0.25">
      <c r="B7575" s="85"/>
      <c r="C7575" s="47"/>
      <c r="D7575" s="47"/>
      <c r="E7575" s="47"/>
      <c r="F7575" s="47"/>
      <c r="G7575" s="48"/>
      <c r="H7575" s="47"/>
      <c r="I7575" s="51"/>
      <c r="J7575" s="51"/>
      <c r="K7575" s="47"/>
      <c r="L7575" s="47"/>
      <c r="M7575" s="47"/>
      <c r="N7575" s="47"/>
      <c r="O7575" s="48"/>
    </row>
    <row r="7576" spans="2:15" x14ac:dyDescent="0.25">
      <c r="B7576" s="85"/>
      <c r="C7576" s="47"/>
      <c r="D7576" s="47"/>
      <c r="E7576" s="47"/>
      <c r="F7576" s="47"/>
      <c r="G7576" s="48"/>
      <c r="H7576" s="47"/>
      <c r="I7576" s="51"/>
      <c r="J7576" s="51"/>
      <c r="K7576" s="47"/>
      <c r="L7576" s="47"/>
      <c r="M7576" s="47"/>
      <c r="N7576" s="47"/>
      <c r="O7576" s="48"/>
    </row>
    <row r="7577" spans="2:15" x14ac:dyDescent="0.25">
      <c r="B7577" s="85"/>
      <c r="C7577" s="47"/>
      <c r="D7577" s="47"/>
      <c r="E7577" s="47"/>
      <c r="F7577" s="47"/>
      <c r="G7577" s="48"/>
      <c r="H7577" s="47"/>
      <c r="I7577" s="51"/>
      <c r="J7577" s="51"/>
      <c r="K7577" s="47"/>
      <c r="L7577" s="47"/>
      <c r="M7577" s="47"/>
      <c r="N7577" s="47"/>
      <c r="O7577" s="48"/>
    </row>
    <row r="7578" spans="2:15" x14ac:dyDescent="0.25">
      <c r="B7578" s="85"/>
      <c r="C7578" s="47"/>
      <c r="D7578" s="47"/>
      <c r="E7578" s="47"/>
      <c r="F7578" s="47"/>
      <c r="G7578" s="48"/>
      <c r="H7578" s="47"/>
      <c r="I7578" s="51"/>
      <c r="J7578" s="51"/>
      <c r="K7578" s="47"/>
      <c r="L7578" s="47"/>
      <c r="M7578" s="47"/>
      <c r="N7578" s="47"/>
      <c r="O7578" s="48"/>
    </row>
    <row r="7579" spans="2:15" x14ac:dyDescent="0.25">
      <c r="B7579" s="85"/>
      <c r="C7579" s="47"/>
      <c r="D7579" s="47"/>
      <c r="E7579" s="47"/>
      <c r="F7579" s="47"/>
      <c r="G7579" s="48"/>
      <c r="H7579" s="47"/>
      <c r="I7579" s="51"/>
      <c r="J7579" s="51"/>
      <c r="K7579" s="47"/>
      <c r="L7579" s="47"/>
      <c r="M7579" s="47"/>
      <c r="N7579" s="47"/>
      <c r="O7579" s="48"/>
    </row>
    <row r="7580" spans="2:15" x14ac:dyDescent="0.25">
      <c r="B7580" s="85"/>
      <c r="C7580" s="47"/>
      <c r="D7580" s="47"/>
      <c r="E7580" s="47"/>
      <c r="F7580" s="47"/>
      <c r="G7580" s="48"/>
      <c r="H7580" s="47"/>
      <c r="I7580" s="51"/>
      <c r="J7580" s="51"/>
      <c r="K7580" s="47"/>
      <c r="L7580" s="47"/>
      <c r="M7580" s="47"/>
      <c r="N7580" s="47"/>
      <c r="O7580" s="48"/>
    </row>
    <row r="7581" spans="2:15" x14ac:dyDescent="0.25">
      <c r="B7581" s="85"/>
      <c r="C7581" s="47"/>
      <c r="D7581" s="47"/>
      <c r="E7581" s="47"/>
      <c r="F7581" s="47"/>
      <c r="G7581" s="48"/>
      <c r="H7581" s="47"/>
      <c r="I7581" s="51"/>
      <c r="J7581" s="51"/>
      <c r="K7581" s="47"/>
      <c r="L7581" s="47"/>
      <c r="M7581" s="47"/>
      <c r="N7581" s="47"/>
      <c r="O7581" s="48"/>
    </row>
    <row r="7582" spans="2:15" x14ac:dyDescent="0.25">
      <c r="B7582" s="85"/>
      <c r="C7582" s="47"/>
      <c r="D7582" s="47"/>
      <c r="E7582" s="47"/>
      <c r="F7582" s="47"/>
      <c r="G7582" s="48"/>
      <c r="H7582" s="47"/>
      <c r="I7582" s="51"/>
      <c r="J7582" s="51"/>
      <c r="K7582" s="47"/>
      <c r="L7582" s="47"/>
      <c r="M7582" s="47"/>
      <c r="N7582" s="47"/>
      <c r="O7582" s="48"/>
    </row>
    <row r="7583" spans="2:15" x14ac:dyDescent="0.25">
      <c r="B7583" s="85"/>
      <c r="C7583" s="47"/>
      <c r="D7583" s="47"/>
      <c r="E7583" s="47"/>
      <c r="F7583" s="47"/>
      <c r="G7583" s="48"/>
      <c r="H7583" s="47"/>
      <c r="I7583" s="51"/>
      <c r="J7583" s="51"/>
      <c r="K7583" s="47"/>
      <c r="L7583" s="47"/>
      <c r="M7583" s="47"/>
      <c r="N7583" s="47"/>
      <c r="O7583" s="48"/>
    </row>
    <row r="7584" spans="2:15" x14ac:dyDescent="0.25">
      <c r="B7584" s="85"/>
      <c r="C7584" s="47"/>
      <c r="D7584" s="47"/>
      <c r="E7584" s="47"/>
      <c r="F7584" s="47"/>
      <c r="G7584" s="48"/>
      <c r="H7584" s="47"/>
      <c r="I7584" s="51"/>
      <c r="J7584" s="51"/>
      <c r="K7584" s="47"/>
      <c r="L7584" s="47"/>
      <c r="M7584" s="47"/>
      <c r="N7584" s="47"/>
      <c r="O7584" s="48"/>
    </row>
    <row r="7585" spans="2:15" x14ac:dyDescent="0.25">
      <c r="B7585" s="85"/>
      <c r="C7585" s="47"/>
      <c r="D7585" s="47"/>
      <c r="E7585" s="47"/>
      <c r="F7585" s="47"/>
      <c r="G7585" s="48"/>
      <c r="H7585" s="47"/>
      <c r="I7585" s="51"/>
      <c r="J7585" s="51"/>
      <c r="K7585" s="47"/>
      <c r="L7585" s="47"/>
      <c r="M7585" s="47"/>
      <c r="N7585" s="47"/>
      <c r="O7585" s="48"/>
    </row>
    <row r="7586" spans="2:15" x14ac:dyDescent="0.25">
      <c r="B7586" s="85"/>
      <c r="C7586" s="47"/>
      <c r="D7586" s="47"/>
      <c r="E7586" s="47"/>
      <c r="F7586" s="47"/>
      <c r="G7586" s="48"/>
      <c r="H7586" s="47"/>
      <c r="I7586" s="51"/>
      <c r="J7586" s="51"/>
      <c r="K7586" s="47"/>
      <c r="L7586" s="47"/>
      <c r="M7586" s="47"/>
      <c r="N7586" s="47"/>
      <c r="O7586" s="48"/>
    </row>
    <row r="7587" spans="2:15" x14ac:dyDescent="0.25">
      <c r="B7587" s="85"/>
      <c r="C7587" s="47"/>
      <c r="D7587" s="47"/>
      <c r="E7587" s="47"/>
      <c r="F7587" s="47"/>
      <c r="G7587" s="48"/>
      <c r="H7587" s="47"/>
      <c r="I7587" s="51"/>
      <c r="J7587" s="51"/>
      <c r="K7587" s="47"/>
      <c r="L7587" s="47"/>
      <c r="M7587" s="47"/>
      <c r="N7587" s="47"/>
      <c r="O7587" s="48"/>
    </row>
    <row r="7588" spans="2:15" x14ac:dyDescent="0.25">
      <c r="B7588" s="85"/>
      <c r="C7588" s="47"/>
      <c r="D7588" s="47"/>
      <c r="E7588" s="47"/>
      <c r="F7588" s="47"/>
      <c r="G7588" s="48"/>
      <c r="H7588" s="47"/>
      <c r="I7588" s="51"/>
      <c r="J7588" s="51"/>
      <c r="K7588" s="47"/>
      <c r="L7588" s="47"/>
      <c r="M7588" s="47"/>
      <c r="N7588" s="47"/>
      <c r="O7588" s="48"/>
    </row>
    <row r="7589" spans="2:15" x14ac:dyDescent="0.25">
      <c r="B7589" s="85"/>
      <c r="C7589" s="47"/>
      <c r="D7589" s="47"/>
      <c r="E7589" s="47"/>
      <c r="F7589" s="47"/>
      <c r="G7589" s="48"/>
      <c r="H7589" s="47"/>
      <c r="I7589" s="51"/>
      <c r="J7589" s="51"/>
      <c r="K7589" s="47"/>
      <c r="L7589" s="47"/>
      <c r="M7589" s="47"/>
      <c r="N7589" s="47"/>
      <c r="O7589" s="48"/>
    </row>
    <row r="7590" spans="2:15" x14ac:dyDescent="0.25">
      <c r="B7590" s="85"/>
      <c r="C7590" s="47"/>
      <c r="D7590" s="47"/>
      <c r="E7590" s="47"/>
      <c r="F7590" s="47"/>
      <c r="G7590" s="48"/>
      <c r="H7590" s="47"/>
      <c r="I7590" s="51"/>
      <c r="J7590" s="51"/>
      <c r="K7590" s="47"/>
      <c r="L7590" s="47"/>
      <c r="M7590" s="47"/>
      <c r="N7590" s="47"/>
      <c r="O7590" s="48"/>
    </row>
    <row r="7591" spans="2:15" x14ac:dyDescent="0.25">
      <c r="B7591" s="85"/>
      <c r="C7591" s="47"/>
      <c r="D7591" s="47"/>
      <c r="E7591" s="47"/>
      <c r="F7591" s="47"/>
      <c r="G7591" s="48"/>
      <c r="H7591" s="47"/>
      <c r="I7591" s="51"/>
      <c r="J7591" s="51"/>
      <c r="K7591" s="47"/>
      <c r="L7591" s="47"/>
      <c r="M7591" s="47"/>
      <c r="N7591" s="47"/>
      <c r="O7591" s="48"/>
    </row>
    <row r="7592" spans="2:15" x14ac:dyDescent="0.25">
      <c r="B7592" s="85"/>
      <c r="C7592" s="47"/>
      <c r="D7592" s="47"/>
      <c r="E7592" s="47"/>
      <c r="F7592" s="47"/>
      <c r="G7592" s="48"/>
      <c r="H7592" s="47"/>
      <c r="I7592" s="51"/>
      <c r="J7592" s="51"/>
      <c r="K7592" s="47"/>
      <c r="L7592" s="47"/>
      <c r="M7592" s="47"/>
      <c r="N7592" s="47"/>
      <c r="O7592" s="48"/>
    </row>
    <row r="7593" spans="2:15" x14ac:dyDescent="0.25">
      <c r="B7593" s="85"/>
      <c r="C7593" s="47"/>
      <c r="D7593" s="47"/>
      <c r="E7593" s="47"/>
      <c r="F7593" s="47"/>
      <c r="G7593" s="48"/>
      <c r="H7593" s="47"/>
      <c r="I7593" s="51"/>
      <c r="J7593" s="51"/>
      <c r="K7593" s="47"/>
      <c r="L7593" s="47"/>
      <c r="M7593" s="47"/>
      <c r="N7593" s="47"/>
      <c r="O7593" s="48"/>
    </row>
    <row r="7594" spans="2:15" x14ac:dyDescent="0.25">
      <c r="B7594" s="85"/>
      <c r="C7594" s="47"/>
      <c r="D7594" s="47"/>
      <c r="E7594" s="47"/>
      <c r="F7594" s="47"/>
      <c r="G7594" s="48"/>
      <c r="H7594" s="47"/>
      <c r="I7594" s="51"/>
      <c r="J7594" s="51"/>
      <c r="K7594" s="47"/>
      <c r="L7594" s="47"/>
      <c r="M7594" s="47"/>
      <c r="N7594" s="47"/>
      <c r="O7594" s="48"/>
    </row>
    <row r="7595" spans="2:15" x14ac:dyDescent="0.25">
      <c r="B7595" s="85"/>
      <c r="C7595" s="47"/>
      <c r="D7595" s="47"/>
      <c r="E7595" s="47"/>
      <c r="F7595" s="47"/>
      <c r="G7595" s="48"/>
      <c r="H7595" s="47"/>
      <c r="I7595" s="51"/>
      <c r="J7595" s="51"/>
      <c r="K7595" s="47"/>
      <c r="L7595" s="47"/>
      <c r="M7595" s="47"/>
      <c r="N7595" s="47"/>
      <c r="O7595" s="48"/>
    </row>
    <row r="7596" spans="2:15" x14ac:dyDescent="0.25">
      <c r="B7596" s="85"/>
      <c r="C7596" s="47"/>
      <c r="D7596" s="47"/>
      <c r="E7596" s="47"/>
      <c r="F7596" s="47"/>
      <c r="G7596" s="48"/>
      <c r="H7596" s="47"/>
      <c r="I7596" s="51"/>
      <c r="J7596" s="51"/>
      <c r="K7596" s="47"/>
      <c r="L7596" s="47"/>
      <c r="M7596" s="47"/>
      <c r="N7596" s="47"/>
      <c r="O7596" s="48"/>
    </row>
    <row r="7597" spans="2:15" x14ac:dyDescent="0.25">
      <c r="B7597" s="85"/>
      <c r="C7597" s="47"/>
      <c r="D7597" s="47"/>
      <c r="E7597" s="47"/>
      <c r="F7597" s="47"/>
      <c r="G7597" s="48"/>
      <c r="H7597" s="47"/>
      <c r="I7597" s="51"/>
      <c r="J7597" s="51"/>
      <c r="K7597" s="47"/>
      <c r="L7597" s="47"/>
      <c r="M7597" s="47"/>
      <c r="N7597" s="47"/>
      <c r="O7597" s="48"/>
    </row>
    <row r="7598" spans="2:15" x14ac:dyDescent="0.25">
      <c r="B7598" s="85"/>
      <c r="C7598" s="47"/>
      <c r="D7598" s="47"/>
      <c r="E7598" s="47"/>
      <c r="F7598" s="47"/>
      <c r="G7598" s="48"/>
      <c r="H7598" s="47"/>
      <c r="I7598" s="51"/>
      <c r="J7598" s="51"/>
      <c r="K7598" s="47"/>
      <c r="L7598" s="47"/>
      <c r="M7598" s="47"/>
      <c r="N7598" s="47"/>
      <c r="O7598" s="48"/>
    </row>
    <row r="7599" spans="2:15" x14ac:dyDescent="0.25">
      <c r="B7599" s="85"/>
      <c r="C7599" s="47"/>
      <c r="D7599" s="47"/>
      <c r="E7599" s="47"/>
      <c r="F7599" s="47"/>
      <c r="G7599" s="48"/>
      <c r="H7599" s="47"/>
      <c r="I7599" s="51"/>
      <c r="J7599" s="51"/>
      <c r="K7599" s="47"/>
      <c r="L7599" s="47"/>
      <c r="M7599" s="47"/>
      <c r="N7599" s="47"/>
      <c r="O7599" s="48"/>
    </row>
    <row r="7600" spans="2:15" x14ac:dyDescent="0.25">
      <c r="B7600" s="85"/>
      <c r="C7600" s="47"/>
      <c r="D7600" s="47"/>
      <c r="E7600" s="47"/>
      <c r="F7600" s="47"/>
      <c r="G7600" s="48"/>
      <c r="H7600" s="47"/>
      <c r="I7600" s="51"/>
      <c r="J7600" s="51"/>
      <c r="K7600" s="47"/>
      <c r="L7600" s="47"/>
      <c r="M7600" s="47"/>
      <c r="N7600" s="47"/>
      <c r="O7600" s="48"/>
    </row>
    <row r="7601" spans="2:15" x14ac:dyDescent="0.25">
      <c r="B7601" s="85"/>
      <c r="C7601" s="47"/>
      <c r="D7601" s="47"/>
      <c r="E7601" s="47"/>
      <c r="F7601" s="47"/>
      <c r="G7601" s="48"/>
      <c r="H7601" s="47"/>
      <c r="I7601" s="51"/>
      <c r="J7601" s="51"/>
      <c r="K7601" s="47"/>
      <c r="L7601" s="47"/>
      <c r="M7601" s="47"/>
      <c r="N7601" s="47"/>
      <c r="O7601" s="48"/>
    </row>
    <row r="7602" spans="2:15" x14ac:dyDescent="0.25">
      <c r="B7602" s="85"/>
      <c r="C7602" s="47"/>
      <c r="D7602" s="47"/>
      <c r="E7602" s="47"/>
      <c r="F7602" s="47"/>
      <c r="G7602" s="48"/>
      <c r="H7602" s="47"/>
      <c r="I7602" s="51"/>
      <c r="J7602" s="51"/>
      <c r="K7602" s="47"/>
      <c r="L7602" s="47"/>
      <c r="M7602" s="47"/>
      <c r="N7602" s="47"/>
      <c r="O7602" s="48"/>
    </row>
    <row r="7603" spans="2:15" x14ac:dyDescent="0.25">
      <c r="B7603" s="85"/>
      <c r="C7603" s="47"/>
      <c r="D7603" s="47"/>
      <c r="E7603" s="47"/>
      <c r="F7603" s="47"/>
      <c r="G7603" s="48"/>
      <c r="H7603" s="47"/>
      <c r="I7603" s="51"/>
      <c r="J7603" s="51"/>
      <c r="K7603" s="47"/>
      <c r="L7603" s="47"/>
      <c r="M7603" s="47"/>
      <c r="N7603" s="47"/>
      <c r="O7603" s="48"/>
    </row>
    <row r="7604" spans="2:15" x14ac:dyDescent="0.25">
      <c r="B7604" s="85"/>
      <c r="C7604" s="47"/>
      <c r="D7604" s="47"/>
      <c r="E7604" s="47"/>
      <c r="F7604" s="47"/>
      <c r="G7604" s="48"/>
      <c r="H7604" s="47"/>
      <c r="I7604" s="51"/>
      <c r="J7604" s="51"/>
      <c r="K7604" s="47"/>
      <c r="L7604" s="47"/>
      <c r="M7604" s="47"/>
      <c r="N7604" s="47"/>
      <c r="O7604" s="48"/>
    </row>
    <row r="7605" spans="2:15" x14ac:dyDescent="0.25">
      <c r="B7605" s="85"/>
      <c r="C7605" s="47"/>
      <c r="D7605" s="47"/>
      <c r="E7605" s="47"/>
      <c r="F7605" s="47"/>
      <c r="G7605" s="48"/>
      <c r="H7605" s="47"/>
      <c r="I7605" s="51"/>
      <c r="J7605" s="51"/>
      <c r="K7605" s="47"/>
      <c r="L7605" s="47"/>
      <c r="M7605" s="47"/>
      <c r="N7605" s="47"/>
      <c r="O7605" s="48"/>
    </row>
    <row r="7606" spans="2:15" x14ac:dyDescent="0.25">
      <c r="B7606" s="85"/>
      <c r="C7606" s="47"/>
      <c r="D7606" s="47"/>
      <c r="E7606" s="47"/>
      <c r="F7606" s="47"/>
      <c r="G7606" s="48"/>
      <c r="H7606" s="47"/>
      <c r="I7606" s="51"/>
      <c r="J7606" s="51"/>
      <c r="K7606" s="47"/>
      <c r="L7606" s="47"/>
      <c r="M7606" s="47"/>
      <c r="N7606" s="47"/>
      <c r="O7606" s="48"/>
    </row>
    <row r="7607" spans="2:15" x14ac:dyDescent="0.25">
      <c r="B7607" s="85"/>
      <c r="C7607" s="47"/>
      <c r="D7607" s="47"/>
      <c r="E7607" s="47"/>
      <c r="F7607" s="47"/>
      <c r="G7607" s="48"/>
      <c r="H7607" s="47"/>
      <c r="I7607" s="51"/>
      <c r="J7607" s="51"/>
      <c r="K7607" s="47"/>
      <c r="L7607" s="47"/>
      <c r="M7607" s="47"/>
      <c r="N7607" s="47"/>
      <c r="O7607" s="48"/>
    </row>
    <row r="7608" spans="2:15" x14ac:dyDescent="0.25">
      <c r="B7608" s="85"/>
      <c r="C7608" s="47"/>
      <c r="D7608" s="47"/>
      <c r="E7608" s="47"/>
      <c r="F7608" s="47"/>
      <c r="G7608" s="48"/>
      <c r="H7608" s="47"/>
      <c r="I7608" s="51"/>
      <c r="J7608" s="51"/>
      <c r="K7608" s="47"/>
      <c r="L7608" s="47"/>
      <c r="M7608" s="47"/>
      <c r="N7608" s="47"/>
      <c r="O7608" s="48"/>
    </row>
    <row r="7609" spans="2:15" x14ac:dyDescent="0.25">
      <c r="B7609" s="85"/>
      <c r="C7609" s="47"/>
      <c r="D7609" s="47"/>
      <c r="E7609" s="47"/>
      <c r="F7609" s="47"/>
      <c r="G7609" s="48"/>
      <c r="H7609" s="47"/>
      <c r="I7609" s="51"/>
      <c r="J7609" s="51"/>
      <c r="K7609" s="47"/>
      <c r="L7609" s="47"/>
      <c r="M7609" s="47"/>
      <c r="N7609" s="47"/>
      <c r="O7609" s="48"/>
    </row>
    <row r="7610" spans="2:15" x14ac:dyDescent="0.25">
      <c r="B7610" s="85"/>
      <c r="C7610" s="47"/>
      <c r="D7610" s="47"/>
      <c r="E7610" s="47"/>
      <c r="F7610" s="47"/>
      <c r="G7610" s="48"/>
      <c r="H7610" s="47"/>
      <c r="I7610" s="51"/>
      <c r="J7610" s="51"/>
      <c r="K7610" s="47"/>
      <c r="L7610" s="47"/>
      <c r="M7610" s="47"/>
      <c r="N7610" s="47"/>
      <c r="O7610" s="48"/>
    </row>
    <row r="7611" spans="2:15" x14ac:dyDescent="0.25">
      <c r="B7611" s="85"/>
      <c r="C7611" s="47"/>
      <c r="D7611" s="47"/>
      <c r="E7611" s="47"/>
      <c r="F7611" s="47"/>
      <c r="G7611" s="48"/>
      <c r="H7611" s="47"/>
      <c r="I7611" s="51"/>
      <c r="J7611" s="51"/>
      <c r="K7611" s="47"/>
      <c r="L7611" s="47"/>
      <c r="M7611" s="47"/>
      <c r="N7611" s="47"/>
      <c r="O7611" s="48"/>
    </row>
    <row r="7612" spans="2:15" x14ac:dyDescent="0.25">
      <c r="B7612" s="85"/>
      <c r="C7612" s="47"/>
      <c r="D7612" s="47"/>
      <c r="E7612" s="47"/>
      <c r="F7612" s="47"/>
      <c r="G7612" s="48"/>
      <c r="H7612" s="47"/>
      <c r="I7612" s="51"/>
      <c r="J7612" s="51"/>
      <c r="K7612" s="47"/>
      <c r="L7612" s="47"/>
      <c r="M7612" s="47"/>
      <c r="N7612" s="47"/>
      <c r="O7612" s="48"/>
    </row>
    <row r="7613" spans="2:15" x14ac:dyDescent="0.25">
      <c r="B7613" s="85"/>
      <c r="C7613" s="47"/>
      <c r="D7613" s="47"/>
      <c r="E7613" s="47"/>
      <c r="F7613" s="47"/>
      <c r="G7613" s="48"/>
      <c r="H7613" s="47"/>
      <c r="I7613" s="51"/>
      <c r="J7613" s="51"/>
      <c r="K7613" s="47"/>
      <c r="L7613" s="47"/>
      <c r="M7613" s="47"/>
      <c r="N7613" s="47"/>
      <c r="O7613" s="48"/>
    </row>
    <row r="7614" spans="2:15" x14ac:dyDescent="0.25">
      <c r="B7614" s="85"/>
      <c r="C7614" s="47"/>
      <c r="D7614" s="47"/>
      <c r="E7614" s="47"/>
      <c r="F7614" s="47"/>
      <c r="G7614" s="48"/>
      <c r="H7614" s="47"/>
      <c r="I7614" s="51"/>
      <c r="J7614" s="51"/>
      <c r="K7614" s="47"/>
      <c r="L7614" s="47"/>
      <c r="M7614" s="47"/>
      <c r="N7614" s="47"/>
      <c r="O7614" s="48"/>
    </row>
    <row r="7615" spans="2:15" x14ac:dyDescent="0.25">
      <c r="B7615" s="85"/>
      <c r="C7615" s="47"/>
      <c r="D7615" s="47"/>
      <c r="E7615" s="47"/>
      <c r="F7615" s="47"/>
      <c r="G7615" s="48"/>
      <c r="H7615" s="47"/>
      <c r="I7615" s="51"/>
      <c r="J7615" s="51"/>
      <c r="K7615" s="47"/>
      <c r="L7615" s="47"/>
      <c r="M7615" s="47"/>
      <c r="N7615" s="47"/>
      <c r="O7615" s="48"/>
    </row>
    <row r="7616" spans="2:15" x14ac:dyDescent="0.25">
      <c r="B7616" s="85"/>
      <c r="C7616" s="47"/>
      <c r="D7616" s="47"/>
      <c r="E7616" s="47"/>
      <c r="F7616" s="47"/>
      <c r="G7616" s="48"/>
      <c r="H7616" s="47"/>
      <c r="I7616" s="51"/>
      <c r="J7616" s="51"/>
      <c r="K7616" s="47"/>
      <c r="L7616" s="47"/>
      <c r="M7616" s="47"/>
      <c r="N7616" s="47"/>
      <c r="O7616" s="48"/>
    </row>
    <row r="7617" spans="2:15" x14ac:dyDescent="0.25">
      <c r="B7617" s="85"/>
      <c r="C7617" s="47"/>
      <c r="D7617" s="47"/>
      <c r="E7617" s="47"/>
      <c r="F7617" s="47"/>
      <c r="G7617" s="48"/>
      <c r="H7617" s="47"/>
      <c r="I7617" s="51"/>
      <c r="J7617" s="51"/>
      <c r="K7617" s="47"/>
      <c r="L7617" s="47"/>
      <c r="M7617" s="47"/>
      <c r="N7617" s="47"/>
      <c r="O7617" s="48"/>
    </row>
    <row r="7618" spans="2:15" x14ac:dyDescent="0.25">
      <c r="B7618" s="85"/>
      <c r="C7618" s="47"/>
      <c r="D7618" s="47"/>
      <c r="E7618" s="47"/>
      <c r="F7618" s="47"/>
      <c r="G7618" s="48"/>
      <c r="H7618" s="47"/>
      <c r="I7618" s="51"/>
      <c r="J7618" s="51"/>
      <c r="K7618" s="47"/>
      <c r="L7618" s="47"/>
      <c r="M7618" s="47"/>
      <c r="N7618" s="47"/>
      <c r="O7618" s="48"/>
    </row>
    <row r="7619" spans="2:15" x14ac:dyDescent="0.25">
      <c r="B7619" s="85"/>
      <c r="C7619" s="47"/>
      <c r="D7619" s="47"/>
      <c r="E7619" s="47"/>
      <c r="F7619" s="47"/>
      <c r="G7619" s="48"/>
      <c r="H7619" s="47"/>
      <c r="I7619" s="51"/>
      <c r="J7619" s="51"/>
      <c r="K7619" s="47"/>
      <c r="L7619" s="47"/>
      <c r="M7619" s="47"/>
      <c r="N7619" s="47"/>
      <c r="O7619" s="48"/>
    </row>
    <row r="7620" spans="2:15" x14ac:dyDescent="0.25">
      <c r="B7620" s="85"/>
      <c r="C7620" s="47"/>
      <c r="D7620" s="47"/>
      <c r="E7620" s="47"/>
      <c r="F7620" s="47"/>
      <c r="G7620" s="48"/>
      <c r="H7620" s="47"/>
      <c r="I7620" s="51"/>
      <c r="J7620" s="51"/>
      <c r="K7620" s="47"/>
      <c r="L7620" s="47"/>
      <c r="M7620" s="47"/>
      <c r="N7620" s="47"/>
      <c r="O7620" s="48"/>
    </row>
    <row r="7621" spans="2:15" x14ac:dyDescent="0.25">
      <c r="B7621" s="85"/>
      <c r="C7621" s="47"/>
      <c r="D7621" s="47"/>
      <c r="E7621" s="47"/>
      <c r="F7621" s="47"/>
      <c r="G7621" s="48"/>
      <c r="H7621" s="47"/>
      <c r="I7621" s="51"/>
      <c r="J7621" s="51"/>
      <c r="K7621" s="47"/>
      <c r="L7621" s="47"/>
      <c r="M7621" s="47"/>
      <c r="N7621" s="47"/>
      <c r="O7621" s="48"/>
    </row>
    <row r="7622" spans="2:15" x14ac:dyDescent="0.25">
      <c r="B7622" s="85"/>
      <c r="C7622" s="47"/>
      <c r="D7622" s="47"/>
      <c r="E7622" s="47"/>
      <c r="F7622" s="47"/>
      <c r="G7622" s="48"/>
      <c r="H7622" s="47"/>
      <c r="I7622" s="51"/>
      <c r="J7622" s="51"/>
      <c r="K7622" s="47"/>
      <c r="L7622" s="47"/>
      <c r="M7622" s="47"/>
      <c r="N7622" s="47"/>
      <c r="O7622" s="48"/>
    </row>
    <row r="7623" spans="2:15" x14ac:dyDescent="0.25">
      <c r="B7623" s="85"/>
      <c r="C7623" s="47"/>
      <c r="D7623" s="47"/>
      <c r="E7623" s="47"/>
      <c r="F7623" s="47"/>
      <c r="G7623" s="48"/>
      <c r="H7623" s="47"/>
      <c r="I7623" s="51"/>
      <c r="J7623" s="51"/>
      <c r="K7623" s="47"/>
      <c r="L7623" s="47"/>
      <c r="M7623" s="47"/>
      <c r="N7623" s="47"/>
      <c r="O7623" s="48"/>
    </row>
    <row r="7624" spans="2:15" x14ac:dyDescent="0.25">
      <c r="B7624" s="85"/>
      <c r="C7624" s="47"/>
      <c r="D7624" s="47"/>
      <c r="E7624" s="47"/>
      <c r="F7624" s="47"/>
      <c r="G7624" s="48"/>
      <c r="H7624" s="47"/>
      <c r="I7624" s="51"/>
      <c r="J7624" s="51"/>
      <c r="K7624" s="47"/>
      <c r="L7624" s="47"/>
      <c r="M7624" s="47"/>
      <c r="N7624" s="47"/>
      <c r="O7624" s="48"/>
    </row>
    <row r="7625" spans="2:15" x14ac:dyDescent="0.25">
      <c r="B7625" s="85"/>
      <c r="C7625" s="47"/>
      <c r="D7625" s="47"/>
      <c r="E7625" s="47"/>
      <c r="F7625" s="47"/>
      <c r="G7625" s="48"/>
      <c r="H7625" s="47"/>
      <c r="I7625" s="51"/>
      <c r="J7625" s="51"/>
      <c r="K7625" s="47"/>
      <c r="L7625" s="47"/>
      <c r="M7625" s="47"/>
      <c r="N7625" s="47"/>
      <c r="O7625" s="48"/>
    </row>
    <row r="7626" spans="2:15" x14ac:dyDescent="0.25">
      <c r="B7626" s="85"/>
      <c r="C7626" s="47"/>
      <c r="D7626" s="47"/>
      <c r="E7626" s="47"/>
      <c r="F7626" s="47"/>
      <c r="G7626" s="48"/>
      <c r="H7626" s="47"/>
      <c r="I7626" s="51"/>
      <c r="J7626" s="51"/>
      <c r="K7626" s="47"/>
      <c r="L7626" s="47"/>
      <c r="M7626" s="47"/>
      <c r="N7626" s="47"/>
      <c r="O7626" s="48"/>
    </row>
    <row r="7627" spans="2:15" x14ac:dyDescent="0.25">
      <c r="B7627" s="85"/>
      <c r="C7627" s="47"/>
      <c r="D7627" s="47"/>
      <c r="E7627" s="47"/>
      <c r="F7627" s="47"/>
      <c r="G7627" s="48"/>
      <c r="H7627" s="47"/>
      <c r="I7627" s="51"/>
      <c r="J7627" s="51"/>
      <c r="K7627" s="47"/>
      <c r="L7627" s="47"/>
      <c r="M7627" s="47"/>
      <c r="N7627" s="47"/>
      <c r="O7627" s="48"/>
    </row>
    <row r="7628" spans="2:15" x14ac:dyDescent="0.25">
      <c r="B7628" s="85"/>
      <c r="C7628" s="47"/>
      <c r="D7628" s="47"/>
      <c r="E7628" s="47"/>
      <c r="F7628" s="47"/>
      <c r="G7628" s="48"/>
      <c r="H7628" s="47"/>
      <c r="I7628" s="51"/>
      <c r="J7628" s="51"/>
      <c r="K7628" s="47"/>
      <c r="L7628" s="47"/>
      <c r="M7628" s="47"/>
      <c r="N7628" s="47"/>
      <c r="O7628" s="48"/>
    </row>
    <row r="7629" spans="2:15" x14ac:dyDescent="0.25">
      <c r="B7629" s="85"/>
      <c r="C7629" s="47"/>
      <c r="D7629" s="47"/>
      <c r="E7629" s="47"/>
      <c r="F7629" s="47"/>
      <c r="G7629" s="48"/>
      <c r="H7629" s="47"/>
      <c r="I7629" s="51"/>
      <c r="J7629" s="51"/>
      <c r="K7629" s="47"/>
      <c r="L7629" s="47"/>
      <c r="M7629" s="47"/>
      <c r="N7629" s="47"/>
      <c r="O7629" s="48"/>
    </row>
    <row r="7630" spans="2:15" x14ac:dyDescent="0.25">
      <c r="B7630" s="85"/>
      <c r="C7630" s="47"/>
      <c r="D7630" s="47"/>
      <c r="E7630" s="47"/>
      <c r="F7630" s="47"/>
      <c r="G7630" s="48"/>
      <c r="H7630" s="47"/>
      <c r="I7630" s="51"/>
      <c r="J7630" s="51"/>
      <c r="K7630" s="47"/>
      <c r="L7630" s="47"/>
      <c r="M7630" s="47"/>
      <c r="N7630" s="47"/>
      <c r="O7630" s="48"/>
    </row>
    <row r="7631" spans="2:15" x14ac:dyDescent="0.25">
      <c r="B7631" s="85"/>
      <c r="C7631" s="47"/>
      <c r="D7631" s="47"/>
      <c r="E7631" s="47"/>
      <c r="F7631" s="47"/>
      <c r="G7631" s="48"/>
      <c r="H7631" s="47"/>
      <c r="I7631" s="51"/>
      <c r="J7631" s="51"/>
      <c r="K7631" s="47"/>
      <c r="L7631" s="47"/>
      <c r="M7631" s="47"/>
      <c r="N7631" s="47"/>
      <c r="O7631" s="48"/>
    </row>
    <row r="7632" spans="2:15" x14ac:dyDescent="0.25">
      <c r="B7632" s="85"/>
      <c r="C7632" s="47"/>
      <c r="D7632" s="47"/>
      <c r="E7632" s="47"/>
      <c r="F7632" s="47"/>
      <c r="G7632" s="48"/>
      <c r="H7632" s="47"/>
      <c r="I7632" s="51"/>
      <c r="J7632" s="51"/>
      <c r="K7632" s="47"/>
      <c r="L7632" s="47"/>
      <c r="M7632" s="47"/>
      <c r="N7632" s="47"/>
      <c r="O7632" s="48"/>
    </row>
    <row r="7633" spans="2:15" x14ac:dyDescent="0.25">
      <c r="B7633" s="85"/>
      <c r="C7633" s="47"/>
      <c r="D7633" s="47"/>
      <c r="E7633" s="47"/>
      <c r="F7633" s="47"/>
      <c r="G7633" s="48"/>
      <c r="H7633" s="47"/>
      <c r="I7633" s="51"/>
      <c r="J7633" s="51"/>
      <c r="K7633" s="47"/>
      <c r="L7633" s="47"/>
      <c r="M7633" s="47"/>
      <c r="N7633" s="47"/>
      <c r="O7633" s="48"/>
    </row>
    <row r="7634" spans="2:15" x14ac:dyDescent="0.25">
      <c r="B7634" s="85"/>
      <c r="C7634" s="47"/>
      <c r="D7634" s="47"/>
      <c r="E7634" s="47"/>
      <c r="F7634" s="47"/>
      <c r="G7634" s="48"/>
      <c r="H7634" s="47"/>
      <c r="I7634" s="51"/>
      <c r="J7634" s="51"/>
      <c r="K7634" s="47"/>
      <c r="L7634" s="47"/>
      <c r="M7634" s="47"/>
      <c r="N7634" s="47"/>
      <c r="O7634" s="48"/>
    </row>
    <row r="7635" spans="2:15" x14ac:dyDescent="0.25">
      <c r="B7635" s="85"/>
      <c r="C7635" s="47"/>
      <c r="D7635" s="47"/>
      <c r="E7635" s="47"/>
      <c r="F7635" s="47"/>
      <c r="G7635" s="48"/>
      <c r="H7635" s="47"/>
      <c r="I7635" s="51"/>
      <c r="J7635" s="51"/>
      <c r="K7635" s="47"/>
      <c r="L7635" s="47"/>
      <c r="M7635" s="47"/>
      <c r="N7635" s="47"/>
      <c r="O7635" s="48"/>
    </row>
    <row r="7636" spans="2:15" x14ac:dyDescent="0.25">
      <c r="B7636" s="85"/>
      <c r="C7636" s="47"/>
      <c r="D7636" s="47"/>
      <c r="E7636" s="47"/>
      <c r="F7636" s="47"/>
      <c r="G7636" s="48"/>
      <c r="H7636" s="47"/>
      <c r="I7636" s="51"/>
      <c r="J7636" s="51"/>
      <c r="K7636" s="47"/>
      <c r="L7636" s="47"/>
      <c r="M7636" s="47"/>
      <c r="N7636" s="47"/>
      <c r="O7636" s="48"/>
    </row>
    <row r="7637" spans="2:15" x14ac:dyDescent="0.25">
      <c r="B7637" s="85"/>
      <c r="C7637" s="47"/>
      <c r="D7637" s="47"/>
      <c r="E7637" s="47"/>
      <c r="F7637" s="47"/>
      <c r="G7637" s="48"/>
      <c r="H7637" s="47"/>
      <c r="I7637" s="51"/>
      <c r="J7637" s="51"/>
      <c r="K7637" s="47"/>
      <c r="L7637" s="47"/>
      <c r="M7637" s="47"/>
      <c r="N7637" s="47"/>
      <c r="O7637" s="48"/>
    </row>
    <row r="7638" spans="2:15" x14ac:dyDescent="0.25">
      <c r="B7638" s="85"/>
      <c r="C7638" s="47"/>
      <c r="D7638" s="47"/>
      <c r="E7638" s="47"/>
      <c r="F7638" s="47"/>
      <c r="G7638" s="48"/>
      <c r="H7638" s="47"/>
      <c r="I7638" s="51"/>
      <c r="J7638" s="51"/>
      <c r="K7638" s="47"/>
      <c r="L7638" s="47"/>
      <c r="M7638" s="47"/>
      <c r="N7638" s="47"/>
      <c r="O7638" s="48"/>
    </row>
    <row r="7639" spans="2:15" x14ac:dyDescent="0.25">
      <c r="B7639" s="85"/>
      <c r="C7639" s="47"/>
      <c r="D7639" s="47"/>
      <c r="E7639" s="47"/>
      <c r="F7639" s="47"/>
      <c r="G7639" s="48"/>
      <c r="H7639" s="47"/>
      <c r="I7639" s="51"/>
      <c r="J7639" s="51"/>
      <c r="K7639" s="47"/>
      <c r="L7639" s="47"/>
      <c r="M7639" s="47"/>
      <c r="N7639" s="47"/>
      <c r="O7639" s="48"/>
    </row>
    <row r="7640" spans="2:15" x14ac:dyDescent="0.25">
      <c r="B7640" s="85"/>
      <c r="C7640" s="47"/>
      <c r="D7640" s="47"/>
      <c r="E7640" s="47"/>
      <c r="F7640" s="47"/>
      <c r="G7640" s="48"/>
      <c r="H7640" s="47"/>
      <c r="I7640" s="51"/>
      <c r="J7640" s="51"/>
      <c r="K7640" s="47"/>
      <c r="L7640" s="47"/>
      <c r="M7640" s="47"/>
      <c r="N7640" s="47"/>
      <c r="O7640" s="48"/>
    </row>
    <row r="7641" spans="2:15" x14ac:dyDescent="0.25">
      <c r="B7641" s="85"/>
      <c r="C7641" s="47"/>
      <c r="D7641" s="47"/>
      <c r="E7641" s="47"/>
      <c r="F7641" s="47"/>
      <c r="G7641" s="48"/>
      <c r="H7641" s="47"/>
      <c r="I7641" s="51"/>
      <c r="J7641" s="51"/>
      <c r="K7641" s="47"/>
      <c r="L7641" s="47"/>
      <c r="M7641" s="47"/>
      <c r="N7641" s="47"/>
      <c r="O7641" s="48"/>
    </row>
    <row r="7642" spans="2:15" x14ac:dyDescent="0.25">
      <c r="B7642" s="85"/>
      <c r="C7642" s="47"/>
      <c r="D7642" s="47"/>
      <c r="E7642" s="47"/>
      <c r="F7642" s="47"/>
      <c r="G7642" s="48"/>
      <c r="H7642" s="47"/>
      <c r="I7642" s="51"/>
      <c r="J7642" s="51"/>
      <c r="K7642" s="47"/>
      <c r="L7642" s="47"/>
      <c r="M7642" s="47"/>
      <c r="N7642" s="47"/>
      <c r="O7642" s="48"/>
    </row>
    <row r="7643" spans="2:15" x14ac:dyDescent="0.25">
      <c r="B7643" s="85"/>
      <c r="C7643" s="47"/>
      <c r="D7643" s="47"/>
      <c r="E7643" s="47"/>
      <c r="F7643" s="47"/>
      <c r="G7643" s="48"/>
      <c r="H7643" s="47"/>
      <c r="I7643" s="51"/>
      <c r="J7643" s="51"/>
      <c r="K7643" s="47"/>
      <c r="L7643" s="47"/>
      <c r="M7643" s="47"/>
      <c r="N7643" s="47"/>
      <c r="O7643" s="48"/>
    </row>
    <row r="7644" spans="2:15" x14ac:dyDescent="0.25">
      <c r="B7644" s="85"/>
      <c r="C7644" s="47"/>
      <c r="D7644" s="47"/>
      <c r="E7644" s="47"/>
      <c r="F7644" s="47"/>
      <c r="G7644" s="48"/>
      <c r="H7644" s="47"/>
      <c r="I7644" s="51"/>
      <c r="J7644" s="51"/>
      <c r="K7644" s="47"/>
      <c r="L7644" s="47"/>
      <c r="M7644" s="47"/>
      <c r="N7644" s="47"/>
      <c r="O7644" s="48"/>
    </row>
    <row r="7645" spans="2:15" x14ac:dyDescent="0.25">
      <c r="B7645" s="85"/>
      <c r="C7645" s="47"/>
      <c r="D7645" s="47"/>
      <c r="E7645" s="47"/>
      <c r="F7645" s="47"/>
      <c r="G7645" s="48"/>
      <c r="H7645" s="47"/>
      <c r="I7645" s="51"/>
      <c r="J7645" s="51"/>
      <c r="K7645" s="47"/>
      <c r="L7645" s="47"/>
      <c r="M7645" s="47"/>
      <c r="N7645" s="47"/>
      <c r="O7645" s="48"/>
    </row>
    <row r="7646" spans="2:15" x14ac:dyDescent="0.25">
      <c r="B7646" s="85"/>
      <c r="C7646" s="47"/>
      <c r="D7646" s="47"/>
      <c r="E7646" s="47"/>
      <c r="F7646" s="47"/>
      <c r="G7646" s="48"/>
      <c r="H7646" s="47"/>
      <c r="I7646" s="51"/>
      <c r="J7646" s="51"/>
      <c r="K7646" s="47"/>
      <c r="L7646" s="47"/>
      <c r="M7646" s="47"/>
      <c r="N7646" s="47"/>
      <c r="O7646" s="48"/>
    </row>
    <row r="7647" spans="2:15" x14ac:dyDescent="0.25">
      <c r="B7647" s="85"/>
      <c r="C7647" s="47"/>
      <c r="D7647" s="47"/>
      <c r="E7647" s="47"/>
      <c r="F7647" s="47"/>
      <c r="G7647" s="48"/>
      <c r="H7647" s="47"/>
      <c r="I7647" s="51"/>
      <c r="J7647" s="51"/>
      <c r="K7647" s="47"/>
      <c r="L7647" s="47"/>
      <c r="M7647" s="47"/>
      <c r="N7647" s="47"/>
      <c r="O7647" s="48"/>
    </row>
    <row r="7648" spans="2:15" x14ac:dyDescent="0.25">
      <c r="B7648" s="85"/>
      <c r="C7648" s="47"/>
      <c r="D7648" s="47"/>
      <c r="E7648" s="47"/>
      <c r="F7648" s="47"/>
      <c r="G7648" s="48"/>
      <c r="H7648" s="47"/>
      <c r="I7648" s="51"/>
      <c r="J7648" s="51"/>
      <c r="K7648" s="47"/>
      <c r="L7648" s="47"/>
      <c r="M7648" s="47"/>
      <c r="N7648" s="47"/>
      <c r="O7648" s="48"/>
    </row>
    <row r="7649" spans="2:15" x14ac:dyDescent="0.25">
      <c r="B7649" s="85"/>
      <c r="C7649" s="47"/>
      <c r="D7649" s="47"/>
      <c r="E7649" s="47"/>
      <c r="F7649" s="47"/>
      <c r="G7649" s="48"/>
      <c r="H7649" s="47"/>
      <c r="I7649" s="51"/>
      <c r="J7649" s="51"/>
      <c r="K7649" s="47"/>
      <c r="L7649" s="47"/>
      <c r="M7649" s="47"/>
      <c r="N7649" s="47"/>
      <c r="O7649" s="48"/>
    </row>
    <row r="7650" spans="2:15" x14ac:dyDescent="0.25">
      <c r="B7650" s="85"/>
      <c r="C7650" s="47"/>
      <c r="D7650" s="47"/>
      <c r="E7650" s="47"/>
      <c r="F7650" s="47"/>
      <c r="G7650" s="48"/>
      <c r="H7650" s="47"/>
      <c r="I7650" s="51"/>
      <c r="J7650" s="51"/>
      <c r="K7650" s="47"/>
      <c r="L7650" s="47"/>
      <c r="M7650" s="47"/>
      <c r="N7650" s="47"/>
      <c r="O7650" s="48"/>
    </row>
    <row r="7651" spans="2:15" x14ac:dyDescent="0.25">
      <c r="B7651" s="85"/>
      <c r="C7651" s="47"/>
      <c r="D7651" s="47"/>
      <c r="E7651" s="47"/>
      <c r="F7651" s="47"/>
      <c r="G7651" s="48"/>
      <c r="H7651" s="47"/>
      <c r="I7651" s="51"/>
      <c r="J7651" s="51"/>
      <c r="K7651" s="47"/>
      <c r="L7651" s="47"/>
      <c r="M7651" s="47"/>
      <c r="N7651" s="47"/>
      <c r="O7651" s="48"/>
    </row>
    <row r="7652" spans="2:15" x14ac:dyDescent="0.25">
      <c r="B7652" s="85"/>
      <c r="C7652" s="47"/>
      <c r="D7652" s="47"/>
      <c r="E7652" s="47"/>
      <c r="F7652" s="47"/>
      <c r="G7652" s="48"/>
      <c r="H7652" s="47"/>
      <c r="I7652" s="51"/>
      <c r="J7652" s="51"/>
      <c r="K7652" s="47"/>
      <c r="L7652" s="47"/>
      <c r="M7652" s="47"/>
      <c r="N7652" s="47"/>
      <c r="O7652" s="48"/>
    </row>
    <row r="7653" spans="2:15" x14ac:dyDescent="0.25">
      <c r="B7653" s="85"/>
      <c r="C7653" s="47"/>
      <c r="D7653" s="47"/>
      <c r="E7653" s="47"/>
      <c r="F7653" s="47"/>
      <c r="G7653" s="48"/>
      <c r="H7653" s="47"/>
      <c r="I7653" s="51"/>
      <c r="J7653" s="51"/>
      <c r="K7653" s="47"/>
      <c r="L7653" s="47"/>
      <c r="M7653" s="47"/>
      <c r="N7653" s="47"/>
      <c r="O7653" s="48"/>
    </row>
    <row r="7654" spans="2:15" x14ac:dyDescent="0.25">
      <c r="B7654" s="85"/>
      <c r="C7654" s="47"/>
      <c r="D7654" s="47"/>
      <c r="E7654" s="47"/>
      <c r="F7654" s="47"/>
      <c r="G7654" s="48"/>
      <c r="H7654" s="47"/>
      <c r="I7654" s="51"/>
      <c r="J7654" s="51"/>
      <c r="K7654" s="47"/>
      <c r="L7654" s="47"/>
      <c r="M7654" s="47"/>
      <c r="N7654" s="47"/>
      <c r="O7654" s="48"/>
    </row>
    <row r="7655" spans="2:15" x14ac:dyDescent="0.25">
      <c r="B7655" s="85"/>
      <c r="C7655" s="47"/>
      <c r="D7655" s="47"/>
      <c r="E7655" s="47"/>
      <c r="F7655" s="47"/>
      <c r="G7655" s="48"/>
      <c r="H7655" s="47"/>
      <c r="I7655" s="51"/>
      <c r="J7655" s="51"/>
      <c r="K7655" s="47"/>
      <c r="L7655" s="47"/>
      <c r="M7655" s="47"/>
      <c r="N7655" s="47"/>
      <c r="O7655" s="48"/>
    </row>
    <row r="7656" spans="2:15" x14ac:dyDescent="0.25">
      <c r="B7656" s="85"/>
      <c r="C7656" s="47"/>
      <c r="D7656" s="47"/>
      <c r="E7656" s="47"/>
      <c r="F7656" s="47"/>
      <c r="G7656" s="48"/>
      <c r="H7656" s="47"/>
      <c r="I7656" s="51"/>
      <c r="J7656" s="51"/>
      <c r="K7656" s="47"/>
      <c r="L7656" s="47"/>
      <c r="M7656" s="47"/>
      <c r="N7656" s="47"/>
      <c r="O7656" s="48"/>
    </row>
    <row r="7657" spans="2:15" x14ac:dyDescent="0.25">
      <c r="B7657" s="85"/>
      <c r="C7657" s="47"/>
      <c r="D7657" s="47"/>
      <c r="E7657" s="47"/>
      <c r="F7657" s="47"/>
      <c r="G7657" s="48"/>
      <c r="H7657" s="47"/>
      <c r="I7657" s="51"/>
      <c r="J7657" s="51"/>
      <c r="K7657" s="47"/>
      <c r="L7657" s="47"/>
      <c r="M7657" s="47"/>
      <c r="N7657" s="47"/>
      <c r="O7657" s="48"/>
    </row>
    <row r="7658" spans="2:15" x14ac:dyDescent="0.25">
      <c r="B7658" s="85"/>
      <c r="C7658" s="47"/>
      <c r="D7658" s="47"/>
      <c r="E7658" s="47"/>
      <c r="F7658" s="47"/>
      <c r="G7658" s="48"/>
      <c r="H7658" s="47"/>
      <c r="I7658" s="51"/>
      <c r="J7658" s="51"/>
      <c r="K7658" s="47"/>
      <c r="L7658" s="47"/>
      <c r="M7658" s="47"/>
      <c r="N7658" s="47"/>
      <c r="O7658" s="48"/>
    </row>
    <row r="7659" spans="2:15" x14ac:dyDescent="0.25">
      <c r="B7659" s="85"/>
      <c r="C7659" s="47"/>
      <c r="D7659" s="47"/>
      <c r="E7659" s="47"/>
      <c r="F7659" s="47"/>
      <c r="G7659" s="48"/>
      <c r="H7659" s="47"/>
      <c r="I7659" s="51"/>
      <c r="J7659" s="51"/>
      <c r="K7659" s="47"/>
      <c r="L7659" s="47"/>
      <c r="M7659" s="47"/>
      <c r="N7659" s="47"/>
      <c r="O7659" s="48"/>
    </row>
    <row r="7660" spans="2:15" x14ac:dyDescent="0.25">
      <c r="B7660" s="85"/>
      <c r="C7660" s="47"/>
      <c r="D7660" s="47"/>
      <c r="E7660" s="47"/>
      <c r="F7660" s="47"/>
      <c r="G7660" s="48"/>
      <c r="H7660" s="47"/>
      <c r="I7660" s="51"/>
      <c r="J7660" s="51"/>
      <c r="K7660" s="47"/>
      <c r="L7660" s="47"/>
      <c r="M7660" s="47"/>
      <c r="N7660" s="47"/>
      <c r="O7660" s="48"/>
    </row>
    <row r="7661" spans="2:15" x14ac:dyDescent="0.25">
      <c r="B7661" s="85"/>
      <c r="C7661" s="47"/>
      <c r="D7661" s="47"/>
      <c r="E7661" s="47"/>
      <c r="F7661" s="47"/>
      <c r="G7661" s="48"/>
      <c r="H7661" s="47"/>
      <c r="I7661" s="51"/>
      <c r="J7661" s="51"/>
      <c r="K7661" s="47"/>
      <c r="L7661" s="47"/>
      <c r="M7661" s="47"/>
      <c r="N7661" s="47"/>
      <c r="O7661" s="48"/>
    </row>
    <row r="7662" spans="2:15" x14ac:dyDescent="0.25">
      <c r="B7662" s="85"/>
      <c r="C7662" s="47"/>
      <c r="D7662" s="47"/>
      <c r="E7662" s="47"/>
      <c r="F7662" s="47"/>
      <c r="G7662" s="48"/>
      <c r="H7662" s="47"/>
      <c r="I7662" s="51"/>
      <c r="J7662" s="51"/>
      <c r="K7662" s="47"/>
      <c r="L7662" s="47"/>
      <c r="M7662" s="47"/>
      <c r="N7662" s="47"/>
      <c r="O7662" s="48"/>
    </row>
    <row r="7663" spans="2:15" x14ac:dyDescent="0.25">
      <c r="B7663" s="85"/>
      <c r="C7663" s="47"/>
      <c r="D7663" s="47"/>
      <c r="E7663" s="47"/>
      <c r="F7663" s="47"/>
      <c r="G7663" s="48"/>
      <c r="H7663" s="47"/>
      <c r="I7663" s="51"/>
      <c r="J7663" s="51"/>
      <c r="K7663" s="47"/>
      <c r="L7663" s="47"/>
      <c r="M7663" s="47"/>
      <c r="N7663" s="47"/>
      <c r="O7663" s="48"/>
    </row>
    <row r="7664" spans="2:15" x14ac:dyDescent="0.25">
      <c r="B7664" s="85"/>
      <c r="C7664" s="47"/>
      <c r="D7664" s="47"/>
      <c r="E7664" s="47"/>
      <c r="F7664" s="47"/>
      <c r="G7664" s="48"/>
      <c r="H7664" s="47"/>
      <c r="I7664" s="51"/>
      <c r="J7664" s="51"/>
      <c r="K7664" s="47"/>
      <c r="L7664" s="47"/>
      <c r="M7664" s="47"/>
      <c r="N7664" s="47"/>
      <c r="O7664" s="48"/>
    </row>
    <row r="7665" spans="2:15" x14ac:dyDescent="0.25">
      <c r="B7665" s="85"/>
      <c r="C7665" s="47"/>
      <c r="D7665" s="47"/>
      <c r="E7665" s="47"/>
      <c r="F7665" s="47"/>
      <c r="G7665" s="48"/>
      <c r="H7665" s="47"/>
      <c r="I7665" s="51"/>
      <c r="J7665" s="51"/>
      <c r="K7665" s="47"/>
      <c r="L7665" s="47"/>
      <c r="M7665" s="47"/>
      <c r="N7665" s="47"/>
      <c r="O7665" s="48"/>
    </row>
    <row r="7666" spans="2:15" x14ac:dyDescent="0.25">
      <c r="B7666" s="85"/>
      <c r="C7666" s="47"/>
      <c r="D7666" s="47"/>
      <c r="E7666" s="47"/>
      <c r="F7666" s="47"/>
      <c r="G7666" s="48"/>
      <c r="H7666" s="47"/>
      <c r="I7666" s="51"/>
      <c r="J7666" s="51"/>
      <c r="K7666" s="47"/>
      <c r="L7666" s="47"/>
      <c r="M7666" s="47"/>
      <c r="N7666" s="47"/>
      <c r="O7666" s="48"/>
    </row>
    <row r="7667" spans="2:15" x14ac:dyDescent="0.25">
      <c r="B7667" s="85"/>
      <c r="C7667" s="47"/>
      <c r="D7667" s="47"/>
      <c r="E7667" s="47"/>
      <c r="F7667" s="47"/>
      <c r="G7667" s="48"/>
      <c r="H7667" s="47"/>
      <c r="I7667" s="51"/>
      <c r="J7667" s="51"/>
      <c r="K7667" s="47"/>
      <c r="L7667" s="47"/>
      <c r="M7667" s="47"/>
      <c r="N7667" s="47"/>
      <c r="O7667" s="48"/>
    </row>
    <row r="7668" spans="2:15" x14ac:dyDescent="0.25">
      <c r="B7668" s="85"/>
      <c r="C7668" s="47"/>
      <c r="D7668" s="47"/>
      <c r="E7668" s="47"/>
      <c r="F7668" s="47"/>
      <c r="G7668" s="48"/>
      <c r="H7668" s="47"/>
      <c r="I7668" s="51"/>
      <c r="J7668" s="51"/>
      <c r="K7668" s="47"/>
      <c r="L7668" s="47"/>
      <c r="M7668" s="47"/>
      <c r="N7668" s="47"/>
      <c r="O7668" s="48"/>
    </row>
    <row r="7669" spans="2:15" x14ac:dyDescent="0.25">
      <c r="B7669" s="85"/>
      <c r="C7669" s="47"/>
      <c r="D7669" s="47"/>
      <c r="E7669" s="47"/>
      <c r="F7669" s="47"/>
      <c r="G7669" s="48"/>
      <c r="H7669" s="47"/>
      <c r="I7669" s="51"/>
      <c r="J7669" s="51"/>
      <c r="K7669" s="47"/>
      <c r="L7669" s="47"/>
      <c r="M7669" s="47"/>
      <c r="N7669" s="47"/>
      <c r="O7669" s="48"/>
    </row>
    <row r="7670" spans="2:15" x14ac:dyDescent="0.25">
      <c r="B7670" s="85"/>
      <c r="C7670" s="47"/>
      <c r="D7670" s="47"/>
      <c r="E7670" s="47"/>
      <c r="F7670" s="47"/>
      <c r="G7670" s="48"/>
      <c r="H7670" s="47"/>
      <c r="I7670" s="51"/>
      <c r="J7670" s="51"/>
      <c r="K7670" s="47"/>
      <c r="L7670" s="47"/>
      <c r="M7670" s="47"/>
      <c r="N7670" s="47"/>
      <c r="O7670" s="48"/>
    </row>
    <row r="7671" spans="2:15" x14ac:dyDescent="0.25">
      <c r="B7671" s="85"/>
      <c r="C7671" s="47"/>
      <c r="D7671" s="47"/>
      <c r="E7671" s="47"/>
      <c r="F7671" s="47"/>
      <c r="G7671" s="48"/>
      <c r="H7671" s="47"/>
      <c r="I7671" s="51"/>
      <c r="J7671" s="51"/>
      <c r="K7671" s="47"/>
      <c r="L7671" s="47"/>
      <c r="M7671" s="47"/>
      <c r="N7671" s="47"/>
      <c r="O7671" s="48"/>
    </row>
    <row r="7672" spans="2:15" x14ac:dyDescent="0.25">
      <c r="B7672" s="85"/>
      <c r="C7672" s="47"/>
      <c r="D7672" s="47"/>
      <c r="E7672" s="47"/>
      <c r="F7672" s="47"/>
      <c r="G7672" s="48"/>
      <c r="H7672" s="47"/>
      <c r="I7672" s="51"/>
      <c r="J7672" s="51"/>
      <c r="K7672" s="47"/>
      <c r="L7672" s="47"/>
      <c r="M7672" s="47"/>
      <c r="N7672" s="47"/>
      <c r="O7672" s="48"/>
    </row>
    <row r="7673" spans="2:15" x14ac:dyDescent="0.25">
      <c r="B7673" s="85"/>
      <c r="C7673" s="47"/>
      <c r="D7673" s="47"/>
      <c r="E7673" s="47"/>
      <c r="F7673" s="47"/>
      <c r="G7673" s="48"/>
      <c r="H7673" s="47"/>
      <c r="I7673" s="51"/>
      <c r="J7673" s="51"/>
      <c r="K7673" s="47"/>
      <c r="L7673" s="47"/>
      <c r="M7673" s="47"/>
      <c r="N7673" s="47"/>
      <c r="O7673" s="48"/>
    </row>
    <row r="7674" spans="2:15" x14ac:dyDescent="0.25">
      <c r="B7674" s="85"/>
      <c r="C7674" s="47"/>
      <c r="D7674" s="47"/>
      <c r="E7674" s="47"/>
      <c r="F7674" s="47"/>
      <c r="G7674" s="48"/>
      <c r="H7674" s="47"/>
      <c r="I7674" s="51"/>
      <c r="J7674" s="51"/>
      <c r="K7674" s="47"/>
      <c r="L7674" s="47"/>
      <c r="M7674" s="47"/>
      <c r="N7674" s="47"/>
      <c r="O7674" s="48"/>
    </row>
    <row r="7675" spans="2:15" x14ac:dyDescent="0.25">
      <c r="B7675" s="85"/>
      <c r="C7675" s="47"/>
      <c r="D7675" s="47"/>
      <c r="E7675" s="47"/>
      <c r="F7675" s="47"/>
      <c r="G7675" s="48"/>
      <c r="H7675" s="47"/>
      <c r="I7675" s="51"/>
      <c r="J7675" s="51"/>
      <c r="K7675" s="47"/>
      <c r="L7675" s="47"/>
      <c r="M7675" s="47"/>
      <c r="N7675" s="47"/>
      <c r="O7675" s="48"/>
    </row>
    <row r="7676" spans="2:15" x14ac:dyDescent="0.25">
      <c r="B7676" s="85"/>
      <c r="C7676" s="47"/>
      <c r="D7676" s="47"/>
      <c r="E7676" s="47"/>
      <c r="F7676" s="47"/>
      <c r="G7676" s="48"/>
      <c r="H7676" s="47"/>
      <c r="I7676" s="51"/>
      <c r="J7676" s="51"/>
      <c r="K7676" s="47"/>
      <c r="L7676" s="47"/>
      <c r="M7676" s="47"/>
      <c r="N7676" s="47"/>
      <c r="O7676" s="48"/>
    </row>
    <row r="7677" spans="2:15" x14ac:dyDescent="0.25">
      <c r="B7677" s="85"/>
      <c r="C7677" s="47"/>
      <c r="D7677" s="47"/>
      <c r="E7677" s="47"/>
      <c r="F7677" s="47"/>
      <c r="G7677" s="48"/>
      <c r="H7677" s="47"/>
      <c r="I7677" s="51"/>
      <c r="J7677" s="51"/>
      <c r="K7677" s="47"/>
      <c r="L7677" s="47"/>
      <c r="M7677" s="47"/>
      <c r="N7677" s="47"/>
      <c r="O7677" s="48"/>
    </row>
    <row r="7678" spans="2:15" x14ac:dyDescent="0.25">
      <c r="B7678" s="85"/>
      <c r="C7678" s="47"/>
      <c r="D7678" s="47"/>
      <c r="E7678" s="47"/>
      <c r="F7678" s="47"/>
      <c r="G7678" s="48"/>
      <c r="H7678" s="47"/>
      <c r="I7678" s="51"/>
      <c r="J7678" s="51"/>
      <c r="K7678" s="47"/>
      <c r="L7678" s="47"/>
      <c r="M7678" s="47"/>
      <c r="N7678" s="47"/>
      <c r="O7678" s="48"/>
    </row>
    <row r="7679" spans="2:15" x14ac:dyDescent="0.25">
      <c r="B7679" s="85"/>
      <c r="C7679" s="47"/>
      <c r="D7679" s="47"/>
      <c r="E7679" s="47"/>
      <c r="F7679" s="47"/>
      <c r="G7679" s="48"/>
      <c r="H7679" s="47"/>
      <c r="I7679" s="51"/>
      <c r="J7679" s="51"/>
      <c r="K7679" s="47"/>
      <c r="L7679" s="47"/>
      <c r="M7679" s="47"/>
      <c r="N7679" s="47"/>
      <c r="O7679" s="48"/>
    </row>
    <row r="7680" spans="2:15" x14ac:dyDescent="0.25">
      <c r="B7680" s="85"/>
      <c r="C7680" s="47"/>
      <c r="D7680" s="47"/>
      <c r="E7680" s="47"/>
      <c r="F7680" s="47"/>
      <c r="G7680" s="48"/>
      <c r="H7680" s="47"/>
      <c r="I7680" s="51"/>
      <c r="J7680" s="51"/>
      <c r="K7680" s="47"/>
      <c r="L7680" s="47"/>
      <c r="M7680" s="47"/>
      <c r="N7680" s="47"/>
      <c r="O7680" s="48"/>
    </row>
    <row r="7681" spans="2:15" x14ac:dyDescent="0.25">
      <c r="B7681" s="85"/>
      <c r="C7681" s="47"/>
      <c r="D7681" s="47"/>
      <c r="E7681" s="47"/>
      <c r="F7681" s="47"/>
      <c r="G7681" s="48"/>
      <c r="H7681" s="47"/>
      <c r="I7681" s="51"/>
      <c r="J7681" s="51"/>
      <c r="K7681" s="47"/>
      <c r="L7681" s="47"/>
      <c r="M7681" s="47"/>
      <c r="N7681" s="47"/>
      <c r="O7681" s="48"/>
    </row>
    <row r="7682" spans="2:15" x14ac:dyDescent="0.25">
      <c r="B7682" s="85"/>
      <c r="C7682" s="47"/>
      <c r="D7682" s="47"/>
      <c r="E7682" s="47"/>
      <c r="F7682" s="47"/>
      <c r="G7682" s="48"/>
      <c r="H7682" s="47"/>
      <c r="I7682" s="51"/>
      <c r="J7682" s="51"/>
      <c r="K7682" s="47"/>
      <c r="L7682" s="47"/>
      <c r="M7682" s="47"/>
      <c r="N7682" s="47"/>
      <c r="O7682" s="48"/>
    </row>
    <row r="7683" spans="2:15" x14ac:dyDescent="0.25">
      <c r="B7683" s="85"/>
      <c r="C7683" s="47"/>
      <c r="D7683" s="47"/>
      <c r="E7683" s="47"/>
      <c r="F7683" s="47"/>
      <c r="G7683" s="48"/>
      <c r="H7683" s="47"/>
      <c r="I7683" s="51"/>
      <c r="J7683" s="51"/>
      <c r="K7683" s="47"/>
      <c r="L7683" s="47"/>
      <c r="M7683" s="47"/>
      <c r="N7683" s="47"/>
      <c r="O7683" s="48"/>
    </row>
    <row r="7684" spans="2:15" x14ac:dyDescent="0.25">
      <c r="B7684" s="85"/>
      <c r="C7684" s="47"/>
      <c r="D7684" s="47"/>
      <c r="E7684" s="47"/>
      <c r="F7684" s="47"/>
      <c r="G7684" s="48"/>
      <c r="H7684" s="47"/>
      <c r="I7684" s="51"/>
      <c r="J7684" s="51"/>
      <c r="K7684" s="47"/>
      <c r="L7684" s="47"/>
      <c r="M7684" s="47"/>
      <c r="N7684" s="47"/>
      <c r="O7684" s="48"/>
    </row>
    <row r="7685" spans="2:15" x14ac:dyDescent="0.25">
      <c r="B7685" s="85"/>
      <c r="C7685" s="47"/>
      <c r="D7685" s="47"/>
      <c r="E7685" s="47"/>
      <c r="F7685" s="47"/>
      <c r="G7685" s="48"/>
      <c r="H7685" s="47"/>
      <c r="I7685" s="51"/>
      <c r="J7685" s="51"/>
      <c r="K7685" s="47"/>
      <c r="L7685" s="47"/>
      <c r="M7685" s="47"/>
      <c r="N7685" s="47"/>
      <c r="O7685" s="48"/>
    </row>
    <row r="7686" spans="2:15" x14ac:dyDescent="0.25">
      <c r="B7686" s="85"/>
      <c r="C7686" s="47"/>
      <c r="D7686" s="47"/>
      <c r="E7686" s="47"/>
      <c r="F7686" s="47"/>
      <c r="G7686" s="48"/>
      <c r="H7686" s="47"/>
      <c r="I7686" s="51"/>
      <c r="J7686" s="51"/>
      <c r="K7686" s="47"/>
      <c r="L7686" s="47"/>
      <c r="M7686" s="47"/>
      <c r="N7686" s="47"/>
      <c r="O7686" s="48"/>
    </row>
    <row r="7687" spans="2:15" x14ac:dyDescent="0.25">
      <c r="B7687" s="85"/>
      <c r="C7687" s="47"/>
      <c r="D7687" s="47"/>
      <c r="E7687" s="47"/>
      <c r="F7687" s="47"/>
      <c r="G7687" s="48"/>
      <c r="H7687" s="47"/>
      <c r="I7687" s="51"/>
      <c r="J7687" s="51"/>
      <c r="K7687" s="47"/>
      <c r="L7687" s="47"/>
      <c r="M7687" s="47"/>
      <c r="N7687" s="47"/>
      <c r="O7687" s="48"/>
    </row>
    <row r="7688" spans="2:15" x14ac:dyDescent="0.25">
      <c r="B7688" s="85"/>
      <c r="C7688" s="47"/>
      <c r="D7688" s="47"/>
      <c r="E7688" s="47"/>
      <c r="F7688" s="47"/>
      <c r="G7688" s="48"/>
      <c r="H7688" s="47"/>
      <c r="I7688" s="51"/>
      <c r="J7688" s="51"/>
      <c r="K7688" s="47"/>
      <c r="L7688" s="47"/>
      <c r="M7688" s="47"/>
      <c r="N7688" s="47"/>
      <c r="O7688" s="48"/>
    </row>
    <row r="7689" spans="2:15" x14ac:dyDescent="0.25">
      <c r="B7689" s="85"/>
      <c r="C7689" s="47"/>
      <c r="D7689" s="47"/>
      <c r="E7689" s="47"/>
      <c r="F7689" s="47"/>
      <c r="G7689" s="48"/>
      <c r="H7689" s="47"/>
      <c r="I7689" s="51"/>
      <c r="J7689" s="51"/>
      <c r="K7689" s="47"/>
      <c r="L7689" s="47"/>
      <c r="M7689" s="47"/>
      <c r="N7689" s="47"/>
      <c r="O7689" s="48"/>
    </row>
    <row r="7690" spans="2:15" x14ac:dyDescent="0.25">
      <c r="B7690" s="85"/>
      <c r="C7690" s="47"/>
      <c r="D7690" s="47"/>
      <c r="E7690" s="47"/>
      <c r="F7690" s="47"/>
      <c r="G7690" s="48"/>
      <c r="H7690" s="47"/>
      <c r="I7690" s="51"/>
      <c r="J7690" s="51"/>
      <c r="K7690" s="47"/>
      <c r="L7690" s="47"/>
      <c r="M7690" s="47"/>
      <c r="N7690" s="47"/>
      <c r="O7690" s="48"/>
    </row>
    <row r="7691" spans="2:15" x14ac:dyDescent="0.25">
      <c r="B7691" s="85"/>
      <c r="C7691" s="47"/>
      <c r="D7691" s="47"/>
      <c r="E7691" s="47"/>
      <c r="F7691" s="47"/>
      <c r="G7691" s="48"/>
      <c r="H7691" s="47"/>
      <c r="I7691" s="51"/>
      <c r="J7691" s="51"/>
      <c r="K7691" s="47"/>
      <c r="L7691" s="47"/>
      <c r="M7691" s="47"/>
      <c r="N7691" s="47"/>
      <c r="O7691" s="48"/>
    </row>
    <row r="7692" spans="2:15" x14ac:dyDescent="0.25">
      <c r="B7692" s="85"/>
      <c r="C7692" s="47"/>
      <c r="D7692" s="47"/>
      <c r="E7692" s="47"/>
      <c r="F7692" s="47"/>
      <c r="G7692" s="48"/>
      <c r="H7692" s="47"/>
      <c r="I7692" s="51"/>
      <c r="J7692" s="51"/>
      <c r="K7692" s="47"/>
      <c r="L7692" s="47"/>
      <c r="M7692" s="47"/>
      <c r="N7692" s="47"/>
      <c r="O7692" s="48"/>
    </row>
    <row r="7693" spans="2:15" x14ac:dyDescent="0.25">
      <c r="B7693" s="85"/>
      <c r="C7693" s="47"/>
      <c r="D7693" s="47"/>
      <c r="E7693" s="47"/>
      <c r="F7693" s="47"/>
      <c r="G7693" s="48"/>
      <c r="H7693" s="47"/>
      <c r="I7693" s="51"/>
      <c r="J7693" s="51"/>
      <c r="K7693" s="47"/>
      <c r="L7693" s="47"/>
      <c r="M7693" s="47"/>
      <c r="N7693" s="47"/>
      <c r="O7693" s="48"/>
    </row>
    <row r="7694" spans="2:15" x14ac:dyDescent="0.25">
      <c r="B7694" s="85"/>
      <c r="C7694" s="47"/>
      <c r="D7694" s="47"/>
      <c r="E7694" s="47"/>
      <c r="F7694" s="47"/>
      <c r="G7694" s="48"/>
      <c r="H7694" s="47"/>
      <c r="I7694" s="51"/>
      <c r="J7694" s="51"/>
      <c r="K7694" s="47"/>
      <c r="L7694" s="47"/>
      <c r="M7694" s="47"/>
      <c r="N7694" s="47"/>
      <c r="O7694" s="48"/>
    </row>
    <row r="7695" spans="2:15" x14ac:dyDescent="0.25">
      <c r="B7695" s="85"/>
      <c r="C7695" s="47"/>
      <c r="D7695" s="47"/>
      <c r="E7695" s="47"/>
      <c r="F7695" s="47"/>
      <c r="G7695" s="48"/>
      <c r="H7695" s="47"/>
      <c r="I7695" s="51"/>
      <c r="J7695" s="51"/>
      <c r="K7695" s="47"/>
      <c r="L7695" s="47"/>
      <c r="M7695" s="47"/>
      <c r="N7695" s="47"/>
      <c r="O7695" s="48"/>
    </row>
    <row r="7696" spans="2:15" x14ac:dyDescent="0.25">
      <c r="B7696" s="85"/>
      <c r="C7696" s="47"/>
      <c r="D7696" s="47"/>
      <c r="E7696" s="47"/>
      <c r="F7696" s="47"/>
      <c r="G7696" s="48"/>
      <c r="H7696" s="47"/>
      <c r="I7696" s="51"/>
      <c r="J7696" s="51"/>
      <c r="K7696" s="47"/>
      <c r="L7696" s="47"/>
      <c r="M7696" s="47"/>
      <c r="N7696" s="47"/>
      <c r="O7696" s="48"/>
    </row>
    <row r="7697" spans="2:15" x14ac:dyDescent="0.25">
      <c r="B7697" s="85"/>
      <c r="C7697" s="47"/>
      <c r="D7697" s="47"/>
      <c r="E7697" s="47"/>
      <c r="F7697" s="47"/>
      <c r="G7697" s="48"/>
      <c r="H7697" s="47"/>
      <c r="I7697" s="51"/>
      <c r="J7697" s="51"/>
      <c r="K7697" s="47"/>
      <c r="L7697" s="47"/>
      <c r="M7697" s="47"/>
      <c r="N7697" s="47"/>
      <c r="O7697" s="48"/>
    </row>
    <row r="7698" spans="2:15" x14ac:dyDescent="0.25">
      <c r="B7698" s="85"/>
      <c r="C7698" s="47"/>
      <c r="D7698" s="47"/>
      <c r="E7698" s="47"/>
      <c r="F7698" s="47"/>
      <c r="G7698" s="48"/>
      <c r="H7698" s="47"/>
      <c r="I7698" s="51"/>
      <c r="J7698" s="51"/>
      <c r="K7698" s="47"/>
      <c r="L7698" s="47"/>
      <c r="M7698" s="47"/>
      <c r="N7698" s="47"/>
      <c r="O7698" s="48"/>
    </row>
    <row r="7699" spans="2:15" x14ac:dyDescent="0.25">
      <c r="B7699" s="85"/>
      <c r="C7699" s="47"/>
      <c r="D7699" s="47"/>
      <c r="E7699" s="47"/>
      <c r="F7699" s="47"/>
      <c r="G7699" s="48"/>
      <c r="H7699" s="47"/>
      <c r="I7699" s="51"/>
      <c r="J7699" s="51"/>
      <c r="K7699" s="47"/>
      <c r="L7699" s="47"/>
      <c r="M7699" s="47"/>
      <c r="N7699" s="47"/>
      <c r="O7699" s="48"/>
    </row>
    <row r="7700" spans="2:15" x14ac:dyDescent="0.25">
      <c r="B7700" s="85"/>
      <c r="C7700" s="47"/>
      <c r="D7700" s="47"/>
      <c r="E7700" s="47"/>
      <c r="F7700" s="47"/>
      <c r="G7700" s="48"/>
      <c r="H7700" s="47"/>
      <c r="I7700" s="51"/>
      <c r="J7700" s="51"/>
      <c r="K7700" s="47"/>
      <c r="L7700" s="47"/>
      <c r="M7700" s="47"/>
      <c r="N7700" s="47"/>
      <c r="O7700" s="48"/>
    </row>
    <row r="7701" spans="2:15" x14ac:dyDescent="0.25">
      <c r="B7701" s="85"/>
      <c r="C7701" s="47"/>
      <c r="D7701" s="47"/>
      <c r="E7701" s="47"/>
      <c r="F7701" s="47"/>
      <c r="G7701" s="48"/>
      <c r="H7701" s="47"/>
      <c r="I7701" s="51"/>
      <c r="J7701" s="51"/>
      <c r="K7701" s="47"/>
      <c r="L7701" s="47"/>
      <c r="M7701" s="47"/>
      <c r="N7701" s="47"/>
      <c r="O7701" s="48"/>
    </row>
    <row r="7702" spans="2:15" x14ac:dyDescent="0.25">
      <c r="B7702" s="85"/>
      <c r="C7702" s="47"/>
      <c r="D7702" s="47"/>
      <c r="E7702" s="47"/>
      <c r="F7702" s="47"/>
      <c r="G7702" s="48"/>
      <c r="H7702" s="47"/>
      <c r="I7702" s="51"/>
      <c r="J7702" s="51"/>
      <c r="K7702" s="47"/>
      <c r="L7702" s="47"/>
      <c r="M7702" s="47"/>
      <c r="N7702" s="47"/>
      <c r="O7702" s="48"/>
    </row>
    <row r="7703" spans="2:15" x14ac:dyDescent="0.25">
      <c r="B7703" s="85"/>
      <c r="C7703" s="47"/>
      <c r="D7703" s="47"/>
      <c r="E7703" s="47"/>
      <c r="F7703" s="47"/>
      <c r="G7703" s="48"/>
      <c r="H7703" s="47"/>
      <c r="I7703" s="51"/>
      <c r="J7703" s="51"/>
      <c r="K7703" s="47"/>
      <c r="L7703" s="47"/>
      <c r="M7703" s="47"/>
      <c r="N7703" s="47"/>
      <c r="O7703" s="48"/>
    </row>
    <row r="7704" spans="2:15" x14ac:dyDescent="0.25">
      <c r="B7704" s="85"/>
      <c r="C7704" s="47"/>
      <c r="D7704" s="47"/>
      <c r="E7704" s="47"/>
      <c r="F7704" s="47"/>
      <c r="G7704" s="48"/>
      <c r="H7704" s="47"/>
      <c r="I7704" s="51"/>
      <c r="J7704" s="51"/>
      <c r="K7704" s="47"/>
      <c r="L7704" s="47"/>
      <c r="M7704" s="47"/>
      <c r="N7704" s="47"/>
      <c r="O7704" s="48"/>
    </row>
    <row r="7705" spans="2:15" x14ac:dyDescent="0.25">
      <c r="B7705" s="85"/>
      <c r="C7705" s="47"/>
      <c r="D7705" s="47"/>
      <c r="E7705" s="47"/>
      <c r="F7705" s="47"/>
      <c r="G7705" s="48"/>
      <c r="H7705" s="47"/>
      <c r="I7705" s="51"/>
      <c r="J7705" s="51"/>
      <c r="K7705" s="47"/>
      <c r="L7705" s="47"/>
      <c r="M7705" s="47"/>
      <c r="N7705" s="47"/>
      <c r="O7705" s="48"/>
    </row>
    <row r="7706" spans="2:15" x14ac:dyDescent="0.25">
      <c r="B7706" s="85"/>
      <c r="C7706" s="47"/>
      <c r="D7706" s="47"/>
      <c r="E7706" s="47"/>
      <c r="F7706" s="47"/>
      <c r="G7706" s="48"/>
      <c r="H7706" s="47"/>
      <c r="I7706" s="51"/>
      <c r="J7706" s="51"/>
      <c r="K7706" s="47"/>
      <c r="L7706" s="47"/>
      <c r="M7706" s="47"/>
      <c r="N7706" s="47"/>
      <c r="O7706" s="48"/>
    </row>
    <row r="7707" spans="2:15" x14ac:dyDescent="0.25">
      <c r="B7707" s="85"/>
      <c r="C7707" s="47"/>
      <c r="D7707" s="47"/>
      <c r="E7707" s="47"/>
      <c r="F7707" s="47"/>
      <c r="G7707" s="48"/>
      <c r="H7707" s="47"/>
      <c r="I7707" s="51"/>
      <c r="J7707" s="51"/>
      <c r="K7707" s="47"/>
      <c r="L7707" s="47"/>
      <c r="M7707" s="47"/>
      <c r="N7707" s="47"/>
      <c r="O7707" s="48"/>
    </row>
    <row r="7708" spans="2:15" x14ac:dyDescent="0.25">
      <c r="B7708" s="85"/>
      <c r="C7708" s="47"/>
      <c r="D7708" s="47"/>
      <c r="E7708" s="47"/>
      <c r="F7708" s="47"/>
      <c r="G7708" s="48"/>
      <c r="H7708" s="47"/>
      <c r="I7708" s="51"/>
      <c r="J7708" s="51"/>
      <c r="K7708" s="47"/>
      <c r="L7708" s="47"/>
      <c r="M7708" s="47"/>
      <c r="N7708" s="47"/>
      <c r="O7708" s="48"/>
    </row>
    <row r="7709" spans="2:15" x14ac:dyDescent="0.25">
      <c r="B7709" s="85"/>
      <c r="C7709" s="47"/>
      <c r="D7709" s="47"/>
      <c r="E7709" s="47"/>
      <c r="F7709" s="47"/>
      <c r="G7709" s="48"/>
      <c r="H7709" s="47"/>
      <c r="I7709" s="51"/>
      <c r="J7709" s="51"/>
      <c r="K7709" s="47"/>
      <c r="L7709" s="47"/>
      <c r="M7709" s="47"/>
      <c r="N7709" s="47"/>
      <c r="O7709" s="48"/>
    </row>
    <row r="7710" spans="2:15" x14ac:dyDescent="0.25">
      <c r="B7710" s="85"/>
      <c r="C7710" s="47"/>
      <c r="D7710" s="47"/>
      <c r="E7710" s="47"/>
      <c r="F7710" s="47"/>
      <c r="G7710" s="48"/>
      <c r="H7710" s="47"/>
      <c r="I7710" s="51"/>
      <c r="J7710" s="51"/>
      <c r="K7710" s="47"/>
      <c r="L7710" s="47"/>
      <c r="M7710" s="47"/>
      <c r="N7710" s="47"/>
      <c r="O7710" s="48"/>
    </row>
    <row r="7711" spans="2:15" x14ac:dyDescent="0.25">
      <c r="B7711" s="85"/>
      <c r="C7711" s="47"/>
      <c r="D7711" s="47"/>
      <c r="E7711" s="47"/>
      <c r="F7711" s="47"/>
      <c r="G7711" s="48"/>
      <c r="H7711" s="47"/>
      <c r="I7711" s="51"/>
      <c r="J7711" s="51"/>
      <c r="K7711" s="47"/>
      <c r="L7711" s="47"/>
      <c r="M7711" s="47"/>
      <c r="N7711" s="47"/>
      <c r="O7711" s="48"/>
    </row>
    <row r="7712" spans="2:15" x14ac:dyDescent="0.25">
      <c r="B7712" s="85"/>
      <c r="C7712" s="47"/>
      <c r="D7712" s="47"/>
      <c r="E7712" s="47"/>
      <c r="F7712" s="47"/>
      <c r="G7712" s="48"/>
      <c r="H7712" s="47"/>
      <c r="I7712" s="51"/>
      <c r="J7712" s="51"/>
      <c r="K7712" s="47"/>
      <c r="L7712" s="47"/>
      <c r="M7712" s="47"/>
      <c r="N7712" s="47"/>
      <c r="O7712" s="48"/>
    </row>
    <row r="7713" spans="2:15" x14ac:dyDescent="0.25">
      <c r="B7713" s="85"/>
      <c r="C7713" s="47"/>
      <c r="D7713" s="47"/>
      <c r="E7713" s="47"/>
      <c r="F7713" s="47"/>
      <c r="G7713" s="48"/>
      <c r="H7713" s="47"/>
      <c r="I7713" s="51"/>
      <c r="J7713" s="51"/>
      <c r="K7713" s="47"/>
      <c r="L7713" s="47"/>
      <c r="M7713" s="47"/>
      <c r="N7713" s="47"/>
      <c r="O7713" s="48"/>
    </row>
    <row r="7714" spans="2:15" x14ac:dyDescent="0.25">
      <c r="B7714" s="85"/>
      <c r="C7714" s="47"/>
      <c r="D7714" s="47"/>
      <c r="E7714" s="47"/>
      <c r="F7714" s="47"/>
      <c r="G7714" s="48"/>
      <c r="H7714" s="47"/>
      <c r="I7714" s="51"/>
      <c r="J7714" s="51"/>
      <c r="K7714" s="47"/>
      <c r="L7714" s="47"/>
      <c r="M7714" s="47"/>
      <c r="N7714" s="47"/>
      <c r="O7714" s="48"/>
    </row>
    <row r="7715" spans="2:15" x14ac:dyDescent="0.25">
      <c r="B7715" s="85"/>
      <c r="C7715" s="47"/>
      <c r="D7715" s="47"/>
      <c r="E7715" s="47"/>
      <c r="F7715" s="47"/>
      <c r="G7715" s="48"/>
      <c r="H7715" s="47"/>
      <c r="I7715" s="51"/>
      <c r="J7715" s="51"/>
      <c r="K7715" s="47"/>
      <c r="L7715" s="47"/>
      <c r="M7715" s="47"/>
      <c r="N7715" s="47"/>
      <c r="O7715" s="48"/>
    </row>
    <row r="7716" spans="2:15" x14ac:dyDescent="0.25">
      <c r="B7716" s="85"/>
      <c r="C7716" s="47"/>
      <c r="D7716" s="47"/>
      <c r="E7716" s="47"/>
      <c r="F7716" s="47"/>
      <c r="G7716" s="48"/>
      <c r="H7716" s="47"/>
      <c r="I7716" s="51"/>
      <c r="J7716" s="51"/>
      <c r="K7716" s="47"/>
      <c r="L7716" s="47"/>
      <c r="M7716" s="47"/>
      <c r="N7716" s="47"/>
      <c r="O7716" s="48"/>
    </row>
    <row r="7717" spans="2:15" x14ac:dyDescent="0.25">
      <c r="B7717" s="85"/>
      <c r="C7717" s="47"/>
      <c r="D7717" s="47"/>
      <c r="E7717" s="47"/>
      <c r="F7717" s="47"/>
      <c r="G7717" s="48"/>
      <c r="H7717" s="47"/>
      <c r="I7717" s="51"/>
      <c r="J7717" s="51"/>
      <c r="K7717" s="47"/>
      <c r="L7717" s="47"/>
      <c r="M7717" s="47"/>
      <c r="N7717" s="47"/>
      <c r="O7717" s="48"/>
    </row>
    <row r="7718" spans="2:15" x14ac:dyDescent="0.25">
      <c r="B7718" s="85"/>
      <c r="C7718" s="47"/>
      <c r="D7718" s="47"/>
      <c r="E7718" s="47"/>
      <c r="F7718" s="47"/>
      <c r="G7718" s="48"/>
      <c r="H7718" s="47"/>
      <c r="I7718" s="51"/>
      <c r="J7718" s="51"/>
      <c r="K7718" s="47"/>
      <c r="L7718" s="47"/>
      <c r="M7718" s="47"/>
      <c r="N7718" s="47"/>
      <c r="O7718" s="48"/>
    </row>
    <row r="7719" spans="2:15" x14ac:dyDescent="0.25">
      <c r="B7719" s="85"/>
      <c r="C7719" s="47"/>
      <c r="D7719" s="47"/>
      <c r="E7719" s="47"/>
      <c r="F7719" s="47"/>
      <c r="G7719" s="48"/>
      <c r="H7719" s="47"/>
      <c r="I7719" s="51"/>
      <c r="J7719" s="51"/>
      <c r="K7719" s="47"/>
      <c r="L7719" s="47"/>
      <c r="M7719" s="47"/>
      <c r="N7719" s="47"/>
      <c r="O7719" s="48"/>
    </row>
    <row r="7720" spans="2:15" x14ac:dyDescent="0.25">
      <c r="B7720" s="85"/>
      <c r="C7720" s="47"/>
      <c r="D7720" s="47"/>
      <c r="E7720" s="47"/>
      <c r="F7720" s="47"/>
      <c r="G7720" s="48"/>
      <c r="H7720" s="47"/>
      <c r="I7720" s="51"/>
      <c r="J7720" s="51"/>
      <c r="K7720" s="47"/>
      <c r="L7720" s="47"/>
      <c r="M7720" s="47"/>
      <c r="N7720" s="47"/>
      <c r="O7720" s="48"/>
    </row>
    <row r="7721" spans="2:15" x14ac:dyDescent="0.25">
      <c r="B7721" s="85"/>
      <c r="C7721" s="47"/>
      <c r="D7721" s="47"/>
      <c r="E7721" s="47"/>
      <c r="F7721" s="47"/>
      <c r="G7721" s="48"/>
      <c r="H7721" s="47"/>
      <c r="I7721" s="51"/>
      <c r="J7721" s="51"/>
      <c r="K7721" s="47"/>
      <c r="L7721" s="47"/>
      <c r="M7721" s="47"/>
      <c r="N7721" s="47"/>
      <c r="O7721" s="48"/>
    </row>
    <row r="7722" spans="2:15" x14ac:dyDescent="0.25">
      <c r="B7722" s="85"/>
      <c r="C7722" s="47"/>
      <c r="D7722" s="47"/>
      <c r="E7722" s="47"/>
      <c r="F7722" s="47"/>
      <c r="G7722" s="48"/>
      <c r="H7722" s="47"/>
      <c r="I7722" s="51"/>
      <c r="J7722" s="51"/>
      <c r="K7722" s="47"/>
      <c r="L7722" s="47"/>
      <c r="M7722" s="47"/>
      <c r="N7722" s="47"/>
      <c r="O7722" s="48"/>
    </row>
    <row r="7723" spans="2:15" x14ac:dyDescent="0.25">
      <c r="B7723" s="85"/>
      <c r="C7723" s="47"/>
      <c r="D7723" s="47"/>
      <c r="E7723" s="47"/>
      <c r="F7723" s="47"/>
      <c r="G7723" s="48"/>
      <c r="H7723" s="47"/>
      <c r="I7723" s="51"/>
      <c r="J7723" s="51"/>
      <c r="K7723" s="47"/>
      <c r="L7723" s="47"/>
      <c r="M7723" s="47"/>
      <c r="N7723" s="47"/>
      <c r="O7723" s="48"/>
    </row>
    <row r="7724" spans="2:15" x14ac:dyDescent="0.25">
      <c r="B7724" s="85"/>
      <c r="C7724" s="47"/>
      <c r="D7724" s="47"/>
      <c r="E7724" s="47"/>
      <c r="F7724" s="47"/>
      <c r="G7724" s="48"/>
      <c r="H7724" s="47"/>
      <c r="I7724" s="51"/>
      <c r="J7724" s="51"/>
      <c r="K7724" s="47"/>
      <c r="L7724" s="47"/>
      <c r="M7724" s="47"/>
      <c r="N7724" s="47"/>
      <c r="O7724" s="48"/>
    </row>
    <row r="7725" spans="2:15" x14ac:dyDescent="0.25">
      <c r="B7725" s="85"/>
      <c r="C7725" s="47"/>
      <c r="D7725" s="47"/>
      <c r="E7725" s="47"/>
      <c r="F7725" s="47"/>
      <c r="G7725" s="48"/>
      <c r="H7725" s="47"/>
      <c r="I7725" s="51"/>
      <c r="J7725" s="51"/>
      <c r="K7725" s="47"/>
      <c r="L7725" s="47"/>
      <c r="M7725" s="47"/>
      <c r="N7725" s="47"/>
      <c r="O7725" s="48"/>
    </row>
    <row r="7726" spans="2:15" x14ac:dyDescent="0.25">
      <c r="B7726" s="85"/>
      <c r="C7726" s="47"/>
      <c r="D7726" s="47"/>
      <c r="E7726" s="47"/>
      <c r="F7726" s="47"/>
      <c r="G7726" s="48"/>
      <c r="H7726" s="47"/>
      <c r="I7726" s="51"/>
      <c r="J7726" s="51"/>
      <c r="K7726" s="47"/>
      <c r="L7726" s="47"/>
      <c r="M7726" s="47"/>
      <c r="N7726" s="47"/>
      <c r="O7726" s="48"/>
    </row>
    <row r="7727" spans="2:15" x14ac:dyDescent="0.25">
      <c r="B7727" s="85"/>
      <c r="C7727" s="47"/>
      <c r="D7727" s="47"/>
      <c r="E7727" s="47"/>
      <c r="F7727" s="47"/>
      <c r="G7727" s="48"/>
      <c r="H7727" s="47"/>
      <c r="I7727" s="51"/>
      <c r="J7727" s="51"/>
      <c r="K7727" s="47"/>
      <c r="L7727" s="47"/>
      <c r="M7727" s="47"/>
      <c r="N7727" s="47"/>
      <c r="O7727" s="48"/>
    </row>
    <row r="7728" spans="2:15" x14ac:dyDescent="0.25">
      <c r="B7728" s="85"/>
      <c r="C7728" s="47"/>
      <c r="D7728" s="47"/>
      <c r="E7728" s="47"/>
      <c r="F7728" s="47"/>
      <c r="G7728" s="48"/>
      <c r="H7728" s="47"/>
      <c r="I7728" s="51"/>
      <c r="J7728" s="51"/>
      <c r="K7728" s="47"/>
      <c r="L7728" s="47"/>
      <c r="M7728" s="47"/>
      <c r="N7728" s="47"/>
      <c r="O7728" s="48"/>
    </row>
    <row r="7729" spans="2:15" x14ac:dyDescent="0.25">
      <c r="B7729" s="85"/>
      <c r="C7729" s="47"/>
      <c r="D7729" s="47"/>
      <c r="E7729" s="47"/>
      <c r="F7729" s="47"/>
      <c r="G7729" s="48"/>
      <c r="H7729" s="47"/>
      <c r="I7729" s="51"/>
      <c r="J7729" s="51"/>
      <c r="K7729" s="47"/>
      <c r="L7729" s="47"/>
      <c r="M7729" s="47"/>
      <c r="N7729" s="47"/>
      <c r="O7729" s="48"/>
    </row>
    <row r="7730" spans="2:15" x14ac:dyDescent="0.25">
      <c r="B7730" s="85"/>
      <c r="C7730" s="47"/>
      <c r="D7730" s="47"/>
      <c r="E7730" s="47"/>
      <c r="F7730" s="47"/>
      <c r="G7730" s="48"/>
      <c r="H7730" s="47"/>
      <c r="I7730" s="51"/>
      <c r="J7730" s="51"/>
      <c r="K7730" s="47"/>
      <c r="L7730" s="47"/>
      <c r="M7730" s="47"/>
      <c r="N7730" s="47"/>
      <c r="O7730" s="48"/>
    </row>
    <row r="7731" spans="2:15" x14ac:dyDescent="0.25">
      <c r="B7731" s="85"/>
      <c r="C7731" s="47"/>
      <c r="D7731" s="47"/>
      <c r="E7731" s="47"/>
      <c r="F7731" s="47"/>
      <c r="G7731" s="48"/>
      <c r="H7731" s="47"/>
      <c r="I7731" s="51"/>
      <c r="J7731" s="51"/>
      <c r="K7731" s="47"/>
      <c r="L7731" s="47"/>
      <c r="M7731" s="47"/>
      <c r="N7731" s="47"/>
      <c r="O7731" s="48"/>
    </row>
    <row r="7732" spans="2:15" x14ac:dyDescent="0.25">
      <c r="B7732" s="85"/>
      <c r="C7732" s="47"/>
      <c r="D7732" s="47"/>
      <c r="E7732" s="47"/>
      <c r="F7732" s="47"/>
      <c r="G7732" s="48"/>
      <c r="H7732" s="47"/>
      <c r="I7732" s="51"/>
      <c r="J7732" s="51"/>
      <c r="K7732" s="47"/>
      <c r="L7732" s="47"/>
      <c r="M7732" s="47"/>
      <c r="N7732" s="47"/>
      <c r="O7732" s="48"/>
    </row>
    <row r="7733" spans="2:15" x14ac:dyDescent="0.25">
      <c r="B7733" s="85"/>
      <c r="C7733" s="47"/>
      <c r="D7733" s="47"/>
      <c r="E7733" s="47"/>
      <c r="F7733" s="47"/>
      <c r="G7733" s="48"/>
      <c r="H7733" s="47"/>
      <c r="I7733" s="51"/>
      <c r="J7733" s="51"/>
      <c r="K7733" s="47"/>
      <c r="L7733" s="47"/>
      <c r="M7733" s="47"/>
      <c r="N7733" s="47"/>
      <c r="O7733" s="48"/>
    </row>
    <row r="7734" spans="2:15" x14ac:dyDescent="0.25">
      <c r="B7734" s="85"/>
      <c r="C7734" s="47"/>
      <c r="D7734" s="47"/>
      <c r="E7734" s="47"/>
      <c r="F7734" s="47"/>
      <c r="G7734" s="48"/>
      <c r="H7734" s="47"/>
      <c r="I7734" s="51"/>
      <c r="J7734" s="51"/>
      <c r="K7734" s="47"/>
      <c r="L7734" s="47"/>
      <c r="M7734" s="47"/>
      <c r="N7734" s="47"/>
      <c r="O7734" s="48"/>
    </row>
    <row r="7735" spans="2:15" x14ac:dyDescent="0.25">
      <c r="B7735" s="85"/>
      <c r="C7735" s="47"/>
      <c r="D7735" s="47"/>
      <c r="E7735" s="47"/>
      <c r="F7735" s="47"/>
      <c r="G7735" s="48"/>
      <c r="H7735" s="47"/>
      <c r="I7735" s="51"/>
      <c r="J7735" s="51"/>
      <c r="K7735" s="47"/>
      <c r="L7735" s="47"/>
      <c r="M7735" s="47"/>
      <c r="N7735" s="47"/>
      <c r="O7735" s="48"/>
    </row>
    <row r="7736" spans="2:15" x14ac:dyDescent="0.25">
      <c r="B7736" s="85"/>
      <c r="C7736" s="47"/>
      <c r="D7736" s="47"/>
      <c r="E7736" s="47"/>
      <c r="F7736" s="47"/>
      <c r="G7736" s="48"/>
      <c r="H7736" s="47"/>
      <c r="I7736" s="51"/>
      <c r="J7736" s="51"/>
      <c r="K7736" s="47"/>
      <c r="L7736" s="47"/>
      <c r="M7736" s="47"/>
      <c r="N7736" s="47"/>
      <c r="O7736" s="48"/>
    </row>
    <row r="7737" spans="2:15" x14ac:dyDescent="0.25">
      <c r="B7737" s="85"/>
      <c r="C7737" s="47"/>
      <c r="D7737" s="47"/>
      <c r="E7737" s="47"/>
      <c r="F7737" s="47"/>
      <c r="G7737" s="48"/>
      <c r="H7737" s="47"/>
      <c r="I7737" s="51"/>
      <c r="J7737" s="51"/>
      <c r="K7737" s="47"/>
      <c r="L7737" s="47"/>
      <c r="M7737" s="47"/>
      <c r="N7737" s="47"/>
      <c r="O7737" s="48"/>
    </row>
    <row r="7738" spans="2:15" x14ac:dyDescent="0.25">
      <c r="B7738" s="85"/>
      <c r="C7738" s="47"/>
      <c r="D7738" s="47"/>
      <c r="E7738" s="47"/>
      <c r="F7738" s="47"/>
      <c r="G7738" s="48"/>
      <c r="H7738" s="47"/>
      <c r="I7738" s="51"/>
      <c r="J7738" s="51"/>
      <c r="K7738" s="47"/>
      <c r="L7738" s="47"/>
      <c r="M7738" s="47"/>
      <c r="N7738" s="47"/>
      <c r="O7738" s="48"/>
    </row>
    <row r="7739" spans="2:15" x14ac:dyDescent="0.25">
      <c r="B7739" s="85"/>
      <c r="C7739" s="47"/>
      <c r="D7739" s="47"/>
      <c r="E7739" s="47"/>
      <c r="F7739" s="47"/>
      <c r="G7739" s="48"/>
      <c r="H7739" s="47"/>
      <c r="I7739" s="51"/>
      <c r="J7739" s="51"/>
      <c r="K7739" s="47"/>
      <c r="L7739" s="47"/>
      <c r="M7739" s="47"/>
      <c r="N7739" s="47"/>
      <c r="O7739" s="48"/>
    </row>
    <row r="7740" spans="2:15" x14ac:dyDescent="0.25">
      <c r="B7740" s="85"/>
      <c r="C7740" s="47"/>
      <c r="D7740" s="47"/>
      <c r="E7740" s="47"/>
      <c r="F7740" s="47"/>
      <c r="G7740" s="48"/>
      <c r="H7740" s="47"/>
      <c r="I7740" s="51"/>
      <c r="J7740" s="51"/>
      <c r="K7740" s="47"/>
      <c r="L7740" s="47"/>
      <c r="M7740" s="47"/>
      <c r="N7740" s="47"/>
      <c r="O7740" s="48"/>
    </row>
    <row r="7741" spans="2:15" x14ac:dyDescent="0.25">
      <c r="B7741" s="85"/>
      <c r="C7741" s="47"/>
      <c r="D7741" s="47"/>
      <c r="E7741" s="47"/>
      <c r="F7741" s="47"/>
      <c r="G7741" s="48"/>
      <c r="H7741" s="47"/>
      <c r="I7741" s="51"/>
      <c r="J7741" s="51"/>
      <c r="K7741" s="47"/>
      <c r="L7741" s="47"/>
      <c r="M7741" s="47"/>
      <c r="N7741" s="47"/>
      <c r="O7741" s="48"/>
    </row>
    <row r="7742" spans="2:15" x14ac:dyDescent="0.25">
      <c r="B7742" s="85"/>
      <c r="C7742" s="47"/>
      <c r="D7742" s="47"/>
      <c r="E7742" s="47"/>
      <c r="F7742" s="47"/>
      <c r="G7742" s="48"/>
      <c r="H7742" s="47"/>
      <c r="I7742" s="51"/>
      <c r="J7742" s="51"/>
      <c r="K7742" s="47"/>
      <c r="L7742" s="47"/>
      <c r="M7742" s="47"/>
      <c r="N7742" s="47"/>
      <c r="O7742" s="48"/>
    </row>
    <row r="7743" spans="2:15" x14ac:dyDescent="0.25">
      <c r="B7743" s="85"/>
      <c r="C7743" s="47"/>
      <c r="D7743" s="47"/>
      <c r="E7743" s="47"/>
      <c r="F7743" s="47"/>
      <c r="G7743" s="48"/>
      <c r="H7743" s="47"/>
      <c r="I7743" s="51"/>
      <c r="J7743" s="51"/>
      <c r="K7743" s="47"/>
      <c r="L7743" s="47"/>
      <c r="M7743" s="47"/>
      <c r="N7743" s="47"/>
      <c r="O7743" s="48"/>
    </row>
    <row r="7744" spans="2:15" x14ac:dyDescent="0.25">
      <c r="B7744" s="85"/>
      <c r="C7744" s="47"/>
      <c r="D7744" s="47"/>
      <c r="E7744" s="47"/>
      <c r="F7744" s="47"/>
      <c r="G7744" s="48"/>
      <c r="H7744" s="47"/>
      <c r="I7744" s="51"/>
      <c r="J7744" s="51"/>
      <c r="K7744" s="47"/>
      <c r="L7744" s="47"/>
      <c r="M7744" s="47"/>
      <c r="N7744" s="47"/>
      <c r="O7744" s="48"/>
    </row>
    <row r="7745" spans="2:15" x14ac:dyDescent="0.25">
      <c r="B7745" s="85"/>
      <c r="C7745" s="47"/>
      <c r="D7745" s="47"/>
      <c r="E7745" s="47"/>
      <c r="F7745" s="47"/>
      <c r="G7745" s="48"/>
      <c r="H7745" s="47"/>
      <c r="I7745" s="51"/>
      <c r="J7745" s="51"/>
      <c r="K7745" s="47"/>
      <c r="L7745" s="47"/>
      <c r="M7745" s="47"/>
      <c r="N7745" s="47"/>
      <c r="O7745" s="48"/>
    </row>
    <row r="7746" spans="2:15" x14ac:dyDescent="0.25">
      <c r="B7746" s="85"/>
      <c r="C7746" s="47"/>
      <c r="D7746" s="47"/>
      <c r="E7746" s="47"/>
      <c r="F7746" s="47"/>
      <c r="G7746" s="48"/>
      <c r="H7746" s="47"/>
      <c r="I7746" s="51"/>
      <c r="J7746" s="51"/>
      <c r="K7746" s="47"/>
      <c r="L7746" s="47"/>
      <c r="M7746" s="47"/>
      <c r="N7746" s="47"/>
      <c r="O7746" s="48"/>
    </row>
    <row r="7747" spans="2:15" x14ac:dyDescent="0.25">
      <c r="B7747" s="85"/>
      <c r="C7747" s="47"/>
      <c r="D7747" s="47"/>
      <c r="E7747" s="47"/>
      <c r="F7747" s="47"/>
      <c r="G7747" s="48"/>
      <c r="H7747" s="47"/>
      <c r="I7747" s="51"/>
      <c r="J7747" s="51"/>
      <c r="K7747" s="47"/>
      <c r="L7747" s="47"/>
      <c r="M7747" s="47"/>
      <c r="N7747" s="47"/>
      <c r="O7747" s="48"/>
    </row>
    <row r="7748" spans="2:15" x14ac:dyDescent="0.25">
      <c r="B7748" s="85"/>
      <c r="C7748" s="47"/>
      <c r="D7748" s="47"/>
      <c r="E7748" s="47"/>
      <c r="F7748" s="47"/>
      <c r="G7748" s="48"/>
      <c r="H7748" s="47"/>
      <c r="I7748" s="51"/>
      <c r="J7748" s="51"/>
      <c r="K7748" s="47"/>
      <c r="L7748" s="47"/>
      <c r="M7748" s="47"/>
      <c r="N7748" s="47"/>
      <c r="O7748" s="48"/>
    </row>
    <row r="7749" spans="2:15" x14ac:dyDescent="0.25">
      <c r="B7749" s="85"/>
      <c r="C7749" s="47"/>
      <c r="D7749" s="47"/>
      <c r="E7749" s="47"/>
      <c r="F7749" s="47"/>
      <c r="G7749" s="48"/>
      <c r="H7749" s="47"/>
      <c r="I7749" s="51"/>
      <c r="J7749" s="51"/>
      <c r="K7749" s="47"/>
      <c r="L7749" s="47"/>
      <c r="M7749" s="47"/>
      <c r="N7749" s="47"/>
      <c r="O7749" s="48"/>
    </row>
    <row r="7750" spans="2:15" x14ac:dyDescent="0.25">
      <c r="B7750" s="85"/>
      <c r="C7750" s="47"/>
      <c r="D7750" s="47"/>
      <c r="E7750" s="47"/>
      <c r="F7750" s="47"/>
      <c r="G7750" s="48"/>
      <c r="H7750" s="47"/>
      <c r="I7750" s="51"/>
      <c r="J7750" s="51"/>
      <c r="K7750" s="47"/>
      <c r="L7750" s="47"/>
      <c r="M7750" s="47"/>
      <c r="N7750" s="47"/>
      <c r="O7750" s="48"/>
    </row>
    <row r="7751" spans="2:15" x14ac:dyDescent="0.25">
      <c r="B7751" s="85"/>
      <c r="C7751" s="47"/>
      <c r="D7751" s="47"/>
      <c r="E7751" s="47"/>
      <c r="F7751" s="47"/>
      <c r="G7751" s="48"/>
      <c r="H7751" s="47"/>
      <c r="I7751" s="51"/>
      <c r="J7751" s="51"/>
      <c r="K7751" s="47"/>
      <c r="L7751" s="47"/>
      <c r="M7751" s="47"/>
      <c r="N7751" s="47"/>
      <c r="O7751" s="48"/>
    </row>
    <row r="7752" spans="2:15" x14ac:dyDescent="0.25">
      <c r="B7752" s="85"/>
      <c r="C7752" s="47"/>
      <c r="D7752" s="47"/>
      <c r="E7752" s="47"/>
      <c r="F7752" s="47"/>
      <c r="G7752" s="48"/>
      <c r="H7752" s="47"/>
      <c r="I7752" s="51"/>
      <c r="J7752" s="51"/>
      <c r="K7752" s="47"/>
      <c r="L7752" s="47"/>
      <c r="M7752" s="47"/>
      <c r="N7752" s="47"/>
      <c r="O7752" s="48"/>
    </row>
    <row r="7753" spans="2:15" x14ac:dyDescent="0.25">
      <c r="B7753" s="85"/>
      <c r="C7753" s="47"/>
      <c r="D7753" s="47"/>
      <c r="E7753" s="47"/>
      <c r="F7753" s="47"/>
      <c r="G7753" s="48"/>
      <c r="H7753" s="47"/>
      <c r="I7753" s="51"/>
      <c r="J7753" s="51"/>
      <c r="K7753" s="47"/>
      <c r="L7753" s="47"/>
      <c r="M7753" s="47"/>
      <c r="N7753" s="47"/>
      <c r="O7753" s="48"/>
    </row>
    <row r="7754" spans="2:15" x14ac:dyDescent="0.25">
      <c r="B7754" s="85"/>
      <c r="C7754" s="47"/>
      <c r="D7754" s="47"/>
      <c r="E7754" s="47"/>
      <c r="F7754" s="47"/>
      <c r="G7754" s="48"/>
      <c r="H7754" s="47"/>
      <c r="I7754" s="51"/>
      <c r="J7754" s="51"/>
      <c r="K7754" s="47"/>
      <c r="L7754" s="47"/>
      <c r="M7754" s="47"/>
      <c r="N7754" s="47"/>
      <c r="O7754" s="48"/>
    </row>
    <row r="7755" spans="2:15" x14ac:dyDescent="0.25">
      <c r="B7755" s="85"/>
      <c r="C7755" s="47"/>
      <c r="D7755" s="47"/>
      <c r="E7755" s="47"/>
      <c r="F7755" s="47"/>
      <c r="G7755" s="48"/>
      <c r="H7755" s="47"/>
      <c r="I7755" s="51"/>
      <c r="J7755" s="51"/>
      <c r="K7755" s="47"/>
      <c r="L7755" s="47"/>
      <c r="M7755" s="47"/>
      <c r="N7755" s="47"/>
      <c r="O7755" s="48"/>
    </row>
    <row r="7756" spans="2:15" x14ac:dyDescent="0.25">
      <c r="B7756" s="85"/>
      <c r="C7756" s="47"/>
      <c r="D7756" s="47"/>
      <c r="E7756" s="47"/>
      <c r="F7756" s="47"/>
      <c r="G7756" s="48"/>
      <c r="H7756" s="47"/>
      <c r="I7756" s="51"/>
      <c r="J7756" s="51"/>
      <c r="K7756" s="47"/>
      <c r="L7756" s="47"/>
      <c r="M7756" s="47"/>
      <c r="N7756" s="47"/>
      <c r="O7756" s="48"/>
    </row>
    <row r="7757" spans="2:15" x14ac:dyDescent="0.25">
      <c r="B7757" s="85"/>
      <c r="C7757" s="47"/>
      <c r="D7757" s="47"/>
      <c r="E7757" s="47"/>
      <c r="F7757" s="47"/>
      <c r="G7757" s="48"/>
      <c r="H7757" s="47"/>
      <c r="I7757" s="51"/>
      <c r="J7757" s="51"/>
      <c r="K7757" s="47"/>
      <c r="L7757" s="47"/>
      <c r="M7757" s="47"/>
      <c r="N7757" s="47"/>
      <c r="O7757" s="48"/>
    </row>
    <row r="7758" spans="2:15" x14ac:dyDescent="0.25">
      <c r="B7758" s="85"/>
      <c r="C7758" s="47"/>
      <c r="D7758" s="47"/>
      <c r="E7758" s="47"/>
      <c r="F7758" s="47"/>
      <c r="G7758" s="48"/>
      <c r="H7758" s="47"/>
      <c r="I7758" s="51"/>
      <c r="J7758" s="51"/>
      <c r="K7758" s="47"/>
      <c r="L7758" s="47"/>
      <c r="M7758" s="47"/>
      <c r="N7758" s="47"/>
      <c r="O7758" s="48"/>
    </row>
    <row r="7759" spans="2:15" x14ac:dyDescent="0.25">
      <c r="B7759" s="85"/>
      <c r="C7759" s="47"/>
      <c r="D7759" s="47"/>
      <c r="E7759" s="47"/>
      <c r="F7759" s="47"/>
      <c r="G7759" s="48"/>
      <c r="H7759" s="47"/>
      <c r="I7759" s="51"/>
      <c r="J7759" s="51"/>
      <c r="K7759" s="47"/>
      <c r="L7759" s="47"/>
      <c r="M7759" s="47"/>
      <c r="N7759" s="47"/>
      <c r="O7759" s="48"/>
    </row>
    <row r="7760" spans="2:15" x14ac:dyDescent="0.25">
      <c r="B7760" s="85"/>
      <c r="C7760" s="47"/>
      <c r="D7760" s="47"/>
      <c r="E7760" s="47"/>
      <c r="F7760" s="47"/>
      <c r="G7760" s="48"/>
      <c r="H7760" s="47"/>
      <c r="I7760" s="51"/>
      <c r="J7760" s="51"/>
      <c r="K7760" s="47"/>
      <c r="L7760" s="47"/>
      <c r="M7760" s="47"/>
      <c r="N7760" s="47"/>
      <c r="O7760" s="48"/>
    </row>
    <row r="7761" spans="2:15" x14ac:dyDescent="0.25">
      <c r="B7761" s="85"/>
      <c r="C7761" s="47"/>
      <c r="D7761" s="47"/>
      <c r="E7761" s="47"/>
      <c r="F7761" s="47"/>
      <c r="G7761" s="48"/>
      <c r="H7761" s="47"/>
      <c r="I7761" s="51"/>
      <c r="J7761" s="51"/>
      <c r="K7761" s="47"/>
      <c r="L7761" s="47"/>
      <c r="M7761" s="47"/>
      <c r="N7761" s="47"/>
      <c r="O7761" s="48"/>
    </row>
    <row r="7762" spans="2:15" x14ac:dyDescent="0.25">
      <c r="B7762" s="85"/>
      <c r="C7762" s="47"/>
      <c r="D7762" s="47"/>
      <c r="E7762" s="47"/>
      <c r="F7762" s="47"/>
      <c r="G7762" s="48"/>
      <c r="H7762" s="47"/>
      <c r="I7762" s="51"/>
      <c r="J7762" s="51"/>
      <c r="K7762" s="47"/>
      <c r="L7762" s="47"/>
      <c r="M7762" s="47"/>
      <c r="N7762" s="47"/>
      <c r="O7762" s="48"/>
    </row>
    <row r="7763" spans="2:15" x14ac:dyDescent="0.25">
      <c r="B7763" s="85"/>
      <c r="C7763" s="47"/>
      <c r="D7763" s="47"/>
      <c r="E7763" s="47"/>
      <c r="F7763" s="47"/>
      <c r="G7763" s="48"/>
      <c r="H7763" s="47"/>
      <c r="I7763" s="51"/>
      <c r="J7763" s="51"/>
      <c r="K7763" s="47"/>
      <c r="L7763" s="47"/>
      <c r="M7763" s="47"/>
      <c r="N7763" s="47"/>
      <c r="O7763" s="48"/>
    </row>
    <row r="7764" spans="2:15" x14ac:dyDescent="0.25">
      <c r="B7764" s="85"/>
      <c r="C7764" s="47"/>
      <c r="D7764" s="47"/>
      <c r="E7764" s="47"/>
      <c r="F7764" s="47"/>
      <c r="G7764" s="48"/>
      <c r="H7764" s="47"/>
      <c r="I7764" s="51"/>
      <c r="J7764" s="51"/>
      <c r="K7764" s="47"/>
      <c r="L7764" s="47"/>
      <c r="M7764" s="47"/>
      <c r="N7764" s="47"/>
      <c r="O7764" s="48"/>
    </row>
    <row r="7765" spans="2:15" x14ac:dyDescent="0.25">
      <c r="B7765" s="85"/>
      <c r="C7765" s="47"/>
      <c r="D7765" s="47"/>
      <c r="E7765" s="47"/>
      <c r="F7765" s="47"/>
      <c r="G7765" s="48"/>
      <c r="H7765" s="47"/>
      <c r="I7765" s="51"/>
      <c r="J7765" s="51"/>
      <c r="K7765" s="47"/>
      <c r="L7765" s="47"/>
      <c r="M7765" s="47"/>
      <c r="N7765" s="47"/>
      <c r="O7765" s="48"/>
    </row>
    <row r="7766" spans="2:15" x14ac:dyDescent="0.25">
      <c r="B7766" s="85"/>
      <c r="C7766" s="47"/>
      <c r="D7766" s="47"/>
      <c r="E7766" s="47"/>
      <c r="F7766" s="47"/>
      <c r="G7766" s="48"/>
      <c r="H7766" s="47"/>
      <c r="I7766" s="51"/>
      <c r="J7766" s="51"/>
      <c r="K7766" s="47"/>
      <c r="L7766" s="47"/>
      <c r="M7766" s="47"/>
      <c r="N7766" s="47"/>
      <c r="O7766" s="48"/>
    </row>
    <row r="7767" spans="2:15" x14ac:dyDescent="0.25">
      <c r="B7767" s="85"/>
      <c r="C7767" s="47"/>
      <c r="D7767" s="47"/>
      <c r="E7767" s="47"/>
      <c r="F7767" s="47"/>
      <c r="G7767" s="48"/>
      <c r="H7767" s="47"/>
      <c r="I7767" s="51"/>
      <c r="J7767" s="51"/>
      <c r="K7767" s="47"/>
      <c r="L7767" s="47"/>
      <c r="M7767" s="47"/>
      <c r="N7767" s="47"/>
      <c r="O7767" s="48"/>
    </row>
    <row r="7768" spans="2:15" x14ac:dyDescent="0.25">
      <c r="B7768" s="85"/>
      <c r="C7768" s="47"/>
      <c r="D7768" s="47"/>
      <c r="E7768" s="47"/>
      <c r="F7768" s="47"/>
      <c r="G7768" s="48"/>
      <c r="H7768" s="47"/>
      <c r="I7768" s="51"/>
      <c r="J7768" s="51"/>
      <c r="K7768" s="47"/>
      <c r="L7768" s="47"/>
      <c r="M7768" s="47"/>
      <c r="N7768" s="47"/>
      <c r="O7768" s="48"/>
    </row>
    <row r="7769" spans="2:15" x14ac:dyDescent="0.25">
      <c r="B7769" s="85"/>
      <c r="C7769" s="47"/>
      <c r="D7769" s="47"/>
      <c r="E7769" s="47"/>
      <c r="F7769" s="47"/>
      <c r="G7769" s="48"/>
      <c r="H7769" s="47"/>
      <c r="I7769" s="51"/>
      <c r="J7769" s="51"/>
      <c r="K7769" s="47"/>
      <c r="L7769" s="47"/>
      <c r="M7769" s="47"/>
      <c r="N7769" s="47"/>
      <c r="O7769" s="48"/>
    </row>
    <row r="7770" spans="2:15" x14ac:dyDescent="0.25">
      <c r="B7770" s="85"/>
      <c r="C7770" s="47"/>
      <c r="D7770" s="47"/>
      <c r="E7770" s="47"/>
      <c r="F7770" s="47"/>
      <c r="G7770" s="48"/>
      <c r="H7770" s="47"/>
      <c r="I7770" s="51"/>
      <c r="J7770" s="51"/>
      <c r="K7770" s="47"/>
      <c r="L7770" s="47"/>
      <c r="M7770" s="47"/>
      <c r="N7770" s="47"/>
      <c r="O7770" s="48"/>
    </row>
    <row r="7771" spans="2:15" x14ac:dyDescent="0.25">
      <c r="B7771" s="85"/>
      <c r="C7771" s="47"/>
      <c r="D7771" s="47"/>
      <c r="E7771" s="47"/>
      <c r="F7771" s="47"/>
      <c r="G7771" s="48"/>
      <c r="H7771" s="47"/>
      <c r="I7771" s="51"/>
      <c r="J7771" s="51"/>
      <c r="K7771" s="47"/>
      <c r="L7771" s="47"/>
      <c r="M7771" s="47"/>
      <c r="N7771" s="47"/>
      <c r="O7771" s="48"/>
    </row>
    <row r="7772" spans="2:15" x14ac:dyDescent="0.25">
      <c r="B7772" s="85"/>
      <c r="C7772" s="47"/>
      <c r="D7772" s="47"/>
      <c r="E7772" s="47"/>
      <c r="F7772" s="47"/>
      <c r="G7772" s="48"/>
      <c r="H7772" s="47"/>
      <c r="I7772" s="51"/>
      <c r="J7772" s="51"/>
      <c r="K7772" s="47"/>
      <c r="L7772" s="47"/>
      <c r="M7772" s="47"/>
      <c r="N7772" s="47"/>
      <c r="O7772" s="48"/>
    </row>
    <row r="7773" spans="2:15" x14ac:dyDescent="0.25">
      <c r="B7773" s="85"/>
      <c r="C7773" s="47"/>
      <c r="D7773" s="47"/>
      <c r="E7773" s="47"/>
      <c r="F7773" s="47"/>
      <c r="G7773" s="48"/>
      <c r="H7773" s="47"/>
      <c r="I7773" s="51"/>
      <c r="J7773" s="51"/>
      <c r="K7773" s="47"/>
      <c r="L7773" s="47"/>
      <c r="M7773" s="47"/>
      <c r="N7773" s="47"/>
      <c r="O7773" s="48"/>
    </row>
    <row r="7774" spans="2:15" x14ac:dyDescent="0.25">
      <c r="B7774" s="85"/>
      <c r="C7774" s="47"/>
      <c r="D7774" s="47"/>
      <c r="E7774" s="47"/>
      <c r="F7774" s="47"/>
      <c r="G7774" s="48"/>
      <c r="H7774" s="47"/>
      <c r="I7774" s="51"/>
      <c r="J7774" s="51"/>
      <c r="K7774" s="47"/>
      <c r="L7774" s="47"/>
      <c r="M7774" s="47"/>
      <c r="N7774" s="47"/>
      <c r="O7774" s="48"/>
    </row>
    <row r="7775" spans="2:15" x14ac:dyDescent="0.25">
      <c r="B7775" s="85"/>
      <c r="C7775" s="47"/>
      <c r="D7775" s="47"/>
      <c r="E7775" s="47"/>
      <c r="F7775" s="47"/>
      <c r="G7775" s="48"/>
      <c r="H7775" s="47"/>
      <c r="I7775" s="51"/>
      <c r="J7775" s="51"/>
      <c r="K7775" s="47"/>
      <c r="L7775" s="47"/>
      <c r="M7775" s="47"/>
      <c r="N7775" s="47"/>
      <c r="O7775" s="48"/>
    </row>
    <row r="7776" spans="2:15" x14ac:dyDescent="0.25">
      <c r="B7776" s="85"/>
      <c r="C7776" s="47"/>
      <c r="D7776" s="47"/>
      <c r="E7776" s="47"/>
      <c r="F7776" s="47"/>
      <c r="G7776" s="48"/>
      <c r="H7776" s="47"/>
      <c r="I7776" s="51"/>
      <c r="J7776" s="51"/>
      <c r="K7776" s="47"/>
      <c r="L7776" s="47"/>
      <c r="M7776" s="47"/>
      <c r="N7776" s="47"/>
      <c r="O7776" s="48"/>
    </row>
    <row r="7777" spans="2:15" x14ac:dyDescent="0.25">
      <c r="B7777" s="85"/>
      <c r="C7777" s="47"/>
      <c r="D7777" s="47"/>
      <c r="E7777" s="47"/>
      <c r="F7777" s="47"/>
      <c r="G7777" s="48"/>
      <c r="H7777" s="47"/>
      <c r="I7777" s="51"/>
      <c r="J7777" s="51"/>
      <c r="K7777" s="47"/>
      <c r="L7777" s="47"/>
      <c r="M7777" s="47"/>
      <c r="N7777" s="47"/>
      <c r="O7777" s="48"/>
    </row>
    <row r="7778" spans="2:15" x14ac:dyDescent="0.25">
      <c r="B7778" s="85"/>
      <c r="C7778" s="47"/>
      <c r="D7778" s="47"/>
      <c r="E7778" s="47"/>
      <c r="F7778" s="47"/>
      <c r="G7778" s="48"/>
      <c r="H7778" s="47"/>
      <c r="I7778" s="51"/>
      <c r="J7778" s="51"/>
      <c r="K7778" s="47"/>
      <c r="L7778" s="47"/>
      <c r="M7778" s="47"/>
      <c r="N7778" s="47"/>
      <c r="O7778" s="48"/>
    </row>
    <row r="7779" spans="2:15" x14ac:dyDescent="0.25">
      <c r="B7779" s="85"/>
      <c r="C7779" s="47"/>
      <c r="D7779" s="47"/>
      <c r="E7779" s="47"/>
      <c r="F7779" s="47"/>
      <c r="G7779" s="48"/>
      <c r="H7779" s="47"/>
      <c r="I7779" s="51"/>
      <c r="J7779" s="51"/>
      <c r="K7779" s="47"/>
      <c r="L7779" s="47"/>
      <c r="M7779" s="47"/>
      <c r="N7779" s="47"/>
      <c r="O7779" s="48"/>
    </row>
    <row r="7780" spans="2:15" x14ac:dyDescent="0.25">
      <c r="B7780" s="85"/>
      <c r="C7780" s="47"/>
      <c r="D7780" s="47"/>
      <c r="E7780" s="47"/>
      <c r="F7780" s="47"/>
      <c r="G7780" s="48"/>
      <c r="H7780" s="47"/>
      <c r="I7780" s="51"/>
      <c r="J7780" s="51"/>
      <c r="K7780" s="47"/>
      <c r="L7780" s="47"/>
      <c r="M7780" s="47"/>
      <c r="N7780" s="47"/>
      <c r="O7780" s="48"/>
    </row>
    <row r="7781" spans="2:15" x14ac:dyDescent="0.25">
      <c r="B7781" s="85"/>
      <c r="C7781" s="47"/>
      <c r="D7781" s="47"/>
      <c r="E7781" s="47"/>
      <c r="F7781" s="47"/>
      <c r="G7781" s="48"/>
      <c r="H7781" s="47"/>
      <c r="I7781" s="51"/>
      <c r="J7781" s="51"/>
      <c r="K7781" s="47"/>
      <c r="L7781" s="47"/>
      <c r="M7781" s="47"/>
      <c r="N7781" s="47"/>
      <c r="O7781" s="48"/>
    </row>
    <row r="7782" spans="2:15" x14ac:dyDescent="0.25">
      <c r="B7782" s="85"/>
      <c r="C7782" s="47"/>
      <c r="D7782" s="47"/>
      <c r="E7782" s="47"/>
      <c r="F7782" s="47"/>
      <c r="G7782" s="48"/>
      <c r="H7782" s="47"/>
      <c r="I7782" s="51"/>
      <c r="J7782" s="51"/>
      <c r="K7782" s="47"/>
      <c r="L7782" s="47"/>
      <c r="M7782" s="47"/>
      <c r="N7782" s="47"/>
      <c r="O7782" s="48"/>
    </row>
    <row r="7783" spans="2:15" x14ac:dyDescent="0.25">
      <c r="B7783" s="85"/>
      <c r="C7783" s="47"/>
      <c r="D7783" s="47"/>
      <c r="E7783" s="47"/>
      <c r="F7783" s="47"/>
      <c r="G7783" s="48"/>
      <c r="H7783" s="47"/>
      <c r="I7783" s="51"/>
      <c r="J7783" s="51"/>
      <c r="K7783" s="47"/>
      <c r="L7783" s="47"/>
      <c r="M7783" s="47"/>
      <c r="N7783" s="47"/>
      <c r="O7783" s="48"/>
    </row>
    <row r="7784" spans="2:15" x14ac:dyDescent="0.25">
      <c r="B7784" s="85"/>
      <c r="C7784" s="47"/>
      <c r="D7784" s="47"/>
      <c r="E7784" s="47"/>
      <c r="F7784" s="47"/>
      <c r="G7784" s="48"/>
      <c r="H7784" s="47"/>
      <c r="I7784" s="51"/>
      <c r="J7784" s="51"/>
      <c r="K7784" s="47"/>
      <c r="L7784" s="47"/>
      <c r="M7784" s="47"/>
      <c r="N7784" s="47"/>
      <c r="O7784" s="48"/>
    </row>
    <row r="7785" spans="2:15" x14ac:dyDescent="0.25">
      <c r="B7785" s="85"/>
      <c r="C7785" s="47"/>
      <c r="D7785" s="47"/>
      <c r="E7785" s="47"/>
      <c r="F7785" s="47"/>
      <c r="G7785" s="48"/>
      <c r="H7785" s="47"/>
      <c r="I7785" s="51"/>
      <c r="J7785" s="51"/>
      <c r="K7785" s="47"/>
      <c r="L7785" s="47"/>
      <c r="M7785" s="47"/>
      <c r="N7785" s="47"/>
      <c r="O7785" s="48"/>
    </row>
    <row r="7786" spans="2:15" x14ac:dyDescent="0.25">
      <c r="B7786" s="85"/>
      <c r="C7786" s="47"/>
      <c r="D7786" s="47"/>
      <c r="E7786" s="47"/>
      <c r="F7786" s="47"/>
      <c r="G7786" s="48"/>
      <c r="H7786" s="47"/>
      <c r="I7786" s="51"/>
      <c r="J7786" s="51"/>
      <c r="K7786" s="47"/>
      <c r="L7786" s="47"/>
      <c r="M7786" s="47"/>
      <c r="N7786" s="47"/>
      <c r="O7786" s="48"/>
    </row>
    <row r="7787" spans="2:15" x14ac:dyDescent="0.25">
      <c r="B7787" s="85"/>
      <c r="C7787" s="47"/>
      <c r="D7787" s="47"/>
      <c r="E7787" s="47"/>
      <c r="F7787" s="47"/>
      <c r="G7787" s="48"/>
      <c r="H7787" s="47"/>
      <c r="I7787" s="51"/>
      <c r="J7787" s="51"/>
      <c r="K7787" s="47"/>
      <c r="L7787" s="47"/>
      <c r="M7787" s="47"/>
      <c r="N7787" s="47"/>
      <c r="O7787" s="48"/>
    </row>
    <row r="7788" spans="2:15" x14ac:dyDescent="0.25">
      <c r="B7788" s="85"/>
      <c r="C7788" s="47"/>
      <c r="D7788" s="47"/>
      <c r="E7788" s="47"/>
      <c r="F7788" s="47"/>
      <c r="G7788" s="48"/>
      <c r="H7788" s="47"/>
      <c r="I7788" s="51"/>
      <c r="J7788" s="51"/>
      <c r="K7788" s="47"/>
      <c r="L7788" s="47"/>
      <c r="M7788" s="47"/>
      <c r="N7788" s="47"/>
      <c r="O7788" s="48"/>
    </row>
    <row r="7789" spans="2:15" x14ac:dyDescent="0.25">
      <c r="B7789" s="85"/>
      <c r="C7789" s="47"/>
      <c r="D7789" s="47"/>
      <c r="E7789" s="47"/>
      <c r="F7789" s="47"/>
      <c r="G7789" s="48"/>
      <c r="H7789" s="47"/>
      <c r="I7789" s="51"/>
      <c r="J7789" s="51"/>
      <c r="K7789" s="47"/>
      <c r="L7789" s="47"/>
      <c r="M7789" s="47"/>
      <c r="N7789" s="47"/>
      <c r="O7789" s="48"/>
    </row>
    <row r="7790" spans="2:15" x14ac:dyDescent="0.25">
      <c r="B7790" s="85"/>
      <c r="C7790" s="47"/>
      <c r="D7790" s="47"/>
      <c r="E7790" s="47"/>
      <c r="F7790" s="47"/>
      <c r="G7790" s="48"/>
      <c r="H7790" s="47"/>
      <c r="I7790" s="51"/>
      <c r="J7790" s="51"/>
      <c r="K7790" s="47"/>
      <c r="L7790" s="47"/>
      <c r="M7790" s="47"/>
      <c r="N7790" s="47"/>
      <c r="O7790" s="48"/>
    </row>
    <row r="7791" spans="2:15" x14ac:dyDescent="0.25">
      <c r="B7791" s="85"/>
      <c r="C7791" s="47"/>
      <c r="D7791" s="47"/>
      <c r="E7791" s="47"/>
      <c r="F7791" s="47"/>
      <c r="G7791" s="48"/>
      <c r="H7791" s="47"/>
      <c r="I7791" s="51"/>
      <c r="J7791" s="51"/>
      <c r="K7791" s="47"/>
      <c r="L7791" s="47"/>
      <c r="M7791" s="47"/>
      <c r="N7791" s="47"/>
      <c r="O7791" s="48"/>
    </row>
    <row r="7792" spans="2:15" x14ac:dyDescent="0.25">
      <c r="B7792" s="85"/>
      <c r="C7792" s="47"/>
      <c r="D7792" s="47"/>
      <c r="E7792" s="47"/>
      <c r="F7792" s="47"/>
      <c r="G7792" s="48"/>
      <c r="H7792" s="47"/>
      <c r="I7792" s="51"/>
      <c r="J7792" s="51"/>
      <c r="K7792" s="47"/>
      <c r="L7792" s="47"/>
      <c r="M7792" s="47"/>
      <c r="N7792" s="47"/>
      <c r="O7792" s="48"/>
    </row>
    <row r="7793" spans="2:15" x14ac:dyDescent="0.25">
      <c r="B7793" s="85"/>
      <c r="C7793" s="47"/>
      <c r="D7793" s="47"/>
      <c r="E7793" s="47"/>
      <c r="F7793" s="47"/>
      <c r="G7793" s="48"/>
      <c r="H7793" s="47"/>
      <c r="I7793" s="51"/>
      <c r="J7793" s="51"/>
      <c r="K7793" s="47"/>
      <c r="L7793" s="47"/>
      <c r="M7793" s="47"/>
      <c r="N7793" s="47"/>
      <c r="O7793" s="48"/>
    </row>
    <row r="7794" spans="2:15" x14ac:dyDescent="0.25">
      <c r="B7794" s="85"/>
      <c r="C7794" s="47"/>
      <c r="D7794" s="47"/>
      <c r="E7794" s="47"/>
      <c r="F7794" s="47"/>
      <c r="G7794" s="48"/>
      <c r="H7794" s="47"/>
      <c r="I7794" s="51"/>
      <c r="J7794" s="51"/>
      <c r="K7794" s="47"/>
      <c r="L7794" s="47"/>
      <c r="M7794" s="47"/>
      <c r="N7794" s="47"/>
      <c r="O7794" s="48"/>
    </row>
    <row r="7795" spans="2:15" x14ac:dyDescent="0.25">
      <c r="B7795" s="85"/>
      <c r="C7795" s="47"/>
      <c r="D7795" s="47"/>
      <c r="E7795" s="47"/>
      <c r="F7795" s="47"/>
      <c r="G7795" s="48"/>
      <c r="H7795" s="47"/>
      <c r="I7795" s="51"/>
      <c r="J7795" s="51"/>
      <c r="K7795" s="47"/>
      <c r="L7795" s="47"/>
      <c r="M7795" s="47"/>
      <c r="N7795" s="47"/>
      <c r="O7795" s="48"/>
    </row>
    <row r="7796" spans="2:15" x14ac:dyDescent="0.25">
      <c r="B7796" s="85"/>
      <c r="C7796" s="47"/>
      <c r="D7796" s="47"/>
      <c r="E7796" s="47"/>
      <c r="F7796" s="47"/>
      <c r="G7796" s="48"/>
      <c r="H7796" s="47"/>
      <c r="I7796" s="51"/>
      <c r="J7796" s="51"/>
      <c r="K7796" s="47"/>
      <c r="L7796" s="47"/>
      <c r="M7796" s="47"/>
      <c r="N7796" s="47"/>
      <c r="O7796" s="48"/>
    </row>
    <row r="7797" spans="2:15" x14ac:dyDescent="0.25">
      <c r="B7797" s="85"/>
      <c r="C7797" s="47"/>
      <c r="D7797" s="47"/>
      <c r="E7797" s="47"/>
      <c r="F7797" s="47"/>
      <c r="G7797" s="48"/>
      <c r="H7797" s="47"/>
      <c r="I7797" s="51"/>
      <c r="J7797" s="51"/>
      <c r="K7797" s="47"/>
      <c r="L7797" s="47"/>
      <c r="M7797" s="47"/>
      <c r="N7797" s="47"/>
      <c r="O7797" s="48"/>
    </row>
    <row r="7798" spans="2:15" x14ac:dyDescent="0.25">
      <c r="B7798" s="85"/>
      <c r="C7798" s="47"/>
      <c r="D7798" s="47"/>
      <c r="E7798" s="47"/>
      <c r="F7798" s="47"/>
      <c r="G7798" s="48"/>
      <c r="H7798" s="47"/>
      <c r="I7798" s="51"/>
      <c r="J7798" s="51"/>
      <c r="K7798" s="47"/>
      <c r="L7798" s="47"/>
      <c r="M7798" s="47"/>
      <c r="N7798" s="47"/>
      <c r="O7798" s="48"/>
    </row>
    <row r="7799" spans="2:15" x14ac:dyDescent="0.25">
      <c r="B7799" s="85"/>
      <c r="C7799" s="47"/>
      <c r="D7799" s="47"/>
      <c r="E7799" s="47"/>
      <c r="F7799" s="47"/>
      <c r="G7799" s="48"/>
      <c r="H7799" s="47"/>
      <c r="I7799" s="51"/>
      <c r="J7799" s="51"/>
      <c r="K7799" s="47"/>
      <c r="L7799" s="47"/>
      <c r="M7799" s="47"/>
      <c r="N7799" s="47"/>
      <c r="O7799" s="48"/>
    </row>
    <row r="7800" spans="2:15" x14ac:dyDescent="0.25">
      <c r="B7800" s="85"/>
      <c r="C7800" s="47"/>
      <c r="D7800" s="47"/>
      <c r="E7800" s="47"/>
      <c r="F7800" s="47"/>
      <c r="G7800" s="48"/>
      <c r="H7800" s="47"/>
      <c r="I7800" s="51"/>
      <c r="J7800" s="51"/>
      <c r="K7800" s="47"/>
      <c r="L7800" s="47"/>
      <c r="M7800" s="47"/>
      <c r="N7800" s="47"/>
      <c r="O7800" s="48"/>
    </row>
    <row r="7801" spans="2:15" x14ac:dyDescent="0.25">
      <c r="B7801" s="85"/>
      <c r="C7801" s="47"/>
      <c r="D7801" s="47"/>
      <c r="E7801" s="47"/>
      <c r="F7801" s="47"/>
      <c r="G7801" s="48"/>
      <c r="H7801" s="47"/>
      <c r="I7801" s="51"/>
      <c r="J7801" s="51"/>
      <c r="K7801" s="47"/>
      <c r="L7801" s="47"/>
      <c r="M7801" s="47"/>
      <c r="N7801" s="47"/>
      <c r="O7801" s="48"/>
    </row>
    <row r="7802" spans="2:15" x14ac:dyDescent="0.25">
      <c r="B7802" s="85"/>
      <c r="C7802" s="47"/>
      <c r="D7802" s="47"/>
      <c r="E7802" s="47"/>
      <c r="F7802" s="47"/>
      <c r="G7802" s="48"/>
      <c r="H7802" s="47"/>
      <c r="I7802" s="51"/>
      <c r="J7802" s="51"/>
      <c r="K7802" s="47"/>
      <c r="L7802" s="47"/>
      <c r="M7802" s="47"/>
      <c r="N7802" s="47"/>
      <c r="O7802" s="48"/>
    </row>
    <row r="7803" spans="2:15" x14ac:dyDescent="0.25">
      <c r="B7803" s="85"/>
      <c r="C7803" s="47"/>
      <c r="D7803" s="47"/>
      <c r="E7803" s="47"/>
      <c r="F7803" s="47"/>
      <c r="G7803" s="48"/>
      <c r="H7803" s="47"/>
      <c r="I7803" s="51"/>
      <c r="J7803" s="51"/>
      <c r="K7803" s="47"/>
      <c r="L7803" s="47"/>
      <c r="M7803" s="47"/>
      <c r="N7803" s="47"/>
      <c r="O7803" s="48"/>
    </row>
    <row r="7804" spans="2:15" x14ac:dyDescent="0.25">
      <c r="B7804" s="85"/>
      <c r="C7804" s="47"/>
      <c r="D7804" s="47"/>
      <c r="E7804" s="47"/>
      <c r="F7804" s="47"/>
      <c r="G7804" s="48"/>
      <c r="H7804" s="47"/>
      <c r="I7804" s="51"/>
      <c r="J7804" s="51"/>
      <c r="K7804" s="47"/>
      <c r="L7804" s="47"/>
      <c r="M7804" s="47"/>
      <c r="N7804" s="47"/>
      <c r="O7804" s="48"/>
    </row>
    <row r="7805" spans="2:15" x14ac:dyDescent="0.25">
      <c r="B7805" s="85"/>
      <c r="C7805" s="47"/>
      <c r="D7805" s="47"/>
      <c r="E7805" s="47"/>
      <c r="F7805" s="47"/>
      <c r="G7805" s="48"/>
      <c r="H7805" s="47"/>
      <c r="I7805" s="51"/>
      <c r="J7805" s="51"/>
      <c r="K7805" s="47"/>
      <c r="L7805" s="47"/>
      <c r="M7805" s="47"/>
      <c r="N7805" s="47"/>
      <c r="O7805" s="48"/>
    </row>
    <row r="7806" spans="2:15" x14ac:dyDescent="0.25">
      <c r="B7806" s="85"/>
      <c r="C7806" s="47"/>
      <c r="D7806" s="47"/>
      <c r="E7806" s="47"/>
      <c r="F7806" s="47"/>
      <c r="G7806" s="48"/>
      <c r="H7806" s="47"/>
      <c r="I7806" s="51"/>
      <c r="J7806" s="51"/>
      <c r="K7806" s="47"/>
      <c r="L7806" s="47"/>
      <c r="M7806" s="47"/>
      <c r="N7806" s="47"/>
      <c r="O7806" s="48"/>
    </row>
    <row r="7807" spans="2:15" x14ac:dyDescent="0.25">
      <c r="B7807" s="85"/>
      <c r="C7807" s="47"/>
      <c r="D7807" s="47"/>
      <c r="E7807" s="47"/>
      <c r="F7807" s="47"/>
      <c r="G7807" s="48"/>
      <c r="H7807" s="47"/>
      <c r="I7807" s="51"/>
      <c r="J7807" s="51"/>
      <c r="K7807" s="47"/>
      <c r="L7807" s="47"/>
      <c r="M7807" s="47"/>
      <c r="N7807" s="47"/>
      <c r="O7807" s="48"/>
    </row>
    <row r="7808" spans="2:15" x14ac:dyDescent="0.25">
      <c r="B7808" s="85"/>
      <c r="C7808" s="47"/>
      <c r="D7808" s="47"/>
      <c r="E7808" s="47"/>
      <c r="F7808" s="47"/>
      <c r="G7808" s="48"/>
      <c r="H7808" s="47"/>
      <c r="I7808" s="51"/>
      <c r="J7808" s="51"/>
      <c r="K7808" s="47"/>
      <c r="L7808" s="47"/>
      <c r="M7808" s="47"/>
      <c r="N7808" s="47"/>
      <c r="O7808" s="48"/>
    </row>
    <row r="7809" spans="2:15" x14ac:dyDescent="0.25">
      <c r="B7809" s="85"/>
      <c r="C7809" s="47"/>
      <c r="D7809" s="47"/>
      <c r="E7809" s="47"/>
      <c r="F7809" s="47"/>
      <c r="G7809" s="48"/>
      <c r="H7809" s="47"/>
      <c r="I7809" s="51"/>
      <c r="J7809" s="51"/>
      <c r="K7809" s="47"/>
      <c r="L7809" s="47"/>
      <c r="M7809" s="47"/>
      <c r="N7809" s="47"/>
      <c r="O7809" s="48"/>
    </row>
    <row r="7810" spans="2:15" x14ac:dyDescent="0.25">
      <c r="B7810" s="85"/>
      <c r="C7810" s="47"/>
      <c r="D7810" s="47"/>
      <c r="E7810" s="47"/>
      <c r="F7810" s="47"/>
      <c r="G7810" s="48"/>
      <c r="H7810" s="47"/>
      <c r="I7810" s="51"/>
      <c r="J7810" s="51"/>
      <c r="K7810" s="47"/>
      <c r="L7810" s="47"/>
      <c r="M7810" s="47"/>
      <c r="N7810" s="47"/>
      <c r="O7810" s="48"/>
    </row>
    <row r="7811" spans="2:15" x14ac:dyDescent="0.25">
      <c r="B7811" s="85"/>
      <c r="C7811" s="47"/>
      <c r="D7811" s="47"/>
      <c r="E7811" s="47"/>
      <c r="F7811" s="47"/>
      <c r="G7811" s="48"/>
      <c r="H7811" s="47"/>
      <c r="I7811" s="51"/>
      <c r="J7811" s="51"/>
      <c r="K7811" s="47"/>
      <c r="L7811" s="47"/>
      <c r="M7811" s="47"/>
      <c r="N7811" s="47"/>
      <c r="O7811" s="48"/>
    </row>
    <row r="7812" spans="2:15" x14ac:dyDescent="0.25">
      <c r="B7812" s="85"/>
      <c r="C7812" s="47"/>
      <c r="D7812" s="47"/>
      <c r="E7812" s="47"/>
      <c r="F7812" s="47"/>
      <c r="G7812" s="48"/>
      <c r="H7812" s="47"/>
      <c r="I7812" s="51"/>
      <c r="J7812" s="51"/>
      <c r="K7812" s="47"/>
      <c r="L7812" s="47"/>
      <c r="M7812" s="47"/>
      <c r="N7812" s="47"/>
      <c r="O7812" s="48"/>
    </row>
    <row r="7813" spans="2:15" x14ac:dyDescent="0.25">
      <c r="B7813" s="85"/>
      <c r="C7813" s="47"/>
      <c r="D7813" s="47"/>
      <c r="E7813" s="47"/>
      <c r="F7813" s="47"/>
      <c r="G7813" s="48"/>
      <c r="H7813" s="47"/>
      <c r="I7813" s="51"/>
      <c r="J7813" s="51"/>
      <c r="K7813" s="47"/>
      <c r="L7813" s="47"/>
      <c r="M7813" s="47"/>
      <c r="N7813" s="47"/>
      <c r="O7813" s="48"/>
    </row>
    <row r="7814" spans="2:15" x14ac:dyDescent="0.25">
      <c r="B7814" s="85"/>
      <c r="C7814" s="47"/>
      <c r="D7814" s="47"/>
      <c r="E7814" s="47"/>
      <c r="F7814" s="47"/>
      <c r="G7814" s="48"/>
      <c r="H7814" s="47"/>
      <c r="I7814" s="51"/>
      <c r="J7814" s="51"/>
      <c r="K7814" s="47"/>
      <c r="L7814" s="47"/>
      <c r="M7814" s="47"/>
      <c r="N7814" s="47"/>
      <c r="O7814" s="48"/>
    </row>
    <row r="7815" spans="2:15" x14ac:dyDescent="0.25">
      <c r="B7815" s="85"/>
      <c r="C7815" s="47"/>
      <c r="D7815" s="47"/>
      <c r="E7815" s="47"/>
      <c r="F7815" s="47"/>
      <c r="G7815" s="48"/>
      <c r="H7815" s="47"/>
      <c r="I7815" s="51"/>
      <c r="J7815" s="51"/>
      <c r="K7815" s="47"/>
      <c r="L7815" s="47"/>
      <c r="M7815" s="47"/>
      <c r="N7815" s="47"/>
      <c r="O7815" s="48"/>
    </row>
    <row r="7816" spans="2:15" x14ac:dyDescent="0.25">
      <c r="B7816" s="85"/>
      <c r="C7816" s="47"/>
      <c r="D7816" s="47"/>
      <c r="E7816" s="47"/>
      <c r="F7816" s="47"/>
      <c r="G7816" s="48"/>
      <c r="H7816" s="47"/>
      <c r="I7816" s="51"/>
      <c r="J7816" s="51"/>
      <c r="K7816" s="47"/>
      <c r="L7816" s="47"/>
      <c r="M7816" s="47"/>
      <c r="N7816" s="47"/>
      <c r="O7816" s="48"/>
    </row>
    <row r="7817" spans="2:15" x14ac:dyDescent="0.25">
      <c r="B7817" s="85"/>
      <c r="C7817" s="47"/>
      <c r="D7817" s="47"/>
      <c r="E7817" s="47"/>
      <c r="F7817" s="47"/>
      <c r="G7817" s="48"/>
      <c r="H7817" s="47"/>
      <c r="I7817" s="51"/>
      <c r="J7817" s="51"/>
      <c r="K7817" s="47"/>
      <c r="L7817" s="47"/>
      <c r="M7817" s="47"/>
      <c r="N7817" s="47"/>
      <c r="O7817" s="48"/>
    </row>
    <row r="7818" spans="2:15" x14ac:dyDescent="0.25">
      <c r="B7818" s="85"/>
      <c r="C7818" s="47"/>
      <c r="D7818" s="47"/>
      <c r="E7818" s="47"/>
      <c r="F7818" s="47"/>
      <c r="G7818" s="48"/>
      <c r="H7818" s="47"/>
      <c r="I7818" s="51"/>
      <c r="J7818" s="51"/>
      <c r="K7818" s="47"/>
      <c r="L7818" s="47"/>
      <c r="M7818" s="47"/>
      <c r="N7818" s="47"/>
      <c r="O7818" s="48"/>
    </row>
    <row r="7819" spans="2:15" x14ac:dyDescent="0.25">
      <c r="B7819" s="85"/>
      <c r="C7819" s="47"/>
      <c r="D7819" s="47"/>
      <c r="E7819" s="47"/>
      <c r="F7819" s="47"/>
      <c r="G7819" s="48"/>
      <c r="H7819" s="47"/>
      <c r="I7819" s="51"/>
      <c r="J7819" s="51"/>
      <c r="K7819" s="47"/>
      <c r="L7819" s="47"/>
      <c r="M7819" s="47"/>
      <c r="N7819" s="47"/>
      <c r="O7819" s="48"/>
    </row>
    <row r="7820" spans="2:15" x14ac:dyDescent="0.25">
      <c r="B7820" s="85"/>
      <c r="C7820" s="47"/>
      <c r="D7820" s="47"/>
      <c r="E7820" s="47"/>
      <c r="F7820" s="47"/>
      <c r="G7820" s="48"/>
      <c r="H7820" s="47"/>
      <c r="I7820" s="51"/>
      <c r="J7820" s="51"/>
      <c r="K7820" s="47"/>
      <c r="L7820" s="47"/>
      <c r="M7820" s="47"/>
      <c r="N7820" s="47"/>
      <c r="O7820" s="48"/>
    </row>
    <row r="7821" spans="2:15" x14ac:dyDescent="0.25">
      <c r="B7821" s="85"/>
      <c r="C7821" s="47"/>
      <c r="D7821" s="47"/>
      <c r="E7821" s="47"/>
      <c r="F7821" s="47"/>
      <c r="G7821" s="48"/>
      <c r="H7821" s="47"/>
      <c r="I7821" s="51"/>
      <c r="J7821" s="51"/>
      <c r="K7821" s="47"/>
      <c r="L7821" s="47"/>
      <c r="M7821" s="47"/>
      <c r="N7821" s="47"/>
      <c r="O7821" s="48"/>
    </row>
    <row r="7822" spans="2:15" x14ac:dyDescent="0.25">
      <c r="B7822" s="85"/>
      <c r="C7822" s="47"/>
      <c r="D7822" s="47"/>
      <c r="E7822" s="47"/>
      <c r="F7822" s="47"/>
      <c r="G7822" s="48"/>
      <c r="H7822" s="47"/>
      <c r="I7822" s="51"/>
      <c r="J7822" s="51"/>
      <c r="K7822" s="47"/>
      <c r="L7822" s="47"/>
      <c r="M7822" s="47"/>
      <c r="N7822" s="47"/>
      <c r="O7822" s="48"/>
    </row>
    <row r="7823" spans="2:15" x14ac:dyDescent="0.25">
      <c r="B7823" s="85"/>
      <c r="C7823" s="47"/>
      <c r="D7823" s="47"/>
      <c r="E7823" s="47"/>
      <c r="F7823" s="47"/>
      <c r="G7823" s="48"/>
      <c r="H7823" s="47"/>
      <c r="I7823" s="51"/>
      <c r="J7823" s="51"/>
      <c r="K7823" s="47"/>
      <c r="L7823" s="47"/>
      <c r="M7823" s="47"/>
      <c r="N7823" s="47"/>
      <c r="O7823" s="48"/>
    </row>
    <row r="7824" spans="2:15" x14ac:dyDescent="0.25">
      <c r="B7824" s="85"/>
      <c r="C7824" s="47"/>
      <c r="D7824" s="47"/>
      <c r="E7824" s="47"/>
      <c r="F7824" s="47"/>
      <c r="G7824" s="48"/>
      <c r="H7824" s="47"/>
      <c r="I7824" s="51"/>
      <c r="J7824" s="51"/>
      <c r="K7824" s="47"/>
      <c r="L7824" s="47"/>
      <c r="M7824" s="47"/>
      <c r="N7824" s="47"/>
      <c r="O7824" s="48"/>
    </row>
    <row r="7825" spans="2:15" x14ac:dyDescent="0.25">
      <c r="B7825" s="85"/>
      <c r="C7825" s="47"/>
      <c r="D7825" s="47"/>
      <c r="E7825" s="47"/>
      <c r="F7825" s="47"/>
      <c r="G7825" s="48"/>
      <c r="H7825" s="47"/>
      <c r="I7825" s="51"/>
      <c r="J7825" s="51"/>
      <c r="K7825" s="47"/>
      <c r="L7825" s="47"/>
      <c r="M7825" s="47"/>
      <c r="N7825" s="47"/>
      <c r="O7825" s="48"/>
    </row>
    <row r="7826" spans="2:15" x14ac:dyDescent="0.25">
      <c r="B7826" s="85"/>
      <c r="C7826" s="47"/>
      <c r="D7826" s="47"/>
      <c r="E7826" s="47"/>
      <c r="F7826" s="47"/>
      <c r="G7826" s="48"/>
      <c r="H7826" s="47"/>
      <c r="I7826" s="51"/>
      <c r="J7826" s="51"/>
      <c r="K7826" s="47"/>
      <c r="L7826" s="47"/>
      <c r="M7826" s="47"/>
      <c r="N7826" s="47"/>
      <c r="O7826" s="48"/>
    </row>
    <row r="7827" spans="2:15" x14ac:dyDescent="0.25">
      <c r="B7827" s="85"/>
      <c r="C7827" s="47"/>
      <c r="D7827" s="47"/>
      <c r="E7827" s="47"/>
      <c r="F7827" s="47"/>
      <c r="G7827" s="48"/>
      <c r="H7827" s="47"/>
      <c r="I7827" s="51"/>
      <c r="J7827" s="51"/>
      <c r="K7827" s="47"/>
      <c r="L7827" s="47"/>
      <c r="M7827" s="47"/>
      <c r="N7827" s="47"/>
      <c r="O7827" s="48"/>
    </row>
    <row r="7828" spans="2:15" x14ac:dyDescent="0.25">
      <c r="B7828" s="85"/>
      <c r="C7828" s="47"/>
      <c r="D7828" s="47"/>
      <c r="E7828" s="47"/>
      <c r="F7828" s="47"/>
      <c r="G7828" s="48"/>
      <c r="H7828" s="47"/>
      <c r="I7828" s="51"/>
      <c r="J7828" s="51"/>
      <c r="K7828" s="47"/>
      <c r="L7828" s="47"/>
      <c r="M7828" s="47"/>
      <c r="N7828" s="47"/>
      <c r="O7828" s="48"/>
    </row>
    <row r="7829" spans="2:15" x14ac:dyDescent="0.25">
      <c r="B7829" s="85"/>
      <c r="C7829" s="47"/>
      <c r="D7829" s="47"/>
      <c r="E7829" s="47"/>
      <c r="F7829" s="47"/>
      <c r="G7829" s="48"/>
      <c r="H7829" s="47"/>
      <c r="I7829" s="51"/>
      <c r="J7829" s="51"/>
      <c r="K7829" s="47"/>
      <c r="L7829" s="47"/>
      <c r="M7829" s="47"/>
      <c r="N7829" s="47"/>
      <c r="O7829" s="48"/>
    </row>
    <row r="7830" spans="2:15" x14ac:dyDescent="0.25">
      <c r="B7830" s="85"/>
      <c r="C7830" s="47"/>
      <c r="D7830" s="47"/>
      <c r="E7830" s="47"/>
      <c r="F7830" s="47"/>
      <c r="G7830" s="48"/>
      <c r="H7830" s="47"/>
      <c r="I7830" s="51"/>
      <c r="J7830" s="51"/>
      <c r="K7830" s="47"/>
      <c r="L7830" s="47"/>
      <c r="M7830" s="47"/>
      <c r="N7830" s="47"/>
      <c r="O7830" s="48"/>
    </row>
    <row r="7831" spans="2:15" x14ac:dyDescent="0.25">
      <c r="B7831" s="85"/>
      <c r="C7831" s="47"/>
      <c r="D7831" s="47"/>
      <c r="E7831" s="47"/>
      <c r="F7831" s="47"/>
      <c r="G7831" s="48"/>
      <c r="H7831" s="47"/>
      <c r="I7831" s="51"/>
      <c r="J7831" s="51"/>
      <c r="K7831" s="47"/>
      <c r="L7831" s="47"/>
      <c r="M7831" s="47"/>
      <c r="N7831" s="47"/>
      <c r="O7831" s="48"/>
    </row>
    <row r="7832" spans="2:15" x14ac:dyDescent="0.25">
      <c r="B7832" s="85"/>
      <c r="C7832" s="47"/>
      <c r="D7832" s="47"/>
      <c r="E7832" s="47"/>
      <c r="F7832" s="47"/>
      <c r="G7832" s="48"/>
      <c r="H7832" s="47"/>
      <c r="I7832" s="51"/>
      <c r="J7832" s="51"/>
      <c r="K7832" s="47"/>
      <c r="L7832" s="47"/>
      <c r="M7832" s="47"/>
      <c r="N7832" s="47"/>
      <c r="O7832" s="48"/>
    </row>
    <row r="7833" spans="2:15" x14ac:dyDescent="0.25">
      <c r="B7833" s="85"/>
      <c r="C7833" s="47"/>
      <c r="D7833" s="47"/>
      <c r="E7833" s="47"/>
      <c r="F7833" s="47"/>
      <c r="G7833" s="48"/>
      <c r="H7833" s="47"/>
      <c r="I7833" s="51"/>
      <c r="J7833" s="51"/>
      <c r="K7833" s="47"/>
      <c r="L7833" s="47"/>
      <c r="M7833" s="47"/>
      <c r="N7833" s="47"/>
      <c r="O7833" s="48"/>
    </row>
    <row r="7834" spans="2:15" x14ac:dyDescent="0.25">
      <c r="B7834" s="85"/>
      <c r="C7834" s="47"/>
      <c r="D7834" s="47"/>
      <c r="E7834" s="47"/>
      <c r="F7834" s="47"/>
      <c r="G7834" s="48"/>
      <c r="H7834" s="47"/>
      <c r="I7834" s="51"/>
      <c r="J7834" s="51"/>
      <c r="K7834" s="47"/>
      <c r="L7834" s="47"/>
      <c r="M7834" s="47"/>
      <c r="N7834" s="47"/>
      <c r="O7834" s="48"/>
    </row>
    <row r="7835" spans="2:15" x14ac:dyDescent="0.25">
      <c r="B7835" s="85"/>
      <c r="C7835" s="47"/>
      <c r="D7835" s="47"/>
      <c r="E7835" s="47"/>
      <c r="F7835" s="47"/>
      <c r="G7835" s="48"/>
      <c r="H7835" s="47"/>
      <c r="I7835" s="51"/>
      <c r="J7835" s="51"/>
      <c r="K7835" s="47"/>
      <c r="L7835" s="47"/>
      <c r="M7835" s="47"/>
      <c r="N7835" s="47"/>
      <c r="O7835" s="48"/>
    </row>
    <row r="7836" spans="2:15" x14ac:dyDescent="0.25">
      <c r="B7836" s="85"/>
      <c r="C7836" s="47"/>
      <c r="D7836" s="47"/>
      <c r="E7836" s="47"/>
      <c r="F7836" s="47"/>
      <c r="G7836" s="48"/>
      <c r="H7836" s="47"/>
      <c r="I7836" s="51"/>
      <c r="J7836" s="51"/>
      <c r="K7836" s="47"/>
      <c r="L7836" s="47"/>
      <c r="M7836" s="47"/>
      <c r="N7836" s="47"/>
      <c r="O7836" s="48"/>
    </row>
    <row r="7837" spans="2:15" x14ac:dyDescent="0.25">
      <c r="B7837" s="85"/>
      <c r="C7837" s="47"/>
      <c r="D7837" s="47"/>
      <c r="E7837" s="47"/>
      <c r="F7837" s="47"/>
      <c r="G7837" s="48"/>
      <c r="H7837" s="47"/>
      <c r="I7837" s="51"/>
      <c r="J7837" s="51"/>
      <c r="K7837" s="47"/>
      <c r="L7837" s="47"/>
      <c r="M7837" s="47"/>
      <c r="N7837" s="47"/>
      <c r="O7837" s="48"/>
    </row>
    <row r="7838" spans="2:15" x14ac:dyDescent="0.25">
      <c r="B7838" s="85"/>
      <c r="C7838" s="47"/>
      <c r="D7838" s="47"/>
      <c r="E7838" s="47"/>
      <c r="F7838" s="47"/>
      <c r="G7838" s="48"/>
      <c r="H7838" s="47"/>
      <c r="I7838" s="51"/>
      <c r="J7838" s="51"/>
      <c r="K7838" s="47"/>
      <c r="L7838" s="47"/>
      <c r="M7838" s="47"/>
      <c r="N7838" s="47"/>
      <c r="O7838" s="48"/>
    </row>
    <row r="7839" spans="2:15" x14ac:dyDescent="0.25">
      <c r="B7839" s="85"/>
      <c r="C7839" s="47"/>
      <c r="D7839" s="47"/>
      <c r="E7839" s="47"/>
      <c r="F7839" s="47"/>
      <c r="G7839" s="48"/>
      <c r="H7839" s="47"/>
      <c r="I7839" s="51"/>
      <c r="J7839" s="51"/>
      <c r="K7839" s="47"/>
      <c r="L7839" s="47"/>
      <c r="M7839" s="47"/>
      <c r="N7839" s="47"/>
      <c r="O7839" s="48"/>
    </row>
    <row r="7840" spans="2:15" x14ac:dyDescent="0.25">
      <c r="B7840" s="85"/>
      <c r="C7840" s="47"/>
      <c r="D7840" s="47"/>
      <c r="E7840" s="47"/>
      <c r="F7840" s="47"/>
      <c r="G7840" s="48"/>
      <c r="H7840" s="47"/>
      <c r="I7840" s="51"/>
      <c r="J7840" s="51"/>
      <c r="K7840" s="47"/>
      <c r="L7840" s="47"/>
      <c r="M7840" s="47"/>
      <c r="N7840" s="47"/>
      <c r="O7840" s="48"/>
    </row>
    <row r="7841" spans="2:15" x14ac:dyDescent="0.25">
      <c r="B7841" s="85"/>
      <c r="C7841" s="47"/>
      <c r="D7841" s="47"/>
      <c r="E7841" s="47"/>
      <c r="F7841" s="47"/>
      <c r="G7841" s="48"/>
      <c r="H7841" s="47"/>
      <c r="I7841" s="51"/>
      <c r="J7841" s="51"/>
      <c r="K7841" s="47"/>
      <c r="L7841" s="47"/>
      <c r="M7841" s="47"/>
      <c r="N7841" s="47"/>
      <c r="O7841" s="48"/>
    </row>
    <row r="7842" spans="2:15" x14ac:dyDescent="0.25">
      <c r="B7842" s="85"/>
      <c r="C7842" s="47"/>
      <c r="D7842" s="47"/>
      <c r="E7842" s="47"/>
      <c r="F7842" s="47"/>
      <c r="G7842" s="48"/>
      <c r="H7842" s="47"/>
      <c r="I7842" s="51"/>
      <c r="J7842" s="51"/>
      <c r="K7842" s="47"/>
      <c r="L7842" s="47"/>
      <c r="M7842" s="47"/>
      <c r="N7842" s="47"/>
      <c r="O7842" s="48"/>
    </row>
    <row r="7843" spans="2:15" x14ac:dyDescent="0.25">
      <c r="B7843" s="85"/>
      <c r="C7843" s="47"/>
      <c r="D7843" s="47"/>
      <c r="E7843" s="47"/>
      <c r="F7843" s="47"/>
      <c r="G7843" s="48"/>
      <c r="H7843" s="47"/>
      <c r="I7843" s="51"/>
      <c r="J7843" s="51"/>
      <c r="K7843" s="47"/>
      <c r="L7843" s="47"/>
      <c r="M7843" s="47"/>
      <c r="N7843" s="47"/>
      <c r="O7843" s="48"/>
    </row>
    <row r="7844" spans="2:15" x14ac:dyDescent="0.25">
      <c r="B7844" s="85"/>
      <c r="C7844" s="47"/>
      <c r="D7844" s="47"/>
      <c r="E7844" s="47"/>
      <c r="F7844" s="47"/>
      <c r="G7844" s="48"/>
      <c r="H7844" s="47"/>
      <c r="I7844" s="51"/>
      <c r="J7844" s="51"/>
      <c r="K7844" s="47"/>
      <c r="L7844" s="47"/>
      <c r="M7844" s="47"/>
      <c r="N7844" s="47"/>
      <c r="O7844" s="48"/>
    </row>
    <row r="7845" spans="2:15" x14ac:dyDescent="0.25">
      <c r="B7845" s="85"/>
      <c r="C7845" s="47"/>
      <c r="D7845" s="47"/>
      <c r="E7845" s="47"/>
      <c r="F7845" s="47"/>
      <c r="G7845" s="48"/>
      <c r="H7845" s="47"/>
      <c r="I7845" s="51"/>
      <c r="J7845" s="51"/>
      <c r="K7845" s="47"/>
      <c r="L7845" s="47"/>
      <c r="M7845" s="47"/>
      <c r="N7845" s="47"/>
      <c r="O7845" s="48"/>
    </row>
    <row r="7846" spans="2:15" x14ac:dyDescent="0.25">
      <c r="B7846" s="85"/>
      <c r="C7846" s="47"/>
      <c r="D7846" s="47"/>
      <c r="E7846" s="47"/>
      <c r="F7846" s="47"/>
      <c r="G7846" s="48"/>
      <c r="H7846" s="47"/>
      <c r="I7846" s="51"/>
      <c r="J7846" s="51"/>
      <c r="K7846" s="47"/>
      <c r="L7846" s="47"/>
      <c r="M7846" s="47"/>
      <c r="N7846" s="47"/>
      <c r="O7846" s="48"/>
    </row>
    <row r="7847" spans="2:15" x14ac:dyDescent="0.25">
      <c r="B7847" s="85"/>
      <c r="C7847" s="47"/>
      <c r="D7847" s="47"/>
      <c r="E7847" s="47"/>
      <c r="F7847" s="47"/>
      <c r="G7847" s="48"/>
      <c r="H7847" s="47"/>
      <c r="I7847" s="51"/>
      <c r="J7847" s="51"/>
      <c r="K7847" s="47"/>
      <c r="L7847" s="47"/>
      <c r="M7847" s="47"/>
      <c r="N7847" s="47"/>
      <c r="O7847" s="48"/>
    </row>
    <row r="7848" spans="2:15" x14ac:dyDescent="0.25">
      <c r="B7848" s="85"/>
      <c r="C7848" s="47"/>
      <c r="D7848" s="47"/>
      <c r="E7848" s="47"/>
      <c r="F7848" s="47"/>
      <c r="G7848" s="48"/>
      <c r="H7848" s="47"/>
      <c r="I7848" s="51"/>
      <c r="J7848" s="51"/>
      <c r="K7848" s="47"/>
      <c r="L7848" s="47"/>
      <c r="M7848" s="47"/>
      <c r="N7848" s="47"/>
      <c r="O7848" s="48"/>
    </row>
    <row r="7849" spans="2:15" x14ac:dyDescent="0.25">
      <c r="B7849" s="85"/>
      <c r="C7849" s="47"/>
      <c r="D7849" s="47"/>
      <c r="E7849" s="47"/>
      <c r="F7849" s="47"/>
      <c r="G7849" s="48"/>
      <c r="H7849" s="47"/>
      <c r="I7849" s="51"/>
      <c r="J7849" s="51"/>
      <c r="K7849" s="47"/>
      <c r="L7849" s="47"/>
      <c r="M7849" s="47"/>
      <c r="N7849" s="47"/>
      <c r="O7849" s="48"/>
    </row>
    <row r="7850" spans="2:15" x14ac:dyDescent="0.25">
      <c r="B7850" s="85"/>
      <c r="C7850" s="47"/>
      <c r="D7850" s="47"/>
      <c r="E7850" s="47"/>
      <c r="F7850" s="47"/>
      <c r="G7850" s="48"/>
      <c r="H7850" s="47"/>
      <c r="I7850" s="51"/>
      <c r="J7850" s="51"/>
      <c r="K7850" s="47"/>
      <c r="L7850" s="47"/>
      <c r="M7850" s="47"/>
      <c r="N7850" s="47"/>
      <c r="O7850" s="48"/>
    </row>
    <row r="7851" spans="2:15" x14ac:dyDescent="0.25">
      <c r="B7851" s="85"/>
      <c r="C7851" s="47"/>
      <c r="D7851" s="47"/>
      <c r="E7851" s="47"/>
      <c r="F7851" s="47"/>
      <c r="G7851" s="48"/>
      <c r="H7851" s="47"/>
      <c r="I7851" s="51"/>
      <c r="J7851" s="51"/>
      <c r="K7851" s="47"/>
      <c r="L7851" s="47"/>
      <c r="M7851" s="47"/>
      <c r="N7851" s="47"/>
      <c r="O7851" s="48"/>
    </row>
    <row r="7852" spans="2:15" x14ac:dyDescent="0.25">
      <c r="B7852" s="85"/>
      <c r="C7852" s="47"/>
      <c r="D7852" s="47"/>
      <c r="E7852" s="47"/>
      <c r="F7852" s="47"/>
      <c r="G7852" s="48"/>
      <c r="H7852" s="47"/>
      <c r="I7852" s="51"/>
      <c r="J7852" s="51"/>
      <c r="K7852" s="47"/>
      <c r="L7852" s="47"/>
      <c r="M7852" s="47"/>
      <c r="N7852" s="47"/>
      <c r="O7852" s="48"/>
    </row>
    <row r="7853" spans="2:15" x14ac:dyDescent="0.25">
      <c r="B7853" s="85"/>
      <c r="C7853" s="47"/>
      <c r="D7853" s="47"/>
      <c r="E7853" s="47"/>
      <c r="F7853" s="47"/>
      <c r="G7853" s="48"/>
      <c r="H7853" s="47"/>
      <c r="I7853" s="51"/>
      <c r="J7853" s="51"/>
      <c r="K7853" s="47"/>
      <c r="L7853" s="47"/>
      <c r="M7853" s="47"/>
      <c r="N7853" s="47"/>
      <c r="O7853" s="48"/>
    </row>
    <row r="7854" spans="2:15" x14ac:dyDescent="0.25">
      <c r="B7854" s="85"/>
      <c r="C7854" s="47"/>
      <c r="D7854" s="47"/>
      <c r="E7854" s="47"/>
      <c r="F7854" s="47"/>
      <c r="G7854" s="48"/>
      <c r="H7854" s="47"/>
      <c r="I7854" s="51"/>
      <c r="J7854" s="51"/>
      <c r="K7854" s="47"/>
      <c r="L7854" s="47"/>
      <c r="M7854" s="47"/>
      <c r="N7854" s="47"/>
      <c r="O7854" s="48"/>
    </row>
    <row r="7855" spans="2:15" x14ac:dyDescent="0.25">
      <c r="B7855" s="85"/>
      <c r="C7855" s="47"/>
      <c r="D7855" s="47"/>
      <c r="E7855" s="47"/>
      <c r="F7855" s="47"/>
      <c r="G7855" s="48"/>
      <c r="H7855" s="47"/>
      <c r="I7855" s="51"/>
      <c r="J7855" s="51"/>
      <c r="K7855" s="47"/>
      <c r="L7855" s="47"/>
      <c r="M7855" s="47"/>
      <c r="N7855" s="47"/>
      <c r="O7855" s="48"/>
    </row>
    <row r="7856" spans="2:15" x14ac:dyDescent="0.25">
      <c r="B7856" s="85"/>
      <c r="C7856" s="47"/>
      <c r="D7856" s="47"/>
      <c r="E7856" s="47"/>
      <c r="F7856" s="47"/>
      <c r="G7856" s="48"/>
      <c r="H7856" s="47"/>
      <c r="I7856" s="51"/>
      <c r="J7856" s="51"/>
      <c r="K7856" s="47"/>
      <c r="L7856" s="47"/>
      <c r="M7856" s="47"/>
      <c r="N7856" s="47"/>
      <c r="O7856" s="48"/>
    </row>
    <row r="7857" spans="2:15" x14ac:dyDescent="0.25">
      <c r="B7857" s="85"/>
      <c r="C7857" s="47"/>
      <c r="D7857" s="47"/>
      <c r="E7857" s="47"/>
      <c r="F7857" s="47"/>
      <c r="G7857" s="48"/>
      <c r="H7857" s="47"/>
      <c r="I7857" s="51"/>
      <c r="J7857" s="51"/>
      <c r="K7857" s="47"/>
      <c r="L7857" s="47"/>
      <c r="M7857" s="47"/>
      <c r="N7857" s="47"/>
      <c r="O7857" s="48"/>
    </row>
    <row r="7858" spans="2:15" x14ac:dyDescent="0.25">
      <c r="B7858" s="85"/>
      <c r="C7858" s="47"/>
      <c r="D7858" s="47"/>
      <c r="E7858" s="47"/>
      <c r="F7858" s="47"/>
      <c r="G7858" s="48"/>
      <c r="H7858" s="47"/>
      <c r="I7858" s="51"/>
      <c r="J7858" s="51"/>
      <c r="K7858" s="47"/>
      <c r="L7858" s="47"/>
      <c r="M7858" s="47"/>
      <c r="N7858" s="47"/>
      <c r="O7858" s="48"/>
    </row>
    <row r="7859" spans="2:15" x14ac:dyDescent="0.25">
      <c r="B7859" s="85"/>
      <c r="C7859" s="47"/>
      <c r="D7859" s="47"/>
      <c r="E7859" s="47"/>
      <c r="F7859" s="47"/>
      <c r="G7859" s="48"/>
      <c r="H7859" s="47"/>
      <c r="I7859" s="51"/>
      <c r="J7859" s="51"/>
      <c r="K7859" s="47"/>
      <c r="L7859" s="47"/>
      <c r="M7859" s="47"/>
      <c r="N7859" s="47"/>
      <c r="O7859" s="48"/>
    </row>
    <row r="7860" spans="2:15" x14ac:dyDescent="0.25">
      <c r="B7860" s="85"/>
      <c r="C7860" s="47"/>
      <c r="D7860" s="47"/>
      <c r="E7860" s="47"/>
      <c r="F7860" s="47"/>
      <c r="G7860" s="48"/>
      <c r="H7860" s="47"/>
      <c r="I7860" s="51"/>
      <c r="J7860" s="51"/>
      <c r="K7860" s="47"/>
      <c r="L7860" s="47"/>
      <c r="M7860" s="47"/>
      <c r="N7860" s="47"/>
      <c r="O7860" s="48"/>
    </row>
    <row r="7861" spans="2:15" x14ac:dyDescent="0.25">
      <c r="B7861" s="85"/>
      <c r="C7861" s="47"/>
      <c r="D7861" s="47"/>
      <c r="E7861" s="47"/>
      <c r="F7861" s="47"/>
      <c r="G7861" s="48"/>
      <c r="H7861" s="47"/>
      <c r="I7861" s="51"/>
      <c r="J7861" s="51"/>
      <c r="K7861" s="47"/>
      <c r="L7861" s="47"/>
      <c r="M7861" s="47"/>
      <c r="N7861" s="47"/>
      <c r="O7861" s="48"/>
    </row>
    <row r="7862" spans="2:15" x14ac:dyDescent="0.25">
      <c r="B7862" s="85"/>
      <c r="C7862" s="47"/>
      <c r="D7862" s="47"/>
      <c r="E7862" s="47"/>
      <c r="F7862" s="47"/>
      <c r="G7862" s="48"/>
      <c r="H7862" s="47"/>
      <c r="I7862" s="51"/>
      <c r="J7862" s="51"/>
      <c r="K7862" s="47"/>
      <c r="L7862" s="47"/>
      <c r="M7862" s="47"/>
      <c r="N7862" s="47"/>
      <c r="O7862" s="48"/>
    </row>
    <row r="7863" spans="2:15" x14ac:dyDescent="0.25">
      <c r="B7863" s="85"/>
      <c r="C7863" s="47"/>
      <c r="D7863" s="47"/>
      <c r="E7863" s="47"/>
      <c r="F7863" s="47"/>
      <c r="G7863" s="48"/>
      <c r="H7863" s="47"/>
      <c r="I7863" s="51"/>
      <c r="J7863" s="51"/>
      <c r="K7863" s="47"/>
      <c r="L7863" s="47"/>
      <c r="M7863" s="47"/>
      <c r="N7863" s="47"/>
      <c r="O7863" s="48"/>
    </row>
    <row r="7864" spans="2:15" x14ac:dyDescent="0.25">
      <c r="B7864" s="85"/>
      <c r="C7864" s="47"/>
      <c r="D7864" s="47"/>
      <c r="E7864" s="47"/>
      <c r="F7864" s="47"/>
      <c r="G7864" s="48"/>
      <c r="H7864" s="47"/>
      <c r="I7864" s="51"/>
      <c r="J7864" s="51"/>
      <c r="K7864" s="47"/>
      <c r="L7864" s="47"/>
      <c r="M7864" s="47"/>
      <c r="N7864" s="47"/>
      <c r="O7864" s="48"/>
    </row>
    <row r="7865" spans="2:15" x14ac:dyDescent="0.25">
      <c r="B7865" s="85"/>
      <c r="C7865" s="47"/>
      <c r="D7865" s="47"/>
      <c r="E7865" s="47"/>
      <c r="F7865" s="47"/>
      <c r="G7865" s="48"/>
      <c r="H7865" s="47"/>
      <c r="I7865" s="51"/>
      <c r="J7865" s="51"/>
      <c r="K7865" s="47"/>
      <c r="L7865" s="47"/>
      <c r="M7865" s="47"/>
      <c r="N7865" s="47"/>
      <c r="O7865" s="48"/>
    </row>
    <row r="7866" spans="2:15" x14ac:dyDescent="0.25">
      <c r="B7866" s="85"/>
      <c r="C7866" s="47"/>
      <c r="D7866" s="47"/>
      <c r="E7866" s="47"/>
      <c r="F7866" s="47"/>
      <c r="G7866" s="48"/>
      <c r="H7866" s="47"/>
      <c r="I7866" s="51"/>
      <c r="J7866" s="51"/>
      <c r="K7866" s="47"/>
      <c r="L7866" s="47"/>
      <c r="M7866" s="47"/>
      <c r="N7866" s="47"/>
      <c r="O7866" s="48"/>
    </row>
    <row r="7867" spans="2:15" x14ac:dyDescent="0.25">
      <c r="B7867" s="85"/>
      <c r="C7867" s="47"/>
      <c r="D7867" s="47"/>
      <c r="E7867" s="47"/>
      <c r="F7867" s="47"/>
      <c r="G7867" s="48"/>
      <c r="H7867" s="47"/>
      <c r="I7867" s="51"/>
      <c r="J7867" s="51"/>
      <c r="K7867" s="47"/>
      <c r="L7867" s="47"/>
      <c r="M7867" s="47"/>
      <c r="N7867" s="47"/>
      <c r="O7867" s="48"/>
    </row>
    <row r="7868" spans="2:15" x14ac:dyDescent="0.25">
      <c r="B7868" s="85"/>
      <c r="C7868" s="47"/>
      <c r="D7868" s="47"/>
      <c r="E7868" s="47"/>
      <c r="F7868" s="47"/>
      <c r="G7868" s="48"/>
      <c r="H7868" s="47"/>
      <c r="I7868" s="51"/>
      <c r="J7868" s="51"/>
      <c r="K7868" s="47"/>
      <c r="L7868" s="47"/>
      <c r="M7868" s="47"/>
      <c r="N7868" s="47"/>
      <c r="O7868" s="48"/>
    </row>
    <row r="7869" spans="2:15" x14ac:dyDescent="0.25">
      <c r="B7869" s="85"/>
      <c r="C7869" s="47"/>
      <c r="D7869" s="47"/>
      <c r="E7869" s="47"/>
      <c r="F7869" s="47"/>
      <c r="G7869" s="48"/>
      <c r="H7869" s="47"/>
      <c r="I7869" s="51"/>
      <c r="J7869" s="51"/>
      <c r="K7869" s="47"/>
      <c r="L7869" s="47"/>
      <c r="M7869" s="47"/>
      <c r="N7869" s="47"/>
      <c r="O7869" s="48"/>
    </row>
    <row r="7870" spans="2:15" x14ac:dyDescent="0.25">
      <c r="B7870" s="85"/>
      <c r="C7870" s="47"/>
      <c r="D7870" s="47"/>
      <c r="E7870" s="47"/>
      <c r="F7870" s="47"/>
      <c r="G7870" s="48"/>
      <c r="H7870" s="47"/>
      <c r="I7870" s="51"/>
      <c r="J7870" s="51"/>
      <c r="K7870" s="47"/>
      <c r="L7870" s="47"/>
      <c r="M7870" s="47"/>
      <c r="N7870" s="47"/>
      <c r="O7870" s="48"/>
    </row>
    <row r="7871" spans="2:15" x14ac:dyDescent="0.25">
      <c r="B7871" s="85"/>
      <c r="C7871" s="47"/>
      <c r="D7871" s="47"/>
      <c r="E7871" s="47"/>
      <c r="F7871" s="47"/>
      <c r="G7871" s="48"/>
      <c r="H7871" s="47"/>
      <c r="I7871" s="51"/>
      <c r="J7871" s="51"/>
      <c r="K7871" s="47"/>
      <c r="L7871" s="47"/>
      <c r="M7871" s="47"/>
      <c r="N7871" s="47"/>
      <c r="O7871" s="48"/>
    </row>
    <row r="7872" spans="2:15" x14ac:dyDescent="0.25">
      <c r="B7872" s="85"/>
      <c r="C7872" s="47"/>
      <c r="D7872" s="47"/>
      <c r="E7872" s="47"/>
      <c r="F7872" s="47"/>
      <c r="G7872" s="48"/>
      <c r="H7872" s="47"/>
      <c r="I7872" s="51"/>
      <c r="J7872" s="51"/>
      <c r="K7872" s="47"/>
      <c r="L7872" s="47"/>
      <c r="M7872" s="47"/>
      <c r="N7872" s="47"/>
      <c r="O7872" s="48"/>
    </row>
    <row r="7873" spans="2:15" x14ac:dyDescent="0.25">
      <c r="B7873" s="85"/>
      <c r="C7873" s="47"/>
      <c r="D7873" s="47"/>
      <c r="E7873" s="47"/>
      <c r="F7873" s="47"/>
      <c r="G7873" s="48"/>
      <c r="H7873" s="47"/>
      <c r="I7873" s="51"/>
      <c r="J7873" s="51"/>
      <c r="K7873" s="47"/>
      <c r="L7873" s="47"/>
      <c r="M7873" s="47"/>
      <c r="N7873" s="47"/>
      <c r="O7873" s="48"/>
    </row>
    <row r="7874" spans="2:15" x14ac:dyDescent="0.25">
      <c r="B7874" s="85"/>
      <c r="C7874" s="47"/>
      <c r="D7874" s="47"/>
      <c r="E7874" s="47"/>
      <c r="F7874" s="47"/>
      <c r="G7874" s="48"/>
      <c r="H7874" s="47"/>
      <c r="I7874" s="51"/>
      <c r="J7874" s="51"/>
      <c r="K7874" s="47"/>
      <c r="L7874" s="47"/>
      <c r="M7874" s="47"/>
      <c r="N7874" s="47"/>
      <c r="O7874" s="48"/>
    </row>
    <row r="7875" spans="2:15" x14ac:dyDescent="0.25">
      <c r="B7875" s="85"/>
      <c r="C7875" s="47"/>
      <c r="D7875" s="47"/>
      <c r="E7875" s="47"/>
      <c r="F7875" s="47"/>
      <c r="G7875" s="48"/>
      <c r="H7875" s="47"/>
      <c r="I7875" s="51"/>
      <c r="J7875" s="51"/>
      <c r="K7875" s="47"/>
      <c r="L7875" s="47"/>
      <c r="M7875" s="47"/>
      <c r="N7875" s="47"/>
      <c r="O7875" s="48"/>
    </row>
    <row r="7876" spans="2:15" x14ac:dyDescent="0.25">
      <c r="B7876" s="85"/>
      <c r="C7876" s="47"/>
      <c r="D7876" s="47"/>
      <c r="E7876" s="47"/>
      <c r="F7876" s="47"/>
      <c r="G7876" s="48"/>
      <c r="H7876" s="47"/>
      <c r="I7876" s="51"/>
      <c r="J7876" s="51"/>
      <c r="K7876" s="47"/>
      <c r="L7876" s="47"/>
      <c r="M7876" s="47"/>
      <c r="N7876" s="47"/>
      <c r="O7876" s="48"/>
    </row>
    <row r="7877" spans="2:15" x14ac:dyDescent="0.25">
      <c r="B7877" s="85"/>
      <c r="C7877" s="47"/>
      <c r="D7877" s="47"/>
      <c r="E7877" s="47"/>
      <c r="F7877" s="47"/>
      <c r="G7877" s="48"/>
      <c r="H7877" s="47"/>
      <c r="I7877" s="51"/>
      <c r="J7877" s="51"/>
      <c r="K7877" s="47"/>
      <c r="L7877" s="47"/>
      <c r="M7877" s="47"/>
      <c r="N7877" s="47"/>
      <c r="O7877" s="48"/>
    </row>
    <row r="7878" spans="2:15" x14ac:dyDescent="0.25">
      <c r="B7878" s="85"/>
      <c r="C7878" s="47"/>
      <c r="D7878" s="47"/>
      <c r="E7878" s="47"/>
      <c r="F7878" s="47"/>
      <c r="G7878" s="48"/>
      <c r="H7878" s="47"/>
      <c r="I7878" s="51"/>
      <c r="J7878" s="51"/>
      <c r="K7878" s="47"/>
      <c r="L7878" s="47"/>
      <c r="M7878" s="47"/>
      <c r="N7878" s="47"/>
      <c r="O7878" s="48"/>
    </row>
    <row r="7879" spans="2:15" x14ac:dyDescent="0.25">
      <c r="B7879" s="85"/>
      <c r="C7879" s="47"/>
      <c r="D7879" s="47"/>
      <c r="E7879" s="47"/>
      <c r="F7879" s="47"/>
      <c r="G7879" s="48"/>
      <c r="H7879" s="47"/>
      <c r="I7879" s="51"/>
      <c r="J7879" s="51"/>
      <c r="K7879" s="47"/>
      <c r="L7879" s="47"/>
      <c r="M7879" s="47"/>
      <c r="N7879" s="47"/>
      <c r="O7879" s="48"/>
    </row>
    <row r="7880" spans="2:15" x14ac:dyDescent="0.25">
      <c r="B7880" s="85"/>
      <c r="C7880" s="47"/>
      <c r="D7880" s="47"/>
      <c r="E7880" s="47"/>
      <c r="F7880" s="47"/>
      <c r="G7880" s="48"/>
      <c r="H7880" s="47"/>
      <c r="I7880" s="51"/>
      <c r="J7880" s="51"/>
      <c r="K7880" s="47"/>
      <c r="L7880" s="47"/>
      <c r="M7880" s="47"/>
      <c r="N7880" s="47"/>
      <c r="O7880" s="48"/>
    </row>
    <row r="7881" spans="2:15" x14ac:dyDescent="0.25">
      <c r="B7881" s="85"/>
      <c r="C7881" s="47"/>
      <c r="D7881" s="47"/>
      <c r="E7881" s="47"/>
      <c r="F7881" s="47"/>
      <c r="G7881" s="48"/>
      <c r="H7881" s="47"/>
      <c r="I7881" s="51"/>
      <c r="J7881" s="51"/>
      <c r="K7881" s="47"/>
      <c r="L7881" s="47"/>
      <c r="M7881" s="47"/>
      <c r="N7881" s="47"/>
      <c r="O7881" s="48"/>
    </row>
    <row r="7882" spans="2:15" x14ac:dyDescent="0.25">
      <c r="B7882" s="85"/>
      <c r="C7882" s="47"/>
      <c r="D7882" s="47"/>
      <c r="E7882" s="47"/>
      <c r="F7882" s="47"/>
      <c r="G7882" s="48"/>
      <c r="H7882" s="47"/>
      <c r="I7882" s="51"/>
      <c r="J7882" s="51"/>
      <c r="K7882" s="47"/>
      <c r="L7882" s="47"/>
      <c r="M7882" s="47"/>
      <c r="N7882" s="47"/>
      <c r="O7882" s="48"/>
    </row>
    <row r="7883" spans="2:15" x14ac:dyDescent="0.25">
      <c r="B7883" s="85"/>
      <c r="C7883" s="47"/>
      <c r="D7883" s="47"/>
      <c r="E7883" s="47"/>
      <c r="F7883" s="47"/>
      <c r="G7883" s="48"/>
      <c r="H7883" s="47"/>
      <c r="I7883" s="51"/>
      <c r="J7883" s="51"/>
      <c r="K7883" s="47"/>
      <c r="L7883" s="47"/>
      <c r="M7883" s="47"/>
      <c r="N7883" s="47"/>
      <c r="O7883" s="48"/>
    </row>
    <row r="7884" spans="2:15" x14ac:dyDescent="0.25">
      <c r="B7884" s="85"/>
      <c r="C7884" s="47"/>
      <c r="D7884" s="47"/>
      <c r="E7884" s="47"/>
      <c r="F7884" s="47"/>
      <c r="G7884" s="48"/>
      <c r="H7884" s="47"/>
      <c r="I7884" s="51"/>
      <c r="J7884" s="51"/>
      <c r="K7884" s="47"/>
      <c r="L7884" s="47"/>
      <c r="M7884" s="47"/>
      <c r="N7884" s="47"/>
      <c r="O7884" s="48"/>
    </row>
    <row r="7885" spans="2:15" x14ac:dyDescent="0.25">
      <c r="B7885" s="85"/>
      <c r="C7885" s="47"/>
      <c r="D7885" s="47"/>
      <c r="E7885" s="47"/>
      <c r="F7885" s="47"/>
      <c r="G7885" s="48"/>
      <c r="H7885" s="47"/>
      <c r="I7885" s="51"/>
      <c r="J7885" s="51"/>
      <c r="K7885" s="47"/>
      <c r="L7885" s="47"/>
      <c r="M7885" s="47"/>
      <c r="N7885" s="47"/>
      <c r="O7885" s="48"/>
    </row>
    <row r="7886" spans="2:15" x14ac:dyDescent="0.25">
      <c r="B7886" s="85"/>
      <c r="C7886" s="47"/>
      <c r="D7886" s="47"/>
      <c r="E7886" s="47"/>
      <c r="F7886" s="47"/>
      <c r="G7886" s="48"/>
      <c r="H7886" s="47"/>
      <c r="I7886" s="51"/>
      <c r="J7886" s="51"/>
      <c r="K7886" s="47"/>
      <c r="L7886" s="47"/>
      <c r="M7886" s="47"/>
      <c r="N7886" s="47"/>
      <c r="O7886" s="48"/>
    </row>
    <row r="7887" spans="2:15" x14ac:dyDescent="0.25">
      <c r="B7887" s="85"/>
      <c r="C7887" s="47"/>
      <c r="D7887" s="47"/>
      <c r="E7887" s="47"/>
      <c r="F7887" s="47"/>
      <c r="G7887" s="48"/>
      <c r="H7887" s="47"/>
      <c r="I7887" s="51"/>
      <c r="J7887" s="51"/>
      <c r="K7887" s="47"/>
      <c r="L7887" s="47"/>
      <c r="M7887" s="47"/>
      <c r="N7887" s="47"/>
      <c r="O7887" s="48"/>
    </row>
    <row r="7888" spans="2:15" x14ac:dyDescent="0.25">
      <c r="B7888" s="85"/>
      <c r="C7888" s="47"/>
      <c r="D7888" s="47"/>
      <c r="E7888" s="47"/>
      <c r="F7888" s="47"/>
      <c r="G7888" s="48"/>
      <c r="H7888" s="47"/>
      <c r="I7888" s="51"/>
      <c r="J7888" s="51"/>
      <c r="K7888" s="47"/>
      <c r="L7888" s="47"/>
      <c r="M7888" s="47"/>
      <c r="N7888" s="47"/>
      <c r="O7888" s="48"/>
    </row>
    <row r="7889" spans="2:15" x14ac:dyDescent="0.25">
      <c r="B7889" s="85"/>
      <c r="C7889" s="47"/>
      <c r="D7889" s="47"/>
      <c r="E7889" s="47"/>
      <c r="F7889" s="47"/>
      <c r="G7889" s="48"/>
      <c r="H7889" s="47"/>
      <c r="I7889" s="51"/>
      <c r="J7889" s="51"/>
      <c r="K7889" s="47"/>
      <c r="L7889" s="47"/>
      <c r="M7889" s="47"/>
      <c r="N7889" s="47"/>
      <c r="O7889" s="48"/>
    </row>
    <row r="7890" spans="2:15" x14ac:dyDescent="0.25">
      <c r="B7890" s="85"/>
      <c r="C7890" s="47"/>
      <c r="D7890" s="47"/>
      <c r="E7890" s="47"/>
      <c r="F7890" s="47"/>
      <c r="G7890" s="48"/>
      <c r="H7890" s="47"/>
      <c r="I7890" s="51"/>
      <c r="J7890" s="51"/>
      <c r="K7890" s="47"/>
      <c r="L7890" s="47"/>
      <c r="M7890" s="47"/>
      <c r="N7890" s="47"/>
      <c r="O7890" s="48"/>
    </row>
    <row r="7891" spans="2:15" x14ac:dyDescent="0.25">
      <c r="B7891" s="85"/>
      <c r="C7891" s="47"/>
      <c r="D7891" s="47"/>
      <c r="E7891" s="47"/>
      <c r="F7891" s="47"/>
      <c r="G7891" s="48"/>
      <c r="H7891" s="47"/>
      <c r="I7891" s="51"/>
      <c r="J7891" s="51"/>
      <c r="K7891" s="47"/>
      <c r="L7891" s="47"/>
      <c r="M7891" s="47"/>
      <c r="N7891" s="47"/>
      <c r="O7891" s="48"/>
    </row>
    <row r="7892" spans="2:15" x14ac:dyDescent="0.25">
      <c r="B7892" s="85"/>
      <c r="C7892" s="47"/>
      <c r="D7892" s="47"/>
      <c r="E7892" s="47"/>
      <c r="F7892" s="47"/>
      <c r="G7892" s="48"/>
      <c r="H7892" s="47"/>
      <c r="I7892" s="51"/>
      <c r="J7892" s="51"/>
      <c r="K7892" s="47"/>
      <c r="L7892" s="47"/>
      <c r="M7892" s="47"/>
      <c r="N7892" s="47"/>
      <c r="O7892" s="48"/>
    </row>
    <row r="7893" spans="2:15" x14ac:dyDescent="0.25">
      <c r="B7893" s="85"/>
      <c r="C7893" s="47"/>
      <c r="D7893" s="47"/>
      <c r="E7893" s="47"/>
      <c r="F7893" s="47"/>
      <c r="G7893" s="48"/>
      <c r="H7893" s="47"/>
      <c r="I7893" s="51"/>
      <c r="J7893" s="51"/>
      <c r="K7893" s="47"/>
      <c r="L7893" s="47"/>
      <c r="M7893" s="47"/>
      <c r="N7893" s="47"/>
      <c r="O7893" s="48"/>
    </row>
    <row r="7894" spans="2:15" x14ac:dyDescent="0.25">
      <c r="B7894" s="85"/>
      <c r="C7894" s="47"/>
      <c r="D7894" s="47"/>
      <c r="E7894" s="47"/>
      <c r="F7894" s="47"/>
      <c r="G7894" s="48"/>
      <c r="H7894" s="47"/>
      <c r="I7894" s="51"/>
      <c r="J7894" s="51"/>
      <c r="K7894" s="47"/>
      <c r="L7894" s="47"/>
      <c r="M7894" s="47"/>
      <c r="N7894" s="47"/>
      <c r="O7894" s="48"/>
    </row>
    <row r="7895" spans="2:15" x14ac:dyDescent="0.25">
      <c r="B7895" s="85"/>
      <c r="C7895" s="47"/>
      <c r="D7895" s="47"/>
      <c r="E7895" s="47"/>
      <c r="F7895" s="47"/>
      <c r="G7895" s="48"/>
      <c r="H7895" s="47"/>
      <c r="I7895" s="51"/>
      <c r="J7895" s="51"/>
      <c r="K7895" s="47"/>
      <c r="L7895" s="47"/>
      <c r="M7895" s="47"/>
      <c r="N7895" s="47"/>
      <c r="O7895" s="48"/>
    </row>
    <row r="7896" spans="2:15" x14ac:dyDescent="0.25">
      <c r="B7896" s="85"/>
      <c r="C7896" s="47"/>
      <c r="D7896" s="47"/>
      <c r="E7896" s="47"/>
      <c r="F7896" s="47"/>
      <c r="G7896" s="48"/>
      <c r="H7896" s="47"/>
      <c r="I7896" s="51"/>
      <c r="J7896" s="51"/>
      <c r="K7896" s="47"/>
      <c r="L7896" s="47"/>
      <c r="M7896" s="47"/>
      <c r="N7896" s="47"/>
      <c r="O7896" s="48"/>
    </row>
    <row r="7897" spans="2:15" x14ac:dyDescent="0.25">
      <c r="B7897" s="85"/>
      <c r="C7897" s="47"/>
      <c r="D7897" s="47"/>
      <c r="E7897" s="47"/>
      <c r="F7897" s="47"/>
      <c r="G7897" s="48"/>
      <c r="H7897" s="47"/>
      <c r="I7897" s="51"/>
      <c r="J7897" s="51"/>
      <c r="K7897" s="47"/>
      <c r="L7897" s="47"/>
      <c r="M7897" s="47"/>
      <c r="N7897" s="47"/>
      <c r="O7897" s="48"/>
    </row>
    <row r="7898" spans="2:15" x14ac:dyDescent="0.25">
      <c r="B7898" s="85"/>
      <c r="C7898" s="47"/>
      <c r="D7898" s="47"/>
      <c r="E7898" s="47"/>
      <c r="F7898" s="47"/>
      <c r="G7898" s="48"/>
      <c r="H7898" s="47"/>
      <c r="I7898" s="51"/>
      <c r="J7898" s="51"/>
      <c r="K7898" s="47"/>
      <c r="L7898" s="47"/>
      <c r="M7898" s="47"/>
      <c r="N7898" s="47"/>
      <c r="O7898" s="48"/>
    </row>
    <row r="7899" spans="2:15" x14ac:dyDescent="0.25">
      <c r="B7899" s="85"/>
      <c r="C7899" s="47"/>
      <c r="D7899" s="47"/>
      <c r="E7899" s="47"/>
      <c r="F7899" s="47"/>
      <c r="G7899" s="48"/>
      <c r="H7899" s="47"/>
      <c r="I7899" s="51"/>
      <c r="J7899" s="51"/>
      <c r="K7899" s="47"/>
      <c r="L7899" s="47"/>
      <c r="M7899" s="47"/>
      <c r="N7899" s="47"/>
      <c r="O7899" s="48"/>
    </row>
    <row r="7900" spans="2:15" x14ac:dyDescent="0.25">
      <c r="B7900" s="85"/>
      <c r="C7900" s="47"/>
      <c r="D7900" s="47"/>
      <c r="E7900" s="47"/>
      <c r="F7900" s="47"/>
      <c r="G7900" s="48"/>
      <c r="H7900" s="47"/>
      <c r="I7900" s="51"/>
      <c r="J7900" s="51"/>
      <c r="K7900" s="47"/>
      <c r="L7900" s="47"/>
      <c r="M7900" s="47"/>
      <c r="N7900" s="47"/>
      <c r="O7900" s="48"/>
    </row>
    <row r="7901" spans="2:15" x14ac:dyDescent="0.25">
      <c r="B7901" s="85"/>
      <c r="C7901" s="47"/>
      <c r="D7901" s="47"/>
      <c r="E7901" s="47"/>
      <c r="F7901" s="47"/>
      <c r="G7901" s="48"/>
      <c r="H7901" s="47"/>
      <c r="I7901" s="51"/>
      <c r="J7901" s="51"/>
      <c r="K7901" s="47"/>
      <c r="L7901" s="47"/>
      <c r="M7901" s="47"/>
      <c r="N7901" s="47"/>
      <c r="O7901" s="48"/>
    </row>
    <row r="7902" spans="2:15" x14ac:dyDescent="0.25">
      <c r="B7902" s="85"/>
      <c r="C7902" s="47"/>
      <c r="D7902" s="47"/>
      <c r="E7902" s="47"/>
      <c r="F7902" s="47"/>
      <c r="G7902" s="48"/>
      <c r="H7902" s="47"/>
      <c r="I7902" s="51"/>
      <c r="J7902" s="51"/>
      <c r="K7902" s="47"/>
      <c r="L7902" s="47"/>
      <c r="M7902" s="47"/>
      <c r="N7902" s="47"/>
      <c r="O7902" s="48"/>
    </row>
    <row r="7903" spans="2:15" x14ac:dyDescent="0.25">
      <c r="B7903" s="85"/>
      <c r="C7903" s="47"/>
      <c r="D7903" s="47"/>
      <c r="E7903" s="47"/>
      <c r="F7903" s="47"/>
      <c r="G7903" s="48"/>
      <c r="H7903" s="47"/>
      <c r="I7903" s="51"/>
      <c r="J7903" s="51"/>
      <c r="K7903" s="47"/>
      <c r="L7903" s="47"/>
      <c r="M7903" s="47"/>
      <c r="N7903" s="47"/>
      <c r="O7903" s="48"/>
    </row>
    <row r="7904" spans="2:15" x14ac:dyDescent="0.25">
      <c r="B7904" s="85"/>
      <c r="C7904" s="47"/>
      <c r="D7904" s="47"/>
      <c r="E7904" s="47"/>
      <c r="F7904" s="47"/>
      <c r="G7904" s="48"/>
      <c r="H7904" s="47"/>
      <c r="I7904" s="51"/>
      <c r="J7904" s="51"/>
      <c r="K7904" s="47"/>
      <c r="L7904" s="47"/>
      <c r="M7904" s="47"/>
      <c r="N7904" s="47"/>
      <c r="O7904" s="48"/>
    </row>
    <row r="7905" spans="2:15" x14ac:dyDescent="0.25">
      <c r="B7905" s="85"/>
      <c r="C7905" s="47"/>
      <c r="D7905" s="47"/>
      <c r="E7905" s="47"/>
      <c r="F7905" s="47"/>
      <c r="G7905" s="48"/>
      <c r="H7905" s="47"/>
      <c r="I7905" s="51"/>
      <c r="J7905" s="51"/>
      <c r="K7905" s="47"/>
      <c r="L7905" s="47"/>
      <c r="M7905" s="47"/>
      <c r="N7905" s="47"/>
      <c r="O7905" s="48"/>
    </row>
    <row r="7906" spans="2:15" x14ac:dyDescent="0.25">
      <c r="B7906" s="85"/>
      <c r="C7906" s="47"/>
      <c r="D7906" s="47"/>
      <c r="E7906" s="47"/>
      <c r="F7906" s="47"/>
      <c r="G7906" s="48"/>
      <c r="H7906" s="47"/>
      <c r="I7906" s="51"/>
      <c r="J7906" s="51"/>
      <c r="K7906" s="47"/>
      <c r="L7906" s="47"/>
      <c r="M7906" s="47"/>
      <c r="N7906" s="47"/>
      <c r="O7906" s="48"/>
    </row>
    <row r="7907" spans="2:15" x14ac:dyDescent="0.25">
      <c r="B7907" s="85"/>
      <c r="C7907" s="47"/>
      <c r="D7907" s="47"/>
      <c r="E7907" s="47"/>
      <c r="F7907" s="47"/>
      <c r="G7907" s="48"/>
      <c r="H7907" s="47"/>
      <c r="I7907" s="51"/>
      <c r="J7907" s="51"/>
      <c r="K7907" s="47"/>
      <c r="L7907" s="47"/>
      <c r="M7907" s="47"/>
      <c r="N7907" s="47"/>
      <c r="O7907" s="48"/>
    </row>
    <row r="7908" spans="2:15" x14ac:dyDescent="0.25">
      <c r="B7908" s="85"/>
      <c r="C7908" s="47"/>
      <c r="D7908" s="47"/>
      <c r="E7908" s="47"/>
      <c r="F7908" s="47"/>
      <c r="G7908" s="48"/>
      <c r="H7908" s="47"/>
      <c r="I7908" s="51"/>
      <c r="J7908" s="51"/>
      <c r="K7908" s="47"/>
      <c r="L7908" s="47"/>
      <c r="M7908" s="47"/>
      <c r="N7908" s="47"/>
      <c r="O7908" s="48"/>
    </row>
    <row r="7909" spans="2:15" x14ac:dyDescent="0.25">
      <c r="B7909" s="85"/>
      <c r="C7909" s="47"/>
      <c r="D7909" s="47"/>
      <c r="E7909" s="47"/>
      <c r="F7909" s="47"/>
      <c r="G7909" s="48"/>
      <c r="H7909" s="47"/>
      <c r="I7909" s="51"/>
      <c r="J7909" s="51"/>
      <c r="K7909" s="47"/>
      <c r="L7909" s="47"/>
      <c r="M7909" s="47"/>
      <c r="N7909" s="47"/>
      <c r="O7909" s="48"/>
    </row>
    <row r="7910" spans="2:15" x14ac:dyDescent="0.25">
      <c r="B7910" s="85"/>
      <c r="C7910" s="47"/>
      <c r="D7910" s="47"/>
      <c r="E7910" s="47"/>
      <c r="F7910" s="47"/>
      <c r="G7910" s="48"/>
      <c r="H7910" s="47"/>
      <c r="I7910" s="51"/>
      <c r="J7910" s="51"/>
      <c r="K7910" s="47"/>
      <c r="L7910" s="47"/>
      <c r="M7910" s="47"/>
      <c r="N7910" s="47"/>
      <c r="O7910" s="48"/>
    </row>
    <row r="7911" spans="2:15" x14ac:dyDescent="0.25">
      <c r="B7911" s="85"/>
      <c r="C7911" s="47"/>
      <c r="D7911" s="47"/>
      <c r="E7911" s="47"/>
      <c r="F7911" s="47"/>
      <c r="G7911" s="48"/>
      <c r="H7911" s="47"/>
      <c r="I7911" s="51"/>
      <c r="J7911" s="51"/>
      <c r="K7911" s="47"/>
      <c r="L7911" s="47"/>
      <c r="M7911" s="47"/>
      <c r="N7911" s="47"/>
      <c r="O7911" s="48"/>
    </row>
    <row r="7912" spans="2:15" x14ac:dyDescent="0.25">
      <c r="B7912" s="85"/>
      <c r="C7912" s="47"/>
      <c r="D7912" s="47"/>
      <c r="E7912" s="47"/>
      <c r="F7912" s="47"/>
      <c r="G7912" s="48"/>
      <c r="H7912" s="47"/>
      <c r="I7912" s="51"/>
      <c r="J7912" s="51"/>
      <c r="K7912" s="47"/>
      <c r="L7912" s="47"/>
      <c r="M7912" s="47"/>
      <c r="N7912" s="47"/>
      <c r="O7912" s="48"/>
    </row>
    <row r="7913" spans="2:15" x14ac:dyDescent="0.25">
      <c r="B7913" s="85"/>
      <c r="C7913" s="47"/>
      <c r="D7913" s="47"/>
      <c r="E7913" s="47"/>
      <c r="F7913" s="47"/>
      <c r="G7913" s="48"/>
      <c r="H7913" s="47"/>
      <c r="I7913" s="51"/>
      <c r="J7913" s="51"/>
      <c r="K7913" s="47"/>
      <c r="L7913" s="47"/>
      <c r="M7913" s="47"/>
      <c r="N7913" s="47"/>
      <c r="O7913" s="48"/>
    </row>
    <row r="7914" spans="2:15" x14ac:dyDescent="0.25">
      <c r="B7914" s="85"/>
      <c r="C7914" s="47"/>
      <c r="D7914" s="47"/>
      <c r="E7914" s="47"/>
      <c r="F7914" s="47"/>
      <c r="G7914" s="48"/>
      <c r="H7914" s="47"/>
      <c r="I7914" s="51"/>
      <c r="J7914" s="51"/>
      <c r="K7914" s="47"/>
      <c r="L7914" s="47"/>
      <c r="M7914" s="47"/>
      <c r="N7914" s="47"/>
      <c r="O7914" s="48"/>
    </row>
    <row r="7915" spans="2:15" x14ac:dyDescent="0.25">
      <c r="B7915" s="85"/>
      <c r="C7915" s="47"/>
      <c r="D7915" s="47"/>
      <c r="E7915" s="47"/>
      <c r="F7915" s="47"/>
      <c r="G7915" s="48"/>
      <c r="H7915" s="47"/>
      <c r="I7915" s="51"/>
      <c r="J7915" s="51"/>
      <c r="K7915" s="47"/>
      <c r="L7915" s="47"/>
      <c r="M7915" s="47"/>
      <c r="N7915" s="47"/>
      <c r="O7915" s="48"/>
    </row>
    <row r="7916" spans="2:15" x14ac:dyDescent="0.25">
      <c r="B7916" s="85"/>
      <c r="C7916" s="47"/>
      <c r="D7916" s="47"/>
      <c r="E7916" s="47"/>
      <c r="F7916" s="47"/>
      <c r="G7916" s="48"/>
      <c r="H7916" s="47"/>
      <c r="I7916" s="51"/>
      <c r="J7916" s="51"/>
      <c r="K7916" s="47"/>
      <c r="L7916" s="47"/>
      <c r="M7916" s="47"/>
      <c r="N7916" s="47"/>
      <c r="O7916" s="48"/>
    </row>
    <row r="7917" spans="2:15" x14ac:dyDescent="0.25">
      <c r="B7917" s="85"/>
      <c r="C7917" s="47"/>
      <c r="D7917" s="47"/>
      <c r="E7917" s="47"/>
      <c r="F7917" s="47"/>
      <c r="G7917" s="48"/>
      <c r="H7917" s="47"/>
      <c r="I7917" s="51"/>
      <c r="J7917" s="51"/>
      <c r="K7917" s="47"/>
      <c r="L7917" s="47"/>
      <c r="M7917" s="47"/>
      <c r="N7917" s="47"/>
      <c r="O7917" s="48"/>
    </row>
    <row r="7918" spans="2:15" x14ac:dyDescent="0.25">
      <c r="B7918" s="85"/>
      <c r="C7918" s="47"/>
      <c r="D7918" s="47"/>
      <c r="E7918" s="47"/>
      <c r="F7918" s="47"/>
      <c r="G7918" s="48"/>
      <c r="H7918" s="47"/>
      <c r="I7918" s="51"/>
      <c r="J7918" s="51"/>
      <c r="K7918" s="47"/>
      <c r="L7918" s="47"/>
      <c r="M7918" s="47"/>
      <c r="N7918" s="47"/>
      <c r="O7918" s="48"/>
    </row>
    <row r="7919" spans="2:15" x14ac:dyDescent="0.25">
      <c r="B7919" s="85"/>
      <c r="C7919" s="47"/>
      <c r="D7919" s="47"/>
      <c r="E7919" s="47"/>
      <c r="F7919" s="47"/>
      <c r="G7919" s="48"/>
      <c r="H7919" s="47"/>
      <c r="I7919" s="51"/>
      <c r="J7919" s="51"/>
      <c r="K7919" s="47"/>
      <c r="L7919" s="47"/>
      <c r="M7919" s="47"/>
      <c r="N7919" s="47"/>
      <c r="O7919" s="48"/>
    </row>
    <row r="7920" spans="2:15" x14ac:dyDescent="0.25">
      <c r="B7920" s="85"/>
      <c r="C7920" s="47"/>
      <c r="D7920" s="47"/>
      <c r="E7920" s="47"/>
      <c r="F7920" s="47"/>
      <c r="G7920" s="48"/>
      <c r="H7920" s="47"/>
      <c r="I7920" s="51"/>
      <c r="J7920" s="51"/>
      <c r="K7920" s="47"/>
      <c r="L7920" s="47"/>
      <c r="M7920" s="47"/>
      <c r="N7920" s="47"/>
      <c r="O7920" s="48"/>
    </row>
    <row r="7921" spans="2:15" x14ac:dyDescent="0.25">
      <c r="B7921" s="85"/>
      <c r="C7921" s="47"/>
      <c r="D7921" s="47"/>
      <c r="E7921" s="47"/>
      <c r="F7921" s="47"/>
      <c r="G7921" s="48"/>
      <c r="H7921" s="47"/>
      <c r="I7921" s="51"/>
      <c r="J7921" s="51"/>
      <c r="K7921" s="47"/>
      <c r="L7921" s="47"/>
      <c r="M7921" s="47"/>
      <c r="N7921" s="47"/>
      <c r="O7921" s="48"/>
    </row>
    <row r="7922" spans="2:15" x14ac:dyDescent="0.25">
      <c r="B7922" s="85"/>
      <c r="C7922" s="47"/>
      <c r="D7922" s="47"/>
      <c r="E7922" s="47"/>
      <c r="F7922" s="47"/>
      <c r="G7922" s="48"/>
      <c r="H7922" s="47"/>
      <c r="I7922" s="51"/>
      <c r="J7922" s="51"/>
      <c r="K7922" s="47"/>
      <c r="L7922" s="47"/>
      <c r="M7922" s="47"/>
      <c r="N7922" s="47"/>
      <c r="O7922" s="48"/>
    </row>
    <row r="7923" spans="2:15" x14ac:dyDescent="0.25">
      <c r="B7923" s="85"/>
      <c r="C7923" s="47"/>
      <c r="D7923" s="47"/>
      <c r="E7923" s="47"/>
      <c r="F7923" s="47"/>
      <c r="G7923" s="48"/>
      <c r="H7923" s="47"/>
      <c r="I7923" s="51"/>
      <c r="J7923" s="51"/>
      <c r="K7923" s="47"/>
      <c r="L7923" s="47"/>
      <c r="M7923" s="47"/>
      <c r="N7923" s="47"/>
      <c r="O7923" s="48"/>
    </row>
    <row r="7924" spans="2:15" x14ac:dyDescent="0.25">
      <c r="B7924" s="85"/>
      <c r="C7924" s="47"/>
      <c r="D7924" s="47"/>
      <c r="E7924" s="47"/>
      <c r="F7924" s="47"/>
      <c r="G7924" s="48"/>
      <c r="H7924" s="47"/>
      <c r="I7924" s="51"/>
      <c r="J7924" s="51"/>
      <c r="K7924" s="47"/>
      <c r="L7924" s="47"/>
      <c r="M7924" s="47"/>
      <c r="N7924" s="47"/>
      <c r="O7924" s="48"/>
    </row>
    <row r="7925" spans="2:15" x14ac:dyDescent="0.25">
      <c r="B7925" s="85"/>
      <c r="C7925" s="47"/>
      <c r="D7925" s="47"/>
      <c r="E7925" s="47"/>
      <c r="F7925" s="47"/>
      <c r="G7925" s="48"/>
      <c r="H7925" s="47"/>
      <c r="I7925" s="51"/>
      <c r="J7925" s="51"/>
      <c r="K7925" s="47"/>
      <c r="L7925" s="47"/>
      <c r="M7925" s="47"/>
      <c r="N7925" s="47"/>
      <c r="O7925" s="48"/>
    </row>
    <row r="7926" spans="2:15" x14ac:dyDescent="0.25">
      <c r="B7926" s="85"/>
      <c r="C7926" s="47"/>
      <c r="D7926" s="47"/>
      <c r="E7926" s="47"/>
      <c r="F7926" s="47"/>
      <c r="G7926" s="48"/>
      <c r="H7926" s="47"/>
      <c r="I7926" s="51"/>
      <c r="J7926" s="51"/>
      <c r="K7926" s="47"/>
      <c r="L7926" s="47"/>
      <c r="M7926" s="47"/>
      <c r="N7926" s="47"/>
      <c r="O7926" s="48"/>
    </row>
    <row r="7927" spans="2:15" x14ac:dyDescent="0.25">
      <c r="B7927" s="85"/>
      <c r="C7927" s="47"/>
      <c r="D7927" s="47"/>
      <c r="E7927" s="47"/>
      <c r="F7927" s="47"/>
      <c r="G7927" s="48"/>
      <c r="H7927" s="47"/>
      <c r="I7927" s="51"/>
      <c r="J7927" s="51"/>
      <c r="K7927" s="47"/>
      <c r="L7927" s="47"/>
      <c r="M7927" s="47"/>
      <c r="N7927" s="47"/>
      <c r="O7927" s="48"/>
    </row>
    <row r="7928" spans="2:15" x14ac:dyDescent="0.25">
      <c r="B7928" s="85"/>
      <c r="C7928" s="47"/>
      <c r="D7928" s="47"/>
      <c r="E7928" s="47"/>
      <c r="F7928" s="47"/>
      <c r="G7928" s="48"/>
      <c r="H7928" s="47"/>
      <c r="I7928" s="51"/>
      <c r="J7928" s="51"/>
      <c r="K7928" s="47"/>
      <c r="L7928" s="47"/>
      <c r="M7928" s="47"/>
      <c r="N7928" s="47"/>
      <c r="O7928" s="48"/>
    </row>
    <row r="7929" spans="2:15" x14ac:dyDescent="0.25">
      <c r="B7929" s="85"/>
      <c r="C7929" s="47"/>
      <c r="D7929" s="47"/>
      <c r="E7929" s="47"/>
      <c r="F7929" s="47"/>
      <c r="G7929" s="48"/>
      <c r="H7929" s="47"/>
      <c r="I7929" s="51"/>
      <c r="J7929" s="51"/>
      <c r="K7929" s="47"/>
      <c r="L7929" s="47"/>
      <c r="M7929" s="47"/>
      <c r="N7929" s="47"/>
      <c r="O7929" s="48"/>
    </row>
    <row r="7930" spans="2:15" x14ac:dyDescent="0.25">
      <c r="B7930" s="85"/>
      <c r="C7930" s="47"/>
      <c r="D7930" s="47"/>
      <c r="E7930" s="47"/>
      <c r="F7930" s="47"/>
      <c r="G7930" s="48"/>
      <c r="H7930" s="47"/>
      <c r="I7930" s="51"/>
      <c r="J7930" s="51"/>
      <c r="K7930" s="47"/>
      <c r="L7930" s="47"/>
      <c r="M7930" s="47"/>
      <c r="N7930" s="47"/>
      <c r="O7930" s="48"/>
    </row>
    <row r="7931" spans="2:15" x14ac:dyDescent="0.25">
      <c r="B7931" s="85"/>
      <c r="C7931" s="47"/>
      <c r="D7931" s="47"/>
      <c r="E7931" s="47"/>
      <c r="F7931" s="47"/>
      <c r="G7931" s="48"/>
      <c r="H7931" s="47"/>
      <c r="I7931" s="51"/>
      <c r="J7931" s="51"/>
      <c r="K7931" s="47"/>
      <c r="L7931" s="47"/>
      <c r="M7931" s="47"/>
      <c r="N7931" s="47"/>
      <c r="O7931" s="48"/>
    </row>
    <row r="7932" spans="2:15" x14ac:dyDescent="0.25">
      <c r="B7932" s="85"/>
      <c r="C7932" s="47"/>
      <c r="D7932" s="47"/>
      <c r="E7932" s="47"/>
      <c r="F7932" s="47"/>
      <c r="G7932" s="48"/>
      <c r="H7932" s="47"/>
      <c r="I7932" s="51"/>
      <c r="J7932" s="51"/>
      <c r="K7932" s="47"/>
      <c r="L7932" s="47"/>
      <c r="M7932" s="47"/>
      <c r="N7932" s="47"/>
      <c r="O7932" s="48"/>
    </row>
    <row r="7933" spans="2:15" x14ac:dyDescent="0.25">
      <c r="B7933" s="85"/>
      <c r="C7933" s="47"/>
      <c r="D7933" s="47"/>
      <c r="E7933" s="47"/>
      <c r="F7933" s="47"/>
      <c r="G7933" s="48"/>
      <c r="H7933" s="47"/>
      <c r="I7933" s="51"/>
      <c r="J7933" s="51"/>
      <c r="K7933" s="47"/>
      <c r="L7933" s="47"/>
      <c r="M7933" s="47"/>
      <c r="N7933" s="47"/>
      <c r="O7933" s="48"/>
    </row>
    <row r="7934" spans="2:15" x14ac:dyDescent="0.25">
      <c r="B7934" s="85"/>
      <c r="C7934" s="47"/>
      <c r="D7934" s="47"/>
      <c r="E7934" s="47"/>
      <c r="F7934" s="47"/>
      <c r="G7934" s="48"/>
      <c r="H7934" s="47"/>
      <c r="I7934" s="51"/>
      <c r="J7934" s="51"/>
      <c r="K7934" s="47"/>
      <c r="L7934" s="47"/>
      <c r="M7934" s="47"/>
      <c r="N7934" s="47"/>
      <c r="O7934" s="48"/>
    </row>
    <row r="7935" spans="2:15" x14ac:dyDescent="0.25">
      <c r="B7935" s="85"/>
      <c r="C7935" s="47"/>
      <c r="D7935" s="47"/>
      <c r="E7935" s="47"/>
      <c r="F7935" s="47"/>
      <c r="G7935" s="48"/>
      <c r="H7935" s="47"/>
      <c r="I7935" s="51"/>
      <c r="J7935" s="51"/>
      <c r="K7935" s="47"/>
      <c r="L7935" s="47"/>
      <c r="M7935" s="47"/>
      <c r="N7935" s="47"/>
      <c r="O7935" s="48"/>
    </row>
    <row r="7936" spans="2:15" x14ac:dyDescent="0.25">
      <c r="B7936" s="85"/>
      <c r="C7936" s="47"/>
      <c r="D7936" s="47"/>
      <c r="E7936" s="47"/>
      <c r="F7936" s="47"/>
      <c r="G7936" s="48"/>
      <c r="H7936" s="47"/>
      <c r="I7936" s="51"/>
      <c r="J7936" s="51"/>
      <c r="K7936" s="47"/>
      <c r="L7936" s="47"/>
      <c r="M7936" s="47"/>
      <c r="N7936" s="47"/>
      <c r="O7936" s="48"/>
    </row>
    <row r="7937" spans="2:15" x14ac:dyDescent="0.25">
      <c r="B7937" s="85"/>
      <c r="C7937" s="47"/>
      <c r="D7937" s="47"/>
      <c r="E7937" s="47"/>
      <c r="F7937" s="47"/>
      <c r="G7937" s="48"/>
      <c r="H7937" s="47"/>
      <c r="I7937" s="51"/>
      <c r="J7937" s="51"/>
      <c r="K7937" s="47"/>
      <c r="L7937" s="47"/>
      <c r="M7937" s="47"/>
      <c r="N7937" s="47"/>
      <c r="O7937" s="48"/>
    </row>
    <row r="7938" spans="2:15" x14ac:dyDescent="0.25">
      <c r="B7938" s="85"/>
      <c r="C7938" s="47"/>
      <c r="D7938" s="47"/>
      <c r="E7938" s="47"/>
      <c r="F7938" s="47"/>
      <c r="G7938" s="48"/>
      <c r="H7938" s="47"/>
      <c r="I7938" s="51"/>
      <c r="J7938" s="51"/>
      <c r="K7938" s="47"/>
      <c r="L7938" s="47"/>
      <c r="M7938" s="47"/>
      <c r="N7938" s="47"/>
      <c r="O7938" s="48"/>
    </row>
    <row r="7939" spans="2:15" x14ac:dyDescent="0.25">
      <c r="B7939" s="85"/>
      <c r="C7939" s="47"/>
      <c r="D7939" s="47"/>
      <c r="E7939" s="47"/>
      <c r="F7939" s="47"/>
      <c r="G7939" s="48"/>
      <c r="H7939" s="47"/>
      <c r="I7939" s="51"/>
      <c r="J7939" s="51"/>
      <c r="K7939" s="47"/>
      <c r="L7939" s="47"/>
      <c r="M7939" s="47"/>
      <c r="N7939" s="47"/>
      <c r="O7939" s="48"/>
    </row>
    <row r="7940" spans="2:15" x14ac:dyDescent="0.25">
      <c r="B7940" s="85"/>
      <c r="C7940" s="47"/>
      <c r="D7940" s="47"/>
      <c r="E7940" s="47"/>
      <c r="F7940" s="47"/>
      <c r="G7940" s="48"/>
      <c r="H7940" s="47"/>
      <c r="I7940" s="51"/>
      <c r="J7940" s="51"/>
      <c r="K7940" s="47"/>
      <c r="L7940" s="47"/>
      <c r="M7940" s="47"/>
      <c r="N7940" s="47"/>
      <c r="O7940" s="48"/>
    </row>
    <row r="7941" spans="2:15" x14ac:dyDescent="0.25">
      <c r="B7941" s="85"/>
      <c r="C7941" s="47"/>
      <c r="D7941" s="47"/>
      <c r="E7941" s="47"/>
      <c r="F7941" s="47"/>
      <c r="G7941" s="48"/>
      <c r="H7941" s="47"/>
      <c r="I7941" s="51"/>
      <c r="J7941" s="51"/>
      <c r="K7941" s="47"/>
      <c r="L7941" s="47"/>
      <c r="M7941" s="47"/>
      <c r="N7941" s="47"/>
      <c r="O7941" s="48"/>
    </row>
    <row r="7942" spans="2:15" x14ac:dyDescent="0.25">
      <c r="B7942" s="85"/>
      <c r="C7942" s="47"/>
      <c r="D7942" s="47"/>
      <c r="E7942" s="47"/>
      <c r="F7942" s="47"/>
      <c r="G7942" s="48"/>
      <c r="H7942" s="47"/>
      <c r="I7942" s="51"/>
      <c r="J7942" s="51"/>
      <c r="K7942" s="47"/>
      <c r="L7942" s="47"/>
      <c r="M7942" s="47"/>
      <c r="N7942" s="47"/>
      <c r="O7942" s="48"/>
    </row>
    <row r="7943" spans="2:15" x14ac:dyDescent="0.25">
      <c r="B7943" s="85"/>
      <c r="C7943" s="47"/>
      <c r="D7943" s="47"/>
      <c r="E7943" s="47"/>
      <c r="F7943" s="47"/>
      <c r="G7943" s="48"/>
      <c r="H7943" s="47"/>
      <c r="I7943" s="51"/>
      <c r="J7943" s="51"/>
      <c r="K7943" s="47"/>
      <c r="L7943" s="47"/>
      <c r="M7943" s="47"/>
      <c r="N7943" s="47"/>
      <c r="O7943" s="48"/>
    </row>
    <row r="7944" spans="2:15" x14ac:dyDescent="0.25">
      <c r="B7944" s="85"/>
      <c r="C7944" s="47"/>
      <c r="D7944" s="47"/>
      <c r="E7944" s="47"/>
      <c r="F7944" s="47"/>
      <c r="G7944" s="48"/>
      <c r="H7944" s="47"/>
      <c r="I7944" s="51"/>
      <c r="J7944" s="51"/>
      <c r="K7944" s="47"/>
      <c r="L7944" s="47"/>
      <c r="M7944" s="47"/>
      <c r="N7944" s="47"/>
      <c r="O7944" s="48"/>
    </row>
    <row r="7945" spans="2:15" x14ac:dyDescent="0.25">
      <c r="B7945" s="85"/>
      <c r="C7945" s="47"/>
      <c r="D7945" s="47"/>
      <c r="E7945" s="47"/>
      <c r="F7945" s="47"/>
      <c r="G7945" s="48"/>
      <c r="H7945" s="47"/>
      <c r="I7945" s="51"/>
      <c r="J7945" s="51"/>
      <c r="K7945" s="47"/>
      <c r="L7945" s="47"/>
      <c r="M7945" s="47"/>
      <c r="N7945" s="47"/>
      <c r="O7945" s="48"/>
    </row>
    <row r="7946" spans="2:15" x14ac:dyDescent="0.25">
      <c r="B7946" s="85"/>
      <c r="C7946" s="47"/>
      <c r="D7946" s="47"/>
      <c r="E7946" s="47"/>
      <c r="F7946" s="47"/>
      <c r="G7946" s="48"/>
      <c r="H7946" s="47"/>
      <c r="I7946" s="51"/>
      <c r="J7946" s="51"/>
      <c r="K7946" s="47"/>
      <c r="L7946" s="47"/>
      <c r="M7946" s="47"/>
      <c r="N7946" s="47"/>
      <c r="O7946" s="48"/>
    </row>
    <row r="7947" spans="2:15" x14ac:dyDescent="0.25">
      <c r="B7947" s="85"/>
      <c r="C7947" s="47"/>
      <c r="D7947" s="47"/>
      <c r="E7947" s="47"/>
      <c r="F7947" s="47"/>
      <c r="G7947" s="48"/>
      <c r="H7947" s="47"/>
      <c r="I7947" s="51"/>
      <c r="J7947" s="51"/>
      <c r="K7947" s="47"/>
      <c r="L7947" s="47"/>
      <c r="M7947" s="47"/>
      <c r="N7947" s="47"/>
      <c r="O7947" s="48"/>
    </row>
    <row r="7948" spans="2:15" x14ac:dyDescent="0.25">
      <c r="B7948" s="85"/>
      <c r="C7948" s="47"/>
      <c r="D7948" s="47"/>
      <c r="E7948" s="47"/>
      <c r="F7948" s="47"/>
      <c r="G7948" s="48"/>
      <c r="H7948" s="47"/>
      <c r="I7948" s="51"/>
      <c r="J7948" s="51"/>
      <c r="K7948" s="47"/>
      <c r="L7948" s="47"/>
      <c r="M7948" s="47"/>
      <c r="N7948" s="47"/>
      <c r="O7948" s="48"/>
    </row>
    <row r="7949" spans="2:15" x14ac:dyDescent="0.25">
      <c r="B7949" s="85"/>
      <c r="C7949" s="47"/>
      <c r="D7949" s="47"/>
      <c r="E7949" s="47"/>
      <c r="F7949" s="47"/>
      <c r="G7949" s="48"/>
      <c r="H7949" s="47"/>
      <c r="I7949" s="51"/>
      <c r="J7949" s="51"/>
      <c r="K7949" s="47"/>
      <c r="L7949" s="47"/>
      <c r="M7949" s="47"/>
      <c r="N7949" s="47"/>
      <c r="O7949" s="48"/>
    </row>
    <row r="7950" spans="2:15" x14ac:dyDescent="0.25">
      <c r="B7950" s="85"/>
      <c r="C7950" s="47"/>
      <c r="D7950" s="47"/>
      <c r="E7950" s="47"/>
      <c r="F7950" s="47"/>
      <c r="G7950" s="48"/>
      <c r="H7950" s="47"/>
      <c r="I7950" s="51"/>
      <c r="J7950" s="51"/>
      <c r="K7950" s="47"/>
      <c r="L7950" s="47"/>
      <c r="M7950" s="47"/>
      <c r="N7950" s="47"/>
      <c r="O7950" s="48"/>
    </row>
    <row r="7951" spans="2:15" x14ac:dyDescent="0.25">
      <c r="B7951" s="85"/>
      <c r="C7951" s="47"/>
      <c r="D7951" s="47"/>
      <c r="E7951" s="47"/>
      <c r="F7951" s="47"/>
      <c r="G7951" s="48"/>
      <c r="H7951" s="47"/>
      <c r="I7951" s="51"/>
      <c r="J7951" s="51"/>
      <c r="K7951" s="47"/>
      <c r="L7951" s="47"/>
      <c r="M7951" s="47"/>
      <c r="N7951" s="47"/>
      <c r="O7951" s="48"/>
    </row>
    <row r="7952" spans="2:15" x14ac:dyDescent="0.25">
      <c r="B7952" s="85"/>
      <c r="C7952" s="47"/>
      <c r="D7952" s="47"/>
      <c r="E7952" s="47"/>
      <c r="F7952" s="47"/>
      <c r="G7952" s="48"/>
      <c r="H7952" s="47"/>
      <c r="I7952" s="51"/>
      <c r="J7952" s="51"/>
      <c r="K7952" s="47"/>
      <c r="L7952" s="47"/>
      <c r="M7952" s="47"/>
      <c r="N7952" s="47"/>
      <c r="O7952" s="48"/>
    </row>
    <row r="7953" spans="2:15" x14ac:dyDescent="0.25">
      <c r="B7953" s="85"/>
      <c r="C7953" s="47"/>
      <c r="D7953" s="47"/>
      <c r="E7953" s="47"/>
      <c r="F7953" s="47"/>
      <c r="G7953" s="48"/>
      <c r="H7953" s="47"/>
      <c r="I7953" s="51"/>
      <c r="J7953" s="51"/>
      <c r="K7953" s="47"/>
      <c r="L7953" s="47"/>
      <c r="M7953" s="47"/>
      <c r="N7953" s="47"/>
      <c r="O7953" s="48"/>
    </row>
    <row r="7954" spans="2:15" x14ac:dyDescent="0.25">
      <c r="B7954" s="85"/>
      <c r="C7954" s="47"/>
      <c r="D7954" s="47"/>
      <c r="E7954" s="47"/>
      <c r="F7954" s="47"/>
      <c r="G7954" s="48"/>
      <c r="H7954" s="47"/>
      <c r="I7954" s="51"/>
      <c r="J7954" s="51"/>
      <c r="K7954" s="47"/>
      <c r="L7954" s="47"/>
      <c r="M7954" s="47"/>
      <c r="N7954" s="47"/>
      <c r="O7954" s="48"/>
    </row>
    <row r="7955" spans="2:15" x14ac:dyDescent="0.25">
      <c r="B7955" s="85"/>
      <c r="C7955" s="47"/>
      <c r="D7955" s="47"/>
      <c r="E7955" s="47"/>
      <c r="F7955" s="47"/>
      <c r="G7955" s="48"/>
      <c r="H7955" s="47"/>
      <c r="I7955" s="51"/>
      <c r="J7955" s="51"/>
      <c r="K7955" s="47"/>
      <c r="L7955" s="47"/>
      <c r="M7955" s="47"/>
      <c r="N7955" s="47"/>
      <c r="O7955" s="48"/>
    </row>
    <row r="7956" spans="2:15" x14ac:dyDescent="0.25">
      <c r="B7956" s="85"/>
      <c r="C7956" s="47"/>
      <c r="D7956" s="47"/>
      <c r="E7956" s="47"/>
      <c r="F7956" s="47"/>
      <c r="G7956" s="48"/>
      <c r="H7956" s="47"/>
      <c r="I7956" s="51"/>
      <c r="J7956" s="51"/>
      <c r="K7956" s="47"/>
      <c r="L7956" s="47"/>
      <c r="M7956" s="47"/>
      <c r="N7956" s="47"/>
      <c r="O7956" s="48"/>
    </row>
    <row r="7957" spans="2:15" x14ac:dyDescent="0.25">
      <c r="B7957" s="85"/>
      <c r="C7957" s="47"/>
      <c r="D7957" s="47"/>
      <c r="E7957" s="47"/>
      <c r="F7957" s="47"/>
      <c r="G7957" s="48"/>
      <c r="H7957" s="47"/>
      <c r="I7957" s="51"/>
      <c r="J7957" s="51"/>
      <c r="K7957" s="47"/>
      <c r="L7957" s="47"/>
      <c r="M7957" s="47"/>
      <c r="N7957" s="47"/>
      <c r="O7957" s="48"/>
    </row>
    <row r="7958" spans="2:15" x14ac:dyDescent="0.25">
      <c r="B7958" s="85"/>
      <c r="C7958" s="47"/>
      <c r="D7958" s="47"/>
      <c r="E7958" s="47"/>
      <c r="F7958" s="47"/>
      <c r="G7958" s="48"/>
      <c r="H7958" s="47"/>
      <c r="I7958" s="51"/>
      <c r="J7958" s="51"/>
      <c r="K7958" s="47"/>
      <c r="L7958" s="47"/>
      <c r="M7958" s="47"/>
      <c r="N7958" s="47"/>
      <c r="O7958" s="48"/>
    </row>
    <row r="7959" spans="2:15" x14ac:dyDescent="0.25">
      <c r="B7959" s="85"/>
      <c r="C7959" s="47"/>
      <c r="D7959" s="47"/>
      <c r="E7959" s="47"/>
      <c r="F7959" s="47"/>
      <c r="G7959" s="48"/>
      <c r="H7959" s="47"/>
      <c r="I7959" s="51"/>
      <c r="J7959" s="51"/>
      <c r="K7959" s="47"/>
      <c r="L7959" s="47"/>
      <c r="M7959" s="47"/>
      <c r="N7959" s="47"/>
      <c r="O7959" s="48"/>
    </row>
    <row r="7960" spans="2:15" x14ac:dyDescent="0.25">
      <c r="B7960" s="85"/>
      <c r="C7960" s="47"/>
      <c r="D7960" s="47"/>
      <c r="E7960" s="47"/>
      <c r="F7960" s="47"/>
      <c r="G7960" s="48"/>
      <c r="H7960" s="47"/>
      <c r="I7960" s="51"/>
      <c r="J7960" s="51"/>
      <c r="K7960" s="47"/>
      <c r="L7960" s="47"/>
      <c r="M7960" s="47"/>
      <c r="N7960" s="47"/>
      <c r="O7960" s="48"/>
    </row>
    <row r="7961" spans="2:15" x14ac:dyDescent="0.25">
      <c r="B7961" s="85"/>
      <c r="C7961" s="47"/>
      <c r="D7961" s="47"/>
      <c r="E7961" s="47"/>
      <c r="F7961" s="47"/>
      <c r="G7961" s="48"/>
      <c r="H7961" s="47"/>
      <c r="I7961" s="51"/>
      <c r="J7961" s="51"/>
      <c r="K7961" s="47"/>
      <c r="L7961" s="47"/>
      <c r="M7961" s="47"/>
      <c r="N7961" s="47"/>
      <c r="O7961" s="48"/>
    </row>
    <row r="7962" spans="2:15" x14ac:dyDescent="0.25">
      <c r="B7962" s="85"/>
      <c r="C7962" s="47"/>
      <c r="D7962" s="47"/>
      <c r="E7962" s="47"/>
      <c r="F7962" s="47"/>
      <c r="G7962" s="48"/>
      <c r="H7962" s="47"/>
      <c r="I7962" s="51"/>
      <c r="J7962" s="51"/>
      <c r="K7962" s="47"/>
      <c r="L7962" s="47"/>
      <c r="M7962" s="47"/>
      <c r="N7962" s="47"/>
      <c r="O7962" s="48"/>
    </row>
    <row r="7963" spans="2:15" x14ac:dyDescent="0.25">
      <c r="B7963" s="85"/>
      <c r="C7963" s="47"/>
      <c r="D7963" s="47"/>
      <c r="E7963" s="47"/>
      <c r="F7963" s="47"/>
      <c r="G7963" s="48"/>
      <c r="H7963" s="47"/>
      <c r="I7963" s="51"/>
      <c r="J7963" s="51"/>
      <c r="K7963" s="47"/>
      <c r="L7963" s="47"/>
      <c r="M7963" s="47"/>
      <c r="N7963" s="47"/>
      <c r="O7963" s="48"/>
    </row>
    <row r="7964" spans="2:15" x14ac:dyDescent="0.25">
      <c r="B7964" s="85"/>
      <c r="C7964" s="47"/>
      <c r="D7964" s="47"/>
      <c r="E7964" s="47"/>
      <c r="F7964" s="47"/>
      <c r="G7964" s="48"/>
      <c r="H7964" s="47"/>
      <c r="I7964" s="51"/>
      <c r="J7964" s="51"/>
      <c r="K7964" s="47"/>
      <c r="L7964" s="47"/>
      <c r="M7964" s="47"/>
      <c r="N7964" s="47"/>
      <c r="O7964" s="48"/>
    </row>
    <row r="7965" spans="2:15" x14ac:dyDescent="0.25">
      <c r="B7965" s="85"/>
      <c r="C7965" s="47"/>
      <c r="D7965" s="47"/>
      <c r="E7965" s="47"/>
      <c r="F7965" s="47"/>
      <c r="G7965" s="48"/>
      <c r="H7965" s="47"/>
      <c r="I7965" s="51"/>
      <c r="J7965" s="51"/>
      <c r="K7965" s="47"/>
      <c r="L7965" s="47"/>
      <c r="M7965" s="47"/>
      <c r="N7965" s="47"/>
      <c r="O7965" s="48"/>
    </row>
    <row r="7966" spans="2:15" x14ac:dyDescent="0.25">
      <c r="B7966" s="85"/>
      <c r="C7966" s="47"/>
      <c r="D7966" s="47"/>
      <c r="E7966" s="47"/>
      <c r="F7966" s="47"/>
      <c r="G7966" s="48"/>
      <c r="H7966" s="47"/>
      <c r="I7966" s="51"/>
      <c r="J7966" s="51"/>
      <c r="K7966" s="47"/>
      <c r="L7966" s="47"/>
      <c r="M7966" s="47"/>
      <c r="N7966" s="47"/>
      <c r="O7966" s="48"/>
    </row>
    <row r="7967" spans="2:15" x14ac:dyDescent="0.25">
      <c r="B7967" s="85"/>
      <c r="C7967" s="47"/>
      <c r="D7967" s="47"/>
      <c r="E7967" s="47"/>
      <c r="F7967" s="47"/>
      <c r="G7967" s="48"/>
      <c r="H7967" s="47"/>
      <c r="I7967" s="51"/>
      <c r="J7967" s="51"/>
      <c r="K7967" s="47"/>
      <c r="L7967" s="47"/>
      <c r="M7967" s="47"/>
      <c r="N7967" s="47"/>
      <c r="O7967" s="48"/>
    </row>
    <row r="7968" spans="2:15" x14ac:dyDescent="0.25">
      <c r="B7968" s="85"/>
      <c r="C7968" s="47"/>
      <c r="D7968" s="47"/>
      <c r="E7968" s="47"/>
      <c r="F7968" s="47"/>
      <c r="G7968" s="48"/>
      <c r="H7968" s="47"/>
      <c r="I7968" s="51"/>
      <c r="J7968" s="51"/>
      <c r="K7968" s="47"/>
      <c r="L7968" s="47"/>
      <c r="M7968" s="47"/>
      <c r="N7968" s="47"/>
      <c r="O7968" s="48"/>
    </row>
    <row r="7969" spans="2:15" x14ac:dyDescent="0.25">
      <c r="B7969" s="85"/>
      <c r="C7969" s="47"/>
      <c r="D7969" s="47"/>
      <c r="E7969" s="47"/>
      <c r="F7969" s="47"/>
      <c r="G7969" s="48"/>
      <c r="H7969" s="47"/>
      <c r="I7969" s="51"/>
      <c r="J7969" s="51"/>
      <c r="K7969" s="47"/>
      <c r="L7969" s="47"/>
      <c r="M7969" s="47"/>
      <c r="N7969" s="47"/>
      <c r="O7969" s="48"/>
    </row>
    <row r="7970" spans="2:15" x14ac:dyDescent="0.25">
      <c r="B7970" s="85"/>
      <c r="C7970" s="47"/>
      <c r="D7970" s="47"/>
      <c r="E7970" s="47"/>
      <c r="F7970" s="47"/>
      <c r="G7970" s="48"/>
      <c r="H7970" s="47"/>
      <c r="I7970" s="51"/>
      <c r="J7970" s="51"/>
      <c r="K7970" s="47"/>
      <c r="L7970" s="47"/>
      <c r="M7970" s="47"/>
      <c r="N7970" s="47"/>
      <c r="O7970" s="48"/>
    </row>
    <row r="7971" spans="2:15" x14ac:dyDescent="0.25">
      <c r="B7971" s="85"/>
      <c r="C7971" s="47"/>
      <c r="D7971" s="47"/>
      <c r="E7971" s="47"/>
      <c r="F7971" s="47"/>
      <c r="G7971" s="48"/>
      <c r="H7971" s="47"/>
      <c r="I7971" s="51"/>
      <c r="J7971" s="51"/>
      <c r="K7971" s="47"/>
      <c r="L7971" s="47"/>
      <c r="M7971" s="47"/>
      <c r="N7971" s="47"/>
      <c r="O7971" s="48"/>
    </row>
    <row r="7972" spans="2:15" x14ac:dyDescent="0.25">
      <c r="B7972" s="85"/>
      <c r="C7972" s="47"/>
      <c r="D7972" s="47"/>
      <c r="E7972" s="47"/>
      <c r="F7972" s="47"/>
      <c r="G7972" s="48"/>
      <c r="H7972" s="47"/>
      <c r="I7972" s="51"/>
      <c r="J7972" s="51"/>
      <c r="K7972" s="47"/>
      <c r="L7972" s="47"/>
      <c r="M7972" s="47"/>
      <c r="N7972" s="47"/>
      <c r="O7972" s="48"/>
    </row>
    <row r="7973" spans="2:15" x14ac:dyDescent="0.25">
      <c r="B7973" s="85"/>
      <c r="C7973" s="47"/>
      <c r="D7973" s="47"/>
      <c r="E7973" s="47"/>
      <c r="F7973" s="47"/>
      <c r="G7973" s="48"/>
      <c r="H7973" s="47"/>
      <c r="I7973" s="51"/>
      <c r="J7973" s="51"/>
      <c r="K7973" s="47"/>
      <c r="L7973" s="47"/>
      <c r="M7973" s="47"/>
      <c r="N7973" s="47"/>
      <c r="O7973" s="48"/>
    </row>
    <row r="7974" spans="2:15" x14ac:dyDescent="0.25">
      <c r="B7974" s="85"/>
      <c r="C7974" s="47"/>
      <c r="D7974" s="47"/>
      <c r="E7974" s="47"/>
      <c r="F7974" s="47"/>
      <c r="G7974" s="48"/>
      <c r="H7974" s="47"/>
      <c r="I7974" s="51"/>
      <c r="J7974" s="51"/>
      <c r="K7974" s="47"/>
      <c r="L7974" s="47"/>
      <c r="M7974" s="47"/>
      <c r="N7974" s="47"/>
      <c r="O7974" s="48"/>
    </row>
    <row r="7975" spans="2:15" x14ac:dyDescent="0.25">
      <c r="B7975" s="85"/>
      <c r="C7975" s="47"/>
      <c r="D7975" s="47"/>
      <c r="E7975" s="47"/>
      <c r="F7975" s="47"/>
      <c r="G7975" s="48"/>
      <c r="H7975" s="47"/>
      <c r="I7975" s="51"/>
      <c r="J7975" s="51"/>
      <c r="K7975" s="47"/>
      <c r="L7975" s="47"/>
      <c r="M7975" s="47"/>
      <c r="N7975" s="47"/>
      <c r="O7975" s="48"/>
    </row>
    <row r="7976" spans="2:15" x14ac:dyDescent="0.25">
      <c r="B7976" s="85"/>
      <c r="C7976" s="47"/>
      <c r="D7976" s="47"/>
      <c r="E7976" s="47"/>
      <c r="F7976" s="47"/>
      <c r="G7976" s="48"/>
      <c r="H7976" s="47"/>
      <c r="I7976" s="51"/>
      <c r="J7976" s="51"/>
      <c r="K7976" s="47"/>
      <c r="L7976" s="47"/>
      <c r="M7976" s="47"/>
      <c r="N7976" s="47"/>
      <c r="O7976" s="48"/>
    </row>
    <row r="7977" spans="2:15" x14ac:dyDescent="0.25">
      <c r="B7977" s="85"/>
      <c r="C7977" s="47"/>
      <c r="D7977" s="47"/>
      <c r="E7977" s="47"/>
      <c r="F7977" s="47"/>
      <c r="G7977" s="48"/>
      <c r="H7977" s="47"/>
      <c r="I7977" s="51"/>
      <c r="J7977" s="51"/>
      <c r="K7977" s="47"/>
      <c r="L7977" s="47"/>
      <c r="M7977" s="47"/>
      <c r="N7977" s="47"/>
      <c r="O7977" s="48"/>
    </row>
    <row r="7978" spans="2:15" x14ac:dyDescent="0.25">
      <c r="B7978" s="85"/>
      <c r="C7978" s="47"/>
      <c r="D7978" s="47"/>
      <c r="E7978" s="47"/>
      <c r="F7978" s="47"/>
      <c r="G7978" s="48"/>
      <c r="H7978" s="47"/>
      <c r="I7978" s="51"/>
      <c r="J7978" s="51"/>
      <c r="K7978" s="47"/>
      <c r="L7978" s="47"/>
      <c r="M7978" s="47"/>
      <c r="N7978" s="47"/>
      <c r="O7978" s="48"/>
    </row>
    <row r="7979" spans="2:15" x14ac:dyDescent="0.25">
      <c r="B7979" s="85"/>
      <c r="C7979" s="47"/>
      <c r="D7979" s="47"/>
      <c r="E7979" s="47"/>
      <c r="F7979" s="47"/>
      <c r="G7979" s="48"/>
      <c r="H7979" s="47"/>
      <c r="I7979" s="51"/>
      <c r="J7979" s="51"/>
      <c r="K7979" s="47"/>
      <c r="L7979" s="47"/>
      <c r="M7979" s="47"/>
      <c r="N7979" s="47"/>
      <c r="O7979" s="48"/>
    </row>
    <row r="7980" spans="2:15" x14ac:dyDescent="0.25">
      <c r="B7980" s="85"/>
      <c r="C7980" s="47"/>
      <c r="D7980" s="47"/>
      <c r="E7980" s="47"/>
      <c r="F7980" s="47"/>
      <c r="G7980" s="48"/>
      <c r="H7980" s="47"/>
      <c r="I7980" s="51"/>
      <c r="J7980" s="51"/>
      <c r="K7980" s="47"/>
      <c r="L7980" s="47"/>
      <c r="M7980" s="47"/>
      <c r="N7980" s="47"/>
      <c r="O7980" s="48"/>
    </row>
    <row r="7981" spans="2:15" x14ac:dyDescent="0.25">
      <c r="B7981" s="85"/>
      <c r="C7981" s="47"/>
      <c r="D7981" s="47"/>
      <c r="E7981" s="47"/>
      <c r="F7981" s="47"/>
      <c r="G7981" s="48"/>
      <c r="H7981" s="47"/>
      <c r="I7981" s="51"/>
      <c r="J7981" s="51"/>
      <c r="K7981" s="47"/>
      <c r="L7981" s="47"/>
      <c r="M7981" s="47"/>
      <c r="N7981" s="47"/>
      <c r="O7981" s="48"/>
    </row>
    <row r="7982" spans="2:15" x14ac:dyDescent="0.25">
      <c r="B7982" s="85"/>
      <c r="C7982" s="47"/>
      <c r="D7982" s="47"/>
      <c r="E7982" s="47"/>
      <c r="F7982" s="47"/>
      <c r="G7982" s="48"/>
      <c r="H7982" s="47"/>
      <c r="I7982" s="51"/>
      <c r="J7982" s="51"/>
      <c r="K7982" s="47"/>
      <c r="L7982" s="47"/>
      <c r="M7982" s="47"/>
      <c r="N7982" s="47"/>
      <c r="O7982" s="48"/>
    </row>
    <row r="7983" spans="2:15" x14ac:dyDescent="0.25">
      <c r="B7983" s="85"/>
      <c r="C7983" s="47"/>
      <c r="D7983" s="47"/>
      <c r="E7983" s="47"/>
      <c r="F7983" s="47"/>
      <c r="G7983" s="48"/>
      <c r="H7983" s="47"/>
      <c r="I7983" s="51"/>
      <c r="J7983" s="51"/>
      <c r="K7983" s="47"/>
      <c r="L7983" s="47"/>
      <c r="M7983" s="47"/>
      <c r="N7983" s="47"/>
      <c r="O7983" s="48"/>
    </row>
    <row r="7984" spans="2:15" x14ac:dyDescent="0.25">
      <c r="B7984" s="85"/>
      <c r="C7984" s="47"/>
      <c r="D7984" s="47"/>
      <c r="E7984" s="47"/>
      <c r="F7984" s="47"/>
      <c r="G7984" s="48"/>
      <c r="H7984" s="47"/>
      <c r="I7984" s="51"/>
      <c r="J7984" s="51"/>
      <c r="K7984" s="47"/>
      <c r="L7984" s="47"/>
      <c r="M7984" s="47"/>
      <c r="N7984" s="47"/>
      <c r="O7984" s="48"/>
    </row>
    <row r="7985" spans="2:15" x14ac:dyDescent="0.25">
      <c r="B7985" s="85"/>
      <c r="C7985" s="47"/>
      <c r="D7985" s="47"/>
      <c r="E7985" s="47"/>
      <c r="F7985" s="47"/>
      <c r="G7985" s="48"/>
      <c r="H7985" s="47"/>
      <c r="I7985" s="51"/>
      <c r="J7985" s="51"/>
      <c r="K7985" s="47"/>
      <c r="L7985" s="47"/>
      <c r="M7985" s="47"/>
      <c r="N7985" s="47"/>
      <c r="O7985" s="48"/>
    </row>
    <row r="7986" spans="2:15" x14ac:dyDescent="0.25">
      <c r="B7986" s="85"/>
      <c r="C7986" s="47"/>
      <c r="D7986" s="47"/>
      <c r="E7986" s="47"/>
      <c r="F7986" s="47"/>
      <c r="G7986" s="48"/>
      <c r="H7986" s="47"/>
      <c r="I7986" s="51"/>
      <c r="J7986" s="51"/>
      <c r="K7986" s="47"/>
      <c r="L7986" s="47"/>
      <c r="M7986" s="47"/>
      <c r="N7986" s="47"/>
      <c r="O7986" s="48"/>
    </row>
    <row r="7987" spans="2:15" x14ac:dyDescent="0.25">
      <c r="B7987" s="85"/>
      <c r="C7987" s="47"/>
      <c r="D7987" s="47"/>
      <c r="E7987" s="47"/>
      <c r="F7987" s="47"/>
      <c r="G7987" s="48"/>
      <c r="H7987" s="47"/>
      <c r="I7987" s="51"/>
      <c r="J7987" s="51"/>
      <c r="K7987" s="47"/>
      <c r="L7987" s="47"/>
      <c r="M7987" s="47"/>
      <c r="N7987" s="47"/>
      <c r="O7987" s="48"/>
    </row>
    <row r="7988" spans="2:15" x14ac:dyDescent="0.25">
      <c r="B7988" s="85"/>
      <c r="C7988" s="47"/>
      <c r="D7988" s="47"/>
      <c r="E7988" s="47"/>
      <c r="F7988" s="47"/>
      <c r="G7988" s="48"/>
      <c r="H7988" s="47"/>
      <c r="I7988" s="51"/>
      <c r="J7988" s="51"/>
      <c r="K7988" s="47"/>
      <c r="L7988" s="47"/>
      <c r="M7988" s="47"/>
      <c r="N7988" s="47"/>
      <c r="O7988" s="48"/>
    </row>
    <row r="7989" spans="2:15" x14ac:dyDescent="0.25">
      <c r="B7989" s="85"/>
      <c r="C7989" s="47"/>
      <c r="D7989" s="47"/>
      <c r="E7989" s="47"/>
      <c r="F7989" s="47"/>
      <c r="G7989" s="48"/>
      <c r="H7989" s="47"/>
      <c r="I7989" s="51"/>
      <c r="J7989" s="51"/>
      <c r="K7989" s="47"/>
      <c r="L7989" s="47"/>
      <c r="M7989" s="47"/>
      <c r="N7989" s="47"/>
      <c r="O7989" s="48"/>
    </row>
    <row r="7990" spans="2:15" x14ac:dyDescent="0.25">
      <c r="B7990" s="85"/>
      <c r="C7990" s="47"/>
      <c r="D7990" s="47"/>
      <c r="E7990" s="47"/>
      <c r="F7990" s="47"/>
      <c r="G7990" s="48"/>
      <c r="H7990" s="47"/>
      <c r="I7990" s="51"/>
      <c r="J7990" s="51"/>
      <c r="K7990" s="47"/>
      <c r="L7990" s="47"/>
      <c r="M7990" s="47"/>
      <c r="N7990" s="47"/>
      <c r="O7990" s="48"/>
    </row>
    <row r="7991" spans="2:15" x14ac:dyDescent="0.25">
      <c r="B7991" s="85"/>
      <c r="C7991" s="47"/>
      <c r="D7991" s="47"/>
      <c r="E7991" s="47"/>
      <c r="F7991" s="47"/>
      <c r="G7991" s="48"/>
      <c r="H7991" s="47"/>
      <c r="I7991" s="51"/>
      <c r="J7991" s="51"/>
      <c r="K7991" s="47"/>
      <c r="L7991" s="47"/>
      <c r="M7991" s="47"/>
      <c r="N7991" s="47"/>
      <c r="O7991" s="48"/>
    </row>
    <row r="7992" spans="2:15" x14ac:dyDescent="0.25">
      <c r="B7992" s="85"/>
      <c r="C7992" s="47"/>
      <c r="D7992" s="47"/>
      <c r="E7992" s="47"/>
      <c r="F7992" s="47"/>
      <c r="G7992" s="48"/>
      <c r="H7992" s="47"/>
      <c r="I7992" s="51"/>
      <c r="J7992" s="51"/>
      <c r="K7992" s="47"/>
      <c r="L7992" s="47"/>
      <c r="M7992" s="47"/>
      <c r="N7992" s="47"/>
      <c r="O7992" s="48"/>
    </row>
    <row r="7993" spans="2:15" x14ac:dyDescent="0.25">
      <c r="B7993" s="85"/>
      <c r="C7993" s="47"/>
      <c r="D7993" s="47"/>
      <c r="E7993" s="47"/>
      <c r="F7993" s="47"/>
      <c r="G7993" s="48"/>
      <c r="H7993" s="47"/>
      <c r="I7993" s="51"/>
      <c r="J7993" s="51"/>
      <c r="K7993" s="47"/>
      <c r="L7993" s="47"/>
      <c r="M7993" s="47"/>
      <c r="N7993" s="47"/>
      <c r="O7993" s="48"/>
    </row>
    <row r="7994" spans="2:15" x14ac:dyDescent="0.25">
      <c r="B7994" s="85"/>
      <c r="C7994" s="47"/>
      <c r="D7994" s="47"/>
      <c r="E7994" s="47"/>
      <c r="F7994" s="47"/>
      <c r="G7994" s="48"/>
      <c r="H7994" s="47"/>
      <c r="I7994" s="51"/>
      <c r="J7994" s="51"/>
      <c r="K7994" s="47"/>
      <c r="L7994" s="47"/>
      <c r="M7994" s="47"/>
      <c r="N7994" s="47"/>
      <c r="O7994" s="48"/>
    </row>
    <row r="7995" spans="2:15" x14ac:dyDescent="0.25">
      <c r="B7995" s="85"/>
      <c r="C7995" s="47"/>
      <c r="D7995" s="47"/>
      <c r="E7995" s="47"/>
      <c r="F7995" s="47"/>
      <c r="G7995" s="48"/>
      <c r="H7995" s="47"/>
      <c r="I7995" s="51"/>
      <c r="J7995" s="51"/>
      <c r="K7995" s="47"/>
      <c r="L7995" s="47"/>
      <c r="M7995" s="47"/>
      <c r="N7995" s="47"/>
      <c r="O7995" s="48"/>
    </row>
    <row r="7996" spans="2:15" x14ac:dyDescent="0.25">
      <c r="B7996" s="85"/>
      <c r="C7996" s="47"/>
      <c r="D7996" s="47"/>
      <c r="E7996" s="47"/>
      <c r="F7996" s="47"/>
      <c r="G7996" s="48"/>
      <c r="H7996" s="47"/>
      <c r="I7996" s="51"/>
      <c r="J7996" s="51"/>
      <c r="K7996" s="47"/>
      <c r="L7996" s="47"/>
      <c r="M7996" s="47"/>
      <c r="N7996" s="47"/>
      <c r="O7996" s="48"/>
    </row>
    <row r="7997" spans="2:15" x14ac:dyDescent="0.25">
      <c r="B7997" s="85"/>
      <c r="C7997" s="47"/>
      <c r="D7997" s="47"/>
      <c r="E7997" s="47"/>
      <c r="F7997" s="47"/>
      <c r="G7997" s="48"/>
      <c r="H7997" s="47"/>
      <c r="I7997" s="51"/>
      <c r="J7997" s="51"/>
      <c r="K7997" s="47"/>
      <c r="L7997" s="47"/>
      <c r="M7997" s="47"/>
      <c r="N7997" s="47"/>
      <c r="O7997" s="48"/>
    </row>
    <row r="7998" spans="2:15" x14ac:dyDescent="0.25">
      <c r="B7998" s="85"/>
      <c r="C7998" s="47"/>
      <c r="D7998" s="47"/>
      <c r="E7998" s="47"/>
      <c r="F7998" s="47"/>
      <c r="G7998" s="48"/>
      <c r="H7998" s="47"/>
      <c r="I7998" s="51"/>
      <c r="J7998" s="51"/>
      <c r="K7998" s="47"/>
      <c r="L7998" s="47"/>
      <c r="M7998" s="47"/>
      <c r="N7998" s="47"/>
      <c r="O7998" s="48"/>
    </row>
    <row r="7999" spans="2:15" x14ac:dyDescent="0.25">
      <c r="B7999" s="85"/>
      <c r="C7999" s="47"/>
      <c r="D7999" s="47"/>
      <c r="E7999" s="47"/>
      <c r="F7999" s="47"/>
      <c r="G7999" s="48"/>
      <c r="H7999" s="47"/>
      <c r="I7999" s="51"/>
      <c r="J7999" s="51"/>
      <c r="K7999" s="47"/>
      <c r="L7999" s="47"/>
      <c r="M7999" s="47"/>
      <c r="N7999" s="47"/>
      <c r="O7999" s="48"/>
    </row>
    <row r="8000" spans="2:15" x14ac:dyDescent="0.25">
      <c r="B8000" s="85"/>
      <c r="C8000" s="47"/>
      <c r="D8000" s="47"/>
      <c r="E8000" s="47"/>
      <c r="F8000" s="47"/>
      <c r="G8000" s="48"/>
      <c r="H8000" s="47"/>
      <c r="I8000" s="51"/>
      <c r="J8000" s="51"/>
      <c r="K8000" s="47"/>
      <c r="L8000" s="47"/>
      <c r="M8000" s="47"/>
      <c r="N8000" s="47"/>
      <c r="O8000" s="48"/>
    </row>
    <row r="8001" spans="2:15" x14ac:dyDescent="0.25">
      <c r="B8001" s="85"/>
      <c r="C8001" s="47"/>
      <c r="D8001" s="47"/>
      <c r="E8001" s="47"/>
      <c r="F8001" s="47"/>
      <c r="G8001" s="48"/>
      <c r="H8001" s="47"/>
      <c r="I8001" s="51"/>
      <c r="J8001" s="51"/>
      <c r="K8001" s="47"/>
      <c r="L8001" s="47"/>
      <c r="M8001" s="47"/>
      <c r="N8001" s="47"/>
      <c r="O8001" s="48"/>
    </row>
    <row r="8002" spans="2:15" x14ac:dyDescent="0.25">
      <c r="B8002" s="85"/>
      <c r="C8002" s="47"/>
      <c r="D8002" s="47"/>
      <c r="E8002" s="47"/>
      <c r="F8002" s="47"/>
      <c r="G8002" s="48"/>
      <c r="H8002" s="47"/>
      <c r="I8002" s="51"/>
      <c r="J8002" s="51"/>
      <c r="K8002" s="47"/>
      <c r="L8002" s="47"/>
      <c r="M8002" s="47"/>
      <c r="N8002" s="47"/>
      <c r="O8002" s="48"/>
    </row>
    <row r="8003" spans="2:15" x14ac:dyDescent="0.25">
      <c r="B8003" s="85"/>
      <c r="C8003" s="47"/>
      <c r="D8003" s="47"/>
      <c r="E8003" s="47"/>
      <c r="F8003" s="47"/>
      <c r="G8003" s="48"/>
      <c r="H8003" s="47"/>
      <c r="I8003" s="51"/>
      <c r="J8003" s="51"/>
      <c r="K8003" s="47"/>
      <c r="L8003" s="47"/>
      <c r="M8003" s="47"/>
      <c r="N8003" s="47"/>
      <c r="O8003" s="48"/>
    </row>
    <row r="8004" spans="2:15" x14ac:dyDescent="0.25">
      <c r="B8004" s="85"/>
      <c r="C8004" s="47"/>
      <c r="D8004" s="47"/>
      <c r="E8004" s="47"/>
      <c r="F8004" s="47"/>
      <c r="G8004" s="48"/>
      <c r="H8004" s="47"/>
      <c r="I8004" s="51"/>
      <c r="J8004" s="51"/>
      <c r="K8004" s="47"/>
      <c r="L8004" s="47"/>
      <c r="M8004" s="47"/>
      <c r="N8004" s="47"/>
      <c r="O8004" s="48"/>
    </row>
    <row r="8005" spans="2:15" x14ac:dyDescent="0.25">
      <c r="B8005" s="85"/>
      <c r="C8005" s="47"/>
      <c r="D8005" s="47"/>
      <c r="E8005" s="47"/>
      <c r="F8005" s="47"/>
      <c r="G8005" s="48"/>
      <c r="H8005" s="47"/>
      <c r="I8005" s="51"/>
      <c r="J8005" s="51"/>
      <c r="K8005" s="47"/>
      <c r="L8005" s="47"/>
      <c r="M8005" s="47"/>
      <c r="N8005" s="47"/>
      <c r="O8005" s="48"/>
    </row>
    <row r="8006" spans="2:15" x14ac:dyDescent="0.25">
      <c r="B8006" s="85"/>
      <c r="C8006" s="47"/>
      <c r="D8006" s="47"/>
      <c r="E8006" s="47"/>
      <c r="F8006" s="47"/>
      <c r="G8006" s="48"/>
      <c r="H8006" s="47"/>
      <c r="I8006" s="51"/>
      <c r="J8006" s="51"/>
      <c r="K8006" s="47"/>
      <c r="L8006" s="47"/>
      <c r="M8006" s="47"/>
      <c r="N8006" s="47"/>
      <c r="O8006" s="48"/>
    </row>
    <row r="8007" spans="2:15" x14ac:dyDescent="0.25">
      <c r="B8007" s="85"/>
      <c r="C8007" s="47"/>
      <c r="D8007" s="47"/>
      <c r="E8007" s="47"/>
      <c r="F8007" s="47"/>
      <c r="G8007" s="48"/>
      <c r="H8007" s="47"/>
      <c r="I8007" s="51"/>
      <c r="J8007" s="51"/>
      <c r="K8007" s="47"/>
      <c r="L8007" s="47"/>
      <c r="M8007" s="47"/>
      <c r="N8007" s="47"/>
      <c r="O8007" s="48"/>
    </row>
    <row r="8008" spans="2:15" x14ac:dyDescent="0.25">
      <c r="B8008" s="85"/>
      <c r="C8008" s="47"/>
      <c r="D8008" s="47"/>
      <c r="E8008" s="47"/>
      <c r="F8008" s="47"/>
      <c r="G8008" s="48"/>
      <c r="H8008" s="47"/>
      <c r="I8008" s="51"/>
      <c r="J8008" s="51"/>
      <c r="K8008" s="47"/>
      <c r="L8008" s="47"/>
      <c r="M8008" s="47"/>
      <c r="N8008" s="47"/>
      <c r="O8008" s="48"/>
    </row>
    <row r="8009" spans="2:15" x14ac:dyDescent="0.25">
      <c r="B8009" s="85"/>
      <c r="C8009" s="47"/>
      <c r="D8009" s="47"/>
      <c r="E8009" s="47"/>
      <c r="F8009" s="47"/>
      <c r="G8009" s="48"/>
      <c r="H8009" s="47"/>
      <c r="I8009" s="51"/>
      <c r="J8009" s="51"/>
      <c r="K8009" s="47"/>
      <c r="L8009" s="47"/>
      <c r="M8009" s="47"/>
      <c r="N8009" s="47"/>
      <c r="O8009" s="48"/>
    </row>
    <row r="8010" spans="2:15" x14ac:dyDescent="0.25">
      <c r="B8010" s="85"/>
      <c r="C8010" s="47"/>
      <c r="D8010" s="47"/>
      <c r="E8010" s="47"/>
      <c r="F8010" s="47"/>
      <c r="G8010" s="48"/>
      <c r="H8010" s="47"/>
      <c r="I8010" s="51"/>
      <c r="J8010" s="51"/>
      <c r="K8010" s="47"/>
      <c r="L8010" s="47"/>
      <c r="M8010" s="47"/>
      <c r="N8010" s="47"/>
      <c r="O8010" s="48"/>
    </row>
    <row r="8011" spans="2:15" x14ac:dyDescent="0.25">
      <c r="B8011" s="85"/>
      <c r="C8011" s="47"/>
      <c r="D8011" s="47"/>
      <c r="E8011" s="47"/>
      <c r="F8011" s="47"/>
      <c r="G8011" s="48"/>
      <c r="H8011" s="47"/>
      <c r="I8011" s="51"/>
      <c r="J8011" s="51"/>
      <c r="K8011" s="47"/>
      <c r="L8011" s="47"/>
      <c r="M8011" s="47"/>
      <c r="N8011" s="47"/>
      <c r="O8011" s="48"/>
    </row>
    <row r="8012" spans="2:15" x14ac:dyDescent="0.25">
      <c r="B8012" s="85"/>
      <c r="C8012" s="47"/>
      <c r="D8012" s="47"/>
      <c r="E8012" s="47"/>
      <c r="F8012" s="47"/>
      <c r="G8012" s="48"/>
      <c r="H8012" s="47"/>
      <c r="I8012" s="51"/>
      <c r="J8012" s="51"/>
      <c r="K8012" s="47"/>
      <c r="L8012" s="47"/>
      <c r="M8012" s="47"/>
      <c r="N8012" s="47"/>
      <c r="O8012" s="48"/>
    </row>
    <row r="8013" spans="2:15" x14ac:dyDescent="0.25">
      <c r="B8013" s="85"/>
      <c r="C8013" s="47"/>
      <c r="D8013" s="47"/>
      <c r="E8013" s="47"/>
      <c r="F8013" s="47"/>
      <c r="G8013" s="48"/>
      <c r="H8013" s="47"/>
      <c r="I8013" s="51"/>
      <c r="J8013" s="51"/>
      <c r="K8013" s="47"/>
      <c r="L8013" s="47"/>
      <c r="M8013" s="47"/>
      <c r="N8013" s="47"/>
      <c r="O8013" s="48"/>
    </row>
    <row r="8014" spans="2:15" x14ac:dyDescent="0.25">
      <c r="B8014" s="85"/>
      <c r="C8014" s="47"/>
      <c r="D8014" s="47"/>
      <c r="E8014" s="47"/>
      <c r="F8014" s="47"/>
      <c r="G8014" s="48"/>
      <c r="H8014" s="47"/>
      <c r="I8014" s="51"/>
      <c r="J8014" s="51"/>
      <c r="K8014" s="47"/>
      <c r="L8014" s="47"/>
      <c r="M8014" s="47"/>
      <c r="N8014" s="47"/>
      <c r="O8014" s="48"/>
    </row>
    <row r="8015" spans="2:15" x14ac:dyDescent="0.25">
      <c r="B8015" s="85"/>
      <c r="C8015" s="47"/>
      <c r="D8015" s="47"/>
      <c r="E8015" s="47"/>
      <c r="F8015" s="47"/>
      <c r="G8015" s="48"/>
      <c r="H8015" s="47"/>
      <c r="I8015" s="51"/>
      <c r="J8015" s="51"/>
      <c r="K8015" s="47"/>
      <c r="L8015" s="47"/>
      <c r="M8015" s="47"/>
      <c r="N8015" s="47"/>
      <c r="O8015" s="48"/>
    </row>
    <row r="8016" spans="2:15" x14ac:dyDescent="0.25">
      <c r="B8016" s="85"/>
      <c r="C8016" s="47"/>
      <c r="D8016" s="47"/>
      <c r="E8016" s="47"/>
      <c r="F8016" s="47"/>
      <c r="G8016" s="48"/>
      <c r="H8016" s="47"/>
      <c r="I8016" s="51"/>
      <c r="J8016" s="51"/>
      <c r="K8016" s="47"/>
      <c r="L8016" s="47"/>
      <c r="M8016" s="47"/>
      <c r="N8016" s="47"/>
      <c r="O8016" s="48"/>
    </row>
    <row r="8017" spans="2:15" x14ac:dyDescent="0.25">
      <c r="B8017" s="85"/>
      <c r="C8017" s="47"/>
      <c r="D8017" s="47"/>
      <c r="E8017" s="47"/>
      <c r="F8017" s="47"/>
      <c r="G8017" s="48"/>
      <c r="H8017" s="47"/>
      <c r="I8017" s="51"/>
      <c r="J8017" s="51"/>
      <c r="K8017" s="47"/>
      <c r="L8017" s="47"/>
      <c r="M8017" s="47"/>
      <c r="N8017" s="47"/>
      <c r="O8017" s="48"/>
    </row>
    <row r="8018" spans="2:15" x14ac:dyDescent="0.25">
      <c r="B8018" s="85"/>
      <c r="C8018" s="47"/>
      <c r="D8018" s="47"/>
      <c r="E8018" s="47"/>
      <c r="F8018" s="47"/>
      <c r="G8018" s="48"/>
      <c r="H8018" s="47"/>
      <c r="I8018" s="51"/>
      <c r="J8018" s="51"/>
      <c r="K8018" s="47"/>
      <c r="L8018" s="47"/>
      <c r="M8018" s="47"/>
      <c r="N8018" s="47"/>
      <c r="O8018" s="48"/>
    </row>
    <row r="8019" spans="2:15" x14ac:dyDescent="0.25">
      <c r="B8019" s="85"/>
      <c r="C8019" s="47"/>
      <c r="D8019" s="47"/>
      <c r="E8019" s="47"/>
      <c r="F8019" s="47"/>
      <c r="G8019" s="48"/>
      <c r="H8019" s="47"/>
      <c r="I8019" s="51"/>
      <c r="J8019" s="51"/>
      <c r="K8019" s="47"/>
      <c r="L8019" s="47"/>
      <c r="M8019" s="47"/>
      <c r="N8019" s="47"/>
      <c r="O8019" s="48"/>
    </row>
    <row r="8020" spans="2:15" x14ac:dyDescent="0.25">
      <c r="B8020" s="85"/>
      <c r="C8020" s="47"/>
      <c r="D8020" s="47"/>
      <c r="E8020" s="47"/>
      <c r="F8020" s="47"/>
      <c r="G8020" s="48"/>
      <c r="H8020" s="47"/>
      <c r="I8020" s="51"/>
      <c r="J8020" s="51"/>
      <c r="K8020" s="47"/>
      <c r="L8020" s="47"/>
      <c r="M8020" s="47"/>
      <c r="N8020" s="47"/>
      <c r="O8020" s="48"/>
    </row>
    <row r="8021" spans="2:15" x14ac:dyDescent="0.25">
      <c r="B8021" s="85"/>
      <c r="C8021" s="47"/>
      <c r="D8021" s="47"/>
      <c r="E8021" s="47"/>
      <c r="F8021" s="47"/>
      <c r="G8021" s="48"/>
      <c r="H8021" s="47"/>
      <c r="I8021" s="51"/>
      <c r="J8021" s="51"/>
      <c r="K8021" s="47"/>
      <c r="L8021" s="47"/>
      <c r="M8021" s="47"/>
      <c r="N8021" s="47"/>
      <c r="O8021" s="48"/>
    </row>
    <row r="8022" spans="2:15" x14ac:dyDescent="0.25">
      <c r="B8022" s="85"/>
      <c r="C8022" s="47"/>
      <c r="D8022" s="47"/>
      <c r="E8022" s="47"/>
      <c r="F8022" s="47"/>
      <c r="G8022" s="48"/>
      <c r="H8022" s="47"/>
      <c r="I8022" s="51"/>
      <c r="J8022" s="51"/>
      <c r="K8022" s="47"/>
      <c r="L8022" s="47"/>
      <c r="M8022" s="47"/>
      <c r="N8022" s="47"/>
      <c r="O8022" s="48"/>
    </row>
    <row r="8023" spans="2:15" x14ac:dyDescent="0.25">
      <c r="B8023" s="85"/>
      <c r="C8023" s="47"/>
      <c r="D8023" s="47"/>
      <c r="E8023" s="47"/>
      <c r="F8023" s="47"/>
      <c r="G8023" s="48"/>
      <c r="H8023" s="47"/>
      <c r="I8023" s="51"/>
      <c r="J8023" s="51"/>
      <c r="K8023" s="47"/>
      <c r="L8023" s="47"/>
      <c r="M8023" s="47"/>
      <c r="N8023" s="47"/>
      <c r="O8023" s="48"/>
    </row>
    <row r="8024" spans="2:15" x14ac:dyDescent="0.25">
      <c r="B8024" s="85"/>
      <c r="C8024" s="47"/>
      <c r="D8024" s="47"/>
      <c r="E8024" s="47"/>
      <c r="F8024" s="47"/>
      <c r="G8024" s="48"/>
      <c r="H8024" s="47"/>
      <c r="I8024" s="51"/>
      <c r="J8024" s="51"/>
      <c r="K8024" s="47"/>
      <c r="L8024" s="47"/>
      <c r="M8024" s="47"/>
      <c r="N8024" s="47"/>
      <c r="O8024" s="48"/>
    </row>
    <row r="8025" spans="2:15" x14ac:dyDescent="0.25">
      <c r="B8025" s="85"/>
      <c r="C8025" s="47"/>
      <c r="D8025" s="47"/>
      <c r="E8025" s="47"/>
      <c r="F8025" s="47"/>
      <c r="G8025" s="48"/>
      <c r="H8025" s="47"/>
      <c r="I8025" s="51"/>
      <c r="J8025" s="51"/>
      <c r="K8025" s="47"/>
      <c r="L8025" s="47"/>
      <c r="M8025" s="47"/>
      <c r="N8025" s="47"/>
      <c r="O8025" s="48"/>
    </row>
    <row r="8026" spans="2:15" x14ac:dyDescent="0.25">
      <c r="B8026" s="85"/>
      <c r="C8026" s="47"/>
      <c r="D8026" s="47"/>
      <c r="E8026" s="47"/>
      <c r="F8026" s="47"/>
      <c r="G8026" s="48"/>
      <c r="H8026" s="47"/>
      <c r="I8026" s="51"/>
      <c r="J8026" s="51"/>
      <c r="K8026" s="47"/>
      <c r="L8026" s="47"/>
      <c r="M8026" s="47"/>
      <c r="N8026" s="47"/>
      <c r="O8026" s="48"/>
    </row>
    <row r="8027" spans="2:15" x14ac:dyDescent="0.25">
      <c r="B8027" s="85"/>
      <c r="C8027" s="47"/>
      <c r="D8027" s="47"/>
      <c r="E8027" s="47"/>
      <c r="F8027" s="47"/>
      <c r="G8027" s="48"/>
      <c r="H8027" s="47"/>
      <c r="I8027" s="51"/>
      <c r="J8027" s="51"/>
      <c r="K8027" s="47"/>
      <c r="L8027" s="47"/>
      <c r="M8027" s="47"/>
      <c r="N8027" s="47"/>
      <c r="O8027" s="48"/>
    </row>
    <row r="8028" spans="2:15" x14ac:dyDescent="0.25">
      <c r="B8028" s="85"/>
      <c r="C8028" s="47"/>
      <c r="D8028" s="47"/>
      <c r="E8028" s="47"/>
      <c r="F8028" s="47"/>
      <c r="G8028" s="48"/>
      <c r="H8028" s="47"/>
      <c r="I8028" s="51"/>
      <c r="J8028" s="51"/>
      <c r="K8028" s="47"/>
      <c r="L8028" s="47"/>
      <c r="M8028" s="47"/>
      <c r="N8028" s="47"/>
      <c r="O8028" s="48"/>
    </row>
    <row r="8029" spans="2:15" x14ac:dyDescent="0.25">
      <c r="B8029" s="85"/>
      <c r="C8029" s="47"/>
      <c r="D8029" s="47"/>
      <c r="E8029" s="47"/>
      <c r="F8029" s="47"/>
      <c r="G8029" s="48"/>
      <c r="H8029" s="47"/>
      <c r="I8029" s="51"/>
      <c r="J8029" s="51"/>
      <c r="K8029" s="47"/>
      <c r="L8029" s="47"/>
      <c r="M8029" s="47"/>
      <c r="N8029" s="47"/>
      <c r="O8029" s="48"/>
    </row>
    <row r="8030" spans="2:15" x14ac:dyDescent="0.25">
      <c r="B8030" s="85"/>
      <c r="C8030" s="47"/>
      <c r="D8030" s="47"/>
      <c r="E8030" s="47"/>
      <c r="F8030" s="47"/>
      <c r="G8030" s="48"/>
      <c r="H8030" s="47"/>
      <c r="I8030" s="51"/>
      <c r="J8030" s="51"/>
      <c r="K8030" s="47"/>
      <c r="L8030" s="47"/>
      <c r="M8030" s="47"/>
      <c r="N8030" s="47"/>
      <c r="O8030" s="48"/>
    </row>
    <row r="8031" spans="2:15" x14ac:dyDescent="0.25">
      <c r="B8031" s="85"/>
      <c r="C8031" s="47"/>
      <c r="D8031" s="47"/>
      <c r="E8031" s="47"/>
      <c r="F8031" s="47"/>
      <c r="G8031" s="48"/>
      <c r="H8031" s="47"/>
      <c r="I8031" s="51"/>
      <c r="J8031" s="51"/>
      <c r="K8031" s="47"/>
      <c r="L8031" s="47"/>
      <c r="M8031" s="47"/>
      <c r="N8031" s="47"/>
      <c r="O8031" s="48"/>
    </row>
    <row r="8032" spans="2:15" x14ac:dyDescent="0.25">
      <c r="B8032" s="85"/>
      <c r="C8032" s="47"/>
      <c r="D8032" s="47"/>
      <c r="E8032" s="47"/>
      <c r="F8032" s="47"/>
      <c r="G8032" s="48"/>
      <c r="H8032" s="47"/>
      <c r="I8032" s="51"/>
      <c r="J8032" s="51"/>
      <c r="K8032" s="47"/>
      <c r="L8032" s="47"/>
      <c r="M8032" s="47"/>
      <c r="N8032" s="47"/>
      <c r="O8032" s="48"/>
    </row>
    <row r="8033" spans="2:15" x14ac:dyDescent="0.25">
      <c r="B8033" s="85"/>
      <c r="C8033" s="47"/>
      <c r="D8033" s="47"/>
      <c r="E8033" s="47"/>
      <c r="F8033" s="47"/>
      <c r="G8033" s="48"/>
      <c r="H8033" s="47"/>
      <c r="I8033" s="51"/>
      <c r="J8033" s="51"/>
      <c r="K8033" s="47"/>
      <c r="L8033" s="47"/>
      <c r="M8033" s="47"/>
      <c r="N8033" s="47"/>
      <c r="O8033" s="48"/>
    </row>
    <row r="8034" spans="2:15" x14ac:dyDescent="0.25">
      <c r="B8034" s="85"/>
      <c r="C8034" s="47"/>
      <c r="D8034" s="47"/>
      <c r="E8034" s="47"/>
      <c r="F8034" s="47"/>
      <c r="G8034" s="48"/>
      <c r="H8034" s="47"/>
      <c r="I8034" s="51"/>
      <c r="J8034" s="51"/>
      <c r="K8034" s="47"/>
      <c r="L8034" s="47"/>
      <c r="M8034" s="47"/>
      <c r="N8034" s="47"/>
      <c r="O8034" s="48"/>
    </row>
    <row r="8035" spans="2:15" x14ac:dyDescent="0.25">
      <c r="B8035" s="85"/>
      <c r="C8035" s="47"/>
      <c r="D8035" s="47"/>
      <c r="E8035" s="47"/>
      <c r="F8035" s="47"/>
      <c r="G8035" s="48"/>
      <c r="H8035" s="47"/>
      <c r="I8035" s="51"/>
      <c r="J8035" s="51"/>
      <c r="K8035" s="47"/>
      <c r="L8035" s="47"/>
      <c r="M8035" s="47"/>
      <c r="N8035" s="47"/>
      <c r="O8035" s="48"/>
    </row>
    <row r="8036" spans="2:15" x14ac:dyDescent="0.25">
      <c r="B8036" s="85"/>
      <c r="C8036" s="47"/>
      <c r="D8036" s="47"/>
      <c r="E8036" s="47"/>
      <c r="F8036" s="47"/>
      <c r="G8036" s="48"/>
      <c r="H8036" s="47"/>
      <c r="I8036" s="51"/>
      <c r="J8036" s="51"/>
      <c r="K8036" s="47"/>
      <c r="L8036" s="47"/>
      <c r="M8036" s="47"/>
      <c r="N8036" s="47"/>
      <c r="O8036" s="48"/>
    </row>
    <row r="8037" spans="2:15" x14ac:dyDescent="0.25">
      <c r="B8037" s="85"/>
      <c r="C8037" s="47"/>
      <c r="D8037" s="47"/>
      <c r="E8037" s="47"/>
      <c r="F8037" s="47"/>
      <c r="G8037" s="48"/>
      <c r="H8037" s="47"/>
      <c r="I8037" s="51"/>
      <c r="J8037" s="51"/>
      <c r="K8037" s="47"/>
      <c r="L8037" s="47"/>
      <c r="M8037" s="47"/>
      <c r="N8037" s="47"/>
      <c r="O8037" s="48"/>
    </row>
    <row r="8038" spans="2:15" x14ac:dyDescent="0.25">
      <c r="B8038" s="85"/>
      <c r="C8038" s="47"/>
      <c r="D8038" s="47"/>
      <c r="E8038" s="47"/>
      <c r="F8038" s="47"/>
      <c r="G8038" s="48"/>
      <c r="H8038" s="47"/>
      <c r="I8038" s="51"/>
      <c r="J8038" s="51"/>
      <c r="K8038" s="47"/>
      <c r="L8038" s="47"/>
      <c r="M8038" s="47"/>
      <c r="N8038" s="47"/>
      <c r="O8038" s="48"/>
    </row>
    <row r="8039" spans="2:15" x14ac:dyDescent="0.25">
      <c r="B8039" s="85"/>
      <c r="C8039" s="47"/>
      <c r="D8039" s="47"/>
      <c r="E8039" s="47"/>
      <c r="F8039" s="47"/>
      <c r="G8039" s="48"/>
      <c r="H8039" s="47"/>
      <c r="I8039" s="51"/>
      <c r="J8039" s="51"/>
      <c r="K8039" s="47"/>
      <c r="L8039" s="47"/>
      <c r="M8039" s="47"/>
      <c r="N8039" s="47"/>
      <c r="O8039" s="48"/>
    </row>
    <row r="8040" spans="2:15" x14ac:dyDescent="0.25">
      <c r="B8040" s="85"/>
      <c r="C8040" s="47"/>
      <c r="D8040" s="47"/>
      <c r="E8040" s="47"/>
      <c r="F8040" s="47"/>
      <c r="G8040" s="48"/>
      <c r="H8040" s="47"/>
      <c r="I8040" s="51"/>
      <c r="J8040" s="51"/>
      <c r="K8040" s="47"/>
      <c r="L8040" s="47"/>
      <c r="M8040" s="47"/>
      <c r="N8040" s="47"/>
      <c r="O8040" s="48"/>
    </row>
    <row r="8041" spans="2:15" x14ac:dyDescent="0.25">
      <c r="B8041" s="85"/>
      <c r="C8041" s="47"/>
      <c r="D8041" s="47"/>
      <c r="E8041" s="47"/>
      <c r="F8041" s="47"/>
      <c r="G8041" s="48"/>
      <c r="H8041" s="47"/>
      <c r="I8041" s="51"/>
      <c r="J8041" s="51"/>
      <c r="K8041" s="47"/>
      <c r="L8041" s="47"/>
      <c r="M8041" s="47"/>
      <c r="N8041" s="47"/>
      <c r="O8041" s="48"/>
    </row>
    <row r="8042" spans="2:15" x14ac:dyDescent="0.25">
      <c r="B8042" s="85"/>
      <c r="C8042" s="47"/>
      <c r="D8042" s="47"/>
      <c r="E8042" s="47"/>
      <c r="F8042" s="47"/>
      <c r="G8042" s="48"/>
      <c r="H8042" s="47"/>
      <c r="I8042" s="51"/>
      <c r="J8042" s="51"/>
      <c r="K8042" s="47"/>
      <c r="L8042" s="47"/>
      <c r="M8042" s="47"/>
      <c r="N8042" s="47"/>
      <c r="O8042" s="48"/>
    </row>
    <row r="8043" spans="2:15" x14ac:dyDescent="0.25">
      <c r="B8043" s="85"/>
      <c r="C8043" s="47"/>
      <c r="D8043" s="47"/>
      <c r="E8043" s="47"/>
      <c r="F8043" s="47"/>
      <c r="G8043" s="48"/>
      <c r="H8043" s="47"/>
      <c r="I8043" s="51"/>
      <c r="J8043" s="51"/>
      <c r="K8043" s="47"/>
      <c r="L8043" s="47"/>
      <c r="M8043" s="47"/>
      <c r="N8043" s="47"/>
      <c r="O8043" s="48"/>
    </row>
    <row r="8044" spans="2:15" x14ac:dyDescent="0.25">
      <c r="B8044" s="85"/>
      <c r="C8044" s="47"/>
      <c r="D8044" s="47"/>
      <c r="E8044" s="47"/>
      <c r="F8044" s="47"/>
      <c r="G8044" s="48"/>
      <c r="H8044" s="47"/>
      <c r="I8044" s="51"/>
      <c r="J8044" s="51"/>
      <c r="K8044" s="47"/>
      <c r="L8044" s="47"/>
      <c r="M8044" s="47"/>
      <c r="N8044" s="47"/>
      <c r="O8044" s="48"/>
    </row>
    <row r="8045" spans="2:15" x14ac:dyDescent="0.25">
      <c r="B8045" s="85"/>
      <c r="C8045" s="47"/>
      <c r="D8045" s="47"/>
      <c r="E8045" s="47"/>
      <c r="F8045" s="47"/>
      <c r="G8045" s="48"/>
      <c r="H8045" s="47"/>
      <c r="I8045" s="51"/>
      <c r="J8045" s="51"/>
      <c r="K8045" s="47"/>
      <c r="L8045" s="47"/>
      <c r="M8045" s="47"/>
      <c r="N8045" s="47"/>
      <c r="O8045" s="48"/>
    </row>
    <row r="8046" spans="2:15" x14ac:dyDescent="0.25">
      <c r="B8046" s="85"/>
      <c r="C8046" s="47"/>
      <c r="D8046" s="47"/>
      <c r="E8046" s="47"/>
      <c r="F8046" s="47"/>
      <c r="G8046" s="48"/>
      <c r="H8046" s="47"/>
      <c r="I8046" s="51"/>
      <c r="J8046" s="51"/>
      <c r="K8046" s="47"/>
      <c r="L8046" s="47"/>
      <c r="M8046" s="47"/>
      <c r="N8046" s="47"/>
      <c r="O8046" s="48"/>
    </row>
    <row r="8047" spans="2:15" x14ac:dyDescent="0.25">
      <c r="B8047" s="85"/>
      <c r="C8047" s="47"/>
      <c r="D8047" s="47"/>
      <c r="E8047" s="47"/>
      <c r="F8047" s="47"/>
      <c r="G8047" s="48"/>
      <c r="H8047" s="47"/>
      <c r="I8047" s="51"/>
      <c r="J8047" s="51"/>
      <c r="K8047" s="47"/>
      <c r="L8047" s="47"/>
      <c r="M8047" s="47"/>
      <c r="N8047" s="47"/>
      <c r="O8047" s="48"/>
    </row>
    <row r="8048" spans="2:15" x14ac:dyDescent="0.25">
      <c r="B8048" s="85"/>
      <c r="C8048" s="47"/>
      <c r="D8048" s="47"/>
      <c r="E8048" s="47"/>
      <c r="F8048" s="47"/>
      <c r="G8048" s="48"/>
      <c r="H8048" s="47"/>
      <c r="I8048" s="51"/>
      <c r="J8048" s="51"/>
      <c r="K8048" s="47"/>
      <c r="L8048" s="47"/>
      <c r="M8048" s="47"/>
      <c r="N8048" s="47"/>
      <c r="O8048" s="48"/>
    </row>
    <row r="8049" spans="2:15" x14ac:dyDescent="0.25">
      <c r="B8049" s="85"/>
      <c r="C8049" s="47"/>
      <c r="D8049" s="47"/>
      <c r="E8049" s="47"/>
      <c r="F8049" s="47"/>
      <c r="G8049" s="48"/>
      <c r="H8049" s="47"/>
      <c r="I8049" s="51"/>
      <c r="J8049" s="51"/>
      <c r="K8049" s="47"/>
      <c r="L8049" s="47"/>
      <c r="M8049" s="47"/>
      <c r="N8049" s="47"/>
      <c r="O8049" s="48"/>
    </row>
    <row r="8050" spans="2:15" x14ac:dyDescent="0.25">
      <c r="B8050" s="85"/>
      <c r="C8050" s="47"/>
      <c r="D8050" s="47"/>
      <c r="E8050" s="47"/>
      <c r="F8050" s="47"/>
      <c r="G8050" s="48"/>
      <c r="H8050" s="47"/>
      <c r="I8050" s="51"/>
      <c r="J8050" s="51"/>
      <c r="K8050" s="47"/>
      <c r="L8050" s="47"/>
      <c r="M8050" s="47"/>
      <c r="N8050" s="47"/>
      <c r="O8050" s="48"/>
    </row>
    <row r="8051" spans="2:15" x14ac:dyDescent="0.25">
      <c r="B8051" s="85"/>
      <c r="C8051" s="47"/>
      <c r="D8051" s="47"/>
      <c r="E8051" s="47"/>
      <c r="F8051" s="47"/>
      <c r="G8051" s="48"/>
      <c r="H8051" s="47"/>
      <c r="I8051" s="51"/>
      <c r="J8051" s="51"/>
      <c r="K8051" s="47"/>
      <c r="L8051" s="47"/>
      <c r="M8051" s="47"/>
      <c r="N8051" s="47"/>
      <c r="O8051" s="48"/>
    </row>
    <row r="8052" spans="2:15" x14ac:dyDescent="0.25">
      <c r="B8052" s="85"/>
      <c r="C8052" s="47"/>
      <c r="D8052" s="47"/>
      <c r="E8052" s="47"/>
      <c r="F8052" s="47"/>
      <c r="G8052" s="48"/>
      <c r="H8052" s="47"/>
      <c r="I8052" s="51"/>
      <c r="J8052" s="51"/>
      <c r="K8052" s="47"/>
      <c r="L8052" s="47"/>
      <c r="M8052" s="47"/>
      <c r="N8052" s="47"/>
      <c r="O8052" s="48"/>
    </row>
    <row r="8053" spans="2:15" x14ac:dyDescent="0.25">
      <c r="B8053" s="85"/>
      <c r="C8053" s="47"/>
      <c r="D8053" s="47"/>
      <c r="E8053" s="47"/>
      <c r="F8053" s="47"/>
      <c r="G8053" s="48"/>
      <c r="H8053" s="47"/>
      <c r="I8053" s="51"/>
      <c r="J8053" s="51"/>
      <c r="K8053" s="47"/>
      <c r="L8053" s="47"/>
      <c r="M8053" s="47"/>
      <c r="N8053" s="47"/>
      <c r="O8053" s="48"/>
    </row>
    <row r="8054" spans="2:15" x14ac:dyDescent="0.25">
      <c r="B8054" s="85"/>
      <c r="C8054" s="47"/>
      <c r="D8054" s="47"/>
      <c r="E8054" s="47"/>
      <c r="F8054" s="47"/>
      <c r="G8054" s="48"/>
      <c r="H8054" s="47"/>
      <c r="I8054" s="51"/>
      <c r="J8054" s="51"/>
      <c r="K8054" s="47"/>
      <c r="L8054" s="47"/>
      <c r="M8054" s="47"/>
      <c r="N8054" s="47"/>
      <c r="O8054" s="48"/>
    </row>
    <row r="8055" spans="2:15" x14ac:dyDescent="0.25">
      <c r="B8055" s="85"/>
      <c r="C8055" s="47"/>
      <c r="D8055" s="47"/>
      <c r="E8055" s="47"/>
      <c r="F8055" s="47"/>
      <c r="G8055" s="48"/>
      <c r="H8055" s="47"/>
      <c r="I8055" s="51"/>
      <c r="J8055" s="51"/>
      <c r="K8055" s="47"/>
      <c r="L8055" s="47"/>
      <c r="M8055" s="47"/>
      <c r="N8055" s="47"/>
      <c r="O8055" s="48"/>
    </row>
    <row r="8056" spans="2:15" x14ac:dyDescent="0.25">
      <c r="B8056" s="85"/>
      <c r="C8056" s="47"/>
      <c r="D8056" s="47"/>
      <c r="E8056" s="47"/>
      <c r="F8056" s="47"/>
      <c r="G8056" s="48"/>
      <c r="H8056" s="47"/>
      <c r="I8056" s="51"/>
      <c r="J8056" s="51"/>
      <c r="K8056" s="47"/>
      <c r="L8056" s="47"/>
      <c r="M8056" s="47"/>
      <c r="N8056" s="47"/>
      <c r="O8056" s="48"/>
    </row>
    <row r="8057" spans="2:15" x14ac:dyDescent="0.25">
      <c r="B8057" s="85"/>
      <c r="C8057" s="47"/>
      <c r="D8057" s="47"/>
      <c r="E8057" s="47"/>
      <c r="F8057" s="47"/>
      <c r="G8057" s="48"/>
      <c r="H8057" s="47"/>
      <c r="I8057" s="51"/>
      <c r="J8057" s="51"/>
      <c r="K8057" s="47"/>
      <c r="L8057" s="47"/>
      <c r="M8057" s="47"/>
      <c r="N8057" s="47"/>
      <c r="O8057" s="48"/>
    </row>
    <row r="8058" spans="2:15" x14ac:dyDescent="0.25">
      <c r="B8058" s="85"/>
      <c r="C8058" s="47"/>
      <c r="D8058" s="47"/>
      <c r="E8058" s="47"/>
      <c r="F8058" s="47"/>
      <c r="G8058" s="48"/>
      <c r="H8058" s="47"/>
      <c r="I8058" s="51"/>
      <c r="J8058" s="51"/>
      <c r="K8058" s="47"/>
      <c r="L8058" s="47"/>
      <c r="M8058" s="47"/>
      <c r="N8058" s="47"/>
      <c r="O8058" s="48"/>
    </row>
    <row r="8059" spans="2:15" x14ac:dyDescent="0.25">
      <c r="B8059" s="85"/>
      <c r="C8059" s="47"/>
      <c r="D8059" s="47"/>
      <c r="E8059" s="47"/>
      <c r="F8059" s="47"/>
      <c r="G8059" s="48"/>
      <c r="H8059" s="47"/>
      <c r="I8059" s="51"/>
      <c r="J8059" s="51"/>
      <c r="K8059" s="47"/>
      <c r="L8059" s="47"/>
      <c r="M8059" s="47"/>
      <c r="N8059" s="47"/>
      <c r="O8059" s="48"/>
    </row>
    <row r="8060" spans="2:15" x14ac:dyDescent="0.25">
      <c r="B8060" s="85"/>
      <c r="C8060" s="47"/>
      <c r="D8060" s="47"/>
      <c r="E8060" s="47"/>
      <c r="F8060" s="47"/>
      <c r="G8060" s="48"/>
      <c r="H8060" s="47"/>
      <c r="I8060" s="51"/>
      <c r="J8060" s="51"/>
      <c r="K8060" s="47"/>
      <c r="L8060" s="47"/>
      <c r="M8060" s="47"/>
      <c r="N8060" s="47"/>
      <c r="O8060" s="48"/>
    </row>
    <row r="8061" spans="2:15" x14ac:dyDescent="0.25">
      <c r="B8061" s="85"/>
      <c r="C8061" s="47"/>
      <c r="D8061" s="47"/>
      <c r="E8061" s="47"/>
      <c r="F8061" s="47"/>
      <c r="G8061" s="48"/>
      <c r="H8061" s="47"/>
      <c r="I8061" s="51"/>
      <c r="J8061" s="51"/>
      <c r="K8061" s="47"/>
      <c r="L8061" s="47"/>
      <c r="M8061" s="47"/>
      <c r="N8061" s="47"/>
      <c r="O8061" s="48"/>
    </row>
    <row r="8062" spans="2:15" x14ac:dyDescent="0.25">
      <c r="B8062" s="85"/>
      <c r="C8062" s="47"/>
      <c r="D8062" s="47"/>
      <c r="E8062" s="47"/>
      <c r="F8062" s="47"/>
      <c r="G8062" s="48"/>
      <c r="H8062" s="47"/>
      <c r="I8062" s="51"/>
      <c r="J8062" s="51"/>
      <c r="K8062" s="47"/>
      <c r="L8062" s="47"/>
      <c r="M8062" s="47"/>
      <c r="N8062" s="47"/>
      <c r="O8062" s="48"/>
    </row>
    <row r="8063" spans="2:15" x14ac:dyDescent="0.25">
      <c r="B8063" s="85"/>
      <c r="C8063" s="47"/>
      <c r="D8063" s="47"/>
      <c r="E8063" s="47"/>
      <c r="F8063" s="47"/>
      <c r="G8063" s="48"/>
      <c r="H8063" s="47"/>
      <c r="I8063" s="51"/>
      <c r="J8063" s="51"/>
      <c r="K8063" s="47"/>
      <c r="L8063" s="47"/>
      <c r="M8063" s="47"/>
      <c r="N8063" s="47"/>
      <c r="O8063" s="48"/>
    </row>
    <row r="8064" spans="2:15" x14ac:dyDescent="0.25">
      <c r="B8064" s="85"/>
      <c r="C8064" s="47"/>
      <c r="D8064" s="47"/>
      <c r="E8064" s="47"/>
      <c r="F8064" s="47"/>
      <c r="G8064" s="48"/>
      <c r="H8064" s="47"/>
      <c r="I8064" s="51"/>
      <c r="J8064" s="51"/>
      <c r="K8064" s="47"/>
      <c r="L8064" s="47"/>
      <c r="M8064" s="47"/>
      <c r="N8064" s="47"/>
      <c r="O8064" s="48"/>
    </row>
    <row r="8065" spans="2:15" x14ac:dyDescent="0.25">
      <c r="B8065" s="85"/>
      <c r="C8065" s="47"/>
      <c r="D8065" s="47"/>
      <c r="E8065" s="47"/>
      <c r="F8065" s="47"/>
      <c r="G8065" s="48"/>
      <c r="H8065" s="47"/>
      <c r="I8065" s="51"/>
      <c r="J8065" s="51"/>
      <c r="K8065" s="47"/>
      <c r="L8065" s="47"/>
      <c r="M8065" s="47"/>
      <c r="N8065" s="47"/>
      <c r="O8065" s="48"/>
    </row>
    <row r="8066" spans="2:15" x14ac:dyDescent="0.25">
      <c r="B8066" s="85"/>
      <c r="C8066" s="47"/>
      <c r="D8066" s="47"/>
      <c r="E8066" s="47"/>
      <c r="F8066" s="47"/>
      <c r="G8066" s="48"/>
      <c r="H8066" s="47"/>
      <c r="I8066" s="51"/>
      <c r="J8066" s="51"/>
      <c r="K8066" s="47"/>
      <c r="L8066" s="47"/>
      <c r="M8066" s="47"/>
      <c r="N8066" s="47"/>
      <c r="O8066" s="48"/>
    </row>
    <row r="8067" spans="2:15" x14ac:dyDescent="0.25">
      <c r="B8067" s="85"/>
      <c r="C8067" s="47"/>
      <c r="D8067" s="47"/>
      <c r="E8067" s="47"/>
      <c r="F8067" s="47"/>
      <c r="G8067" s="48"/>
      <c r="H8067" s="47"/>
      <c r="I8067" s="51"/>
      <c r="J8067" s="51"/>
      <c r="K8067" s="47"/>
      <c r="L8067" s="47"/>
      <c r="M8067" s="47"/>
      <c r="N8067" s="47"/>
      <c r="O8067" s="48"/>
    </row>
    <row r="8068" spans="2:15" x14ac:dyDescent="0.25">
      <c r="B8068" s="85"/>
      <c r="C8068" s="47"/>
      <c r="D8068" s="47"/>
      <c r="E8068" s="47"/>
      <c r="F8068" s="47"/>
      <c r="G8068" s="48"/>
      <c r="H8068" s="47"/>
      <c r="I8068" s="51"/>
      <c r="J8068" s="51"/>
      <c r="K8068" s="47"/>
      <c r="L8068" s="47"/>
      <c r="M8068" s="47"/>
      <c r="N8068" s="47"/>
      <c r="O8068" s="48"/>
    </row>
    <row r="8069" spans="2:15" x14ac:dyDescent="0.25">
      <c r="B8069" s="85"/>
      <c r="C8069" s="47"/>
      <c r="D8069" s="47"/>
      <c r="E8069" s="47"/>
      <c r="F8069" s="47"/>
      <c r="G8069" s="48"/>
      <c r="H8069" s="47"/>
      <c r="I8069" s="51"/>
      <c r="J8069" s="51"/>
      <c r="K8069" s="47"/>
      <c r="L8069" s="47"/>
      <c r="M8069" s="47"/>
      <c r="N8069" s="47"/>
      <c r="O8069" s="48"/>
    </row>
    <row r="8070" spans="2:15" x14ac:dyDescent="0.25">
      <c r="B8070" s="85"/>
      <c r="C8070" s="47"/>
      <c r="D8070" s="47"/>
      <c r="E8070" s="47"/>
      <c r="F8070" s="47"/>
      <c r="G8070" s="48"/>
      <c r="H8070" s="47"/>
      <c r="I8070" s="51"/>
      <c r="J8070" s="51"/>
      <c r="K8070" s="47"/>
      <c r="L8070" s="47"/>
      <c r="M8070" s="47"/>
      <c r="N8070" s="47"/>
      <c r="O8070" s="48"/>
    </row>
    <row r="8071" spans="2:15" x14ac:dyDescent="0.25">
      <c r="B8071" s="85"/>
      <c r="C8071" s="47"/>
      <c r="D8071" s="47"/>
      <c r="E8071" s="47"/>
      <c r="F8071" s="47"/>
      <c r="G8071" s="48"/>
      <c r="H8071" s="47"/>
      <c r="I8071" s="51"/>
      <c r="J8071" s="51"/>
      <c r="K8071" s="47"/>
      <c r="L8071" s="47"/>
      <c r="M8071" s="47"/>
      <c r="N8071" s="47"/>
      <c r="O8071" s="48"/>
    </row>
    <row r="8072" spans="2:15" x14ac:dyDescent="0.25">
      <c r="B8072" s="85"/>
      <c r="C8072" s="47"/>
      <c r="D8072" s="47"/>
      <c r="E8072" s="47"/>
      <c r="F8072" s="47"/>
      <c r="G8072" s="48"/>
      <c r="H8072" s="47"/>
      <c r="I8072" s="51"/>
      <c r="J8072" s="51"/>
      <c r="K8072" s="47"/>
      <c r="L8072" s="47"/>
      <c r="M8072" s="47"/>
      <c r="N8072" s="47"/>
      <c r="O8072" s="48"/>
    </row>
    <row r="8073" spans="2:15" x14ac:dyDescent="0.25">
      <c r="B8073" s="85"/>
      <c r="C8073" s="47"/>
      <c r="D8073" s="47"/>
      <c r="E8073" s="47"/>
      <c r="F8073" s="47"/>
      <c r="G8073" s="48"/>
      <c r="H8073" s="47"/>
      <c r="I8073" s="51"/>
      <c r="J8073" s="51"/>
      <c r="K8073" s="47"/>
      <c r="L8073" s="47"/>
      <c r="M8073" s="47"/>
      <c r="N8073" s="47"/>
      <c r="O8073" s="48"/>
    </row>
    <row r="8074" spans="2:15" x14ac:dyDescent="0.25">
      <c r="B8074" s="85"/>
      <c r="C8074" s="47"/>
      <c r="D8074" s="47"/>
      <c r="E8074" s="47"/>
      <c r="F8074" s="47"/>
      <c r="G8074" s="48"/>
      <c r="H8074" s="47"/>
      <c r="I8074" s="51"/>
      <c r="J8074" s="51"/>
      <c r="K8074" s="47"/>
      <c r="L8074" s="47"/>
      <c r="M8074" s="47"/>
      <c r="N8074" s="47"/>
      <c r="O8074" s="48"/>
    </row>
    <row r="8075" spans="2:15" x14ac:dyDescent="0.25">
      <c r="B8075" s="85"/>
      <c r="C8075" s="47"/>
      <c r="D8075" s="47"/>
      <c r="E8075" s="47"/>
      <c r="F8075" s="47"/>
      <c r="G8075" s="48"/>
      <c r="H8075" s="47"/>
      <c r="I8075" s="51"/>
      <c r="J8075" s="51"/>
      <c r="K8075" s="47"/>
      <c r="L8075" s="47"/>
      <c r="M8075" s="47"/>
      <c r="N8075" s="47"/>
      <c r="O8075" s="48"/>
    </row>
    <row r="8076" spans="2:15" x14ac:dyDescent="0.25">
      <c r="B8076" s="85"/>
      <c r="C8076" s="47"/>
      <c r="D8076" s="47"/>
      <c r="E8076" s="47"/>
      <c r="F8076" s="47"/>
      <c r="G8076" s="48"/>
      <c r="H8076" s="47"/>
      <c r="I8076" s="51"/>
      <c r="J8076" s="51"/>
      <c r="K8076" s="47"/>
      <c r="L8076" s="47"/>
      <c r="M8076" s="47"/>
      <c r="N8076" s="47"/>
      <c r="O8076" s="48"/>
    </row>
    <row r="8077" spans="2:15" x14ac:dyDescent="0.25">
      <c r="B8077" s="85"/>
      <c r="C8077" s="47"/>
      <c r="D8077" s="47"/>
      <c r="E8077" s="47"/>
      <c r="F8077" s="47"/>
      <c r="G8077" s="48"/>
      <c r="H8077" s="47"/>
      <c r="I8077" s="51"/>
      <c r="J8077" s="51"/>
      <c r="K8077" s="47"/>
      <c r="L8077" s="47"/>
      <c r="M8077" s="47"/>
      <c r="N8077" s="47"/>
      <c r="O8077" s="48"/>
    </row>
    <row r="8078" spans="2:15" x14ac:dyDescent="0.25">
      <c r="B8078" s="85"/>
      <c r="C8078" s="47"/>
      <c r="D8078" s="47"/>
      <c r="E8078" s="47"/>
      <c r="F8078" s="47"/>
      <c r="G8078" s="48"/>
      <c r="H8078" s="47"/>
      <c r="I8078" s="51"/>
      <c r="J8078" s="51"/>
      <c r="K8078" s="47"/>
      <c r="L8078" s="47"/>
      <c r="M8078" s="47"/>
      <c r="N8078" s="47"/>
      <c r="O8078" s="48"/>
    </row>
    <row r="8079" spans="2:15" x14ac:dyDescent="0.25">
      <c r="B8079" s="85"/>
      <c r="C8079" s="47"/>
      <c r="D8079" s="47"/>
      <c r="E8079" s="47"/>
      <c r="F8079" s="47"/>
      <c r="G8079" s="48"/>
      <c r="H8079" s="47"/>
      <c r="I8079" s="51"/>
      <c r="J8079" s="51"/>
      <c r="K8079" s="47"/>
      <c r="L8079" s="47"/>
      <c r="M8079" s="47"/>
      <c r="N8079" s="47"/>
      <c r="O8079" s="48"/>
    </row>
    <row r="8080" spans="2:15" x14ac:dyDescent="0.25">
      <c r="B8080" s="85"/>
      <c r="C8080" s="47"/>
      <c r="D8080" s="47"/>
      <c r="E8080" s="47"/>
      <c r="F8080" s="47"/>
      <c r="G8080" s="48"/>
      <c r="H8080" s="47"/>
      <c r="I8080" s="51"/>
      <c r="J8080" s="51"/>
      <c r="K8080" s="47"/>
      <c r="L8080" s="47"/>
      <c r="M8080" s="47"/>
      <c r="N8080" s="47"/>
      <c r="O8080" s="48"/>
    </row>
    <row r="8081" spans="2:15" x14ac:dyDescent="0.25">
      <c r="B8081" s="85"/>
      <c r="C8081" s="47"/>
      <c r="D8081" s="47"/>
      <c r="E8081" s="47"/>
      <c r="F8081" s="47"/>
      <c r="G8081" s="48"/>
      <c r="H8081" s="47"/>
      <c r="I8081" s="51"/>
      <c r="J8081" s="51"/>
      <c r="K8081" s="47"/>
      <c r="L8081" s="47"/>
      <c r="M8081" s="47"/>
      <c r="N8081" s="47"/>
      <c r="O8081" s="48"/>
    </row>
    <row r="8082" spans="2:15" x14ac:dyDescent="0.25">
      <c r="B8082" s="85"/>
      <c r="C8082" s="47"/>
      <c r="D8082" s="47"/>
      <c r="E8082" s="47"/>
      <c r="F8082" s="47"/>
      <c r="G8082" s="48"/>
      <c r="H8082" s="47"/>
      <c r="I8082" s="51"/>
      <c r="J8082" s="51"/>
      <c r="K8082" s="47"/>
      <c r="L8082" s="47"/>
      <c r="M8082" s="47"/>
      <c r="N8082" s="47"/>
      <c r="O8082" s="48"/>
    </row>
    <row r="8083" spans="2:15" x14ac:dyDescent="0.25">
      <c r="B8083" s="85"/>
      <c r="C8083" s="47"/>
      <c r="D8083" s="47"/>
      <c r="E8083" s="47"/>
      <c r="F8083" s="47"/>
      <c r="G8083" s="48"/>
      <c r="H8083" s="47"/>
      <c r="I8083" s="51"/>
      <c r="J8083" s="51"/>
      <c r="K8083" s="47"/>
      <c r="L8083" s="47"/>
      <c r="M8083" s="47"/>
      <c r="N8083" s="47"/>
      <c r="O8083" s="48"/>
    </row>
    <row r="8084" spans="2:15" x14ac:dyDescent="0.25">
      <c r="B8084" s="85"/>
      <c r="C8084" s="47"/>
      <c r="D8084" s="47"/>
      <c r="E8084" s="47"/>
      <c r="F8084" s="47"/>
      <c r="G8084" s="48"/>
      <c r="H8084" s="47"/>
      <c r="I8084" s="51"/>
      <c r="J8084" s="51"/>
      <c r="K8084" s="47"/>
      <c r="L8084" s="47"/>
      <c r="M8084" s="47"/>
      <c r="N8084" s="47"/>
      <c r="O8084" s="48"/>
    </row>
    <row r="8085" spans="2:15" x14ac:dyDescent="0.25">
      <c r="B8085" s="85"/>
      <c r="C8085" s="47"/>
      <c r="D8085" s="47"/>
      <c r="E8085" s="47"/>
      <c r="F8085" s="47"/>
      <c r="G8085" s="48"/>
      <c r="H8085" s="47"/>
      <c r="I8085" s="51"/>
      <c r="J8085" s="51"/>
      <c r="K8085" s="47"/>
      <c r="L8085" s="47"/>
      <c r="M8085" s="47"/>
      <c r="N8085" s="47"/>
      <c r="O8085" s="48"/>
    </row>
    <row r="8086" spans="2:15" x14ac:dyDescent="0.25">
      <c r="B8086" s="85"/>
      <c r="C8086" s="47"/>
      <c r="D8086" s="47"/>
      <c r="E8086" s="47"/>
      <c r="F8086" s="47"/>
      <c r="G8086" s="48"/>
      <c r="H8086" s="47"/>
      <c r="I8086" s="51"/>
      <c r="J8086" s="51"/>
      <c r="K8086" s="47"/>
      <c r="L8086" s="47"/>
      <c r="M8086" s="47"/>
      <c r="N8086" s="47"/>
      <c r="O8086" s="48"/>
    </row>
    <row r="8087" spans="2:15" x14ac:dyDescent="0.25">
      <c r="B8087" s="85"/>
      <c r="C8087" s="47"/>
      <c r="D8087" s="47"/>
      <c r="E8087" s="47"/>
      <c r="F8087" s="47"/>
      <c r="G8087" s="48"/>
      <c r="H8087" s="47"/>
      <c r="I8087" s="51"/>
      <c r="J8087" s="51"/>
      <c r="K8087" s="47"/>
      <c r="L8087" s="47"/>
      <c r="M8087" s="47"/>
      <c r="N8087" s="47"/>
      <c r="O8087" s="48"/>
    </row>
    <row r="8088" spans="2:15" x14ac:dyDescent="0.25">
      <c r="B8088" s="85"/>
      <c r="C8088" s="47"/>
      <c r="D8088" s="47"/>
      <c r="E8088" s="47"/>
      <c r="F8088" s="47"/>
      <c r="G8088" s="48"/>
      <c r="H8088" s="47"/>
      <c r="I8088" s="51"/>
      <c r="J8088" s="51"/>
      <c r="K8088" s="47"/>
      <c r="L8088" s="47"/>
      <c r="M8088" s="47"/>
      <c r="N8088" s="47"/>
      <c r="O8088" s="48"/>
    </row>
    <row r="8089" spans="2:15" x14ac:dyDescent="0.25">
      <c r="B8089" s="85"/>
      <c r="C8089" s="47"/>
      <c r="D8089" s="47"/>
      <c r="E8089" s="47"/>
      <c r="F8089" s="47"/>
      <c r="G8089" s="48"/>
      <c r="H8089" s="47"/>
      <c r="I8089" s="51"/>
      <c r="J8089" s="51"/>
      <c r="K8089" s="47"/>
      <c r="L8089" s="47"/>
      <c r="M8089" s="47"/>
      <c r="N8089" s="47"/>
      <c r="O8089" s="48"/>
    </row>
    <row r="8090" spans="2:15" x14ac:dyDescent="0.25">
      <c r="B8090" s="85"/>
      <c r="C8090" s="47"/>
      <c r="D8090" s="47"/>
      <c r="E8090" s="47"/>
      <c r="F8090" s="47"/>
      <c r="G8090" s="48"/>
      <c r="H8090" s="47"/>
      <c r="I8090" s="51"/>
      <c r="J8090" s="51"/>
      <c r="K8090" s="47"/>
      <c r="L8090" s="47"/>
      <c r="M8090" s="47"/>
      <c r="N8090" s="47"/>
      <c r="O8090" s="48"/>
    </row>
    <row r="8091" spans="2:15" x14ac:dyDescent="0.25">
      <c r="B8091" s="85"/>
      <c r="C8091" s="47"/>
      <c r="D8091" s="47"/>
      <c r="E8091" s="47"/>
      <c r="F8091" s="47"/>
      <c r="G8091" s="48"/>
      <c r="H8091" s="47"/>
      <c r="I8091" s="51"/>
      <c r="J8091" s="51"/>
      <c r="K8091" s="47"/>
      <c r="L8091" s="47"/>
      <c r="M8091" s="47"/>
      <c r="N8091" s="47"/>
      <c r="O8091" s="48"/>
    </row>
    <row r="8092" spans="2:15" x14ac:dyDescent="0.25">
      <c r="B8092" s="85"/>
      <c r="C8092" s="47"/>
      <c r="D8092" s="47"/>
      <c r="E8092" s="47"/>
      <c r="F8092" s="47"/>
      <c r="G8092" s="48"/>
      <c r="H8092" s="47"/>
      <c r="I8092" s="51"/>
      <c r="J8092" s="51"/>
      <c r="K8092" s="47"/>
      <c r="L8092" s="47"/>
      <c r="M8092" s="47"/>
      <c r="N8092" s="47"/>
      <c r="O8092" s="48"/>
    </row>
    <row r="8093" spans="2:15" x14ac:dyDescent="0.25">
      <c r="B8093" s="85"/>
      <c r="C8093" s="47"/>
      <c r="D8093" s="47"/>
      <c r="E8093" s="47"/>
      <c r="F8093" s="47"/>
      <c r="G8093" s="48"/>
      <c r="H8093" s="47"/>
      <c r="I8093" s="51"/>
      <c r="J8093" s="51"/>
      <c r="K8093" s="47"/>
      <c r="L8093" s="47"/>
      <c r="M8093" s="47"/>
      <c r="N8093" s="47"/>
      <c r="O8093" s="48"/>
    </row>
    <row r="8094" spans="2:15" x14ac:dyDescent="0.25">
      <c r="B8094" s="85"/>
      <c r="C8094" s="47"/>
      <c r="D8094" s="47"/>
      <c r="E8094" s="47"/>
      <c r="F8094" s="47"/>
      <c r="G8094" s="48"/>
      <c r="H8094" s="47"/>
      <c r="I8094" s="51"/>
      <c r="J8094" s="51"/>
      <c r="K8094" s="47"/>
      <c r="L8094" s="47"/>
      <c r="M8094" s="47"/>
      <c r="N8094" s="47"/>
      <c r="O8094" s="48"/>
    </row>
    <row r="8095" spans="2:15" x14ac:dyDescent="0.25">
      <c r="B8095" s="85"/>
      <c r="C8095" s="47"/>
      <c r="D8095" s="47"/>
      <c r="E8095" s="47"/>
      <c r="F8095" s="47"/>
      <c r="G8095" s="48"/>
      <c r="H8095" s="47"/>
      <c r="I8095" s="51"/>
      <c r="J8095" s="51"/>
      <c r="K8095" s="47"/>
      <c r="L8095" s="47"/>
      <c r="M8095" s="47"/>
      <c r="N8095" s="47"/>
      <c r="O8095" s="48"/>
    </row>
    <row r="8096" spans="2:15" x14ac:dyDescent="0.25">
      <c r="B8096" s="85"/>
      <c r="C8096" s="47"/>
      <c r="D8096" s="47"/>
      <c r="E8096" s="47"/>
      <c r="F8096" s="47"/>
      <c r="G8096" s="48"/>
      <c r="H8096" s="47"/>
      <c r="I8096" s="51"/>
      <c r="J8096" s="51"/>
      <c r="K8096" s="47"/>
      <c r="L8096" s="47"/>
      <c r="M8096" s="47"/>
      <c r="N8096" s="47"/>
      <c r="O8096" s="48"/>
    </row>
    <row r="8097" spans="2:15" x14ac:dyDescent="0.25">
      <c r="B8097" s="85"/>
      <c r="C8097" s="47"/>
      <c r="D8097" s="47"/>
      <c r="E8097" s="47"/>
      <c r="F8097" s="47"/>
      <c r="G8097" s="48"/>
      <c r="H8097" s="47"/>
      <c r="I8097" s="51"/>
      <c r="J8097" s="51"/>
      <c r="K8097" s="47"/>
      <c r="L8097" s="47"/>
      <c r="M8097" s="47"/>
      <c r="N8097" s="47"/>
      <c r="O8097" s="48"/>
    </row>
    <row r="8098" spans="2:15" x14ac:dyDescent="0.25">
      <c r="B8098" s="85"/>
      <c r="C8098" s="47"/>
      <c r="D8098" s="47"/>
      <c r="E8098" s="47"/>
      <c r="F8098" s="47"/>
      <c r="G8098" s="48"/>
      <c r="H8098" s="47"/>
      <c r="I8098" s="51"/>
      <c r="J8098" s="51"/>
      <c r="K8098" s="47"/>
      <c r="L8098" s="47"/>
      <c r="M8098" s="47"/>
      <c r="N8098" s="47"/>
      <c r="O8098" s="48"/>
    </row>
    <row r="8099" spans="2:15" x14ac:dyDescent="0.25">
      <c r="B8099" s="85"/>
      <c r="C8099" s="47"/>
      <c r="D8099" s="47"/>
      <c r="E8099" s="47"/>
      <c r="F8099" s="47"/>
      <c r="G8099" s="48"/>
      <c r="H8099" s="47"/>
      <c r="I8099" s="51"/>
      <c r="J8099" s="51"/>
      <c r="K8099" s="47"/>
      <c r="L8099" s="47"/>
      <c r="M8099" s="47"/>
      <c r="N8099" s="47"/>
      <c r="O8099" s="48"/>
    </row>
    <row r="8100" spans="2:15" x14ac:dyDescent="0.25">
      <c r="B8100" s="85"/>
      <c r="C8100" s="47"/>
      <c r="D8100" s="47"/>
      <c r="E8100" s="47"/>
      <c r="F8100" s="47"/>
      <c r="G8100" s="48"/>
      <c r="H8100" s="47"/>
      <c r="I8100" s="51"/>
      <c r="J8100" s="51"/>
      <c r="K8100" s="47"/>
      <c r="L8100" s="47"/>
      <c r="M8100" s="47"/>
      <c r="N8100" s="47"/>
      <c r="O8100" s="48"/>
    </row>
    <row r="8101" spans="2:15" x14ac:dyDescent="0.25">
      <c r="B8101" s="85"/>
      <c r="C8101" s="47"/>
      <c r="D8101" s="47"/>
      <c r="E8101" s="47"/>
      <c r="F8101" s="47"/>
      <c r="G8101" s="48"/>
      <c r="H8101" s="47"/>
      <c r="I8101" s="51"/>
      <c r="J8101" s="51"/>
      <c r="K8101" s="47"/>
      <c r="L8101" s="47"/>
      <c r="M8101" s="47"/>
      <c r="N8101" s="47"/>
      <c r="O8101" s="48"/>
    </row>
    <row r="8102" spans="2:15" x14ac:dyDescent="0.25">
      <c r="B8102" s="85"/>
      <c r="C8102" s="47"/>
      <c r="D8102" s="47"/>
      <c r="E8102" s="47"/>
      <c r="F8102" s="47"/>
      <c r="G8102" s="48"/>
      <c r="H8102" s="47"/>
      <c r="I8102" s="51"/>
      <c r="J8102" s="51"/>
      <c r="K8102" s="47"/>
      <c r="L8102" s="47"/>
      <c r="M8102" s="47"/>
      <c r="N8102" s="47"/>
      <c r="O8102" s="48"/>
    </row>
    <row r="8103" spans="2:15" x14ac:dyDescent="0.25">
      <c r="B8103" s="85"/>
      <c r="C8103" s="47"/>
      <c r="D8103" s="47"/>
      <c r="E8103" s="47"/>
      <c r="F8103" s="47"/>
      <c r="G8103" s="48"/>
      <c r="H8103" s="47"/>
      <c r="I8103" s="51"/>
      <c r="J8103" s="51"/>
      <c r="K8103" s="47"/>
      <c r="L8103" s="47"/>
      <c r="M8103" s="47"/>
      <c r="N8103" s="47"/>
      <c r="O8103" s="48"/>
    </row>
    <row r="8104" spans="2:15" x14ac:dyDescent="0.25">
      <c r="B8104" s="85"/>
      <c r="C8104" s="47"/>
      <c r="D8104" s="47"/>
      <c r="E8104" s="47"/>
      <c r="F8104" s="47"/>
      <c r="G8104" s="48"/>
      <c r="H8104" s="47"/>
      <c r="I8104" s="51"/>
      <c r="J8104" s="51"/>
      <c r="K8104" s="47"/>
      <c r="L8104" s="47"/>
      <c r="M8104" s="47"/>
      <c r="N8104" s="47"/>
      <c r="O8104" s="48"/>
    </row>
    <row r="8105" spans="2:15" x14ac:dyDescent="0.25">
      <c r="B8105" s="85"/>
      <c r="C8105" s="47"/>
      <c r="D8105" s="47"/>
      <c r="E8105" s="47"/>
      <c r="F8105" s="47"/>
      <c r="G8105" s="48"/>
      <c r="H8105" s="47"/>
      <c r="I8105" s="51"/>
      <c r="J8105" s="51"/>
      <c r="K8105" s="47"/>
      <c r="L8105" s="47"/>
      <c r="M8105" s="47"/>
      <c r="N8105" s="47"/>
      <c r="O8105" s="48"/>
    </row>
    <row r="8106" spans="2:15" x14ac:dyDescent="0.25">
      <c r="B8106" s="85"/>
      <c r="C8106" s="47"/>
      <c r="D8106" s="47"/>
      <c r="E8106" s="47"/>
      <c r="F8106" s="47"/>
      <c r="G8106" s="48"/>
      <c r="H8106" s="47"/>
      <c r="I8106" s="51"/>
      <c r="J8106" s="51"/>
      <c r="K8106" s="47"/>
      <c r="L8106" s="47"/>
      <c r="M8106" s="47"/>
      <c r="N8106" s="47"/>
      <c r="O8106" s="48"/>
    </row>
    <row r="8107" spans="2:15" x14ac:dyDescent="0.25">
      <c r="B8107" s="85"/>
      <c r="C8107" s="47"/>
      <c r="D8107" s="47"/>
      <c r="E8107" s="47"/>
      <c r="F8107" s="47"/>
      <c r="G8107" s="48"/>
      <c r="H8107" s="47"/>
      <c r="I8107" s="51"/>
      <c r="J8107" s="51"/>
      <c r="K8107" s="47"/>
      <c r="L8107" s="47"/>
      <c r="M8107" s="47"/>
      <c r="N8107" s="47"/>
      <c r="O8107" s="48"/>
    </row>
    <row r="8108" spans="2:15" x14ac:dyDescent="0.25">
      <c r="B8108" s="85"/>
      <c r="C8108" s="47"/>
      <c r="D8108" s="47"/>
      <c r="E8108" s="47"/>
      <c r="F8108" s="47"/>
      <c r="G8108" s="48"/>
      <c r="H8108" s="47"/>
      <c r="I8108" s="51"/>
      <c r="J8108" s="51"/>
      <c r="K8108" s="47"/>
      <c r="L8108" s="47"/>
      <c r="M8108" s="47"/>
      <c r="N8108" s="47"/>
      <c r="O8108" s="48"/>
    </row>
    <row r="8109" spans="2:15" x14ac:dyDescent="0.25">
      <c r="B8109" s="85"/>
      <c r="C8109" s="47"/>
      <c r="D8109" s="47"/>
      <c r="E8109" s="47"/>
      <c r="F8109" s="47"/>
      <c r="G8109" s="48"/>
      <c r="H8109" s="47"/>
      <c r="I8109" s="51"/>
      <c r="J8109" s="51"/>
      <c r="K8109" s="47"/>
      <c r="L8109" s="47"/>
      <c r="M8109" s="47"/>
      <c r="N8109" s="47"/>
      <c r="O8109" s="48"/>
    </row>
    <row r="8110" spans="2:15" x14ac:dyDescent="0.25">
      <c r="B8110" s="85"/>
      <c r="C8110" s="47"/>
      <c r="D8110" s="47"/>
      <c r="E8110" s="47"/>
      <c r="F8110" s="47"/>
      <c r="G8110" s="48"/>
      <c r="H8110" s="47"/>
      <c r="I8110" s="51"/>
      <c r="J8110" s="51"/>
      <c r="K8110" s="47"/>
      <c r="L8110" s="47"/>
      <c r="M8110" s="47"/>
      <c r="N8110" s="47"/>
      <c r="O8110" s="48"/>
    </row>
    <row r="8111" spans="2:15" x14ac:dyDescent="0.25">
      <c r="B8111" s="85"/>
      <c r="C8111" s="47"/>
      <c r="D8111" s="47"/>
      <c r="E8111" s="47"/>
      <c r="F8111" s="47"/>
      <c r="G8111" s="48"/>
      <c r="H8111" s="47"/>
      <c r="I8111" s="51"/>
      <c r="J8111" s="51"/>
      <c r="K8111" s="47"/>
      <c r="L8111" s="47"/>
      <c r="M8111" s="47"/>
      <c r="N8111" s="47"/>
      <c r="O8111" s="48"/>
    </row>
    <row r="8112" spans="2:15" x14ac:dyDescent="0.25">
      <c r="B8112" s="85"/>
      <c r="C8112" s="47"/>
      <c r="D8112" s="47"/>
      <c r="E8112" s="47"/>
      <c r="F8112" s="47"/>
      <c r="G8112" s="48"/>
      <c r="H8112" s="47"/>
      <c r="I8112" s="51"/>
      <c r="J8112" s="51"/>
      <c r="K8112" s="47"/>
      <c r="L8112" s="47"/>
      <c r="M8112" s="47"/>
      <c r="N8112" s="47"/>
      <c r="O8112" s="48"/>
    </row>
    <row r="8113" spans="2:15" x14ac:dyDescent="0.25">
      <c r="B8113" s="85"/>
      <c r="C8113" s="47"/>
      <c r="D8113" s="47"/>
      <c r="E8113" s="47"/>
      <c r="F8113" s="47"/>
      <c r="G8113" s="48"/>
      <c r="H8113" s="47"/>
      <c r="I8113" s="51"/>
      <c r="J8113" s="51"/>
      <c r="K8113" s="47"/>
      <c r="L8113" s="47"/>
      <c r="M8113" s="47"/>
      <c r="N8113" s="47"/>
      <c r="O8113" s="48"/>
    </row>
    <row r="8114" spans="2:15" x14ac:dyDescent="0.25">
      <c r="B8114" s="85"/>
      <c r="C8114" s="47"/>
      <c r="D8114" s="47"/>
      <c r="E8114" s="47"/>
      <c r="F8114" s="47"/>
      <c r="G8114" s="48"/>
      <c r="H8114" s="47"/>
      <c r="I8114" s="51"/>
      <c r="J8114" s="51"/>
      <c r="K8114" s="47"/>
      <c r="L8114" s="47"/>
      <c r="M8114" s="47"/>
      <c r="N8114" s="47"/>
      <c r="O8114" s="48"/>
    </row>
    <row r="8115" spans="2:15" x14ac:dyDescent="0.25">
      <c r="B8115" s="85"/>
      <c r="C8115" s="47"/>
      <c r="D8115" s="47"/>
      <c r="E8115" s="47"/>
      <c r="F8115" s="47"/>
      <c r="G8115" s="48"/>
      <c r="H8115" s="47"/>
      <c r="I8115" s="51"/>
      <c r="J8115" s="51"/>
      <c r="K8115" s="47"/>
      <c r="L8115" s="47"/>
      <c r="M8115" s="47"/>
      <c r="N8115" s="47"/>
      <c r="O8115" s="48"/>
    </row>
    <row r="8116" spans="2:15" x14ac:dyDescent="0.25">
      <c r="B8116" s="85"/>
      <c r="C8116" s="47"/>
      <c r="D8116" s="47"/>
      <c r="E8116" s="47"/>
      <c r="F8116" s="47"/>
      <c r="G8116" s="48"/>
      <c r="H8116" s="47"/>
      <c r="I8116" s="51"/>
      <c r="J8116" s="51"/>
      <c r="K8116" s="47"/>
      <c r="L8116" s="47"/>
      <c r="M8116" s="47"/>
      <c r="N8116" s="47"/>
      <c r="O8116" s="48"/>
    </row>
    <row r="8117" spans="2:15" x14ac:dyDescent="0.25">
      <c r="B8117" s="85"/>
      <c r="C8117" s="47"/>
      <c r="D8117" s="47"/>
      <c r="E8117" s="47"/>
      <c r="F8117" s="47"/>
      <c r="G8117" s="48"/>
      <c r="H8117" s="47"/>
      <c r="I8117" s="51"/>
      <c r="J8117" s="51"/>
      <c r="K8117" s="47"/>
      <c r="L8117" s="47"/>
      <c r="M8117" s="47"/>
      <c r="N8117" s="47"/>
      <c r="O8117" s="48"/>
    </row>
    <row r="8118" spans="2:15" x14ac:dyDescent="0.25">
      <c r="B8118" s="85"/>
      <c r="C8118" s="47"/>
      <c r="D8118" s="47"/>
      <c r="E8118" s="47"/>
      <c r="F8118" s="47"/>
      <c r="G8118" s="48"/>
      <c r="H8118" s="47"/>
      <c r="I8118" s="51"/>
      <c r="J8118" s="51"/>
      <c r="K8118" s="47"/>
      <c r="L8118" s="47"/>
      <c r="M8118" s="47"/>
      <c r="N8118" s="47"/>
      <c r="O8118" s="48"/>
    </row>
    <row r="8119" spans="2:15" x14ac:dyDescent="0.25">
      <c r="B8119" s="85"/>
      <c r="C8119" s="47"/>
      <c r="D8119" s="47"/>
      <c r="E8119" s="47"/>
      <c r="F8119" s="47"/>
      <c r="G8119" s="48"/>
      <c r="H8119" s="47"/>
      <c r="I8119" s="51"/>
      <c r="J8119" s="51"/>
      <c r="K8119" s="47"/>
      <c r="L8119" s="47"/>
      <c r="M8119" s="47"/>
      <c r="N8119" s="47"/>
      <c r="O8119" s="48"/>
    </row>
    <row r="8120" spans="2:15" x14ac:dyDescent="0.25">
      <c r="B8120" s="85"/>
      <c r="C8120" s="47"/>
      <c r="D8120" s="47"/>
      <c r="E8120" s="47"/>
      <c r="F8120" s="47"/>
      <c r="G8120" s="48"/>
      <c r="H8120" s="47"/>
      <c r="I8120" s="51"/>
      <c r="J8120" s="51"/>
      <c r="K8120" s="47"/>
      <c r="L8120" s="47"/>
      <c r="M8120" s="47"/>
      <c r="N8120" s="47"/>
      <c r="O8120" s="48"/>
    </row>
    <row r="8121" spans="2:15" x14ac:dyDescent="0.25">
      <c r="B8121" s="85"/>
      <c r="C8121" s="47"/>
      <c r="D8121" s="47"/>
      <c r="E8121" s="47"/>
      <c r="F8121" s="47"/>
      <c r="G8121" s="48"/>
      <c r="H8121" s="47"/>
      <c r="I8121" s="51"/>
      <c r="J8121" s="51"/>
      <c r="K8121" s="47"/>
      <c r="L8121" s="47"/>
      <c r="M8121" s="47"/>
      <c r="N8121" s="47"/>
      <c r="O8121" s="48"/>
    </row>
    <row r="8122" spans="2:15" x14ac:dyDescent="0.25">
      <c r="B8122" s="85"/>
      <c r="C8122" s="47"/>
      <c r="D8122" s="47"/>
      <c r="E8122" s="47"/>
      <c r="F8122" s="47"/>
      <c r="G8122" s="48"/>
      <c r="H8122" s="47"/>
      <c r="I8122" s="51"/>
      <c r="J8122" s="51"/>
      <c r="K8122" s="47"/>
      <c r="L8122" s="47"/>
      <c r="M8122" s="47"/>
      <c r="N8122" s="47"/>
      <c r="O8122" s="48"/>
    </row>
    <row r="8123" spans="2:15" x14ac:dyDescent="0.25">
      <c r="B8123" s="85"/>
      <c r="C8123" s="47"/>
      <c r="D8123" s="47"/>
      <c r="E8123" s="47"/>
      <c r="F8123" s="47"/>
      <c r="G8123" s="48"/>
      <c r="H8123" s="47"/>
      <c r="I8123" s="51"/>
      <c r="J8123" s="51"/>
      <c r="K8123" s="47"/>
      <c r="L8123" s="47"/>
      <c r="M8123" s="47"/>
      <c r="N8123" s="47"/>
      <c r="O8123" s="48"/>
    </row>
    <row r="8124" spans="2:15" x14ac:dyDescent="0.25">
      <c r="B8124" s="85"/>
      <c r="C8124" s="47"/>
      <c r="D8124" s="47"/>
      <c r="E8124" s="47"/>
      <c r="F8124" s="47"/>
      <c r="G8124" s="48"/>
      <c r="H8124" s="47"/>
      <c r="I8124" s="51"/>
      <c r="J8124" s="51"/>
      <c r="K8124" s="47"/>
      <c r="L8124" s="47"/>
      <c r="M8124" s="47"/>
      <c r="N8124" s="47"/>
      <c r="O8124" s="48"/>
    </row>
    <row r="8125" spans="2:15" x14ac:dyDescent="0.25">
      <c r="B8125" s="85"/>
      <c r="C8125" s="47"/>
      <c r="D8125" s="47"/>
      <c r="E8125" s="47"/>
      <c r="F8125" s="47"/>
      <c r="G8125" s="48"/>
      <c r="H8125" s="47"/>
      <c r="I8125" s="51"/>
      <c r="J8125" s="51"/>
      <c r="K8125" s="47"/>
      <c r="L8125" s="47"/>
      <c r="M8125" s="47"/>
      <c r="N8125" s="47"/>
      <c r="O8125" s="48"/>
    </row>
    <row r="8126" spans="2:15" x14ac:dyDescent="0.25">
      <c r="B8126" s="85"/>
      <c r="C8126" s="47"/>
      <c r="D8126" s="47"/>
      <c r="E8126" s="47"/>
      <c r="F8126" s="47"/>
      <c r="G8126" s="48"/>
      <c r="H8126" s="47"/>
      <c r="I8126" s="51"/>
      <c r="J8126" s="51"/>
      <c r="K8126" s="47"/>
      <c r="L8126" s="47"/>
      <c r="M8126" s="47"/>
      <c r="N8126" s="47"/>
      <c r="O8126" s="48"/>
    </row>
    <row r="8127" spans="2:15" x14ac:dyDescent="0.25">
      <c r="B8127" s="85"/>
      <c r="C8127" s="47"/>
      <c r="D8127" s="47"/>
      <c r="E8127" s="47"/>
      <c r="F8127" s="47"/>
      <c r="G8127" s="48"/>
      <c r="H8127" s="47"/>
      <c r="I8127" s="51"/>
      <c r="J8127" s="51"/>
      <c r="K8127" s="47"/>
      <c r="L8127" s="47"/>
      <c r="M8127" s="47"/>
      <c r="N8127" s="47"/>
      <c r="O8127" s="48"/>
    </row>
    <row r="8128" spans="2:15" x14ac:dyDescent="0.25">
      <c r="B8128" s="85"/>
      <c r="C8128" s="47"/>
      <c r="D8128" s="47"/>
      <c r="E8128" s="47"/>
      <c r="F8128" s="47"/>
      <c r="G8128" s="48"/>
      <c r="H8128" s="47"/>
      <c r="I8128" s="51"/>
      <c r="J8128" s="51"/>
      <c r="K8128" s="47"/>
      <c r="L8128" s="47"/>
      <c r="M8128" s="47"/>
      <c r="N8128" s="47"/>
      <c r="O8128" s="48"/>
    </row>
    <row r="8129" spans="2:15" x14ac:dyDescent="0.25">
      <c r="B8129" s="85"/>
      <c r="C8129" s="47"/>
      <c r="D8129" s="47"/>
      <c r="E8129" s="47"/>
      <c r="F8129" s="47"/>
      <c r="G8129" s="48"/>
      <c r="H8129" s="47"/>
      <c r="I8129" s="51"/>
      <c r="J8129" s="51"/>
      <c r="K8129" s="47"/>
      <c r="L8129" s="47"/>
      <c r="M8129" s="47"/>
      <c r="N8129" s="47"/>
      <c r="O8129" s="48"/>
    </row>
    <row r="8130" spans="2:15" x14ac:dyDescent="0.25">
      <c r="B8130" s="85"/>
      <c r="C8130" s="47"/>
      <c r="D8130" s="47"/>
      <c r="E8130" s="47"/>
      <c r="F8130" s="47"/>
      <c r="G8130" s="48"/>
      <c r="H8130" s="47"/>
      <c r="I8130" s="51"/>
      <c r="J8130" s="51"/>
      <c r="K8130" s="47"/>
      <c r="L8130" s="47"/>
      <c r="M8130" s="47"/>
      <c r="N8130" s="47"/>
      <c r="O8130" s="48"/>
    </row>
    <row r="8131" spans="2:15" x14ac:dyDescent="0.25">
      <c r="B8131" s="85"/>
      <c r="C8131" s="47"/>
      <c r="D8131" s="47"/>
      <c r="E8131" s="47"/>
      <c r="F8131" s="47"/>
      <c r="G8131" s="48"/>
      <c r="H8131" s="47"/>
      <c r="I8131" s="51"/>
      <c r="J8131" s="51"/>
      <c r="K8131" s="47"/>
      <c r="L8131" s="47"/>
      <c r="M8131" s="47"/>
      <c r="N8131" s="47"/>
      <c r="O8131" s="48"/>
    </row>
    <row r="8132" spans="2:15" x14ac:dyDescent="0.25">
      <c r="B8132" s="85"/>
      <c r="C8132" s="47"/>
      <c r="D8132" s="47"/>
      <c r="E8132" s="47"/>
      <c r="F8132" s="47"/>
      <c r="G8132" s="48"/>
      <c r="H8132" s="47"/>
      <c r="I8132" s="51"/>
      <c r="J8132" s="51"/>
      <c r="K8132" s="47"/>
      <c r="L8132" s="47"/>
      <c r="M8132" s="47"/>
      <c r="N8132" s="47"/>
      <c r="O8132" s="48"/>
    </row>
    <row r="8133" spans="2:15" x14ac:dyDescent="0.25">
      <c r="B8133" s="85"/>
      <c r="C8133" s="47"/>
      <c r="D8133" s="47"/>
      <c r="E8133" s="47"/>
      <c r="F8133" s="47"/>
      <c r="G8133" s="48"/>
      <c r="H8133" s="47"/>
      <c r="I8133" s="51"/>
      <c r="J8133" s="51"/>
      <c r="K8133" s="47"/>
      <c r="L8133" s="47"/>
      <c r="M8133" s="47"/>
      <c r="N8133" s="47"/>
      <c r="O8133" s="48"/>
    </row>
    <row r="8134" spans="2:15" x14ac:dyDescent="0.25">
      <c r="B8134" s="85"/>
      <c r="C8134" s="47"/>
      <c r="D8134" s="47"/>
      <c r="E8134" s="47"/>
      <c r="F8134" s="47"/>
      <c r="G8134" s="48"/>
      <c r="H8134" s="47"/>
      <c r="I8134" s="51"/>
      <c r="J8134" s="51"/>
      <c r="K8134" s="47"/>
      <c r="L8134" s="47"/>
      <c r="M8134" s="47"/>
      <c r="N8134" s="47"/>
      <c r="O8134" s="48"/>
    </row>
    <row r="8135" spans="2:15" x14ac:dyDescent="0.25">
      <c r="B8135" s="85"/>
      <c r="C8135" s="47"/>
      <c r="D8135" s="47"/>
      <c r="E8135" s="47"/>
      <c r="F8135" s="47"/>
      <c r="G8135" s="48"/>
      <c r="H8135" s="47"/>
      <c r="I8135" s="51"/>
      <c r="J8135" s="51"/>
      <c r="K8135" s="47"/>
      <c r="L8135" s="47"/>
      <c r="M8135" s="47"/>
      <c r="N8135" s="47"/>
      <c r="O8135" s="48"/>
    </row>
    <row r="8136" spans="2:15" x14ac:dyDescent="0.25">
      <c r="B8136" s="85"/>
      <c r="C8136" s="47"/>
      <c r="D8136" s="47"/>
      <c r="E8136" s="47"/>
      <c r="F8136" s="47"/>
      <c r="G8136" s="48"/>
      <c r="H8136" s="47"/>
      <c r="I8136" s="51"/>
      <c r="J8136" s="51"/>
      <c r="K8136" s="47"/>
      <c r="L8136" s="47"/>
      <c r="M8136" s="47"/>
      <c r="N8136" s="47"/>
      <c r="O8136" s="48"/>
    </row>
    <row r="8137" spans="2:15" x14ac:dyDescent="0.25">
      <c r="B8137" s="85"/>
      <c r="C8137" s="47"/>
      <c r="D8137" s="47"/>
      <c r="E8137" s="47"/>
      <c r="F8137" s="47"/>
      <c r="G8137" s="48"/>
      <c r="H8137" s="47"/>
      <c r="I8137" s="51"/>
      <c r="J8137" s="51"/>
      <c r="K8137" s="47"/>
      <c r="L8137" s="47"/>
      <c r="M8137" s="47"/>
      <c r="N8137" s="47"/>
      <c r="O8137" s="48"/>
    </row>
    <row r="8138" spans="2:15" x14ac:dyDescent="0.25">
      <c r="B8138" s="85"/>
      <c r="C8138" s="47"/>
      <c r="D8138" s="47"/>
      <c r="E8138" s="47"/>
      <c r="F8138" s="47"/>
      <c r="G8138" s="48"/>
      <c r="H8138" s="47"/>
      <c r="I8138" s="51"/>
      <c r="J8138" s="51"/>
      <c r="K8138" s="47"/>
      <c r="L8138" s="47"/>
      <c r="M8138" s="47"/>
      <c r="N8138" s="47"/>
      <c r="O8138" s="48"/>
    </row>
    <row r="8139" spans="2:15" x14ac:dyDescent="0.25">
      <c r="B8139" s="85"/>
      <c r="C8139" s="47"/>
      <c r="D8139" s="47"/>
      <c r="E8139" s="47"/>
      <c r="F8139" s="47"/>
      <c r="G8139" s="48"/>
      <c r="H8139" s="47"/>
      <c r="I8139" s="51"/>
      <c r="J8139" s="51"/>
      <c r="K8139" s="47"/>
      <c r="L8139" s="47"/>
      <c r="M8139" s="47"/>
      <c r="N8139" s="47"/>
      <c r="O8139" s="48"/>
    </row>
    <row r="8140" spans="2:15" x14ac:dyDescent="0.25">
      <c r="B8140" s="85"/>
      <c r="C8140" s="47"/>
      <c r="D8140" s="47"/>
      <c r="E8140" s="47"/>
      <c r="F8140" s="47"/>
      <c r="G8140" s="48"/>
      <c r="H8140" s="47"/>
      <c r="I8140" s="51"/>
      <c r="J8140" s="51"/>
      <c r="K8140" s="47"/>
      <c r="L8140" s="47"/>
      <c r="M8140" s="47"/>
      <c r="N8140" s="47"/>
      <c r="O8140" s="48"/>
    </row>
    <row r="8141" spans="2:15" x14ac:dyDescent="0.25">
      <c r="B8141" s="85"/>
      <c r="C8141" s="47"/>
      <c r="D8141" s="47"/>
      <c r="E8141" s="47"/>
      <c r="F8141" s="47"/>
      <c r="G8141" s="48"/>
      <c r="H8141" s="47"/>
      <c r="I8141" s="51"/>
      <c r="J8141" s="51"/>
      <c r="K8141" s="47"/>
      <c r="L8141" s="47"/>
      <c r="M8141" s="47"/>
      <c r="N8141" s="47"/>
      <c r="O8141" s="48"/>
    </row>
    <row r="8142" spans="2:15" x14ac:dyDescent="0.25">
      <c r="B8142" s="85"/>
      <c r="C8142" s="47"/>
      <c r="D8142" s="47"/>
      <c r="E8142" s="47"/>
      <c r="F8142" s="47"/>
      <c r="G8142" s="48"/>
      <c r="H8142" s="47"/>
      <c r="I8142" s="51"/>
      <c r="J8142" s="51"/>
      <c r="K8142" s="47"/>
      <c r="L8142" s="47"/>
      <c r="M8142" s="47"/>
      <c r="N8142" s="47"/>
      <c r="O8142" s="48"/>
    </row>
    <row r="8143" spans="2:15" x14ac:dyDescent="0.25">
      <c r="B8143" s="85"/>
      <c r="C8143" s="47"/>
      <c r="D8143" s="47"/>
      <c r="E8143" s="47"/>
      <c r="F8143" s="47"/>
      <c r="G8143" s="48"/>
      <c r="H8143" s="47"/>
      <c r="I8143" s="51"/>
      <c r="J8143" s="51"/>
      <c r="K8143" s="47"/>
      <c r="L8143" s="47"/>
      <c r="M8143" s="47"/>
      <c r="N8143" s="47"/>
      <c r="O8143" s="48"/>
    </row>
    <row r="8144" spans="2:15" x14ac:dyDescent="0.25">
      <c r="B8144" s="85"/>
      <c r="C8144" s="47"/>
      <c r="D8144" s="47"/>
      <c r="E8144" s="47"/>
      <c r="F8144" s="47"/>
      <c r="G8144" s="48"/>
      <c r="H8144" s="47"/>
      <c r="I8144" s="51"/>
      <c r="J8144" s="51"/>
      <c r="K8144" s="47"/>
      <c r="L8144" s="47"/>
      <c r="M8144" s="47"/>
      <c r="N8144" s="47"/>
      <c r="O8144" s="48"/>
    </row>
    <row r="8145" spans="2:15" x14ac:dyDescent="0.25">
      <c r="B8145" s="85"/>
      <c r="C8145" s="47"/>
      <c r="D8145" s="47"/>
      <c r="E8145" s="47"/>
      <c r="F8145" s="47"/>
      <c r="G8145" s="48"/>
      <c r="H8145" s="47"/>
      <c r="I8145" s="51"/>
      <c r="J8145" s="51"/>
      <c r="K8145" s="47"/>
      <c r="L8145" s="47"/>
      <c r="M8145" s="47"/>
      <c r="N8145" s="47"/>
      <c r="O8145" s="48"/>
    </row>
    <row r="8146" spans="2:15" x14ac:dyDescent="0.25">
      <c r="B8146" s="85"/>
      <c r="C8146" s="47"/>
      <c r="D8146" s="47"/>
      <c r="E8146" s="47"/>
      <c r="F8146" s="47"/>
      <c r="G8146" s="48"/>
      <c r="H8146" s="47"/>
      <c r="I8146" s="51"/>
      <c r="J8146" s="51"/>
      <c r="K8146" s="47"/>
      <c r="L8146" s="47"/>
      <c r="M8146" s="47"/>
      <c r="N8146" s="47"/>
      <c r="O8146" s="48"/>
    </row>
    <row r="8147" spans="2:15" x14ac:dyDescent="0.25">
      <c r="B8147" s="85"/>
      <c r="C8147" s="47"/>
      <c r="D8147" s="47"/>
      <c r="E8147" s="47"/>
      <c r="F8147" s="47"/>
      <c r="G8147" s="48"/>
      <c r="H8147" s="47"/>
      <c r="I8147" s="51"/>
      <c r="J8147" s="51"/>
      <c r="K8147" s="47"/>
      <c r="L8147" s="47"/>
      <c r="M8147" s="47"/>
      <c r="N8147" s="47"/>
      <c r="O8147" s="48"/>
    </row>
    <row r="8148" spans="2:15" x14ac:dyDescent="0.25">
      <c r="B8148" s="85"/>
      <c r="C8148" s="47"/>
      <c r="D8148" s="47"/>
      <c r="E8148" s="47"/>
      <c r="F8148" s="47"/>
      <c r="G8148" s="48"/>
      <c r="H8148" s="47"/>
      <c r="I8148" s="51"/>
      <c r="J8148" s="51"/>
      <c r="K8148" s="47"/>
      <c r="L8148" s="47"/>
      <c r="M8148" s="47"/>
      <c r="N8148" s="47"/>
      <c r="O8148" s="48"/>
    </row>
    <row r="8149" spans="2:15" x14ac:dyDescent="0.25">
      <c r="B8149" s="85"/>
      <c r="C8149" s="47"/>
      <c r="D8149" s="47"/>
      <c r="E8149" s="47"/>
      <c r="F8149" s="47"/>
      <c r="G8149" s="48"/>
      <c r="H8149" s="47"/>
      <c r="I8149" s="51"/>
      <c r="J8149" s="51"/>
      <c r="K8149" s="47"/>
      <c r="L8149" s="47"/>
      <c r="M8149" s="47"/>
      <c r="N8149" s="47"/>
      <c r="O8149" s="48"/>
    </row>
    <row r="8150" spans="2:15" x14ac:dyDescent="0.25">
      <c r="B8150" s="85"/>
      <c r="C8150" s="47"/>
      <c r="D8150" s="47"/>
      <c r="E8150" s="47"/>
      <c r="F8150" s="47"/>
      <c r="G8150" s="48"/>
      <c r="H8150" s="47"/>
      <c r="I8150" s="51"/>
      <c r="J8150" s="51"/>
      <c r="K8150" s="47"/>
      <c r="L8150" s="47"/>
      <c r="M8150" s="47"/>
      <c r="N8150" s="47"/>
      <c r="O8150" s="48"/>
    </row>
    <row r="8151" spans="2:15" x14ac:dyDescent="0.25">
      <c r="B8151" s="85"/>
      <c r="C8151" s="47"/>
      <c r="D8151" s="47"/>
      <c r="E8151" s="47"/>
      <c r="F8151" s="47"/>
      <c r="G8151" s="48"/>
      <c r="H8151" s="47"/>
      <c r="I8151" s="51"/>
      <c r="J8151" s="51"/>
      <c r="K8151" s="47"/>
      <c r="L8151" s="47"/>
      <c r="M8151" s="47"/>
      <c r="N8151" s="47"/>
      <c r="O8151" s="48"/>
    </row>
    <row r="8152" spans="2:15" x14ac:dyDescent="0.25">
      <c r="B8152" s="85"/>
      <c r="C8152" s="47"/>
      <c r="D8152" s="47"/>
      <c r="E8152" s="47"/>
      <c r="F8152" s="47"/>
      <c r="G8152" s="48"/>
      <c r="H8152" s="47"/>
      <c r="I8152" s="51"/>
      <c r="J8152" s="51"/>
      <c r="K8152" s="47"/>
      <c r="L8152" s="47"/>
      <c r="M8152" s="47"/>
      <c r="N8152" s="47"/>
      <c r="O8152" s="48"/>
    </row>
    <row r="8153" spans="2:15" x14ac:dyDescent="0.25">
      <c r="B8153" s="85"/>
      <c r="C8153" s="47"/>
      <c r="D8153" s="47"/>
      <c r="E8153" s="47"/>
      <c r="F8153" s="47"/>
      <c r="G8153" s="48"/>
      <c r="H8153" s="47"/>
      <c r="I8153" s="51"/>
      <c r="J8153" s="51"/>
      <c r="K8153" s="47"/>
      <c r="L8153" s="47"/>
      <c r="M8153" s="47"/>
      <c r="N8153" s="47"/>
      <c r="O8153" s="48"/>
    </row>
    <row r="8154" spans="2:15" x14ac:dyDescent="0.25">
      <c r="B8154" s="85"/>
      <c r="C8154" s="47"/>
      <c r="D8154" s="47"/>
      <c r="E8154" s="47"/>
      <c r="F8154" s="47"/>
      <c r="G8154" s="48"/>
      <c r="H8154" s="47"/>
      <c r="I8154" s="51"/>
      <c r="J8154" s="51"/>
      <c r="K8154" s="47"/>
      <c r="L8154" s="47"/>
      <c r="M8154" s="47"/>
      <c r="N8154" s="47"/>
      <c r="O8154" s="48"/>
    </row>
    <row r="8155" spans="2:15" x14ac:dyDescent="0.25">
      <c r="B8155" s="85"/>
      <c r="C8155" s="47"/>
      <c r="D8155" s="47"/>
      <c r="E8155" s="47"/>
      <c r="F8155" s="47"/>
      <c r="G8155" s="48"/>
      <c r="H8155" s="47"/>
      <c r="I8155" s="51"/>
      <c r="J8155" s="51"/>
      <c r="K8155" s="47"/>
      <c r="L8155" s="47"/>
      <c r="M8155" s="47"/>
      <c r="N8155" s="47"/>
      <c r="O8155" s="48"/>
    </row>
    <row r="8156" spans="2:15" x14ac:dyDescent="0.25">
      <c r="B8156" s="85"/>
      <c r="C8156" s="47"/>
      <c r="D8156" s="47"/>
      <c r="E8156" s="47"/>
      <c r="F8156" s="47"/>
      <c r="G8156" s="48"/>
      <c r="H8156" s="47"/>
      <c r="I8156" s="51"/>
      <c r="J8156" s="51"/>
      <c r="K8156" s="47"/>
      <c r="L8156" s="47"/>
      <c r="M8156" s="47"/>
      <c r="N8156" s="47"/>
      <c r="O8156" s="48"/>
    </row>
    <row r="8157" spans="2:15" x14ac:dyDescent="0.25">
      <c r="B8157" s="85"/>
      <c r="C8157" s="47"/>
      <c r="D8157" s="47"/>
      <c r="E8157" s="47"/>
      <c r="F8157" s="47"/>
      <c r="G8157" s="48"/>
      <c r="H8157" s="47"/>
      <c r="I8157" s="51"/>
      <c r="J8157" s="51"/>
      <c r="K8157" s="47"/>
      <c r="L8157" s="47"/>
      <c r="M8157" s="47"/>
      <c r="N8157" s="47"/>
      <c r="O8157" s="48"/>
    </row>
    <row r="8158" spans="2:15" x14ac:dyDescent="0.25">
      <c r="B8158" s="85"/>
      <c r="C8158" s="47"/>
      <c r="D8158" s="47"/>
      <c r="E8158" s="47"/>
      <c r="F8158" s="47"/>
      <c r="G8158" s="48"/>
      <c r="H8158" s="47"/>
      <c r="I8158" s="51"/>
      <c r="J8158" s="51"/>
      <c r="K8158" s="47"/>
      <c r="L8158" s="47"/>
      <c r="M8158" s="47"/>
      <c r="N8158" s="47"/>
      <c r="O8158" s="48"/>
    </row>
    <row r="8159" spans="2:15" x14ac:dyDescent="0.25">
      <c r="B8159" s="85"/>
      <c r="C8159" s="47"/>
      <c r="D8159" s="47"/>
      <c r="E8159" s="47"/>
      <c r="F8159" s="47"/>
      <c r="G8159" s="48"/>
      <c r="H8159" s="47"/>
      <c r="I8159" s="51"/>
      <c r="J8159" s="51"/>
      <c r="K8159" s="47"/>
      <c r="L8159" s="47"/>
      <c r="M8159" s="47"/>
      <c r="N8159" s="47"/>
      <c r="O8159" s="48"/>
    </row>
    <row r="8160" spans="2:15" x14ac:dyDescent="0.25">
      <c r="B8160" s="85"/>
      <c r="C8160" s="47"/>
      <c r="D8160" s="47"/>
      <c r="E8160" s="47"/>
      <c r="F8160" s="47"/>
      <c r="G8160" s="48"/>
      <c r="H8160" s="47"/>
      <c r="I8160" s="51"/>
      <c r="J8160" s="51"/>
      <c r="K8160" s="47"/>
      <c r="L8160" s="47"/>
      <c r="M8160" s="47"/>
      <c r="N8160" s="47"/>
      <c r="O8160" s="48"/>
    </row>
    <row r="8161" spans="2:15" x14ac:dyDescent="0.25">
      <c r="B8161" s="85"/>
      <c r="C8161" s="47"/>
      <c r="D8161" s="47"/>
      <c r="E8161" s="47"/>
      <c r="F8161" s="47"/>
      <c r="G8161" s="48"/>
      <c r="H8161" s="47"/>
      <c r="I8161" s="51"/>
      <c r="J8161" s="51"/>
      <c r="K8161" s="47"/>
      <c r="L8161" s="47"/>
      <c r="M8161" s="47"/>
      <c r="N8161" s="47"/>
      <c r="O8161" s="48"/>
    </row>
    <row r="8162" spans="2:15" x14ac:dyDescent="0.25">
      <c r="B8162" s="85"/>
      <c r="C8162" s="47"/>
      <c r="D8162" s="47"/>
      <c r="E8162" s="47"/>
      <c r="F8162" s="47"/>
      <c r="G8162" s="48"/>
      <c r="H8162" s="47"/>
      <c r="I8162" s="51"/>
      <c r="J8162" s="51"/>
      <c r="K8162" s="47"/>
      <c r="L8162" s="47"/>
      <c r="M8162" s="47"/>
      <c r="N8162" s="47"/>
      <c r="O8162" s="48"/>
    </row>
    <row r="8163" spans="2:15" x14ac:dyDescent="0.25">
      <c r="B8163" s="85"/>
      <c r="C8163" s="47"/>
      <c r="D8163" s="47"/>
      <c r="E8163" s="47"/>
      <c r="F8163" s="47"/>
      <c r="G8163" s="48"/>
      <c r="H8163" s="47"/>
      <c r="I8163" s="51"/>
      <c r="J8163" s="51"/>
      <c r="K8163" s="47"/>
      <c r="L8163" s="47"/>
      <c r="M8163" s="47"/>
      <c r="N8163" s="47"/>
      <c r="O8163" s="48"/>
    </row>
    <row r="8164" spans="2:15" x14ac:dyDescent="0.25">
      <c r="B8164" s="85"/>
      <c r="C8164" s="47"/>
      <c r="D8164" s="47"/>
      <c r="E8164" s="47"/>
      <c r="F8164" s="47"/>
      <c r="G8164" s="48"/>
      <c r="H8164" s="47"/>
      <c r="I8164" s="51"/>
      <c r="J8164" s="51"/>
      <c r="K8164" s="47"/>
      <c r="L8164" s="47"/>
      <c r="M8164" s="47"/>
      <c r="N8164" s="47"/>
      <c r="O8164" s="48"/>
    </row>
    <row r="8165" spans="2:15" x14ac:dyDescent="0.25">
      <c r="B8165" s="85"/>
      <c r="C8165" s="47"/>
      <c r="D8165" s="47"/>
      <c r="E8165" s="47"/>
      <c r="F8165" s="47"/>
      <c r="G8165" s="48"/>
      <c r="H8165" s="47"/>
      <c r="I8165" s="51"/>
      <c r="J8165" s="51"/>
      <c r="K8165" s="47"/>
      <c r="L8165" s="47"/>
      <c r="M8165" s="47"/>
      <c r="N8165" s="47"/>
      <c r="O8165" s="48"/>
    </row>
    <row r="8166" spans="2:15" x14ac:dyDescent="0.25">
      <c r="B8166" s="85"/>
      <c r="C8166" s="47"/>
      <c r="D8166" s="47"/>
      <c r="E8166" s="47"/>
      <c r="F8166" s="47"/>
      <c r="G8166" s="48"/>
      <c r="H8166" s="47"/>
      <c r="I8166" s="51"/>
      <c r="J8166" s="51"/>
      <c r="K8166" s="47"/>
      <c r="L8166" s="47"/>
      <c r="M8166" s="47"/>
      <c r="N8166" s="47"/>
      <c r="O8166" s="48"/>
    </row>
    <row r="8167" spans="2:15" x14ac:dyDescent="0.25">
      <c r="B8167" s="85"/>
      <c r="C8167" s="47"/>
      <c r="D8167" s="47"/>
      <c r="E8167" s="47"/>
      <c r="F8167" s="47"/>
      <c r="G8167" s="48"/>
      <c r="H8167" s="47"/>
      <c r="I8167" s="51"/>
      <c r="J8167" s="51"/>
      <c r="K8167" s="47"/>
      <c r="L8167" s="47"/>
      <c r="M8167" s="47"/>
      <c r="N8167" s="47"/>
      <c r="O8167" s="48"/>
    </row>
    <row r="8168" spans="2:15" x14ac:dyDescent="0.25">
      <c r="B8168" s="85"/>
      <c r="C8168" s="47"/>
      <c r="D8168" s="47"/>
      <c r="E8168" s="47"/>
      <c r="F8168" s="47"/>
      <c r="G8168" s="48"/>
      <c r="H8168" s="47"/>
      <c r="I8168" s="51"/>
      <c r="J8168" s="51"/>
      <c r="K8168" s="47"/>
      <c r="L8168" s="47"/>
      <c r="M8168" s="47"/>
      <c r="N8168" s="47"/>
      <c r="O8168" s="48"/>
    </row>
    <row r="8169" spans="2:15" x14ac:dyDescent="0.25">
      <c r="B8169" s="85"/>
      <c r="C8169" s="47"/>
      <c r="D8169" s="47"/>
      <c r="E8169" s="47"/>
      <c r="F8169" s="47"/>
      <c r="G8169" s="48"/>
      <c r="H8169" s="47"/>
      <c r="I8169" s="51"/>
      <c r="J8169" s="51"/>
      <c r="K8169" s="47"/>
      <c r="L8169" s="47"/>
      <c r="M8169" s="47"/>
      <c r="N8169" s="47"/>
      <c r="O8169" s="48"/>
    </row>
    <row r="8170" spans="2:15" x14ac:dyDescent="0.25">
      <c r="B8170" s="85"/>
      <c r="C8170" s="47"/>
      <c r="D8170" s="47"/>
      <c r="E8170" s="47"/>
      <c r="F8170" s="47"/>
      <c r="G8170" s="48"/>
      <c r="H8170" s="47"/>
      <c r="I8170" s="51"/>
      <c r="J8170" s="51"/>
      <c r="K8170" s="47"/>
      <c r="L8170" s="47"/>
      <c r="M8170" s="47"/>
      <c r="N8170" s="47"/>
      <c r="O8170" s="48"/>
    </row>
    <row r="8171" spans="2:15" x14ac:dyDescent="0.25">
      <c r="B8171" s="85"/>
      <c r="C8171" s="47"/>
      <c r="D8171" s="47"/>
      <c r="E8171" s="47"/>
      <c r="F8171" s="47"/>
      <c r="G8171" s="48"/>
      <c r="H8171" s="47"/>
      <c r="I8171" s="51"/>
      <c r="J8171" s="51"/>
      <c r="K8171" s="47"/>
      <c r="L8171" s="47"/>
      <c r="M8171" s="47"/>
      <c r="N8171" s="47"/>
      <c r="O8171" s="48"/>
    </row>
    <row r="8172" spans="2:15" x14ac:dyDescent="0.25">
      <c r="B8172" s="85"/>
      <c r="C8172" s="47"/>
      <c r="D8172" s="47"/>
      <c r="E8172" s="47"/>
      <c r="F8172" s="47"/>
      <c r="G8172" s="48"/>
      <c r="H8172" s="47"/>
      <c r="I8172" s="51"/>
      <c r="J8172" s="51"/>
      <c r="K8172" s="47"/>
      <c r="L8172" s="47"/>
      <c r="M8172" s="47"/>
      <c r="N8172" s="47"/>
      <c r="O8172" s="48"/>
    </row>
    <row r="8173" spans="2:15" x14ac:dyDescent="0.25">
      <c r="B8173" s="85"/>
      <c r="C8173" s="47"/>
      <c r="D8173" s="47"/>
      <c r="E8173" s="47"/>
      <c r="F8173" s="47"/>
      <c r="G8173" s="48"/>
      <c r="H8173" s="47"/>
      <c r="I8173" s="51"/>
      <c r="J8173" s="51"/>
      <c r="K8173" s="47"/>
      <c r="L8173" s="47"/>
      <c r="M8173" s="47"/>
      <c r="N8173" s="47"/>
      <c r="O8173" s="48"/>
    </row>
    <row r="8174" spans="2:15" x14ac:dyDescent="0.25">
      <c r="B8174" s="85"/>
      <c r="C8174" s="47"/>
      <c r="D8174" s="47"/>
      <c r="E8174" s="47"/>
      <c r="F8174" s="47"/>
      <c r="G8174" s="48"/>
      <c r="H8174" s="47"/>
      <c r="I8174" s="51"/>
      <c r="J8174" s="51"/>
      <c r="K8174" s="47"/>
      <c r="L8174" s="47"/>
      <c r="M8174" s="47"/>
      <c r="N8174" s="47"/>
      <c r="O8174" s="48"/>
    </row>
    <row r="8175" spans="2:15" x14ac:dyDescent="0.25">
      <c r="B8175" s="85"/>
      <c r="C8175" s="47"/>
      <c r="D8175" s="47"/>
      <c r="E8175" s="47"/>
      <c r="F8175" s="47"/>
      <c r="G8175" s="48"/>
      <c r="H8175" s="47"/>
      <c r="I8175" s="51"/>
      <c r="J8175" s="51"/>
      <c r="K8175" s="47"/>
      <c r="L8175" s="47"/>
      <c r="M8175" s="47"/>
      <c r="N8175" s="47"/>
      <c r="O8175" s="48"/>
    </row>
    <row r="8176" spans="2:15" x14ac:dyDescent="0.25">
      <c r="B8176" s="85"/>
      <c r="C8176" s="47"/>
      <c r="D8176" s="47"/>
      <c r="E8176" s="47"/>
      <c r="F8176" s="47"/>
      <c r="G8176" s="48"/>
      <c r="H8176" s="47"/>
      <c r="I8176" s="51"/>
      <c r="J8176" s="51"/>
      <c r="K8176" s="47"/>
      <c r="L8176" s="47"/>
      <c r="M8176" s="47"/>
      <c r="N8176" s="47"/>
      <c r="O8176" s="48"/>
    </row>
    <row r="8177" spans="2:15" x14ac:dyDescent="0.25">
      <c r="B8177" s="85"/>
      <c r="C8177" s="47"/>
      <c r="D8177" s="47"/>
      <c r="E8177" s="47"/>
      <c r="F8177" s="47"/>
      <c r="G8177" s="48"/>
      <c r="H8177" s="47"/>
      <c r="I8177" s="51"/>
      <c r="J8177" s="51"/>
      <c r="K8177" s="47"/>
      <c r="L8177" s="47"/>
      <c r="M8177" s="47"/>
      <c r="N8177" s="47"/>
      <c r="O8177" s="48"/>
    </row>
    <row r="8178" spans="2:15" x14ac:dyDescent="0.25">
      <c r="B8178" s="85"/>
      <c r="C8178" s="47"/>
      <c r="D8178" s="47"/>
      <c r="E8178" s="47"/>
      <c r="F8178" s="47"/>
      <c r="G8178" s="48"/>
      <c r="H8178" s="47"/>
      <c r="I8178" s="51"/>
      <c r="J8178" s="51"/>
      <c r="K8178" s="47"/>
      <c r="L8178" s="47"/>
      <c r="M8178" s="47"/>
      <c r="N8178" s="47"/>
      <c r="O8178" s="48"/>
    </row>
    <row r="8179" spans="2:15" x14ac:dyDescent="0.25">
      <c r="B8179" s="85"/>
      <c r="C8179" s="47"/>
      <c r="D8179" s="47"/>
      <c r="E8179" s="47"/>
      <c r="F8179" s="47"/>
      <c r="G8179" s="48"/>
      <c r="H8179" s="47"/>
      <c r="I8179" s="51"/>
      <c r="J8179" s="51"/>
      <c r="K8179" s="47"/>
      <c r="L8179" s="47"/>
      <c r="M8179" s="47"/>
      <c r="N8179" s="47"/>
      <c r="O8179" s="48"/>
    </row>
    <row r="8180" spans="2:15" x14ac:dyDescent="0.25">
      <c r="B8180" s="85"/>
      <c r="C8180" s="47"/>
      <c r="D8180" s="47"/>
      <c r="E8180" s="47"/>
      <c r="F8180" s="47"/>
      <c r="G8180" s="48"/>
      <c r="H8180" s="47"/>
      <c r="I8180" s="51"/>
      <c r="J8180" s="51"/>
      <c r="K8180" s="47"/>
      <c r="L8180" s="47"/>
      <c r="M8180" s="47"/>
      <c r="N8180" s="47"/>
      <c r="O8180" s="48"/>
    </row>
    <row r="8181" spans="2:15" x14ac:dyDescent="0.25">
      <c r="B8181" s="85"/>
      <c r="C8181" s="47"/>
      <c r="D8181" s="47"/>
      <c r="E8181" s="47"/>
      <c r="F8181" s="47"/>
      <c r="G8181" s="48"/>
      <c r="H8181" s="47"/>
      <c r="I8181" s="51"/>
      <c r="J8181" s="51"/>
      <c r="K8181" s="47"/>
      <c r="L8181" s="47"/>
      <c r="M8181" s="47"/>
      <c r="N8181" s="47"/>
      <c r="O8181" s="48"/>
    </row>
    <row r="8182" spans="2:15" x14ac:dyDescent="0.25">
      <c r="B8182" s="85"/>
      <c r="C8182" s="47"/>
      <c r="D8182" s="47"/>
      <c r="E8182" s="47"/>
      <c r="F8182" s="47"/>
      <c r="G8182" s="48"/>
      <c r="H8182" s="47"/>
      <c r="I8182" s="51"/>
      <c r="J8182" s="51"/>
      <c r="K8182" s="47"/>
      <c r="L8182" s="47"/>
      <c r="M8182" s="47"/>
      <c r="N8182" s="47"/>
      <c r="O8182" s="48"/>
    </row>
    <row r="8183" spans="2:15" x14ac:dyDescent="0.25">
      <c r="B8183" s="85"/>
      <c r="C8183" s="47"/>
      <c r="D8183" s="47"/>
      <c r="E8183" s="47"/>
      <c r="F8183" s="47"/>
      <c r="G8183" s="48"/>
      <c r="H8183" s="47"/>
      <c r="I8183" s="51"/>
      <c r="J8183" s="51"/>
      <c r="K8183" s="47"/>
      <c r="L8183" s="47"/>
      <c r="M8183" s="47"/>
      <c r="N8183" s="47"/>
      <c r="O8183" s="48"/>
    </row>
    <row r="8184" spans="2:15" x14ac:dyDescent="0.25">
      <c r="B8184" s="85"/>
      <c r="C8184" s="47"/>
      <c r="D8184" s="47"/>
      <c r="E8184" s="47"/>
      <c r="F8184" s="47"/>
      <c r="G8184" s="48"/>
      <c r="H8184" s="47"/>
      <c r="I8184" s="51"/>
      <c r="J8184" s="51"/>
      <c r="K8184" s="47"/>
      <c r="L8184" s="47"/>
      <c r="M8184" s="47"/>
      <c r="N8184" s="47"/>
      <c r="O8184" s="48"/>
    </row>
    <row r="8185" spans="2:15" x14ac:dyDescent="0.25">
      <c r="B8185" s="85"/>
      <c r="C8185" s="47"/>
      <c r="D8185" s="47"/>
      <c r="E8185" s="47"/>
      <c r="F8185" s="47"/>
      <c r="G8185" s="48"/>
      <c r="H8185" s="47"/>
      <c r="I8185" s="51"/>
      <c r="J8185" s="51"/>
      <c r="K8185" s="47"/>
      <c r="L8185" s="47"/>
      <c r="M8185" s="47"/>
      <c r="N8185" s="47"/>
      <c r="O8185" s="48"/>
    </row>
    <row r="8186" spans="2:15" x14ac:dyDescent="0.25">
      <c r="B8186" s="85"/>
      <c r="C8186" s="47"/>
      <c r="D8186" s="47"/>
      <c r="E8186" s="47"/>
      <c r="F8186" s="47"/>
      <c r="G8186" s="48"/>
      <c r="H8186" s="47"/>
      <c r="I8186" s="51"/>
      <c r="J8186" s="51"/>
      <c r="K8186" s="47"/>
      <c r="L8186" s="47"/>
      <c r="M8186" s="47"/>
      <c r="N8186" s="47"/>
      <c r="O8186" s="48"/>
    </row>
    <row r="8187" spans="2:15" x14ac:dyDescent="0.25">
      <c r="B8187" s="85"/>
      <c r="C8187" s="47"/>
      <c r="D8187" s="47"/>
      <c r="E8187" s="47"/>
      <c r="F8187" s="47"/>
      <c r="G8187" s="48"/>
      <c r="H8187" s="47"/>
      <c r="I8187" s="51"/>
      <c r="J8187" s="51"/>
      <c r="K8187" s="47"/>
      <c r="L8187" s="47"/>
      <c r="M8187" s="47"/>
      <c r="N8187" s="47"/>
      <c r="O8187" s="48"/>
    </row>
    <row r="8188" spans="2:15" x14ac:dyDescent="0.25">
      <c r="B8188" s="85"/>
      <c r="C8188" s="47"/>
      <c r="D8188" s="47"/>
      <c r="E8188" s="47"/>
      <c r="F8188" s="47"/>
      <c r="G8188" s="48"/>
      <c r="H8188" s="47"/>
      <c r="I8188" s="51"/>
      <c r="J8188" s="51"/>
      <c r="K8188" s="47"/>
      <c r="L8188" s="47"/>
      <c r="M8188" s="47"/>
      <c r="N8188" s="47"/>
      <c r="O8188" s="48"/>
    </row>
    <row r="8189" spans="2:15" x14ac:dyDescent="0.25">
      <c r="B8189" s="85"/>
      <c r="C8189" s="47"/>
      <c r="D8189" s="47"/>
      <c r="E8189" s="47"/>
      <c r="F8189" s="47"/>
      <c r="G8189" s="48"/>
      <c r="H8189" s="47"/>
      <c r="I8189" s="51"/>
      <c r="J8189" s="51"/>
      <c r="K8189" s="47"/>
      <c r="L8189" s="47"/>
      <c r="M8189" s="47"/>
      <c r="N8189" s="47"/>
      <c r="O8189" s="48"/>
    </row>
    <row r="8190" spans="2:15" x14ac:dyDescent="0.25">
      <c r="B8190" s="85"/>
      <c r="C8190" s="47"/>
      <c r="D8190" s="47"/>
      <c r="E8190" s="47"/>
      <c r="F8190" s="47"/>
      <c r="G8190" s="48"/>
      <c r="H8190" s="47"/>
      <c r="I8190" s="51"/>
      <c r="J8190" s="51"/>
      <c r="K8190" s="47"/>
      <c r="L8190" s="47"/>
      <c r="M8190" s="47"/>
      <c r="N8190" s="47"/>
      <c r="O8190" s="48"/>
    </row>
    <row r="8191" spans="2:15" x14ac:dyDescent="0.25">
      <c r="B8191" s="85"/>
      <c r="C8191" s="47"/>
      <c r="D8191" s="47"/>
      <c r="E8191" s="47"/>
      <c r="F8191" s="47"/>
      <c r="G8191" s="48"/>
      <c r="H8191" s="47"/>
      <c r="I8191" s="51"/>
      <c r="J8191" s="51"/>
      <c r="K8191" s="47"/>
      <c r="L8191" s="47"/>
      <c r="M8191" s="47"/>
      <c r="N8191" s="47"/>
      <c r="O8191" s="48"/>
    </row>
    <row r="8192" spans="2:15" x14ac:dyDescent="0.25">
      <c r="B8192" s="85"/>
      <c r="C8192" s="47"/>
      <c r="D8192" s="47"/>
      <c r="E8192" s="47"/>
      <c r="F8192" s="47"/>
      <c r="G8192" s="48"/>
      <c r="H8192" s="47"/>
      <c r="I8192" s="51"/>
      <c r="J8192" s="51"/>
      <c r="K8192" s="47"/>
      <c r="L8192" s="47"/>
      <c r="M8192" s="47"/>
      <c r="N8192" s="47"/>
      <c r="O8192" s="48"/>
    </row>
    <row r="8193" spans="2:15" x14ac:dyDescent="0.25">
      <c r="B8193" s="85"/>
      <c r="C8193" s="47"/>
      <c r="D8193" s="47"/>
      <c r="E8193" s="47"/>
      <c r="F8193" s="47"/>
      <c r="G8193" s="48"/>
      <c r="H8193" s="47"/>
      <c r="I8193" s="51"/>
      <c r="J8193" s="51"/>
      <c r="K8193" s="47"/>
      <c r="L8193" s="47"/>
      <c r="M8193" s="47"/>
      <c r="N8193" s="47"/>
      <c r="O8193" s="48"/>
    </row>
    <row r="8194" spans="2:15" x14ac:dyDescent="0.25">
      <c r="B8194" s="85"/>
      <c r="C8194" s="47"/>
      <c r="D8194" s="47"/>
      <c r="E8194" s="47"/>
      <c r="F8194" s="47"/>
      <c r="G8194" s="48"/>
      <c r="H8194" s="47"/>
      <c r="I8194" s="51"/>
      <c r="J8194" s="51"/>
      <c r="K8194" s="47"/>
      <c r="L8194" s="47"/>
      <c r="M8194" s="47"/>
      <c r="N8194" s="47"/>
      <c r="O8194" s="48"/>
    </row>
    <row r="8195" spans="2:15" x14ac:dyDescent="0.25">
      <c r="B8195" s="85"/>
      <c r="C8195" s="47"/>
      <c r="D8195" s="47"/>
      <c r="E8195" s="47"/>
      <c r="F8195" s="47"/>
      <c r="G8195" s="48"/>
      <c r="H8195" s="47"/>
      <c r="I8195" s="51"/>
      <c r="J8195" s="51"/>
      <c r="K8195" s="47"/>
      <c r="L8195" s="47"/>
      <c r="M8195" s="47"/>
      <c r="N8195" s="47"/>
      <c r="O8195" s="48"/>
    </row>
    <row r="8196" spans="2:15" x14ac:dyDescent="0.25">
      <c r="B8196" s="85"/>
      <c r="C8196" s="47"/>
      <c r="D8196" s="47"/>
      <c r="E8196" s="47"/>
      <c r="F8196" s="47"/>
      <c r="G8196" s="48"/>
      <c r="H8196" s="47"/>
      <c r="I8196" s="51"/>
      <c r="J8196" s="51"/>
      <c r="K8196" s="47"/>
      <c r="L8196" s="47"/>
      <c r="M8196" s="47"/>
      <c r="N8196" s="47"/>
      <c r="O8196" s="48"/>
    </row>
    <row r="8197" spans="2:15" x14ac:dyDescent="0.25">
      <c r="B8197" s="85"/>
      <c r="C8197" s="47"/>
      <c r="D8197" s="47"/>
      <c r="E8197" s="47"/>
      <c r="F8197" s="47"/>
      <c r="G8197" s="48"/>
      <c r="H8197" s="47"/>
      <c r="I8197" s="51"/>
      <c r="J8197" s="51"/>
      <c r="K8197" s="47"/>
      <c r="L8197" s="47"/>
      <c r="M8197" s="47"/>
      <c r="N8197" s="47"/>
      <c r="O8197" s="48"/>
    </row>
    <row r="8198" spans="2:15" x14ac:dyDescent="0.25">
      <c r="B8198" s="85"/>
      <c r="C8198" s="47"/>
      <c r="D8198" s="47"/>
      <c r="E8198" s="47"/>
      <c r="F8198" s="47"/>
      <c r="G8198" s="48"/>
      <c r="H8198" s="47"/>
      <c r="I8198" s="51"/>
      <c r="J8198" s="51"/>
      <c r="K8198" s="47"/>
      <c r="L8198" s="47"/>
      <c r="M8198" s="47"/>
      <c r="N8198" s="47"/>
      <c r="O8198" s="48"/>
    </row>
    <row r="8199" spans="2:15" x14ac:dyDescent="0.25">
      <c r="B8199" s="85"/>
      <c r="C8199" s="47"/>
      <c r="D8199" s="47"/>
      <c r="E8199" s="47"/>
      <c r="F8199" s="47"/>
      <c r="G8199" s="48"/>
      <c r="H8199" s="47"/>
      <c r="I8199" s="51"/>
      <c r="J8199" s="51"/>
      <c r="K8199" s="47"/>
      <c r="L8199" s="47"/>
      <c r="M8199" s="47"/>
      <c r="N8199" s="47"/>
      <c r="O8199" s="48"/>
    </row>
    <row r="8200" spans="2:15" x14ac:dyDescent="0.25">
      <c r="B8200" s="85"/>
      <c r="C8200" s="47"/>
      <c r="D8200" s="47"/>
      <c r="E8200" s="47"/>
      <c r="F8200" s="47"/>
      <c r="G8200" s="48"/>
      <c r="H8200" s="47"/>
      <c r="I8200" s="51"/>
      <c r="J8200" s="51"/>
      <c r="K8200" s="47"/>
      <c r="L8200" s="47"/>
      <c r="M8200" s="47"/>
      <c r="N8200" s="47"/>
      <c r="O8200" s="48"/>
    </row>
    <row r="8201" spans="2:15" x14ac:dyDescent="0.25">
      <c r="B8201" s="85"/>
      <c r="C8201" s="47"/>
      <c r="D8201" s="47"/>
      <c r="E8201" s="47"/>
      <c r="F8201" s="47"/>
      <c r="G8201" s="48"/>
      <c r="H8201" s="47"/>
      <c r="I8201" s="51"/>
      <c r="J8201" s="51"/>
      <c r="K8201" s="47"/>
      <c r="L8201" s="47"/>
      <c r="M8201" s="47"/>
      <c r="N8201" s="47"/>
      <c r="O8201" s="48"/>
    </row>
    <row r="8202" spans="2:15" x14ac:dyDescent="0.25">
      <c r="B8202" s="85"/>
      <c r="C8202" s="47"/>
      <c r="D8202" s="47"/>
      <c r="E8202" s="47"/>
      <c r="F8202" s="47"/>
      <c r="G8202" s="48"/>
      <c r="H8202" s="47"/>
      <c r="I8202" s="51"/>
      <c r="J8202" s="51"/>
      <c r="K8202" s="47"/>
      <c r="L8202" s="47"/>
      <c r="M8202" s="47"/>
      <c r="N8202" s="47"/>
      <c r="O8202" s="48"/>
    </row>
    <row r="8203" spans="2:15" x14ac:dyDescent="0.25">
      <c r="B8203" s="85"/>
      <c r="C8203" s="47"/>
      <c r="D8203" s="47"/>
      <c r="E8203" s="47"/>
      <c r="F8203" s="47"/>
      <c r="G8203" s="48"/>
      <c r="H8203" s="47"/>
      <c r="I8203" s="51"/>
      <c r="J8203" s="51"/>
      <c r="K8203" s="47"/>
      <c r="L8203" s="47"/>
      <c r="M8203" s="47"/>
      <c r="N8203" s="47"/>
      <c r="O8203" s="48"/>
    </row>
    <row r="8204" spans="2:15" x14ac:dyDescent="0.25">
      <c r="B8204" s="85"/>
      <c r="C8204" s="47"/>
      <c r="D8204" s="47"/>
      <c r="E8204" s="47"/>
      <c r="F8204" s="47"/>
      <c r="G8204" s="48"/>
      <c r="H8204" s="47"/>
      <c r="I8204" s="51"/>
      <c r="J8204" s="51"/>
      <c r="K8204" s="47"/>
      <c r="L8204" s="47"/>
      <c r="M8204" s="47"/>
      <c r="N8204" s="47"/>
      <c r="O8204" s="48"/>
    </row>
    <row r="8205" spans="2:15" x14ac:dyDescent="0.25">
      <c r="B8205" s="85"/>
      <c r="C8205" s="47"/>
      <c r="D8205" s="47"/>
      <c r="E8205" s="47"/>
      <c r="F8205" s="47"/>
      <c r="G8205" s="48"/>
      <c r="H8205" s="47"/>
      <c r="I8205" s="51"/>
      <c r="J8205" s="51"/>
      <c r="K8205" s="47"/>
      <c r="L8205" s="47"/>
      <c r="M8205" s="47"/>
      <c r="N8205" s="47"/>
      <c r="O8205" s="48"/>
    </row>
    <row r="8206" spans="2:15" x14ac:dyDescent="0.25">
      <c r="B8206" s="85"/>
      <c r="C8206" s="47"/>
      <c r="D8206" s="47"/>
      <c r="E8206" s="47"/>
      <c r="F8206" s="47"/>
      <c r="G8206" s="48"/>
      <c r="H8206" s="47"/>
      <c r="I8206" s="51"/>
      <c r="J8206" s="51"/>
      <c r="K8206" s="47"/>
      <c r="L8206" s="47"/>
      <c r="M8206" s="47"/>
      <c r="N8206" s="47"/>
      <c r="O8206" s="48"/>
    </row>
    <row r="8207" spans="2:15" x14ac:dyDescent="0.25">
      <c r="B8207" s="85"/>
      <c r="C8207" s="47"/>
      <c r="D8207" s="47"/>
      <c r="E8207" s="47"/>
      <c r="F8207" s="47"/>
      <c r="G8207" s="48"/>
      <c r="H8207" s="47"/>
      <c r="I8207" s="51"/>
      <c r="J8207" s="51"/>
      <c r="K8207" s="47"/>
      <c r="L8207" s="47"/>
      <c r="M8207" s="47"/>
      <c r="N8207" s="47"/>
      <c r="O8207" s="48"/>
    </row>
    <row r="8208" spans="2:15" x14ac:dyDescent="0.25">
      <c r="B8208" s="85"/>
      <c r="C8208" s="47"/>
      <c r="D8208" s="47"/>
      <c r="E8208" s="47"/>
      <c r="F8208" s="47"/>
      <c r="G8208" s="48"/>
      <c r="H8208" s="47"/>
      <c r="I8208" s="51"/>
      <c r="J8208" s="51"/>
      <c r="K8208" s="47"/>
      <c r="L8208" s="47"/>
      <c r="M8208" s="47"/>
      <c r="N8208" s="47"/>
      <c r="O8208" s="48"/>
    </row>
    <row r="8209" spans="2:15" x14ac:dyDescent="0.25">
      <c r="B8209" s="85"/>
      <c r="C8209" s="47"/>
      <c r="D8209" s="47"/>
      <c r="E8209" s="47"/>
      <c r="F8209" s="47"/>
      <c r="G8209" s="48"/>
      <c r="H8209" s="47"/>
      <c r="I8209" s="51"/>
      <c r="J8209" s="51"/>
      <c r="K8209" s="47"/>
      <c r="L8209" s="47"/>
      <c r="M8209" s="47"/>
      <c r="N8209" s="47"/>
      <c r="O8209" s="48"/>
    </row>
    <row r="8210" spans="2:15" x14ac:dyDescent="0.25">
      <c r="B8210" s="85"/>
      <c r="C8210" s="47"/>
      <c r="D8210" s="47"/>
      <c r="E8210" s="47"/>
      <c r="F8210" s="47"/>
      <c r="G8210" s="48"/>
      <c r="H8210" s="47"/>
      <c r="I8210" s="51"/>
      <c r="J8210" s="51"/>
      <c r="K8210" s="47"/>
      <c r="L8210" s="47"/>
      <c r="M8210" s="47"/>
      <c r="N8210" s="47"/>
      <c r="O8210" s="48"/>
    </row>
    <row r="8211" spans="2:15" x14ac:dyDescent="0.25">
      <c r="B8211" s="85"/>
      <c r="C8211" s="47"/>
      <c r="D8211" s="47"/>
      <c r="E8211" s="47"/>
      <c r="F8211" s="47"/>
      <c r="G8211" s="48"/>
      <c r="H8211" s="47"/>
      <c r="I8211" s="51"/>
      <c r="J8211" s="51"/>
      <c r="K8211" s="47"/>
      <c r="L8211" s="47"/>
      <c r="M8211" s="47"/>
      <c r="N8211" s="47"/>
      <c r="O8211" s="48"/>
    </row>
    <row r="8212" spans="2:15" x14ac:dyDescent="0.25">
      <c r="B8212" s="85"/>
      <c r="C8212" s="47"/>
      <c r="D8212" s="47"/>
      <c r="E8212" s="47"/>
      <c r="F8212" s="47"/>
      <c r="G8212" s="48"/>
      <c r="H8212" s="47"/>
      <c r="I8212" s="51"/>
      <c r="J8212" s="51"/>
      <c r="K8212" s="47"/>
      <c r="L8212" s="47"/>
      <c r="M8212" s="47"/>
      <c r="N8212" s="47"/>
      <c r="O8212" s="48"/>
    </row>
    <row r="8213" spans="2:15" x14ac:dyDescent="0.25">
      <c r="B8213" s="85"/>
      <c r="C8213" s="47"/>
      <c r="D8213" s="47"/>
      <c r="E8213" s="47"/>
      <c r="F8213" s="47"/>
      <c r="G8213" s="48"/>
      <c r="H8213" s="47"/>
      <c r="I8213" s="51"/>
      <c r="J8213" s="51"/>
      <c r="K8213" s="47"/>
      <c r="L8213" s="47"/>
      <c r="M8213" s="47"/>
      <c r="N8213" s="47"/>
      <c r="O8213" s="48"/>
    </row>
    <row r="8214" spans="2:15" x14ac:dyDescent="0.25">
      <c r="B8214" s="85"/>
      <c r="C8214" s="47"/>
      <c r="D8214" s="47"/>
      <c r="E8214" s="47"/>
      <c r="F8214" s="47"/>
      <c r="G8214" s="48"/>
      <c r="H8214" s="47"/>
      <c r="I8214" s="51"/>
      <c r="J8214" s="51"/>
      <c r="K8214" s="47"/>
      <c r="L8214" s="47"/>
      <c r="M8214" s="47"/>
      <c r="N8214" s="47"/>
      <c r="O8214" s="48"/>
    </row>
    <row r="8215" spans="2:15" x14ac:dyDescent="0.25">
      <c r="B8215" s="85"/>
      <c r="C8215" s="47"/>
      <c r="D8215" s="47"/>
      <c r="E8215" s="47"/>
      <c r="F8215" s="47"/>
      <c r="G8215" s="48"/>
      <c r="H8215" s="47"/>
      <c r="I8215" s="51"/>
      <c r="J8215" s="51"/>
      <c r="K8215" s="47"/>
      <c r="L8215" s="47"/>
      <c r="M8215" s="47"/>
      <c r="N8215" s="47"/>
      <c r="O8215" s="48"/>
    </row>
    <row r="8216" spans="2:15" x14ac:dyDescent="0.25">
      <c r="B8216" s="85"/>
      <c r="C8216" s="47"/>
      <c r="D8216" s="47"/>
      <c r="E8216" s="47"/>
      <c r="F8216" s="47"/>
      <c r="G8216" s="48"/>
      <c r="H8216" s="47"/>
      <c r="I8216" s="51"/>
      <c r="J8216" s="51"/>
      <c r="K8216" s="47"/>
      <c r="L8216" s="47"/>
      <c r="M8216" s="47"/>
      <c r="N8216" s="47"/>
      <c r="O8216" s="48"/>
    </row>
    <row r="8217" spans="2:15" x14ac:dyDescent="0.25">
      <c r="B8217" s="85"/>
      <c r="C8217" s="47"/>
      <c r="D8217" s="47"/>
      <c r="E8217" s="47"/>
      <c r="F8217" s="47"/>
      <c r="G8217" s="48"/>
      <c r="H8217" s="47"/>
      <c r="I8217" s="51"/>
      <c r="J8217" s="51"/>
      <c r="K8217" s="47"/>
      <c r="L8217" s="47"/>
      <c r="M8217" s="47"/>
      <c r="N8217" s="47"/>
      <c r="O8217" s="48"/>
    </row>
    <row r="8218" spans="2:15" x14ac:dyDescent="0.25">
      <c r="B8218" s="85"/>
      <c r="C8218" s="47"/>
      <c r="D8218" s="47"/>
      <c r="E8218" s="47"/>
      <c r="F8218" s="47"/>
      <c r="G8218" s="48"/>
      <c r="H8218" s="47"/>
      <c r="I8218" s="51"/>
      <c r="J8218" s="51"/>
      <c r="K8218" s="47"/>
      <c r="L8218" s="47"/>
      <c r="M8218" s="47"/>
      <c r="N8218" s="47"/>
      <c r="O8218" s="48"/>
    </row>
    <row r="8219" spans="2:15" x14ac:dyDescent="0.25">
      <c r="B8219" s="85"/>
      <c r="C8219" s="47"/>
      <c r="D8219" s="47"/>
      <c r="E8219" s="47"/>
      <c r="F8219" s="47"/>
      <c r="G8219" s="48"/>
      <c r="H8219" s="47"/>
      <c r="I8219" s="51"/>
      <c r="J8219" s="51"/>
      <c r="K8219" s="47"/>
      <c r="L8219" s="47"/>
      <c r="M8219" s="47"/>
      <c r="N8219" s="47"/>
      <c r="O8219" s="48"/>
    </row>
    <row r="8220" spans="2:15" x14ac:dyDescent="0.25">
      <c r="B8220" s="85"/>
      <c r="C8220" s="47"/>
      <c r="D8220" s="47"/>
      <c r="E8220" s="47"/>
      <c r="F8220" s="47"/>
      <c r="G8220" s="48"/>
      <c r="H8220" s="47"/>
      <c r="I8220" s="51"/>
      <c r="J8220" s="51"/>
      <c r="K8220" s="47"/>
      <c r="L8220" s="47"/>
      <c r="M8220" s="47"/>
      <c r="N8220" s="47"/>
      <c r="O8220" s="48"/>
    </row>
    <row r="8221" spans="2:15" x14ac:dyDescent="0.25">
      <c r="B8221" s="85"/>
      <c r="C8221" s="47"/>
      <c r="D8221" s="47"/>
      <c r="E8221" s="47"/>
      <c r="F8221" s="47"/>
      <c r="G8221" s="48"/>
      <c r="H8221" s="47"/>
      <c r="I8221" s="51"/>
      <c r="J8221" s="51"/>
      <c r="K8221" s="47"/>
      <c r="L8221" s="47"/>
      <c r="M8221" s="47"/>
      <c r="N8221" s="47"/>
      <c r="O8221" s="48"/>
    </row>
    <row r="8222" spans="2:15" x14ac:dyDescent="0.25">
      <c r="B8222" s="85"/>
      <c r="C8222" s="47"/>
      <c r="D8222" s="47"/>
      <c r="E8222" s="47"/>
      <c r="F8222" s="47"/>
      <c r="G8222" s="48"/>
      <c r="H8222" s="47"/>
      <c r="I8222" s="51"/>
      <c r="J8222" s="51"/>
      <c r="K8222" s="47"/>
      <c r="L8222" s="47"/>
      <c r="M8222" s="47"/>
      <c r="N8222" s="47"/>
      <c r="O8222" s="48"/>
    </row>
    <row r="8223" spans="2:15" x14ac:dyDescent="0.25">
      <c r="B8223" s="85"/>
      <c r="C8223" s="47"/>
      <c r="D8223" s="47"/>
      <c r="E8223" s="47"/>
      <c r="F8223" s="47"/>
      <c r="G8223" s="48"/>
      <c r="H8223" s="47"/>
      <c r="I8223" s="51"/>
      <c r="J8223" s="51"/>
      <c r="K8223" s="47"/>
      <c r="L8223" s="47"/>
      <c r="M8223" s="47"/>
      <c r="N8223" s="47"/>
      <c r="O8223" s="48"/>
    </row>
    <row r="8224" spans="2:15" x14ac:dyDescent="0.25">
      <c r="B8224" s="85"/>
      <c r="C8224" s="47"/>
      <c r="D8224" s="47"/>
      <c r="E8224" s="47"/>
      <c r="F8224" s="47"/>
      <c r="G8224" s="48"/>
      <c r="H8224" s="47"/>
      <c r="I8224" s="51"/>
      <c r="J8224" s="51"/>
      <c r="K8224" s="47"/>
      <c r="L8224" s="47"/>
      <c r="M8224" s="47"/>
      <c r="N8224" s="47"/>
      <c r="O8224" s="48"/>
    </row>
    <row r="8225" spans="2:15" x14ac:dyDescent="0.25">
      <c r="B8225" s="85"/>
      <c r="C8225" s="47"/>
      <c r="D8225" s="47"/>
      <c r="E8225" s="47"/>
      <c r="F8225" s="47"/>
      <c r="G8225" s="48"/>
      <c r="H8225" s="47"/>
      <c r="I8225" s="51"/>
      <c r="J8225" s="51"/>
      <c r="K8225" s="47"/>
      <c r="L8225" s="47"/>
      <c r="M8225" s="47"/>
      <c r="N8225" s="47"/>
      <c r="O8225" s="48"/>
    </row>
    <row r="8226" spans="2:15" x14ac:dyDescent="0.25">
      <c r="B8226" s="85"/>
      <c r="C8226" s="47"/>
      <c r="D8226" s="47"/>
      <c r="E8226" s="47"/>
      <c r="F8226" s="47"/>
      <c r="G8226" s="48"/>
      <c r="H8226" s="47"/>
      <c r="I8226" s="51"/>
      <c r="J8226" s="51"/>
      <c r="K8226" s="47"/>
      <c r="L8226" s="47"/>
      <c r="M8226" s="47"/>
      <c r="N8226" s="47"/>
      <c r="O8226" s="48"/>
    </row>
    <row r="8227" spans="2:15" x14ac:dyDescent="0.25">
      <c r="B8227" s="85"/>
      <c r="C8227" s="47"/>
      <c r="D8227" s="47"/>
      <c r="E8227" s="47"/>
      <c r="F8227" s="47"/>
      <c r="G8227" s="48"/>
      <c r="H8227" s="47"/>
      <c r="I8227" s="51"/>
      <c r="J8227" s="51"/>
      <c r="K8227" s="47"/>
      <c r="L8227" s="47"/>
      <c r="M8227" s="47"/>
      <c r="N8227" s="47"/>
      <c r="O8227" s="48"/>
    </row>
    <row r="8228" spans="2:15" x14ac:dyDescent="0.25">
      <c r="B8228" s="85"/>
      <c r="C8228" s="47"/>
      <c r="D8228" s="47"/>
      <c r="E8228" s="47"/>
      <c r="F8228" s="47"/>
      <c r="G8228" s="48"/>
      <c r="H8228" s="47"/>
      <c r="I8228" s="51"/>
      <c r="J8228" s="51"/>
      <c r="K8228" s="47"/>
      <c r="L8228" s="47"/>
      <c r="M8228" s="47"/>
      <c r="N8228" s="47"/>
      <c r="O8228" s="48"/>
    </row>
    <row r="8229" spans="2:15" x14ac:dyDescent="0.25">
      <c r="B8229" s="85"/>
      <c r="C8229" s="47"/>
      <c r="D8229" s="47"/>
      <c r="E8229" s="47"/>
      <c r="F8229" s="47"/>
      <c r="G8229" s="48"/>
      <c r="H8229" s="47"/>
      <c r="I8229" s="51"/>
      <c r="J8229" s="51"/>
      <c r="K8229" s="47"/>
      <c r="L8229" s="47"/>
      <c r="M8229" s="47"/>
      <c r="N8229" s="47"/>
      <c r="O8229" s="48"/>
    </row>
    <row r="8230" spans="2:15" x14ac:dyDescent="0.25">
      <c r="B8230" s="85"/>
      <c r="C8230" s="47"/>
      <c r="D8230" s="47"/>
      <c r="E8230" s="47"/>
      <c r="F8230" s="47"/>
      <c r="G8230" s="48"/>
      <c r="H8230" s="47"/>
      <c r="I8230" s="51"/>
      <c r="J8230" s="51"/>
      <c r="K8230" s="47"/>
      <c r="L8230" s="47"/>
      <c r="M8230" s="47"/>
      <c r="N8230" s="47"/>
      <c r="O8230" s="48"/>
    </row>
    <row r="8231" spans="2:15" x14ac:dyDescent="0.25">
      <c r="B8231" s="85"/>
      <c r="C8231" s="47"/>
      <c r="D8231" s="47"/>
      <c r="E8231" s="47"/>
      <c r="F8231" s="47"/>
      <c r="G8231" s="48"/>
      <c r="H8231" s="47"/>
      <c r="I8231" s="51"/>
      <c r="J8231" s="51"/>
      <c r="K8231" s="47"/>
      <c r="L8231" s="47"/>
      <c r="M8231" s="47"/>
      <c r="N8231" s="47"/>
      <c r="O8231" s="48"/>
    </row>
    <row r="8232" spans="2:15" x14ac:dyDescent="0.25">
      <c r="B8232" s="85"/>
      <c r="C8232" s="47"/>
      <c r="D8232" s="47"/>
      <c r="E8232" s="47"/>
      <c r="F8232" s="47"/>
      <c r="G8232" s="48"/>
      <c r="H8232" s="47"/>
      <c r="I8232" s="51"/>
      <c r="J8232" s="51"/>
      <c r="K8232" s="47"/>
      <c r="L8232" s="47"/>
      <c r="M8232" s="47"/>
      <c r="N8232" s="47"/>
      <c r="O8232" s="48"/>
    </row>
    <row r="8233" spans="2:15" x14ac:dyDescent="0.25">
      <c r="B8233" s="85"/>
      <c r="C8233" s="47"/>
      <c r="D8233" s="47"/>
      <c r="E8233" s="47"/>
      <c r="F8233" s="47"/>
      <c r="G8233" s="48"/>
      <c r="H8233" s="47"/>
      <c r="I8233" s="51"/>
      <c r="J8233" s="51"/>
      <c r="K8233" s="47"/>
      <c r="L8233" s="47"/>
      <c r="M8233" s="47"/>
      <c r="N8233" s="47"/>
      <c r="O8233" s="48"/>
    </row>
    <row r="8234" spans="2:15" x14ac:dyDescent="0.25">
      <c r="B8234" s="85"/>
      <c r="C8234" s="47"/>
      <c r="D8234" s="47"/>
      <c r="E8234" s="47"/>
      <c r="F8234" s="47"/>
      <c r="G8234" s="48"/>
      <c r="H8234" s="47"/>
      <c r="I8234" s="51"/>
      <c r="J8234" s="51"/>
      <c r="K8234" s="47"/>
      <c r="L8234" s="47"/>
      <c r="M8234" s="47"/>
      <c r="N8234" s="47"/>
      <c r="O8234" s="48"/>
    </row>
    <row r="8235" spans="2:15" x14ac:dyDescent="0.25">
      <c r="B8235" s="85"/>
      <c r="C8235" s="47"/>
      <c r="D8235" s="47"/>
      <c r="E8235" s="47"/>
      <c r="F8235" s="47"/>
      <c r="G8235" s="48"/>
      <c r="H8235" s="47"/>
      <c r="I8235" s="51"/>
      <c r="J8235" s="51"/>
      <c r="K8235" s="47"/>
      <c r="L8235" s="47"/>
      <c r="M8235" s="47"/>
      <c r="N8235" s="47"/>
      <c r="O8235" s="48"/>
    </row>
    <row r="8236" spans="2:15" x14ac:dyDescent="0.25">
      <c r="B8236" s="85"/>
      <c r="C8236" s="47"/>
      <c r="D8236" s="47"/>
      <c r="E8236" s="47"/>
      <c r="F8236" s="47"/>
      <c r="G8236" s="48"/>
      <c r="H8236" s="47"/>
      <c r="I8236" s="51"/>
      <c r="J8236" s="51"/>
      <c r="K8236" s="47"/>
      <c r="L8236" s="47"/>
      <c r="M8236" s="47"/>
      <c r="N8236" s="47"/>
      <c r="O8236" s="48"/>
    </row>
    <row r="8237" spans="2:15" x14ac:dyDescent="0.25">
      <c r="B8237" s="85"/>
      <c r="C8237" s="47"/>
      <c r="D8237" s="47"/>
      <c r="E8237" s="47"/>
      <c r="F8237" s="47"/>
      <c r="G8237" s="48"/>
      <c r="H8237" s="47"/>
      <c r="I8237" s="51"/>
      <c r="J8237" s="51"/>
      <c r="K8237" s="47"/>
      <c r="L8237" s="47"/>
      <c r="M8237" s="47"/>
      <c r="N8237" s="47"/>
      <c r="O8237" s="48"/>
    </row>
    <row r="8238" spans="2:15" x14ac:dyDescent="0.25">
      <c r="B8238" s="85"/>
      <c r="C8238" s="47"/>
      <c r="D8238" s="47"/>
      <c r="E8238" s="47"/>
      <c r="F8238" s="47"/>
      <c r="G8238" s="48"/>
      <c r="H8238" s="47"/>
      <c r="I8238" s="51"/>
      <c r="J8238" s="51"/>
      <c r="K8238" s="47"/>
      <c r="L8238" s="47"/>
      <c r="M8238" s="47"/>
      <c r="N8238" s="47"/>
      <c r="O8238" s="48"/>
    </row>
    <row r="8239" spans="2:15" x14ac:dyDescent="0.25">
      <c r="B8239" s="85"/>
      <c r="C8239" s="47"/>
      <c r="D8239" s="47"/>
      <c r="E8239" s="47"/>
      <c r="F8239" s="47"/>
      <c r="G8239" s="48"/>
      <c r="H8239" s="47"/>
      <c r="I8239" s="51"/>
      <c r="J8239" s="51"/>
      <c r="K8239" s="47"/>
      <c r="L8239" s="47"/>
      <c r="M8239" s="47"/>
      <c r="N8239" s="47"/>
      <c r="O8239" s="48"/>
    </row>
    <row r="8240" spans="2:15" x14ac:dyDescent="0.25">
      <c r="B8240" s="85"/>
      <c r="C8240" s="47"/>
      <c r="D8240" s="47"/>
      <c r="E8240" s="47"/>
      <c r="F8240" s="47"/>
      <c r="G8240" s="48"/>
      <c r="H8240" s="47"/>
      <c r="I8240" s="51"/>
      <c r="J8240" s="51"/>
      <c r="K8240" s="47"/>
      <c r="L8240" s="47"/>
      <c r="M8240" s="47"/>
      <c r="N8240" s="47"/>
      <c r="O8240" s="48"/>
    </row>
    <row r="8241" spans="2:15" x14ac:dyDescent="0.25">
      <c r="B8241" s="85"/>
      <c r="C8241" s="47"/>
      <c r="D8241" s="47"/>
      <c r="E8241" s="47"/>
      <c r="F8241" s="47"/>
      <c r="G8241" s="48"/>
      <c r="H8241" s="47"/>
      <c r="I8241" s="51"/>
      <c r="J8241" s="51"/>
      <c r="K8241" s="47"/>
      <c r="L8241" s="47"/>
      <c r="M8241" s="47"/>
      <c r="N8241" s="47"/>
      <c r="O8241" s="48"/>
    </row>
    <row r="8242" spans="2:15" x14ac:dyDescent="0.25">
      <c r="B8242" s="85"/>
      <c r="C8242" s="47"/>
      <c r="D8242" s="47"/>
      <c r="E8242" s="47"/>
      <c r="F8242" s="47"/>
      <c r="G8242" s="48"/>
      <c r="H8242" s="47"/>
      <c r="I8242" s="51"/>
      <c r="J8242" s="51"/>
      <c r="K8242" s="47"/>
      <c r="L8242" s="47"/>
      <c r="M8242" s="47"/>
      <c r="N8242" s="47"/>
      <c r="O8242" s="48"/>
    </row>
    <row r="8243" spans="2:15" x14ac:dyDescent="0.25">
      <c r="B8243" s="85"/>
      <c r="C8243" s="47"/>
      <c r="D8243" s="47"/>
      <c r="E8243" s="47"/>
      <c r="F8243" s="47"/>
      <c r="G8243" s="48"/>
      <c r="H8243" s="47"/>
      <c r="I8243" s="51"/>
      <c r="J8243" s="51"/>
      <c r="K8243" s="47"/>
      <c r="L8243" s="47"/>
      <c r="M8243" s="47"/>
      <c r="N8243" s="47"/>
      <c r="O8243" s="48"/>
    </row>
    <row r="8244" spans="2:15" x14ac:dyDescent="0.25">
      <c r="B8244" s="85"/>
      <c r="C8244" s="47"/>
      <c r="D8244" s="47"/>
      <c r="E8244" s="47"/>
      <c r="F8244" s="47"/>
      <c r="G8244" s="48"/>
      <c r="H8244" s="47"/>
      <c r="I8244" s="51"/>
      <c r="J8244" s="51"/>
      <c r="K8244" s="47"/>
      <c r="L8244" s="47"/>
      <c r="M8244" s="47"/>
      <c r="N8244" s="47"/>
      <c r="O8244" s="48"/>
    </row>
    <row r="8245" spans="2:15" x14ac:dyDescent="0.25">
      <c r="B8245" s="85"/>
      <c r="C8245" s="47"/>
      <c r="D8245" s="47"/>
      <c r="E8245" s="47"/>
      <c r="F8245" s="47"/>
      <c r="G8245" s="48"/>
      <c r="H8245" s="47"/>
      <c r="I8245" s="51"/>
      <c r="J8245" s="51"/>
      <c r="K8245" s="47"/>
      <c r="L8245" s="47"/>
      <c r="M8245" s="47"/>
      <c r="N8245" s="47"/>
      <c r="O8245" s="48"/>
    </row>
    <row r="8246" spans="2:15" x14ac:dyDescent="0.25">
      <c r="B8246" s="85"/>
      <c r="C8246" s="47"/>
      <c r="D8246" s="47"/>
      <c r="E8246" s="47"/>
      <c r="F8246" s="47"/>
      <c r="G8246" s="48"/>
      <c r="H8246" s="47"/>
      <c r="I8246" s="51"/>
      <c r="J8246" s="51"/>
      <c r="K8246" s="47"/>
      <c r="L8246" s="47"/>
      <c r="M8246" s="47"/>
      <c r="N8246" s="47"/>
      <c r="O8246" s="48"/>
    </row>
    <row r="8247" spans="2:15" x14ac:dyDescent="0.25">
      <c r="B8247" s="85"/>
      <c r="C8247" s="47"/>
      <c r="D8247" s="47"/>
      <c r="E8247" s="47"/>
      <c r="F8247" s="47"/>
      <c r="G8247" s="48"/>
      <c r="H8247" s="47"/>
      <c r="I8247" s="51"/>
      <c r="J8247" s="51"/>
      <c r="K8247" s="47"/>
      <c r="L8247" s="47"/>
      <c r="M8247" s="47"/>
      <c r="N8247" s="47"/>
      <c r="O8247" s="48"/>
    </row>
    <row r="8248" spans="2:15" x14ac:dyDescent="0.25">
      <c r="B8248" s="85"/>
      <c r="C8248" s="47"/>
      <c r="D8248" s="47"/>
      <c r="E8248" s="47"/>
      <c r="F8248" s="47"/>
      <c r="G8248" s="48"/>
      <c r="H8248" s="47"/>
      <c r="I8248" s="51"/>
      <c r="J8248" s="51"/>
      <c r="K8248" s="47"/>
      <c r="L8248" s="47"/>
      <c r="M8248" s="47"/>
      <c r="N8248" s="47"/>
      <c r="O8248" s="48"/>
    </row>
    <row r="8249" spans="2:15" x14ac:dyDescent="0.25">
      <c r="B8249" s="85"/>
      <c r="C8249" s="47"/>
      <c r="D8249" s="47"/>
      <c r="E8249" s="47"/>
      <c r="F8249" s="47"/>
      <c r="G8249" s="48"/>
      <c r="H8249" s="47"/>
      <c r="I8249" s="51"/>
      <c r="J8249" s="51"/>
      <c r="K8249" s="47"/>
      <c r="L8249" s="47"/>
      <c r="M8249" s="47"/>
      <c r="N8249" s="47"/>
      <c r="O8249" s="48"/>
    </row>
    <row r="8250" spans="2:15" x14ac:dyDescent="0.25">
      <c r="B8250" s="85"/>
      <c r="C8250" s="47"/>
      <c r="D8250" s="47"/>
      <c r="E8250" s="47"/>
      <c r="F8250" s="47"/>
      <c r="G8250" s="48"/>
      <c r="H8250" s="47"/>
      <c r="I8250" s="51"/>
      <c r="J8250" s="51"/>
      <c r="K8250" s="47"/>
      <c r="L8250" s="47"/>
      <c r="M8250" s="47"/>
      <c r="N8250" s="47"/>
      <c r="O8250" s="48"/>
    </row>
    <row r="8251" spans="2:15" x14ac:dyDescent="0.25">
      <c r="B8251" s="85"/>
      <c r="C8251" s="47"/>
      <c r="D8251" s="47"/>
      <c r="E8251" s="47"/>
      <c r="F8251" s="47"/>
      <c r="G8251" s="48"/>
      <c r="H8251" s="47"/>
      <c r="I8251" s="51"/>
      <c r="J8251" s="51"/>
      <c r="K8251" s="47"/>
      <c r="L8251" s="47"/>
      <c r="M8251" s="47"/>
      <c r="N8251" s="47"/>
      <c r="O8251" s="48"/>
    </row>
    <row r="8252" spans="2:15" x14ac:dyDescent="0.25">
      <c r="B8252" s="85"/>
      <c r="C8252" s="47"/>
      <c r="D8252" s="47"/>
      <c r="E8252" s="47"/>
      <c r="F8252" s="47"/>
      <c r="G8252" s="48"/>
      <c r="H8252" s="47"/>
      <c r="I8252" s="51"/>
      <c r="J8252" s="51"/>
      <c r="K8252" s="47"/>
      <c r="L8252" s="47"/>
      <c r="M8252" s="47"/>
      <c r="N8252" s="47"/>
      <c r="O8252" s="48"/>
    </row>
    <row r="8253" spans="2:15" x14ac:dyDescent="0.25">
      <c r="B8253" s="85"/>
      <c r="C8253" s="47"/>
      <c r="D8253" s="47"/>
      <c r="E8253" s="47"/>
      <c r="F8253" s="47"/>
      <c r="G8253" s="48"/>
      <c r="H8253" s="47"/>
      <c r="I8253" s="51"/>
      <c r="J8253" s="51"/>
      <c r="K8253" s="47"/>
      <c r="L8253" s="47"/>
      <c r="M8253" s="47"/>
      <c r="N8253" s="47"/>
      <c r="O8253" s="48"/>
    </row>
    <row r="8254" spans="2:15" x14ac:dyDescent="0.25">
      <c r="B8254" s="85"/>
      <c r="C8254" s="47"/>
      <c r="D8254" s="47"/>
      <c r="E8254" s="47"/>
      <c r="F8254" s="47"/>
      <c r="G8254" s="48"/>
      <c r="H8254" s="47"/>
      <c r="I8254" s="51"/>
      <c r="J8254" s="51"/>
      <c r="K8254" s="47"/>
      <c r="L8254" s="47"/>
      <c r="M8254" s="47"/>
      <c r="N8254" s="47"/>
      <c r="O8254" s="48"/>
    </row>
    <row r="8255" spans="2:15" x14ac:dyDescent="0.25">
      <c r="B8255" s="85"/>
      <c r="C8255" s="47"/>
      <c r="D8255" s="47"/>
      <c r="E8255" s="47"/>
      <c r="F8255" s="47"/>
      <c r="G8255" s="48"/>
      <c r="H8255" s="47"/>
      <c r="I8255" s="51"/>
      <c r="J8255" s="51"/>
      <c r="K8255" s="47"/>
      <c r="L8255" s="47"/>
      <c r="M8255" s="47"/>
      <c r="N8255" s="47"/>
      <c r="O8255" s="48"/>
    </row>
    <row r="8256" spans="2:15" x14ac:dyDescent="0.25">
      <c r="B8256" s="85"/>
      <c r="C8256" s="47"/>
      <c r="D8256" s="47"/>
      <c r="E8256" s="47"/>
      <c r="F8256" s="47"/>
      <c r="G8256" s="48"/>
      <c r="H8256" s="47"/>
      <c r="I8256" s="51"/>
      <c r="J8256" s="51"/>
      <c r="K8256" s="47"/>
      <c r="L8256" s="47"/>
      <c r="M8256" s="47"/>
      <c r="N8256" s="47"/>
      <c r="O8256" s="48"/>
    </row>
    <row r="8257" spans="2:15" x14ac:dyDescent="0.25">
      <c r="B8257" s="85"/>
      <c r="C8257" s="47"/>
      <c r="D8257" s="47"/>
      <c r="E8257" s="47"/>
      <c r="F8257" s="47"/>
      <c r="G8257" s="48"/>
      <c r="H8257" s="47"/>
      <c r="I8257" s="51"/>
      <c r="J8257" s="51"/>
      <c r="K8257" s="47"/>
      <c r="L8257" s="47"/>
      <c r="M8257" s="47"/>
      <c r="N8257" s="47"/>
      <c r="O8257" s="48"/>
    </row>
    <row r="8258" spans="2:15" x14ac:dyDescent="0.25">
      <c r="B8258" s="85"/>
      <c r="C8258" s="47"/>
      <c r="D8258" s="47"/>
      <c r="E8258" s="47"/>
      <c r="F8258" s="47"/>
      <c r="G8258" s="48"/>
      <c r="H8258" s="47"/>
      <c r="I8258" s="51"/>
      <c r="J8258" s="51"/>
      <c r="K8258" s="47"/>
      <c r="L8258" s="47"/>
      <c r="M8258" s="47"/>
      <c r="N8258" s="47"/>
      <c r="O8258" s="48"/>
    </row>
    <row r="8259" spans="2:15" x14ac:dyDescent="0.25">
      <c r="B8259" s="85"/>
      <c r="C8259" s="47"/>
      <c r="D8259" s="47"/>
      <c r="E8259" s="47"/>
      <c r="F8259" s="47"/>
      <c r="G8259" s="48"/>
      <c r="H8259" s="47"/>
      <c r="I8259" s="51"/>
      <c r="J8259" s="51"/>
      <c r="K8259" s="47"/>
      <c r="L8259" s="47"/>
      <c r="M8259" s="47"/>
      <c r="N8259" s="47"/>
      <c r="O8259" s="48"/>
    </row>
    <row r="8260" spans="2:15" x14ac:dyDescent="0.25">
      <c r="B8260" s="85"/>
      <c r="C8260" s="47"/>
      <c r="D8260" s="47"/>
      <c r="E8260" s="47"/>
      <c r="F8260" s="47"/>
      <c r="G8260" s="48"/>
      <c r="H8260" s="47"/>
      <c r="I8260" s="51"/>
      <c r="J8260" s="51"/>
      <c r="K8260" s="47"/>
      <c r="L8260" s="47"/>
      <c r="M8260" s="47"/>
      <c r="N8260" s="47"/>
      <c r="O8260" s="48"/>
    </row>
    <row r="8261" spans="2:15" x14ac:dyDescent="0.25">
      <c r="B8261" s="85"/>
      <c r="C8261" s="47"/>
      <c r="D8261" s="47"/>
      <c r="E8261" s="47"/>
      <c r="F8261" s="47"/>
      <c r="G8261" s="48"/>
      <c r="H8261" s="47"/>
      <c r="I8261" s="51"/>
      <c r="J8261" s="51"/>
      <c r="K8261" s="47"/>
      <c r="L8261" s="47"/>
      <c r="M8261" s="47"/>
      <c r="N8261" s="47"/>
      <c r="O8261" s="48"/>
    </row>
    <row r="8262" spans="2:15" x14ac:dyDescent="0.25">
      <c r="B8262" s="85"/>
      <c r="C8262" s="47"/>
      <c r="D8262" s="47"/>
      <c r="E8262" s="47"/>
      <c r="F8262" s="47"/>
      <c r="G8262" s="48"/>
      <c r="H8262" s="47"/>
      <c r="I8262" s="51"/>
      <c r="J8262" s="51"/>
      <c r="K8262" s="47"/>
      <c r="L8262" s="47"/>
      <c r="M8262" s="47"/>
      <c r="N8262" s="47"/>
      <c r="O8262" s="48"/>
    </row>
    <row r="8263" spans="2:15" x14ac:dyDescent="0.25">
      <c r="B8263" s="85"/>
      <c r="C8263" s="47"/>
      <c r="D8263" s="47"/>
      <c r="E8263" s="47"/>
      <c r="F8263" s="47"/>
      <c r="G8263" s="48"/>
      <c r="H8263" s="47"/>
      <c r="I8263" s="51"/>
      <c r="J8263" s="51"/>
      <c r="K8263" s="47"/>
      <c r="L8263" s="47"/>
      <c r="M8263" s="47"/>
      <c r="N8263" s="47"/>
      <c r="O8263" s="48"/>
    </row>
    <row r="8264" spans="2:15" x14ac:dyDescent="0.25">
      <c r="B8264" s="85"/>
      <c r="C8264" s="47"/>
      <c r="D8264" s="47"/>
      <c r="E8264" s="47"/>
      <c r="F8264" s="47"/>
      <c r="G8264" s="48"/>
      <c r="H8264" s="47"/>
      <c r="I8264" s="51"/>
      <c r="J8264" s="51"/>
      <c r="K8264" s="47"/>
      <c r="L8264" s="47"/>
      <c r="M8264" s="47"/>
      <c r="N8264" s="47"/>
      <c r="O8264" s="48"/>
    </row>
    <row r="8265" spans="2:15" x14ac:dyDescent="0.25">
      <c r="B8265" s="85"/>
      <c r="C8265" s="47"/>
      <c r="D8265" s="47"/>
      <c r="E8265" s="47"/>
      <c r="F8265" s="47"/>
      <c r="G8265" s="48"/>
      <c r="H8265" s="47"/>
      <c r="I8265" s="51"/>
      <c r="J8265" s="51"/>
      <c r="K8265" s="47"/>
      <c r="L8265" s="47"/>
      <c r="M8265" s="47"/>
      <c r="N8265" s="47"/>
      <c r="O8265" s="48"/>
    </row>
    <row r="8266" spans="2:15" x14ac:dyDescent="0.25">
      <c r="B8266" s="85"/>
      <c r="C8266" s="47"/>
      <c r="D8266" s="47"/>
      <c r="E8266" s="47"/>
      <c r="F8266" s="47"/>
      <c r="G8266" s="48"/>
      <c r="H8266" s="47"/>
      <c r="I8266" s="51"/>
      <c r="J8266" s="51"/>
      <c r="K8266" s="47"/>
      <c r="L8266" s="47"/>
      <c r="M8266" s="47"/>
      <c r="N8266" s="47"/>
      <c r="O8266" s="48"/>
    </row>
    <row r="8267" spans="2:15" x14ac:dyDescent="0.25">
      <c r="B8267" s="85"/>
      <c r="C8267" s="47"/>
      <c r="D8267" s="47"/>
      <c r="E8267" s="47"/>
      <c r="F8267" s="47"/>
      <c r="G8267" s="48"/>
      <c r="H8267" s="47"/>
      <c r="I8267" s="51"/>
      <c r="J8267" s="51"/>
      <c r="K8267" s="47"/>
      <c r="L8267" s="47"/>
      <c r="M8267" s="47"/>
      <c r="N8267" s="47"/>
      <c r="O8267" s="48"/>
    </row>
    <row r="8268" spans="2:15" x14ac:dyDescent="0.25">
      <c r="B8268" s="85"/>
      <c r="C8268" s="47"/>
      <c r="D8268" s="47"/>
      <c r="E8268" s="47"/>
      <c r="F8268" s="47"/>
      <c r="G8268" s="48"/>
      <c r="H8268" s="47"/>
      <c r="I8268" s="51"/>
      <c r="J8268" s="51"/>
      <c r="K8268" s="47"/>
      <c r="L8268" s="47"/>
      <c r="M8268" s="47"/>
      <c r="N8268" s="47"/>
      <c r="O8268" s="48"/>
    </row>
    <row r="8269" spans="2:15" x14ac:dyDescent="0.25">
      <c r="B8269" s="85"/>
      <c r="C8269" s="47"/>
      <c r="D8269" s="47"/>
      <c r="E8269" s="47"/>
      <c r="F8269" s="47"/>
      <c r="G8269" s="48"/>
      <c r="H8269" s="47"/>
      <c r="I8269" s="51"/>
      <c r="J8269" s="51"/>
      <c r="K8269" s="47"/>
      <c r="L8269" s="47"/>
      <c r="M8269" s="47"/>
      <c r="N8269" s="47"/>
      <c r="O8269" s="48"/>
    </row>
    <row r="8270" spans="2:15" x14ac:dyDescent="0.25">
      <c r="B8270" s="85"/>
      <c r="C8270" s="47"/>
      <c r="D8270" s="47"/>
      <c r="E8270" s="47"/>
      <c r="F8270" s="47"/>
      <c r="G8270" s="48"/>
      <c r="H8270" s="47"/>
      <c r="I8270" s="51"/>
      <c r="J8270" s="51"/>
      <c r="K8270" s="47"/>
      <c r="L8270" s="47"/>
      <c r="M8270" s="47"/>
      <c r="N8270" s="47"/>
      <c r="O8270" s="48"/>
    </row>
    <row r="8271" spans="2:15" x14ac:dyDescent="0.25">
      <c r="B8271" s="85"/>
      <c r="C8271" s="47"/>
      <c r="D8271" s="47"/>
      <c r="E8271" s="47"/>
      <c r="F8271" s="47"/>
      <c r="G8271" s="48"/>
      <c r="H8271" s="47"/>
      <c r="I8271" s="51"/>
      <c r="J8271" s="51"/>
      <c r="K8271" s="47"/>
      <c r="L8271" s="47"/>
      <c r="M8271" s="47"/>
      <c r="N8271" s="47"/>
      <c r="O8271" s="48"/>
    </row>
    <row r="8272" spans="2:15" x14ac:dyDescent="0.25">
      <c r="B8272" s="85"/>
      <c r="C8272" s="47"/>
      <c r="D8272" s="47"/>
      <c r="E8272" s="47"/>
      <c r="F8272" s="47"/>
      <c r="G8272" s="48"/>
      <c r="H8272" s="47"/>
      <c r="I8272" s="51"/>
      <c r="J8272" s="51"/>
      <c r="K8272" s="47"/>
      <c r="L8272" s="47"/>
      <c r="M8272" s="47"/>
      <c r="N8272" s="47"/>
      <c r="O8272" s="48"/>
    </row>
    <row r="8273" spans="2:15" x14ac:dyDescent="0.25">
      <c r="B8273" s="85"/>
      <c r="C8273" s="47"/>
      <c r="D8273" s="47"/>
      <c r="E8273" s="47"/>
      <c r="F8273" s="47"/>
      <c r="G8273" s="48"/>
      <c r="H8273" s="47"/>
      <c r="I8273" s="51"/>
      <c r="J8273" s="51"/>
      <c r="K8273" s="47"/>
      <c r="L8273" s="47"/>
      <c r="M8273" s="47"/>
      <c r="N8273" s="47"/>
      <c r="O8273" s="48"/>
    </row>
    <row r="8274" spans="2:15" x14ac:dyDescent="0.25">
      <c r="B8274" s="85"/>
      <c r="C8274" s="47"/>
      <c r="D8274" s="47"/>
      <c r="E8274" s="47"/>
      <c r="F8274" s="47"/>
      <c r="G8274" s="48"/>
      <c r="H8274" s="47"/>
      <c r="I8274" s="51"/>
      <c r="J8274" s="51"/>
      <c r="K8274" s="47"/>
      <c r="L8274" s="47"/>
      <c r="M8274" s="47"/>
      <c r="N8274" s="47"/>
      <c r="O8274" s="48"/>
    </row>
    <row r="8275" spans="2:15" x14ac:dyDescent="0.25">
      <c r="B8275" s="85"/>
      <c r="C8275" s="47"/>
      <c r="D8275" s="47"/>
      <c r="E8275" s="47"/>
      <c r="F8275" s="47"/>
      <c r="G8275" s="48"/>
      <c r="H8275" s="47"/>
      <c r="I8275" s="51"/>
      <c r="J8275" s="51"/>
      <c r="K8275" s="47"/>
      <c r="L8275" s="47"/>
      <c r="M8275" s="47"/>
      <c r="N8275" s="47"/>
      <c r="O8275" s="48"/>
    </row>
    <row r="8276" spans="2:15" x14ac:dyDescent="0.25">
      <c r="B8276" s="85"/>
      <c r="C8276" s="47"/>
      <c r="D8276" s="47"/>
      <c r="E8276" s="47"/>
      <c r="F8276" s="47"/>
      <c r="G8276" s="48"/>
      <c r="H8276" s="47"/>
      <c r="I8276" s="51"/>
      <c r="J8276" s="51"/>
      <c r="K8276" s="47"/>
      <c r="L8276" s="47"/>
      <c r="M8276" s="47"/>
      <c r="N8276" s="47"/>
      <c r="O8276" s="48"/>
    </row>
    <row r="8277" spans="2:15" x14ac:dyDescent="0.25">
      <c r="B8277" s="85"/>
      <c r="C8277" s="47"/>
      <c r="D8277" s="47"/>
      <c r="E8277" s="47"/>
      <c r="F8277" s="47"/>
      <c r="G8277" s="48"/>
      <c r="H8277" s="47"/>
      <c r="I8277" s="51"/>
      <c r="J8277" s="51"/>
      <c r="K8277" s="47"/>
      <c r="L8277" s="47"/>
      <c r="M8277" s="47"/>
      <c r="N8277" s="47"/>
      <c r="O8277" s="48"/>
    </row>
    <row r="8278" spans="2:15" x14ac:dyDescent="0.25">
      <c r="B8278" s="85"/>
      <c r="C8278" s="47"/>
      <c r="D8278" s="47"/>
      <c r="E8278" s="47"/>
      <c r="F8278" s="47"/>
      <c r="G8278" s="48"/>
      <c r="H8278" s="47"/>
      <c r="I8278" s="51"/>
      <c r="J8278" s="51"/>
      <c r="K8278" s="47"/>
      <c r="L8278" s="47"/>
      <c r="M8278" s="47"/>
      <c r="N8278" s="47"/>
      <c r="O8278" s="48"/>
    </row>
    <row r="8279" spans="2:15" x14ac:dyDescent="0.25">
      <c r="B8279" s="85"/>
      <c r="C8279" s="47"/>
      <c r="D8279" s="47"/>
      <c r="E8279" s="47"/>
      <c r="F8279" s="47"/>
      <c r="G8279" s="48"/>
      <c r="H8279" s="47"/>
      <c r="I8279" s="51"/>
      <c r="J8279" s="51"/>
      <c r="K8279" s="47"/>
      <c r="L8279" s="47"/>
      <c r="M8279" s="47"/>
      <c r="N8279" s="47"/>
      <c r="O8279" s="48"/>
    </row>
    <row r="8280" spans="2:15" x14ac:dyDescent="0.25">
      <c r="B8280" s="85"/>
      <c r="C8280" s="47"/>
      <c r="D8280" s="47"/>
      <c r="E8280" s="47"/>
      <c r="F8280" s="47"/>
      <c r="G8280" s="48"/>
      <c r="H8280" s="47"/>
      <c r="I8280" s="51"/>
      <c r="J8280" s="51"/>
      <c r="K8280" s="47"/>
      <c r="L8280" s="47"/>
      <c r="M8280" s="47"/>
      <c r="N8280" s="47"/>
      <c r="O8280" s="48"/>
    </row>
    <row r="8281" spans="2:15" x14ac:dyDescent="0.25">
      <c r="B8281" s="85"/>
      <c r="C8281" s="47"/>
      <c r="D8281" s="47"/>
      <c r="E8281" s="47"/>
      <c r="F8281" s="47"/>
      <c r="G8281" s="48"/>
      <c r="H8281" s="47"/>
      <c r="I8281" s="51"/>
      <c r="J8281" s="51"/>
      <c r="K8281" s="47"/>
      <c r="L8281" s="47"/>
      <c r="M8281" s="47"/>
      <c r="N8281" s="47"/>
      <c r="O8281" s="48"/>
    </row>
    <row r="8282" spans="2:15" x14ac:dyDescent="0.25">
      <c r="B8282" s="85"/>
      <c r="C8282" s="47"/>
      <c r="D8282" s="47"/>
      <c r="E8282" s="47"/>
      <c r="F8282" s="47"/>
      <c r="G8282" s="48"/>
      <c r="H8282" s="47"/>
      <c r="I8282" s="51"/>
      <c r="J8282" s="51"/>
      <c r="K8282" s="47"/>
      <c r="L8282" s="47"/>
      <c r="M8282" s="47"/>
      <c r="N8282" s="47"/>
      <c r="O8282" s="48"/>
    </row>
    <row r="8283" spans="2:15" x14ac:dyDescent="0.25">
      <c r="B8283" s="85"/>
      <c r="C8283" s="47"/>
      <c r="D8283" s="47"/>
      <c r="E8283" s="47"/>
      <c r="F8283" s="47"/>
      <c r="G8283" s="48"/>
      <c r="H8283" s="47"/>
      <c r="I8283" s="51"/>
      <c r="J8283" s="51"/>
      <c r="K8283" s="47"/>
      <c r="L8283" s="47"/>
      <c r="M8283" s="47"/>
      <c r="N8283" s="47"/>
      <c r="O8283" s="48"/>
    </row>
    <row r="8284" spans="2:15" x14ac:dyDescent="0.25">
      <c r="B8284" s="85"/>
      <c r="C8284" s="47"/>
      <c r="D8284" s="47"/>
      <c r="E8284" s="47"/>
      <c r="F8284" s="47"/>
      <c r="G8284" s="48"/>
      <c r="H8284" s="47"/>
      <c r="I8284" s="51"/>
      <c r="J8284" s="51"/>
      <c r="K8284" s="47"/>
      <c r="L8284" s="47"/>
      <c r="M8284" s="47"/>
      <c r="N8284" s="47"/>
      <c r="O8284" s="48"/>
    </row>
    <row r="8285" spans="2:15" x14ac:dyDescent="0.25">
      <c r="B8285" s="85"/>
      <c r="C8285" s="47"/>
      <c r="D8285" s="47"/>
      <c r="E8285" s="47"/>
      <c r="F8285" s="47"/>
      <c r="G8285" s="48"/>
      <c r="H8285" s="47"/>
      <c r="I8285" s="51"/>
      <c r="J8285" s="51"/>
      <c r="K8285" s="47"/>
      <c r="L8285" s="47"/>
      <c r="M8285" s="47"/>
      <c r="N8285" s="47"/>
      <c r="O8285" s="48"/>
    </row>
    <row r="8286" spans="2:15" x14ac:dyDescent="0.25">
      <c r="B8286" s="85"/>
      <c r="C8286" s="47"/>
      <c r="D8286" s="47"/>
      <c r="E8286" s="47"/>
      <c r="F8286" s="47"/>
      <c r="G8286" s="48"/>
      <c r="H8286" s="47"/>
      <c r="I8286" s="51"/>
      <c r="J8286" s="51"/>
      <c r="K8286" s="47"/>
      <c r="L8286" s="47"/>
      <c r="M8286" s="47"/>
      <c r="N8286" s="47"/>
      <c r="O8286" s="48"/>
    </row>
    <row r="8287" spans="2:15" x14ac:dyDescent="0.25">
      <c r="B8287" s="85"/>
      <c r="C8287" s="47"/>
      <c r="D8287" s="47"/>
      <c r="E8287" s="47"/>
      <c r="F8287" s="47"/>
      <c r="G8287" s="48"/>
      <c r="H8287" s="47"/>
      <c r="I8287" s="51"/>
      <c r="J8287" s="51"/>
      <c r="K8287" s="47"/>
      <c r="L8287" s="47"/>
      <c r="M8287" s="47"/>
      <c r="N8287" s="47"/>
      <c r="O8287" s="48"/>
    </row>
    <row r="8288" spans="2:15" x14ac:dyDescent="0.25">
      <c r="B8288" s="85"/>
      <c r="C8288" s="47"/>
      <c r="D8288" s="47"/>
      <c r="E8288" s="47"/>
      <c r="F8288" s="47"/>
      <c r="G8288" s="48"/>
      <c r="H8288" s="47"/>
      <c r="I8288" s="51"/>
      <c r="J8288" s="51"/>
      <c r="K8288" s="47"/>
      <c r="L8288" s="47"/>
      <c r="M8288" s="47"/>
      <c r="N8288" s="47"/>
      <c r="O8288" s="48"/>
    </row>
    <row r="8289" spans="2:15" x14ac:dyDescent="0.25">
      <c r="B8289" s="85"/>
      <c r="C8289" s="47"/>
      <c r="D8289" s="47"/>
      <c r="E8289" s="47"/>
      <c r="F8289" s="47"/>
      <c r="G8289" s="48"/>
      <c r="H8289" s="47"/>
      <c r="I8289" s="51"/>
      <c r="J8289" s="51"/>
      <c r="K8289" s="47"/>
      <c r="L8289" s="47"/>
      <c r="M8289" s="47"/>
      <c r="N8289" s="47"/>
      <c r="O8289" s="48"/>
    </row>
    <row r="8290" spans="2:15" x14ac:dyDescent="0.25">
      <c r="B8290" s="85"/>
      <c r="C8290" s="47"/>
      <c r="D8290" s="47"/>
      <c r="E8290" s="47"/>
      <c r="F8290" s="47"/>
      <c r="G8290" s="48"/>
      <c r="H8290" s="47"/>
      <c r="I8290" s="51"/>
      <c r="J8290" s="51"/>
      <c r="K8290" s="47"/>
      <c r="L8290" s="47"/>
      <c r="M8290" s="47"/>
      <c r="N8290" s="47"/>
      <c r="O8290" s="48"/>
    </row>
    <row r="8291" spans="2:15" x14ac:dyDescent="0.25">
      <c r="B8291" s="85"/>
      <c r="C8291" s="47"/>
      <c r="D8291" s="47"/>
      <c r="E8291" s="47"/>
      <c r="F8291" s="47"/>
      <c r="G8291" s="48"/>
      <c r="H8291" s="47"/>
      <c r="I8291" s="51"/>
      <c r="J8291" s="51"/>
      <c r="K8291" s="47"/>
      <c r="L8291" s="47"/>
      <c r="M8291" s="47"/>
      <c r="N8291" s="47"/>
      <c r="O8291" s="48"/>
    </row>
    <row r="8292" spans="2:15" x14ac:dyDescent="0.25">
      <c r="B8292" s="85"/>
      <c r="C8292" s="47"/>
      <c r="D8292" s="47"/>
      <c r="E8292" s="47"/>
      <c r="F8292" s="47"/>
      <c r="G8292" s="48"/>
      <c r="H8292" s="47"/>
      <c r="I8292" s="51"/>
      <c r="J8292" s="51"/>
      <c r="K8292" s="47"/>
      <c r="L8292" s="47"/>
      <c r="M8292" s="47"/>
      <c r="N8292" s="47"/>
      <c r="O8292" s="48"/>
    </row>
    <row r="8293" spans="2:15" x14ac:dyDescent="0.25">
      <c r="B8293" s="85"/>
      <c r="C8293" s="47"/>
      <c r="D8293" s="47"/>
      <c r="E8293" s="47"/>
      <c r="F8293" s="47"/>
      <c r="G8293" s="48"/>
      <c r="H8293" s="47"/>
      <c r="I8293" s="51"/>
      <c r="J8293" s="51"/>
      <c r="K8293" s="47"/>
      <c r="L8293" s="47"/>
      <c r="M8293" s="47"/>
      <c r="N8293" s="47"/>
      <c r="O8293" s="48"/>
    </row>
    <row r="8294" spans="2:15" x14ac:dyDescent="0.25">
      <c r="B8294" s="85"/>
      <c r="C8294" s="47"/>
      <c r="D8294" s="47"/>
      <c r="E8294" s="47"/>
      <c r="F8294" s="47"/>
      <c r="G8294" s="48"/>
      <c r="H8294" s="47"/>
      <c r="I8294" s="51"/>
      <c r="J8294" s="51"/>
      <c r="K8294" s="47"/>
      <c r="L8294" s="47"/>
      <c r="M8294" s="47"/>
      <c r="N8294" s="47"/>
      <c r="O8294" s="48"/>
    </row>
    <row r="8295" spans="2:15" x14ac:dyDescent="0.25">
      <c r="B8295" s="85"/>
      <c r="C8295" s="47"/>
      <c r="D8295" s="47"/>
      <c r="E8295" s="47"/>
      <c r="F8295" s="47"/>
      <c r="G8295" s="48"/>
      <c r="H8295" s="47"/>
      <c r="I8295" s="51"/>
      <c r="J8295" s="51"/>
      <c r="K8295" s="47"/>
      <c r="L8295" s="47"/>
      <c r="M8295" s="47"/>
      <c r="N8295" s="47"/>
      <c r="O8295" s="48"/>
    </row>
    <row r="8296" spans="2:15" x14ac:dyDescent="0.25">
      <c r="B8296" s="85"/>
      <c r="C8296" s="47"/>
      <c r="D8296" s="47"/>
      <c r="E8296" s="47"/>
      <c r="F8296" s="47"/>
      <c r="G8296" s="48"/>
      <c r="H8296" s="47"/>
      <c r="I8296" s="51"/>
      <c r="J8296" s="51"/>
      <c r="K8296" s="47"/>
      <c r="L8296" s="47"/>
      <c r="M8296" s="47"/>
      <c r="N8296" s="47"/>
      <c r="O8296" s="48"/>
    </row>
    <row r="8297" spans="2:15" x14ac:dyDescent="0.25">
      <c r="B8297" s="85"/>
      <c r="C8297" s="47"/>
      <c r="D8297" s="47"/>
      <c r="E8297" s="47"/>
      <c r="F8297" s="47"/>
      <c r="G8297" s="48"/>
      <c r="H8297" s="47"/>
      <c r="I8297" s="51"/>
      <c r="J8297" s="51"/>
      <c r="K8297" s="47"/>
      <c r="L8297" s="47"/>
      <c r="M8297" s="47"/>
      <c r="N8297" s="47"/>
      <c r="O8297" s="48"/>
    </row>
    <row r="8298" spans="2:15" x14ac:dyDescent="0.25">
      <c r="B8298" s="85"/>
      <c r="C8298" s="47"/>
      <c r="D8298" s="47"/>
      <c r="E8298" s="47"/>
      <c r="F8298" s="47"/>
      <c r="G8298" s="48"/>
      <c r="H8298" s="47"/>
      <c r="I8298" s="51"/>
      <c r="J8298" s="51"/>
      <c r="K8298" s="47"/>
      <c r="L8298" s="47"/>
      <c r="M8298" s="47"/>
      <c r="N8298" s="47"/>
      <c r="O8298" s="48"/>
    </row>
    <row r="8299" spans="2:15" x14ac:dyDescent="0.25">
      <c r="B8299" s="85"/>
      <c r="C8299" s="47"/>
      <c r="D8299" s="47"/>
      <c r="E8299" s="47"/>
      <c r="F8299" s="47"/>
      <c r="G8299" s="48"/>
      <c r="H8299" s="47"/>
      <c r="I8299" s="51"/>
      <c r="J8299" s="51"/>
      <c r="K8299" s="47"/>
      <c r="L8299" s="47"/>
      <c r="M8299" s="47"/>
      <c r="N8299" s="47"/>
      <c r="O8299" s="48"/>
    </row>
    <row r="8300" spans="2:15" x14ac:dyDescent="0.25">
      <c r="B8300" s="85"/>
      <c r="C8300" s="47"/>
      <c r="D8300" s="47"/>
      <c r="E8300" s="47"/>
      <c r="F8300" s="47"/>
      <c r="G8300" s="48"/>
      <c r="H8300" s="47"/>
      <c r="I8300" s="51"/>
      <c r="J8300" s="51"/>
      <c r="K8300" s="47"/>
      <c r="L8300" s="47"/>
      <c r="M8300" s="47"/>
      <c r="N8300" s="47"/>
      <c r="O8300" s="48"/>
    </row>
    <row r="8301" spans="2:15" x14ac:dyDescent="0.25">
      <c r="B8301" s="85"/>
      <c r="C8301" s="47"/>
      <c r="D8301" s="47"/>
      <c r="E8301" s="47"/>
      <c r="F8301" s="47"/>
      <c r="G8301" s="48"/>
      <c r="H8301" s="47"/>
      <c r="I8301" s="51"/>
      <c r="J8301" s="51"/>
      <c r="K8301" s="47"/>
      <c r="L8301" s="47"/>
      <c r="M8301" s="47"/>
      <c r="N8301" s="47"/>
      <c r="O8301" s="48"/>
    </row>
    <row r="8302" spans="2:15" x14ac:dyDescent="0.25">
      <c r="B8302" s="85"/>
      <c r="C8302" s="47"/>
      <c r="D8302" s="47"/>
      <c r="E8302" s="47"/>
      <c r="F8302" s="47"/>
      <c r="G8302" s="48"/>
      <c r="H8302" s="47"/>
      <c r="I8302" s="51"/>
      <c r="J8302" s="51"/>
      <c r="K8302" s="47"/>
      <c r="L8302" s="47"/>
      <c r="M8302" s="47"/>
      <c r="N8302" s="47"/>
      <c r="O8302" s="48"/>
    </row>
    <row r="8303" spans="2:15" x14ac:dyDescent="0.25">
      <c r="B8303" s="85"/>
      <c r="C8303" s="47"/>
      <c r="D8303" s="47"/>
      <c r="E8303" s="47"/>
      <c r="F8303" s="47"/>
      <c r="G8303" s="48"/>
      <c r="H8303" s="47"/>
      <c r="I8303" s="51"/>
      <c r="J8303" s="51"/>
      <c r="K8303" s="47"/>
      <c r="L8303" s="47"/>
      <c r="M8303" s="47"/>
      <c r="N8303" s="47"/>
      <c r="O8303" s="48"/>
    </row>
    <row r="8304" spans="2:15" x14ac:dyDescent="0.25">
      <c r="B8304" s="85"/>
      <c r="C8304" s="47"/>
      <c r="D8304" s="47"/>
      <c r="E8304" s="47"/>
      <c r="F8304" s="47"/>
      <c r="G8304" s="48"/>
      <c r="H8304" s="47"/>
      <c r="I8304" s="51"/>
      <c r="J8304" s="51"/>
      <c r="K8304" s="47"/>
      <c r="L8304" s="47"/>
      <c r="M8304" s="47"/>
      <c r="N8304" s="47"/>
      <c r="O8304" s="48"/>
    </row>
    <row r="8305" spans="2:15" x14ac:dyDescent="0.25">
      <c r="B8305" s="85"/>
      <c r="C8305" s="47"/>
      <c r="D8305" s="47"/>
      <c r="E8305" s="47"/>
      <c r="F8305" s="47"/>
      <c r="G8305" s="48"/>
      <c r="H8305" s="47"/>
      <c r="I8305" s="51"/>
      <c r="J8305" s="51"/>
      <c r="K8305" s="47"/>
      <c r="L8305" s="47"/>
      <c r="M8305" s="47"/>
      <c r="N8305" s="47"/>
      <c r="O8305" s="48"/>
    </row>
    <row r="8306" spans="2:15" x14ac:dyDescent="0.25">
      <c r="B8306" s="85"/>
      <c r="C8306" s="47"/>
      <c r="D8306" s="47"/>
      <c r="E8306" s="47"/>
      <c r="F8306" s="47"/>
      <c r="G8306" s="48"/>
      <c r="H8306" s="47"/>
      <c r="I8306" s="51"/>
      <c r="J8306" s="51"/>
      <c r="K8306" s="47"/>
      <c r="L8306" s="47"/>
      <c r="M8306" s="47"/>
      <c r="N8306" s="47"/>
      <c r="O8306" s="48"/>
    </row>
    <row r="8307" spans="2:15" x14ac:dyDescent="0.25">
      <c r="B8307" s="85"/>
      <c r="C8307" s="47"/>
      <c r="D8307" s="47"/>
      <c r="E8307" s="47"/>
      <c r="F8307" s="47"/>
      <c r="G8307" s="48"/>
      <c r="H8307" s="47"/>
      <c r="I8307" s="51"/>
      <c r="J8307" s="51"/>
      <c r="K8307" s="47"/>
      <c r="L8307" s="47"/>
      <c r="M8307" s="47"/>
      <c r="N8307" s="47"/>
      <c r="O8307" s="48"/>
    </row>
    <row r="8308" spans="2:15" x14ac:dyDescent="0.25">
      <c r="B8308" s="85"/>
      <c r="C8308" s="47"/>
      <c r="D8308" s="47"/>
      <c r="E8308" s="47"/>
      <c r="F8308" s="47"/>
      <c r="G8308" s="48"/>
      <c r="H8308" s="47"/>
      <c r="I8308" s="51"/>
      <c r="J8308" s="51"/>
      <c r="K8308" s="47"/>
      <c r="L8308" s="47"/>
      <c r="M8308" s="47"/>
      <c r="N8308" s="47"/>
      <c r="O8308" s="48"/>
    </row>
    <row r="8309" spans="2:15" x14ac:dyDescent="0.25">
      <c r="B8309" s="85"/>
      <c r="C8309" s="47"/>
      <c r="D8309" s="47"/>
      <c r="E8309" s="47"/>
      <c r="F8309" s="47"/>
      <c r="G8309" s="48"/>
      <c r="H8309" s="47"/>
      <c r="I8309" s="51"/>
      <c r="J8309" s="51"/>
      <c r="K8309" s="47"/>
      <c r="L8309" s="47"/>
      <c r="M8309" s="47"/>
      <c r="N8309" s="47"/>
      <c r="O8309" s="48"/>
    </row>
    <row r="8310" spans="2:15" x14ac:dyDescent="0.25">
      <c r="B8310" s="85"/>
      <c r="C8310" s="47"/>
      <c r="D8310" s="47"/>
      <c r="E8310" s="47"/>
      <c r="F8310" s="47"/>
      <c r="G8310" s="48"/>
      <c r="H8310" s="47"/>
      <c r="I8310" s="51"/>
      <c r="J8310" s="51"/>
      <c r="K8310" s="47"/>
      <c r="L8310" s="47"/>
      <c r="M8310" s="47"/>
      <c r="N8310" s="47"/>
      <c r="O8310" s="48"/>
    </row>
    <row r="8311" spans="2:15" x14ac:dyDescent="0.25">
      <c r="B8311" s="85"/>
      <c r="C8311" s="47"/>
      <c r="D8311" s="47"/>
      <c r="E8311" s="47"/>
      <c r="F8311" s="47"/>
      <c r="G8311" s="48"/>
      <c r="H8311" s="47"/>
      <c r="I8311" s="51"/>
      <c r="J8311" s="51"/>
      <c r="K8311" s="47"/>
      <c r="L8311" s="47"/>
      <c r="M8311" s="47"/>
      <c r="N8311" s="47"/>
      <c r="O8311" s="48"/>
    </row>
    <row r="8312" spans="2:15" x14ac:dyDescent="0.25">
      <c r="B8312" s="85"/>
      <c r="C8312" s="47"/>
      <c r="D8312" s="47"/>
      <c r="E8312" s="47"/>
      <c r="F8312" s="47"/>
      <c r="G8312" s="48"/>
      <c r="H8312" s="47"/>
      <c r="I8312" s="51"/>
      <c r="J8312" s="51"/>
      <c r="K8312" s="47"/>
      <c r="L8312" s="47"/>
      <c r="M8312" s="47"/>
      <c r="N8312" s="47"/>
      <c r="O8312" s="48"/>
    </row>
    <row r="8313" spans="2:15" x14ac:dyDescent="0.25">
      <c r="B8313" s="85"/>
      <c r="C8313" s="47"/>
      <c r="D8313" s="47"/>
      <c r="E8313" s="47"/>
      <c r="F8313" s="47"/>
      <c r="G8313" s="48"/>
      <c r="H8313" s="47"/>
      <c r="I8313" s="51"/>
      <c r="J8313" s="51"/>
      <c r="K8313" s="47"/>
      <c r="L8313" s="47"/>
      <c r="M8313" s="47"/>
      <c r="N8313" s="47"/>
      <c r="O8313" s="48"/>
    </row>
    <row r="8314" spans="2:15" x14ac:dyDescent="0.25">
      <c r="B8314" s="85"/>
      <c r="C8314" s="47"/>
      <c r="D8314" s="47"/>
      <c r="E8314" s="47"/>
      <c r="F8314" s="47"/>
      <c r="G8314" s="48"/>
      <c r="H8314" s="47"/>
      <c r="I8314" s="51"/>
      <c r="J8314" s="51"/>
      <c r="K8314" s="47"/>
      <c r="L8314" s="47"/>
      <c r="M8314" s="47"/>
      <c r="N8314" s="47"/>
      <c r="O8314" s="48"/>
    </row>
    <row r="8315" spans="2:15" x14ac:dyDescent="0.25">
      <c r="B8315" s="85"/>
      <c r="C8315" s="47"/>
      <c r="D8315" s="47"/>
      <c r="E8315" s="47"/>
      <c r="F8315" s="47"/>
      <c r="G8315" s="48"/>
      <c r="H8315" s="47"/>
      <c r="I8315" s="51"/>
      <c r="J8315" s="51"/>
      <c r="K8315" s="47"/>
      <c r="L8315" s="47"/>
      <c r="M8315" s="47"/>
      <c r="N8315" s="47"/>
      <c r="O8315" s="48"/>
    </row>
    <row r="8316" spans="2:15" x14ac:dyDescent="0.25">
      <c r="B8316" s="85"/>
      <c r="C8316" s="47"/>
      <c r="D8316" s="47"/>
      <c r="E8316" s="47"/>
      <c r="F8316" s="47"/>
      <c r="G8316" s="48"/>
      <c r="H8316" s="47"/>
      <c r="I8316" s="51"/>
      <c r="J8316" s="51"/>
      <c r="K8316" s="47"/>
      <c r="L8316" s="47"/>
      <c r="M8316" s="47"/>
      <c r="N8316" s="47"/>
      <c r="O8316" s="48"/>
    </row>
    <row r="8317" spans="2:15" x14ac:dyDescent="0.25">
      <c r="B8317" s="85"/>
      <c r="C8317" s="47"/>
      <c r="D8317" s="47"/>
      <c r="E8317" s="47"/>
      <c r="F8317" s="47"/>
      <c r="G8317" s="48"/>
      <c r="H8317" s="47"/>
      <c r="I8317" s="51"/>
      <c r="J8317" s="51"/>
      <c r="K8317" s="47"/>
      <c r="L8317" s="47"/>
      <c r="M8317" s="47"/>
      <c r="N8317" s="47"/>
      <c r="O8317" s="48"/>
    </row>
    <row r="8318" spans="2:15" x14ac:dyDescent="0.25">
      <c r="B8318" s="85"/>
      <c r="C8318" s="47"/>
      <c r="D8318" s="47"/>
      <c r="E8318" s="47"/>
      <c r="F8318" s="47"/>
      <c r="G8318" s="48"/>
      <c r="H8318" s="47"/>
      <c r="I8318" s="51"/>
      <c r="J8318" s="51"/>
      <c r="K8318" s="47"/>
      <c r="L8318" s="47"/>
      <c r="M8318" s="47"/>
      <c r="N8318" s="47"/>
      <c r="O8318" s="48"/>
    </row>
    <row r="8319" spans="2:15" x14ac:dyDescent="0.25">
      <c r="B8319" s="85"/>
      <c r="C8319" s="47"/>
      <c r="D8319" s="47"/>
      <c r="E8319" s="47"/>
      <c r="F8319" s="47"/>
      <c r="G8319" s="48"/>
      <c r="H8319" s="47"/>
      <c r="I8319" s="51"/>
      <c r="J8319" s="51"/>
      <c r="K8319" s="47"/>
      <c r="L8319" s="47"/>
      <c r="M8319" s="47"/>
      <c r="N8319" s="47"/>
      <c r="O8319" s="48"/>
    </row>
    <row r="8320" spans="2:15" x14ac:dyDescent="0.25">
      <c r="B8320" s="85"/>
      <c r="C8320" s="47"/>
      <c r="D8320" s="47"/>
      <c r="E8320" s="47"/>
      <c r="F8320" s="47"/>
      <c r="G8320" s="48"/>
      <c r="H8320" s="47"/>
      <c r="I8320" s="51"/>
      <c r="J8320" s="51"/>
      <c r="K8320" s="47"/>
      <c r="L8320" s="47"/>
      <c r="M8320" s="47"/>
      <c r="N8320" s="47"/>
      <c r="O8320" s="48"/>
    </row>
    <row r="8321" spans="2:15" x14ac:dyDescent="0.25">
      <c r="B8321" s="85"/>
      <c r="C8321" s="47"/>
      <c r="D8321" s="47"/>
      <c r="E8321" s="47"/>
      <c r="F8321" s="47"/>
      <c r="G8321" s="48"/>
      <c r="H8321" s="47"/>
      <c r="I8321" s="51"/>
      <c r="J8321" s="51"/>
      <c r="K8321" s="47"/>
      <c r="L8321" s="47"/>
      <c r="M8321" s="47"/>
      <c r="N8321" s="47"/>
      <c r="O8321" s="48"/>
    </row>
    <row r="8322" spans="2:15" x14ac:dyDescent="0.25">
      <c r="B8322" s="85"/>
      <c r="C8322" s="47"/>
      <c r="D8322" s="47"/>
      <c r="E8322" s="47"/>
      <c r="F8322" s="47"/>
      <c r="G8322" s="48"/>
      <c r="H8322" s="47"/>
      <c r="I8322" s="51"/>
      <c r="J8322" s="51"/>
      <c r="K8322" s="47"/>
      <c r="L8322" s="47"/>
      <c r="M8322" s="47"/>
      <c r="N8322" s="47"/>
      <c r="O8322" s="48"/>
    </row>
    <row r="8323" spans="2:15" x14ac:dyDescent="0.25">
      <c r="B8323" s="85"/>
      <c r="C8323" s="47"/>
      <c r="D8323" s="47"/>
      <c r="E8323" s="47"/>
      <c r="F8323" s="47"/>
      <c r="G8323" s="48"/>
      <c r="H8323" s="47"/>
      <c r="I8323" s="51"/>
      <c r="J8323" s="51"/>
      <c r="K8323" s="47"/>
      <c r="L8323" s="47"/>
      <c r="M8323" s="47"/>
      <c r="N8323" s="47"/>
      <c r="O8323" s="48"/>
    </row>
    <row r="8324" spans="2:15" x14ac:dyDescent="0.25">
      <c r="B8324" s="85"/>
      <c r="C8324" s="47"/>
      <c r="D8324" s="47"/>
      <c r="E8324" s="47"/>
      <c r="F8324" s="47"/>
      <c r="G8324" s="48"/>
      <c r="H8324" s="47"/>
      <c r="I8324" s="51"/>
      <c r="J8324" s="51"/>
      <c r="K8324" s="47"/>
      <c r="L8324" s="47"/>
      <c r="M8324" s="47"/>
      <c r="N8324" s="47"/>
      <c r="O8324" s="48"/>
    </row>
    <row r="8325" spans="2:15" x14ac:dyDescent="0.25">
      <c r="B8325" s="85"/>
      <c r="C8325" s="47"/>
      <c r="D8325" s="47"/>
      <c r="E8325" s="47"/>
      <c r="F8325" s="47"/>
      <c r="G8325" s="48"/>
      <c r="H8325" s="47"/>
      <c r="I8325" s="51"/>
      <c r="J8325" s="51"/>
      <c r="K8325" s="47"/>
      <c r="L8325" s="47"/>
      <c r="M8325" s="47"/>
      <c r="N8325" s="47"/>
      <c r="O8325" s="48"/>
    </row>
    <row r="8326" spans="2:15" x14ac:dyDescent="0.25">
      <c r="B8326" s="85"/>
      <c r="C8326" s="47"/>
      <c r="D8326" s="47"/>
      <c r="E8326" s="47"/>
      <c r="F8326" s="47"/>
      <c r="G8326" s="48"/>
      <c r="H8326" s="47"/>
      <c r="I8326" s="51"/>
      <c r="J8326" s="51"/>
      <c r="K8326" s="47"/>
      <c r="L8326" s="47"/>
      <c r="M8326" s="47"/>
      <c r="N8326" s="47"/>
      <c r="O8326" s="48"/>
    </row>
    <row r="8327" spans="2:15" x14ac:dyDescent="0.25">
      <c r="B8327" s="85"/>
      <c r="C8327" s="47"/>
      <c r="D8327" s="47"/>
      <c r="E8327" s="47"/>
      <c r="F8327" s="47"/>
      <c r="G8327" s="48"/>
      <c r="H8327" s="47"/>
      <c r="I8327" s="51"/>
      <c r="J8327" s="51"/>
      <c r="K8327" s="47"/>
      <c r="L8327" s="47"/>
      <c r="M8327" s="47"/>
      <c r="N8327" s="47"/>
      <c r="O8327" s="48"/>
    </row>
    <row r="8328" spans="2:15" x14ac:dyDescent="0.25">
      <c r="B8328" s="85"/>
      <c r="C8328" s="47"/>
      <c r="D8328" s="47"/>
      <c r="E8328" s="47"/>
      <c r="F8328" s="47"/>
      <c r="G8328" s="48"/>
      <c r="H8328" s="47"/>
      <c r="I8328" s="51"/>
      <c r="J8328" s="51"/>
      <c r="K8328" s="47"/>
      <c r="L8328" s="47"/>
      <c r="M8328" s="47"/>
      <c r="N8328" s="47"/>
      <c r="O8328" s="48"/>
    </row>
    <row r="8329" spans="2:15" x14ac:dyDescent="0.25">
      <c r="B8329" s="85"/>
      <c r="C8329" s="47"/>
      <c r="D8329" s="47"/>
      <c r="E8329" s="47"/>
      <c r="F8329" s="47"/>
      <c r="G8329" s="48"/>
      <c r="H8329" s="47"/>
      <c r="I8329" s="51"/>
      <c r="J8329" s="51"/>
      <c r="K8329" s="47"/>
      <c r="L8329" s="47"/>
      <c r="M8329" s="47"/>
      <c r="N8329" s="47"/>
      <c r="O8329" s="48"/>
    </row>
    <row r="8330" spans="2:15" x14ac:dyDescent="0.25">
      <c r="B8330" s="85"/>
      <c r="C8330" s="47"/>
      <c r="D8330" s="47"/>
      <c r="E8330" s="47"/>
      <c r="F8330" s="47"/>
      <c r="G8330" s="48"/>
      <c r="H8330" s="47"/>
      <c r="I8330" s="51"/>
      <c r="J8330" s="51"/>
      <c r="K8330" s="47"/>
      <c r="L8330" s="47"/>
      <c r="M8330" s="47"/>
      <c r="N8330" s="47"/>
      <c r="O8330" s="48"/>
    </row>
    <row r="8331" spans="2:15" x14ac:dyDescent="0.25">
      <c r="B8331" s="85"/>
      <c r="C8331" s="47"/>
      <c r="D8331" s="47"/>
      <c r="E8331" s="47"/>
      <c r="F8331" s="47"/>
      <c r="G8331" s="48"/>
      <c r="H8331" s="47"/>
      <c r="I8331" s="51"/>
      <c r="J8331" s="51"/>
      <c r="K8331" s="47"/>
      <c r="L8331" s="47"/>
      <c r="M8331" s="47"/>
      <c r="N8331" s="47"/>
      <c r="O8331" s="48"/>
    </row>
    <row r="8332" spans="2:15" x14ac:dyDescent="0.25">
      <c r="B8332" s="85"/>
      <c r="C8332" s="47"/>
      <c r="D8332" s="47"/>
      <c r="E8332" s="47"/>
      <c r="F8332" s="47"/>
      <c r="G8332" s="48"/>
      <c r="H8332" s="47"/>
      <c r="I8332" s="51"/>
      <c r="J8332" s="51"/>
      <c r="K8332" s="47"/>
      <c r="L8332" s="47"/>
      <c r="M8332" s="47"/>
      <c r="N8332" s="47"/>
      <c r="O8332" s="48"/>
    </row>
    <row r="8333" spans="2:15" x14ac:dyDescent="0.25">
      <c r="B8333" s="85"/>
      <c r="C8333" s="47"/>
      <c r="D8333" s="47"/>
      <c r="E8333" s="47"/>
      <c r="F8333" s="47"/>
      <c r="G8333" s="48"/>
      <c r="H8333" s="47"/>
      <c r="I8333" s="51"/>
      <c r="J8333" s="51"/>
      <c r="K8333" s="47"/>
      <c r="L8333" s="47"/>
      <c r="M8333" s="47"/>
      <c r="N8333" s="47"/>
      <c r="O8333" s="48"/>
    </row>
    <row r="8334" spans="2:15" x14ac:dyDescent="0.25">
      <c r="B8334" s="85"/>
      <c r="C8334" s="47"/>
      <c r="D8334" s="47"/>
      <c r="E8334" s="47"/>
      <c r="F8334" s="47"/>
      <c r="G8334" s="48"/>
      <c r="H8334" s="47"/>
      <c r="I8334" s="51"/>
      <c r="J8334" s="51"/>
      <c r="K8334" s="47"/>
      <c r="L8334" s="47"/>
      <c r="M8334" s="47"/>
      <c r="N8334" s="47"/>
      <c r="O8334" s="48"/>
    </row>
    <row r="8335" spans="2:15" x14ac:dyDescent="0.25">
      <c r="B8335" s="85"/>
      <c r="C8335" s="47"/>
      <c r="D8335" s="47"/>
      <c r="E8335" s="47"/>
      <c r="F8335" s="47"/>
      <c r="G8335" s="48"/>
      <c r="H8335" s="47"/>
      <c r="I8335" s="51"/>
      <c r="J8335" s="51"/>
      <c r="K8335" s="47"/>
      <c r="L8335" s="47"/>
      <c r="M8335" s="47"/>
      <c r="N8335" s="47"/>
      <c r="O8335" s="48"/>
    </row>
    <row r="8336" spans="2:15" x14ac:dyDescent="0.25">
      <c r="B8336" s="85"/>
      <c r="C8336" s="47"/>
      <c r="D8336" s="47"/>
      <c r="E8336" s="47"/>
      <c r="F8336" s="47"/>
      <c r="G8336" s="48"/>
      <c r="H8336" s="47"/>
      <c r="I8336" s="51"/>
      <c r="J8336" s="51"/>
      <c r="K8336" s="47"/>
      <c r="L8336" s="47"/>
      <c r="M8336" s="47"/>
      <c r="N8336" s="47"/>
      <c r="O8336" s="48"/>
    </row>
    <row r="8337" spans="2:15" x14ac:dyDescent="0.25">
      <c r="B8337" s="85"/>
      <c r="C8337" s="47"/>
      <c r="D8337" s="47"/>
      <c r="E8337" s="47"/>
      <c r="F8337" s="47"/>
      <c r="G8337" s="48"/>
      <c r="H8337" s="47"/>
      <c r="I8337" s="51"/>
      <c r="J8337" s="51"/>
      <c r="K8337" s="47"/>
      <c r="L8337" s="47"/>
      <c r="M8337" s="47"/>
      <c r="N8337" s="47"/>
      <c r="O8337" s="48"/>
    </row>
    <row r="8338" spans="2:15" x14ac:dyDescent="0.25">
      <c r="B8338" s="85"/>
      <c r="C8338" s="47"/>
      <c r="D8338" s="47"/>
      <c r="E8338" s="47"/>
      <c r="F8338" s="47"/>
      <c r="G8338" s="48"/>
      <c r="H8338" s="47"/>
      <c r="I8338" s="51"/>
      <c r="J8338" s="51"/>
      <c r="K8338" s="47"/>
      <c r="L8338" s="47"/>
      <c r="M8338" s="47"/>
      <c r="N8338" s="47"/>
      <c r="O8338" s="48"/>
    </row>
    <row r="8339" spans="2:15" x14ac:dyDescent="0.25">
      <c r="B8339" s="85"/>
      <c r="C8339" s="47"/>
      <c r="D8339" s="47"/>
      <c r="E8339" s="47"/>
      <c r="F8339" s="47"/>
      <c r="G8339" s="48"/>
      <c r="H8339" s="47"/>
      <c r="I8339" s="51"/>
      <c r="J8339" s="51"/>
      <c r="K8339" s="47"/>
      <c r="L8339" s="47"/>
      <c r="M8339" s="47"/>
      <c r="N8339" s="47"/>
      <c r="O8339" s="48"/>
    </row>
    <row r="8340" spans="2:15" x14ac:dyDescent="0.25">
      <c r="B8340" s="85"/>
      <c r="C8340" s="47"/>
      <c r="D8340" s="47"/>
      <c r="E8340" s="47"/>
      <c r="F8340" s="47"/>
      <c r="G8340" s="48"/>
      <c r="H8340" s="47"/>
      <c r="I8340" s="51"/>
      <c r="J8340" s="51"/>
      <c r="K8340" s="47"/>
      <c r="L8340" s="47"/>
      <c r="M8340" s="47"/>
      <c r="N8340" s="47"/>
      <c r="O8340" s="48"/>
    </row>
    <row r="8341" spans="2:15" x14ac:dyDescent="0.25">
      <c r="B8341" s="85"/>
      <c r="C8341" s="47"/>
      <c r="D8341" s="47"/>
      <c r="E8341" s="47"/>
      <c r="F8341" s="47"/>
      <c r="G8341" s="48"/>
      <c r="H8341" s="47"/>
      <c r="I8341" s="51"/>
      <c r="J8341" s="51"/>
      <c r="K8341" s="47"/>
      <c r="L8341" s="47"/>
      <c r="M8341" s="47"/>
      <c r="N8341" s="47"/>
      <c r="O8341" s="48"/>
    </row>
    <row r="8342" spans="2:15" x14ac:dyDescent="0.25">
      <c r="B8342" s="85"/>
      <c r="C8342" s="47"/>
      <c r="D8342" s="47"/>
      <c r="E8342" s="47"/>
      <c r="F8342" s="47"/>
      <c r="G8342" s="48"/>
      <c r="H8342" s="47"/>
      <c r="I8342" s="51"/>
      <c r="J8342" s="51"/>
      <c r="K8342" s="47"/>
      <c r="L8342" s="47"/>
      <c r="M8342" s="47"/>
      <c r="N8342" s="47"/>
      <c r="O8342" s="48"/>
    </row>
    <row r="8343" spans="2:15" x14ac:dyDescent="0.25">
      <c r="B8343" s="85"/>
      <c r="C8343" s="47"/>
      <c r="D8343" s="47"/>
      <c r="E8343" s="47"/>
      <c r="F8343" s="47"/>
      <c r="G8343" s="48"/>
      <c r="H8343" s="47"/>
      <c r="I8343" s="51"/>
      <c r="J8343" s="51"/>
      <c r="K8343" s="47"/>
      <c r="L8343" s="47"/>
      <c r="M8343" s="47"/>
      <c r="N8343" s="47"/>
      <c r="O8343" s="48"/>
    </row>
    <row r="8344" spans="2:15" x14ac:dyDescent="0.25">
      <c r="B8344" s="85"/>
      <c r="C8344" s="47"/>
      <c r="D8344" s="47"/>
      <c r="E8344" s="47"/>
      <c r="F8344" s="47"/>
      <c r="G8344" s="48"/>
      <c r="H8344" s="47"/>
      <c r="I8344" s="51"/>
      <c r="J8344" s="51"/>
      <c r="K8344" s="47"/>
      <c r="L8344" s="47"/>
      <c r="M8344" s="47"/>
      <c r="N8344" s="47"/>
      <c r="O8344" s="48"/>
    </row>
    <row r="8345" spans="2:15" x14ac:dyDescent="0.25">
      <c r="B8345" s="85"/>
      <c r="C8345" s="47"/>
      <c r="D8345" s="47"/>
      <c r="E8345" s="47"/>
      <c r="F8345" s="47"/>
      <c r="G8345" s="48"/>
      <c r="H8345" s="47"/>
      <c r="I8345" s="51"/>
      <c r="J8345" s="51"/>
      <c r="K8345" s="47"/>
      <c r="L8345" s="47"/>
      <c r="M8345" s="47"/>
      <c r="N8345" s="47"/>
      <c r="O8345" s="48"/>
    </row>
    <row r="8346" spans="2:15" x14ac:dyDescent="0.25">
      <c r="B8346" s="85"/>
      <c r="C8346" s="47"/>
      <c r="D8346" s="47"/>
      <c r="E8346" s="47"/>
      <c r="F8346" s="47"/>
      <c r="G8346" s="48"/>
      <c r="H8346" s="47"/>
      <c r="I8346" s="51"/>
      <c r="J8346" s="51"/>
      <c r="K8346" s="47"/>
      <c r="L8346" s="47"/>
      <c r="M8346" s="47"/>
      <c r="N8346" s="47"/>
      <c r="O8346" s="48"/>
    </row>
    <row r="8347" spans="2:15" x14ac:dyDescent="0.25">
      <c r="B8347" s="85"/>
      <c r="C8347" s="47"/>
      <c r="D8347" s="47"/>
      <c r="E8347" s="47"/>
      <c r="F8347" s="47"/>
      <c r="G8347" s="48"/>
      <c r="H8347" s="47"/>
      <c r="I8347" s="51"/>
      <c r="J8347" s="51"/>
      <c r="K8347" s="47"/>
      <c r="L8347" s="47"/>
      <c r="M8347" s="47"/>
      <c r="N8347" s="47"/>
      <c r="O8347" s="48"/>
    </row>
    <row r="8348" spans="2:15" x14ac:dyDescent="0.25">
      <c r="B8348" s="85"/>
      <c r="C8348" s="47"/>
      <c r="D8348" s="47"/>
      <c r="E8348" s="47"/>
      <c r="F8348" s="47"/>
      <c r="G8348" s="48"/>
      <c r="H8348" s="47"/>
      <c r="I8348" s="51"/>
      <c r="J8348" s="51"/>
      <c r="K8348" s="47"/>
      <c r="L8348" s="47"/>
      <c r="M8348" s="47"/>
      <c r="N8348" s="47"/>
      <c r="O8348" s="48"/>
    </row>
    <row r="8349" spans="2:15" x14ac:dyDescent="0.25">
      <c r="B8349" s="85"/>
      <c r="C8349" s="47"/>
      <c r="D8349" s="47"/>
      <c r="E8349" s="47"/>
      <c r="F8349" s="47"/>
      <c r="G8349" s="48"/>
      <c r="H8349" s="47"/>
      <c r="I8349" s="51"/>
      <c r="J8349" s="51"/>
      <c r="K8349" s="47"/>
      <c r="L8349" s="47"/>
      <c r="M8349" s="47"/>
      <c r="N8349" s="47"/>
      <c r="O8349" s="48"/>
    </row>
    <row r="8350" spans="2:15" x14ac:dyDescent="0.25">
      <c r="B8350" s="85"/>
      <c r="C8350" s="47"/>
      <c r="D8350" s="47"/>
      <c r="E8350" s="47"/>
      <c r="F8350" s="47"/>
      <c r="G8350" s="48"/>
      <c r="H8350" s="47"/>
      <c r="I8350" s="51"/>
      <c r="J8350" s="51"/>
      <c r="K8350" s="47"/>
      <c r="L8350" s="47"/>
      <c r="M8350" s="47"/>
      <c r="N8350" s="47"/>
      <c r="O8350" s="48"/>
    </row>
    <row r="8351" spans="2:15" x14ac:dyDescent="0.25">
      <c r="B8351" s="85"/>
      <c r="C8351" s="47"/>
      <c r="D8351" s="47"/>
      <c r="E8351" s="47"/>
      <c r="F8351" s="47"/>
      <c r="G8351" s="48"/>
      <c r="H8351" s="47"/>
      <c r="I8351" s="51"/>
      <c r="J8351" s="51"/>
      <c r="K8351" s="47"/>
      <c r="L8351" s="47"/>
      <c r="M8351" s="47"/>
      <c r="N8351" s="47"/>
      <c r="O8351" s="48"/>
    </row>
    <row r="8352" spans="2:15" x14ac:dyDescent="0.25">
      <c r="B8352" s="85"/>
      <c r="C8352" s="47"/>
      <c r="D8352" s="47"/>
      <c r="E8352" s="47"/>
      <c r="F8352" s="47"/>
      <c r="G8352" s="48"/>
      <c r="H8352" s="47"/>
      <c r="I8352" s="51"/>
      <c r="J8352" s="51"/>
      <c r="K8352" s="47"/>
      <c r="L8352" s="47"/>
      <c r="M8352" s="47"/>
      <c r="N8352" s="47"/>
      <c r="O8352" s="48"/>
    </row>
    <row r="8353" spans="2:15" x14ac:dyDescent="0.25">
      <c r="B8353" s="85"/>
      <c r="C8353" s="47"/>
      <c r="D8353" s="47"/>
      <c r="E8353" s="47"/>
      <c r="F8353" s="47"/>
      <c r="G8353" s="48"/>
      <c r="H8353" s="47"/>
      <c r="I8353" s="51"/>
      <c r="J8353" s="51"/>
      <c r="K8353" s="47"/>
      <c r="L8353" s="47"/>
      <c r="M8353" s="47"/>
      <c r="N8353" s="47"/>
      <c r="O8353" s="48"/>
    </row>
    <row r="8354" spans="2:15" x14ac:dyDescent="0.25">
      <c r="B8354" s="85"/>
      <c r="C8354" s="47"/>
      <c r="D8354" s="47"/>
      <c r="E8354" s="47"/>
      <c r="F8354" s="47"/>
      <c r="G8354" s="48"/>
      <c r="H8354" s="47"/>
      <c r="I8354" s="51"/>
      <c r="J8354" s="51"/>
      <c r="K8354" s="47"/>
      <c r="L8354" s="47"/>
      <c r="M8354" s="47"/>
      <c r="N8354" s="47"/>
      <c r="O8354" s="48"/>
    </row>
    <row r="8355" spans="2:15" x14ac:dyDescent="0.25">
      <c r="B8355" s="85"/>
      <c r="C8355" s="47"/>
      <c r="D8355" s="47"/>
      <c r="E8355" s="47"/>
      <c r="F8355" s="47"/>
      <c r="G8355" s="48"/>
      <c r="H8355" s="47"/>
      <c r="I8355" s="51"/>
      <c r="J8355" s="51"/>
      <c r="K8355" s="47"/>
      <c r="L8355" s="47"/>
      <c r="M8355" s="47"/>
      <c r="N8355" s="47"/>
      <c r="O8355" s="48"/>
    </row>
    <row r="8356" spans="2:15" x14ac:dyDescent="0.25">
      <c r="B8356" s="85"/>
      <c r="C8356" s="47"/>
      <c r="D8356" s="47"/>
      <c r="E8356" s="47"/>
      <c r="F8356" s="47"/>
      <c r="G8356" s="48"/>
      <c r="H8356" s="47"/>
      <c r="I8356" s="51"/>
      <c r="J8356" s="51"/>
      <c r="K8356" s="47"/>
      <c r="L8356" s="47"/>
      <c r="M8356" s="47"/>
      <c r="N8356" s="47"/>
      <c r="O8356" s="48"/>
    </row>
    <row r="8357" spans="2:15" x14ac:dyDescent="0.25">
      <c r="B8357" s="85"/>
      <c r="C8357" s="47"/>
      <c r="D8357" s="47"/>
      <c r="E8357" s="47"/>
      <c r="F8357" s="47"/>
      <c r="G8357" s="48"/>
      <c r="H8357" s="47"/>
      <c r="I8357" s="51"/>
      <c r="J8357" s="51"/>
      <c r="K8357" s="47"/>
      <c r="L8357" s="47"/>
      <c r="M8357" s="47"/>
      <c r="N8357" s="47"/>
      <c r="O8357" s="48"/>
    </row>
    <row r="8358" spans="2:15" x14ac:dyDescent="0.25">
      <c r="B8358" s="85"/>
      <c r="C8358" s="47"/>
      <c r="D8358" s="47"/>
      <c r="E8358" s="47"/>
      <c r="F8358" s="47"/>
      <c r="G8358" s="48"/>
      <c r="H8358" s="47"/>
      <c r="I8358" s="51"/>
      <c r="J8358" s="51"/>
      <c r="K8358" s="47"/>
      <c r="L8358" s="47"/>
      <c r="M8358" s="47"/>
      <c r="N8358" s="47"/>
      <c r="O8358" s="48"/>
    </row>
    <row r="8359" spans="2:15" x14ac:dyDescent="0.25">
      <c r="B8359" s="85"/>
      <c r="C8359" s="47"/>
      <c r="D8359" s="47"/>
      <c r="E8359" s="47"/>
      <c r="F8359" s="47"/>
      <c r="G8359" s="48"/>
      <c r="H8359" s="47"/>
      <c r="I8359" s="51"/>
      <c r="J8359" s="51"/>
      <c r="K8359" s="47"/>
      <c r="L8359" s="47"/>
      <c r="M8359" s="47"/>
      <c r="N8359" s="47"/>
      <c r="O8359" s="48"/>
    </row>
    <row r="8360" spans="2:15" x14ac:dyDescent="0.25">
      <c r="B8360" s="85"/>
      <c r="C8360" s="47"/>
      <c r="D8360" s="47"/>
      <c r="E8360" s="47"/>
      <c r="F8360" s="47"/>
      <c r="G8360" s="48"/>
      <c r="H8360" s="47"/>
      <c r="I8360" s="51"/>
      <c r="J8360" s="51"/>
      <c r="K8360" s="47"/>
      <c r="L8360" s="47"/>
      <c r="M8360" s="47"/>
      <c r="N8360" s="47"/>
      <c r="O8360" s="48"/>
    </row>
    <row r="8361" spans="2:15" x14ac:dyDescent="0.25">
      <c r="B8361" s="85"/>
      <c r="C8361" s="47"/>
      <c r="D8361" s="47"/>
      <c r="E8361" s="47"/>
      <c r="F8361" s="47"/>
      <c r="G8361" s="48"/>
      <c r="H8361" s="47"/>
      <c r="I8361" s="51"/>
      <c r="J8361" s="51"/>
      <c r="K8361" s="47"/>
      <c r="L8361" s="47"/>
      <c r="M8361" s="47"/>
      <c r="N8361" s="47"/>
      <c r="O8361" s="48"/>
    </row>
    <row r="8362" spans="2:15" x14ac:dyDescent="0.25">
      <c r="B8362" s="85"/>
      <c r="C8362" s="47"/>
      <c r="D8362" s="47"/>
      <c r="E8362" s="47"/>
      <c r="F8362" s="47"/>
      <c r="G8362" s="48"/>
      <c r="H8362" s="47"/>
      <c r="I8362" s="51"/>
      <c r="J8362" s="51"/>
      <c r="K8362" s="47"/>
      <c r="L8362" s="47"/>
      <c r="M8362" s="47"/>
      <c r="N8362" s="47"/>
      <c r="O8362" s="48"/>
    </row>
    <row r="8363" spans="2:15" x14ac:dyDescent="0.25">
      <c r="B8363" s="85"/>
      <c r="C8363" s="47"/>
      <c r="D8363" s="47"/>
      <c r="E8363" s="47"/>
      <c r="F8363" s="47"/>
      <c r="G8363" s="48"/>
      <c r="H8363" s="47"/>
      <c r="I8363" s="51"/>
      <c r="J8363" s="51"/>
      <c r="K8363" s="47"/>
      <c r="L8363" s="47"/>
      <c r="M8363" s="47"/>
      <c r="N8363" s="47"/>
      <c r="O8363" s="48"/>
    </row>
    <row r="8364" spans="2:15" x14ac:dyDescent="0.25">
      <c r="B8364" s="85"/>
      <c r="C8364" s="47"/>
      <c r="D8364" s="47"/>
      <c r="E8364" s="47"/>
      <c r="F8364" s="47"/>
      <c r="G8364" s="48"/>
      <c r="H8364" s="47"/>
      <c r="I8364" s="51"/>
      <c r="J8364" s="51"/>
      <c r="K8364" s="47"/>
      <c r="L8364" s="47"/>
      <c r="M8364" s="47"/>
      <c r="N8364" s="47"/>
      <c r="O8364" s="48"/>
    </row>
    <row r="8365" spans="2:15" x14ac:dyDescent="0.25">
      <c r="B8365" s="85"/>
      <c r="C8365" s="47"/>
      <c r="D8365" s="47"/>
      <c r="E8365" s="47"/>
      <c r="F8365" s="47"/>
      <c r="G8365" s="48"/>
      <c r="H8365" s="47"/>
      <c r="I8365" s="51"/>
      <c r="J8365" s="51"/>
      <c r="K8365" s="47"/>
      <c r="L8365" s="47"/>
      <c r="M8365" s="47"/>
      <c r="N8365" s="47"/>
      <c r="O8365" s="48"/>
    </row>
    <row r="8366" spans="2:15" x14ac:dyDescent="0.25">
      <c r="B8366" s="85"/>
      <c r="C8366" s="47"/>
      <c r="D8366" s="47"/>
      <c r="E8366" s="47"/>
      <c r="F8366" s="47"/>
      <c r="G8366" s="48"/>
      <c r="H8366" s="47"/>
      <c r="I8366" s="51"/>
      <c r="J8366" s="51"/>
      <c r="K8366" s="47"/>
      <c r="L8366" s="47"/>
      <c r="M8366" s="47"/>
      <c r="N8366" s="47"/>
      <c r="O8366" s="48"/>
    </row>
    <row r="8367" spans="2:15" x14ac:dyDescent="0.25">
      <c r="B8367" s="85"/>
      <c r="C8367" s="47"/>
      <c r="D8367" s="47"/>
      <c r="E8367" s="47"/>
      <c r="F8367" s="47"/>
      <c r="G8367" s="48"/>
      <c r="H8367" s="47"/>
      <c r="I8367" s="51"/>
      <c r="J8367" s="51"/>
      <c r="K8367" s="47"/>
      <c r="L8367" s="47"/>
      <c r="M8367" s="47"/>
      <c r="N8367" s="47"/>
      <c r="O8367" s="48"/>
    </row>
    <row r="8368" spans="2:15" x14ac:dyDescent="0.25">
      <c r="B8368" s="85"/>
      <c r="C8368" s="47"/>
      <c r="D8368" s="47"/>
      <c r="E8368" s="47"/>
      <c r="F8368" s="47"/>
      <c r="G8368" s="48"/>
      <c r="H8368" s="47"/>
      <c r="I8368" s="51"/>
      <c r="J8368" s="51"/>
      <c r="K8368" s="47"/>
      <c r="L8368" s="47"/>
      <c r="M8368" s="47"/>
      <c r="N8368" s="47"/>
      <c r="O8368" s="48"/>
    </row>
    <row r="8369" spans="2:15" x14ac:dyDescent="0.25">
      <c r="B8369" s="85"/>
      <c r="C8369" s="47"/>
      <c r="D8369" s="47"/>
      <c r="E8369" s="47"/>
      <c r="F8369" s="47"/>
      <c r="G8369" s="48"/>
      <c r="H8369" s="47"/>
      <c r="I8369" s="51"/>
      <c r="J8369" s="51"/>
      <c r="K8369" s="47"/>
      <c r="L8369" s="47"/>
      <c r="M8369" s="47"/>
      <c r="N8369" s="47"/>
      <c r="O8369" s="48"/>
    </row>
    <row r="8370" spans="2:15" x14ac:dyDescent="0.25">
      <c r="B8370" s="85"/>
      <c r="C8370" s="47"/>
      <c r="D8370" s="47"/>
      <c r="E8370" s="47"/>
      <c r="F8370" s="47"/>
      <c r="G8370" s="48"/>
      <c r="H8370" s="47"/>
      <c r="I8370" s="51"/>
      <c r="J8370" s="51"/>
      <c r="K8370" s="47"/>
      <c r="L8370" s="47"/>
      <c r="M8370" s="47"/>
      <c r="N8370" s="47"/>
      <c r="O8370" s="48"/>
    </row>
    <row r="8371" spans="2:15" x14ac:dyDescent="0.25">
      <c r="B8371" s="85"/>
      <c r="C8371" s="47"/>
      <c r="D8371" s="47"/>
      <c r="E8371" s="47"/>
      <c r="F8371" s="47"/>
      <c r="G8371" s="48"/>
      <c r="H8371" s="47"/>
      <c r="I8371" s="51"/>
      <c r="J8371" s="51"/>
      <c r="K8371" s="47"/>
      <c r="L8371" s="47"/>
      <c r="M8371" s="47"/>
      <c r="N8371" s="47"/>
      <c r="O8371" s="48"/>
    </row>
    <row r="8372" spans="2:15" x14ac:dyDescent="0.25">
      <c r="B8372" s="85"/>
      <c r="C8372" s="47"/>
      <c r="D8372" s="47"/>
      <c r="E8372" s="47"/>
      <c r="F8372" s="47"/>
      <c r="G8372" s="48"/>
      <c r="H8372" s="47"/>
      <c r="I8372" s="51"/>
      <c r="J8372" s="51"/>
      <c r="K8372" s="47"/>
      <c r="L8372" s="47"/>
      <c r="M8372" s="47"/>
      <c r="N8372" s="47"/>
      <c r="O8372" s="48"/>
    </row>
    <row r="8373" spans="2:15" x14ac:dyDescent="0.25">
      <c r="B8373" s="85"/>
      <c r="C8373" s="47"/>
      <c r="D8373" s="47"/>
      <c r="E8373" s="47"/>
      <c r="F8373" s="47"/>
      <c r="G8373" s="48"/>
      <c r="H8373" s="47"/>
      <c r="I8373" s="51"/>
      <c r="J8373" s="51"/>
      <c r="K8373" s="47"/>
      <c r="L8373" s="47"/>
      <c r="M8373" s="47"/>
      <c r="N8373" s="47"/>
      <c r="O8373" s="48"/>
    </row>
    <row r="8374" spans="2:15" x14ac:dyDescent="0.25">
      <c r="B8374" s="85"/>
      <c r="C8374" s="47"/>
      <c r="D8374" s="47"/>
      <c r="E8374" s="47"/>
      <c r="F8374" s="47"/>
      <c r="G8374" s="48"/>
      <c r="H8374" s="47"/>
      <c r="I8374" s="51"/>
      <c r="J8374" s="51"/>
      <c r="K8374" s="47"/>
      <c r="L8374" s="47"/>
      <c r="M8374" s="47"/>
      <c r="N8374" s="47"/>
      <c r="O8374" s="48"/>
    </row>
    <row r="8375" spans="2:15" x14ac:dyDescent="0.25">
      <c r="B8375" s="85"/>
      <c r="C8375" s="47"/>
      <c r="D8375" s="47"/>
      <c r="E8375" s="47"/>
      <c r="F8375" s="47"/>
      <c r="G8375" s="48"/>
      <c r="H8375" s="47"/>
      <c r="I8375" s="51"/>
      <c r="J8375" s="51"/>
      <c r="K8375" s="47"/>
      <c r="L8375" s="47"/>
      <c r="M8375" s="47"/>
      <c r="N8375" s="47"/>
      <c r="O8375" s="48"/>
    </row>
    <row r="8376" spans="2:15" x14ac:dyDescent="0.25">
      <c r="B8376" s="85"/>
      <c r="C8376" s="47"/>
      <c r="D8376" s="47"/>
      <c r="E8376" s="47"/>
      <c r="F8376" s="47"/>
      <c r="G8376" s="48"/>
      <c r="H8376" s="47"/>
      <c r="I8376" s="51"/>
      <c r="J8376" s="51"/>
      <c r="K8376" s="47"/>
      <c r="L8376" s="47"/>
      <c r="M8376" s="47"/>
      <c r="N8376" s="47"/>
      <c r="O8376" s="48"/>
    </row>
    <row r="8377" spans="2:15" x14ac:dyDescent="0.25">
      <c r="B8377" s="85"/>
      <c r="C8377" s="47"/>
      <c r="D8377" s="47"/>
      <c r="E8377" s="47"/>
      <c r="F8377" s="47"/>
      <c r="G8377" s="48"/>
      <c r="H8377" s="47"/>
      <c r="I8377" s="51"/>
      <c r="J8377" s="51"/>
      <c r="K8377" s="47"/>
      <c r="L8377" s="47"/>
      <c r="M8377" s="47"/>
      <c r="N8377" s="47"/>
      <c r="O8377" s="48"/>
    </row>
    <row r="8378" spans="2:15" x14ac:dyDescent="0.25">
      <c r="B8378" s="85"/>
      <c r="C8378" s="47"/>
      <c r="D8378" s="47"/>
      <c r="E8378" s="47"/>
      <c r="F8378" s="47"/>
      <c r="G8378" s="48"/>
      <c r="H8378" s="47"/>
      <c r="I8378" s="51"/>
      <c r="J8378" s="51"/>
      <c r="K8378" s="47"/>
      <c r="L8378" s="47"/>
      <c r="M8378" s="47"/>
      <c r="N8378" s="47"/>
      <c r="O8378" s="48"/>
    </row>
    <row r="8379" spans="2:15" x14ac:dyDescent="0.25">
      <c r="B8379" s="85"/>
      <c r="C8379" s="47"/>
      <c r="D8379" s="47"/>
      <c r="E8379" s="47"/>
      <c r="F8379" s="47"/>
      <c r="G8379" s="48"/>
      <c r="H8379" s="47"/>
      <c r="I8379" s="51"/>
      <c r="J8379" s="51"/>
      <c r="K8379" s="47"/>
      <c r="L8379" s="47"/>
      <c r="M8379" s="47"/>
      <c r="N8379" s="47"/>
      <c r="O8379" s="48"/>
    </row>
    <row r="8380" spans="2:15" x14ac:dyDescent="0.25">
      <c r="B8380" s="85"/>
      <c r="C8380" s="47"/>
      <c r="D8380" s="47"/>
      <c r="E8380" s="47"/>
      <c r="F8380" s="47"/>
      <c r="G8380" s="48"/>
      <c r="H8380" s="47"/>
      <c r="I8380" s="51"/>
      <c r="J8380" s="51"/>
      <c r="K8380" s="47"/>
      <c r="L8380" s="47"/>
      <c r="M8380" s="47"/>
      <c r="N8380" s="47"/>
      <c r="O8380" s="48"/>
    </row>
    <row r="8381" spans="2:15" x14ac:dyDescent="0.25">
      <c r="B8381" s="85"/>
      <c r="C8381" s="47"/>
      <c r="D8381" s="47"/>
      <c r="E8381" s="47"/>
      <c r="F8381" s="47"/>
      <c r="G8381" s="48"/>
      <c r="H8381" s="47"/>
      <c r="I8381" s="51"/>
      <c r="J8381" s="51"/>
      <c r="K8381" s="47"/>
      <c r="L8381" s="47"/>
      <c r="M8381" s="47"/>
      <c r="N8381" s="47"/>
      <c r="O8381" s="48"/>
    </row>
    <row r="8382" spans="2:15" x14ac:dyDescent="0.25">
      <c r="B8382" s="85"/>
      <c r="C8382" s="47"/>
      <c r="D8382" s="47"/>
      <c r="E8382" s="47"/>
      <c r="F8382" s="47"/>
      <c r="G8382" s="48"/>
      <c r="H8382" s="47"/>
      <c r="I8382" s="51"/>
      <c r="J8382" s="51"/>
      <c r="K8382" s="47"/>
      <c r="L8382" s="47"/>
      <c r="M8382" s="47"/>
      <c r="N8382" s="47"/>
      <c r="O8382" s="48"/>
    </row>
    <row r="8383" spans="2:15" x14ac:dyDescent="0.25">
      <c r="B8383" s="85"/>
      <c r="C8383" s="47"/>
      <c r="D8383" s="47"/>
      <c r="E8383" s="47"/>
      <c r="F8383" s="47"/>
      <c r="G8383" s="48"/>
      <c r="H8383" s="47"/>
      <c r="I8383" s="51"/>
      <c r="J8383" s="51"/>
      <c r="K8383" s="47"/>
      <c r="L8383" s="47"/>
      <c r="M8383" s="47"/>
      <c r="N8383" s="47"/>
      <c r="O8383" s="48"/>
    </row>
    <row r="8384" spans="2:15" x14ac:dyDescent="0.25">
      <c r="B8384" s="85"/>
      <c r="C8384" s="47"/>
      <c r="D8384" s="47"/>
      <c r="E8384" s="47"/>
      <c r="F8384" s="47"/>
      <c r="G8384" s="48"/>
      <c r="H8384" s="47"/>
      <c r="I8384" s="51"/>
      <c r="J8384" s="51"/>
      <c r="K8384" s="47"/>
      <c r="L8384" s="47"/>
      <c r="M8384" s="47"/>
      <c r="N8384" s="47"/>
      <c r="O8384" s="48"/>
    </row>
    <row r="8385" spans="2:15" x14ac:dyDescent="0.25">
      <c r="B8385" s="85"/>
      <c r="C8385" s="47"/>
      <c r="D8385" s="47"/>
      <c r="E8385" s="47"/>
      <c r="F8385" s="47"/>
      <c r="G8385" s="48"/>
      <c r="H8385" s="47"/>
      <c r="I8385" s="51"/>
      <c r="J8385" s="51"/>
      <c r="K8385" s="47"/>
      <c r="L8385" s="47"/>
      <c r="M8385" s="47"/>
      <c r="N8385" s="47"/>
      <c r="O8385" s="48"/>
    </row>
    <row r="8386" spans="2:15" x14ac:dyDescent="0.25">
      <c r="B8386" s="85"/>
      <c r="C8386" s="47"/>
      <c r="D8386" s="47"/>
      <c r="E8386" s="47"/>
      <c r="F8386" s="47"/>
      <c r="G8386" s="48"/>
      <c r="H8386" s="47"/>
      <c r="I8386" s="51"/>
      <c r="J8386" s="51"/>
      <c r="K8386" s="47"/>
      <c r="L8386" s="47"/>
      <c r="M8386" s="47"/>
      <c r="N8386" s="47"/>
      <c r="O8386" s="48"/>
    </row>
    <row r="8387" spans="2:15" x14ac:dyDescent="0.25">
      <c r="B8387" s="85"/>
      <c r="C8387" s="47"/>
      <c r="D8387" s="47"/>
      <c r="E8387" s="47"/>
      <c r="F8387" s="47"/>
      <c r="G8387" s="48"/>
      <c r="H8387" s="47"/>
      <c r="I8387" s="51"/>
      <c r="J8387" s="51"/>
      <c r="K8387" s="47"/>
      <c r="L8387" s="47"/>
      <c r="M8387" s="47"/>
      <c r="N8387" s="47"/>
      <c r="O8387" s="48"/>
    </row>
    <row r="8388" spans="2:15" x14ac:dyDescent="0.25">
      <c r="B8388" s="85"/>
      <c r="C8388" s="47"/>
      <c r="D8388" s="47"/>
      <c r="E8388" s="47"/>
      <c r="F8388" s="47"/>
      <c r="G8388" s="48"/>
      <c r="H8388" s="47"/>
      <c r="I8388" s="51"/>
      <c r="J8388" s="51"/>
      <c r="K8388" s="47"/>
      <c r="L8388" s="47"/>
      <c r="M8388" s="47"/>
      <c r="N8388" s="47"/>
      <c r="O8388" s="48"/>
    </row>
    <row r="8389" spans="2:15" x14ac:dyDescent="0.25">
      <c r="B8389" s="85"/>
      <c r="C8389" s="47"/>
      <c r="D8389" s="47"/>
      <c r="E8389" s="47"/>
      <c r="F8389" s="47"/>
      <c r="G8389" s="48"/>
      <c r="H8389" s="47"/>
      <c r="I8389" s="51"/>
      <c r="J8389" s="51"/>
      <c r="K8389" s="47"/>
      <c r="L8389" s="47"/>
      <c r="M8389" s="47"/>
      <c r="N8389" s="47"/>
      <c r="O8389" s="48"/>
    </row>
    <row r="8390" spans="2:15" x14ac:dyDescent="0.25">
      <c r="B8390" s="85"/>
      <c r="C8390" s="47"/>
      <c r="D8390" s="47"/>
      <c r="E8390" s="47"/>
      <c r="F8390" s="47"/>
      <c r="G8390" s="48"/>
      <c r="H8390" s="47"/>
      <c r="I8390" s="51"/>
      <c r="J8390" s="51"/>
      <c r="K8390" s="47"/>
      <c r="L8390" s="47"/>
      <c r="M8390" s="47"/>
      <c r="N8390" s="47"/>
      <c r="O8390" s="48"/>
    </row>
    <row r="8391" spans="2:15" x14ac:dyDescent="0.25">
      <c r="B8391" s="85"/>
      <c r="C8391" s="47"/>
      <c r="D8391" s="47"/>
      <c r="E8391" s="47"/>
      <c r="F8391" s="47"/>
      <c r="G8391" s="48"/>
      <c r="H8391" s="47"/>
      <c r="I8391" s="51"/>
      <c r="J8391" s="51"/>
      <c r="K8391" s="47"/>
      <c r="L8391" s="47"/>
      <c r="M8391" s="47"/>
      <c r="N8391" s="47"/>
      <c r="O8391" s="48"/>
    </row>
    <row r="8392" spans="2:15" x14ac:dyDescent="0.25">
      <c r="B8392" s="85"/>
      <c r="C8392" s="47"/>
      <c r="D8392" s="47"/>
      <c r="E8392" s="47"/>
      <c r="F8392" s="47"/>
      <c r="G8392" s="48"/>
      <c r="H8392" s="47"/>
      <c r="I8392" s="51"/>
      <c r="J8392" s="51"/>
      <c r="K8392" s="47"/>
      <c r="L8392" s="47"/>
      <c r="M8392" s="47"/>
      <c r="N8392" s="47"/>
      <c r="O8392" s="48"/>
    </row>
    <row r="8393" spans="2:15" x14ac:dyDescent="0.25">
      <c r="B8393" s="85"/>
      <c r="C8393" s="47"/>
      <c r="D8393" s="47"/>
      <c r="E8393" s="47"/>
      <c r="F8393" s="47"/>
      <c r="G8393" s="48"/>
      <c r="H8393" s="47"/>
      <c r="I8393" s="51"/>
      <c r="J8393" s="51"/>
      <c r="K8393" s="47"/>
      <c r="L8393" s="47"/>
      <c r="M8393" s="47"/>
      <c r="N8393" s="47"/>
      <c r="O8393" s="48"/>
    </row>
    <row r="8394" spans="2:15" x14ac:dyDescent="0.25">
      <c r="B8394" s="85"/>
      <c r="C8394" s="47"/>
      <c r="D8394" s="47"/>
      <c r="E8394" s="47"/>
      <c r="F8394" s="47"/>
      <c r="G8394" s="48"/>
      <c r="H8394" s="47"/>
      <c r="I8394" s="51"/>
      <c r="J8394" s="51"/>
      <c r="K8394" s="47"/>
      <c r="L8394" s="47"/>
      <c r="M8394" s="47"/>
      <c r="N8394" s="47"/>
      <c r="O8394" s="48"/>
    </row>
    <row r="8395" spans="2:15" x14ac:dyDescent="0.25">
      <c r="B8395" s="85"/>
      <c r="C8395" s="47"/>
      <c r="D8395" s="47"/>
      <c r="E8395" s="47"/>
      <c r="F8395" s="47"/>
      <c r="G8395" s="48"/>
      <c r="H8395" s="47"/>
      <c r="I8395" s="51"/>
      <c r="J8395" s="51"/>
      <c r="K8395" s="47"/>
      <c r="L8395" s="47"/>
      <c r="M8395" s="47"/>
      <c r="N8395" s="47"/>
      <c r="O8395" s="48"/>
    </row>
    <row r="8396" spans="2:15" x14ac:dyDescent="0.25">
      <c r="B8396" s="85"/>
      <c r="C8396" s="47"/>
      <c r="D8396" s="47"/>
      <c r="E8396" s="47"/>
      <c r="F8396" s="47"/>
      <c r="G8396" s="48"/>
      <c r="H8396" s="47"/>
      <c r="I8396" s="51"/>
      <c r="J8396" s="51"/>
      <c r="K8396" s="47"/>
      <c r="L8396" s="47"/>
      <c r="M8396" s="47"/>
      <c r="N8396" s="47"/>
      <c r="O8396" s="48"/>
    </row>
    <row r="8397" spans="2:15" x14ac:dyDescent="0.25">
      <c r="B8397" s="85"/>
      <c r="C8397" s="47"/>
      <c r="D8397" s="47"/>
      <c r="E8397" s="47"/>
      <c r="F8397" s="47"/>
      <c r="G8397" s="48"/>
      <c r="H8397" s="47"/>
      <c r="I8397" s="51"/>
      <c r="J8397" s="51"/>
      <c r="K8397" s="47"/>
      <c r="L8397" s="47"/>
      <c r="M8397" s="47"/>
      <c r="N8397" s="47"/>
      <c r="O8397" s="48"/>
    </row>
    <row r="8398" spans="2:15" x14ac:dyDescent="0.25">
      <c r="B8398" s="85"/>
      <c r="C8398" s="47"/>
      <c r="D8398" s="47"/>
      <c r="E8398" s="47"/>
      <c r="F8398" s="47"/>
      <c r="G8398" s="48"/>
      <c r="H8398" s="47"/>
      <c r="I8398" s="51"/>
      <c r="J8398" s="51"/>
      <c r="K8398" s="47"/>
      <c r="L8398" s="47"/>
      <c r="M8398" s="47"/>
      <c r="N8398" s="47"/>
      <c r="O8398" s="48"/>
    </row>
    <row r="8399" spans="2:15" x14ac:dyDescent="0.25">
      <c r="B8399" s="85"/>
      <c r="C8399" s="47"/>
      <c r="D8399" s="47"/>
      <c r="E8399" s="47"/>
      <c r="F8399" s="47"/>
      <c r="G8399" s="48"/>
      <c r="H8399" s="47"/>
      <c r="I8399" s="51"/>
      <c r="J8399" s="51"/>
      <c r="K8399" s="47"/>
      <c r="L8399" s="47"/>
      <c r="M8399" s="47"/>
      <c r="N8399" s="47"/>
      <c r="O8399" s="48"/>
    </row>
    <row r="8400" spans="2:15" x14ac:dyDescent="0.25">
      <c r="B8400" s="85"/>
      <c r="C8400" s="47"/>
      <c r="D8400" s="47"/>
      <c r="E8400" s="47"/>
      <c r="F8400" s="47"/>
      <c r="G8400" s="48"/>
      <c r="H8400" s="47"/>
      <c r="I8400" s="51"/>
      <c r="J8400" s="51"/>
      <c r="K8400" s="47"/>
      <c r="L8400" s="47"/>
      <c r="M8400" s="47"/>
      <c r="N8400" s="47"/>
      <c r="O8400" s="48"/>
    </row>
    <row r="8401" spans="2:15" x14ac:dyDescent="0.25">
      <c r="B8401" s="85"/>
      <c r="C8401" s="47"/>
      <c r="D8401" s="47"/>
      <c r="E8401" s="47"/>
      <c r="F8401" s="47"/>
      <c r="G8401" s="48"/>
      <c r="H8401" s="47"/>
      <c r="I8401" s="51"/>
      <c r="J8401" s="51"/>
      <c r="K8401" s="47"/>
      <c r="L8401" s="47"/>
      <c r="M8401" s="47"/>
      <c r="N8401" s="47"/>
      <c r="O8401" s="48"/>
    </row>
    <row r="8402" spans="2:15" x14ac:dyDescent="0.25">
      <c r="B8402" s="85"/>
      <c r="C8402" s="47"/>
      <c r="D8402" s="47"/>
      <c r="E8402" s="47"/>
      <c r="F8402" s="47"/>
      <c r="G8402" s="48"/>
      <c r="H8402" s="47"/>
      <c r="I8402" s="51"/>
      <c r="J8402" s="51"/>
      <c r="K8402" s="47"/>
      <c r="L8402" s="47"/>
      <c r="M8402" s="47"/>
      <c r="N8402" s="47"/>
      <c r="O8402" s="48"/>
    </row>
    <row r="8403" spans="2:15" x14ac:dyDescent="0.25">
      <c r="B8403" s="85"/>
      <c r="C8403" s="47"/>
      <c r="D8403" s="47"/>
      <c r="E8403" s="47"/>
      <c r="F8403" s="47"/>
      <c r="G8403" s="48"/>
      <c r="H8403" s="47"/>
      <c r="I8403" s="51"/>
      <c r="J8403" s="51"/>
      <c r="K8403" s="47"/>
      <c r="L8403" s="47"/>
      <c r="M8403" s="47"/>
      <c r="N8403" s="47"/>
      <c r="O8403" s="48"/>
    </row>
    <row r="8404" spans="2:15" x14ac:dyDescent="0.25">
      <c r="B8404" s="85"/>
      <c r="C8404" s="47"/>
      <c r="D8404" s="47"/>
      <c r="E8404" s="47"/>
      <c r="F8404" s="47"/>
      <c r="G8404" s="48"/>
      <c r="H8404" s="47"/>
      <c r="I8404" s="51"/>
      <c r="J8404" s="51"/>
      <c r="K8404" s="47"/>
      <c r="L8404" s="47"/>
      <c r="M8404" s="47"/>
      <c r="N8404" s="47"/>
      <c r="O8404" s="48"/>
    </row>
    <row r="8405" spans="2:15" x14ac:dyDescent="0.25">
      <c r="B8405" s="85"/>
      <c r="C8405" s="47"/>
      <c r="D8405" s="47"/>
      <c r="E8405" s="47"/>
      <c r="F8405" s="47"/>
      <c r="G8405" s="48"/>
      <c r="H8405" s="47"/>
      <c r="I8405" s="51"/>
      <c r="J8405" s="51"/>
      <c r="K8405" s="47"/>
      <c r="L8405" s="47"/>
      <c r="M8405" s="47"/>
      <c r="N8405" s="47"/>
      <c r="O8405" s="48"/>
    </row>
    <row r="8406" spans="2:15" x14ac:dyDescent="0.25">
      <c r="B8406" s="85"/>
      <c r="C8406" s="47"/>
      <c r="D8406" s="47"/>
      <c r="E8406" s="47"/>
      <c r="F8406" s="47"/>
      <c r="G8406" s="48"/>
      <c r="H8406" s="47"/>
      <c r="I8406" s="51"/>
      <c r="J8406" s="51"/>
      <c r="K8406" s="47"/>
      <c r="L8406" s="47"/>
      <c r="M8406" s="47"/>
      <c r="N8406" s="47"/>
      <c r="O8406" s="48"/>
    </row>
    <row r="8407" spans="2:15" x14ac:dyDescent="0.25">
      <c r="B8407" s="85"/>
      <c r="C8407" s="47"/>
      <c r="D8407" s="47"/>
      <c r="E8407" s="47"/>
      <c r="F8407" s="47"/>
      <c r="G8407" s="48"/>
      <c r="H8407" s="47"/>
      <c r="I8407" s="51"/>
      <c r="J8407" s="51"/>
      <c r="K8407" s="47"/>
      <c r="L8407" s="47"/>
      <c r="M8407" s="47"/>
      <c r="N8407" s="47"/>
      <c r="O8407" s="48"/>
    </row>
    <row r="8408" spans="2:15" x14ac:dyDescent="0.25">
      <c r="B8408" s="85"/>
      <c r="C8408" s="47"/>
      <c r="D8408" s="47"/>
      <c r="E8408" s="47"/>
      <c r="F8408" s="47"/>
      <c r="G8408" s="48"/>
      <c r="H8408" s="47"/>
      <c r="I8408" s="51"/>
      <c r="J8408" s="51"/>
      <c r="K8408" s="47"/>
      <c r="L8408" s="47"/>
      <c r="M8408" s="47"/>
      <c r="N8408" s="47"/>
      <c r="O8408" s="48"/>
    </row>
    <row r="8409" spans="2:15" x14ac:dyDescent="0.25">
      <c r="B8409" s="85"/>
      <c r="C8409" s="47"/>
      <c r="D8409" s="47"/>
      <c r="E8409" s="47"/>
      <c r="F8409" s="47"/>
      <c r="G8409" s="48"/>
      <c r="H8409" s="47"/>
      <c r="I8409" s="51"/>
      <c r="J8409" s="51"/>
      <c r="K8409" s="47"/>
      <c r="L8409" s="47"/>
      <c r="M8409" s="47"/>
      <c r="N8409" s="47"/>
      <c r="O8409" s="48"/>
    </row>
    <row r="8410" spans="2:15" x14ac:dyDescent="0.25">
      <c r="B8410" s="85"/>
      <c r="C8410" s="47"/>
      <c r="D8410" s="47"/>
      <c r="E8410" s="47"/>
      <c r="F8410" s="47"/>
      <c r="G8410" s="48"/>
      <c r="H8410" s="47"/>
      <c r="I8410" s="51"/>
      <c r="J8410" s="51"/>
      <c r="K8410" s="47"/>
      <c r="L8410" s="47"/>
      <c r="M8410" s="47"/>
      <c r="N8410" s="47"/>
      <c r="O8410" s="48"/>
    </row>
    <row r="8411" spans="2:15" x14ac:dyDescent="0.25">
      <c r="B8411" s="85"/>
      <c r="C8411" s="47"/>
      <c r="D8411" s="47"/>
      <c r="E8411" s="47"/>
      <c r="F8411" s="47"/>
      <c r="G8411" s="48"/>
      <c r="H8411" s="47"/>
      <c r="I8411" s="51"/>
      <c r="J8411" s="51"/>
      <c r="K8411" s="47"/>
      <c r="L8411" s="47"/>
      <c r="M8411" s="47"/>
      <c r="N8411" s="47"/>
      <c r="O8411" s="48"/>
    </row>
    <row r="8412" spans="2:15" x14ac:dyDescent="0.25">
      <c r="B8412" s="85"/>
      <c r="C8412" s="47"/>
      <c r="D8412" s="47"/>
      <c r="E8412" s="47"/>
      <c r="F8412" s="47"/>
      <c r="G8412" s="48"/>
      <c r="H8412" s="47"/>
      <c r="I8412" s="51"/>
      <c r="J8412" s="51"/>
      <c r="K8412" s="47"/>
      <c r="L8412" s="47"/>
      <c r="M8412" s="47"/>
      <c r="N8412" s="47"/>
      <c r="O8412" s="48"/>
    </row>
    <row r="8413" spans="2:15" x14ac:dyDescent="0.25">
      <c r="B8413" s="85"/>
      <c r="C8413" s="47"/>
      <c r="D8413" s="47"/>
      <c r="E8413" s="47"/>
      <c r="F8413" s="47"/>
      <c r="G8413" s="48"/>
      <c r="H8413" s="47"/>
      <c r="I8413" s="51"/>
      <c r="J8413" s="51"/>
      <c r="K8413" s="47"/>
      <c r="L8413" s="47"/>
      <c r="M8413" s="47"/>
      <c r="N8413" s="47"/>
      <c r="O8413" s="48"/>
    </row>
    <row r="8414" spans="2:15" x14ac:dyDescent="0.25">
      <c r="B8414" s="85"/>
      <c r="C8414" s="47"/>
      <c r="D8414" s="47"/>
      <c r="E8414" s="47"/>
      <c r="F8414" s="47"/>
      <c r="G8414" s="48"/>
      <c r="H8414" s="47"/>
      <c r="I8414" s="51"/>
      <c r="J8414" s="51"/>
      <c r="K8414" s="47"/>
      <c r="L8414" s="47"/>
      <c r="M8414" s="47"/>
      <c r="N8414" s="47"/>
      <c r="O8414" s="48"/>
    </row>
    <row r="8415" spans="2:15" x14ac:dyDescent="0.25">
      <c r="B8415" s="85"/>
      <c r="C8415" s="47"/>
      <c r="D8415" s="47"/>
      <c r="E8415" s="47"/>
      <c r="F8415" s="47"/>
      <c r="G8415" s="48"/>
      <c r="H8415" s="47"/>
      <c r="I8415" s="51"/>
      <c r="J8415" s="51"/>
      <c r="K8415" s="47"/>
      <c r="L8415" s="47"/>
      <c r="M8415" s="47"/>
      <c r="N8415" s="47"/>
      <c r="O8415" s="48"/>
    </row>
    <row r="8416" spans="2:15" x14ac:dyDescent="0.25">
      <c r="B8416" s="85"/>
      <c r="C8416" s="47"/>
      <c r="D8416" s="47"/>
      <c r="E8416" s="47"/>
      <c r="F8416" s="47"/>
      <c r="G8416" s="48"/>
      <c r="H8416" s="47"/>
      <c r="I8416" s="51"/>
      <c r="J8416" s="51"/>
      <c r="K8416" s="47"/>
      <c r="L8416" s="47"/>
      <c r="M8416" s="47"/>
      <c r="N8416" s="47"/>
      <c r="O8416" s="48"/>
    </row>
    <row r="8417" spans="2:15" x14ac:dyDescent="0.25">
      <c r="B8417" s="85"/>
      <c r="C8417" s="47"/>
      <c r="D8417" s="47"/>
      <c r="E8417" s="47"/>
      <c r="F8417" s="47"/>
      <c r="G8417" s="48"/>
      <c r="H8417" s="47"/>
      <c r="I8417" s="51"/>
      <c r="J8417" s="51"/>
      <c r="K8417" s="47"/>
      <c r="L8417" s="47"/>
      <c r="M8417" s="47"/>
      <c r="N8417" s="47"/>
      <c r="O8417" s="48"/>
    </row>
    <row r="8418" spans="2:15" x14ac:dyDescent="0.25">
      <c r="B8418" s="85"/>
      <c r="C8418" s="47"/>
      <c r="D8418" s="47"/>
      <c r="E8418" s="47"/>
      <c r="F8418" s="47"/>
      <c r="G8418" s="48"/>
      <c r="H8418" s="47"/>
      <c r="I8418" s="51"/>
      <c r="J8418" s="51"/>
      <c r="K8418" s="47"/>
      <c r="L8418" s="47"/>
      <c r="M8418" s="47"/>
      <c r="N8418" s="47"/>
      <c r="O8418" s="48"/>
    </row>
    <row r="8419" spans="2:15" x14ac:dyDescent="0.25">
      <c r="B8419" s="85"/>
      <c r="C8419" s="47"/>
      <c r="D8419" s="47"/>
      <c r="E8419" s="47"/>
      <c r="F8419" s="47"/>
      <c r="G8419" s="48"/>
      <c r="H8419" s="47"/>
      <c r="I8419" s="51"/>
      <c r="J8419" s="51"/>
      <c r="K8419" s="47"/>
      <c r="L8419" s="47"/>
      <c r="M8419" s="47"/>
      <c r="N8419" s="47"/>
      <c r="O8419" s="48"/>
    </row>
    <row r="8420" spans="2:15" x14ac:dyDescent="0.25">
      <c r="B8420" s="85"/>
      <c r="C8420" s="47"/>
      <c r="D8420" s="47"/>
      <c r="E8420" s="47"/>
      <c r="F8420" s="47"/>
      <c r="G8420" s="48"/>
      <c r="H8420" s="47"/>
      <c r="I8420" s="51"/>
      <c r="J8420" s="51"/>
      <c r="K8420" s="47"/>
      <c r="L8420" s="47"/>
      <c r="M8420" s="47"/>
      <c r="N8420" s="47"/>
      <c r="O8420" s="48"/>
    </row>
    <row r="8421" spans="2:15" x14ac:dyDescent="0.25">
      <c r="B8421" s="85"/>
      <c r="C8421" s="47"/>
      <c r="D8421" s="47"/>
      <c r="E8421" s="47"/>
      <c r="F8421" s="47"/>
      <c r="G8421" s="48"/>
      <c r="H8421" s="47"/>
      <c r="I8421" s="51"/>
      <c r="J8421" s="51"/>
      <c r="K8421" s="47"/>
      <c r="L8421" s="47"/>
      <c r="M8421" s="47"/>
      <c r="N8421" s="47"/>
      <c r="O8421" s="48"/>
    </row>
    <row r="8422" spans="2:15" x14ac:dyDescent="0.25">
      <c r="B8422" s="85"/>
      <c r="C8422" s="47"/>
      <c r="D8422" s="47"/>
      <c r="E8422" s="47"/>
      <c r="F8422" s="47"/>
      <c r="G8422" s="48"/>
      <c r="H8422" s="47"/>
      <c r="I8422" s="51"/>
      <c r="J8422" s="51"/>
      <c r="K8422" s="47"/>
      <c r="L8422" s="47"/>
      <c r="M8422" s="47"/>
      <c r="N8422" s="47"/>
      <c r="O8422" s="48"/>
    </row>
    <row r="8423" spans="2:15" x14ac:dyDescent="0.25">
      <c r="B8423" s="85"/>
      <c r="C8423" s="47"/>
      <c r="D8423" s="47"/>
      <c r="E8423" s="47"/>
      <c r="F8423" s="47"/>
      <c r="G8423" s="48"/>
      <c r="H8423" s="47"/>
      <c r="I8423" s="51"/>
      <c r="J8423" s="51"/>
      <c r="K8423" s="47"/>
      <c r="L8423" s="47"/>
      <c r="M8423" s="47"/>
      <c r="N8423" s="47"/>
      <c r="O8423" s="48"/>
    </row>
    <row r="8424" spans="2:15" x14ac:dyDescent="0.25">
      <c r="B8424" s="85"/>
      <c r="C8424" s="47"/>
      <c r="D8424" s="47"/>
      <c r="E8424" s="47"/>
      <c r="F8424" s="47"/>
      <c r="G8424" s="48"/>
      <c r="H8424" s="47"/>
      <c r="I8424" s="51"/>
      <c r="J8424" s="51"/>
      <c r="K8424" s="47"/>
      <c r="L8424" s="47"/>
      <c r="M8424" s="47"/>
      <c r="N8424" s="47"/>
      <c r="O8424" s="48"/>
    </row>
    <row r="8425" spans="2:15" x14ac:dyDescent="0.25">
      <c r="B8425" s="85"/>
      <c r="C8425" s="47"/>
      <c r="D8425" s="47"/>
      <c r="E8425" s="47"/>
      <c r="F8425" s="47"/>
      <c r="G8425" s="48"/>
      <c r="H8425" s="47"/>
      <c r="I8425" s="51"/>
      <c r="J8425" s="51"/>
      <c r="K8425" s="47"/>
      <c r="L8425" s="47"/>
      <c r="M8425" s="47"/>
      <c r="N8425" s="47"/>
      <c r="O8425" s="48"/>
    </row>
    <row r="8426" spans="2:15" x14ac:dyDescent="0.25">
      <c r="B8426" s="85"/>
      <c r="C8426" s="47"/>
      <c r="D8426" s="47"/>
      <c r="E8426" s="47"/>
      <c r="F8426" s="47"/>
      <c r="G8426" s="48"/>
      <c r="H8426" s="47"/>
      <c r="I8426" s="51"/>
      <c r="J8426" s="51"/>
      <c r="K8426" s="47"/>
      <c r="L8426" s="47"/>
      <c r="M8426" s="47"/>
      <c r="N8426" s="47"/>
      <c r="O8426" s="48"/>
    </row>
    <row r="8427" spans="2:15" x14ac:dyDescent="0.25">
      <c r="B8427" s="85"/>
      <c r="C8427" s="47"/>
      <c r="D8427" s="47"/>
      <c r="E8427" s="47"/>
      <c r="F8427" s="47"/>
      <c r="G8427" s="48"/>
      <c r="H8427" s="47"/>
      <c r="I8427" s="51"/>
      <c r="J8427" s="51"/>
      <c r="K8427" s="47"/>
      <c r="L8427" s="47"/>
      <c r="M8427" s="47"/>
      <c r="N8427" s="47"/>
      <c r="O8427" s="48"/>
    </row>
    <row r="8428" spans="2:15" x14ac:dyDescent="0.25">
      <c r="B8428" s="85"/>
      <c r="C8428" s="47"/>
      <c r="D8428" s="47"/>
      <c r="E8428" s="47"/>
      <c r="F8428" s="47"/>
      <c r="G8428" s="48"/>
      <c r="H8428" s="47"/>
      <c r="I8428" s="51"/>
      <c r="J8428" s="51"/>
      <c r="K8428" s="47"/>
      <c r="L8428" s="47"/>
      <c r="M8428" s="47"/>
      <c r="N8428" s="47"/>
      <c r="O8428" s="48"/>
    </row>
    <row r="8429" spans="2:15" x14ac:dyDescent="0.25">
      <c r="B8429" s="85"/>
      <c r="C8429" s="47"/>
      <c r="D8429" s="47"/>
      <c r="E8429" s="47"/>
      <c r="F8429" s="47"/>
      <c r="G8429" s="48"/>
      <c r="H8429" s="47"/>
      <c r="I8429" s="51"/>
      <c r="J8429" s="51"/>
      <c r="K8429" s="47"/>
      <c r="L8429" s="47"/>
      <c r="M8429" s="47"/>
      <c r="N8429" s="47"/>
      <c r="O8429" s="48"/>
    </row>
    <row r="8430" spans="2:15" x14ac:dyDescent="0.25">
      <c r="B8430" s="85"/>
      <c r="C8430" s="47"/>
      <c r="D8430" s="47"/>
      <c r="E8430" s="47"/>
      <c r="F8430" s="47"/>
      <c r="G8430" s="48"/>
      <c r="H8430" s="47"/>
      <c r="I8430" s="51"/>
      <c r="J8430" s="51"/>
      <c r="K8430" s="47"/>
      <c r="L8430" s="47"/>
      <c r="M8430" s="47"/>
      <c r="N8430" s="47"/>
      <c r="O8430" s="48"/>
    </row>
    <row r="8431" spans="2:15" x14ac:dyDescent="0.25">
      <c r="B8431" s="85"/>
      <c r="C8431" s="47"/>
      <c r="D8431" s="47"/>
      <c r="E8431" s="47"/>
      <c r="F8431" s="47"/>
      <c r="G8431" s="48"/>
      <c r="H8431" s="47"/>
      <c r="I8431" s="51"/>
      <c r="J8431" s="51"/>
      <c r="K8431" s="47"/>
      <c r="L8431" s="47"/>
      <c r="M8431" s="47"/>
      <c r="N8431" s="47"/>
      <c r="O8431" s="48"/>
    </row>
    <row r="8432" spans="2:15" x14ac:dyDescent="0.25">
      <c r="B8432" s="85"/>
      <c r="C8432" s="47"/>
      <c r="D8432" s="47"/>
      <c r="E8432" s="47"/>
      <c r="F8432" s="47"/>
      <c r="G8432" s="48"/>
      <c r="H8432" s="47"/>
      <c r="I8432" s="51"/>
      <c r="J8432" s="51"/>
      <c r="K8432" s="47"/>
      <c r="L8432" s="47"/>
      <c r="M8432" s="47"/>
      <c r="N8432" s="47"/>
      <c r="O8432" s="48"/>
    </row>
    <row r="8433" spans="2:15" x14ac:dyDescent="0.25">
      <c r="B8433" s="85"/>
      <c r="C8433" s="47"/>
      <c r="D8433" s="47"/>
      <c r="E8433" s="47"/>
      <c r="F8433" s="47"/>
      <c r="G8433" s="48"/>
      <c r="H8433" s="47"/>
      <c r="I8433" s="51"/>
      <c r="J8433" s="51"/>
      <c r="K8433" s="47"/>
      <c r="L8433" s="47"/>
      <c r="M8433" s="47"/>
      <c r="N8433" s="47"/>
      <c r="O8433" s="48"/>
    </row>
    <row r="8434" spans="2:15" x14ac:dyDescent="0.25">
      <c r="B8434" s="85"/>
      <c r="C8434" s="47"/>
      <c r="D8434" s="47"/>
      <c r="E8434" s="47"/>
      <c r="F8434" s="47"/>
      <c r="G8434" s="48"/>
      <c r="H8434" s="47"/>
      <c r="I8434" s="51"/>
      <c r="J8434" s="51"/>
      <c r="K8434" s="47"/>
      <c r="L8434" s="47"/>
      <c r="M8434" s="47"/>
      <c r="N8434" s="47"/>
      <c r="O8434" s="48"/>
    </row>
    <row r="8435" spans="2:15" x14ac:dyDescent="0.25">
      <c r="B8435" s="85"/>
      <c r="C8435" s="47"/>
      <c r="D8435" s="47"/>
      <c r="E8435" s="47"/>
      <c r="F8435" s="47"/>
      <c r="G8435" s="48"/>
      <c r="H8435" s="47"/>
      <c r="I8435" s="51"/>
      <c r="J8435" s="51"/>
      <c r="K8435" s="47"/>
      <c r="L8435" s="47"/>
      <c r="M8435" s="47"/>
      <c r="N8435" s="47"/>
      <c r="O8435" s="48"/>
    </row>
    <row r="8436" spans="2:15" x14ac:dyDescent="0.25">
      <c r="B8436" s="85"/>
      <c r="C8436" s="47"/>
      <c r="D8436" s="47"/>
      <c r="E8436" s="47"/>
      <c r="F8436" s="47"/>
      <c r="G8436" s="48"/>
      <c r="H8436" s="47"/>
      <c r="I8436" s="51"/>
      <c r="J8436" s="51"/>
      <c r="K8436" s="47"/>
      <c r="L8436" s="47"/>
      <c r="M8436" s="47"/>
      <c r="N8436" s="47"/>
      <c r="O8436" s="48"/>
    </row>
    <row r="8437" spans="2:15" x14ac:dyDescent="0.25">
      <c r="B8437" s="85"/>
      <c r="C8437" s="47"/>
      <c r="D8437" s="47"/>
      <c r="E8437" s="47"/>
      <c r="F8437" s="47"/>
      <c r="G8437" s="48"/>
      <c r="H8437" s="47"/>
      <c r="I8437" s="51"/>
      <c r="J8437" s="51"/>
      <c r="K8437" s="47"/>
      <c r="L8437" s="47"/>
      <c r="M8437" s="47"/>
      <c r="N8437" s="47"/>
      <c r="O8437" s="48"/>
    </row>
    <row r="8438" spans="2:15" x14ac:dyDescent="0.25">
      <c r="B8438" s="85"/>
      <c r="C8438" s="47"/>
      <c r="D8438" s="47"/>
      <c r="E8438" s="47"/>
      <c r="F8438" s="47"/>
      <c r="G8438" s="48"/>
      <c r="H8438" s="47"/>
      <c r="I8438" s="51"/>
      <c r="J8438" s="51"/>
      <c r="K8438" s="47"/>
      <c r="L8438" s="47"/>
      <c r="M8438" s="47"/>
      <c r="N8438" s="47"/>
      <c r="O8438" s="48"/>
    </row>
    <row r="8439" spans="2:15" x14ac:dyDescent="0.25">
      <c r="B8439" s="85"/>
      <c r="C8439" s="47"/>
      <c r="D8439" s="47"/>
      <c r="E8439" s="47"/>
      <c r="F8439" s="47"/>
      <c r="G8439" s="48"/>
      <c r="H8439" s="47"/>
      <c r="I8439" s="51"/>
      <c r="J8439" s="51"/>
      <c r="K8439" s="47"/>
      <c r="L8439" s="47"/>
      <c r="M8439" s="47"/>
      <c r="N8439" s="47"/>
      <c r="O8439" s="48"/>
    </row>
    <row r="8440" spans="2:15" x14ac:dyDescent="0.25">
      <c r="B8440" s="85"/>
      <c r="C8440" s="47"/>
      <c r="D8440" s="47"/>
      <c r="E8440" s="47"/>
      <c r="F8440" s="47"/>
      <c r="G8440" s="48"/>
      <c r="H8440" s="47"/>
      <c r="I8440" s="51"/>
      <c r="J8440" s="51"/>
      <c r="K8440" s="47"/>
      <c r="L8440" s="47"/>
      <c r="M8440" s="47"/>
      <c r="N8440" s="47"/>
      <c r="O8440" s="48"/>
    </row>
    <row r="8441" spans="2:15" x14ac:dyDescent="0.25">
      <c r="B8441" s="85"/>
      <c r="C8441" s="47"/>
      <c r="D8441" s="47"/>
      <c r="E8441" s="47"/>
      <c r="F8441" s="47"/>
      <c r="G8441" s="48"/>
      <c r="H8441" s="47"/>
      <c r="I8441" s="51"/>
      <c r="J8441" s="51"/>
      <c r="K8441" s="47"/>
      <c r="L8441" s="47"/>
      <c r="M8441" s="47"/>
      <c r="N8441" s="47"/>
      <c r="O8441" s="48"/>
    </row>
    <row r="8442" spans="2:15" x14ac:dyDescent="0.25">
      <c r="B8442" s="85"/>
      <c r="C8442" s="47"/>
      <c r="D8442" s="47"/>
      <c r="E8442" s="47"/>
      <c r="F8442" s="47"/>
      <c r="G8442" s="48"/>
      <c r="H8442" s="47"/>
      <c r="I8442" s="51"/>
      <c r="J8442" s="51"/>
      <c r="K8442" s="47"/>
      <c r="L8442" s="47"/>
      <c r="M8442" s="47"/>
      <c r="N8442" s="47"/>
      <c r="O8442" s="48"/>
    </row>
    <row r="8443" spans="2:15" x14ac:dyDescent="0.25">
      <c r="B8443" s="85"/>
      <c r="C8443" s="47"/>
      <c r="D8443" s="47"/>
      <c r="E8443" s="47"/>
      <c r="F8443" s="47"/>
      <c r="G8443" s="48"/>
      <c r="H8443" s="47"/>
      <c r="I8443" s="51"/>
      <c r="J8443" s="51"/>
      <c r="K8443" s="47"/>
      <c r="L8443" s="47"/>
      <c r="M8443" s="47"/>
      <c r="N8443" s="47"/>
      <c r="O8443" s="48"/>
    </row>
    <row r="8444" spans="2:15" x14ac:dyDescent="0.25">
      <c r="B8444" s="85"/>
      <c r="C8444" s="47"/>
      <c r="D8444" s="47"/>
      <c r="E8444" s="47"/>
      <c r="F8444" s="47"/>
      <c r="G8444" s="48"/>
      <c r="H8444" s="47"/>
      <c r="I8444" s="51"/>
      <c r="J8444" s="51"/>
      <c r="K8444" s="47"/>
      <c r="L8444" s="47"/>
      <c r="M8444" s="47"/>
      <c r="N8444" s="47"/>
      <c r="O8444" s="48"/>
    </row>
    <row r="8445" spans="2:15" x14ac:dyDescent="0.25">
      <c r="B8445" s="85"/>
      <c r="C8445" s="47"/>
      <c r="D8445" s="47"/>
      <c r="E8445" s="47"/>
      <c r="F8445" s="47"/>
      <c r="G8445" s="48"/>
      <c r="H8445" s="47"/>
      <c r="I8445" s="51"/>
      <c r="J8445" s="51"/>
      <c r="K8445" s="47"/>
      <c r="L8445" s="47"/>
      <c r="M8445" s="47"/>
      <c r="N8445" s="47"/>
      <c r="O8445" s="48"/>
    </row>
    <row r="8446" spans="2:15" x14ac:dyDescent="0.25">
      <c r="B8446" s="85"/>
      <c r="C8446" s="47"/>
      <c r="D8446" s="47"/>
      <c r="E8446" s="47"/>
      <c r="F8446" s="47"/>
      <c r="G8446" s="48"/>
      <c r="H8446" s="47"/>
      <c r="I8446" s="51"/>
      <c r="J8446" s="51"/>
      <c r="K8446" s="47"/>
      <c r="L8446" s="47"/>
      <c r="M8446" s="47"/>
      <c r="N8446" s="47"/>
      <c r="O8446" s="48"/>
    </row>
    <row r="8447" spans="2:15" x14ac:dyDescent="0.25">
      <c r="B8447" s="85"/>
      <c r="C8447" s="47"/>
      <c r="D8447" s="47"/>
      <c r="E8447" s="47"/>
      <c r="F8447" s="47"/>
      <c r="G8447" s="48"/>
      <c r="H8447" s="47"/>
      <c r="I8447" s="51"/>
      <c r="J8447" s="51"/>
      <c r="K8447" s="47"/>
      <c r="L8447" s="47"/>
      <c r="M8447" s="47"/>
      <c r="N8447" s="47"/>
      <c r="O8447" s="48"/>
    </row>
    <row r="8448" spans="2:15" x14ac:dyDescent="0.25">
      <c r="B8448" s="85"/>
      <c r="C8448" s="47"/>
      <c r="D8448" s="47"/>
      <c r="E8448" s="47"/>
      <c r="F8448" s="47"/>
      <c r="G8448" s="48"/>
      <c r="H8448" s="47"/>
      <c r="I8448" s="51"/>
      <c r="J8448" s="51"/>
      <c r="K8448" s="47"/>
      <c r="L8448" s="47"/>
      <c r="M8448" s="47"/>
      <c r="N8448" s="47"/>
      <c r="O8448" s="48"/>
    </row>
    <row r="8449" spans="2:15" x14ac:dyDescent="0.25">
      <c r="B8449" s="85"/>
      <c r="C8449" s="47"/>
      <c r="D8449" s="47"/>
      <c r="E8449" s="47"/>
      <c r="F8449" s="47"/>
      <c r="G8449" s="48"/>
      <c r="H8449" s="47"/>
      <c r="I8449" s="51"/>
      <c r="J8449" s="51"/>
      <c r="K8449" s="47"/>
      <c r="L8449" s="47"/>
      <c r="M8449" s="47"/>
      <c r="N8449" s="47"/>
      <c r="O8449" s="48"/>
    </row>
    <row r="8450" spans="2:15" x14ac:dyDescent="0.25">
      <c r="B8450" s="85"/>
      <c r="C8450" s="47"/>
      <c r="D8450" s="47"/>
      <c r="E8450" s="47"/>
      <c r="F8450" s="47"/>
      <c r="G8450" s="48"/>
      <c r="H8450" s="47"/>
      <c r="I8450" s="51"/>
      <c r="J8450" s="51"/>
      <c r="K8450" s="47"/>
      <c r="L8450" s="47"/>
      <c r="M8450" s="47"/>
      <c r="N8450" s="47"/>
      <c r="O8450" s="48"/>
    </row>
    <row r="8451" spans="2:15" x14ac:dyDescent="0.25">
      <c r="B8451" s="85"/>
      <c r="C8451" s="47"/>
      <c r="D8451" s="47"/>
      <c r="E8451" s="47"/>
      <c r="F8451" s="47"/>
      <c r="G8451" s="48"/>
      <c r="H8451" s="47"/>
      <c r="I8451" s="51"/>
      <c r="J8451" s="51"/>
      <c r="K8451" s="47"/>
      <c r="L8451" s="47"/>
      <c r="M8451" s="47"/>
      <c r="N8451" s="47"/>
      <c r="O8451" s="48"/>
    </row>
    <row r="8452" spans="2:15" x14ac:dyDescent="0.25">
      <c r="B8452" s="85"/>
      <c r="C8452" s="47"/>
      <c r="D8452" s="47"/>
      <c r="E8452" s="47"/>
      <c r="F8452" s="47"/>
      <c r="G8452" s="48"/>
      <c r="H8452" s="47"/>
      <c r="I8452" s="51"/>
      <c r="J8452" s="51"/>
      <c r="K8452" s="47"/>
      <c r="L8452" s="47"/>
      <c r="M8452" s="47"/>
      <c r="N8452" s="47"/>
      <c r="O8452" s="48"/>
    </row>
    <row r="8453" spans="2:15" x14ac:dyDescent="0.25">
      <c r="B8453" s="85"/>
      <c r="C8453" s="47"/>
      <c r="D8453" s="47"/>
      <c r="E8453" s="47"/>
      <c r="F8453" s="47"/>
      <c r="G8453" s="48"/>
      <c r="H8453" s="47"/>
      <c r="I8453" s="51"/>
      <c r="J8453" s="51"/>
      <c r="K8453" s="47"/>
      <c r="L8453" s="47"/>
      <c r="M8453" s="47"/>
      <c r="N8453" s="47"/>
      <c r="O8453" s="48"/>
    </row>
    <row r="8454" spans="2:15" x14ac:dyDescent="0.25">
      <c r="B8454" s="85"/>
      <c r="C8454" s="47"/>
      <c r="D8454" s="47"/>
      <c r="E8454" s="47"/>
      <c r="F8454" s="47"/>
      <c r="G8454" s="48"/>
      <c r="H8454" s="47"/>
      <c r="I8454" s="51"/>
      <c r="J8454" s="51"/>
      <c r="K8454" s="47"/>
      <c r="L8454" s="47"/>
      <c r="M8454" s="47"/>
      <c r="N8454" s="47"/>
      <c r="O8454" s="48"/>
    </row>
    <row r="8455" spans="2:15" x14ac:dyDescent="0.25">
      <c r="B8455" s="85"/>
      <c r="C8455" s="47"/>
      <c r="D8455" s="47"/>
      <c r="E8455" s="47"/>
      <c r="F8455" s="47"/>
      <c r="G8455" s="48"/>
      <c r="H8455" s="47"/>
      <c r="I8455" s="51"/>
      <c r="J8455" s="51"/>
      <c r="K8455" s="47"/>
      <c r="L8455" s="47"/>
      <c r="M8455" s="47"/>
      <c r="N8455" s="47"/>
      <c r="O8455" s="48"/>
    </row>
    <row r="8456" spans="2:15" x14ac:dyDescent="0.25">
      <c r="B8456" s="85"/>
      <c r="C8456" s="47"/>
      <c r="D8456" s="47"/>
      <c r="E8456" s="47"/>
      <c r="F8456" s="47"/>
      <c r="G8456" s="48"/>
      <c r="H8456" s="47"/>
      <c r="I8456" s="51"/>
      <c r="J8456" s="51"/>
      <c r="K8456" s="47"/>
      <c r="L8456" s="47"/>
      <c r="M8456" s="47"/>
      <c r="N8456" s="47"/>
      <c r="O8456" s="48"/>
    </row>
    <row r="8457" spans="2:15" x14ac:dyDescent="0.25">
      <c r="B8457" s="85"/>
      <c r="C8457" s="47"/>
      <c r="D8457" s="47"/>
      <c r="E8457" s="47"/>
      <c r="F8457" s="47"/>
      <c r="G8457" s="48"/>
      <c r="H8457" s="47"/>
      <c r="I8457" s="51"/>
      <c r="J8457" s="51"/>
      <c r="K8457" s="47"/>
      <c r="L8457" s="47"/>
      <c r="M8457" s="47"/>
      <c r="N8457" s="47"/>
      <c r="O8457" s="48"/>
    </row>
    <row r="8458" spans="2:15" x14ac:dyDescent="0.25">
      <c r="B8458" s="85"/>
      <c r="C8458" s="47"/>
      <c r="D8458" s="47"/>
      <c r="E8458" s="47"/>
      <c r="F8458" s="47"/>
      <c r="G8458" s="48"/>
      <c r="H8458" s="47"/>
      <c r="I8458" s="51"/>
      <c r="J8458" s="51"/>
      <c r="K8458" s="47"/>
      <c r="L8458" s="47"/>
      <c r="M8458" s="47"/>
      <c r="N8458" s="47"/>
      <c r="O8458" s="48"/>
    </row>
    <row r="8459" spans="2:15" x14ac:dyDescent="0.25">
      <c r="B8459" s="85"/>
      <c r="C8459" s="47"/>
      <c r="D8459" s="47"/>
      <c r="E8459" s="47"/>
      <c r="F8459" s="47"/>
      <c r="G8459" s="48"/>
      <c r="H8459" s="47"/>
      <c r="I8459" s="51"/>
      <c r="J8459" s="51"/>
      <c r="K8459" s="47"/>
      <c r="L8459" s="47"/>
      <c r="M8459" s="47"/>
      <c r="N8459" s="47"/>
      <c r="O8459" s="48"/>
    </row>
    <row r="8460" spans="2:15" x14ac:dyDescent="0.25">
      <c r="B8460" s="85"/>
      <c r="C8460" s="47"/>
      <c r="D8460" s="47"/>
      <c r="E8460" s="47"/>
      <c r="F8460" s="47"/>
      <c r="G8460" s="48"/>
      <c r="H8460" s="47"/>
      <c r="I8460" s="51"/>
      <c r="J8460" s="51"/>
      <c r="K8460" s="47"/>
      <c r="L8460" s="47"/>
      <c r="M8460" s="47"/>
      <c r="N8460" s="47"/>
      <c r="O8460" s="48"/>
    </row>
    <row r="8461" spans="2:15" x14ac:dyDescent="0.25">
      <c r="B8461" s="85"/>
      <c r="C8461" s="47"/>
      <c r="D8461" s="47"/>
      <c r="E8461" s="47"/>
      <c r="F8461" s="47"/>
      <c r="G8461" s="48"/>
      <c r="H8461" s="47"/>
      <c r="I8461" s="51"/>
      <c r="J8461" s="51"/>
      <c r="K8461" s="47"/>
      <c r="L8461" s="47"/>
      <c r="M8461" s="47"/>
      <c r="N8461" s="47"/>
      <c r="O8461" s="48"/>
    </row>
    <row r="8462" spans="2:15" x14ac:dyDescent="0.25">
      <c r="B8462" s="85"/>
      <c r="C8462" s="47"/>
      <c r="D8462" s="47"/>
      <c r="E8462" s="47"/>
      <c r="F8462" s="47"/>
      <c r="G8462" s="48"/>
      <c r="H8462" s="47"/>
      <c r="I8462" s="51"/>
      <c r="J8462" s="51"/>
      <c r="K8462" s="47"/>
      <c r="L8462" s="47"/>
      <c r="M8462" s="47"/>
      <c r="N8462" s="47"/>
      <c r="O8462" s="48"/>
    </row>
    <row r="8463" spans="2:15" x14ac:dyDescent="0.25">
      <c r="B8463" s="85"/>
      <c r="C8463" s="47"/>
      <c r="D8463" s="47"/>
      <c r="E8463" s="47"/>
      <c r="F8463" s="47"/>
      <c r="G8463" s="48"/>
      <c r="H8463" s="47"/>
      <c r="I8463" s="51"/>
      <c r="J8463" s="51"/>
      <c r="K8463" s="47"/>
      <c r="L8463" s="47"/>
      <c r="M8463" s="47"/>
      <c r="N8463" s="47"/>
      <c r="O8463" s="48"/>
    </row>
    <row r="8464" spans="2:15" x14ac:dyDescent="0.25">
      <c r="B8464" s="85"/>
      <c r="C8464" s="47"/>
      <c r="D8464" s="47"/>
      <c r="E8464" s="47"/>
      <c r="F8464" s="47"/>
      <c r="G8464" s="48"/>
      <c r="H8464" s="47"/>
      <c r="I8464" s="51"/>
      <c r="J8464" s="51"/>
      <c r="K8464" s="47"/>
      <c r="L8464" s="47"/>
      <c r="M8464" s="47"/>
      <c r="N8464" s="47"/>
      <c r="O8464" s="48"/>
    </row>
    <row r="8465" spans="2:15" x14ac:dyDescent="0.25">
      <c r="B8465" s="85"/>
      <c r="C8465" s="47"/>
      <c r="D8465" s="47"/>
      <c r="E8465" s="47"/>
      <c r="F8465" s="47"/>
      <c r="G8465" s="48"/>
      <c r="H8465" s="47"/>
      <c r="I8465" s="51"/>
      <c r="J8465" s="51"/>
      <c r="K8465" s="47"/>
      <c r="L8465" s="47"/>
      <c r="M8465" s="47"/>
      <c r="N8465" s="47"/>
      <c r="O8465" s="48"/>
    </row>
    <row r="8466" spans="2:15" x14ac:dyDescent="0.25">
      <c r="B8466" s="85"/>
      <c r="C8466" s="47"/>
      <c r="D8466" s="47"/>
      <c r="E8466" s="47"/>
      <c r="F8466" s="47"/>
      <c r="G8466" s="48"/>
      <c r="H8466" s="47"/>
      <c r="I8466" s="51"/>
      <c r="J8466" s="51"/>
      <c r="K8466" s="47"/>
      <c r="L8466" s="47"/>
      <c r="M8466" s="47"/>
      <c r="N8466" s="47"/>
      <c r="O8466" s="48"/>
    </row>
    <row r="8467" spans="2:15" x14ac:dyDescent="0.25">
      <c r="B8467" s="85"/>
      <c r="C8467" s="47"/>
      <c r="D8467" s="47"/>
      <c r="E8467" s="47"/>
      <c r="F8467" s="47"/>
      <c r="G8467" s="48"/>
      <c r="H8467" s="47"/>
      <c r="I8467" s="51"/>
      <c r="J8467" s="51"/>
      <c r="K8467" s="47"/>
      <c r="L8467" s="47"/>
      <c r="M8467" s="47"/>
      <c r="N8467" s="47"/>
      <c r="O8467" s="48"/>
    </row>
    <row r="8468" spans="2:15" x14ac:dyDescent="0.25">
      <c r="B8468" s="85"/>
      <c r="C8468" s="47"/>
      <c r="D8468" s="47"/>
      <c r="E8468" s="47"/>
      <c r="F8468" s="47"/>
      <c r="G8468" s="48"/>
      <c r="H8468" s="47"/>
      <c r="I8468" s="51"/>
      <c r="J8468" s="51"/>
      <c r="K8468" s="47"/>
      <c r="L8468" s="47"/>
      <c r="M8468" s="47"/>
      <c r="N8468" s="47"/>
      <c r="O8468" s="48"/>
    </row>
    <row r="8469" spans="2:15" x14ac:dyDescent="0.25">
      <c r="B8469" s="85"/>
      <c r="C8469" s="47"/>
      <c r="D8469" s="47"/>
      <c r="E8469" s="47"/>
      <c r="F8469" s="47"/>
      <c r="G8469" s="48"/>
      <c r="H8469" s="47"/>
      <c r="I8469" s="51"/>
      <c r="J8469" s="51"/>
      <c r="K8469" s="47"/>
      <c r="L8469" s="47"/>
      <c r="M8469" s="47"/>
      <c r="N8469" s="47"/>
      <c r="O8469" s="48"/>
    </row>
    <row r="8470" spans="2:15" x14ac:dyDescent="0.25">
      <c r="B8470" s="85"/>
      <c r="C8470" s="47"/>
      <c r="D8470" s="47"/>
      <c r="E8470" s="47"/>
      <c r="F8470" s="47"/>
      <c r="G8470" s="48"/>
      <c r="H8470" s="47"/>
      <c r="I8470" s="51"/>
      <c r="J8470" s="51"/>
      <c r="K8470" s="47"/>
      <c r="L8470" s="47"/>
      <c r="M8470" s="47"/>
      <c r="N8470" s="47"/>
      <c r="O8470" s="48"/>
    </row>
    <row r="8471" spans="2:15" x14ac:dyDescent="0.25">
      <c r="B8471" s="85"/>
      <c r="C8471" s="47"/>
      <c r="D8471" s="47"/>
      <c r="E8471" s="47"/>
      <c r="F8471" s="47"/>
      <c r="G8471" s="48"/>
      <c r="H8471" s="47"/>
      <c r="I8471" s="51"/>
      <c r="J8471" s="51"/>
      <c r="K8471" s="47"/>
      <c r="L8471" s="47"/>
      <c r="M8471" s="47"/>
      <c r="N8471" s="47"/>
      <c r="O8471" s="48"/>
    </row>
    <row r="8472" spans="2:15" x14ac:dyDescent="0.25">
      <c r="B8472" s="85"/>
      <c r="C8472" s="47"/>
      <c r="D8472" s="47"/>
      <c r="E8472" s="47"/>
      <c r="F8472" s="47"/>
      <c r="G8472" s="48"/>
      <c r="H8472" s="47"/>
      <c r="I8472" s="51"/>
      <c r="J8472" s="51"/>
      <c r="K8472" s="47"/>
      <c r="L8472" s="47"/>
      <c r="M8472" s="47"/>
      <c r="N8472" s="47"/>
      <c r="O8472" s="48"/>
    </row>
    <row r="8473" spans="2:15" x14ac:dyDescent="0.25">
      <c r="B8473" s="85"/>
      <c r="C8473" s="47"/>
      <c r="D8473" s="47"/>
      <c r="E8473" s="47"/>
      <c r="F8473" s="47"/>
      <c r="G8473" s="48"/>
      <c r="H8473" s="47"/>
      <c r="I8473" s="51"/>
      <c r="J8473" s="51"/>
      <c r="K8473" s="47"/>
      <c r="L8473" s="47"/>
      <c r="M8473" s="47"/>
      <c r="N8473" s="47"/>
      <c r="O8473" s="48"/>
    </row>
    <row r="8474" spans="2:15" x14ac:dyDescent="0.25">
      <c r="B8474" s="85"/>
      <c r="C8474" s="47"/>
      <c r="D8474" s="47"/>
      <c r="E8474" s="47"/>
      <c r="F8474" s="47"/>
      <c r="G8474" s="48"/>
      <c r="H8474" s="47"/>
      <c r="I8474" s="51"/>
      <c r="J8474" s="51"/>
      <c r="K8474" s="47"/>
      <c r="L8474" s="47"/>
      <c r="M8474" s="47"/>
      <c r="N8474" s="47"/>
      <c r="O8474" s="48"/>
    </row>
    <row r="8475" spans="2:15" x14ac:dyDescent="0.25">
      <c r="B8475" s="85"/>
      <c r="C8475" s="47"/>
      <c r="D8475" s="47"/>
      <c r="E8475" s="47"/>
      <c r="F8475" s="47"/>
      <c r="G8475" s="48"/>
      <c r="H8475" s="47"/>
      <c r="I8475" s="51"/>
      <c r="J8475" s="51"/>
      <c r="K8475" s="47"/>
      <c r="L8475" s="47"/>
      <c r="M8475" s="47"/>
      <c r="N8475" s="47"/>
      <c r="O8475" s="48"/>
    </row>
    <row r="8476" spans="2:15" x14ac:dyDescent="0.25">
      <c r="B8476" s="85"/>
      <c r="C8476" s="47"/>
      <c r="D8476" s="47"/>
      <c r="E8476" s="47"/>
      <c r="F8476" s="47"/>
      <c r="G8476" s="48"/>
      <c r="H8476" s="47"/>
      <c r="I8476" s="51"/>
      <c r="J8476" s="51"/>
      <c r="K8476" s="47"/>
      <c r="L8476" s="47"/>
      <c r="M8476" s="47"/>
      <c r="N8476" s="47"/>
      <c r="O8476" s="48"/>
    </row>
    <row r="8477" spans="2:15" x14ac:dyDescent="0.25">
      <c r="B8477" s="85"/>
      <c r="C8477" s="47"/>
      <c r="D8477" s="47"/>
      <c r="E8477" s="47"/>
      <c r="F8477" s="47"/>
      <c r="G8477" s="48"/>
      <c r="H8477" s="47"/>
      <c r="I8477" s="51"/>
      <c r="J8477" s="51"/>
      <c r="K8477" s="47"/>
      <c r="L8477" s="47"/>
      <c r="M8477" s="47"/>
      <c r="N8477" s="47"/>
      <c r="O8477" s="48"/>
    </row>
    <row r="8478" spans="2:15" x14ac:dyDescent="0.25">
      <c r="B8478" s="85"/>
      <c r="C8478" s="47"/>
      <c r="D8478" s="47"/>
      <c r="E8478" s="47"/>
      <c r="F8478" s="47"/>
      <c r="G8478" s="48"/>
      <c r="H8478" s="47"/>
      <c r="I8478" s="51"/>
      <c r="J8478" s="51"/>
      <c r="K8478" s="47"/>
      <c r="L8478" s="47"/>
      <c r="M8478" s="47"/>
      <c r="N8478" s="47"/>
      <c r="O8478" s="48"/>
    </row>
    <row r="8479" spans="2:15" x14ac:dyDescent="0.25">
      <c r="B8479" s="85"/>
      <c r="C8479" s="47"/>
      <c r="D8479" s="47"/>
      <c r="E8479" s="47"/>
      <c r="F8479" s="47"/>
      <c r="G8479" s="48"/>
      <c r="H8479" s="47"/>
      <c r="I8479" s="51"/>
      <c r="J8479" s="51"/>
      <c r="K8479" s="47"/>
      <c r="L8479" s="47"/>
      <c r="M8479" s="47"/>
      <c r="N8479" s="47"/>
      <c r="O8479" s="48"/>
    </row>
    <row r="8480" spans="2:15" x14ac:dyDescent="0.25">
      <c r="B8480" s="85"/>
      <c r="C8480" s="47"/>
      <c r="D8480" s="47"/>
      <c r="E8480" s="47"/>
      <c r="F8480" s="47"/>
      <c r="G8480" s="48"/>
      <c r="H8480" s="47"/>
      <c r="I8480" s="51"/>
      <c r="J8480" s="51"/>
      <c r="K8480" s="47"/>
      <c r="L8480" s="47"/>
      <c r="M8480" s="47"/>
      <c r="N8480" s="47"/>
      <c r="O8480" s="48"/>
    </row>
    <row r="8481" spans="2:15" x14ac:dyDescent="0.25">
      <c r="B8481" s="85"/>
      <c r="C8481" s="47"/>
      <c r="D8481" s="47"/>
      <c r="E8481" s="47"/>
      <c r="F8481" s="47"/>
      <c r="G8481" s="48"/>
      <c r="H8481" s="47"/>
      <c r="I8481" s="51"/>
      <c r="J8481" s="51"/>
      <c r="K8481" s="47"/>
      <c r="L8481" s="47"/>
      <c r="M8481" s="47"/>
      <c r="N8481" s="47"/>
      <c r="O8481" s="48"/>
    </row>
    <row r="8482" spans="2:15" x14ac:dyDescent="0.25">
      <c r="B8482" s="85"/>
      <c r="C8482" s="47"/>
      <c r="D8482" s="47"/>
      <c r="E8482" s="47"/>
      <c r="F8482" s="47"/>
      <c r="G8482" s="48"/>
      <c r="H8482" s="47"/>
      <c r="I8482" s="51"/>
      <c r="J8482" s="51"/>
      <c r="K8482" s="47"/>
      <c r="L8482" s="47"/>
      <c r="M8482" s="47"/>
      <c r="N8482" s="47"/>
      <c r="O8482" s="48"/>
    </row>
    <row r="8483" spans="2:15" x14ac:dyDescent="0.25">
      <c r="B8483" s="85"/>
      <c r="C8483" s="47"/>
      <c r="D8483" s="47"/>
      <c r="E8483" s="47"/>
      <c r="F8483" s="47"/>
      <c r="G8483" s="48"/>
      <c r="H8483" s="47"/>
      <c r="I8483" s="51"/>
      <c r="J8483" s="51"/>
      <c r="K8483" s="47"/>
      <c r="L8483" s="47"/>
      <c r="M8483" s="47"/>
      <c r="N8483" s="47"/>
      <c r="O8483" s="48"/>
    </row>
    <row r="8484" spans="2:15" x14ac:dyDescent="0.25">
      <c r="B8484" s="85"/>
      <c r="C8484" s="47"/>
      <c r="D8484" s="47"/>
      <c r="E8484" s="47"/>
      <c r="F8484" s="47"/>
      <c r="G8484" s="48"/>
      <c r="H8484" s="47"/>
      <c r="I8484" s="51"/>
      <c r="J8484" s="51"/>
      <c r="K8484" s="47"/>
      <c r="L8484" s="47"/>
      <c r="M8484" s="47"/>
      <c r="N8484" s="47"/>
      <c r="O8484" s="48"/>
    </row>
    <row r="8485" spans="2:15" x14ac:dyDescent="0.25">
      <c r="B8485" s="85"/>
      <c r="C8485" s="47"/>
      <c r="D8485" s="47"/>
      <c r="E8485" s="47"/>
      <c r="F8485" s="47"/>
      <c r="G8485" s="48"/>
      <c r="H8485" s="47"/>
      <c r="I8485" s="51"/>
      <c r="J8485" s="51"/>
      <c r="K8485" s="47"/>
      <c r="L8485" s="47"/>
      <c r="M8485" s="47"/>
      <c r="N8485" s="47"/>
      <c r="O8485" s="48"/>
    </row>
    <row r="8486" spans="2:15" x14ac:dyDescent="0.25">
      <c r="B8486" s="85"/>
      <c r="C8486" s="47"/>
      <c r="D8486" s="47"/>
      <c r="E8486" s="47"/>
      <c r="F8486" s="47"/>
      <c r="G8486" s="48"/>
      <c r="H8486" s="47"/>
      <c r="I8486" s="51"/>
      <c r="J8486" s="51"/>
      <c r="K8486" s="47"/>
      <c r="L8486" s="47"/>
      <c r="M8486" s="47"/>
      <c r="N8486" s="47"/>
      <c r="O8486" s="48"/>
    </row>
    <row r="8487" spans="2:15" x14ac:dyDescent="0.25">
      <c r="B8487" s="85"/>
      <c r="C8487" s="47"/>
      <c r="D8487" s="47"/>
      <c r="E8487" s="47"/>
      <c r="F8487" s="47"/>
      <c r="G8487" s="48"/>
      <c r="H8487" s="47"/>
      <c r="I8487" s="51"/>
      <c r="J8487" s="51"/>
      <c r="K8487" s="47"/>
      <c r="L8487" s="47"/>
      <c r="M8487" s="47"/>
      <c r="N8487" s="47"/>
      <c r="O8487" s="48"/>
    </row>
    <row r="8488" spans="2:15" x14ac:dyDescent="0.25">
      <c r="B8488" s="85"/>
      <c r="C8488" s="47"/>
      <c r="D8488" s="47"/>
      <c r="E8488" s="47"/>
      <c r="F8488" s="47"/>
      <c r="G8488" s="48"/>
      <c r="H8488" s="47"/>
      <c r="I8488" s="51"/>
      <c r="J8488" s="51"/>
      <c r="K8488" s="47"/>
      <c r="L8488" s="47"/>
      <c r="M8488" s="47"/>
      <c r="N8488" s="47"/>
      <c r="O8488" s="48"/>
    </row>
    <row r="8489" spans="2:15" x14ac:dyDescent="0.25">
      <c r="B8489" s="85"/>
      <c r="C8489" s="47"/>
      <c r="D8489" s="47"/>
      <c r="E8489" s="47"/>
      <c r="F8489" s="47"/>
      <c r="G8489" s="48"/>
      <c r="H8489" s="47"/>
      <c r="I8489" s="51"/>
      <c r="J8489" s="51"/>
      <c r="K8489" s="47"/>
      <c r="L8489" s="47"/>
      <c r="M8489" s="47"/>
      <c r="N8489" s="47"/>
      <c r="O8489" s="48"/>
    </row>
    <row r="8490" spans="2:15" x14ac:dyDescent="0.25">
      <c r="B8490" s="85"/>
      <c r="C8490" s="47"/>
      <c r="D8490" s="47"/>
      <c r="E8490" s="47"/>
      <c r="F8490" s="47"/>
      <c r="G8490" s="48"/>
      <c r="H8490" s="47"/>
      <c r="I8490" s="51"/>
      <c r="J8490" s="51"/>
      <c r="K8490" s="47"/>
      <c r="L8490" s="47"/>
      <c r="M8490" s="47"/>
      <c r="N8490" s="47"/>
      <c r="O8490" s="48"/>
    </row>
    <row r="8491" spans="2:15" x14ac:dyDescent="0.25">
      <c r="B8491" s="85"/>
      <c r="C8491" s="47"/>
      <c r="D8491" s="47"/>
      <c r="E8491" s="47"/>
      <c r="F8491" s="47"/>
      <c r="G8491" s="48"/>
      <c r="H8491" s="47"/>
      <c r="I8491" s="51"/>
      <c r="J8491" s="51"/>
      <c r="K8491" s="47"/>
      <c r="L8491" s="47"/>
      <c r="M8491" s="47"/>
      <c r="N8491" s="47"/>
      <c r="O8491" s="48"/>
    </row>
    <row r="8492" spans="2:15" x14ac:dyDescent="0.25">
      <c r="B8492" s="85"/>
      <c r="C8492" s="47"/>
      <c r="D8492" s="47"/>
      <c r="E8492" s="47"/>
      <c r="F8492" s="47"/>
      <c r="G8492" s="48"/>
      <c r="H8492" s="47"/>
      <c r="I8492" s="51"/>
      <c r="J8492" s="51"/>
      <c r="K8492" s="47"/>
      <c r="L8492" s="47"/>
      <c r="M8492" s="47"/>
      <c r="N8492" s="47"/>
      <c r="O8492" s="48"/>
    </row>
    <row r="8493" spans="2:15" x14ac:dyDescent="0.25">
      <c r="B8493" s="85"/>
      <c r="C8493" s="47"/>
      <c r="D8493" s="47"/>
      <c r="E8493" s="47"/>
      <c r="F8493" s="47"/>
      <c r="G8493" s="48"/>
      <c r="H8493" s="47"/>
      <c r="I8493" s="51"/>
      <c r="J8493" s="51"/>
      <c r="K8493" s="47"/>
      <c r="L8493" s="47"/>
      <c r="M8493" s="47"/>
      <c r="N8493" s="47"/>
      <c r="O8493" s="48"/>
    </row>
    <row r="8494" spans="2:15" x14ac:dyDescent="0.25">
      <c r="B8494" s="85"/>
      <c r="C8494" s="47"/>
      <c r="D8494" s="47"/>
      <c r="E8494" s="47"/>
      <c r="F8494" s="47"/>
      <c r="G8494" s="48"/>
      <c r="H8494" s="47"/>
      <c r="I8494" s="51"/>
      <c r="J8494" s="51"/>
      <c r="K8494" s="47"/>
      <c r="L8494" s="47"/>
      <c r="M8494" s="47"/>
      <c r="N8494" s="47"/>
      <c r="O8494" s="48"/>
    </row>
    <row r="8495" spans="2:15" x14ac:dyDescent="0.25">
      <c r="B8495" s="85"/>
      <c r="C8495" s="47"/>
      <c r="D8495" s="47"/>
      <c r="E8495" s="47"/>
      <c r="F8495" s="47"/>
      <c r="G8495" s="48"/>
      <c r="H8495" s="47"/>
      <c r="I8495" s="51"/>
      <c r="J8495" s="51"/>
      <c r="K8495" s="47"/>
      <c r="L8495" s="47"/>
      <c r="M8495" s="47"/>
      <c r="N8495" s="47"/>
      <c r="O8495" s="48"/>
    </row>
    <row r="8496" spans="2:15" x14ac:dyDescent="0.25">
      <c r="B8496" s="85"/>
      <c r="C8496" s="47"/>
      <c r="D8496" s="47"/>
      <c r="E8496" s="47"/>
      <c r="F8496" s="47"/>
      <c r="G8496" s="48"/>
      <c r="H8496" s="47"/>
      <c r="I8496" s="51"/>
      <c r="J8496" s="51"/>
      <c r="K8496" s="47"/>
      <c r="L8496" s="47"/>
      <c r="M8496" s="47"/>
      <c r="N8496" s="47"/>
      <c r="O8496" s="48"/>
    </row>
    <row r="8497" spans="2:15" x14ac:dyDescent="0.25">
      <c r="B8497" s="85"/>
      <c r="C8497" s="47"/>
      <c r="D8497" s="47"/>
      <c r="E8497" s="47"/>
      <c r="F8497" s="47"/>
      <c r="G8497" s="48"/>
      <c r="H8497" s="47"/>
      <c r="I8497" s="51"/>
      <c r="J8497" s="51"/>
      <c r="K8497" s="47"/>
      <c r="L8497" s="47"/>
      <c r="M8497" s="47"/>
      <c r="N8497" s="47"/>
      <c r="O8497" s="48"/>
    </row>
    <row r="8498" spans="2:15" x14ac:dyDescent="0.25">
      <c r="B8498" s="85"/>
      <c r="C8498" s="47"/>
      <c r="D8498" s="47"/>
      <c r="E8498" s="47"/>
      <c r="F8498" s="47"/>
      <c r="G8498" s="48"/>
      <c r="H8498" s="47"/>
      <c r="I8498" s="51"/>
      <c r="J8498" s="51"/>
      <c r="K8498" s="47"/>
      <c r="L8498" s="47"/>
      <c r="M8498" s="47"/>
      <c r="N8498" s="47"/>
      <c r="O8498" s="48"/>
    </row>
    <row r="8499" spans="2:15" x14ac:dyDescent="0.25">
      <c r="B8499" s="85"/>
      <c r="C8499" s="47"/>
      <c r="D8499" s="47"/>
      <c r="E8499" s="47"/>
      <c r="F8499" s="47"/>
      <c r="G8499" s="48"/>
      <c r="H8499" s="47"/>
      <c r="I8499" s="51"/>
      <c r="J8499" s="51"/>
      <c r="K8499" s="47"/>
      <c r="L8499" s="47"/>
      <c r="M8499" s="47"/>
      <c r="N8499" s="47"/>
      <c r="O8499" s="48"/>
    </row>
    <row r="8500" spans="2:15" x14ac:dyDescent="0.25">
      <c r="B8500" s="85"/>
      <c r="C8500" s="47"/>
      <c r="D8500" s="47"/>
      <c r="E8500" s="47"/>
      <c r="F8500" s="47"/>
      <c r="G8500" s="48"/>
      <c r="H8500" s="47"/>
      <c r="I8500" s="51"/>
      <c r="J8500" s="51"/>
      <c r="K8500" s="47"/>
      <c r="L8500" s="47"/>
      <c r="M8500" s="47"/>
      <c r="N8500" s="47"/>
      <c r="O8500" s="48"/>
    </row>
    <row r="8501" spans="2:15" x14ac:dyDescent="0.25">
      <c r="B8501" s="85"/>
      <c r="C8501" s="47"/>
      <c r="D8501" s="47"/>
      <c r="E8501" s="47"/>
      <c r="F8501" s="47"/>
      <c r="G8501" s="48"/>
      <c r="H8501" s="47"/>
      <c r="I8501" s="51"/>
      <c r="J8501" s="51"/>
      <c r="K8501" s="47"/>
      <c r="L8501" s="47"/>
      <c r="M8501" s="47"/>
      <c r="N8501" s="47"/>
      <c r="O8501" s="48"/>
    </row>
    <row r="8502" spans="2:15" x14ac:dyDescent="0.25">
      <c r="B8502" s="85"/>
      <c r="C8502" s="47"/>
      <c r="D8502" s="47"/>
      <c r="E8502" s="47"/>
      <c r="F8502" s="47"/>
      <c r="G8502" s="48"/>
      <c r="H8502" s="47"/>
      <c r="I8502" s="51"/>
      <c r="J8502" s="51"/>
      <c r="K8502" s="47"/>
      <c r="L8502" s="47"/>
      <c r="M8502" s="47"/>
      <c r="N8502" s="47"/>
      <c r="O8502" s="48"/>
    </row>
    <row r="8503" spans="2:15" x14ac:dyDescent="0.25">
      <c r="B8503" s="85"/>
      <c r="C8503" s="47"/>
      <c r="D8503" s="47"/>
      <c r="E8503" s="47"/>
      <c r="F8503" s="47"/>
      <c r="G8503" s="48"/>
      <c r="H8503" s="47"/>
      <c r="I8503" s="51"/>
      <c r="J8503" s="51"/>
      <c r="K8503" s="47"/>
      <c r="L8503" s="47"/>
      <c r="M8503" s="47"/>
      <c r="N8503" s="47"/>
      <c r="O8503" s="48"/>
    </row>
    <row r="8504" spans="2:15" x14ac:dyDescent="0.25">
      <c r="B8504" s="85"/>
      <c r="C8504" s="47"/>
      <c r="D8504" s="47"/>
      <c r="E8504" s="47"/>
      <c r="F8504" s="47"/>
      <c r="G8504" s="48"/>
      <c r="H8504" s="47"/>
      <c r="I8504" s="51"/>
      <c r="J8504" s="51"/>
      <c r="K8504" s="47"/>
      <c r="L8504" s="47"/>
      <c r="M8504" s="47"/>
      <c r="N8504" s="47"/>
      <c r="O8504" s="48"/>
    </row>
    <row r="8505" spans="2:15" x14ac:dyDescent="0.25">
      <c r="B8505" s="85"/>
      <c r="C8505" s="47"/>
      <c r="D8505" s="47"/>
      <c r="E8505" s="47"/>
      <c r="F8505" s="47"/>
      <c r="G8505" s="48"/>
      <c r="H8505" s="47"/>
      <c r="I8505" s="51"/>
      <c r="J8505" s="51"/>
      <c r="K8505" s="47"/>
      <c r="L8505" s="47"/>
      <c r="M8505" s="47"/>
      <c r="N8505" s="47"/>
      <c r="O8505" s="48"/>
    </row>
    <row r="8506" spans="2:15" x14ac:dyDescent="0.25">
      <c r="B8506" s="85"/>
      <c r="C8506" s="47"/>
      <c r="D8506" s="47"/>
      <c r="E8506" s="47"/>
      <c r="F8506" s="47"/>
      <c r="G8506" s="48"/>
      <c r="H8506" s="47"/>
      <c r="I8506" s="51"/>
      <c r="J8506" s="51"/>
      <c r="K8506" s="47"/>
      <c r="L8506" s="47"/>
      <c r="M8506" s="47"/>
      <c r="N8506" s="47"/>
      <c r="O8506" s="48"/>
    </row>
    <row r="8507" spans="2:15" x14ac:dyDescent="0.25">
      <c r="B8507" s="85"/>
      <c r="C8507" s="47"/>
      <c r="D8507" s="47"/>
      <c r="E8507" s="47"/>
      <c r="F8507" s="47"/>
      <c r="G8507" s="48"/>
      <c r="H8507" s="47"/>
      <c r="I8507" s="51"/>
      <c r="J8507" s="51"/>
      <c r="K8507" s="47"/>
      <c r="L8507" s="47"/>
      <c r="M8507" s="47"/>
      <c r="N8507" s="47"/>
      <c r="O8507" s="48"/>
    </row>
    <row r="8508" spans="2:15" x14ac:dyDescent="0.25">
      <c r="B8508" s="85"/>
      <c r="C8508" s="47"/>
      <c r="D8508" s="47"/>
      <c r="E8508" s="47"/>
      <c r="F8508" s="47"/>
      <c r="G8508" s="48"/>
      <c r="H8508" s="47"/>
      <c r="I8508" s="51"/>
      <c r="J8508" s="51"/>
      <c r="K8508" s="47"/>
      <c r="L8508" s="47"/>
      <c r="M8508" s="47"/>
      <c r="N8508" s="47"/>
      <c r="O8508" s="48"/>
    </row>
    <row r="8509" spans="2:15" x14ac:dyDescent="0.25">
      <c r="B8509" s="85"/>
      <c r="C8509" s="47"/>
      <c r="D8509" s="47"/>
      <c r="E8509" s="47"/>
      <c r="F8509" s="47"/>
      <c r="G8509" s="48"/>
      <c r="H8509" s="47"/>
      <c r="I8509" s="51"/>
      <c r="J8509" s="51"/>
      <c r="K8509" s="47"/>
      <c r="L8509" s="47"/>
      <c r="M8509" s="47"/>
      <c r="N8509" s="47"/>
      <c r="O8509" s="48"/>
    </row>
    <row r="8510" spans="2:15" x14ac:dyDescent="0.25">
      <c r="B8510" s="85"/>
      <c r="C8510" s="47"/>
      <c r="D8510" s="47"/>
      <c r="E8510" s="47"/>
      <c r="F8510" s="47"/>
      <c r="G8510" s="48"/>
      <c r="H8510" s="47"/>
      <c r="I8510" s="51"/>
      <c r="J8510" s="51"/>
      <c r="K8510" s="47"/>
      <c r="L8510" s="47"/>
      <c r="M8510" s="47"/>
      <c r="N8510" s="47"/>
      <c r="O8510" s="48"/>
    </row>
    <row r="8511" spans="2:15" x14ac:dyDescent="0.25">
      <c r="B8511" s="85"/>
      <c r="C8511" s="47"/>
      <c r="D8511" s="47"/>
      <c r="E8511" s="47"/>
      <c r="F8511" s="47"/>
      <c r="G8511" s="48"/>
      <c r="H8511" s="47"/>
      <c r="I8511" s="51"/>
      <c r="J8511" s="51"/>
      <c r="K8511" s="47"/>
      <c r="L8511" s="47"/>
      <c r="M8511" s="47"/>
      <c r="N8511" s="47"/>
      <c r="O8511" s="48"/>
    </row>
    <row r="8512" spans="2:15" x14ac:dyDescent="0.25">
      <c r="B8512" s="85"/>
      <c r="C8512" s="47"/>
      <c r="D8512" s="47"/>
      <c r="E8512" s="47"/>
      <c r="F8512" s="47"/>
      <c r="G8512" s="48"/>
      <c r="H8512" s="47"/>
      <c r="I8512" s="51"/>
      <c r="J8512" s="51"/>
      <c r="K8512" s="47"/>
      <c r="L8512" s="47"/>
      <c r="M8512" s="47"/>
      <c r="N8512" s="47"/>
      <c r="O8512" s="48"/>
    </row>
    <row r="8513" spans="2:15" x14ac:dyDescent="0.25">
      <c r="B8513" s="85"/>
      <c r="C8513" s="47"/>
      <c r="D8513" s="47"/>
      <c r="E8513" s="47"/>
      <c r="F8513" s="47"/>
      <c r="G8513" s="48"/>
      <c r="H8513" s="47"/>
      <c r="I8513" s="51"/>
      <c r="J8513" s="51"/>
      <c r="K8513" s="47"/>
      <c r="L8513" s="47"/>
      <c r="M8513" s="47"/>
      <c r="N8513" s="47"/>
      <c r="O8513" s="48"/>
    </row>
    <row r="8514" spans="2:15" x14ac:dyDescent="0.25">
      <c r="B8514" s="85"/>
      <c r="C8514" s="47"/>
      <c r="D8514" s="47"/>
      <c r="E8514" s="47"/>
      <c r="F8514" s="47"/>
      <c r="G8514" s="48"/>
      <c r="H8514" s="47"/>
      <c r="I8514" s="51"/>
      <c r="J8514" s="51"/>
      <c r="K8514" s="47"/>
      <c r="L8514" s="47"/>
      <c r="M8514" s="47"/>
      <c r="N8514" s="47"/>
      <c r="O8514" s="48"/>
    </row>
    <row r="8515" spans="2:15" x14ac:dyDescent="0.25">
      <c r="B8515" s="85"/>
      <c r="C8515" s="47"/>
      <c r="D8515" s="47"/>
      <c r="E8515" s="47"/>
      <c r="F8515" s="47"/>
      <c r="G8515" s="48"/>
      <c r="H8515" s="47"/>
      <c r="I8515" s="51"/>
      <c r="J8515" s="51"/>
      <c r="K8515" s="47"/>
      <c r="L8515" s="47"/>
      <c r="M8515" s="47"/>
      <c r="N8515" s="47"/>
      <c r="O8515" s="48"/>
    </row>
    <row r="8516" spans="2:15" x14ac:dyDescent="0.25">
      <c r="B8516" s="85"/>
      <c r="C8516" s="47"/>
      <c r="D8516" s="47"/>
      <c r="E8516" s="47"/>
      <c r="F8516" s="47"/>
      <c r="G8516" s="48"/>
      <c r="H8516" s="47"/>
      <c r="I8516" s="51"/>
      <c r="J8516" s="51"/>
      <c r="K8516" s="47"/>
      <c r="L8516" s="47"/>
      <c r="M8516" s="47"/>
      <c r="N8516" s="47"/>
      <c r="O8516" s="48"/>
    </row>
    <row r="8517" spans="2:15" x14ac:dyDescent="0.25">
      <c r="B8517" s="85"/>
      <c r="C8517" s="47"/>
      <c r="D8517" s="47"/>
      <c r="E8517" s="47"/>
      <c r="F8517" s="47"/>
      <c r="G8517" s="48"/>
      <c r="H8517" s="47"/>
      <c r="I8517" s="51"/>
      <c r="J8517" s="51"/>
      <c r="K8517" s="47"/>
      <c r="L8517" s="47"/>
      <c r="M8517" s="47"/>
      <c r="N8517" s="47"/>
      <c r="O8517" s="48"/>
    </row>
    <row r="8518" spans="2:15" x14ac:dyDescent="0.25">
      <c r="B8518" s="85"/>
      <c r="C8518" s="47"/>
      <c r="D8518" s="47"/>
      <c r="E8518" s="47"/>
      <c r="F8518" s="47"/>
      <c r="G8518" s="48"/>
      <c r="H8518" s="47"/>
      <c r="I8518" s="51"/>
      <c r="J8518" s="51"/>
      <c r="K8518" s="47"/>
      <c r="L8518" s="47"/>
      <c r="M8518" s="47"/>
      <c r="N8518" s="47"/>
      <c r="O8518" s="48"/>
    </row>
    <row r="8519" spans="2:15" x14ac:dyDescent="0.25">
      <c r="B8519" s="85"/>
      <c r="C8519" s="47"/>
      <c r="D8519" s="47"/>
      <c r="E8519" s="47"/>
      <c r="F8519" s="47"/>
      <c r="G8519" s="48"/>
      <c r="H8519" s="47"/>
      <c r="I8519" s="51"/>
      <c r="J8519" s="51"/>
      <c r="K8519" s="47"/>
      <c r="L8519" s="47"/>
      <c r="M8519" s="47"/>
      <c r="N8519" s="47"/>
      <c r="O8519" s="48"/>
    </row>
    <row r="8520" spans="2:15" x14ac:dyDescent="0.25">
      <c r="B8520" s="85"/>
      <c r="C8520" s="47"/>
      <c r="D8520" s="47"/>
      <c r="E8520" s="47"/>
      <c r="F8520" s="47"/>
      <c r="G8520" s="48"/>
      <c r="H8520" s="47"/>
      <c r="I8520" s="51"/>
      <c r="J8520" s="51"/>
      <c r="K8520" s="47"/>
      <c r="L8520" s="47"/>
      <c r="M8520" s="47"/>
      <c r="N8520" s="47"/>
      <c r="O8520" s="48"/>
    </row>
    <row r="8521" spans="2:15" x14ac:dyDescent="0.25">
      <c r="B8521" s="85"/>
      <c r="C8521" s="47"/>
      <c r="D8521" s="47"/>
      <c r="E8521" s="47"/>
      <c r="F8521" s="47"/>
      <c r="G8521" s="48"/>
      <c r="H8521" s="47"/>
      <c r="I8521" s="51"/>
      <c r="J8521" s="51"/>
      <c r="K8521" s="47"/>
      <c r="L8521" s="47"/>
      <c r="M8521" s="47"/>
      <c r="N8521" s="47"/>
      <c r="O8521" s="48"/>
    </row>
    <row r="8522" spans="2:15" x14ac:dyDescent="0.25">
      <c r="B8522" s="85"/>
      <c r="C8522" s="47"/>
      <c r="D8522" s="47"/>
      <c r="E8522" s="47"/>
      <c r="F8522" s="47"/>
      <c r="G8522" s="48"/>
      <c r="H8522" s="47"/>
      <c r="I8522" s="51"/>
      <c r="J8522" s="51"/>
      <c r="K8522" s="47"/>
      <c r="L8522" s="47"/>
      <c r="M8522" s="47"/>
      <c r="N8522" s="47"/>
      <c r="O8522" s="48"/>
    </row>
    <row r="8523" spans="2:15" x14ac:dyDescent="0.25">
      <c r="B8523" s="85"/>
      <c r="C8523" s="47"/>
      <c r="D8523" s="47"/>
      <c r="E8523" s="47"/>
      <c r="F8523" s="47"/>
      <c r="G8523" s="48"/>
      <c r="H8523" s="47"/>
      <c r="I8523" s="51"/>
      <c r="J8523" s="51"/>
      <c r="K8523" s="47"/>
      <c r="L8523" s="47"/>
      <c r="M8523" s="47"/>
      <c r="N8523" s="47"/>
      <c r="O8523" s="48"/>
    </row>
    <row r="8524" spans="2:15" x14ac:dyDescent="0.25">
      <c r="B8524" s="85"/>
      <c r="C8524" s="47"/>
      <c r="D8524" s="47"/>
      <c r="E8524" s="47"/>
      <c r="F8524" s="47"/>
      <c r="G8524" s="48"/>
      <c r="H8524" s="47"/>
      <c r="I8524" s="51"/>
      <c r="J8524" s="51"/>
      <c r="K8524" s="47"/>
      <c r="L8524" s="47"/>
      <c r="M8524" s="47"/>
      <c r="N8524" s="47"/>
      <c r="O8524" s="48"/>
    </row>
    <row r="8525" spans="2:15" x14ac:dyDescent="0.25">
      <c r="B8525" s="85"/>
      <c r="C8525" s="47"/>
      <c r="D8525" s="47"/>
      <c r="E8525" s="47"/>
      <c r="F8525" s="47"/>
      <c r="G8525" s="48"/>
      <c r="H8525" s="47"/>
      <c r="I8525" s="51"/>
      <c r="J8525" s="51"/>
      <c r="K8525" s="47"/>
      <c r="L8525" s="47"/>
      <c r="M8525" s="47"/>
      <c r="N8525" s="47"/>
      <c r="O8525" s="48"/>
    </row>
    <row r="8526" spans="2:15" x14ac:dyDescent="0.25">
      <c r="B8526" s="85"/>
      <c r="C8526" s="47"/>
      <c r="D8526" s="47"/>
      <c r="E8526" s="47"/>
      <c r="F8526" s="47"/>
      <c r="G8526" s="48"/>
      <c r="H8526" s="47"/>
      <c r="I8526" s="51"/>
      <c r="J8526" s="51"/>
      <c r="K8526" s="47"/>
      <c r="L8526" s="47"/>
      <c r="M8526" s="47"/>
      <c r="N8526" s="47"/>
      <c r="O8526" s="48"/>
    </row>
    <row r="8527" spans="2:15" x14ac:dyDescent="0.25">
      <c r="B8527" s="85"/>
      <c r="C8527" s="47"/>
      <c r="D8527" s="47"/>
      <c r="E8527" s="47"/>
      <c r="F8527" s="47"/>
      <c r="G8527" s="48"/>
      <c r="H8527" s="47"/>
      <c r="I8527" s="51"/>
      <c r="J8527" s="51"/>
      <c r="K8527" s="47"/>
      <c r="L8527" s="47"/>
      <c r="M8527" s="47"/>
      <c r="N8527" s="47"/>
      <c r="O8527" s="48"/>
    </row>
    <row r="8528" spans="2:15" x14ac:dyDescent="0.25">
      <c r="B8528" s="85"/>
      <c r="C8528" s="47"/>
      <c r="D8528" s="47"/>
      <c r="E8528" s="47"/>
      <c r="F8528" s="47"/>
      <c r="G8528" s="48"/>
      <c r="H8528" s="47"/>
      <c r="I8528" s="51"/>
      <c r="J8528" s="51"/>
      <c r="K8528" s="47"/>
      <c r="L8528" s="47"/>
      <c r="M8528" s="47"/>
      <c r="N8528" s="47"/>
      <c r="O8528" s="48"/>
    </row>
    <row r="8529" spans="2:15" x14ac:dyDescent="0.25">
      <c r="B8529" s="85"/>
      <c r="C8529" s="47"/>
      <c r="D8529" s="47"/>
      <c r="E8529" s="47"/>
      <c r="F8529" s="47"/>
      <c r="G8529" s="48"/>
      <c r="H8529" s="47"/>
      <c r="I8529" s="51"/>
      <c r="J8529" s="51"/>
      <c r="K8529" s="47"/>
      <c r="L8529" s="47"/>
      <c r="M8529" s="47"/>
      <c r="N8529" s="47"/>
      <c r="O8529" s="48"/>
    </row>
    <row r="8530" spans="2:15" x14ac:dyDescent="0.25">
      <c r="B8530" s="85"/>
      <c r="C8530" s="47"/>
      <c r="D8530" s="47"/>
      <c r="E8530" s="47"/>
      <c r="F8530" s="47"/>
      <c r="G8530" s="48"/>
      <c r="H8530" s="47"/>
      <c r="I8530" s="51"/>
      <c r="J8530" s="51"/>
      <c r="K8530" s="47"/>
      <c r="L8530" s="47"/>
      <c r="M8530" s="47"/>
      <c r="N8530" s="47"/>
      <c r="O8530" s="48"/>
    </row>
    <row r="8531" spans="2:15" x14ac:dyDescent="0.25">
      <c r="B8531" s="85"/>
      <c r="C8531" s="47"/>
      <c r="D8531" s="47"/>
      <c r="E8531" s="47"/>
      <c r="F8531" s="47"/>
      <c r="G8531" s="48"/>
      <c r="H8531" s="47"/>
      <c r="I8531" s="51"/>
      <c r="J8531" s="51"/>
      <c r="K8531" s="47"/>
      <c r="L8531" s="47"/>
      <c r="M8531" s="47"/>
      <c r="N8531" s="47"/>
      <c r="O8531" s="48"/>
    </row>
    <row r="8532" spans="2:15" x14ac:dyDescent="0.25">
      <c r="B8532" s="85"/>
      <c r="C8532" s="47"/>
      <c r="D8532" s="47"/>
      <c r="E8532" s="47"/>
      <c r="F8532" s="47"/>
      <c r="G8532" s="48"/>
      <c r="H8532" s="47"/>
      <c r="I8532" s="51"/>
      <c r="J8532" s="51"/>
      <c r="K8532" s="47"/>
      <c r="L8532" s="47"/>
      <c r="M8532" s="47"/>
      <c r="N8532" s="47"/>
      <c r="O8532" s="48"/>
    </row>
    <row r="8533" spans="2:15" x14ac:dyDescent="0.25">
      <c r="B8533" s="85"/>
      <c r="C8533" s="47"/>
      <c r="D8533" s="47"/>
      <c r="E8533" s="47"/>
      <c r="F8533" s="47"/>
      <c r="G8533" s="48"/>
      <c r="H8533" s="47"/>
      <c r="I8533" s="51"/>
      <c r="J8533" s="51"/>
      <c r="K8533" s="47"/>
      <c r="L8533" s="47"/>
      <c r="M8533" s="47"/>
      <c r="N8533" s="47"/>
      <c r="O8533" s="48"/>
    </row>
    <row r="8534" spans="2:15" x14ac:dyDescent="0.25">
      <c r="B8534" s="85"/>
      <c r="C8534" s="47"/>
      <c r="D8534" s="47"/>
      <c r="E8534" s="47"/>
      <c r="F8534" s="47"/>
      <c r="G8534" s="48"/>
      <c r="H8534" s="47"/>
      <c r="I8534" s="51"/>
      <c r="J8534" s="51"/>
      <c r="K8534" s="47"/>
      <c r="L8534" s="47"/>
      <c r="M8534" s="47"/>
      <c r="N8534" s="47"/>
      <c r="O8534" s="48"/>
    </row>
    <row r="8535" spans="2:15" x14ac:dyDescent="0.25">
      <c r="B8535" s="85"/>
      <c r="C8535" s="47"/>
      <c r="D8535" s="47"/>
      <c r="E8535" s="47"/>
      <c r="F8535" s="47"/>
      <c r="G8535" s="48"/>
      <c r="H8535" s="47"/>
      <c r="I8535" s="51"/>
      <c r="J8535" s="51"/>
      <c r="K8535" s="47"/>
      <c r="L8535" s="47"/>
      <c r="M8535" s="47"/>
      <c r="N8535" s="47"/>
      <c r="O8535" s="48"/>
    </row>
    <row r="8536" spans="2:15" x14ac:dyDescent="0.25">
      <c r="B8536" s="85"/>
      <c r="C8536" s="47"/>
      <c r="D8536" s="47"/>
      <c r="E8536" s="47"/>
      <c r="F8536" s="47"/>
      <c r="G8536" s="48"/>
      <c r="H8536" s="47"/>
      <c r="I8536" s="51"/>
      <c r="J8536" s="51"/>
      <c r="K8536" s="47"/>
      <c r="L8536" s="47"/>
      <c r="M8536" s="47"/>
      <c r="N8536" s="47"/>
      <c r="O8536" s="48"/>
    </row>
    <row r="8537" spans="2:15" x14ac:dyDescent="0.25">
      <c r="B8537" s="85"/>
      <c r="C8537" s="47"/>
      <c r="D8537" s="47"/>
      <c r="E8537" s="47"/>
      <c r="F8537" s="47"/>
      <c r="G8537" s="48"/>
      <c r="H8537" s="47"/>
      <c r="I8537" s="51"/>
      <c r="J8537" s="51"/>
      <c r="K8537" s="47"/>
      <c r="L8537" s="47"/>
      <c r="M8537" s="47"/>
      <c r="N8537" s="47"/>
      <c r="O8537" s="48"/>
    </row>
    <row r="8538" spans="2:15" x14ac:dyDescent="0.25">
      <c r="B8538" s="85"/>
      <c r="C8538" s="47"/>
      <c r="D8538" s="47"/>
      <c r="E8538" s="47"/>
      <c r="F8538" s="47"/>
      <c r="G8538" s="48"/>
      <c r="H8538" s="47"/>
      <c r="I8538" s="51"/>
      <c r="J8538" s="51"/>
      <c r="K8538" s="47"/>
      <c r="L8538" s="47"/>
      <c r="M8538" s="47"/>
      <c r="N8538" s="47"/>
      <c r="O8538" s="48"/>
    </row>
    <row r="8539" spans="2:15" x14ac:dyDescent="0.25">
      <c r="B8539" s="85"/>
      <c r="C8539" s="47"/>
      <c r="D8539" s="47"/>
      <c r="E8539" s="47"/>
      <c r="F8539" s="47"/>
      <c r="G8539" s="48"/>
      <c r="H8539" s="47"/>
      <c r="I8539" s="51"/>
      <c r="J8539" s="51"/>
      <c r="K8539" s="47"/>
      <c r="L8539" s="47"/>
      <c r="M8539" s="47"/>
      <c r="N8539" s="47"/>
      <c r="O8539" s="48"/>
    </row>
    <row r="8540" spans="2:15" x14ac:dyDescent="0.25">
      <c r="B8540" s="85"/>
      <c r="C8540" s="47"/>
      <c r="D8540" s="47"/>
      <c r="E8540" s="47"/>
      <c r="F8540" s="47"/>
      <c r="G8540" s="48"/>
      <c r="H8540" s="47"/>
      <c r="I8540" s="51"/>
      <c r="J8540" s="51"/>
      <c r="K8540" s="47"/>
      <c r="L8540" s="47"/>
      <c r="M8540" s="47"/>
      <c r="N8540" s="47"/>
      <c r="O8540" s="48"/>
    </row>
    <row r="8541" spans="2:15" x14ac:dyDescent="0.25">
      <c r="B8541" s="85"/>
      <c r="C8541" s="47"/>
      <c r="D8541" s="47"/>
      <c r="E8541" s="47"/>
      <c r="F8541" s="47"/>
      <c r="G8541" s="48"/>
      <c r="H8541" s="47"/>
      <c r="I8541" s="51"/>
      <c r="J8541" s="51"/>
      <c r="K8541" s="47"/>
      <c r="L8541" s="47"/>
      <c r="M8541" s="47"/>
      <c r="N8541" s="47"/>
      <c r="O8541" s="48"/>
    </row>
    <row r="8542" spans="2:15" x14ac:dyDescent="0.25">
      <c r="B8542" s="85"/>
      <c r="C8542" s="47"/>
      <c r="D8542" s="47"/>
      <c r="E8542" s="47"/>
      <c r="F8542" s="47"/>
      <c r="G8542" s="48"/>
      <c r="H8542" s="47"/>
      <c r="I8542" s="51"/>
      <c r="J8542" s="51"/>
      <c r="K8542" s="47"/>
      <c r="L8542" s="47"/>
      <c r="M8542" s="47"/>
      <c r="N8542" s="47"/>
      <c r="O8542" s="48"/>
    </row>
    <row r="8543" spans="2:15" x14ac:dyDescent="0.25">
      <c r="B8543" s="85"/>
      <c r="C8543" s="47"/>
      <c r="D8543" s="47"/>
      <c r="E8543" s="47"/>
      <c r="F8543" s="47"/>
      <c r="G8543" s="48"/>
      <c r="H8543" s="47"/>
      <c r="I8543" s="51"/>
      <c r="J8543" s="51"/>
      <c r="K8543" s="47"/>
      <c r="L8543" s="47"/>
      <c r="M8543" s="47"/>
      <c r="N8543" s="47"/>
      <c r="O8543" s="48"/>
    </row>
    <row r="8544" spans="2:15" x14ac:dyDescent="0.25">
      <c r="B8544" s="85"/>
      <c r="C8544" s="47"/>
      <c r="D8544" s="47"/>
      <c r="E8544" s="47"/>
      <c r="F8544" s="47"/>
      <c r="G8544" s="48"/>
      <c r="H8544" s="47"/>
      <c r="I8544" s="51"/>
      <c r="J8544" s="51"/>
      <c r="K8544" s="47"/>
      <c r="L8544" s="47"/>
      <c r="M8544" s="47"/>
      <c r="N8544" s="47"/>
      <c r="O8544" s="48"/>
    </row>
    <row r="8545" spans="2:15" x14ac:dyDescent="0.25">
      <c r="B8545" s="85"/>
      <c r="C8545" s="47"/>
      <c r="D8545" s="47"/>
      <c r="E8545" s="47"/>
      <c r="F8545" s="47"/>
      <c r="G8545" s="48"/>
      <c r="H8545" s="47"/>
      <c r="I8545" s="51"/>
      <c r="J8545" s="51"/>
      <c r="K8545" s="47"/>
      <c r="L8545" s="47"/>
      <c r="M8545" s="47"/>
      <c r="N8545" s="47"/>
      <c r="O8545" s="48"/>
    </row>
    <row r="8546" spans="2:15" x14ac:dyDescent="0.25">
      <c r="B8546" s="85"/>
      <c r="C8546" s="47"/>
      <c r="D8546" s="47"/>
      <c r="E8546" s="47"/>
      <c r="F8546" s="47"/>
      <c r="G8546" s="48"/>
      <c r="H8546" s="47"/>
      <c r="I8546" s="51"/>
      <c r="J8546" s="51"/>
      <c r="K8546" s="47"/>
      <c r="L8546" s="47"/>
      <c r="M8546" s="47"/>
      <c r="N8546" s="47"/>
      <c r="O8546" s="48"/>
    </row>
    <row r="8547" spans="2:15" x14ac:dyDescent="0.25">
      <c r="B8547" s="85"/>
      <c r="C8547" s="47"/>
      <c r="D8547" s="47"/>
      <c r="E8547" s="47"/>
      <c r="F8547" s="47"/>
      <c r="G8547" s="48"/>
      <c r="H8547" s="47"/>
      <c r="I8547" s="51"/>
      <c r="J8547" s="51"/>
      <c r="K8547" s="47"/>
      <c r="L8547" s="47"/>
      <c r="M8547" s="47"/>
      <c r="N8547" s="47"/>
      <c r="O8547" s="48"/>
    </row>
    <row r="8548" spans="2:15" x14ac:dyDescent="0.25">
      <c r="B8548" s="85"/>
      <c r="C8548" s="47"/>
      <c r="D8548" s="47"/>
      <c r="E8548" s="47"/>
      <c r="F8548" s="47"/>
      <c r="G8548" s="48"/>
      <c r="H8548" s="47"/>
      <c r="I8548" s="51"/>
      <c r="J8548" s="51"/>
      <c r="K8548" s="47"/>
      <c r="L8548" s="47"/>
      <c r="M8548" s="47"/>
      <c r="N8548" s="47"/>
      <c r="O8548" s="48"/>
    </row>
    <row r="8549" spans="2:15" x14ac:dyDescent="0.25">
      <c r="B8549" s="85"/>
      <c r="C8549" s="47"/>
      <c r="D8549" s="47"/>
      <c r="E8549" s="47"/>
      <c r="F8549" s="47"/>
      <c r="G8549" s="48"/>
      <c r="H8549" s="47"/>
      <c r="I8549" s="51"/>
      <c r="J8549" s="51"/>
      <c r="K8549" s="47"/>
      <c r="L8549" s="47"/>
      <c r="M8549" s="47"/>
      <c r="N8549" s="47"/>
      <c r="O8549" s="48"/>
    </row>
    <row r="8550" spans="2:15" x14ac:dyDescent="0.25">
      <c r="B8550" s="85"/>
      <c r="C8550" s="47"/>
      <c r="D8550" s="47"/>
      <c r="E8550" s="47"/>
      <c r="F8550" s="47"/>
      <c r="G8550" s="48"/>
      <c r="H8550" s="47"/>
      <c r="I8550" s="51"/>
      <c r="J8550" s="51"/>
      <c r="K8550" s="47"/>
      <c r="L8550" s="47"/>
      <c r="M8550" s="47"/>
      <c r="N8550" s="47"/>
      <c r="O8550" s="48"/>
    </row>
    <row r="8551" spans="2:15" x14ac:dyDescent="0.25">
      <c r="B8551" s="85"/>
      <c r="C8551" s="47"/>
      <c r="D8551" s="47"/>
      <c r="E8551" s="47"/>
      <c r="F8551" s="47"/>
      <c r="G8551" s="48"/>
      <c r="H8551" s="47"/>
      <c r="I8551" s="51"/>
      <c r="J8551" s="51"/>
      <c r="K8551" s="47"/>
      <c r="L8551" s="47"/>
      <c r="M8551" s="47"/>
      <c r="N8551" s="47"/>
      <c r="O8551" s="48"/>
    </row>
    <row r="8552" spans="2:15" x14ac:dyDescent="0.25">
      <c r="B8552" s="85"/>
      <c r="C8552" s="47"/>
      <c r="D8552" s="47"/>
      <c r="E8552" s="47"/>
      <c r="F8552" s="47"/>
      <c r="G8552" s="48"/>
      <c r="H8552" s="47"/>
      <c r="I8552" s="51"/>
      <c r="J8552" s="51"/>
      <c r="K8552" s="47"/>
      <c r="L8552" s="47"/>
      <c r="M8552" s="47"/>
      <c r="N8552" s="47"/>
      <c r="O8552" s="48"/>
    </row>
    <row r="8553" spans="2:15" x14ac:dyDescent="0.25">
      <c r="B8553" s="85"/>
      <c r="C8553" s="47"/>
      <c r="D8553" s="47"/>
      <c r="E8553" s="47"/>
      <c r="F8553" s="47"/>
      <c r="G8553" s="48"/>
      <c r="H8553" s="47"/>
      <c r="I8553" s="51"/>
      <c r="J8553" s="51"/>
      <c r="K8553" s="47"/>
      <c r="L8553" s="47"/>
      <c r="M8553" s="47"/>
      <c r="N8553" s="47"/>
      <c r="O8553" s="48"/>
    </row>
    <row r="8554" spans="2:15" x14ac:dyDescent="0.25">
      <c r="B8554" s="85"/>
      <c r="C8554" s="47"/>
      <c r="D8554" s="47"/>
      <c r="E8554" s="47"/>
      <c r="F8554" s="47"/>
      <c r="G8554" s="48"/>
      <c r="H8554" s="47"/>
      <c r="I8554" s="51"/>
      <c r="J8554" s="51"/>
      <c r="K8554" s="47"/>
      <c r="L8554" s="47"/>
      <c r="M8554" s="47"/>
      <c r="N8554" s="47"/>
      <c r="O8554" s="48"/>
    </row>
    <row r="8555" spans="2:15" x14ac:dyDescent="0.25">
      <c r="B8555" s="85"/>
      <c r="C8555" s="47"/>
      <c r="D8555" s="47"/>
      <c r="E8555" s="47"/>
      <c r="F8555" s="47"/>
      <c r="G8555" s="48"/>
      <c r="H8555" s="47"/>
      <c r="I8555" s="51"/>
      <c r="J8555" s="51"/>
      <c r="K8555" s="47"/>
      <c r="L8555" s="47"/>
      <c r="M8555" s="47"/>
      <c r="N8555" s="47"/>
      <c r="O8555" s="48"/>
    </row>
    <row r="8556" spans="2:15" x14ac:dyDescent="0.25">
      <c r="B8556" s="85"/>
      <c r="C8556" s="47"/>
      <c r="D8556" s="47"/>
      <c r="E8556" s="47"/>
      <c r="F8556" s="47"/>
      <c r="G8556" s="48"/>
      <c r="H8556" s="47"/>
      <c r="I8556" s="51"/>
      <c r="J8556" s="51"/>
      <c r="K8556" s="47"/>
      <c r="L8556" s="47"/>
      <c r="M8556" s="47"/>
      <c r="N8556" s="47"/>
      <c r="O8556" s="48"/>
    </row>
    <row r="8557" spans="2:15" x14ac:dyDescent="0.25">
      <c r="B8557" s="85"/>
      <c r="C8557" s="47"/>
      <c r="D8557" s="47"/>
      <c r="E8557" s="47"/>
      <c r="F8557" s="47"/>
      <c r="G8557" s="48"/>
      <c r="H8557" s="47"/>
      <c r="I8557" s="51"/>
      <c r="J8557" s="51"/>
      <c r="K8557" s="47"/>
      <c r="L8557" s="47"/>
      <c r="M8557" s="47"/>
      <c r="N8557" s="47"/>
      <c r="O8557" s="48"/>
    </row>
    <row r="8558" spans="2:15" x14ac:dyDescent="0.25">
      <c r="B8558" s="85"/>
      <c r="C8558" s="47"/>
      <c r="D8558" s="47"/>
      <c r="E8558" s="47"/>
      <c r="F8558" s="47"/>
      <c r="G8558" s="48"/>
      <c r="H8558" s="47"/>
      <c r="I8558" s="51"/>
      <c r="J8558" s="51"/>
      <c r="K8558" s="47"/>
      <c r="L8558" s="47"/>
      <c r="M8558" s="47"/>
      <c r="N8558" s="47"/>
      <c r="O8558" s="48"/>
    </row>
    <row r="8559" spans="2:15" x14ac:dyDescent="0.25">
      <c r="B8559" s="85"/>
      <c r="C8559" s="47"/>
      <c r="D8559" s="47"/>
      <c r="E8559" s="47"/>
      <c r="F8559" s="47"/>
      <c r="G8559" s="48"/>
      <c r="H8559" s="47"/>
      <c r="I8559" s="51"/>
      <c r="J8559" s="51"/>
      <c r="K8559" s="47"/>
      <c r="L8559" s="47"/>
      <c r="M8559" s="47"/>
      <c r="N8559" s="47"/>
      <c r="O8559" s="48"/>
    </row>
    <row r="8560" spans="2:15" x14ac:dyDescent="0.25">
      <c r="B8560" s="85"/>
      <c r="C8560" s="47"/>
      <c r="D8560" s="47"/>
      <c r="E8560" s="47"/>
      <c r="F8560" s="47"/>
      <c r="G8560" s="48"/>
      <c r="H8560" s="47"/>
      <c r="I8560" s="51"/>
      <c r="J8560" s="51"/>
      <c r="K8560" s="47"/>
      <c r="L8560" s="47"/>
      <c r="M8560" s="47"/>
      <c r="N8560" s="47"/>
      <c r="O8560" s="48"/>
    </row>
    <row r="8561" spans="2:15" x14ac:dyDescent="0.25">
      <c r="B8561" s="85"/>
      <c r="C8561" s="47"/>
      <c r="D8561" s="47"/>
      <c r="E8561" s="47"/>
      <c r="F8561" s="47"/>
      <c r="G8561" s="48"/>
      <c r="H8561" s="47"/>
      <c r="I8561" s="51"/>
      <c r="J8561" s="51"/>
      <c r="K8561" s="47"/>
      <c r="L8561" s="47"/>
      <c r="M8561" s="47"/>
      <c r="N8561" s="47"/>
      <c r="O8561" s="48"/>
    </row>
    <row r="8562" spans="2:15" x14ac:dyDescent="0.25">
      <c r="B8562" s="85"/>
      <c r="C8562" s="47"/>
      <c r="D8562" s="47"/>
      <c r="E8562" s="47"/>
      <c r="F8562" s="47"/>
      <c r="G8562" s="48"/>
      <c r="H8562" s="47"/>
      <c r="I8562" s="51"/>
      <c r="J8562" s="51"/>
      <c r="K8562" s="47"/>
      <c r="L8562" s="47"/>
      <c r="M8562" s="47"/>
      <c r="N8562" s="47"/>
      <c r="O8562" s="48"/>
    </row>
    <row r="8563" spans="2:15" x14ac:dyDescent="0.25">
      <c r="B8563" s="85"/>
      <c r="C8563" s="47"/>
      <c r="D8563" s="47"/>
      <c r="E8563" s="47"/>
      <c r="F8563" s="47"/>
      <c r="G8563" s="48"/>
      <c r="H8563" s="47"/>
      <c r="I8563" s="51"/>
      <c r="J8563" s="51"/>
      <c r="K8563" s="47"/>
      <c r="L8563" s="47"/>
      <c r="M8563" s="47"/>
      <c r="N8563" s="47"/>
      <c r="O8563" s="48"/>
    </row>
    <row r="8564" spans="2:15" x14ac:dyDescent="0.25">
      <c r="B8564" s="85"/>
      <c r="C8564" s="47"/>
      <c r="D8564" s="47"/>
      <c r="E8564" s="47"/>
      <c r="F8564" s="47"/>
      <c r="G8564" s="48"/>
      <c r="H8564" s="47"/>
      <c r="I8564" s="51"/>
      <c r="J8564" s="51"/>
      <c r="K8564" s="47"/>
      <c r="L8564" s="47"/>
      <c r="M8564" s="47"/>
      <c r="N8564" s="47"/>
      <c r="O8564" s="48"/>
    </row>
    <row r="8565" spans="2:15" x14ac:dyDescent="0.25">
      <c r="B8565" s="85"/>
      <c r="C8565" s="47"/>
      <c r="D8565" s="47"/>
      <c r="E8565" s="47"/>
      <c r="F8565" s="47"/>
      <c r="G8565" s="48"/>
      <c r="H8565" s="47"/>
      <c r="I8565" s="51"/>
      <c r="J8565" s="51"/>
      <c r="K8565" s="47"/>
      <c r="L8565" s="47"/>
      <c r="M8565" s="47"/>
      <c r="N8565" s="47"/>
      <c r="O8565" s="48"/>
    </row>
    <row r="8566" spans="2:15" x14ac:dyDescent="0.25">
      <c r="B8566" s="85"/>
      <c r="C8566" s="47"/>
      <c r="D8566" s="47"/>
      <c r="E8566" s="47"/>
      <c r="F8566" s="47"/>
      <c r="G8566" s="48"/>
      <c r="H8566" s="47"/>
      <c r="I8566" s="51"/>
      <c r="J8566" s="51"/>
      <c r="K8566" s="47"/>
      <c r="L8566" s="47"/>
      <c r="M8566" s="47"/>
      <c r="N8566" s="47"/>
      <c r="O8566" s="48"/>
    </row>
    <row r="8567" spans="2:15" x14ac:dyDescent="0.25">
      <c r="B8567" s="85"/>
      <c r="C8567" s="47"/>
      <c r="D8567" s="47"/>
      <c r="E8567" s="47"/>
      <c r="F8567" s="47"/>
      <c r="G8567" s="48"/>
      <c r="H8567" s="47"/>
      <c r="I8567" s="51"/>
      <c r="J8567" s="51"/>
      <c r="K8567" s="47"/>
      <c r="L8567" s="47"/>
      <c r="M8567" s="47"/>
      <c r="N8567" s="47"/>
      <c r="O8567" s="48"/>
    </row>
    <row r="8568" spans="2:15" x14ac:dyDescent="0.25">
      <c r="B8568" s="85"/>
      <c r="C8568" s="47"/>
      <c r="D8568" s="47"/>
      <c r="E8568" s="47"/>
      <c r="F8568" s="47"/>
      <c r="G8568" s="48"/>
      <c r="H8568" s="47"/>
      <c r="I8568" s="51"/>
      <c r="J8568" s="51"/>
      <c r="K8568" s="47"/>
      <c r="L8568" s="47"/>
      <c r="M8568" s="47"/>
      <c r="N8568" s="47"/>
      <c r="O8568" s="48"/>
    </row>
    <row r="8569" spans="2:15" x14ac:dyDescent="0.25">
      <c r="B8569" s="85"/>
      <c r="C8569" s="47"/>
      <c r="D8569" s="47"/>
      <c r="E8569" s="47"/>
      <c r="F8569" s="47"/>
      <c r="G8569" s="48"/>
      <c r="H8569" s="47"/>
      <c r="I8569" s="51"/>
      <c r="J8569" s="51"/>
      <c r="K8569" s="47"/>
      <c r="L8569" s="47"/>
      <c r="M8569" s="47"/>
      <c r="N8569" s="47"/>
      <c r="O8569" s="48"/>
    </row>
    <row r="8570" spans="2:15" x14ac:dyDescent="0.25">
      <c r="B8570" s="85"/>
      <c r="C8570" s="47"/>
      <c r="D8570" s="47"/>
      <c r="E8570" s="47"/>
      <c r="F8570" s="47"/>
      <c r="G8570" s="48"/>
      <c r="H8570" s="47"/>
      <c r="I8570" s="51"/>
      <c r="J8570" s="51"/>
      <c r="K8570" s="47"/>
      <c r="L8570" s="47"/>
      <c r="M8570" s="47"/>
      <c r="N8570" s="47"/>
      <c r="O8570" s="48"/>
    </row>
    <row r="8571" spans="2:15" x14ac:dyDescent="0.25">
      <c r="B8571" s="85"/>
      <c r="C8571" s="47"/>
      <c r="D8571" s="47"/>
      <c r="E8571" s="47"/>
      <c r="F8571" s="47"/>
      <c r="G8571" s="48"/>
      <c r="H8571" s="47"/>
      <c r="I8571" s="51"/>
      <c r="J8571" s="51"/>
      <c r="K8571" s="47"/>
      <c r="L8571" s="47"/>
      <c r="M8571" s="47"/>
      <c r="N8571" s="47"/>
      <c r="O8571" s="48"/>
    </row>
    <row r="8572" spans="2:15" x14ac:dyDescent="0.25">
      <c r="B8572" s="85"/>
      <c r="C8572" s="47"/>
      <c r="D8572" s="47"/>
      <c r="E8572" s="47"/>
      <c r="F8572" s="47"/>
      <c r="G8572" s="48"/>
      <c r="H8572" s="47"/>
      <c r="I8572" s="51"/>
      <c r="J8572" s="51"/>
      <c r="K8572" s="47"/>
      <c r="L8572" s="47"/>
      <c r="M8572" s="47"/>
      <c r="N8572" s="47"/>
      <c r="O8572" s="48"/>
    </row>
    <row r="8573" spans="2:15" x14ac:dyDescent="0.25">
      <c r="B8573" s="85"/>
      <c r="C8573" s="47"/>
      <c r="D8573" s="47"/>
      <c r="E8573" s="47"/>
      <c r="F8573" s="47"/>
      <c r="G8573" s="48"/>
      <c r="H8573" s="47"/>
      <c r="I8573" s="51"/>
      <c r="J8573" s="51"/>
      <c r="K8573" s="47"/>
      <c r="L8573" s="47"/>
      <c r="M8573" s="47"/>
      <c r="N8573" s="47"/>
      <c r="O8573" s="48"/>
    </row>
    <row r="8574" spans="2:15" x14ac:dyDescent="0.25">
      <c r="B8574" s="85"/>
      <c r="C8574" s="47"/>
      <c r="D8574" s="47"/>
      <c r="E8574" s="47"/>
      <c r="F8574" s="47"/>
      <c r="G8574" s="48"/>
      <c r="H8574" s="47"/>
      <c r="I8574" s="51"/>
      <c r="J8574" s="51"/>
      <c r="K8574" s="47"/>
      <c r="L8574" s="47"/>
      <c r="M8574" s="47"/>
      <c r="N8574" s="47"/>
      <c r="O8574" s="48"/>
    </row>
    <row r="8575" spans="2:15" x14ac:dyDescent="0.25">
      <c r="B8575" s="85"/>
      <c r="C8575" s="47"/>
      <c r="D8575" s="47"/>
      <c r="E8575" s="47"/>
      <c r="F8575" s="47"/>
      <c r="G8575" s="48"/>
      <c r="H8575" s="47"/>
      <c r="I8575" s="51"/>
      <c r="J8575" s="51"/>
      <c r="K8575" s="47"/>
      <c r="L8575" s="47"/>
      <c r="M8575" s="47"/>
      <c r="N8575" s="47"/>
      <c r="O8575" s="48"/>
    </row>
    <row r="8576" spans="2:15" x14ac:dyDescent="0.25">
      <c r="B8576" s="85"/>
      <c r="C8576" s="47"/>
      <c r="D8576" s="47"/>
      <c r="E8576" s="47"/>
      <c r="F8576" s="47"/>
      <c r="G8576" s="48"/>
      <c r="H8576" s="47"/>
      <c r="I8576" s="51"/>
      <c r="J8576" s="51"/>
      <c r="K8576" s="47"/>
      <c r="L8576" s="47"/>
      <c r="M8576" s="47"/>
      <c r="N8576" s="47"/>
      <c r="O8576" s="48"/>
    </row>
    <row r="8577" spans="2:15" x14ac:dyDescent="0.25">
      <c r="B8577" s="85"/>
      <c r="C8577" s="47"/>
      <c r="D8577" s="47"/>
      <c r="E8577" s="47"/>
      <c r="F8577" s="47"/>
      <c r="G8577" s="48"/>
      <c r="H8577" s="47"/>
      <c r="I8577" s="51"/>
      <c r="J8577" s="51"/>
      <c r="K8577" s="47"/>
      <c r="L8577" s="47"/>
      <c r="M8577" s="47"/>
      <c r="N8577" s="47"/>
      <c r="O8577" s="48"/>
    </row>
    <row r="8578" spans="2:15" x14ac:dyDescent="0.25">
      <c r="B8578" s="85"/>
      <c r="C8578" s="47"/>
      <c r="D8578" s="47"/>
      <c r="E8578" s="47"/>
      <c r="F8578" s="47"/>
      <c r="G8578" s="48"/>
      <c r="H8578" s="47"/>
      <c r="I8578" s="51"/>
      <c r="J8578" s="51"/>
      <c r="K8578" s="47"/>
      <c r="L8578" s="47"/>
      <c r="M8578" s="47"/>
      <c r="N8578" s="47"/>
      <c r="O8578" s="48"/>
    </row>
    <row r="8579" spans="2:15" x14ac:dyDescent="0.25">
      <c r="B8579" s="85"/>
      <c r="C8579" s="47"/>
      <c r="D8579" s="47"/>
      <c r="E8579" s="47"/>
      <c r="F8579" s="47"/>
      <c r="G8579" s="48"/>
      <c r="H8579" s="47"/>
      <c r="I8579" s="51"/>
      <c r="J8579" s="51"/>
      <c r="K8579" s="47"/>
      <c r="L8579" s="47"/>
      <c r="M8579" s="47"/>
      <c r="N8579" s="47"/>
      <c r="O8579" s="48"/>
    </row>
    <row r="8580" spans="2:15" x14ac:dyDescent="0.25">
      <c r="B8580" s="85"/>
      <c r="C8580" s="47"/>
      <c r="D8580" s="47"/>
      <c r="E8580" s="47"/>
      <c r="F8580" s="47"/>
      <c r="G8580" s="48"/>
      <c r="H8580" s="47"/>
      <c r="I8580" s="51"/>
      <c r="J8580" s="51"/>
      <c r="K8580" s="47"/>
      <c r="L8580" s="47"/>
      <c r="M8580" s="47"/>
      <c r="N8580" s="47"/>
      <c r="O8580" s="48"/>
    </row>
    <row r="8581" spans="2:15" x14ac:dyDescent="0.25">
      <c r="B8581" s="85"/>
      <c r="C8581" s="47"/>
      <c r="D8581" s="47"/>
      <c r="E8581" s="47"/>
      <c r="F8581" s="47"/>
      <c r="G8581" s="48"/>
      <c r="H8581" s="47"/>
      <c r="I8581" s="51"/>
      <c r="J8581" s="51"/>
      <c r="K8581" s="47"/>
      <c r="L8581" s="47"/>
      <c r="M8581" s="47"/>
      <c r="N8581" s="47"/>
      <c r="O8581" s="48"/>
    </row>
    <row r="8582" spans="2:15" x14ac:dyDescent="0.25">
      <c r="B8582" s="85"/>
      <c r="C8582" s="47"/>
      <c r="D8582" s="47"/>
      <c r="E8582" s="47"/>
      <c r="F8582" s="47"/>
      <c r="G8582" s="48"/>
      <c r="H8582" s="47"/>
      <c r="I8582" s="51"/>
      <c r="J8582" s="51"/>
      <c r="K8582" s="47"/>
      <c r="L8582" s="47"/>
      <c r="M8582" s="47"/>
      <c r="N8582" s="47"/>
      <c r="O8582" s="48"/>
    </row>
    <row r="8583" spans="2:15" x14ac:dyDescent="0.25">
      <c r="B8583" s="85"/>
      <c r="C8583" s="47"/>
      <c r="D8583" s="47"/>
      <c r="E8583" s="47"/>
      <c r="F8583" s="47"/>
      <c r="G8583" s="48"/>
      <c r="H8583" s="47"/>
      <c r="I8583" s="51"/>
      <c r="J8583" s="51"/>
      <c r="K8583" s="47"/>
      <c r="L8583" s="47"/>
      <c r="M8583" s="47"/>
      <c r="N8583" s="47"/>
      <c r="O8583" s="48"/>
    </row>
    <row r="8584" spans="2:15" x14ac:dyDescent="0.25">
      <c r="B8584" s="85"/>
      <c r="C8584" s="47"/>
      <c r="D8584" s="47"/>
      <c r="E8584" s="47"/>
      <c r="F8584" s="47"/>
      <c r="G8584" s="48"/>
      <c r="H8584" s="47"/>
      <c r="I8584" s="51"/>
      <c r="J8584" s="51"/>
      <c r="K8584" s="47"/>
      <c r="L8584" s="47"/>
      <c r="M8584" s="47"/>
      <c r="N8584" s="47"/>
      <c r="O8584" s="48"/>
    </row>
    <row r="8585" spans="2:15" x14ac:dyDescent="0.25">
      <c r="B8585" s="85"/>
      <c r="C8585" s="47"/>
      <c r="D8585" s="47"/>
      <c r="E8585" s="47"/>
      <c r="F8585" s="47"/>
      <c r="G8585" s="48"/>
      <c r="H8585" s="47"/>
      <c r="I8585" s="51"/>
      <c r="J8585" s="51"/>
      <c r="K8585" s="47"/>
      <c r="L8585" s="47"/>
      <c r="M8585" s="47"/>
      <c r="N8585" s="47"/>
      <c r="O8585" s="48"/>
    </row>
    <row r="8586" spans="2:15" x14ac:dyDescent="0.25">
      <c r="B8586" s="85"/>
      <c r="C8586" s="47"/>
      <c r="D8586" s="47"/>
      <c r="E8586" s="47"/>
      <c r="F8586" s="47"/>
      <c r="G8586" s="48"/>
      <c r="H8586" s="47"/>
      <c r="I8586" s="51"/>
      <c r="J8586" s="51"/>
      <c r="K8586" s="47"/>
      <c r="L8586" s="47"/>
      <c r="M8586" s="47"/>
      <c r="N8586" s="47"/>
      <c r="O8586" s="48"/>
    </row>
    <row r="8587" spans="2:15" x14ac:dyDescent="0.25">
      <c r="B8587" s="85"/>
      <c r="C8587" s="47"/>
      <c r="D8587" s="47"/>
      <c r="E8587" s="47"/>
      <c r="F8587" s="47"/>
      <c r="G8587" s="48"/>
      <c r="H8587" s="47"/>
      <c r="I8587" s="51"/>
      <c r="J8587" s="51"/>
      <c r="K8587" s="47"/>
      <c r="L8587" s="47"/>
      <c r="M8587" s="47"/>
      <c r="N8587" s="47"/>
      <c r="O8587" s="48"/>
    </row>
    <row r="8588" spans="2:15" x14ac:dyDescent="0.25">
      <c r="B8588" s="85"/>
      <c r="C8588" s="47"/>
      <c r="D8588" s="47"/>
      <c r="E8588" s="47"/>
      <c r="F8588" s="47"/>
      <c r="G8588" s="48"/>
      <c r="H8588" s="47"/>
      <c r="I8588" s="51"/>
      <c r="J8588" s="51"/>
      <c r="K8588" s="47"/>
      <c r="L8588" s="47"/>
      <c r="M8588" s="47"/>
      <c r="N8588" s="47"/>
      <c r="O8588" s="48"/>
    </row>
    <row r="8589" spans="2:15" x14ac:dyDescent="0.25">
      <c r="B8589" s="85"/>
      <c r="C8589" s="47"/>
      <c r="D8589" s="47"/>
      <c r="E8589" s="47"/>
      <c r="F8589" s="47"/>
      <c r="G8589" s="48"/>
      <c r="H8589" s="47"/>
      <c r="I8589" s="51"/>
      <c r="J8589" s="51"/>
      <c r="K8589" s="47"/>
      <c r="L8589" s="47"/>
      <c r="M8589" s="47"/>
      <c r="N8589" s="47"/>
      <c r="O8589" s="48"/>
    </row>
    <row r="8590" spans="2:15" x14ac:dyDescent="0.25">
      <c r="B8590" s="85"/>
      <c r="C8590" s="47"/>
      <c r="D8590" s="47"/>
      <c r="E8590" s="47"/>
      <c r="F8590" s="47"/>
      <c r="G8590" s="48"/>
      <c r="H8590" s="47"/>
      <c r="I8590" s="51"/>
      <c r="J8590" s="51"/>
      <c r="K8590" s="47"/>
      <c r="L8590" s="47"/>
      <c r="M8590" s="47"/>
      <c r="N8590" s="47"/>
      <c r="O8590" s="48"/>
    </row>
    <row r="8591" spans="2:15" x14ac:dyDescent="0.25">
      <c r="B8591" s="85"/>
      <c r="C8591" s="47"/>
      <c r="D8591" s="47"/>
      <c r="E8591" s="47"/>
      <c r="F8591" s="47"/>
      <c r="G8591" s="48"/>
      <c r="H8591" s="47"/>
      <c r="I8591" s="51"/>
      <c r="J8591" s="51"/>
      <c r="K8591" s="47"/>
      <c r="L8591" s="47"/>
      <c r="M8591" s="47"/>
      <c r="N8591" s="47"/>
      <c r="O8591" s="48"/>
    </row>
    <row r="8592" spans="2:15" x14ac:dyDescent="0.25">
      <c r="B8592" s="85"/>
      <c r="C8592" s="47"/>
      <c r="D8592" s="47"/>
      <c r="E8592" s="47"/>
      <c r="F8592" s="47"/>
      <c r="G8592" s="48"/>
      <c r="H8592" s="47"/>
      <c r="I8592" s="51"/>
      <c r="J8592" s="51"/>
      <c r="K8592" s="47"/>
      <c r="L8592" s="47"/>
      <c r="M8592" s="47"/>
      <c r="N8592" s="47"/>
      <c r="O8592" s="48"/>
    </row>
    <row r="8593" spans="2:15" x14ac:dyDescent="0.25">
      <c r="B8593" s="85"/>
      <c r="C8593" s="47"/>
      <c r="D8593" s="47"/>
      <c r="E8593" s="47"/>
      <c r="F8593" s="47"/>
      <c r="G8593" s="48"/>
      <c r="H8593" s="47"/>
      <c r="I8593" s="51"/>
      <c r="J8593" s="51"/>
      <c r="K8593" s="47"/>
      <c r="L8593" s="47"/>
      <c r="M8593" s="47"/>
      <c r="N8593" s="47"/>
      <c r="O8593" s="48"/>
    </row>
    <row r="8594" spans="2:15" x14ac:dyDescent="0.25">
      <c r="B8594" s="85"/>
      <c r="C8594" s="47"/>
      <c r="D8594" s="47"/>
      <c r="E8594" s="47"/>
      <c r="F8594" s="47"/>
      <c r="G8594" s="48"/>
      <c r="H8594" s="47"/>
      <c r="I8594" s="51"/>
      <c r="J8594" s="51"/>
      <c r="K8594" s="47"/>
      <c r="L8594" s="47"/>
      <c r="M8594" s="47"/>
      <c r="N8594" s="47"/>
      <c r="O8594" s="48"/>
    </row>
    <row r="8595" spans="2:15" x14ac:dyDescent="0.25">
      <c r="B8595" s="85"/>
      <c r="C8595" s="47"/>
      <c r="D8595" s="47"/>
      <c r="E8595" s="47"/>
      <c r="F8595" s="47"/>
      <c r="G8595" s="48"/>
      <c r="H8595" s="47"/>
      <c r="I8595" s="51"/>
      <c r="J8595" s="51"/>
      <c r="K8595" s="47"/>
      <c r="L8595" s="47"/>
      <c r="M8595" s="47"/>
      <c r="N8595" s="47"/>
      <c r="O8595" s="48"/>
    </row>
    <row r="8596" spans="2:15" x14ac:dyDescent="0.25">
      <c r="B8596" s="85"/>
      <c r="C8596" s="47"/>
      <c r="D8596" s="47"/>
      <c r="E8596" s="47"/>
      <c r="F8596" s="47"/>
      <c r="G8596" s="48"/>
      <c r="H8596" s="47"/>
      <c r="I8596" s="51"/>
      <c r="J8596" s="51"/>
      <c r="K8596" s="47"/>
      <c r="L8596" s="47"/>
      <c r="M8596" s="47"/>
      <c r="N8596" s="47"/>
      <c r="O8596" s="48"/>
    </row>
    <row r="8597" spans="2:15" x14ac:dyDescent="0.25">
      <c r="B8597" s="85"/>
      <c r="C8597" s="47"/>
      <c r="D8597" s="47"/>
      <c r="E8597" s="47"/>
      <c r="F8597" s="47"/>
      <c r="G8597" s="48"/>
      <c r="H8597" s="47"/>
      <c r="I8597" s="51"/>
      <c r="J8597" s="51"/>
      <c r="K8597" s="47"/>
      <c r="L8597" s="47"/>
      <c r="M8597" s="47"/>
      <c r="N8597" s="47"/>
      <c r="O8597" s="48"/>
    </row>
    <row r="8598" spans="2:15" x14ac:dyDescent="0.25">
      <c r="B8598" s="85"/>
      <c r="C8598" s="47"/>
      <c r="D8598" s="47"/>
      <c r="E8598" s="47"/>
      <c r="F8598" s="47"/>
      <c r="G8598" s="48"/>
      <c r="H8598" s="47"/>
      <c r="I8598" s="51"/>
      <c r="J8598" s="51"/>
      <c r="K8598" s="47"/>
      <c r="L8598" s="47"/>
      <c r="M8598" s="47"/>
      <c r="N8598" s="47"/>
      <c r="O8598" s="48"/>
    </row>
    <row r="8599" spans="2:15" x14ac:dyDescent="0.25">
      <c r="B8599" s="85"/>
      <c r="C8599" s="47"/>
      <c r="D8599" s="47"/>
      <c r="E8599" s="47"/>
      <c r="F8599" s="47"/>
      <c r="G8599" s="48"/>
      <c r="H8599" s="47"/>
      <c r="I8599" s="51"/>
      <c r="J8599" s="51"/>
      <c r="K8599" s="47"/>
      <c r="L8599" s="47"/>
      <c r="M8599" s="47"/>
      <c r="N8599" s="47"/>
      <c r="O8599" s="48"/>
    </row>
    <row r="8600" spans="2:15" x14ac:dyDescent="0.25">
      <c r="B8600" s="85"/>
      <c r="C8600" s="47"/>
      <c r="D8600" s="47"/>
      <c r="E8600" s="47"/>
      <c r="F8600" s="47"/>
      <c r="G8600" s="48"/>
      <c r="H8600" s="47"/>
      <c r="I8600" s="51"/>
      <c r="J8600" s="51"/>
      <c r="K8600" s="47"/>
      <c r="L8600" s="47"/>
      <c r="M8600" s="47"/>
      <c r="N8600" s="47"/>
      <c r="O8600" s="48"/>
    </row>
    <row r="8601" spans="2:15" x14ac:dyDescent="0.25">
      <c r="B8601" s="85"/>
      <c r="C8601" s="47"/>
      <c r="D8601" s="47"/>
      <c r="E8601" s="47"/>
      <c r="F8601" s="47"/>
      <c r="G8601" s="48"/>
      <c r="H8601" s="47"/>
      <c r="I8601" s="51"/>
      <c r="J8601" s="51"/>
      <c r="K8601" s="47"/>
      <c r="L8601" s="47"/>
      <c r="M8601" s="47"/>
      <c r="N8601" s="47"/>
      <c r="O8601" s="48"/>
    </row>
    <row r="8602" spans="2:15" x14ac:dyDescent="0.25">
      <c r="B8602" s="85"/>
      <c r="C8602" s="47"/>
      <c r="D8602" s="47"/>
      <c r="E8602" s="47"/>
      <c r="F8602" s="47"/>
      <c r="G8602" s="48"/>
      <c r="H8602" s="47"/>
      <c r="I8602" s="51"/>
      <c r="J8602" s="51"/>
      <c r="K8602" s="47"/>
      <c r="L8602" s="47"/>
      <c r="M8602" s="47"/>
      <c r="N8602" s="47"/>
      <c r="O8602" s="48"/>
    </row>
    <row r="8603" spans="2:15" x14ac:dyDescent="0.25">
      <c r="B8603" s="85"/>
      <c r="C8603" s="47"/>
      <c r="D8603" s="47"/>
      <c r="E8603" s="47"/>
      <c r="F8603" s="47"/>
      <c r="G8603" s="48"/>
      <c r="H8603" s="47"/>
      <c r="I8603" s="51"/>
      <c r="J8603" s="51"/>
      <c r="K8603" s="47"/>
      <c r="L8603" s="47"/>
      <c r="M8603" s="47"/>
      <c r="N8603" s="47"/>
      <c r="O8603" s="48"/>
    </row>
    <row r="8604" spans="2:15" x14ac:dyDescent="0.25">
      <c r="B8604" s="85"/>
      <c r="C8604" s="47"/>
      <c r="D8604" s="47"/>
      <c r="E8604" s="47"/>
      <c r="F8604" s="47"/>
      <c r="G8604" s="48"/>
      <c r="H8604" s="47"/>
      <c r="I8604" s="51"/>
      <c r="J8604" s="51"/>
      <c r="K8604" s="47"/>
      <c r="L8604" s="47"/>
      <c r="M8604" s="47"/>
      <c r="N8604" s="47"/>
      <c r="O8604" s="48"/>
    </row>
    <row r="8605" spans="2:15" x14ac:dyDescent="0.25">
      <c r="B8605" s="85"/>
      <c r="C8605" s="47"/>
      <c r="D8605" s="47"/>
      <c r="E8605" s="47"/>
      <c r="F8605" s="47"/>
      <c r="G8605" s="48"/>
      <c r="H8605" s="47"/>
      <c r="I8605" s="51"/>
      <c r="J8605" s="51"/>
      <c r="K8605" s="47"/>
      <c r="L8605" s="47"/>
      <c r="M8605" s="47"/>
      <c r="N8605" s="47"/>
      <c r="O8605" s="48"/>
    </row>
    <row r="8606" spans="2:15" x14ac:dyDescent="0.25">
      <c r="B8606" s="85"/>
      <c r="C8606" s="47"/>
      <c r="D8606" s="47"/>
      <c r="E8606" s="47"/>
      <c r="F8606" s="47"/>
      <c r="G8606" s="48"/>
      <c r="H8606" s="47"/>
      <c r="I8606" s="51"/>
      <c r="J8606" s="51"/>
      <c r="K8606" s="47"/>
      <c r="L8606" s="47"/>
      <c r="M8606" s="47"/>
      <c r="N8606" s="47"/>
      <c r="O8606" s="48"/>
    </row>
    <row r="8607" spans="2:15" x14ac:dyDescent="0.25">
      <c r="B8607" s="85"/>
      <c r="C8607" s="47"/>
      <c r="D8607" s="47"/>
      <c r="E8607" s="47"/>
      <c r="F8607" s="47"/>
      <c r="G8607" s="48"/>
      <c r="H8607" s="47"/>
      <c r="I8607" s="51"/>
      <c r="J8607" s="51"/>
      <c r="K8607" s="47"/>
      <c r="L8607" s="47"/>
      <c r="M8607" s="47"/>
      <c r="N8607" s="47"/>
      <c r="O8607" s="48"/>
    </row>
    <row r="8608" spans="2:15" x14ac:dyDescent="0.25">
      <c r="B8608" s="85"/>
      <c r="C8608" s="47"/>
      <c r="D8608" s="47"/>
      <c r="E8608" s="47"/>
      <c r="F8608" s="47"/>
      <c r="G8608" s="48"/>
      <c r="H8608" s="47"/>
      <c r="I8608" s="51"/>
      <c r="J8608" s="51"/>
      <c r="K8608" s="47"/>
      <c r="L8608" s="47"/>
      <c r="M8608" s="47"/>
      <c r="N8608" s="47"/>
      <c r="O8608" s="48"/>
    </row>
    <row r="8609" spans="2:15" x14ac:dyDescent="0.25">
      <c r="B8609" s="85"/>
      <c r="C8609" s="47"/>
      <c r="D8609" s="47"/>
      <c r="E8609" s="47"/>
      <c r="F8609" s="47"/>
      <c r="G8609" s="48"/>
      <c r="H8609" s="47"/>
      <c r="I8609" s="51"/>
      <c r="J8609" s="51"/>
      <c r="K8609" s="47"/>
      <c r="L8609" s="47"/>
      <c r="M8609" s="47"/>
      <c r="N8609" s="47"/>
      <c r="O8609" s="48"/>
    </row>
    <row r="8610" spans="2:15" x14ac:dyDescent="0.25">
      <c r="B8610" s="85"/>
      <c r="C8610" s="47"/>
      <c r="D8610" s="47"/>
      <c r="E8610" s="47"/>
      <c r="F8610" s="47"/>
      <c r="G8610" s="48"/>
      <c r="H8610" s="47"/>
      <c r="I8610" s="51"/>
      <c r="J8610" s="51"/>
      <c r="K8610" s="47"/>
      <c r="L8610" s="47"/>
      <c r="M8610" s="47"/>
      <c r="N8610" s="47"/>
      <c r="O8610" s="48"/>
    </row>
    <row r="8611" spans="2:15" x14ac:dyDescent="0.25">
      <c r="B8611" s="85"/>
      <c r="C8611" s="47"/>
      <c r="D8611" s="47"/>
      <c r="E8611" s="47"/>
      <c r="F8611" s="47"/>
      <c r="G8611" s="48"/>
      <c r="H8611" s="47"/>
      <c r="I8611" s="51"/>
      <c r="J8611" s="51"/>
      <c r="K8611" s="47"/>
      <c r="L8611" s="47"/>
      <c r="M8611" s="47"/>
      <c r="N8611" s="47"/>
      <c r="O8611" s="48"/>
    </row>
    <row r="8612" spans="2:15" x14ac:dyDescent="0.25">
      <c r="B8612" s="85"/>
      <c r="C8612" s="47"/>
      <c r="D8612" s="47"/>
      <c r="E8612" s="47"/>
      <c r="F8612" s="47"/>
      <c r="G8612" s="48"/>
      <c r="H8612" s="47"/>
      <c r="I8612" s="51"/>
      <c r="J8612" s="51"/>
      <c r="K8612" s="47"/>
      <c r="L8612" s="47"/>
      <c r="M8612" s="47"/>
      <c r="N8612" s="47"/>
      <c r="O8612" s="48"/>
    </row>
    <row r="8613" spans="2:15" x14ac:dyDescent="0.25">
      <c r="B8613" s="85"/>
      <c r="C8613" s="47"/>
      <c r="D8613" s="47"/>
      <c r="E8613" s="47"/>
      <c r="F8613" s="47"/>
      <c r="G8613" s="48"/>
      <c r="H8613" s="47"/>
      <c r="I8613" s="51"/>
      <c r="J8613" s="51"/>
      <c r="K8613" s="47"/>
      <c r="L8613" s="47"/>
      <c r="M8613" s="47"/>
      <c r="N8613" s="47"/>
      <c r="O8613" s="48"/>
    </row>
    <row r="8614" spans="2:15" x14ac:dyDescent="0.25">
      <c r="B8614" s="85"/>
      <c r="C8614" s="47"/>
      <c r="D8614" s="47"/>
      <c r="E8614" s="47"/>
      <c r="F8614" s="47"/>
      <c r="G8614" s="48"/>
      <c r="H8614" s="47"/>
      <c r="I8614" s="51"/>
      <c r="J8614" s="51"/>
      <c r="K8614" s="47"/>
      <c r="L8614" s="47"/>
      <c r="M8614" s="47"/>
      <c r="N8614" s="47"/>
      <c r="O8614" s="48"/>
    </row>
    <row r="8615" spans="2:15" x14ac:dyDescent="0.25">
      <c r="B8615" s="85"/>
      <c r="C8615" s="47"/>
      <c r="D8615" s="47"/>
      <c r="E8615" s="47"/>
      <c r="F8615" s="47"/>
      <c r="G8615" s="48"/>
      <c r="H8615" s="47"/>
      <c r="I8615" s="51"/>
      <c r="J8615" s="51"/>
      <c r="K8615" s="47"/>
      <c r="L8615" s="47"/>
      <c r="M8615" s="47"/>
      <c r="N8615" s="47"/>
      <c r="O8615" s="48"/>
    </row>
    <row r="8616" spans="2:15" x14ac:dyDescent="0.25">
      <c r="B8616" s="85"/>
      <c r="C8616" s="47"/>
      <c r="D8616" s="47"/>
      <c r="E8616" s="47"/>
      <c r="F8616" s="47"/>
      <c r="G8616" s="48"/>
      <c r="H8616" s="47"/>
      <c r="I8616" s="51"/>
      <c r="J8616" s="51"/>
      <c r="K8616" s="47"/>
      <c r="L8616" s="47"/>
      <c r="M8616" s="47"/>
      <c r="N8616" s="47"/>
      <c r="O8616" s="48"/>
    </row>
    <row r="8617" spans="2:15" x14ac:dyDescent="0.25">
      <c r="B8617" s="85"/>
      <c r="C8617" s="47"/>
      <c r="D8617" s="47"/>
      <c r="E8617" s="47"/>
      <c r="F8617" s="47"/>
      <c r="G8617" s="48"/>
      <c r="H8617" s="47"/>
      <c r="I8617" s="51"/>
      <c r="J8617" s="51"/>
      <c r="K8617" s="47"/>
      <c r="L8617" s="47"/>
      <c r="M8617" s="47"/>
      <c r="N8617" s="47"/>
      <c r="O8617" s="48"/>
    </row>
    <row r="8618" spans="2:15" x14ac:dyDescent="0.25">
      <c r="B8618" s="85"/>
      <c r="C8618" s="47"/>
      <c r="D8618" s="47"/>
      <c r="E8618" s="47"/>
      <c r="F8618" s="47"/>
      <c r="G8618" s="48"/>
      <c r="H8618" s="47"/>
      <c r="I8618" s="51"/>
      <c r="J8618" s="51"/>
      <c r="K8618" s="47"/>
      <c r="L8618" s="47"/>
      <c r="M8618" s="47"/>
      <c r="N8618" s="47"/>
      <c r="O8618" s="48"/>
    </row>
    <row r="8619" spans="2:15" x14ac:dyDescent="0.25">
      <c r="B8619" s="85"/>
      <c r="C8619" s="47"/>
      <c r="D8619" s="47"/>
      <c r="E8619" s="47"/>
      <c r="F8619" s="47"/>
      <c r="G8619" s="48"/>
      <c r="H8619" s="47"/>
      <c r="I8619" s="51"/>
      <c r="J8619" s="51"/>
      <c r="K8619" s="47"/>
      <c r="L8619" s="47"/>
      <c r="M8619" s="47"/>
      <c r="N8619" s="47"/>
      <c r="O8619" s="48"/>
    </row>
    <row r="8620" spans="2:15" x14ac:dyDescent="0.25">
      <c r="B8620" s="85"/>
      <c r="C8620" s="47"/>
      <c r="D8620" s="47"/>
      <c r="E8620" s="47"/>
      <c r="F8620" s="47"/>
      <c r="G8620" s="48"/>
      <c r="H8620" s="47"/>
      <c r="I8620" s="51"/>
      <c r="J8620" s="51"/>
      <c r="K8620" s="47"/>
      <c r="L8620" s="47"/>
      <c r="M8620" s="47"/>
      <c r="N8620" s="47"/>
      <c r="O8620" s="48"/>
    </row>
    <row r="8621" spans="2:15" x14ac:dyDescent="0.25">
      <c r="B8621" s="85"/>
      <c r="C8621" s="47"/>
      <c r="D8621" s="47"/>
      <c r="E8621" s="47"/>
      <c r="F8621" s="47"/>
      <c r="G8621" s="48"/>
      <c r="H8621" s="47"/>
      <c r="I8621" s="51"/>
      <c r="J8621" s="51"/>
      <c r="K8621" s="47"/>
      <c r="L8621" s="47"/>
      <c r="M8621" s="47"/>
      <c r="N8621" s="47"/>
      <c r="O8621" s="48"/>
    </row>
    <row r="8622" spans="2:15" x14ac:dyDescent="0.25">
      <c r="B8622" s="85"/>
      <c r="C8622" s="47"/>
      <c r="D8622" s="47"/>
      <c r="E8622" s="47"/>
      <c r="F8622" s="47"/>
      <c r="G8622" s="48"/>
      <c r="H8622" s="47"/>
      <c r="I8622" s="51"/>
      <c r="J8622" s="51"/>
      <c r="K8622" s="47"/>
      <c r="L8622" s="47"/>
      <c r="M8622" s="47"/>
      <c r="N8622" s="47"/>
      <c r="O8622" s="48"/>
    </row>
    <row r="8623" spans="2:15" x14ac:dyDescent="0.25">
      <c r="B8623" s="85"/>
      <c r="C8623" s="47"/>
      <c r="D8623" s="47"/>
      <c r="E8623" s="47"/>
      <c r="F8623" s="47"/>
      <c r="G8623" s="48"/>
      <c r="H8623" s="47"/>
      <c r="I8623" s="51"/>
      <c r="J8623" s="51"/>
      <c r="K8623" s="47"/>
      <c r="L8623" s="47"/>
      <c r="M8623" s="47"/>
      <c r="N8623" s="47"/>
      <c r="O8623" s="48"/>
    </row>
    <row r="8624" spans="2:15" x14ac:dyDescent="0.25">
      <c r="B8624" s="85"/>
      <c r="C8624" s="47"/>
      <c r="D8624" s="47"/>
      <c r="E8624" s="47"/>
      <c r="F8624" s="47"/>
      <c r="G8624" s="48"/>
      <c r="H8624" s="47"/>
      <c r="I8624" s="51"/>
      <c r="J8624" s="51"/>
      <c r="K8624" s="47"/>
      <c r="L8624" s="47"/>
      <c r="M8624" s="47"/>
      <c r="N8624" s="47"/>
      <c r="O8624" s="48"/>
    </row>
    <row r="8625" spans="2:15" x14ac:dyDescent="0.25">
      <c r="B8625" s="85"/>
      <c r="C8625" s="47"/>
      <c r="D8625" s="47"/>
      <c r="E8625" s="47"/>
      <c r="F8625" s="47"/>
      <c r="G8625" s="48"/>
      <c r="H8625" s="47"/>
      <c r="I8625" s="51"/>
      <c r="J8625" s="51"/>
      <c r="K8625" s="47"/>
      <c r="L8625" s="47"/>
      <c r="M8625" s="47"/>
      <c r="N8625" s="47"/>
      <c r="O8625" s="48"/>
    </row>
    <row r="8626" spans="2:15" x14ac:dyDescent="0.25">
      <c r="B8626" s="85"/>
      <c r="C8626" s="47"/>
      <c r="D8626" s="47"/>
      <c r="E8626" s="47"/>
      <c r="F8626" s="47"/>
      <c r="G8626" s="48"/>
      <c r="H8626" s="47"/>
      <c r="I8626" s="51"/>
      <c r="J8626" s="51"/>
      <c r="K8626" s="47"/>
      <c r="L8626" s="47"/>
      <c r="M8626" s="47"/>
      <c r="N8626" s="47"/>
      <c r="O8626" s="48"/>
    </row>
    <row r="8627" spans="2:15" x14ac:dyDescent="0.25">
      <c r="B8627" s="85"/>
      <c r="C8627" s="47"/>
      <c r="D8627" s="47"/>
      <c r="E8627" s="47"/>
      <c r="F8627" s="47"/>
      <c r="G8627" s="48"/>
      <c r="H8627" s="47"/>
      <c r="I8627" s="51"/>
      <c r="J8627" s="51"/>
      <c r="K8627" s="47"/>
      <c r="L8627" s="47"/>
      <c r="M8627" s="47"/>
      <c r="N8627" s="47"/>
      <c r="O8627" s="48"/>
    </row>
    <row r="8628" spans="2:15" x14ac:dyDescent="0.25">
      <c r="B8628" s="85"/>
      <c r="C8628" s="47"/>
      <c r="D8628" s="47"/>
      <c r="E8628" s="47"/>
      <c r="F8628" s="47"/>
      <c r="G8628" s="48"/>
      <c r="H8628" s="47"/>
      <c r="I8628" s="51"/>
      <c r="J8628" s="51"/>
      <c r="K8628" s="47"/>
      <c r="L8628" s="47"/>
      <c r="M8628" s="47"/>
      <c r="N8628" s="47"/>
      <c r="O8628" s="48"/>
    </row>
    <row r="8629" spans="2:15" x14ac:dyDescent="0.25">
      <c r="B8629" s="85"/>
      <c r="C8629" s="47"/>
      <c r="D8629" s="47"/>
      <c r="E8629" s="47"/>
      <c r="F8629" s="47"/>
      <c r="G8629" s="48"/>
      <c r="H8629" s="47"/>
      <c r="I8629" s="51"/>
      <c r="J8629" s="51"/>
      <c r="K8629" s="47"/>
      <c r="L8629" s="47"/>
      <c r="M8629" s="47"/>
      <c r="N8629" s="47"/>
      <c r="O8629" s="48"/>
    </row>
    <row r="8630" spans="2:15" x14ac:dyDescent="0.25">
      <c r="B8630" s="85"/>
      <c r="C8630" s="47"/>
      <c r="D8630" s="47"/>
      <c r="E8630" s="47"/>
      <c r="F8630" s="47"/>
      <c r="G8630" s="48"/>
      <c r="H8630" s="47"/>
      <c r="I8630" s="51"/>
      <c r="J8630" s="51"/>
      <c r="K8630" s="47"/>
      <c r="L8630" s="47"/>
      <c r="M8630" s="47"/>
      <c r="N8630" s="47"/>
      <c r="O8630" s="48"/>
    </row>
    <row r="8631" spans="2:15" x14ac:dyDescent="0.25">
      <c r="B8631" s="85"/>
      <c r="C8631" s="47"/>
      <c r="D8631" s="47"/>
      <c r="E8631" s="47"/>
      <c r="F8631" s="47"/>
      <c r="G8631" s="48"/>
      <c r="H8631" s="47"/>
      <c r="I8631" s="51"/>
      <c r="J8631" s="51"/>
      <c r="K8631" s="47"/>
      <c r="L8631" s="47"/>
      <c r="M8631" s="47"/>
      <c r="N8631" s="47"/>
      <c r="O8631" s="48"/>
    </row>
    <row r="8632" spans="2:15" x14ac:dyDescent="0.25">
      <c r="B8632" s="85"/>
      <c r="C8632" s="47"/>
      <c r="D8632" s="47"/>
      <c r="E8632" s="47"/>
      <c r="F8632" s="47"/>
      <c r="G8632" s="48"/>
      <c r="H8632" s="47"/>
      <c r="I8632" s="51"/>
      <c r="J8632" s="51"/>
      <c r="K8632" s="47"/>
      <c r="L8632" s="47"/>
      <c r="M8632" s="47"/>
      <c r="N8632" s="47"/>
      <c r="O8632" s="48"/>
    </row>
    <row r="8633" spans="2:15" x14ac:dyDescent="0.25">
      <c r="B8633" s="85"/>
      <c r="C8633" s="47"/>
      <c r="D8633" s="47"/>
      <c r="E8633" s="47"/>
      <c r="F8633" s="47"/>
      <c r="G8633" s="48"/>
      <c r="H8633" s="47"/>
      <c r="I8633" s="51"/>
      <c r="J8633" s="51"/>
      <c r="K8633" s="47"/>
      <c r="L8633" s="47"/>
      <c r="M8633" s="47"/>
      <c r="N8633" s="47"/>
      <c r="O8633" s="48"/>
    </row>
    <row r="8634" spans="2:15" x14ac:dyDescent="0.25">
      <c r="B8634" s="85"/>
      <c r="C8634" s="47"/>
      <c r="D8634" s="47"/>
      <c r="E8634" s="47"/>
      <c r="F8634" s="47"/>
      <c r="G8634" s="48"/>
      <c r="H8634" s="47"/>
      <c r="I8634" s="51"/>
      <c r="J8634" s="51"/>
      <c r="K8634" s="47"/>
      <c r="L8634" s="47"/>
      <c r="M8634" s="47"/>
      <c r="N8634" s="47"/>
      <c r="O8634" s="48"/>
    </row>
    <row r="8635" spans="2:15" x14ac:dyDescent="0.25">
      <c r="B8635" s="85"/>
      <c r="C8635" s="47"/>
      <c r="D8635" s="47"/>
      <c r="E8635" s="47"/>
      <c r="F8635" s="47"/>
      <c r="G8635" s="48"/>
      <c r="H8635" s="47"/>
      <c r="I8635" s="51"/>
      <c r="J8635" s="51"/>
      <c r="K8635" s="47"/>
      <c r="L8635" s="47"/>
      <c r="M8635" s="47"/>
      <c r="N8635" s="47"/>
      <c r="O8635" s="48"/>
    </row>
    <row r="8636" spans="2:15" x14ac:dyDescent="0.25">
      <c r="B8636" s="85"/>
      <c r="C8636" s="47"/>
      <c r="D8636" s="47"/>
      <c r="E8636" s="47"/>
      <c r="F8636" s="47"/>
      <c r="G8636" s="48"/>
      <c r="H8636" s="47"/>
      <c r="I8636" s="51"/>
      <c r="J8636" s="51"/>
      <c r="K8636" s="47"/>
      <c r="L8636" s="47"/>
      <c r="M8636" s="47"/>
      <c r="N8636" s="47"/>
      <c r="O8636" s="48"/>
    </row>
    <row r="8637" spans="2:15" x14ac:dyDescent="0.25">
      <c r="B8637" s="85"/>
      <c r="C8637" s="47"/>
      <c r="D8637" s="47"/>
      <c r="E8637" s="47"/>
      <c r="F8637" s="47"/>
      <c r="G8637" s="48"/>
      <c r="H8637" s="47"/>
      <c r="I8637" s="51"/>
      <c r="J8637" s="51"/>
      <c r="K8637" s="47"/>
      <c r="L8637" s="47"/>
      <c r="M8637" s="47"/>
      <c r="N8637" s="47"/>
      <c r="O8637" s="48"/>
    </row>
    <row r="8638" spans="2:15" x14ac:dyDescent="0.25">
      <c r="B8638" s="85"/>
      <c r="C8638" s="47"/>
      <c r="D8638" s="47"/>
      <c r="E8638" s="47"/>
      <c r="F8638" s="47"/>
      <c r="G8638" s="48"/>
      <c r="H8638" s="47"/>
      <c r="I8638" s="51"/>
      <c r="J8638" s="51"/>
      <c r="K8638" s="47"/>
      <c r="L8638" s="47"/>
      <c r="M8638" s="47"/>
      <c r="N8638" s="47"/>
      <c r="O8638" s="48"/>
    </row>
    <row r="8639" spans="2:15" x14ac:dyDescent="0.25">
      <c r="B8639" s="85"/>
      <c r="C8639" s="47"/>
      <c r="D8639" s="47"/>
      <c r="E8639" s="47"/>
      <c r="F8639" s="47"/>
      <c r="G8639" s="48"/>
      <c r="H8639" s="47"/>
      <c r="I8639" s="51"/>
      <c r="J8639" s="51"/>
      <c r="K8639" s="47"/>
      <c r="L8639" s="47"/>
      <c r="M8639" s="47"/>
      <c r="N8639" s="47"/>
      <c r="O8639" s="48"/>
    </row>
    <row r="8640" spans="2:15" x14ac:dyDescent="0.25">
      <c r="B8640" s="85"/>
      <c r="C8640" s="47"/>
      <c r="D8640" s="47"/>
      <c r="E8640" s="47"/>
      <c r="F8640" s="47"/>
      <c r="G8640" s="48"/>
      <c r="H8640" s="47"/>
      <c r="I8640" s="51"/>
      <c r="J8640" s="51"/>
      <c r="K8640" s="47"/>
      <c r="L8640" s="47"/>
      <c r="M8640" s="47"/>
      <c r="N8640" s="47"/>
      <c r="O8640" s="48"/>
    </row>
    <row r="8641" spans="2:15" x14ac:dyDescent="0.25">
      <c r="B8641" s="85"/>
      <c r="C8641" s="47"/>
      <c r="D8641" s="47"/>
      <c r="E8641" s="47"/>
      <c r="F8641" s="47"/>
      <c r="G8641" s="48"/>
      <c r="H8641" s="47"/>
      <c r="I8641" s="51"/>
      <c r="J8641" s="51"/>
      <c r="K8641" s="47"/>
      <c r="L8641" s="47"/>
      <c r="M8641" s="47"/>
      <c r="N8641" s="47"/>
      <c r="O8641" s="48"/>
    </row>
    <row r="8642" spans="2:15" x14ac:dyDescent="0.25">
      <c r="B8642" s="85"/>
      <c r="C8642" s="47"/>
      <c r="D8642" s="47"/>
      <c r="E8642" s="47"/>
      <c r="F8642" s="47"/>
      <c r="G8642" s="48"/>
      <c r="H8642" s="47"/>
      <c r="I8642" s="51"/>
      <c r="J8642" s="51"/>
      <c r="K8642" s="47"/>
      <c r="L8642" s="47"/>
      <c r="M8642" s="47"/>
      <c r="N8642" s="47"/>
      <c r="O8642" s="48"/>
    </row>
    <row r="8643" spans="2:15" x14ac:dyDescent="0.25">
      <c r="B8643" s="85"/>
      <c r="C8643" s="47"/>
      <c r="D8643" s="47"/>
      <c r="E8643" s="47"/>
      <c r="F8643" s="47"/>
      <c r="G8643" s="48"/>
      <c r="H8643" s="47"/>
      <c r="I8643" s="51"/>
      <c r="J8643" s="51"/>
      <c r="K8643" s="47"/>
      <c r="L8643" s="47"/>
      <c r="M8643" s="47"/>
      <c r="N8643" s="47"/>
      <c r="O8643" s="48"/>
    </row>
    <row r="8644" spans="2:15" x14ac:dyDescent="0.25">
      <c r="B8644" s="85"/>
      <c r="C8644" s="47"/>
      <c r="D8644" s="47"/>
      <c r="E8644" s="47"/>
      <c r="F8644" s="47"/>
      <c r="G8644" s="48"/>
      <c r="H8644" s="47"/>
      <c r="I8644" s="51"/>
      <c r="J8644" s="51"/>
      <c r="K8644" s="47"/>
      <c r="L8644" s="47"/>
      <c r="M8644" s="47"/>
      <c r="N8644" s="47"/>
      <c r="O8644" s="48"/>
    </row>
    <row r="8645" spans="2:15" x14ac:dyDescent="0.25">
      <c r="B8645" s="85"/>
      <c r="C8645" s="47"/>
      <c r="D8645" s="47"/>
      <c r="E8645" s="47"/>
      <c r="F8645" s="47"/>
      <c r="G8645" s="48"/>
      <c r="H8645" s="47"/>
      <c r="I8645" s="51"/>
      <c r="J8645" s="51"/>
      <c r="K8645" s="47"/>
      <c r="L8645" s="47"/>
      <c r="M8645" s="47"/>
      <c r="N8645" s="47"/>
      <c r="O8645" s="48"/>
    </row>
    <row r="8646" spans="2:15" x14ac:dyDescent="0.25">
      <c r="B8646" s="85"/>
      <c r="C8646" s="47"/>
      <c r="D8646" s="47"/>
      <c r="E8646" s="47"/>
      <c r="F8646" s="47"/>
      <c r="G8646" s="48"/>
      <c r="H8646" s="47"/>
      <c r="I8646" s="51"/>
      <c r="J8646" s="51"/>
      <c r="K8646" s="47"/>
      <c r="L8646" s="47"/>
      <c r="M8646" s="47"/>
      <c r="N8646" s="47"/>
      <c r="O8646" s="48"/>
    </row>
    <row r="8647" spans="2:15" x14ac:dyDescent="0.25">
      <c r="B8647" s="85"/>
      <c r="C8647" s="47"/>
      <c r="D8647" s="47"/>
      <c r="E8647" s="47"/>
      <c r="F8647" s="47"/>
      <c r="G8647" s="48"/>
      <c r="H8647" s="47"/>
      <c r="I8647" s="51"/>
      <c r="J8647" s="51"/>
      <c r="K8647" s="47"/>
      <c r="L8647" s="47"/>
      <c r="M8647" s="47"/>
      <c r="N8647" s="47"/>
      <c r="O8647" s="48"/>
    </row>
    <row r="8648" spans="2:15" x14ac:dyDescent="0.25">
      <c r="B8648" s="85"/>
      <c r="C8648" s="47"/>
      <c r="D8648" s="47"/>
      <c r="E8648" s="47"/>
      <c r="F8648" s="47"/>
      <c r="G8648" s="48"/>
      <c r="H8648" s="47"/>
      <c r="I8648" s="51"/>
      <c r="J8648" s="51"/>
      <c r="K8648" s="47"/>
      <c r="L8648" s="47"/>
      <c r="M8648" s="47"/>
      <c r="N8648" s="47"/>
      <c r="O8648" s="48"/>
    </row>
    <row r="8649" spans="2:15" x14ac:dyDescent="0.25">
      <c r="B8649" s="85"/>
      <c r="C8649" s="47"/>
      <c r="D8649" s="47"/>
      <c r="E8649" s="47"/>
      <c r="F8649" s="47"/>
      <c r="G8649" s="48"/>
      <c r="H8649" s="47"/>
      <c r="I8649" s="51"/>
      <c r="J8649" s="51"/>
      <c r="K8649" s="47"/>
      <c r="L8649" s="47"/>
      <c r="M8649" s="47"/>
      <c r="N8649" s="47"/>
      <c r="O8649" s="48"/>
    </row>
    <row r="8650" spans="2:15" x14ac:dyDescent="0.25">
      <c r="B8650" s="85"/>
      <c r="C8650" s="47"/>
      <c r="D8650" s="47"/>
      <c r="E8650" s="47"/>
      <c r="F8650" s="47"/>
      <c r="G8650" s="48"/>
      <c r="H8650" s="47"/>
      <c r="I8650" s="51"/>
      <c r="J8650" s="51"/>
      <c r="K8650" s="47"/>
      <c r="L8650" s="47"/>
      <c r="M8650" s="47"/>
      <c r="N8650" s="47"/>
      <c r="O8650" s="48"/>
    </row>
    <row r="8651" spans="2:15" x14ac:dyDescent="0.25">
      <c r="B8651" s="85"/>
      <c r="C8651" s="47"/>
      <c r="D8651" s="47"/>
      <c r="E8651" s="47"/>
      <c r="F8651" s="47"/>
      <c r="G8651" s="48"/>
      <c r="H8651" s="47"/>
      <c r="I8651" s="51"/>
      <c r="J8651" s="51"/>
      <c r="K8651" s="47"/>
      <c r="L8651" s="47"/>
      <c r="M8651" s="47"/>
      <c r="N8651" s="47"/>
      <c r="O8651" s="48"/>
    </row>
    <row r="8652" spans="2:15" x14ac:dyDescent="0.25">
      <c r="B8652" s="85"/>
      <c r="C8652" s="47"/>
      <c r="D8652" s="47"/>
      <c r="E8652" s="47"/>
      <c r="F8652" s="47"/>
      <c r="G8652" s="48"/>
      <c r="H8652" s="47"/>
      <c r="I8652" s="51"/>
      <c r="J8652" s="51"/>
      <c r="K8652" s="47"/>
      <c r="L8652" s="47"/>
      <c r="M8652" s="47"/>
      <c r="N8652" s="47"/>
      <c r="O8652" s="48"/>
    </row>
    <row r="8653" spans="2:15" x14ac:dyDescent="0.25">
      <c r="B8653" s="85"/>
      <c r="C8653" s="47"/>
      <c r="D8653" s="47"/>
      <c r="E8653" s="47"/>
      <c r="F8653" s="47"/>
      <c r="G8653" s="48"/>
      <c r="H8653" s="47"/>
      <c r="I8653" s="51"/>
      <c r="J8653" s="51"/>
      <c r="K8653" s="47"/>
      <c r="L8653" s="47"/>
      <c r="M8653" s="47"/>
      <c r="N8653" s="47"/>
      <c r="O8653" s="48"/>
    </row>
    <row r="8654" spans="2:15" x14ac:dyDescent="0.25">
      <c r="B8654" s="85"/>
      <c r="C8654" s="47"/>
      <c r="D8654" s="47"/>
      <c r="E8654" s="47"/>
      <c r="F8654" s="47"/>
      <c r="G8654" s="48"/>
      <c r="H8654" s="47"/>
      <c r="I8654" s="51"/>
      <c r="J8654" s="51"/>
      <c r="K8654" s="47"/>
      <c r="L8654" s="47"/>
      <c r="M8654" s="47"/>
      <c r="N8654" s="47"/>
      <c r="O8654" s="48"/>
    </row>
    <row r="8655" spans="2:15" x14ac:dyDescent="0.25">
      <c r="B8655" s="85"/>
      <c r="C8655" s="47"/>
      <c r="D8655" s="47"/>
      <c r="E8655" s="47"/>
      <c r="F8655" s="47"/>
      <c r="G8655" s="48"/>
      <c r="H8655" s="47"/>
      <c r="I8655" s="51"/>
      <c r="J8655" s="51"/>
      <c r="K8655" s="47"/>
      <c r="L8655" s="47"/>
      <c r="M8655" s="47"/>
      <c r="N8655" s="47"/>
      <c r="O8655" s="48"/>
    </row>
    <row r="8656" spans="2:15" x14ac:dyDescent="0.25">
      <c r="B8656" s="85"/>
      <c r="C8656" s="47"/>
      <c r="D8656" s="47"/>
      <c r="E8656" s="47"/>
      <c r="F8656" s="47"/>
      <c r="G8656" s="48"/>
      <c r="H8656" s="47"/>
      <c r="I8656" s="51"/>
      <c r="J8656" s="51"/>
      <c r="K8656" s="47"/>
      <c r="L8656" s="47"/>
      <c r="M8656" s="47"/>
      <c r="N8656" s="47"/>
      <c r="O8656" s="48"/>
    </row>
    <row r="8657" spans="2:15" x14ac:dyDescent="0.25">
      <c r="B8657" s="85"/>
      <c r="C8657" s="47"/>
      <c r="D8657" s="47"/>
      <c r="E8657" s="47"/>
      <c r="F8657" s="47"/>
      <c r="G8657" s="48"/>
      <c r="H8657" s="47"/>
      <c r="I8657" s="51"/>
      <c r="J8657" s="51"/>
      <c r="K8657" s="47"/>
      <c r="L8657" s="47"/>
      <c r="M8657" s="47"/>
      <c r="N8657" s="47"/>
      <c r="O8657" s="48"/>
    </row>
    <row r="8658" spans="2:15" x14ac:dyDescent="0.25">
      <c r="B8658" s="85"/>
      <c r="C8658" s="47"/>
      <c r="D8658" s="47"/>
      <c r="E8658" s="47"/>
      <c r="F8658" s="47"/>
      <c r="G8658" s="48"/>
      <c r="H8658" s="47"/>
      <c r="I8658" s="51"/>
      <c r="J8658" s="51"/>
      <c r="K8658" s="47"/>
      <c r="L8658" s="47"/>
      <c r="M8658" s="47"/>
      <c r="N8658" s="47"/>
      <c r="O8658" s="48"/>
    </row>
    <row r="8659" spans="2:15" x14ac:dyDescent="0.25">
      <c r="B8659" s="85"/>
      <c r="C8659" s="47"/>
      <c r="D8659" s="47"/>
      <c r="E8659" s="47"/>
      <c r="F8659" s="47"/>
      <c r="G8659" s="48"/>
      <c r="H8659" s="47"/>
      <c r="I8659" s="51"/>
      <c r="J8659" s="51"/>
      <c r="K8659" s="47"/>
      <c r="L8659" s="47"/>
      <c r="M8659" s="47"/>
      <c r="N8659" s="47"/>
      <c r="O8659" s="48"/>
    </row>
    <row r="8660" spans="2:15" x14ac:dyDescent="0.25">
      <c r="B8660" s="85"/>
      <c r="C8660" s="47"/>
      <c r="D8660" s="47"/>
      <c r="E8660" s="47"/>
      <c r="F8660" s="47"/>
      <c r="G8660" s="48"/>
      <c r="H8660" s="47"/>
      <c r="I8660" s="51"/>
      <c r="J8660" s="51"/>
      <c r="K8660" s="47"/>
      <c r="L8660" s="47"/>
      <c r="M8660" s="47"/>
      <c r="N8660" s="47"/>
      <c r="O8660" s="48"/>
    </row>
    <row r="8661" spans="2:15" x14ac:dyDescent="0.25">
      <c r="B8661" s="85"/>
      <c r="C8661" s="47"/>
      <c r="D8661" s="47"/>
      <c r="E8661" s="47"/>
      <c r="F8661" s="47"/>
      <c r="G8661" s="48"/>
      <c r="H8661" s="47"/>
      <c r="I8661" s="51"/>
      <c r="J8661" s="51"/>
      <c r="K8661" s="47"/>
      <c r="L8661" s="47"/>
      <c r="M8661" s="47"/>
      <c r="N8661" s="47"/>
      <c r="O8661" s="48"/>
    </row>
    <row r="8662" spans="2:15" x14ac:dyDescent="0.25">
      <c r="B8662" s="85"/>
      <c r="C8662" s="47"/>
      <c r="D8662" s="47"/>
      <c r="E8662" s="47"/>
      <c r="F8662" s="47"/>
      <c r="G8662" s="48"/>
      <c r="H8662" s="47"/>
      <c r="I8662" s="51"/>
      <c r="J8662" s="51"/>
      <c r="K8662" s="47"/>
      <c r="L8662" s="47"/>
      <c r="M8662" s="47"/>
      <c r="N8662" s="47"/>
      <c r="O8662" s="48"/>
    </row>
    <row r="8663" spans="2:15" x14ac:dyDescent="0.25">
      <c r="B8663" s="85"/>
      <c r="C8663" s="47"/>
      <c r="D8663" s="47"/>
      <c r="E8663" s="47"/>
      <c r="F8663" s="47"/>
      <c r="G8663" s="48"/>
      <c r="H8663" s="47"/>
      <c r="I8663" s="51"/>
      <c r="J8663" s="51"/>
      <c r="K8663" s="47"/>
      <c r="L8663" s="47"/>
      <c r="M8663" s="47"/>
      <c r="N8663" s="47"/>
      <c r="O8663" s="48"/>
    </row>
    <row r="8664" spans="2:15" x14ac:dyDescent="0.25">
      <c r="B8664" s="85"/>
      <c r="C8664" s="47"/>
      <c r="D8664" s="47"/>
      <c r="E8664" s="47"/>
      <c r="F8664" s="47"/>
      <c r="G8664" s="48"/>
      <c r="H8664" s="47"/>
      <c r="I8664" s="51"/>
      <c r="J8664" s="51"/>
      <c r="K8664" s="47"/>
      <c r="L8664" s="47"/>
      <c r="M8664" s="47"/>
      <c r="N8664" s="47"/>
      <c r="O8664" s="48"/>
    </row>
    <row r="8665" spans="2:15" x14ac:dyDescent="0.25">
      <c r="B8665" s="85"/>
      <c r="C8665" s="47"/>
      <c r="D8665" s="47"/>
      <c r="E8665" s="47"/>
      <c r="F8665" s="47"/>
      <c r="G8665" s="48"/>
      <c r="H8665" s="47"/>
      <c r="I8665" s="51"/>
      <c r="J8665" s="51"/>
      <c r="K8665" s="47"/>
      <c r="L8665" s="47"/>
      <c r="M8665" s="47"/>
      <c r="N8665" s="47"/>
      <c r="O8665" s="48"/>
    </row>
    <row r="8666" spans="2:15" x14ac:dyDescent="0.25">
      <c r="B8666" s="85"/>
      <c r="C8666" s="47"/>
      <c r="D8666" s="47"/>
      <c r="E8666" s="47"/>
      <c r="F8666" s="47"/>
      <c r="G8666" s="48"/>
      <c r="H8666" s="47"/>
      <c r="I8666" s="51"/>
      <c r="J8666" s="51"/>
      <c r="K8666" s="47"/>
      <c r="L8666" s="47"/>
      <c r="M8666" s="47"/>
      <c r="N8666" s="47"/>
      <c r="O8666" s="48"/>
    </row>
    <row r="8667" spans="2:15" x14ac:dyDescent="0.25">
      <c r="B8667" s="85"/>
      <c r="C8667" s="47"/>
      <c r="D8667" s="47"/>
      <c r="E8667" s="47"/>
      <c r="F8667" s="47"/>
      <c r="G8667" s="48"/>
      <c r="H8667" s="47"/>
      <c r="I8667" s="51"/>
      <c r="J8667" s="51"/>
      <c r="K8667" s="47"/>
      <c r="L8667" s="47"/>
      <c r="M8667" s="47"/>
      <c r="N8667" s="47"/>
      <c r="O8667" s="48"/>
    </row>
    <row r="8668" spans="2:15" x14ac:dyDescent="0.25">
      <c r="B8668" s="85"/>
      <c r="C8668" s="47"/>
      <c r="D8668" s="47"/>
      <c r="E8668" s="47"/>
      <c r="F8668" s="47"/>
      <c r="G8668" s="48"/>
      <c r="H8668" s="47"/>
      <c r="I8668" s="51"/>
      <c r="J8668" s="51"/>
      <c r="K8668" s="47"/>
      <c r="L8668" s="47"/>
      <c r="M8668" s="47"/>
      <c r="N8668" s="47"/>
      <c r="O8668" s="48"/>
    </row>
    <row r="8669" spans="2:15" x14ac:dyDescent="0.25">
      <c r="B8669" s="85"/>
      <c r="C8669" s="47"/>
      <c r="D8669" s="47"/>
      <c r="E8669" s="47"/>
      <c r="F8669" s="47"/>
      <c r="G8669" s="48"/>
      <c r="H8669" s="47"/>
      <c r="I8669" s="51"/>
      <c r="J8669" s="51"/>
      <c r="K8669" s="47"/>
      <c r="L8669" s="47"/>
      <c r="M8669" s="47"/>
      <c r="N8669" s="47"/>
      <c r="O8669" s="48"/>
    </row>
    <row r="8670" spans="2:15" x14ac:dyDescent="0.25">
      <c r="B8670" s="85"/>
      <c r="C8670" s="47"/>
      <c r="D8670" s="47"/>
      <c r="E8670" s="47"/>
      <c r="F8670" s="47"/>
      <c r="G8670" s="48"/>
      <c r="H8670" s="47"/>
      <c r="I8670" s="51"/>
      <c r="J8670" s="51"/>
      <c r="K8670" s="47"/>
      <c r="L8670" s="47"/>
      <c r="M8670" s="47"/>
      <c r="N8670" s="47"/>
      <c r="O8670" s="48"/>
    </row>
    <row r="8671" spans="2:15" x14ac:dyDescent="0.25">
      <c r="B8671" s="85"/>
      <c r="C8671" s="47"/>
      <c r="D8671" s="47"/>
      <c r="E8671" s="47"/>
      <c r="F8671" s="47"/>
      <c r="G8671" s="48"/>
      <c r="H8671" s="47"/>
      <c r="I8671" s="51"/>
      <c r="J8671" s="51"/>
      <c r="K8671" s="47"/>
      <c r="L8671" s="47"/>
      <c r="M8671" s="47"/>
      <c r="N8671" s="47"/>
      <c r="O8671" s="48"/>
    </row>
    <row r="8672" spans="2:15" x14ac:dyDescent="0.25">
      <c r="B8672" s="85"/>
      <c r="C8672" s="47"/>
      <c r="D8672" s="47"/>
      <c r="E8672" s="47"/>
      <c r="F8672" s="47"/>
      <c r="G8672" s="48"/>
      <c r="H8672" s="47"/>
      <c r="I8672" s="51"/>
      <c r="J8672" s="51"/>
      <c r="K8672" s="47"/>
      <c r="L8672" s="47"/>
      <c r="M8672" s="47"/>
      <c r="N8672" s="47"/>
      <c r="O8672" s="48"/>
    </row>
    <row r="8673" spans="2:15" x14ac:dyDescent="0.25">
      <c r="B8673" s="85"/>
      <c r="C8673" s="47"/>
      <c r="D8673" s="47"/>
      <c r="E8673" s="47"/>
      <c r="F8673" s="47"/>
      <c r="G8673" s="48"/>
      <c r="H8673" s="47"/>
      <c r="I8673" s="51"/>
      <c r="J8673" s="51"/>
      <c r="K8673" s="47"/>
      <c r="L8673" s="47"/>
      <c r="M8673" s="47"/>
      <c r="N8673" s="47"/>
      <c r="O8673" s="48"/>
    </row>
    <row r="8674" spans="2:15" x14ac:dyDescent="0.25">
      <c r="B8674" s="85"/>
      <c r="C8674" s="47"/>
      <c r="D8674" s="47"/>
      <c r="E8674" s="47"/>
      <c r="F8674" s="47"/>
      <c r="G8674" s="48"/>
      <c r="H8674" s="47"/>
      <c r="I8674" s="51"/>
      <c r="J8674" s="51"/>
      <c r="K8674" s="47"/>
      <c r="L8674" s="47"/>
      <c r="M8674" s="47"/>
      <c r="N8674" s="47"/>
      <c r="O8674" s="48"/>
    </row>
    <row r="8675" spans="2:15" x14ac:dyDescent="0.25">
      <c r="B8675" s="85"/>
      <c r="C8675" s="47"/>
      <c r="D8675" s="47"/>
      <c r="E8675" s="47"/>
      <c r="F8675" s="47"/>
      <c r="G8675" s="48"/>
      <c r="H8675" s="47"/>
      <c r="I8675" s="51"/>
      <c r="J8675" s="51"/>
      <c r="K8675" s="47"/>
      <c r="L8675" s="47"/>
      <c r="M8675" s="47"/>
      <c r="N8675" s="47"/>
      <c r="O8675" s="48"/>
    </row>
    <row r="8676" spans="2:15" x14ac:dyDescent="0.25">
      <c r="B8676" s="85"/>
      <c r="C8676" s="47"/>
      <c r="D8676" s="47"/>
      <c r="E8676" s="47"/>
      <c r="F8676" s="47"/>
      <c r="G8676" s="48"/>
      <c r="H8676" s="47"/>
      <c r="I8676" s="51"/>
      <c r="J8676" s="51"/>
      <c r="K8676" s="47"/>
      <c r="L8676" s="47"/>
      <c r="M8676" s="47"/>
      <c r="N8676" s="47"/>
      <c r="O8676" s="48"/>
    </row>
    <row r="8677" spans="2:15" x14ac:dyDescent="0.25">
      <c r="B8677" s="85"/>
      <c r="C8677" s="47"/>
      <c r="D8677" s="47"/>
      <c r="E8677" s="47"/>
      <c r="F8677" s="47"/>
      <c r="G8677" s="48"/>
      <c r="H8677" s="47"/>
      <c r="I8677" s="51"/>
      <c r="J8677" s="51"/>
      <c r="K8677" s="47"/>
      <c r="L8677" s="47"/>
      <c r="M8677" s="47"/>
      <c r="N8677" s="47"/>
      <c r="O8677" s="48"/>
    </row>
    <row r="8678" spans="2:15" x14ac:dyDescent="0.25">
      <c r="B8678" s="85"/>
      <c r="C8678" s="47"/>
      <c r="D8678" s="47"/>
      <c r="E8678" s="47"/>
      <c r="F8678" s="47"/>
      <c r="G8678" s="48"/>
      <c r="H8678" s="47"/>
      <c r="I8678" s="51"/>
      <c r="J8678" s="51"/>
      <c r="K8678" s="47"/>
      <c r="L8678" s="47"/>
      <c r="M8678" s="47"/>
      <c r="N8678" s="47"/>
      <c r="O8678" s="48"/>
    </row>
    <row r="8679" spans="2:15" x14ac:dyDescent="0.25">
      <c r="B8679" s="85"/>
      <c r="C8679" s="47"/>
      <c r="D8679" s="47"/>
      <c r="E8679" s="47"/>
      <c r="F8679" s="47"/>
      <c r="G8679" s="48"/>
      <c r="H8679" s="47"/>
      <c r="I8679" s="51"/>
      <c r="J8679" s="51"/>
      <c r="K8679" s="47"/>
      <c r="L8679" s="47"/>
      <c r="M8679" s="47"/>
      <c r="N8679" s="47"/>
      <c r="O8679" s="48"/>
    </row>
    <row r="8680" spans="2:15" x14ac:dyDescent="0.25">
      <c r="B8680" s="85"/>
      <c r="C8680" s="47"/>
      <c r="D8680" s="47"/>
      <c r="E8680" s="47"/>
      <c r="F8680" s="47"/>
      <c r="G8680" s="48"/>
      <c r="H8680" s="47"/>
      <c r="I8680" s="51"/>
      <c r="J8680" s="51"/>
      <c r="K8680" s="47"/>
      <c r="L8680" s="47"/>
      <c r="M8680" s="47"/>
      <c r="N8680" s="47"/>
      <c r="O8680" s="48"/>
    </row>
    <row r="8681" spans="2:15" x14ac:dyDescent="0.25">
      <c r="B8681" s="85"/>
      <c r="C8681" s="47"/>
      <c r="D8681" s="47"/>
      <c r="E8681" s="47"/>
      <c r="F8681" s="47"/>
      <c r="G8681" s="48"/>
      <c r="H8681" s="47"/>
      <c r="I8681" s="51"/>
      <c r="J8681" s="51"/>
      <c r="K8681" s="47"/>
      <c r="L8681" s="47"/>
      <c r="M8681" s="47"/>
      <c r="N8681" s="47"/>
      <c r="O8681" s="48"/>
    </row>
    <row r="8682" spans="2:15" x14ac:dyDescent="0.25">
      <c r="B8682" s="85"/>
      <c r="C8682" s="47"/>
      <c r="D8682" s="47"/>
      <c r="E8682" s="47"/>
      <c r="F8682" s="47"/>
      <c r="G8682" s="48"/>
      <c r="H8682" s="47"/>
      <c r="I8682" s="51"/>
      <c r="J8682" s="51"/>
      <c r="K8682" s="47"/>
      <c r="L8682" s="47"/>
      <c r="M8682" s="47"/>
      <c r="N8682" s="47"/>
      <c r="O8682" s="48"/>
    </row>
    <row r="8683" spans="2:15" x14ac:dyDescent="0.25">
      <c r="B8683" s="85"/>
      <c r="C8683" s="47"/>
      <c r="D8683" s="47"/>
      <c r="E8683" s="47"/>
      <c r="F8683" s="47"/>
      <c r="G8683" s="48"/>
      <c r="H8683" s="47"/>
      <c r="I8683" s="51"/>
      <c r="J8683" s="51"/>
      <c r="K8683" s="47"/>
      <c r="L8683" s="47"/>
      <c r="M8683" s="47"/>
      <c r="N8683" s="47"/>
      <c r="O8683" s="48"/>
    </row>
    <row r="8684" spans="2:15" x14ac:dyDescent="0.25">
      <c r="B8684" s="85"/>
      <c r="C8684" s="47"/>
      <c r="D8684" s="47"/>
      <c r="E8684" s="47"/>
      <c r="F8684" s="47"/>
      <c r="G8684" s="48"/>
      <c r="H8684" s="47"/>
      <c r="I8684" s="51"/>
      <c r="J8684" s="51"/>
      <c r="K8684" s="47"/>
      <c r="L8684" s="47"/>
      <c r="M8684" s="47"/>
      <c r="N8684" s="47"/>
      <c r="O8684" s="48"/>
    </row>
    <row r="8685" spans="2:15" x14ac:dyDescent="0.25">
      <c r="B8685" s="85"/>
      <c r="C8685" s="47"/>
      <c r="D8685" s="47"/>
      <c r="E8685" s="47"/>
      <c r="F8685" s="47"/>
      <c r="G8685" s="48"/>
      <c r="H8685" s="47"/>
      <c r="I8685" s="51"/>
      <c r="J8685" s="51"/>
      <c r="K8685" s="47"/>
      <c r="L8685" s="47"/>
      <c r="M8685" s="47"/>
      <c r="N8685" s="47"/>
      <c r="O8685" s="48"/>
    </row>
    <row r="8686" spans="2:15" x14ac:dyDescent="0.25">
      <c r="B8686" s="85"/>
      <c r="C8686" s="47"/>
      <c r="D8686" s="47"/>
      <c r="E8686" s="47"/>
      <c r="F8686" s="47"/>
      <c r="G8686" s="48"/>
      <c r="H8686" s="47"/>
      <c r="I8686" s="51"/>
      <c r="J8686" s="51"/>
      <c r="K8686" s="47"/>
      <c r="L8686" s="47"/>
      <c r="M8686" s="47"/>
      <c r="N8686" s="47"/>
      <c r="O8686" s="48"/>
    </row>
    <row r="8687" spans="2:15" x14ac:dyDescent="0.25">
      <c r="B8687" s="85"/>
      <c r="C8687" s="47"/>
      <c r="D8687" s="47"/>
      <c r="E8687" s="47"/>
      <c r="F8687" s="47"/>
      <c r="G8687" s="48"/>
      <c r="H8687" s="47"/>
      <c r="I8687" s="51"/>
      <c r="J8687" s="51"/>
      <c r="K8687" s="47"/>
      <c r="L8687" s="47"/>
      <c r="M8687" s="47"/>
      <c r="N8687" s="47"/>
      <c r="O8687" s="48"/>
    </row>
    <row r="8688" spans="2:15" x14ac:dyDescent="0.25">
      <c r="B8688" s="85"/>
      <c r="C8688" s="47"/>
      <c r="D8688" s="47"/>
      <c r="E8688" s="47"/>
      <c r="F8688" s="47"/>
      <c r="G8688" s="48"/>
      <c r="H8688" s="47"/>
      <c r="I8688" s="51"/>
      <c r="J8688" s="51"/>
      <c r="K8688" s="47"/>
      <c r="L8688" s="47"/>
      <c r="M8688" s="47"/>
      <c r="N8688" s="47"/>
      <c r="O8688" s="48"/>
    </row>
    <row r="8689" spans="2:15" x14ac:dyDescent="0.25">
      <c r="B8689" s="85"/>
      <c r="C8689" s="47"/>
      <c r="D8689" s="47"/>
      <c r="E8689" s="47"/>
      <c r="F8689" s="47"/>
      <c r="G8689" s="48"/>
      <c r="H8689" s="47"/>
      <c r="I8689" s="51"/>
      <c r="J8689" s="51"/>
      <c r="K8689" s="47"/>
      <c r="L8689" s="47"/>
      <c r="M8689" s="47"/>
      <c r="N8689" s="47"/>
      <c r="O8689" s="48"/>
    </row>
    <row r="8690" spans="2:15" x14ac:dyDescent="0.25">
      <c r="B8690" s="85"/>
      <c r="C8690" s="47"/>
      <c r="D8690" s="47"/>
      <c r="E8690" s="47"/>
      <c r="F8690" s="47"/>
      <c r="G8690" s="48"/>
      <c r="H8690" s="47"/>
      <c r="I8690" s="51"/>
      <c r="J8690" s="51"/>
      <c r="K8690" s="47"/>
      <c r="L8690" s="47"/>
      <c r="M8690" s="47"/>
      <c r="N8690" s="47"/>
      <c r="O8690" s="48"/>
    </row>
    <row r="8691" spans="2:15" x14ac:dyDescent="0.25">
      <c r="B8691" s="85"/>
      <c r="C8691" s="47"/>
      <c r="D8691" s="47"/>
      <c r="E8691" s="47"/>
      <c r="F8691" s="47"/>
      <c r="G8691" s="48"/>
      <c r="H8691" s="47"/>
      <c r="I8691" s="51"/>
      <c r="J8691" s="51"/>
      <c r="K8691" s="47"/>
      <c r="L8691" s="47"/>
      <c r="M8691" s="47"/>
      <c r="N8691" s="47"/>
      <c r="O8691" s="48"/>
    </row>
    <row r="8692" spans="2:15" x14ac:dyDescent="0.25">
      <c r="B8692" s="85"/>
      <c r="C8692" s="47"/>
      <c r="D8692" s="47"/>
      <c r="E8692" s="47"/>
      <c r="F8692" s="47"/>
      <c r="G8692" s="48"/>
      <c r="H8692" s="47"/>
      <c r="I8692" s="51"/>
      <c r="J8692" s="51"/>
      <c r="K8692" s="47"/>
      <c r="L8692" s="47"/>
      <c r="M8692" s="47"/>
      <c r="N8692" s="47"/>
      <c r="O8692" s="48"/>
    </row>
    <row r="8693" spans="2:15" x14ac:dyDescent="0.25">
      <c r="B8693" s="85"/>
      <c r="C8693" s="47"/>
      <c r="D8693" s="47"/>
      <c r="E8693" s="47"/>
      <c r="F8693" s="47"/>
      <c r="G8693" s="48"/>
      <c r="H8693" s="47"/>
      <c r="I8693" s="51"/>
      <c r="J8693" s="51"/>
      <c r="K8693" s="47"/>
      <c r="L8693" s="47"/>
      <c r="M8693" s="47"/>
      <c r="N8693" s="47"/>
      <c r="O8693" s="48"/>
    </row>
    <row r="8694" spans="2:15" x14ac:dyDescent="0.25">
      <c r="B8694" s="85"/>
      <c r="C8694" s="47"/>
      <c r="D8694" s="47"/>
      <c r="E8694" s="47"/>
      <c r="F8694" s="47"/>
      <c r="G8694" s="48"/>
      <c r="H8694" s="47"/>
      <c r="I8694" s="51"/>
      <c r="J8694" s="51"/>
      <c r="K8694" s="47"/>
      <c r="L8694" s="47"/>
      <c r="M8694" s="47"/>
      <c r="N8694" s="47"/>
      <c r="O8694" s="48"/>
    </row>
    <row r="8695" spans="2:15" x14ac:dyDescent="0.25">
      <c r="B8695" s="85"/>
      <c r="C8695" s="47"/>
      <c r="D8695" s="47"/>
      <c r="E8695" s="47"/>
      <c r="F8695" s="47"/>
      <c r="G8695" s="48"/>
      <c r="H8695" s="47"/>
      <c r="I8695" s="51"/>
      <c r="J8695" s="51"/>
      <c r="K8695" s="47"/>
      <c r="L8695" s="47"/>
      <c r="M8695" s="47"/>
      <c r="N8695" s="47"/>
      <c r="O8695" s="48"/>
    </row>
    <row r="8696" spans="2:15" x14ac:dyDescent="0.25">
      <c r="B8696" s="85"/>
      <c r="C8696" s="47"/>
      <c r="D8696" s="47"/>
      <c r="E8696" s="47"/>
      <c r="F8696" s="47"/>
      <c r="G8696" s="48"/>
      <c r="H8696" s="47"/>
      <c r="I8696" s="51"/>
      <c r="J8696" s="51"/>
      <c r="K8696" s="47"/>
      <c r="L8696" s="47"/>
      <c r="M8696" s="47"/>
      <c r="N8696" s="47"/>
      <c r="O8696" s="48"/>
    </row>
    <row r="8697" spans="2:15" x14ac:dyDescent="0.25">
      <c r="B8697" s="85"/>
      <c r="C8697" s="47"/>
      <c r="D8697" s="47"/>
      <c r="E8697" s="47"/>
      <c r="F8697" s="47"/>
      <c r="G8697" s="48"/>
      <c r="H8697" s="47"/>
      <c r="I8697" s="51"/>
      <c r="J8697" s="51"/>
      <c r="K8697" s="47"/>
      <c r="L8697" s="47"/>
      <c r="M8697" s="47"/>
      <c r="N8697" s="47"/>
      <c r="O8697" s="48"/>
    </row>
    <row r="8698" spans="2:15" x14ac:dyDescent="0.25">
      <c r="B8698" s="85"/>
      <c r="C8698" s="47"/>
      <c r="D8698" s="47"/>
      <c r="E8698" s="47"/>
      <c r="F8698" s="47"/>
      <c r="G8698" s="48"/>
      <c r="H8698" s="47"/>
      <c r="I8698" s="51"/>
      <c r="J8698" s="51"/>
      <c r="K8698" s="47"/>
      <c r="L8698" s="47"/>
      <c r="M8698" s="47"/>
      <c r="N8698" s="47"/>
      <c r="O8698" s="48"/>
    </row>
    <row r="8699" spans="2:15" x14ac:dyDescent="0.25">
      <c r="B8699" s="85"/>
      <c r="C8699" s="47"/>
      <c r="D8699" s="47"/>
      <c r="E8699" s="47"/>
      <c r="F8699" s="47"/>
      <c r="G8699" s="48"/>
      <c r="H8699" s="47"/>
      <c r="I8699" s="51"/>
      <c r="J8699" s="51"/>
      <c r="K8699" s="47"/>
      <c r="L8699" s="47"/>
      <c r="M8699" s="47"/>
      <c r="N8699" s="47"/>
      <c r="O8699" s="48"/>
    </row>
    <row r="8700" spans="2:15" x14ac:dyDescent="0.25">
      <c r="B8700" s="85"/>
      <c r="C8700" s="47"/>
      <c r="D8700" s="47"/>
      <c r="E8700" s="47"/>
      <c r="F8700" s="47"/>
      <c r="G8700" s="48"/>
      <c r="H8700" s="47"/>
      <c r="I8700" s="51"/>
      <c r="J8700" s="51"/>
      <c r="K8700" s="47"/>
      <c r="L8700" s="47"/>
      <c r="M8700" s="47"/>
      <c r="N8700" s="47"/>
      <c r="O8700" s="48"/>
    </row>
    <row r="8701" spans="2:15" x14ac:dyDescent="0.25">
      <c r="B8701" s="85"/>
      <c r="C8701" s="47"/>
      <c r="D8701" s="47"/>
      <c r="E8701" s="47"/>
      <c r="F8701" s="47"/>
      <c r="G8701" s="48"/>
      <c r="H8701" s="47"/>
      <c r="I8701" s="51"/>
      <c r="J8701" s="51"/>
      <c r="K8701" s="47"/>
      <c r="L8701" s="47"/>
      <c r="M8701" s="47"/>
      <c r="N8701" s="47"/>
      <c r="O8701" s="48"/>
    </row>
    <row r="8702" spans="2:15" x14ac:dyDescent="0.25">
      <c r="B8702" s="85"/>
      <c r="C8702" s="47"/>
      <c r="D8702" s="47"/>
      <c r="E8702" s="47"/>
      <c r="F8702" s="47"/>
      <c r="G8702" s="48"/>
      <c r="H8702" s="47"/>
      <c r="I8702" s="51"/>
      <c r="J8702" s="51"/>
      <c r="K8702" s="47"/>
      <c r="L8702" s="47"/>
      <c r="M8702" s="47"/>
      <c r="N8702" s="47"/>
      <c r="O8702" s="48"/>
    </row>
    <row r="8703" spans="2:15" x14ac:dyDescent="0.25">
      <c r="B8703" s="85"/>
      <c r="C8703" s="47"/>
      <c r="D8703" s="47"/>
      <c r="E8703" s="47"/>
      <c r="F8703" s="47"/>
      <c r="G8703" s="48"/>
      <c r="H8703" s="47"/>
      <c r="I8703" s="51"/>
      <c r="J8703" s="51"/>
      <c r="K8703" s="47"/>
      <c r="L8703" s="47"/>
      <c r="M8703" s="47"/>
      <c r="N8703" s="47"/>
      <c r="O8703" s="48"/>
    </row>
    <row r="8704" spans="2:15" x14ac:dyDescent="0.25">
      <c r="B8704" s="85"/>
      <c r="C8704" s="47"/>
      <c r="D8704" s="47"/>
      <c r="E8704" s="47"/>
      <c r="F8704" s="47"/>
      <c r="G8704" s="48"/>
      <c r="H8704" s="47"/>
      <c r="I8704" s="51"/>
      <c r="J8704" s="51"/>
      <c r="K8704" s="47"/>
      <c r="L8704" s="47"/>
      <c r="M8704" s="47"/>
      <c r="N8704" s="47"/>
      <c r="O8704" s="48"/>
    </row>
    <row r="8705" spans="2:15" x14ac:dyDescent="0.25">
      <c r="B8705" s="85"/>
      <c r="C8705" s="47"/>
      <c r="D8705" s="47"/>
      <c r="E8705" s="47"/>
      <c r="F8705" s="47"/>
      <c r="G8705" s="48"/>
      <c r="H8705" s="47"/>
      <c r="I8705" s="51"/>
      <c r="J8705" s="51"/>
      <c r="K8705" s="47"/>
      <c r="L8705" s="47"/>
      <c r="M8705" s="47"/>
      <c r="N8705" s="47"/>
      <c r="O8705" s="48"/>
    </row>
    <row r="8706" spans="2:15" x14ac:dyDescent="0.25">
      <c r="B8706" s="85"/>
      <c r="C8706" s="47"/>
      <c r="D8706" s="47"/>
      <c r="E8706" s="47"/>
      <c r="F8706" s="47"/>
      <c r="G8706" s="48"/>
      <c r="H8706" s="47"/>
      <c r="I8706" s="51"/>
      <c r="J8706" s="51"/>
      <c r="K8706" s="47"/>
      <c r="L8706" s="47"/>
      <c r="M8706" s="47"/>
      <c r="N8706" s="47"/>
      <c r="O8706" s="48"/>
    </row>
    <row r="8707" spans="2:15" x14ac:dyDescent="0.25">
      <c r="B8707" s="85"/>
      <c r="C8707" s="47"/>
      <c r="D8707" s="47"/>
      <c r="E8707" s="47"/>
      <c r="F8707" s="47"/>
      <c r="G8707" s="48"/>
      <c r="H8707" s="47"/>
      <c r="I8707" s="51"/>
      <c r="J8707" s="51"/>
      <c r="K8707" s="47"/>
      <c r="L8707" s="47"/>
      <c r="M8707" s="47"/>
      <c r="N8707" s="47"/>
      <c r="O8707" s="48"/>
    </row>
    <row r="8708" spans="2:15" x14ac:dyDescent="0.25">
      <c r="B8708" s="85"/>
      <c r="C8708" s="47"/>
      <c r="D8708" s="47"/>
      <c r="E8708" s="47"/>
      <c r="F8708" s="47"/>
      <c r="G8708" s="48"/>
      <c r="H8708" s="47"/>
      <c r="I8708" s="51"/>
      <c r="J8708" s="51"/>
      <c r="K8708" s="47"/>
      <c r="L8708" s="47"/>
      <c r="M8708" s="47"/>
      <c r="N8708" s="47"/>
      <c r="O8708" s="48"/>
    </row>
    <row r="8709" spans="2:15" x14ac:dyDescent="0.25">
      <c r="B8709" s="85"/>
      <c r="C8709" s="47"/>
      <c r="D8709" s="47"/>
      <c r="E8709" s="47"/>
      <c r="F8709" s="47"/>
      <c r="G8709" s="48"/>
      <c r="H8709" s="47"/>
      <c r="I8709" s="51"/>
      <c r="J8709" s="51"/>
      <c r="K8709" s="47"/>
      <c r="L8709" s="47"/>
      <c r="M8709" s="47"/>
      <c r="N8709" s="47"/>
      <c r="O8709" s="48"/>
    </row>
    <row r="8710" spans="2:15" x14ac:dyDescent="0.25">
      <c r="B8710" s="85"/>
      <c r="C8710" s="47"/>
      <c r="D8710" s="47"/>
      <c r="E8710" s="47"/>
      <c r="F8710" s="47"/>
      <c r="G8710" s="48"/>
      <c r="H8710" s="47"/>
      <c r="I8710" s="51"/>
      <c r="J8710" s="51"/>
      <c r="K8710" s="47"/>
      <c r="L8710" s="47"/>
      <c r="M8710" s="47"/>
      <c r="N8710" s="47"/>
      <c r="O8710" s="48"/>
    </row>
    <row r="8711" spans="2:15" x14ac:dyDescent="0.25">
      <c r="B8711" s="85"/>
      <c r="C8711" s="47"/>
      <c r="D8711" s="47"/>
      <c r="E8711" s="47"/>
      <c r="F8711" s="47"/>
      <c r="G8711" s="48"/>
      <c r="H8711" s="47"/>
      <c r="I8711" s="51"/>
      <c r="J8711" s="51"/>
      <c r="K8711" s="47"/>
      <c r="L8711" s="47"/>
      <c r="M8711" s="47"/>
      <c r="N8711" s="47"/>
      <c r="O8711" s="48"/>
    </row>
    <row r="8712" spans="2:15" x14ac:dyDescent="0.25">
      <c r="B8712" s="85"/>
      <c r="C8712" s="47"/>
      <c r="D8712" s="47"/>
      <c r="E8712" s="47"/>
      <c r="F8712" s="47"/>
      <c r="G8712" s="48"/>
      <c r="H8712" s="47"/>
      <c r="I8712" s="51"/>
      <c r="J8712" s="51"/>
      <c r="K8712" s="47"/>
      <c r="L8712" s="47"/>
      <c r="M8712" s="47"/>
      <c r="N8712" s="47"/>
      <c r="O8712" s="48"/>
    </row>
    <row r="8713" spans="2:15" x14ac:dyDescent="0.25">
      <c r="B8713" s="85"/>
      <c r="C8713" s="47"/>
      <c r="D8713" s="47"/>
      <c r="E8713" s="47"/>
      <c r="F8713" s="47"/>
      <c r="G8713" s="48"/>
      <c r="H8713" s="47"/>
      <c r="I8713" s="51"/>
      <c r="J8713" s="51"/>
      <c r="K8713" s="47"/>
      <c r="L8713" s="47"/>
      <c r="M8713" s="47"/>
      <c r="N8713" s="47"/>
      <c r="O8713" s="48"/>
    </row>
    <row r="8714" spans="2:15" x14ac:dyDescent="0.25">
      <c r="B8714" s="85"/>
      <c r="C8714" s="47"/>
      <c r="D8714" s="47"/>
      <c r="E8714" s="47"/>
      <c r="F8714" s="47"/>
      <c r="G8714" s="48"/>
      <c r="H8714" s="47"/>
      <c r="I8714" s="51"/>
      <c r="J8714" s="51"/>
      <c r="K8714" s="47"/>
      <c r="L8714" s="47"/>
      <c r="M8714" s="47"/>
      <c r="N8714" s="47"/>
      <c r="O8714" s="48"/>
    </row>
    <row r="8715" spans="2:15" x14ac:dyDescent="0.25">
      <c r="B8715" s="85"/>
      <c r="C8715" s="47"/>
      <c r="D8715" s="47"/>
      <c r="E8715" s="47"/>
      <c r="F8715" s="47"/>
      <c r="G8715" s="48"/>
      <c r="H8715" s="47"/>
      <c r="I8715" s="51"/>
      <c r="J8715" s="51"/>
      <c r="K8715" s="47"/>
      <c r="L8715" s="47"/>
      <c r="M8715" s="47"/>
      <c r="N8715" s="47"/>
      <c r="O8715" s="48"/>
    </row>
    <row r="8716" spans="2:15" x14ac:dyDescent="0.25">
      <c r="B8716" s="85"/>
      <c r="C8716" s="47"/>
      <c r="D8716" s="47"/>
      <c r="E8716" s="47"/>
      <c r="F8716" s="47"/>
      <c r="G8716" s="48"/>
      <c r="H8716" s="47"/>
      <c r="I8716" s="51"/>
      <c r="J8716" s="51"/>
      <c r="K8716" s="47"/>
      <c r="L8716" s="47"/>
      <c r="M8716" s="47"/>
      <c r="N8716" s="47"/>
      <c r="O8716" s="48"/>
    </row>
    <row r="8717" spans="2:15" x14ac:dyDescent="0.25">
      <c r="B8717" s="85"/>
      <c r="C8717" s="47"/>
      <c r="D8717" s="47"/>
      <c r="E8717" s="47"/>
      <c r="F8717" s="47"/>
      <c r="G8717" s="48"/>
      <c r="H8717" s="47"/>
      <c r="I8717" s="51"/>
      <c r="J8717" s="51"/>
      <c r="K8717" s="47"/>
      <c r="L8717" s="47"/>
      <c r="M8717" s="47"/>
      <c r="N8717" s="47"/>
      <c r="O8717" s="48"/>
    </row>
    <row r="8718" spans="2:15" x14ac:dyDescent="0.25">
      <c r="B8718" s="85"/>
      <c r="C8718" s="47"/>
      <c r="D8718" s="47"/>
      <c r="E8718" s="47"/>
      <c r="F8718" s="47"/>
      <c r="G8718" s="48"/>
      <c r="H8718" s="47"/>
      <c r="I8718" s="51"/>
      <c r="J8718" s="51"/>
      <c r="K8718" s="47"/>
      <c r="L8718" s="47"/>
      <c r="M8718" s="47"/>
      <c r="N8718" s="47"/>
      <c r="O8718" s="48"/>
    </row>
    <row r="8719" spans="2:15" x14ac:dyDescent="0.25">
      <c r="B8719" s="85"/>
      <c r="C8719" s="47"/>
      <c r="D8719" s="47"/>
      <c r="E8719" s="47"/>
      <c r="F8719" s="47"/>
      <c r="G8719" s="48"/>
      <c r="H8719" s="47"/>
      <c r="I8719" s="51"/>
      <c r="J8719" s="51"/>
      <c r="K8719" s="47"/>
      <c r="L8719" s="47"/>
      <c r="M8719" s="47"/>
      <c r="N8719" s="47"/>
      <c r="O8719" s="48"/>
    </row>
    <row r="8720" spans="2:15" x14ac:dyDescent="0.25">
      <c r="B8720" s="85"/>
      <c r="C8720" s="47"/>
      <c r="D8720" s="47"/>
      <c r="E8720" s="47"/>
      <c r="F8720" s="47"/>
      <c r="G8720" s="48"/>
      <c r="H8720" s="47"/>
      <c r="I8720" s="51"/>
      <c r="J8720" s="51"/>
      <c r="K8720" s="47"/>
      <c r="L8720" s="47"/>
      <c r="M8720" s="47"/>
      <c r="N8720" s="47"/>
      <c r="O8720" s="48"/>
    </row>
    <row r="8721" spans="2:15" x14ac:dyDescent="0.25">
      <c r="B8721" s="85"/>
      <c r="C8721" s="47"/>
      <c r="D8721" s="47"/>
      <c r="E8721" s="47"/>
      <c r="F8721" s="47"/>
      <c r="G8721" s="48"/>
      <c r="H8721" s="47"/>
      <c r="I8721" s="51"/>
      <c r="J8721" s="51"/>
      <c r="K8721" s="47"/>
      <c r="L8721" s="47"/>
      <c r="M8721" s="47"/>
      <c r="N8721" s="47"/>
      <c r="O8721" s="48"/>
    </row>
    <row r="8722" spans="2:15" x14ac:dyDescent="0.25">
      <c r="B8722" s="85"/>
      <c r="C8722" s="47"/>
      <c r="D8722" s="47"/>
      <c r="E8722" s="47"/>
      <c r="F8722" s="47"/>
      <c r="G8722" s="48"/>
      <c r="H8722" s="47"/>
      <c r="I8722" s="51"/>
      <c r="J8722" s="51"/>
      <c r="K8722" s="47"/>
      <c r="L8722" s="47"/>
      <c r="M8722" s="47"/>
      <c r="N8722" s="47"/>
      <c r="O8722" s="48"/>
    </row>
    <row r="8723" spans="2:15" x14ac:dyDescent="0.25">
      <c r="B8723" s="85"/>
      <c r="C8723" s="47"/>
      <c r="D8723" s="47"/>
      <c r="E8723" s="47"/>
      <c r="F8723" s="47"/>
      <c r="G8723" s="48"/>
      <c r="H8723" s="47"/>
      <c r="I8723" s="51"/>
      <c r="J8723" s="51"/>
      <c r="K8723" s="47"/>
      <c r="L8723" s="47"/>
      <c r="M8723" s="47"/>
      <c r="N8723" s="47"/>
      <c r="O8723" s="48"/>
    </row>
    <row r="8724" spans="2:15" x14ac:dyDescent="0.25">
      <c r="B8724" s="85"/>
      <c r="C8724" s="47"/>
      <c r="D8724" s="47"/>
      <c r="E8724" s="47"/>
      <c r="F8724" s="47"/>
      <c r="G8724" s="48"/>
      <c r="H8724" s="47"/>
      <c r="I8724" s="51"/>
      <c r="J8724" s="51"/>
      <c r="K8724" s="47"/>
      <c r="L8724" s="47"/>
      <c r="M8724" s="47"/>
      <c r="N8724" s="47"/>
      <c r="O8724" s="48"/>
    </row>
    <row r="8725" spans="2:15" x14ac:dyDescent="0.25">
      <c r="B8725" s="85"/>
      <c r="C8725" s="47"/>
      <c r="D8725" s="47"/>
      <c r="E8725" s="47"/>
      <c r="F8725" s="47"/>
      <c r="G8725" s="48"/>
      <c r="H8725" s="47"/>
      <c r="I8725" s="51"/>
      <c r="J8725" s="51"/>
      <c r="K8725" s="47"/>
      <c r="L8725" s="47"/>
      <c r="M8725" s="47"/>
      <c r="N8725" s="47"/>
      <c r="O8725" s="48"/>
    </row>
    <row r="8726" spans="2:15" x14ac:dyDescent="0.25">
      <c r="B8726" s="85"/>
      <c r="C8726" s="47"/>
      <c r="D8726" s="47"/>
      <c r="E8726" s="47"/>
      <c r="F8726" s="47"/>
      <c r="G8726" s="48"/>
      <c r="H8726" s="47"/>
      <c r="I8726" s="51"/>
      <c r="J8726" s="51"/>
      <c r="K8726" s="47"/>
      <c r="L8726" s="47"/>
      <c r="M8726" s="47"/>
      <c r="N8726" s="47"/>
      <c r="O8726" s="48"/>
    </row>
    <row r="8727" spans="2:15" x14ac:dyDescent="0.25">
      <c r="B8727" s="85"/>
      <c r="C8727" s="47"/>
      <c r="D8727" s="47"/>
      <c r="E8727" s="47"/>
      <c r="F8727" s="47"/>
      <c r="G8727" s="48"/>
      <c r="H8727" s="47"/>
      <c r="I8727" s="51"/>
      <c r="J8727" s="51"/>
      <c r="K8727" s="47"/>
      <c r="L8727" s="47"/>
      <c r="M8727" s="47"/>
      <c r="N8727" s="47"/>
      <c r="O8727" s="48"/>
    </row>
    <row r="8728" spans="2:15" x14ac:dyDescent="0.25">
      <c r="B8728" s="85"/>
      <c r="C8728" s="47"/>
      <c r="D8728" s="47"/>
      <c r="E8728" s="47"/>
      <c r="F8728" s="47"/>
      <c r="G8728" s="48"/>
      <c r="H8728" s="47"/>
      <c r="I8728" s="51"/>
      <c r="J8728" s="51"/>
      <c r="K8728" s="47"/>
      <c r="L8728" s="47"/>
      <c r="M8728" s="47"/>
      <c r="N8728" s="47"/>
      <c r="O8728" s="48"/>
    </row>
    <row r="8729" spans="2:15" x14ac:dyDescent="0.25">
      <c r="B8729" s="85"/>
      <c r="C8729" s="47"/>
      <c r="D8729" s="47"/>
      <c r="E8729" s="47"/>
      <c r="F8729" s="47"/>
      <c r="G8729" s="48"/>
      <c r="H8729" s="47"/>
      <c r="I8729" s="51"/>
      <c r="J8729" s="51"/>
      <c r="K8729" s="47"/>
      <c r="L8729" s="47"/>
      <c r="M8729" s="47"/>
      <c r="N8729" s="47"/>
      <c r="O8729" s="48"/>
    </row>
    <row r="8730" spans="2:15" x14ac:dyDescent="0.25">
      <c r="B8730" s="85"/>
      <c r="C8730" s="47"/>
      <c r="D8730" s="47"/>
      <c r="E8730" s="47"/>
      <c r="F8730" s="47"/>
      <c r="G8730" s="48"/>
      <c r="H8730" s="47"/>
      <c r="I8730" s="51"/>
      <c r="J8730" s="51"/>
      <c r="K8730" s="47"/>
      <c r="L8730" s="47"/>
      <c r="M8730" s="47"/>
      <c r="N8730" s="47"/>
      <c r="O8730" s="48"/>
    </row>
    <row r="8731" spans="2:15" x14ac:dyDescent="0.25">
      <c r="B8731" s="85"/>
      <c r="C8731" s="47"/>
      <c r="D8731" s="47"/>
      <c r="E8731" s="47"/>
      <c r="F8731" s="47"/>
      <c r="G8731" s="48"/>
      <c r="H8731" s="47"/>
      <c r="I8731" s="51"/>
      <c r="J8731" s="51"/>
      <c r="K8731" s="47"/>
      <c r="L8731" s="47"/>
      <c r="M8731" s="47"/>
      <c r="N8731" s="47"/>
      <c r="O8731" s="48"/>
    </row>
    <row r="8732" spans="2:15" x14ac:dyDescent="0.25">
      <c r="B8732" s="85"/>
      <c r="C8732" s="47"/>
      <c r="D8732" s="47"/>
      <c r="E8732" s="47"/>
      <c r="F8732" s="47"/>
      <c r="G8732" s="48"/>
      <c r="H8732" s="47"/>
      <c r="I8732" s="51"/>
      <c r="J8732" s="51"/>
      <c r="K8732" s="47"/>
      <c r="L8732" s="47"/>
      <c r="M8732" s="47"/>
      <c r="N8732" s="47"/>
      <c r="O8732" s="48"/>
    </row>
    <row r="8733" spans="2:15" x14ac:dyDescent="0.25">
      <c r="B8733" s="85"/>
      <c r="C8733" s="47"/>
      <c r="D8733" s="47"/>
      <c r="E8733" s="47"/>
      <c r="F8733" s="47"/>
      <c r="G8733" s="48"/>
      <c r="H8733" s="47"/>
      <c r="I8733" s="51"/>
      <c r="J8733" s="51"/>
      <c r="K8733" s="47"/>
      <c r="L8733" s="47"/>
      <c r="M8733" s="47"/>
      <c r="N8733" s="47"/>
      <c r="O8733" s="48"/>
    </row>
    <row r="8734" spans="2:15" x14ac:dyDescent="0.25">
      <c r="B8734" s="85"/>
      <c r="C8734" s="47"/>
      <c r="D8734" s="47"/>
      <c r="E8734" s="47"/>
      <c r="F8734" s="47"/>
      <c r="G8734" s="48"/>
      <c r="H8734" s="47"/>
      <c r="I8734" s="51"/>
      <c r="J8734" s="51"/>
      <c r="K8734" s="47"/>
      <c r="L8734" s="47"/>
      <c r="M8734" s="47"/>
      <c r="N8734" s="47"/>
      <c r="O8734" s="48"/>
    </row>
    <row r="8735" spans="2:15" x14ac:dyDescent="0.25">
      <c r="B8735" s="85"/>
      <c r="C8735" s="47"/>
      <c r="D8735" s="47"/>
      <c r="E8735" s="47"/>
      <c r="F8735" s="47"/>
      <c r="G8735" s="48"/>
      <c r="H8735" s="47"/>
      <c r="I8735" s="51"/>
      <c r="J8735" s="51"/>
      <c r="K8735" s="47"/>
      <c r="L8735" s="47"/>
      <c r="M8735" s="47"/>
      <c r="N8735" s="47"/>
      <c r="O8735" s="48"/>
    </row>
    <row r="8736" spans="2:15" x14ac:dyDescent="0.25">
      <c r="B8736" s="85"/>
      <c r="C8736" s="47"/>
      <c r="D8736" s="47"/>
      <c r="E8736" s="47"/>
      <c r="F8736" s="47"/>
      <c r="G8736" s="48"/>
      <c r="H8736" s="47"/>
      <c r="I8736" s="51"/>
      <c r="J8736" s="51"/>
      <c r="K8736" s="47"/>
      <c r="L8736" s="47"/>
      <c r="M8736" s="47"/>
      <c r="N8736" s="47"/>
      <c r="O8736" s="48"/>
    </row>
    <row r="8737" spans="2:15" x14ac:dyDescent="0.25">
      <c r="B8737" s="85"/>
      <c r="C8737" s="47"/>
      <c r="D8737" s="47"/>
      <c r="E8737" s="47"/>
      <c r="F8737" s="47"/>
      <c r="G8737" s="48"/>
      <c r="H8737" s="47"/>
      <c r="I8737" s="51"/>
      <c r="J8737" s="51"/>
      <c r="K8737" s="47"/>
      <c r="L8737" s="47"/>
      <c r="M8737" s="47"/>
      <c r="N8737" s="47"/>
      <c r="O8737" s="48"/>
    </row>
    <row r="8738" spans="2:15" x14ac:dyDescent="0.25">
      <c r="B8738" s="85"/>
      <c r="C8738" s="47"/>
      <c r="D8738" s="47"/>
      <c r="E8738" s="47"/>
      <c r="F8738" s="47"/>
      <c r="G8738" s="48"/>
      <c r="H8738" s="47"/>
      <c r="I8738" s="51"/>
      <c r="J8738" s="51"/>
      <c r="K8738" s="47"/>
      <c r="L8738" s="47"/>
      <c r="M8738" s="47"/>
      <c r="N8738" s="47"/>
      <c r="O8738" s="48"/>
    </row>
    <row r="8739" spans="2:15" x14ac:dyDescent="0.25">
      <c r="B8739" s="85"/>
      <c r="C8739" s="47"/>
      <c r="D8739" s="47"/>
      <c r="E8739" s="47"/>
      <c r="F8739" s="47"/>
      <c r="G8739" s="48"/>
      <c r="H8739" s="47"/>
      <c r="I8739" s="51"/>
      <c r="J8739" s="51"/>
      <c r="K8739" s="47"/>
      <c r="L8739" s="47"/>
      <c r="M8739" s="47"/>
      <c r="N8739" s="47"/>
      <c r="O8739" s="48"/>
    </row>
    <row r="8740" spans="2:15" x14ac:dyDescent="0.25">
      <c r="B8740" s="85"/>
      <c r="C8740" s="47"/>
      <c r="D8740" s="47"/>
      <c r="E8740" s="47"/>
      <c r="F8740" s="47"/>
      <c r="G8740" s="48"/>
      <c r="H8740" s="47"/>
      <c r="I8740" s="51"/>
      <c r="J8740" s="51"/>
      <c r="K8740" s="47"/>
      <c r="L8740" s="47"/>
      <c r="M8740" s="47"/>
      <c r="N8740" s="47"/>
      <c r="O8740" s="48"/>
    </row>
    <row r="8741" spans="2:15" x14ac:dyDescent="0.25">
      <c r="B8741" s="85"/>
      <c r="C8741" s="47"/>
      <c r="D8741" s="47"/>
      <c r="E8741" s="47"/>
      <c r="F8741" s="47"/>
      <c r="G8741" s="48"/>
      <c r="H8741" s="47"/>
      <c r="I8741" s="51"/>
      <c r="J8741" s="51"/>
      <c r="K8741" s="47"/>
      <c r="L8741" s="47"/>
      <c r="M8741" s="47"/>
      <c r="N8741" s="47"/>
      <c r="O8741" s="48"/>
    </row>
    <row r="8742" spans="2:15" x14ac:dyDescent="0.25">
      <c r="B8742" s="85"/>
      <c r="C8742" s="47"/>
      <c r="D8742" s="47"/>
      <c r="E8742" s="47"/>
      <c r="F8742" s="47"/>
      <c r="G8742" s="48"/>
      <c r="H8742" s="47"/>
      <c r="I8742" s="51"/>
      <c r="J8742" s="51"/>
      <c r="K8742" s="47"/>
      <c r="L8742" s="47"/>
      <c r="M8742" s="47"/>
      <c r="N8742" s="47"/>
      <c r="O8742" s="48"/>
    </row>
    <row r="8743" spans="2:15" x14ac:dyDescent="0.25">
      <c r="B8743" s="85"/>
      <c r="C8743" s="47"/>
      <c r="D8743" s="47"/>
      <c r="E8743" s="47"/>
      <c r="F8743" s="47"/>
      <c r="G8743" s="48"/>
      <c r="H8743" s="47"/>
      <c r="I8743" s="51"/>
      <c r="J8743" s="51"/>
      <c r="K8743" s="47"/>
      <c r="L8743" s="47"/>
      <c r="M8743" s="47"/>
      <c r="N8743" s="47"/>
      <c r="O8743" s="48"/>
    </row>
    <row r="8744" spans="2:15" x14ac:dyDescent="0.25">
      <c r="B8744" s="85"/>
      <c r="C8744" s="47"/>
      <c r="D8744" s="47"/>
      <c r="E8744" s="47"/>
      <c r="F8744" s="47"/>
      <c r="G8744" s="48"/>
      <c r="H8744" s="47"/>
      <c r="I8744" s="51"/>
      <c r="J8744" s="51"/>
      <c r="K8744" s="47"/>
      <c r="L8744" s="47"/>
      <c r="M8744" s="47"/>
      <c r="N8744" s="47"/>
      <c r="O8744" s="48"/>
    </row>
    <row r="8745" spans="2:15" x14ac:dyDescent="0.25">
      <c r="B8745" s="85"/>
      <c r="C8745" s="47"/>
      <c r="D8745" s="47"/>
      <c r="E8745" s="47"/>
      <c r="F8745" s="47"/>
      <c r="G8745" s="48"/>
      <c r="H8745" s="47"/>
      <c r="I8745" s="51"/>
      <c r="J8745" s="51"/>
      <c r="K8745" s="47"/>
      <c r="L8745" s="47"/>
      <c r="M8745" s="47"/>
      <c r="N8745" s="47"/>
      <c r="O8745" s="48"/>
    </row>
    <row r="8746" spans="2:15" x14ac:dyDescent="0.25">
      <c r="B8746" s="85"/>
      <c r="C8746" s="47"/>
      <c r="D8746" s="47"/>
      <c r="E8746" s="47"/>
      <c r="F8746" s="47"/>
      <c r="G8746" s="48"/>
      <c r="H8746" s="47"/>
      <c r="I8746" s="51"/>
      <c r="J8746" s="51"/>
      <c r="K8746" s="47"/>
      <c r="L8746" s="47"/>
      <c r="M8746" s="47"/>
      <c r="N8746" s="47"/>
      <c r="O8746" s="48"/>
    </row>
    <row r="8747" spans="2:15" x14ac:dyDescent="0.25">
      <c r="B8747" s="85"/>
      <c r="C8747" s="47"/>
      <c r="D8747" s="47"/>
      <c r="E8747" s="47"/>
      <c r="F8747" s="47"/>
      <c r="G8747" s="48"/>
      <c r="H8747" s="47"/>
      <c r="I8747" s="51"/>
      <c r="J8747" s="51"/>
      <c r="K8747" s="47"/>
      <c r="L8747" s="47"/>
      <c r="M8747" s="47"/>
      <c r="N8747" s="47"/>
      <c r="O8747" s="48"/>
    </row>
    <row r="8748" spans="2:15" x14ac:dyDescent="0.25">
      <c r="B8748" s="85"/>
      <c r="C8748" s="47"/>
      <c r="D8748" s="47"/>
      <c r="E8748" s="47"/>
      <c r="F8748" s="47"/>
      <c r="G8748" s="48"/>
      <c r="H8748" s="47"/>
      <c r="I8748" s="51"/>
      <c r="J8748" s="51"/>
      <c r="K8748" s="47"/>
      <c r="L8748" s="47"/>
      <c r="M8748" s="47"/>
      <c r="N8748" s="47"/>
      <c r="O8748" s="48"/>
    </row>
    <row r="8749" spans="2:15" x14ac:dyDescent="0.25">
      <c r="B8749" s="85"/>
      <c r="C8749" s="47"/>
      <c r="D8749" s="47"/>
      <c r="E8749" s="47"/>
      <c r="F8749" s="47"/>
      <c r="G8749" s="48"/>
      <c r="H8749" s="47"/>
      <c r="I8749" s="51"/>
      <c r="J8749" s="51"/>
      <c r="K8749" s="47"/>
      <c r="L8749" s="47"/>
      <c r="M8749" s="47"/>
      <c r="N8749" s="47"/>
      <c r="O8749" s="48"/>
    </row>
    <row r="8750" spans="2:15" x14ac:dyDescent="0.25">
      <c r="B8750" s="85"/>
      <c r="C8750" s="47"/>
      <c r="D8750" s="47"/>
      <c r="E8750" s="47"/>
      <c r="F8750" s="47"/>
      <c r="G8750" s="48"/>
      <c r="H8750" s="47"/>
      <c r="I8750" s="51"/>
      <c r="J8750" s="51"/>
      <c r="K8750" s="47"/>
      <c r="L8750" s="47"/>
      <c r="M8750" s="47"/>
      <c r="N8750" s="47"/>
      <c r="O8750" s="48"/>
    </row>
    <row r="8751" spans="2:15" x14ac:dyDescent="0.25">
      <c r="B8751" s="85"/>
      <c r="C8751" s="47"/>
      <c r="D8751" s="47"/>
      <c r="E8751" s="47"/>
      <c r="F8751" s="47"/>
      <c r="G8751" s="48"/>
      <c r="H8751" s="47"/>
      <c r="I8751" s="51"/>
      <c r="J8751" s="51"/>
      <c r="K8751" s="47"/>
      <c r="L8751" s="47"/>
      <c r="M8751" s="47"/>
      <c r="N8751" s="47"/>
      <c r="O8751" s="48"/>
    </row>
    <row r="8752" spans="2:15" x14ac:dyDescent="0.25">
      <c r="B8752" s="85"/>
      <c r="C8752" s="47"/>
      <c r="D8752" s="47"/>
      <c r="E8752" s="47"/>
      <c r="F8752" s="47"/>
      <c r="G8752" s="48"/>
      <c r="H8752" s="47"/>
      <c r="I8752" s="51"/>
      <c r="J8752" s="51"/>
      <c r="K8752" s="47"/>
      <c r="L8752" s="47"/>
      <c r="M8752" s="47"/>
      <c r="N8752" s="47"/>
      <c r="O8752" s="48"/>
    </row>
    <row r="8753" spans="2:15" x14ac:dyDescent="0.25">
      <c r="B8753" s="85"/>
      <c r="C8753" s="47"/>
      <c r="D8753" s="47"/>
      <c r="E8753" s="47"/>
      <c r="F8753" s="47"/>
      <c r="G8753" s="48"/>
      <c r="H8753" s="47"/>
      <c r="I8753" s="51"/>
      <c r="J8753" s="51"/>
      <c r="K8753" s="47"/>
      <c r="L8753" s="47"/>
      <c r="M8753" s="47"/>
      <c r="N8753" s="47"/>
      <c r="O8753" s="48"/>
    </row>
    <row r="8754" spans="2:15" x14ac:dyDescent="0.25">
      <c r="B8754" s="85"/>
      <c r="C8754" s="47"/>
      <c r="D8754" s="47"/>
      <c r="E8754" s="47"/>
      <c r="F8754" s="47"/>
      <c r="G8754" s="48"/>
      <c r="H8754" s="47"/>
      <c r="I8754" s="51"/>
      <c r="J8754" s="51"/>
      <c r="K8754" s="47"/>
      <c r="L8754" s="47"/>
      <c r="M8754" s="47"/>
      <c r="N8754" s="47"/>
      <c r="O8754" s="48"/>
    </row>
    <row r="8755" spans="2:15" x14ac:dyDescent="0.25">
      <c r="B8755" s="85"/>
      <c r="C8755" s="47"/>
      <c r="D8755" s="47"/>
      <c r="E8755" s="47"/>
      <c r="F8755" s="47"/>
      <c r="G8755" s="48"/>
      <c r="H8755" s="47"/>
      <c r="I8755" s="51"/>
      <c r="J8755" s="51"/>
      <c r="K8755" s="47"/>
      <c r="L8755" s="47"/>
      <c r="M8755" s="47"/>
      <c r="N8755" s="47"/>
      <c r="O8755" s="48"/>
    </row>
    <row r="8756" spans="2:15" x14ac:dyDescent="0.25">
      <c r="B8756" s="85"/>
      <c r="C8756" s="47"/>
      <c r="D8756" s="47"/>
      <c r="E8756" s="47"/>
      <c r="F8756" s="47"/>
      <c r="G8756" s="48"/>
      <c r="H8756" s="47"/>
      <c r="I8756" s="51"/>
      <c r="J8756" s="51"/>
      <c r="K8756" s="47"/>
      <c r="L8756" s="47"/>
      <c r="M8756" s="47"/>
      <c r="N8756" s="47"/>
      <c r="O8756" s="48"/>
    </row>
    <row r="8757" spans="2:15" x14ac:dyDescent="0.25">
      <c r="B8757" s="85"/>
      <c r="C8757" s="47"/>
      <c r="D8757" s="47"/>
      <c r="E8757" s="47"/>
      <c r="F8757" s="47"/>
      <c r="G8757" s="48"/>
      <c r="H8757" s="47"/>
      <c r="I8757" s="51"/>
      <c r="J8757" s="51"/>
      <c r="K8757" s="47"/>
      <c r="L8757" s="47"/>
      <c r="M8757" s="47"/>
      <c r="N8757" s="47"/>
      <c r="O8757" s="48"/>
    </row>
    <row r="8758" spans="2:15" x14ac:dyDescent="0.25">
      <c r="B8758" s="85"/>
      <c r="C8758" s="47"/>
      <c r="D8758" s="47"/>
      <c r="E8758" s="47"/>
      <c r="F8758" s="47"/>
      <c r="G8758" s="48"/>
      <c r="H8758" s="47"/>
      <c r="I8758" s="51"/>
      <c r="J8758" s="51"/>
      <c r="K8758" s="47"/>
      <c r="L8758" s="47"/>
      <c r="M8758" s="47"/>
      <c r="N8758" s="47"/>
      <c r="O8758" s="48"/>
    </row>
    <row r="8759" spans="2:15" x14ac:dyDescent="0.25">
      <c r="B8759" s="85"/>
      <c r="C8759" s="47"/>
      <c r="D8759" s="47"/>
      <c r="E8759" s="47"/>
      <c r="F8759" s="47"/>
      <c r="G8759" s="48"/>
      <c r="H8759" s="47"/>
      <c r="I8759" s="51"/>
      <c r="J8759" s="51"/>
      <c r="K8759" s="47"/>
      <c r="L8759" s="47"/>
      <c r="M8759" s="47"/>
      <c r="N8759" s="47"/>
      <c r="O8759" s="48"/>
    </row>
    <row r="8760" spans="2:15" x14ac:dyDescent="0.25">
      <c r="B8760" s="85"/>
      <c r="C8760" s="47"/>
      <c r="D8760" s="47"/>
      <c r="E8760" s="47"/>
      <c r="F8760" s="47"/>
      <c r="G8760" s="48"/>
      <c r="H8760" s="47"/>
      <c r="I8760" s="51"/>
      <c r="J8760" s="51"/>
      <c r="K8760" s="47"/>
      <c r="L8760" s="47"/>
      <c r="M8760" s="47"/>
      <c r="N8760" s="47"/>
      <c r="O8760" s="48"/>
    </row>
    <row r="8761" spans="2:15" x14ac:dyDescent="0.25">
      <c r="B8761" s="85"/>
      <c r="C8761" s="47"/>
      <c r="D8761" s="47"/>
      <c r="E8761" s="47"/>
      <c r="F8761" s="47"/>
      <c r="G8761" s="48"/>
      <c r="H8761" s="47"/>
      <c r="I8761" s="51"/>
      <c r="J8761" s="51"/>
      <c r="K8761" s="47"/>
      <c r="L8761" s="47"/>
      <c r="M8761" s="47"/>
      <c r="N8761" s="47"/>
      <c r="O8761" s="48"/>
    </row>
    <row r="8762" spans="2:15" x14ac:dyDescent="0.25">
      <c r="B8762" s="85"/>
      <c r="C8762" s="47"/>
      <c r="D8762" s="47"/>
      <c r="E8762" s="47"/>
      <c r="F8762" s="47"/>
      <c r="G8762" s="48"/>
      <c r="H8762" s="47"/>
      <c r="I8762" s="51"/>
      <c r="J8762" s="51"/>
      <c r="K8762" s="47"/>
      <c r="L8762" s="47"/>
      <c r="M8762" s="47"/>
      <c r="N8762" s="47"/>
      <c r="O8762" s="48"/>
    </row>
    <row r="8763" spans="2:15" x14ac:dyDescent="0.25">
      <c r="B8763" s="85"/>
      <c r="C8763" s="47"/>
      <c r="D8763" s="47"/>
      <c r="E8763" s="47"/>
      <c r="F8763" s="47"/>
      <c r="G8763" s="48"/>
      <c r="H8763" s="47"/>
      <c r="I8763" s="51"/>
      <c r="J8763" s="51"/>
      <c r="K8763" s="47"/>
      <c r="L8763" s="47"/>
      <c r="M8763" s="47"/>
      <c r="N8763" s="47"/>
      <c r="O8763" s="48"/>
    </row>
    <row r="8764" spans="2:15" x14ac:dyDescent="0.25">
      <c r="B8764" s="85"/>
      <c r="C8764" s="47"/>
      <c r="D8764" s="47"/>
      <c r="E8764" s="47"/>
      <c r="F8764" s="47"/>
      <c r="G8764" s="48"/>
      <c r="H8764" s="47"/>
      <c r="I8764" s="51"/>
      <c r="J8764" s="51"/>
      <c r="K8764" s="47"/>
      <c r="L8764" s="47"/>
      <c r="M8764" s="47"/>
      <c r="N8764" s="47"/>
      <c r="O8764" s="48"/>
    </row>
    <row r="8765" spans="2:15" x14ac:dyDescent="0.25">
      <c r="B8765" s="85"/>
      <c r="C8765" s="47"/>
      <c r="D8765" s="47"/>
      <c r="E8765" s="47"/>
      <c r="F8765" s="47"/>
      <c r="G8765" s="48"/>
      <c r="H8765" s="47"/>
      <c r="I8765" s="51"/>
      <c r="J8765" s="51"/>
      <c r="K8765" s="47"/>
      <c r="L8765" s="47"/>
      <c r="M8765" s="47"/>
      <c r="N8765" s="47"/>
      <c r="O8765" s="48"/>
    </row>
    <row r="8766" spans="2:15" x14ac:dyDescent="0.25">
      <c r="B8766" s="85"/>
      <c r="C8766" s="47"/>
      <c r="D8766" s="47"/>
      <c r="E8766" s="47"/>
      <c r="F8766" s="47"/>
      <c r="G8766" s="48"/>
      <c r="H8766" s="47"/>
      <c r="I8766" s="51"/>
      <c r="J8766" s="51"/>
      <c r="K8766" s="47"/>
      <c r="L8766" s="47"/>
      <c r="M8766" s="47"/>
      <c r="N8766" s="47"/>
      <c r="O8766" s="48"/>
    </row>
    <row r="8767" spans="2:15" x14ac:dyDescent="0.25">
      <c r="B8767" s="85"/>
      <c r="C8767" s="47"/>
      <c r="D8767" s="47"/>
      <c r="E8767" s="47"/>
      <c r="F8767" s="47"/>
      <c r="G8767" s="48"/>
      <c r="H8767" s="47"/>
      <c r="I8767" s="51"/>
      <c r="J8767" s="51"/>
      <c r="K8767" s="47"/>
      <c r="L8767" s="47"/>
      <c r="M8767" s="47"/>
      <c r="N8767" s="47"/>
      <c r="O8767" s="48"/>
    </row>
    <row r="8768" spans="2:15" x14ac:dyDescent="0.25">
      <c r="B8768" s="85"/>
      <c r="C8768" s="47"/>
      <c r="D8768" s="47"/>
      <c r="E8768" s="47"/>
      <c r="F8768" s="47"/>
      <c r="G8768" s="48"/>
      <c r="H8768" s="47"/>
      <c r="I8768" s="51"/>
      <c r="J8768" s="51"/>
      <c r="K8768" s="47"/>
      <c r="L8768" s="47"/>
      <c r="M8768" s="47"/>
      <c r="N8768" s="47"/>
      <c r="O8768" s="48"/>
    </row>
    <row r="8769" spans="2:15" x14ac:dyDescent="0.25">
      <c r="B8769" s="85"/>
      <c r="C8769" s="47"/>
      <c r="D8769" s="47"/>
      <c r="E8769" s="47"/>
      <c r="F8769" s="47"/>
      <c r="G8769" s="48"/>
      <c r="H8769" s="47"/>
      <c r="I8769" s="51"/>
      <c r="J8769" s="51"/>
      <c r="K8769" s="47"/>
      <c r="L8769" s="47"/>
      <c r="M8769" s="47"/>
      <c r="N8769" s="47"/>
      <c r="O8769" s="48"/>
    </row>
    <row r="8770" spans="2:15" x14ac:dyDescent="0.25">
      <c r="B8770" s="85"/>
      <c r="C8770" s="47"/>
      <c r="D8770" s="47"/>
      <c r="E8770" s="47"/>
      <c r="F8770" s="47"/>
      <c r="G8770" s="48"/>
      <c r="H8770" s="47"/>
      <c r="I8770" s="51"/>
      <c r="J8770" s="51"/>
      <c r="K8770" s="47"/>
      <c r="L8770" s="47"/>
      <c r="M8770" s="47"/>
      <c r="N8770" s="47"/>
      <c r="O8770" s="48"/>
    </row>
    <row r="8771" spans="2:15" x14ac:dyDescent="0.25">
      <c r="B8771" s="85"/>
      <c r="C8771" s="47"/>
      <c r="D8771" s="47"/>
      <c r="E8771" s="47"/>
      <c r="F8771" s="47"/>
      <c r="G8771" s="48"/>
      <c r="H8771" s="47"/>
      <c r="I8771" s="51"/>
      <c r="J8771" s="51"/>
      <c r="K8771" s="47"/>
      <c r="L8771" s="47"/>
      <c r="M8771" s="47"/>
      <c r="N8771" s="47"/>
      <c r="O8771" s="48"/>
    </row>
    <row r="8772" spans="2:15" x14ac:dyDescent="0.25">
      <c r="B8772" s="85"/>
      <c r="C8772" s="47"/>
      <c r="D8772" s="47"/>
      <c r="E8772" s="47"/>
      <c r="F8772" s="47"/>
      <c r="G8772" s="48"/>
      <c r="H8772" s="47"/>
      <c r="I8772" s="51"/>
      <c r="J8772" s="51"/>
      <c r="K8772" s="47"/>
      <c r="L8772" s="47"/>
      <c r="M8772" s="47"/>
      <c r="N8772" s="47"/>
      <c r="O8772" s="48"/>
    </row>
    <row r="8773" spans="2:15" x14ac:dyDescent="0.25">
      <c r="B8773" s="85"/>
      <c r="C8773" s="47"/>
      <c r="D8773" s="47"/>
      <c r="E8773" s="47"/>
      <c r="F8773" s="47"/>
      <c r="G8773" s="48"/>
      <c r="H8773" s="47"/>
      <c r="I8773" s="51"/>
      <c r="J8773" s="51"/>
      <c r="K8773" s="47"/>
      <c r="L8773" s="47"/>
      <c r="M8773" s="47"/>
      <c r="N8773" s="47"/>
      <c r="O8773" s="48"/>
    </row>
    <row r="8774" spans="2:15" x14ac:dyDescent="0.25">
      <c r="B8774" s="85"/>
      <c r="C8774" s="47"/>
      <c r="D8774" s="47"/>
      <c r="E8774" s="47"/>
      <c r="F8774" s="47"/>
      <c r="G8774" s="48"/>
      <c r="H8774" s="47"/>
      <c r="I8774" s="51"/>
      <c r="J8774" s="51"/>
      <c r="K8774" s="47"/>
      <c r="L8774" s="47"/>
      <c r="M8774" s="47"/>
      <c r="N8774" s="47"/>
      <c r="O8774" s="48"/>
    </row>
    <row r="8775" spans="2:15" x14ac:dyDescent="0.25">
      <c r="B8775" s="85"/>
      <c r="C8775" s="47"/>
      <c r="D8775" s="47"/>
      <c r="E8775" s="47"/>
      <c r="F8775" s="47"/>
      <c r="G8775" s="48"/>
      <c r="H8775" s="47"/>
      <c r="I8775" s="51"/>
      <c r="J8775" s="51"/>
      <c r="K8775" s="47"/>
      <c r="L8775" s="47"/>
      <c r="M8775" s="47"/>
      <c r="N8775" s="47"/>
      <c r="O8775" s="48"/>
    </row>
    <row r="8776" spans="2:15" x14ac:dyDescent="0.25">
      <c r="B8776" s="85"/>
      <c r="C8776" s="47"/>
      <c r="D8776" s="47"/>
      <c r="E8776" s="47"/>
      <c r="F8776" s="47"/>
      <c r="G8776" s="48"/>
      <c r="H8776" s="47"/>
      <c r="I8776" s="51"/>
      <c r="J8776" s="51"/>
      <c r="K8776" s="47"/>
      <c r="L8776" s="47"/>
      <c r="M8776" s="47"/>
      <c r="N8776" s="47"/>
      <c r="O8776" s="48"/>
    </row>
    <row r="8777" spans="2:15" x14ac:dyDescent="0.25">
      <c r="B8777" s="85"/>
      <c r="C8777" s="47"/>
      <c r="D8777" s="47"/>
      <c r="E8777" s="47"/>
      <c r="F8777" s="47"/>
      <c r="G8777" s="48"/>
      <c r="H8777" s="47"/>
      <c r="I8777" s="51"/>
      <c r="J8777" s="51"/>
      <c r="K8777" s="47"/>
      <c r="L8777" s="47"/>
      <c r="M8777" s="47"/>
      <c r="N8777" s="47"/>
      <c r="O8777" s="48"/>
    </row>
    <row r="8778" spans="2:15" x14ac:dyDescent="0.25">
      <c r="B8778" s="85"/>
      <c r="C8778" s="47"/>
      <c r="D8778" s="47"/>
      <c r="E8778" s="47"/>
      <c r="F8778" s="47"/>
      <c r="G8778" s="48"/>
      <c r="H8778" s="47"/>
      <c r="I8778" s="51"/>
      <c r="J8778" s="51"/>
      <c r="K8778" s="47"/>
      <c r="L8778" s="47"/>
      <c r="M8778" s="47"/>
      <c r="N8778" s="47"/>
      <c r="O8778" s="48"/>
    </row>
    <row r="8779" spans="2:15" x14ac:dyDescent="0.25">
      <c r="B8779" s="85"/>
      <c r="C8779" s="47"/>
      <c r="D8779" s="47"/>
      <c r="E8779" s="47"/>
      <c r="F8779" s="47"/>
      <c r="G8779" s="48"/>
      <c r="H8779" s="47"/>
      <c r="I8779" s="51"/>
      <c r="J8779" s="51"/>
      <c r="K8779" s="47"/>
      <c r="L8779" s="47"/>
      <c r="M8779" s="47"/>
      <c r="N8779" s="47"/>
      <c r="O8779" s="48"/>
    </row>
    <row r="8780" spans="2:15" x14ac:dyDescent="0.25">
      <c r="B8780" s="85"/>
      <c r="C8780" s="47"/>
      <c r="D8780" s="47"/>
      <c r="E8780" s="47"/>
      <c r="F8780" s="47"/>
      <c r="G8780" s="48"/>
      <c r="H8780" s="47"/>
      <c r="I8780" s="51"/>
      <c r="J8780" s="51"/>
      <c r="K8780" s="47"/>
      <c r="L8780" s="47"/>
      <c r="M8780" s="47"/>
      <c r="N8780" s="47"/>
      <c r="O8780" s="48"/>
    </row>
    <row r="8781" spans="2:15" x14ac:dyDescent="0.25">
      <c r="B8781" s="85"/>
      <c r="C8781" s="47"/>
      <c r="D8781" s="47"/>
      <c r="E8781" s="47"/>
      <c r="F8781" s="47"/>
      <c r="G8781" s="48"/>
      <c r="H8781" s="47"/>
      <c r="I8781" s="51"/>
      <c r="J8781" s="51"/>
      <c r="K8781" s="47"/>
      <c r="L8781" s="47"/>
      <c r="M8781" s="47"/>
      <c r="N8781" s="47"/>
      <c r="O8781" s="48"/>
    </row>
    <row r="8782" spans="2:15" x14ac:dyDescent="0.25">
      <c r="B8782" s="85"/>
      <c r="C8782" s="47"/>
      <c r="D8782" s="47"/>
      <c r="E8782" s="47"/>
      <c r="F8782" s="47"/>
      <c r="G8782" s="48"/>
      <c r="H8782" s="47"/>
      <c r="I8782" s="51"/>
      <c r="J8782" s="51"/>
      <c r="K8782" s="47"/>
      <c r="L8782" s="47"/>
      <c r="M8782" s="47"/>
      <c r="N8782" s="47"/>
      <c r="O8782" s="48"/>
    </row>
    <row r="8783" spans="2:15" x14ac:dyDescent="0.25">
      <c r="B8783" s="85"/>
      <c r="C8783" s="47"/>
      <c r="D8783" s="47"/>
      <c r="E8783" s="47"/>
      <c r="F8783" s="47"/>
      <c r="G8783" s="48"/>
      <c r="H8783" s="47"/>
      <c r="I8783" s="51"/>
      <c r="J8783" s="51"/>
      <c r="K8783" s="47"/>
      <c r="L8783" s="47"/>
      <c r="M8783" s="47"/>
      <c r="N8783" s="47"/>
      <c r="O8783" s="48"/>
    </row>
    <row r="8784" spans="2:15" x14ac:dyDescent="0.25">
      <c r="B8784" s="85"/>
      <c r="C8784" s="47"/>
      <c r="D8784" s="47"/>
      <c r="E8784" s="47"/>
      <c r="F8784" s="47"/>
      <c r="G8784" s="48"/>
      <c r="H8784" s="47"/>
      <c r="I8784" s="51"/>
      <c r="J8784" s="51"/>
      <c r="K8784" s="47"/>
      <c r="L8784" s="47"/>
      <c r="M8784" s="47"/>
      <c r="N8784" s="47"/>
      <c r="O8784" s="48"/>
    </row>
    <row r="8785" spans="2:15" x14ac:dyDescent="0.25">
      <c r="B8785" s="85"/>
      <c r="C8785" s="47"/>
      <c r="D8785" s="47"/>
      <c r="E8785" s="47"/>
      <c r="F8785" s="47"/>
      <c r="G8785" s="48"/>
      <c r="H8785" s="47"/>
      <c r="I8785" s="51"/>
      <c r="J8785" s="51"/>
      <c r="K8785" s="47"/>
      <c r="L8785" s="47"/>
      <c r="M8785" s="47"/>
      <c r="N8785" s="47"/>
      <c r="O8785" s="48"/>
    </row>
    <row r="8786" spans="2:15" x14ac:dyDescent="0.25">
      <c r="B8786" s="85"/>
      <c r="C8786" s="47"/>
      <c r="D8786" s="47"/>
      <c r="E8786" s="47"/>
      <c r="F8786" s="47"/>
      <c r="G8786" s="48"/>
      <c r="H8786" s="47"/>
      <c r="I8786" s="51"/>
      <c r="J8786" s="51"/>
      <c r="K8786" s="47"/>
      <c r="L8786" s="47"/>
      <c r="M8786" s="47"/>
      <c r="N8786" s="47"/>
      <c r="O8786" s="48"/>
    </row>
    <row r="8787" spans="2:15" x14ac:dyDescent="0.25">
      <c r="B8787" s="85"/>
      <c r="C8787" s="47"/>
      <c r="D8787" s="47"/>
      <c r="E8787" s="47"/>
      <c r="F8787" s="47"/>
      <c r="G8787" s="48"/>
      <c r="H8787" s="47"/>
      <c r="I8787" s="51"/>
      <c r="J8787" s="51"/>
      <c r="K8787" s="47"/>
      <c r="L8787" s="47"/>
      <c r="M8787" s="47"/>
      <c r="N8787" s="47"/>
      <c r="O8787" s="48"/>
    </row>
    <row r="8788" spans="2:15" x14ac:dyDescent="0.25">
      <c r="B8788" s="85"/>
      <c r="C8788" s="47"/>
      <c r="D8788" s="47"/>
      <c r="E8788" s="47"/>
      <c r="F8788" s="47"/>
      <c r="G8788" s="48"/>
      <c r="H8788" s="47"/>
      <c r="I8788" s="51"/>
      <c r="J8788" s="51"/>
      <c r="K8788" s="47"/>
      <c r="L8788" s="47"/>
      <c r="M8788" s="47"/>
      <c r="N8788" s="47"/>
      <c r="O8788" s="48"/>
    </row>
    <row r="8789" spans="2:15" x14ac:dyDescent="0.25">
      <c r="B8789" s="85"/>
      <c r="C8789" s="47"/>
      <c r="D8789" s="47"/>
      <c r="E8789" s="47"/>
      <c r="F8789" s="47"/>
      <c r="G8789" s="48"/>
      <c r="H8789" s="47"/>
      <c r="I8789" s="51"/>
      <c r="J8789" s="51"/>
      <c r="K8789" s="47"/>
      <c r="L8789" s="47"/>
      <c r="M8789" s="47"/>
      <c r="N8789" s="47"/>
      <c r="O8789" s="48"/>
    </row>
    <row r="8790" spans="2:15" x14ac:dyDescent="0.25">
      <c r="B8790" s="85"/>
      <c r="C8790" s="47"/>
      <c r="D8790" s="47"/>
      <c r="E8790" s="47"/>
      <c r="F8790" s="47"/>
      <c r="G8790" s="48"/>
      <c r="H8790" s="47"/>
      <c r="I8790" s="51"/>
      <c r="J8790" s="51"/>
      <c r="K8790" s="47"/>
      <c r="L8790" s="47"/>
      <c r="M8790" s="47"/>
      <c r="N8790" s="47"/>
      <c r="O8790" s="48"/>
    </row>
    <row r="8791" spans="2:15" x14ac:dyDescent="0.25">
      <c r="B8791" s="85"/>
      <c r="C8791" s="47"/>
      <c r="D8791" s="47"/>
      <c r="E8791" s="47"/>
      <c r="F8791" s="47"/>
      <c r="G8791" s="48"/>
      <c r="H8791" s="47"/>
      <c r="I8791" s="51"/>
      <c r="J8791" s="51"/>
      <c r="K8791" s="47"/>
      <c r="L8791" s="47"/>
      <c r="M8791" s="47"/>
      <c r="N8791" s="47"/>
      <c r="O8791" s="48"/>
    </row>
    <row r="8792" spans="2:15" x14ac:dyDescent="0.25">
      <c r="B8792" s="85"/>
      <c r="C8792" s="47"/>
      <c r="D8792" s="47"/>
      <c r="E8792" s="47"/>
      <c r="F8792" s="47"/>
      <c r="G8792" s="48"/>
      <c r="H8792" s="47"/>
      <c r="I8792" s="51"/>
      <c r="J8792" s="51"/>
      <c r="K8792" s="47"/>
      <c r="L8792" s="47"/>
      <c r="M8792" s="47"/>
      <c r="N8792" s="47"/>
      <c r="O8792" s="48"/>
    </row>
    <row r="8793" spans="2:15" x14ac:dyDescent="0.25">
      <c r="B8793" s="85"/>
      <c r="C8793" s="47"/>
      <c r="D8793" s="47"/>
      <c r="E8793" s="47"/>
      <c r="F8793" s="47"/>
      <c r="G8793" s="48"/>
      <c r="H8793" s="47"/>
      <c r="I8793" s="51"/>
      <c r="J8793" s="51"/>
      <c r="K8793" s="47"/>
      <c r="L8793" s="47"/>
      <c r="M8793" s="47"/>
      <c r="N8793" s="47"/>
      <c r="O8793" s="48"/>
    </row>
    <row r="8794" spans="2:15" x14ac:dyDescent="0.25">
      <c r="B8794" s="85"/>
      <c r="C8794" s="47"/>
      <c r="D8794" s="47"/>
      <c r="E8794" s="47"/>
      <c r="F8794" s="47"/>
      <c r="G8794" s="48"/>
      <c r="H8794" s="47"/>
      <c r="I8794" s="51"/>
      <c r="J8794" s="51"/>
      <c r="K8794" s="47"/>
      <c r="L8794" s="47"/>
      <c r="M8794" s="47"/>
      <c r="N8794" s="47"/>
      <c r="O8794" s="48"/>
    </row>
    <row r="8795" spans="2:15" x14ac:dyDescent="0.25">
      <c r="B8795" s="85"/>
      <c r="C8795" s="47"/>
      <c r="D8795" s="47"/>
      <c r="E8795" s="47"/>
      <c r="F8795" s="47"/>
      <c r="G8795" s="48"/>
      <c r="H8795" s="47"/>
      <c r="I8795" s="51"/>
      <c r="J8795" s="51"/>
      <c r="K8795" s="47"/>
      <c r="L8795" s="47"/>
      <c r="M8795" s="47"/>
      <c r="N8795" s="47"/>
      <c r="O8795" s="48"/>
    </row>
    <row r="8796" spans="2:15" x14ac:dyDescent="0.25">
      <c r="B8796" s="85"/>
      <c r="C8796" s="47"/>
      <c r="D8796" s="47"/>
      <c r="E8796" s="47"/>
      <c r="F8796" s="47"/>
      <c r="G8796" s="48"/>
      <c r="H8796" s="47"/>
      <c r="I8796" s="51"/>
      <c r="J8796" s="51"/>
      <c r="K8796" s="47"/>
      <c r="L8796" s="47"/>
      <c r="M8796" s="47"/>
      <c r="N8796" s="47"/>
      <c r="O8796" s="48"/>
    </row>
    <row r="8797" spans="2:15" x14ac:dyDescent="0.25">
      <c r="B8797" s="85"/>
      <c r="C8797" s="47"/>
      <c r="D8797" s="47"/>
      <c r="E8797" s="47"/>
      <c r="F8797" s="47"/>
      <c r="G8797" s="48"/>
      <c r="H8797" s="47"/>
      <c r="I8797" s="51"/>
      <c r="J8797" s="51"/>
      <c r="K8797" s="47"/>
      <c r="L8797" s="47"/>
      <c r="M8797" s="47"/>
      <c r="N8797" s="47"/>
      <c r="O8797" s="48"/>
    </row>
    <row r="8798" spans="2:15" x14ac:dyDescent="0.25">
      <c r="B8798" s="85"/>
      <c r="C8798" s="47"/>
      <c r="D8798" s="47"/>
      <c r="E8798" s="47"/>
      <c r="F8798" s="47"/>
      <c r="G8798" s="48"/>
      <c r="H8798" s="47"/>
      <c r="I8798" s="51"/>
      <c r="J8798" s="51"/>
      <c r="K8798" s="47"/>
      <c r="L8798" s="47"/>
      <c r="M8798" s="47"/>
      <c r="N8798" s="47"/>
      <c r="O8798" s="48"/>
    </row>
    <row r="8799" spans="2:15" x14ac:dyDescent="0.25">
      <c r="B8799" s="85"/>
      <c r="C8799" s="47"/>
      <c r="D8799" s="47"/>
      <c r="E8799" s="47"/>
      <c r="F8799" s="47"/>
      <c r="G8799" s="48"/>
      <c r="H8799" s="47"/>
      <c r="I8799" s="51"/>
      <c r="J8799" s="51"/>
      <c r="K8799" s="47"/>
      <c r="L8799" s="47"/>
      <c r="M8799" s="47"/>
      <c r="N8799" s="47"/>
      <c r="O8799" s="48"/>
    </row>
    <row r="8800" spans="2:15" x14ac:dyDescent="0.25">
      <c r="B8800" s="85"/>
      <c r="C8800" s="47"/>
      <c r="D8800" s="47"/>
      <c r="E8800" s="47"/>
      <c r="F8800" s="47"/>
      <c r="G8800" s="48"/>
      <c r="H8800" s="47"/>
      <c r="I8800" s="51"/>
      <c r="J8800" s="51"/>
      <c r="K8800" s="47"/>
      <c r="L8800" s="47"/>
      <c r="M8800" s="47"/>
      <c r="N8800" s="47"/>
      <c r="O8800" s="48"/>
    </row>
    <row r="8801" spans="2:15" x14ac:dyDescent="0.25">
      <c r="B8801" s="85"/>
      <c r="C8801" s="47"/>
      <c r="D8801" s="47"/>
      <c r="E8801" s="47"/>
      <c r="F8801" s="47"/>
      <c r="G8801" s="48"/>
      <c r="H8801" s="47"/>
      <c r="I8801" s="51"/>
      <c r="J8801" s="51"/>
      <c r="K8801" s="47"/>
      <c r="L8801" s="47"/>
      <c r="M8801" s="47"/>
      <c r="N8801" s="47"/>
      <c r="O8801" s="48"/>
    </row>
    <row r="8802" spans="2:15" x14ac:dyDescent="0.25">
      <c r="B8802" s="85"/>
      <c r="C8802" s="47"/>
      <c r="D8802" s="47"/>
      <c r="E8802" s="47"/>
      <c r="F8802" s="47"/>
      <c r="G8802" s="48"/>
      <c r="H8802" s="47"/>
      <c r="I8802" s="51"/>
      <c r="J8802" s="51"/>
      <c r="K8802" s="47"/>
      <c r="L8802" s="47"/>
      <c r="M8802" s="47"/>
      <c r="N8802" s="47"/>
      <c r="O8802" s="48"/>
    </row>
    <row r="8803" spans="2:15" x14ac:dyDescent="0.25">
      <c r="B8803" s="85"/>
      <c r="C8803" s="47"/>
      <c r="D8803" s="47"/>
      <c r="E8803" s="47"/>
      <c r="F8803" s="47"/>
      <c r="G8803" s="48"/>
      <c r="H8803" s="47"/>
      <c r="I8803" s="51"/>
      <c r="J8803" s="51"/>
      <c r="K8803" s="47"/>
      <c r="L8803" s="47"/>
      <c r="M8803" s="47"/>
      <c r="N8803" s="47"/>
      <c r="O8803" s="48"/>
    </row>
    <row r="8804" spans="2:15" x14ac:dyDescent="0.25">
      <c r="B8804" s="85"/>
      <c r="C8804" s="47"/>
      <c r="D8804" s="47"/>
      <c r="E8804" s="47"/>
      <c r="F8804" s="47"/>
      <c r="G8804" s="48"/>
      <c r="H8804" s="47"/>
      <c r="I8804" s="51"/>
      <c r="J8804" s="51"/>
      <c r="K8804" s="47"/>
      <c r="L8804" s="47"/>
      <c r="M8804" s="47"/>
      <c r="N8804" s="47"/>
      <c r="O8804" s="48"/>
    </row>
    <row r="8805" spans="2:15" x14ac:dyDescent="0.25">
      <c r="B8805" s="85"/>
      <c r="C8805" s="47"/>
      <c r="D8805" s="47"/>
      <c r="E8805" s="47"/>
      <c r="F8805" s="47"/>
      <c r="G8805" s="48"/>
      <c r="H8805" s="47"/>
      <c r="I8805" s="51"/>
      <c r="J8805" s="51"/>
      <c r="K8805" s="47"/>
      <c r="L8805" s="47"/>
      <c r="M8805" s="47"/>
      <c r="N8805" s="47"/>
      <c r="O8805" s="48"/>
    </row>
    <row r="8806" spans="2:15" x14ac:dyDescent="0.25">
      <c r="B8806" s="85"/>
      <c r="C8806" s="47"/>
      <c r="D8806" s="47"/>
      <c r="E8806" s="47"/>
      <c r="F8806" s="47"/>
      <c r="G8806" s="48"/>
      <c r="H8806" s="47"/>
      <c r="I8806" s="51"/>
      <c r="J8806" s="51"/>
      <c r="K8806" s="47"/>
      <c r="L8806" s="47"/>
      <c r="M8806" s="47"/>
      <c r="N8806" s="47"/>
      <c r="O8806" s="48"/>
    </row>
    <row r="8807" spans="2:15" x14ac:dyDescent="0.25">
      <c r="B8807" s="85"/>
      <c r="C8807" s="47"/>
      <c r="D8807" s="47"/>
      <c r="E8807" s="47"/>
      <c r="F8807" s="47"/>
      <c r="G8807" s="48"/>
      <c r="H8807" s="47"/>
      <c r="I8807" s="51"/>
      <c r="J8807" s="51"/>
      <c r="K8807" s="47"/>
      <c r="L8807" s="47"/>
      <c r="M8807" s="47"/>
      <c r="N8807" s="47"/>
      <c r="O8807" s="48"/>
    </row>
    <row r="8808" spans="2:15" x14ac:dyDescent="0.25">
      <c r="B8808" s="85"/>
      <c r="C8808" s="47"/>
      <c r="D8808" s="47"/>
      <c r="E8808" s="47"/>
      <c r="F8808" s="47"/>
      <c r="G8808" s="48"/>
      <c r="H8808" s="47"/>
      <c r="I8808" s="51"/>
      <c r="J8808" s="51"/>
      <c r="K8808" s="47"/>
      <c r="L8808" s="47"/>
      <c r="M8808" s="47"/>
      <c r="N8808" s="47"/>
      <c r="O8808" s="48"/>
    </row>
    <row r="8809" spans="2:15" x14ac:dyDescent="0.25">
      <c r="B8809" s="85"/>
      <c r="C8809" s="47"/>
      <c r="D8809" s="47"/>
      <c r="E8809" s="47"/>
      <c r="F8809" s="47"/>
      <c r="G8809" s="48"/>
      <c r="H8809" s="47"/>
      <c r="I8809" s="51"/>
      <c r="J8809" s="51"/>
      <c r="K8809" s="47"/>
      <c r="L8809" s="47"/>
      <c r="M8809" s="47"/>
      <c r="N8809" s="47"/>
      <c r="O8809" s="48"/>
    </row>
    <row r="8810" spans="2:15" x14ac:dyDescent="0.25">
      <c r="B8810" s="85"/>
      <c r="C8810" s="47"/>
      <c r="D8810" s="47"/>
      <c r="E8810" s="47"/>
      <c r="F8810" s="47"/>
      <c r="G8810" s="48"/>
      <c r="H8810" s="47"/>
      <c r="I8810" s="51"/>
      <c r="J8810" s="51"/>
      <c r="K8810" s="47"/>
      <c r="L8810" s="47"/>
      <c r="M8810" s="47"/>
      <c r="N8810" s="47"/>
      <c r="O8810" s="48"/>
    </row>
    <row r="8811" spans="2:15" x14ac:dyDescent="0.25">
      <c r="B8811" s="85"/>
      <c r="C8811" s="47"/>
      <c r="D8811" s="47"/>
      <c r="E8811" s="47"/>
      <c r="F8811" s="47"/>
      <c r="G8811" s="48"/>
      <c r="H8811" s="47"/>
      <c r="I8811" s="51"/>
      <c r="J8811" s="51"/>
      <c r="K8811" s="47"/>
      <c r="L8811" s="47"/>
      <c r="M8811" s="47"/>
      <c r="N8811" s="47"/>
      <c r="O8811" s="48"/>
    </row>
    <row r="8812" spans="2:15" x14ac:dyDescent="0.25">
      <c r="B8812" s="85"/>
      <c r="C8812" s="47"/>
      <c r="D8812" s="47"/>
      <c r="E8812" s="47"/>
      <c r="F8812" s="47"/>
      <c r="G8812" s="48"/>
      <c r="H8812" s="47"/>
      <c r="I8812" s="51"/>
      <c r="J8812" s="51"/>
      <c r="K8812" s="47"/>
      <c r="L8812" s="47"/>
      <c r="M8812" s="47"/>
      <c r="N8812" s="47"/>
      <c r="O8812" s="48"/>
    </row>
    <row r="8813" spans="2:15" x14ac:dyDescent="0.25">
      <c r="B8813" s="85"/>
      <c r="C8813" s="47"/>
      <c r="D8813" s="47"/>
      <c r="E8813" s="47"/>
      <c r="F8813" s="47"/>
      <c r="G8813" s="48"/>
      <c r="H8813" s="47"/>
      <c r="I8813" s="51"/>
      <c r="J8813" s="51"/>
      <c r="K8813" s="47"/>
      <c r="L8813" s="47"/>
      <c r="M8813" s="47"/>
      <c r="N8813" s="47"/>
      <c r="O8813" s="48"/>
    </row>
    <row r="8814" spans="2:15" x14ac:dyDescent="0.25">
      <c r="B8814" s="85"/>
      <c r="C8814" s="47"/>
      <c r="D8814" s="47"/>
      <c r="E8814" s="47"/>
      <c r="F8814" s="47"/>
      <c r="G8814" s="48"/>
      <c r="H8814" s="47"/>
      <c r="I8814" s="51"/>
      <c r="J8814" s="51"/>
      <c r="K8814" s="47"/>
      <c r="L8814" s="47"/>
      <c r="M8814" s="47"/>
      <c r="N8814" s="47"/>
      <c r="O8814" s="48"/>
    </row>
    <row r="8815" spans="2:15" x14ac:dyDescent="0.25">
      <c r="B8815" s="85"/>
      <c r="C8815" s="47"/>
      <c r="D8815" s="47"/>
      <c r="E8815" s="47"/>
      <c r="F8815" s="47"/>
      <c r="G8815" s="48"/>
      <c r="H8815" s="47"/>
      <c r="I8815" s="51"/>
      <c r="J8815" s="51"/>
      <c r="K8815" s="47"/>
      <c r="L8815" s="47"/>
      <c r="M8815" s="47"/>
      <c r="N8815" s="47"/>
      <c r="O8815" s="48"/>
    </row>
    <row r="8816" spans="2:15" x14ac:dyDescent="0.25">
      <c r="B8816" s="85"/>
      <c r="C8816" s="47"/>
      <c r="D8816" s="47"/>
      <c r="E8816" s="47"/>
      <c r="F8816" s="47"/>
      <c r="G8816" s="48"/>
      <c r="H8816" s="47"/>
      <c r="I8816" s="51"/>
      <c r="J8816" s="51"/>
      <c r="K8816" s="47"/>
      <c r="L8816" s="47"/>
      <c r="M8816" s="47"/>
      <c r="N8816" s="47"/>
      <c r="O8816" s="48"/>
    </row>
    <row r="8817" spans="2:15" x14ac:dyDescent="0.25">
      <c r="B8817" s="85"/>
      <c r="C8817" s="47"/>
      <c r="D8817" s="47"/>
      <c r="E8817" s="47"/>
      <c r="F8817" s="47"/>
      <c r="G8817" s="48"/>
      <c r="H8817" s="47"/>
      <c r="I8817" s="51"/>
      <c r="J8817" s="51"/>
      <c r="K8817" s="47"/>
      <c r="L8817" s="47"/>
      <c r="M8817" s="47"/>
      <c r="N8817" s="47"/>
      <c r="O8817" s="48"/>
    </row>
    <row r="8818" spans="2:15" x14ac:dyDescent="0.25">
      <c r="B8818" s="85"/>
      <c r="C8818" s="47"/>
      <c r="D8818" s="47"/>
      <c r="E8818" s="47"/>
      <c r="F8818" s="47"/>
      <c r="G8818" s="48"/>
      <c r="H8818" s="47"/>
      <c r="I8818" s="51"/>
      <c r="J8818" s="51"/>
      <c r="K8818" s="47"/>
      <c r="L8818" s="47"/>
      <c r="M8818" s="47"/>
      <c r="N8818" s="47"/>
      <c r="O8818" s="48"/>
    </row>
    <row r="8819" spans="2:15" x14ac:dyDescent="0.25">
      <c r="B8819" s="85"/>
      <c r="C8819" s="47"/>
      <c r="D8819" s="47"/>
      <c r="E8819" s="47"/>
      <c r="F8819" s="47"/>
      <c r="G8819" s="48"/>
      <c r="H8819" s="47"/>
      <c r="I8819" s="51"/>
      <c r="J8819" s="51"/>
      <c r="K8819" s="47"/>
      <c r="L8819" s="47"/>
      <c r="M8819" s="47"/>
      <c r="N8819" s="47"/>
      <c r="O8819" s="48"/>
    </row>
    <row r="8820" spans="2:15" x14ac:dyDescent="0.25">
      <c r="B8820" s="85"/>
      <c r="C8820" s="47"/>
      <c r="D8820" s="47"/>
      <c r="E8820" s="47"/>
      <c r="F8820" s="47"/>
      <c r="G8820" s="48"/>
      <c r="H8820" s="47"/>
      <c r="I8820" s="51"/>
      <c r="J8820" s="51"/>
      <c r="K8820" s="47"/>
      <c r="L8820" s="47"/>
      <c r="M8820" s="47"/>
      <c r="N8820" s="47"/>
      <c r="O8820" s="48"/>
    </row>
    <row r="8821" spans="2:15" x14ac:dyDescent="0.25">
      <c r="B8821" s="85"/>
      <c r="C8821" s="47"/>
      <c r="D8821" s="47"/>
      <c r="E8821" s="47"/>
      <c r="F8821" s="47"/>
      <c r="G8821" s="48"/>
      <c r="H8821" s="47"/>
      <c r="I8821" s="51"/>
      <c r="J8821" s="51"/>
      <c r="K8821" s="47"/>
      <c r="L8821" s="47"/>
      <c r="M8821" s="47"/>
      <c r="N8821" s="47"/>
      <c r="O8821" s="48"/>
    </row>
    <row r="8822" spans="2:15" x14ac:dyDescent="0.25">
      <c r="B8822" s="85"/>
      <c r="C8822" s="47"/>
      <c r="D8822" s="47"/>
      <c r="E8822" s="47"/>
      <c r="F8822" s="47"/>
      <c r="G8822" s="48"/>
      <c r="H8822" s="47"/>
      <c r="I8822" s="51"/>
      <c r="J8822" s="51"/>
      <c r="K8822" s="47"/>
      <c r="L8822" s="47"/>
      <c r="M8822" s="47"/>
      <c r="N8822" s="47"/>
      <c r="O8822" s="48"/>
    </row>
    <row r="8823" spans="2:15" x14ac:dyDescent="0.25">
      <c r="B8823" s="85"/>
      <c r="C8823" s="47"/>
      <c r="D8823" s="47"/>
      <c r="E8823" s="47"/>
      <c r="F8823" s="47"/>
      <c r="G8823" s="48"/>
      <c r="H8823" s="47"/>
      <c r="I8823" s="51"/>
      <c r="J8823" s="51"/>
      <c r="K8823" s="47"/>
      <c r="L8823" s="47"/>
      <c r="M8823" s="47"/>
      <c r="N8823" s="47"/>
      <c r="O8823" s="48"/>
    </row>
    <row r="8824" spans="2:15" x14ac:dyDescent="0.25">
      <c r="B8824" s="85"/>
      <c r="C8824" s="47"/>
      <c r="D8824" s="47"/>
      <c r="E8824" s="47"/>
      <c r="F8824" s="47"/>
      <c r="G8824" s="48"/>
      <c r="H8824" s="47"/>
      <c r="I8824" s="51"/>
      <c r="J8824" s="51"/>
      <c r="K8824" s="47"/>
      <c r="L8824" s="47"/>
      <c r="M8824" s="47"/>
      <c r="N8824" s="47"/>
      <c r="O8824" s="48"/>
    </row>
    <row r="8825" spans="2:15" x14ac:dyDescent="0.25">
      <c r="B8825" s="85"/>
      <c r="C8825" s="47"/>
      <c r="D8825" s="47"/>
      <c r="E8825" s="47"/>
      <c r="F8825" s="47"/>
      <c r="G8825" s="48"/>
      <c r="H8825" s="47"/>
      <c r="I8825" s="51"/>
      <c r="J8825" s="51"/>
      <c r="K8825" s="47"/>
      <c r="L8825" s="47"/>
      <c r="M8825" s="47"/>
      <c r="N8825" s="47"/>
      <c r="O8825" s="48"/>
    </row>
    <row r="8826" spans="2:15" x14ac:dyDescent="0.25">
      <c r="B8826" s="85"/>
      <c r="C8826" s="47"/>
      <c r="D8826" s="47"/>
      <c r="E8826" s="47"/>
      <c r="F8826" s="47"/>
      <c r="G8826" s="48"/>
      <c r="H8826" s="47"/>
      <c r="I8826" s="51"/>
      <c r="J8826" s="51"/>
      <c r="K8826" s="47"/>
      <c r="L8826" s="47"/>
      <c r="M8826" s="47"/>
      <c r="N8826" s="47"/>
      <c r="O8826" s="48"/>
    </row>
    <row r="8827" spans="2:15" x14ac:dyDescent="0.25">
      <c r="B8827" s="85"/>
      <c r="C8827" s="47"/>
      <c r="D8827" s="47"/>
      <c r="E8827" s="47"/>
      <c r="F8827" s="47"/>
      <c r="G8827" s="48"/>
      <c r="H8827" s="47"/>
      <c r="I8827" s="51"/>
      <c r="J8827" s="51"/>
      <c r="K8827" s="47"/>
      <c r="L8827" s="47"/>
      <c r="M8827" s="47"/>
      <c r="N8827" s="47"/>
      <c r="O8827" s="48"/>
    </row>
    <row r="8828" spans="2:15" x14ac:dyDescent="0.25">
      <c r="B8828" s="85"/>
      <c r="C8828" s="47"/>
      <c r="D8828" s="47"/>
      <c r="E8828" s="47"/>
      <c r="F8828" s="47"/>
      <c r="G8828" s="48"/>
      <c r="H8828" s="47"/>
      <c r="I8828" s="51"/>
      <c r="J8828" s="51"/>
      <c r="K8828" s="47"/>
      <c r="L8828" s="47"/>
      <c r="M8828" s="47"/>
      <c r="N8828" s="47"/>
      <c r="O8828" s="48"/>
    </row>
    <row r="8829" spans="2:15" x14ac:dyDescent="0.25">
      <c r="B8829" s="85"/>
      <c r="C8829" s="47"/>
      <c r="D8829" s="47"/>
      <c r="E8829" s="47"/>
      <c r="F8829" s="47"/>
      <c r="G8829" s="48"/>
      <c r="H8829" s="47"/>
      <c r="I8829" s="51"/>
      <c r="J8829" s="51"/>
      <c r="K8829" s="47"/>
      <c r="L8829" s="47"/>
      <c r="M8829" s="47"/>
      <c r="N8829" s="47"/>
      <c r="O8829" s="48"/>
    </row>
    <row r="8830" spans="2:15" x14ac:dyDescent="0.25">
      <c r="B8830" s="85"/>
      <c r="C8830" s="47"/>
      <c r="D8830" s="47"/>
      <c r="E8830" s="47"/>
      <c r="F8830" s="47"/>
      <c r="G8830" s="48"/>
      <c r="H8830" s="47"/>
      <c r="I8830" s="51"/>
      <c r="J8830" s="51"/>
      <c r="K8830" s="47"/>
      <c r="L8830" s="47"/>
      <c r="M8830" s="47"/>
      <c r="N8830" s="47"/>
      <c r="O8830" s="48"/>
    </row>
    <row r="8831" spans="2:15" x14ac:dyDescent="0.25">
      <c r="B8831" s="85"/>
      <c r="C8831" s="47"/>
      <c r="D8831" s="47"/>
      <c r="E8831" s="47"/>
      <c r="F8831" s="47"/>
      <c r="G8831" s="48"/>
      <c r="H8831" s="47"/>
      <c r="I8831" s="51"/>
      <c r="J8831" s="51"/>
      <c r="K8831" s="47"/>
      <c r="L8831" s="47"/>
      <c r="M8831" s="47"/>
      <c r="N8831" s="47"/>
      <c r="O8831" s="48"/>
    </row>
    <row r="8832" spans="2:15" x14ac:dyDescent="0.25">
      <c r="B8832" s="85"/>
      <c r="C8832" s="47"/>
      <c r="D8832" s="47"/>
      <c r="E8832" s="47"/>
      <c r="F8832" s="47"/>
      <c r="G8832" s="48"/>
      <c r="H8832" s="47"/>
      <c r="I8832" s="51"/>
      <c r="J8832" s="51"/>
      <c r="K8832" s="47"/>
      <c r="L8832" s="47"/>
      <c r="M8832" s="47"/>
      <c r="N8832" s="47"/>
      <c r="O8832" s="48"/>
    </row>
    <row r="8833" spans="2:15" x14ac:dyDescent="0.25">
      <c r="B8833" s="85"/>
      <c r="C8833" s="47"/>
      <c r="D8833" s="47"/>
      <c r="E8833" s="47"/>
      <c r="F8833" s="47"/>
      <c r="G8833" s="48"/>
      <c r="H8833" s="47"/>
      <c r="I8833" s="51"/>
      <c r="J8833" s="51"/>
      <c r="K8833" s="47"/>
      <c r="L8833" s="47"/>
      <c r="M8833" s="47"/>
      <c r="N8833" s="47"/>
      <c r="O8833" s="48"/>
    </row>
    <row r="8834" spans="2:15" x14ac:dyDescent="0.25">
      <c r="B8834" s="85"/>
      <c r="C8834" s="47"/>
      <c r="D8834" s="47"/>
      <c r="E8834" s="47"/>
      <c r="F8834" s="47"/>
      <c r="G8834" s="48"/>
      <c r="H8834" s="47"/>
      <c r="I8834" s="51"/>
      <c r="J8834" s="51"/>
      <c r="K8834" s="47"/>
      <c r="L8834" s="47"/>
      <c r="M8834" s="47"/>
      <c r="N8834" s="47"/>
      <c r="O8834" s="48"/>
    </row>
    <row r="8835" spans="2:15" x14ac:dyDescent="0.25">
      <c r="B8835" s="85"/>
      <c r="C8835" s="47"/>
      <c r="D8835" s="47"/>
      <c r="E8835" s="47"/>
      <c r="F8835" s="47"/>
      <c r="G8835" s="48"/>
      <c r="H8835" s="47"/>
      <c r="I8835" s="51"/>
      <c r="J8835" s="51"/>
      <c r="K8835" s="47"/>
      <c r="L8835" s="47"/>
      <c r="M8835" s="47"/>
      <c r="N8835" s="47"/>
      <c r="O8835" s="48"/>
    </row>
    <row r="8836" spans="2:15" x14ac:dyDescent="0.25">
      <c r="B8836" s="85"/>
      <c r="C8836" s="47"/>
      <c r="D8836" s="47"/>
      <c r="E8836" s="47"/>
      <c r="F8836" s="47"/>
      <c r="G8836" s="48"/>
      <c r="H8836" s="47"/>
      <c r="I8836" s="51"/>
      <c r="J8836" s="51"/>
      <c r="K8836" s="47"/>
      <c r="L8836" s="47"/>
      <c r="M8836" s="47"/>
      <c r="N8836" s="47"/>
      <c r="O8836" s="48"/>
    </row>
    <row r="8837" spans="2:15" x14ac:dyDescent="0.25">
      <c r="B8837" s="85"/>
      <c r="C8837" s="47"/>
      <c r="D8837" s="47"/>
      <c r="E8837" s="47"/>
      <c r="F8837" s="47"/>
      <c r="G8837" s="48"/>
      <c r="H8837" s="47"/>
      <c r="I8837" s="51"/>
      <c r="J8837" s="51"/>
      <c r="K8837" s="47"/>
      <c r="L8837" s="47"/>
      <c r="M8837" s="47"/>
      <c r="N8837" s="47"/>
      <c r="O8837" s="48"/>
    </row>
    <row r="8838" spans="2:15" x14ac:dyDescent="0.25">
      <c r="B8838" s="85"/>
      <c r="C8838" s="47"/>
      <c r="D8838" s="47"/>
      <c r="E8838" s="47"/>
      <c r="F8838" s="47"/>
      <c r="G8838" s="48"/>
      <c r="H8838" s="47"/>
      <c r="I8838" s="51"/>
      <c r="J8838" s="51"/>
      <c r="K8838" s="47"/>
      <c r="L8838" s="47"/>
      <c r="M8838" s="47"/>
      <c r="N8838" s="47"/>
      <c r="O8838" s="48"/>
    </row>
    <row r="8839" spans="2:15" x14ac:dyDescent="0.25">
      <c r="B8839" s="85"/>
      <c r="C8839" s="47"/>
      <c r="D8839" s="47"/>
      <c r="E8839" s="47"/>
      <c r="F8839" s="47"/>
      <c r="G8839" s="48"/>
      <c r="H8839" s="47"/>
      <c r="I8839" s="51"/>
      <c r="J8839" s="51"/>
      <c r="K8839" s="47"/>
      <c r="L8839" s="47"/>
      <c r="M8839" s="47"/>
      <c r="N8839" s="47"/>
      <c r="O8839" s="48"/>
    </row>
    <row r="8840" spans="2:15" x14ac:dyDescent="0.25">
      <c r="B8840" s="85"/>
      <c r="C8840" s="47"/>
      <c r="D8840" s="47"/>
      <c r="E8840" s="47"/>
      <c r="F8840" s="47"/>
      <c r="G8840" s="48"/>
      <c r="H8840" s="47"/>
      <c r="I8840" s="51"/>
      <c r="J8840" s="51"/>
      <c r="K8840" s="47"/>
      <c r="L8840" s="47"/>
      <c r="M8840" s="47"/>
      <c r="N8840" s="47"/>
      <c r="O8840" s="48"/>
    </row>
    <row r="8841" spans="2:15" x14ac:dyDescent="0.25">
      <c r="B8841" s="85"/>
      <c r="C8841" s="47"/>
      <c r="D8841" s="47"/>
      <c r="E8841" s="47"/>
      <c r="F8841" s="47"/>
      <c r="G8841" s="48"/>
      <c r="H8841" s="47"/>
      <c r="I8841" s="51"/>
      <c r="J8841" s="51"/>
      <c r="K8841" s="47"/>
      <c r="L8841" s="47"/>
      <c r="M8841" s="47"/>
      <c r="N8841" s="47"/>
      <c r="O8841" s="48"/>
    </row>
    <row r="8842" spans="2:15" x14ac:dyDescent="0.25">
      <c r="B8842" s="85"/>
      <c r="C8842" s="47"/>
      <c r="D8842" s="47"/>
      <c r="E8842" s="47"/>
      <c r="F8842" s="47"/>
      <c r="G8842" s="48"/>
      <c r="H8842" s="47"/>
      <c r="I8842" s="51"/>
      <c r="J8842" s="51"/>
      <c r="K8842" s="47"/>
      <c r="L8842" s="47"/>
      <c r="M8842" s="47"/>
      <c r="N8842" s="47"/>
      <c r="O8842" s="48"/>
    </row>
    <row r="8843" spans="2:15" x14ac:dyDescent="0.25">
      <c r="B8843" s="85"/>
      <c r="C8843" s="47"/>
      <c r="D8843" s="47"/>
      <c r="E8843" s="47"/>
      <c r="F8843" s="47"/>
      <c r="G8843" s="48"/>
      <c r="H8843" s="47"/>
      <c r="I8843" s="51"/>
      <c r="J8843" s="51"/>
      <c r="K8843" s="47"/>
      <c r="L8843" s="47"/>
      <c r="M8843" s="47"/>
      <c r="N8843" s="47"/>
      <c r="O8843" s="48"/>
    </row>
    <row r="8844" spans="2:15" x14ac:dyDescent="0.25">
      <c r="B8844" s="85"/>
      <c r="C8844" s="47"/>
      <c r="D8844" s="47"/>
      <c r="E8844" s="47"/>
      <c r="F8844" s="47"/>
      <c r="G8844" s="48"/>
      <c r="H8844" s="47"/>
      <c r="I8844" s="51"/>
      <c r="J8844" s="51"/>
      <c r="K8844" s="47"/>
      <c r="L8844" s="47"/>
      <c r="M8844" s="47"/>
      <c r="N8844" s="47"/>
      <c r="O8844" s="48"/>
    </row>
    <row r="8845" spans="2:15" x14ac:dyDescent="0.25">
      <c r="B8845" s="85"/>
      <c r="C8845" s="47"/>
      <c r="D8845" s="47"/>
      <c r="E8845" s="47"/>
      <c r="F8845" s="47"/>
      <c r="G8845" s="48"/>
      <c r="H8845" s="47"/>
      <c r="I8845" s="51"/>
      <c r="J8845" s="51"/>
      <c r="K8845" s="47"/>
      <c r="L8845" s="47"/>
      <c r="M8845" s="47"/>
      <c r="N8845" s="47"/>
      <c r="O8845" s="48"/>
    </row>
    <row r="8846" spans="2:15" x14ac:dyDescent="0.25">
      <c r="B8846" s="85"/>
      <c r="C8846" s="47"/>
      <c r="D8846" s="47"/>
      <c r="E8846" s="47"/>
      <c r="F8846" s="47"/>
      <c r="G8846" s="48"/>
      <c r="H8846" s="47"/>
      <c r="I8846" s="51"/>
      <c r="J8846" s="51"/>
      <c r="K8846" s="47"/>
      <c r="L8846" s="47"/>
      <c r="M8846" s="47"/>
      <c r="N8846" s="47"/>
      <c r="O8846" s="48"/>
    </row>
    <row r="8847" spans="2:15" x14ac:dyDescent="0.25">
      <c r="B8847" s="85"/>
      <c r="C8847" s="47"/>
      <c r="D8847" s="47"/>
      <c r="E8847" s="47"/>
      <c r="F8847" s="47"/>
      <c r="G8847" s="48"/>
      <c r="H8847" s="47"/>
      <c r="I8847" s="51"/>
      <c r="J8847" s="51"/>
      <c r="K8847" s="47"/>
      <c r="L8847" s="47"/>
      <c r="M8847" s="47"/>
      <c r="N8847" s="47"/>
      <c r="O8847" s="48"/>
    </row>
    <row r="8848" spans="2:15" x14ac:dyDescent="0.25">
      <c r="B8848" s="85"/>
      <c r="C8848" s="47"/>
      <c r="D8848" s="47"/>
      <c r="E8848" s="47"/>
      <c r="F8848" s="47"/>
      <c r="G8848" s="48"/>
      <c r="H8848" s="47"/>
      <c r="I8848" s="51"/>
      <c r="J8848" s="51"/>
      <c r="K8848" s="47"/>
      <c r="L8848" s="47"/>
      <c r="M8848" s="47"/>
      <c r="N8848" s="47"/>
      <c r="O8848" s="48"/>
    </row>
    <row r="8849" spans="2:15" x14ac:dyDescent="0.25">
      <c r="B8849" s="85"/>
      <c r="C8849" s="47"/>
      <c r="D8849" s="47"/>
      <c r="E8849" s="47"/>
      <c r="F8849" s="47"/>
      <c r="G8849" s="48"/>
      <c r="H8849" s="47"/>
      <c r="I8849" s="51"/>
      <c r="J8849" s="51"/>
      <c r="K8849" s="47"/>
      <c r="L8849" s="47"/>
      <c r="M8849" s="47"/>
      <c r="N8849" s="47"/>
      <c r="O8849" s="48"/>
    </row>
    <row r="8850" spans="2:15" x14ac:dyDescent="0.25">
      <c r="B8850" s="85"/>
      <c r="C8850" s="47"/>
      <c r="D8850" s="47"/>
      <c r="E8850" s="47"/>
      <c r="F8850" s="47"/>
      <c r="G8850" s="48"/>
      <c r="H8850" s="47"/>
      <c r="I8850" s="51"/>
      <c r="J8850" s="51"/>
      <c r="K8850" s="47"/>
      <c r="L8850" s="47"/>
      <c r="M8850" s="47"/>
      <c r="N8850" s="47"/>
      <c r="O8850" s="48"/>
    </row>
    <row r="8851" spans="2:15" x14ac:dyDescent="0.25">
      <c r="B8851" s="85"/>
      <c r="C8851" s="47"/>
      <c r="D8851" s="47"/>
      <c r="E8851" s="47"/>
      <c r="F8851" s="47"/>
      <c r="G8851" s="48"/>
      <c r="H8851" s="47"/>
      <c r="I8851" s="51"/>
      <c r="J8851" s="51"/>
      <c r="K8851" s="47"/>
      <c r="L8851" s="47"/>
      <c r="M8851" s="47"/>
      <c r="N8851" s="47"/>
      <c r="O8851" s="48"/>
    </row>
    <row r="8852" spans="2:15" x14ac:dyDescent="0.25">
      <c r="B8852" s="85"/>
      <c r="C8852" s="47"/>
      <c r="D8852" s="47"/>
      <c r="E8852" s="47"/>
      <c r="F8852" s="47"/>
      <c r="G8852" s="48"/>
      <c r="H8852" s="47"/>
      <c r="I8852" s="51"/>
      <c r="J8852" s="51"/>
      <c r="K8852" s="47"/>
      <c r="L8852" s="47"/>
      <c r="M8852" s="47"/>
      <c r="N8852" s="47"/>
      <c r="O8852" s="48"/>
    </row>
    <row r="8853" spans="2:15" x14ac:dyDescent="0.25">
      <c r="B8853" s="85"/>
      <c r="C8853" s="47"/>
      <c r="D8853" s="47"/>
      <c r="E8853" s="47"/>
      <c r="F8853" s="47"/>
      <c r="G8853" s="48"/>
      <c r="H8853" s="47"/>
      <c r="I8853" s="51"/>
      <c r="J8853" s="51"/>
      <c r="K8853" s="47"/>
      <c r="L8853" s="47"/>
      <c r="M8853" s="47"/>
      <c r="N8853" s="47"/>
      <c r="O8853" s="48"/>
    </row>
    <row r="8854" spans="2:15" x14ac:dyDescent="0.25">
      <c r="B8854" s="85"/>
      <c r="C8854" s="47"/>
      <c r="D8854" s="47"/>
      <c r="E8854" s="47"/>
      <c r="F8854" s="47"/>
      <c r="G8854" s="48"/>
      <c r="H8854" s="47"/>
      <c r="I8854" s="51"/>
      <c r="J8854" s="51"/>
      <c r="K8854" s="47"/>
      <c r="L8854" s="47"/>
      <c r="M8854" s="47"/>
      <c r="N8854" s="47"/>
      <c r="O8854" s="48"/>
    </row>
    <row r="8855" spans="2:15" x14ac:dyDescent="0.25">
      <c r="B8855" s="85"/>
      <c r="C8855" s="47"/>
      <c r="D8855" s="47"/>
      <c r="E8855" s="47"/>
      <c r="F8855" s="47"/>
      <c r="G8855" s="48"/>
      <c r="H8855" s="47"/>
      <c r="I8855" s="51"/>
      <c r="J8855" s="51"/>
      <c r="K8855" s="47"/>
      <c r="L8855" s="47"/>
      <c r="M8855" s="47"/>
      <c r="N8855" s="47"/>
      <c r="O8855" s="48"/>
    </row>
    <row r="8856" spans="2:15" x14ac:dyDescent="0.25">
      <c r="B8856" s="85"/>
      <c r="C8856" s="47"/>
      <c r="D8856" s="47"/>
      <c r="E8856" s="47"/>
      <c r="F8856" s="47"/>
      <c r="G8856" s="48"/>
      <c r="H8856" s="47"/>
      <c r="I8856" s="51"/>
      <c r="J8856" s="51"/>
      <c r="K8856" s="47"/>
      <c r="L8856" s="47"/>
      <c r="M8856" s="47"/>
      <c r="N8856" s="47"/>
      <c r="O8856" s="48"/>
    </row>
    <row r="8857" spans="2:15" x14ac:dyDescent="0.25">
      <c r="B8857" s="85"/>
      <c r="C8857" s="47"/>
      <c r="D8857" s="47"/>
      <c r="E8857" s="47"/>
      <c r="F8857" s="47"/>
      <c r="G8857" s="48"/>
      <c r="H8857" s="47"/>
      <c r="I8857" s="51"/>
      <c r="J8857" s="51"/>
      <c r="K8857" s="47"/>
      <c r="L8857" s="47"/>
      <c r="M8857" s="47"/>
      <c r="N8857" s="47"/>
      <c r="O8857" s="48"/>
    </row>
    <row r="8858" spans="2:15" x14ac:dyDescent="0.25">
      <c r="B8858" s="85"/>
      <c r="C8858" s="47"/>
      <c r="D8858" s="47"/>
      <c r="E8858" s="47"/>
      <c r="F8858" s="47"/>
      <c r="G8858" s="48"/>
      <c r="H8858" s="47"/>
      <c r="I8858" s="51"/>
      <c r="J8858" s="51"/>
      <c r="K8858" s="47"/>
      <c r="L8858" s="47"/>
      <c r="M8858" s="47"/>
      <c r="N8858" s="47"/>
      <c r="O8858" s="48"/>
    </row>
    <row r="8859" spans="2:15" x14ac:dyDescent="0.25">
      <c r="B8859" s="85"/>
      <c r="C8859" s="47"/>
      <c r="D8859" s="47"/>
      <c r="E8859" s="47"/>
      <c r="F8859" s="47"/>
      <c r="G8859" s="48"/>
      <c r="H8859" s="47"/>
      <c r="I8859" s="51"/>
      <c r="J8859" s="51"/>
      <c r="K8859" s="47"/>
      <c r="L8859" s="47"/>
      <c r="M8859" s="47"/>
      <c r="N8859" s="47"/>
      <c r="O8859" s="48"/>
    </row>
    <row r="8860" spans="2:15" x14ac:dyDescent="0.25">
      <c r="B8860" s="85"/>
      <c r="C8860" s="47"/>
      <c r="D8860" s="47"/>
      <c r="E8860" s="47"/>
      <c r="F8860" s="47"/>
      <c r="G8860" s="48"/>
      <c r="H8860" s="47"/>
      <c r="I8860" s="51"/>
      <c r="J8860" s="51"/>
      <c r="K8860" s="47"/>
      <c r="L8860" s="47"/>
      <c r="M8860" s="47"/>
      <c r="N8860" s="47"/>
      <c r="O8860" s="48"/>
    </row>
    <row r="8861" spans="2:15" x14ac:dyDescent="0.25">
      <c r="B8861" s="85"/>
      <c r="C8861" s="47"/>
      <c r="D8861" s="47"/>
      <c r="E8861" s="47"/>
      <c r="F8861" s="47"/>
      <c r="G8861" s="48"/>
      <c r="H8861" s="47"/>
      <c r="I8861" s="51"/>
      <c r="J8861" s="51"/>
      <c r="K8861" s="47"/>
      <c r="L8861" s="47"/>
      <c r="M8861" s="47"/>
      <c r="N8861" s="47"/>
      <c r="O8861" s="48"/>
    </row>
    <row r="8862" spans="2:15" x14ac:dyDescent="0.25">
      <c r="B8862" s="85"/>
      <c r="C8862" s="47"/>
      <c r="D8862" s="47"/>
      <c r="E8862" s="47"/>
      <c r="F8862" s="47"/>
      <c r="G8862" s="48"/>
      <c r="H8862" s="47"/>
      <c r="I8862" s="51"/>
      <c r="J8862" s="51"/>
      <c r="K8862" s="47"/>
      <c r="L8862" s="47"/>
      <c r="M8862" s="47"/>
      <c r="N8862" s="47"/>
      <c r="O8862" s="48"/>
    </row>
    <row r="8863" spans="2:15" x14ac:dyDescent="0.25">
      <c r="B8863" s="85"/>
      <c r="C8863" s="47"/>
      <c r="D8863" s="47"/>
      <c r="E8863" s="47"/>
      <c r="F8863" s="47"/>
      <c r="G8863" s="48"/>
      <c r="H8863" s="47"/>
      <c r="I8863" s="51"/>
      <c r="J8863" s="51"/>
      <c r="K8863" s="47"/>
      <c r="L8863" s="47"/>
      <c r="M8863" s="47"/>
      <c r="N8863" s="47"/>
      <c r="O8863" s="48"/>
    </row>
    <row r="8864" spans="2:15" x14ac:dyDescent="0.25">
      <c r="B8864" s="85"/>
      <c r="C8864" s="47"/>
      <c r="D8864" s="47"/>
      <c r="E8864" s="47"/>
      <c r="F8864" s="47"/>
      <c r="G8864" s="48"/>
      <c r="H8864" s="47"/>
      <c r="I8864" s="51"/>
      <c r="J8864" s="51"/>
      <c r="K8864" s="47"/>
      <c r="L8864" s="47"/>
      <c r="M8864" s="47"/>
      <c r="N8864" s="47"/>
      <c r="O8864" s="48"/>
    </row>
    <row r="8865" spans="2:15" x14ac:dyDescent="0.25">
      <c r="B8865" s="85"/>
      <c r="C8865" s="47"/>
      <c r="D8865" s="47"/>
      <c r="E8865" s="47"/>
      <c r="F8865" s="47"/>
      <c r="G8865" s="48"/>
      <c r="H8865" s="47"/>
      <c r="I8865" s="51"/>
      <c r="J8865" s="51"/>
      <c r="K8865" s="47"/>
      <c r="L8865" s="47"/>
      <c r="M8865" s="47"/>
      <c r="N8865" s="47"/>
      <c r="O8865" s="48"/>
    </row>
    <row r="8866" spans="2:15" x14ac:dyDescent="0.25">
      <c r="B8866" s="85"/>
      <c r="C8866" s="47"/>
      <c r="D8866" s="47"/>
      <c r="E8866" s="47"/>
      <c r="F8866" s="47"/>
      <c r="G8866" s="48"/>
      <c r="H8866" s="47"/>
      <c r="I8866" s="51"/>
      <c r="J8866" s="51"/>
      <c r="K8866" s="47"/>
      <c r="L8866" s="47"/>
      <c r="M8866" s="47"/>
      <c r="N8866" s="47"/>
      <c r="O8866" s="48"/>
    </row>
    <row r="8867" spans="2:15" x14ac:dyDescent="0.25">
      <c r="B8867" s="85"/>
      <c r="C8867" s="47"/>
      <c r="D8867" s="47"/>
      <c r="E8867" s="47"/>
      <c r="F8867" s="47"/>
      <c r="G8867" s="48"/>
      <c r="H8867" s="47"/>
      <c r="I8867" s="51"/>
      <c r="J8867" s="51"/>
      <c r="K8867" s="47"/>
      <c r="L8867" s="47"/>
      <c r="M8867" s="47"/>
      <c r="N8867" s="47"/>
      <c r="O8867" s="48"/>
    </row>
    <row r="8868" spans="2:15" x14ac:dyDescent="0.25">
      <c r="B8868" s="85"/>
      <c r="C8868" s="47"/>
      <c r="D8868" s="47"/>
      <c r="E8868" s="47"/>
      <c r="F8868" s="47"/>
      <c r="G8868" s="48"/>
      <c r="H8868" s="47"/>
      <c r="I8868" s="51"/>
      <c r="J8868" s="51"/>
      <c r="K8868" s="47"/>
      <c r="L8868" s="47"/>
      <c r="M8868" s="47"/>
      <c r="N8868" s="47"/>
      <c r="O8868" s="48"/>
    </row>
    <row r="8869" spans="2:15" x14ac:dyDescent="0.25">
      <c r="B8869" s="85"/>
      <c r="C8869" s="47"/>
      <c r="D8869" s="47"/>
      <c r="E8869" s="47"/>
      <c r="F8869" s="47"/>
      <c r="G8869" s="48"/>
      <c r="H8869" s="47"/>
      <c r="I8869" s="51"/>
      <c r="J8869" s="51"/>
      <c r="K8869" s="47"/>
      <c r="L8869" s="47"/>
      <c r="M8869" s="47"/>
      <c r="N8869" s="47"/>
      <c r="O8869" s="48"/>
    </row>
    <row r="8870" spans="2:15" x14ac:dyDescent="0.25">
      <c r="B8870" s="85"/>
      <c r="C8870" s="47"/>
      <c r="D8870" s="47"/>
      <c r="E8870" s="47"/>
      <c r="F8870" s="47"/>
      <c r="G8870" s="48"/>
      <c r="H8870" s="47"/>
      <c r="I8870" s="51"/>
      <c r="J8870" s="51"/>
      <c r="K8870" s="47"/>
      <c r="L8870" s="47"/>
      <c r="M8870" s="47"/>
      <c r="N8870" s="47"/>
      <c r="O8870" s="48"/>
    </row>
    <row r="8871" spans="2:15" x14ac:dyDescent="0.25">
      <c r="B8871" s="85"/>
      <c r="C8871" s="47"/>
      <c r="D8871" s="47"/>
      <c r="E8871" s="47"/>
      <c r="F8871" s="47"/>
      <c r="G8871" s="48"/>
      <c r="H8871" s="47"/>
      <c r="I8871" s="51"/>
      <c r="J8871" s="51"/>
      <c r="K8871" s="47"/>
      <c r="L8871" s="47"/>
      <c r="M8871" s="47"/>
      <c r="N8871" s="47"/>
      <c r="O8871" s="48"/>
    </row>
    <row r="8872" spans="2:15" x14ac:dyDescent="0.25">
      <c r="B8872" s="85"/>
      <c r="C8872" s="47"/>
      <c r="D8872" s="47"/>
      <c r="E8872" s="47"/>
      <c r="F8872" s="47"/>
      <c r="G8872" s="48"/>
      <c r="H8872" s="47"/>
      <c r="I8872" s="51"/>
      <c r="J8872" s="51"/>
      <c r="K8872" s="47"/>
      <c r="L8872" s="47"/>
      <c r="M8872" s="47"/>
      <c r="N8872" s="47"/>
      <c r="O8872" s="48"/>
    </row>
    <row r="8873" spans="2:15" x14ac:dyDescent="0.25">
      <c r="B8873" s="85"/>
      <c r="C8873" s="47"/>
      <c r="D8873" s="47"/>
      <c r="E8873" s="47"/>
      <c r="F8873" s="47"/>
      <c r="G8873" s="48"/>
      <c r="H8873" s="47"/>
      <c r="I8873" s="51"/>
      <c r="J8873" s="51"/>
      <c r="K8873" s="47"/>
      <c r="L8873" s="47"/>
      <c r="M8873" s="47"/>
      <c r="N8873" s="47"/>
      <c r="O8873" s="48"/>
    </row>
    <row r="8874" spans="2:15" x14ac:dyDescent="0.25">
      <c r="B8874" s="85"/>
      <c r="C8874" s="47"/>
      <c r="D8874" s="47"/>
      <c r="E8874" s="47"/>
      <c r="F8874" s="47"/>
      <c r="G8874" s="48"/>
      <c r="H8874" s="47"/>
      <c r="I8874" s="51"/>
      <c r="J8874" s="51"/>
      <c r="K8874" s="47"/>
      <c r="L8874" s="47"/>
      <c r="M8874" s="47"/>
      <c r="N8874" s="47"/>
      <c r="O8874" s="48"/>
    </row>
    <row r="8875" spans="2:15" x14ac:dyDescent="0.25">
      <c r="B8875" s="85"/>
      <c r="C8875" s="47"/>
      <c r="D8875" s="47"/>
      <c r="E8875" s="47"/>
      <c r="F8875" s="47"/>
      <c r="G8875" s="48"/>
      <c r="H8875" s="47"/>
      <c r="I8875" s="51"/>
      <c r="J8875" s="51"/>
      <c r="K8875" s="47"/>
      <c r="L8875" s="47"/>
      <c r="M8875" s="47"/>
      <c r="N8875" s="47"/>
      <c r="O8875" s="48"/>
    </row>
    <row r="8876" spans="2:15" x14ac:dyDescent="0.25">
      <c r="B8876" s="85"/>
      <c r="C8876" s="47"/>
      <c r="D8876" s="47"/>
      <c r="E8876" s="47"/>
      <c r="F8876" s="47"/>
      <c r="G8876" s="48"/>
      <c r="H8876" s="47"/>
      <c r="I8876" s="51"/>
      <c r="J8876" s="51"/>
      <c r="K8876" s="47"/>
      <c r="L8876" s="47"/>
      <c r="M8876" s="47"/>
      <c r="N8876" s="47"/>
      <c r="O8876" s="48"/>
    </row>
    <row r="8877" spans="2:15" x14ac:dyDescent="0.25">
      <c r="B8877" s="85"/>
      <c r="C8877" s="47"/>
      <c r="D8877" s="47"/>
      <c r="E8877" s="47"/>
      <c r="F8877" s="47"/>
      <c r="G8877" s="48"/>
      <c r="H8877" s="47"/>
      <c r="I8877" s="51"/>
      <c r="J8877" s="51"/>
      <c r="K8877" s="47"/>
      <c r="L8877" s="47"/>
      <c r="M8877" s="47"/>
      <c r="N8877" s="47"/>
      <c r="O8877" s="48"/>
    </row>
    <row r="8878" spans="2:15" x14ac:dyDescent="0.25">
      <c r="B8878" s="85"/>
      <c r="C8878" s="47"/>
      <c r="D8878" s="47"/>
      <c r="E8878" s="47"/>
      <c r="F8878" s="47"/>
      <c r="G8878" s="48"/>
      <c r="H8878" s="47"/>
      <c r="I8878" s="51"/>
      <c r="J8878" s="51"/>
      <c r="K8878" s="47"/>
      <c r="L8878" s="47"/>
      <c r="M8878" s="47"/>
      <c r="N8878" s="47"/>
      <c r="O8878" s="48"/>
    </row>
    <row r="8879" spans="2:15" x14ac:dyDescent="0.25">
      <c r="B8879" s="85"/>
      <c r="C8879" s="47"/>
      <c r="D8879" s="47"/>
      <c r="E8879" s="47"/>
      <c r="F8879" s="47"/>
      <c r="G8879" s="48"/>
      <c r="H8879" s="47"/>
      <c r="I8879" s="51"/>
      <c r="J8879" s="51"/>
      <c r="K8879" s="47"/>
      <c r="L8879" s="47"/>
      <c r="M8879" s="47"/>
      <c r="N8879" s="47"/>
      <c r="O8879" s="48"/>
    </row>
    <row r="8880" spans="2:15" x14ac:dyDescent="0.25">
      <c r="B8880" s="85"/>
      <c r="C8880" s="47"/>
      <c r="D8880" s="47"/>
      <c r="E8880" s="47"/>
      <c r="F8880" s="47"/>
      <c r="G8880" s="48"/>
      <c r="H8880" s="47"/>
      <c r="I8880" s="51"/>
      <c r="J8880" s="51"/>
      <c r="K8880" s="47"/>
      <c r="L8880" s="47"/>
      <c r="M8880" s="47"/>
      <c r="N8880" s="47"/>
      <c r="O8880" s="48"/>
    </row>
    <row r="8881" spans="2:15" x14ac:dyDescent="0.25">
      <c r="B8881" s="85"/>
      <c r="C8881" s="47"/>
      <c r="D8881" s="47"/>
      <c r="E8881" s="47"/>
      <c r="F8881" s="47"/>
      <c r="G8881" s="48"/>
      <c r="H8881" s="47"/>
      <c r="I8881" s="51"/>
      <c r="J8881" s="51"/>
      <c r="K8881" s="47"/>
      <c r="L8881" s="47"/>
      <c r="M8881" s="47"/>
      <c r="N8881" s="47"/>
      <c r="O8881" s="48"/>
    </row>
    <row r="8882" spans="2:15" x14ac:dyDescent="0.25">
      <c r="B8882" s="85"/>
      <c r="C8882" s="47"/>
      <c r="D8882" s="47"/>
      <c r="E8882" s="47"/>
      <c r="F8882" s="47"/>
      <c r="G8882" s="48"/>
      <c r="H8882" s="47"/>
      <c r="I8882" s="51"/>
      <c r="J8882" s="51"/>
      <c r="K8882" s="47"/>
      <c r="L8882" s="47"/>
      <c r="M8882" s="47"/>
      <c r="N8882" s="47"/>
      <c r="O8882" s="48"/>
    </row>
    <row r="8883" spans="2:15" x14ac:dyDescent="0.25">
      <c r="B8883" s="85"/>
      <c r="C8883" s="47"/>
      <c r="D8883" s="47"/>
      <c r="E8883" s="47"/>
      <c r="F8883" s="47"/>
      <c r="G8883" s="48"/>
      <c r="H8883" s="47"/>
      <c r="I8883" s="51"/>
      <c r="J8883" s="51"/>
      <c r="K8883" s="47"/>
      <c r="L8883" s="47"/>
      <c r="M8883" s="47"/>
      <c r="N8883" s="47"/>
      <c r="O8883" s="48"/>
    </row>
    <row r="8884" spans="2:15" x14ac:dyDescent="0.25">
      <c r="B8884" s="85"/>
      <c r="C8884" s="47"/>
      <c r="D8884" s="47"/>
      <c r="E8884" s="47"/>
      <c r="F8884" s="47"/>
      <c r="G8884" s="48"/>
      <c r="H8884" s="47"/>
      <c r="I8884" s="51"/>
      <c r="J8884" s="51"/>
      <c r="K8884" s="47"/>
      <c r="L8884" s="47"/>
      <c r="M8884" s="47"/>
      <c r="N8884" s="47"/>
      <c r="O8884" s="48"/>
    </row>
    <row r="8885" spans="2:15" x14ac:dyDescent="0.25">
      <c r="B8885" s="85"/>
      <c r="C8885" s="47"/>
      <c r="D8885" s="47"/>
      <c r="E8885" s="47"/>
      <c r="F8885" s="47"/>
      <c r="G8885" s="48"/>
      <c r="H8885" s="47"/>
      <c r="I8885" s="51"/>
      <c r="J8885" s="51"/>
      <c r="K8885" s="47"/>
      <c r="L8885" s="47"/>
      <c r="M8885" s="47"/>
      <c r="N8885" s="47"/>
      <c r="O8885" s="48"/>
    </row>
    <row r="8886" spans="2:15" x14ac:dyDescent="0.25">
      <c r="B8886" s="85"/>
      <c r="C8886" s="47"/>
      <c r="D8886" s="47"/>
      <c r="E8886" s="47"/>
      <c r="F8886" s="47"/>
      <c r="G8886" s="48"/>
      <c r="H8886" s="47"/>
      <c r="I8886" s="51"/>
      <c r="J8886" s="51"/>
      <c r="K8886" s="47"/>
      <c r="L8886" s="47"/>
      <c r="M8886" s="47"/>
      <c r="N8886" s="47"/>
      <c r="O8886" s="48"/>
    </row>
    <row r="8887" spans="2:15" x14ac:dyDescent="0.25">
      <c r="B8887" s="85"/>
      <c r="C8887" s="47"/>
      <c r="D8887" s="47"/>
      <c r="E8887" s="47"/>
      <c r="F8887" s="47"/>
      <c r="G8887" s="48"/>
      <c r="H8887" s="47"/>
      <c r="I8887" s="51"/>
      <c r="J8887" s="51"/>
      <c r="K8887" s="47"/>
      <c r="L8887" s="47"/>
      <c r="M8887" s="47"/>
      <c r="N8887" s="47"/>
      <c r="O8887" s="48"/>
    </row>
    <row r="8888" spans="2:15" x14ac:dyDescent="0.25">
      <c r="B8888" s="85"/>
      <c r="C8888" s="47"/>
      <c r="D8888" s="47"/>
      <c r="E8888" s="47"/>
      <c r="F8888" s="47"/>
      <c r="G8888" s="48"/>
      <c r="H8888" s="47"/>
      <c r="I8888" s="51"/>
      <c r="J8888" s="51"/>
      <c r="K8888" s="47"/>
      <c r="L8888" s="47"/>
      <c r="M8888" s="47"/>
      <c r="N8888" s="47"/>
      <c r="O8888" s="48"/>
    </row>
    <row r="8889" spans="2:15" x14ac:dyDescent="0.25">
      <c r="B8889" s="85"/>
      <c r="C8889" s="47"/>
      <c r="D8889" s="47"/>
      <c r="E8889" s="47"/>
      <c r="F8889" s="47"/>
      <c r="G8889" s="48"/>
      <c r="H8889" s="47"/>
      <c r="I8889" s="51"/>
      <c r="J8889" s="51"/>
      <c r="K8889" s="47"/>
      <c r="L8889" s="47"/>
      <c r="M8889" s="47"/>
      <c r="N8889" s="47"/>
      <c r="O8889" s="48"/>
    </row>
    <row r="8890" spans="2:15" x14ac:dyDescent="0.25">
      <c r="B8890" s="85"/>
      <c r="C8890" s="47"/>
      <c r="D8890" s="47"/>
      <c r="E8890" s="47"/>
      <c r="F8890" s="47"/>
      <c r="G8890" s="48"/>
      <c r="H8890" s="47"/>
      <c r="I8890" s="51"/>
      <c r="J8890" s="51"/>
      <c r="K8890" s="47"/>
      <c r="L8890" s="47"/>
      <c r="M8890" s="47"/>
      <c r="N8890" s="47"/>
      <c r="O8890" s="48"/>
    </row>
    <row r="8891" spans="2:15" x14ac:dyDescent="0.25">
      <c r="B8891" s="85"/>
      <c r="C8891" s="47"/>
      <c r="D8891" s="47"/>
      <c r="E8891" s="47"/>
      <c r="F8891" s="47"/>
      <c r="G8891" s="48"/>
      <c r="H8891" s="47"/>
      <c r="I8891" s="51"/>
      <c r="J8891" s="51"/>
      <c r="K8891" s="47"/>
      <c r="L8891" s="47"/>
      <c r="M8891" s="47"/>
      <c r="N8891" s="47"/>
      <c r="O8891" s="48"/>
    </row>
    <row r="8892" spans="2:15" x14ac:dyDescent="0.25">
      <c r="B8892" s="85"/>
      <c r="C8892" s="47"/>
      <c r="D8892" s="47"/>
      <c r="E8892" s="47"/>
      <c r="F8892" s="47"/>
      <c r="G8892" s="48"/>
      <c r="H8892" s="47"/>
      <c r="I8892" s="51"/>
      <c r="J8892" s="51"/>
      <c r="K8892" s="47"/>
      <c r="L8892" s="47"/>
      <c r="M8892" s="47"/>
      <c r="N8892" s="47"/>
      <c r="O8892" s="48"/>
    </row>
    <row r="8893" spans="2:15" x14ac:dyDescent="0.25">
      <c r="B8893" s="85"/>
      <c r="C8893" s="47"/>
      <c r="D8893" s="47"/>
      <c r="E8893" s="47"/>
      <c r="F8893" s="47"/>
      <c r="G8893" s="48"/>
      <c r="H8893" s="47"/>
      <c r="I8893" s="51"/>
      <c r="J8893" s="51"/>
      <c r="K8893" s="47"/>
      <c r="L8893" s="47"/>
      <c r="M8893" s="47"/>
      <c r="N8893" s="47"/>
      <c r="O8893" s="48"/>
    </row>
    <row r="8894" spans="2:15" x14ac:dyDescent="0.25">
      <c r="B8894" s="85"/>
      <c r="C8894" s="47"/>
      <c r="D8894" s="47"/>
      <c r="E8894" s="47"/>
      <c r="F8894" s="47"/>
      <c r="G8894" s="48"/>
      <c r="H8894" s="47"/>
      <c r="I8894" s="51"/>
      <c r="J8894" s="51"/>
      <c r="K8894" s="47"/>
      <c r="L8894" s="47"/>
      <c r="M8894" s="47"/>
      <c r="N8894" s="47"/>
      <c r="O8894" s="48"/>
    </row>
    <row r="8895" spans="2:15" x14ac:dyDescent="0.25">
      <c r="B8895" s="85"/>
      <c r="C8895" s="47"/>
      <c r="D8895" s="47"/>
      <c r="E8895" s="47"/>
      <c r="F8895" s="47"/>
      <c r="G8895" s="48"/>
      <c r="H8895" s="47"/>
      <c r="I8895" s="51"/>
      <c r="J8895" s="51"/>
      <c r="K8895" s="47"/>
      <c r="L8895" s="47"/>
      <c r="M8895" s="47"/>
      <c r="N8895" s="47"/>
      <c r="O8895" s="48"/>
    </row>
    <row r="8896" spans="2:15" x14ac:dyDescent="0.25">
      <c r="B8896" s="85"/>
      <c r="C8896" s="47"/>
      <c r="D8896" s="47"/>
      <c r="E8896" s="47"/>
      <c r="F8896" s="47"/>
      <c r="G8896" s="48"/>
      <c r="H8896" s="47"/>
      <c r="I8896" s="51"/>
      <c r="J8896" s="51"/>
      <c r="K8896" s="47"/>
      <c r="L8896" s="47"/>
      <c r="M8896" s="47"/>
      <c r="N8896" s="47"/>
      <c r="O8896" s="48"/>
    </row>
    <row r="8897" spans="2:15" x14ac:dyDescent="0.25">
      <c r="B8897" s="85"/>
      <c r="C8897" s="47"/>
      <c r="D8897" s="47"/>
      <c r="E8897" s="47"/>
      <c r="F8897" s="47"/>
      <c r="G8897" s="48"/>
      <c r="H8897" s="47"/>
      <c r="I8897" s="51"/>
      <c r="J8897" s="51"/>
      <c r="K8897" s="47"/>
      <c r="L8897" s="47"/>
      <c r="M8897" s="47"/>
      <c r="N8897" s="47"/>
      <c r="O8897" s="48"/>
    </row>
    <row r="8898" spans="2:15" x14ac:dyDescent="0.25">
      <c r="B8898" s="85"/>
      <c r="C8898" s="47"/>
      <c r="D8898" s="47"/>
      <c r="E8898" s="47"/>
      <c r="F8898" s="47"/>
      <c r="G8898" s="48"/>
      <c r="H8898" s="47"/>
      <c r="I8898" s="51"/>
      <c r="J8898" s="51"/>
      <c r="K8898" s="47"/>
      <c r="L8898" s="47"/>
      <c r="M8898" s="47"/>
      <c r="N8898" s="47"/>
      <c r="O8898" s="48"/>
    </row>
    <row r="8899" spans="2:15" x14ac:dyDescent="0.25">
      <c r="B8899" s="85"/>
      <c r="C8899" s="47"/>
      <c r="D8899" s="47"/>
      <c r="E8899" s="47"/>
      <c r="F8899" s="47"/>
      <c r="G8899" s="48"/>
      <c r="H8899" s="47"/>
      <c r="I8899" s="51"/>
      <c r="J8899" s="51"/>
      <c r="K8899" s="47"/>
      <c r="L8899" s="47"/>
      <c r="M8899" s="47"/>
      <c r="N8899" s="47"/>
      <c r="O8899" s="48"/>
    </row>
    <row r="8900" spans="2:15" x14ac:dyDescent="0.25">
      <c r="B8900" s="85"/>
      <c r="C8900" s="47"/>
      <c r="D8900" s="47"/>
      <c r="E8900" s="47"/>
      <c r="F8900" s="47"/>
      <c r="G8900" s="48"/>
      <c r="H8900" s="47"/>
      <c r="I8900" s="51"/>
      <c r="J8900" s="51"/>
      <c r="K8900" s="47"/>
      <c r="L8900" s="47"/>
      <c r="M8900" s="47"/>
      <c r="N8900" s="47"/>
      <c r="O8900" s="48"/>
    </row>
    <row r="8901" spans="2:15" x14ac:dyDescent="0.25">
      <c r="B8901" s="85"/>
      <c r="C8901" s="47"/>
      <c r="D8901" s="47"/>
      <c r="E8901" s="47"/>
      <c r="F8901" s="47"/>
      <c r="G8901" s="48"/>
      <c r="H8901" s="47"/>
      <c r="I8901" s="51"/>
      <c r="J8901" s="51"/>
      <c r="K8901" s="47"/>
      <c r="L8901" s="47"/>
      <c r="M8901" s="47"/>
      <c r="N8901" s="47"/>
      <c r="O8901" s="48"/>
    </row>
    <row r="8902" spans="2:15" x14ac:dyDescent="0.25">
      <c r="B8902" s="85"/>
      <c r="C8902" s="47"/>
      <c r="D8902" s="47"/>
      <c r="E8902" s="47"/>
      <c r="F8902" s="47"/>
      <c r="G8902" s="48"/>
      <c r="H8902" s="47"/>
      <c r="I8902" s="51"/>
      <c r="J8902" s="51"/>
      <c r="K8902" s="47"/>
      <c r="L8902" s="47"/>
      <c r="M8902" s="47"/>
      <c r="N8902" s="47"/>
      <c r="O8902" s="48"/>
    </row>
    <row r="8903" spans="2:15" x14ac:dyDescent="0.25">
      <c r="B8903" s="85"/>
      <c r="C8903" s="47"/>
      <c r="D8903" s="47"/>
      <c r="E8903" s="47"/>
      <c r="F8903" s="47"/>
      <c r="G8903" s="48"/>
      <c r="H8903" s="47"/>
      <c r="I8903" s="51"/>
      <c r="J8903" s="51"/>
      <c r="K8903" s="47"/>
      <c r="L8903" s="47"/>
      <c r="M8903" s="47"/>
      <c r="N8903" s="47"/>
      <c r="O8903" s="48"/>
    </row>
    <row r="8904" spans="2:15" x14ac:dyDescent="0.25">
      <c r="B8904" s="85"/>
      <c r="C8904" s="47"/>
      <c r="D8904" s="47"/>
      <c r="E8904" s="47"/>
      <c r="F8904" s="47"/>
      <c r="G8904" s="48"/>
      <c r="H8904" s="47"/>
      <c r="I8904" s="51"/>
      <c r="J8904" s="51"/>
      <c r="K8904" s="47"/>
      <c r="L8904" s="47"/>
      <c r="M8904" s="47"/>
      <c r="N8904" s="47"/>
      <c r="O8904" s="48"/>
    </row>
    <row r="8905" spans="2:15" x14ac:dyDescent="0.25">
      <c r="B8905" s="85"/>
      <c r="C8905" s="47"/>
      <c r="D8905" s="47"/>
      <c r="E8905" s="47"/>
      <c r="F8905" s="47"/>
      <c r="G8905" s="48"/>
      <c r="H8905" s="47"/>
      <c r="I8905" s="51"/>
      <c r="J8905" s="51"/>
      <c r="K8905" s="47"/>
      <c r="L8905" s="47"/>
      <c r="M8905" s="47"/>
      <c r="N8905" s="47"/>
      <c r="O8905" s="48"/>
    </row>
    <row r="8906" spans="2:15" x14ac:dyDescent="0.25">
      <c r="B8906" s="85"/>
      <c r="C8906" s="47"/>
      <c r="D8906" s="47"/>
      <c r="E8906" s="47"/>
      <c r="F8906" s="47"/>
      <c r="G8906" s="48"/>
      <c r="H8906" s="47"/>
      <c r="I8906" s="51"/>
      <c r="J8906" s="51"/>
      <c r="K8906" s="47"/>
      <c r="L8906" s="47"/>
      <c r="M8906" s="47"/>
      <c r="N8906" s="47"/>
      <c r="O8906" s="48"/>
    </row>
    <row r="8907" spans="2:15" x14ac:dyDescent="0.25">
      <c r="B8907" s="85"/>
      <c r="C8907" s="47"/>
      <c r="D8907" s="47"/>
      <c r="E8907" s="47"/>
      <c r="F8907" s="47"/>
      <c r="G8907" s="48"/>
      <c r="H8907" s="47"/>
      <c r="I8907" s="51"/>
      <c r="J8907" s="51"/>
      <c r="K8907" s="47"/>
      <c r="L8907" s="47"/>
      <c r="M8907" s="47"/>
      <c r="N8907" s="47"/>
      <c r="O8907" s="48"/>
    </row>
    <row r="8908" spans="2:15" x14ac:dyDescent="0.25">
      <c r="B8908" s="85"/>
      <c r="C8908" s="47"/>
      <c r="D8908" s="47"/>
      <c r="E8908" s="47"/>
      <c r="F8908" s="47"/>
      <c r="G8908" s="48"/>
      <c r="H8908" s="47"/>
      <c r="I8908" s="51"/>
      <c r="J8908" s="51"/>
      <c r="K8908" s="47"/>
      <c r="L8908" s="47"/>
      <c r="M8908" s="47"/>
      <c r="N8908" s="47"/>
      <c r="O8908" s="48"/>
    </row>
    <row r="8909" spans="2:15" x14ac:dyDescent="0.25">
      <c r="B8909" s="85"/>
      <c r="C8909" s="47"/>
      <c r="D8909" s="47"/>
      <c r="E8909" s="47"/>
      <c r="F8909" s="47"/>
      <c r="G8909" s="48"/>
      <c r="H8909" s="47"/>
      <c r="I8909" s="51"/>
      <c r="J8909" s="51"/>
      <c r="K8909" s="47"/>
      <c r="L8909" s="47"/>
      <c r="M8909" s="47"/>
      <c r="N8909" s="47"/>
      <c r="O8909" s="48"/>
    </row>
    <row r="8910" spans="2:15" x14ac:dyDescent="0.25">
      <c r="B8910" s="85"/>
      <c r="C8910" s="47"/>
      <c r="D8910" s="47"/>
      <c r="E8910" s="47"/>
      <c r="F8910" s="47"/>
      <c r="G8910" s="48"/>
      <c r="H8910" s="47"/>
      <c r="I8910" s="51"/>
      <c r="J8910" s="51"/>
      <c r="K8910" s="47"/>
      <c r="L8910" s="47"/>
      <c r="M8910" s="47"/>
      <c r="N8910" s="47"/>
      <c r="O8910" s="48"/>
    </row>
    <row r="8911" spans="2:15" x14ac:dyDescent="0.25">
      <c r="B8911" s="85"/>
      <c r="C8911" s="47"/>
      <c r="D8911" s="47"/>
      <c r="E8911" s="47"/>
      <c r="F8911" s="47"/>
      <c r="G8911" s="48"/>
      <c r="H8911" s="47"/>
      <c r="I8911" s="51"/>
      <c r="J8911" s="51"/>
      <c r="K8911" s="47"/>
      <c r="L8911" s="47"/>
      <c r="M8911" s="47"/>
      <c r="N8911" s="47"/>
      <c r="O8911" s="48"/>
    </row>
    <row r="8912" spans="2:15" x14ac:dyDescent="0.25">
      <c r="B8912" s="85"/>
      <c r="C8912" s="47"/>
      <c r="D8912" s="47"/>
      <c r="E8912" s="47"/>
      <c r="F8912" s="47"/>
      <c r="G8912" s="48"/>
      <c r="H8912" s="47"/>
      <c r="I8912" s="51"/>
      <c r="J8912" s="51"/>
      <c r="K8912" s="47"/>
      <c r="L8912" s="47"/>
      <c r="M8912" s="47"/>
      <c r="N8912" s="47"/>
      <c r="O8912" s="48"/>
    </row>
    <row r="8913" spans="2:15" x14ac:dyDescent="0.25">
      <c r="B8913" s="85"/>
      <c r="C8913" s="47"/>
      <c r="D8913" s="47"/>
      <c r="E8913" s="47"/>
      <c r="F8913" s="47"/>
      <c r="G8913" s="48"/>
      <c r="H8913" s="47"/>
      <c r="I8913" s="51"/>
      <c r="J8913" s="51"/>
      <c r="K8913" s="47"/>
      <c r="L8913" s="47"/>
      <c r="M8913" s="47"/>
      <c r="N8913" s="47"/>
      <c r="O8913" s="48"/>
    </row>
    <row r="8914" spans="2:15" x14ac:dyDescent="0.25">
      <c r="B8914" s="85"/>
      <c r="C8914" s="47"/>
      <c r="D8914" s="47"/>
      <c r="E8914" s="47"/>
      <c r="F8914" s="47"/>
      <c r="G8914" s="48"/>
      <c r="H8914" s="47"/>
      <c r="I8914" s="51"/>
      <c r="J8914" s="51"/>
      <c r="K8914" s="47"/>
      <c r="L8914" s="47"/>
      <c r="M8914" s="47"/>
      <c r="N8914" s="47"/>
      <c r="O8914" s="48"/>
    </row>
    <row r="8915" spans="2:15" x14ac:dyDescent="0.25">
      <c r="B8915" s="85"/>
      <c r="C8915" s="47"/>
      <c r="D8915" s="47"/>
      <c r="E8915" s="47"/>
      <c r="F8915" s="47"/>
      <c r="G8915" s="48"/>
      <c r="H8915" s="47"/>
      <c r="I8915" s="51"/>
      <c r="J8915" s="51"/>
      <c r="K8915" s="47"/>
      <c r="L8915" s="47"/>
      <c r="M8915" s="47"/>
      <c r="N8915" s="47"/>
      <c r="O8915" s="48"/>
    </row>
    <row r="8916" spans="2:15" x14ac:dyDescent="0.25">
      <c r="B8916" s="85"/>
      <c r="C8916" s="47"/>
      <c r="D8916" s="47"/>
      <c r="E8916" s="47"/>
      <c r="F8916" s="47"/>
      <c r="G8916" s="48"/>
      <c r="H8916" s="47"/>
      <c r="I8916" s="51"/>
      <c r="J8916" s="51"/>
      <c r="K8916" s="47"/>
      <c r="L8916" s="47"/>
      <c r="M8916" s="47"/>
      <c r="N8916" s="47"/>
      <c r="O8916" s="48"/>
    </row>
    <row r="8917" spans="2:15" x14ac:dyDescent="0.25">
      <c r="B8917" s="85"/>
      <c r="C8917" s="47"/>
      <c r="D8917" s="47"/>
      <c r="E8917" s="47"/>
      <c r="F8917" s="47"/>
      <c r="G8917" s="48"/>
      <c r="H8917" s="47"/>
      <c r="I8917" s="51"/>
      <c r="J8917" s="51"/>
      <c r="K8917" s="47"/>
      <c r="L8917" s="47"/>
      <c r="M8917" s="47"/>
      <c r="N8917" s="47"/>
      <c r="O8917" s="48"/>
    </row>
    <row r="8918" spans="2:15" x14ac:dyDescent="0.25">
      <c r="B8918" s="85"/>
      <c r="C8918" s="47"/>
      <c r="D8918" s="47"/>
      <c r="E8918" s="47"/>
      <c r="F8918" s="47"/>
      <c r="G8918" s="48"/>
      <c r="H8918" s="47"/>
      <c r="I8918" s="51"/>
      <c r="J8918" s="51"/>
      <c r="K8918" s="47"/>
      <c r="L8918" s="47"/>
      <c r="M8918" s="47"/>
      <c r="N8918" s="47"/>
      <c r="O8918" s="48"/>
    </row>
    <row r="8919" spans="2:15" x14ac:dyDescent="0.25">
      <c r="B8919" s="85"/>
      <c r="C8919" s="47"/>
      <c r="D8919" s="47"/>
      <c r="E8919" s="47"/>
      <c r="F8919" s="47"/>
      <c r="G8919" s="48"/>
      <c r="H8919" s="47"/>
      <c r="I8919" s="51"/>
      <c r="J8919" s="51"/>
      <c r="K8919" s="47"/>
      <c r="L8919" s="47"/>
      <c r="M8919" s="47"/>
      <c r="N8919" s="47"/>
      <c r="O8919" s="48"/>
    </row>
    <row r="8920" spans="2:15" x14ac:dyDescent="0.25">
      <c r="B8920" s="85"/>
      <c r="C8920" s="47"/>
      <c r="D8920" s="47"/>
      <c r="E8920" s="47"/>
      <c r="F8920" s="47"/>
      <c r="G8920" s="48"/>
      <c r="H8920" s="47"/>
      <c r="I8920" s="51"/>
      <c r="J8920" s="51"/>
      <c r="K8920" s="47"/>
      <c r="L8920" s="47"/>
      <c r="M8920" s="47"/>
      <c r="N8920" s="47"/>
      <c r="O8920" s="48"/>
    </row>
    <row r="8921" spans="2:15" x14ac:dyDescent="0.25">
      <c r="B8921" s="85"/>
      <c r="C8921" s="47"/>
      <c r="D8921" s="47"/>
      <c r="E8921" s="47"/>
      <c r="F8921" s="47"/>
      <c r="G8921" s="48"/>
      <c r="H8921" s="47"/>
      <c r="I8921" s="51"/>
      <c r="J8921" s="51"/>
      <c r="K8921" s="47"/>
      <c r="L8921" s="47"/>
      <c r="M8921" s="47"/>
      <c r="N8921" s="47"/>
      <c r="O8921" s="48"/>
    </row>
    <row r="8922" spans="2:15" x14ac:dyDescent="0.25">
      <c r="B8922" s="85"/>
      <c r="C8922" s="47"/>
      <c r="D8922" s="47"/>
      <c r="E8922" s="47"/>
      <c r="F8922" s="47"/>
      <c r="G8922" s="48"/>
      <c r="H8922" s="47"/>
      <c r="I8922" s="51"/>
      <c r="J8922" s="51"/>
      <c r="K8922" s="47"/>
      <c r="L8922" s="47"/>
      <c r="M8922" s="47"/>
      <c r="N8922" s="47"/>
      <c r="O8922" s="48"/>
    </row>
    <row r="8923" spans="2:15" x14ac:dyDescent="0.25">
      <c r="B8923" s="85"/>
      <c r="C8923" s="47"/>
      <c r="D8923" s="47"/>
      <c r="E8923" s="47"/>
      <c r="F8923" s="47"/>
      <c r="G8923" s="48"/>
      <c r="H8923" s="47"/>
      <c r="I8923" s="51"/>
      <c r="J8923" s="51"/>
      <c r="K8923" s="47"/>
      <c r="L8923" s="47"/>
      <c r="M8923" s="47"/>
      <c r="N8923" s="47"/>
      <c r="O8923" s="48"/>
    </row>
    <row r="8924" spans="2:15" x14ac:dyDescent="0.25">
      <c r="B8924" s="85"/>
      <c r="C8924" s="47"/>
      <c r="D8924" s="47"/>
      <c r="E8924" s="47"/>
      <c r="F8924" s="47"/>
      <c r="G8924" s="48"/>
      <c r="H8924" s="47"/>
      <c r="I8924" s="51"/>
      <c r="J8924" s="51"/>
      <c r="K8924" s="47"/>
      <c r="L8924" s="47"/>
      <c r="M8924" s="47"/>
      <c r="N8924" s="47"/>
      <c r="O8924" s="48"/>
    </row>
    <row r="8925" spans="2:15" x14ac:dyDescent="0.25">
      <c r="B8925" s="85"/>
      <c r="C8925" s="47"/>
      <c r="D8925" s="47"/>
      <c r="E8925" s="47"/>
      <c r="F8925" s="47"/>
      <c r="G8925" s="48"/>
      <c r="H8925" s="47"/>
      <c r="I8925" s="51"/>
      <c r="J8925" s="51"/>
      <c r="K8925" s="47"/>
      <c r="L8925" s="47"/>
      <c r="M8925" s="47"/>
      <c r="N8925" s="47"/>
      <c r="O8925" s="48"/>
    </row>
    <row r="8926" spans="2:15" x14ac:dyDescent="0.25">
      <c r="B8926" s="85"/>
      <c r="C8926" s="47"/>
      <c r="D8926" s="47"/>
      <c r="E8926" s="47"/>
      <c r="F8926" s="47"/>
      <c r="G8926" s="48"/>
      <c r="H8926" s="47"/>
      <c r="I8926" s="51"/>
      <c r="J8926" s="51"/>
      <c r="K8926" s="47"/>
      <c r="L8926" s="47"/>
      <c r="M8926" s="47"/>
      <c r="N8926" s="47"/>
      <c r="O8926" s="48"/>
    </row>
    <row r="8927" spans="2:15" x14ac:dyDescent="0.25">
      <c r="B8927" s="85"/>
      <c r="C8927" s="47"/>
      <c r="D8927" s="47"/>
      <c r="E8927" s="47"/>
      <c r="F8927" s="47"/>
      <c r="G8927" s="48"/>
      <c r="H8927" s="47"/>
      <c r="I8927" s="51"/>
      <c r="J8927" s="51"/>
      <c r="K8927" s="47"/>
      <c r="L8927" s="47"/>
      <c r="M8927" s="47"/>
      <c r="N8927" s="47"/>
      <c r="O8927" s="48"/>
    </row>
    <row r="8928" spans="2:15" x14ac:dyDescent="0.25">
      <c r="B8928" s="85"/>
      <c r="C8928" s="47"/>
      <c r="D8928" s="47"/>
      <c r="E8928" s="47"/>
      <c r="F8928" s="47"/>
      <c r="G8928" s="48"/>
      <c r="H8928" s="47"/>
      <c r="I8928" s="51"/>
      <c r="J8928" s="51"/>
      <c r="K8928" s="47"/>
      <c r="L8928" s="47"/>
      <c r="M8928" s="47"/>
      <c r="N8928" s="47"/>
      <c r="O8928" s="48"/>
    </row>
    <row r="8929" spans="2:15" x14ac:dyDescent="0.25">
      <c r="B8929" s="85"/>
      <c r="C8929" s="47"/>
      <c r="D8929" s="47"/>
      <c r="E8929" s="47"/>
      <c r="F8929" s="47"/>
      <c r="G8929" s="48"/>
      <c r="H8929" s="47"/>
      <c r="I8929" s="51"/>
      <c r="J8929" s="51"/>
      <c r="K8929" s="47"/>
      <c r="L8929" s="47"/>
      <c r="M8929" s="47"/>
      <c r="N8929" s="47"/>
      <c r="O8929" s="48"/>
    </row>
    <row r="8930" spans="2:15" x14ac:dyDescent="0.25">
      <c r="B8930" s="85"/>
      <c r="C8930" s="47"/>
      <c r="D8930" s="47"/>
      <c r="E8930" s="47"/>
      <c r="F8930" s="47"/>
      <c r="G8930" s="48"/>
      <c r="H8930" s="47"/>
      <c r="I8930" s="51"/>
      <c r="J8930" s="51"/>
      <c r="K8930" s="47"/>
      <c r="L8930" s="47"/>
      <c r="M8930" s="47"/>
      <c r="N8930" s="47"/>
      <c r="O8930" s="48"/>
    </row>
    <row r="8931" spans="2:15" x14ac:dyDescent="0.25">
      <c r="B8931" s="85"/>
      <c r="C8931" s="47"/>
      <c r="D8931" s="47"/>
      <c r="E8931" s="47"/>
      <c r="F8931" s="47"/>
      <c r="G8931" s="48"/>
      <c r="H8931" s="47"/>
      <c r="I8931" s="51"/>
      <c r="J8931" s="51"/>
      <c r="K8931" s="47"/>
      <c r="L8931" s="47"/>
      <c r="M8931" s="47"/>
      <c r="N8931" s="47"/>
      <c r="O8931" s="48"/>
    </row>
    <row r="8932" spans="2:15" x14ac:dyDescent="0.25">
      <c r="B8932" s="85"/>
      <c r="C8932" s="47"/>
      <c r="D8932" s="47"/>
      <c r="E8932" s="47"/>
      <c r="F8932" s="47"/>
      <c r="G8932" s="48"/>
      <c r="H8932" s="47"/>
      <c r="I8932" s="51"/>
      <c r="J8932" s="51"/>
      <c r="K8932" s="47"/>
      <c r="L8932" s="47"/>
      <c r="M8932" s="47"/>
      <c r="N8932" s="47"/>
      <c r="O8932" s="48"/>
    </row>
    <row r="8933" spans="2:15" x14ac:dyDescent="0.25">
      <c r="B8933" s="85"/>
      <c r="C8933" s="47"/>
      <c r="D8933" s="47"/>
      <c r="E8933" s="47"/>
      <c r="F8933" s="47"/>
      <c r="G8933" s="48"/>
      <c r="H8933" s="47"/>
      <c r="I8933" s="51"/>
      <c r="J8933" s="51"/>
      <c r="K8933" s="47"/>
      <c r="L8933" s="47"/>
      <c r="M8933" s="47"/>
      <c r="N8933" s="47"/>
      <c r="O8933" s="48"/>
    </row>
    <row r="8934" spans="2:15" x14ac:dyDescent="0.25">
      <c r="B8934" s="85"/>
      <c r="C8934" s="47"/>
      <c r="D8934" s="47"/>
      <c r="E8934" s="47"/>
      <c r="F8934" s="47"/>
      <c r="G8934" s="48"/>
      <c r="H8934" s="47"/>
      <c r="I8934" s="51"/>
      <c r="J8934" s="51"/>
      <c r="K8934" s="47"/>
      <c r="L8934" s="47"/>
      <c r="M8934" s="47"/>
      <c r="N8934" s="47"/>
      <c r="O8934" s="48"/>
    </row>
    <row r="8935" spans="2:15" x14ac:dyDescent="0.25">
      <c r="B8935" s="85"/>
      <c r="C8935" s="47"/>
      <c r="D8935" s="47"/>
      <c r="E8935" s="47"/>
      <c r="F8935" s="47"/>
      <c r="G8935" s="48"/>
      <c r="H8935" s="47"/>
      <c r="I8935" s="51"/>
      <c r="J8935" s="51"/>
      <c r="K8935" s="47"/>
      <c r="L8935" s="47"/>
      <c r="M8935" s="47"/>
      <c r="N8935" s="47"/>
      <c r="O8935" s="48"/>
    </row>
    <row r="8936" spans="2:15" x14ac:dyDescent="0.25">
      <c r="B8936" s="85"/>
      <c r="C8936" s="47"/>
      <c r="D8936" s="47"/>
      <c r="E8936" s="47"/>
      <c r="F8936" s="47"/>
      <c r="G8936" s="48"/>
      <c r="H8936" s="47"/>
      <c r="I8936" s="51"/>
      <c r="J8936" s="51"/>
      <c r="K8936" s="47"/>
      <c r="L8936" s="47"/>
      <c r="M8936" s="47"/>
      <c r="N8936" s="47"/>
      <c r="O8936" s="48"/>
    </row>
    <row r="8937" spans="2:15" x14ac:dyDescent="0.25">
      <c r="B8937" s="85"/>
      <c r="C8937" s="47"/>
      <c r="D8937" s="47"/>
      <c r="E8937" s="47"/>
      <c r="F8937" s="47"/>
      <c r="G8937" s="48"/>
      <c r="H8937" s="47"/>
      <c r="I8937" s="51"/>
      <c r="J8937" s="51"/>
      <c r="K8937" s="47"/>
      <c r="L8937" s="47"/>
      <c r="M8937" s="47"/>
      <c r="N8937" s="47"/>
      <c r="O8937" s="48"/>
    </row>
    <row r="8938" spans="2:15" x14ac:dyDescent="0.25">
      <c r="B8938" s="85"/>
      <c r="C8938" s="47"/>
      <c r="D8938" s="47"/>
      <c r="E8938" s="47"/>
      <c r="F8938" s="47"/>
      <c r="G8938" s="48"/>
      <c r="H8938" s="47"/>
      <c r="I8938" s="51"/>
      <c r="J8938" s="51"/>
      <c r="K8938" s="47"/>
      <c r="L8938" s="47"/>
      <c r="M8938" s="47"/>
      <c r="N8938" s="47"/>
      <c r="O8938" s="48"/>
    </row>
    <row r="8939" spans="2:15" x14ac:dyDescent="0.25">
      <c r="B8939" s="85"/>
      <c r="C8939" s="47"/>
      <c r="D8939" s="47"/>
      <c r="E8939" s="47"/>
      <c r="F8939" s="47"/>
      <c r="G8939" s="48"/>
      <c r="H8939" s="47"/>
      <c r="I8939" s="51"/>
      <c r="J8939" s="51"/>
      <c r="K8939" s="47"/>
      <c r="L8939" s="47"/>
      <c r="M8939" s="47"/>
      <c r="N8939" s="47"/>
      <c r="O8939" s="48"/>
    </row>
    <row r="8940" spans="2:15" x14ac:dyDescent="0.25">
      <c r="B8940" s="85"/>
      <c r="C8940" s="47"/>
      <c r="D8940" s="47"/>
      <c r="E8940" s="47"/>
      <c r="F8940" s="47"/>
      <c r="G8940" s="48"/>
      <c r="H8940" s="47"/>
      <c r="I8940" s="51"/>
      <c r="J8940" s="51"/>
      <c r="K8940" s="47"/>
      <c r="L8940" s="47"/>
      <c r="M8940" s="47"/>
      <c r="N8940" s="47"/>
      <c r="O8940" s="48"/>
    </row>
    <row r="8941" spans="2:15" x14ac:dyDescent="0.25">
      <c r="B8941" s="85"/>
      <c r="C8941" s="47"/>
      <c r="D8941" s="47"/>
      <c r="E8941" s="47"/>
      <c r="F8941" s="47"/>
      <c r="G8941" s="48"/>
      <c r="H8941" s="47"/>
      <c r="I8941" s="51"/>
      <c r="J8941" s="51"/>
      <c r="K8941" s="47"/>
      <c r="L8941" s="47"/>
      <c r="M8941" s="47"/>
      <c r="N8941" s="47"/>
      <c r="O8941" s="48"/>
    </row>
    <row r="8942" spans="2:15" x14ac:dyDescent="0.25">
      <c r="B8942" s="85"/>
      <c r="C8942" s="47"/>
      <c r="D8942" s="47"/>
      <c r="E8942" s="47"/>
      <c r="F8942" s="47"/>
      <c r="G8942" s="48"/>
      <c r="H8942" s="47"/>
      <c r="I8942" s="51"/>
      <c r="J8942" s="51"/>
      <c r="K8942" s="47"/>
      <c r="L8942" s="47"/>
      <c r="M8942" s="47"/>
      <c r="N8942" s="47"/>
      <c r="O8942" s="48"/>
    </row>
    <row r="8943" spans="2:15" x14ac:dyDescent="0.25">
      <c r="B8943" s="85"/>
      <c r="C8943" s="47"/>
      <c r="D8943" s="47"/>
      <c r="E8943" s="47"/>
      <c r="F8943" s="47"/>
      <c r="G8943" s="48"/>
      <c r="H8943" s="47"/>
      <c r="I8943" s="51"/>
      <c r="J8943" s="51"/>
      <c r="K8943" s="47"/>
      <c r="L8943" s="47"/>
      <c r="M8943" s="47"/>
      <c r="N8943" s="47"/>
      <c r="O8943" s="48"/>
    </row>
    <row r="8944" spans="2:15" x14ac:dyDescent="0.25">
      <c r="B8944" s="85"/>
      <c r="C8944" s="47"/>
      <c r="D8944" s="47"/>
      <c r="E8944" s="47"/>
      <c r="F8944" s="47"/>
      <c r="G8944" s="48"/>
      <c r="H8944" s="47"/>
      <c r="I8944" s="51"/>
      <c r="J8944" s="51"/>
      <c r="K8944" s="47"/>
      <c r="L8944" s="47"/>
      <c r="M8944" s="47"/>
      <c r="N8944" s="47"/>
      <c r="O8944" s="48"/>
    </row>
    <row r="8945" spans="2:15" x14ac:dyDescent="0.25">
      <c r="B8945" s="85"/>
      <c r="C8945" s="47"/>
      <c r="D8945" s="47"/>
      <c r="E8945" s="47"/>
      <c r="F8945" s="47"/>
      <c r="G8945" s="48"/>
      <c r="H8945" s="47"/>
      <c r="I8945" s="51"/>
      <c r="J8945" s="51"/>
      <c r="K8945" s="47"/>
      <c r="L8945" s="47"/>
      <c r="M8945" s="47"/>
      <c r="N8945" s="47"/>
      <c r="O8945" s="48"/>
    </row>
    <row r="8946" spans="2:15" x14ac:dyDescent="0.25">
      <c r="B8946" s="85"/>
      <c r="C8946" s="47"/>
      <c r="D8946" s="47"/>
      <c r="E8946" s="47"/>
      <c r="F8946" s="47"/>
      <c r="G8946" s="48"/>
      <c r="H8946" s="47"/>
      <c r="I8946" s="51"/>
      <c r="J8946" s="51"/>
      <c r="K8946" s="47"/>
      <c r="L8946" s="47"/>
      <c r="M8946" s="47"/>
      <c r="N8946" s="47"/>
      <c r="O8946" s="48"/>
    </row>
    <row r="8947" spans="2:15" x14ac:dyDescent="0.25">
      <c r="B8947" s="85"/>
      <c r="C8947" s="47"/>
      <c r="D8947" s="47"/>
      <c r="E8947" s="47"/>
      <c r="F8947" s="47"/>
      <c r="G8947" s="48"/>
      <c r="H8947" s="47"/>
      <c r="I8947" s="51"/>
      <c r="J8947" s="51"/>
      <c r="K8947" s="47"/>
      <c r="L8947" s="47"/>
      <c r="M8947" s="47"/>
      <c r="N8947" s="47"/>
      <c r="O8947" s="48"/>
    </row>
    <row r="8948" spans="2:15" x14ac:dyDescent="0.25">
      <c r="B8948" s="85"/>
      <c r="C8948" s="47"/>
      <c r="D8948" s="47"/>
      <c r="E8948" s="47"/>
      <c r="F8948" s="47"/>
      <c r="G8948" s="48"/>
      <c r="H8948" s="47"/>
      <c r="I8948" s="51"/>
      <c r="J8948" s="51"/>
      <c r="K8948" s="47"/>
      <c r="L8948" s="47"/>
      <c r="M8948" s="47"/>
      <c r="N8948" s="47"/>
      <c r="O8948" s="48"/>
    </row>
    <row r="8949" spans="2:15" x14ac:dyDescent="0.25">
      <c r="B8949" s="85"/>
      <c r="C8949" s="47"/>
      <c r="D8949" s="47"/>
      <c r="E8949" s="47"/>
      <c r="F8949" s="47"/>
      <c r="G8949" s="48"/>
      <c r="H8949" s="47"/>
      <c r="I8949" s="51"/>
      <c r="J8949" s="51"/>
      <c r="K8949" s="47"/>
      <c r="L8949" s="47"/>
      <c r="M8949" s="47"/>
      <c r="N8949" s="47"/>
      <c r="O8949" s="48"/>
    </row>
    <row r="8950" spans="2:15" x14ac:dyDescent="0.25">
      <c r="B8950" s="85"/>
      <c r="C8950" s="47"/>
      <c r="D8950" s="47"/>
      <c r="E8950" s="47"/>
      <c r="F8950" s="47"/>
      <c r="G8950" s="48"/>
      <c r="H8950" s="47"/>
      <c r="I8950" s="51"/>
      <c r="J8950" s="51"/>
      <c r="K8950" s="47"/>
      <c r="L8950" s="47"/>
      <c r="M8950" s="47"/>
      <c r="N8950" s="47"/>
      <c r="O8950" s="48"/>
    </row>
    <row r="8951" spans="2:15" x14ac:dyDescent="0.25">
      <c r="B8951" s="85"/>
      <c r="C8951" s="47"/>
      <c r="D8951" s="47"/>
      <c r="E8951" s="47"/>
      <c r="F8951" s="47"/>
      <c r="G8951" s="48"/>
      <c r="H8951" s="47"/>
      <c r="I8951" s="51"/>
      <c r="J8951" s="51"/>
      <c r="K8951" s="47"/>
      <c r="L8951" s="47"/>
      <c r="M8951" s="47"/>
      <c r="N8951" s="47"/>
      <c r="O8951" s="48"/>
    </row>
    <row r="8952" spans="2:15" x14ac:dyDescent="0.25">
      <c r="B8952" s="85"/>
      <c r="C8952" s="47"/>
      <c r="D8952" s="47"/>
      <c r="E8952" s="47"/>
      <c r="F8952" s="47"/>
      <c r="G8952" s="48"/>
      <c r="H8952" s="47"/>
      <c r="I8952" s="51"/>
      <c r="J8952" s="51"/>
      <c r="K8952" s="47"/>
      <c r="L8952" s="47"/>
      <c r="M8952" s="47"/>
      <c r="N8952" s="47"/>
      <c r="O8952" s="48"/>
    </row>
    <row r="8953" spans="2:15" x14ac:dyDescent="0.25">
      <c r="B8953" s="85"/>
      <c r="C8953" s="47"/>
      <c r="D8953" s="47"/>
      <c r="E8953" s="47"/>
      <c r="F8953" s="47"/>
      <c r="G8953" s="48"/>
      <c r="H8953" s="47"/>
      <c r="I8953" s="51"/>
      <c r="J8953" s="51"/>
      <c r="K8953" s="47"/>
      <c r="L8953" s="47"/>
      <c r="M8953" s="47"/>
      <c r="N8953" s="47"/>
      <c r="O8953" s="48"/>
    </row>
    <row r="8954" spans="2:15" x14ac:dyDescent="0.25">
      <c r="B8954" s="85"/>
      <c r="C8954" s="47"/>
      <c r="D8954" s="47"/>
      <c r="E8954" s="47"/>
      <c r="F8954" s="47"/>
      <c r="G8954" s="48"/>
      <c r="H8954" s="47"/>
      <c r="I8954" s="51"/>
      <c r="J8954" s="51"/>
      <c r="K8954" s="47"/>
      <c r="L8954" s="47"/>
      <c r="M8954" s="47"/>
      <c r="N8954" s="47"/>
      <c r="O8954" s="48"/>
    </row>
    <row r="8955" spans="2:15" x14ac:dyDescent="0.25">
      <c r="B8955" s="85"/>
      <c r="C8955" s="47"/>
      <c r="D8955" s="47"/>
      <c r="E8955" s="47"/>
      <c r="F8955" s="47"/>
      <c r="G8955" s="48"/>
      <c r="H8955" s="47"/>
      <c r="I8955" s="51"/>
      <c r="J8955" s="51"/>
      <c r="K8955" s="47"/>
      <c r="L8955" s="47"/>
      <c r="M8955" s="47"/>
      <c r="N8955" s="47"/>
      <c r="O8955" s="48"/>
    </row>
    <row r="8956" spans="2:15" x14ac:dyDescent="0.25">
      <c r="B8956" s="85"/>
      <c r="C8956" s="47"/>
      <c r="D8956" s="47"/>
      <c r="E8956" s="47"/>
      <c r="F8956" s="47"/>
      <c r="G8956" s="48"/>
      <c r="H8956" s="47"/>
      <c r="I8956" s="51"/>
      <c r="J8956" s="51"/>
      <c r="K8956" s="47"/>
      <c r="L8956" s="47"/>
      <c r="M8956" s="47"/>
      <c r="N8956" s="47"/>
      <c r="O8956" s="48"/>
    </row>
    <row r="8957" spans="2:15" x14ac:dyDescent="0.25">
      <c r="B8957" s="85"/>
      <c r="C8957" s="47"/>
      <c r="D8957" s="47"/>
      <c r="E8957" s="47"/>
      <c r="F8957" s="47"/>
      <c r="G8957" s="48"/>
      <c r="H8957" s="47"/>
      <c r="I8957" s="51"/>
      <c r="J8957" s="51"/>
      <c r="K8957" s="47"/>
      <c r="L8957" s="47"/>
      <c r="M8957" s="47"/>
      <c r="N8957" s="47"/>
      <c r="O8957" s="48"/>
    </row>
    <row r="8958" spans="2:15" x14ac:dyDescent="0.25">
      <c r="B8958" s="85"/>
      <c r="C8958" s="47"/>
      <c r="D8958" s="47"/>
      <c r="E8958" s="47"/>
      <c r="F8958" s="47"/>
      <c r="G8958" s="48"/>
      <c r="H8958" s="47"/>
      <c r="I8958" s="51"/>
      <c r="J8958" s="51"/>
      <c r="K8958" s="47"/>
      <c r="L8958" s="47"/>
      <c r="M8958" s="47"/>
      <c r="N8958" s="47"/>
      <c r="O8958" s="48"/>
    </row>
    <row r="8959" spans="2:15" x14ac:dyDescent="0.25">
      <c r="B8959" s="85"/>
      <c r="C8959" s="47"/>
      <c r="D8959" s="47"/>
      <c r="E8959" s="47"/>
      <c r="F8959" s="47"/>
      <c r="G8959" s="48"/>
      <c r="H8959" s="47"/>
      <c r="I8959" s="51"/>
      <c r="J8959" s="51"/>
      <c r="K8959" s="47"/>
      <c r="L8959" s="47"/>
      <c r="M8959" s="47"/>
      <c r="N8959" s="47"/>
      <c r="O8959" s="48"/>
    </row>
    <row r="8960" spans="2:15" x14ac:dyDescent="0.25">
      <c r="B8960" s="85"/>
      <c r="C8960" s="47"/>
      <c r="D8960" s="47"/>
      <c r="E8960" s="47"/>
      <c r="F8960" s="47"/>
      <c r="G8960" s="48"/>
      <c r="H8960" s="47"/>
      <c r="I8960" s="51"/>
      <c r="J8960" s="51"/>
      <c r="K8960" s="47"/>
      <c r="L8960" s="47"/>
      <c r="M8960" s="47"/>
      <c r="N8960" s="47"/>
      <c r="O8960" s="48"/>
    </row>
    <row r="8961" spans="2:15" x14ac:dyDescent="0.25">
      <c r="B8961" s="85"/>
      <c r="C8961" s="47"/>
      <c r="D8961" s="47"/>
      <c r="E8961" s="47"/>
      <c r="F8961" s="47"/>
      <c r="G8961" s="48"/>
      <c r="H8961" s="47"/>
      <c r="I8961" s="51"/>
      <c r="J8961" s="51"/>
      <c r="K8961" s="47"/>
      <c r="L8961" s="47"/>
      <c r="M8961" s="47"/>
      <c r="N8961" s="47"/>
      <c r="O8961" s="48"/>
    </row>
    <row r="8962" spans="2:15" x14ac:dyDescent="0.25">
      <c r="B8962" s="85"/>
      <c r="C8962" s="47"/>
      <c r="D8962" s="47"/>
      <c r="E8962" s="47"/>
      <c r="F8962" s="47"/>
      <c r="G8962" s="48"/>
      <c r="H8962" s="47"/>
      <c r="I8962" s="51"/>
      <c r="J8962" s="51"/>
      <c r="K8962" s="47"/>
      <c r="L8962" s="47"/>
      <c r="M8962" s="47"/>
      <c r="N8962" s="47"/>
      <c r="O8962" s="48"/>
    </row>
    <row r="8963" spans="2:15" x14ac:dyDescent="0.25">
      <c r="B8963" s="85"/>
      <c r="C8963" s="47"/>
      <c r="D8963" s="47"/>
      <c r="E8963" s="47"/>
      <c r="F8963" s="47"/>
      <c r="G8963" s="48"/>
      <c r="H8963" s="47"/>
      <c r="I8963" s="51"/>
      <c r="J8963" s="51"/>
      <c r="K8963" s="47"/>
      <c r="L8963" s="47"/>
      <c r="M8963" s="47"/>
      <c r="N8963" s="47"/>
      <c r="O8963" s="48"/>
    </row>
    <row r="8964" spans="2:15" x14ac:dyDescent="0.25">
      <c r="B8964" s="85"/>
      <c r="C8964" s="47"/>
      <c r="D8964" s="47"/>
      <c r="E8964" s="47"/>
      <c r="F8964" s="47"/>
      <c r="G8964" s="48"/>
      <c r="H8964" s="47"/>
      <c r="I8964" s="51"/>
      <c r="J8964" s="51"/>
      <c r="K8964" s="47"/>
      <c r="L8964" s="47"/>
      <c r="M8964" s="47"/>
      <c r="N8964" s="47"/>
      <c r="O8964" s="48"/>
    </row>
    <row r="8965" spans="2:15" x14ac:dyDescent="0.25">
      <c r="B8965" s="85"/>
      <c r="C8965" s="47"/>
      <c r="D8965" s="47"/>
      <c r="E8965" s="47"/>
      <c r="F8965" s="47"/>
      <c r="G8965" s="48"/>
      <c r="H8965" s="47"/>
      <c r="I8965" s="51"/>
      <c r="J8965" s="51"/>
      <c r="K8965" s="47"/>
      <c r="L8965" s="47"/>
      <c r="M8965" s="47"/>
      <c r="N8965" s="47"/>
      <c r="O8965" s="48"/>
    </row>
    <row r="8966" spans="2:15" x14ac:dyDescent="0.25">
      <c r="B8966" s="85"/>
      <c r="C8966" s="47"/>
      <c r="D8966" s="47"/>
      <c r="E8966" s="47"/>
      <c r="F8966" s="47"/>
      <c r="G8966" s="48"/>
      <c r="H8966" s="47"/>
      <c r="I8966" s="51"/>
      <c r="J8966" s="51"/>
      <c r="K8966" s="47"/>
      <c r="L8966" s="47"/>
      <c r="M8966" s="47"/>
      <c r="N8966" s="47"/>
      <c r="O8966" s="48"/>
    </row>
    <row r="8967" spans="2:15" x14ac:dyDescent="0.25">
      <c r="B8967" s="85"/>
      <c r="C8967" s="47"/>
      <c r="D8967" s="47"/>
      <c r="E8967" s="47"/>
      <c r="F8967" s="47"/>
      <c r="G8967" s="48"/>
      <c r="H8967" s="47"/>
      <c r="I8967" s="51"/>
      <c r="J8967" s="51"/>
      <c r="K8967" s="47"/>
      <c r="L8967" s="47"/>
      <c r="M8967" s="47"/>
      <c r="N8967" s="47"/>
      <c r="O8967" s="48"/>
    </row>
    <row r="8968" spans="2:15" x14ac:dyDescent="0.25">
      <c r="B8968" s="85"/>
      <c r="C8968" s="47"/>
      <c r="D8968" s="47"/>
      <c r="E8968" s="47"/>
      <c r="F8968" s="47"/>
      <c r="G8968" s="48"/>
      <c r="H8968" s="47"/>
      <c r="I8968" s="51"/>
      <c r="J8968" s="51"/>
      <c r="K8968" s="47"/>
      <c r="L8968" s="47"/>
      <c r="M8968" s="47"/>
      <c r="N8968" s="47"/>
      <c r="O8968" s="48"/>
    </row>
    <row r="8969" spans="2:15" x14ac:dyDescent="0.25">
      <c r="B8969" s="85"/>
      <c r="C8969" s="47"/>
      <c r="D8969" s="47"/>
      <c r="E8969" s="47"/>
      <c r="F8969" s="47"/>
      <c r="G8969" s="48"/>
      <c r="H8969" s="47"/>
      <c r="I8969" s="51"/>
      <c r="J8969" s="51"/>
      <c r="K8969" s="47"/>
      <c r="L8969" s="47"/>
      <c r="M8969" s="47"/>
      <c r="N8969" s="47"/>
      <c r="O8969" s="48"/>
    </row>
    <row r="8970" spans="2:15" x14ac:dyDescent="0.25">
      <c r="B8970" s="85"/>
      <c r="C8970" s="47"/>
      <c r="D8970" s="47"/>
      <c r="E8970" s="47"/>
      <c r="F8970" s="47"/>
      <c r="G8970" s="48"/>
      <c r="H8970" s="47"/>
      <c r="I8970" s="51"/>
      <c r="J8970" s="51"/>
      <c r="K8970" s="47"/>
      <c r="L8970" s="47"/>
      <c r="M8970" s="47"/>
      <c r="N8970" s="47"/>
      <c r="O8970" s="48"/>
    </row>
    <row r="8971" spans="2:15" x14ac:dyDescent="0.25">
      <c r="B8971" s="85"/>
      <c r="C8971" s="47"/>
      <c r="D8971" s="47"/>
      <c r="E8971" s="47"/>
      <c r="F8971" s="47"/>
      <c r="G8971" s="48"/>
      <c r="H8971" s="47"/>
      <c r="I8971" s="51"/>
      <c r="J8971" s="51"/>
      <c r="K8971" s="47"/>
      <c r="L8971" s="47"/>
      <c r="M8971" s="47"/>
      <c r="N8971" s="47"/>
      <c r="O8971" s="48"/>
    </row>
    <row r="8972" spans="2:15" x14ac:dyDescent="0.25">
      <c r="B8972" s="85"/>
      <c r="C8972" s="47"/>
      <c r="D8972" s="47"/>
      <c r="E8972" s="47"/>
      <c r="F8972" s="47"/>
      <c r="G8972" s="48"/>
      <c r="H8972" s="47"/>
      <c r="I8972" s="51"/>
      <c r="J8972" s="51"/>
      <c r="K8972" s="47"/>
      <c r="L8972" s="47"/>
      <c r="M8972" s="47"/>
      <c r="N8972" s="47"/>
      <c r="O8972" s="48"/>
    </row>
    <row r="8973" spans="2:15" x14ac:dyDescent="0.25">
      <c r="B8973" s="85"/>
      <c r="C8973" s="47"/>
      <c r="D8973" s="47"/>
      <c r="E8973" s="47"/>
      <c r="F8973" s="47"/>
      <c r="G8973" s="48"/>
      <c r="H8973" s="47"/>
      <c r="I8973" s="51"/>
      <c r="J8973" s="51"/>
      <c r="K8973" s="47"/>
      <c r="L8973" s="47"/>
      <c r="M8973" s="47"/>
      <c r="N8973" s="47"/>
      <c r="O8973" s="48"/>
    </row>
    <row r="8974" spans="2:15" x14ac:dyDescent="0.25">
      <c r="B8974" s="85"/>
      <c r="C8974" s="47"/>
      <c r="D8974" s="47"/>
      <c r="E8974" s="47"/>
      <c r="F8974" s="47"/>
      <c r="G8974" s="48"/>
      <c r="H8974" s="47"/>
      <c r="I8974" s="51"/>
      <c r="J8974" s="51"/>
      <c r="K8974" s="47"/>
      <c r="L8974" s="47"/>
      <c r="M8974" s="47"/>
      <c r="N8974" s="47"/>
      <c r="O8974" s="48"/>
    </row>
    <row r="8975" spans="2:15" x14ac:dyDescent="0.25">
      <c r="B8975" s="85"/>
      <c r="C8975" s="47"/>
      <c r="D8975" s="47"/>
      <c r="E8975" s="47"/>
      <c r="F8975" s="47"/>
      <c r="G8975" s="48"/>
      <c r="H8975" s="47"/>
      <c r="I8975" s="51"/>
      <c r="J8975" s="51"/>
      <c r="K8975" s="47"/>
      <c r="L8975" s="47"/>
      <c r="M8975" s="47"/>
      <c r="N8975" s="47"/>
      <c r="O8975" s="48"/>
    </row>
    <row r="8976" spans="2:15" x14ac:dyDescent="0.25">
      <c r="B8976" s="85"/>
      <c r="C8976" s="47"/>
      <c r="D8976" s="47"/>
      <c r="E8976" s="47"/>
      <c r="F8976" s="47"/>
      <c r="G8976" s="48"/>
      <c r="H8976" s="47"/>
      <c r="I8976" s="51"/>
      <c r="J8976" s="51"/>
      <c r="K8976" s="47"/>
      <c r="L8976" s="47"/>
      <c r="M8976" s="47"/>
      <c r="N8976" s="47"/>
      <c r="O8976" s="48"/>
    </row>
    <row r="8977" spans="2:15" x14ac:dyDescent="0.25">
      <c r="B8977" s="85"/>
      <c r="C8977" s="47"/>
      <c r="D8977" s="47"/>
      <c r="E8977" s="47"/>
      <c r="F8977" s="47"/>
      <c r="G8977" s="48"/>
      <c r="H8977" s="47"/>
      <c r="I8977" s="51"/>
      <c r="J8977" s="51"/>
      <c r="K8977" s="47"/>
      <c r="L8977" s="47"/>
      <c r="M8977" s="47"/>
      <c r="N8977" s="47"/>
      <c r="O8977" s="48"/>
    </row>
    <row r="8978" spans="2:15" x14ac:dyDescent="0.25">
      <c r="B8978" s="85"/>
      <c r="C8978" s="47"/>
      <c r="D8978" s="47"/>
      <c r="E8978" s="47"/>
      <c r="F8978" s="47"/>
      <c r="G8978" s="48"/>
      <c r="H8978" s="47"/>
      <c r="I8978" s="51"/>
      <c r="J8978" s="51"/>
      <c r="K8978" s="47"/>
      <c r="L8978" s="47"/>
      <c r="M8978" s="47"/>
      <c r="N8978" s="47"/>
      <c r="O8978" s="48"/>
    </row>
    <row r="8979" spans="2:15" x14ac:dyDescent="0.25">
      <c r="B8979" s="85"/>
      <c r="C8979" s="47"/>
      <c r="D8979" s="47"/>
      <c r="E8979" s="47"/>
      <c r="F8979" s="47"/>
      <c r="G8979" s="48"/>
      <c r="H8979" s="47"/>
      <c r="I8979" s="51"/>
      <c r="J8979" s="51"/>
      <c r="K8979" s="47"/>
      <c r="L8979" s="47"/>
      <c r="M8979" s="47"/>
      <c r="N8979" s="47"/>
      <c r="O8979" s="48"/>
    </row>
    <row r="8980" spans="2:15" x14ac:dyDescent="0.25">
      <c r="B8980" s="85"/>
      <c r="C8980" s="47"/>
      <c r="D8980" s="47"/>
      <c r="E8980" s="47"/>
      <c r="F8980" s="47"/>
      <c r="G8980" s="48"/>
      <c r="H8980" s="47"/>
      <c r="I8980" s="51"/>
      <c r="J8980" s="51"/>
      <c r="K8980" s="47"/>
      <c r="L8980" s="47"/>
      <c r="M8980" s="47"/>
      <c r="N8980" s="47"/>
      <c r="O8980" s="48"/>
    </row>
    <row r="8981" spans="2:15" x14ac:dyDescent="0.25">
      <c r="B8981" s="85"/>
      <c r="C8981" s="47"/>
      <c r="D8981" s="47"/>
      <c r="E8981" s="47"/>
      <c r="F8981" s="47"/>
      <c r="G8981" s="48"/>
      <c r="H8981" s="47"/>
      <c r="I8981" s="51"/>
      <c r="J8981" s="51"/>
      <c r="K8981" s="47"/>
      <c r="L8981" s="47"/>
      <c r="M8981" s="47"/>
      <c r="N8981" s="47"/>
      <c r="O8981" s="48"/>
    </row>
    <row r="8982" spans="2:15" x14ac:dyDescent="0.25">
      <c r="B8982" s="85"/>
      <c r="C8982" s="47"/>
      <c r="D8982" s="47"/>
      <c r="E8982" s="47"/>
      <c r="F8982" s="47"/>
      <c r="G8982" s="48"/>
      <c r="H8982" s="47"/>
      <c r="I8982" s="51"/>
      <c r="J8982" s="51"/>
      <c r="K8982" s="47"/>
      <c r="L8982" s="47"/>
      <c r="M8982" s="47"/>
      <c r="N8982" s="47"/>
      <c r="O8982" s="48"/>
    </row>
    <row r="8983" spans="2:15" x14ac:dyDescent="0.25">
      <c r="B8983" s="85"/>
      <c r="C8983" s="47"/>
      <c r="D8983" s="47"/>
      <c r="E8983" s="47"/>
      <c r="F8983" s="47"/>
      <c r="G8983" s="48"/>
      <c r="H8983" s="47"/>
      <c r="I8983" s="51"/>
      <c r="J8983" s="51"/>
      <c r="K8983" s="47"/>
      <c r="L8983" s="47"/>
      <c r="M8983" s="47"/>
      <c r="N8983" s="47"/>
      <c r="O8983" s="48"/>
    </row>
    <row r="8984" spans="2:15" x14ac:dyDescent="0.25">
      <c r="B8984" s="85"/>
      <c r="C8984" s="47"/>
      <c r="D8984" s="47"/>
      <c r="E8984" s="47"/>
      <c r="F8984" s="47"/>
      <c r="G8984" s="48"/>
      <c r="H8984" s="47"/>
      <c r="I8984" s="51"/>
      <c r="J8984" s="51"/>
      <c r="K8984" s="47"/>
      <c r="L8984" s="47"/>
      <c r="M8984" s="47"/>
      <c r="N8984" s="47"/>
      <c r="O8984" s="48"/>
    </row>
    <row r="8985" spans="2:15" x14ac:dyDescent="0.25">
      <c r="B8985" s="85"/>
      <c r="C8985" s="47"/>
      <c r="D8985" s="47"/>
      <c r="E8985" s="47"/>
      <c r="F8985" s="47"/>
      <c r="G8985" s="48"/>
      <c r="H8985" s="47"/>
      <c r="I8985" s="51"/>
      <c r="J8985" s="51"/>
      <c r="K8985" s="47"/>
      <c r="L8985" s="47"/>
      <c r="M8985" s="47"/>
      <c r="N8985" s="47"/>
      <c r="O8985" s="48"/>
    </row>
    <row r="8986" spans="2:15" x14ac:dyDescent="0.25">
      <c r="B8986" s="85"/>
      <c r="C8986" s="47"/>
      <c r="D8986" s="47"/>
      <c r="E8986" s="47"/>
      <c r="F8986" s="47"/>
      <c r="G8986" s="48"/>
      <c r="H8986" s="47"/>
      <c r="I8986" s="51"/>
      <c r="J8986" s="51"/>
      <c r="K8986" s="47"/>
      <c r="L8986" s="47"/>
      <c r="M8986" s="47"/>
      <c r="N8986" s="47"/>
      <c r="O8986" s="48"/>
    </row>
    <row r="8987" spans="2:15" x14ac:dyDescent="0.25">
      <c r="B8987" s="85"/>
      <c r="C8987" s="47"/>
      <c r="D8987" s="47"/>
      <c r="E8987" s="47"/>
      <c r="F8987" s="47"/>
      <c r="G8987" s="48"/>
      <c r="H8987" s="47"/>
      <c r="I8987" s="51"/>
      <c r="J8987" s="51"/>
      <c r="K8987" s="47"/>
      <c r="L8987" s="47"/>
      <c r="M8987" s="47"/>
      <c r="N8987" s="47"/>
      <c r="O8987" s="48"/>
    </row>
    <row r="8988" spans="2:15" x14ac:dyDescent="0.25">
      <c r="B8988" s="85"/>
      <c r="C8988" s="47"/>
      <c r="D8988" s="47"/>
      <c r="E8988" s="47"/>
      <c r="F8988" s="47"/>
      <c r="G8988" s="48"/>
      <c r="H8988" s="47"/>
      <c r="I8988" s="51"/>
      <c r="J8988" s="51"/>
      <c r="K8988" s="47"/>
      <c r="L8988" s="47"/>
      <c r="M8988" s="47"/>
      <c r="N8988" s="47"/>
      <c r="O8988" s="48"/>
    </row>
    <row r="8989" spans="2:15" x14ac:dyDescent="0.25">
      <c r="B8989" s="85"/>
      <c r="C8989" s="47"/>
      <c r="D8989" s="47"/>
      <c r="E8989" s="47"/>
      <c r="F8989" s="47"/>
      <c r="G8989" s="48"/>
      <c r="H8989" s="47"/>
      <c r="I8989" s="51"/>
      <c r="J8989" s="51"/>
      <c r="K8989" s="47"/>
      <c r="L8989" s="47"/>
      <c r="M8989" s="47"/>
      <c r="N8989" s="47"/>
      <c r="O8989" s="48"/>
    </row>
    <row r="8990" spans="2:15" x14ac:dyDescent="0.25">
      <c r="B8990" s="85"/>
      <c r="C8990" s="47"/>
      <c r="D8990" s="47"/>
      <c r="E8990" s="47"/>
      <c r="F8990" s="47"/>
      <c r="G8990" s="48"/>
      <c r="H8990" s="47"/>
      <c r="I8990" s="51"/>
      <c r="J8990" s="51"/>
      <c r="K8990" s="47"/>
      <c r="L8990" s="47"/>
      <c r="M8990" s="47"/>
      <c r="N8990" s="47"/>
      <c r="O8990" s="48"/>
    </row>
    <row r="8991" spans="2:15" x14ac:dyDescent="0.25">
      <c r="B8991" s="85"/>
      <c r="C8991" s="47"/>
      <c r="D8991" s="47"/>
      <c r="E8991" s="47"/>
      <c r="F8991" s="47"/>
      <c r="G8991" s="48"/>
      <c r="H8991" s="47"/>
      <c r="I8991" s="51"/>
      <c r="J8991" s="51"/>
      <c r="K8991" s="47"/>
      <c r="L8991" s="47"/>
      <c r="M8991" s="47"/>
      <c r="N8991" s="47"/>
      <c r="O8991" s="48"/>
    </row>
    <row r="8992" spans="2:15" x14ac:dyDescent="0.25">
      <c r="B8992" s="85"/>
      <c r="C8992" s="47"/>
      <c r="D8992" s="47"/>
      <c r="E8992" s="47"/>
      <c r="F8992" s="47"/>
      <c r="G8992" s="48"/>
      <c r="H8992" s="47"/>
      <c r="I8992" s="51"/>
      <c r="J8992" s="51"/>
      <c r="K8992" s="47"/>
      <c r="L8992" s="47"/>
      <c r="M8992" s="47"/>
      <c r="N8992" s="47"/>
      <c r="O8992" s="48"/>
    </row>
    <row r="8993" spans="2:15" x14ac:dyDescent="0.25">
      <c r="B8993" s="85"/>
      <c r="C8993" s="47"/>
      <c r="D8993" s="47"/>
      <c r="E8993" s="47"/>
      <c r="F8993" s="47"/>
      <c r="G8993" s="48"/>
      <c r="H8993" s="47"/>
      <c r="I8993" s="51"/>
      <c r="J8993" s="51"/>
      <c r="K8993" s="47"/>
      <c r="L8993" s="47"/>
      <c r="M8993" s="47"/>
      <c r="N8993" s="47"/>
      <c r="O8993" s="48"/>
    </row>
    <row r="8994" spans="2:15" x14ac:dyDescent="0.25">
      <c r="B8994" s="85"/>
      <c r="C8994" s="47"/>
      <c r="D8994" s="47"/>
      <c r="E8994" s="47"/>
      <c r="F8994" s="47"/>
      <c r="G8994" s="48"/>
      <c r="H8994" s="47"/>
      <c r="I8994" s="51"/>
      <c r="J8994" s="51"/>
      <c r="K8994" s="47"/>
      <c r="L8994" s="47"/>
      <c r="M8994" s="47"/>
      <c r="N8994" s="47"/>
      <c r="O8994" s="48"/>
    </row>
    <row r="8995" spans="2:15" x14ac:dyDescent="0.25">
      <c r="B8995" s="85"/>
      <c r="C8995" s="47"/>
      <c r="D8995" s="47"/>
      <c r="E8995" s="47"/>
      <c r="F8995" s="47"/>
      <c r="G8995" s="48"/>
      <c r="H8995" s="47"/>
      <c r="I8995" s="51"/>
      <c r="J8995" s="51"/>
      <c r="K8995" s="47"/>
      <c r="L8995" s="47"/>
      <c r="M8995" s="47"/>
      <c r="N8995" s="47"/>
      <c r="O8995" s="48"/>
    </row>
    <row r="8996" spans="2:15" x14ac:dyDescent="0.25">
      <c r="B8996" s="85"/>
      <c r="C8996" s="47"/>
      <c r="D8996" s="47"/>
      <c r="E8996" s="47"/>
      <c r="F8996" s="47"/>
      <c r="G8996" s="48"/>
      <c r="H8996" s="47"/>
      <c r="I8996" s="51"/>
      <c r="J8996" s="51"/>
      <c r="K8996" s="47"/>
      <c r="L8996" s="47"/>
      <c r="M8996" s="47"/>
      <c r="N8996" s="47"/>
      <c r="O8996" s="48"/>
    </row>
    <row r="8997" spans="2:15" x14ac:dyDescent="0.25">
      <c r="B8997" s="85"/>
      <c r="C8997" s="47"/>
      <c r="D8997" s="47"/>
      <c r="E8997" s="47"/>
      <c r="F8997" s="47"/>
      <c r="G8997" s="48"/>
      <c r="H8997" s="47"/>
      <c r="I8997" s="51"/>
      <c r="J8997" s="51"/>
      <c r="K8997" s="47"/>
      <c r="L8997" s="47"/>
      <c r="M8997" s="47"/>
      <c r="N8997" s="47"/>
      <c r="O8997" s="48"/>
    </row>
    <row r="8998" spans="2:15" x14ac:dyDescent="0.25">
      <c r="B8998" s="85"/>
      <c r="C8998" s="47"/>
      <c r="D8998" s="47"/>
      <c r="E8998" s="47"/>
      <c r="F8998" s="47"/>
      <c r="G8998" s="48"/>
      <c r="H8998" s="47"/>
      <c r="I8998" s="51"/>
      <c r="J8998" s="51"/>
      <c r="K8998" s="47"/>
      <c r="L8998" s="47"/>
      <c r="M8998" s="47"/>
      <c r="N8998" s="47"/>
      <c r="O8998" s="48"/>
    </row>
    <row r="8999" spans="2:15" x14ac:dyDescent="0.25">
      <c r="B8999" s="85"/>
      <c r="C8999" s="47"/>
      <c r="D8999" s="47"/>
      <c r="E8999" s="47"/>
      <c r="F8999" s="47"/>
      <c r="G8999" s="48"/>
      <c r="H8999" s="47"/>
      <c r="I8999" s="51"/>
      <c r="J8999" s="51"/>
      <c r="K8999" s="47"/>
      <c r="L8999" s="47"/>
      <c r="M8999" s="47"/>
      <c r="N8999" s="47"/>
      <c r="O8999" s="48"/>
    </row>
    <row r="9000" spans="2:15" x14ac:dyDescent="0.25">
      <c r="B9000" s="85"/>
      <c r="C9000" s="47"/>
      <c r="D9000" s="47"/>
      <c r="E9000" s="47"/>
      <c r="F9000" s="47"/>
      <c r="G9000" s="48"/>
      <c r="H9000" s="47"/>
      <c r="I9000" s="51"/>
      <c r="J9000" s="51"/>
      <c r="K9000" s="47"/>
      <c r="L9000" s="47"/>
      <c r="M9000" s="47"/>
      <c r="N9000" s="47"/>
      <c r="O9000" s="48"/>
    </row>
    <row r="9001" spans="2:15" x14ac:dyDescent="0.25">
      <c r="B9001" s="85"/>
      <c r="C9001" s="47"/>
      <c r="D9001" s="47"/>
      <c r="E9001" s="47"/>
      <c r="F9001" s="47"/>
      <c r="G9001" s="48"/>
      <c r="H9001" s="47"/>
      <c r="I9001" s="51"/>
      <c r="J9001" s="51"/>
      <c r="K9001" s="47"/>
      <c r="L9001" s="47"/>
      <c r="M9001" s="47"/>
      <c r="N9001" s="47"/>
      <c r="O9001" s="48"/>
    </row>
    <row r="9002" spans="2:15" x14ac:dyDescent="0.25">
      <c r="B9002" s="85"/>
      <c r="C9002" s="47"/>
      <c r="D9002" s="47"/>
      <c r="E9002" s="47"/>
      <c r="F9002" s="47"/>
      <c r="G9002" s="48"/>
      <c r="H9002" s="47"/>
      <c r="I9002" s="51"/>
      <c r="J9002" s="51"/>
      <c r="K9002" s="47"/>
      <c r="L9002" s="47"/>
      <c r="M9002" s="47"/>
      <c r="N9002" s="47"/>
      <c r="O9002" s="48"/>
    </row>
    <row r="9003" spans="2:15" x14ac:dyDescent="0.25">
      <c r="B9003" s="85"/>
      <c r="C9003" s="47"/>
      <c r="D9003" s="47"/>
      <c r="E9003" s="47"/>
      <c r="F9003" s="47"/>
      <c r="G9003" s="48"/>
      <c r="H9003" s="47"/>
      <c r="I9003" s="51"/>
      <c r="J9003" s="51"/>
      <c r="K9003" s="47"/>
      <c r="L9003" s="47"/>
      <c r="M9003" s="47"/>
      <c r="N9003" s="47"/>
      <c r="O9003" s="48"/>
    </row>
    <row r="9004" spans="2:15" x14ac:dyDescent="0.25">
      <c r="B9004" s="85"/>
      <c r="C9004" s="47"/>
      <c r="D9004" s="47"/>
      <c r="E9004" s="47"/>
      <c r="F9004" s="47"/>
      <c r="G9004" s="48"/>
      <c r="H9004" s="47"/>
      <c r="I9004" s="51"/>
      <c r="J9004" s="51"/>
      <c r="K9004" s="47"/>
      <c r="L9004" s="47"/>
      <c r="M9004" s="47"/>
      <c r="N9004" s="47"/>
      <c r="O9004" s="48"/>
    </row>
    <row r="9005" spans="2:15" x14ac:dyDescent="0.25">
      <c r="B9005" s="85"/>
      <c r="C9005" s="47"/>
      <c r="D9005" s="47"/>
      <c r="E9005" s="47"/>
      <c r="F9005" s="47"/>
      <c r="G9005" s="48"/>
      <c r="H9005" s="47"/>
      <c r="I9005" s="51"/>
      <c r="J9005" s="51"/>
      <c r="K9005" s="47"/>
      <c r="L9005" s="47"/>
      <c r="M9005" s="47"/>
      <c r="N9005" s="47"/>
      <c r="O9005" s="48"/>
    </row>
    <row r="9006" spans="2:15" x14ac:dyDescent="0.25">
      <c r="B9006" s="85"/>
      <c r="C9006" s="47"/>
      <c r="D9006" s="47"/>
      <c r="E9006" s="47"/>
      <c r="F9006" s="47"/>
      <c r="G9006" s="48"/>
      <c r="H9006" s="47"/>
      <c r="I9006" s="51"/>
      <c r="J9006" s="51"/>
      <c r="K9006" s="47"/>
      <c r="L9006" s="47"/>
      <c r="M9006" s="47"/>
      <c r="N9006" s="47"/>
      <c r="O9006" s="48"/>
    </row>
    <row r="9007" spans="2:15" x14ac:dyDescent="0.25">
      <c r="B9007" s="85"/>
      <c r="C9007" s="47"/>
      <c r="D9007" s="47"/>
      <c r="E9007" s="47"/>
      <c r="F9007" s="47"/>
      <c r="G9007" s="48"/>
      <c r="H9007" s="47"/>
      <c r="I9007" s="51"/>
      <c r="J9007" s="51"/>
      <c r="K9007" s="47"/>
      <c r="L9007" s="47"/>
      <c r="M9007" s="47"/>
      <c r="N9007" s="47"/>
      <c r="O9007" s="48"/>
    </row>
    <row r="9008" spans="2:15" x14ac:dyDescent="0.25">
      <c r="B9008" s="85"/>
      <c r="C9008" s="47"/>
      <c r="D9008" s="47"/>
      <c r="E9008" s="47"/>
      <c r="F9008" s="47"/>
      <c r="G9008" s="48"/>
      <c r="H9008" s="47"/>
      <c r="I9008" s="51"/>
      <c r="J9008" s="51"/>
      <c r="K9008" s="47"/>
      <c r="L9008" s="47"/>
      <c r="M9008" s="47"/>
      <c r="N9008" s="47"/>
      <c r="O9008" s="48"/>
    </row>
    <row r="9009" spans="2:15" x14ac:dyDescent="0.25">
      <c r="B9009" s="85"/>
      <c r="C9009" s="47"/>
      <c r="D9009" s="47"/>
      <c r="E9009" s="47"/>
      <c r="F9009" s="47"/>
      <c r="G9009" s="48"/>
      <c r="H9009" s="47"/>
      <c r="I9009" s="51"/>
      <c r="J9009" s="51"/>
      <c r="K9009" s="47"/>
      <c r="L9009" s="47"/>
      <c r="M9009" s="47"/>
      <c r="N9009" s="47"/>
      <c r="O9009" s="48"/>
    </row>
    <row r="9010" spans="2:15" x14ac:dyDescent="0.25">
      <c r="B9010" s="85"/>
      <c r="C9010" s="47"/>
      <c r="D9010" s="47"/>
      <c r="E9010" s="47"/>
      <c r="F9010" s="47"/>
      <c r="G9010" s="48"/>
      <c r="H9010" s="47"/>
      <c r="I9010" s="51"/>
      <c r="J9010" s="51"/>
      <c r="K9010" s="47"/>
      <c r="L9010" s="47"/>
      <c r="M9010" s="47"/>
      <c r="N9010" s="47"/>
      <c r="O9010" s="48"/>
    </row>
    <row r="9011" spans="2:15" x14ac:dyDescent="0.25">
      <c r="B9011" s="85"/>
      <c r="C9011" s="47"/>
      <c r="D9011" s="47"/>
      <c r="E9011" s="47"/>
      <c r="F9011" s="47"/>
      <c r="G9011" s="48"/>
      <c r="H9011" s="47"/>
      <c r="I9011" s="51"/>
      <c r="J9011" s="51"/>
      <c r="K9011" s="47"/>
      <c r="L9011" s="47"/>
      <c r="M9011" s="47"/>
      <c r="N9011" s="47"/>
      <c r="O9011" s="48"/>
    </row>
    <row r="9012" spans="2:15" x14ac:dyDescent="0.25">
      <c r="B9012" s="85"/>
      <c r="C9012" s="47"/>
      <c r="D9012" s="47"/>
      <c r="E9012" s="47"/>
      <c r="F9012" s="47"/>
      <c r="G9012" s="48"/>
      <c r="H9012" s="47"/>
      <c r="I9012" s="51"/>
      <c r="J9012" s="51"/>
      <c r="K9012" s="47"/>
      <c r="L9012" s="47"/>
      <c r="M9012" s="47"/>
      <c r="N9012" s="47"/>
      <c r="O9012" s="48"/>
    </row>
    <row r="9013" spans="2:15" x14ac:dyDescent="0.25">
      <c r="B9013" s="85"/>
      <c r="C9013" s="47"/>
      <c r="D9013" s="47"/>
      <c r="E9013" s="47"/>
      <c r="F9013" s="47"/>
      <c r="G9013" s="48"/>
      <c r="H9013" s="47"/>
      <c r="I9013" s="51"/>
      <c r="J9013" s="51"/>
      <c r="K9013" s="47"/>
      <c r="L9013" s="47"/>
      <c r="M9013" s="47"/>
      <c r="N9013" s="47"/>
      <c r="O9013" s="48"/>
    </row>
    <row r="9014" spans="2:15" x14ac:dyDescent="0.25">
      <c r="B9014" s="85"/>
      <c r="C9014" s="47"/>
      <c r="D9014" s="47"/>
      <c r="E9014" s="47"/>
      <c r="F9014" s="47"/>
      <c r="G9014" s="48"/>
      <c r="H9014" s="47"/>
      <c r="I9014" s="51"/>
      <c r="J9014" s="51"/>
      <c r="K9014" s="47"/>
      <c r="L9014" s="47"/>
      <c r="M9014" s="47"/>
      <c r="N9014" s="47"/>
      <c r="O9014" s="48"/>
    </row>
    <row r="9015" spans="2:15" x14ac:dyDescent="0.25">
      <c r="B9015" s="85"/>
      <c r="C9015" s="47"/>
      <c r="D9015" s="47"/>
      <c r="E9015" s="47"/>
      <c r="F9015" s="47"/>
      <c r="G9015" s="48"/>
      <c r="H9015" s="47"/>
      <c r="I9015" s="51"/>
      <c r="J9015" s="51"/>
      <c r="K9015" s="47"/>
      <c r="L9015" s="47"/>
      <c r="M9015" s="47"/>
      <c r="N9015" s="47"/>
      <c r="O9015" s="48"/>
    </row>
    <row r="9016" spans="2:15" x14ac:dyDescent="0.25">
      <c r="B9016" s="85"/>
      <c r="C9016" s="47"/>
      <c r="D9016" s="47"/>
      <c r="E9016" s="47"/>
      <c r="F9016" s="47"/>
      <c r="G9016" s="48"/>
      <c r="H9016" s="47"/>
      <c r="I9016" s="51"/>
      <c r="J9016" s="51"/>
      <c r="K9016" s="47"/>
      <c r="L9016" s="47"/>
      <c r="M9016" s="47"/>
      <c r="N9016" s="47"/>
      <c r="O9016" s="48"/>
    </row>
    <row r="9017" spans="2:15" x14ac:dyDescent="0.25">
      <c r="B9017" s="85"/>
      <c r="C9017" s="47"/>
      <c r="D9017" s="47"/>
      <c r="E9017" s="47"/>
      <c r="F9017" s="47"/>
      <c r="G9017" s="48"/>
      <c r="H9017" s="47"/>
      <c r="I9017" s="51"/>
      <c r="J9017" s="51"/>
      <c r="K9017" s="47"/>
      <c r="L9017" s="47"/>
      <c r="M9017" s="47"/>
      <c r="N9017" s="47"/>
      <c r="O9017" s="48"/>
    </row>
    <row r="9018" spans="2:15" x14ac:dyDescent="0.25">
      <c r="B9018" s="85"/>
      <c r="C9018" s="47"/>
      <c r="D9018" s="47"/>
      <c r="E9018" s="47"/>
      <c r="F9018" s="47"/>
      <c r="G9018" s="48"/>
      <c r="H9018" s="47"/>
      <c r="I9018" s="51"/>
      <c r="J9018" s="51"/>
      <c r="K9018" s="47"/>
      <c r="L9018" s="47"/>
      <c r="M9018" s="47"/>
      <c r="N9018" s="47"/>
      <c r="O9018" s="48"/>
    </row>
    <row r="9019" spans="2:15" x14ac:dyDescent="0.25">
      <c r="B9019" s="85"/>
      <c r="C9019" s="47"/>
      <c r="D9019" s="47"/>
      <c r="E9019" s="47"/>
      <c r="F9019" s="47"/>
      <c r="G9019" s="48"/>
      <c r="H9019" s="47"/>
      <c r="I9019" s="51"/>
      <c r="J9019" s="51"/>
      <c r="K9019" s="47"/>
      <c r="L9019" s="47"/>
      <c r="M9019" s="47"/>
      <c r="N9019" s="47"/>
      <c r="O9019" s="48"/>
    </row>
    <row r="9020" spans="2:15" x14ac:dyDescent="0.25">
      <c r="B9020" s="85"/>
      <c r="C9020" s="47"/>
      <c r="D9020" s="47"/>
      <c r="E9020" s="47"/>
      <c r="F9020" s="47"/>
      <c r="G9020" s="48"/>
      <c r="H9020" s="47"/>
      <c r="I9020" s="51"/>
      <c r="J9020" s="51"/>
      <c r="K9020" s="47"/>
      <c r="L9020" s="47"/>
      <c r="M9020" s="47"/>
      <c r="N9020" s="47"/>
      <c r="O9020" s="48"/>
    </row>
    <row r="9021" spans="2:15" x14ac:dyDescent="0.25">
      <c r="B9021" s="85"/>
      <c r="C9021" s="47"/>
      <c r="D9021" s="47"/>
      <c r="E9021" s="47"/>
      <c r="F9021" s="47"/>
      <c r="G9021" s="48"/>
      <c r="H9021" s="47"/>
      <c r="I9021" s="51"/>
      <c r="J9021" s="51"/>
      <c r="K9021" s="47"/>
      <c r="L9021" s="47"/>
      <c r="M9021" s="47"/>
      <c r="N9021" s="47"/>
      <c r="O9021" s="48"/>
    </row>
    <row r="9022" spans="2:15" x14ac:dyDescent="0.25">
      <c r="B9022" s="85"/>
      <c r="C9022" s="47"/>
      <c r="D9022" s="47"/>
      <c r="E9022" s="47"/>
      <c r="F9022" s="47"/>
      <c r="G9022" s="48"/>
      <c r="H9022" s="47"/>
      <c r="I9022" s="51"/>
      <c r="J9022" s="51"/>
      <c r="K9022" s="47"/>
      <c r="L9022" s="47"/>
      <c r="M9022" s="47"/>
      <c r="N9022" s="47"/>
      <c r="O9022" s="48"/>
    </row>
    <row r="9023" spans="2:15" x14ac:dyDescent="0.25">
      <c r="B9023" s="85"/>
      <c r="C9023" s="47"/>
      <c r="D9023" s="47"/>
      <c r="E9023" s="47"/>
      <c r="F9023" s="47"/>
      <c r="G9023" s="48"/>
      <c r="H9023" s="47"/>
      <c r="I9023" s="51"/>
      <c r="J9023" s="51"/>
      <c r="K9023" s="47"/>
      <c r="L9023" s="47"/>
      <c r="M9023" s="47"/>
      <c r="N9023" s="47"/>
      <c r="O9023" s="48"/>
    </row>
    <row r="9024" spans="2:15" x14ac:dyDescent="0.25">
      <c r="B9024" s="85"/>
      <c r="C9024" s="47"/>
      <c r="D9024" s="47"/>
      <c r="E9024" s="47"/>
      <c r="F9024" s="47"/>
      <c r="G9024" s="48"/>
      <c r="H9024" s="47"/>
      <c r="I9024" s="51"/>
      <c r="J9024" s="51"/>
      <c r="K9024" s="47"/>
      <c r="L9024" s="47"/>
      <c r="M9024" s="47"/>
      <c r="N9024" s="47"/>
      <c r="O9024" s="48"/>
    </row>
    <row r="9025" spans="2:15" x14ac:dyDescent="0.25">
      <c r="B9025" s="85"/>
      <c r="C9025" s="47"/>
      <c r="D9025" s="47"/>
      <c r="E9025" s="47"/>
      <c r="F9025" s="47"/>
      <c r="G9025" s="48"/>
      <c r="H9025" s="47"/>
      <c r="I9025" s="51"/>
      <c r="J9025" s="51"/>
      <c r="K9025" s="47"/>
      <c r="L9025" s="47"/>
      <c r="M9025" s="47"/>
      <c r="N9025" s="47"/>
      <c r="O9025" s="48"/>
    </row>
    <row r="9026" spans="2:15" x14ac:dyDescent="0.25">
      <c r="B9026" s="85"/>
      <c r="C9026" s="47"/>
      <c r="D9026" s="47"/>
      <c r="E9026" s="47"/>
      <c r="F9026" s="47"/>
      <c r="G9026" s="48"/>
      <c r="H9026" s="47"/>
      <c r="I9026" s="51"/>
      <c r="J9026" s="51"/>
      <c r="K9026" s="47"/>
      <c r="L9026" s="47"/>
      <c r="M9026" s="47"/>
      <c r="N9026" s="47"/>
      <c r="O9026" s="48"/>
    </row>
    <row r="9027" spans="2:15" x14ac:dyDescent="0.25">
      <c r="B9027" s="85"/>
      <c r="C9027" s="47"/>
      <c r="D9027" s="47"/>
      <c r="E9027" s="47"/>
      <c r="F9027" s="47"/>
      <c r="G9027" s="48"/>
      <c r="H9027" s="47"/>
      <c r="I9027" s="51"/>
      <c r="J9027" s="51"/>
      <c r="K9027" s="47"/>
      <c r="L9027" s="47"/>
      <c r="M9027" s="47"/>
      <c r="N9027" s="47"/>
      <c r="O9027" s="48"/>
    </row>
    <row r="9028" spans="2:15" x14ac:dyDescent="0.25">
      <c r="B9028" s="85"/>
      <c r="C9028" s="47"/>
      <c r="D9028" s="47"/>
      <c r="E9028" s="47"/>
      <c r="F9028" s="47"/>
      <c r="G9028" s="48"/>
      <c r="H9028" s="47"/>
      <c r="I9028" s="51"/>
      <c r="J9028" s="51"/>
      <c r="K9028" s="47"/>
      <c r="L9028" s="47"/>
      <c r="M9028" s="47"/>
      <c r="N9028" s="47"/>
      <c r="O9028" s="48"/>
    </row>
    <row r="9029" spans="2:15" x14ac:dyDescent="0.25">
      <c r="B9029" s="85"/>
      <c r="C9029" s="47"/>
      <c r="D9029" s="47"/>
      <c r="E9029" s="47"/>
      <c r="F9029" s="47"/>
      <c r="G9029" s="48"/>
      <c r="H9029" s="47"/>
      <c r="I9029" s="51"/>
      <c r="J9029" s="51"/>
      <c r="K9029" s="47"/>
      <c r="L9029" s="47"/>
      <c r="M9029" s="47"/>
      <c r="N9029" s="47"/>
      <c r="O9029" s="48"/>
    </row>
    <row r="9030" spans="2:15" x14ac:dyDescent="0.25">
      <c r="B9030" s="85"/>
      <c r="C9030" s="47"/>
      <c r="D9030" s="47"/>
      <c r="E9030" s="47"/>
      <c r="F9030" s="47"/>
      <c r="G9030" s="48"/>
      <c r="H9030" s="47"/>
      <c r="I9030" s="51"/>
      <c r="J9030" s="51"/>
      <c r="K9030" s="47"/>
      <c r="L9030" s="47"/>
      <c r="M9030" s="47"/>
      <c r="N9030" s="47"/>
      <c r="O9030" s="48"/>
    </row>
    <row r="9031" spans="2:15" x14ac:dyDescent="0.25">
      <c r="B9031" s="85"/>
      <c r="C9031" s="47"/>
      <c r="D9031" s="47"/>
      <c r="E9031" s="47"/>
      <c r="F9031" s="47"/>
      <c r="G9031" s="48"/>
      <c r="H9031" s="47"/>
      <c r="I9031" s="51"/>
      <c r="J9031" s="51"/>
      <c r="K9031" s="47"/>
      <c r="L9031" s="47"/>
      <c r="M9031" s="47"/>
      <c r="N9031" s="47"/>
      <c r="O9031" s="48"/>
    </row>
    <row r="9032" spans="2:15" x14ac:dyDescent="0.25">
      <c r="B9032" s="85"/>
      <c r="C9032" s="47"/>
      <c r="D9032" s="47"/>
      <c r="E9032" s="47"/>
      <c r="F9032" s="47"/>
      <c r="G9032" s="48"/>
      <c r="H9032" s="47"/>
      <c r="I9032" s="51"/>
      <c r="J9032" s="51"/>
      <c r="K9032" s="47"/>
      <c r="L9032" s="47"/>
      <c r="M9032" s="47"/>
      <c r="N9032" s="47"/>
      <c r="O9032" s="48"/>
    </row>
    <row r="9033" spans="2:15" x14ac:dyDescent="0.25">
      <c r="B9033" s="85"/>
      <c r="C9033" s="47"/>
      <c r="D9033" s="47"/>
      <c r="E9033" s="47"/>
      <c r="F9033" s="47"/>
      <c r="G9033" s="48"/>
      <c r="H9033" s="47"/>
      <c r="I9033" s="51"/>
      <c r="J9033" s="51"/>
      <c r="K9033" s="47"/>
      <c r="L9033" s="47"/>
      <c r="M9033" s="47"/>
      <c r="N9033" s="47"/>
      <c r="O9033" s="48"/>
    </row>
    <row r="9034" spans="2:15" x14ac:dyDescent="0.25">
      <c r="B9034" s="85"/>
      <c r="C9034" s="47"/>
      <c r="D9034" s="47"/>
      <c r="E9034" s="47"/>
      <c r="F9034" s="47"/>
      <c r="G9034" s="48"/>
      <c r="H9034" s="47"/>
      <c r="I9034" s="51"/>
      <c r="J9034" s="51"/>
      <c r="K9034" s="47"/>
      <c r="L9034" s="47"/>
      <c r="M9034" s="47"/>
      <c r="N9034" s="47"/>
      <c r="O9034" s="48"/>
    </row>
    <row r="9035" spans="2:15" x14ac:dyDescent="0.25">
      <c r="B9035" s="85"/>
      <c r="C9035" s="47"/>
      <c r="D9035" s="47"/>
      <c r="E9035" s="47"/>
      <c r="F9035" s="47"/>
      <c r="G9035" s="48"/>
      <c r="H9035" s="47"/>
      <c r="I9035" s="51"/>
      <c r="J9035" s="51"/>
      <c r="K9035" s="47"/>
      <c r="L9035" s="47"/>
      <c r="M9035" s="47"/>
      <c r="N9035" s="47"/>
      <c r="O9035" s="48"/>
    </row>
    <row r="9036" spans="2:15" x14ac:dyDescent="0.25">
      <c r="B9036" s="85"/>
      <c r="C9036" s="47"/>
      <c r="D9036" s="47"/>
      <c r="E9036" s="47"/>
      <c r="F9036" s="47"/>
      <c r="G9036" s="48"/>
      <c r="H9036" s="47"/>
      <c r="I9036" s="51"/>
      <c r="J9036" s="51"/>
      <c r="K9036" s="47"/>
      <c r="L9036" s="47"/>
      <c r="M9036" s="47"/>
      <c r="N9036" s="47"/>
      <c r="O9036" s="48"/>
    </row>
    <row r="9037" spans="2:15" x14ac:dyDescent="0.25">
      <c r="B9037" s="85"/>
      <c r="C9037" s="47"/>
      <c r="D9037" s="47"/>
      <c r="E9037" s="47"/>
      <c r="F9037" s="47"/>
      <c r="G9037" s="48"/>
      <c r="H9037" s="47"/>
      <c r="I9037" s="51"/>
      <c r="J9037" s="51"/>
      <c r="K9037" s="47"/>
      <c r="L9037" s="47"/>
      <c r="M9037" s="47"/>
      <c r="N9037" s="47"/>
      <c r="O9037" s="48"/>
    </row>
    <row r="9038" spans="2:15" x14ac:dyDescent="0.25">
      <c r="B9038" s="85"/>
      <c r="C9038" s="47"/>
      <c r="D9038" s="47"/>
      <c r="E9038" s="47"/>
      <c r="F9038" s="47"/>
      <c r="G9038" s="48"/>
      <c r="H9038" s="47"/>
      <c r="I9038" s="51"/>
      <c r="J9038" s="51"/>
      <c r="K9038" s="47"/>
      <c r="L9038" s="47"/>
      <c r="M9038" s="47"/>
      <c r="N9038" s="47"/>
      <c r="O9038" s="48"/>
    </row>
    <row r="9039" spans="2:15" x14ac:dyDescent="0.25">
      <c r="B9039" s="85"/>
      <c r="C9039" s="47"/>
      <c r="D9039" s="47"/>
      <c r="E9039" s="47"/>
      <c r="F9039" s="47"/>
      <c r="G9039" s="48"/>
      <c r="H9039" s="47"/>
      <c r="I9039" s="51"/>
      <c r="J9039" s="51"/>
      <c r="K9039" s="47"/>
      <c r="L9039" s="47"/>
      <c r="M9039" s="47"/>
      <c r="N9039" s="47"/>
      <c r="O9039" s="48"/>
    </row>
    <row r="9040" spans="2:15" x14ac:dyDescent="0.25">
      <c r="B9040" s="85"/>
      <c r="C9040" s="47"/>
      <c r="D9040" s="47"/>
      <c r="E9040" s="47"/>
      <c r="F9040" s="47"/>
      <c r="G9040" s="48"/>
      <c r="H9040" s="47"/>
      <c r="I9040" s="51"/>
      <c r="J9040" s="51"/>
      <c r="K9040" s="47"/>
      <c r="L9040" s="47"/>
      <c r="M9040" s="47"/>
      <c r="N9040" s="47"/>
      <c r="O9040" s="48"/>
    </row>
    <row r="9041" spans="2:15" x14ac:dyDescent="0.25">
      <c r="B9041" s="85"/>
      <c r="C9041" s="47"/>
      <c r="D9041" s="47"/>
      <c r="E9041" s="47"/>
      <c r="F9041" s="47"/>
      <c r="G9041" s="48"/>
      <c r="H9041" s="47"/>
      <c r="I9041" s="51"/>
      <c r="J9041" s="51"/>
      <c r="K9041" s="47"/>
      <c r="L9041" s="47"/>
      <c r="M9041" s="47"/>
      <c r="N9041" s="47"/>
      <c r="O9041" s="48"/>
    </row>
    <row r="9042" spans="2:15" x14ac:dyDescent="0.25">
      <c r="B9042" s="85"/>
      <c r="C9042" s="47"/>
      <c r="D9042" s="47"/>
      <c r="E9042" s="47"/>
      <c r="F9042" s="47"/>
      <c r="G9042" s="48"/>
      <c r="H9042" s="47"/>
      <c r="I9042" s="51"/>
      <c r="J9042" s="51"/>
      <c r="K9042" s="47"/>
      <c r="L9042" s="47"/>
      <c r="M9042" s="47"/>
      <c r="N9042" s="47"/>
      <c r="O9042" s="48"/>
    </row>
    <row r="9043" spans="2:15" x14ac:dyDescent="0.25">
      <c r="B9043" s="85"/>
      <c r="C9043" s="47"/>
      <c r="D9043" s="47"/>
      <c r="E9043" s="47"/>
      <c r="F9043" s="47"/>
      <c r="G9043" s="48"/>
      <c r="H9043" s="47"/>
      <c r="I9043" s="51"/>
      <c r="J9043" s="51"/>
      <c r="K9043" s="47"/>
      <c r="L9043" s="47"/>
      <c r="M9043" s="47"/>
      <c r="N9043" s="47"/>
      <c r="O9043" s="48"/>
    </row>
    <row r="9044" spans="2:15" x14ac:dyDescent="0.25">
      <c r="B9044" s="85"/>
      <c r="C9044" s="47"/>
      <c r="D9044" s="47"/>
      <c r="E9044" s="47"/>
      <c r="F9044" s="47"/>
      <c r="G9044" s="48"/>
      <c r="H9044" s="47"/>
      <c r="I9044" s="51"/>
      <c r="J9044" s="51"/>
      <c r="K9044" s="47"/>
      <c r="L9044" s="47"/>
      <c r="M9044" s="47"/>
      <c r="N9044" s="47"/>
      <c r="O9044" s="48"/>
    </row>
    <row r="9045" spans="2:15" x14ac:dyDescent="0.25">
      <c r="B9045" s="85"/>
      <c r="C9045" s="47"/>
      <c r="D9045" s="47"/>
      <c r="E9045" s="47"/>
      <c r="F9045" s="47"/>
      <c r="G9045" s="48"/>
      <c r="H9045" s="47"/>
      <c r="I9045" s="51"/>
      <c r="J9045" s="51"/>
      <c r="K9045" s="47"/>
      <c r="L9045" s="47"/>
      <c r="M9045" s="47"/>
      <c r="N9045" s="47"/>
      <c r="O9045" s="48"/>
    </row>
    <row r="9046" spans="2:15" x14ac:dyDescent="0.25">
      <c r="B9046" s="85"/>
      <c r="C9046" s="47"/>
      <c r="D9046" s="47"/>
      <c r="E9046" s="47"/>
      <c r="F9046" s="47"/>
      <c r="G9046" s="48"/>
      <c r="H9046" s="47"/>
      <c r="I9046" s="51"/>
      <c r="J9046" s="51"/>
      <c r="K9046" s="47"/>
      <c r="L9046" s="47"/>
      <c r="M9046" s="47"/>
      <c r="N9046" s="47"/>
      <c r="O9046" s="48"/>
    </row>
    <row r="9047" spans="2:15" x14ac:dyDescent="0.25">
      <c r="B9047" s="85"/>
      <c r="C9047" s="47"/>
      <c r="D9047" s="47"/>
      <c r="E9047" s="47"/>
      <c r="F9047" s="47"/>
      <c r="G9047" s="48"/>
      <c r="H9047" s="47"/>
      <c r="I9047" s="51"/>
      <c r="J9047" s="51"/>
      <c r="K9047" s="47"/>
      <c r="L9047" s="47"/>
      <c r="M9047" s="47"/>
      <c r="N9047" s="47"/>
      <c r="O9047" s="48"/>
    </row>
    <row r="9048" spans="2:15" x14ac:dyDescent="0.25">
      <c r="B9048" s="85"/>
      <c r="C9048" s="47"/>
      <c r="D9048" s="47"/>
      <c r="E9048" s="47"/>
      <c r="F9048" s="47"/>
      <c r="G9048" s="48"/>
      <c r="H9048" s="47"/>
      <c r="I9048" s="51"/>
      <c r="J9048" s="51"/>
      <c r="K9048" s="47"/>
      <c r="L9048" s="47"/>
      <c r="M9048" s="47"/>
      <c r="N9048" s="47"/>
      <c r="O9048" s="48"/>
    </row>
    <row r="9049" spans="2:15" x14ac:dyDescent="0.25">
      <c r="B9049" s="85"/>
      <c r="C9049" s="47"/>
      <c r="D9049" s="47"/>
      <c r="E9049" s="47"/>
      <c r="F9049" s="47"/>
      <c r="G9049" s="48"/>
      <c r="H9049" s="47"/>
      <c r="I9049" s="51"/>
      <c r="J9049" s="51"/>
      <c r="K9049" s="47"/>
      <c r="L9049" s="47"/>
      <c r="M9049" s="47"/>
      <c r="N9049" s="47"/>
      <c r="O9049" s="48"/>
    </row>
    <row r="9050" spans="2:15" x14ac:dyDescent="0.25">
      <c r="B9050" s="85"/>
      <c r="C9050" s="47"/>
      <c r="D9050" s="47"/>
      <c r="E9050" s="47"/>
      <c r="F9050" s="47"/>
      <c r="G9050" s="48"/>
      <c r="H9050" s="47"/>
      <c r="I9050" s="51"/>
      <c r="J9050" s="51"/>
      <c r="K9050" s="47"/>
      <c r="L9050" s="47"/>
      <c r="M9050" s="47"/>
      <c r="N9050" s="47"/>
      <c r="O9050" s="48"/>
    </row>
    <row r="9051" spans="2:15" x14ac:dyDescent="0.25">
      <c r="B9051" s="85"/>
      <c r="C9051" s="47"/>
      <c r="D9051" s="47"/>
      <c r="E9051" s="47"/>
      <c r="F9051" s="47"/>
      <c r="G9051" s="48"/>
      <c r="H9051" s="47"/>
      <c r="I9051" s="51"/>
      <c r="J9051" s="51"/>
      <c r="K9051" s="47"/>
      <c r="L9051" s="47"/>
      <c r="M9051" s="47"/>
      <c r="N9051" s="47"/>
      <c r="O9051" s="48"/>
    </row>
    <row r="9052" spans="2:15" x14ac:dyDescent="0.25">
      <c r="B9052" s="85"/>
      <c r="C9052" s="47"/>
      <c r="D9052" s="47"/>
      <c r="E9052" s="47"/>
      <c r="F9052" s="47"/>
      <c r="G9052" s="48"/>
      <c r="H9052" s="47"/>
      <c r="I9052" s="51"/>
      <c r="J9052" s="51"/>
      <c r="K9052" s="47"/>
      <c r="L9052" s="47"/>
      <c r="M9052" s="47"/>
      <c r="N9052" s="47"/>
      <c r="O9052" s="48"/>
    </row>
    <row r="9053" spans="2:15" x14ac:dyDescent="0.25">
      <c r="B9053" s="85"/>
      <c r="C9053" s="47"/>
      <c r="D9053" s="47"/>
      <c r="E9053" s="47"/>
      <c r="F9053" s="47"/>
      <c r="G9053" s="48"/>
      <c r="H9053" s="47"/>
      <c r="I9053" s="51"/>
      <c r="J9053" s="51"/>
      <c r="K9053" s="47"/>
      <c r="L9053" s="47"/>
      <c r="M9053" s="47"/>
      <c r="N9053" s="47"/>
      <c r="O9053" s="48"/>
    </row>
    <row r="9054" spans="2:15" x14ac:dyDescent="0.25">
      <c r="B9054" s="85"/>
      <c r="C9054" s="47"/>
      <c r="D9054" s="47"/>
      <c r="E9054" s="47"/>
      <c r="F9054" s="47"/>
      <c r="G9054" s="48"/>
      <c r="H9054" s="47"/>
      <c r="I9054" s="51"/>
      <c r="J9054" s="51"/>
      <c r="K9054" s="47"/>
      <c r="L9054" s="47"/>
      <c r="M9054" s="47"/>
      <c r="N9054" s="47"/>
      <c r="O9054" s="48"/>
    </row>
    <row r="9055" spans="2:15" x14ac:dyDescent="0.25">
      <c r="B9055" s="85"/>
      <c r="C9055" s="47"/>
      <c r="D9055" s="47"/>
      <c r="E9055" s="47"/>
      <c r="F9055" s="47"/>
      <c r="G9055" s="48"/>
      <c r="H9055" s="47"/>
      <c r="I9055" s="51"/>
      <c r="J9055" s="51"/>
      <c r="K9055" s="47"/>
      <c r="L9055" s="47"/>
      <c r="M9055" s="47"/>
      <c r="N9055" s="47"/>
      <c r="O9055" s="48"/>
    </row>
    <row r="9056" spans="2:15" x14ac:dyDescent="0.25">
      <c r="B9056" s="85"/>
      <c r="C9056" s="47"/>
      <c r="D9056" s="47"/>
      <c r="E9056" s="47"/>
      <c r="F9056" s="47"/>
      <c r="G9056" s="48"/>
      <c r="H9056" s="47"/>
      <c r="I9056" s="51"/>
      <c r="J9056" s="51"/>
      <c r="K9056" s="47"/>
      <c r="L9056" s="47"/>
      <c r="M9056" s="47"/>
      <c r="N9056" s="47"/>
      <c r="O9056" s="48"/>
    </row>
    <row r="9057" spans="2:15" x14ac:dyDescent="0.25">
      <c r="B9057" s="85"/>
      <c r="C9057" s="47"/>
      <c r="D9057" s="47"/>
      <c r="E9057" s="47"/>
      <c r="F9057" s="47"/>
      <c r="G9057" s="48"/>
      <c r="H9057" s="47"/>
      <c r="I9057" s="51"/>
      <c r="J9057" s="51"/>
      <c r="K9057" s="47"/>
      <c r="L9057" s="47"/>
      <c r="M9057" s="47"/>
      <c r="N9057" s="47"/>
      <c r="O9057" s="48"/>
    </row>
    <row r="9058" spans="2:15" x14ac:dyDescent="0.25">
      <c r="B9058" s="85"/>
      <c r="C9058" s="47"/>
      <c r="D9058" s="47"/>
      <c r="E9058" s="47"/>
      <c r="F9058" s="47"/>
      <c r="G9058" s="48"/>
      <c r="H9058" s="47"/>
      <c r="I9058" s="51"/>
      <c r="J9058" s="51"/>
      <c r="K9058" s="47"/>
      <c r="L9058" s="47"/>
      <c r="M9058" s="47"/>
      <c r="N9058" s="47"/>
      <c r="O9058" s="48"/>
    </row>
    <row r="9059" spans="2:15" x14ac:dyDescent="0.25">
      <c r="B9059" s="85"/>
      <c r="C9059" s="47"/>
      <c r="D9059" s="47"/>
      <c r="E9059" s="47"/>
      <c r="F9059" s="47"/>
      <c r="G9059" s="48"/>
      <c r="H9059" s="47"/>
      <c r="I9059" s="51"/>
      <c r="J9059" s="51"/>
      <c r="K9059" s="47"/>
      <c r="L9059" s="47"/>
      <c r="M9059" s="47"/>
      <c r="N9059" s="47"/>
      <c r="O9059" s="48"/>
    </row>
    <row r="9060" spans="2:15" x14ac:dyDescent="0.25">
      <c r="B9060" s="85"/>
      <c r="C9060" s="47"/>
      <c r="D9060" s="47"/>
      <c r="E9060" s="47"/>
      <c r="F9060" s="47"/>
      <c r="G9060" s="48"/>
      <c r="H9060" s="47"/>
      <c r="I9060" s="51"/>
      <c r="J9060" s="51"/>
      <c r="K9060" s="47"/>
      <c r="L9060" s="47"/>
      <c r="M9060" s="47"/>
      <c r="N9060" s="47"/>
      <c r="O9060" s="48"/>
    </row>
    <row r="9061" spans="2:15" x14ac:dyDescent="0.25">
      <c r="B9061" s="85"/>
      <c r="C9061" s="47"/>
      <c r="D9061" s="47"/>
      <c r="E9061" s="47"/>
      <c r="F9061" s="47"/>
      <c r="G9061" s="48"/>
      <c r="H9061" s="47"/>
      <c r="I9061" s="51"/>
      <c r="J9061" s="51"/>
      <c r="K9061" s="47"/>
      <c r="L9061" s="47"/>
      <c r="M9061" s="47"/>
      <c r="N9061" s="47"/>
      <c r="O9061" s="48"/>
    </row>
    <row r="9062" spans="2:15" x14ac:dyDescent="0.25">
      <c r="B9062" s="85"/>
      <c r="C9062" s="47"/>
      <c r="D9062" s="47"/>
      <c r="E9062" s="47"/>
      <c r="F9062" s="47"/>
      <c r="G9062" s="48"/>
      <c r="H9062" s="47"/>
      <c r="I9062" s="51"/>
      <c r="J9062" s="51"/>
      <c r="K9062" s="47"/>
      <c r="L9062" s="47"/>
      <c r="M9062" s="47"/>
      <c r="N9062" s="47"/>
      <c r="O9062" s="48"/>
    </row>
    <row r="9063" spans="2:15" x14ac:dyDescent="0.25">
      <c r="B9063" s="85"/>
      <c r="C9063" s="47"/>
      <c r="D9063" s="47"/>
      <c r="E9063" s="47"/>
      <c r="F9063" s="47"/>
      <c r="G9063" s="48"/>
      <c r="H9063" s="47"/>
      <c r="I9063" s="51"/>
      <c r="J9063" s="51"/>
      <c r="K9063" s="47"/>
      <c r="L9063" s="47"/>
      <c r="M9063" s="47"/>
      <c r="N9063" s="47"/>
      <c r="O9063" s="48"/>
    </row>
    <row r="9064" spans="2:15" x14ac:dyDescent="0.25">
      <c r="B9064" s="85"/>
      <c r="C9064" s="47"/>
      <c r="D9064" s="47"/>
      <c r="E9064" s="47"/>
      <c r="F9064" s="47"/>
      <c r="G9064" s="48"/>
      <c r="H9064" s="47"/>
      <c r="I9064" s="51"/>
      <c r="J9064" s="51"/>
      <c r="K9064" s="47"/>
      <c r="L9064" s="47"/>
      <c r="M9064" s="47"/>
      <c r="N9064" s="47"/>
      <c r="O9064" s="48"/>
    </row>
    <row r="9065" spans="2:15" x14ac:dyDescent="0.25">
      <c r="B9065" s="85"/>
      <c r="C9065" s="47"/>
      <c r="D9065" s="47"/>
      <c r="E9065" s="47"/>
      <c r="F9065" s="47"/>
      <c r="G9065" s="48"/>
      <c r="H9065" s="47"/>
      <c r="I9065" s="51"/>
      <c r="J9065" s="51"/>
      <c r="K9065" s="47"/>
      <c r="L9065" s="47"/>
      <c r="M9065" s="47"/>
      <c r="N9065" s="47"/>
      <c r="O9065" s="48"/>
    </row>
    <row r="9066" spans="2:15" x14ac:dyDescent="0.25">
      <c r="B9066" s="85"/>
      <c r="C9066" s="47"/>
      <c r="D9066" s="47"/>
      <c r="E9066" s="47"/>
      <c r="F9066" s="47"/>
      <c r="G9066" s="48"/>
      <c r="H9066" s="47"/>
      <c r="I9066" s="51"/>
      <c r="J9066" s="51"/>
      <c r="K9066" s="47"/>
      <c r="L9066" s="47"/>
      <c r="M9066" s="47"/>
      <c r="N9066" s="47"/>
      <c r="O9066" s="48"/>
    </row>
    <row r="9067" spans="2:15" x14ac:dyDescent="0.25">
      <c r="B9067" s="85"/>
      <c r="C9067" s="47"/>
      <c r="D9067" s="47"/>
      <c r="E9067" s="47"/>
      <c r="F9067" s="47"/>
      <c r="G9067" s="48"/>
      <c r="H9067" s="47"/>
      <c r="I9067" s="51"/>
      <c r="J9067" s="51"/>
      <c r="K9067" s="47"/>
      <c r="L9067" s="47"/>
      <c r="M9067" s="47"/>
      <c r="N9067" s="47"/>
      <c r="O9067" s="48"/>
    </row>
    <row r="9068" spans="2:15" x14ac:dyDescent="0.25">
      <c r="B9068" s="85"/>
      <c r="C9068" s="47"/>
      <c r="D9068" s="47"/>
      <c r="E9068" s="47"/>
      <c r="F9068" s="47"/>
      <c r="G9068" s="48"/>
      <c r="H9068" s="47"/>
      <c r="I9068" s="51"/>
      <c r="J9068" s="51"/>
      <c r="K9068" s="47"/>
      <c r="L9068" s="47"/>
      <c r="M9068" s="47"/>
      <c r="N9068" s="47"/>
      <c r="O9068" s="48"/>
    </row>
    <row r="9069" spans="2:15" x14ac:dyDescent="0.25">
      <c r="B9069" s="85"/>
      <c r="C9069" s="47"/>
      <c r="D9069" s="47"/>
      <c r="E9069" s="47"/>
      <c r="F9069" s="47"/>
      <c r="G9069" s="48"/>
      <c r="H9069" s="47"/>
      <c r="I9069" s="51"/>
      <c r="J9069" s="51"/>
      <c r="K9069" s="47"/>
      <c r="L9069" s="47"/>
      <c r="M9069" s="47"/>
      <c r="N9069" s="47"/>
      <c r="O9069" s="48"/>
    </row>
    <row r="9070" spans="2:15" x14ac:dyDescent="0.25">
      <c r="B9070" s="85"/>
      <c r="C9070" s="47"/>
      <c r="D9070" s="47"/>
      <c r="E9070" s="47"/>
      <c r="F9070" s="47"/>
      <c r="G9070" s="48"/>
      <c r="H9070" s="47"/>
      <c r="I9070" s="51"/>
      <c r="J9070" s="51"/>
      <c r="K9070" s="47"/>
      <c r="L9070" s="47"/>
      <c r="M9070" s="47"/>
      <c r="N9070" s="47"/>
      <c r="O9070" s="48"/>
    </row>
    <row r="9071" spans="2:15" x14ac:dyDescent="0.25">
      <c r="B9071" s="85"/>
      <c r="C9071" s="47"/>
      <c r="D9071" s="47"/>
      <c r="E9071" s="47"/>
      <c r="F9071" s="47"/>
      <c r="G9071" s="48"/>
      <c r="H9071" s="47"/>
      <c r="I9071" s="51"/>
      <c r="J9071" s="51"/>
      <c r="K9071" s="47"/>
      <c r="L9071" s="47"/>
      <c r="M9071" s="47"/>
      <c r="N9071" s="47"/>
      <c r="O9071" s="48"/>
    </row>
    <row r="9072" spans="2:15" x14ac:dyDescent="0.25">
      <c r="B9072" s="85"/>
      <c r="C9072" s="47"/>
      <c r="D9072" s="47"/>
      <c r="E9072" s="47"/>
      <c r="F9072" s="47"/>
      <c r="G9072" s="48"/>
      <c r="H9072" s="47"/>
      <c r="I9072" s="51"/>
      <c r="J9072" s="51"/>
      <c r="K9072" s="47"/>
      <c r="L9072" s="47"/>
      <c r="M9072" s="47"/>
      <c r="N9072" s="47"/>
      <c r="O9072" s="48"/>
    </row>
    <row r="9073" spans="2:15" x14ac:dyDescent="0.25">
      <c r="B9073" s="85"/>
      <c r="C9073" s="47"/>
      <c r="D9073" s="47"/>
      <c r="E9073" s="47"/>
      <c r="F9073" s="47"/>
      <c r="G9073" s="48"/>
      <c r="H9073" s="47"/>
      <c r="I9073" s="51"/>
      <c r="J9073" s="51"/>
      <c r="K9073" s="47"/>
      <c r="L9073" s="47"/>
      <c r="M9073" s="47"/>
      <c r="N9073" s="47"/>
      <c r="O9073" s="48"/>
    </row>
    <row r="9074" spans="2:15" x14ac:dyDescent="0.25">
      <c r="B9074" s="85"/>
      <c r="C9074" s="47"/>
      <c r="D9074" s="47"/>
      <c r="E9074" s="47"/>
      <c r="F9074" s="47"/>
      <c r="G9074" s="48"/>
      <c r="H9074" s="47"/>
      <c r="I9074" s="51"/>
      <c r="J9074" s="51"/>
      <c r="K9074" s="47"/>
      <c r="L9074" s="47"/>
      <c r="M9074" s="47"/>
      <c r="N9074" s="47"/>
      <c r="O9074" s="48"/>
    </row>
    <row r="9075" spans="2:15" x14ac:dyDescent="0.25">
      <c r="B9075" s="85"/>
      <c r="C9075" s="47"/>
      <c r="D9075" s="47"/>
      <c r="E9075" s="47"/>
      <c r="F9075" s="47"/>
      <c r="G9075" s="48"/>
      <c r="H9075" s="47"/>
      <c r="I9075" s="51"/>
      <c r="J9075" s="51"/>
      <c r="K9075" s="47"/>
      <c r="L9075" s="47"/>
      <c r="M9075" s="47"/>
      <c r="N9075" s="47"/>
      <c r="O9075" s="48"/>
    </row>
    <row r="9076" spans="2:15" x14ac:dyDescent="0.25">
      <c r="B9076" s="85"/>
      <c r="C9076" s="47"/>
      <c r="D9076" s="47"/>
      <c r="E9076" s="47"/>
      <c r="F9076" s="47"/>
      <c r="G9076" s="48"/>
      <c r="H9076" s="47"/>
      <c r="I9076" s="51"/>
      <c r="J9076" s="51"/>
      <c r="K9076" s="47"/>
      <c r="L9076" s="47"/>
      <c r="M9076" s="47"/>
      <c r="N9076" s="47"/>
      <c r="O9076" s="48"/>
    </row>
    <row r="9077" spans="2:15" x14ac:dyDescent="0.25">
      <c r="B9077" s="85"/>
      <c r="C9077" s="47"/>
      <c r="D9077" s="47"/>
      <c r="E9077" s="47"/>
      <c r="F9077" s="47"/>
      <c r="G9077" s="48"/>
      <c r="H9077" s="47"/>
      <c r="I9077" s="51"/>
      <c r="J9077" s="51"/>
      <c r="K9077" s="47"/>
      <c r="L9077" s="47"/>
      <c r="M9077" s="47"/>
      <c r="N9077" s="47"/>
      <c r="O9077" s="48"/>
    </row>
    <row r="9078" spans="2:15" x14ac:dyDescent="0.25">
      <c r="B9078" s="85"/>
      <c r="C9078" s="47"/>
      <c r="D9078" s="47"/>
      <c r="E9078" s="47"/>
      <c r="F9078" s="47"/>
      <c r="G9078" s="48"/>
      <c r="H9078" s="47"/>
      <c r="I9078" s="51"/>
      <c r="J9078" s="51"/>
      <c r="K9078" s="47"/>
      <c r="L9078" s="47"/>
      <c r="M9078" s="47"/>
      <c r="N9078" s="47"/>
      <c r="O9078" s="48"/>
    </row>
    <row r="9079" spans="2:15" x14ac:dyDescent="0.25">
      <c r="B9079" s="85"/>
      <c r="C9079" s="47"/>
      <c r="D9079" s="47"/>
      <c r="E9079" s="47"/>
      <c r="F9079" s="47"/>
      <c r="G9079" s="48"/>
      <c r="H9079" s="47"/>
      <c r="I9079" s="51"/>
      <c r="J9079" s="51"/>
      <c r="K9079" s="47"/>
      <c r="L9079" s="47"/>
      <c r="M9079" s="47"/>
      <c r="N9079" s="47"/>
      <c r="O9079" s="48"/>
    </row>
    <row r="9080" spans="2:15" x14ac:dyDescent="0.25">
      <c r="B9080" s="85"/>
      <c r="C9080" s="47"/>
      <c r="D9080" s="47"/>
      <c r="E9080" s="47"/>
      <c r="F9080" s="47"/>
      <c r="G9080" s="48"/>
      <c r="H9080" s="47"/>
      <c r="I9080" s="51"/>
      <c r="J9080" s="51"/>
      <c r="K9080" s="47"/>
      <c r="L9080" s="47"/>
      <c r="M9080" s="47"/>
      <c r="N9080" s="47"/>
      <c r="O9080" s="48"/>
    </row>
    <row r="9081" spans="2:15" x14ac:dyDescent="0.25">
      <c r="B9081" s="85"/>
      <c r="C9081" s="47"/>
      <c r="D9081" s="47"/>
      <c r="E9081" s="47"/>
      <c r="F9081" s="47"/>
      <c r="G9081" s="48"/>
      <c r="H9081" s="47"/>
      <c r="I9081" s="51"/>
      <c r="J9081" s="51"/>
      <c r="K9081" s="47"/>
      <c r="L9081" s="47"/>
      <c r="M9081" s="47"/>
      <c r="N9081" s="47"/>
      <c r="O9081" s="48"/>
    </row>
    <row r="9082" spans="2:15" x14ac:dyDescent="0.25">
      <c r="B9082" s="85"/>
      <c r="C9082" s="47"/>
      <c r="D9082" s="47"/>
      <c r="E9082" s="47"/>
      <c r="F9082" s="47"/>
      <c r="G9082" s="48"/>
      <c r="H9082" s="47"/>
      <c r="I9082" s="51"/>
      <c r="J9082" s="51"/>
      <c r="K9082" s="47"/>
      <c r="L9082" s="47"/>
      <c r="M9082" s="47"/>
      <c r="N9082" s="47"/>
      <c r="O9082" s="48"/>
    </row>
    <row r="9083" spans="2:15" x14ac:dyDescent="0.25">
      <c r="B9083" s="85"/>
      <c r="C9083" s="47"/>
      <c r="D9083" s="47"/>
      <c r="E9083" s="47"/>
      <c r="F9083" s="47"/>
      <c r="G9083" s="48"/>
      <c r="H9083" s="47"/>
      <c r="I9083" s="51"/>
      <c r="J9083" s="51"/>
      <c r="K9083" s="47"/>
      <c r="L9083" s="47"/>
      <c r="M9083" s="47"/>
      <c r="N9083" s="47"/>
      <c r="O9083" s="48"/>
    </row>
    <row r="9084" spans="2:15" x14ac:dyDescent="0.25">
      <c r="B9084" s="85"/>
      <c r="C9084" s="47"/>
      <c r="D9084" s="47"/>
      <c r="E9084" s="47"/>
      <c r="F9084" s="47"/>
      <c r="G9084" s="48"/>
      <c r="H9084" s="47"/>
      <c r="I9084" s="51"/>
      <c r="J9084" s="51"/>
      <c r="K9084" s="47"/>
      <c r="L9084" s="47"/>
      <c r="M9084" s="47"/>
      <c r="N9084" s="47"/>
      <c r="O9084" s="48"/>
    </row>
    <row r="9085" spans="2:15" x14ac:dyDescent="0.25">
      <c r="B9085" s="85"/>
      <c r="C9085" s="47"/>
      <c r="D9085" s="47"/>
      <c r="E9085" s="47"/>
      <c r="F9085" s="47"/>
      <c r="G9085" s="48"/>
      <c r="H9085" s="47"/>
      <c r="I9085" s="51"/>
      <c r="J9085" s="51"/>
      <c r="K9085" s="47"/>
      <c r="L9085" s="47"/>
      <c r="M9085" s="47"/>
      <c r="N9085" s="47"/>
      <c r="O9085" s="48"/>
    </row>
    <row r="9086" spans="2:15" x14ac:dyDescent="0.25">
      <c r="B9086" s="85"/>
      <c r="C9086" s="47"/>
      <c r="D9086" s="47"/>
      <c r="E9086" s="47"/>
      <c r="F9086" s="47"/>
      <c r="G9086" s="48"/>
      <c r="H9086" s="47"/>
      <c r="I9086" s="51"/>
      <c r="J9086" s="51"/>
      <c r="K9086" s="47"/>
      <c r="L9086" s="47"/>
      <c r="M9086" s="47"/>
      <c r="N9086" s="47"/>
      <c r="O9086" s="48"/>
    </row>
    <row r="9087" spans="2:15" x14ac:dyDescent="0.25">
      <c r="B9087" s="85"/>
      <c r="C9087" s="47"/>
      <c r="D9087" s="47"/>
      <c r="E9087" s="47"/>
      <c r="F9087" s="47"/>
      <c r="G9087" s="48"/>
      <c r="H9087" s="47"/>
      <c r="I9087" s="51"/>
      <c r="J9087" s="51"/>
      <c r="K9087" s="47"/>
      <c r="L9087" s="47"/>
      <c r="M9087" s="47"/>
      <c r="N9087" s="47"/>
      <c r="O9087" s="48"/>
    </row>
    <row r="9088" spans="2:15" x14ac:dyDescent="0.25">
      <c r="B9088" s="85"/>
      <c r="C9088" s="47"/>
      <c r="D9088" s="47"/>
      <c r="E9088" s="47"/>
      <c r="F9088" s="47"/>
      <c r="G9088" s="48"/>
      <c r="H9088" s="47"/>
      <c r="I9088" s="51"/>
      <c r="J9088" s="51"/>
      <c r="K9088" s="47"/>
      <c r="L9088" s="47"/>
      <c r="M9088" s="47"/>
      <c r="N9088" s="47"/>
      <c r="O9088" s="48"/>
    </row>
    <row r="9089" spans="2:15" x14ac:dyDescent="0.25">
      <c r="B9089" s="85"/>
      <c r="C9089" s="47"/>
      <c r="D9089" s="47"/>
      <c r="E9089" s="47"/>
      <c r="F9089" s="47"/>
      <c r="G9089" s="48"/>
      <c r="H9089" s="47"/>
      <c r="I9089" s="51"/>
      <c r="J9089" s="51"/>
      <c r="K9089" s="47"/>
      <c r="L9089" s="47"/>
      <c r="M9089" s="47"/>
      <c r="N9089" s="47"/>
      <c r="O9089" s="48"/>
    </row>
    <row r="9090" spans="2:15" x14ac:dyDescent="0.25">
      <c r="B9090" s="85"/>
      <c r="C9090" s="47"/>
      <c r="D9090" s="47"/>
      <c r="E9090" s="47"/>
      <c r="F9090" s="47"/>
      <c r="G9090" s="48"/>
      <c r="H9090" s="47"/>
      <c r="I9090" s="51"/>
      <c r="J9090" s="51"/>
      <c r="K9090" s="47"/>
      <c r="L9090" s="47"/>
      <c r="M9090" s="47"/>
      <c r="N9090" s="47"/>
      <c r="O9090" s="48"/>
    </row>
    <row r="9091" spans="2:15" x14ac:dyDescent="0.25">
      <c r="B9091" s="85"/>
      <c r="C9091" s="47"/>
      <c r="D9091" s="47"/>
      <c r="E9091" s="47"/>
      <c r="F9091" s="47"/>
      <c r="G9091" s="48"/>
      <c r="H9091" s="47"/>
      <c r="I9091" s="51"/>
      <c r="J9091" s="51"/>
      <c r="K9091" s="47"/>
      <c r="L9091" s="47"/>
      <c r="M9091" s="47"/>
      <c r="N9091" s="47"/>
      <c r="O9091" s="48"/>
    </row>
    <row r="9092" spans="2:15" x14ac:dyDescent="0.25">
      <c r="B9092" s="85"/>
      <c r="C9092" s="47"/>
      <c r="D9092" s="47"/>
      <c r="E9092" s="47"/>
      <c r="F9092" s="47"/>
      <c r="G9092" s="48"/>
      <c r="H9092" s="47"/>
      <c r="I9092" s="51"/>
      <c r="J9092" s="51"/>
      <c r="K9092" s="47"/>
      <c r="L9092" s="47"/>
      <c r="M9092" s="47"/>
      <c r="N9092" s="47"/>
      <c r="O9092" s="48"/>
    </row>
    <row r="9093" spans="2:15" x14ac:dyDescent="0.25">
      <c r="B9093" s="85"/>
      <c r="C9093" s="47"/>
      <c r="D9093" s="47"/>
      <c r="E9093" s="47"/>
      <c r="F9093" s="47"/>
      <c r="G9093" s="48"/>
      <c r="H9093" s="47"/>
      <c r="I9093" s="51"/>
      <c r="J9093" s="51"/>
      <c r="K9093" s="47"/>
      <c r="L9093" s="47"/>
      <c r="M9093" s="47"/>
      <c r="N9093" s="47"/>
      <c r="O9093" s="48"/>
    </row>
    <row r="9094" spans="2:15" x14ac:dyDescent="0.25">
      <c r="B9094" s="85"/>
      <c r="C9094" s="47"/>
      <c r="D9094" s="47"/>
      <c r="E9094" s="47"/>
      <c r="F9094" s="47"/>
      <c r="G9094" s="48"/>
      <c r="H9094" s="47"/>
      <c r="I9094" s="51"/>
      <c r="J9094" s="51"/>
      <c r="K9094" s="47"/>
      <c r="L9094" s="47"/>
      <c r="M9094" s="47"/>
      <c r="N9094" s="47"/>
      <c r="O9094" s="48"/>
    </row>
    <row r="9095" spans="2:15" x14ac:dyDescent="0.25">
      <c r="B9095" s="85"/>
      <c r="C9095" s="47"/>
      <c r="D9095" s="47"/>
      <c r="E9095" s="47"/>
      <c r="F9095" s="47"/>
      <c r="G9095" s="48"/>
      <c r="H9095" s="47"/>
      <c r="I9095" s="51"/>
      <c r="J9095" s="51"/>
      <c r="K9095" s="47"/>
      <c r="L9095" s="47"/>
      <c r="M9095" s="47"/>
      <c r="N9095" s="47"/>
      <c r="O9095" s="48"/>
    </row>
    <row r="9096" spans="2:15" x14ac:dyDescent="0.25">
      <c r="B9096" s="85"/>
      <c r="C9096" s="47"/>
      <c r="D9096" s="47"/>
      <c r="E9096" s="47"/>
      <c r="F9096" s="47"/>
      <c r="G9096" s="48"/>
      <c r="H9096" s="47"/>
      <c r="I9096" s="51"/>
      <c r="J9096" s="51"/>
      <c r="K9096" s="47"/>
      <c r="L9096" s="47"/>
      <c r="M9096" s="47"/>
      <c r="N9096" s="47"/>
      <c r="O9096" s="48"/>
    </row>
    <row r="9097" spans="2:15" x14ac:dyDescent="0.25">
      <c r="B9097" s="85"/>
      <c r="C9097" s="47"/>
      <c r="D9097" s="47"/>
      <c r="E9097" s="47"/>
      <c r="F9097" s="47"/>
      <c r="G9097" s="48"/>
      <c r="H9097" s="47"/>
      <c r="I9097" s="51"/>
      <c r="J9097" s="51"/>
      <c r="K9097" s="47"/>
      <c r="L9097" s="47"/>
      <c r="M9097" s="47"/>
      <c r="N9097" s="47"/>
      <c r="O9097" s="48"/>
    </row>
    <row r="9098" spans="2:15" x14ac:dyDescent="0.25">
      <c r="B9098" s="85"/>
      <c r="C9098" s="47"/>
      <c r="D9098" s="47"/>
      <c r="E9098" s="47"/>
      <c r="F9098" s="47"/>
      <c r="G9098" s="48"/>
      <c r="H9098" s="47"/>
      <c r="I9098" s="51"/>
      <c r="J9098" s="51"/>
      <c r="K9098" s="47"/>
      <c r="L9098" s="47"/>
      <c r="M9098" s="47"/>
      <c r="N9098" s="47"/>
      <c r="O9098" s="48"/>
    </row>
    <row r="9099" spans="2:15" x14ac:dyDescent="0.25">
      <c r="B9099" s="85"/>
      <c r="C9099" s="47"/>
      <c r="D9099" s="47"/>
      <c r="E9099" s="47"/>
      <c r="F9099" s="47"/>
      <c r="G9099" s="48"/>
      <c r="H9099" s="47"/>
      <c r="I9099" s="51"/>
      <c r="J9099" s="51"/>
      <c r="K9099" s="47"/>
      <c r="L9099" s="47"/>
      <c r="M9099" s="47"/>
      <c r="N9099" s="47"/>
      <c r="O9099" s="48"/>
    </row>
    <row r="9100" spans="2:15" x14ac:dyDescent="0.25">
      <c r="B9100" s="85"/>
      <c r="C9100" s="47"/>
      <c r="D9100" s="47"/>
      <c r="E9100" s="47"/>
      <c r="F9100" s="47"/>
      <c r="G9100" s="48"/>
      <c r="H9100" s="47"/>
      <c r="I9100" s="51"/>
      <c r="J9100" s="51"/>
      <c r="K9100" s="47"/>
      <c r="L9100" s="47"/>
      <c r="M9100" s="47"/>
      <c r="N9100" s="47"/>
      <c r="O9100" s="48"/>
    </row>
    <row r="9101" spans="2:15" x14ac:dyDescent="0.25">
      <c r="B9101" s="85"/>
      <c r="C9101" s="47"/>
      <c r="D9101" s="47"/>
      <c r="E9101" s="47"/>
      <c r="F9101" s="47"/>
      <c r="G9101" s="48"/>
      <c r="H9101" s="47"/>
      <c r="I9101" s="51"/>
      <c r="J9101" s="51"/>
      <c r="K9101" s="47"/>
      <c r="L9101" s="47"/>
      <c r="M9101" s="47"/>
      <c r="N9101" s="47"/>
      <c r="O9101" s="48"/>
    </row>
    <row r="9102" spans="2:15" x14ac:dyDescent="0.25">
      <c r="B9102" s="85"/>
      <c r="C9102" s="47"/>
      <c r="D9102" s="47"/>
      <c r="E9102" s="47"/>
      <c r="F9102" s="47"/>
      <c r="G9102" s="48"/>
      <c r="H9102" s="47"/>
      <c r="I9102" s="51"/>
      <c r="J9102" s="51"/>
      <c r="K9102" s="47"/>
      <c r="L9102" s="47"/>
      <c r="M9102" s="47"/>
      <c r="N9102" s="47"/>
      <c r="O9102" s="48"/>
    </row>
    <row r="9103" spans="2:15" x14ac:dyDescent="0.25">
      <c r="B9103" s="85"/>
      <c r="C9103" s="47"/>
      <c r="D9103" s="47"/>
      <c r="E9103" s="47"/>
      <c r="F9103" s="47"/>
      <c r="G9103" s="48"/>
      <c r="H9103" s="47"/>
      <c r="I9103" s="51"/>
      <c r="J9103" s="51"/>
      <c r="K9103" s="47"/>
      <c r="L9103" s="47"/>
      <c r="M9103" s="47"/>
      <c r="N9103" s="47"/>
      <c r="O9103" s="48"/>
    </row>
    <row r="9104" spans="2:15" x14ac:dyDescent="0.25">
      <c r="B9104" s="85"/>
      <c r="C9104" s="47"/>
      <c r="D9104" s="47"/>
      <c r="E9104" s="47"/>
      <c r="F9104" s="47"/>
      <c r="G9104" s="48"/>
      <c r="H9104" s="47"/>
      <c r="I9104" s="51"/>
      <c r="J9104" s="51"/>
      <c r="K9104" s="47"/>
      <c r="L9104" s="47"/>
      <c r="M9104" s="47"/>
      <c r="N9104" s="47"/>
      <c r="O9104" s="48"/>
    </row>
    <row r="9105" spans="2:15" x14ac:dyDescent="0.25">
      <c r="B9105" s="85"/>
      <c r="C9105" s="47"/>
      <c r="D9105" s="47"/>
      <c r="E9105" s="47"/>
      <c r="F9105" s="47"/>
      <c r="G9105" s="48"/>
      <c r="H9105" s="47"/>
      <c r="I9105" s="51"/>
      <c r="J9105" s="51"/>
      <c r="K9105" s="47"/>
      <c r="L9105" s="47"/>
      <c r="M9105" s="47"/>
      <c r="N9105" s="47"/>
      <c r="O9105" s="48"/>
    </row>
    <row r="9106" spans="2:15" x14ac:dyDescent="0.25">
      <c r="B9106" s="85"/>
      <c r="C9106" s="47"/>
      <c r="D9106" s="47"/>
      <c r="E9106" s="47"/>
      <c r="F9106" s="47"/>
      <c r="G9106" s="48"/>
      <c r="H9106" s="47"/>
      <c r="I9106" s="51"/>
      <c r="J9106" s="51"/>
      <c r="K9106" s="47"/>
      <c r="L9106" s="47"/>
      <c r="M9106" s="47"/>
      <c r="N9106" s="47"/>
      <c r="O9106" s="48"/>
    </row>
    <row r="9107" spans="2:15" x14ac:dyDescent="0.25">
      <c r="B9107" s="85"/>
      <c r="C9107" s="47"/>
      <c r="D9107" s="47"/>
      <c r="E9107" s="47"/>
      <c r="F9107" s="47"/>
      <c r="G9107" s="48"/>
      <c r="H9107" s="47"/>
      <c r="I9107" s="51"/>
      <c r="J9107" s="51"/>
      <c r="K9107" s="47"/>
      <c r="L9107" s="47"/>
      <c r="M9107" s="47"/>
      <c r="N9107" s="47"/>
      <c r="O9107" s="48"/>
    </row>
    <row r="9108" spans="2:15" x14ac:dyDescent="0.25">
      <c r="B9108" s="85"/>
      <c r="C9108" s="47"/>
      <c r="D9108" s="47"/>
      <c r="E9108" s="47"/>
      <c r="F9108" s="47"/>
      <c r="G9108" s="48"/>
      <c r="H9108" s="47"/>
      <c r="I9108" s="51"/>
      <c r="J9108" s="51"/>
      <c r="K9108" s="47"/>
      <c r="L9108" s="47"/>
      <c r="M9108" s="47"/>
      <c r="N9108" s="47"/>
      <c r="O9108" s="48"/>
    </row>
    <row r="9109" spans="2:15" x14ac:dyDescent="0.25">
      <c r="B9109" s="85"/>
      <c r="C9109" s="47"/>
      <c r="D9109" s="47"/>
      <c r="E9109" s="47"/>
      <c r="F9109" s="47"/>
      <c r="G9109" s="48"/>
      <c r="H9109" s="47"/>
      <c r="I9109" s="51"/>
      <c r="J9109" s="51"/>
      <c r="K9109" s="47"/>
      <c r="L9109" s="47"/>
      <c r="M9109" s="47"/>
      <c r="N9109" s="47"/>
      <c r="O9109" s="48"/>
    </row>
    <row r="9110" spans="2:15" x14ac:dyDescent="0.25">
      <c r="B9110" s="85"/>
      <c r="C9110" s="47"/>
      <c r="D9110" s="47"/>
      <c r="E9110" s="47"/>
      <c r="F9110" s="47"/>
      <c r="G9110" s="48"/>
      <c r="H9110" s="47"/>
      <c r="I9110" s="51"/>
      <c r="J9110" s="51"/>
      <c r="K9110" s="47"/>
      <c r="L9110" s="47"/>
      <c r="M9110" s="47"/>
      <c r="N9110" s="47"/>
      <c r="O9110" s="48"/>
    </row>
    <row r="9111" spans="2:15" x14ac:dyDescent="0.25">
      <c r="B9111" s="85"/>
      <c r="C9111" s="47"/>
      <c r="D9111" s="47"/>
      <c r="E9111" s="47"/>
      <c r="F9111" s="47"/>
      <c r="G9111" s="48"/>
      <c r="H9111" s="47"/>
      <c r="I9111" s="51"/>
      <c r="J9111" s="51"/>
      <c r="K9111" s="47"/>
      <c r="L9111" s="47"/>
      <c r="M9111" s="47"/>
      <c r="N9111" s="47"/>
      <c r="O9111" s="48"/>
    </row>
    <row r="9112" spans="2:15" x14ac:dyDescent="0.25">
      <c r="B9112" s="85"/>
      <c r="C9112" s="47"/>
      <c r="D9112" s="47"/>
      <c r="E9112" s="47"/>
      <c r="F9112" s="47"/>
      <c r="G9112" s="48"/>
      <c r="H9112" s="47"/>
      <c r="I9112" s="51"/>
      <c r="J9112" s="51"/>
      <c r="K9112" s="47"/>
      <c r="L9112" s="47"/>
      <c r="M9112" s="47"/>
      <c r="N9112" s="47"/>
      <c r="O9112" s="48"/>
    </row>
    <row r="9113" spans="2:15" x14ac:dyDescent="0.25">
      <c r="B9113" s="85"/>
      <c r="C9113" s="47"/>
      <c r="D9113" s="47"/>
      <c r="E9113" s="47"/>
      <c r="F9113" s="47"/>
      <c r="G9113" s="48"/>
      <c r="H9113" s="47"/>
      <c r="I9113" s="51"/>
      <c r="J9113" s="51"/>
      <c r="K9113" s="47"/>
      <c r="L9113" s="47"/>
      <c r="M9113" s="47"/>
      <c r="N9113" s="47"/>
      <c r="O9113" s="48"/>
    </row>
    <row r="9114" spans="2:15" x14ac:dyDescent="0.25">
      <c r="B9114" s="85"/>
      <c r="C9114" s="47"/>
      <c r="D9114" s="47"/>
      <c r="E9114" s="47"/>
      <c r="F9114" s="47"/>
      <c r="G9114" s="48"/>
      <c r="H9114" s="47"/>
      <c r="I9114" s="51"/>
      <c r="J9114" s="51"/>
      <c r="K9114" s="47"/>
      <c r="L9114" s="47"/>
      <c r="M9114" s="47"/>
      <c r="N9114" s="47"/>
      <c r="O9114" s="48"/>
    </row>
    <row r="9115" spans="2:15" x14ac:dyDescent="0.25">
      <c r="B9115" s="85"/>
      <c r="C9115" s="47"/>
      <c r="D9115" s="47"/>
      <c r="E9115" s="47"/>
      <c r="F9115" s="47"/>
      <c r="G9115" s="48"/>
      <c r="H9115" s="47"/>
      <c r="I9115" s="51"/>
      <c r="J9115" s="51"/>
      <c r="K9115" s="47"/>
      <c r="L9115" s="47"/>
      <c r="M9115" s="47"/>
      <c r="N9115" s="47"/>
      <c r="O9115" s="48"/>
    </row>
    <row r="9116" spans="2:15" x14ac:dyDescent="0.25">
      <c r="B9116" s="85"/>
      <c r="C9116" s="47"/>
      <c r="D9116" s="47"/>
      <c r="E9116" s="47"/>
      <c r="F9116" s="47"/>
      <c r="G9116" s="48"/>
      <c r="H9116" s="47"/>
      <c r="I9116" s="51"/>
      <c r="J9116" s="51"/>
      <c r="K9116" s="47"/>
      <c r="L9116" s="47"/>
      <c r="M9116" s="47"/>
      <c r="N9116" s="47"/>
      <c r="O9116" s="48"/>
    </row>
    <row r="9117" spans="2:15" x14ac:dyDescent="0.25">
      <c r="B9117" s="85"/>
      <c r="C9117" s="47"/>
      <c r="D9117" s="47"/>
      <c r="E9117" s="47"/>
      <c r="F9117" s="47"/>
      <c r="G9117" s="48"/>
      <c r="H9117" s="47"/>
      <c r="I9117" s="51"/>
      <c r="J9117" s="51"/>
      <c r="K9117" s="47"/>
      <c r="L9117" s="47"/>
      <c r="M9117" s="47"/>
      <c r="N9117" s="47"/>
      <c r="O9117" s="48"/>
    </row>
    <row r="9118" spans="2:15" x14ac:dyDescent="0.25">
      <c r="B9118" s="85"/>
      <c r="C9118" s="47"/>
      <c r="D9118" s="47"/>
      <c r="E9118" s="47"/>
      <c r="F9118" s="47"/>
      <c r="G9118" s="48"/>
      <c r="H9118" s="47"/>
      <c r="I9118" s="51"/>
      <c r="J9118" s="51"/>
      <c r="K9118" s="47"/>
      <c r="L9118" s="47"/>
      <c r="M9118" s="47"/>
      <c r="N9118" s="47"/>
      <c r="O9118" s="48"/>
    </row>
    <row r="9119" spans="2:15" x14ac:dyDescent="0.25">
      <c r="B9119" s="85"/>
      <c r="C9119" s="47"/>
      <c r="D9119" s="47"/>
      <c r="E9119" s="47"/>
      <c r="F9119" s="47"/>
      <c r="G9119" s="48"/>
      <c r="H9119" s="47"/>
      <c r="I9119" s="51"/>
      <c r="J9119" s="51"/>
      <c r="K9119" s="47"/>
      <c r="L9119" s="47"/>
      <c r="M9119" s="47"/>
      <c r="N9119" s="47"/>
      <c r="O9119" s="48"/>
    </row>
    <row r="9120" spans="2:15" x14ac:dyDescent="0.25">
      <c r="B9120" s="85"/>
      <c r="C9120" s="47"/>
      <c r="D9120" s="47"/>
      <c r="E9120" s="47"/>
      <c r="F9120" s="47"/>
      <c r="G9120" s="48"/>
      <c r="H9120" s="47"/>
      <c r="I9120" s="51"/>
      <c r="J9120" s="51"/>
      <c r="K9120" s="47"/>
      <c r="L9120" s="47"/>
      <c r="M9120" s="47"/>
      <c r="N9120" s="47"/>
      <c r="O9120" s="48"/>
    </row>
    <row r="9121" spans="2:15" x14ac:dyDescent="0.25">
      <c r="B9121" s="85"/>
      <c r="C9121" s="47"/>
      <c r="D9121" s="47"/>
      <c r="E9121" s="47"/>
      <c r="F9121" s="47"/>
      <c r="G9121" s="48"/>
      <c r="H9121" s="47"/>
      <c r="I9121" s="51"/>
      <c r="J9121" s="51"/>
      <c r="K9121" s="47"/>
      <c r="L9121" s="47"/>
      <c r="M9121" s="47"/>
      <c r="N9121" s="47"/>
      <c r="O9121" s="48"/>
    </row>
    <row r="9122" spans="2:15" x14ac:dyDescent="0.25">
      <c r="B9122" s="85"/>
      <c r="C9122" s="47"/>
      <c r="D9122" s="47"/>
      <c r="E9122" s="47"/>
      <c r="F9122" s="47"/>
      <c r="G9122" s="48"/>
      <c r="H9122" s="47"/>
      <c r="I9122" s="51"/>
      <c r="J9122" s="51"/>
      <c r="K9122" s="47"/>
      <c r="L9122" s="47"/>
      <c r="M9122" s="47"/>
      <c r="N9122" s="47"/>
      <c r="O9122" s="48"/>
    </row>
    <row r="9123" spans="2:15" x14ac:dyDescent="0.25">
      <c r="B9123" s="85"/>
      <c r="C9123" s="47"/>
      <c r="D9123" s="47"/>
      <c r="E9123" s="47"/>
      <c r="F9123" s="47"/>
      <c r="G9123" s="48"/>
      <c r="H9123" s="47"/>
      <c r="I9123" s="51"/>
      <c r="J9123" s="51"/>
      <c r="K9123" s="47"/>
      <c r="L9123" s="47"/>
      <c r="M9123" s="47"/>
      <c r="N9123" s="47"/>
      <c r="O9123" s="48"/>
    </row>
    <row r="9124" spans="2:15" x14ac:dyDescent="0.25">
      <c r="B9124" s="85"/>
      <c r="C9124" s="47"/>
      <c r="D9124" s="47"/>
      <c r="E9124" s="47"/>
      <c r="F9124" s="47"/>
      <c r="G9124" s="48"/>
      <c r="H9124" s="47"/>
      <c r="I9124" s="51"/>
      <c r="J9124" s="51"/>
      <c r="K9124" s="47"/>
      <c r="L9124" s="47"/>
      <c r="M9124" s="47"/>
      <c r="N9124" s="47"/>
      <c r="O9124" s="48"/>
    </row>
    <row r="9125" spans="2:15" x14ac:dyDescent="0.25">
      <c r="B9125" s="85"/>
      <c r="C9125" s="47"/>
      <c r="D9125" s="47"/>
      <c r="E9125" s="47"/>
      <c r="F9125" s="47"/>
      <c r="G9125" s="48"/>
      <c r="H9125" s="47"/>
      <c r="I9125" s="51"/>
      <c r="J9125" s="51"/>
      <c r="K9125" s="47"/>
      <c r="L9125" s="47"/>
      <c r="M9125" s="47"/>
      <c r="N9125" s="47"/>
      <c r="O9125" s="48"/>
    </row>
    <row r="9126" spans="2:15" x14ac:dyDescent="0.25">
      <c r="B9126" s="85"/>
      <c r="C9126" s="47"/>
      <c r="D9126" s="47"/>
      <c r="E9126" s="47"/>
      <c r="F9126" s="47"/>
      <c r="G9126" s="48"/>
      <c r="H9126" s="47"/>
      <c r="I9126" s="51"/>
      <c r="J9126" s="51"/>
      <c r="K9126" s="47"/>
      <c r="L9126" s="47"/>
      <c r="M9126" s="47"/>
      <c r="N9126" s="47"/>
      <c r="O9126" s="48"/>
    </row>
    <row r="9127" spans="2:15" x14ac:dyDescent="0.25">
      <c r="B9127" s="85"/>
      <c r="C9127" s="47"/>
      <c r="D9127" s="47"/>
      <c r="E9127" s="47"/>
      <c r="F9127" s="47"/>
      <c r="G9127" s="48"/>
      <c r="H9127" s="47"/>
      <c r="I9127" s="51"/>
      <c r="J9127" s="51"/>
      <c r="K9127" s="47"/>
      <c r="L9127" s="47"/>
      <c r="M9127" s="47"/>
      <c r="N9127" s="47"/>
      <c r="O9127" s="48"/>
    </row>
    <row r="9128" spans="2:15" x14ac:dyDescent="0.25">
      <c r="B9128" s="85"/>
      <c r="C9128" s="47"/>
      <c r="D9128" s="47"/>
      <c r="E9128" s="47"/>
      <c r="F9128" s="47"/>
      <c r="G9128" s="48"/>
      <c r="H9128" s="47"/>
      <c r="I9128" s="51"/>
      <c r="J9128" s="51"/>
      <c r="K9128" s="47"/>
      <c r="L9128" s="47"/>
      <c r="M9128" s="47"/>
      <c r="N9128" s="47"/>
      <c r="O9128" s="48"/>
    </row>
    <row r="9129" spans="2:15" x14ac:dyDescent="0.25">
      <c r="B9129" s="85"/>
      <c r="C9129" s="47"/>
      <c r="D9129" s="47"/>
      <c r="E9129" s="47"/>
      <c r="F9129" s="47"/>
      <c r="G9129" s="48"/>
      <c r="H9129" s="47"/>
      <c r="I9129" s="51"/>
      <c r="J9129" s="51"/>
      <c r="K9129" s="47"/>
      <c r="L9129" s="47"/>
      <c r="M9129" s="47"/>
      <c r="N9129" s="47"/>
      <c r="O9129" s="48"/>
    </row>
    <row r="9130" spans="2:15" x14ac:dyDescent="0.25">
      <c r="B9130" s="85"/>
      <c r="C9130" s="47"/>
      <c r="D9130" s="47"/>
      <c r="E9130" s="47"/>
      <c r="F9130" s="47"/>
      <c r="G9130" s="48"/>
      <c r="H9130" s="47"/>
      <c r="I9130" s="51"/>
      <c r="J9130" s="51"/>
      <c r="K9130" s="47"/>
      <c r="L9130" s="47"/>
      <c r="M9130" s="47"/>
      <c r="N9130" s="47"/>
      <c r="O9130" s="48"/>
    </row>
    <row r="9131" spans="2:15" x14ac:dyDescent="0.25">
      <c r="B9131" s="85"/>
      <c r="C9131" s="47"/>
      <c r="D9131" s="47"/>
      <c r="E9131" s="47"/>
      <c r="F9131" s="47"/>
      <c r="G9131" s="48"/>
      <c r="H9131" s="47"/>
      <c r="I9131" s="51"/>
      <c r="J9131" s="51"/>
      <c r="K9131" s="47"/>
      <c r="L9131" s="47"/>
      <c r="M9131" s="47"/>
      <c r="N9131" s="47"/>
      <c r="O9131" s="48"/>
    </row>
    <row r="9132" spans="2:15" x14ac:dyDescent="0.25">
      <c r="B9132" s="85"/>
      <c r="C9132" s="47"/>
      <c r="D9132" s="47"/>
      <c r="E9132" s="47"/>
      <c r="F9132" s="47"/>
      <c r="G9132" s="48"/>
      <c r="H9132" s="47"/>
      <c r="I9132" s="51"/>
      <c r="J9132" s="51"/>
      <c r="K9132" s="47"/>
      <c r="L9132" s="47"/>
      <c r="M9132" s="47"/>
      <c r="N9132" s="47"/>
      <c r="O9132" s="48"/>
    </row>
    <row r="9133" spans="2:15" x14ac:dyDescent="0.25">
      <c r="B9133" s="85"/>
      <c r="C9133" s="47"/>
      <c r="D9133" s="47"/>
      <c r="E9133" s="47"/>
      <c r="F9133" s="47"/>
      <c r="G9133" s="48"/>
      <c r="H9133" s="47"/>
      <c r="I9133" s="51"/>
      <c r="J9133" s="51"/>
      <c r="K9133" s="47"/>
      <c r="L9133" s="47"/>
      <c r="M9133" s="47"/>
      <c r="N9133" s="47"/>
      <c r="O9133" s="48"/>
    </row>
    <row r="9134" spans="2:15" x14ac:dyDescent="0.25">
      <c r="B9134" s="85"/>
      <c r="C9134" s="47"/>
      <c r="D9134" s="47"/>
      <c r="E9134" s="47"/>
      <c r="F9134" s="47"/>
      <c r="G9134" s="48"/>
      <c r="H9134" s="47"/>
      <c r="I9134" s="51"/>
      <c r="J9134" s="51"/>
      <c r="K9134" s="47"/>
      <c r="L9134" s="47"/>
      <c r="M9134" s="47"/>
      <c r="N9134" s="47"/>
      <c r="O9134" s="48"/>
    </row>
    <row r="9135" spans="2:15" x14ac:dyDescent="0.25">
      <c r="B9135" s="85"/>
      <c r="C9135" s="47"/>
      <c r="D9135" s="47"/>
      <c r="E9135" s="47"/>
      <c r="F9135" s="47"/>
      <c r="G9135" s="48"/>
      <c r="H9135" s="47"/>
      <c r="I9135" s="51"/>
      <c r="J9135" s="51"/>
      <c r="K9135" s="47"/>
      <c r="L9135" s="47"/>
      <c r="M9135" s="47"/>
      <c r="N9135" s="47"/>
      <c r="O9135" s="48"/>
    </row>
    <row r="9136" spans="2:15" x14ac:dyDescent="0.25">
      <c r="B9136" s="85"/>
      <c r="C9136" s="47"/>
      <c r="D9136" s="47"/>
      <c r="E9136" s="47"/>
      <c r="F9136" s="47"/>
      <c r="G9136" s="48"/>
      <c r="H9136" s="47"/>
      <c r="I9136" s="51"/>
      <c r="J9136" s="51"/>
      <c r="K9136" s="47"/>
      <c r="L9136" s="47"/>
      <c r="M9136" s="47"/>
      <c r="N9136" s="47"/>
      <c r="O9136" s="48"/>
    </row>
    <row r="9137" spans="2:15" x14ac:dyDescent="0.25">
      <c r="B9137" s="85"/>
      <c r="C9137" s="47"/>
      <c r="D9137" s="47"/>
      <c r="E9137" s="47"/>
      <c r="F9137" s="47"/>
      <c r="G9137" s="48"/>
      <c r="H9137" s="47"/>
      <c r="I9137" s="51"/>
      <c r="J9137" s="51"/>
      <c r="K9137" s="47"/>
      <c r="L9137" s="47"/>
      <c r="M9137" s="47"/>
      <c r="N9137" s="47"/>
      <c r="O9137" s="48"/>
    </row>
    <row r="9138" spans="2:15" x14ac:dyDescent="0.25">
      <c r="B9138" s="85"/>
      <c r="C9138" s="47"/>
      <c r="D9138" s="47"/>
      <c r="E9138" s="47"/>
      <c r="F9138" s="47"/>
      <c r="G9138" s="48"/>
      <c r="H9138" s="47"/>
      <c r="I9138" s="51"/>
      <c r="J9138" s="51"/>
      <c r="K9138" s="47"/>
      <c r="L9138" s="47"/>
      <c r="M9138" s="47"/>
      <c r="N9138" s="47"/>
      <c r="O9138" s="48"/>
    </row>
    <row r="9139" spans="2:15" x14ac:dyDescent="0.25">
      <c r="B9139" s="85"/>
      <c r="C9139" s="47"/>
      <c r="D9139" s="47"/>
      <c r="E9139" s="47"/>
      <c r="F9139" s="47"/>
      <c r="G9139" s="48"/>
      <c r="H9139" s="47"/>
      <c r="I9139" s="51"/>
      <c r="J9139" s="51"/>
      <c r="K9139" s="47"/>
      <c r="L9139" s="47"/>
      <c r="M9139" s="47"/>
      <c r="N9139" s="47"/>
      <c r="O9139" s="48"/>
    </row>
    <row r="9140" spans="2:15" x14ac:dyDescent="0.25">
      <c r="B9140" s="85"/>
      <c r="C9140" s="47"/>
      <c r="D9140" s="47"/>
      <c r="E9140" s="47"/>
      <c r="F9140" s="47"/>
      <c r="G9140" s="48"/>
      <c r="H9140" s="47"/>
      <c r="I9140" s="51"/>
      <c r="J9140" s="51"/>
      <c r="K9140" s="47"/>
      <c r="L9140" s="47"/>
      <c r="M9140" s="47"/>
      <c r="N9140" s="47"/>
      <c r="O9140" s="48"/>
    </row>
    <row r="9141" spans="2:15" x14ac:dyDescent="0.25">
      <c r="B9141" s="85"/>
      <c r="C9141" s="47"/>
      <c r="D9141" s="47"/>
      <c r="E9141" s="47"/>
      <c r="F9141" s="47"/>
      <c r="G9141" s="48"/>
      <c r="H9141" s="47"/>
      <c r="I9141" s="51"/>
      <c r="J9141" s="51"/>
      <c r="K9141" s="47"/>
      <c r="L9141" s="47"/>
      <c r="M9141" s="47"/>
      <c r="N9141" s="47"/>
      <c r="O9141" s="48"/>
    </row>
    <row r="9142" spans="2:15" x14ac:dyDescent="0.25">
      <c r="B9142" s="85"/>
      <c r="C9142" s="47"/>
      <c r="D9142" s="47"/>
      <c r="E9142" s="47"/>
      <c r="F9142" s="47"/>
      <c r="G9142" s="48"/>
      <c r="H9142" s="47"/>
      <c r="I9142" s="51"/>
      <c r="J9142" s="51"/>
      <c r="K9142" s="47"/>
      <c r="L9142" s="47"/>
      <c r="M9142" s="47"/>
      <c r="N9142" s="47"/>
      <c r="O9142" s="48"/>
    </row>
    <row r="9143" spans="2:15" x14ac:dyDescent="0.25">
      <c r="B9143" s="85"/>
      <c r="C9143" s="47"/>
      <c r="D9143" s="47"/>
      <c r="E9143" s="47"/>
      <c r="F9143" s="47"/>
      <c r="G9143" s="48"/>
      <c r="H9143" s="47"/>
      <c r="I9143" s="51"/>
      <c r="J9143" s="51"/>
      <c r="K9143" s="47"/>
      <c r="L9143" s="47"/>
      <c r="M9143" s="47"/>
      <c r="N9143" s="47"/>
      <c r="O9143" s="48"/>
    </row>
    <row r="9144" spans="2:15" x14ac:dyDescent="0.25">
      <c r="B9144" s="85"/>
      <c r="C9144" s="47"/>
      <c r="D9144" s="47"/>
      <c r="E9144" s="47"/>
      <c r="F9144" s="47"/>
      <c r="G9144" s="48"/>
      <c r="H9144" s="47"/>
      <c r="I9144" s="51"/>
      <c r="J9144" s="51"/>
      <c r="K9144" s="47"/>
      <c r="L9144" s="47"/>
      <c r="M9144" s="47"/>
      <c r="N9144" s="47"/>
      <c r="O9144" s="48"/>
    </row>
    <row r="9145" spans="2:15" x14ac:dyDescent="0.25">
      <c r="B9145" s="85"/>
      <c r="C9145" s="47"/>
      <c r="D9145" s="47"/>
      <c r="E9145" s="47"/>
      <c r="F9145" s="47"/>
      <c r="G9145" s="48"/>
      <c r="H9145" s="47"/>
      <c r="I9145" s="51"/>
      <c r="J9145" s="51"/>
      <c r="K9145" s="47"/>
      <c r="L9145" s="47"/>
      <c r="M9145" s="47"/>
      <c r="N9145" s="47"/>
      <c r="O9145" s="48"/>
    </row>
    <row r="9146" spans="2:15" x14ac:dyDescent="0.25">
      <c r="B9146" s="85"/>
      <c r="C9146" s="47"/>
      <c r="D9146" s="47"/>
      <c r="E9146" s="47"/>
      <c r="F9146" s="47"/>
      <c r="G9146" s="48"/>
      <c r="H9146" s="47"/>
      <c r="I9146" s="51"/>
      <c r="J9146" s="51"/>
      <c r="K9146" s="47"/>
      <c r="L9146" s="47"/>
      <c r="M9146" s="47"/>
      <c r="N9146" s="47"/>
      <c r="O9146" s="48"/>
    </row>
    <row r="9147" spans="2:15" x14ac:dyDescent="0.25">
      <c r="B9147" s="85"/>
      <c r="C9147" s="47"/>
      <c r="D9147" s="47"/>
      <c r="E9147" s="47"/>
      <c r="F9147" s="47"/>
      <c r="G9147" s="48"/>
      <c r="H9147" s="47"/>
      <c r="I9147" s="51"/>
      <c r="J9147" s="51"/>
      <c r="K9147" s="47"/>
      <c r="L9147" s="47"/>
      <c r="M9147" s="47"/>
      <c r="N9147" s="47"/>
      <c r="O9147" s="48"/>
    </row>
    <row r="9148" spans="2:15" x14ac:dyDescent="0.25">
      <c r="B9148" s="85"/>
      <c r="C9148" s="47"/>
      <c r="D9148" s="47"/>
      <c r="E9148" s="47"/>
      <c r="F9148" s="47"/>
      <c r="G9148" s="48"/>
      <c r="H9148" s="47"/>
      <c r="I9148" s="51"/>
      <c r="J9148" s="51"/>
      <c r="K9148" s="47"/>
      <c r="L9148" s="47"/>
      <c r="M9148" s="47"/>
      <c r="N9148" s="47"/>
      <c r="O9148" s="48"/>
    </row>
    <row r="9149" spans="2:15" x14ac:dyDescent="0.25">
      <c r="B9149" s="85"/>
      <c r="C9149" s="47"/>
      <c r="D9149" s="47"/>
      <c r="E9149" s="47"/>
      <c r="F9149" s="47"/>
      <c r="G9149" s="48"/>
      <c r="H9149" s="47"/>
      <c r="I9149" s="51"/>
      <c r="J9149" s="51"/>
      <c r="K9149" s="47"/>
      <c r="L9149" s="47"/>
      <c r="M9149" s="47"/>
      <c r="N9149" s="47"/>
      <c r="O9149" s="48"/>
    </row>
    <row r="9150" spans="2:15" x14ac:dyDescent="0.25">
      <c r="B9150" s="85"/>
      <c r="C9150" s="47"/>
      <c r="D9150" s="47"/>
      <c r="E9150" s="47"/>
      <c r="F9150" s="47"/>
      <c r="G9150" s="48"/>
      <c r="H9150" s="47"/>
      <c r="I9150" s="51"/>
      <c r="J9150" s="51"/>
      <c r="K9150" s="47"/>
      <c r="L9150" s="47"/>
      <c r="M9150" s="47"/>
      <c r="N9150" s="47"/>
      <c r="O9150" s="48"/>
    </row>
    <row r="9151" spans="2:15" x14ac:dyDescent="0.25">
      <c r="B9151" s="85"/>
      <c r="C9151" s="47"/>
      <c r="D9151" s="47"/>
      <c r="E9151" s="47"/>
      <c r="F9151" s="47"/>
      <c r="G9151" s="48"/>
      <c r="H9151" s="47"/>
      <c r="I9151" s="51"/>
      <c r="J9151" s="51"/>
      <c r="K9151" s="47"/>
      <c r="L9151" s="47"/>
      <c r="M9151" s="47"/>
      <c r="N9151" s="47"/>
      <c r="O9151" s="48"/>
    </row>
    <row r="9152" spans="2:15" x14ac:dyDescent="0.25">
      <c r="B9152" s="85"/>
      <c r="C9152" s="47"/>
      <c r="D9152" s="47"/>
      <c r="E9152" s="47"/>
      <c r="F9152" s="47"/>
      <c r="G9152" s="48"/>
      <c r="H9152" s="47"/>
      <c r="I9152" s="51"/>
      <c r="J9152" s="51"/>
      <c r="K9152" s="47"/>
      <c r="L9152" s="47"/>
      <c r="M9152" s="47"/>
      <c r="N9152" s="47"/>
      <c r="O9152" s="48"/>
    </row>
    <row r="9153" spans="2:15" x14ac:dyDescent="0.25">
      <c r="B9153" s="85"/>
      <c r="C9153" s="47"/>
      <c r="D9153" s="47"/>
      <c r="E9153" s="47"/>
      <c r="F9153" s="47"/>
      <c r="G9153" s="48"/>
      <c r="H9153" s="47"/>
      <c r="I9153" s="51"/>
      <c r="J9153" s="51"/>
      <c r="K9153" s="47"/>
      <c r="L9153" s="47"/>
      <c r="M9153" s="47"/>
      <c r="N9153" s="47"/>
      <c r="O9153" s="48"/>
    </row>
    <row r="9154" spans="2:15" x14ac:dyDescent="0.25">
      <c r="B9154" s="85"/>
      <c r="C9154" s="47"/>
      <c r="D9154" s="47"/>
      <c r="E9154" s="47"/>
      <c r="F9154" s="47"/>
      <c r="G9154" s="48"/>
      <c r="H9154" s="47"/>
      <c r="I9154" s="51"/>
      <c r="J9154" s="51"/>
      <c r="K9154" s="47"/>
      <c r="L9154" s="47"/>
      <c r="M9154" s="47"/>
      <c r="N9154" s="47"/>
      <c r="O9154" s="48"/>
    </row>
    <row r="9155" spans="2:15" x14ac:dyDescent="0.25">
      <c r="B9155" s="85"/>
      <c r="C9155" s="47"/>
      <c r="D9155" s="47"/>
      <c r="E9155" s="47"/>
      <c r="F9155" s="47"/>
      <c r="G9155" s="48"/>
      <c r="H9155" s="47"/>
      <c r="I9155" s="51"/>
      <c r="J9155" s="51"/>
      <c r="K9155" s="47"/>
      <c r="L9155" s="47"/>
      <c r="M9155" s="47"/>
      <c r="N9155" s="47"/>
      <c r="O9155" s="48"/>
    </row>
    <row r="9156" spans="2:15" x14ac:dyDescent="0.25">
      <c r="B9156" s="85"/>
      <c r="C9156" s="47"/>
      <c r="D9156" s="47"/>
      <c r="E9156" s="47"/>
      <c r="F9156" s="47"/>
      <c r="G9156" s="48"/>
      <c r="H9156" s="47"/>
      <c r="I9156" s="51"/>
      <c r="J9156" s="51"/>
      <c r="K9156" s="47"/>
      <c r="L9156" s="47"/>
      <c r="M9156" s="47"/>
      <c r="N9156" s="47"/>
      <c r="O9156" s="48"/>
    </row>
    <row r="9157" spans="2:15" x14ac:dyDescent="0.25">
      <c r="B9157" s="85"/>
      <c r="C9157" s="47"/>
      <c r="D9157" s="47"/>
      <c r="E9157" s="47"/>
      <c r="F9157" s="47"/>
      <c r="G9157" s="48"/>
      <c r="H9157" s="47"/>
      <c r="I9157" s="51"/>
      <c r="J9157" s="51"/>
      <c r="K9157" s="47"/>
      <c r="L9157" s="47"/>
      <c r="M9157" s="47"/>
      <c r="N9157" s="47"/>
      <c r="O9157" s="48"/>
    </row>
    <row r="9158" spans="2:15" x14ac:dyDescent="0.25">
      <c r="B9158" s="85"/>
      <c r="C9158" s="47"/>
      <c r="D9158" s="47"/>
      <c r="E9158" s="47"/>
      <c r="F9158" s="47"/>
      <c r="G9158" s="48"/>
      <c r="H9158" s="47"/>
      <c r="I9158" s="51"/>
      <c r="J9158" s="51"/>
      <c r="K9158" s="47"/>
      <c r="L9158" s="47"/>
      <c r="M9158" s="47"/>
      <c r="N9158" s="47"/>
      <c r="O9158" s="48"/>
    </row>
    <row r="9159" spans="2:15" x14ac:dyDescent="0.25">
      <c r="B9159" s="85"/>
      <c r="C9159" s="47"/>
      <c r="D9159" s="47"/>
      <c r="E9159" s="47"/>
      <c r="F9159" s="47"/>
      <c r="G9159" s="48"/>
      <c r="H9159" s="47"/>
      <c r="I9159" s="51"/>
      <c r="J9159" s="51"/>
      <c r="K9159" s="47"/>
      <c r="L9159" s="47"/>
      <c r="M9159" s="47"/>
      <c r="N9159" s="47"/>
      <c r="O9159" s="48"/>
    </row>
    <row r="9160" spans="2:15" x14ac:dyDescent="0.25">
      <c r="B9160" s="85"/>
      <c r="C9160" s="47"/>
      <c r="D9160" s="47"/>
      <c r="E9160" s="47"/>
      <c r="F9160" s="47"/>
      <c r="G9160" s="48"/>
      <c r="H9160" s="47"/>
      <c r="I9160" s="51"/>
      <c r="J9160" s="51"/>
      <c r="K9160" s="47"/>
      <c r="L9160" s="47"/>
      <c r="M9160" s="47"/>
      <c r="N9160" s="47"/>
      <c r="O9160" s="48"/>
    </row>
    <row r="9161" spans="2:15" x14ac:dyDescent="0.25">
      <c r="B9161" s="85"/>
      <c r="C9161" s="47"/>
      <c r="D9161" s="47"/>
      <c r="E9161" s="47"/>
      <c r="F9161" s="47"/>
      <c r="G9161" s="48"/>
      <c r="H9161" s="47"/>
      <c r="I9161" s="51"/>
      <c r="J9161" s="51"/>
      <c r="K9161" s="47"/>
      <c r="L9161" s="47"/>
      <c r="M9161" s="47"/>
      <c r="N9161" s="47"/>
      <c r="O9161" s="48"/>
    </row>
    <row r="9162" spans="2:15" x14ac:dyDescent="0.25">
      <c r="B9162" s="85"/>
      <c r="C9162" s="47"/>
      <c r="D9162" s="47"/>
      <c r="E9162" s="47"/>
      <c r="F9162" s="47"/>
      <c r="G9162" s="48"/>
      <c r="H9162" s="47"/>
      <c r="I9162" s="51"/>
      <c r="J9162" s="51"/>
      <c r="K9162" s="47"/>
      <c r="L9162" s="47"/>
      <c r="M9162" s="47"/>
      <c r="N9162" s="47"/>
      <c r="O9162" s="48"/>
    </row>
    <row r="9163" spans="2:15" x14ac:dyDescent="0.25">
      <c r="B9163" s="85"/>
      <c r="C9163" s="47"/>
      <c r="D9163" s="47"/>
      <c r="E9163" s="47"/>
      <c r="F9163" s="47"/>
      <c r="G9163" s="48"/>
      <c r="H9163" s="47"/>
      <c r="I9163" s="51"/>
      <c r="J9163" s="51"/>
      <c r="K9163" s="47"/>
      <c r="L9163" s="47"/>
      <c r="M9163" s="47"/>
      <c r="N9163" s="47"/>
      <c r="O9163" s="48"/>
    </row>
    <row r="9164" spans="2:15" x14ac:dyDescent="0.25">
      <c r="B9164" s="85"/>
      <c r="C9164" s="47"/>
      <c r="D9164" s="47"/>
      <c r="E9164" s="47"/>
      <c r="F9164" s="47"/>
      <c r="G9164" s="48"/>
      <c r="H9164" s="47"/>
      <c r="I9164" s="51"/>
      <c r="J9164" s="51"/>
      <c r="K9164" s="47"/>
      <c r="L9164" s="47"/>
      <c r="M9164" s="47"/>
      <c r="N9164" s="47"/>
      <c r="O9164" s="48"/>
    </row>
    <row r="9165" spans="2:15" x14ac:dyDescent="0.25">
      <c r="B9165" s="85"/>
      <c r="C9165" s="47"/>
      <c r="D9165" s="47"/>
      <c r="E9165" s="47"/>
      <c r="F9165" s="47"/>
      <c r="G9165" s="48"/>
      <c r="H9165" s="47"/>
      <c r="I9165" s="51"/>
      <c r="J9165" s="51"/>
      <c r="K9165" s="47"/>
      <c r="L9165" s="47"/>
      <c r="M9165" s="47"/>
      <c r="N9165" s="47"/>
      <c r="O9165" s="48"/>
    </row>
    <row r="9166" spans="2:15" x14ac:dyDescent="0.25">
      <c r="B9166" s="85"/>
      <c r="C9166" s="47"/>
      <c r="D9166" s="47"/>
      <c r="E9166" s="47"/>
      <c r="F9166" s="47"/>
      <c r="G9166" s="48"/>
      <c r="H9166" s="47"/>
      <c r="I9166" s="51"/>
      <c r="J9166" s="51"/>
      <c r="K9166" s="47"/>
      <c r="L9166" s="47"/>
      <c r="M9166" s="47"/>
      <c r="N9166" s="47"/>
      <c r="O9166" s="48"/>
    </row>
    <row r="9167" spans="2:15" x14ac:dyDescent="0.25">
      <c r="B9167" s="85"/>
      <c r="C9167" s="47"/>
      <c r="D9167" s="47"/>
      <c r="E9167" s="47"/>
      <c r="F9167" s="47"/>
      <c r="G9167" s="48"/>
      <c r="H9167" s="47"/>
      <c r="I9167" s="51"/>
      <c r="J9167" s="51"/>
      <c r="K9167" s="47"/>
      <c r="L9167" s="47"/>
      <c r="M9167" s="47"/>
      <c r="N9167" s="47"/>
      <c r="O9167" s="48"/>
    </row>
    <row r="9168" spans="2:15" x14ac:dyDescent="0.25">
      <c r="B9168" s="85"/>
      <c r="C9168" s="47"/>
      <c r="D9168" s="47"/>
      <c r="E9168" s="47"/>
      <c r="F9168" s="47"/>
      <c r="G9168" s="48"/>
      <c r="H9168" s="47"/>
      <c r="I9168" s="51"/>
      <c r="J9168" s="51"/>
      <c r="K9168" s="47"/>
      <c r="L9168" s="47"/>
      <c r="M9168" s="47"/>
      <c r="N9168" s="47"/>
      <c r="O9168" s="48"/>
    </row>
    <row r="9169" spans="2:15" x14ac:dyDescent="0.25">
      <c r="B9169" s="85"/>
      <c r="C9169" s="47"/>
      <c r="D9169" s="47"/>
      <c r="E9169" s="47"/>
      <c r="F9169" s="47"/>
      <c r="G9169" s="48"/>
      <c r="H9169" s="47"/>
      <c r="I9169" s="51"/>
      <c r="J9169" s="51"/>
      <c r="K9169" s="47"/>
      <c r="L9169" s="47"/>
      <c r="M9169" s="47"/>
      <c r="N9169" s="47"/>
      <c r="O9169" s="48"/>
    </row>
    <row r="9170" spans="2:15" x14ac:dyDescent="0.25">
      <c r="B9170" s="85"/>
      <c r="C9170" s="47"/>
      <c r="D9170" s="47"/>
      <c r="E9170" s="47"/>
      <c r="F9170" s="47"/>
      <c r="G9170" s="48"/>
      <c r="H9170" s="47"/>
      <c r="I9170" s="51"/>
      <c r="J9170" s="51"/>
      <c r="K9170" s="47"/>
      <c r="L9170" s="47"/>
      <c r="M9170" s="47"/>
      <c r="N9170" s="47"/>
      <c r="O9170" s="48"/>
    </row>
    <row r="9171" spans="2:15" x14ac:dyDescent="0.25">
      <c r="B9171" s="85"/>
      <c r="C9171" s="47"/>
      <c r="D9171" s="47"/>
      <c r="E9171" s="47"/>
      <c r="F9171" s="47"/>
      <c r="G9171" s="48"/>
      <c r="H9171" s="47"/>
      <c r="I9171" s="51"/>
      <c r="J9171" s="51"/>
      <c r="K9171" s="47"/>
      <c r="L9171" s="47"/>
      <c r="M9171" s="47"/>
      <c r="N9171" s="47"/>
      <c r="O9171" s="48"/>
    </row>
    <row r="9172" spans="2:15" x14ac:dyDescent="0.25">
      <c r="B9172" s="85"/>
      <c r="C9172" s="47"/>
      <c r="D9172" s="47"/>
      <c r="E9172" s="47"/>
      <c r="F9172" s="47"/>
      <c r="G9172" s="48"/>
      <c r="H9172" s="47"/>
      <c r="I9172" s="51"/>
      <c r="J9172" s="51"/>
      <c r="K9172" s="47"/>
      <c r="L9172" s="47"/>
      <c r="M9172" s="47"/>
      <c r="N9172" s="47"/>
      <c r="O9172" s="48"/>
    </row>
    <row r="9173" spans="2:15" x14ac:dyDescent="0.25">
      <c r="B9173" s="85"/>
      <c r="C9173" s="47"/>
      <c r="D9173" s="47"/>
      <c r="E9173" s="47"/>
      <c r="F9173" s="47"/>
      <c r="G9173" s="48"/>
      <c r="H9173" s="47"/>
      <c r="I9173" s="51"/>
      <c r="J9173" s="51"/>
      <c r="K9173" s="47"/>
      <c r="L9173" s="47"/>
      <c r="M9173" s="47"/>
      <c r="N9173" s="47"/>
      <c r="O9173" s="48"/>
    </row>
    <row r="9174" spans="2:15" x14ac:dyDescent="0.25">
      <c r="B9174" s="85"/>
      <c r="C9174" s="47"/>
      <c r="D9174" s="47"/>
      <c r="E9174" s="47"/>
      <c r="F9174" s="47"/>
      <c r="G9174" s="48"/>
      <c r="H9174" s="47"/>
      <c r="I9174" s="51"/>
      <c r="J9174" s="51"/>
      <c r="K9174" s="47"/>
      <c r="L9174" s="47"/>
      <c r="M9174" s="47"/>
      <c r="N9174" s="47"/>
      <c r="O9174" s="48"/>
    </row>
    <row r="9175" spans="2:15" x14ac:dyDescent="0.25">
      <c r="B9175" s="85"/>
      <c r="C9175" s="47"/>
      <c r="D9175" s="47"/>
      <c r="E9175" s="47"/>
      <c r="F9175" s="47"/>
      <c r="G9175" s="48"/>
      <c r="H9175" s="47"/>
      <c r="I9175" s="51"/>
      <c r="J9175" s="51"/>
      <c r="K9175" s="47"/>
      <c r="L9175" s="47"/>
      <c r="M9175" s="47"/>
      <c r="N9175" s="47"/>
      <c r="O9175" s="48"/>
    </row>
    <row r="9176" spans="2:15" x14ac:dyDescent="0.25">
      <c r="B9176" s="85"/>
      <c r="C9176" s="47"/>
      <c r="D9176" s="47"/>
      <c r="E9176" s="47"/>
      <c r="F9176" s="47"/>
      <c r="G9176" s="48"/>
      <c r="H9176" s="47"/>
      <c r="I9176" s="51"/>
      <c r="J9176" s="51"/>
      <c r="K9176" s="47"/>
      <c r="L9176" s="47"/>
      <c r="M9176" s="47"/>
      <c r="N9176" s="47"/>
      <c r="O9176" s="48"/>
    </row>
    <row r="9177" spans="2:15" x14ac:dyDescent="0.25">
      <c r="B9177" s="85"/>
      <c r="C9177" s="47"/>
      <c r="D9177" s="47"/>
      <c r="E9177" s="47"/>
      <c r="F9177" s="47"/>
      <c r="G9177" s="48"/>
      <c r="H9177" s="47"/>
      <c r="I9177" s="51"/>
      <c r="J9177" s="51"/>
      <c r="K9177" s="47"/>
      <c r="L9177" s="47"/>
      <c r="M9177" s="47"/>
      <c r="N9177" s="47"/>
      <c r="O9177" s="48"/>
    </row>
    <row r="9178" spans="2:15" x14ac:dyDescent="0.25">
      <c r="B9178" s="85"/>
      <c r="C9178" s="47"/>
      <c r="D9178" s="47"/>
      <c r="E9178" s="47"/>
      <c r="F9178" s="47"/>
      <c r="G9178" s="48"/>
      <c r="H9178" s="47"/>
      <c r="I9178" s="51"/>
      <c r="J9178" s="51"/>
      <c r="K9178" s="47"/>
      <c r="L9178" s="47"/>
      <c r="M9178" s="47"/>
      <c r="N9178" s="47"/>
      <c r="O9178" s="48"/>
    </row>
    <row r="9179" spans="2:15" x14ac:dyDescent="0.25">
      <c r="B9179" s="85"/>
      <c r="C9179" s="47"/>
      <c r="D9179" s="47"/>
      <c r="E9179" s="47"/>
      <c r="F9179" s="47"/>
      <c r="G9179" s="48"/>
      <c r="H9179" s="47"/>
      <c r="I9179" s="51"/>
      <c r="J9179" s="51"/>
      <c r="K9179" s="47"/>
      <c r="L9179" s="47"/>
      <c r="M9179" s="47"/>
      <c r="N9179" s="47"/>
      <c r="O9179" s="48"/>
    </row>
    <row r="9180" spans="2:15" x14ac:dyDescent="0.25">
      <c r="B9180" s="85"/>
      <c r="C9180" s="47"/>
      <c r="D9180" s="47"/>
      <c r="E9180" s="47"/>
      <c r="F9180" s="47"/>
      <c r="G9180" s="48"/>
      <c r="H9180" s="47"/>
      <c r="I9180" s="51"/>
      <c r="J9180" s="51"/>
      <c r="K9180" s="47"/>
      <c r="L9180" s="47"/>
      <c r="M9180" s="47"/>
      <c r="N9180" s="47"/>
      <c r="O9180" s="48"/>
    </row>
    <row r="9181" spans="2:15" x14ac:dyDescent="0.25">
      <c r="B9181" s="85"/>
      <c r="C9181" s="47"/>
      <c r="D9181" s="47"/>
      <c r="E9181" s="47"/>
      <c r="F9181" s="47"/>
      <c r="G9181" s="48"/>
      <c r="H9181" s="47"/>
      <c r="I9181" s="51"/>
      <c r="J9181" s="51"/>
      <c r="K9181" s="47"/>
      <c r="L9181" s="47"/>
      <c r="M9181" s="47"/>
      <c r="N9181" s="47"/>
      <c r="O9181" s="48"/>
    </row>
    <row r="9182" spans="2:15" x14ac:dyDescent="0.25">
      <c r="B9182" s="85"/>
      <c r="C9182" s="47"/>
      <c r="D9182" s="47"/>
      <c r="E9182" s="47"/>
      <c r="F9182" s="47"/>
      <c r="G9182" s="48"/>
      <c r="H9182" s="47"/>
      <c r="I9182" s="51"/>
      <c r="J9182" s="51"/>
      <c r="K9182" s="47"/>
      <c r="L9182" s="47"/>
      <c r="M9182" s="47"/>
      <c r="N9182" s="47"/>
      <c r="O9182" s="48"/>
    </row>
    <row r="9183" spans="2:15" x14ac:dyDescent="0.25">
      <c r="B9183" s="85"/>
      <c r="C9183" s="47"/>
      <c r="D9183" s="47"/>
      <c r="E9183" s="47"/>
      <c r="F9183" s="47"/>
      <c r="G9183" s="48"/>
      <c r="H9183" s="47"/>
      <c r="I9183" s="51"/>
      <c r="J9183" s="51"/>
      <c r="K9183" s="47"/>
      <c r="L9183" s="47"/>
      <c r="M9183" s="47"/>
      <c r="N9183" s="47"/>
      <c r="O9183" s="48"/>
    </row>
    <row r="9184" spans="2:15" x14ac:dyDescent="0.25">
      <c r="B9184" s="85"/>
      <c r="C9184" s="47"/>
      <c r="D9184" s="47"/>
      <c r="E9184" s="47"/>
      <c r="F9184" s="47"/>
      <c r="G9184" s="48"/>
      <c r="H9184" s="47"/>
      <c r="I9184" s="51"/>
      <c r="J9184" s="51"/>
      <c r="K9184" s="47"/>
      <c r="L9184" s="47"/>
      <c r="M9184" s="47"/>
      <c r="N9184" s="47"/>
      <c r="O9184" s="48"/>
    </row>
    <row r="9185" spans="2:15" x14ac:dyDescent="0.25">
      <c r="B9185" s="85"/>
      <c r="C9185" s="47"/>
      <c r="D9185" s="47"/>
      <c r="E9185" s="47"/>
      <c r="F9185" s="47"/>
      <c r="G9185" s="48"/>
      <c r="H9185" s="47"/>
      <c r="I9185" s="51"/>
      <c r="J9185" s="51"/>
      <c r="K9185" s="47"/>
      <c r="L9185" s="47"/>
      <c r="M9185" s="47"/>
      <c r="N9185" s="47"/>
      <c r="O9185" s="48"/>
    </row>
    <row r="9186" spans="2:15" x14ac:dyDescent="0.25">
      <c r="B9186" s="85"/>
      <c r="C9186" s="47"/>
      <c r="D9186" s="47"/>
      <c r="E9186" s="47"/>
      <c r="F9186" s="47"/>
      <c r="G9186" s="48"/>
      <c r="H9186" s="47"/>
      <c r="I9186" s="51"/>
      <c r="J9186" s="51"/>
      <c r="K9186" s="47"/>
      <c r="L9186" s="47"/>
      <c r="M9186" s="47"/>
      <c r="N9186" s="47"/>
      <c r="O9186" s="48"/>
    </row>
    <row r="9187" spans="2:15" x14ac:dyDescent="0.25">
      <c r="B9187" s="85"/>
      <c r="C9187" s="47"/>
      <c r="D9187" s="47"/>
      <c r="E9187" s="47"/>
      <c r="F9187" s="47"/>
      <c r="G9187" s="48"/>
      <c r="H9187" s="47"/>
      <c r="I9187" s="51"/>
      <c r="J9187" s="51"/>
      <c r="K9187" s="47"/>
      <c r="L9187" s="47"/>
      <c r="M9187" s="47"/>
      <c r="N9187" s="47"/>
      <c r="O9187" s="48"/>
    </row>
    <row r="9188" spans="2:15" x14ac:dyDescent="0.25">
      <c r="B9188" s="85"/>
      <c r="C9188" s="47"/>
      <c r="D9188" s="47"/>
      <c r="E9188" s="47"/>
      <c r="F9188" s="47"/>
      <c r="G9188" s="48"/>
      <c r="H9188" s="47"/>
      <c r="I9188" s="51"/>
      <c r="J9188" s="51"/>
      <c r="K9188" s="47"/>
      <c r="L9188" s="47"/>
      <c r="M9188" s="47"/>
      <c r="N9188" s="47"/>
      <c r="O9188" s="48"/>
    </row>
    <row r="9189" spans="2:15" x14ac:dyDescent="0.25">
      <c r="B9189" s="85"/>
      <c r="C9189" s="47"/>
      <c r="D9189" s="47"/>
      <c r="E9189" s="47"/>
      <c r="F9189" s="47"/>
      <c r="G9189" s="48"/>
      <c r="H9189" s="47"/>
      <c r="I9189" s="51"/>
      <c r="J9189" s="51"/>
      <c r="K9189" s="47"/>
      <c r="L9189" s="47"/>
      <c r="M9189" s="47"/>
      <c r="N9189" s="47"/>
      <c r="O9189" s="48"/>
    </row>
    <row r="9190" spans="2:15" x14ac:dyDescent="0.25">
      <c r="B9190" s="85"/>
      <c r="C9190" s="47"/>
      <c r="D9190" s="47"/>
      <c r="E9190" s="47"/>
      <c r="F9190" s="47"/>
      <c r="G9190" s="48"/>
      <c r="H9190" s="47"/>
      <c r="I9190" s="51"/>
      <c r="J9190" s="51"/>
      <c r="K9190" s="47"/>
      <c r="L9190" s="47"/>
      <c r="M9190" s="47"/>
      <c r="N9190" s="47"/>
      <c r="O9190" s="48"/>
    </row>
    <row r="9191" spans="2:15" x14ac:dyDescent="0.25">
      <c r="B9191" s="85"/>
      <c r="C9191" s="47"/>
      <c r="D9191" s="47"/>
      <c r="E9191" s="47"/>
      <c r="F9191" s="47"/>
      <c r="G9191" s="48"/>
      <c r="H9191" s="47"/>
      <c r="I9191" s="51"/>
      <c r="J9191" s="51"/>
      <c r="K9191" s="47"/>
      <c r="L9191" s="47"/>
      <c r="M9191" s="47"/>
      <c r="N9191" s="47"/>
      <c r="O9191" s="48"/>
    </row>
    <row r="9192" spans="2:15" x14ac:dyDescent="0.25">
      <c r="B9192" s="85"/>
      <c r="C9192" s="47"/>
      <c r="D9192" s="47"/>
      <c r="E9192" s="47"/>
      <c r="F9192" s="47"/>
      <c r="G9192" s="48"/>
      <c r="H9192" s="47"/>
      <c r="I9192" s="51"/>
      <c r="J9192" s="51"/>
      <c r="K9192" s="47"/>
      <c r="L9192" s="47"/>
      <c r="M9192" s="47"/>
      <c r="N9192" s="47"/>
      <c r="O9192" s="48"/>
    </row>
    <row r="9193" spans="2:15" x14ac:dyDescent="0.25">
      <c r="B9193" s="85"/>
      <c r="C9193" s="47"/>
      <c r="D9193" s="47"/>
      <c r="E9193" s="47"/>
      <c r="F9193" s="47"/>
      <c r="G9193" s="48"/>
      <c r="H9193" s="47"/>
      <c r="I9193" s="51"/>
      <c r="J9193" s="51"/>
      <c r="K9193" s="47"/>
      <c r="L9193" s="47"/>
      <c r="M9193" s="47"/>
      <c r="N9193" s="47"/>
      <c r="O9193" s="48"/>
    </row>
    <row r="9194" spans="2:15" x14ac:dyDescent="0.25">
      <c r="B9194" s="85"/>
      <c r="C9194" s="47"/>
      <c r="D9194" s="47"/>
      <c r="E9194" s="47"/>
      <c r="F9194" s="47"/>
      <c r="G9194" s="48"/>
      <c r="H9194" s="47"/>
      <c r="I9194" s="51"/>
      <c r="J9194" s="51"/>
      <c r="K9194" s="47"/>
      <c r="L9194" s="47"/>
      <c r="M9194" s="47"/>
      <c r="N9194" s="47"/>
      <c r="O9194" s="48"/>
    </row>
    <row r="9195" spans="2:15" x14ac:dyDescent="0.25">
      <c r="B9195" s="85"/>
      <c r="C9195" s="47"/>
      <c r="D9195" s="47"/>
      <c r="E9195" s="47"/>
      <c r="F9195" s="47"/>
      <c r="G9195" s="48"/>
      <c r="H9195" s="47"/>
      <c r="I9195" s="51"/>
      <c r="J9195" s="51"/>
      <c r="K9195" s="47"/>
      <c r="L9195" s="47"/>
      <c r="M9195" s="47"/>
      <c r="N9195" s="47"/>
      <c r="O9195" s="48"/>
    </row>
    <row r="9196" spans="2:15" x14ac:dyDescent="0.25">
      <c r="B9196" s="85"/>
      <c r="C9196" s="47"/>
      <c r="D9196" s="47"/>
      <c r="E9196" s="47"/>
      <c r="F9196" s="47"/>
      <c r="G9196" s="48"/>
      <c r="H9196" s="47"/>
      <c r="I9196" s="51"/>
      <c r="J9196" s="51"/>
      <c r="K9196" s="47"/>
      <c r="L9196" s="47"/>
      <c r="M9196" s="47"/>
      <c r="N9196" s="47"/>
      <c r="O9196" s="48"/>
    </row>
    <row r="9197" spans="2:15" x14ac:dyDescent="0.25">
      <c r="B9197" s="85"/>
      <c r="C9197" s="47"/>
      <c r="D9197" s="47"/>
      <c r="E9197" s="47"/>
      <c r="F9197" s="47"/>
      <c r="G9197" s="48"/>
      <c r="H9197" s="47"/>
      <c r="I9197" s="51"/>
      <c r="J9197" s="51"/>
      <c r="K9197" s="47"/>
      <c r="L9197" s="47"/>
      <c r="M9197" s="47"/>
      <c r="N9197" s="47"/>
      <c r="O9197" s="48"/>
    </row>
    <row r="9198" spans="2:15" x14ac:dyDescent="0.25">
      <c r="B9198" s="85"/>
      <c r="C9198" s="47"/>
      <c r="D9198" s="47"/>
      <c r="E9198" s="47"/>
      <c r="F9198" s="47"/>
      <c r="G9198" s="48"/>
      <c r="H9198" s="47"/>
      <c r="I9198" s="51"/>
      <c r="J9198" s="51"/>
      <c r="K9198" s="47"/>
      <c r="L9198" s="47"/>
      <c r="M9198" s="47"/>
      <c r="N9198" s="47"/>
      <c r="O9198" s="48"/>
    </row>
    <row r="9199" spans="2:15" x14ac:dyDescent="0.25">
      <c r="B9199" s="85"/>
      <c r="C9199" s="47"/>
      <c r="D9199" s="47"/>
      <c r="E9199" s="47"/>
      <c r="F9199" s="47"/>
      <c r="G9199" s="48"/>
      <c r="H9199" s="47"/>
      <c r="I9199" s="51"/>
      <c r="J9199" s="51"/>
      <c r="K9199" s="47"/>
      <c r="L9199" s="47"/>
      <c r="M9199" s="47"/>
      <c r="N9199" s="47"/>
      <c r="O9199" s="48"/>
    </row>
    <row r="9200" spans="2:15" x14ac:dyDescent="0.25">
      <c r="B9200" s="85"/>
      <c r="C9200" s="47"/>
      <c r="D9200" s="47"/>
      <c r="E9200" s="47"/>
      <c r="F9200" s="47"/>
      <c r="G9200" s="48"/>
      <c r="H9200" s="47"/>
      <c r="I9200" s="51"/>
      <c r="J9200" s="51"/>
      <c r="K9200" s="47"/>
      <c r="L9200" s="47"/>
      <c r="M9200" s="47"/>
      <c r="N9200" s="47"/>
      <c r="O9200" s="48"/>
    </row>
    <row r="9201" spans="2:15" x14ac:dyDescent="0.25">
      <c r="B9201" s="85"/>
      <c r="C9201" s="47"/>
      <c r="D9201" s="47"/>
      <c r="E9201" s="47"/>
      <c r="F9201" s="47"/>
      <c r="G9201" s="48"/>
      <c r="H9201" s="47"/>
      <c r="I9201" s="51"/>
      <c r="J9201" s="51"/>
      <c r="K9201" s="47"/>
      <c r="L9201" s="47"/>
      <c r="M9201" s="47"/>
      <c r="N9201" s="47"/>
      <c r="O9201" s="48"/>
    </row>
    <row r="9202" spans="2:15" x14ac:dyDescent="0.25">
      <c r="B9202" s="85"/>
      <c r="C9202" s="47"/>
      <c r="D9202" s="47"/>
      <c r="E9202" s="47"/>
      <c r="F9202" s="47"/>
      <c r="G9202" s="48"/>
      <c r="H9202" s="47"/>
      <c r="I9202" s="51"/>
      <c r="J9202" s="51"/>
      <c r="K9202" s="47"/>
      <c r="L9202" s="47"/>
      <c r="M9202" s="47"/>
      <c r="N9202" s="47"/>
      <c r="O9202" s="48"/>
    </row>
    <row r="9203" spans="2:15" x14ac:dyDescent="0.25">
      <c r="B9203" s="85"/>
      <c r="C9203" s="47"/>
      <c r="D9203" s="47"/>
      <c r="E9203" s="47"/>
      <c r="F9203" s="47"/>
      <c r="G9203" s="48"/>
      <c r="H9203" s="47"/>
      <c r="I9203" s="51"/>
      <c r="J9203" s="51"/>
      <c r="K9203" s="47"/>
      <c r="L9203" s="47"/>
      <c r="M9203" s="47"/>
      <c r="N9203" s="47"/>
      <c r="O9203" s="48"/>
    </row>
    <row r="9204" spans="2:15" x14ac:dyDescent="0.25">
      <c r="B9204" s="85"/>
      <c r="C9204" s="47"/>
      <c r="D9204" s="47"/>
      <c r="E9204" s="47"/>
      <c r="F9204" s="47"/>
      <c r="G9204" s="48"/>
      <c r="H9204" s="47"/>
      <c r="I9204" s="51"/>
      <c r="J9204" s="51"/>
      <c r="K9204" s="47"/>
      <c r="L9204" s="47"/>
      <c r="M9204" s="47"/>
      <c r="N9204" s="47"/>
      <c r="O9204" s="48"/>
    </row>
    <row r="9205" spans="2:15" x14ac:dyDescent="0.25">
      <c r="B9205" s="85"/>
      <c r="C9205" s="47"/>
      <c r="D9205" s="47"/>
      <c r="E9205" s="47"/>
      <c r="F9205" s="47"/>
      <c r="G9205" s="48"/>
      <c r="H9205" s="47"/>
      <c r="I9205" s="51"/>
      <c r="J9205" s="51"/>
      <c r="K9205" s="47"/>
      <c r="L9205" s="47"/>
      <c r="M9205" s="47"/>
      <c r="N9205" s="47"/>
      <c r="O9205" s="48"/>
    </row>
    <row r="9206" spans="2:15" x14ac:dyDescent="0.25">
      <c r="B9206" s="85"/>
      <c r="C9206" s="47"/>
      <c r="D9206" s="47"/>
      <c r="E9206" s="47"/>
      <c r="F9206" s="47"/>
      <c r="G9206" s="48"/>
      <c r="H9206" s="47"/>
      <c r="I9206" s="51"/>
      <c r="J9206" s="51"/>
      <c r="K9206" s="47"/>
      <c r="L9206" s="47"/>
      <c r="M9206" s="47"/>
      <c r="N9206" s="47"/>
      <c r="O9206" s="48"/>
    </row>
    <row r="9207" spans="2:15" x14ac:dyDescent="0.25">
      <c r="B9207" s="85"/>
      <c r="C9207" s="47"/>
      <c r="D9207" s="47"/>
      <c r="E9207" s="47"/>
      <c r="F9207" s="47"/>
      <c r="G9207" s="48"/>
      <c r="H9207" s="47"/>
      <c r="I9207" s="51"/>
      <c r="J9207" s="51"/>
      <c r="K9207" s="47"/>
      <c r="L9207" s="47"/>
      <c r="M9207" s="47"/>
      <c r="N9207" s="47"/>
      <c r="O9207" s="48"/>
    </row>
    <row r="9208" spans="2:15" x14ac:dyDescent="0.25">
      <c r="B9208" s="85"/>
      <c r="C9208" s="47"/>
      <c r="D9208" s="47"/>
      <c r="E9208" s="47"/>
      <c r="F9208" s="47"/>
      <c r="G9208" s="48"/>
      <c r="H9208" s="47"/>
      <c r="I9208" s="51"/>
      <c r="J9208" s="51"/>
      <c r="K9208" s="47"/>
      <c r="L9208" s="47"/>
      <c r="M9208" s="47"/>
      <c r="N9208" s="47"/>
      <c r="O9208" s="48"/>
    </row>
    <row r="9209" spans="2:15" x14ac:dyDescent="0.25">
      <c r="B9209" s="85"/>
      <c r="C9209" s="47"/>
      <c r="D9209" s="47"/>
      <c r="E9209" s="47"/>
      <c r="F9209" s="47"/>
      <c r="G9209" s="48"/>
      <c r="H9209" s="47"/>
      <c r="I9209" s="51"/>
      <c r="J9209" s="51"/>
      <c r="K9209" s="47"/>
      <c r="L9209" s="47"/>
      <c r="M9209" s="47"/>
      <c r="N9209" s="47"/>
      <c r="O9209" s="48"/>
    </row>
    <row r="9210" spans="2:15" x14ac:dyDescent="0.25">
      <c r="B9210" s="85"/>
      <c r="C9210" s="47"/>
      <c r="D9210" s="47"/>
      <c r="E9210" s="47"/>
      <c r="F9210" s="47"/>
      <c r="G9210" s="48"/>
      <c r="H9210" s="47"/>
      <c r="I9210" s="51"/>
      <c r="J9210" s="51"/>
      <c r="K9210" s="47"/>
      <c r="L9210" s="47"/>
      <c r="M9210" s="47"/>
      <c r="N9210" s="47"/>
      <c r="O9210" s="48"/>
    </row>
    <row r="9211" spans="2:15" x14ac:dyDescent="0.25">
      <c r="B9211" s="85"/>
      <c r="C9211" s="47"/>
      <c r="D9211" s="47"/>
      <c r="E9211" s="47"/>
      <c r="F9211" s="47"/>
      <c r="G9211" s="48"/>
      <c r="H9211" s="47"/>
      <c r="I9211" s="51"/>
      <c r="J9211" s="51"/>
      <c r="K9211" s="47"/>
      <c r="L9211" s="47"/>
      <c r="M9211" s="47"/>
      <c r="N9211" s="47"/>
      <c r="O9211" s="48"/>
    </row>
    <row r="9212" spans="2:15" x14ac:dyDescent="0.25">
      <c r="B9212" s="85"/>
      <c r="C9212" s="47"/>
      <c r="D9212" s="47"/>
      <c r="E9212" s="47"/>
      <c r="F9212" s="47"/>
      <c r="G9212" s="48"/>
      <c r="H9212" s="47"/>
      <c r="I9212" s="51"/>
      <c r="J9212" s="51"/>
      <c r="K9212" s="47"/>
      <c r="L9212" s="47"/>
      <c r="M9212" s="47"/>
      <c r="N9212" s="47"/>
      <c r="O9212" s="48"/>
    </row>
    <row r="9213" spans="2:15" x14ac:dyDescent="0.25">
      <c r="B9213" s="85"/>
      <c r="C9213" s="47"/>
      <c r="D9213" s="47"/>
      <c r="E9213" s="47"/>
      <c r="F9213" s="47"/>
      <c r="G9213" s="48"/>
      <c r="H9213" s="47"/>
      <c r="I9213" s="51"/>
      <c r="J9213" s="51"/>
      <c r="K9213" s="47"/>
      <c r="L9213" s="47"/>
      <c r="M9213" s="47"/>
      <c r="N9213" s="47"/>
      <c r="O9213" s="48"/>
    </row>
    <row r="9214" spans="2:15" x14ac:dyDescent="0.25">
      <c r="B9214" s="85"/>
      <c r="C9214" s="47"/>
      <c r="D9214" s="47"/>
      <c r="E9214" s="47"/>
      <c r="F9214" s="47"/>
      <c r="G9214" s="48"/>
      <c r="H9214" s="47"/>
      <c r="I9214" s="51"/>
      <c r="J9214" s="51"/>
      <c r="K9214" s="47"/>
      <c r="L9214" s="47"/>
      <c r="M9214" s="47"/>
      <c r="N9214" s="47"/>
      <c r="O9214" s="48"/>
    </row>
    <row r="9215" spans="2:15" x14ac:dyDescent="0.25">
      <c r="B9215" s="85"/>
      <c r="C9215" s="47"/>
      <c r="D9215" s="47"/>
      <c r="E9215" s="47"/>
      <c r="F9215" s="47"/>
      <c r="G9215" s="48"/>
      <c r="H9215" s="47"/>
      <c r="I9215" s="51"/>
      <c r="J9215" s="51"/>
      <c r="K9215" s="47"/>
      <c r="L9215" s="47"/>
      <c r="M9215" s="47"/>
      <c r="N9215" s="47"/>
      <c r="O9215" s="48"/>
    </row>
    <row r="9216" spans="2:15" x14ac:dyDescent="0.25">
      <c r="B9216" s="85"/>
      <c r="C9216" s="47"/>
      <c r="D9216" s="47"/>
      <c r="E9216" s="47"/>
      <c r="F9216" s="47"/>
      <c r="G9216" s="48"/>
      <c r="H9216" s="47"/>
      <c r="I9216" s="51"/>
      <c r="J9216" s="51"/>
      <c r="K9216" s="47"/>
      <c r="L9216" s="47"/>
      <c r="M9216" s="47"/>
      <c r="N9216" s="47"/>
      <c r="O9216" s="48"/>
    </row>
    <row r="9217" spans="2:15" x14ac:dyDescent="0.25">
      <c r="B9217" s="85"/>
      <c r="C9217" s="47"/>
      <c r="D9217" s="47"/>
      <c r="E9217" s="47"/>
      <c r="F9217" s="47"/>
      <c r="G9217" s="48"/>
      <c r="H9217" s="47"/>
      <c r="I9217" s="51"/>
      <c r="J9217" s="51"/>
      <c r="K9217" s="47"/>
      <c r="L9217" s="47"/>
      <c r="M9217" s="47"/>
      <c r="N9217" s="47"/>
      <c r="O9217" s="48"/>
    </row>
    <row r="9218" spans="2:15" x14ac:dyDescent="0.25">
      <c r="B9218" s="85"/>
      <c r="C9218" s="47"/>
      <c r="D9218" s="47"/>
      <c r="E9218" s="47"/>
      <c r="F9218" s="47"/>
      <c r="G9218" s="48"/>
      <c r="H9218" s="47"/>
      <c r="I9218" s="51"/>
      <c r="J9218" s="51"/>
      <c r="K9218" s="47"/>
      <c r="L9218" s="47"/>
      <c r="M9218" s="47"/>
      <c r="N9218" s="47"/>
      <c r="O9218" s="48"/>
    </row>
    <row r="9219" spans="2:15" x14ac:dyDescent="0.25">
      <c r="B9219" s="85"/>
      <c r="C9219" s="47"/>
      <c r="D9219" s="47"/>
      <c r="E9219" s="47"/>
      <c r="F9219" s="47"/>
      <c r="G9219" s="48"/>
      <c r="H9219" s="47"/>
      <c r="I9219" s="51"/>
      <c r="J9219" s="51"/>
      <c r="K9219" s="47"/>
      <c r="L9219" s="47"/>
      <c r="M9219" s="47"/>
      <c r="N9219" s="47"/>
      <c r="O9219" s="48"/>
    </row>
    <row r="9220" spans="2:15" x14ac:dyDescent="0.25">
      <c r="B9220" s="85"/>
      <c r="C9220" s="47"/>
      <c r="D9220" s="47"/>
      <c r="E9220" s="47"/>
      <c r="F9220" s="47"/>
      <c r="G9220" s="48"/>
      <c r="H9220" s="47"/>
      <c r="I9220" s="51"/>
      <c r="J9220" s="51"/>
      <c r="K9220" s="47"/>
      <c r="L9220" s="47"/>
      <c r="M9220" s="47"/>
      <c r="N9220" s="47"/>
      <c r="O9220" s="48"/>
    </row>
    <row r="9221" spans="2:15" x14ac:dyDescent="0.25">
      <c r="B9221" s="85"/>
      <c r="C9221" s="47"/>
      <c r="D9221" s="47"/>
      <c r="E9221" s="47"/>
      <c r="F9221" s="47"/>
      <c r="G9221" s="48"/>
      <c r="H9221" s="47"/>
      <c r="I9221" s="51"/>
      <c r="J9221" s="51"/>
      <c r="K9221" s="47"/>
      <c r="L9221" s="47"/>
      <c r="M9221" s="47"/>
      <c r="N9221" s="47"/>
      <c r="O9221" s="48"/>
    </row>
    <row r="9222" spans="2:15" x14ac:dyDescent="0.25">
      <c r="B9222" s="85"/>
      <c r="C9222" s="47"/>
      <c r="D9222" s="47"/>
      <c r="E9222" s="47"/>
      <c r="F9222" s="47"/>
      <c r="G9222" s="48"/>
      <c r="H9222" s="47"/>
      <c r="I9222" s="51"/>
      <c r="J9222" s="51"/>
      <c r="K9222" s="47"/>
      <c r="L9222" s="47"/>
      <c r="M9222" s="47"/>
      <c r="N9222" s="47"/>
      <c r="O9222" s="48"/>
    </row>
    <row r="9223" spans="2:15" x14ac:dyDescent="0.25">
      <c r="B9223" s="85"/>
      <c r="C9223" s="47"/>
      <c r="D9223" s="47"/>
      <c r="E9223" s="47"/>
      <c r="F9223" s="47"/>
      <c r="G9223" s="48"/>
      <c r="H9223" s="47"/>
      <c r="I9223" s="51"/>
      <c r="J9223" s="51"/>
      <c r="K9223" s="47"/>
      <c r="L9223" s="47"/>
      <c r="M9223" s="47"/>
      <c r="N9223" s="47"/>
      <c r="O9223" s="48"/>
    </row>
    <row r="9224" spans="2:15" x14ac:dyDescent="0.25">
      <c r="B9224" s="85"/>
      <c r="C9224" s="47"/>
      <c r="D9224" s="47"/>
      <c r="E9224" s="47"/>
      <c r="F9224" s="47"/>
      <c r="G9224" s="48"/>
      <c r="H9224" s="47"/>
      <c r="I9224" s="51"/>
      <c r="J9224" s="51"/>
      <c r="K9224" s="47"/>
      <c r="L9224" s="47"/>
      <c r="M9224" s="47"/>
      <c r="N9224" s="47"/>
      <c r="O9224" s="48"/>
    </row>
    <row r="9225" spans="2:15" x14ac:dyDescent="0.25">
      <c r="B9225" s="85"/>
      <c r="C9225" s="47"/>
      <c r="D9225" s="47"/>
      <c r="E9225" s="47"/>
      <c r="F9225" s="47"/>
      <c r="G9225" s="48"/>
      <c r="H9225" s="47"/>
      <c r="I9225" s="51"/>
      <c r="J9225" s="51"/>
      <c r="K9225" s="47"/>
      <c r="L9225" s="47"/>
      <c r="M9225" s="47"/>
      <c r="N9225" s="47"/>
      <c r="O9225" s="48"/>
    </row>
    <row r="9226" spans="2:15" x14ac:dyDescent="0.25">
      <c r="B9226" s="85"/>
      <c r="C9226" s="47"/>
      <c r="D9226" s="47"/>
      <c r="E9226" s="47"/>
      <c r="F9226" s="47"/>
      <c r="G9226" s="48"/>
      <c r="H9226" s="47"/>
      <c r="I9226" s="51"/>
      <c r="J9226" s="51"/>
      <c r="K9226" s="47"/>
      <c r="L9226" s="47"/>
      <c r="M9226" s="47"/>
      <c r="N9226" s="47"/>
      <c r="O9226" s="48"/>
    </row>
    <row r="9227" spans="2:15" x14ac:dyDescent="0.25">
      <c r="B9227" s="85"/>
      <c r="C9227" s="47"/>
      <c r="D9227" s="47"/>
      <c r="E9227" s="47"/>
      <c r="F9227" s="47"/>
      <c r="G9227" s="48"/>
      <c r="H9227" s="47"/>
      <c r="I9227" s="51"/>
      <c r="J9227" s="51"/>
      <c r="K9227" s="47"/>
      <c r="L9227" s="47"/>
      <c r="M9227" s="47"/>
      <c r="N9227" s="47"/>
      <c r="O9227" s="48"/>
    </row>
    <row r="9228" spans="2:15" x14ac:dyDescent="0.25">
      <c r="B9228" s="85"/>
      <c r="C9228" s="47"/>
      <c r="D9228" s="47"/>
      <c r="E9228" s="47"/>
      <c r="F9228" s="47"/>
      <c r="G9228" s="48"/>
      <c r="H9228" s="47"/>
      <c r="I9228" s="51"/>
      <c r="J9228" s="51"/>
      <c r="K9228" s="47"/>
      <c r="L9228" s="47"/>
      <c r="M9228" s="47"/>
      <c r="N9228" s="47"/>
      <c r="O9228" s="48"/>
    </row>
    <row r="9229" spans="2:15" x14ac:dyDescent="0.25">
      <c r="B9229" s="85"/>
      <c r="C9229" s="47"/>
      <c r="D9229" s="47"/>
      <c r="E9229" s="47"/>
      <c r="F9229" s="47"/>
      <c r="G9229" s="48"/>
      <c r="H9229" s="47"/>
      <c r="I9229" s="51"/>
      <c r="J9229" s="51"/>
      <c r="K9229" s="47"/>
      <c r="L9229" s="47"/>
      <c r="M9229" s="47"/>
      <c r="N9229" s="47"/>
      <c r="O9229" s="48"/>
    </row>
    <row r="9230" spans="2:15" x14ac:dyDescent="0.25">
      <c r="B9230" s="85"/>
      <c r="C9230" s="47"/>
      <c r="D9230" s="47"/>
      <c r="E9230" s="47"/>
      <c r="F9230" s="47"/>
      <c r="G9230" s="48"/>
      <c r="H9230" s="47"/>
      <c r="I9230" s="51"/>
      <c r="J9230" s="51"/>
      <c r="K9230" s="47"/>
      <c r="L9230" s="47"/>
      <c r="M9230" s="47"/>
      <c r="N9230" s="47"/>
      <c r="O9230" s="48"/>
    </row>
    <row r="9231" spans="2:15" x14ac:dyDescent="0.25">
      <c r="B9231" s="85"/>
      <c r="C9231" s="47"/>
      <c r="D9231" s="47"/>
      <c r="E9231" s="47"/>
      <c r="F9231" s="47"/>
      <c r="G9231" s="48"/>
      <c r="H9231" s="47"/>
      <c r="I9231" s="51"/>
      <c r="J9231" s="51"/>
      <c r="K9231" s="47"/>
      <c r="L9231" s="47"/>
      <c r="M9231" s="47"/>
      <c r="N9231" s="47"/>
      <c r="O9231" s="48"/>
    </row>
    <row r="9232" spans="2:15" x14ac:dyDescent="0.25">
      <c r="B9232" s="85"/>
      <c r="C9232" s="47"/>
      <c r="D9232" s="47"/>
      <c r="E9232" s="47"/>
      <c r="F9232" s="47"/>
      <c r="G9232" s="48"/>
      <c r="H9232" s="47"/>
      <c r="I9232" s="51"/>
      <c r="J9232" s="51"/>
      <c r="K9232" s="47"/>
      <c r="L9232" s="47"/>
      <c r="M9232" s="47"/>
      <c r="N9232" s="47"/>
      <c r="O9232" s="48"/>
    </row>
    <row r="9233" spans="2:15" x14ac:dyDescent="0.25">
      <c r="B9233" s="85"/>
      <c r="C9233" s="47"/>
      <c r="D9233" s="47"/>
      <c r="E9233" s="47"/>
      <c r="F9233" s="47"/>
      <c r="G9233" s="48"/>
      <c r="H9233" s="47"/>
      <c r="I9233" s="51"/>
      <c r="J9233" s="51"/>
      <c r="K9233" s="47"/>
      <c r="L9233" s="47"/>
      <c r="M9233" s="47"/>
      <c r="N9233" s="47"/>
      <c r="O9233" s="48"/>
    </row>
    <row r="9234" spans="2:15" x14ac:dyDescent="0.25">
      <c r="B9234" s="85"/>
      <c r="C9234" s="47"/>
      <c r="D9234" s="47"/>
      <c r="E9234" s="47"/>
      <c r="F9234" s="47"/>
      <c r="G9234" s="48"/>
      <c r="H9234" s="47"/>
      <c r="I9234" s="51"/>
      <c r="J9234" s="51"/>
      <c r="K9234" s="47"/>
      <c r="L9234" s="47"/>
      <c r="M9234" s="47"/>
      <c r="N9234" s="47"/>
      <c r="O9234" s="48"/>
    </row>
    <row r="9235" spans="2:15" x14ac:dyDescent="0.25">
      <c r="B9235" s="85"/>
      <c r="C9235" s="47"/>
      <c r="D9235" s="47"/>
      <c r="E9235" s="47"/>
      <c r="F9235" s="47"/>
      <c r="G9235" s="48"/>
      <c r="H9235" s="47"/>
      <c r="I9235" s="51"/>
      <c r="J9235" s="51"/>
      <c r="K9235" s="47"/>
      <c r="L9235" s="47"/>
      <c r="M9235" s="47"/>
      <c r="N9235" s="47"/>
      <c r="O9235" s="48"/>
    </row>
    <row r="9236" spans="2:15" x14ac:dyDescent="0.25">
      <c r="B9236" s="85"/>
      <c r="C9236" s="47"/>
      <c r="D9236" s="47"/>
      <c r="E9236" s="47"/>
      <c r="F9236" s="47"/>
      <c r="G9236" s="48"/>
      <c r="H9236" s="47"/>
      <c r="I9236" s="51"/>
      <c r="J9236" s="51"/>
      <c r="K9236" s="47"/>
      <c r="L9236" s="47"/>
      <c r="M9236" s="47"/>
      <c r="N9236" s="47"/>
      <c r="O9236" s="48"/>
    </row>
    <row r="9237" spans="2:15" x14ac:dyDescent="0.25">
      <c r="B9237" s="85"/>
      <c r="C9237" s="47"/>
      <c r="D9237" s="47"/>
      <c r="E9237" s="47"/>
      <c r="F9237" s="47"/>
      <c r="G9237" s="48"/>
      <c r="H9237" s="47"/>
      <c r="I9237" s="51"/>
      <c r="J9237" s="51"/>
      <c r="K9237" s="47"/>
      <c r="L9237" s="47"/>
      <c r="M9237" s="47"/>
      <c r="N9237" s="47"/>
      <c r="O9237" s="48"/>
    </row>
    <row r="9238" spans="2:15" x14ac:dyDescent="0.25">
      <c r="B9238" s="85"/>
      <c r="C9238" s="47"/>
      <c r="D9238" s="47"/>
      <c r="E9238" s="47"/>
      <c r="F9238" s="47"/>
      <c r="G9238" s="48"/>
      <c r="H9238" s="47"/>
      <c r="I9238" s="51"/>
      <c r="J9238" s="51"/>
      <c r="K9238" s="47"/>
      <c r="L9238" s="47"/>
      <c r="M9238" s="47"/>
      <c r="N9238" s="47"/>
      <c r="O9238" s="48"/>
    </row>
    <row r="9239" spans="2:15" x14ac:dyDescent="0.25">
      <c r="B9239" s="85"/>
      <c r="C9239" s="47"/>
      <c r="D9239" s="47"/>
      <c r="E9239" s="47"/>
      <c r="F9239" s="47"/>
      <c r="G9239" s="48"/>
      <c r="H9239" s="47"/>
      <c r="I9239" s="51"/>
      <c r="J9239" s="51"/>
      <c r="K9239" s="47"/>
      <c r="L9239" s="47"/>
      <c r="M9239" s="47"/>
      <c r="N9239" s="47"/>
      <c r="O9239" s="48"/>
    </row>
    <row r="9240" spans="2:15" x14ac:dyDescent="0.25">
      <c r="B9240" s="85"/>
      <c r="C9240" s="47"/>
      <c r="D9240" s="47"/>
      <c r="E9240" s="47"/>
      <c r="F9240" s="47"/>
      <c r="G9240" s="48"/>
      <c r="H9240" s="47"/>
      <c r="I9240" s="51"/>
      <c r="J9240" s="51"/>
      <c r="K9240" s="47"/>
      <c r="L9240" s="47"/>
      <c r="M9240" s="47"/>
      <c r="N9240" s="47"/>
      <c r="O9240" s="48"/>
    </row>
    <row r="9241" spans="2:15" x14ac:dyDescent="0.25">
      <c r="B9241" s="85"/>
      <c r="C9241" s="47"/>
      <c r="D9241" s="47"/>
      <c r="E9241" s="47"/>
      <c r="F9241" s="47"/>
      <c r="G9241" s="48"/>
      <c r="H9241" s="47"/>
      <c r="I9241" s="51"/>
      <c r="J9241" s="51"/>
      <c r="K9241" s="47"/>
      <c r="L9241" s="47"/>
      <c r="M9241" s="47"/>
      <c r="N9241" s="47"/>
      <c r="O9241" s="48"/>
    </row>
    <row r="9242" spans="2:15" x14ac:dyDescent="0.25">
      <c r="B9242" s="85"/>
      <c r="C9242" s="47"/>
      <c r="D9242" s="47"/>
      <c r="E9242" s="47"/>
      <c r="F9242" s="47"/>
      <c r="G9242" s="48"/>
      <c r="H9242" s="47"/>
      <c r="I9242" s="51"/>
      <c r="J9242" s="51"/>
      <c r="K9242" s="47"/>
      <c r="L9242" s="47"/>
      <c r="M9242" s="47"/>
      <c r="N9242" s="47"/>
      <c r="O9242" s="48"/>
    </row>
    <row r="9243" spans="2:15" x14ac:dyDescent="0.25">
      <c r="B9243" s="85"/>
      <c r="C9243" s="47"/>
      <c r="D9243" s="47"/>
      <c r="E9243" s="47"/>
      <c r="F9243" s="47"/>
      <c r="G9243" s="48"/>
      <c r="H9243" s="47"/>
      <c r="I9243" s="51"/>
      <c r="J9243" s="51"/>
      <c r="K9243" s="47"/>
      <c r="L9243" s="47"/>
      <c r="M9243" s="47"/>
      <c r="N9243" s="47"/>
      <c r="O9243" s="48"/>
    </row>
    <row r="9244" spans="2:15" x14ac:dyDescent="0.25">
      <c r="B9244" s="85"/>
      <c r="C9244" s="47"/>
      <c r="D9244" s="47"/>
      <c r="E9244" s="47"/>
      <c r="F9244" s="47"/>
      <c r="G9244" s="48"/>
      <c r="H9244" s="47"/>
      <c r="I9244" s="51"/>
      <c r="J9244" s="51"/>
      <c r="K9244" s="47"/>
      <c r="L9244" s="47"/>
      <c r="M9244" s="47"/>
      <c r="N9244" s="47"/>
      <c r="O9244" s="48"/>
    </row>
    <row r="9245" spans="2:15" x14ac:dyDescent="0.25">
      <c r="B9245" s="85"/>
      <c r="C9245" s="47"/>
      <c r="D9245" s="47"/>
      <c r="E9245" s="47"/>
      <c r="F9245" s="47"/>
      <c r="G9245" s="48"/>
      <c r="H9245" s="47"/>
      <c r="I9245" s="51"/>
      <c r="J9245" s="51"/>
      <c r="K9245" s="47"/>
      <c r="L9245" s="47"/>
      <c r="M9245" s="47"/>
      <c r="N9245" s="47"/>
      <c r="O9245" s="48"/>
    </row>
    <row r="9246" spans="2:15" x14ac:dyDescent="0.25">
      <c r="B9246" s="85"/>
      <c r="C9246" s="47"/>
      <c r="D9246" s="47"/>
      <c r="E9246" s="47"/>
      <c r="F9246" s="47"/>
      <c r="G9246" s="48"/>
      <c r="H9246" s="47"/>
      <c r="I9246" s="51"/>
      <c r="J9246" s="51"/>
      <c r="K9246" s="47"/>
      <c r="L9246" s="47"/>
      <c r="M9246" s="47"/>
      <c r="N9246" s="47"/>
      <c r="O9246" s="48"/>
    </row>
    <row r="9247" spans="2:15" x14ac:dyDescent="0.25">
      <c r="B9247" s="85"/>
      <c r="C9247" s="47"/>
      <c r="D9247" s="47"/>
      <c r="E9247" s="47"/>
      <c r="F9247" s="47"/>
      <c r="G9247" s="48"/>
      <c r="H9247" s="47"/>
      <c r="I9247" s="51"/>
      <c r="J9247" s="51"/>
      <c r="K9247" s="47"/>
      <c r="L9247" s="47"/>
      <c r="M9247" s="47"/>
      <c r="N9247" s="47"/>
      <c r="O9247" s="48"/>
    </row>
    <row r="9248" spans="2:15" x14ac:dyDescent="0.25">
      <c r="B9248" s="85"/>
      <c r="C9248" s="47"/>
      <c r="D9248" s="47"/>
      <c r="E9248" s="47"/>
      <c r="F9248" s="47"/>
      <c r="G9248" s="48"/>
      <c r="H9248" s="47"/>
      <c r="I9248" s="51"/>
      <c r="J9248" s="51"/>
      <c r="K9248" s="47"/>
      <c r="L9248" s="47"/>
      <c r="M9248" s="47"/>
      <c r="N9248" s="47"/>
      <c r="O9248" s="48"/>
    </row>
    <row r="9249" spans="2:15" x14ac:dyDescent="0.25">
      <c r="B9249" s="85"/>
      <c r="C9249" s="47"/>
      <c r="D9249" s="47"/>
      <c r="E9249" s="47"/>
      <c r="F9249" s="47"/>
      <c r="G9249" s="48"/>
      <c r="H9249" s="47"/>
      <c r="I9249" s="51"/>
      <c r="J9249" s="51"/>
      <c r="K9249" s="47"/>
      <c r="L9249" s="47"/>
      <c r="M9249" s="47"/>
      <c r="N9249" s="47"/>
      <c r="O9249" s="48"/>
    </row>
    <row r="9250" spans="2:15" x14ac:dyDescent="0.25">
      <c r="B9250" s="85"/>
      <c r="C9250" s="47"/>
      <c r="D9250" s="47"/>
      <c r="E9250" s="47"/>
      <c r="F9250" s="47"/>
      <c r="G9250" s="48"/>
      <c r="H9250" s="47"/>
      <c r="I9250" s="51"/>
      <c r="J9250" s="51"/>
      <c r="K9250" s="47"/>
      <c r="L9250" s="47"/>
      <c r="M9250" s="47"/>
      <c r="N9250" s="47"/>
      <c r="O9250" s="48"/>
    </row>
    <row r="9251" spans="2:15" x14ac:dyDescent="0.25">
      <c r="B9251" s="85"/>
      <c r="C9251" s="47"/>
      <c r="D9251" s="47"/>
      <c r="E9251" s="47"/>
      <c r="F9251" s="47"/>
      <c r="G9251" s="48"/>
      <c r="H9251" s="47"/>
      <c r="I9251" s="51"/>
      <c r="J9251" s="51"/>
      <c r="K9251" s="47"/>
      <c r="L9251" s="47"/>
      <c r="M9251" s="47"/>
      <c r="N9251" s="47"/>
      <c r="O9251" s="48"/>
    </row>
    <row r="9252" spans="2:15" x14ac:dyDescent="0.25">
      <c r="B9252" s="85"/>
      <c r="C9252" s="47"/>
      <c r="D9252" s="47"/>
      <c r="E9252" s="47"/>
      <c r="F9252" s="47"/>
      <c r="G9252" s="48"/>
      <c r="H9252" s="47"/>
      <c r="I9252" s="51"/>
      <c r="J9252" s="51"/>
      <c r="K9252" s="47"/>
      <c r="L9252" s="47"/>
      <c r="M9252" s="47"/>
      <c r="N9252" s="47"/>
      <c r="O9252" s="48"/>
    </row>
    <row r="9253" spans="2:15" x14ac:dyDescent="0.25">
      <c r="B9253" s="85"/>
      <c r="C9253" s="47"/>
      <c r="D9253" s="47"/>
      <c r="E9253" s="47"/>
      <c r="F9253" s="47"/>
      <c r="G9253" s="48"/>
      <c r="H9253" s="47"/>
      <c r="I9253" s="51"/>
      <c r="J9253" s="51"/>
      <c r="K9253" s="47"/>
      <c r="L9253" s="47"/>
      <c r="M9253" s="47"/>
      <c r="N9253" s="47"/>
      <c r="O9253" s="48"/>
    </row>
    <row r="9254" spans="2:15" x14ac:dyDescent="0.25">
      <c r="B9254" s="85"/>
      <c r="C9254" s="47"/>
      <c r="D9254" s="47"/>
      <c r="E9254" s="47"/>
      <c r="F9254" s="47"/>
      <c r="G9254" s="48"/>
      <c r="H9254" s="47"/>
      <c r="I9254" s="51"/>
      <c r="J9254" s="51"/>
      <c r="K9254" s="47"/>
      <c r="L9254" s="47"/>
      <c r="M9254" s="47"/>
      <c r="N9254" s="47"/>
      <c r="O9254" s="48"/>
    </row>
    <row r="9255" spans="2:15" x14ac:dyDescent="0.25">
      <c r="B9255" s="85"/>
      <c r="C9255" s="47"/>
      <c r="D9255" s="47"/>
      <c r="E9255" s="47"/>
      <c r="F9255" s="47"/>
      <c r="G9255" s="48"/>
      <c r="H9255" s="47"/>
      <c r="I9255" s="51"/>
      <c r="J9255" s="51"/>
      <c r="K9255" s="47"/>
      <c r="L9255" s="47"/>
      <c r="M9255" s="47"/>
      <c r="N9255" s="47"/>
      <c r="O9255" s="48"/>
    </row>
    <row r="9256" spans="2:15" x14ac:dyDescent="0.25">
      <c r="B9256" s="85"/>
      <c r="C9256" s="47"/>
      <c r="D9256" s="47"/>
      <c r="E9256" s="47"/>
      <c r="F9256" s="47"/>
      <c r="G9256" s="48"/>
      <c r="H9256" s="47"/>
      <c r="I9256" s="51"/>
      <c r="J9256" s="51"/>
      <c r="K9256" s="47"/>
      <c r="L9256" s="47"/>
      <c r="M9256" s="47"/>
      <c r="N9256" s="47"/>
      <c r="O9256" s="48"/>
    </row>
    <row r="9257" spans="2:15" x14ac:dyDescent="0.25">
      <c r="B9257" s="85"/>
      <c r="C9257" s="47"/>
      <c r="D9257" s="47"/>
      <c r="E9257" s="47"/>
      <c r="F9257" s="47"/>
      <c r="G9257" s="48"/>
      <c r="H9257" s="47"/>
      <c r="I9257" s="51"/>
      <c r="J9257" s="51"/>
      <c r="K9257" s="47"/>
      <c r="L9257" s="47"/>
      <c r="M9257" s="47"/>
      <c r="N9257" s="47"/>
      <c r="O9257" s="48"/>
    </row>
    <row r="9258" spans="2:15" x14ac:dyDescent="0.25">
      <c r="B9258" s="85"/>
      <c r="C9258" s="47"/>
      <c r="D9258" s="47"/>
      <c r="E9258" s="47"/>
      <c r="F9258" s="47"/>
      <c r="G9258" s="48"/>
      <c r="H9258" s="47"/>
      <c r="I9258" s="51"/>
      <c r="J9258" s="51"/>
      <c r="K9258" s="47"/>
      <c r="L9258" s="47"/>
      <c r="M9258" s="47"/>
      <c r="N9258" s="47"/>
      <c r="O9258" s="48"/>
    </row>
    <row r="9259" spans="2:15" x14ac:dyDescent="0.25">
      <c r="B9259" s="85"/>
      <c r="C9259" s="47"/>
      <c r="D9259" s="47"/>
      <c r="E9259" s="47"/>
      <c r="F9259" s="47"/>
      <c r="G9259" s="48"/>
      <c r="H9259" s="47"/>
      <c r="I9259" s="51"/>
      <c r="J9259" s="51"/>
      <c r="K9259" s="47"/>
      <c r="L9259" s="47"/>
      <c r="M9259" s="47"/>
      <c r="N9259" s="47"/>
      <c r="O9259" s="48"/>
    </row>
    <row r="9260" spans="2:15" x14ac:dyDescent="0.25">
      <c r="B9260" s="85"/>
      <c r="C9260" s="47"/>
      <c r="D9260" s="47"/>
      <c r="E9260" s="47"/>
      <c r="F9260" s="47"/>
      <c r="G9260" s="48"/>
      <c r="H9260" s="47"/>
      <c r="I9260" s="51"/>
      <c r="J9260" s="51"/>
      <c r="K9260" s="47"/>
      <c r="L9260" s="47"/>
      <c r="M9260" s="47"/>
      <c r="N9260" s="47"/>
      <c r="O9260" s="48"/>
    </row>
    <row r="9261" spans="2:15" x14ac:dyDescent="0.25">
      <c r="B9261" s="85"/>
      <c r="C9261" s="47"/>
      <c r="D9261" s="47"/>
      <c r="E9261" s="47"/>
      <c r="F9261" s="47"/>
      <c r="G9261" s="48"/>
      <c r="H9261" s="47"/>
      <c r="I9261" s="51"/>
      <c r="J9261" s="51"/>
      <c r="K9261" s="47"/>
      <c r="L9261" s="47"/>
      <c r="M9261" s="47"/>
      <c r="N9261" s="47"/>
      <c r="O9261" s="48"/>
    </row>
    <row r="9262" spans="2:15" x14ac:dyDescent="0.25">
      <c r="B9262" s="85"/>
      <c r="C9262" s="47"/>
      <c r="D9262" s="47"/>
      <c r="E9262" s="47"/>
      <c r="F9262" s="47"/>
      <c r="G9262" s="48"/>
      <c r="H9262" s="47"/>
      <c r="I9262" s="51"/>
      <c r="J9262" s="51"/>
      <c r="K9262" s="47"/>
      <c r="L9262" s="47"/>
      <c r="M9262" s="47"/>
      <c r="N9262" s="47"/>
      <c r="O9262" s="48"/>
    </row>
    <row r="9263" spans="2:15" x14ac:dyDescent="0.25">
      <c r="B9263" s="85"/>
      <c r="C9263" s="47"/>
      <c r="D9263" s="47"/>
      <c r="E9263" s="47"/>
      <c r="F9263" s="47"/>
      <c r="G9263" s="48"/>
      <c r="H9263" s="47"/>
      <c r="I9263" s="51"/>
      <c r="J9263" s="51"/>
      <c r="K9263" s="47"/>
      <c r="L9263" s="47"/>
      <c r="M9263" s="47"/>
      <c r="N9263" s="47"/>
      <c r="O9263" s="48"/>
    </row>
    <row r="9264" spans="2:15" x14ac:dyDescent="0.25">
      <c r="B9264" s="85"/>
      <c r="C9264" s="47"/>
      <c r="D9264" s="47"/>
      <c r="E9264" s="47"/>
      <c r="F9264" s="47"/>
      <c r="G9264" s="48"/>
      <c r="H9264" s="47"/>
      <c r="I9264" s="51"/>
      <c r="J9264" s="51"/>
      <c r="K9264" s="47"/>
      <c r="L9264" s="47"/>
      <c r="M9264" s="47"/>
      <c r="N9264" s="47"/>
      <c r="O9264" s="48"/>
    </row>
    <row r="9265" spans="2:15" x14ac:dyDescent="0.25">
      <c r="B9265" s="85"/>
      <c r="C9265" s="47"/>
      <c r="D9265" s="47"/>
      <c r="E9265" s="47"/>
      <c r="F9265" s="47"/>
      <c r="G9265" s="48"/>
      <c r="H9265" s="47"/>
      <c r="I9265" s="51"/>
      <c r="J9265" s="51"/>
      <c r="K9265" s="47"/>
      <c r="L9265" s="47"/>
      <c r="M9265" s="47"/>
      <c r="N9265" s="47"/>
      <c r="O9265" s="48"/>
    </row>
    <row r="9266" spans="2:15" x14ac:dyDescent="0.25">
      <c r="B9266" s="85"/>
      <c r="C9266" s="47"/>
      <c r="D9266" s="47"/>
      <c r="E9266" s="47"/>
      <c r="F9266" s="47"/>
      <c r="G9266" s="48"/>
      <c r="H9266" s="47"/>
      <c r="I9266" s="51"/>
      <c r="J9266" s="51"/>
      <c r="K9266" s="47"/>
      <c r="L9266" s="47"/>
      <c r="M9266" s="47"/>
      <c r="N9266" s="47"/>
      <c r="O9266" s="48"/>
    </row>
    <row r="9267" spans="2:15" x14ac:dyDescent="0.25">
      <c r="B9267" s="85"/>
      <c r="C9267" s="47"/>
      <c r="D9267" s="47"/>
      <c r="E9267" s="47"/>
      <c r="F9267" s="47"/>
      <c r="G9267" s="48"/>
      <c r="H9267" s="47"/>
      <c r="I9267" s="51"/>
      <c r="J9267" s="51"/>
      <c r="K9267" s="47"/>
      <c r="L9267" s="47"/>
      <c r="M9267" s="47"/>
      <c r="N9267" s="47"/>
      <c r="O9267" s="48"/>
    </row>
    <row r="9268" spans="2:15" x14ac:dyDescent="0.25">
      <c r="B9268" s="85"/>
      <c r="C9268" s="47"/>
      <c r="D9268" s="47"/>
      <c r="E9268" s="47"/>
      <c r="F9268" s="47"/>
      <c r="G9268" s="48"/>
      <c r="H9268" s="47"/>
      <c r="I9268" s="51"/>
      <c r="J9268" s="51"/>
      <c r="K9268" s="47"/>
      <c r="L9268" s="47"/>
      <c r="M9268" s="47"/>
      <c r="N9268" s="47"/>
      <c r="O9268" s="48"/>
    </row>
    <row r="9269" spans="2:15" x14ac:dyDescent="0.25">
      <c r="B9269" s="85"/>
      <c r="C9269" s="47"/>
      <c r="D9269" s="47"/>
      <c r="E9269" s="47"/>
      <c r="F9269" s="47"/>
      <c r="G9269" s="48"/>
      <c r="H9269" s="47"/>
      <c r="I9269" s="51"/>
      <c r="J9269" s="51"/>
      <c r="K9269" s="47"/>
      <c r="L9269" s="47"/>
      <c r="M9269" s="47"/>
      <c r="N9269" s="47"/>
      <c r="O9269" s="48"/>
    </row>
    <row r="9270" spans="2:15" x14ac:dyDescent="0.25">
      <c r="B9270" s="85"/>
      <c r="C9270" s="47"/>
      <c r="D9270" s="47"/>
      <c r="E9270" s="47"/>
      <c r="F9270" s="47"/>
      <c r="G9270" s="48"/>
      <c r="H9270" s="47"/>
      <c r="I9270" s="51"/>
      <c r="J9270" s="51"/>
      <c r="K9270" s="47"/>
      <c r="L9270" s="47"/>
      <c r="M9270" s="47"/>
      <c r="N9270" s="47"/>
      <c r="O9270" s="48"/>
    </row>
    <row r="9271" spans="2:15" x14ac:dyDescent="0.25">
      <c r="B9271" s="85"/>
      <c r="C9271" s="47"/>
      <c r="D9271" s="47"/>
      <c r="E9271" s="47"/>
      <c r="F9271" s="47"/>
      <c r="G9271" s="48"/>
      <c r="H9271" s="47"/>
      <c r="I9271" s="51"/>
      <c r="J9271" s="51"/>
      <c r="K9271" s="47"/>
      <c r="L9271" s="47"/>
      <c r="M9271" s="47"/>
      <c r="N9271" s="47"/>
      <c r="O9271" s="48"/>
    </row>
    <row r="9272" spans="2:15" x14ac:dyDescent="0.25">
      <c r="B9272" s="85"/>
      <c r="C9272" s="47"/>
      <c r="D9272" s="47"/>
      <c r="E9272" s="47"/>
      <c r="F9272" s="47"/>
      <c r="G9272" s="48"/>
      <c r="H9272" s="47"/>
      <c r="I9272" s="51"/>
      <c r="J9272" s="51"/>
      <c r="K9272" s="47"/>
      <c r="L9272" s="47"/>
      <c r="M9272" s="47"/>
      <c r="N9272" s="47"/>
      <c r="O9272" s="48"/>
    </row>
    <row r="9273" spans="2:15" x14ac:dyDescent="0.25">
      <c r="B9273" s="85"/>
      <c r="C9273" s="47"/>
      <c r="D9273" s="47"/>
      <c r="E9273" s="47"/>
      <c r="F9273" s="47"/>
      <c r="G9273" s="48"/>
      <c r="H9273" s="47"/>
      <c r="I9273" s="51"/>
      <c r="J9273" s="51"/>
      <c r="K9273" s="47"/>
      <c r="L9273" s="47"/>
      <c r="M9273" s="47"/>
      <c r="N9273" s="47"/>
      <c r="O9273" s="48"/>
    </row>
    <row r="9274" spans="2:15" x14ac:dyDescent="0.25">
      <c r="B9274" s="85"/>
      <c r="C9274" s="47"/>
      <c r="D9274" s="47"/>
      <c r="E9274" s="47"/>
      <c r="F9274" s="47"/>
      <c r="G9274" s="48"/>
      <c r="H9274" s="47"/>
      <c r="I9274" s="51"/>
      <c r="J9274" s="51"/>
      <c r="K9274" s="47"/>
      <c r="L9274" s="47"/>
      <c r="M9274" s="47"/>
      <c r="N9274" s="47"/>
      <c r="O9274" s="48"/>
    </row>
    <row r="9275" spans="2:15" x14ac:dyDescent="0.25">
      <c r="B9275" s="85"/>
      <c r="C9275" s="47"/>
      <c r="D9275" s="47"/>
      <c r="E9275" s="47"/>
      <c r="F9275" s="47"/>
      <c r="G9275" s="48"/>
      <c r="H9275" s="47"/>
      <c r="I9275" s="51"/>
      <c r="J9275" s="51"/>
      <c r="K9275" s="47"/>
      <c r="L9275" s="47"/>
      <c r="M9275" s="47"/>
      <c r="N9275" s="47"/>
      <c r="O9275" s="48"/>
    </row>
    <row r="9276" spans="2:15" x14ac:dyDescent="0.25">
      <c r="B9276" s="85"/>
      <c r="C9276" s="47"/>
      <c r="D9276" s="47"/>
      <c r="E9276" s="47"/>
      <c r="F9276" s="47"/>
      <c r="G9276" s="48"/>
      <c r="H9276" s="47"/>
      <c r="I9276" s="51"/>
      <c r="J9276" s="51"/>
      <c r="K9276" s="47"/>
      <c r="L9276" s="47"/>
      <c r="M9276" s="47"/>
      <c r="N9276" s="47"/>
      <c r="O9276" s="48"/>
    </row>
    <row r="9277" spans="2:15" x14ac:dyDescent="0.25">
      <c r="B9277" s="85"/>
      <c r="C9277" s="47"/>
      <c r="D9277" s="47"/>
      <c r="E9277" s="47"/>
      <c r="F9277" s="47"/>
      <c r="G9277" s="48"/>
      <c r="H9277" s="47"/>
      <c r="I9277" s="51"/>
      <c r="J9277" s="51"/>
      <c r="K9277" s="47"/>
      <c r="L9277" s="47"/>
      <c r="M9277" s="47"/>
      <c r="N9277" s="47"/>
      <c r="O9277" s="48"/>
    </row>
    <row r="9278" spans="2:15" x14ac:dyDescent="0.25">
      <c r="B9278" s="85"/>
      <c r="C9278" s="47"/>
      <c r="D9278" s="47"/>
      <c r="E9278" s="47"/>
      <c r="F9278" s="47"/>
      <c r="G9278" s="48"/>
      <c r="H9278" s="47"/>
      <c r="I9278" s="51"/>
      <c r="J9278" s="51"/>
      <c r="K9278" s="47"/>
      <c r="L9278" s="47"/>
      <c r="M9278" s="47"/>
      <c r="N9278" s="47"/>
      <c r="O9278" s="48"/>
    </row>
    <row r="9279" spans="2:15" x14ac:dyDescent="0.25">
      <c r="B9279" s="85"/>
      <c r="C9279" s="47"/>
      <c r="D9279" s="47"/>
      <c r="E9279" s="47"/>
      <c r="F9279" s="47"/>
      <c r="G9279" s="48"/>
      <c r="H9279" s="47"/>
      <c r="I9279" s="51"/>
      <c r="J9279" s="51"/>
      <c r="K9279" s="47"/>
      <c r="L9279" s="47"/>
      <c r="M9279" s="47"/>
      <c r="N9279" s="47"/>
      <c r="O9279" s="48"/>
    </row>
    <row r="9280" spans="2:15" x14ac:dyDescent="0.25">
      <c r="B9280" s="85"/>
      <c r="C9280" s="47"/>
      <c r="D9280" s="47"/>
      <c r="E9280" s="47"/>
      <c r="F9280" s="47"/>
      <c r="G9280" s="48"/>
      <c r="H9280" s="47"/>
      <c r="I9280" s="51"/>
      <c r="J9280" s="51"/>
      <c r="K9280" s="47"/>
      <c r="L9280" s="47"/>
      <c r="M9280" s="47"/>
      <c r="N9280" s="47"/>
      <c r="O9280" s="48"/>
    </row>
    <row r="9281" spans="2:15" x14ac:dyDescent="0.25">
      <c r="B9281" s="85"/>
      <c r="C9281" s="47"/>
      <c r="D9281" s="47"/>
      <c r="E9281" s="47"/>
      <c r="F9281" s="47"/>
      <c r="G9281" s="48"/>
      <c r="H9281" s="47"/>
      <c r="I9281" s="51"/>
      <c r="J9281" s="51"/>
      <c r="K9281" s="47"/>
      <c r="L9281" s="47"/>
      <c r="M9281" s="47"/>
      <c r="N9281" s="47"/>
      <c r="O9281" s="48"/>
    </row>
    <row r="9282" spans="2:15" x14ac:dyDescent="0.25">
      <c r="B9282" s="85"/>
      <c r="C9282" s="47"/>
      <c r="D9282" s="47"/>
      <c r="E9282" s="47"/>
      <c r="F9282" s="47"/>
      <c r="G9282" s="48"/>
      <c r="H9282" s="47"/>
      <c r="I9282" s="51"/>
      <c r="J9282" s="51"/>
      <c r="K9282" s="47"/>
      <c r="L9282" s="47"/>
      <c r="M9282" s="47"/>
      <c r="N9282" s="47"/>
      <c r="O9282" s="48"/>
    </row>
    <row r="9283" spans="2:15" x14ac:dyDescent="0.25">
      <c r="B9283" s="85"/>
      <c r="C9283" s="47"/>
      <c r="D9283" s="47"/>
      <c r="E9283" s="47"/>
      <c r="F9283" s="47"/>
      <c r="G9283" s="48"/>
      <c r="H9283" s="47"/>
      <c r="I9283" s="51"/>
      <c r="J9283" s="51"/>
      <c r="K9283" s="47"/>
      <c r="L9283" s="47"/>
      <c r="M9283" s="47"/>
      <c r="N9283" s="47"/>
      <c r="O9283" s="48"/>
    </row>
    <row r="9284" spans="2:15" x14ac:dyDescent="0.25">
      <c r="B9284" s="85"/>
      <c r="C9284" s="47"/>
      <c r="D9284" s="47"/>
      <c r="E9284" s="47"/>
      <c r="F9284" s="47"/>
      <c r="G9284" s="48"/>
      <c r="H9284" s="47"/>
      <c r="I9284" s="51"/>
      <c r="J9284" s="51"/>
      <c r="K9284" s="47"/>
      <c r="L9284" s="47"/>
      <c r="M9284" s="47"/>
      <c r="N9284" s="47"/>
      <c r="O9284" s="48"/>
    </row>
    <row r="9285" spans="2:15" x14ac:dyDescent="0.25">
      <c r="B9285" s="85"/>
      <c r="C9285" s="47"/>
      <c r="D9285" s="47"/>
      <c r="E9285" s="47"/>
      <c r="F9285" s="47"/>
      <c r="G9285" s="48"/>
      <c r="H9285" s="47"/>
      <c r="I9285" s="51"/>
      <c r="J9285" s="51"/>
      <c r="K9285" s="47"/>
      <c r="L9285" s="47"/>
      <c r="M9285" s="47"/>
      <c r="N9285" s="47"/>
      <c r="O9285" s="48"/>
    </row>
    <row r="9286" spans="2:15" x14ac:dyDescent="0.25">
      <c r="B9286" s="85"/>
      <c r="C9286" s="47"/>
      <c r="D9286" s="47"/>
      <c r="E9286" s="47"/>
      <c r="F9286" s="47"/>
      <c r="G9286" s="48"/>
      <c r="H9286" s="47"/>
      <c r="I9286" s="51"/>
      <c r="J9286" s="51"/>
      <c r="K9286" s="47"/>
      <c r="L9286" s="47"/>
      <c r="M9286" s="47"/>
      <c r="N9286" s="47"/>
      <c r="O9286" s="48"/>
    </row>
    <row r="9287" spans="2:15" x14ac:dyDescent="0.25">
      <c r="B9287" s="85"/>
      <c r="C9287" s="47"/>
      <c r="D9287" s="47"/>
      <c r="E9287" s="47"/>
      <c r="F9287" s="47"/>
      <c r="G9287" s="48"/>
      <c r="H9287" s="47"/>
      <c r="I9287" s="51"/>
      <c r="J9287" s="51"/>
      <c r="K9287" s="47"/>
      <c r="L9287" s="47"/>
      <c r="M9287" s="47"/>
      <c r="N9287" s="47"/>
      <c r="O9287" s="48"/>
    </row>
    <row r="9288" spans="2:15" x14ac:dyDescent="0.25">
      <c r="B9288" s="85"/>
      <c r="C9288" s="47"/>
      <c r="D9288" s="47"/>
      <c r="E9288" s="47"/>
      <c r="F9288" s="47"/>
      <c r="G9288" s="48"/>
      <c r="H9288" s="47"/>
      <c r="I9288" s="51"/>
      <c r="J9288" s="51"/>
      <c r="K9288" s="47"/>
      <c r="L9288" s="47"/>
      <c r="M9288" s="47"/>
      <c r="N9288" s="47"/>
      <c r="O9288" s="48"/>
    </row>
    <row r="9289" spans="2:15" x14ac:dyDescent="0.25">
      <c r="B9289" s="85"/>
      <c r="C9289" s="47"/>
      <c r="D9289" s="47"/>
      <c r="E9289" s="47"/>
      <c r="F9289" s="47"/>
      <c r="G9289" s="48"/>
      <c r="H9289" s="47"/>
      <c r="I9289" s="51"/>
      <c r="J9289" s="51"/>
      <c r="K9289" s="47"/>
      <c r="L9289" s="47"/>
      <c r="M9289" s="47"/>
      <c r="N9289" s="47"/>
      <c r="O9289" s="48"/>
    </row>
    <row r="9290" spans="2:15" x14ac:dyDescent="0.25">
      <c r="B9290" s="85"/>
      <c r="C9290" s="47"/>
      <c r="D9290" s="47"/>
      <c r="E9290" s="47"/>
      <c r="F9290" s="47"/>
      <c r="G9290" s="48"/>
      <c r="H9290" s="47"/>
      <c r="I9290" s="51"/>
      <c r="J9290" s="51"/>
      <c r="K9290" s="47"/>
      <c r="L9290" s="47"/>
      <c r="M9290" s="47"/>
      <c r="N9290" s="47"/>
      <c r="O9290" s="48"/>
    </row>
    <row r="9291" spans="2:15" x14ac:dyDescent="0.25">
      <c r="B9291" s="85"/>
      <c r="C9291" s="47"/>
      <c r="D9291" s="47"/>
      <c r="E9291" s="47"/>
      <c r="F9291" s="47"/>
      <c r="G9291" s="48"/>
      <c r="H9291" s="47"/>
      <c r="I9291" s="51"/>
      <c r="J9291" s="51"/>
      <c r="K9291" s="47"/>
      <c r="L9291" s="47"/>
      <c r="M9291" s="47"/>
      <c r="N9291" s="47"/>
      <c r="O9291" s="48"/>
    </row>
    <row r="9292" spans="2:15" x14ac:dyDescent="0.25">
      <c r="B9292" s="85"/>
      <c r="C9292" s="47"/>
      <c r="D9292" s="47"/>
      <c r="E9292" s="47"/>
      <c r="F9292" s="47"/>
      <c r="G9292" s="48"/>
      <c r="H9292" s="47"/>
      <c r="I9292" s="51"/>
      <c r="J9292" s="51"/>
      <c r="K9292" s="47"/>
      <c r="L9292" s="47"/>
      <c r="M9292" s="47"/>
      <c r="N9292" s="47"/>
      <c r="O9292" s="48"/>
    </row>
    <row r="9293" spans="2:15" x14ac:dyDescent="0.25">
      <c r="B9293" s="85"/>
      <c r="C9293" s="47"/>
      <c r="D9293" s="47"/>
      <c r="E9293" s="47"/>
      <c r="F9293" s="47"/>
      <c r="G9293" s="48"/>
      <c r="H9293" s="47"/>
      <c r="I9293" s="51"/>
      <c r="J9293" s="51"/>
      <c r="K9293" s="47"/>
      <c r="L9293" s="47"/>
      <c r="M9293" s="47"/>
      <c r="N9293" s="47"/>
      <c r="O9293" s="48"/>
    </row>
    <row r="9294" spans="2:15" x14ac:dyDescent="0.25">
      <c r="B9294" s="85"/>
      <c r="C9294" s="47"/>
      <c r="D9294" s="47"/>
      <c r="E9294" s="47"/>
      <c r="F9294" s="47"/>
      <c r="G9294" s="48"/>
      <c r="H9294" s="47"/>
      <c r="I9294" s="51"/>
      <c r="J9294" s="51"/>
      <c r="K9294" s="47"/>
      <c r="L9294" s="47"/>
      <c r="M9294" s="47"/>
      <c r="N9294" s="47"/>
      <c r="O9294" s="48"/>
    </row>
    <row r="9295" spans="2:15" x14ac:dyDescent="0.25">
      <c r="B9295" s="85"/>
      <c r="C9295" s="47"/>
      <c r="D9295" s="47"/>
      <c r="E9295" s="47"/>
      <c r="F9295" s="47"/>
      <c r="G9295" s="48"/>
      <c r="H9295" s="47"/>
      <c r="I9295" s="51"/>
      <c r="J9295" s="51"/>
      <c r="K9295" s="47"/>
      <c r="L9295" s="47"/>
      <c r="M9295" s="47"/>
      <c r="N9295" s="47"/>
      <c r="O9295" s="48"/>
    </row>
    <row r="9296" spans="2:15" x14ac:dyDescent="0.25">
      <c r="B9296" s="85"/>
      <c r="C9296" s="47"/>
      <c r="D9296" s="47"/>
      <c r="E9296" s="47"/>
      <c r="F9296" s="47"/>
      <c r="G9296" s="48"/>
      <c r="H9296" s="47"/>
      <c r="I9296" s="51"/>
      <c r="J9296" s="51"/>
      <c r="K9296" s="47"/>
      <c r="L9296" s="47"/>
      <c r="M9296" s="47"/>
      <c r="N9296" s="47"/>
      <c r="O9296" s="48"/>
    </row>
    <row r="9297" spans="2:15" x14ac:dyDescent="0.25">
      <c r="B9297" s="85"/>
      <c r="C9297" s="47"/>
      <c r="D9297" s="47"/>
      <c r="E9297" s="47"/>
      <c r="F9297" s="47"/>
      <c r="G9297" s="48"/>
      <c r="H9297" s="47"/>
      <c r="I9297" s="51"/>
      <c r="J9297" s="51"/>
      <c r="K9297" s="47"/>
      <c r="L9297" s="47"/>
      <c r="M9297" s="47"/>
      <c r="N9297" s="47"/>
      <c r="O9297" s="48"/>
    </row>
    <row r="9298" spans="2:15" x14ac:dyDescent="0.25">
      <c r="B9298" s="85"/>
      <c r="C9298" s="47"/>
      <c r="D9298" s="47"/>
      <c r="E9298" s="47"/>
      <c r="F9298" s="47"/>
      <c r="G9298" s="48"/>
      <c r="H9298" s="47"/>
      <c r="I9298" s="51"/>
      <c r="J9298" s="51"/>
      <c r="K9298" s="47"/>
      <c r="L9298" s="47"/>
      <c r="M9298" s="47"/>
      <c r="N9298" s="47"/>
      <c r="O9298" s="48"/>
    </row>
    <row r="9299" spans="2:15" x14ac:dyDescent="0.25">
      <c r="B9299" s="85"/>
      <c r="C9299" s="47"/>
      <c r="D9299" s="47"/>
      <c r="E9299" s="47"/>
      <c r="F9299" s="47"/>
      <c r="G9299" s="48"/>
      <c r="H9299" s="47"/>
      <c r="I9299" s="51"/>
      <c r="J9299" s="51"/>
      <c r="K9299" s="47"/>
      <c r="L9299" s="47"/>
      <c r="M9299" s="47"/>
      <c r="N9299" s="47"/>
      <c r="O9299" s="48"/>
    </row>
    <row r="9300" spans="2:15" x14ac:dyDescent="0.25">
      <c r="B9300" s="85"/>
      <c r="C9300" s="47"/>
      <c r="D9300" s="47"/>
      <c r="E9300" s="47"/>
      <c r="F9300" s="47"/>
      <c r="G9300" s="48"/>
      <c r="H9300" s="47"/>
      <c r="I9300" s="51"/>
      <c r="J9300" s="51"/>
      <c r="K9300" s="47"/>
      <c r="L9300" s="47"/>
      <c r="M9300" s="47"/>
      <c r="N9300" s="47"/>
      <c r="O9300" s="48"/>
    </row>
    <row r="9301" spans="2:15" x14ac:dyDescent="0.25">
      <c r="B9301" s="85"/>
      <c r="C9301" s="47"/>
      <c r="D9301" s="47"/>
      <c r="E9301" s="47"/>
      <c r="F9301" s="47"/>
      <c r="G9301" s="48"/>
      <c r="H9301" s="47"/>
      <c r="I9301" s="51"/>
      <c r="J9301" s="51"/>
      <c r="K9301" s="47"/>
      <c r="L9301" s="47"/>
      <c r="M9301" s="47"/>
      <c r="N9301" s="47"/>
      <c r="O9301" s="48"/>
    </row>
    <row r="9302" spans="2:15" x14ac:dyDescent="0.25">
      <c r="B9302" s="85"/>
      <c r="C9302" s="47"/>
      <c r="D9302" s="47"/>
      <c r="E9302" s="47"/>
      <c r="F9302" s="47"/>
      <c r="G9302" s="48"/>
      <c r="H9302" s="47"/>
      <c r="I9302" s="51"/>
      <c r="J9302" s="51"/>
      <c r="K9302" s="47"/>
      <c r="L9302" s="47"/>
      <c r="M9302" s="47"/>
      <c r="N9302" s="47"/>
      <c r="O9302" s="48"/>
    </row>
    <row r="9303" spans="2:15" x14ac:dyDescent="0.25">
      <c r="B9303" s="85"/>
      <c r="C9303" s="47"/>
      <c r="D9303" s="47"/>
      <c r="E9303" s="47"/>
      <c r="F9303" s="47"/>
      <c r="G9303" s="48"/>
      <c r="H9303" s="47"/>
      <c r="I9303" s="51"/>
      <c r="J9303" s="51"/>
      <c r="K9303" s="47"/>
      <c r="L9303" s="47"/>
      <c r="M9303" s="47"/>
      <c r="N9303" s="47"/>
      <c r="O9303" s="48"/>
    </row>
    <row r="9304" spans="2:15" x14ac:dyDescent="0.25">
      <c r="B9304" s="85"/>
      <c r="C9304" s="47"/>
      <c r="D9304" s="47"/>
      <c r="E9304" s="47"/>
      <c r="F9304" s="47"/>
      <c r="G9304" s="48"/>
      <c r="H9304" s="47"/>
      <c r="I9304" s="51"/>
      <c r="J9304" s="51"/>
      <c r="K9304" s="47"/>
      <c r="L9304" s="47"/>
      <c r="M9304" s="47"/>
      <c r="N9304" s="47"/>
      <c r="O9304" s="48"/>
    </row>
    <row r="9305" spans="2:15" x14ac:dyDescent="0.25">
      <c r="B9305" s="85"/>
      <c r="C9305" s="47"/>
      <c r="D9305" s="47"/>
      <c r="E9305" s="47"/>
      <c r="F9305" s="47"/>
      <c r="G9305" s="48"/>
      <c r="H9305" s="47"/>
      <c r="I9305" s="51"/>
      <c r="J9305" s="51"/>
      <c r="K9305" s="47"/>
      <c r="L9305" s="47"/>
      <c r="M9305" s="47"/>
      <c r="N9305" s="47"/>
      <c r="O9305" s="48"/>
    </row>
    <row r="9306" spans="2:15" x14ac:dyDescent="0.25">
      <c r="B9306" s="85"/>
      <c r="C9306" s="47"/>
      <c r="D9306" s="47"/>
      <c r="E9306" s="47"/>
      <c r="F9306" s="47"/>
      <c r="G9306" s="48"/>
      <c r="H9306" s="47"/>
      <c r="I9306" s="51"/>
      <c r="J9306" s="51"/>
      <c r="K9306" s="47"/>
      <c r="L9306" s="47"/>
      <c r="M9306" s="47"/>
      <c r="N9306" s="47"/>
      <c r="O9306" s="48"/>
    </row>
    <row r="9307" spans="2:15" x14ac:dyDescent="0.25">
      <c r="B9307" s="85"/>
      <c r="C9307" s="47"/>
      <c r="D9307" s="47"/>
      <c r="E9307" s="47"/>
      <c r="F9307" s="47"/>
      <c r="G9307" s="48"/>
      <c r="H9307" s="47"/>
      <c r="I9307" s="51"/>
      <c r="J9307" s="51"/>
      <c r="K9307" s="47"/>
      <c r="L9307" s="47"/>
      <c r="M9307" s="47"/>
      <c r="N9307" s="47"/>
      <c r="O9307" s="48"/>
    </row>
    <row r="9308" spans="2:15" x14ac:dyDescent="0.25">
      <c r="B9308" s="85"/>
      <c r="C9308" s="47"/>
      <c r="D9308" s="47"/>
      <c r="E9308" s="47"/>
      <c r="F9308" s="47"/>
      <c r="G9308" s="48"/>
      <c r="H9308" s="47"/>
      <c r="I9308" s="51"/>
      <c r="J9308" s="51"/>
      <c r="K9308" s="47"/>
      <c r="L9308" s="47"/>
      <c r="M9308" s="47"/>
      <c r="N9308" s="47"/>
      <c r="O9308" s="48"/>
    </row>
    <row r="9309" spans="2:15" x14ac:dyDescent="0.25">
      <c r="B9309" s="85"/>
      <c r="C9309" s="47"/>
      <c r="D9309" s="47"/>
      <c r="E9309" s="47"/>
      <c r="F9309" s="47"/>
      <c r="G9309" s="48"/>
      <c r="H9309" s="47"/>
      <c r="I9309" s="51"/>
      <c r="J9309" s="51"/>
      <c r="K9309" s="47"/>
      <c r="L9309" s="47"/>
      <c r="M9309" s="47"/>
      <c r="N9309" s="47"/>
      <c r="O9309" s="48"/>
    </row>
    <row r="9310" spans="2:15" x14ac:dyDescent="0.25">
      <c r="B9310" s="85"/>
      <c r="C9310" s="47"/>
      <c r="D9310" s="47"/>
      <c r="E9310" s="47"/>
      <c r="F9310" s="47"/>
      <c r="G9310" s="48"/>
      <c r="H9310" s="47"/>
      <c r="I9310" s="51"/>
      <c r="J9310" s="51"/>
      <c r="K9310" s="47"/>
      <c r="L9310" s="47"/>
      <c r="M9310" s="47"/>
      <c r="N9310" s="47"/>
      <c r="O9310" s="48"/>
    </row>
    <row r="9311" spans="2:15" x14ac:dyDescent="0.25">
      <c r="B9311" s="85"/>
      <c r="C9311" s="47"/>
      <c r="D9311" s="47"/>
      <c r="E9311" s="47"/>
      <c r="F9311" s="47"/>
      <c r="G9311" s="48"/>
      <c r="H9311" s="47"/>
      <c r="I9311" s="51"/>
      <c r="J9311" s="51"/>
      <c r="K9311" s="47"/>
      <c r="L9311" s="47"/>
      <c r="M9311" s="47"/>
      <c r="N9311" s="47"/>
      <c r="O9311" s="48"/>
    </row>
    <row r="9312" spans="2:15" x14ac:dyDescent="0.25">
      <c r="B9312" s="85"/>
      <c r="C9312" s="47"/>
      <c r="D9312" s="47"/>
      <c r="E9312" s="47"/>
      <c r="F9312" s="47"/>
      <c r="G9312" s="48"/>
      <c r="H9312" s="47"/>
      <c r="I9312" s="51"/>
      <c r="J9312" s="51"/>
      <c r="K9312" s="47"/>
      <c r="L9312" s="47"/>
      <c r="M9312" s="47"/>
      <c r="N9312" s="47"/>
      <c r="O9312" s="48"/>
    </row>
    <row r="9313" spans="2:15" x14ac:dyDescent="0.25">
      <c r="B9313" s="85"/>
      <c r="C9313" s="47"/>
      <c r="D9313" s="47"/>
      <c r="E9313" s="47"/>
      <c r="F9313" s="47"/>
      <c r="G9313" s="48"/>
      <c r="H9313" s="47"/>
      <c r="I9313" s="51"/>
      <c r="J9313" s="51"/>
      <c r="K9313" s="47"/>
      <c r="L9313" s="47"/>
      <c r="M9313" s="47"/>
      <c r="N9313" s="47"/>
      <c r="O9313" s="48"/>
    </row>
    <row r="9314" spans="2:15" x14ac:dyDescent="0.25">
      <c r="B9314" s="85"/>
      <c r="C9314" s="47"/>
      <c r="D9314" s="47"/>
      <c r="E9314" s="47"/>
      <c r="F9314" s="47"/>
      <c r="G9314" s="48"/>
      <c r="H9314" s="47"/>
      <c r="I9314" s="51"/>
      <c r="J9314" s="51"/>
      <c r="K9314" s="47"/>
      <c r="L9314" s="47"/>
      <c r="M9314" s="47"/>
      <c r="N9314" s="47"/>
      <c r="O9314" s="48"/>
    </row>
    <row r="9315" spans="2:15" x14ac:dyDescent="0.25">
      <c r="B9315" s="85"/>
      <c r="C9315" s="47"/>
      <c r="D9315" s="47"/>
      <c r="E9315" s="47"/>
      <c r="F9315" s="47"/>
      <c r="G9315" s="48"/>
      <c r="H9315" s="47"/>
      <c r="I9315" s="51"/>
      <c r="J9315" s="51"/>
      <c r="K9315" s="47"/>
      <c r="L9315" s="47"/>
      <c r="M9315" s="47"/>
      <c r="N9315" s="47"/>
      <c r="O9315" s="48"/>
    </row>
    <row r="9316" spans="2:15" x14ac:dyDescent="0.25">
      <c r="B9316" s="85"/>
      <c r="C9316" s="47"/>
      <c r="D9316" s="47"/>
      <c r="E9316" s="47"/>
      <c r="F9316" s="47"/>
      <c r="G9316" s="48"/>
      <c r="H9316" s="47"/>
      <c r="I9316" s="51"/>
      <c r="J9316" s="51"/>
      <c r="K9316" s="47"/>
      <c r="L9316" s="47"/>
      <c r="M9316" s="47"/>
      <c r="N9316" s="47"/>
      <c r="O9316" s="48"/>
    </row>
    <row r="9317" spans="2:15" x14ac:dyDescent="0.25">
      <c r="B9317" s="85"/>
      <c r="C9317" s="47"/>
      <c r="D9317" s="47"/>
      <c r="E9317" s="47"/>
      <c r="F9317" s="47"/>
      <c r="G9317" s="48"/>
      <c r="H9317" s="47"/>
      <c r="I9317" s="51"/>
      <c r="J9317" s="51"/>
      <c r="K9317" s="47"/>
      <c r="L9317" s="47"/>
      <c r="M9317" s="47"/>
      <c r="N9317" s="47"/>
      <c r="O9317" s="48"/>
    </row>
    <row r="9318" spans="2:15" x14ac:dyDescent="0.25">
      <c r="B9318" s="85"/>
      <c r="C9318" s="47"/>
      <c r="D9318" s="47"/>
      <c r="E9318" s="47"/>
      <c r="F9318" s="47"/>
      <c r="G9318" s="48"/>
      <c r="H9318" s="47"/>
      <c r="I9318" s="51"/>
      <c r="J9318" s="51"/>
      <c r="K9318" s="47"/>
      <c r="L9318" s="47"/>
      <c r="M9318" s="47"/>
      <c r="N9318" s="47"/>
      <c r="O9318" s="48"/>
    </row>
    <row r="9319" spans="2:15" x14ac:dyDescent="0.25">
      <c r="B9319" s="85"/>
      <c r="C9319" s="47"/>
      <c r="D9319" s="47"/>
      <c r="E9319" s="47"/>
      <c r="F9319" s="47"/>
      <c r="G9319" s="48"/>
      <c r="H9319" s="47"/>
      <c r="I9319" s="51"/>
      <c r="J9319" s="51"/>
      <c r="K9319" s="47"/>
      <c r="L9319" s="47"/>
      <c r="M9319" s="47"/>
      <c r="N9319" s="47"/>
      <c r="O9319" s="48"/>
    </row>
    <row r="9320" spans="2:15" x14ac:dyDescent="0.25">
      <c r="B9320" s="85"/>
      <c r="C9320" s="47"/>
      <c r="D9320" s="47"/>
      <c r="E9320" s="47"/>
      <c r="F9320" s="47"/>
      <c r="G9320" s="48"/>
      <c r="H9320" s="47"/>
      <c r="I9320" s="51"/>
      <c r="J9320" s="51"/>
      <c r="K9320" s="47"/>
      <c r="L9320" s="47"/>
      <c r="M9320" s="47"/>
      <c r="N9320" s="47"/>
      <c r="O9320" s="48"/>
    </row>
    <row r="9321" spans="2:15" x14ac:dyDescent="0.25">
      <c r="B9321" s="85"/>
      <c r="C9321" s="47"/>
      <c r="D9321" s="47"/>
      <c r="E9321" s="47"/>
      <c r="F9321" s="47"/>
      <c r="G9321" s="48"/>
      <c r="H9321" s="47"/>
      <c r="I9321" s="51"/>
      <c r="J9321" s="51"/>
      <c r="K9321" s="47"/>
      <c r="L9321" s="47"/>
      <c r="M9321" s="47"/>
      <c r="N9321" s="47"/>
      <c r="O9321" s="48"/>
    </row>
    <row r="9322" spans="2:15" x14ac:dyDescent="0.25">
      <c r="B9322" s="85"/>
      <c r="C9322" s="47"/>
      <c r="D9322" s="47"/>
      <c r="E9322" s="47"/>
      <c r="F9322" s="47"/>
      <c r="G9322" s="48"/>
      <c r="H9322" s="47"/>
      <c r="I9322" s="51"/>
      <c r="J9322" s="51"/>
      <c r="K9322" s="47"/>
      <c r="L9322" s="47"/>
      <c r="M9322" s="47"/>
      <c r="N9322" s="47"/>
      <c r="O9322" s="48"/>
    </row>
    <row r="9323" spans="2:15" x14ac:dyDescent="0.25">
      <c r="B9323" s="85"/>
      <c r="C9323" s="47"/>
      <c r="D9323" s="47"/>
      <c r="E9323" s="47"/>
      <c r="F9323" s="47"/>
      <c r="G9323" s="48"/>
      <c r="H9323" s="47"/>
      <c r="I9323" s="51"/>
      <c r="J9323" s="51"/>
      <c r="K9323" s="47"/>
      <c r="L9323" s="47"/>
      <c r="M9323" s="47"/>
      <c r="N9323" s="47"/>
      <c r="O9323" s="48"/>
    </row>
    <row r="9324" spans="2:15" x14ac:dyDescent="0.25">
      <c r="B9324" s="85"/>
      <c r="C9324" s="47"/>
      <c r="D9324" s="47"/>
      <c r="E9324" s="47"/>
      <c r="F9324" s="47"/>
      <c r="G9324" s="48"/>
      <c r="H9324" s="47"/>
      <c r="I9324" s="51"/>
      <c r="J9324" s="51"/>
      <c r="K9324" s="47"/>
      <c r="L9324" s="47"/>
      <c r="M9324" s="47"/>
      <c r="N9324" s="47"/>
      <c r="O9324" s="48"/>
    </row>
    <row r="9325" spans="2:15" x14ac:dyDescent="0.25">
      <c r="B9325" s="85"/>
      <c r="C9325" s="47"/>
      <c r="D9325" s="47"/>
      <c r="E9325" s="47"/>
      <c r="F9325" s="47"/>
      <c r="G9325" s="48"/>
      <c r="H9325" s="47"/>
      <c r="I9325" s="51"/>
      <c r="J9325" s="51"/>
      <c r="K9325" s="47"/>
      <c r="L9325" s="47"/>
      <c r="M9325" s="47"/>
      <c r="N9325" s="47"/>
      <c r="O9325" s="48"/>
    </row>
    <row r="9326" spans="2:15" x14ac:dyDescent="0.25">
      <c r="B9326" s="85"/>
      <c r="C9326" s="47"/>
      <c r="D9326" s="47"/>
      <c r="E9326" s="47"/>
      <c r="F9326" s="47"/>
      <c r="G9326" s="48"/>
      <c r="H9326" s="47"/>
      <c r="I9326" s="51"/>
      <c r="J9326" s="51"/>
      <c r="K9326" s="47"/>
      <c r="L9326" s="47"/>
      <c r="M9326" s="47"/>
      <c r="N9326" s="47"/>
      <c r="O9326" s="48"/>
    </row>
    <row r="9327" spans="2:15" x14ac:dyDescent="0.25">
      <c r="B9327" s="85"/>
      <c r="C9327" s="47"/>
      <c r="D9327" s="47"/>
      <c r="E9327" s="47"/>
      <c r="F9327" s="47"/>
      <c r="G9327" s="48"/>
      <c r="H9327" s="47"/>
      <c r="I9327" s="51"/>
      <c r="J9327" s="51"/>
      <c r="K9327" s="47"/>
      <c r="L9327" s="47"/>
      <c r="M9327" s="47"/>
      <c r="N9327" s="47"/>
      <c r="O9327" s="48"/>
    </row>
    <row r="9328" spans="2:15" x14ac:dyDescent="0.25">
      <c r="B9328" s="85"/>
      <c r="C9328" s="47"/>
      <c r="D9328" s="47"/>
      <c r="E9328" s="47"/>
      <c r="F9328" s="47"/>
      <c r="G9328" s="48"/>
      <c r="H9328" s="47"/>
      <c r="I9328" s="51"/>
      <c r="J9328" s="51"/>
      <c r="K9328" s="47"/>
      <c r="L9328" s="47"/>
      <c r="M9328" s="47"/>
      <c r="N9328" s="47"/>
      <c r="O9328" s="48"/>
    </row>
    <row r="9329" spans="2:15" x14ac:dyDescent="0.25">
      <c r="B9329" s="85"/>
      <c r="C9329" s="47"/>
      <c r="D9329" s="47"/>
      <c r="E9329" s="47"/>
      <c r="F9329" s="47"/>
      <c r="G9329" s="48"/>
      <c r="H9329" s="47"/>
      <c r="I9329" s="51"/>
      <c r="J9329" s="51"/>
      <c r="K9329" s="47"/>
      <c r="L9329" s="47"/>
      <c r="M9329" s="47"/>
      <c r="N9329" s="47"/>
      <c r="O9329" s="48"/>
    </row>
    <row r="9330" spans="2:15" x14ac:dyDescent="0.25">
      <c r="B9330" s="85"/>
      <c r="C9330" s="47"/>
      <c r="D9330" s="47"/>
      <c r="E9330" s="47"/>
      <c r="F9330" s="47"/>
      <c r="G9330" s="48"/>
      <c r="H9330" s="47"/>
      <c r="I9330" s="51"/>
      <c r="J9330" s="51"/>
      <c r="K9330" s="47"/>
      <c r="L9330" s="47"/>
      <c r="M9330" s="47"/>
      <c r="N9330" s="47"/>
      <c r="O9330" s="48"/>
    </row>
    <row r="9331" spans="2:15" x14ac:dyDescent="0.25">
      <c r="B9331" s="85"/>
      <c r="C9331" s="47"/>
      <c r="D9331" s="47"/>
      <c r="E9331" s="47"/>
      <c r="F9331" s="47"/>
      <c r="G9331" s="48"/>
      <c r="H9331" s="47"/>
      <c r="I9331" s="51"/>
      <c r="J9331" s="51"/>
      <c r="K9331" s="47"/>
      <c r="L9331" s="47"/>
      <c r="M9331" s="47"/>
      <c r="N9331" s="47"/>
      <c r="O9331" s="48"/>
    </row>
    <row r="9332" spans="2:15" x14ac:dyDescent="0.25">
      <c r="B9332" s="85"/>
      <c r="C9332" s="47"/>
      <c r="D9332" s="47"/>
      <c r="E9332" s="47"/>
      <c r="F9332" s="47"/>
      <c r="G9332" s="48"/>
      <c r="H9332" s="47"/>
      <c r="I9332" s="51"/>
      <c r="J9332" s="51"/>
      <c r="K9332" s="47"/>
      <c r="L9332" s="47"/>
      <c r="M9332" s="47"/>
      <c r="N9332" s="47"/>
      <c r="O9332" s="48"/>
    </row>
    <row r="9333" spans="2:15" x14ac:dyDescent="0.25">
      <c r="B9333" s="85"/>
      <c r="C9333" s="47"/>
      <c r="D9333" s="47"/>
      <c r="E9333" s="47"/>
      <c r="F9333" s="47"/>
      <c r="G9333" s="48"/>
      <c r="H9333" s="47"/>
      <c r="I9333" s="51"/>
      <c r="J9333" s="51"/>
      <c r="K9333" s="47"/>
      <c r="L9333" s="47"/>
      <c r="M9333" s="47"/>
      <c r="N9333" s="47"/>
      <c r="O9333" s="48"/>
    </row>
    <row r="9334" spans="2:15" x14ac:dyDescent="0.25">
      <c r="B9334" s="85"/>
      <c r="C9334" s="47"/>
      <c r="D9334" s="47"/>
      <c r="E9334" s="47"/>
      <c r="F9334" s="47"/>
      <c r="G9334" s="48"/>
      <c r="H9334" s="47"/>
      <c r="I9334" s="51"/>
      <c r="J9334" s="51"/>
      <c r="K9334" s="47"/>
      <c r="L9334" s="47"/>
      <c r="M9334" s="47"/>
      <c r="N9334" s="47"/>
      <c r="O9334" s="48"/>
    </row>
    <row r="9335" spans="2:15" x14ac:dyDescent="0.25">
      <c r="B9335" s="85"/>
      <c r="C9335" s="47"/>
      <c r="D9335" s="47"/>
      <c r="E9335" s="47"/>
      <c r="F9335" s="47"/>
      <c r="G9335" s="48"/>
      <c r="H9335" s="47"/>
      <c r="I9335" s="51"/>
      <c r="J9335" s="51"/>
      <c r="K9335" s="47"/>
      <c r="L9335" s="47"/>
      <c r="M9335" s="47"/>
      <c r="N9335" s="47"/>
      <c r="O9335" s="48"/>
    </row>
    <row r="9336" spans="2:15" x14ac:dyDescent="0.25">
      <c r="B9336" s="85"/>
      <c r="C9336" s="47"/>
      <c r="D9336" s="47"/>
      <c r="E9336" s="47"/>
      <c r="F9336" s="47"/>
      <c r="G9336" s="48"/>
      <c r="H9336" s="47"/>
      <c r="I9336" s="51"/>
      <c r="J9336" s="51"/>
      <c r="K9336" s="47"/>
      <c r="L9336" s="47"/>
      <c r="M9336" s="47"/>
      <c r="N9336" s="47"/>
      <c r="O9336" s="48"/>
    </row>
    <row r="9337" spans="2:15" x14ac:dyDescent="0.25">
      <c r="B9337" s="85"/>
      <c r="C9337" s="47"/>
      <c r="D9337" s="47"/>
      <c r="E9337" s="47"/>
      <c r="F9337" s="47"/>
      <c r="G9337" s="48"/>
      <c r="H9337" s="47"/>
      <c r="I9337" s="51"/>
      <c r="J9337" s="51"/>
      <c r="K9337" s="47"/>
      <c r="L9337" s="47"/>
      <c r="M9337" s="47"/>
      <c r="N9337" s="47"/>
      <c r="O9337" s="48"/>
    </row>
    <row r="9338" spans="2:15" x14ac:dyDescent="0.25">
      <c r="B9338" s="85"/>
      <c r="C9338" s="47"/>
      <c r="D9338" s="47"/>
      <c r="E9338" s="47"/>
      <c r="F9338" s="47"/>
      <c r="G9338" s="48"/>
      <c r="H9338" s="47"/>
      <c r="I9338" s="51"/>
      <c r="J9338" s="51"/>
      <c r="K9338" s="47"/>
      <c r="L9338" s="47"/>
      <c r="M9338" s="47"/>
      <c r="N9338" s="47"/>
      <c r="O9338" s="48"/>
    </row>
    <row r="9339" spans="2:15" x14ac:dyDescent="0.25">
      <c r="B9339" s="85"/>
      <c r="C9339" s="47"/>
      <c r="D9339" s="47"/>
      <c r="E9339" s="47"/>
      <c r="F9339" s="47"/>
      <c r="G9339" s="48"/>
      <c r="H9339" s="47"/>
      <c r="I9339" s="51"/>
      <c r="J9339" s="51"/>
      <c r="K9339" s="47"/>
      <c r="L9339" s="47"/>
      <c r="M9339" s="47"/>
      <c r="N9339" s="47"/>
      <c r="O9339" s="48"/>
    </row>
    <row r="9340" spans="2:15" x14ac:dyDescent="0.25">
      <c r="B9340" s="85"/>
      <c r="C9340" s="47"/>
      <c r="D9340" s="47"/>
      <c r="E9340" s="47"/>
      <c r="F9340" s="47"/>
      <c r="G9340" s="48"/>
      <c r="H9340" s="47"/>
      <c r="I9340" s="51"/>
      <c r="J9340" s="51"/>
      <c r="K9340" s="47"/>
      <c r="L9340" s="47"/>
      <c r="M9340" s="47"/>
      <c r="N9340" s="47"/>
      <c r="O9340" s="48"/>
    </row>
    <row r="9341" spans="2:15" x14ac:dyDescent="0.25">
      <c r="B9341" s="85"/>
      <c r="C9341" s="47"/>
      <c r="D9341" s="47"/>
      <c r="E9341" s="47"/>
      <c r="F9341" s="47"/>
      <c r="G9341" s="48"/>
      <c r="H9341" s="47"/>
      <c r="I9341" s="51"/>
      <c r="J9341" s="51"/>
      <c r="K9341" s="47"/>
      <c r="L9341" s="47"/>
      <c r="M9341" s="47"/>
      <c r="N9341" s="47"/>
      <c r="O9341" s="48"/>
    </row>
    <row r="9342" spans="2:15" x14ac:dyDescent="0.25">
      <c r="B9342" s="85"/>
      <c r="C9342" s="47"/>
      <c r="D9342" s="47"/>
      <c r="E9342" s="47"/>
      <c r="F9342" s="47"/>
      <c r="G9342" s="48"/>
      <c r="H9342" s="47"/>
      <c r="I9342" s="51"/>
      <c r="J9342" s="51"/>
      <c r="K9342" s="47"/>
      <c r="L9342" s="47"/>
      <c r="M9342" s="47"/>
      <c r="N9342" s="47"/>
      <c r="O9342" s="48"/>
    </row>
    <row r="9343" spans="2:15" x14ac:dyDescent="0.25">
      <c r="B9343" s="85"/>
      <c r="C9343" s="47"/>
      <c r="D9343" s="47"/>
      <c r="E9343" s="47"/>
      <c r="F9343" s="47"/>
      <c r="G9343" s="48"/>
      <c r="H9343" s="47"/>
      <c r="I9343" s="51"/>
      <c r="J9343" s="51"/>
      <c r="K9343" s="47"/>
      <c r="L9343" s="47"/>
      <c r="M9343" s="47"/>
      <c r="N9343" s="47"/>
      <c r="O9343" s="48"/>
    </row>
    <row r="9344" spans="2:15" x14ac:dyDescent="0.25">
      <c r="B9344" s="85"/>
      <c r="C9344" s="47"/>
      <c r="D9344" s="47"/>
      <c r="E9344" s="47"/>
      <c r="F9344" s="47"/>
      <c r="G9344" s="48"/>
      <c r="H9344" s="47"/>
      <c r="I9344" s="51"/>
      <c r="J9344" s="51"/>
      <c r="K9344" s="47"/>
      <c r="L9344" s="47"/>
      <c r="M9344" s="47"/>
      <c r="N9344" s="47"/>
      <c r="O9344" s="48"/>
    </row>
    <row r="9345" spans="2:15" x14ac:dyDescent="0.25">
      <c r="B9345" s="85"/>
      <c r="C9345" s="47"/>
      <c r="D9345" s="47"/>
      <c r="E9345" s="47"/>
      <c r="F9345" s="47"/>
      <c r="G9345" s="48"/>
      <c r="H9345" s="47"/>
      <c r="I9345" s="51"/>
      <c r="J9345" s="51"/>
      <c r="K9345" s="47"/>
      <c r="L9345" s="47"/>
      <c r="M9345" s="47"/>
      <c r="N9345" s="47"/>
      <c r="O9345" s="48"/>
    </row>
    <row r="9346" spans="2:15" x14ac:dyDescent="0.25">
      <c r="B9346" s="85"/>
      <c r="C9346" s="47"/>
      <c r="D9346" s="47"/>
      <c r="E9346" s="47"/>
      <c r="F9346" s="47"/>
      <c r="G9346" s="48"/>
      <c r="H9346" s="47"/>
      <c r="I9346" s="51"/>
      <c r="J9346" s="51"/>
      <c r="K9346" s="47"/>
      <c r="L9346" s="47"/>
      <c r="M9346" s="47"/>
      <c r="N9346" s="47"/>
      <c r="O9346" s="48"/>
    </row>
    <row r="9347" spans="2:15" x14ac:dyDescent="0.25">
      <c r="B9347" s="85"/>
      <c r="C9347" s="47"/>
      <c r="D9347" s="47"/>
      <c r="E9347" s="47"/>
      <c r="F9347" s="47"/>
      <c r="G9347" s="48"/>
      <c r="H9347" s="47"/>
      <c r="I9347" s="51"/>
      <c r="J9347" s="51"/>
      <c r="K9347" s="47"/>
      <c r="L9347" s="47"/>
      <c r="M9347" s="47"/>
      <c r="N9347" s="47"/>
      <c r="O9347" s="48"/>
    </row>
    <row r="9348" spans="2:15" x14ac:dyDescent="0.25">
      <c r="B9348" s="85"/>
      <c r="C9348" s="47"/>
      <c r="D9348" s="47"/>
      <c r="E9348" s="47"/>
      <c r="F9348" s="47"/>
      <c r="G9348" s="48"/>
      <c r="H9348" s="47"/>
      <c r="I9348" s="51"/>
      <c r="J9348" s="51"/>
      <c r="K9348" s="47"/>
      <c r="L9348" s="47"/>
      <c r="M9348" s="47"/>
      <c r="N9348" s="47"/>
      <c r="O9348" s="48"/>
    </row>
    <row r="9349" spans="2:15" x14ac:dyDescent="0.25">
      <c r="B9349" s="85"/>
      <c r="C9349" s="47"/>
      <c r="D9349" s="47"/>
      <c r="E9349" s="47"/>
      <c r="F9349" s="47"/>
      <c r="G9349" s="48"/>
      <c r="H9349" s="47"/>
      <c r="I9349" s="51"/>
      <c r="J9349" s="51"/>
      <c r="K9349" s="47"/>
      <c r="L9349" s="47"/>
      <c r="M9349" s="47"/>
      <c r="N9349" s="47"/>
      <c r="O9349" s="48"/>
    </row>
    <row r="9350" spans="2:15" x14ac:dyDescent="0.25">
      <c r="B9350" s="85"/>
      <c r="C9350" s="47"/>
      <c r="D9350" s="47"/>
      <c r="E9350" s="47"/>
      <c r="F9350" s="47"/>
      <c r="G9350" s="48"/>
      <c r="H9350" s="47"/>
      <c r="I9350" s="51"/>
      <c r="J9350" s="51"/>
      <c r="K9350" s="47"/>
      <c r="L9350" s="47"/>
      <c r="M9350" s="47"/>
      <c r="N9350" s="47"/>
      <c r="O9350" s="48"/>
    </row>
    <row r="9351" spans="2:15" x14ac:dyDescent="0.25">
      <c r="B9351" s="85"/>
      <c r="C9351" s="47"/>
      <c r="D9351" s="47"/>
      <c r="E9351" s="47"/>
      <c r="F9351" s="47"/>
      <c r="G9351" s="48"/>
      <c r="H9351" s="47"/>
      <c r="I9351" s="51"/>
      <c r="J9351" s="51"/>
      <c r="K9351" s="47"/>
      <c r="L9351" s="47"/>
      <c r="M9351" s="47"/>
      <c r="N9351" s="47"/>
      <c r="O9351" s="48"/>
    </row>
    <row r="9352" spans="2:15" x14ac:dyDescent="0.25">
      <c r="B9352" s="85"/>
      <c r="C9352" s="47"/>
      <c r="D9352" s="47"/>
      <c r="E9352" s="47"/>
      <c r="F9352" s="47"/>
      <c r="G9352" s="48"/>
      <c r="H9352" s="47"/>
      <c r="I9352" s="51"/>
      <c r="J9352" s="51"/>
      <c r="K9352" s="47"/>
      <c r="L9352" s="47"/>
      <c r="M9352" s="47"/>
      <c r="N9352" s="47"/>
      <c r="O9352" s="48"/>
    </row>
    <row r="9353" spans="2:15" x14ac:dyDescent="0.25">
      <c r="B9353" s="85"/>
      <c r="C9353" s="47"/>
      <c r="D9353" s="47"/>
      <c r="E9353" s="47"/>
      <c r="F9353" s="47"/>
      <c r="G9353" s="48"/>
      <c r="H9353" s="47"/>
      <c r="I9353" s="51"/>
      <c r="J9353" s="51"/>
      <c r="K9353" s="47"/>
      <c r="L9353" s="47"/>
      <c r="M9353" s="47"/>
      <c r="N9353" s="47"/>
      <c r="O9353" s="48"/>
    </row>
    <row r="9354" spans="2:15" x14ac:dyDescent="0.25">
      <c r="B9354" s="85"/>
      <c r="C9354" s="47"/>
      <c r="D9354" s="47"/>
      <c r="E9354" s="47"/>
      <c r="F9354" s="47"/>
      <c r="G9354" s="48"/>
      <c r="H9354" s="47"/>
      <c r="I9354" s="51"/>
      <c r="J9354" s="51"/>
      <c r="K9354" s="47"/>
      <c r="L9354" s="47"/>
      <c r="M9354" s="47"/>
      <c r="N9354" s="47"/>
      <c r="O9354" s="48"/>
    </row>
    <row r="9355" spans="2:15" x14ac:dyDescent="0.25">
      <c r="B9355" s="85"/>
      <c r="C9355" s="47"/>
      <c r="D9355" s="47"/>
      <c r="E9355" s="47"/>
      <c r="F9355" s="47"/>
      <c r="G9355" s="48"/>
      <c r="H9355" s="47"/>
      <c r="I9355" s="51"/>
      <c r="J9355" s="51"/>
      <c r="K9355" s="47"/>
      <c r="L9355" s="47"/>
      <c r="M9355" s="47"/>
      <c r="N9355" s="47"/>
      <c r="O9355" s="48"/>
    </row>
    <row r="9356" spans="2:15" x14ac:dyDescent="0.25">
      <c r="B9356" s="85"/>
      <c r="C9356" s="47"/>
      <c r="D9356" s="47"/>
      <c r="E9356" s="47"/>
      <c r="F9356" s="47"/>
      <c r="G9356" s="48"/>
      <c r="H9356" s="47"/>
      <c r="I9356" s="51"/>
      <c r="J9356" s="51"/>
      <c r="K9356" s="47"/>
      <c r="L9356" s="47"/>
      <c r="M9356" s="47"/>
      <c r="N9356" s="47"/>
      <c r="O9356" s="48"/>
    </row>
    <row r="9357" spans="2:15" x14ac:dyDescent="0.25">
      <c r="B9357" s="85"/>
      <c r="C9357" s="47"/>
      <c r="D9357" s="47"/>
      <c r="E9357" s="47"/>
      <c r="F9357" s="47"/>
      <c r="G9357" s="48"/>
      <c r="H9357" s="47"/>
      <c r="I9357" s="51"/>
      <c r="J9357" s="51"/>
      <c r="K9357" s="47"/>
      <c r="L9357" s="47"/>
      <c r="M9357" s="47"/>
      <c r="N9357" s="47"/>
      <c r="O9357" s="48"/>
    </row>
    <row r="9358" spans="2:15" x14ac:dyDescent="0.25">
      <c r="C9358" s="47"/>
      <c r="D9358" s="47"/>
      <c r="E9358" s="47"/>
      <c r="F9358" s="47"/>
      <c r="G9358" s="48"/>
      <c r="H9358" s="47"/>
      <c r="I9358" s="51"/>
      <c r="J9358" s="51"/>
      <c r="K9358" s="47"/>
      <c r="L9358" s="47"/>
      <c r="M9358" s="47"/>
      <c r="N9358" s="47"/>
      <c r="O9358" s="48"/>
    </row>
    <row r="9359" spans="2:15" x14ac:dyDescent="0.25">
      <c r="C9359" s="47"/>
      <c r="D9359" s="47"/>
      <c r="E9359" s="47"/>
      <c r="F9359" s="47"/>
      <c r="G9359" s="48"/>
      <c r="H9359" s="47"/>
      <c r="I9359" s="51"/>
      <c r="J9359" s="51"/>
      <c r="K9359" s="47"/>
      <c r="L9359" s="47"/>
      <c r="M9359" s="47"/>
      <c r="N9359" s="47"/>
      <c r="O9359" s="48"/>
    </row>
    <row r="9360" spans="2:15" x14ac:dyDescent="0.25">
      <c r="C9360" s="47"/>
      <c r="D9360" s="47"/>
      <c r="E9360" s="47"/>
      <c r="F9360" s="47"/>
      <c r="G9360" s="48"/>
      <c r="H9360" s="47"/>
      <c r="I9360" s="51"/>
      <c r="J9360" s="51"/>
      <c r="K9360" s="47"/>
      <c r="L9360" s="47"/>
      <c r="M9360" s="47"/>
      <c r="N9360" s="47"/>
      <c r="O9360" s="48"/>
    </row>
    <row r="9361" spans="3:15" x14ac:dyDescent="0.25">
      <c r="C9361" s="47"/>
      <c r="D9361" s="47"/>
      <c r="E9361" s="47"/>
      <c r="F9361" s="47"/>
      <c r="G9361" s="48"/>
      <c r="H9361" s="47"/>
      <c r="I9361" s="51"/>
      <c r="J9361" s="51"/>
      <c r="K9361" s="47"/>
      <c r="L9361" s="47"/>
      <c r="M9361" s="47"/>
      <c r="N9361" s="47"/>
      <c r="O9361" s="48"/>
    </row>
    <row r="9362" spans="3:15" x14ac:dyDescent="0.25">
      <c r="C9362" s="47"/>
      <c r="D9362" s="47"/>
      <c r="E9362" s="47"/>
      <c r="F9362" s="47"/>
      <c r="G9362" s="48"/>
      <c r="H9362" s="47"/>
      <c r="I9362" s="51"/>
      <c r="J9362" s="51"/>
      <c r="K9362" s="47"/>
      <c r="L9362" s="47"/>
      <c r="M9362" s="47"/>
      <c r="N9362" s="47"/>
      <c r="O9362" s="48"/>
    </row>
    <row r="9363" spans="3:15" x14ac:dyDescent="0.25">
      <c r="C9363" s="47"/>
      <c r="D9363" s="47"/>
      <c r="E9363" s="47"/>
      <c r="F9363" s="47"/>
      <c r="G9363" s="48"/>
      <c r="H9363" s="47"/>
      <c r="I9363" s="51"/>
      <c r="J9363" s="51"/>
      <c r="K9363" s="47"/>
      <c r="L9363" s="47"/>
      <c r="M9363" s="47"/>
      <c r="N9363" s="47"/>
      <c r="O9363" s="48"/>
    </row>
    <row r="9364" spans="3:15" x14ac:dyDescent="0.25">
      <c r="C9364" s="47"/>
      <c r="D9364" s="47"/>
      <c r="E9364" s="47"/>
      <c r="F9364" s="47"/>
      <c r="G9364" s="48"/>
      <c r="H9364" s="47"/>
      <c r="I9364" s="51"/>
      <c r="J9364" s="51"/>
      <c r="K9364" s="47"/>
      <c r="L9364" s="47"/>
      <c r="M9364" s="47"/>
      <c r="N9364" s="47"/>
      <c r="O9364" s="48"/>
    </row>
    <row r="9365" spans="3:15" x14ac:dyDescent="0.25">
      <c r="C9365" s="47"/>
      <c r="D9365" s="47"/>
      <c r="E9365" s="47"/>
      <c r="F9365" s="47"/>
      <c r="G9365" s="48"/>
      <c r="H9365" s="47"/>
      <c r="I9365" s="51"/>
      <c r="J9365" s="51"/>
      <c r="K9365" s="47"/>
      <c r="L9365" s="47"/>
      <c r="M9365" s="47"/>
      <c r="N9365" s="47"/>
      <c r="O9365" s="48"/>
    </row>
    <row r="9366" spans="3:15" x14ac:dyDescent="0.25">
      <c r="C9366" s="47"/>
      <c r="D9366" s="47"/>
      <c r="E9366" s="47"/>
      <c r="F9366" s="47"/>
      <c r="G9366" s="48"/>
      <c r="H9366" s="47"/>
      <c r="I9366" s="51"/>
      <c r="J9366" s="51"/>
      <c r="K9366" s="47"/>
      <c r="L9366" s="47"/>
      <c r="M9366" s="47"/>
      <c r="N9366" s="47"/>
      <c r="O9366" s="48"/>
    </row>
    <row r="9367" spans="3:15" x14ac:dyDescent="0.25">
      <c r="C9367" s="47"/>
      <c r="D9367" s="47"/>
      <c r="E9367" s="47"/>
      <c r="F9367" s="47"/>
      <c r="G9367" s="48"/>
      <c r="H9367" s="47"/>
      <c r="I9367" s="51"/>
      <c r="J9367" s="51"/>
      <c r="K9367" s="47"/>
      <c r="L9367" s="47"/>
      <c r="M9367" s="47"/>
      <c r="N9367" s="47"/>
      <c r="O9367" s="48"/>
    </row>
    <row r="9368" spans="3:15" x14ac:dyDescent="0.25">
      <c r="C9368" s="47"/>
      <c r="D9368" s="47"/>
      <c r="E9368" s="47"/>
      <c r="F9368" s="47"/>
      <c r="G9368" s="48"/>
      <c r="H9368" s="47"/>
      <c r="I9368" s="51"/>
      <c r="J9368" s="51"/>
      <c r="K9368" s="47"/>
      <c r="L9368" s="47"/>
      <c r="M9368" s="47"/>
      <c r="N9368" s="47"/>
      <c r="O9368" s="48"/>
    </row>
    <row r="9369" spans="3:15" x14ac:dyDescent="0.25">
      <c r="C9369" s="47"/>
      <c r="D9369" s="47"/>
      <c r="E9369" s="47"/>
      <c r="F9369" s="47"/>
      <c r="G9369" s="48"/>
      <c r="H9369" s="47"/>
      <c r="I9369" s="51"/>
      <c r="J9369" s="51"/>
      <c r="K9369" s="47"/>
      <c r="L9369" s="47"/>
      <c r="M9369" s="47"/>
      <c r="N9369" s="47"/>
      <c r="O9369" s="48"/>
    </row>
    <row r="9370" spans="3:15" x14ac:dyDescent="0.25">
      <c r="C9370" s="47"/>
      <c r="D9370" s="47"/>
      <c r="E9370" s="47"/>
      <c r="F9370" s="47"/>
      <c r="G9370" s="48"/>
      <c r="H9370" s="47"/>
      <c r="I9370" s="51"/>
      <c r="J9370" s="51"/>
      <c r="K9370" s="47"/>
      <c r="L9370" s="47"/>
      <c r="M9370" s="47"/>
      <c r="N9370" s="47"/>
      <c r="O9370" s="48"/>
    </row>
    <row r="9371" spans="3:15" x14ac:dyDescent="0.25">
      <c r="C9371" s="47"/>
      <c r="D9371" s="47"/>
      <c r="E9371" s="47"/>
      <c r="F9371" s="47"/>
      <c r="G9371" s="48"/>
      <c r="H9371" s="47"/>
      <c r="I9371" s="51"/>
      <c r="J9371" s="51"/>
      <c r="K9371" s="47"/>
      <c r="L9371" s="47"/>
      <c r="M9371" s="47"/>
      <c r="N9371" s="47"/>
      <c r="O9371" s="48"/>
    </row>
    <row r="9372" spans="3:15" x14ac:dyDescent="0.25">
      <c r="C9372" s="47"/>
      <c r="D9372" s="47"/>
      <c r="E9372" s="47"/>
      <c r="F9372" s="47"/>
      <c r="G9372" s="48"/>
      <c r="H9372" s="47"/>
      <c r="I9372" s="51"/>
      <c r="J9372" s="51"/>
      <c r="K9372" s="47"/>
      <c r="L9372" s="47"/>
      <c r="M9372" s="47"/>
      <c r="N9372" s="47"/>
      <c r="O9372" s="48"/>
    </row>
    <row r="9373" spans="3:15" x14ac:dyDescent="0.25">
      <c r="C9373" s="47"/>
      <c r="D9373" s="47"/>
      <c r="E9373" s="47"/>
      <c r="F9373" s="47"/>
      <c r="G9373" s="48"/>
      <c r="H9373" s="47"/>
      <c r="I9373" s="51"/>
      <c r="J9373" s="51"/>
      <c r="K9373" s="47"/>
      <c r="L9373" s="47"/>
      <c r="M9373" s="47"/>
      <c r="N9373" s="47"/>
      <c r="O9373" s="48"/>
    </row>
    <row r="9374" spans="3:15" x14ac:dyDescent="0.25">
      <c r="C9374" s="47"/>
      <c r="D9374" s="47"/>
      <c r="E9374" s="47"/>
      <c r="F9374" s="47"/>
      <c r="G9374" s="48"/>
      <c r="H9374" s="47"/>
      <c r="I9374" s="51"/>
      <c r="J9374" s="51"/>
      <c r="K9374" s="47"/>
      <c r="L9374" s="47"/>
      <c r="M9374" s="47"/>
      <c r="N9374" s="47"/>
      <c r="O9374" s="48"/>
    </row>
    <row r="9375" spans="3:15" x14ac:dyDescent="0.25">
      <c r="C9375" s="47"/>
      <c r="D9375" s="47"/>
      <c r="E9375" s="47"/>
      <c r="F9375" s="47"/>
      <c r="G9375" s="48"/>
      <c r="H9375" s="47"/>
      <c r="I9375" s="51"/>
      <c r="J9375" s="51"/>
      <c r="K9375" s="47"/>
      <c r="L9375" s="47"/>
      <c r="M9375" s="47"/>
      <c r="N9375" s="47"/>
      <c r="O9375" s="48"/>
    </row>
    <row r="9376" spans="3:15" x14ac:dyDescent="0.25">
      <c r="C9376" s="47"/>
      <c r="D9376" s="47"/>
      <c r="E9376" s="47"/>
      <c r="F9376" s="47"/>
      <c r="G9376" s="48"/>
      <c r="H9376" s="47"/>
      <c r="I9376" s="51"/>
      <c r="J9376" s="51"/>
      <c r="K9376" s="47"/>
      <c r="L9376" s="47"/>
      <c r="M9376" s="47"/>
      <c r="N9376" s="47"/>
      <c r="O9376" s="48"/>
    </row>
    <row r="9377" spans="3:15" x14ac:dyDescent="0.25">
      <c r="C9377" s="47"/>
      <c r="D9377" s="47"/>
      <c r="E9377" s="47"/>
      <c r="F9377" s="47"/>
      <c r="G9377" s="48"/>
      <c r="H9377" s="47"/>
      <c r="I9377" s="51"/>
      <c r="J9377" s="51"/>
      <c r="K9377" s="47"/>
      <c r="L9377" s="47"/>
      <c r="M9377" s="47"/>
      <c r="N9377" s="47"/>
      <c r="O9377" s="48"/>
    </row>
    <row r="9378" spans="3:15" x14ac:dyDescent="0.25">
      <c r="C9378" s="47"/>
      <c r="D9378" s="47"/>
      <c r="E9378" s="47"/>
      <c r="F9378" s="47"/>
      <c r="G9378" s="48"/>
      <c r="H9378" s="47"/>
      <c r="I9378" s="51"/>
      <c r="J9378" s="51"/>
      <c r="K9378" s="47"/>
      <c r="L9378" s="47"/>
      <c r="M9378" s="47"/>
      <c r="N9378" s="47"/>
      <c r="O9378" s="48"/>
    </row>
    <row r="9379" spans="3:15" x14ac:dyDescent="0.25">
      <c r="C9379" s="47"/>
      <c r="D9379" s="47"/>
      <c r="E9379" s="47"/>
      <c r="F9379" s="47"/>
      <c r="G9379" s="48"/>
      <c r="H9379" s="47"/>
      <c r="I9379" s="51"/>
      <c r="J9379" s="51"/>
      <c r="K9379" s="47"/>
      <c r="L9379" s="47"/>
      <c r="M9379" s="47"/>
      <c r="N9379" s="47"/>
      <c r="O9379" s="48"/>
    </row>
    <row r="9380" spans="3:15" x14ac:dyDescent="0.25">
      <c r="C9380" s="47"/>
      <c r="D9380" s="47"/>
      <c r="E9380" s="47"/>
      <c r="F9380" s="47"/>
      <c r="G9380" s="48"/>
      <c r="H9380" s="47"/>
      <c r="I9380" s="51"/>
      <c r="J9380" s="51"/>
      <c r="K9380" s="47"/>
      <c r="L9380" s="47"/>
      <c r="M9380" s="47"/>
      <c r="N9380" s="47"/>
      <c r="O9380" s="48"/>
    </row>
    <row r="9381" spans="3:15" x14ac:dyDescent="0.25">
      <c r="C9381" s="47"/>
      <c r="D9381" s="47"/>
      <c r="E9381" s="47"/>
      <c r="F9381" s="47"/>
      <c r="G9381" s="48"/>
      <c r="H9381" s="47"/>
      <c r="I9381" s="51"/>
      <c r="J9381" s="51"/>
      <c r="K9381" s="47"/>
      <c r="L9381" s="47"/>
      <c r="M9381" s="47"/>
      <c r="N9381" s="47"/>
      <c r="O9381" s="48"/>
    </row>
    <row r="9382" spans="3:15" x14ac:dyDescent="0.25">
      <c r="C9382" s="47"/>
      <c r="D9382" s="47"/>
      <c r="E9382" s="47"/>
      <c r="F9382" s="47"/>
      <c r="G9382" s="48"/>
      <c r="H9382" s="47"/>
      <c r="I9382" s="51"/>
      <c r="J9382" s="51"/>
      <c r="K9382" s="47"/>
      <c r="L9382" s="47"/>
      <c r="M9382" s="47"/>
      <c r="N9382" s="47"/>
      <c r="O9382" s="48"/>
    </row>
    <row r="9383" spans="3:15" x14ac:dyDescent="0.25">
      <c r="C9383" s="47"/>
      <c r="D9383" s="47"/>
      <c r="E9383" s="47"/>
      <c r="F9383" s="47"/>
      <c r="G9383" s="48"/>
      <c r="H9383" s="47"/>
      <c r="I9383" s="51"/>
      <c r="J9383" s="51"/>
      <c r="K9383" s="47"/>
      <c r="L9383" s="47"/>
      <c r="M9383" s="47"/>
      <c r="N9383" s="47"/>
      <c r="O9383" s="48"/>
    </row>
    <row r="9384" spans="3:15" x14ac:dyDescent="0.25">
      <c r="C9384" s="47"/>
      <c r="D9384" s="47"/>
      <c r="E9384" s="47"/>
      <c r="F9384" s="47"/>
      <c r="G9384" s="48"/>
      <c r="H9384" s="47"/>
      <c r="I9384" s="51"/>
      <c r="J9384" s="51"/>
      <c r="K9384" s="47"/>
      <c r="L9384" s="47"/>
      <c r="M9384" s="47"/>
      <c r="N9384" s="47"/>
      <c r="O9384" s="48"/>
    </row>
    <row r="9385" spans="3:15" x14ac:dyDescent="0.25">
      <c r="C9385" s="47"/>
      <c r="D9385" s="47"/>
      <c r="E9385" s="47"/>
      <c r="F9385" s="47"/>
      <c r="G9385" s="48"/>
      <c r="H9385" s="47"/>
      <c r="I9385" s="51"/>
      <c r="J9385" s="51"/>
      <c r="K9385" s="47"/>
      <c r="L9385" s="47"/>
      <c r="M9385" s="47"/>
      <c r="N9385" s="47"/>
      <c r="O9385" s="48"/>
    </row>
    <row r="9386" spans="3:15" x14ac:dyDescent="0.25">
      <c r="C9386" s="47"/>
      <c r="D9386" s="47"/>
      <c r="E9386" s="47"/>
      <c r="F9386" s="47"/>
      <c r="G9386" s="48"/>
      <c r="H9386" s="47"/>
      <c r="I9386" s="51"/>
      <c r="J9386" s="51"/>
      <c r="K9386" s="47"/>
      <c r="L9386" s="47"/>
      <c r="M9386" s="47"/>
      <c r="N9386" s="47"/>
      <c r="O9386" s="48"/>
    </row>
    <row r="9387" spans="3:15" x14ac:dyDescent="0.25">
      <c r="C9387" s="47"/>
      <c r="D9387" s="47"/>
      <c r="E9387" s="47"/>
      <c r="F9387" s="47"/>
      <c r="G9387" s="48"/>
      <c r="H9387" s="47"/>
      <c r="I9387" s="51"/>
      <c r="J9387" s="51"/>
      <c r="K9387" s="47"/>
      <c r="L9387" s="47"/>
      <c r="M9387" s="47"/>
      <c r="N9387" s="47"/>
      <c r="O9387" s="48"/>
    </row>
    <row r="9388" spans="3:15" x14ac:dyDescent="0.25">
      <c r="C9388" s="47"/>
      <c r="D9388" s="47"/>
      <c r="E9388" s="47"/>
      <c r="F9388" s="47"/>
      <c r="G9388" s="48"/>
      <c r="H9388" s="47"/>
      <c r="I9388" s="51"/>
      <c r="J9388" s="51"/>
      <c r="K9388" s="47"/>
      <c r="L9388" s="47"/>
      <c r="M9388" s="47"/>
      <c r="N9388" s="47"/>
      <c r="O9388" s="48"/>
    </row>
    <row r="9389" spans="3:15" x14ac:dyDescent="0.25">
      <c r="C9389" s="47"/>
      <c r="D9389" s="47"/>
      <c r="E9389" s="47"/>
      <c r="F9389" s="47"/>
      <c r="G9389" s="48"/>
      <c r="H9389" s="47"/>
      <c r="I9389" s="51"/>
      <c r="J9389" s="51"/>
      <c r="K9389" s="47"/>
      <c r="L9389" s="47"/>
      <c r="M9389" s="47"/>
      <c r="N9389" s="47"/>
      <c r="O9389" s="48"/>
    </row>
    <row r="9390" spans="3:15" x14ac:dyDescent="0.25">
      <c r="C9390" s="47"/>
      <c r="D9390" s="47"/>
      <c r="E9390" s="47"/>
      <c r="F9390" s="47"/>
      <c r="G9390" s="48"/>
      <c r="H9390" s="47"/>
      <c r="I9390" s="51"/>
      <c r="J9390" s="51"/>
      <c r="K9390" s="47"/>
      <c r="L9390" s="47"/>
      <c r="M9390" s="47"/>
      <c r="N9390" s="47"/>
      <c r="O9390" s="48"/>
    </row>
    <row r="9391" spans="3:15" x14ac:dyDescent="0.25">
      <c r="C9391" s="47"/>
      <c r="D9391" s="47"/>
      <c r="E9391" s="47"/>
      <c r="F9391" s="47"/>
      <c r="G9391" s="48"/>
      <c r="H9391" s="47"/>
      <c r="I9391" s="51"/>
      <c r="J9391" s="51"/>
      <c r="K9391" s="47"/>
      <c r="L9391" s="47"/>
      <c r="M9391" s="47"/>
      <c r="N9391" s="47"/>
      <c r="O9391" s="48"/>
    </row>
    <row r="9392" spans="3:15" x14ac:dyDescent="0.25">
      <c r="C9392" s="47"/>
      <c r="D9392" s="47"/>
      <c r="E9392" s="47"/>
      <c r="F9392" s="47"/>
      <c r="G9392" s="48"/>
      <c r="H9392" s="47"/>
      <c r="I9392" s="51"/>
      <c r="J9392" s="51"/>
      <c r="K9392" s="47"/>
      <c r="L9392" s="47"/>
      <c r="M9392" s="47"/>
      <c r="N9392" s="47"/>
      <c r="O9392" s="48"/>
    </row>
    <row r="9393" spans="3:15" x14ac:dyDescent="0.25">
      <c r="C9393" s="47"/>
      <c r="D9393" s="47"/>
      <c r="E9393" s="47"/>
      <c r="F9393" s="47"/>
      <c r="G9393" s="48"/>
      <c r="H9393" s="47"/>
      <c r="I9393" s="51"/>
      <c r="J9393" s="51"/>
      <c r="K9393" s="47"/>
      <c r="L9393" s="47"/>
      <c r="M9393" s="47"/>
      <c r="N9393" s="47"/>
      <c r="O9393" s="48"/>
    </row>
    <row r="9394" spans="3:15" x14ac:dyDescent="0.25">
      <c r="C9394" s="47"/>
      <c r="D9394" s="47"/>
      <c r="E9394" s="47"/>
      <c r="F9394" s="47"/>
      <c r="G9394" s="48"/>
      <c r="H9394" s="47"/>
      <c r="I9394" s="51"/>
      <c r="J9394" s="51"/>
      <c r="K9394" s="47"/>
      <c r="L9394" s="47"/>
      <c r="M9394" s="47"/>
      <c r="N9394" s="47"/>
      <c r="O9394" s="48"/>
    </row>
    <row r="9395" spans="3:15" x14ac:dyDescent="0.25">
      <c r="C9395" s="47"/>
      <c r="D9395" s="47"/>
      <c r="E9395" s="47"/>
      <c r="F9395" s="47"/>
      <c r="G9395" s="48"/>
      <c r="H9395" s="47"/>
      <c r="I9395" s="51"/>
      <c r="J9395" s="51"/>
      <c r="K9395" s="47"/>
      <c r="L9395" s="47"/>
      <c r="M9395" s="47"/>
      <c r="N9395" s="47"/>
      <c r="O9395" s="48"/>
    </row>
    <row r="9396" spans="3:15" x14ac:dyDescent="0.25">
      <c r="C9396" s="47"/>
      <c r="D9396" s="47"/>
      <c r="E9396" s="47"/>
      <c r="F9396" s="47"/>
      <c r="G9396" s="48"/>
      <c r="H9396" s="47"/>
      <c r="I9396" s="51"/>
      <c r="J9396" s="51"/>
      <c r="K9396" s="47"/>
      <c r="L9396" s="47"/>
      <c r="M9396" s="47"/>
      <c r="N9396" s="47"/>
      <c r="O9396" s="48"/>
    </row>
    <row r="9397" spans="3:15" x14ac:dyDescent="0.25">
      <c r="C9397" s="47"/>
      <c r="D9397" s="47"/>
      <c r="E9397" s="47"/>
      <c r="F9397" s="47"/>
      <c r="G9397" s="48"/>
      <c r="H9397" s="47"/>
      <c r="I9397" s="51"/>
      <c r="J9397" s="51"/>
      <c r="K9397" s="47"/>
      <c r="L9397" s="47"/>
      <c r="M9397" s="47"/>
      <c r="N9397" s="47"/>
      <c r="O9397" s="48"/>
    </row>
    <row r="9398" spans="3:15" x14ac:dyDescent="0.25">
      <c r="C9398" s="47"/>
      <c r="D9398" s="47"/>
      <c r="E9398" s="47"/>
      <c r="F9398" s="47"/>
      <c r="G9398" s="48"/>
      <c r="H9398" s="47"/>
      <c r="I9398" s="51"/>
      <c r="J9398" s="51"/>
      <c r="K9398" s="47"/>
      <c r="L9398" s="47"/>
      <c r="M9398" s="47"/>
      <c r="N9398" s="47"/>
      <c r="O9398" s="48"/>
    </row>
    <row r="9399" spans="3:15" x14ac:dyDescent="0.25">
      <c r="C9399" s="47"/>
      <c r="D9399" s="47"/>
      <c r="E9399" s="47"/>
      <c r="F9399" s="47"/>
      <c r="G9399" s="48"/>
      <c r="H9399" s="47"/>
      <c r="I9399" s="51"/>
      <c r="J9399" s="51"/>
      <c r="K9399" s="47"/>
      <c r="L9399" s="47"/>
      <c r="M9399" s="47"/>
      <c r="N9399" s="47"/>
      <c r="O9399" s="48"/>
    </row>
    <row r="9400" spans="3:15" x14ac:dyDescent="0.25">
      <c r="C9400" s="47"/>
      <c r="D9400" s="47"/>
      <c r="E9400" s="47"/>
      <c r="F9400" s="47"/>
      <c r="G9400" s="48"/>
      <c r="H9400" s="47"/>
      <c r="I9400" s="51"/>
      <c r="J9400" s="51"/>
      <c r="K9400" s="47"/>
      <c r="L9400" s="47"/>
      <c r="M9400" s="47"/>
      <c r="N9400" s="47"/>
      <c r="O9400" s="48"/>
    </row>
    <row r="9401" spans="3:15" x14ac:dyDescent="0.25">
      <c r="C9401" s="47"/>
      <c r="D9401" s="47"/>
      <c r="E9401" s="47"/>
      <c r="F9401" s="47"/>
      <c r="G9401" s="48"/>
      <c r="H9401" s="47"/>
      <c r="I9401" s="51"/>
      <c r="J9401" s="51"/>
      <c r="K9401" s="47"/>
      <c r="L9401" s="47"/>
      <c r="M9401" s="47"/>
      <c r="N9401" s="47"/>
      <c r="O9401" s="48"/>
    </row>
    <row r="9402" spans="3:15" x14ac:dyDescent="0.25">
      <c r="C9402" s="47"/>
      <c r="D9402" s="47"/>
      <c r="E9402" s="47"/>
      <c r="F9402" s="47"/>
      <c r="G9402" s="48"/>
      <c r="H9402" s="47"/>
      <c r="I9402" s="51"/>
      <c r="J9402" s="51"/>
      <c r="K9402" s="47"/>
      <c r="L9402" s="47"/>
      <c r="M9402" s="47"/>
      <c r="N9402" s="47"/>
      <c r="O9402" s="48"/>
    </row>
    <row r="9403" spans="3:15" x14ac:dyDescent="0.25">
      <c r="C9403" s="47"/>
      <c r="D9403" s="47"/>
      <c r="E9403" s="47"/>
      <c r="F9403" s="47"/>
      <c r="G9403" s="48"/>
      <c r="H9403" s="47"/>
      <c r="I9403" s="51"/>
      <c r="J9403" s="51"/>
      <c r="K9403" s="47"/>
      <c r="L9403" s="47"/>
      <c r="M9403" s="47"/>
      <c r="N9403" s="47"/>
      <c r="O9403" s="48"/>
    </row>
    <row r="9404" spans="3:15" x14ac:dyDescent="0.25">
      <c r="C9404" s="47"/>
      <c r="D9404" s="47"/>
      <c r="E9404" s="47"/>
      <c r="F9404" s="47"/>
      <c r="G9404" s="48"/>
      <c r="H9404" s="47"/>
      <c r="I9404" s="51"/>
      <c r="J9404" s="51"/>
      <c r="K9404" s="47"/>
      <c r="L9404" s="47"/>
      <c r="M9404" s="47"/>
      <c r="N9404" s="47"/>
      <c r="O9404" s="48"/>
    </row>
    <row r="9405" spans="3:15" x14ac:dyDescent="0.25">
      <c r="C9405" s="47"/>
      <c r="D9405" s="47"/>
      <c r="E9405" s="47"/>
      <c r="F9405" s="47"/>
      <c r="G9405" s="48"/>
      <c r="H9405" s="47"/>
      <c r="I9405" s="51"/>
      <c r="J9405" s="51"/>
      <c r="K9405" s="47"/>
      <c r="L9405" s="47"/>
      <c r="M9405" s="47"/>
      <c r="N9405" s="47"/>
      <c r="O9405" s="48"/>
    </row>
    <row r="9406" spans="3:15" x14ac:dyDescent="0.25">
      <c r="C9406" s="47"/>
      <c r="D9406" s="47"/>
      <c r="E9406" s="47"/>
      <c r="F9406" s="47"/>
      <c r="G9406" s="48"/>
      <c r="H9406" s="47"/>
      <c r="I9406" s="51"/>
      <c r="J9406" s="51"/>
      <c r="K9406" s="47"/>
      <c r="L9406" s="47"/>
      <c r="M9406" s="47"/>
      <c r="N9406" s="47"/>
      <c r="O9406" s="48"/>
    </row>
    <row r="9407" spans="3:15" x14ac:dyDescent="0.25">
      <c r="C9407" s="47"/>
      <c r="D9407" s="47"/>
      <c r="E9407" s="47"/>
      <c r="F9407" s="47"/>
      <c r="G9407" s="48"/>
      <c r="H9407" s="47"/>
      <c r="I9407" s="51"/>
      <c r="J9407" s="51"/>
      <c r="K9407" s="47"/>
      <c r="L9407" s="47"/>
      <c r="M9407" s="47"/>
      <c r="N9407" s="47"/>
      <c r="O9407" s="48"/>
    </row>
    <row r="9408" spans="3:15" x14ac:dyDescent="0.25">
      <c r="C9408" s="47"/>
      <c r="D9408" s="47"/>
      <c r="E9408" s="47"/>
      <c r="F9408" s="47"/>
      <c r="G9408" s="48"/>
      <c r="H9408" s="47"/>
      <c r="I9408" s="51"/>
      <c r="J9408" s="51"/>
      <c r="K9408" s="47"/>
      <c r="L9408" s="47"/>
      <c r="M9408" s="47"/>
      <c r="N9408" s="47"/>
      <c r="O9408" s="48"/>
    </row>
    <row r="9409" spans="3:15" x14ac:dyDescent="0.25">
      <c r="C9409" s="47"/>
      <c r="D9409" s="47"/>
      <c r="E9409" s="47"/>
      <c r="F9409" s="47"/>
      <c r="G9409" s="48"/>
      <c r="H9409" s="47"/>
      <c r="I9409" s="51"/>
      <c r="J9409" s="51"/>
      <c r="K9409" s="47"/>
      <c r="L9409" s="47"/>
      <c r="M9409" s="47"/>
      <c r="N9409" s="47"/>
      <c r="O9409" s="48"/>
    </row>
    <row r="9410" spans="3:15" x14ac:dyDescent="0.25">
      <c r="C9410" s="47"/>
      <c r="D9410" s="47"/>
      <c r="E9410" s="47"/>
      <c r="F9410" s="47"/>
      <c r="G9410" s="48"/>
      <c r="H9410" s="47"/>
      <c r="I9410" s="51"/>
      <c r="J9410" s="51"/>
      <c r="K9410" s="47"/>
      <c r="L9410" s="47"/>
      <c r="M9410" s="47"/>
      <c r="N9410" s="47"/>
      <c r="O9410" s="48"/>
    </row>
    <row r="9411" spans="3:15" x14ac:dyDescent="0.25">
      <c r="C9411" s="47"/>
      <c r="D9411" s="47"/>
      <c r="E9411" s="47"/>
      <c r="F9411" s="47"/>
      <c r="G9411" s="48"/>
      <c r="H9411" s="47"/>
      <c r="I9411" s="51"/>
      <c r="J9411" s="51"/>
      <c r="K9411" s="47"/>
      <c r="L9411" s="47"/>
      <c r="M9411" s="47"/>
      <c r="N9411" s="47"/>
      <c r="O9411" s="48"/>
    </row>
    <row r="9412" spans="3:15" x14ac:dyDescent="0.25">
      <c r="C9412" s="47"/>
      <c r="D9412" s="47"/>
      <c r="E9412" s="47"/>
      <c r="F9412" s="47"/>
      <c r="G9412" s="48"/>
      <c r="H9412" s="47"/>
      <c r="I9412" s="51"/>
      <c r="J9412" s="51"/>
      <c r="K9412" s="47"/>
      <c r="L9412" s="47"/>
      <c r="M9412" s="47"/>
      <c r="N9412" s="47"/>
      <c r="O9412" s="48"/>
    </row>
    <row r="9413" spans="3:15" x14ac:dyDescent="0.25">
      <c r="C9413" s="47"/>
      <c r="D9413" s="47"/>
      <c r="E9413" s="47"/>
      <c r="F9413" s="47"/>
      <c r="G9413" s="48"/>
      <c r="H9413" s="47"/>
      <c r="I9413" s="51"/>
      <c r="J9413" s="51"/>
      <c r="K9413" s="47"/>
      <c r="L9413" s="47"/>
      <c r="M9413" s="47"/>
      <c r="N9413" s="47"/>
      <c r="O9413" s="48"/>
    </row>
    <row r="9414" spans="3:15" x14ac:dyDescent="0.25">
      <c r="C9414" s="47"/>
      <c r="D9414" s="47"/>
      <c r="E9414" s="47"/>
      <c r="F9414" s="47"/>
      <c r="G9414" s="48"/>
      <c r="H9414" s="47"/>
      <c r="I9414" s="51"/>
      <c r="J9414" s="51"/>
      <c r="K9414" s="47"/>
      <c r="L9414" s="47"/>
      <c r="M9414" s="47"/>
      <c r="N9414" s="47"/>
      <c r="O9414" s="48"/>
    </row>
    <row r="9415" spans="3:15" x14ac:dyDescent="0.25">
      <c r="C9415" s="47"/>
      <c r="D9415" s="47"/>
      <c r="E9415" s="47"/>
      <c r="F9415" s="47"/>
      <c r="G9415" s="48"/>
      <c r="H9415" s="47"/>
      <c r="I9415" s="51"/>
      <c r="J9415" s="51"/>
      <c r="K9415" s="47"/>
      <c r="L9415" s="47"/>
      <c r="M9415" s="47"/>
      <c r="N9415" s="47"/>
      <c r="O9415" s="48"/>
    </row>
    <row r="9416" spans="3:15" x14ac:dyDescent="0.25">
      <c r="C9416" s="47"/>
      <c r="D9416" s="47"/>
      <c r="E9416" s="47"/>
      <c r="F9416" s="47"/>
      <c r="G9416" s="48"/>
      <c r="H9416" s="47"/>
      <c r="I9416" s="51"/>
      <c r="J9416" s="51"/>
      <c r="K9416" s="47"/>
      <c r="L9416" s="47"/>
      <c r="M9416" s="47"/>
      <c r="N9416" s="47"/>
      <c r="O9416" s="48"/>
    </row>
    <row r="9417" spans="3:15" x14ac:dyDescent="0.25">
      <c r="C9417" s="47"/>
      <c r="D9417" s="47"/>
      <c r="E9417" s="47"/>
      <c r="F9417" s="47"/>
      <c r="G9417" s="48"/>
      <c r="H9417" s="47"/>
      <c r="I9417" s="51"/>
      <c r="J9417" s="51"/>
      <c r="K9417" s="47"/>
      <c r="L9417" s="47"/>
      <c r="M9417" s="47"/>
      <c r="N9417" s="47"/>
      <c r="O9417" s="48"/>
    </row>
    <row r="9418" spans="3:15" x14ac:dyDescent="0.25">
      <c r="C9418" s="47"/>
      <c r="D9418" s="47"/>
      <c r="E9418" s="47"/>
      <c r="F9418" s="47"/>
      <c r="G9418" s="48"/>
      <c r="H9418" s="47"/>
      <c r="I9418" s="51"/>
      <c r="J9418" s="51"/>
      <c r="K9418" s="47"/>
      <c r="L9418" s="47"/>
      <c r="M9418" s="47"/>
      <c r="N9418" s="47"/>
      <c r="O9418" s="48"/>
    </row>
    <row r="9419" spans="3:15" x14ac:dyDescent="0.25">
      <c r="C9419" s="47"/>
      <c r="D9419" s="47"/>
      <c r="E9419" s="47"/>
      <c r="F9419" s="47"/>
      <c r="G9419" s="48"/>
      <c r="H9419" s="47"/>
      <c r="I9419" s="51"/>
      <c r="J9419" s="51"/>
      <c r="K9419" s="47"/>
      <c r="L9419" s="47"/>
      <c r="M9419" s="47"/>
      <c r="N9419" s="47"/>
      <c r="O9419" s="48"/>
    </row>
    <row r="9420" spans="3:15" x14ac:dyDescent="0.25">
      <c r="C9420" s="47"/>
      <c r="D9420" s="47"/>
      <c r="E9420" s="47"/>
      <c r="F9420" s="47"/>
      <c r="G9420" s="48"/>
      <c r="H9420" s="47"/>
      <c r="I9420" s="51"/>
      <c r="J9420" s="51"/>
      <c r="K9420" s="47"/>
      <c r="L9420" s="47"/>
      <c r="M9420" s="47"/>
      <c r="N9420" s="47"/>
      <c r="O9420" s="48"/>
    </row>
    <row r="9421" spans="3:15" x14ac:dyDescent="0.25">
      <c r="C9421" s="47"/>
      <c r="D9421" s="47"/>
      <c r="E9421" s="47"/>
      <c r="F9421" s="47"/>
      <c r="G9421" s="48"/>
      <c r="H9421" s="47"/>
      <c r="I9421" s="51"/>
      <c r="J9421" s="51"/>
      <c r="K9421" s="47"/>
      <c r="L9421" s="47"/>
      <c r="M9421" s="47"/>
      <c r="N9421" s="47"/>
      <c r="O9421" s="48"/>
    </row>
    <row r="9422" spans="3:15" x14ac:dyDescent="0.25">
      <c r="C9422" s="47"/>
      <c r="D9422" s="47"/>
      <c r="E9422" s="47"/>
      <c r="F9422" s="47"/>
      <c r="G9422" s="48"/>
      <c r="H9422" s="47"/>
      <c r="I9422" s="51"/>
      <c r="J9422" s="51"/>
      <c r="K9422" s="47"/>
      <c r="L9422" s="47"/>
      <c r="M9422" s="47"/>
      <c r="N9422" s="47"/>
      <c r="O9422" s="48"/>
    </row>
    <row r="9423" spans="3:15" x14ac:dyDescent="0.25">
      <c r="C9423" s="47"/>
      <c r="D9423" s="47"/>
      <c r="E9423" s="47"/>
      <c r="F9423" s="47"/>
      <c r="G9423" s="48"/>
      <c r="H9423" s="47"/>
      <c r="I9423" s="51"/>
      <c r="J9423" s="51"/>
      <c r="K9423" s="47"/>
      <c r="L9423" s="47"/>
      <c r="M9423" s="47"/>
      <c r="N9423" s="47"/>
      <c r="O9423" s="48"/>
    </row>
    <row r="9424" spans="3:15" x14ac:dyDescent="0.25">
      <c r="C9424" s="47"/>
      <c r="D9424" s="47"/>
      <c r="E9424" s="47"/>
      <c r="F9424" s="47"/>
      <c r="G9424" s="48"/>
      <c r="H9424" s="47"/>
      <c r="I9424" s="51"/>
      <c r="J9424" s="51"/>
      <c r="K9424" s="47"/>
      <c r="L9424" s="47"/>
      <c r="M9424" s="47"/>
      <c r="N9424" s="47"/>
      <c r="O9424" s="48"/>
    </row>
    <row r="9425" spans="3:15" x14ac:dyDescent="0.25">
      <c r="C9425" s="47"/>
      <c r="D9425" s="47"/>
      <c r="E9425" s="47"/>
      <c r="F9425" s="47"/>
      <c r="G9425" s="48"/>
      <c r="H9425" s="47"/>
      <c r="I9425" s="51"/>
      <c r="J9425" s="51"/>
      <c r="K9425" s="47"/>
      <c r="L9425" s="47"/>
      <c r="M9425" s="47"/>
      <c r="N9425" s="47"/>
      <c r="O9425" s="48"/>
    </row>
    <row r="9426" spans="3:15" x14ac:dyDescent="0.25">
      <c r="C9426" s="47"/>
      <c r="D9426" s="47"/>
      <c r="E9426" s="47"/>
      <c r="F9426" s="47"/>
      <c r="G9426" s="48"/>
      <c r="H9426" s="47"/>
      <c r="I9426" s="51"/>
      <c r="J9426" s="51"/>
      <c r="K9426" s="47"/>
      <c r="L9426" s="47"/>
      <c r="M9426" s="47"/>
      <c r="N9426" s="47"/>
      <c r="O9426" s="48"/>
    </row>
    <row r="9427" spans="3:15" x14ac:dyDescent="0.25">
      <c r="C9427" s="47"/>
      <c r="D9427" s="47"/>
      <c r="E9427" s="47"/>
      <c r="F9427" s="47"/>
      <c r="G9427" s="48"/>
      <c r="H9427" s="47"/>
      <c r="I9427" s="51"/>
      <c r="J9427" s="51"/>
      <c r="K9427" s="47"/>
      <c r="L9427" s="47"/>
      <c r="M9427" s="47"/>
      <c r="N9427" s="47"/>
      <c r="O9427" s="48"/>
    </row>
    <row r="9428" spans="3:15" x14ac:dyDescent="0.25">
      <c r="C9428" s="47"/>
      <c r="D9428" s="47"/>
      <c r="E9428" s="47"/>
      <c r="F9428" s="47"/>
      <c r="G9428" s="48"/>
      <c r="H9428" s="47"/>
      <c r="I9428" s="51"/>
      <c r="J9428" s="51"/>
      <c r="K9428" s="47"/>
      <c r="L9428" s="47"/>
      <c r="M9428" s="47"/>
      <c r="N9428" s="47"/>
      <c r="O9428" s="48"/>
    </row>
    <row r="9429" spans="3:15" x14ac:dyDescent="0.25">
      <c r="C9429" s="47"/>
      <c r="D9429" s="47"/>
      <c r="E9429" s="47"/>
      <c r="F9429" s="47"/>
      <c r="G9429" s="48"/>
      <c r="H9429" s="47"/>
      <c r="I9429" s="51"/>
      <c r="J9429" s="51"/>
      <c r="K9429" s="47"/>
      <c r="L9429" s="47"/>
      <c r="M9429" s="47"/>
      <c r="N9429" s="47"/>
      <c r="O9429" s="48"/>
    </row>
    <row r="9430" spans="3:15" x14ac:dyDescent="0.25">
      <c r="C9430" s="47"/>
      <c r="D9430" s="47"/>
      <c r="E9430" s="47"/>
      <c r="F9430" s="47"/>
      <c r="G9430" s="48"/>
      <c r="H9430" s="47"/>
      <c r="I9430" s="51"/>
      <c r="J9430" s="51"/>
      <c r="K9430" s="47"/>
      <c r="L9430" s="47"/>
      <c r="M9430" s="47"/>
      <c r="N9430" s="47"/>
      <c r="O9430" s="48"/>
    </row>
    <row r="9431" spans="3:15" x14ac:dyDescent="0.25">
      <c r="C9431" s="47"/>
      <c r="D9431" s="47"/>
      <c r="E9431" s="47"/>
      <c r="F9431" s="47"/>
      <c r="G9431" s="48"/>
      <c r="H9431" s="47"/>
      <c r="I9431" s="51"/>
      <c r="J9431" s="51"/>
      <c r="K9431" s="47"/>
      <c r="L9431" s="47"/>
      <c r="M9431" s="47"/>
      <c r="N9431" s="47"/>
      <c r="O9431" s="48"/>
    </row>
    <row r="9432" spans="3:15" x14ac:dyDescent="0.25">
      <c r="C9432" s="47"/>
      <c r="D9432" s="47"/>
      <c r="E9432" s="47"/>
      <c r="F9432" s="47"/>
      <c r="G9432" s="48"/>
      <c r="H9432" s="47"/>
      <c r="I9432" s="51"/>
      <c r="J9432" s="51"/>
      <c r="K9432" s="47"/>
      <c r="L9432" s="47"/>
      <c r="M9432" s="47"/>
      <c r="N9432" s="47"/>
      <c r="O9432" s="48"/>
    </row>
    <row r="9433" spans="3:15" x14ac:dyDescent="0.25">
      <c r="C9433" s="47"/>
      <c r="D9433" s="47"/>
      <c r="E9433" s="47"/>
      <c r="F9433" s="47"/>
      <c r="G9433" s="48"/>
      <c r="H9433" s="47"/>
      <c r="I9433" s="51"/>
      <c r="J9433" s="51"/>
      <c r="K9433" s="47"/>
      <c r="L9433" s="47"/>
      <c r="M9433" s="47"/>
      <c r="N9433" s="47"/>
      <c r="O9433" s="48"/>
    </row>
    <row r="9434" spans="3:15" x14ac:dyDescent="0.25">
      <c r="C9434" s="47"/>
      <c r="D9434" s="47"/>
      <c r="E9434" s="47"/>
      <c r="F9434" s="47"/>
      <c r="G9434" s="48"/>
      <c r="H9434" s="47"/>
      <c r="I9434" s="51"/>
      <c r="J9434" s="51"/>
      <c r="K9434" s="47"/>
      <c r="L9434" s="47"/>
      <c r="M9434" s="47"/>
      <c r="N9434" s="47"/>
      <c r="O9434" s="48"/>
    </row>
    <row r="9435" spans="3:15" x14ac:dyDescent="0.25">
      <c r="C9435" s="47"/>
      <c r="D9435" s="47"/>
      <c r="E9435" s="47"/>
      <c r="F9435" s="47"/>
      <c r="G9435" s="48"/>
      <c r="H9435" s="47"/>
      <c r="I9435" s="51"/>
      <c r="J9435" s="51"/>
      <c r="K9435" s="47"/>
      <c r="L9435" s="47"/>
      <c r="M9435" s="47"/>
      <c r="N9435" s="47"/>
      <c r="O9435" s="48"/>
    </row>
    <row r="9436" spans="3:15" x14ac:dyDescent="0.25">
      <c r="C9436" s="47"/>
      <c r="D9436" s="47"/>
      <c r="E9436" s="47"/>
      <c r="F9436" s="47"/>
      <c r="G9436" s="48"/>
      <c r="H9436" s="47"/>
      <c r="I9436" s="51"/>
      <c r="J9436" s="51"/>
      <c r="K9436" s="47"/>
      <c r="L9436" s="47"/>
      <c r="M9436" s="47"/>
      <c r="N9436" s="47"/>
      <c r="O9436" s="48"/>
    </row>
    <row r="9437" spans="3:15" x14ac:dyDescent="0.25">
      <c r="C9437" s="47"/>
      <c r="D9437" s="47"/>
      <c r="E9437" s="47"/>
      <c r="F9437" s="47"/>
      <c r="G9437" s="48"/>
      <c r="H9437" s="47"/>
      <c r="I9437" s="51"/>
      <c r="J9437" s="51"/>
      <c r="K9437" s="47"/>
      <c r="L9437" s="47"/>
      <c r="M9437" s="47"/>
      <c r="N9437" s="47"/>
      <c r="O9437" s="48"/>
    </row>
    <row r="9438" spans="3:15" x14ac:dyDescent="0.25">
      <c r="C9438" s="47"/>
      <c r="D9438" s="47"/>
      <c r="E9438" s="47"/>
      <c r="F9438" s="47"/>
      <c r="G9438" s="48"/>
      <c r="H9438" s="47"/>
      <c r="I9438" s="51"/>
      <c r="J9438" s="51"/>
      <c r="K9438" s="47"/>
      <c r="L9438" s="47"/>
      <c r="M9438" s="47"/>
      <c r="N9438" s="47"/>
      <c r="O9438" s="48"/>
    </row>
    <row r="9439" spans="3:15" x14ac:dyDescent="0.25">
      <c r="C9439" s="47"/>
      <c r="D9439" s="47"/>
      <c r="E9439" s="47"/>
      <c r="F9439" s="47"/>
      <c r="G9439" s="48"/>
      <c r="H9439" s="47"/>
      <c r="I9439" s="51"/>
      <c r="J9439" s="51"/>
      <c r="K9439" s="47"/>
      <c r="L9439" s="47"/>
      <c r="M9439" s="47"/>
      <c r="N9439" s="47"/>
      <c r="O9439" s="48"/>
    </row>
    <row r="9440" spans="3:15" x14ac:dyDescent="0.25">
      <c r="C9440" s="47"/>
      <c r="D9440" s="47"/>
      <c r="E9440" s="47"/>
      <c r="F9440" s="47"/>
      <c r="G9440" s="48"/>
      <c r="H9440" s="47"/>
      <c r="I9440" s="51"/>
      <c r="J9440" s="51"/>
      <c r="K9440" s="47"/>
      <c r="L9440" s="47"/>
      <c r="M9440" s="47"/>
      <c r="N9440" s="47"/>
      <c r="O9440" s="48"/>
    </row>
    <row r="9441" spans="3:15" x14ac:dyDescent="0.25">
      <c r="C9441" s="47"/>
      <c r="D9441" s="47"/>
      <c r="E9441" s="47"/>
      <c r="F9441" s="47"/>
      <c r="G9441" s="48"/>
      <c r="H9441" s="47"/>
      <c r="I9441" s="51"/>
      <c r="J9441" s="51"/>
      <c r="K9441" s="47"/>
      <c r="L9441" s="47"/>
      <c r="M9441" s="47"/>
      <c r="N9441" s="47"/>
      <c r="O9441" s="48"/>
    </row>
    <row r="9442" spans="3:15" x14ac:dyDescent="0.25">
      <c r="C9442" s="47"/>
      <c r="D9442" s="47"/>
      <c r="E9442" s="47"/>
      <c r="F9442" s="47"/>
      <c r="G9442" s="48"/>
      <c r="H9442" s="47"/>
      <c r="I9442" s="51"/>
      <c r="J9442" s="51"/>
      <c r="K9442" s="47"/>
      <c r="L9442" s="47"/>
      <c r="M9442" s="47"/>
      <c r="N9442" s="47"/>
      <c r="O9442" s="48"/>
    </row>
    <row r="9443" spans="3:15" x14ac:dyDescent="0.25">
      <c r="C9443" s="47"/>
      <c r="D9443" s="47"/>
      <c r="E9443" s="47"/>
      <c r="F9443" s="47"/>
      <c r="G9443" s="48"/>
      <c r="H9443" s="47"/>
      <c r="I9443" s="51"/>
      <c r="J9443" s="51"/>
      <c r="K9443" s="47"/>
      <c r="L9443" s="47"/>
      <c r="M9443" s="47"/>
      <c r="N9443" s="47"/>
      <c r="O9443" s="48"/>
    </row>
    <row r="9444" spans="3:15" x14ac:dyDescent="0.25">
      <c r="C9444" s="47"/>
      <c r="D9444" s="47"/>
      <c r="E9444" s="47"/>
      <c r="F9444" s="47"/>
      <c r="G9444" s="48"/>
      <c r="H9444" s="47"/>
      <c r="I9444" s="51"/>
      <c r="J9444" s="51"/>
      <c r="K9444" s="47"/>
      <c r="L9444" s="47"/>
      <c r="M9444" s="47"/>
      <c r="N9444" s="47"/>
      <c r="O9444" s="48"/>
    </row>
    <row r="9445" spans="3:15" x14ac:dyDescent="0.25">
      <c r="C9445" s="47"/>
      <c r="D9445" s="47"/>
      <c r="E9445" s="47"/>
      <c r="F9445" s="47"/>
      <c r="G9445" s="48"/>
      <c r="H9445" s="47"/>
      <c r="I9445" s="51"/>
      <c r="J9445" s="51"/>
      <c r="K9445" s="47"/>
      <c r="L9445" s="47"/>
      <c r="M9445" s="47"/>
      <c r="N9445" s="47"/>
      <c r="O9445" s="48"/>
    </row>
    <row r="9446" spans="3:15" x14ac:dyDescent="0.25">
      <c r="C9446" s="47"/>
      <c r="D9446" s="47"/>
      <c r="E9446" s="47"/>
      <c r="F9446" s="47"/>
      <c r="G9446" s="48"/>
      <c r="H9446" s="47"/>
      <c r="I9446" s="51"/>
      <c r="J9446" s="51"/>
      <c r="K9446" s="47"/>
      <c r="L9446" s="47"/>
      <c r="M9446" s="47"/>
      <c r="N9446" s="47"/>
      <c r="O9446" s="48"/>
    </row>
    <row r="9447" spans="3:15" x14ac:dyDescent="0.25">
      <c r="C9447" s="47"/>
      <c r="D9447" s="47"/>
      <c r="E9447" s="47"/>
      <c r="F9447" s="47"/>
      <c r="G9447" s="48"/>
      <c r="H9447" s="47"/>
      <c r="I9447" s="51"/>
      <c r="J9447" s="51"/>
      <c r="K9447" s="47"/>
      <c r="L9447" s="47"/>
      <c r="M9447" s="47"/>
      <c r="N9447" s="47"/>
      <c r="O9447" s="48"/>
    </row>
    <row r="9448" spans="3:15" x14ac:dyDescent="0.25">
      <c r="C9448" s="47"/>
      <c r="D9448" s="47"/>
      <c r="E9448" s="47"/>
      <c r="F9448" s="47"/>
      <c r="G9448" s="48"/>
      <c r="H9448" s="47"/>
      <c r="I9448" s="51"/>
      <c r="J9448" s="51"/>
      <c r="K9448" s="47"/>
      <c r="L9448" s="47"/>
      <c r="M9448" s="47"/>
      <c r="N9448" s="47"/>
      <c r="O9448" s="48"/>
    </row>
    <row r="9449" spans="3:15" x14ac:dyDescent="0.25">
      <c r="C9449" s="47"/>
      <c r="D9449" s="47"/>
      <c r="E9449" s="47"/>
      <c r="F9449" s="47"/>
      <c r="G9449" s="48"/>
      <c r="H9449" s="47"/>
      <c r="I9449" s="51"/>
      <c r="J9449" s="51"/>
      <c r="K9449" s="47"/>
      <c r="L9449" s="47"/>
      <c r="M9449" s="47"/>
      <c r="N9449" s="47"/>
      <c r="O9449" s="48"/>
    </row>
    <row r="9450" spans="3:15" x14ac:dyDescent="0.25">
      <c r="C9450" s="47"/>
      <c r="D9450" s="47"/>
      <c r="E9450" s="47"/>
      <c r="F9450" s="47"/>
      <c r="G9450" s="48"/>
      <c r="H9450" s="47"/>
      <c r="I9450" s="51"/>
      <c r="J9450" s="51"/>
      <c r="K9450" s="47"/>
      <c r="L9450" s="47"/>
      <c r="M9450" s="47"/>
      <c r="N9450" s="47"/>
      <c r="O9450" s="48"/>
    </row>
    <row r="9451" spans="3:15" x14ac:dyDescent="0.25">
      <c r="C9451" s="47"/>
      <c r="D9451" s="47"/>
      <c r="E9451" s="47"/>
      <c r="F9451" s="47"/>
      <c r="G9451" s="48"/>
      <c r="H9451" s="47"/>
      <c r="I9451" s="51"/>
      <c r="J9451" s="51"/>
      <c r="K9451" s="47"/>
      <c r="L9451" s="47"/>
      <c r="M9451" s="47"/>
      <c r="N9451" s="47"/>
      <c r="O9451" s="48"/>
    </row>
  </sheetData>
  <sortState ref="B16:B5480">
    <sortCondition descending="1" ref="B16"/>
  </sortState>
  <mergeCells count="10">
    <mergeCell ref="B14:G14"/>
    <mergeCell ref="K14:O14"/>
    <mergeCell ref="W11:AC11"/>
    <mergeCell ref="W12:W15"/>
    <mergeCell ref="X12:X15"/>
    <mergeCell ref="Y12:Y15"/>
    <mergeCell ref="Z12:Z15"/>
    <mergeCell ref="AA12:AA15"/>
    <mergeCell ref="AB12:AB15"/>
    <mergeCell ref="AC12:AC15"/>
  </mergeCells>
  <phoneticPr fontId="3" type="noConversion"/>
  <dataValidations count="1">
    <dataValidation type="list" allowBlank="1" showInputMessage="1" showErrorMessage="1" sqref="B7">
      <formula1>$D$7:$D$10</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160020</xdr:rowOff>
                  </from>
                  <to>
                    <xdr:col>10</xdr:col>
                    <xdr:colOff>480060</xdr:colOff>
                    <xdr:row>9</xdr:row>
                    <xdr:rowOff>15240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0</xdr:colOff>
                    <xdr:row>3</xdr:row>
                    <xdr:rowOff>0</xdr:rowOff>
                  </from>
                  <to>
                    <xdr:col>6</xdr:col>
                    <xdr:colOff>160020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34"/>
  <sheetViews>
    <sheetView workbookViewId="0">
      <selection activeCell="A22" sqref="A22"/>
    </sheetView>
  </sheetViews>
  <sheetFormatPr defaultRowHeight="13.2" x14ac:dyDescent="0.25"/>
  <cols>
    <col min="1" max="1" width="8.88671875" style="182"/>
    <col min="2" max="2" width="39.33203125" style="182" customWidth="1"/>
    <col min="3" max="3" width="13" style="182" customWidth="1"/>
    <col min="4" max="7" width="8.88671875" style="182"/>
    <col min="8" max="8" width="10.109375" style="182" bestFit="1" customWidth="1"/>
    <col min="9" max="9" width="14" style="182" customWidth="1"/>
    <col min="10" max="16384" width="8.88671875" style="182"/>
  </cols>
  <sheetData>
    <row r="1" spans="1:11" x14ac:dyDescent="0.25">
      <c r="A1" s="184" t="s">
        <v>100</v>
      </c>
      <c r="D1" s="200"/>
      <c r="E1" s="201"/>
      <c r="F1" s="201"/>
      <c r="G1" s="201"/>
      <c r="H1" s="201"/>
      <c r="I1" s="201"/>
      <c r="J1" s="201"/>
      <c r="K1" s="201"/>
    </row>
    <row r="2" spans="1:11" x14ac:dyDescent="0.25">
      <c r="I2" s="184"/>
    </row>
    <row r="3" spans="1:11" x14ac:dyDescent="0.25">
      <c r="A3" s="184" t="s">
        <v>101</v>
      </c>
    </row>
    <row r="4" spans="1:11" x14ac:dyDescent="0.25">
      <c r="A4" s="184" t="s">
        <v>102</v>
      </c>
    </row>
    <row r="6" spans="1:11" ht="13.8" thickBot="1" x14ac:dyDescent="0.3"/>
    <row r="7" spans="1:11" ht="13.8" thickBot="1" x14ac:dyDescent="0.3">
      <c r="A7" s="202" t="s">
        <v>62</v>
      </c>
      <c r="B7" s="203"/>
    </row>
    <row r="8" spans="1:11" x14ac:dyDescent="0.25">
      <c r="A8" s="204" t="s">
        <v>31</v>
      </c>
      <c r="B8" s="205" t="s">
        <v>103</v>
      </c>
      <c r="C8" s="206" t="s">
        <v>104</v>
      </c>
      <c r="D8" s="207"/>
      <c r="E8" s="207"/>
      <c r="F8" s="207"/>
      <c r="G8" s="207"/>
      <c r="H8" s="207"/>
      <c r="I8" s="203"/>
    </row>
    <row r="9" spans="1:11" ht="13.8" thickBot="1" x14ac:dyDescent="0.3">
      <c r="A9" s="208" t="s">
        <v>105</v>
      </c>
      <c r="B9" s="209"/>
      <c r="C9" s="210" t="s">
        <v>1</v>
      </c>
      <c r="D9" s="211" t="s">
        <v>106</v>
      </c>
      <c r="E9" s="212" t="s">
        <v>3</v>
      </c>
      <c r="F9" s="212" t="s">
        <v>4</v>
      </c>
      <c r="G9" s="212" t="s">
        <v>5</v>
      </c>
      <c r="H9" s="212" t="s">
        <v>6</v>
      </c>
      <c r="I9" s="213" t="s">
        <v>2</v>
      </c>
    </row>
    <row r="10" spans="1:11" x14ac:dyDescent="0.25">
      <c r="A10" s="214" t="s">
        <v>107</v>
      </c>
      <c r="B10" s="220" t="s">
        <v>125</v>
      </c>
      <c r="C10" s="85">
        <v>41768</v>
      </c>
      <c r="D10" s="217">
        <v>0.66666666666666663</v>
      </c>
      <c r="E10" s="47">
        <v>15.73</v>
      </c>
      <c r="F10" s="47">
        <v>15.9</v>
      </c>
      <c r="G10" s="47">
        <v>15.73</v>
      </c>
      <c r="H10" s="47">
        <v>15.77</v>
      </c>
      <c r="I10" s="48">
        <v>25172568</v>
      </c>
    </row>
    <row r="11" spans="1:11" x14ac:dyDescent="0.25">
      <c r="A11" s="214" t="s">
        <v>108</v>
      </c>
      <c r="B11" s="220" t="s">
        <v>144</v>
      </c>
      <c r="C11" s="85">
        <v>41794</v>
      </c>
      <c r="D11" s="217">
        <v>0.66736111111111107</v>
      </c>
      <c r="E11" s="47">
        <v>101.36</v>
      </c>
      <c r="F11" s="47">
        <v>102.47</v>
      </c>
      <c r="G11" s="47">
        <v>101.27</v>
      </c>
      <c r="H11" s="47">
        <v>102.44</v>
      </c>
      <c r="I11" s="48">
        <v>3595798</v>
      </c>
    </row>
    <row r="12" spans="1:11" x14ac:dyDescent="0.25">
      <c r="A12" s="214" t="s">
        <v>109</v>
      </c>
      <c r="B12" s="215" t="s">
        <v>110</v>
      </c>
      <c r="C12" s="216">
        <v>41673</v>
      </c>
      <c r="D12" s="217">
        <v>0.66736111111111107</v>
      </c>
      <c r="E12" s="218">
        <v>88.75</v>
      </c>
      <c r="F12" s="218">
        <v>88.78</v>
      </c>
      <c r="G12" s="218">
        <v>86.61</v>
      </c>
      <c r="H12" s="218">
        <v>86.78</v>
      </c>
      <c r="I12" s="219">
        <v>13953268</v>
      </c>
    </row>
    <row r="13" spans="1:11" x14ac:dyDescent="0.25">
      <c r="A13" s="214" t="s">
        <v>111</v>
      </c>
      <c r="B13" s="215" t="s">
        <v>112</v>
      </c>
      <c r="C13" s="216">
        <v>41673</v>
      </c>
      <c r="D13" s="217">
        <v>0.66666666666666663</v>
      </c>
      <c r="E13" s="218">
        <v>34.04</v>
      </c>
      <c r="F13" s="218">
        <v>34.479999999999997</v>
      </c>
      <c r="G13" s="218">
        <v>33.049999999999997</v>
      </c>
      <c r="H13" s="218">
        <v>33.96</v>
      </c>
      <c r="I13" s="219">
        <v>21748284</v>
      </c>
    </row>
    <row r="14" spans="1:11" x14ac:dyDescent="0.25">
      <c r="A14" s="214" t="s">
        <v>113</v>
      </c>
      <c r="B14" s="215" t="s">
        <v>114</v>
      </c>
      <c r="C14" s="216">
        <v>41673</v>
      </c>
      <c r="D14" s="217">
        <v>0.66805555555555562</v>
      </c>
      <c r="E14" s="218">
        <v>23.31</v>
      </c>
      <c r="F14" s="218">
        <v>23.38</v>
      </c>
      <c r="G14" s="218">
        <v>21.9</v>
      </c>
      <c r="H14" s="218">
        <v>22.09</v>
      </c>
      <c r="I14" s="219">
        <v>4433923</v>
      </c>
    </row>
    <row r="15" spans="1:11" x14ac:dyDescent="0.25">
      <c r="A15" s="214" t="s">
        <v>115</v>
      </c>
      <c r="B15" s="215" t="s">
        <v>116</v>
      </c>
      <c r="C15" s="216">
        <v>41673</v>
      </c>
      <c r="D15" s="217">
        <v>0.66666666666666663</v>
      </c>
      <c r="E15" s="218">
        <v>17.7</v>
      </c>
      <c r="F15" s="218">
        <v>18</v>
      </c>
      <c r="G15" s="218">
        <v>16.920000000000002</v>
      </c>
      <c r="H15" s="218">
        <v>17.28</v>
      </c>
      <c r="I15" s="219">
        <v>918579</v>
      </c>
    </row>
    <row r="16" spans="1:11" x14ac:dyDescent="0.25">
      <c r="A16" s="214" t="s">
        <v>117</v>
      </c>
      <c r="B16" s="215" t="s">
        <v>118</v>
      </c>
      <c r="C16" s="216">
        <v>41673</v>
      </c>
      <c r="D16" s="217">
        <v>0.66666666666666663</v>
      </c>
      <c r="E16" s="218">
        <v>21.05</v>
      </c>
      <c r="F16" s="218">
        <v>21.23</v>
      </c>
      <c r="G16" s="218">
        <v>20.170000000000002</v>
      </c>
      <c r="H16" s="218">
        <v>20.21</v>
      </c>
      <c r="I16" s="219">
        <v>589750</v>
      </c>
    </row>
    <row r="17" spans="1:9" x14ac:dyDescent="0.25">
      <c r="A17" s="183" t="s">
        <v>126</v>
      </c>
      <c r="B17" s="220" t="s">
        <v>127</v>
      </c>
      <c r="C17" s="85">
        <v>41733</v>
      </c>
      <c r="D17" s="217">
        <v>0.66736111111111107</v>
      </c>
      <c r="E17" s="47">
        <v>43.59</v>
      </c>
      <c r="F17" s="47">
        <v>43.66</v>
      </c>
      <c r="G17" s="47">
        <v>43.03</v>
      </c>
      <c r="H17" s="47">
        <v>43.05</v>
      </c>
      <c r="I17" s="48">
        <v>4416020</v>
      </c>
    </row>
    <row r="18" spans="1:9" x14ac:dyDescent="0.25">
      <c r="A18" s="214" t="s">
        <v>119</v>
      </c>
      <c r="B18" s="215" t="s">
        <v>120</v>
      </c>
      <c r="C18" s="216">
        <v>41673</v>
      </c>
      <c r="D18" s="217">
        <v>0.66805555555555562</v>
      </c>
      <c r="E18" s="218">
        <v>58.15</v>
      </c>
      <c r="F18" s="218">
        <v>58.48</v>
      </c>
      <c r="G18" s="218">
        <v>56.075000000000003</v>
      </c>
      <c r="H18" s="218">
        <v>56.15</v>
      </c>
      <c r="I18" s="219">
        <v>2929252</v>
      </c>
    </row>
    <row r="19" spans="1:9" x14ac:dyDescent="0.25">
      <c r="A19" s="183"/>
      <c r="B19" s="183"/>
      <c r="C19" s="183"/>
      <c r="D19" s="183"/>
    </row>
    <row r="20" spans="1:9" x14ac:dyDescent="0.25">
      <c r="A20" s="183"/>
      <c r="B20" s="183"/>
      <c r="C20" s="183"/>
      <c r="D20" s="183"/>
    </row>
    <row r="21" spans="1:9" x14ac:dyDescent="0.25">
      <c r="A21" s="183"/>
      <c r="B21" s="183"/>
      <c r="C21" s="183"/>
      <c r="D21" s="183"/>
    </row>
    <row r="22" spans="1:9" x14ac:dyDescent="0.25">
      <c r="A22" s="214" t="s">
        <v>121</v>
      </c>
      <c r="B22" s="220" t="s">
        <v>122</v>
      </c>
      <c r="C22" s="85">
        <v>41794</v>
      </c>
      <c r="D22" s="217">
        <v>0.66666666666666663</v>
      </c>
      <c r="E22" s="47">
        <v>192.47</v>
      </c>
      <c r="F22" s="47">
        <v>193.3</v>
      </c>
      <c r="G22" s="47">
        <v>192.26499999999999</v>
      </c>
      <c r="H22" s="47">
        <v>193.19</v>
      </c>
      <c r="I22" s="48">
        <v>55529372</v>
      </c>
    </row>
    <row r="23" spans="1:9" x14ac:dyDescent="0.25">
      <c r="A23" s="214" t="s">
        <v>123</v>
      </c>
      <c r="B23" s="220" t="s">
        <v>124</v>
      </c>
      <c r="C23" s="85">
        <v>41794</v>
      </c>
      <c r="D23" s="217">
        <v>0.68680555555555556</v>
      </c>
      <c r="E23" s="47">
        <v>1923.06</v>
      </c>
      <c r="F23" s="47">
        <v>1928.63</v>
      </c>
      <c r="G23" s="47">
        <v>1918.6</v>
      </c>
      <c r="H23" s="47">
        <v>1927.88</v>
      </c>
      <c r="I23" s="48">
        <v>403725664</v>
      </c>
    </row>
    <row r="24" spans="1:9" x14ac:dyDescent="0.25">
      <c r="A24" s="183" t="s">
        <v>138</v>
      </c>
      <c r="B24" s="220" t="s">
        <v>139</v>
      </c>
      <c r="C24" s="85">
        <v>41736</v>
      </c>
      <c r="D24" s="234">
        <v>0.48125000000000001</v>
      </c>
      <c r="E24" s="47">
        <v>85.83</v>
      </c>
      <c r="F24" s="47">
        <v>86.63</v>
      </c>
      <c r="G24" s="47">
        <v>85.55</v>
      </c>
      <c r="H24" s="47">
        <v>86.07</v>
      </c>
      <c r="I24" s="48">
        <v>40146792</v>
      </c>
    </row>
    <row r="25" spans="1:9" x14ac:dyDescent="0.25">
      <c r="A25" s="183"/>
    </row>
    <row r="26" spans="1:9" x14ac:dyDescent="0.25">
      <c r="A26" s="183"/>
    </row>
    <row r="27" spans="1:9" x14ac:dyDescent="0.25">
      <c r="A27" s="183"/>
    </row>
    <row r="28" spans="1:9" x14ac:dyDescent="0.25">
      <c r="A28" s="183"/>
    </row>
    <row r="29" spans="1:9" x14ac:dyDescent="0.25">
      <c r="A29" s="183"/>
    </row>
    <row r="30" spans="1:9" x14ac:dyDescent="0.25">
      <c r="A30" s="183"/>
    </row>
    <row r="31" spans="1:9" x14ac:dyDescent="0.25">
      <c r="A31" s="183"/>
    </row>
    <row r="32" spans="1:9" x14ac:dyDescent="0.25">
      <c r="A32" s="183"/>
    </row>
    <row r="33" spans="1:1" x14ac:dyDescent="0.25">
      <c r="A33" s="183"/>
    </row>
    <row r="34" spans="1:1" x14ac:dyDescent="0.25">
      <c r="A34" s="183"/>
    </row>
  </sheetData>
  <dataConsolidate/>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A2832"/>
  <sheetViews>
    <sheetView zoomScaleNormal="100" workbookViewId="0">
      <selection activeCell="A26" sqref="A26"/>
    </sheetView>
  </sheetViews>
  <sheetFormatPr defaultRowHeight="13.2" x14ac:dyDescent="0.25"/>
  <cols>
    <col min="1" max="1" width="8.33203125" customWidth="1"/>
    <col min="2" max="2" width="20.6640625" customWidth="1"/>
    <col min="3" max="3" width="15.33203125" customWidth="1"/>
    <col min="4" max="4" width="9.88671875" customWidth="1"/>
    <col min="5" max="5" width="10.44140625" customWidth="1"/>
    <col min="6" max="6" width="10.109375" bestFit="1" customWidth="1"/>
    <col min="7" max="7" width="9.6640625" customWidth="1"/>
    <col min="8" max="8" width="8.21875" style="37" customWidth="1"/>
    <col min="9" max="9" width="11.6640625" style="37" customWidth="1"/>
    <col min="10" max="10" width="11.109375" style="37" customWidth="1"/>
    <col min="11" max="11" width="10.6640625" style="37" customWidth="1"/>
    <col min="12" max="12" width="11.5546875" customWidth="1"/>
    <col min="13" max="13" width="9.88671875" customWidth="1"/>
    <col min="14" max="14" width="10.5546875" customWidth="1"/>
    <col min="15" max="15" width="9.33203125" customWidth="1"/>
    <col min="16" max="16" width="9.5546875" bestFit="1" customWidth="1"/>
    <col min="17" max="17" width="9.21875" customWidth="1"/>
    <col min="18" max="18" width="11.21875" style="37" customWidth="1"/>
    <col min="19" max="19" width="9" style="37" customWidth="1"/>
    <col min="20" max="20" width="10.109375" bestFit="1" customWidth="1"/>
  </cols>
  <sheetData>
    <row r="1" spans="1:20" ht="18" customHeight="1" x14ac:dyDescent="0.3">
      <c r="A1" s="61" t="s">
        <v>149</v>
      </c>
      <c r="R1" s="69"/>
      <c r="S1" s="136"/>
      <c r="T1" s="70"/>
    </row>
    <row r="2" spans="1:20" ht="13.8" customHeight="1" x14ac:dyDescent="0.25">
      <c r="B2" s="23" t="str">
        <f>InputPriceData!A1</f>
        <v>SPDR S&amp;P 500 (SPY) -PCX (Daily)</v>
      </c>
      <c r="P2" s="63"/>
      <c r="R2" s="69"/>
      <c r="S2" s="133"/>
      <c r="T2" s="70"/>
    </row>
    <row r="3" spans="1:20" ht="14.4" thickBot="1" x14ac:dyDescent="0.3">
      <c r="B3" s="23"/>
      <c r="D3" s="16"/>
      <c r="E3" s="16"/>
      <c r="F3" s="14"/>
      <c r="G3" s="15"/>
      <c r="P3" s="63"/>
      <c r="R3" s="69"/>
      <c r="S3" s="93"/>
      <c r="T3" s="69"/>
    </row>
    <row r="4" spans="1:20" ht="13.8" customHeight="1" x14ac:dyDescent="0.25">
      <c r="A4" s="30" t="s">
        <v>26</v>
      </c>
      <c r="B4" s="26"/>
      <c r="C4" s="31"/>
      <c r="D4" s="31"/>
      <c r="E4" s="31"/>
      <c r="F4" s="32"/>
      <c r="G4" s="17"/>
      <c r="P4" s="64"/>
      <c r="R4" s="69"/>
      <c r="S4" s="134"/>
      <c r="T4" s="69"/>
    </row>
    <row r="5" spans="1:20" ht="13.8" customHeight="1" x14ac:dyDescent="0.25">
      <c r="A5" s="33" t="s">
        <v>13</v>
      </c>
      <c r="B5" s="24"/>
      <c r="C5" s="24"/>
      <c r="D5" s="24"/>
      <c r="E5" s="24"/>
      <c r="F5" s="34"/>
      <c r="G5" s="181"/>
      <c r="P5" s="64"/>
      <c r="R5" s="69"/>
      <c r="S5" s="69"/>
      <c r="T5" s="69"/>
    </row>
    <row r="6" spans="1:20" ht="13.8" customHeight="1" x14ac:dyDescent="0.25">
      <c r="A6" s="41">
        <f>InputPriceData!$B$10</f>
        <v>5376</v>
      </c>
      <c r="B6" s="42" t="s">
        <v>10</v>
      </c>
      <c r="C6" s="42"/>
      <c r="D6" s="42"/>
      <c r="E6" s="43" t="s">
        <v>28</v>
      </c>
      <c r="F6" s="62">
        <f ca="1">OFFSET(InputPriceData!B15,CalculationsAndCharts!A6,0,1,1)</f>
        <v>33998</v>
      </c>
      <c r="P6" s="64"/>
      <c r="R6" s="69"/>
      <c r="S6" s="135"/>
      <c r="T6" s="69"/>
    </row>
    <row r="7" spans="1:20" ht="13.8" customHeight="1" x14ac:dyDescent="0.25">
      <c r="A7" s="27"/>
      <c r="B7" s="90" t="s">
        <v>80</v>
      </c>
      <c r="C7" s="91" t="b">
        <v>1</v>
      </c>
      <c r="D7" s="16"/>
      <c r="E7" s="43" t="s">
        <v>27</v>
      </c>
      <c r="F7" s="62">
        <f ca="1">OFFSET(InputPriceData!B15,1,0,1,1)</f>
        <v>41794</v>
      </c>
      <c r="G7" s="14"/>
      <c r="P7" s="64"/>
      <c r="R7" s="69"/>
      <c r="S7" s="135"/>
      <c r="T7" s="69"/>
    </row>
    <row r="8" spans="1:20" ht="13.8" customHeight="1" x14ac:dyDescent="0.25">
      <c r="A8" s="36">
        <f ca="1">MIN(A6-A11,COUNTA(B33:B9983))</f>
        <v>2800</v>
      </c>
      <c r="B8" s="25" t="s">
        <v>15</v>
      </c>
      <c r="C8" s="25"/>
      <c r="D8" s="25"/>
      <c r="E8" s="25"/>
      <c r="F8" s="29"/>
      <c r="G8" s="19"/>
      <c r="P8" s="64"/>
      <c r="R8" s="69"/>
      <c r="S8" s="225"/>
      <c r="T8" s="128"/>
    </row>
    <row r="9" spans="1:20" ht="13.8" customHeight="1" x14ac:dyDescent="0.25">
      <c r="A9" s="35"/>
      <c r="B9" s="16"/>
      <c r="C9" s="16"/>
      <c r="D9" s="16"/>
      <c r="E9" s="16"/>
      <c r="F9" s="28"/>
      <c r="G9" s="20"/>
      <c r="P9" s="44"/>
      <c r="R9" s="69"/>
      <c r="S9" s="71"/>
      <c r="T9" s="69"/>
    </row>
    <row r="10" spans="1:20" ht="13.8" customHeight="1" x14ac:dyDescent="0.25">
      <c r="A10" s="104" t="s">
        <v>18</v>
      </c>
      <c r="B10" s="105"/>
      <c r="C10" s="106"/>
      <c r="D10" s="107"/>
      <c r="E10" s="94"/>
      <c r="F10" s="95" t="s">
        <v>14</v>
      </c>
      <c r="G10" s="21"/>
      <c r="P10" s="64"/>
      <c r="R10" s="69"/>
      <c r="S10" s="71"/>
      <c r="T10" s="69"/>
    </row>
    <row r="11" spans="1:20" ht="13.8" customHeight="1" x14ac:dyDescent="0.25">
      <c r="A11" s="108">
        <v>163</v>
      </c>
      <c r="B11" s="71" t="s">
        <v>19</v>
      </c>
      <c r="C11" s="109"/>
      <c r="D11" s="110"/>
      <c r="E11" s="96" t="s">
        <v>22</v>
      </c>
      <c r="F11" s="97">
        <f ca="1">CEILING(MAX(OFFSET($E$33,0,0,$A$12,1))+2*F14,0.1)</f>
        <v>175.3</v>
      </c>
      <c r="G11" s="21"/>
      <c r="P11" s="64"/>
      <c r="R11" s="69"/>
      <c r="S11" s="71"/>
      <c r="T11" s="69"/>
    </row>
    <row r="12" spans="1:20" ht="13.8" customHeight="1" x14ac:dyDescent="0.25">
      <c r="A12" s="111">
        <v>279</v>
      </c>
      <c r="B12" s="71" t="s">
        <v>20</v>
      </c>
      <c r="C12" s="109"/>
      <c r="D12" s="110"/>
      <c r="E12" s="96" t="s">
        <v>23</v>
      </c>
      <c r="F12" s="97">
        <f ca="1">FLOOR(MIN(OFFSET($F$33,0,0,$A$12,1))-2*F14,0.1)</f>
        <v>126.30000000000001</v>
      </c>
      <c r="G12" s="21"/>
      <c r="P12" s="64"/>
      <c r="R12" s="69"/>
      <c r="S12" s="135"/>
      <c r="T12" s="69"/>
    </row>
    <row r="13" spans="1:20" ht="13.8" customHeight="1" x14ac:dyDescent="0.25">
      <c r="A13" s="112"/>
      <c r="B13" s="93" t="s">
        <v>25</v>
      </c>
      <c r="C13" s="113">
        <f ca="1">OFFSET(B32,A12,0,1,1)</f>
        <v>41150</v>
      </c>
      <c r="D13" s="102"/>
      <c r="E13" s="98" t="s">
        <v>36</v>
      </c>
      <c r="F13" s="99">
        <v>0.05</v>
      </c>
      <c r="G13" s="21"/>
      <c r="P13" s="44"/>
      <c r="R13" s="69"/>
      <c r="S13" s="135"/>
      <c r="T13" s="69"/>
    </row>
    <row r="14" spans="1:20" ht="13.8" customHeight="1" thickBot="1" x14ac:dyDescent="0.3">
      <c r="A14" s="126"/>
      <c r="B14" s="114" t="str">
        <f ca="1">"Last: "&amp;OFFSET(InputPriceData!P15,1+A11,0,1,1)</f>
        <v xml:space="preserve">Last: </v>
      </c>
      <c r="C14" s="115">
        <f ca="1">B33</f>
        <v>41556</v>
      </c>
      <c r="D14" s="103"/>
      <c r="E14" s="100" t="s">
        <v>38</v>
      </c>
      <c r="F14" s="101">
        <f ca="1">FLOOR((CEILING(MAX(OFFSET($E$33,0,0,$A$12,1)),1)-FLOOR(MIN(OFFSET($F$33,0,0,$A$12,1)),1))*$F$13,0.01)</f>
        <v>2.1</v>
      </c>
      <c r="G14" s="18"/>
      <c r="P14" s="64"/>
      <c r="R14" s="69"/>
      <c r="S14" s="71"/>
      <c r="T14" s="69"/>
    </row>
    <row r="15" spans="1:20" ht="13.8" customHeight="1" x14ac:dyDescent="0.25">
      <c r="A15" s="177" t="s">
        <v>29</v>
      </c>
      <c r="B15" s="178"/>
      <c r="C15" s="179"/>
      <c r="D15" s="298"/>
      <c r="E15" s="298"/>
      <c r="F15" s="299"/>
      <c r="G15" s="18"/>
      <c r="P15" s="64"/>
      <c r="R15" s="69"/>
      <c r="S15" s="71"/>
      <c r="T15" s="69"/>
    </row>
    <row r="16" spans="1:20" ht="12.75" customHeight="1" x14ac:dyDescent="0.25">
      <c r="A16" s="116" t="s">
        <v>30</v>
      </c>
      <c r="B16" s="117">
        <v>41150</v>
      </c>
      <c r="C16" s="122">
        <f ca="1">OFFSET(InputPriceData!$A$15,MATCH(B16,OFFSET(InputPriceData!B15,1,0,InputPriceData!$B$10,1),0),0,1,1)-C17</f>
        <v>279</v>
      </c>
      <c r="D16" s="118"/>
      <c r="E16" s="118">
        <v>255</v>
      </c>
      <c r="F16" s="119"/>
      <c r="G16" s="18"/>
      <c r="P16" s="64"/>
      <c r="R16" s="69"/>
      <c r="S16" s="135"/>
      <c r="T16" s="69"/>
    </row>
    <row r="17" spans="1:27" ht="12.75" customHeight="1" thickBot="1" x14ac:dyDescent="0.3">
      <c r="A17" s="140" t="s">
        <v>31</v>
      </c>
      <c r="B17" s="141">
        <v>41556</v>
      </c>
      <c r="C17" s="142">
        <f ca="1">OFFSET(InputPriceData!$A$15,MATCH(B17,OFFSET(InputPriceData!$B$15,1,0,InputPriceData!$B$10,1),0),0,1,1)-1</f>
        <v>163</v>
      </c>
      <c r="D17" s="120"/>
      <c r="E17" s="120">
        <f>$A$12-$E$16+1</f>
        <v>25</v>
      </c>
      <c r="F17" s="121"/>
      <c r="G17" s="18"/>
      <c r="P17" s="64"/>
      <c r="R17" s="69"/>
      <c r="S17" s="71"/>
      <c r="T17" s="69"/>
    </row>
    <row r="18" spans="1:27" ht="15.75" customHeight="1" thickBot="1" x14ac:dyDescent="0.3">
      <c r="E18" s="174"/>
      <c r="F18" s="174"/>
      <c r="G18" s="143" t="s">
        <v>85</v>
      </c>
      <c r="H18" s="130" t="s">
        <v>85</v>
      </c>
      <c r="P18" s="64"/>
      <c r="R18" s="69"/>
      <c r="S18" s="71"/>
      <c r="T18" s="69"/>
    </row>
    <row r="19" spans="1:27" ht="15" customHeight="1" x14ac:dyDescent="0.25">
      <c r="A19" s="66" t="s">
        <v>177</v>
      </c>
      <c r="B19" s="67"/>
      <c r="C19" s="67"/>
      <c r="D19" s="180"/>
      <c r="G19" s="18"/>
      <c r="P19" s="64"/>
      <c r="R19" s="69"/>
      <c r="S19" s="71"/>
      <c r="T19" s="227"/>
    </row>
    <row r="20" spans="1:27" ht="15" customHeight="1" x14ac:dyDescent="0.25">
      <c r="A20" s="305" t="s">
        <v>174</v>
      </c>
      <c r="B20" s="306"/>
      <c r="C20" s="275"/>
      <c r="D20" s="276"/>
      <c r="G20" s="18"/>
      <c r="R20" s="69"/>
      <c r="S20" s="135"/>
      <c r="T20" s="69"/>
    </row>
    <row r="21" spans="1:27" ht="15" customHeight="1" x14ac:dyDescent="0.25">
      <c r="A21" s="265">
        <v>0.9</v>
      </c>
      <c r="B21" s="132" t="s">
        <v>151</v>
      </c>
      <c r="C21" s="244"/>
      <c r="D21" s="269"/>
      <c r="G21" s="21"/>
      <c r="R21" s="69"/>
      <c r="S21" s="135"/>
      <c r="T21" s="123"/>
    </row>
    <row r="22" spans="1:27" ht="13.2" customHeight="1" x14ac:dyDescent="0.25">
      <c r="A22" s="266">
        <v>20</v>
      </c>
      <c r="B22" s="132" t="s">
        <v>150</v>
      </c>
      <c r="C22" s="244"/>
      <c r="D22" s="269"/>
      <c r="G22" s="21"/>
      <c r="R22" s="69"/>
      <c r="S22" s="226"/>
      <c r="T22" s="124"/>
    </row>
    <row r="23" spans="1:27" x14ac:dyDescent="0.25">
      <c r="A23" s="270">
        <v>100</v>
      </c>
      <c r="B23" s="277" t="s">
        <v>155</v>
      </c>
      <c r="C23" s="268"/>
      <c r="D23" s="271"/>
      <c r="G23" s="15"/>
      <c r="R23" s="69"/>
      <c r="S23" s="226"/>
      <c r="T23" s="124"/>
    </row>
    <row r="24" spans="1:27" x14ac:dyDescent="0.25">
      <c r="A24" s="27"/>
      <c r="B24" s="244"/>
      <c r="C24" s="244"/>
      <c r="D24" s="269"/>
      <c r="G24" s="22"/>
      <c r="N24" s="37"/>
      <c r="R24" s="69"/>
      <c r="S24" s="135"/>
      <c r="T24" s="69"/>
    </row>
    <row r="25" spans="1:27" ht="13.2" customHeight="1" x14ac:dyDescent="0.25">
      <c r="A25" s="307" t="s">
        <v>175</v>
      </c>
      <c r="B25" s="308"/>
      <c r="C25" s="273"/>
      <c r="D25" s="274"/>
      <c r="E25" s="221"/>
      <c r="F25" s="221"/>
      <c r="G25" s="22"/>
      <c r="N25" s="37"/>
      <c r="R25" s="69"/>
      <c r="S25" s="69"/>
      <c r="T25" s="69"/>
    </row>
    <row r="26" spans="1:27" x14ac:dyDescent="0.25">
      <c r="A26" s="265">
        <v>0.4</v>
      </c>
      <c r="B26" s="132" t="s">
        <v>151</v>
      </c>
      <c r="C26" s="244"/>
      <c r="D26" s="269"/>
      <c r="E26" s="221"/>
      <c r="F26" s="139"/>
      <c r="G26" s="139"/>
      <c r="H26" s="57"/>
      <c r="I26" s="57"/>
      <c r="J26" s="57"/>
      <c r="K26" s="57"/>
      <c r="L26" s="57"/>
      <c r="M26" s="57"/>
      <c r="N26" s="57"/>
      <c r="O26" s="185"/>
      <c r="P26" s="187"/>
      <c r="Q26" s="187"/>
      <c r="R26" s="186"/>
      <c r="S26" s="186"/>
      <c r="T26" s="37"/>
    </row>
    <row r="27" spans="1:27" ht="13.2" customHeight="1" x14ac:dyDescent="0.25">
      <c r="A27" s="266">
        <v>20</v>
      </c>
      <c r="B27" s="132" t="s">
        <v>150</v>
      </c>
      <c r="C27" s="244"/>
      <c r="D27" s="269"/>
      <c r="E27" s="221"/>
      <c r="F27" s="139"/>
      <c r="G27" s="57"/>
      <c r="H27" s="57"/>
      <c r="I27" s="57"/>
      <c r="J27" s="57"/>
      <c r="K27" s="57"/>
      <c r="L27" s="57"/>
      <c r="M27" s="57"/>
      <c r="N27" s="57"/>
      <c r="O27" s="185"/>
      <c r="P27" s="187"/>
      <c r="Q27" s="187"/>
      <c r="R27" s="186"/>
      <c r="S27" s="186"/>
      <c r="T27" s="37"/>
    </row>
    <row r="28" spans="1:27" ht="13.2" customHeight="1" thickBot="1" x14ac:dyDescent="0.3">
      <c r="A28" s="267">
        <v>100</v>
      </c>
      <c r="B28" s="278" t="s">
        <v>155</v>
      </c>
      <c r="C28" s="245"/>
      <c r="D28" s="272"/>
      <c r="E28" s="137"/>
      <c r="F28" s="139"/>
      <c r="G28" s="59"/>
      <c r="H28" s="131" t="s">
        <v>141</v>
      </c>
      <c r="I28" s="199" t="str">
        <f ca="1">OFFSET(A32,$E$17,0,1,1)&amp;"(RR)"</f>
        <v>25(RR)</v>
      </c>
      <c r="J28" s="198">
        <f ca="1">OFFSET($B$32,E17,0,1,1)</f>
        <v>41522</v>
      </c>
      <c r="K28" s="65" t="str">
        <f ca="1">TEXT(OFFSET(D32,$E$17,0,1,1),"#,##0.00")&amp;"(o)"</f>
        <v>163.43(o)</v>
      </c>
      <c r="L28" s="65" t="str">
        <f ca="1">TEXT(OFFSET(E32,$E$17,0,1,1),"#,##0.00")&amp;"(h)"</f>
        <v>163.97(h)</v>
      </c>
      <c r="M28" s="65" t="str">
        <f ca="1">TEXT(OFFSET(F32,$E$17,0,1,1),"#,##0.00")&amp;"(l)"</f>
        <v>163.31(l)</v>
      </c>
      <c r="N28" s="65" t="str">
        <f ca="1">TEXT(OFFSET(G32,$E$17,0,1,1),"#,##0.00")&amp;"(c)"</f>
        <v>163.54(c)</v>
      </c>
      <c r="O28" s="185"/>
      <c r="P28" s="57"/>
      <c r="Q28" s="57"/>
      <c r="R28" s="57"/>
      <c r="S28" s="57"/>
      <c r="T28" s="37"/>
    </row>
    <row r="29" spans="1:27" ht="12.75" customHeight="1" x14ac:dyDescent="0.25">
      <c r="D29" s="132"/>
      <c r="E29" s="137"/>
      <c r="F29" s="139"/>
      <c r="G29" s="59"/>
      <c r="H29" s="57"/>
      <c r="I29" s="57"/>
      <c r="J29" s="58"/>
      <c r="K29" s="57"/>
      <c r="L29" s="57"/>
      <c r="M29" s="57"/>
      <c r="N29" s="188"/>
      <c r="O29" s="188"/>
      <c r="P29" s="188"/>
      <c r="Q29" s="57"/>
      <c r="R29" s="188"/>
      <c r="S29" s="188"/>
      <c r="T29" s="37"/>
    </row>
    <row r="30" spans="1:27" ht="12.75" customHeight="1" x14ac:dyDescent="0.25">
      <c r="A30" s="175"/>
      <c r="B30" s="191"/>
      <c r="D30" s="175"/>
      <c r="E30" s="137"/>
      <c r="F30" s="139"/>
      <c r="G30" s="60"/>
      <c r="H30" s="57"/>
      <c r="I30" s="57"/>
      <c r="J30" s="57"/>
      <c r="K30" s="57"/>
      <c r="L30" s="57"/>
      <c r="M30" s="57"/>
      <c r="N30" s="189"/>
      <c r="O30" s="189"/>
      <c r="P30" s="189"/>
      <c r="Q30" s="57"/>
      <c r="R30" s="189"/>
      <c r="S30" s="189"/>
      <c r="T30" s="37"/>
    </row>
    <row r="31" spans="1:27" ht="15" customHeight="1" x14ac:dyDescent="0.25">
      <c r="A31" s="296" t="s">
        <v>24</v>
      </c>
      <c r="B31" s="190" t="s">
        <v>99</v>
      </c>
      <c r="C31" s="192"/>
      <c r="D31" s="192"/>
      <c r="E31" s="192"/>
      <c r="F31" s="192"/>
      <c r="G31" s="193"/>
      <c r="H31" s="236" t="s">
        <v>128</v>
      </c>
      <c r="I31" s="238" t="s">
        <v>140</v>
      </c>
      <c r="J31" s="247" t="s">
        <v>170</v>
      </c>
      <c r="K31" s="247" t="s">
        <v>171</v>
      </c>
      <c r="L31" s="309" t="str">
        <f>"Quotient 1 ("&amp;TEXT(A22,"0")&amp;", "&amp;TEXT(A21,"#.0")&amp;")"</f>
        <v>Quotient 1 (20, .9)</v>
      </c>
      <c r="M31" s="310"/>
      <c r="N31" s="310"/>
      <c r="O31" s="260" t="s">
        <v>165</v>
      </c>
      <c r="P31" s="261" t="s">
        <v>176</v>
      </c>
      <c r="Q31" s="261" t="s">
        <v>168</v>
      </c>
      <c r="R31" s="262"/>
      <c r="S31" s="262"/>
      <c r="T31" s="289" t="str">
        <f>"Quotient 2 ("&amp;TEXT(A27,"0")&amp;", "&amp;TEXT(A26,"#.0")&amp;")"</f>
        <v>Quotient 2 (20, .4)</v>
      </c>
      <c r="U31" s="290"/>
      <c r="V31" s="290"/>
      <c r="W31" s="240" t="s">
        <v>165</v>
      </c>
      <c r="X31" s="241" t="s">
        <v>176</v>
      </c>
      <c r="Y31" s="241" t="s">
        <v>168</v>
      </c>
      <c r="Z31" s="242"/>
      <c r="AA31" s="242"/>
    </row>
    <row r="32" spans="1:27" ht="12.75" customHeight="1" x14ac:dyDescent="0.25">
      <c r="A32" s="297"/>
      <c r="B32" s="194" t="s">
        <v>1</v>
      </c>
      <c r="C32" s="195" t="s">
        <v>2</v>
      </c>
      <c r="D32" s="196" t="s">
        <v>3</v>
      </c>
      <c r="E32" s="196" t="s">
        <v>4</v>
      </c>
      <c r="F32" s="196" t="s">
        <v>5</v>
      </c>
      <c r="G32" s="197" t="s">
        <v>6</v>
      </c>
      <c r="H32" s="237">
        <f ca="1">$F$11</f>
        <v>175.3</v>
      </c>
      <c r="I32" s="239">
        <f ca="1">F12</f>
        <v>126.30000000000001</v>
      </c>
      <c r="J32" s="248">
        <v>1</v>
      </c>
      <c r="K32" s="249">
        <v>-1</v>
      </c>
      <c r="L32" s="300" t="s">
        <v>169</v>
      </c>
      <c r="M32" s="301"/>
      <c r="N32" s="302"/>
      <c r="O32" s="263" t="s">
        <v>163</v>
      </c>
      <c r="P32" s="263" t="s">
        <v>164</v>
      </c>
      <c r="Q32" s="263" t="s">
        <v>166</v>
      </c>
      <c r="R32" s="263" t="s">
        <v>167</v>
      </c>
      <c r="S32" s="263" t="s">
        <v>174</v>
      </c>
      <c r="T32" s="291" t="s">
        <v>169</v>
      </c>
      <c r="U32" s="292"/>
      <c r="V32" s="293"/>
      <c r="W32" s="243" t="s">
        <v>163</v>
      </c>
      <c r="X32" s="243" t="s">
        <v>164</v>
      </c>
      <c r="Y32" s="243" t="s">
        <v>166</v>
      </c>
      <c r="Z32" s="243" t="s">
        <v>167</v>
      </c>
      <c r="AA32" s="243" t="s">
        <v>175</v>
      </c>
    </row>
    <row r="33" spans="1:27" ht="12.75" customHeight="1" x14ac:dyDescent="0.25">
      <c r="A33">
        <v>1</v>
      </c>
      <c r="B33" s="176">
        <f ca="1">OFFSET(InputPriceData!$B$15,CalculationsAndCharts!$A33+$A$11,0,1,1)</f>
        <v>41556</v>
      </c>
      <c r="C33" s="3">
        <f ca="1">OFFSET(InputPriceData!G$15,CalculationsAndCharts!$A33+$A$11,IF($C$7,8,0),1,1)</f>
        <v>168973000</v>
      </c>
      <c r="D33" s="4">
        <f ca="1">OFFSET(InputPriceData!$C$15,CalculationsAndCharts!$A33+$A$11,IF($C$7,8,0),1,1)</f>
        <v>164.18</v>
      </c>
      <c r="E33" s="4">
        <f ca="1">OFFSET(InputPriceData!$D$15,CalculationsAndCharts!$A33+$A$11,IF($C$7,8,0),1,1)</f>
        <v>164.57</v>
      </c>
      <c r="F33" s="4">
        <f ca="1">OFFSET(InputPriceData!$E$15,CalculationsAndCharts!$A33+$A$11,IF($C$7,8,0),1,1)</f>
        <v>162.91999999999999</v>
      </c>
      <c r="G33" s="4">
        <f ca="1">OFFSET(InputPriceData!$F$15,CalculationsAndCharts!$A33+$A$11,IF($C$7,8,0),1,1)</f>
        <v>163.98</v>
      </c>
      <c r="H33" s="235">
        <f>$E$17</f>
        <v>25</v>
      </c>
      <c r="I33" s="129">
        <f ca="1">H32</f>
        <v>175.3</v>
      </c>
      <c r="J33" s="235">
        <f>$E$17</f>
        <v>25</v>
      </c>
      <c r="K33" s="37">
        <f>J32</f>
        <v>1</v>
      </c>
      <c r="L33" s="303" t="s">
        <v>173</v>
      </c>
      <c r="M33" s="304"/>
      <c r="N33" s="259" t="s">
        <v>172</v>
      </c>
      <c r="O33" s="246">
        <f t="shared" ref="O33:O96" ca="1" si="0">$N$38*(G33-2*G34+G35)+2*$N$36*O34-$N$37*O35</f>
        <v>-3.4360061807028135</v>
      </c>
      <c r="P33" s="246">
        <f t="shared" ref="P33:P96" ca="1" si="1">$N$41*(O33+O34)/2+$N$42*P34+$N$43*P35</f>
        <v>-1.4049651819568045</v>
      </c>
      <c r="Q33" s="246">
        <f ca="1">IF(ABS(P33)&gt;(Q34*0.991),ABS(P33),(Q34*0.991))</f>
        <v>3.0732621474512971</v>
      </c>
      <c r="R33" s="4">
        <f ca="1">IF(Q33&gt;0,P33/Q33,R34)</f>
        <v>-0.45715761121190507</v>
      </c>
      <c r="S33" s="4">
        <f t="shared" ref="S33:S96" ca="1" si="2">(R33+$A$21)/($A$21*R33+1)</f>
        <v>0.75241909207501467</v>
      </c>
      <c r="T33" s="294" t="s">
        <v>173</v>
      </c>
      <c r="U33" s="295"/>
      <c r="V33" s="264" t="s">
        <v>172</v>
      </c>
      <c r="W33" s="246">
        <f ca="1">$V$38*(G33-2*G34+G35)+2*$V$36*W34-$V$37*W35</f>
        <v>-3.4360061807028135</v>
      </c>
      <c r="X33" s="246">
        <f ca="1">$V$41*(W33+W34)/2+$V$42*X34+$V$43*X35</f>
        <v>-1.4049651819568045</v>
      </c>
      <c r="Y33" s="246">
        <f ca="1">IF(ABS(X33)&gt;(Y34*0.991),ABS(X33),(Y34*0.991))</f>
        <v>3.0732621474512971</v>
      </c>
      <c r="Z33" s="4">
        <f ca="1">IF(Y33&gt;0,X33/Y33,Z34)</f>
        <v>-0.45715761121190507</v>
      </c>
      <c r="AA33" s="4">
        <f ca="1">(Z33+$A$26)/($A$26*Z33+1)</f>
        <v>-6.9948630796981714E-2</v>
      </c>
    </row>
    <row r="34" spans="1:27" x14ac:dyDescent="0.25">
      <c r="A34">
        <v>2</v>
      </c>
      <c r="B34" s="176">
        <f ca="1">OFFSET(InputPriceData!B$15,CalculationsAndCharts!$A34+$A$11,0,1,1)</f>
        <v>41555</v>
      </c>
      <c r="C34" s="3">
        <f ca="1">OFFSET(InputPriceData!G$15,CalculationsAndCharts!$A34+$A$11,IF($C$7,8,0),1,1)</f>
        <v>178015000</v>
      </c>
      <c r="D34" s="4">
        <f ca="1">OFFSET(InputPriceData!C$15,CalculationsAndCharts!$A34+$A$11,IF($C$7,8,0),1,1)</f>
        <v>165.76</v>
      </c>
      <c r="E34" s="4">
        <f ca="1">OFFSET(InputPriceData!D$15,CalculationsAndCharts!$A34+$A$11,IF($C$7,8,0),1,1)</f>
        <v>165.98</v>
      </c>
      <c r="F34" s="4">
        <f ca="1">OFFSET(InputPriceData!E$15,CalculationsAndCharts!$A34+$A$11,IF($C$7,8,0),1,1)</f>
        <v>163.74</v>
      </c>
      <c r="G34" s="4">
        <f ca="1">OFFSET(InputPriceData!F$15,CalculationsAndCharts!$A34+$A$11,IF($C$7,8,0),1,1)</f>
        <v>163.86</v>
      </c>
      <c r="H34" s="138">
        <f>$E$17</f>
        <v>25</v>
      </c>
      <c r="I34" s="129">
        <f ca="1">I32</f>
        <v>126.30000000000001</v>
      </c>
      <c r="J34" s="138">
        <f>$E$17</f>
        <v>25</v>
      </c>
      <c r="K34" s="37">
        <f>K32</f>
        <v>-1</v>
      </c>
      <c r="L34" s="250"/>
      <c r="M34" s="175" t="s">
        <v>152</v>
      </c>
      <c r="N34" s="251">
        <f>(COS(RADIANS(0.707*360/$A$23))+SIN(RADIANS(0.707*360/$A$23)) - 1) / COS(RADIANS(0.707*360/$A$23))</f>
        <v>4.3463888678873283E-2</v>
      </c>
      <c r="O34" s="246">
        <f t="shared" ca="1" si="0"/>
        <v>-3.800290978999695</v>
      </c>
      <c r="P34" s="246">
        <f t="shared" ca="1" si="1"/>
        <v>-0.95636847999796737</v>
      </c>
      <c r="Q34" s="246">
        <f t="shared" ref="Q34:Q97" ca="1" si="3">IF(ABS(P34)&gt;(Q35*0.991),ABS(P34),(Q35*0.991))</f>
        <v>3.1011727017672022</v>
      </c>
      <c r="R34" s="4">
        <f t="shared" ref="R34:R97" ca="1" si="4">IF(Q34&gt;0,P34/Q34,R35)</f>
        <v>-0.30838930042592633</v>
      </c>
      <c r="S34" s="4">
        <f t="shared" ca="1" si="2"/>
        <v>0.81889542927440351</v>
      </c>
      <c r="T34" s="250"/>
      <c r="U34" s="175" t="s">
        <v>152</v>
      </c>
      <c r="V34" s="251">
        <f>(COS(RADIANS(0.707*360/$A$28))+SIN(RADIANS(0.707*360/$A$28)) - 1) / COS(RADIANS(0.707*360/$A$28))</f>
        <v>4.3463888678873283E-2</v>
      </c>
      <c r="W34" s="246">
        <f t="shared" ref="W34:W97" ca="1" si="5">$V$38*(G34-2*G35+G36)+2*$V$36*W35-$V$37*W36</f>
        <v>-3.800290978999695</v>
      </c>
      <c r="X34" s="246">
        <f t="shared" ref="X34:X97" ca="1" si="6">$V$41*(W34+W35)/2+$V$42*X35+$V$43*X36</f>
        <v>-0.95636847999796737</v>
      </c>
      <c r="Y34" s="246">
        <f t="shared" ref="Y34:Y97" ca="1" si="7">IF(ABS(X34)&gt;(Y35*0.991),ABS(X34),(Y35*0.991))</f>
        <v>3.1011727017672022</v>
      </c>
      <c r="Z34" s="4">
        <f t="shared" ref="Z34:Z97" ca="1" si="8">IF(Y34&gt;0,X34/Y34,Z35)</f>
        <v>-0.30838930042592633</v>
      </c>
      <c r="AA34" s="4">
        <f t="shared" ref="AA34:AA97" ca="1" si="9">(Z34+$A$26)/($A$26*Z34+1)</f>
        <v>0.10450156543755432</v>
      </c>
    </row>
    <row r="35" spans="1:27" x14ac:dyDescent="0.25">
      <c r="A35">
        <v>3</v>
      </c>
      <c r="B35" s="176">
        <f ca="1">OFFSET(InputPriceData!B$15,CalculationsAndCharts!$A35+$A$11,0,1,1)</f>
        <v>41554</v>
      </c>
      <c r="C35" s="3">
        <f ca="1">OFFSET(InputPriceData!G$15,CalculationsAndCharts!$A35+$A$11,IF($C$7,8,0),1,1)</f>
        <v>96295000</v>
      </c>
      <c r="D35" s="4">
        <f ca="1">OFFSET(InputPriceData!C$15,CalculationsAndCharts!$A35+$A$11,IF($C$7,8,0),1,1)</f>
        <v>165.78</v>
      </c>
      <c r="E35" s="4">
        <f ca="1">OFFSET(InputPriceData!D$15,CalculationsAndCharts!$A35+$A$11,IF($C$7,8,0),1,1)</f>
        <v>166.8</v>
      </c>
      <c r="F35" s="4">
        <f ca="1">OFFSET(InputPriceData!E$15,CalculationsAndCharts!$A35+$A$11,IF($C$7,8,0),1,1)</f>
        <v>165.61</v>
      </c>
      <c r="G35" s="4">
        <f ca="1">OFFSET(InputPriceData!F$15,CalculationsAndCharts!$A35+$A$11,IF($C$7,8,0),1,1)</f>
        <v>165.79</v>
      </c>
      <c r="H35" s="138"/>
      <c r="I35" s="138"/>
      <c r="L35" s="250"/>
      <c r="M35" s="175" t="s">
        <v>154</v>
      </c>
      <c r="N35" s="252">
        <f>N34/2</f>
        <v>2.1731944339436642E-2</v>
      </c>
      <c r="O35" s="246">
        <f t="shared" ca="1" si="0"/>
        <v>-2.0463790832163626</v>
      </c>
      <c r="P35" s="246">
        <f t="shared" ca="1" si="1"/>
        <v>-0.58483069274823496</v>
      </c>
      <c r="Q35" s="246">
        <f t="shared" ca="1" si="3"/>
        <v>3.129336732358428</v>
      </c>
      <c r="R35" s="4">
        <f t="shared" ca="1" si="4"/>
        <v>-0.18688646916801332</v>
      </c>
      <c r="S35" s="4">
        <f t="shared" ca="1" si="2"/>
        <v>0.85731144965498463</v>
      </c>
      <c r="T35" s="250"/>
      <c r="U35" s="175" t="s">
        <v>154</v>
      </c>
      <c r="V35" s="252">
        <f>V34/2</f>
        <v>2.1731944339436642E-2</v>
      </c>
      <c r="W35" s="246">
        <f t="shared" ca="1" si="5"/>
        <v>-2.0463790832163626</v>
      </c>
      <c r="X35" s="246">
        <f t="shared" ca="1" si="6"/>
        <v>-0.58483069274823496</v>
      </c>
      <c r="Y35" s="246">
        <f t="shared" ca="1" si="7"/>
        <v>3.129336732358428</v>
      </c>
      <c r="Z35" s="4">
        <f t="shared" ca="1" si="8"/>
        <v>-0.18688646916801332</v>
      </c>
      <c r="AA35" s="4">
        <f t="shared" ca="1" si="9"/>
        <v>0.23033189680418914</v>
      </c>
    </row>
    <row r="36" spans="1:27" s="37" customFormat="1" x14ac:dyDescent="0.25">
      <c r="A36" s="37">
        <v>4</v>
      </c>
      <c r="B36" s="176">
        <f ca="1">OFFSET(InputPriceData!B$15,CalculationsAndCharts!$A36+$A$11,0,1,1)</f>
        <v>41551</v>
      </c>
      <c r="C36" s="3">
        <f ca="1">OFFSET(InputPriceData!G$15,CalculationsAndCharts!$A36+$A$11,IF($C$7,8,0),1,1)</f>
        <v>96878000</v>
      </c>
      <c r="D36" s="4">
        <f ca="1">OFFSET(InputPriceData!C$15,CalculationsAndCharts!$A36+$A$11,IF($C$7,8,0),1,1)</f>
        <v>166.11</v>
      </c>
      <c r="E36" s="4">
        <f ca="1">OFFSET(InputPriceData!D$15,CalculationsAndCharts!$A36+$A$11,IF($C$7,8,0),1,1)</f>
        <v>167.41</v>
      </c>
      <c r="F36" s="4">
        <f ca="1">OFFSET(InputPriceData!E$15,CalculationsAndCharts!$A36+$A$11,IF($C$7,8,0),1,1)</f>
        <v>165.89</v>
      </c>
      <c r="G36" s="4">
        <f ca="1">OFFSET(InputPriceData!F$15,CalculationsAndCharts!$A36+$A$11,IF($C$7,8,0),1,1)</f>
        <v>167.24</v>
      </c>
      <c r="H36" s="138"/>
      <c r="I36" s="138"/>
      <c r="L36" s="253"/>
      <c r="M36" s="175" t="s">
        <v>153</v>
      </c>
      <c r="N36" s="251">
        <f>1-N34</f>
        <v>0.9565361113211267</v>
      </c>
      <c r="O36" s="246">
        <f t="shared" ca="1" si="0"/>
        <v>-0.62728774260605191</v>
      </c>
      <c r="P36" s="246">
        <f t="shared" ca="1" si="1"/>
        <v>-0.29361935865146516</v>
      </c>
      <c r="Q36" s="246">
        <f t="shared" ca="1" si="3"/>
        <v>3.1577565412294937</v>
      </c>
      <c r="R36" s="4">
        <f t="shared" ca="1" si="4"/>
        <v>-9.2983532713114894E-2</v>
      </c>
      <c r="S36" s="4">
        <f t="shared" ca="1" si="2"/>
        <v>0.88071964916519685</v>
      </c>
      <c r="T36" s="253"/>
      <c r="U36" s="175" t="s">
        <v>153</v>
      </c>
      <c r="V36" s="251">
        <f>1-V34</f>
        <v>0.9565361113211267</v>
      </c>
      <c r="W36" s="246">
        <f t="shared" ca="1" si="5"/>
        <v>-0.62728774260605191</v>
      </c>
      <c r="X36" s="246">
        <f t="shared" ca="1" si="6"/>
        <v>-0.29361935865146516</v>
      </c>
      <c r="Y36" s="246">
        <f t="shared" ca="1" si="7"/>
        <v>3.1577565412294937</v>
      </c>
      <c r="Z36" s="4">
        <f t="shared" ca="1" si="8"/>
        <v>-9.2983532713114894E-2</v>
      </c>
      <c r="AA36" s="4">
        <f t="shared" ca="1" si="9"/>
        <v>0.31887657548199561</v>
      </c>
    </row>
    <row r="37" spans="1:27" x14ac:dyDescent="0.25">
      <c r="A37">
        <v>5</v>
      </c>
      <c r="B37" s="176">
        <f ca="1">OFFSET(InputPriceData!B$15,CalculationsAndCharts!$A37+$A$11,0,1,1)</f>
        <v>41550</v>
      </c>
      <c r="C37" s="3">
        <f ca="1">OFFSET(InputPriceData!G$15,CalculationsAndCharts!$A37+$A$11,IF($C$7,8,0),1,1)</f>
        <v>176698000</v>
      </c>
      <c r="D37" s="4">
        <f ca="1">OFFSET(InputPriceData!C$15,CalculationsAndCharts!$A37+$A$11,IF($C$7,8,0),1,1)</f>
        <v>167.14</v>
      </c>
      <c r="E37" s="4">
        <f ca="1">OFFSET(InputPriceData!D$15,CalculationsAndCharts!$A37+$A$11,IF($C$7,8,0),1,1)</f>
        <v>167.29</v>
      </c>
      <c r="F37" s="4">
        <f ca="1">OFFSET(InputPriceData!E$15,CalculationsAndCharts!$A37+$A$11,IF($C$7,8,0),1,1)</f>
        <v>165.21</v>
      </c>
      <c r="G37" s="4">
        <f ca="1">OFFSET(InputPriceData!F$15,CalculationsAndCharts!$A37+$A$11,IF($C$7,8,0),1,1)</f>
        <v>165.98</v>
      </c>
      <c r="H37" s="138"/>
      <c r="I37" s="138"/>
      <c r="L37" s="250"/>
      <c r="M37" s="175" t="s">
        <v>156</v>
      </c>
      <c r="N37" s="251">
        <f>N36^2</f>
        <v>0.91496133226134291</v>
      </c>
      <c r="O37" s="246">
        <f t="shared" ca="1" si="0"/>
        <v>-1.9095456218858158</v>
      </c>
      <c r="P37" s="246">
        <f t="shared" ca="1" si="1"/>
        <v>3.1928719713032072E-2</v>
      </c>
      <c r="Q37" s="246">
        <f t="shared" ca="1" si="3"/>
        <v>3.1864344512911136</v>
      </c>
      <c r="R37" s="4">
        <f t="shared" ca="1" si="4"/>
        <v>1.0020202894835904E-2</v>
      </c>
      <c r="S37" s="4">
        <f t="shared" ca="1" si="2"/>
        <v>0.90188682283712951</v>
      </c>
      <c r="T37" s="250"/>
      <c r="U37" s="175" t="s">
        <v>156</v>
      </c>
      <c r="V37" s="251">
        <f>V36^2</f>
        <v>0.91496133226134291</v>
      </c>
      <c r="W37" s="246">
        <f t="shared" ca="1" si="5"/>
        <v>-1.9095456218858158</v>
      </c>
      <c r="X37" s="246">
        <f t="shared" ca="1" si="6"/>
        <v>3.1928719713032072E-2</v>
      </c>
      <c r="Y37" s="246">
        <f t="shared" ca="1" si="7"/>
        <v>3.1864344512911136</v>
      </c>
      <c r="Z37" s="4">
        <f t="shared" ca="1" si="8"/>
        <v>1.0020202894835904E-2</v>
      </c>
      <c r="AA37" s="4">
        <f t="shared" ca="1" si="9"/>
        <v>0.40838336920750157</v>
      </c>
    </row>
    <row r="38" spans="1:27" x14ac:dyDescent="0.25">
      <c r="A38">
        <v>6</v>
      </c>
      <c r="B38" s="176">
        <f ca="1">OFFSET(InputPriceData!B$15,CalculationsAndCharts!$A38+$A$11,0,1,1)</f>
        <v>41549</v>
      </c>
      <c r="C38" s="3">
        <f ca="1">OFFSET(InputPriceData!G$15,CalculationsAndCharts!$A38+$A$11,IF($C$7,8,0),1,1)</f>
        <v>113350000</v>
      </c>
      <c r="D38" s="4">
        <f ca="1">OFFSET(InputPriceData!C$15,CalculationsAndCharts!$A38+$A$11,IF($C$7,8,0),1,1)</f>
        <v>166.71</v>
      </c>
      <c r="E38" s="4">
        <f ca="1">OFFSET(InputPriceData!D$15,CalculationsAndCharts!$A38+$A$11,IF($C$7,8,0),1,1)</f>
        <v>167.69</v>
      </c>
      <c r="F38" s="4">
        <f ca="1">OFFSET(InputPriceData!E$15,CalculationsAndCharts!$A38+$A$11,IF($C$7,8,0),1,1)</f>
        <v>166.19</v>
      </c>
      <c r="G38" s="4">
        <f ca="1">OFFSET(InputPriceData!F$15,CalculationsAndCharts!$A38+$A$11,IF($C$7,8,0),1,1)</f>
        <v>167.53</v>
      </c>
      <c r="H38" s="138"/>
      <c r="I38" s="138"/>
      <c r="L38" s="250"/>
      <c r="M38" s="175" t="s">
        <v>157</v>
      </c>
      <c r="N38" s="254">
        <f>(1-N35)^2</f>
        <v>0.95700838872589922</v>
      </c>
      <c r="O38" s="246">
        <f t="shared" ca="1" si="0"/>
        <v>-0.36790338597158834</v>
      </c>
      <c r="P38" s="246">
        <f t="shared" ca="1" si="1"/>
        <v>0.37933704845536931</v>
      </c>
      <c r="Q38" s="246">
        <f t="shared" ca="1" si="3"/>
        <v>3.215372806550064</v>
      </c>
      <c r="R38" s="4">
        <f t="shared" ca="1" si="4"/>
        <v>0.11797607035881454</v>
      </c>
      <c r="S38" s="4">
        <f t="shared" ca="1" si="2"/>
        <v>0.92026386709865904</v>
      </c>
      <c r="T38" s="250"/>
      <c r="U38" s="175" t="s">
        <v>157</v>
      </c>
      <c r="V38" s="254">
        <f>(1-V35)^2</f>
        <v>0.95700838872589922</v>
      </c>
      <c r="W38" s="246">
        <f t="shared" ca="1" si="5"/>
        <v>-0.36790338597158834</v>
      </c>
      <c r="X38" s="246">
        <f t="shared" ca="1" si="6"/>
        <v>0.37933704845536931</v>
      </c>
      <c r="Y38" s="246">
        <f t="shared" ca="1" si="7"/>
        <v>3.215372806550064</v>
      </c>
      <c r="Z38" s="4">
        <f t="shared" ca="1" si="8"/>
        <v>0.11797607035881454</v>
      </c>
      <c r="AA38" s="4">
        <f t="shared" ca="1" si="9"/>
        <v>0.49463407651375302</v>
      </c>
    </row>
    <row r="39" spans="1:27" x14ac:dyDescent="0.25">
      <c r="A39">
        <v>7</v>
      </c>
      <c r="B39" s="222">
        <f ca="1">OFFSET(InputPriceData!B$15,CalculationsAndCharts!$A39+$A$11,0,1,1)</f>
        <v>41548</v>
      </c>
      <c r="C39" s="223">
        <f ca="1">OFFSET(InputPriceData!G$15,CalculationsAndCharts!$A39+$A$11,IF($C$7,8,0),1,1)</f>
        <v>127160000</v>
      </c>
      <c r="D39" s="224">
        <f ca="1">OFFSET(InputPriceData!C$15,CalculationsAndCharts!$A39+$A$11,IF($C$7,8,0),1,1)</f>
        <v>166.5</v>
      </c>
      <c r="E39" s="224">
        <f ca="1">OFFSET(InputPriceData!D$15,CalculationsAndCharts!$A39+$A$11,IF($C$7,8,0),1,1)</f>
        <v>167.85</v>
      </c>
      <c r="F39" s="224">
        <f ca="1">OFFSET(InputPriceData!E$15,CalculationsAndCharts!$A39+$A$11,IF($C$7,8,0),1,1)</f>
        <v>166.33</v>
      </c>
      <c r="G39" s="224">
        <f ca="1">OFFSET(InputPriceData!F$15,CalculationsAndCharts!$A39+$A$11,IF($C$7,8,0),1,1)</f>
        <v>167.69</v>
      </c>
      <c r="H39" s="138"/>
      <c r="I39" s="138"/>
      <c r="L39" s="250"/>
      <c r="M39" s="175" t="s">
        <v>158</v>
      </c>
      <c r="N39" s="255">
        <f>EXP(-1.414*3.14159/$A$22)</f>
        <v>0.80082693774834912</v>
      </c>
      <c r="O39" s="246">
        <f t="shared" ca="1" si="0"/>
        <v>-0.13609513579521221</v>
      </c>
      <c r="P39" s="246">
        <f t="shared" ca="1" si="1"/>
        <v>0.73400754090373499</v>
      </c>
      <c r="Q39" s="246">
        <f t="shared" ca="1" si="3"/>
        <v>3.2445739723007709</v>
      </c>
      <c r="R39" s="4">
        <f t="shared" ca="1" si="4"/>
        <v>0.22622616934304024</v>
      </c>
      <c r="S39" s="4">
        <f t="shared" ca="1" si="2"/>
        <v>0.93571190205375931</v>
      </c>
      <c r="T39" s="250"/>
      <c r="U39" s="175" t="s">
        <v>158</v>
      </c>
      <c r="V39" s="255">
        <f>EXP(-1.414*3.14159/$A$27)</f>
        <v>0.80082693774834912</v>
      </c>
      <c r="W39" s="246">
        <f t="shared" ca="1" si="5"/>
        <v>-0.13609513579521221</v>
      </c>
      <c r="X39" s="246">
        <f t="shared" ca="1" si="6"/>
        <v>0.73400754090373499</v>
      </c>
      <c r="Y39" s="246">
        <f t="shared" ca="1" si="7"/>
        <v>3.2445739723007709</v>
      </c>
      <c r="Z39" s="4">
        <f t="shared" ca="1" si="8"/>
        <v>0.22622616934304024</v>
      </c>
      <c r="AA39" s="4">
        <f t="shared" ca="1" si="9"/>
        <v>0.57426102095368958</v>
      </c>
    </row>
    <row r="40" spans="1:27" x14ac:dyDescent="0.25">
      <c r="A40">
        <v>8</v>
      </c>
      <c r="B40" s="176">
        <f ca="1">OFFSET(InputPriceData!B$15,CalculationsAndCharts!$A40+$A$11,0,1,1)</f>
        <v>41547</v>
      </c>
      <c r="C40" s="3">
        <f ca="1">OFFSET(InputPriceData!G$15,CalculationsAndCharts!$A40+$A$11,IF($C$7,8,0),1,1)</f>
        <v>143937000</v>
      </c>
      <c r="D40" s="4">
        <f ca="1">OFFSET(InputPriceData!C$15,CalculationsAndCharts!$A40+$A$11,IF($C$7,8,0),1,1)</f>
        <v>165.85</v>
      </c>
      <c r="E40" s="4">
        <f ca="1">OFFSET(InputPriceData!D$15,CalculationsAndCharts!$A40+$A$11,IF($C$7,8,0),1,1)</f>
        <v>166.89</v>
      </c>
      <c r="F40" s="4">
        <f ca="1">OFFSET(InputPriceData!E$15,CalculationsAndCharts!$A40+$A$11,IF($C$7,8,0),1,1)</f>
        <v>165.52</v>
      </c>
      <c r="G40" s="4">
        <f ca="1">OFFSET(InputPriceData!F$15,CalculationsAndCharts!$A40+$A$11,IF($C$7,8,0),1,1)</f>
        <v>166.37</v>
      </c>
      <c r="H40" s="138"/>
      <c r="I40" s="138"/>
      <c r="L40" s="250"/>
      <c r="M40" s="175" t="s">
        <v>159</v>
      </c>
      <c r="N40" s="255">
        <f>2*N39*COS(RADIANS(1.414*180/$A$22))</f>
        <v>1.5623087362600283</v>
      </c>
      <c r="O40" s="246">
        <f t="shared" ca="1" si="0"/>
        <v>-1.4304744988889151</v>
      </c>
      <c r="P40" s="246">
        <f t="shared" ca="1" si="1"/>
        <v>1.1655541707360999</v>
      </c>
      <c r="Q40" s="246">
        <f t="shared" ca="1" si="3"/>
        <v>3.2740403353186389</v>
      </c>
      <c r="R40" s="4">
        <f t="shared" ca="1" si="4"/>
        <v>0.35599872065188376</v>
      </c>
      <c r="S40" s="4">
        <f t="shared" ca="1" si="2"/>
        <v>0.95122676151698948</v>
      </c>
      <c r="T40" s="250"/>
      <c r="U40" s="175" t="s">
        <v>159</v>
      </c>
      <c r="V40" s="255">
        <f>2*V39*COS(RADIANS(1.414*180/$A$27))</f>
        <v>1.5623087362600283</v>
      </c>
      <c r="W40" s="246">
        <f t="shared" ca="1" si="5"/>
        <v>-1.4304744988889151</v>
      </c>
      <c r="X40" s="246">
        <f t="shared" ca="1" si="6"/>
        <v>1.1655541707360999</v>
      </c>
      <c r="Y40" s="246">
        <f t="shared" ca="1" si="7"/>
        <v>3.2740403353186389</v>
      </c>
      <c r="Z40" s="4">
        <f t="shared" ca="1" si="8"/>
        <v>0.35599872065188376</v>
      </c>
      <c r="AA40" s="4">
        <f t="shared" ca="1" si="9"/>
        <v>0.66176388244260709</v>
      </c>
    </row>
    <row r="41" spans="1:27" s="37" customFormat="1" x14ac:dyDescent="0.25">
      <c r="A41" s="37">
        <v>9</v>
      </c>
      <c r="B41" s="222">
        <f ca="1">OFFSET(InputPriceData!B$15,CalculationsAndCharts!$A41+$A$11,0,1,1)</f>
        <v>41544</v>
      </c>
      <c r="C41" s="223">
        <f ca="1">OFFSET(InputPriceData!G$15,CalculationsAndCharts!$A41+$A$11,IF($C$7,8,0),1,1)</f>
        <v>99141800</v>
      </c>
      <c r="D41" s="224">
        <f ca="1">OFFSET(InputPriceData!C$15,CalculationsAndCharts!$A41+$A$11,IF($C$7,8,0),1,1)</f>
        <v>167.19</v>
      </c>
      <c r="E41" s="224">
        <f ca="1">OFFSET(InputPriceData!D$15,CalculationsAndCharts!$A41+$A$11,IF($C$7,8,0),1,1)</f>
        <v>167.49</v>
      </c>
      <c r="F41" s="224">
        <f ca="1">OFFSET(InputPriceData!E$15,CalculationsAndCharts!$A41+$A$11,IF($C$7,8,0),1,1)</f>
        <v>166.82</v>
      </c>
      <c r="G41" s="224">
        <f ca="1">OFFSET(InputPriceData!F$15,CalculationsAndCharts!$A41+$A$11,IF($C$7,8,0),1,1)</f>
        <v>167.26</v>
      </c>
      <c r="H41" s="138"/>
      <c r="I41" s="138"/>
      <c r="L41" s="253"/>
      <c r="M41" s="175" t="s">
        <v>160</v>
      </c>
      <c r="N41" s="255">
        <f>1-N42-N43</f>
        <v>7.9015047963369889E-2</v>
      </c>
      <c r="O41" s="246">
        <f t="shared" ca="1" si="0"/>
        <v>-0.53064248403053915</v>
      </c>
      <c r="P41" s="246">
        <f t="shared" ca="1" si="1"/>
        <v>1.5983449552734141</v>
      </c>
      <c r="Q41" s="246">
        <f t="shared" ca="1" si="3"/>
        <v>3.3037743040551351</v>
      </c>
      <c r="R41" s="4">
        <f t="shared" ca="1" si="4"/>
        <v>0.48379362758272126</v>
      </c>
      <c r="S41" s="4">
        <f t="shared" ca="1" si="2"/>
        <v>0.9640378122840787</v>
      </c>
      <c r="T41" s="253"/>
      <c r="U41" s="175" t="s">
        <v>160</v>
      </c>
      <c r="V41" s="255">
        <f>1-V42-V43</f>
        <v>7.9015047963369889E-2</v>
      </c>
      <c r="W41" s="246">
        <f t="shared" ca="1" si="5"/>
        <v>-0.53064248403053915</v>
      </c>
      <c r="X41" s="246">
        <f t="shared" ca="1" si="6"/>
        <v>1.5983449552734141</v>
      </c>
      <c r="Y41" s="246">
        <f t="shared" ca="1" si="7"/>
        <v>3.3037743040551351</v>
      </c>
      <c r="Z41" s="4">
        <f t="shared" ca="1" si="8"/>
        <v>0.48379362758272126</v>
      </c>
      <c r="AA41" s="4">
        <f t="shared" ca="1" si="9"/>
        <v>0.74049493521667775</v>
      </c>
    </row>
    <row r="42" spans="1:27" x14ac:dyDescent="0.25">
      <c r="A42">
        <v>10</v>
      </c>
      <c r="B42" s="176">
        <f ca="1">OFFSET(InputPriceData!B$15,CalculationsAndCharts!$A42+$A$11,0,1,1)</f>
        <v>41543</v>
      </c>
      <c r="C42" s="3">
        <f ca="1">OFFSET(InputPriceData!G$15,CalculationsAndCharts!$A42+$A$11,IF($C$7,8,0),1,1)</f>
        <v>77146900</v>
      </c>
      <c r="D42" s="4">
        <f ca="1">OFFSET(InputPriceData!C$15,CalculationsAndCharts!$A42+$A$11,IF($C$7,8,0),1,1)</f>
        <v>167.66</v>
      </c>
      <c r="E42" s="4">
        <f ca="1">OFFSET(InputPriceData!D$15,CalculationsAndCharts!$A42+$A$11,IF($C$7,8,0),1,1)</f>
        <v>168.51</v>
      </c>
      <c r="F42" s="4">
        <f ca="1">OFFSET(InputPriceData!E$15,CalculationsAndCharts!$A42+$A$11,IF($C$7,8,0),1,1)</f>
        <v>167.4</v>
      </c>
      <c r="G42" s="4">
        <f ca="1">OFFSET(InputPriceData!F$15,CalculationsAndCharts!$A42+$A$11,IF($C$7,8,0),1,1)</f>
        <v>168.03</v>
      </c>
      <c r="H42" s="138"/>
      <c r="I42" s="138"/>
      <c r="L42" s="250"/>
      <c r="M42" s="175" t="s">
        <v>161</v>
      </c>
      <c r="N42" s="255">
        <f>N40</f>
        <v>1.5623087362600283</v>
      </c>
      <c r="O42" s="246">
        <f t="shared" ca="1" si="0"/>
        <v>0.32840305409026199</v>
      </c>
      <c r="P42" s="246">
        <f t="shared" ca="1" si="1"/>
        <v>1.9554478892899996</v>
      </c>
      <c r="Q42" s="246">
        <f t="shared" ca="1" si="3"/>
        <v>3.3337783088346469</v>
      </c>
      <c r="R42" s="4">
        <f t="shared" ca="1" si="4"/>
        <v>0.58655606586316311</v>
      </c>
      <c r="S42" s="4">
        <f t="shared" ca="1" si="2"/>
        <v>0.97294038812367922</v>
      </c>
      <c r="T42" s="250"/>
      <c r="U42" s="175" t="s">
        <v>161</v>
      </c>
      <c r="V42" s="255">
        <f>V40</f>
        <v>1.5623087362600283</v>
      </c>
      <c r="W42" s="246">
        <f t="shared" ca="1" si="5"/>
        <v>0.32840305409026199</v>
      </c>
      <c r="X42" s="246">
        <f t="shared" ca="1" si="6"/>
        <v>1.9554478892899996</v>
      </c>
      <c r="Y42" s="246">
        <f t="shared" ca="1" si="7"/>
        <v>3.3337783088346469</v>
      </c>
      <c r="Z42" s="4">
        <f t="shared" ca="1" si="8"/>
        <v>0.58655606586316311</v>
      </c>
      <c r="AA42" s="4">
        <f t="shared" ca="1" si="9"/>
        <v>0.79907512192498464</v>
      </c>
    </row>
    <row r="43" spans="1:27" x14ac:dyDescent="0.25">
      <c r="A43">
        <v>11</v>
      </c>
      <c r="B43" s="176">
        <f ca="1">OFFSET(InputPriceData!B$15,CalculationsAndCharts!$A43+$A$11,0,1,1)</f>
        <v>41542</v>
      </c>
      <c r="C43" s="3">
        <f ca="1">OFFSET(InputPriceData!G$15,CalculationsAndCharts!$A43+$A$11,IF($C$7,8,0),1,1)</f>
        <v>117306500</v>
      </c>
      <c r="D43" s="4">
        <f ca="1">OFFSET(InputPriceData!C$15,CalculationsAndCharts!$A43+$A$11,IF($C$7,8,0),1,1)</f>
        <v>167.98</v>
      </c>
      <c r="E43" s="4">
        <f ca="1">OFFSET(InputPriceData!D$15,CalculationsAndCharts!$A43+$A$11,IF($C$7,8,0),1,1)</f>
        <v>168.32</v>
      </c>
      <c r="F43" s="4">
        <f ca="1">OFFSET(InputPriceData!E$15,CalculationsAndCharts!$A43+$A$11,IF($C$7,8,0),1,1)</f>
        <v>167.24</v>
      </c>
      <c r="G43" s="4">
        <f ca="1">OFFSET(InputPriceData!F$15,CalculationsAndCharts!$A43+$A$11,IF($C$7,8,0),1,1)</f>
        <v>167.39</v>
      </c>
      <c r="H43" s="138"/>
      <c r="I43" s="138"/>
      <c r="L43" s="256"/>
      <c r="M43" s="257" t="s">
        <v>162</v>
      </c>
      <c r="N43" s="258">
        <f>-N39*N39</f>
        <v>-0.6413237842233982</v>
      </c>
      <c r="O43" s="246">
        <f t="shared" ca="1" si="0"/>
        <v>-0.20818429888317247</v>
      </c>
      <c r="P43" s="246">
        <f t="shared" ca="1" si="1"/>
        <v>2.2588876663781203</v>
      </c>
      <c r="Q43" s="246">
        <f t="shared" ca="1" si="3"/>
        <v>3.3640548020531251</v>
      </c>
      <c r="R43" s="4">
        <f t="shared" ca="1" si="4"/>
        <v>0.67147766588091629</v>
      </c>
      <c r="S43" s="4">
        <f t="shared" ca="1" si="2"/>
        <v>0.97952276933416926</v>
      </c>
      <c r="T43" s="256"/>
      <c r="U43" s="257" t="s">
        <v>162</v>
      </c>
      <c r="V43" s="258">
        <f>-V39*V39</f>
        <v>-0.6413237842233982</v>
      </c>
      <c r="W43" s="246">
        <f t="shared" ca="1" si="5"/>
        <v>-0.20818429888317247</v>
      </c>
      <c r="X43" s="246">
        <f t="shared" ca="1" si="6"/>
        <v>2.2588876663781203</v>
      </c>
      <c r="Y43" s="246">
        <f t="shared" ca="1" si="7"/>
        <v>3.3640548020531251</v>
      </c>
      <c r="Z43" s="4">
        <f t="shared" ca="1" si="8"/>
        <v>0.67147766588091629</v>
      </c>
      <c r="AA43" s="4">
        <f t="shared" ca="1" si="9"/>
        <v>0.84462022025882733</v>
      </c>
    </row>
    <row r="44" spans="1:27" x14ac:dyDescent="0.25">
      <c r="A44">
        <v>12</v>
      </c>
      <c r="B44" s="176">
        <f ca="1">OFFSET(InputPriceData!B$15,CalculationsAndCharts!$A44+$A$11,0,1,1)</f>
        <v>41541</v>
      </c>
      <c r="C44" s="3">
        <f ca="1">OFFSET(InputPriceData!G$15,CalculationsAndCharts!$A44+$A$11,IF($C$7,8,0),1,1)</f>
        <v>106333100</v>
      </c>
      <c r="D44" s="4">
        <f ca="1">OFFSET(InputPriceData!C$15,CalculationsAndCharts!$A44+$A$11,IF($C$7,8,0),1,1)</f>
        <v>168.24</v>
      </c>
      <c r="E44" s="4">
        <f ca="1">OFFSET(InputPriceData!D$15,CalculationsAndCharts!$A44+$A$11,IF($C$7,8,0),1,1)</f>
        <v>168.86</v>
      </c>
      <c r="F44" s="4">
        <f ca="1">OFFSET(InputPriceData!E$15,CalculationsAndCharts!$A44+$A$11,IF($C$7,8,0),1,1)</f>
        <v>167.55</v>
      </c>
      <c r="G44" s="4">
        <f ca="1">OFFSET(InputPriceData!F$15,CalculationsAndCharts!$A44+$A$11,IF($C$7,8,0),1,1)</f>
        <v>167.87</v>
      </c>
      <c r="H44" s="138"/>
      <c r="I44" s="138"/>
      <c r="O44" s="246">
        <f t="shared" ca="1" si="0"/>
        <v>0.37725609785718617</v>
      </c>
      <c r="P44" s="246">
        <f t="shared" ca="1" si="1"/>
        <v>2.461130602521278</v>
      </c>
      <c r="Q44" s="246">
        <f t="shared" ca="1" si="3"/>
        <v>3.3946062583785319</v>
      </c>
      <c r="R44" s="4">
        <f t="shared" ca="1" si="4"/>
        <v>0.72501209718998805</v>
      </c>
      <c r="S44" s="4">
        <f t="shared" ca="1" si="2"/>
        <v>0.98335938934533396</v>
      </c>
      <c r="T44" s="37"/>
      <c r="W44" s="246">
        <f t="shared" ca="1" si="5"/>
        <v>0.37725609785718617</v>
      </c>
      <c r="X44" s="246">
        <f t="shared" ca="1" si="6"/>
        <v>2.461130602521278</v>
      </c>
      <c r="Y44" s="246">
        <f t="shared" ca="1" si="7"/>
        <v>3.3946062583785319</v>
      </c>
      <c r="Z44" s="4">
        <f t="shared" ca="1" si="8"/>
        <v>0.72501209718998805</v>
      </c>
      <c r="AA44" s="4">
        <f t="shared" ca="1" si="9"/>
        <v>0.87209912962049929</v>
      </c>
    </row>
    <row r="45" spans="1:27" x14ac:dyDescent="0.25">
      <c r="A45">
        <v>13</v>
      </c>
      <c r="B45" s="176">
        <f ca="1">OFFSET(InputPriceData!B$15,CalculationsAndCharts!$A45+$A$11,0,1,1)</f>
        <v>41540</v>
      </c>
      <c r="C45" s="3">
        <f ca="1">OFFSET(InputPriceData!G$15,CalculationsAndCharts!$A45+$A$11,IF($C$7,8,0),1,1)</f>
        <v>104616500</v>
      </c>
      <c r="D45" s="4">
        <f ca="1">OFFSET(InputPriceData!C$15,CalculationsAndCharts!$A45+$A$11,IF($C$7,8,0),1,1)</f>
        <v>168.82</v>
      </c>
      <c r="E45" s="4">
        <f ca="1">OFFSET(InputPriceData!D$15,CalculationsAndCharts!$A45+$A$11,IF($C$7,8,0),1,1)</f>
        <v>168.98</v>
      </c>
      <c r="F45" s="4">
        <f ca="1">OFFSET(InputPriceData!E$15,CalculationsAndCharts!$A45+$A$11,IF($C$7,8,0),1,1)</f>
        <v>167.74</v>
      </c>
      <c r="G45" s="4">
        <f ca="1">OFFSET(InputPriceData!F$15,CalculationsAndCharts!$A45+$A$11,IF($C$7,8,0),1,1)</f>
        <v>168.27</v>
      </c>
      <c r="H45" s="138"/>
      <c r="I45" s="138"/>
      <c r="O45" s="246">
        <f t="shared" ca="1" si="0"/>
        <v>0.93265339127395697</v>
      </c>
      <c r="P45" s="246">
        <f t="shared" ca="1" si="1"/>
        <v>2.4836717775860997</v>
      </c>
      <c r="Q45" s="246">
        <f t="shared" ca="1" si="3"/>
        <v>3.42543517495311</v>
      </c>
      <c r="R45" s="4">
        <f t="shared" ca="1" si="4"/>
        <v>0.72506751718636686</v>
      </c>
      <c r="S45" s="4">
        <f t="shared" ca="1" si="2"/>
        <v>0.98336324517931906</v>
      </c>
      <c r="T45" s="37"/>
      <c r="W45" s="246">
        <f t="shared" ca="1" si="5"/>
        <v>0.93265339127395697</v>
      </c>
      <c r="X45" s="246">
        <f t="shared" ca="1" si="6"/>
        <v>2.4836717775860997</v>
      </c>
      <c r="Y45" s="246">
        <f t="shared" ca="1" si="7"/>
        <v>3.42543517495311</v>
      </c>
      <c r="Z45" s="4">
        <f t="shared" ca="1" si="8"/>
        <v>0.72506751718636686</v>
      </c>
      <c r="AA45" s="4">
        <f t="shared" ca="1" si="9"/>
        <v>0.87212710368921609</v>
      </c>
    </row>
    <row r="46" spans="1:27" x14ac:dyDescent="0.25">
      <c r="A46">
        <v>14</v>
      </c>
      <c r="B46" s="176">
        <f ca="1">OFFSET(InputPriceData!B$15,CalculationsAndCharts!$A46+$A$11,0,1,1)</f>
        <v>41537</v>
      </c>
      <c r="C46" s="3">
        <f ca="1">OFFSET(InputPriceData!G$15,CalculationsAndCharts!$A46+$A$11,IF($C$7,8,0),1,1)</f>
        <v>132867100</v>
      </c>
      <c r="D46" s="4">
        <f ca="1">OFFSET(InputPriceData!C$15,CalculationsAndCharts!$A46+$A$11,IF($C$7,8,0),1,1)</f>
        <v>170.64</v>
      </c>
      <c r="E46" s="4">
        <f ca="1">OFFSET(InputPriceData!D$15,CalculationsAndCharts!$A46+$A$11,IF($C$7,8,0),1,1)</f>
        <v>170.64</v>
      </c>
      <c r="F46" s="4">
        <f ca="1">OFFSET(InputPriceData!E$15,CalculationsAndCharts!$A46+$A$11,IF($C$7,8,0),1,1)</f>
        <v>168.91</v>
      </c>
      <c r="G46" s="4">
        <f ca="1">OFFSET(InputPriceData!F$15,CalculationsAndCharts!$A46+$A$11,IF($C$7,8,0),1,1)</f>
        <v>169.05</v>
      </c>
      <c r="H46" s="138"/>
      <c r="I46" s="138"/>
      <c r="O46" s="246">
        <f t="shared" ca="1" si="0"/>
        <v>1.9352078865254194</v>
      </c>
      <c r="P46" s="246">
        <f t="shared" ca="1" si="1"/>
        <v>2.293510439412112</v>
      </c>
      <c r="Q46" s="246">
        <f t="shared" ca="1" si="3"/>
        <v>3.4565440715974876</v>
      </c>
      <c r="R46" s="4">
        <f t="shared" ca="1" si="4"/>
        <v>0.66352703506891375</v>
      </c>
      <c r="S46" s="4">
        <f t="shared" ca="1" si="2"/>
        <v>0.97893323488350703</v>
      </c>
      <c r="T46" s="37"/>
      <c r="W46" s="246">
        <f t="shared" ca="1" si="5"/>
        <v>1.9352078865254194</v>
      </c>
      <c r="X46" s="246">
        <f t="shared" ca="1" si="6"/>
        <v>2.293510439412112</v>
      </c>
      <c r="Y46" s="246">
        <f t="shared" ca="1" si="7"/>
        <v>3.4565440715974876</v>
      </c>
      <c r="Z46" s="4">
        <f t="shared" ca="1" si="8"/>
        <v>0.66352703506891375</v>
      </c>
      <c r="AA46" s="4">
        <f t="shared" ca="1" si="9"/>
        <v>0.84045989119051889</v>
      </c>
    </row>
    <row r="47" spans="1:27" x14ac:dyDescent="0.25">
      <c r="A47">
        <v>15</v>
      </c>
      <c r="B47" s="176">
        <f ca="1">OFFSET(InputPriceData!B$15,CalculationsAndCharts!$A47+$A$11,0,1,1)</f>
        <v>41536</v>
      </c>
      <c r="C47" s="3">
        <f ca="1">OFFSET(InputPriceData!G$15,CalculationsAndCharts!$A47+$A$11,IF($C$7,8,0),1,1)</f>
        <v>146616900</v>
      </c>
      <c r="D47" s="4">
        <f ca="1">OFFSET(InputPriceData!C$15,CalculationsAndCharts!$A47+$A$11,IF($C$7,8,0),1,1)</f>
        <v>170.99</v>
      </c>
      <c r="E47" s="4">
        <f ca="1">OFFSET(InputPriceData!D$15,CalculationsAndCharts!$A47+$A$11,IF($C$7,8,0),1,1)</f>
        <v>171.07</v>
      </c>
      <c r="F47" s="4">
        <f ca="1">OFFSET(InputPriceData!E$15,CalculationsAndCharts!$A47+$A$11,IF($C$7,8,0),1,1)</f>
        <v>170.07</v>
      </c>
      <c r="G47" s="4">
        <f ca="1">OFFSET(InputPriceData!F$15,CalculationsAndCharts!$A47+$A$11,IF($C$7,8,0),1,1)</f>
        <v>170.24</v>
      </c>
      <c r="H47" s="138"/>
      <c r="I47" s="138"/>
      <c r="O47" s="246">
        <f t="shared" ca="1" si="0"/>
        <v>3.4557881184322166</v>
      </c>
      <c r="P47" s="246">
        <f t="shared" ca="1" si="1"/>
        <v>1.8910911253485607</v>
      </c>
      <c r="Q47" s="246">
        <f t="shared" ca="1" si="3"/>
        <v>3.4879354910166374</v>
      </c>
      <c r="R47" s="4">
        <f t="shared" ca="1" si="4"/>
        <v>0.54218064818548573</v>
      </c>
      <c r="S47" s="4">
        <f t="shared" ca="1" si="2"/>
        <v>0.9692317967580496</v>
      </c>
      <c r="W47" s="246">
        <f t="shared" ca="1" si="5"/>
        <v>3.4557881184322166</v>
      </c>
      <c r="X47" s="246">
        <f t="shared" ca="1" si="6"/>
        <v>1.8910911253485607</v>
      </c>
      <c r="Y47" s="246">
        <f t="shared" ca="1" si="7"/>
        <v>3.4879354910166374</v>
      </c>
      <c r="Z47" s="4">
        <f t="shared" ca="1" si="8"/>
        <v>0.54218064818548573</v>
      </c>
      <c r="AA47" s="4">
        <f t="shared" ca="1" si="9"/>
        <v>0.77426421796109568</v>
      </c>
    </row>
    <row r="48" spans="1:27" s="37" customFormat="1" x14ac:dyDescent="0.25">
      <c r="A48" s="37">
        <v>16</v>
      </c>
      <c r="B48" s="176">
        <f ca="1">OFFSET(InputPriceData!B$15,CalculationsAndCharts!$A48+$A$11,0,1,1)</f>
        <v>41535</v>
      </c>
      <c r="C48" s="3">
        <f ca="1">OFFSET(InputPriceData!G$15,CalculationsAndCharts!$A48+$A$11,IF($C$7,8,0),1,1)</f>
        <v>203460600</v>
      </c>
      <c r="D48" s="4">
        <f ca="1">OFFSET(InputPriceData!C$15,CalculationsAndCharts!$A48+$A$11,IF($C$7,8,0),1,1)</f>
        <v>168.52</v>
      </c>
      <c r="E48" s="4">
        <f ca="1">OFFSET(InputPriceData!D$15,CalculationsAndCharts!$A48+$A$11,IF($C$7,8,0),1,1)</f>
        <v>170.99</v>
      </c>
      <c r="F48" s="4">
        <f ca="1">OFFSET(InputPriceData!E$15,CalculationsAndCharts!$A48+$A$11,IF($C$7,8,0),1,1)</f>
        <v>168.1</v>
      </c>
      <c r="G48" s="4">
        <f ca="1">OFFSET(InputPriceData!F$15,CalculationsAndCharts!$A48+$A$11,IF($C$7,8,0),1,1)</f>
        <v>170.53</v>
      </c>
      <c r="H48" s="138"/>
      <c r="I48" s="138"/>
      <c r="O48" s="246">
        <f t="shared" ca="1" si="0"/>
        <v>4.1692000370147735</v>
      </c>
      <c r="P48" s="246">
        <f t="shared" ca="1" si="1"/>
        <v>1.3627167309771187</v>
      </c>
      <c r="Q48" s="246">
        <f t="shared" ca="1" si="3"/>
        <v>3.5196119990077066</v>
      </c>
      <c r="R48" s="4">
        <f t="shared" ca="1" si="4"/>
        <v>0.38717811263324281</v>
      </c>
      <c r="S48" s="4">
        <f t="shared" ca="1" si="2"/>
        <v>0.95455395411016675</v>
      </c>
      <c r="T48"/>
      <c r="W48" s="246">
        <f t="shared" ca="1" si="5"/>
        <v>4.1692000370147735</v>
      </c>
      <c r="X48" s="246">
        <f t="shared" ca="1" si="6"/>
        <v>1.3627167309771187</v>
      </c>
      <c r="Y48" s="246">
        <f t="shared" ca="1" si="7"/>
        <v>3.5196119990077066</v>
      </c>
      <c r="Z48" s="4">
        <f t="shared" ca="1" si="8"/>
        <v>0.38717811263324281</v>
      </c>
      <c r="AA48" s="4">
        <f t="shared" ca="1" si="9"/>
        <v>0.6816154753224587</v>
      </c>
    </row>
    <row r="49" spans="1:27" x14ac:dyDescent="0.25">
      <c r="A49">
        <v>17</v>
      </c>
      <c r="B49" s="176">
        <f ca="1">OFFSET(InputPriceData!B$15,CalculationsAndCharts!$A49+$A$11,0,1,1)</f>
        <v>41534</v>
      </c>
      <c r="C49" s="3">
        <f ca="1">OFFSET(InputPriceData!G$15,CalculationsAndCharts!$A49+$A$11,IF($C$7,8,0),1,1)</f>
        <v>82523300</v>
      </c>
      <c r="D49" s="4">
        <f ca="1">OFFSET(InputPriceData!C$15,CalculationsAndCharts!$A49+$A$11,IF($C$7,8,0),1,1)</f>
        <v>167.98</v>
      </c>
      <c r="E49" s="4">
        <f ca="1">OFFSET(InputPriceData!D$15,CalculationsAndCharts!$A49+$A$11,IF($C$7,8,0),1,1)</f>
        <v>168.62</v>
      </c>
      <c r="F49" s="4">
        <f ca="1">OFFSET(InputPriceData!E$15,CalculationsAndCharts!$A49+$A$11,IF($C$7,8,0),1,1)</f>
        <v>167.98</v>
      </c>
      <c r="G49" s="4">
        <f ca="1">OFFSET(InputPriceData!F$15,CalculationsAndCharts!$A49+$A$11,IF($C$7,8,0),1,1)</f>
        <v>168.58</v>
      </c>
      <c r="H49" s="138"/>
      <c r="I49" s="138"/>
      <c r="O49" s="246">
        <f t="shared" ca="1" si="0"/>
        <v>2.597370827027476</v>
      </c>
      <c r="P49" s="246">
        <f t="shared" ca="1" si="1"/>
        <v>0.84066355276211202</v>
      </c>
      <c r="Q49" s="246">
        <f t="shared" ca="1" si="3"/>
        <v>3.5515761846697345</v>
      </c>
      <c r="R49" s="4">
        <f t="shared" ca="1" si="4"/>
        <v>0.23670154011923197</v>
      </c>
      <c r="S49" s="4">
        <f t="shared" ca="1" si="2"/>
        <v>0.93707512694042983</v>
      </c>
      <c r="W49" s="246">
        <f t="shared" ca="1" si="5"/>
        <v>2.597370827027476</v>
      </c>
      <c r="X49" s="246">
        <f t="shared" ca="1" si="6"/>
        <v>0.84066355276211202</v>
      </c>
      <c r="Y49" s="246">
        <f t="shared" ca="1" si="7"/>
        <v>3.5515761846697345</v>
      </c>
      <c r="Z49" s="4">
        <f t="shared" ca="1" si="8"/>
        <v>0.23670154011923197</v>
      </c>
      <c r="AA49" s="4">
        <f t="shared" ca="1" si="9"/>
        <v>0.58163224120841872</v>
      </c>
    </row>
    <row r="50" spans="1:27" x14ac:dyDescent="0.25">
      <c r="A50">
        <v>18</v>
      </c>
      <c r="B50" s="176">
        <f ca="1">OFFSET(InputPriceData!B$15,CalculationsAndCharts!$A50+$A$11,0,1,1)</f>
        <v>41533</v>
      </c>
      <c r="C50" s="3">
        <f ca="1">OFFSET(InputPriceData!G$15,CalculationsAndCharts!$A50+$A$11,IF($C$7,8,0),1,1)</f>
        <v>106299200</v>
      </c>
      <c r="D50" s="4">
        <f ca="1">OFFSET(InputPriceData!C$15,CalculationsAndCharts!$A50+$A$11,IF($C$7,8,0),1,1)</f>
        <v>168.67</v>
      </c>
      <c r="E50" s="4">
        <f ca="1">OFFSET(InputPriceData!D$15,CalculationsAndCharts!$A50+$A$11,IF($C$7,8,0),1,1)</f>
        <v>168.75</v>
      </c>
      <c r="F50" s="4">
        <f ca="1">OFFSET(InputPriceData!E$15,CalculationsAndCharts!$A50+$A$11,IF($C$7,8,0),1,1)</f>
        <v>167.56</v>
      </c>
      <c r="G50" s="4">
        <f ca="1">OFFSET(InputPriceData!F$15,CalculationsAndCharts!$A50+$A$11,IF($C$7,8,0),1,1)</f>
        <v>167.83</v>
      </c>
      <c r="H50" s="138"/>
      <c r="I50" s="138"/>
      <c r="O50" s="246">
        <f t="shared" ca="1" si="0"/>
        <v>2.1292353478249897</v>
      </c>
      <c r="P50" s="246">
        <f t="shared" ca="1" si="1"/>
        <v>0.3399059068227348</v>
      </c>
      <c r="Q50" s="246">
        <f t="shared" ca="1" si="3"/>
        <v>3.5838306606152721</v>
      </c>
      <c r="R50" s="4">
        <f t="shared" ca="1" si="4"/>
        <v>9.4844299022872849E-2</v>
      </c>
      <c r="S50" s="4">
        <f t="shared" ca="1" si="2"/>
        <v>0.91660317220770937</v>
      </c>
      <c r="W50" s="246">
        <f t="shared" ca="1" si="5"/>
        <v>2.1292353478249897</v>
      </c>
      <c r="X50" s="246">
        <f t="shared" ca="1" si="6"/>
        <v>0.3399059068227348</v>
      </c>
      <c r="Y50" s="246">
        <f t="shared" ca="1" si="7"/>
        <v>3.5838306606152721</v>
      </c>
      <c r="Z50" s="4">
        <f t="shared" ca="1" si="8"/>
        <v>9.4844299022872849E-2</v>
      </c>
      <c r="AA50" s="4">
        <f t="shared" ca="1" si="9"/>
        <v>0.47675721738796994</v>
      </c>
    </row>
    <row r="51" spans="1:27" s="37" customFormat="1" x14ac:dyDescent="0.25">
      <c r="A51" s="37">
        <v>19</v>
      </c>
      <c r="B51" s="176">
        <f ca="1">OFFSET(InputPriceData!B$15,CalculationsAndCharts!$A51+$A$11,0,1,1)</f>
        <v>41530</v>
      </c>
      <c r="C51" s="3">
        <f ca="1">OFFSET(InputPriceData!G$15,CalculationsAndCharts!$A51+$A$11,IF($C$7,8,0),1,1)</f>
        <v>72727800</v>
      </c>
      <c r="D51" s="4">
        <f ca="1">OFFSET(InputPriceData!C$15,CalculationsAndCharts!$A51+$A$11,IF($C$7,8,0),1,1)</f>
        <v>166.66</v>
      </c>
      <c r="E51" s="4">
        <f ca="1">OFFSET(InputPriceData!D$15,CalculationsAndCharts!$A51+$A$11,IF($C$7,8,0),1,1)</f>
        <v>166.99</v>
      </c>
      <c r="F51" s="4">
        <f ca="1">OFFSET(InputPriceData!E$15,CalculationsAndCharts!$A51+$A$11,IF($C$7,8,0),1,1)</f>
        <v>166.28</v>
      </c>
      <c r="G51" s="4">
        <f ca="1">OFFSET(InputPriceData!F$15,CalculationsAndCharts!$A51+$A$11,IF($C$7,8,0),1,1)</f>
        <v>166.86</v>
      </c>
      <c r="H51" s="138"/>
      <c r="I51" s="138"/>
      <c r="O51" s="246">
        <f t="shared" ca="1" si="0"/>
        <v>1.3830839427030268</v>
      </c>
      <c r="P51" s="246">
        <f t="shared" ca="1" si="1"/>
        <v>-0.19161783991905601</v>
      </c>
      <c r="Q51" s="246">
        <f t="shared" ca="1" si="3"/>
        <v>3.6163780631839275</v>
      </c>
      <c r="R51" s="4">
        <f t="shared" ca="1" si="4"/>
        <v>-5.2986119418707026E-2</v>
      </c>
      <c r="S51" s="4">
        <f t="shared" ca="1" si="2"/>
        <v>0.88942850926707817</v>
      </c>
      <c r="T51"/>
      <c r="W51" s="246">
        <f t="shared" ca="1" si="5"/>
        <v>1.3830839427030268</v>
      </c>
      <c r="X51" s="246">
        <f t="shared" ca="1" si="6"/>
        <v>-0.19161783991905601</v>
      </c>
      <c r="Y51" s="246">
        <f t="shared" ca="1" si="7"/>
        <v>3.6163780631839275</v>
      </c>
      <c r="Z51" s="4">
        <f t="shared" ca="1" si="8"/>
        <v>-5.2986119418707026E-2</v>
      </c>
      <c r="AA51" s="4">
        <f t="shared" ca="1" si="9"/>
        <v>0.35452790371877579</v>
      </c>
    </row>
    <row r="52" spans="1:27" x14ac:dyDescent="0.25">
      <c r="A52">
        <v>20</v>
      </c>
      <c r="B52" s="176">
        <f ca="1">OFFSET(InputPriceData!B$15,CalculationsAndCharts!$A52+$A$11,0,1,1)</f>
        <v>41529</v>
      </c>
      <c r="C52" s="3">
        <f ca="1">OFFSET(InputPriceData!G$15,CalculationsAndCharts!$A52+$A$11,IF($C$7,8,0),1,1)</f>
        <v>83209000</v>
      </c>
      <c r="D52" s="4">
        <f ca="1">OFFSET(InputPriceData!C$15,CalculationsAndCharts!$A52+$A$11,IF($C$7,8,0),1,1)</f>
        <v>166.87</v>
      </c>
      <c r="E52" s="4">
        <f ca="1">OFFSET(InputPriceData!D$15,CalculationsAndCharts!$A52+$A$11,IF($C$7,8,0),1,1)</f>
        <v>167.09</v>
      </c>
      <c r="F52" s="4">
        <f ca="1">OFFSET(InputPriceData!E$15,CalculationsAndCharts!$A52+$A$11,IF($C$7,8,0),1,1)</f>
        <v>166.26</v>
      </c>
      <c r="G52" s="4">
        <f ca="1">OFFSET(InputPriceData!F$15,CalculationsAndCharts!$A52+$A$11,IF($C$7,8,0),1,1)</f>
        <v>166.49</v>
      </c>
      <c r="H52" s="138"/>
      <c r="I52" s="138"/>
      <c r="O52" s="246">
        <f t="shared" ca="1" si="0"/>
        <v>1.1923008320821975</v>
      </c>
      <c r="P52" s="246">
        <f t="shared" ca="1" si="1"/>
        <v>-0.78043120473968641</v>
      </c>
      <c r="Q52" s="246">
        <f t="shared" ca="1" si="3"/>
        <v>3.6492210526578481</v>
      </c>
      <c r="R52" s="4">
        <f t="shared" ca="1" si="4"/>
        <v>-0.21386240884784785</v>
      </c>
      <c r="S52" s="4">
        <f t="shared" ca="1" si="2"/>
        <v>0.84968091829736558</v>
      </c>
      <c r="W52" s="246">
        <f t="shared" ca="1" si="5"/>
        <v>1.1923008320821975</v>
      </c>
      <c r="X52" s="246">
        <f t="shared" ca="1" si="6"/>
        <v>-0.78043120473968641</v>
      </c>
      <c r="Y52" s="246">
        <f t="shared" ca="1" si="7"/>
        <v>3.6492210526578481</v>
      </c>
      <c r="Z52" s="4">
        <f t="shared" ca="1" si="8"/>
        <v>-0.21386240884784785</v>
      </c>
      <c r="AA52" s="4">
        <f t="shared" ca="1" si="9"/>
        <v>0.20355029359622206</v>
      </c>
    </row>
    <row r="53" spans="1:27" x14ac:dyDescent="0.25">
      <c r="A53">
        <v>21</v>
      </c>
      <c r="B53" s="176">
        <f ca="1">OFFSET(InputPriceData!B$15,CalculationsAndCharts!$A53+$A$11,0,1,1)</f>
        <v>41528</v>
      </c>
      <c r="C53" s="3">
        <f ca="1">OFFSET(InputPriceData!G$15,CalculationsAndCharts!$A53+$A$11,IF($C$7,8,0),1,1)</f>
        <v>94545900</v>
      </c>
      <c r="D53" s="4">
        <f ca="1">OFFSET(InputPriceData!C$15,CalculationsAndCharts!$A53+$A$11,IF($C$7,8,0),1,1)</f>
        <v>166.18</v>
      </c>
      <c r="E53" s="4">
        <f ca="1">OFFSET(InputPriceData!D$15,CalculationsAndCharts!$A53+$A$11,IF($C$7,8,0),1,1)</f>
        <v>166.93</v>
      </c>
      <c r="F53" s="4">
        <f ca="1">OFFSET(InputPriceData!E$15,CalculationsAndCharts!$A53+$A$11,IF($C$7,8,0),1,1)</f>
        <v>165.9</v>
      </c>
      <c r="G53" s="4">
        <f ca="1">OFFSET(InputPriceData!F$15,CalculationsAndCharts!$A53+$A$11,IF($C$7,8,0),1,1)</f>
        <v>166.93</v>
      </c>
      <c r="H53" s="138"/>
      <c r="I53" s="138"/>
      <c r="O53" s="246">
        <f t="shared" ca="1" si="0"/>
        <v>1.8285477167867605</v>
      </c>
      <c r="P53" s="246">
        <f t="shared" ca="1" si="1"/>
        <v>-1.4437474429004973</v>
      </c>
      <c r="Q53" s="246">
        <f t="shared" ca="1" si="3"/>
        <v>3.6823623134791608</v>
      </c>
      <c r="R53" s="4">
        <f t="shared" ca="1" si="4"/>
        <v>-0.39207099138933432</v>
      </c>
      <c r="S53" s="4">
        <f t="shared" ca="1" si="2"/>
        <v>0.78488744875784644</v>
      </c>
      <c r="W53" s="246">
        <f t="shared" ca="1" si="5"/>
        <v>1.8285477167867605</v>
      </c>
      <c r="X53" s="246">
        <f t="shared" ca="1" si="6"/>
        <v>-1.4437474429004973</v>
      </c>
      <c r="Y53" s="246">
        <f t="shared" ca="1" si="7"/>
        <v>3.6823623134791608</v>
      </c>
      <c r="Z53" s="4">
        <f t="shared" ca="1" si="8"/>
        <v>-0.39207099138933432</v>
      </c>
      <c r="AA53" s="4">
        <f t="shared" ca="1" si="9"/>
        <v>9.4037899026444254E-3</v>
      </c>
    </row>
    <row r="54" spans="1:27" x14ac:dyDescent="0.25">
      <c r="A54">
        <v>22</v>
      </c>
      <c r="B54" s="176">
        <f ca="1">OFFSET(InputPriceData!B$15,CalculationsAndCharts!$A54+$A$11,0,1,1)</f>
        <v>41527</v>
      </c>
      <c r="C54" s="3">
        <f ca="1">OFFSET(InputPriceData!G$15,CalculationsAndCharts!$A54+$A$11,IF($C$7,8,0),1,1)</f>
        <v>105847200</v>
      </c>
      <c r="D54" s="4">
        <f ca="1">OFFSET(InputPriceData!C$15,CalculationsAndCharts!$A54+$A$11,IF($C$7,8,0),1,1)</f>
        <v>166.18</v>
      </c>
      <c r="E54" s="4">
        <f ca="1">OFFSET(InputPriceData!D$15,CalculationsAndCharts!$A54+$A$11,IF($C$7,8,0),1,1)</f>
        <v>166.44</v>
      </c>
      <c r="F54" s="4">
        <f ca="1">OFFSET(InputPriceData!E$15,CalculationsAndCharts!$A54+$A$11,IF($C$7,8,0),1,1)</f>
        <v>165.81</v>
      </c>
      <c r="G54" s="4">
        <f ca="1">OFFSET(InputPriceData!F$15,CalculationsAndCharts!$A54+$A$11,IF($C$7,8,0),1,1)</f>
        <v>166.41</v>
      </c>
      <c r="H54" s="138"/>
      <c r="I54" s="138"/>
      <c r="O54" s="246">
        <f t="shared" ca="1" si="0"/>
        <v>1.5160367007787299</v>
      </c>
      <c r="P54" s="246">
        <f t="shared" ca="1" si="1"/>
        <v>-2.1140675351829454</v>
      </c>
      <c r="Q54" s="246">
        <f t="shared" ca="1" si="3"/>
        <v>3.7158045544693854</v>
      </c>
      <c r="R54" s="4">
        <f t="shared" ca="1" si="4"/>
        <v>-0.56893937885945478</v>
      </c>
      <c r="S54" s="4">
        <f t="shared" ca="1" si="2"/>
        <v>0.67846608872973402</v>
      </c>
      <c r="W54" s="246">
        <f t="shared" ca="1" si="5"/>
        <v>1.5160367007787299</v>
      </c>
      <c r="X54" s="246">
        <f t="shared" ca="1" si="6"/>
        <v>-2.1140675351829454</v>
      </c>
      <c r="Y54" s="246">
        <f t="shared" ca="1" si="7"/>
        <v>3.7158045544693854</v>
      </c>
      <c r="Z54" s="4">
        <f t="shared" ca="1" si="8"/>
        <v>-0.56893937885945478</v>
      </c>
      <c r="AA54" s="4">
        <f t="shared" ca="1" si="9"/>
        <v>-0.21871319964009447</v>
      </c>
    </row>
    <row r="55" spans="1:27" x14ac:dyDescent="0.25">
      <c r="A55">
        <v>23</v>
      </c>
      <c r="B55" s="176">
        <f ca="1">OFFSET(InputPriceData!B$15,CalculationsAndCharts!$A55+$A$11,0,1,1)</f>
        <v>41526</v>
      </c>
      <c r="C55" s="3">
        <f ca="1">OFFSET(InputPriceData!G$15,CalculationsAndCharts!$A55+$A$11,IF($C$7,8,0),1,1)</f>
        <v>87559300</v>
      </c>
      <c r="D55" s="4">
        <f ca="1">OFFSET(InputPriceData!C$15,CalculationsAndCharts!$A55+$A$11,IF($C$7,8,0),1,1)</f>
        <v>164.03</v>
      </c>
      <c r="E55" s="4">
        <f ca="1">OFFSET(InputPriceData!D$15,CalculationsAndCharts!$A55+$A$11,IF($C$7,8,0),1,1)</f>
        <v>165.29</v>
      </c>
      <c r="F55" s="4">
        <f ca="1">OFFSET(InputPriceData!E$15,CalculationsAndCharts!$A55+$A$11,IF($C$7,8,0),1,1)</f>
        <v>164.03</v>
      </c>
      <c r="G55" s="4">
        <f ca="1">OFFSET(InputPriceData!F$15,CalculationsAndCharts!$A55+$A$11,IF($C$7,8,0),1,1)</f>
        <v>165.19</v>
      </c>
      <c r="H55" s="138"/>
      <c r="I55" s="138"/>
      <c r="O55" s="246">
        <f t="shared" ca="1" si="0"/>
        <v>0.43918152352731088</v>
      </c>
      <c r="P55" s="246">
        <f t="shared" ca="1" si="1"/>
        <v>-2.6927778600399184</v>
      </c>
      <c r="Q55" s="246">
        <f t="shared" ca="1" si="3"/>
        <v>3.749550509050843</v>
      </c>
      <c r="R55" s="4">
        <f t="shared" ca="1" si="4"/>
        <v>-0.71816017774396246</v>
      </c>
      <c r="S55" s="4">
        <f t="shared" ca="1" si="2"/>
        <v>0.51417169370195992</v>
      </c>
      <c r="W55" s="246">
        <f t="shared" ca="1" si="5"/>
        <v>0.43918152352731088</v>
      </c>
      <c r="X55" s="246">
        <f t="shared" ca="1" si="6"/>
        <v>-2.6927778600399184</v>
      </c>
      <c r="Y55" s="246">
        <f t="shared" ca="1" si="7"/>
        <v>3.749550509050843</v>
      </c>
      <c r="Z55" s="4">
        <f t="shared" ca="1" si="8"/>
        <v>-0.71816017774396246</v>
      </c>
      <c r="AA55" s="4">
        <f t="shared" ca="1" si="9"/>
        <v>-0.44639278706479196</v>
      </c>
    </row>
    <row r="56" spans="1:27" x14ac:dyDescent="0.25">
      <c r="A56">
        <v>24</v>
      </c>
      <c r="B56" s="176">
        <f ca="1">OFFSET(InputPriceData!B$15,CalculationsAndCharts!$A56+$A$11,0,1,1)</f>
        <v>41523</v>
      </c>
      <c r="C56" s="3">
        <f ca="1">OFFSET(InputPriceData!G$15,CalculationsAndCharts!$A56+$A$11,IF($C$7,8,0),1,1)</f>
        <v>159756500</v>
      </c>
      <c r="D56" s="4">
        <f ca="1">OFFSET(InputPriceData!C$15,CalculationsAndCharts!$A56+$A$11,IF($C$7,8,0),1,1)</f>
        <v>164.08</v>
      </c>
      <c r="E56" s="4">
        <f ca="1">OFFSET(InputPriceData!D$15,CalculationsAndCharts!$A56+$A$11,IF($C$7,8,0),1,1)</f>
        <v>164.55</v>
      </c>
      <c r="F56" s="4">
        <f ca="1">OFFSET(InputPriceData!E$15,CalculationsAndCharts!$A56+$A$11,IF($C$7,8,0),1,1)</f>
        <v>162.08000000000001</v>
      </c>
      <c r="G56" s="4">
        <f ca="1">OFFSET(InputPriceData!F$15,CalculationsAndCharts!$A56+$A$11,IF($C$7,8,0),1,1)</f>
        <v>163.62</v>
      </c>
      <c r="H56" s="138"/>
      <c r="I56" s="138"/>
      <c r="O56" s="246">
        <f t="shared" ca="1" si="0"/>
        <v>-1.1047501438959901</v>
      </c>
      <c r="P56" s="246">
        <f t="shared" ca="1" si="1"/>
        <v>-3.1429319464887939</v>
      </c>
      <c r="Q56" s="246">
        <f t="shared" ca="1" si="3"/>
        <v>3.7836029354700735</v>
      </c>
      <c r="R56" s="4">
        <f t="shared" ca="1" si="4"/>
        <v>-0.83067171690369701</v>
      </c>
      <c r="S56" s="4">
        <f t="shared" ca="1" si="2"/>
        <v>0.27468118692905946</v>
      </c>
      <c r="W56" s="246">
        <f t="shared" ca="1" si="5"/>
        <v>-1.1047501438959901</v>
      </c>
      <c r="X56" s="246">
        <f t="shared" ca="1" si="6"/>
        <v>-3.1429319464887939</v>
      </c>
      <c r="Y56" s="246">
        <f t="shared" ca="1" si="7"/>
        <v>3.7836029354700735</v>
      </c>
      <c r="Z56" s="4">
        <f t="shared" ca="1" si="8"/>
        <v>-0.83067171690369701</v>
      </c>
      <c r="AA56" s="4">
        <f t="shared" ca="1" si="9"/>
        <v>-0.64497756562429798</v>
      </c>
    </row>
    <row r="57" spans="1:27" x14ac:dyDescent="0.25">
      <c r="A57">
        <v>25</v>
      </c>
      <c r="B57" s="176">
        <f ca="1">OFFSET(InputPriceData!B$15,CalculationsAndCharts!$A57+$A$11,0,1,1)</f>
        <v>41522</v>
      </c>
      <c r="C57" s="3">
        <f ca="1">OFFSET(InputPriceData!G$15,CalculationsAndCharts!$A57+$A$11,IF($C$7,8,0),1,1)</f>
        <v>63090500</v>
      </c>
      <c r="D57" s="4">
        <f ca="1">OFFSET(InputPriceData!C$15,CalculationsAndCharts!$A57+$A$11,IF($C$7,8,0),1,1)</f>
        <v>163.43</v>
      </c>
      <c r="E57" s="4">
        <f ca="1">OFFSET(InputPriceData!D$15,CalculationsAndCharts!$A57+$A$11,IF($C$7,8,0),1,1)</f>
        <v>163.97</v>
      </c>
      <c r="F57" s="4">
        <f ca="1">OFFSET(InputPriceData!E$15,CalculationsAndCharts!$A57+$A$11,IF($C$7,8,0),1,1)</f>
        <v>163.31</v>
      </c>
      <c r="G57" s="4">
        <f ca="1">OFFSET(InputPriceData!F$15,CalculationsAndCharts!$A57+$A$11,IF($C$7,8,0),1,1)</f>
        <v>163.54</v>
      </c>
      <c r="H57" s="138"/>
      <c r="I57" s="138"/>
      <c r="O57" s="246">
        <f t="shared" ca="1" si="0"/>
        <v>-1.2314245398639061</v>
      </c>
      <c r="P57" s="246">
        <f t="shared" ca="1" si="1"/>
        <v>-3.4986183279916334</v>
      </c>
      <c r="Q57" s="246">
        <f t="shared" ca="1" si="3"/>
        <v>3.817964617023283</v>
      </c>
      <c r="R57" s="4">
        <f t="shared" ca="1" si="4"/>
        <v>-0.91635692808472613</v>
      </c>
      <c r="S57" s="4">
        <f t="shared" ca="1" si="2"/>
        <v>-9.3319507987781353E-2</v>
      </c>
      <c r="W57" s="246">
        <f t="shared" ca="1" si="5"/>
        <v>-1.2314245398639061</v>
      </c>
      <c r="X57" s="246">
        <f t="shared" ca="1" si="6"/>
        <v>-3.4986183279916334</v>
      </c>
      <c r="Y57" s="246">
        <f t="shared" ca="1" si="7"/>
        <v>3.817964617023283</v>
      </c>
      <c r="Z57" s="4">
        <f t="shared" ca="1" si="8"/>
        <v>-0.91635692808472613</v>
      </c>
      <c r="AA57" s="4">
        <f t="shared" ca="1" si="9"/>
        <v>-0.81514095133229558</v>
      </c>
    </row>
    <row r="58" spans="1:27" x14ac:dyDescent="0.25">
      <c r="A58">
        <v>26</v>
      </c>
      <c r="B58" s="176">
        <f ca="1">OFFSET(InputPriceData!B$15,CalculationsAndCharts!$A58+$A$11,0,1,1)</f>
        <v>41521</v>
      </c>
      <c r="C58" s="3">
        <f ca="1">OFFSET(InputPriceData!G$15,CalculationsAndCharts!$A58+$A$11,IF($C$7,8,0),1,1)</f>
        <v>97389400</v>
      </c>
      <c r="D58" s="4">
        <f ca="1">OFFSET(InputPriceData!C$15,CalculationsAndCharts!$A58+$A$11,IF($C$7,8,0),1,1)</f>
        <v>162.03</v>
      </c>
      <c r="E58" s="4">
        <f ca="1">OFFSET(InputPriceData!D$15,CalculationsAndCharts!$A58+$A$11,IF($C$7,8,0),1,1)</f>
        <v>163.61000000000001</v>
      </c>
      <c r="F58" s="4">
        <f ca="1">OFFSET(InputPriceData!E$15,CalculationsAndCharts!$A58+$A$11,IF($C$7,8,0),1,1)</f>
        <v>161.72999999999999</v>
      </c>
      <c r="G58" s="4">
        <f ca="1">OFFSET(InputPriceData!F$15,CalculationsAndCharts!$A58+$A$11,IF($C$7,8,0),1,1)</f>
        <v>163.33000000000001</v>
      </c>
      <c r="H58" s="138"/>
      <c r="I58" s="138"/>
      <c r="O58" s="246">
        <f t="shared" ca="1" si="0"/>
        <v>-1.503303997265673</v>
      </c>
      <c r="P58" s="246">
        <f t="shared" ca="1" si="1"/>
        <v>-3.7660953311450855</v>
      </c>
      <c r="Q58" s="246">
        <f t="shared" ca="1" si="3"/>
        <v>3.8526383622838378</v>
      </c>
      <c r="R58" s="4">
        <f t="shared" ca="1" si="4"/>
        <v>-0.97753668447420805</v>
      </c>
      <c r="S58" s="4">
        <f t="shared" ca="1" si="2"/>
        <v>-0.64497279761639215</v>
      </c>
      <c r="W58" s="246">
        <f t="shared" ca="1" si="5"/>
        <v>-1.503303997265673</v>
      </c>
      <c r="X58" s="246">
        <f t="shared" ca="1" si="6"/>
        <v>-3.7660953311450855</v>
      </c>
      <c r="Y58" s="246">
        <f t="shared" ca="1" si="7"/>
        <v>3.8526383622838378</v>
      </c>
      <c r="Z58" s="4">
        <f t="shared" ca="1" si="8"/>
        <v>-0.97753668447420805</v>
      </c>
      <c r="AA58" s="4">
        <f t="shared" ca="1" si="9"/>
        <v>-0.94835894990801839</v>
      </c>
    </row>
    <row r="59" spans="1:27" x14ac:dyDescent="0.25">
      <c r="A59">
        <v>27</v>
      </c>
      <c r="B59" s="176">
        <f ca="1">OFFSET(InputPriceData!B$15,CalculationsAndCharts!$A59+$A$11,0,1,1)</f>
        <v>41520</v>
      </c>
      <c r="C59" s="3">
        <f ca="1">OFFSET(InputPriceData!G$15,CalculationsAndCharts!$A59+$A$11,IF($C$7,8,0),1,1)</f>
        <v>142375100</v>
      </c>
      <c r="D59" s="4">
        <f ca="1">OFFSET(InputPriceData!C$15,CalculationsAndCharts!$A59+$A$11,IF($C$7,8,0),1,1)</f>
        <v>162.82</v>
      </c>
      <c r="E59" s="4">
        <f ca="1">OFFSET(InputPriceData!D$15,CalculationsAndCharts!$A59+$A$11,IF($C$7,8,0),1,1)</f>
        <v>163.16</v>
      </c>
      <c r="F59" s="4">
        <f ca="1">OFFSET(InputPriceData!E$15,CalculationsAndCharts!$A59+$A$11,IF($C$7,8,0),1,1)</f>
        <v>161.31</v>
      </c>
      <c r="G59" s="4">
        <f ca="1">OFFSET(InputPriceData!F$15,CalculationsAndCharts!$A59+$A$11,IF($C$7,8,0),1,1)</f>
        <v>161.99</v>
      </c>
      <c r="H59" s="138"/>
      <c r="I59" s="138"/>
      <c r="O59" s="246">
        <f t="shared" ca="1" si="0"/>
        <v>-2.9792778805364803</v>
      </c>
      <c r="P59" s="246">
        <f t="shared" ca="1" si="1"/>
        <v>-3.8876270053318245</v>
      </c>
      <c r="Q59" s="246">
        <f t="shared" ca="1" si="3"/>
        <v>3.8876270053318245</v>
      </c>
      <c r="R59" s="4">
        <f t="shared" ca="1" si="4"/>
        <v>-1</v>
      </c>
      <c r="S59" s="4">
        <f t="shared" ca="1" si="2"/>
        <v>-1</v>
      </c>
      <c r="W59" s="246">
        <f t="shared" ca="1" si="5"/>
        <v>-2.9792778805364803</v>
      </c>
      <c r="X59" s="246">
        <f t="shared" ca="1" si="6"/>
        <v>-3.8876270053318245</v>
      </c>
      <c r="Y59" s="246">
        <f t="shared" ca="1" si="7"/>
        <v>3.8876270053318245</v>
      </c>
      <c r="Z59" s="4">
        <f t="shared" ca="1" si="8"/>
        <v>-1</v>
      </c>
      <c r="AA59" s="4">
        <f t="shared" ca="1" si="9"/>
        <v>-1</v>
      </c>
    </row>
    <row r="60" spans="1:27" x14ac:dyDescent="0.25">
      <c r="A60">
        <v>28</v>
      </c>
      <c r="B60" s="176">
        <f ca="1">OFFSET(InputPriceData!B$15,CalculationsAndCharts!$A60+$A$11,0,1,1)</f>
        <v>41516</v>
      </c>
      <c r="C60" s="3">
        <f ca="1">OFFSET(InputPriceData!G$15,CalculationsAndCharts!$A60+$A$11,IF($C$7,8,0),1,1)</f>
        <v>134928900</v>
      </c>
      <c r="D60" s="4">
        <f ca="1">OFFSET(InputPriceData!C$15,CalculationsAndCharts!$A60+$A$11,IF($C$7,8,0),1,1)</f>
        <v>162.12</v>
      </c>
      <c r="E60" s="4">
        <f ca="1">OFFSET(InputPriceData!D$15,CalculationsAndCharts!$A60+$A$11,IF($C$7,8,0),1,1)</f>
        <v>162.13999999999999</v>
      </c>
      <c r="F60" s="4">
        <f ca="1">OFFSET(InputPriceData!E$15,CalculationsAndCharts!$A60+$A$11,IF($C$7,8,0),1,1)</f>
        <v>160.80000000000001</v>
      </c>
      <c r="G60" s="4">
        <f ca="1">OFFSET(InputPriceData!F$15,CalculationsAndCharts!$A60+$A$11,IF($C$7,8,0),1,1)</f>
        <v>161.27000000000001</v>
      </c>
      <c r="H60" s="138"/>
      <c r="I60" s="138"/>
      <c r="O60" s="246">
        <f t="shared" ca="1" si="0"/>
        <v>-3.9377888785817867</v>
      </c>
      <c r="P60" s="246">
        <f t="shared" ca="1" si="1"/>
        <v>-3.8742895161001241</v>
      </c>
      <c r="Q60" s="246">
        <f t="shared" ca="1" si="3"/>
        <v>3.8742895161001241</v>
      </c>
      <c r="R60" s="4">
        <f t="shared" ca="1" si="4"/>
        <v>-1</v>
      </c>
      <c r="S60" s="4">
        <f t="shared" ca="1" si="2"/>
        <v>-1</v>
      </c>
      <c r="W60" s="246">
        <f t="shared" ca="1" si="5"/>
        <v>-3.9377888785817867</v>
      </c>
      <c r="X60" s="246">
        <f t="shared" ca="1" si="6"/>
        <v>-3.8742895161001241</v>
      </c>
      <c r="Y60" s="246">
        <f t="shared" ca="1" si="7"/>
        <v>3.8742895161001241</v>
      </c>
      <c r="Z60" s="4">
        <f t="shared" ca="1" si="8"/>
        <v>-1</v>
      </c>
      <c r="AA60" s="4">
        <f t="shared" ca="1" si="9"/>
        <v>-1</v>
      </c>
    </row>
    <row r="61" spans="1:27" x14ac:dyDescent="0.25">
      <c r="A61">
        <v>29</v>
      </c>
      <c r="B61" s="176">
        <f ca="1">OFFSET(InputPriceData!B$15,CalculationsAndCharts!$A61+$A$11,0,1,1)</f>
        <v>41515</v>
      </c>
      <c r="C61" s="3">
        <f ca="1">OFFSET(InputPriceData!G$15,CalculationsAndCharts!$A61+$A$11,IF($C$7,8,0),1,1)</f>
        <v>119200500</v>
      </c>
      <c r="D61" s="4">
        <f ca="1">OFFSET(InputPriceData!C$15,CalculationsAndCharts!$A61+$A$11,IF($C$7,8,0),1,1)</f>
        <v>161.16999999999999</v>
      </c>
      <c r="E61" s="4">
        <f ca="1">OFFSET(InputPriceData!D$15,CalculationsAndCharts!$A61+$A$11,IF($C$7,8,0),1,1)</f>
        <v>162.63999999999999</v>
      </c>
      <c r="F61" s="4">
        <f ca="1">OFFSET(InputPriceData!E$15,CalculationsAndCharts!$A61+$A$11,IF($C$7,8,0),1,1)</f>
        <v>161.02000000000001</v>
      </c>
      <c r="G61" s="4">
        <f ca="1">OFFSET(InputPriceData!F$15,CalculationsAndCharts!$A61+$A$11,IF($C$7,8,0),1,1)</f>
        <v>161.78</v>
      </c>
      <c r="H61" s="138"/>
      <c r="I61" s="138"/>
      <c r="O61" s="246">
        <f t="shared" ca="1" si="0"/>
        <v>-3.690731186671103</v>
      </c>
      <c r="P61" s="246">
        <f t="shared" ca="1" si="1"/>
        <v>-3.8022689838233061</v>
      </c>
      <c r="Q61" s="246">
        <f t="shared" ca="1" si="3"/>
        <v>3.8022689838233061</v>
      </c>
      <c r="R61" s="4">
        <f t="shared" ca="1" si="4"/>
        <v>-1</v>
      </c>
      <c r="S61" s="4">
        <f t="shared" ca="1" si="2"/>
        <v>-1</v>
      </c>
      <c r="W61" s="246">
        <f t="shared" ca="1" si="5"/>
        <v>-3.690731186671103</v>
      </c>
      <c r="X61" s="246">
        <f t="shared" ca="1" si="6"/>
        <v>-3.8022689838233061</v>
      </c>
      <c r="Y61" s="246">
        <f t="shared" ca="1" si="7"/>
        <v>3.8022689838233061</v>
      </c>
      <c r="Z61" s="4">
        <f t="shared" ca="1" si="8"/>
        <v>-1</v>
      </c>
      <c r="AA61" s="4">
        <f t="shared" ca="1" si="9"/>
        <v>-1</v>
      </c>
    </row>
    <row r="62" spans="1:27" x14ac:dyDescent="0.25">
      <c r="A62">
        <v>30</v>
      </c>
      <c r="B62" s="176">
        <f ca="1">OFFSET(InputPriceData!B$15,CalculationsAndCharts!$A62+$A$11,0,1,1)</f>
        <v>41514</v>
      </c>
      <c r="C62" s="3">
        <f ca="1">OFFSET(InputPriceData!G$15,CalculationsAndCharts!$A62+$A$11,IF($C$7,8,0),1,1)</f>
        <v>108113000</v>
      </c>
      <c r="D62" s="4">
        <f ca="1">OFFSET(InputPriceData!C$15,CalculationsAndCharts!$A62+$A$11,IF($C$7,8,0),1,1)</f>
        <v>160.88</v>
      </c>
      <c r="E62" s="4">
        <f ca="1">OFFSET(InputPriceData!D$15,CalculationsAndCharts!$A62+$A$11,IF($C$7,8,0),1,1)</f>
        <v>162.09</v>
      </c>
      <c r="F62" s="4">
        <f ca="1">OFFSET(InputPriceData!E$15,CalculationsAndCharts!$A62+$A$11,IF($C$7,8,0),1,1)</f>
        <v>160.66999999999999</v>
      </c>
      <c r="G62" s="4">
        <f ca="1">OFFSET(InputPriceData!F$15,CalculationsAndCharts!$A62+$A$11,IF($C$7,8,0),1,1)</f>
        <v>161.52000000000001</v>
      </c>
      <c r="H62" s="138"/>
      <c r="I62" s="138"/>
      <c r="O62" s="246">
        <f t="shared" ca="1" si="0"/>
        <v>-4.218476518190867</v>
      </c>
      <c r="P62" s="246">
        <f t="shared" ca="1" si="1"/>
        <v>-3.6914465557005585</v>
      </c>
      <c r="Q62" s="246">
        <f t="shared" ca="1" si="3"/>
        <v>3.6914465557005585</v>
      </c>
      <c r="R62" s="4">
        <f t="shared" ca="1" si="4"/>
        <v>-1</v>
      </c>
      <c r="S62" s="4">
        <f t="shared" ca="1" si="2"/>
        <v>-1</v>
      </c>
      <c r="W62" s="246">
        <f t="shared" ca="1" si="5"/>
        <v>-4.218476518190867</v>
      </c>
      <c r="X62" s="246">
        <f t="shared" ca="1" si="6"/>
        <v>-3.6914465557005585</v>
      </c>
      <c r="Y62" s="246">
        <f t="shared" ca="1" si="7"/>
        <v>3.6914465557005585</v>
      </c>
      <c r="Z62" s="4">
        <f t="shared" ca="1" si="8"/>
        <v>-1</v>
      </c>
      <c r="AA62" s="4">
        <f t="shared" ca="1" si="9"/>
        <v>-1</v>
      </c>
    </row>
    <row r="63" spans="1:27" x14ac:dyDescent="0.25">
      <c r="A63">
        <v>31</v>
      </c>
      <c r="B63" s="176">
        <f ca="1">OFFSET(InputPriceData!B$15,CalculationsAndCharts!$A63+$A$11,0,1,1)</f>
        <v>41513</v>
      </c>
      <c r="C63" s="3">
        <f ca="1">OFFSET(InputPriceData!G$15,CalculationsAndCharts!$A63+$A$11,IF($C$7,8,0),1,1)</f>
        <v>158619400</v>
      </c>
      <c r="D63" s="4">
        <f ca="1">OFFSET(InputPriceData!C$15,CalculationsAndCharts!$A63+$A$11,IF($C$7,8,0),1,1)</f>
        <v>161.96</v>
      </c>
      <c r="E63" s="4">
        <f ca="1">OFFSET(InputPriceData!D$15,CalculationsAndCharts!$A63+$A$11,IF($C$7,8,0),1,1)</f>
        <v>163.58000000000001</v>
      </c>
      <c r="F63" s="4">
        <f ca="1">OFFSET(InputPriceData!E$15,CalculationsAndCharts!$A63+$A$11,IF($C$7,8,0),1,1)</f>
        <v>160.83000000000001</v>
      </c>
      <c r="G63" s="4">
        <f ca="1">OFFSET(InputPriceData!F$15,CalculationsAndCharts!$A63+$A$11,IF($C$7,8,0),1,1)</f>
        <v>160.94999999999999</v>
      </c>
      <c r="H63" s="138"/>
      <c r="I63" s="138"/>
      <c r="O63" s="246">
        <f t="shared" ca="1" si="0"/>
        <v>-5.1108079628854064</v>
      </c>
      <c r="P63" s="246">
        <f t="shared" ca="1" si="1"/>
        <v>-3.5510665418691656</v>
      </c>
      <c r="Q63" s="246">
        <f t="shared" ca="1" si="3"/>
        <v>3.5510665418691656</v>
      </c>
      <c r="R63" s="4">
        <f t="shared" ca="1" si="4"/>
        <v>-1</v>
      </c>
      <c r="S63" s="4">
        <f t="shared" ca="1" si="2"/>
        <v>-1</v>
      </c>
      <c r="W63" s="246">
        <f t="shared" ca="1" si="5"/>
        <v>-5.1108079628854064</v>
      </c>
      <c r="X63" s="246">
        <f t="shared" ca="1" si="6"/>
        <v>-3.5510665418691656</v>
      </c>
      <c r="Y63" s="246">
        <f t="shared" ca="1" si="7"/>
        <v>3.5510665418691656</v>
      </c>
      <c r="Z63" s="4">
        <f t="shared" ca="1" si="8"/>
        <v>-1</v>
      </c>
      <c r="AA63" s="4">
        <f t="shared" ca="1" si="9"/>
        <v>-1</v>
      </c>
    </row>
    <row r="64" spans="1:27" x14ac:dyDescent="0.25">
      <c r="A64">
        <v>32</v>
      </c>
      <c r="B64" s="176">
        <f ca="1">OFFSET(InputPriceData!B$15,CalculationsAndCharts!$A64+$A$11,0,1,1)</f>
        <v>41512</v>
      </c>
      <c r="C64" s="3">
        <f ca="1">OFFSET(InputPriceData!G$15,CalculationsAndCharts!$A64+$A$11,IF($C$7,8,0),1,1)</f>
        <v>89702100</v>
      </c>
      <c r="D64" s="4">
        <f ca="1">OFFSET(InputPriceData!C$15,CalculationsAndCharts!$A64+$A$11,IF($C$7,8,0),1,1)</f>
        <v>164.36</v>
      </c>
      <c r="E64" s="4">
        <f ca="1">OFFSET(InputPriceData!D$15,CalculationsAndCharts!$A64+$A$11,IF($C$7,8,0),1,1)</f>
        <v>164.86</v>
      </c>
      <c r="F64" s="4">
        <f ca="1">OFFSET(InputPriceData!E$15,CalculationsAndCharts!$A64+$A$11,IF($C$7,8,0),1,1)</f>
        <v>163.47</v>
      </c>
      <c r="G64" s="4">
        <f ca="1">OFFSET(InputPriceData!F$15,CalculationsAndCharts!$A64+$A$11,IF($C$7,8,0),1,1)</f>
        <v>163.58000000000001</v>
      </c>
      <c r="H64" s="138"/>
      <c r="I64" s="138"/>
      <c r="O64" s="246">
        <f t="shared" ca="1" si="0"/>
        <v>-2.7284665470737708</v>
      </c>
      <c r="P64" s="246">
        <f t="shared" ca="1" si="1"/>
        <v>-3.4693749254360364</v>
      </c>
      <c r="Q64" s="246">
        <f t="shared" ca="1" si="3"/>
        <v>3.4693749254360364</v>
      </c>
      <c r="R64" s="4">
        <f t="shared" ca="1" si="4"/>
        <v>-1</v>
      </c>
      <c r="S64" s="4">
        <f t="shared" ca="1" si="2"/>
        <v>-1</v>
      </c>
      <c r="W64" s="246">
        <f t="shared" ca="1" si="5"/>
        <v>-2.7284665470737708</v>
      </c>
      <c r="X64" s="246">
        <f t="shared" ca="1" si="6"/>
        <v>-3.4693749254360364</v>
      </c>
      <c r="Y64" s="246">
        <f t="shared" ca="1" si="7"/>
        <v>3.4693749254360364</v>
      </c>
      <c r="Z64" s="4">
        <f t="shared" ca="1" si="8"/>
        <v>-1</v>
      </c>
      <c r="AA64" s="4">
        <f t="shared" ca="1" si="9"/>
        <v>-1</v>
      </c>
    </row>
    <row r="65" spans="1:27" x14ac:dyDescent="0.25">
      <c r="A65">
        <v>33</v>
      </c>
      <c r="B65" s="176">
        <f ca="1">OFFSET(InputPriceData!B$15,CalculationsAndCharts!$A65+$A$11,0,1,1)</f>
        <v>41509</v>
      </c>
      <c r="C65" s="3">
        <f ca="1">OFFSET(InputPriceData!G$15,CalculationsAndCharts!$A65+$A$11,IF($C$7,8,0),1,1)</f>
        <v>90888900</v>
      </c>
      <c r="D65" s="4">
        <f ca="1">OFFSET(InputPriceData!C$15,CalculationsAndCharts!$A65+$A$11,IF($C$7,8,0),1,1)</f>
        <v>164.12</v>
      </c>
      <c r="E65" s="4">
        <f ca="1">OFFSET(InputPriceData!D$15,CalculationsAndCharts!$A65+$A$11,IF($C$7,8,0),1,1)</f>
        <v>164.4</v>
      </c>
      <c r="F65" s="4">
        <f ca="1">OFFSET(InputPriceData!E$15,CalculationsAndCharts!$A65+$A$11,IF($C$7,8,0),1,1)</f>
        <v>163.35</v>
      </c>
      <c r="G65" s="4">
        <f ca="1">OFFSET(InputPriceData!F$15,CalculationsAndCharts!$A65+$A$11,IF($C$7,8,0),1,1)</f>
        <v>164.19</v>
      </c>
      <c r="H65" s="138"/>
      <c r="I65" s="138"/>
      <c r="O65" s="246">
        <f t="shared" ca="1" si="0"/>
        <v>-2.2319003786851939</v>
      </c>
      <c r="P65" s="246">
        <f t="shared" ca="1" si="1"/>
        <v>-3.3974703461851856</v>
      </c>
      <c r="Q65" s="246">
        <f t="shared" ca="1" si="3"/>
        <v>3.3974703461851856</v>
      </c>
      <c r="R65" s="4">
        <f t="shared" ca="1" si="4"/>
        <v>-1</v>
      </c>
      <c r="S65" s="4">
        <f t="shared" ca="1" si="2"/>
        <v>-1</v>
      </c>
      <c r="W65" s="246">
        <f t="shared" ca="1" si="5"/>
        <v>-2.2319003786851939</v>
      </c>
      <c r="X65" s="246">
        <f t="shared" ca="1" si="6"/>
        <v>-3.3974703461851856</v>
      </c>
      <c r="Y65" s="246">
        <f t="shared" ca="1" si="7"/>
        <v>3.3974703461851856</v>
      </c>
      <c r="Z65" s="4">
        <f t="shared" ca="1" si="8"/>
        <v>-1</v>
      </c>
      <c r="AA65" s="4">
        <f t="shared" ca="1" si="9"/>
        <v>-1</v>
      </c>
    </row>
    <row r="66" spans="1:27" x14ac:dyDescent="0.25">
      <c r="A66">
        <v>34</v>
      </c>
      <c r="B66" s="176">
        <f ca="1">OFFSET(InputPriceData!B$15,CalculationsAndCharts!$A66+$A$11,0,1,1)</f>
        <v>41508</v>
      </c>
      <c r="C66" s="3">
        <f ca="1">OFFSET(InputPriceData!G$15,CalculationsAndCharts!$A66+$A$11,IF($C$7,8,0),1,1)</f>
        <v>101471400</v>
      </c>
      <c r="D66" s="4">
        <f ca="1">OFFSET(InputPriceData!C$15,CalculationsAndCharts!$A66+$A$11,IF($C$7,8,0),1,1)</f>
        <v>162.5</v>
      </c>
      <c r="E66" s="4">
        <f ca="1">OFFSET(InputPriceData!D$15,CalculationsAndCharts!$A66+$A$11,IF($C$7,8,0),1,1)</f>
        <v>163.88</v>
      </c>
      <c r="F66" s="4">
        <f ca="1">OFFSET(InputPriceData!E$15,CalculationsAndCharts!$A66+$A$11,IF($C$7,8,0),1,1)</f>
        <v>162.49</v>
      </c>
      <c r="G66" s="4">
        <f ca="1">OFFSET(InputPriceData!F$15,CalculationsAndCharts!$A66+$A$11,IF($C$7,8,0),1,1)</f>
        <v>163.63999999999999</v>
      </c>
      <c r="H66" s="138"/>
      <c r="I66" s="138"/>
      <c r="O66" s="246">
        <f t="shared" ca="1" si="0"/>
        <v>-2.8978818104395025</v>
      </c>
      <c r="P66" s="246">
        <f t="shared" ca="1" si="1"/>
        <v>-3.1723359446811763</v>
      </c>
      <c r="Q66" s="246">
        <f t="shared" ca="1" si="3"/>
        <v>3.1723359446811763</v>
      </c>
      <c r="R66" s="4">
        <f t="shared" ca="1" si="4"/>
        <v>-1</v>
      </c>
      <c r="S66" s="4">
        <f t="shared" ca="1" si="2"/>
        <v>-1</v>
      </c>
      <c r="W66" s="246">
        <f t="shared" ca="1" si="5"/>
        <v>-2.8978818104395025</v>
      </c>
      <c r="X66" s="246">
        <f t="shared" ca="1" si="6"/>
        <v>-3.1723359446811763</v>
      </c>
      <c r="Y66" s="246">
        <f t="shared" ca="1" si="7"/>
        <v>3.1723359446811763</v>
      </c>
      <c r="Z66" s="4">
        <f t="shared" ca="1" si="8"/>
        <v>-1</v>
      </c>
      <c r="AA66" s="4">
        <f t="shared" ca="1" si="9"/>
        <v>-1</v>
      </c>
    </row>
    <row r="67" spans="1:27" x14ac:dyDescent="0.25">
      <c r="A67">
        <v>35</v>
      </c>
      <c r="B67" s="176">
        <f ca="1">OFFSET(InputPriceData!B$15,CalculationsAndCharts!$A67+$A$11,0,1,1)</f>
        <v>41507</v>
      </c>
      <c r="C67" s="3">
        <f ca="1">OFFSET(InputPriceData!G$15,CalculationsAndCharts!$A67+$A$11,IF($C$7,8,0),1,1)</f>
        <v>159530500</v>
      </c>
      <c r="D67" s="4">
        <f ca="1">OFFSET(InputPriceData!C$15,CalculationsAndCharts!$A67+$A$11,IF($C$7,8,0),1,1)</f>
        <v>162.71</v>
      </c>
      <c r="E67" s="4">
        <f ca="1">OFFSET(InputPriceData!D$15,CalculationsAndCharts!$A67+$A$11,IF($C$7,8,0),1,1)</f>
        <v>163.61000000000001</v>
      </c>
      <c r="F67" s="4">
        <f ca="1">OFFSET(InputPriceData!E$15,CalculationsAndCharts!$A67+$A$11,IF($C$7,8,0),1,1)</f>
        <v>161.80000000000001</v>
      </c>
      <c r="G67" s="4">
        <f ca="1">OFFSET(InputPriceData!F$15,CalculationsAndCharts!$A67+$A$11,IF($C$7,8,0),1,1)</f>
        <v>162.16</v>
      </c>
      <c r="H67" s="138"/>
      <c r="I67" s="138"/>
      <c r="O67" s="246">
        <f t="shared" ca="1" si="0"/>
        <v>-4.5925160667682796</v>
      </c>
      <c r="P67" s="246">
        <f t="shared" ca="1" si="1"/>
        <v>-2.7464485969945538</v>
      </c>
      <c r="Q67" s="246">
        <f t="shared" ca="1" si="3"/>
        <v>2.9079380776478989</v>
      </c>
      <c r="R67" s="4">
        <f t="shared" ca="1" si="4"/>
        <v>-0.94446598368285517</v>
      </c>
      <c r="S67" s="4">
        <f t="shared" ca="1" si="2"/>
        <v>-0.29647820670770153</v>
      </c>
      <c r="W67" s="246">
        <f t="shared" ca="1" si="5"/>
        <v>-4.5925160667682796</v>
      </c>
      <c r="X67" s="246">
        <f t="shared" ca="1" si="6"/>
        <v>-2.7464485969945538</v>
      </c>
      <c r="Y67" s="246">
        <f t="shared" ca="1" si="7"/>
        <v>2.9079380776478989</v>
      </c>
      <c r="Z67" s="4">
        <f t="shared" ca="1" si="8"/>
        <v>-0.94446598368285517</v>
      </c>
      <c r="AA67" s="4">
        <f t="shared" ca="1" si="9"/>
        <v>-0.87504673310186309</v>
      </c>
    </row>
    <row r="68" spans="1:27" x14ac:dyDescent="0.25">
      <c r="A68">
        <v>36</v>
      </c>
      <c r="B68" s="176">
        <f ca="1">OFFSET(InputPriceData!B$15,CalculationsAndCharts!$A68+$A$11,0,1,1)</f>
        <v>41506</v>
      </c>
      <c r="C68" s="3">
        <f ca="1">OFFSET(InputPriceData!G$15,CalculationsAndCharts!$A68+$A$11,IF($C$7,8,0),1,1)</f>
        <v>89294400</v>
      </c>
      <c r="D68" s="4">
        <f ca="1">OFFSET(InputPriceData!C$15,CalculationsAndCharts!$A68+$A$11,IF($C$7,8,0),1,1)</f>
        <v>162.63999999999999</v>
      </c>
      <c r="E68" s="4">
        <f ca="1">OFFSET(InputPriceData!D$15,CalculationsAndCharts!$A68+$A$11,IF($C$7,8,0),1,1)</f>
        <v>163.78</v>
      </c>
      <c r="F68" s="4">
        <f ca="1">OFFSET(InputPriceData!E$15,CalculationsAndCharts!$A68+$A$11,IF($C$7,8,0),1,1)</f>
        <v>162.46</v>
      </c>
      <c r="G68" s="4">
        <f ca="1">OFFSET(InputPriceData!F$15,CalculationsAndCharts!$A68+$A$11,IF($C$7,8,0),1,1)</f>
        <v>163.16999999999999</v>
      </c>
      <c r="H68" s="138"/>
      <c r="I68" s="138"/>
      <c r="O68" s="246">
        <f t="shared" ca="1" si="0"/>
        <v>-3.8307435488481851</v>
      </c>
      <c r="P68" s="246">
        <f t="shared" ca="1" si="1"/>
        <v>-2.2054254039110655</v>
      </c>
      <c r="Q68" s="246">
        <f t="shared" ca="1" si="3"/>
        <v>2.9343472024701303</v>
      </c>
      <c r="R68" s="4">
        <f t="shared" ca="1" si="4"/>
        <v>-0.75158979211953536</v>
      </c>
      <c r="S68" s="4">
        <f t="shared" ca="1" si="2"/>
        <v>0.45866607143304905</v>
      </c>
      <c r="W68" s="246">
        <f t="shared" ca="1" si="5"/>
        <v>-3.8307435488481851</v>
      </c>
      <c r="X68" s="246">
        <f t="shared" ca="1" si="6"/>
        <v>-2.2054254039110655</v>
      </c>
      <c r="Y68" s="246">
        <f t="shared" ca="1" si="7"/>
        <v>2.9343472024701303</v>
      </c>
      <c r="Z68" s="4">
        <f t="shared" ca="1" si="8"/>
        <v>-0.75158979211953536</v>
      </c>
      <c r="AA68" s="4">
        <f t="shared" ca="1" si="9"/>
        <v>-0.50272783602904481</v>
      </c>
    </row>
    <row r="69" spans="1:27" x14ac:dyDescent="0.25">
      <c r="A69">
        <v>37</v>
      </c>
      <c r="B69" s="176">
        <f ca="1">OFFSET(InputPriceData!B$15,CalculationsAndCharts!$A69+$A$11,0,1,1)</f>
        <v>41505</v>
      </c>
      <c r="C69" s="3">
        <f ca="1">OFFSET(InputPriceData!G$15,CalculationsAndCharts!$A69+$A$11,IF($C$7,8,0),1,1)</f>
        <v>96437600</v>
      </c>
      <c r="D69" s="4">
        <f ca="1">OFFSET(InputPriceData!C$15,CalculationsAndCharts!$A69+$A$11,IF($C$7,8,0),1,1)</f>
        <v>163.22999999999999</v>
      </c>
      <c r="E69" s="4">
        <f ca="1">OFFSET(InputPriceData!D$15,CalculationsAndCharts!$A69+$A$11,IF($C$7,8,0),1,1)</f>
        <v>163.79</v>
      </c>
      <c r="F69" s="4">
        <f ca="1">OFFSET(InputPriceData!E$15,CalculationsAndCharts!$A69+$A$11,IF($C$7,8,0),1,1)</f>
        <v>162.36000000000001</v>
      </c>
      <c r="G69" s="4">
        <f ca="1">OFFSET(InputPriceData!F$15,CalculationsAndCharts!$A69+$A$11,IF($C$7,8,0),1,1)</f>
        <v>162.37</v>
      </c>
      <c r="H69" s="138"/>
      <c r="I69" s="138"/>
      <c r="O69" s="246">
        <f t="shared" ca="1" si="0"/>
        <v>-4.8834393702189729</v>
      </c>
      <c r="P69" s="246">
        <f t="shared" ca="1" si="1"/>
        <v>-1.6089983489743518</v>
      </c>
      <c r="Q69" s="246">
        <f t="shared" ca="1" si="3"/>
        <v>2.9609961679819681</v>
      </c>
      <c r="R69" s="4">
        <f t="shared" ca="1" si="4"/>
        <v>-0.54339764649913258</v>
      </c>
      <c r="S69" s="4">
        <f t="shared" ca="1" si="2"/>
        <v>0.69793101964562043</v>
      </c>
      <c r="W69" s="246">
        <f t="shared" ca="1" si="5"/>
        <v>-4.8834393702189729</v>
      </c>
      <c r="X69" s="246">
        <f t="shared" ca="1" si="6"/>
        <v>-1.6089983489743518</v>
      </c>
      <c r="Y69" s="246">
        <f t="shared" ca="1" si="7"/>
        <v>2.9609961679819681</v>
      </c>
      <c r="Z69" s="4">
        <f t="shared" ca="1" si="8"/>
        <v>-0.54339764649913258</v>
      </c>
      <c r="AA69" s="4">
        <f t="shared" ca="1" si="9"/>
        <v>-0.18322277677239462</v>
      </c>
    </row>
    <row r="70" spans="1:27" x14ac:dyDescent="0.25">
      <c r="A70">
        <v>38</v>
      </c>
      <c r="B70" s="176">
        <f ca="1">OFFSET(InputPriceData!B$15,CalculationsAndCharts!$A70+$A$11,0,1,1)</f>
        <v>41502</v>
      </c>
      <c r="C70" s="3">
        <f ca="1">OFFSET(InputPriceData!G$15,CalculationsAndCharts!$A70+$A$11,IF($C$7,8,0),1,1)</f>
        <v>130868200</v>
      </c>
      <c r="D70" s="4">
        <f ca="1">OFFSET(InputPriceData!C$15,CalculationsAndCharts!$A70+$A$11,IF($C$7,8,0),1,1)</f>
        <v>163.63999999999999</v>
      </c>
      <c r="E70" s="4">
        <f ca="1">OFFSET(InputPriceData!D$15,CalculationsAndCharts!$A70+$A$11,IF($C$7,8,0),1,1)</f>
        <v>164.2</v>
      </c>
      <c r="F70" s="4">
        <f ca="1">OFFSET(InputPriceData!E$15,CalculationsAndCharts!$A70+$A$11,IF($C$7,8,0),1,1)</f>
        <v>163.08000000000001</v>
      </c>
      <c r="G70" s="4">
        <f ca="1">OFFSET(InputPriceData!F$15,CalculationsAndCharts!$A70+$A$11,IF($C$7,8,0),1,1)</f>
        <v>163.41</v>
      </c>
      <c r="H70" s="138"/>
      <c r="I70" s="138"/>
      <c r="O70" s="246">
        <f t="shared" ca="1" si="0"/>
        <v>-4.099335232834024</v>
      </c>
      <c r="P70" s="246">
        <f t="shared" ca="1" si="1"/>
        <v>-1.0175867167714998</v>
      </c>
      <c r="Q70" s="246">
        <f t="shared" ca="1" si="3"/>
        <v>2.9878871523531463</v>
      </c>
      <c r="R70" s="4">
        <f t="shared" ca="1" si="4"/>
        <v>-0.34057066578638595</v>
      </c>
      <c r="S70" s="4">
        <f t="shared" ca="1" si="2"/>
        <v>0.80669113853496033</v>
      </c>
      <c r="W70" s="246">
        <f t="shared" ca="1" si="5"/>
        <v>-4.099335232834024</v>
      </c>
      <c r="X70" s="246">
        <f t="shared" ca="1" si="6"/>
        <v>-1.0175867167714998</v>
      </c>
      <c r="Y70" s="246">
        <f t="shared" ca="1" si="7"/>
        <v>2.9878871523531463</v>
      </c>
      <c r="Z70" s="4">
        <f t="shared" ca="1" si="8"/>
        <v>-0.34057066578638595</v>
      </c>
      <c r="AA70" s="4">
        <f t="shared" ca="1" si="9"/>
        <v>6.8802128960677569E-2</v>
      </c>
    </row>
    <row r="71" spans="1:27" x14ac:dyDescent="0.25">
      <c r="A71">
        <v>39</v>
      </c>
      <c r="B71" s="176">
        <f ca="1">OFFSET(InputPriceData!B$15,CalculationsAndCharts!$A71+$A$11,0,1,1)</f>
        <v>41501</v>
      </c>
      <c r="C71" s="3">
        <f ca="1">OFFSET(InputPriceData!G$15,CalculationsAndCharts!$A71+$A$11,IF($C$7,8,0),1,1)</f>
        <v>152931800</v>
      </c>
      <c r="D71" s="4">
        <f ca="1">OFFSET(InputPriceData!C$15,CalculationsAndCharts!$A71+$A$11,IF($C$7,8,0),1,1)</f>
        <v>164.98</v>
      </c>
      <c r="E71" s="4">
        <f ca="1">OFFSET(InputPriceData!D$15,CalculationsAndCharts!$A71+$A$11,IF($C$7,8,0),1,1)</f>
        <v>164.99</v>
      </c>
      <c r="F71" s="4">
        <f ca="1">OFFSET(InputPriceData!E$15,CalculationsAndCharts!$A71+$A$11,IF($C$7,8,0),1,1)</f>
        <v>163.66999999999999</v>
      </c>
      <c r="G71" s="4">
        <f ca="1">OFFSET(InputPriceData!F$15,CalculationsAndCharts!$A71+$A$11,IF($C$7,8,0),1,1)</f>
        <v>163.96</v>
      </c>
      <c r="H71" s="138"/>
      <c r="I71" s="138"/>
      <c r="O71" s="246">
        <f t="shared" ca="1" si="0"/>
        <v>-3.7464087110853854</v>
      </c>
      <c r="P71" s="246">
        <f t="shared" ca="1" si="1"/>
        <v>-0.52340714604649663</v>
      </c>
      <c r="Q71" s="246">
        <f t="shared" ca="1" si="3"/>
        <v>3.015022353534961</v>
      </c>
      <c r="R71" s="4">
        <f t="shared" ca="1" si="4"/>
        <v>-0.17359975637753672</v>
      </c>
      <c r="S71" s="4">
        <f t="shared" ca="1" si="2"/>
        <v>0.86090838017861127</v>
      </c>
      <c r="W71" s="246">
        <f t="shared" ca="1" si="5"/>
        <v>-3.7464087110853854</v>
      </c>
      <c r="X71" s="246">
        <f t="shared" ca="1" si="6"/>
        <v>-0.52340714604649663</v>
      </c>
      <c r="Y71" s="246">
        <f t="shared" ca="1" si="7"/>
        <v>3.015022353534961</v>
      </c>
      <c r="Z71" s="4">
        <f t="shared" ca="1" si="8"/>
        <v>-0.17359975637753672</v>
      </c>
      <c r="AA71" s="4">
        <f t="shared" ca="1" si="9"/>
        <v>0.243294596709134</v>
      </c>
    </row>
    <row r="72" spans="1:27" x14ac:dyDescent="0.25">
      <c r="A72">
        <v>40</v>
      </c>
      <c r="B72" s="176">
        <f ca="1">OFFSET(InputPriceData!B$15,CalculationsAndCharts!$A72+$A$11,0,1,1)</f>
        <v>41500</v>
      </c>
      <c r="C72" s="3">
        <f ca="1">OFFSET(InputPriceData!G$15,CalculationsAndCharts!$A72+$A$11,IF($C$7,8,0),1,1)</f>
        <v>79829200</v>
      </c>
      <c r="D72" s="4">
        <f ca="1">OFFSET(InputPriceData!C$15,CalculationsAndCharts!$A72+$A$11,IF($C$7,8,0),1,1)</f>
        <v>167.06</v>
      </c>
      <c r="E72" s="4">
        <f ca="1">OFFSET(InputPriceData!D$15,CalculationsAndCharts!$A72+$A$11,IF($C$7,8,0),1,1)</f>
        <v>167.32</v>
      </c>
      <c r="F72" s="4">
        <f ca="1">OFFSET(InputPriceData!E$15,CalculationsAndCharts!$A72+$A$11,IF($C$7,8,0),1,1)</f>
        <v>166.24</v>
      </c>
      <c r="G72" s="4">
        <f ca="1">OFFSET(InputPriceData!F$15,CalculationsAndCharts!$A72+$A$11,IF($C$7,8,0),1,1)</f>
        <v>166.28</v>
      </c>
      <c r="H72" s="138"/>
      <c r="I72" s="138"/>
      <c r="O72" s="246">
        <f t="shared" ca="1" si="0"/>
        <v>-1.5016048334719525</v>
      </c>
      <c r="P72" s="246">
        <f t="shared" ca="1" si="1"/>
        <v>-0.17168045197287238</v>
      </c>
      <c r="Q72" s="246">
        <f t="shared" ca="1" si="3"/>
        <v>3.0424039894399204</v>
      </c>
      <c r="R72" s="4">
        <f t="shared" ca="1" si="4"/>
        <v>-5.642920945698511E-2</v>
      </c>
      <c r="S72" s="4">
        <f t="shared" ca="1" si="2"/>
        <v>0.88870480939428076</v>
      </c>
      <c r="W72" s="246">
        <f t="shared" ca="1" si="5"/>
        <v>-1.5016048334719525</v>
      </c>
      <c r="X72" s="246">
        <f t="shared" ca="1" si="6"/>
        <v>-0.17168045197287238</v>
      </c>
      <c r="Y72" s="246">
        <f t="shared" ca="1" si="7"/>
        <v>3.0424039894399204</v>
      </c>
      <c r="Z72" s="4">
        <f t="shared" ca="1" si="8"/>
        <v>-5.642920945698511E-2</v>
      </c>
      <c r="AA72" s="4">
        <f t="shared" ca="1" si="9"/>
        <v>0.35150484679294475</v>
      </c>
    </row>
    <row r="73" spans="1:27" x14ac:dyDescent="0.25">
      <c r="A73">
        <v>41</v>
      </c>
      <c r="B73" s="176">
        <f ca="1">OFFSET(InputPriceData!B$15,CalculationsAndCharts!$A73+$A$11,0,1,1)</f>
        <v>41499</v>
      </c>
      <c r="C73" s="3">
        <f ca="1">OFFSET(InputPriceData!G$15,CalculationsAndCharts!$A73+$A$11,IF($C$7,8,0),1,1)</f>
        <v>80806000</v>
      </c>
      <c r="D73" s="4">
        <f ca="1">OFFSET(InputPriceData!C$15,CalculationsAndCharts!$A73+$A$11,IF($C$7,8,0),1,1)</f>
        <v>166.94</v>
      </c>
      <c r="E73" s="4">
        <f ca="1">OFFSET(InputPriceData!D$15,CalculationsAndCharts!$A73+$A$11,IF($C$7,8,0),1,1)</f>
        <v>167.43</v>
      </c>
      <c r="F73" s="4">
        <f ca="1">OFFSET(InputPriceData!E$15,CalculationsAndCharts!$A73+$A$11,IF($C$7,8,0),1,1)</f>
        <v>165.96</v>
      </c>
      <c r="G73" s="4">
        <f ca="1">OFFSET(InputPriceData!F$15,CalculationsAndCharts!$A73+$A$11,IF($C$7,8,0),1,1)</f>
        <v>167.14</v>
      </c>
      <c r="H73" s="138"/>
      <c r="I73" s="138"/>
      <c r="O73" s="246">
        <f t="shared" ca="1" si="0"/>
        <v>-0.57215754840822552</v>
      </c>
      <c r="P73" s="246">
        <f t="shared" ca="1" si="1"/>
        <v>7.4616373653362433E-2</v>
      </c>
      <c r="Q73" s="246">
        <f t="shared" ca="1" si="3"/>
        <v>3.0700342981230277</v>
      </c>
      <c r="R73" s="4">
        <f t="shared" ca="1" si="4"/>
        <v>2.4304736171508492E-2</v>
      </c>
      <c r="S73" s="4">
        <f t="shared" ca="1" si="2"/>
        <v>0.90451904900808788</v>
      </c>
      <c r="W73" s="246">
        <f t="shared" ca="1" si="5"/>
        <v>-0.57215754840822552</v>
      </c>
      <c r="X73" s="246">
        <f t="shared" ca="1" si="6"/>
        <v>7.4616373653362433E-2</v>
      </c>
      <c r="Y73" s="246">
        <f t="shared" ca="1" si="7"/>
        <v>3.0700342981230277</v>
      </c>
      <c r="Z73" s="4">
        <f t="shared" ca="1" si="8"/>
        <v>2.4304736171508492E-2</v>
      </c>
      <c r="AA73" s="4">
        <f t="shared" ca="1" si="9"/>
        <v>0.42021940743873004</v>
      </c>
    </row>
    <row r="74" spans="1:27" x14ac:dyDescent="0.25">
      <c r="A74">
        <v>42</v>
      </c>
      <c r="B74" s="176">
        <f ca="1">OFFSET(InputPriceData!B$15,CalculationsAndCharts!$A74+$A$11,0,1,1)</f>
        <v>41498</v>
      </c>
      <c r="C74" s="3">
        <f ca="1">OFFSET(InputPriceData!G$15,CalculationsAndCharts!$A74+$A$11,IF($C$7,8,0),1,1)</f>
        <v>68593300</v>
      </c>
      <c r="D74" s="4">
        <f ca="1">OFFSET(InputPriceData!C$15,CalculationsAndCharts!$A74+$A$11,IF($C$7,8,0),1,1)</f>
        <v>166.01</v>
      </c>
      <c r="E74" s="4">
        <f ca="1">OFFSET(InputPriceData!D$15,CalculationsAndCharts!$A74+$A$11,IF($C$7,8,0),1,1)</f>
        <v>166.85</v>
      </c>
      <c r="F74" s="4">
        <f ca="1">OFFSET(InputPriceData!E$15,CalculationsAndCharts!$A74+$A$11,IF($C$7,8,0),1,1)</f>
        <v>165.93</v>
      </c>
      <c r="G74" s="4">
        <f ca="1">OFFSET(InputPriceData!F$15,CalculationsAndCharts!$A74+$A$11,IF($C$7,8,0),1,1)</f>
        <v>166.65</v>
      </c>
      <c r="H74" s="138"/>
      <c r="I74" s="138"/>
      <c r="O74" s="246">
        <f t="shared" ca="1" si="0"/>
        <v>-0.96718317259999687</v>
      </c>
      <c r="P74" s="246">
        <f t="shared" ca="1" si="1"/>
        <v>0.32171744201715868</v>
      </c>
      <c r="Q74" s="246">
        <f t="shared" ca="1" si="3"/>
        <v>3.0979155379647101</v>
      </c>
      <c r="R74" s="4">
        <f t="shared" ca="1" si="4"/>
        <v>0.10384964924786905</v>
      </c>
      <c r="S74" s="4">
        <f t="shared" ca="1" si="2"/>
        <v>0.91804487482767672</v>
      </c>
      <c r="W74" s="246">
        <f t="shared" ca="1" si="5"/>
        <v>-0.96718317259999687</v>
      </c>
      <c r="X74" s="246">
        <f t="shared" ca="1" si="6"/>
        <v>0.32171744201715868</v>
      </c>
      <c r="Y74" s="246">
        <f t="shared" ca="1" si="7"/>
        <v>3.0979155379647101</v>
      </c>
      <c r="Z74" s="4">
        <f t="shared" ca="1" si="8"/>
        <v>0.10384964924786905</v>
      </c>
      <c r="AA74" s="4">
        <f t="shared" ca="1" si="9"/>
        <v>0.48375455298792663</v>
      </c>
    </row>
    <row r="75" spans="1:27" x14ac:dyDescent="0.25">
      <c r="A75">
        <v>43</v>
      </c>
      <c r="B75" s="176">
        <f ca="1">OFFSET(InputPriceData!B$15,CalculationsAndCharts!$A75+$A$11,0,1,1)</f>
        <v>41495</v>
      </c>
      <c r="C75" s="3">
        <f ca="1">OFFSET(InputPriceData!G$15,CalculationsAndCharts!$A75+$A$11,IF($C$7,8,0),1,1)</f>
        <v>91757700</v>
      </c>
      <c r="D75" s="4">
        <f ca="1">OFFSET(InputPriceData!C$15,CalculationsAndCharts!$A75+$A$11,IF($C$7,8,0),1,1)</f>
        <v>167.11</v>
      </c>
      <c r="E75" s="4">
        <f ca="1">OFFSET(InputPriceData!D$15,CalculationsAndCharts!$A75+$A$11,IF($C$7,8,0),1,1)</f>
        <v>167.62</v>
      </c>
      <c r="F75" s="4">
        <f ca="1">OFFSET(InputPriceData!E$15,CalculationsAndCharts!$A75+$A$11,IF($C$7,8,0),1,1)</f>
        <v>166.26</v>
      </c>
      <c r="G75" s="4">
        <f ca="1">OFFSET(InputPriceData!F$15,CalculationsAndCharts!$A75+$A$11,IF($C$7,8,0),1,1)</f>
        <v>166.84</v>
      </c>
      <c r="H75" s="138"/>
      <c r="I75" s="138"/>
      <c r="O75" s="246">
        <f t="shared" ca="1" si="0"/>
        <v>-0.68567707382310339</v>
      </c>
      <c r="P75" s="246">
        <f t="shared" ca="1" si="1"/>
        <v>0.57255019258439122</v>
      </c>
      <c r="Q75" s="246">
        <f t="shared" ca="1" si="3"/>
        <v>3.1260499878554087</v>
      </c>
      <c r="R75" s="4">
        <f t="shared" ca="1" si="4"/>
        <v>0.18315452241926011</v>
      </c>
      <c r="S75" s="4">
        <f t="shared" ca="1" si="2"/>
        <v>0.9298748214672794</v>
      </c>
      <c r="W75" s="246">
        <f t="shared" ca="1" si="5"/>
        <v>-0.68567707382310339</v>
      </c>
      <c r="X75" s="246">
        <f t="shared" ca="1" si="6"/>
        <v>0.57255019258439122</v>
      </c>
      <c r="Y75" s="246">
        <f t="shared" ca="1" si="7"/>
        <v>3.1260499878554087</v>
      </c>
      <c r="Z75" s="4">
        <f t="shared" ca="1" si="8"/>
        <v>0.18315452241926011</v>
      </c>
      <c r="AA75" s="4">
        <f t="shared" ca="1" si="9"/>
        <v>0.54334787425274733</v>
      </c>
    </row>
    <row r="76" spans="1:27" x14ac:dyDescent="0.25">
      <c r="A76">
        <v>44</v>
      </c>
      <c r="B76" s="176">
        <f ca="1">OFFSET(InputPriceData!B$15,CalculationsAndCharts!$A76+$A$11,0,1,1)</f>
        <v>41494</v>
      </c>
      <c r="C76" s="3">
        <f ca="1">OFFSET(InputPriceData!G$15,CalculationsAndCharts!$A76+$A$11,IF($C$7,8,0),1,1)</f>
        <v>102181300</v>
      </c>
      <c r="D76" s="4">
        <f ca="1">OFFSET(InputPriceData!C$15,CalculationsAndCharts!$A76+$A$11,IF($C$7,8,0),1,1)</f>
        <v>167.51</v>
      </c>
      <c r="E76" s="4">
        <f ca="1">OFFSET(InputPriceData!D$15,CalculationsAndCharts!$A76+$A$11,IF($C$7,8,0),1,1)</f>
        <v>167.7</v>
      </c>
      <c r="F76" s="4">
        <f ca="1">OFFSET(InputPriceData!E$15,CalculationsAndCharts!$A76+$A$11,IF($C$7,8,0),1,1)</f>
        <v>166.47</v>
      </c>
      <c r="G76" s="4">
        <f ca="1">OFFSET(InputPriceData!F$15,CalculationsAndCharts!$A76+$A$11,IF($C$7,8,0),1,1)</f>
        <v>167.33</v>
      </c>
      <c r="H76" s="138"/>
      <c r="I76" s="138"/>
      <c r="O76" s="246">
        <f t="shared" ca="1" si="0"/>
        <v>-6.2804921246015749E-2</v>
      </c>
      <c r="P76" s="246">
        <f t="shared" ca="1" si="1"/>
        <v>0.79130436522854275</v>
      </c>
      <c r="Q76" s="246">
        <f t="shared" ca="1" si="3"/>
        <v>3.1544399473818454</v>
      </c>
      <c r="R76" s="4">
        <f t="shared" ca="1" si="4"/>
        <v>0.25085415428032404</v>
      </c>
      <c r="S76" s="4">
        <f t="shared" ca="1" si="2"/>
        <v>0.93888359019327616</v>
      </c>
      <c r="W76" s="246">
        <f t="shared" ca="1" si="5"/>
        <v>-6.2804921246015749E-2</v>
      </c>
      <c r="X76" s="246">
        <f t="shared" ca="1" si="6"/>
        <v>0.79130436522854275</v>
      </c>
      <c r="Y76" s="246">
        <f t="shared" ca="1" si="7"/>
        <v>3.1544399473818454</v>
      </c>
      <c r="Z76" s="4">
        <f t="shared" ca="1" si="8"/>
        <v>0.25085415428032404</v>
      </c>
      <c r="AA76" s="4">
        <f t="shared" ca="1" si="9"/>
        <v>0.59150187339775562</v>
      </c>
    </row>
    <row r="77" spans="1:27" x14ac:dyDescent="0.25">
      <c r="A77">
        <v>45</v>
      </c>
      <c r="B77" s="176">
        <f ca="1">OFFSET(InputPriceData!B$15,CalculationsAndCharts!$A77+$A$11,0,1,1)</f>
        <v>41493</v>
      </c>
      <c r="C77" s="3">
        <f ca="1">OFFSET(InputPriceData!G$15,CalculationsAndCharts!$A77+$A$11,IF($C$7,8,0),1,1)</f>
        <v>84854700</v>
      </c>
      <c r="D77" s="4">
        <f ca="1">OFFSET(InputPriceData!C$15,CalculationsAndCharts!$A77+$A$11,IF($C$7,8,0),1,1)</f>
        <v>166.72</v>
      </c>
      <c r="E77" s="4">
        <f ca="1">OFFSET(InputPriceData!D$15,CalculationsAndCharts!$A77+$A$11,IF($C$7,8,0),1,1)</f>
        <v>166.96</v>
      </c>
      <c r="F77" s="4">
        <f ca="1">OFFSET(InputPriceData!E$15,CalculationsAndCharts!$A77+$A$11,IF($C$7,8,0),1,1)</f>
        <v>166.09</v>
      </c>
      <c r="G77" s="4">
        <f ca="1">OFFSET(InputPriceData!F$15,CalculationsAndCharts!$A77+$A$11,IF($C$7,8,0),1,1)</f>
        <v>166.71</v>
      </c>
      <c r="H77" s="138"/>
      <c r="I77" s="138"/>
      <c r="O77" s="246">
        <f t="shared" ca="1" si="0"/>
        <v>-0.54292194700284457</v>
      </c>
      <c r="P77" s="246">
        <f t="shared" ca="1" si="1"/>
        <v>0.98879984725766623</v>
      </c>
      <c r="Q77" s="246">
        <f t="shared" ca="1" si="3"/>
        <v>3.1830877370149802</v>
      </c>
      <c r="R77" s="4">
        <f t="shared" ca="1" si="4"/>
        <v>0.31064171928384793</v>
      </c>
      <c r="S77" s="4">
        <f t="shared" ca="1" si="2"/>
        <v>0.94612610371752248</v>
      </c>
      <c r="W77" s="246">
        <f t="shared" ca="1" si="5"/>
        <v>-0.54292194700284457</v>
      </c>
      <c r="X77" s="246">
        <f t="shared" ca="1" si="6"/>
        <v>0.98879984725766623</v>
      </c>
      <c r="Y77" s="246">
        <f t="shared" ca="1" si="7"/>
        <v>3.1830877370149802</v>
      </c>
      <c r="Z77" s="4">
        <f t="shared" ca="1" si="8"/>
        <v>0.31064171928384793</v>
      </c>
      <c r="AA77" s="4">
        <f t="shared" ca="1" si="9"/>
        <v>0.63209917010066263</v>
      </c>
    </row>
    <row r="78" spans="1:27" x14ac:dyDescent="0.25">
      <c r="A78">
        <v>46</v>
      </c>
      <c r="B78" s="176">
        <f ca="1">OFFSET(InputPriceData!B$15,CalculationsAndCharts!$A78+$A$11,0,1,1)</f>
        <v>41492</v>
      </c>
      <c r="C78" s="3">
        <f ca="1">OFFSET(InputPriceData!G$15,CalculationsAndCharts!$A78+$A$11,IF($C$7,8,0),1,1)</f>
        <v>87495000</v>
      </c>
      <c r="D78" s="4">
        <f ca="1">OFFSET(InputPriceData!C$15,CalculationsAndCharts!$A78+$A$11,IF($C$7,8,0),1,1)</f>
        <v>167.89</v>
      </c>
      <c r="E78" s="4">
        <f ca="1">OFFSET(InputPriceData!D$15,CalculationsAndCharts!$A78+$A$11,IF($C$7,8,0),1,1)</f>
        <v>168.26</v>
      </c>
      <c r="F78" s="4">
        <f ca="1">OFFSET(InputPriceData!E$15,CalculationsAndCharts!$A78+$A$11,IF($C$7,8,0),1,1)</f>
        <v>166.89</v>
      </c>
      <c r="G78" s="4">
        <f ca="1">OFFSET(InputPriceData!F$15,CalculationsAndCharts!$A78+$A$11,IF($C$7,8,0),1,1)</f>
        <v>167.26</v>
      </c>
      <c r="H78" s="138"/>
      <c r="I78" s="138"/>
      <c r="O78" s="246">
        <f t="shared" ca="1" si="0"/>
        <v>0.15722614181494632</v>
      </c>
      <c r="P78" s="246">
        <f t="shared" ca="1" si="1"/>
        <v>1.1376086833649355</v>
      </c>
      <c r="Q78" s="246">
        <f t="shared" ca="1" si="3"/>
        <v>3.2119956982996771</v>
      </c>
      <c r="R78" s="4">
        <f t="shared" ca="1" si="4"/>
        <v>0.35417503328760602</v>
      </c>
      <c r="S78" s="4">
        <f t="shared" ca="1" si="2"/>
        <v>0.95102777030341978</v>
      </c>
      <c r="W78" s="246">
        <f t="shared" ca="1" si="5"/>
        <v>0.15722614181494632</v>
      </c>
      <c r="X78" s="246">
        <f t="shared" ca="1" si="6"/>
        <v>1.1376086833649355</v>
      </c>
      <c r="Y78" s="246">
        <f t="shared" ca="1" si="7"/>
        <v>3.2119956982996771</v>
      </c>
      <c r="Z78" s="4">
        <f t="shared" ca="1" si="8"/>
        <v>0.35417503328760602</v>
      </c>
      <c r="AA78" s="4">
        <f t="shared" ca="1" si="9"/>
        <v>0.66058933360062988</v>
      </c>
    </row>
    <row r="79" spans="1:27" x14ac:dyDescent="0.25">
      <c r="A79">
        <v>47</v>
      </c>
      <c r="B79" s="176">
        <f ca="1">OFFSET(InputPriceData!B$15,CalculationsAndCharts!$A79+$A$11,0,1,1)</f>
        <v>41491</v>
      </c>
      <c r="C79" s="3">
        <f ca="1">OFFSET(InputPriceData!G$15,CalculationsAndCharts!$A79+$A$11,IF($C$7,8,0),1,1)</f>
        <v>54072700</v>
      </c>
      <c r="D79" s="4">
        <f ca="1">OFFSET(InputPriceData!C$15,CalculationsAndCharts!$A79+$A$11,IF($C$7,8,0),1,1)</f>
        <v>168.08</v>
      </c>
      <c r="E79" s="4">
        <f ca="1">OFFSET(InputPriceData!D$15,CalculationsAndCharts!$A79+$A$11,IF($C$7,8,0),1,1)</f>
        <v>168.47</v>
      </c>
      <c r="F79" s="4">
        <f ca="1">OFFSET(InputPriceData!E$15,CalculationsAndCharts!$A79+$A$11,IF($C$7,8,0),1,1)</f>
        <v>167.87</v>
      </c>
      <c r="G79" s="4">
        <f ca="1">OFFSET(InputPriceData!F$15,CalculationsAndCharts!$A79+$A$11,IF($C$7,8,0),1,1)</f>
        <v>168.21</v>
      </c>
      <c r="H79" s="138"/>
      <c r="I79" s="138"/>
      <c r="O79" s="246">
        <f t="shared" ca="1" si="0"/>
        <v>1.3405050288204867</v>
      </c>
      <c r="P79" s="246">
        <f t="shared" ca="1" si="1"/>
        <v>1.2057220860316455</v>
      </c>
      <c r="Q79" s="246">
        <f t="shared" ca="1" si="3"/>
        <v>3.2411661940460919</v>
      </c>
      <c r="R79" s="4">
        <f t="shared" ca="1" si="4"/>
        <v>0.37200254903513263</v>
      </c>
      <c r="S79" s="4">
        <f t="shared" ca="1" si="2"/>
        <v>0.95295202490092934</v>
      </c>
      <c r="W79" s="246">
        <f t="shared" ca="1" si="5"/>
        <v>1.3405050288204867</v>
      </c>
      <c r="X79" s="246">
        <f t="shared" ca="1" si="6"/>
        <v>1.2057220860316455</v>
      </c>
      <c r="Y79" s="246">
        <f t="shared" ca="1" si="7"/>
        <v>3.2411661940460919</v>
      </c>
      <c r="Z79" s="4">
        <f t="shared" ca="1" si="8"/>
        <v>0.37200254903513263</v>
      </c>
      <c r="AA79" s="4">
        <f t="shared" ca="1" si="9"/>
        <v>0.67200719346026683</v>
      </c>
    </row>
    <row r="80" spans="1:27" x14ac:dyDescent="0.25">
      <c r="A80">
        <v>48</v>
      </c>
      <c r="B80" s="176">
        <f ca="1">OFFSET(InputPriceData!B$15,CalculationsAndCharts!$A80+$A$11,0,1,1)</f>
        <v>41488</v>
      </c>
      <c r="C80" s="3">
        <f ca="1">OFFSET(InputPriceData!G$15,CalculationsAndCharts!$A80+$A$11,IF($C$7,8,0),1,1)</f>
        <v>91116700</v>
      </c>
      <c r="D80" s="4">
        <f ca="1">OFFSET(InputPriceData!C$15,CalculationsAndCharts!$A80+$A$11,IF($C$7,8,0),1,1)</f>
        <v>167.8</v>
      </c>
      <c r="E80" s="4">
        <f ca="1">OFFSET(InputPriceData!D$15,CalculationsAndCharts!$A80+$A$11,IF($C$7,8,0),1,1)</f>
        <v>168.48</v>
      </c>
      <c r="F80" s="4">
        <f ca="1">OFFSET(InputPriceData!E$15,CalculationsAndCharts!$A80+$A$11,IF($C$7,8,0),1,1)</f>
        <v>167.57</v>
      </c>
      <c r="G80" s="4">
        <f ca="1">OFFSET(InputPriceData!F$15,CalculationsAndCharts!$A80+$A$11,IF($C$7,8,0),1,1)</f>
        <v>168.46</v>
      </c>
      <c r="H80" s="138"/>
      <c r="I80" s="138"/>
      <c r="O80" s="246">
        <f t="shared" ca="1" si="0"/>
        <v>1.8988244199694662</v>
      </c>
      <c r="P80" s="246">
        <f t="shared" ca="1" si="1"/>
        <v>1.2556420564708981</v>
      </c>
      <c r="Q80" s="246">
        <f t="shared" ca="1" si="3"/>
        <v>3.2706016085227971</v>
      </c>
      <c r="R80" s="4">
        <f t="shared" ca="1" si="4"/>
        <v>0.38391776399756083</v>
      </c>
      <c r="S80" s="4">
        <f t="shared" ca="1" si="2"/>
        <v>0.95421253534446093</v>
      </c>
      <c r="W80" s="246">
        <f t="shared" ca="1" si="5"/>
        <v>1.8988244199694662</v>
      </c>
      <c r="X80" s="246">
        <f t="shared" ca="1" si="6"/>
        <v>1.2556420564708981</v>
      </c>
      <c r="Y80" s="246">
        <f t="shared" ca="1" si="7"/>
        <v>3.2706016085227971</v>
      </c>
      <c r="Z80" s="4">
        <f t="shared" ca="1" si="8"/>
        <v>0.38391776399756083</v>
      </c>
      <c r="AA80" s="4">
        <f t="shared" ca="1" si="9"/>
        <v>0.67955974142526188</v>
      </c>
    </row>
    <row r="81" spans="1:27" x14ac:dyDescent="0.25">
      <c r="A81">
        <v>49</v>
      </c>
      <c r="B81" s="176">
        <f ca="1">OFFSET(InputPriceData!B$15,CalculationsAndCharts!$A81+$A$11,0,1,1)</f>
        <v>41487</v>
      </c>
      <c r="C81" s="3">
        <f ca="1">OFFSET(InputPriceData!G$15,CalculationsAndCharts!$A81+$A$11,IF($C$7,8,0),1,1)</f>
        <v>110438400</v>
      </c>
      <c r="D81" s="4">
        <f ca="1">OFFSET(InputPriceData!C$15,CalculationsAndCharts!$A81+$A$11,IF($C$7,8,0),1,1)</f>
        <v>167.51</v>
      </c>
      <c r="E81" s="4">
        <f ca="1">OFFSET(InputPriceData!D$15,CalculationsAndCharts!$A81+$A$11,IF($C$7,8,0),1,1)</f>
        <v>168.32</v>
      </c>
      <c r="F81" s="4">
        <f ca="1">OFFSET(InputPriceData!E$15,CalculationsAndCharts!$A81+$A$11,IF($C$7,8,0),1,1)</f>
        <v>167.42</v>
      </c>
      <c r="G81" s="4">
        <f ca="1">OFFSET(InputPriceData!F$15,CalculationsAndCharts!$A81+$A$11,IF($C$7,8,0),1,1)</f>
        <v>168.17</v>
      </c>
      <c r="H81" s="138"/>
      <c r="I81" s="138"/>
      <c r="O81" s="246">
        <f t="shared" ca="1" si="0"/>
        <v>1.9402991494713779</v>
      </c>
      <c r="P81" s="246">
        <f t="shared" ca="1" si="1"/>
        <v>1.3783308463468387</v>
      </c>
      <c r="Q81" s="246">
        <f t="shared" ca="1" si="3"/>
        <v>3.3003043476516623</v>
      </c>
      <c r="R81" s="4">
        <f t="shared" ca="1" si="4"/>
        <v>0.41763749677437856</v>
      </c>
      <c r="S81" s="4">
        <f t="shared" ca="1" si="2"/>
        <v>0.95767326003171493</v>
      </c>
      <c r="W81" s="246">
        <f t="shared" ca="1" si="5"/>
        <v>1.9402991494713779</v>
      </c>
      <c r="X81" s="246">
        <f t="shared" ca="1" si="6"/>
        <v>1.3783308463468387</v>
      </c>
      <c r="Y81" s="246">
        <f t="shared" ca="1" si="7"/>
        <v>3.3003043476516623</v>
      </c>
      <c r="Z81" s="4">
        <f t="shared" ca="1" si="8"/>
        <v>0.41763749677437856</v>
      </c>
      <c r="AA81" s="4">
        <f t="shared" ca="1" si="9"/>
        <v>0.70059894150517787</v>
      </c>
    </row>
    <row r="82" spans="1:27" x14ac:dyDescent="0.25">
      <c r="A82">
        <v>50</v>
      </c>
      <c r="B82" s="176">
        <f ca="1">OFFSET(InputPriceData!B$15,CalculationsAndCharts!$A82+$A$11,0,1,1)</f>
        <v>41486</v>
      </c>
      <c r="C82" s="3">
        <f ca="1">OFFSET(InputPriceData!G$15,CalculationsAndCharts!$A82+$A$11,IF($C$7,8,0),1,1)</f>
        <v>142388700</v>
      </c>
      <c r="D82" s="4">
        <f ca="1">OFFSET(InputPriceData!C$15,CalculationsAndCharts!$A82+$A$11,IF($C$7,8,0),1,1)</f>
        <v>166.48</v>
      </c>
      <c r="E82" s="4">
        <f ca="1">OFFSET(InputPriceData!D$15,CalculationsAndCharts!$A82+$A$11,IF($C$7,8,0),1,1)</f>
        <v>167.37</v>
      </c>
      <c r="F82" s="4">
        <f ca="1">OFFSET(InputPriceData!E$15,CalculationsAndCharts!$A82+$A$11,IF($C$7,8,0),1,1)</f>
        <v>166.03</v>
      </c>
      <c r="G82" s="4">
        <f ca="1">OFFSET(InputPriceData!F$15,CalculationsAndCharts!$A82+$A$11,IF($C$7,8,0),1,1)</f>
        <v>166.25</v>
      </c>
      <c r="H82" s="138"/>
      <c r="I82" s="138"/>
      <c r="O82" s="246">
        <f t="shared" ca="1" si="0"/>
        <v>0.27671586104265572</v>
      </c>
      <c r="P82" s="246">
        <f t="shared" ca="1" si="1"/>
        <v>1.6363193733607606</v>
      </c>
      <c r="Q82" s="246">
        <f t="shared" ca="1" si="3"/>
        <v>3.3302768392045028</v>
      </c>
      <c r="R82" s="4">
        <f t="shared" ca="1" si="4"/>
        <v>0.49134635117950892</v>
      </c>
      <c r="S82" s="4">
        <f t="shared" ca="1" si="2"/>
        <v>0.96473100009133617</v>
      </c>
      <c r="W82" s="246">
        <f t="shared" ca="1" si="5"/>
        <v>0.27671586104265572</v>
      </c>
      <c r="X82" s="246">
        <f t="shared" ca="1" si="6"/>
        <v>1.6363193733607606</v>
      </c>
      <c r="Y82" s="246">
        <f t="shared" ca="1" si="7"/>
        <v>3.3302768392045028</v>
      </c>
      <c r="Z82" s="4">
        <f t="shared" ca="1" si="8"/>
        <v>0.49134635117950892</v>
      </c>
      <c r="AA82" s="4">
        <f t="shared" ca="1" si="9"/>
        <v>0.74493743496807452</v>
      </c>
    </row>
    <row r="83" spans="1:27" x14ac:dyDescent="0.25">
      <c r="A83">
        <v>51</v>
      </c>
      <c r="B83" s="176">
        <f ca="1">OFFSET(InputPriceData!B$15,CalculationsAndCharts!$A83+$A$11,0,1,1)</f>
        <v>41485</v>
      </c>
      <c r="C83" s="3">
        <f ca="1">OFFSET(InputPriceData!G$15,CalculationsAndCharts!$A83+$A$11,IF($C$7,8,0),1,1)</f>
        <v>85209600</v>
      </c>
      <c r="D83" s="4">
        <f ca="1">OFFSET(InputPriceData!C$15,CalculationsAndCharts!$A83+$A$11,IF($C$7,8,0),1,1)</f>
        <v>166.63</v>
      </c>
      <c r="E83" s="4">
        <f ca="1">OFFSET(InputPriceData!D$15,CalculationsAndCharts!$A83+$A$11,IF($C$7,8,0),1,1)</f>
        <v>166.81</v>
      </c>
      <c r="F83" s="4">
        <f ca="1">OFFSET(InputPriceData!E$15,CalculationsAndCharts!$A83+$A$11,IF($C$7,8,0),1,1)</f>
        <v>165.74</v>
      </c>
      <c r="G83" s="4">
        <f ca="1">OFFSET(InputPriceData!F$15,CalculationsAndCharts!$A83+$A$11,IF($C$7,8,0),1,1)</f>
        <v>166.13</v>
      </c>
      <c r="H83" s="138"/>
      <c r="I83" s="138"/>
      <c r="O83" s="246">
        <f t="shared" ca="1" si="0"/>
        <v>0.34066289642001291</v>
      </c>
      <c r="P83" s="246">
        <f t="shared" ca="1" si="1"/>
        <v>1.9735646966446527</v>
      </c>
      <c r="Q83" s="246">
        <f t="shared" ca="1" si="3"/>
        <v>3.3605215330015166</v>
      </c>
      <c r="R83" s="4">
        <f t="shared" ca="1" si="4"/>
        <v>0.58727928902211923</v>
      </c>
      <c r="S83" s="4">
        <f t="shared" ca="1" si="2"/>
        <v>0.97299922516535475</v>
      </c>
      <c r="W83" s="246">
        <f t="shared" ca="1" si="5"/>
        <v>0.34066289642001291</v>
      </c>
      <c r="X83" s="246">
        <f t="shared" ca="1" si="6"/>
        <v>1.9735646966446527</v>
      </c>
      <c r="Y83" s="246">
        <f t="shared" ca="1" si="7"/>
        <v>3.3605215330015166</v>
      </c>
      <c r="Z83" s="4">
        <f t="shared" ca="1" si="8"/>
        <v>0.58727928902211923</v>
      </c>
      <c r="AA83" s="4">
        <f t="shared" ca="1" si="9"/>
        <v>0.79947357899618088</v>
      </c>
    </row>
    <row r="84" spans="1:27" x14ac:dyDescent="0.25">
      <c r="A84">
        <v>52</v>
      </c>
      <c r="B84" s="176">
        <f ca="1">OFFSET(InputPriceData!B$15,CalculationsAndCharts!$A84+$A$11,0,1,1)</f>
        <v>41484</v>
      </c>
      <c r="C84" s="3">
        <f ca="1">OFFSET(InputPriceData!G$15,CalculationsAndCharts!$A84+$A$11,IF($C$7,8,0),1,1)</f>
        <v>79695000</v>
      </c>
      <c r="D84" s="4">
        <f ca="1">OFFSET(InputPriceData!C$15,CalculationsAndCharts!$A84+$A$11,IF($C$7,8,0),1,1)</f>
        <v>166.22</v>
      </c>
      <c r="E84" s="4">
        <f ca="1">OFFSET(InputPriceData!D$15,CalculationsAndCharts!$A84+$A$11,IF($C$7,8,0),1,1)</f>
        <v>166.59</v>
      </c>
      <c r="F84" s="4">
        <f ca="1">OFFSET(InputPriceData!E$15,CalculationsAndCharts!$A84+$A$11,IF($C$7,8,0),1,1)</f>
        <v>165.66</v>
      </c>
      <c r="G84" s="4">
        <f ca="1">OFFSET(InputPriceData!F$15,CalculationsAndCharts!$A84+$A$11,IF($C$7,8,0),1,1)</f>
        <v>166.13</v>
      </c>
      <c r="H84" s="138"/>
      <c r="I84" s="138"/>
      <c r="O84" s="246">
        <f t="shared" ca="1" si="0"/>
        <v>0.53536455887135204</v>
      </c>
      <c r="P84" s="246">
        <f t="shared" ca="1" si="1"/>
        <v>2.2942999091005953</v>
      </c>
      <c r="Q84" s="246">
        <f t="shared" ca="1" si="3"/>
        <v>3.3910409011115203</v>
      </c>
      <c r="R84" s="4">
        <f t="shared" ca="1" si="4"/>
        <v>0.67657689069706184</v>
      </c>
      <c r="S84" s="4">
        <f t="shared" ca="1" si="2"/>
        <v>0.97989811365444524</v>
      </c>
      <c r="W84" s="246">
        <f t="shared" ca="1" si="5"/>
        <v>0.53536455887135204</v>
      </c>
      <c r="X84" s="246">
        <f t="shared" ca="1" si="6"/>
        <v>2.2942999091005953</v>
      </c>
      <c r="Y84" s="246">
        <f t="shared" ca="1" si="7"/>
        <v>3.3910409011115203</v>
      </c>
      <c r="Z84" s="4">
        <f t="shared" ca="1" si="8"/>
        <v>0.67657689069706184</v>
      </c>
      <c r="AA84" s="4">
        <f t="shared" ca="1" si="9"/>
        <v>0.84727753155443053</v>
      </c>
    </row>
    <row r="85" spans="1:27" x14ac:dyDescent="0.25">
      <c r="A85">
        <v>53</v>
      </c>
      <c r="B85" s="176">
        <f ca="1">OFFSET(InputPriceData!B$15,CalculationsAndCharts!$A85+$A$11,0,1,1)</f>
        <v>41481</v>
      </c>
      <c r="C85" s="3">
        <f ca="1">OFFSET(InputPriceData!G$15,CalculationsAndCharts!$A85+$A$11,IF($C$7,8,0),1,1)</f>
        <v>107814600</v>
      </c>
      <c r="D85" s="4">
        <f ca="1">OFFSET(InputPriceData!C$15,CalculationsAndCharts!$A85+$A$11,IF($C$7,8,0),1,1)</f>
        <v>165.77</v>
      </c>
      <c r="E85" s="4">
        <f ca="1">OFFSET(InputPriceData!D$15,CalculationsAndCharts!$A85+$A$11,IF($C$7,8,0),1,1)</f>
        <v>166.7</v>
      </c>
      <c r="F85" s="4">
        <f ca="1">OFFSET(InputPriceData!E$15,CalculationsAndCharts!$A85+$A$11,IF($C$7,8,0),1,1)</f>
        <v>165.08</v>
      </c>
      <c r="G85" s="4">
        <f ca="1">OFFSET(InputPriceData!F$15,CalculationsAndCharts!$A85+$A$11,IF($C$7,8,0),1,1)</f>
        <v>166.65</v>
      </c>
      <c r="H85" s="138"/>
      <c r="I85" s="138"/>
      <c r="O85" s="246">
        <f t="shared" ca="1" si="0"/>
        <v>1.2909534978511963</v>
      </c>
      <c r="P85" s="246">
        <f t="shared" ca="1" si="1"/>
        <v>2.5657083225673096</v>
      </c>
      <c r="Q85" s="246">
        <f t="shared" ca="1" si="3"/>
        <v>3.4218374380540064</v>
      </c>
      <c r="R85" s="4">
        <f t="shared" ca="1" si="4"/>
        <v>0.74980427007848272</v>
      </c>
      <c r="S85" s="4">
        <f t="shared" ca="1" si="2"/>
        <v>0.98506137042670661</v>
      </c>
      <c r="W85" s="246">
        <f t="shared" ca="1" si="5"/>
        <v>1.2909534978511963</v>
      </c>
      <c r="X85" s="246">
        <f t="shared" ca="1" si="6"/>
        <v>2.5657083225673096</v>
      </c>
      <c r="Y85" s="246">
        <f t="shared" ca="1" si="7"/>
        <v>3.4218374380540064</v>
      </c>
      <c r="Z85" s="4">
        <f t="shared" ca="1" si="8"/>
        <v>0.74980427007848272</v>
      </c>
      <c r="AA85" s="4">
        <f t="shared" ca="1" si="9"/>
        <v>0.88451809287787886</v>
      </c>
    </row>
    <row r="86" spans="1:27" x14ac:dyDescent="0.25">
      <c r="A86">
        <v>54</v>
      </c>
      <c r="B86" s="176">
        <f ca="1">OFFSET(InputPriceData!B$15,CalculationsAndCharts!$A86+$A$11,0,1,1)</f>
        <v>41480</v>
      </c>
      <c r="C86" s="3">
        <f ca="1">OFFSET(InputPriceData!G$15,CalculationsAndCharts!$A86+$A$11,IF($C$7,8,0),1,1)</f>
        <v>111088600</v>
      </c>
      <c r="D86" s="4">
        <f ca="1">OFFSET(InputPriceData!C$15,CalculationsAndCharts!$A86+$A$11,IF($C$7,8,0),1,1)</f>
        <v>165.77</v>
      </c>
      <c r="E86" s="4">
        <f ca="1">OFFSET(InputPriceData!D$15,CalculationsAndCharts!$A86+$A$11,IF($C$7,8,0),1,1)</f>
        <v>166.62</v>
      </c>
      <c r="F86" s="4">
        <f ca="1">OFFSET(InputPriceData!E$15,CalculationsAndCharts!$A86+$A$11,IF($C$7,8,0),1,1)</f>
        <v>165.49</v>
      </c>
      <c r="G86" s="4">
        <f ca="1">OFFSET(InputPriceData!F$15,CalculationsAndCharts!$A86+$A$11,IF($C$7,8,0),1,1)</f>
        <v>166.47</v>
      </c>
      <c r="H86" s="138"/>
      <c r="I86" s="138"/>
      <c r="O86" s="246">
        <f t="shared" ca="1" si="0"/>
        <v>1.3819347352717666</v>
      </c>
      <c r="P86" s="246">
        <f t="shared" ca="1" si="1"/>
        <v>2.7853043444016303</v>
      </c>
      <c r="Q86" s="246">
        <f t="shared" ca="1" si="3"/>
        <v>3.4529136610030338</v>
      </c>
      <c r="R86" s="4">
        <f t="shared" ca="1" si="4"/>
        <v>0.80665334203361738</v>
      </c>
      <c r="S86" s="4">
        <f t="shared" ca="1" si="2"/>
        <v>0.98879791417499829</v>
      </c>
      <c r="W86" s="246">
        <f t="shared" ca="1" si="5"/>
        <v>1.3819347352717666</v>
      </c>
      <c r="X86" s="246">
        <f t="shared" ca="1" si="6"/>
        <v>2.7853043444016303</v>
      </c>
      <c r="Y86" s="246">
        <f t="shared" ca="1" si="7"/>
        <v>3.4529136610030338</v>
      </c>
      <c r="Z86" s="4">
        <f t="shared" ca="1" si="8"/>
        <v>0.80665334203361738</v>
      </c>
      <c r="AA86" s="4">
        <f t="shared" ca="1" si="9"/>
        <v>0.91229198922581667</v>
      </c>
    </row>
    <row r="87" spans="1:27" x14ac:dyDescent="0.25">
      <c r="A87">
        <v>55</v>
      </c>
      <c r="B87" s="176">
        <f ca="1">OFFSET(InputPriceData!B$15,CalculationsAndCharts!$A87+$A$11,0,1,1)</f>
        <v>41479</v>
      </c>
      <c r="C87" s="3">
        <f ca="1">OFFSET(InputPriceData!G$15,CalculationsAndCharts!$A87+$A$11,IF($C$7,8,0),1,1)</f>
        <v>112914000</v>
      </c>
      <c r="D87" s="4">
        <f ca="1">OFFSET(InputPriceData!C$15,CalculationsAndCharts!$A87+$A$11,IF($C$7,8,0),1,1)</f>
        <v>167.31</v>
      </c>
      <c r="E87" s="4">
        <f ca="1">OFFSET(InputPriceData!D$15,CalculationsAndCharts!$A87+$A$11,IF($C$7,8,0),1,1)</f>
        <v>167.38</v>
      </c>
      <c r="F87" s="4">
        <f ca="1">OFFSET(InputPriceData!E$15,CalculationsAndCharts!$A87+$A$11,IF($C$7,8,0),1,1)</f>
        <v>165.72</v>
      </c>
      <c r="G87" s="4">
        <f ca="1">OFFSET(InputPriceData!F$15,CalculationsAndCharts!$A87+$A$11,IF($C$7,8,0),1,1)</f>
        <v>166.06</v>
      </c>
      <c r="H87" s="138"/>
      <c r="I87" s="138"/>
      <c r="O87" s="246">
        <f t="shared" ca="1" si="0"/>
        <v>1.2379490677440126</v>
      </c>
      <c r="P87" s="246">
        <f t="shared" ca="1" si="1"/>
        <v>2.9492063608637196</v>
      </c>
      <c r="Q87" s="246">
        <f t="shared" ca="1" si="3"/>
        <v>3.4842721099929705</v>
      </c>
      <c r="R87" s="4">
        <f t="shared" ca="1" si="4"/>
        <v>0.84643399475182479</v>
      </c>
      <c r="S87" s="4">
        <f t="shared" ca="1" si="2"/>
        <v>0.99128352679030729</v>
      </c>
      <c r="W87" s="246">
        <f t="shared" ca="1" si="5"/>
        <v>1.2379490677440126</v>
      </c>
      <c r="X87" s="246">
        <f t="shared" ca="1" si="6"/>
        <v>2.9492063608637196</v>
      </c>
      <c r="Y87" s="246">
        <f t="shared" ca="1" si="7"/>
        <v>3.4842721099929705</v>
      </c>
      <c r="Z87" s="4">
        <f t="shared" ca="1" si="8"/>
        <v>0.84643399475182479</v>
      </c>
      <c r="AA87" s="4">
        <f t="shared" ca="1" si="9"/>
        <v>0.93116582958650407</v>
      </c>
    </row>
    <row r="88" spans="1:27" x14ac:dyDescent="0.25">
      <c r="A88">
        <v>56</v>
      </c>
      <c r="B88" s="176">
        <f ca="1">OFFSET(InputPriceData!B$15,CalculationsAndCharts!$A88+$A$11,0,1,1)</f>
        <v>41478</v>
      </c>
      <c r="C88" s="3">
        <f ca="1">OFFSET(InputPriceData!G$15,CalculationsAndCharts!$A88+$A$11,IF($C$7,8,0),1,1)</f>
        <v>80829700</v>
      </c>
      <c r="D88" s="4">
        <f ca="1">OFFSET(InputPriceData!C$15,CalculationsAndCharts!$A88+$A$11,IF($C$7,8,0),1,1)</f>
        <v>167.33</v>
      </c>
      <c r="E88" s="4">
        <f ca="1">OFFSET(InputPriceData!D$15,CalculationsAndCharts!$A88+$A$11,IF($C$7,8,0),1,1)</f>
        <v>167.36</v>
      </c>
      <c r="F88" s="4">
        <f ca="1">OFFSET(InputPriceData!E$15,CalculationsAndCharts!$A88+$A$11,IF($C$7,8,0),1,1)</f>
        <v>166.59</v>
      </c>
      <c r="G88" s="4">
        <f ca="1">OFFSET(InputPriceData!F$15,CalculationsAndCharts!$A88+$A$11,IF($C$7,8,0),1,1)</f>
        <v>166.68</v>
      </c>
      <c r="H88" s="138"/>
      <c r="I88" s="138"/>
      <c r="O88" s="246">
        <f t="shared" ca="1" si="0"/>
        <v>2.1553587131259957</v>
      </c>
      <c r="P88" s="246">
        <f t="shared" ca="1" si="1"/>
        <v>3.0028071432252652</v>
      </c>
      <c r="Q88" s="246">
        <f t="shared" ca="1" si="3"/>
        <v>3.5159153481261054</v>
      </c>
      <c r="R88" s="4">
        <f t="shared" ca="1" si="4"/>
        <v>0.85406127449163016</v>
      </c>
      <c r="S88" s="4">
        <f t="shared" ca="1" si="2"/>
        <v>0.99174860482257332</v>
      </c>
      <c r="W88" s="246">
        <f t="shared" ca="1" si="5"/>
        <v>2.1553587131259957</v>
      </c>
      <c r="X88" s="246">
        <f t="shared" ca="1" si="6"/>
        <v>3.0028071432252652</v>
      </c>
      <c r="Y88" s="246">
        <f t="shared" ca="1" si="7"/>
        <v>3.5159153481261054</v>
      </c>
      <c r="Z88" s="4">
        <f t="shared" ca="1" si="8"/>
        <v>0.85406127449163016</v>
      </c>
      <c r="AA88" s="4">
        <f t="shared" ca="1" si="9"/>
        <v>0.93473342603267306</v>
      </c>
    </row>
    <row r="89" spans="1:27" x14ac:dyDescent="0.25">
      <c r="A89">
        <v>57</v>
      </c>
      <c r="B89" s="176">
        <f ca="1">OFFSET(InputPriceData!B$15,CalculationsAndCharts!$A89+$A$11,0,1,1)</f>
        <v>41477</v>
      </c>
      <c r="C89" s="3">
        <f ca="1">OFFSET(InputPriceData!G$15,CalculationsAndCharts!$A89+$A$11,IF($C$7,8,0),1,1)</f>
        <v>79428600</v>
      </c>
      <c r="D89" s="4">
        <f ca="1">OFFSET(InputPriceData!C$15,CalculationsAndCharts!$A89+$A$11,IF($C$7,8,0),1,1)</f>
        <v>166.94</v>
      </c>
      <c r="E89" s="4">
        <f ca="1">OFFSET(InputPriceData!D$15,CalculationsAndCharts!$A89+$A$11,IF($C$7,8,0),1,1)</f>
        <v>167.27</v>
      </c>
      <c r="F89" s="4">
        <f ca="1">OFFSET(InputPriceData!E$15,CalculationsAndCharts!$A89+$A$11,IF($C$7,8,0),1,1)</f>
        <v>166.55</v>
      </c>
      <c r="G89" s="4">
        <f ca="1">OFFSET(InputPriceData!F$15,CalculationsAndCharts!$A89+$A$11,IF($C$7,8,0),1,1)</f>
        <v>167.03</v>
      </c>
      <c r="H89" s="138"/>
      <c r="I89" s="138"/>
      <c r="O89" s="246">
        <f t="shared" ca="1" si="0"/>
        <v>2.8711765826415476</v>
      </c>
      <c r="P89" s="246">
        <f t="shared" ca="1" si="1"/>
        <v>2.9254593498399668</v>
      </c>
      <c r="Q89" s="246">
        <f t="shared" ca="1" si="3"/>
        <v>3.5478459617821447</v>
      </c>
      <c r="R89" s="4">
        <f t="shared" ca="1" si="4"/>
        <v>0.82457338378086109</v>
      </c>
      <c r="S89" s="4">
        <f t="shared" ca="1" si="2"/>
        <v>0.9899302565588517</v>
      </c>
      <c r="W89" s="246">
        <f t="shared" ca="1" si="5"/>
        <v>2.8711765826415476</v>
      </c>
      <c r="X89" s="246">
        <f t="shared" ca="1" si="6"/>
        <v>2.9254593498399668</v>
      </c>
      <c r="Y89" s="246">
        <f t="shared" ca="1" si="7"/>
        <v>3.5478459617821447</v>
      </c>
      <c r="Z89" s="4">
        <f t="shared" ca="1" si="8"/>
        <v>0.82457338378086109</v>
      </c>
      <c r="AA89" s="4">
        <f t="shared" ca="1" si="9"/>
        <v>0.92085001774590014</v>
      </c>
    </row>
    <row r="90" spans="1:27" x14ac:dyDescent="0.25">
      <c r="A90">
        <v>58</v>
      </c>
      <c r="B90" s="176">
        <f ca="1">OFFSET(InputPriceData!B$15,CalculationsAndCharts!$A90+$A$11,0,1,1)</f>
        <v>41474</v>
      </c>
      <c r="C90" s="3">
        <f ca="1">OFFSET(InputPriceData!G$15,CalculationsAndCharts!$A90+$A$11,IF($C$7,8,0),1,1)</f>
        <v>103831700</v>
      </c>
      <c r="D90" s="4">
        <f ca="1">OFFSET(InputPriceData!C$15,CalculationsAndCharts!$A90+$A$11,IF($C$7,8,0),1,1)</f>
        <v>166.06</v>
      </c>
      <c r="E90" s="4">
        <f ca="1">OFFSET(InputPriceData!D$15,CalculationsAndCharts!$A90+$A$11,IF($C$7,8,0),1,1)</f>
        <v>166.76</v>
      </c>
      <c r="F90" s="4">
        <f ca="1">OFFSET(InputPriceData!E$15,CalculationsAndCharts!$A90+$A$11,IF($C$7,8,0),1,1)</f>
        <v>165.85</v>
      </c>
      <c r="G90" s="4">
        <f ca="1">OFFSET(InputPriceData!F$15,CalculationsAndCharts!$A90+$A$11,IF($C$7,8,0),1,1)</f>
        <v>166.7</v>
      </c>
      <c r="H90" s="138"/>
      <c r="I90" s="138"/>
      <c r="O90" s="246">
        <f t="shared" ca="1" si="0"/>
        <v>2.9363467661007649</v>
      </c>
      <c r="P90" s="246">
        <f t="shared" ca="1" si="1"/>
        <v>2.7540683252289382</v>
      </c>
      <c r="Q90" s="246">
        <f t="shared" ca="1" si="3"/>
        <v>3.5800665608296112</v>
      </c>
      <c r="R90" s="4">
        <f t="shared" ca="1" si="4"/>
        <v>0.76927852553409959</v>
      </c>
      <c r="S90" s="4">
        <f t="shared" ca="1" si="2"/>
        <v>0.98636680457841885</v>
      </c>
      <c r="W90" s="246">
        <f t="shared" ca="1" si="5"/>
        <v>2.9363467661007649</v>
      </c>
      <c r="X90" s="246">
        <f t="shared" ca="1" si="6"/>
        <v>2.7540683252289382</v>
      </c>
      <c r="Y90" s="246">
        <f t="shared" ca="1" si="7"/>
        <v>3.5800665608296112</v>
      </c>
      <c r="Z90" s="4">
        <f t="shared" ca="1" si="8"/>
        <v>0.76927852553409959</v>
      </c>
      <c r="AA90" s="4">
        <f t="shared" ca="1" si="9"/>
        <v>0.89414110514113776</v>
      </c>
    </row>
    <row r="91" spans="1:27" x14ac:dyDescent="0.25">
      <c r="A91">
        <v>59</v>
      </c>
      <c r="B91" s="176">
        <f ca="1">OFFSET(InputPriceData!B$15,CalculationsAndCharts!$A91+$A$11,0,1,1)</f>
        <v>41473</v>
      </c>
      <c r="C91" s="3">
        <f ca="1">OFFSET(InputPriceData!G$15,CalculationsAndCharts!$A91+$A$11,IF($C$7,8,0),1,1)</f>
        <v>103620100</v>
      </c>
      <c r="D91" s="4">
        <f ca="1">OFFSET(InputPriceData!C$15,CalculationsAndCharts!$A91+$A$11,IF($C$7,8,0),1,1)</f>
        <v>165.86</v>
      </c>
      <c r="E91" s="4">
        <f ca="1">OFFSET(InputPriceData!D$15,CalculationsAndCharts!$A91+$A$11,IF($C$7,8,0),1,1)</f>
        <v>166.8</v>
      </c>
      <c r="F91" s="4">
        <f ca="1">OFFSET(InputPriceData!E$15,CalculationsAndCharts!$A91+$A$11,IF($C$7,8,0),1,1)</f>
        <v>165.75</v>
      </c>
      <c r="G91" s="4">
        <f ca="1">OFFSET(InputPriceData!F$15,CalculationsAndCharts!$A91+$A$11,IF($C$7,8,0),1,1)</f>
        <v>166.41</v>
      </c>
      <c r="H91" s="138"/>
      <c r="I91" s="138"/>
      <c r="O91" s="246">
        <f t="shared" ca="1" si="0"/>
        <v>3.0433495810126039</v>
      </c>
      <c r="P91" s="246">
        <f t="shared" ca="1" si="1"/>
        <v>2.5052657681212525</v>
      </c>
      <c r="Q91" s="246">
        <f t="shared" ca="1" si="3"/>
        <v>3.6125797788391636</v>
      </c>
      <c r="R91" s="4">
        <f t="shared" ca="1" si="4"/>
        <v>0.69348385959417447</v>
      </c>
      <c r="S91" s="4">
        <f t="shared" ca="1" si="2"/>
        <v>0.98112742776808803</v>
      </c>
      <c r="W91" s="246">
        <f t="shared" ca="1" si="5"/>
        <v>3.0433495810126039</v>
      </c>
      <c r="X91" s="246">
        <f t="shared" ca="1" si="6"/>
        <v>2.5052657681212525</v>
      </c>
      <c r="Y91" s="246">
        <f t="shared" ca="1" si="7"/>
        <v>3.6125797788391636</v>
      </c>
      <c r="Z91" s="4">
        <f t="shared" ca="1" si="8"/>
        <v>0.69348385959417447</v>
      </c>
      <c r="AA91" s="4">
        <f t="shared" ca="1" si="9"/>
        <v>0.85602738863782268</v>
      </c>
    </row>
    <row r="92" spans="1:27" x14ac:dyDescent="0.25">
      <c r="A92">
        <v>60</v>
      </c>
      <c r="B92" s="176">
        <f ca="1">OFFSET(InputPriceData!B$15,CalculationsAndCharts!$A92+$A$11,0,1,1)</f>
        <v>41472</v>
      </c>
      <c r="C92" s="3">
        <f ca="1">OFFSET(InputPriceData!G$15,CalculationsAndCharts!$A92+$A$11,IF($C$7,8,0),1,1)</f>
        <v>92873900</v>
      </c>
      <c r="D92" s="4">
        <f ca="1">OFFSET(InputPriceData!C$15,CalculationsAndCharts!$A92+$A$11,IF($C$7,8,0),1,1)</f>
        <v>165.71</v>
      </c>
      <c r="E92" s="4">
        <f ca="1">OFFSET(InputPriceData!D$15,CalculationsAndCharts!$A92+$A$11,IF($C$7,8,0),1,1)</f>
        <v>166.02</v>
      </c>
      <c r="F92" s="4">
        <f ca="1">OFFSET(InputPriceData!E$15,CalculationsAndCharts!$A92+$A$11,IF($C$7,8,0),1,1)</f>
        <v>165.28</v>
      </c>
      <c r="G92" s="4">
        <f ca="1">OFFSET(InputPriceData!F$15,CalculationsAndCharts!$A92+$A$11,IF($C$7,8,0),1,1)</f>
        <v>165.5</v>
      </c>
      <c r="H92" s="138"/>
      <c r="I92" s="138"/>
      <c r="O92" s="246">
        <f t="shared" ca="1" si="0"/>
        <v>2.5055218174613798</v>
      </c>
      <c r="P92" s="246">
        <f t="shared" ca="1" si="1"/>
        <v>2.177017759426366</v>
      </c>
      <c r="Q92" s="246">
        <f t="shared" ca="1" si="3"/>
        <v>3.6453882732988534</v>
      </c>
      <c r="R92" s="4">
        <f t="shared" ca="1" si="4"/>
        <v>0.59719777324468593</v>
      </c>
      <c r="S92" s="4">
        <f t="shared" ca="1" si="2"/>
        <v>0.97380110623864713</v>
      </c>
      <c r="W92" s="246">
        <f t="shared" ca="1" si="5"/>
        <v>2.5055218174613798</v>
      </c>
      <c r="X92" s="246">
        <f t="shared" ca="1" si="6"/>
        <v>2.177017759426366</v>
      </c>
      <c r="Y92" s="246">
        <f t="shared" ca="1" si="7"/>
        <v>3.6453882732988534</v>
      </c>
      <c r="Z92" s="4">
        <f t="shared" ca="1" si="8"/>
        <v>0.59719777324468593</v>
      </c>
      <c r="AA92" s="4">
        <f t="shared" ca="1" si="9"/>
        <v>0.80491935473013221</v>
      </c>
    </row>
    <row r="93" spans="1:27" x14ac:dyDescent="0.25">
      <c r="A93">
        <v>61</v>
      </c>
      <c r="B93" s="176">
        <f ca="1">OFFSET(InputPriceData!B$15,CalculationsAndCharts!$A93+$A$11,0,1,1)</f>
        <v>41471</v>
      </c>
      <c r="C93" s="3">
        <f ca="1">OFFSET(InputPriceData!G$15,CalculationsAndCharts!$A93+$A$11,IF($C$7,8,0),1,1)</f>
        <v>88702100</v>
      </c>
      <c r="D93" s="4">
        <f ca="1">OFFSET(InputPriceData!C$15,CalculationsAndCharts!$A93+$A$11,IF($C$7,8,0),1,1)</f>
        <v>165.81</v>
      </c>
      <c r="E93" s="4">
        <f ca="1">OFFSET(InputPriceData!D$15,CalculationsAndCharts!$A93+$A$11,IF($C$7,8,0),1,1)</f>
        <v>165.91</v>
      </c>
      <c r="F93" s="4">
        <f ca="1">OFFSET(InputPriceData!E$15,CalculationsAndCharts!$A93+$A$11,IF($C$7,8,0),1,1)</f>
        <v>164.64</v>
      </c>
      <c r="G93" s="4">
        <f ca="1">OFFSET(InputPriceData!F$15,CalculationsAndCharts!$A93+$A$11,IF($C$7,8,0),1,1)</f>
        <v>165.08</v>
      </c>
      <c r="H93" s="138"/>
      <c r="I93" s="138"/>
      <c r="O93" s="246">
        <f t="shared" ca="1" si="0"/>
        <v>2.4250519048588886</v>
      </c>
      <c r="P93" s="246">
        <f t="shared" ca="1" si="1"/>
        <v>1.7387944961695736</v>
      </c>
      <c r="Q93" s="246">
        <f t="shared" ca="1" si="3"/>
        <v>3.6784947258313356</v>
      </c>
      <c r="R93" s="4">
        <f t="shared" ca="1" si="4"/>
        <v>0.47269185516545986</v>
      </c>
      <c r="S93" s="4">
        <f t="shared" ca="1" si="2"/>
        <v>0.96300689219679536</v>
      </c>
      <c r="W93" s="246">
        <f t="shared" ca="1" si="5"/>
        <v>2.4250519048588886</v>
      </c>
      <c r="X93" s="246">
        <f t="shared" ca="1" si="6"/>
        <v>1.7387944961695736</v>
      </c>
      <c r="Y93" s="246">
        <f t="shared" ca="1" si="7"/>
        <v>3.6784947258313356</v>
      </c>
      <c r="Z93" s="4">
        <f t="shared" ca="1" si="8"/>
        <v>0.47269185516545986</v>
      </c>
      <c r="AA93" s="4">
        <f t="shared" ca="1" si="9"/>
        <v>0.73392391280737523</v>
      </c>
    </row>
    <row r="94" spans="1:27" x14ac:dyDescent="0.25">
      <c r="A94">
        <v>62</v>
      </c>
      <c r="B94" s="176">
        <f ca="1">OFFSET(InputPriceData!B$15,CalculationsAndCharts!$A94+$A$11,0,1,1)</f>
        <v>41470</v>
      </c>
      <c r="C94" s="3">
        <f ca="1">OFFSET(InputPriceData!G$15,CalculationsAndCharts!$A94+$A$11,IF($C$7,8,0),1,1)</f>
        <v>69450600</v>
      </c>
      <c r="D94" s="4">
        <f ca="1">OFFSET(InputPriceData!C$15,CalculationsAndCharts!$A94+$A$11,IF($C$7,8,0),1,1)</f>
        <v>165.52</v>
      </c>
      <c r="E94" s="4">
        <f ca="1">OFFSET(InputPriceData!D$15,CalculationsAndCharts!$A94+$A$11,IF($C$7,8,0),1,1)</f>
        <v>165.94</v>
      </c>
      <c r="F94" s="4">
        <f ca="1">OFFSET(InputPriceData!E$15,CalculationsAndCharts!$A94+$A$11,IF($C$7,8,0),1,1)</f>
        <v>165.24</v>
      </c>
      <c r="G94" s="4">
        <f ca="1">OFFSET(InputPriceData!F$15,CalculationsAndCharts!$A94+$A$11,IF($C$7,8,0),1,1)</f>
        <v>165.7</v>
      </c>
      <c r="H94" s="138"/>
      <c r="I94" s="138"/>
      <c r="O94" s="246">
        <f t="shared" ca="1" si="0"/>
        <v>3.4198891626722649</v>
      </c>
      <c r="P94" s="246">
        <f t="shared" ca="1" si="1"/>
        <v>1.1449923582164507</v>
      </c>
      <c r="Q94" s="246">
        <f t="shared" ca="1" si="3"/>
        <v>3.7119018424130532</v>
      </c>
      <c r="R94" s="4">
        <f t="shared" ca="1" si="4"/>
        <v>0.30846514989526447</v>
      </c>
      <c r="S94" s="4">
        <f t="shared" ca="1" si="2"/>
        <v>0.94587313998000999</v>
      </c>
      <c r="W94" s="246">
        <f t="shared" ca="1" si="5"/>
        <v>3.4198891626722649</v>
      </c>
      <c r="X94" s="246">
        <f t="shared" ca="1" si="6"/>
        <v>1.1449923582164507</v>
      </c>
      <c r="Y94" s="246">
        <f t="shared" ca="1" si="7"/>
        <v>3.7119018424130532</v>
      </c>
      <c r="Z94" s="4">
        <f t="shared" ca="1" si="8"/>
        <v>0.30846514989526447</v>
      </c>
      <c r="AA94" s="4">
        <f t="shared" ca="1" si="9"/>
        <v>0.63065154103984977</v>
      </c>
    </row>
    <row r="95" spans="1:27" x14ac:dyDescent="0.25">
      <c r="A95">
        <v>63</v>
      </c>
      <c r="B95" s="176">
        <f ca="1">OFFSET(InputPriceData!B$15,CalculationsAndCharts!$A95+$A$11,0,1,1)</f>
        <v>41467</v>
      </c>
      <c r="C95" s="3">
        <f ca="1">OFFSET(InputPriceData!G$15,CalculationsAndCharts!$A95+$A$11,IF($C$7,8,0),1,1)</f>
        <v>104212700</v>
      </c>
      <c r="D95" s="4">
        <f ca="1">OFFSET(InputPriceData!C$15,CalculationsAndCharts!$A95+$A$11,IF($C$7,8,0),1,1)</f>
        <v>164.95</v>
      </c>
      <c r="E95" s="4">
        <f ca="1">OFFSET(InputPriceData!D$15,CalculationsAndCharts!$A95+$A$11,IF($C$7,8,0),1,1)</f>
        <v>165.48</v>
      </c>
      <c r="F95" s="4">
        <f ca="1">OFFSET(InputPriceData!E$15,CalculationsAndCharts!$A95+$A$11,IF($C$7,8,0),1,1)</f>
        <v>164.7</v>
      </c>
      <c r="G95" s="4">
        <f ca="1">OFFSET(InputPriceData!F$15,CalculationsAndCharts!$A95+$A$11,IF($C$7,8,0),1,1)</f>
        <v>165.07</v>
      </c>
      <c r="H95" s="138"/>
      <c r="I95" s="138"/>
      <c r="O95" s="246">
        <f t="shared" ca="1" si="0"/>
        <v>3.1926841800380741</v>
      </c>
      <c r="P95" s="246">
        <f t="shared" ca="1" si="1"/>
        <v>0.43808794298842574</v>
      </c>
      <c r="Q95" s="246">
        <f t="shared" ca="1" si="3"/>
        <v>3.745612353595412</v>
      </c>
      <c r="R95" s="4">
        <f t="shared" ca="1" si="4"/>
        <v>0.11696029958036241</v>
      </c>
      <c r="S95" s="4">
        <f t="shared" ca="1" si="2"/>
        <v>0.92010601222806399</v>
      </c>
      <c r="W95" s="246">
        <f t="shared" ca="1" si="5"/>
        <v>3.1926841800380741</v>
      </c>
      <c r="X95" s="246">
        <f t="shared" ca="1" si="6"/>
        <v>0.43808794298842574</v>
      </c>
      <c r="Y95" s="246">
        <f t="shared" ca="1" si="7"/>
        <v>3.745612353595412</v>
      </c>
      <c r="Z95" s="4">
        <f t="shared" ca="1" si="8"/>
        <v>0.11696029958036241</v>
      </c>
      <c r="AA95" s="4">
        <f t="shared" ca="1" si="9"/>
        <v>0.49385569554041242</v>
      </c>
    </row>
    <row r="96" spans="1:27" x14ac:dyDescent="0.25">
      <c r="A96">
        <v>64</v>
      </c>
      <c r="B96" s="176">
        <f ca="1">OFFSET(InputPriceData!B$15,CalculationsAndCharts!$A96+$A$11,0,1,1)</f>
        <v>41466</v>
      </c>
      <c r="C96" s="3">
        <f ca="1">OFFSET(InputPriceData!G$15,CalculationsAndCharts!$A96+$A$11,IF($C$7,8,0),1,1)</f>
        <v>135592200</v>
      </c>
      <c r="D96" s="4">
        <f ca="1">OFFSET(InputPriceData!C$15,CalculationsAndCharts!$A96+$A$11,IF($C$7,8,0),1,1)</f>
        <v>164.67</v>
      </c>
      <c r="E96" s="4">
        <f ca="1">OFFSET(InputPriceData!D$15,CalculationsAndCharts!$A96+$A$11,IF($C$7,8,0),1,1)</f>
        <v>165.17</v>
      </c>
      <c r="F96" s="4">
        <f ca="1">OFFSET(InputPriceData!E$15,CalculationsAndCharts!$A96+$A$11,IF($C$7,8,0),1,1)</f>
        <v>162.77000000000001</v>
      </c>
      <c r="G96" s="4">
        <f ca="1">OFFSET(InputPriceData!F$15,CalculationsAndCharts!$A96+$A$11,IF($C$7,8,0),1,1)</f>
        <v>165</v>
      </c>
      <c r="H96" s="138"/>
      <c r="I96" s="138"/>
      <c r="O96" s="246">
        <f t="shared" ca="1" si="0"/>
        <v>3.5235051382407452</v>
      </c>
      <c r="P96" s="246">
        <f t="shared" ca="1" si="1"/>
        <v>-0.31079049712623563</v>
      </c>
      <c r="Q96" s="246">
        <f t="shared" ca="1" si="3"/>
        <v>3.7796290147279636</v>
      </c>
      <c r="R96" s="4">
        <f t="shared" ca="1" si="4"/>
        <v>-8.2227778418248965E-2</v>
      </c>
      <c r="S96" s="4">
        <f t="shared" ca="1" si="2"/>
        <v>0.88312811850043194</v>
      </c>
      <c r="W96" s="246">
        <f t="shared" ca="1" si="5"/>
        <v>3.5235051382407452</v>
      </c>
      <c r="X96" s="246">
        <f t="shared" ca="1" si="6"/>
        <v>-0.31079049712623563</v>
      </c>
      <c r="Y96" s="246">
        <f t="shared" ca="1" si="7"/>
        <v>3.7796290147279636</v>
      </c>
      <c r="Z96" s="4">
        <f t="shared" ca="1" si="8"/>
        <v>-8.2227778418248965E-2</v>
      </c>
      <c r="AA96" s="4">
        <f t="shared" ca="1" si="9"/>
        <v>0.32857956877122468</v>
      </c>
    </row>
    <row r="97" spans="1:27" x14ac:dyDescent="0.25">
      <c r="A97">
        <v>65</v>
      </c>
      <c r="B97" s="176">
        <f ca="1">OFFSET(InputPriceData!B$15,CalculationsAndCharts!$A97+$A$11,0,1,1)</f>
        <v>41465</v>
      </c>
      <c r="C97" s="3">
        <f ca="1">OFFSET(InputPriceData!G$15,CalculationsAndCharts!$A97+$A$11,IF($C$7,8,0),1,1)</f>
        <v>121410100</v>
      </c>
      <c r="D97" s="4">
        <f ca="1">OFFSET(InputPriceData!C$15,CalculationsAndCharts!$A97+$A$11,IF($C$7,8,0),1,1)</f>
        <v>162.56</v>
      </c>
      <c r="E97" s="4">
        <f ca="1">OFFSET(InputPriceData!D$15,CalculationsAndCharts!$A97+$A$11,IF($C$7,8,0),1,1)</f>
        <v>163.33000000000001</v>
      </c>
      <c r="F97" s="4">
        <f ca="1">OFFSET(InputPriceData!E$15,CalculationsAndCharts!$A97+$A$11,IF($C$7,8,0),1,1)</f>
        <v>162.22999999999999</v>
      </c>
      <c r="G97" s="4">
        <f ca="1">OFFSET(InputPriceData!F$15,CalculationsAndCharts!$A97+$A$11,IF($C$7,8,0),1,1)</f>
        <v>162.78</v>
      </c>
      <c r="H97" s="138"/>
      <c r="I97" s="138"/>
      <c r="O97" s="246">
        <f t="shared" ref="O97:O160" ca="1" si="10">$N$38*(G97-2*G98+G99)+2*$N$36*O98-$N$37*O99</f>
        <v>1.6289951694714162</v>
      </c>
      <c r="P97" s="246">
        <f t="shared" ref="P97:P160" ca="1" si="11">$N$41*(O97+O98)/2+$N$42*P98+$N$43*P99</f>
        <v>-1.0264684663692325</v>
      </c>
      <c r="Q97" s="246">
        <f t="shared" ca="1" si="3"/>
        <v>3.813954606183616</v>
      </c>
      <c r="R97" s="4">
        <f t="shared" ca="1" si="4"/>
        <v>-0.2691349458394196</v>
      </c>
      <c r="S97" s="4">
        <f t="shared" ref="S97:S160" ca="1" si="12">(R97+$A$21)/($A$21*R97+1)</f>
        <v>0.83251901918547244</v>
      </c>
      <c r="W97" s="246">
        <f t="shared" ca="1" si="5"/>
        <v>1.6289951694714162</v>
      </c>
      <c r="X97" s="246">
        <f t="shared" ca="1" si="6"/>
        <v>-1.0264684663692325</v>
      </c>
      <c r="Y97" s="246">
        <f t="shared" ca="1" si="7"/>
        <v>3.813954606183616</v>
      </c>
      <c r="Z97" s="4">
        <f t="shared" ca="1" si="8"/>
        <v>-0.2691349458394196</v>
      </c>
      <c r="AA97" s="4">
        <f t="shared" ca="1" si="9"/>
        <v>0.14665281290380619</v>
      </c>
    </row>
    <row r="98" spans="1:27" x14ac:dyDescent="0.25">
      <c r="A98">
        <v>66</v>
      </c>
      <c r="B98" s="176">
        <f ca="1">OFFSET(InputPriceData!B$15,CalculationsAndCharts!$A98+$A$11,0,1,1)</f>
        <v>41464</v>
      </c>
      <c r="C98" s="3">
        <f ca="1">OFFSET(InputPriceData!G$15,CalculationsAndCharts!$A98+$A$11,IF($C$7,8,0),1,1)</f>
        <v>119298000</v>
      </c>
      <c r="D98" s="4">
        <f ca="1">OFFSET(InputPriceData!C$15,CalculationsAndCharts!$A98+$A$11,IF($C$7,8,0),1,1)</f>
        <v>162.57</v>
      </c>
      <c r="E98" s="4">
        <f ca="1">OFFSET(InputPriceData!D$15,CalculationsAndCharts!$A98+$A$11,IF($C$7,8,0),1,1)</f>
        <v>162.91999999999999</v>
      </c>
      <c r="F98" s="4">
        <f ca="1">OFFSET(InputPriceData!E$15,CalculationsAndCharts!$A98+$A$11,IF($C$7,8,0),1,1)</f>
        <v>161.87</v>
      </c>
      <c r="G98" s="4">
        <f ca="1">OFFSET(InputPriceData!F$15,CalculationsAndCharts!$A98+$A$11,IF($C$7,8,0),1,1)</f>
        <v>162.72</v>
      </c>
      <c r="H98" s="138"/>
      <c r="I98" s="138"/>
      <c r="O98" s="246">
        <f t="shared" ca="1" si="10"/>
        <v>1.8143044218476492</v>
      </c>
      <c r="P98" s="246">
        <f t="shared" ca="1" si="11"/>
        <v>-1.6985299043982183</v>
      </c>
      <c r="Q98" s="246">
        <f t="shared" ref="Q98:Q161" ca="1" si="13">IF(ABS(P98)&gt;(Q99*0.991),ABS(P98),(Q99*0.991))</f>
        <v>3.8485919335858889</v>
      </c>
      <c r="R98" s="4">
        <f t="shared" ref="R98:R161" ca="1" si="14">IF(Q98&gt;0,P98/Q98,R99)</f>
        <v>-0.44133800977325988</v>
      </c>
      <c r="S98" s="4">
        <f t="shared" ca="1" si="12"/>
        <v>0.76089116234633436</v>
      </c>
      <c r="W98" s="246">
        <f t="shared" ref="W98:W161" ca="1" si="15">$V$38*(G98-2*G99+G100)+2*$V$36*W99-$V$37*W100</f>
        <v>1.8143044218476492</v>
      </c>
      <c r="X98" s="246">
        <f t="shared" ref="X98:X161" ca="1" si="16">$V$41*(W98+W99)/2+$V$42*X99+$V$43*X100</f>
        <v>-1.6985299043982183</v>
      </c>
      <c r="Y98" s="246">
        <f t="shared" ref="Y98:Y161" ca="1" si="17">IF(ABS(X98)&gt;(Y99*0.991),ABS(X98),(Y99*0.991))</f>
        <v>3.8485919335858889</v>
      </c>
      <c r="Z98" s="4">
        <f t="shared" ref="Z98:Z161" ca="1" si="18">IF(Y98&gt;0,X98/Y98,Z99)</f>
        <v>-0.44133800977325988</v>
      </c>
      <c r="AA98" s="4">
        <f t="shared" ref="AA98:AA161" ca="1" si="19">(Z98+$A$26)/($A$26*Z98+1)</f>
        <v>-5.0200093518881779E-2</v>
      </c>
    </row>
    <row r="99" spans="1:27" x14ac:dyDescent="0.25">
      <c r="A99">
        <v>67</v>
      </c>
      <c r="B99" s="176">
        <f ca="1">OFFSET(InputPriceData!B$15,CalculationsAndCharts!$A99+$A$11,0,1,1)</f>
        <v>41463</v>
      </c>
      <c r="C99" s="3">
        <f ca="1">OFFSET(InputPriceData!G$15,CalculationsAndCharts!$A99+$A$11,IF($C$7,8,0),1,1)</f>
        <v>108092500</v>
      </c>
      <c r="D99" s="4">
        <f ca="1">OFFSET(InputPriceData!C$15,CalculationsAndCharts!$A99+$A$11,IF($C$7,8,0),1,1)</f>
        <v>161.47</v>
      </c>
      <c r="E99" s="4">
        <f ca="1">OFFSET(InputPriceData!D$15,CalculationsAndCharts!$A99+$A$11,IF($C$7,8,0),1,1)</f>
        <v>161.99</v>
      </c>
      <c r="F99" s="4">
        <f ca="1">OFFSET(InputPriceData!E$15,CalculationsAndCharts!$A99+$A$11,IF($C$7,8,0),1,1)</f>
        <v>160.69999999999999</v>
      </c>
      <c r="G99" s="4">
        <f ca="1">OFFSET(InputPriceData!F$15,CalculationsAndCharts!$A99+$A$11,IF($C$7,8,0),1,1)</f>
        <v>161.56</v>
      </c>
      <c r="H99" s="138"/>
      <c r="I99" s="138"/>
      <c r="O99" s="246">
        <f t="shared" ca="1" si="10"/>
        <v>0.86254027132857269</v>
      </c>
      <c r="P99" s="246">
        <f t="shared" ca="1" si="11"/>
        <v>-2.3250711069393826</v>
      </c>
      <c r="Q99" s="246">
        <f t="shared" ca="1" si="13"/>
        <v>3.8835438280382331</v>
      </c>
      <c r="R99" s="4">
        <f t="shared" ca="1" si="14"/>
        <v>-0.59869830492266884</v>
      </c>
      <c r="S99" s="4">
        <f t="shared" ca="1" si="12"/>
        <v>0.65333976269499749</v>
      </c>
      <c r="W99" s="246">
        <f t="shared" ca="1" si="15"/>
        <v>0.86254027132857269</v>
      </c>
      <c r="X99" s="246">
        <f t="shared" ca="1" si="16"/>
        <v>-2.3250711069393826</v>
      </c>
      <c r="Y99" s="246">
        <f t="shared" ca="1" si="17"/>
        <v>3.8835438280382331</v>
      </c>
      <c r="Z99" s="4">
        <f t="shared" ca="1" si="18"/>
        <v>-0.59869830492266884</v>
      </c>
      <c r="AA99" s="4">
        <f t="shared" ca="1" si="19"/>
        <v>-0.26126614392276554</v>
      </c>
    </row>
    <row r="100" spans="1:27" x14ac:dyDescent="0.25">
      <c r="A100">
        <v>68</v>
      </c>
      <c r="B100" s="176">
        <f ca="1">OFFSET(InputPriceData!B$15,CalculationsAndCharts!$A100+$A$11,0,1,1)</f>
        <v>41460</v>
      </c>
      <c r="C100" s="3">
        <f ca="1">OFFSET(InputPriceData!G$15,CalculationsAndCharts!$A100+$A$11,IF($C$7,8,0),1,1)</f>
        <v>122416900</v>
      </c>
      <c r="D100" s="4">
        <f ca="1">OFFSET(InputPriceData!C$15,CalculationsAndCharts!$A100+$A$11,IF($C$7,8,0),1,1)</f>
        <v>160.1</v>
      </c>
      <c r="E100" s="4">
        <f ca="1">OFFSET(InputPriceData!D$15,CalculationsAndCharts!$A100+$A$11,IF($C$7,8,0),1,1)</f>
        <v>160.69999999999999</v>
      </c>
      <c r="F100" s="4">
        <f ca="1">OFFSET(InputPriceData!E$15,CalculationsAndCharts!$A100+$A$11,IF($C$7,8,0),1,1)</f>
        <v>158.94999999999999</v>
      </c>
      <c r="G100" s="4">
        <f ca="1">OFFSET(InputPriceData!F$15,CalculationsAndCharts!$A100+$A$11,IF($C$7,8,0),1,1)</f>
        <v>160.63999999999999</v>
      </c>
      <c r="H100" s="138"/>
      <c r="I100" s="138"/>
      <c r="O100" s="246">
        <f t="shared" ca="1" si="10"/>
        <v>7.156523792510372E-2</v>
      </c>
      <c r="P100" s="246">
        <f t="shared" ca="1" si="11"/>
        <v>-2.8506559985169937</v>
      </c>
      <c r="Q100" s="246">
        <f t="shared" ca="1" si="13"/>
        <v>3.9188131463554319</v>
      </c>
      <c r="R100" s="4">
        <f t="shared" ca="1" si="14"/>
        <v>-0.72742840550286403</v>
      </c>
      <c r="S100" s="4">
        <f t="shared" ca="1" si="12"/>
        <v>0.49975204330347961</v>
      </c>
      <c r="W100" s="246">
        <f t="shared" ca="1" si="15"/>
        <v>7.156523792510372E-2</v>
      </c>
      <c r="X100" s="246">
        <f t="shared" ca="1" si="16"/>
        <v>-2.8506559985169937</v>
      </c>
      <c r="Y100" s="246">
        <f t="shared" ca="1" si="17"/>
        <v>3.9188131463554319</v>
      </c>
      <c r="Z100" s="4">
        <f t="shared" ca="1" si="18"/>
        <v>-0.72742840550286403</v>
      </c>
      <c r="AA100" s="4">
        <f t="shared" ca="1" si="19"/>
        <v>-0.46179856221231047</v>
      </c>
    </row>
    <row r="101" spans="1:27" x14ac:dyDescent="0.25">
      <c r="A101">
        <v>69</v>
      </c>
      <c r="B101" s="176">
        <f ca="1">OFFSET(InputPriceData!B$15,CalculationsAndCharts!$A101+$A$11,0,1,1)</f>
        <v>41458</v>
      </c>
      <c r="C101" s="3">
        <f ca="1">OFFSET(InputPriceData!G$15,CalculationsAndCharts!$A101+$A$11,IF($C$7,8,0),1,1)</f>
        <v>75216400</v>
      </c>
      <c r="D101" s="4">
        <f ca="1">OFFSET(InputPriceData!C$15,CalculationsAndCharts!$A101+$A$11,IF($C$7,8,0),1,1)</f>
        <v>158.13999999999999</v>
      </c>
      <c r="E101" s="4">
        <f ca="1">OFFSET(InputPriceData!D$15,CalculationsAndCharts!$A101+$A$11,IF($C$7,8,0),1,1)</f>
        <v>159.41</v>
      </c>
      <c r="F101" s="4">
        <f ca="1">OFFSET(InputPriceData!E$15,CalculationsAndCharts!$A101+$A$11,IF($C$7,8,0),1,1)</f>
        <v>157.88999999999999</v>
      </c>
      <c r="G101" s="4">
        <f ca="1">OFFSET(InputPriceData!F$15,CalculationsAndCharts!$A101+$A$11,IF($C$7,8,0),1,1)</f>
        <v>158.93</v>
      </c>
      <c r="H101" s="138"/>
      <c r="I101" s="138"/>
      <c r="O101" s="246">
        <f t="shared" ca="1" si="10"/>
        <v>-1.6193771008647235</v>
      </c>
      <c r="P101" s="246">
        <f t="shared" ca="1" si="11"/>
        <v>-3.2614250699283449</v>
      </c>
      <c r="Q101" s="246">
        <f t="shared" ca="1" si="13"/>
        <v>3.9544027712971057</v>
      </c>
      <c r="R101" s="4">
        <f t="shared" ca="1" si="14"/>
        <v>-0.82475793654639451</v>
      </c>
      <c r="S101" s="4">
        <f t="shared" ca="1" si="12"/>
        <v>0.29195518035835155</v>
      </c>
      <c r="W101" s="246">
        <f t="shared" ca="1" si="15"/>
        <v>-1.6193771008647235</v>
      </c>
      <c r="X101" s="246">
        <f t="shared" ca="1" si="16"/>
        <v>-3.2614250699283449</v>
      </c>
      <c r="Y101" s="246">
        <f t="shared" ca="1" si="17"/>
        <v>3.9544027712971057</v>
      </c>
      <c r="Z101" s="4">
        <f t="shared" ca="1" si="18"/>
        <v>-0.82475793654639451</v>
      </c>
      <c r="AA101" s="4">
        <f t="shared" ca="1" si="19"/>
        <v>-0.63387546464588562</v>
      </c>
    </row>
    <row r="102" spans="1:27" x14ac:dyDescent="0.25">
      <c r="A102">
        <v>70</v>
      </c>
      <c r="B102" s="176">
        <f ca="1">OFFSET(InputPriceData!B$15,CalculationsAndCharts!$A102+$A$11,0,1,1)</f>
        <v>41457</v>
      </c>
      <c r="C102" s="3">
        <f ca="1">OFFSET(InputPriceData!G$15,CalculationsAndCharts!$A102+$A$11,IF($C$7,8,0),1,1)</f>
        <v>154863700</v>
      </c>
      <c r="D102" s="4">
        <f ca="1">OFFSET(InputPriceData!C$15,CalculationsAndCharts!$A102+$A$11,IF($C$7,8,0),1,1)</f>
        <v>158.77000000000001</v>
      </c>
      <c r="E102" s="4">
        <f ca="1">OFFSET(InputPriceData!D$15,CalculationsAndCharts!$A102+$A$11,IF($C$7,8,0),1,1)</f>
        <v>159.93</v>
      </c>
      <c r="F102" s="4">
        <f ca="1">OFFSET(InputPriceData!E$15,CalculationsAndCharts!$A102+$A$11,IF($C$7,8,0),1,1)</f>
        <v>158.16</v>
      </c>
      <c r="G102" s="4">
        <f ca="1">OFFSET(InputPriceData!F$15,CalculationsAndCharts!$A102+$A$11,IF($C$7,8,0),1,1)</f>
        <v>158.86000000000001</v>
      </c>
      <c r="H102" s="138"/>
      <c r="I102" s="138"/>
      <c r="O102" s="246">
        <f t="shared" ca="1" si="10"/>
        <v>-1.7487698918459418</v>
      </c>
      <c r="P102" s="246">
        <f t="shared" ca="1" si="11"/>
        <v>-3.5954492128745694</v>
      </c>
      <c r="Q102" s="246">
        <f t="shared" ca="1" si="13"/>
        <v>3.9903156118033358</v>
      </c>
      <c r="R102" s="4">
        <f t="shared" ca="1" si="14"/>
        <v>-0.90104381774695885</v>
      </c>
      <c r="S102" s="4">
        <f t="shared" ca="1" si="12"/>
        <v>-5.5210760230551973E-3</v>
      </c>
      <c r="W102" s="246">
        <f t="shared" ca="1" si="15"/>
        <v>-1.7487698918459418</v>
      </c>
      <c r="X102" s="246">
        <f t="shared" ca="1" si="16"/>
        <v>-3.5954492128745694</v>
      </c>
      <c r="Y102" s="246">
        <f t="shared" ca="1" si="17"/>
        <v>3.9903156118033358</v>
      </c>
      <c r="Z102" s="4">
        <f t="shared" ca="1" si="18"/>
        <v>-0.90104381774695885</v>
      </c>
      <c r="AA102" s="4">
        <f t="shared" ca="1" si="19"/>
        <v>-0.78339203930052825</v>
      </c>
    </row>
    <row r="103" spans="1:27" x14ac:dyDescent="0.25">
      <c r="A103">
        <v>71</v>
      </c>
      <c r="B103" s="176">
        <f ca="1">OFFSET(InputPriceData!B$15,CalculationsAndCharts!$A103+$A$11,0,1,1)</f>
        <v>41456</v>
      </c>
      <c r="C103" s="3">
        <f ca="1">OFFSET(InputPriceData!G$15,CalculationsAndCharts!$A103+$A$11,IF($C$7,8,0),1,1)</f>
        <v>131954800</v>
      </c>
      <c r="D103" s="4">
        <f ca="1">OFFSET(InputPriceData!C$15,CalculationsAndCharts!$A103+$A$11,IF($C$7,8,0),1,1)</f>
        <v>158.91</v>
      </c>
      <c r="E103" s="4">
        <f ca="1">OFFSET(InputPriceData!D$15,CalculationsAndCharts!$A103+$A$11,IF($C$7,8,0),1,1)</f>
        <v>160.11000000000001</v>
      </c>
      <c r="F103" s="4">
        <f ca="1">OFFSET(InputPriceData!E$15,CalculationsAndCharts!$A103+$A$11,IF($C$7,8,0),1,1)</f>
        <v>158.72999999999999</v>
      </c>
      <c r="G103" s="4">
        <f ca="1">OFFSET(InputPriceData!F$15,CalculationsAndCharts!$A103+$A$11,IF($C$7,8,0),1,1)</f>
        <v>159.01</v>
      </c>
      <c r="H103" s="138"/>
      <c r="I103" s="138"/>
      <c r="O103" s="246">
        <f t="shared" ca="1" si="10"/>
        <v>-1.6564679883829996</v>
      </c>
      <c r="P103" s="246">
        <f t="shared" ca="1" si="11"/>
        <v>-3.8807913497657389</v>
      </c>
      <c r="Q103" s="246">
        <f t="shared" ca="1" si="13"/>
        <v>4.0265546032324275</v>
      </c>
      <c r="R103" s="4">
        <f t="shared" ca="1" si="14"/>
        <v>-0.96379950905181488</v>
      </c>
      <c r="S103" s="4">
        <f t="shared" ca="1" si="12"/>
        <v>-0.48121357992136465</v>
      </c>
      <c r="W103" s="246">
        <f t="shared" ca="1" si="15"/>
        <v>-1.6564679883829996</v>
      </c>
      <c r="X103" s="246">
        <f t="shared" ca="1" si="16"/>
        <v>-3.8807913497657389</v>
      </c>
      <c r="Y103" s="246">
        <f t="shared" ca="1" si="17"/>
        <v>4.0265546032324275</v>
      </c>
      <c r="Z103" s="4">
        <f t="shared" ca="1" si="18"/>
        <v>-0.96379950905181488</v>
      </c>
      <c r="AA103" s="4">
        <f t="shared" ca="1" si="19"/>
        <v>-0.91752266773431101</v>
      </c>
    </row>
    <row r="104" spans="1:27" x14ac:dyDescent="0.25">
      <c r="A104">
        <v>72</v>
      </c>
      <c r="B104" s="176">
        <f ca="1">OFFSET(InputPriceData!B$15,CalculationsAndCharts!$A104+$A$11,0,1,1)</f>
        <v>41453</v>
      </c>
      <c r="C104" s="3">
        <f ca="1">OFFSET(InputPriceData!G$15,CalculationsAndCharts!$A104+$A$11,IF($C$7,8,0),1,1)</f>
        <v>160402900</v>
      </c>
      <c r="D104" s="4">
        <f ca="1">OFFSET(InputPriceData!C$15,CalculationsAndCharts!$A104+$A$11,IF($C$7,8,0),1,1)</f>
        <v>158.29</v>
      </c>
      <c r="E104" s="4">
        <f ca="1">OFFSET(InputPriceData!D$15,CalculationsAndCharts!$A104+$A$11,IF($C$7,8,0),1,1)</f>
        <v>159.05000000000001</v>
      </c>
      <c r="F104" s="4">
        <f ca="1">OFFSET(InputPriceData!E$15,CalculationsAndCharts!$A104+$A$11,IF($C$7,8,0),1,1)</f>
        <v>157.53</v>
      </c>
      <c r="G104" s="4">
        <f ca="1">OFFSET(InputPriceData!F$15,CalculationsAndCharts!$A104+$A$11,IF($C$7,8,0),1,1)</f>
        <v>158.08000000000001</v>
      </c>
      <c r="H104" s="138"/>
      <c r="I104" s="138"/>
      <c r="O104" s="246">
        <f t="shared" ca="1" si="10"/>
        <v>-2.6817986484577752</v>
      </c>
      <c r="P104" s="246">
        <f t="shared" ca="1" si="11"/>
        <v>-4.0573538635156439</v>
      </c>
      <c r="Q104" s="246">
        <f t="shared" ca="1" si="13"/>
        <v>4.0631227076008347</v>
      </c>
      <c r="R104" s="4">
        <f t="shared" ca="1" si="14"/>
        <v>-0.99858019447101631</v>
      </c>
      <c r="S104" s="4">
        <f t="shared" ca="1" si="12"/>
        <v>-0.97336405569821449</v>
      </c>
      <c r="W104" s="246">
        <f t="shared" ca="1" si="15"/>
        <v>-2.6817986484577752</v>
      </c>
      <c r="X104" s="246">
        <f t="shared" ca="1" si="16"/>
        <v>-4.0573538635156439</v>
      </c>
      <c r="Y104" s="246">
        <f t="shared" ca="1" si="17"/>
        <v>4.0631227076008347</v>
      </c>
      <c r="Z104" s="4">
        <f t="shared" ca="1" si="18"/>
        <v>-0.99858019447101631</v>
      </c>
      <c r="AA104" s="4">
        <f t="shared" ca="1" si="19"/>
        <v>-0.99669025323021365</v>
      </c>
    </row>
    <row r="105" spans="1:27" x14ac:dyDescent="0.25">
      <c r="A105">
        <v>73</v>
      </c>
      <c r="B105" s="176">
        <f ca="1">OFFSET(InputPriceData!B$15,CalculationsAndCharts!$A105+$A$11,0,1,1)</f>
        <v>41452</v>
      </c>
      <c r="C105" s="3">
        <f ca="1">OFFSET(InputPriceData!G$15,CalculationsAndCharts!$A105+$A$11,IF($C$7,8,0),1,1)</f>
        <v>129483700</v>
      </c>
      <c r="D105" s="4">
        <f ca="1">OFFSET(InputPriceData!C$15,CalculationsAndCharts!$A105+$A$11,IF($C$7,8,0),1,1)</f>
        <v>158.75</v>
      </c>
      <c r="E105" s="4">
        <f ca="1">OFFSET(InputPriceData!D$15,CalculationsAndCharts!$A105+$A$11,IF($C$7,8,0),1,1)</f>
        <v>159.46</v>
      </c>
      <c r="F105" s="4">
        <f ca="1">OFFSET(InputPriceData!E$15,CalculationsAndCharts!$A105+$A$11,IF($C$7,8,0),1,1)</f>
        <v>158.6</v>
      </c>
      <c r="G105" s="4">
        <f ca="1">OFFSET(InputPriceData!F$15,CalculationsAndCharts!$A105+$A$11,IF($C$7,8,0),1,1)</f>
        <v>158.72999999999999</v>
      </c>
      <c r="H105" s="138"/>
      <c r="I105" s="138"/>
      <c r="O105" s="246">
        <f t="shared" ca="1" si="10"/>
        <v>-2.1442799704609117</v>
      </c>
      <c r="P105" s="246">
        <f t="shared" ca="1" si="11"/>
        <v>-4.1000229138252617</v>
      </c>
      <c r="Q105" s="246">
        <f t="shared" ca="1" si="13"/>
        <v>4.1000229138252617</v>
      </c>
      <c r="R105" s="4">
        <f t="shared" ca="1" si="14"/>
        <v>-1</v>
      </c>
      <c r="S105" s="4">
        <f t="shared" ca="1" si="12"/>
        <v>-1</v>
      </c>
      <c r="W105" s="246">
        <f t="shared" ca="1" si="15"/>
        <v>-2.1442799704609117</v>
      </c>
      <c r="X105" s="246">
        <f t="shared" ca="1" si="16"/>
        <v>-4.1000229138252617</v>
      </c>
      <c r="Y105" s="246">
        <f t="shared" ca="1" si="17"/>
        <v>4.1000229138252617</v>
      </c>
      <c r="Z105" s="4">
        <f t="shared" ca="1" si="18"/>
        <v>-1</v>
      </c>
      <c r="AA105" s="4">
        <f t="shared" ca="1" si="19"/>
        <v>-1</v>
      </c>
    </row>
    <row r="106" spans="1:27" x14ac:dyDescent="0.25">
      <c r="A106">
        <v>74</v>
      </c>
      <c r="B106" s="176">
        <f ca="1">OFFSET(InputPriceData!B$15,CalculationsAndCharts!$A106+$A$11,0,1,1)</f>
        <v>41451</v>
      </c>
      <c r="C106" s="3">
        <f ca="1">OFFSET(InputPriceData!G$15,CalculationsAndCharts!$A106+$A$11,IF($C$7,8,0),1,1)</f>
        <v>134848000</v>
      </c>
      <c r="D106" s="4">
        <f ca="1">OFFSET(InputPriceData!C$15,CalculationsAndCharts!$A106+$A$11,IF($C$7,8,0),1,1)</f>
        <v>157.54</v>
      </c>
      <c r="E106" s="4">
        <f ca="1">OFFSET(InputPriceData!D$15,CalculationsAndCharts!$A106+$A$11,IF($C$7,8,0),1,1)</f>
        <v>158.16</v>
      </c>
      <c r="F106" s="4">
        <f ca="1">OFFSET(InputPriceData!E$15,CalculationsAndCharts!$A106+$A$11,IF($C$7,8,0),1,1)</f>
        <v>156.93</v>
      </c>
      <c r="G106" s="4">
        <f ca="1">OFFSET(InputPriceData!F$15,CalculationsAndCharts!$A106+$A$11,IF($C$7,8,0),1,1)</f>
        <v>157.81</v>
      </c>
      <c r="H106" s="138"/>
      <c r="I106" s="138"/>
      <c r="O106" s="246">
        <f t="shared" ca="1" si="10"/>
        <v>-3.1945251321986019</v>
      </c>
      <c r="P106" s="246">
        <f t="shared" ca="1" si="11"/>
        <v>-3.9587088968930519</v>
      </c>
      <c r="Q106" s="246">
        <f t="shared" ca="1" si="13"/>
        <v>3.9587088968930519</v>
      </c>
      <c r="R106" s="4">
        <f t="shared" ca="1" si="14"/>
        <v>-1</v>
      </c>
      <c r="S106" s="4">
        <f t="shared" ca="1" si="12"/>
        <v>-1</v>
      </c>
      <c r="W106" s="246">
        <f t="shared" ca="1" si="15"/>
        <v>-3.1945251321986019</v>
      </c>
      <c r="X106" s="246">
        <f t="shared" ca="1" si="16"/>
        <v>-3.9587088968930519</v>
      </c>
      <c r="Y106" s="246">
        <f t="shared" ca="1" si="17"/>
        <v>3.9587088968930519</v>
      </c>
      <c r="Z106" s="4">
        <f t="shared" ca="1" si="18"/>
        <v>-1</v>
      </c>
      <c r="AA106" s="4">
        <f t="shared" ca="1" si="19"/>
        <v>-1</v>
      </c>
    </row>
    <row r="107" spans="1:27" s="37" customFormat="1" x14ac:dyDescent="0.25">
      <c r="A107" s="37">
        <v>75</v>
      </c>
      <c r="B107" s="176">
        <f ca="1">OFFSET(InputPriceData!B$15,CalculationsAndCharts!$A107+$A$11,0,1,1)</f>
        <v>41450</v>
      </c>
      <c r="C107" s="3">
        <f ca="1">OFFSET(InputPriceData!G$15,CalculationsAndCharts!$A107+$A$11,IF($C$7,8,0),1,1)</f>
        <v>162262200</v>
      </c>
      <c r="D107" s="4">
        <f ca="1">OFFSET(InputPriceData!C$15,CalculationsAndCharts!$A107+$A$11,IF($C$7,8,0),1,1)</f>
        <v>156.16999999999999</v>
      </c>
      <c r="E107" s="4">
        <f ca="1">OFFSET(InputPriceData!D$15,CalculationsAndCharts!$A107+$A$11,IF($C$7,8,0),1,1)</f>
        <v>157.77000000000001</v>
      </c>
      <c r="F107" s="4">
        <f ca="1">OFFSET(InputPriceData!E$15,CalculationsAndCharts!$A107+$A$11,IF($C$7,8,0),1,1)</f>
        <v>155.13</v>
      </c>
      <c r="G107" s="4">
        <f ca="1">OFFSET(InputPriceData!F$15,CalculationsAndCharts!$A107+$A$11,IF($C$7,8,0),1,1)</f>
        <v>156.26</v>
      </c>
      <c r="H107" s="138"/>
      <c r="I107" s="138"/>
      <c r="O107" s="246">
        <f t="shared" ca="1" si="10"/>
        <v>-4.9947385187124027</v>
      </c>
      <c r="P107" s="246">
        <f t="shared" ca="1" si="11"/>
        <v>-3.5795110164326278</v>
      </c>
      <c r="Q107" s="246">
        <f t="shared" ca="1" si="13"/>
        <v>3.5795110164326278</v>
      </c>
      <c r="R107" s="4">
        <f t="shared" ca="1" si="14"/>
        <v>-1</v>
      </c>
      <c r="S107" s="4">
        <f t="shared" ca="1" si="12"/>
        <v>-1</v>
      </c>
      <c r="T107"/>
      <c r="W107" s="246">
        <f t="shared" ca="1" si="15"/>
        <v>-4.9947385187124027</v>
      </c>
      <c r="X107" s="246">
        <f t="shared" ca="1" si="16"/>
        <v>-3.5795110164326278</v>
      </c>
      <c r="Y107" s="246">
        <f t="shared" ca="1" si="17"/>
        <v>3.5795110164326278</v>
      </c>
      <c r="Z107" s="4">
        <f t="shared" ca="1" si="18"/>
        <v>-1</v>
      </c>
      <c r="AA107" s="4">
        <f t="shared" ca="1" si="19"/>
        <v>-1</v>
      </c>
    </row>
    <row r="108" spans="1:27" x14ac:dyDescent="0.25">
      <c r="A108">
        <v>76</v>
      </c>
      <c r="B108" s="176">
        <f ca="1">OFFSET(InputPriceData!B$15,CalculationsAndCharts!$A108+$A$11,0,1,1)</f>
        <v>41449</v>
      </c>
      <c r="C108" s="3">
        <f ca="1">OFFSET(InputPriceData!G$15,CalculationsAndCharts!$A108+$A$11,IF($C$7,8,0),1,1)</f>
        <v>222329000</v>
      </c>
      <c r="D108" s="4">
        <f ca="1">OFFSET(InputPriceData!C$15,CalculationsAndCharts!$A108+$A$11,IF($C$7,8,0),1,1)</f>
        <v>155.11000000000001</v>
      </c>
      <c r="E108" s="4">
        <f ca="1">OFFSET(InputPriceData!D$15,CalculationsAndCharts!$A108+$A$11,IF($C$7,8,0),1,1)</f>
        <v>156.12</v>
      </c>
      <c r="F108" s="4">
        <f ca="1">OFFSET(InputPriceData!E$15,CalculationsAndCharts!$A108+$A$11,IF($C$7,8,0),1,1)</f>
        <v>153.46</v>
      </c>
      <c r="G108" s="4">
        <f ca="1">OFFSET(InputPriceData!F$15,CalculationsAndCharts!$A108+$A$11,IF($C$7,8,0),1,1)</f>
        <v>154.77000000000001</v>
      </c>
      <c r="H108" s="138"/>
      <c r="I108" s="138"/>
      <c r="O108" s="246">
        <f t="shared" ca="1" si="10"/>
        <v>-6.8891981133333662</v>
      </c>
      <c r="P108" s="246">
        <f t="shared" ca="1" si="11"/>
        <v>-3.0517033889041265</v>
      </c>
      <c r="Q108" s="246">
        <f t="shared" ca="1" si="13"/>
        <v>3.0517033889041265</v>
      </c>
      <c r="R108" s="4">
        <f t="shared" ca="1" si="14"/>
        <v>-1</v>
      </c>
      <c r="S108" s="4">
        <f t="shared" ca="1" si="12"/>
        <v>-1</v>
      </c>
      <c r="W108" s="246">
        <f t="shared" ca="1" si="15"/>
        <v>-6.8891981133333662</v>
      </c>
      <c r="X108" s="246">
        <f t="shared" ca="1" si="16"/>
        <v>-3.0517033889041265</v>
      </c>
      <c r="Y108" s="246">
        <f t="shared" ca="1" si="17"/>
        <v>3.0517033889041265</v>
      </c>
      <c r="Z108" s="4">
        <f t="shared" ca="1" si="18"/>
        <v>-1</v>
      </c>
      <c r="AA108" s="4">
        <f t="shared" ca="1" si="19"/>
        <v>-1</v>
      </c>
    </row>
    <row r="109" spans="1:27" x14ac:dyDescent="0.25">
      <c r="A109">
        <v>77</v>
      </c>
      <c r="B109" s="176">
        <f ca="1">OFFSET(InputPriceData!B$15,CalculationsAndCharts!$A109+$A$11,0,1,1)</f>
        <v>41446</v>
      </c>
      <c r="C109" s="3">
        <f ca="1">OFFSET(InputPriceData!G$15,CalculationsAndCharts!$A109+$A$11,IF($C$7,8,0),1,1)</f>
        <v>271956800</v>
      </c>
      <c r="D109" s="4">
        <f ca="1">OFFSET(InputPriceData!C$15,CalculationsAndCharts!$A109+$A$11,IF($C$7,8,0),1,1)</f>
        <v>157.31</v>
      </c>
      <c r="E109" s="4">
        <f ca="1">OFFSET(InputPriceData!D$15,CalculationsAndCharts!$A109+$A$11,IF($C$7,8,0),1,1)</f>
        <v>157.43</v>
      </c>
      <c r="F109" s="4">
        <f ca="1">OFFSET(InputPriceData!E$15,CalculationsAndCharts!$A109+$A$11,IF($C$7,8,0),1,1)</f>
        <v>155.16999999999999</v>
      </c>
      <c r="G109" s="4">
        <f ca="1">OFFSET(InputPriceData!F$15,CalculationsAndCharts!$A109+$A$11,IF($C$7,8,0),1,1)</f>
        <v>156.75</v>
      </c>
      <c r="H109" s="138"/>
      <c r="I109" s="138"/>
      <c r="O109" s="246">
        <f t="shared" ca="1" si="10"/>
        <v>-5.3160453319757623</v>
      </c>
      <c r="P109" s="246">
        <f t="shared" ca="1" si="11"/>
        <v>-2.5848047441767035</v>
      </c>
      <c r="Q109" s="246">
        <f t="shared" ca="1" si="13"/>
        <v>2.5848047441767035</v>
      </c>
      <c r="R109" s="4">
        <f t="shared" ca="1" si="14"/>
        <v>-1</v>
      </c>
      <c r="S109" s="4">
        <f t="shared" ca="1" si="12"/>
        <v>-1</v>
      </c>
      <c r="W109" s="246">
        <f t="shared" ca="1" si="15"/>
        <v>-5.3160453319757623</v>
      </c>
      <c r="X109" s="246">
        <f t="shared" ca="1" si="16"/>
        <v>-2.5848047441767035</v>
      </c>
      <c r="Y109" s="246">
        <f t="shared" ca="1" si="17"/>
        <v>2.5848047441767035</v>
      </c>
      <c r="Z109" s="4">
        <f t="shared" ca="1" si="18"/>
        <v>-1</v>
      </c>
      <c r="AA109" s="4">
        <f t="shared" ca="1" si="19"/>
        <v>-1</v>
      </c>
    </row>
    <row r="110" spans="1:27" x14ac:dyDescent="0.25">
      <c r="A110">
        <v>78</v>
      </c>
      <c r="B110" s="176">
        <f ca="1">OFFSET(InputPriceData!B$15,CalculationsAndCharts!$A110+$A$11,0,1,1)</f>
        <v>41445</v>
      </c>
      <c r="C110" s="3">
        <f ca="1">OFFSET(InputPriceData!G$15,CalculationsAndCharts!$A110+$A$11,IF($C$7,8,0),1,1)</f>
        <v>321255900</v>
      </c>
      <c r="D110" s="4">
        <f ca="1">OFFSET(InputPriceData!C$15,CalculationsAndCharts!$A110+$A$11,IF($C$7,8,0),1,1)</f>
        <v>158.66</v>
      </c>
      <c r="E110" s="4">
        <f ca="1">OFFSET(InputPriceData!D$15,CalculationsAndCharts!$A110+$A$11,IF($C$7,8,0),1,1)</f>
        <v>160.24</v>
      </c>
      <c r="F110" s="4">
        <f ca="1">OFFSET(InputPriceData!E$15,CalculationsAndCharts!$A110+$A$11,IF($C$7,8,0),1,1)</f>
        <v>155.84</v>
      </c>
      <c r="G110" s="4">
        <f ca="1">OFFSET(InputPriceData!F$15,CalculationsAndCharts!$A110+$A$11,IF($C$7,8,0),1,1)</f>
        <v>156.25</v>
      </c>
      <c r="H110" s="138"/>
      <c r="I110" s="138"/>
      <c r="O110" s="246">
        <f t="shared" ca="1" si="10"/>
        <v>-6.1796724629251196</v>
      </c>
      <c r="P110" s="246">
        <f t="shared" ca="1" si="11"/>
        <v>-2.2901982254500828</v>
      </c>
      <c r="Q110" s="246">
        <f t="shared" ca="1" si="13"/>
        <v>2.5627438943799654</v>
      </c>
      <c r="R110" s="4">
        <f t="shared" ca="1" si="14"/>
        <v>-0.8936508366959458</v>
      </c>
      <c r="S110" s="4">
        <f t="shared" ca="1" si="12"/>
        <v>3.2440986807205079E-2</v>
      </c>
      <c r="W110" s="246">
        <f t="shared" ca="1" si="15"/>
        <v>-6.1796724629251196</v>
      </c>
      <c r="X110" s="246">
        <f t="shared" ca="1" si="16"/>
        <v>-2.2901982254500828</v>
      </c>
      <c r="Y110" s="246">
        <f t="shared" ca="1" si="17"/>
        <v>2.5627438943799654</v>
      </c>
      <c r="Z110" s="4">
        <f t="shared" ca="1" si="18"/>
        <v>-0.8936508366959458</v>
      </c>
      <c r="AA110" s="4">
        <f t="shared" ca="1" si="19"/>
        <v>-0.76828071999080405</v>
      </c>
    </row>
    <row r="111" spans="1:27" x14ac:dyDescent="0.25">
      <c r="A111">
        <v>79</v>
      </c>
      <c r="B111" s="176">
        <f ca="1">OFFSET(InputPriceData!B$15,CalculationsAndCharts!$A111+$A$11,0,1,1)</f>
        <v>41444</v>
      </c>
      <c r="C111" s="3">
        <f ca="1">OFFSET(InputPriceData!G$15,CalculationsAndCharts!$A111+$A$11,IF($C$7,8,0),1,1)</f>
        <v>206149500</v>
      </c>
      <c r="D111" s="4">
        <f ca="1">OFFSET(InputPriceData!C$15,CalculationsAndCharts!$A111+$A$11,IF($C$7,8,0),1,1)</f>
        <v>162.33000000000001</v>
      </c>
      <c r="E111" s="4">
        <f ca="1">OFFSET(InputPriceData!D$15,CalculationsAndCharts!$A111+$A$11,IF($C$7,8,0),1,1)</f>
        <v>162.61000000000001</v>
      </c>
      <c r="F111" s="4">
        <f ca="1">OFFSET(InputPriceData!E$15,CalculationsAndCharts!$A111+$A$11,IF($C$7,8,0),1,1)</f>
        <v>160.15</v>
      </c>
      <c r="G111" s="4">
        <f ca="1">OFFSET(InputPriceData!F$15,CalculationsAndCharts!$A111+$A$11,IF($C$7,8,0),1,1)</f>
        <v>160.22</v>
      </c>
      <c r="H111" s="138"/>
      <c r="I111" s="138"/>
      <c r="O111" s="246">
        <f t="shared" ca="1" si="10"/>
        <v>-2.435389153289687</v>
      </c>
      <c r="P111" s="246">
        <f t="shared" ca="1" si="11"/>
        <v>-2.2568308447075021</v>
      </c>
      <c r="Q111" s="246">
        <f t="shared" ca="1" si="13"/>
        <v>2.5860180568919935</v>
      </c>
      <c r="R111" s="4">
        <f t="shared" ca="1" si="14"/>
        <v>-0.87270498312756362</v>
      </c>
      <c r="S111" s="4">
        <f t="shared" ca="1" si="12"/>
        <v>0.12721064169551161</v>
      </c>
      <c r="W111" s="246">
        <f t="shared" ca="1" si="15"/>
        <v>-2.435389153289687</v>
      </c>
      <c r="X111" s="246">
        <f t="shared" ca="1" si="16"/>
        <v>-2.2568308447075021</v>
      </c>
      <c r="Y111" s="246">
        <f t="shared" ca="1" si="17"/>
        <v>2.5860180568919935</v>
      </c>
      <c r="Z111" s="4">
        <f t="shared" ca="1" si="18"/>
        <v>-0.87270498312756362</v>
      </c>
      <c r="AA111" s="4">
        <f t="shared" ca="1" si="19"/>
        <v>-0.7262127921279975</v>
      </c>
    </row>
    <row r="112" spans="1:27" x14ac:dyDescent="0.25">
      <c r="A112">
        <v>80</v>
      </c>
      <c r="B112" s="176">
        <f ca="1">OFFSET(InputPriceData!B$15,CalculationsAndCharts!$A112+$A$11,0,1,1)</f>
        <v>41443</v>
      </c>
      <c r="C112" s="3">
        <f ca="1">OFFSET(InputPriceData!G$15,CalculationsAndCharts!$A112+$A$11,IF($C$7,8,0),1,1)</f>
        <v>114695600</v>
      </c>
      <c r="D112" s="4">
        <f ca="1">OFFSET(InputPriceData!C$15,CalculationsAndCharts!$A112+$A$11,IF($C$7,8,0),1,1)</f>
        <v>161.27000000000001</v>
      </c>
      <c r="E112" s="4">
        <f ca="1">OFFSET(InputPriceData!D$15,CalculationsAndCharts!$A112+$A$11,IF($C$7,8,0),1,1)</f>
        <v>162.71</v>
      </c>
      <c r="F112" s="4">
        <f ca="1">OFFSET(InputPriceData!E$15,CalculationsAndCharts!$A112+$A$11,IF($C$7,8,0),1,1)</f>
        <v>161.26</v>
      </c>
      <c r="G112" s="4">
        <f ca="1">OFFSET(InputPriceData!F$15,CalculationsAndCharts!$A112+$A$11,IF($C$7,8,0),1,1)</f>
        <v>162.46</v>
      </c>
      <c r="H112" s="138"/>
      <c r="I112" s="138"/>
      <c r="O112" s="246">
        <f t="shared" ca="1" si="10"/>
        <v>-0.14757715467569543</v>
      </c>
      <c r="P112" s="246">
        <f t="shared" ca="1" si="11"/>
        <v>-2.4574608203753354</v>
      </c>
      <c r="Q112" s="246">
        <f t="shared" ca="1" si="13"/>
        <v>2.609503589194746</v>
      </c>
      <c r="R112" s="4">
        <f t="shared" ca="1" si="14"/>
        <v>-0.9417349838302661</v>
      </c>
      <c r="S112" s="4">
        <f t="shared" ca="1" si="12"/>
        <v>-0.27378240960109324</v>
      </c>
      <c r="W112" s="246">
        <f t="shared" ca="1" si="15"/>
        <v>-0.14757715467569543</v>
      </c>
      <c r="X112" s="246">
        <f t="shared" ca="1" si="16"/>
        <v>-2.4574608203753354</v>
      </c>
      <c r="Y112" s="246">
        <f t="shared" ca="1" si="17"/>
        <v>2.609503589194746</v>
      </c>
      <c r="Z112" s="4">
        <f t="shared" ca="1" si="18"/>
        <v>-0.9417349838302661</v>
      </c>
      <c r="AA112" s="4">
        <f t="shared" ca="1" si="19"/>
        <v>-0.86913165958424132</v>
      </c>
    </row>
    <row r="113" spans="1:27" x14ac:dyDescent="0.25">
      <c r="A113">
        <v>81</v>
      </c>
      <c r="B113" s="176">
        <f ca="1">OFFSET(InputPriceData!B$15,CalculationsAndCharts!$A113+$A$11,0,1,1)</f>
        <v>41442</v>
      </c>
      <c r="C113" s="3">
        <f ca="1">OFFSET(InputPriceData!G$15,CalculationsAndCharts!$A113+$A$11,IF($C$7,8,0),1,1)</f>
        <v>136295600</v>
      </c>
      <c r="D113" s="4">
        <f ca="1">OFFSET(InputPriceData!C$15,CalculationsAndCharts!$A113+$A$11,IF($C$7,8,0),1,1)</f>
        <v>161.04</v>
      </c>
      <c r="E113" s="4">
        <f ca="1">OFFSET(InputPriceData!D$15,CalculationsAndCharts!$A113+$A$11,IF($C$7,8,0),1,1)</f>
        <v>161.94999999999999</v>
      </c>
      <c r="F113" s="4">
        <f ca="1">OFFSET(InputPriceData!E$15,CalculationsAndCharts!$A113+$A$11,IF($C$7,8,0),1,1)</f>
        <v>159.99</v>
      </c>
      <c r="G113" s="4">
        <f ca="1">OFFSET(InputPriceData!F$15,CalculationsAndCharts!$A113+$A$11,IF($C$7,8,0),1,1)</f>
        <v>161.19</v>
      </c>
      <c r="H113" s="138"/>
      <c r="I113" s="138"/>
      <c r="O113" s="246">
        <f t="shared" ca="1" si="10"/>
        <v>-1.3181278857590093</v>
      </c>
      <c r="P113" s="246">
        <f t="shared" ca="1" si="11"/>
        <v>-2.6266424367487051</v>
      </c>
      <c r="Q113" s="246">
        <f t="shared" ca="1" si="13"/>
        <v>2.633202410892781</v>
      </c>
      <c r="R113" s="4">
        <f t="shared" ca="1" si="14"/>
        <v>-0.99750874671960688</v>
      </c>
      <c r="S113" s="4">
        <f t="shared" ca="1" si="12"/>
        <v>-0.95370419877261614</v>
      </c>
      <c r="W113" s="246">
        <f t="shared" ca="1" si="15"/>
        <v>-1.3181278857590093</v>
      </c>
      <c r="X113" s="246">
        <f t="shared" ca="1" si="16"/>
        <v>-2.6266424367487051</v>
      </c>
      <c r="Y113" s="246">
        <f t="shared" ca="1" si="17"/>
        <v>2.633202410892781</v>
      </c>
      <c r="Z113" s="4">
        <f t="shared" ca="1" si="18"/>
        <v>-0.99750874671960688</v>
      </c>
      <c r="AA113" s="4">
        <f t="shared" ca="1" si="19"/>
        <v>-0.99419671398263465</v>
      </c>
    </row>
    <row r="114" spans="1:27" x14ac:dyDescent="0.25">
      <c r="A114">
        <v>82</v>
      </c>
      <c r="B114" s="176">
        <f ca="1">OFFSET(InputPriceData!B$15,CalculationsAndCharts!$A114+$A$11,0,1,1)</f>
        <v>41439</v>
      </c>
      <c r="C114" s="3">
        <f ca="1">OFFSET(InputPriceData!G$15,CalculationsAndCharts!$A114+$A$11,IF($C$7,8,0),1,1)</f>
        <v>141197500</v>
      </c>
      <c r="D114" s="4">
        <f ca="1">OFFSET(InputPriceData!C$15,CalculationsAndCharts!$A114+$A$11,IF($C$7,8,0),1,1)</f>
        <v>160.79</v>
      </c>
      <c r="E114" s="4">
        <f ca="1">OFFSET(InputPriceData!D$15,CalculationsAndCharts!$A114+$A$11,IF($C$7,8,0),1,1)</f>
        <v>161.41999999999999</v>
      </c>
      <c r="F114" s="4">
        <f ca="1">OFFSET(InputPriceData!E$15,CalculationsAndCharts!$A114+$A$11,IF($C$7,8,0),1,1)</f>
        <v>159.69999999999999</v>
      </c>
      <c r="G114" s="4">
        <f ca="1">OFFSET(InputPriceData!F$15,CalculationsAndCharts!$A114+$A$11,IF($C$7,8,0),1,1)</f>
        <v>159.96</v>
      </c>
      <c r="H114" s="138"/>
      <c r="I114" s="138"/>
      <c r="O114" s="246">
        <f t="shared" ca="1" si="10"/>
        <v>-2.5529126440108243</v>
      </c>
      <c r="P114" s="246">
        <f t="shared" ca="1" si="11"/>
        <v>-2.6571164590239968</v>
      </c>
      <c r="Q114" s="246">
        <f t="shared" ca="1" si="13"/>
        <v>2.6571164590239968</v>
      </c>
      <c r="R114" s="4">
        <f t="shared" ca="1" si="14"/>
        <v>-1</v>
      </c>
      <c r="S114" s="4">
        <f t="shared" ca="1" si="12"/>
        <v>-1</v>
      </c>
      <c r="W114" s="246">
        <f t="shared" ca="1" si="15"/>
        <v>-2.5529126440108243</v>
      </c>
      <c r="X114" s="246">
        <f t="shared" ca="1" si="16"/>
        <v>-2.6571164590239968</v>
      </c>
      <c r="Y114" s="246">
        <f t="shared" ca="1" si="17"/>
        <v>2.6571164590239968</v>
      </c>
      <c r="Z114" s="4">
        <f t="shared" ca="1" si="18"/>
        <v>-1</v>
      </c>
      <c r="AA114" s="4">
        <f t="shared" ca="1" si="19"/>
        <v>-1</v>
      </c>
    </row>
    <row r="115" spans="1:27" x14ac:dyDescent="0.25">
      <c r="A115">
        <v>83</v>
      </c>
      <c r="B115" s="176">
        <f ca="1">OFFSET(InputPriceData!B$15,CalculationsAndCharts!$A115+$A$11,0,1,1)</f>
        <v>41438</v>
      </c>
      <c r="C115" s="3">
        <f ca="1">OFFSET(InputPriceData!G$15,CalculationsAndCharts!$A115+$A$11,IF($C$7,8,0),1,1)</f>
        <v>163587800</v>
      </c>
      <c r="D115" s="4">
        <f ca="1">OFFSET(InputPriceData!C$15,CalculationsAndCharts!$A115+$A$11,IF($C$7,8,0),1,1)</f>
        <v>158.47</v>
      </c>
      <c r="E115" s="4">
        <f ca="1">OFFSET(InputPriceData!D$15,CalculationsAndCharts!$A115+$A$11,IF($C$7,8,0),1,1)</f>
        <v>161.25</v>
      </c>
      <c r="F115" s="4">
        <f ca="1">OFFSET(InputPriceData!E$15,CalculationsAndCharts!$A115+$A$11,IF($C$7,8,0),1,1)</f>
        <v>158.12</v>
      </c>
      <c r="G115" s="4">
        <f ca="1">OFFSET(InputPriceData!F$15,CalculationsAndCharts!$A115+$A$11,IF($C$7,8,0),1,1)</f>
        <v>160.97</v>
      </c>
      <c r="H115" s="138"/>
      <c r="I115" s="138"/>
      <c r="O115" s="246">
        <f t="shared" ca="1" si="10"/>
        <v>-1.5542510261822757</v>
      </c>
      <c r="P115" s="246">
        <f t="shared" ca="1" si="11"/>
        <v>-2.6157287290383797</v>
      </c>
      <c r="Q115" s="246">
        <f t="shared" ca="1" si="13"/>
        <v>2.6157287290383797</v>
      </c>
      <c r="R115" s="4">
        <f t="shared" ca="1" si="14"/>
        <v>-1</v>
      </c>
      <c r="S115" s="4">
        <f t="shared" ca="1" si="12"/>
        <v>-1</v>
      </c>
      <c r="W115" s="246">
        <f t="shared" ca="1" si="15"/>
        <v>-1.5542510261822757</v>
      </c>
      <c r="X115" s="246">
        <f t="shared" ca="1" si="16"/>
        <v>-2.6157287290383797</v>
      </c>
      <c r="Y115" s="246">
        <f t="shared" ca="1" si="17"/>
        <v>2.6157287290383797</v>
      </c>
      <c r="Z115" s="4">
        <f t="shared" ca="1" si="18"/>
        <v>-1</v>
      </c>
      <c r="AA115" s="4">
        <f t="shared" ca="1" si="19"/>
        <v>-1</v>
      </c>
    </row>
    <row r="116" spans="1:27" x14ac:dyDescent="0.25">
      <c r="A116">
        <v>84</v>
      </c>
      <c r="B116" s="176">
        <f ca="1">OFFSET(InputPriceData!B$15,CalculationsAndCharts!$A116+$A$11,0,1,1)</f>
        <v>41437</v>
      </c>
      <c r="C116" s="3">
        <f ca="1">OFFSET(InputPriceData!G$15,CalculationsAndCharts!$A116+$A$11,IF($C$7,8,0),1,1)</f>
        <v>177361500</v>
      </c>
      <c r="D116" s="4">
        <f ca="1">OFFSET(InputPriceData!C$15,CalculationsAndCharts!$A116+$A$11,IF($C$7,8,0),1,1)</f>
        <v>160.97</v>
      </c>
      <c r="E116" s="4">
        <f ca="1">OFFSET(InputPriceData!D$15,CalculationsAndCharts!$A116+$A$11,IF($C$7,8,0),1,1)</f>
        <v>161.13999999999999</v>
      </c>
      <c r="F116" s="4">
        <f ca="1">OFFSET(InputPriceData!E$15,CalculationsAndCharts!$A116+$A$11,IF($C$7,8,0),1,1)</f>
        <v>158.4</v>
      </c>
      <c r="G116" s="4">
        <f ca="1">OFFSET(InputPriceData!F$15,CalculationsAndCharts!$A116+$A$11,IF($C$7,8,0),1,1)</f>
        <v>158.55000000000001</v>
      </c>
      <c r="H116" s="138"/>
      <c r="I116" s="138"/>
      <c r="O116" s="246">
        <f t="shared" ca="1" si="10"/>
        <v>-4.0471880766473909</v>
      </c>
      <c r="P116" s="246">
        <f t="shared" ca="1" si="11"/>
        <v>-2.4819339191721035</v>
      </c>
      <c r="Q116" s="246">
        <f t="shared" ca="1" si="13"/>
        <v>2.5233211178329906</v>
      </c>
      <c r="R116" s="4">
        <f t="shared" ca="1" si="14"/>
        <v>-0.98359812456353946</v>
      </c>
      <c r="S116" s="4">
        <f t="shared" ca="1" si="12"/>
        <v>-0.72844976488685576</v>
      </c>
      <c r="W116" s="246">
        <f t="shared" ca="1" si="15"/>
        <v>-4.0471880766473909</v>
      </c>
      <c r="X116" s="246">
        <f t="shared" ca="1" si="16"/>
        <v>-2.4819339191721035</v>
      </c>
      <c r="Y116" s="246">
        <f t="shared" ca="1" si="17"/>
        <v>2.5233211178329906</v>
      </c>
      <c r="Z116" s="4">
        <f t="shared" ca="1" si="18"/>
        <v>-0.98359812456353946</v>
      </c>
      <c r="AA116" s="4">
        <f t="shared" ca="1" si="19"/>
        <v>-0.96214290884394427</v>
      </c>
    </row>
    <row r="117" spans="1:27" x14ac:dyDescent="0.25">
      <c r="A117">
        <v>85</v>
      </c>
      <c r="B117" s="176">
        <f ca="1">OFFSET(InputPriceData!B$15,CalculationsAndCharts!$A117+$A$11,0,1,1)</f>
        <v>41436</v>
      </c>
      <c r="C117" s="3">
        <f ca="1">OFFSET(InputPriceData!G$15,CalculationsAndCharts!$A117+$A$11,IF($C$7,8,0),1,1)</f>
        <v>159505400</v>
      </c>
      <c r="D117" s="4">
        <f ca="1">OFFSET(InputPriceData!C$15,CalculationsAndCharts!$A117+$A$11,IF($C$7,8,0),1,1)</f>
        <v>160.08000000000001</v>
      </c>
      <c r="E117" s="4">
        <f ca="1">OFFSET(InputPriceData!D$15,CalculationsAndCharts!$A117+$A$11,IF($C$7,8,0),1,1)</f>
        <v>161.29</v>
      </c>
      <c r="F117" s="4">
        <f ca="1">OFFSET(InputPriceData!E$15,CalculationsAndCharts!$A117+$A$11,IF($C$7,8,0),1,1)</f>
        <v>159.53</v>
      </c>
      <c r="G117" s="4">
        <f ca="1">OFFSET(InputPriceData!F$15,CalculationsAndCharts!$A117+$A$11,IF($C$7,8,0),1,1)</f>
        <v>159.88</v>
      </c>
      <c r="H117" s="138"/>
      <c r="I117" s="138"/>
      <c r="O117" s="246">
        <f t="shared" ca="1" si="10"/>
        <v>-2.8411371209687024</v>
      </c>
      <c r="P117" s="246">
        <f t="shared" ca="1" si="11"/>
        <v>-2.3125874041725103</v>
      </c>
      <c r="Q117" s="246">
        <f t="shared" ca="1" si="13"/>
        <v>2.5462372531109896</v>
      </c>
      <c r="R117" s="4">
        <f t="shared" ca="1" si="14"/>
        <v>-0.90823720426955257</v>
      </c>
      <c r="S117" s="4">
        <f t="shared" ca="1" si="12"/>
        <v>-4.511397907637104E-2</v>
      </c>
      <c r="W117" s="246">
        <f t="shared" ca="1" si="15"/>
        <v>-2.8411371209687024</v>
      </c>
      <c r="X117" s="246">
        <f t="shared" ca="1" si="16"/>
        <v>-2.3125874041725103</v>
      </c>
      <c r="Y117" s="246">
        <f t="shared" ca="1" si="17"/>
        <v>2.5462372531109896</v>
      </c>
      <c r="Z117" s="4">
        <f t="shared" ca="1" si="18"/>
        <v>-0.90823720426955257</v>
      </c>
      <c r="AA117" s="4">
        <f t="shared" ca="1" si="19"/>
        <v>-0.79823012202695454</v>
      </c>
    </row>
    <row r="118" spans="1:27" x14ac:dyDescent="0.25">
      <c r="A118">
        <v>86</v>
      </c>
      <c r="B118" s="176">
        <f ca="1">OFFSET(InputPriceData!B$15,CalculationsAndCharts!$A118+$A$11,0,1,1)</f>
        <v>41435</v>
      </c>
      <c r="C118" s="3">
        <f ca="1">OFFSET(InputPriceData!G$15,CalculationsAndCharts!$A118+$A$11,IF($C$7,8,0),1,1)</f>
        <v>105667100</v>
      </c>
      <c r="D118" s="4">
        <f ca="1">OFFSET(InputPriceData!C$15,CalculationsAndCharts!$A118+$A$11,IF($C$7,8,0),1,1)</f>
        <v>162.04</v>
      </c>
      <c r="E118" s="4">
        <f ca="1">OFFSET(InputPriceData!D$15,CalculationsAndCharts!$A118+$A$11,IF($C$7,8,0),1,1)</f>
        <v>162.13</v>
      </c>
      <c r="F118" s="4">
        <f ca="1">OFFSET(InputPriceData!E$15,CalculationsAndCharts!$A118+$A$11,IF($C$7,8,0),1,1)</f>
        <v>161.12</v>
      </c>
      <c r="G118" s="4">
        <f ca="1">OFFSET(InputPriceData!F$15,CalculationsAndCharts!$A118+$A$11,IF($C$7,8,0),1,1)</f>
        <v>161.54</v>
      </c>
      <c r="H118" s="138"/>
      <c r="I118" s="138"/>
      <c r="O118" s="246">
        <f t="shared" ca="1" si="10"/>
        <v>-1.17196172571124</v>
      </c>
      <c r="P118" s="246">
        <f t="shared" ca="1" si="11"/>
        <v>-2.1879467021001515</v>
      </c>
      <c r="Q118" s="246">
        <f t="shared" ca="1" si="13"/>
        <v>2.5693615066710289</v>
      </c>
      <c r="R118" s="4">
        <f t="shared" ca="1" si="14"/>
        <v>-0.85155268981006327</v>
      </c>
      <c r="S118" s="4">
        <f t="shared" ca="1" si="12"/>
        <v>0.20739201751057948</v>
      </c>
      <c r="W118" s="246">
        <f t="shared" ca="1" si="15"/>
        <v>-1.17196172571124</v>
      </c>
      <c r="X118" s="246">
        <f t="shared" ca="1" si="16"/>
        <v>-2.1879467021001515</v>
      </c>
      <c r="Y118" s="246">
        <f t="shared" ca="1" si="17"/>
        <v>2.5693615066710289</v>
      </c>
      <c r="Z118" s="4">
        <f t="shared" ca="1" si="18"/>
        <v>-0.85155268981006327</v>
      </c>
      <c r="AA118" s="4">
        <f t="shared" ca="1" si="19"/>
        <v>-0.68481516973392775</v>
      </c>
    </row>
    <row r="119" spans="1:27" x14ac:dyDescent="0.25">
      <c r="A119">
        <v>87</v>
      </c>
      <c r="B119" s="176">
        <f ca="1">OFFSET(InputPriceData!B$15,CalculationsAndCharts!$A119+$A$11,0,1,1)</f>
        <v>41432</v>
      </c>
      <c r="C119" s="3">
        <f ca="1">OFFSET(InputPriceData!G$15,CalculationsAndCharts!$A119+$A$11,IF($C$7,8,0),1,1)</f>
        <v>188337800</v>
      </c>
      <c r="D119" s="4">
        <f ca="1">OFFSET(InputPriceData!C$15,CalculationsAndCharts!$A119+$A$11,IF($C$7,8,0),1,1)</f>
        <v>160.61000000000001</v>
      </c>
      <c r="E119" s="4">
        <f ca="1">OFFSET(InputPriceData!D$15,CalculationsAndCharts!$A119+$A$11,IF($C$7,8,0),1,1)</f>
        <v>161.69</v>
      </c>
      <c r="F119" s="4">
        <f ca="1">OFFSET(InputPriceData!E$15,CalculationsAndCharts!$A119+$A$11,IF($C$7,8,0),1,1)</f>
        <v>159.91</v>
      </c>
      <c r="G119" s="4">
        <f ca="1">OFFSET(InputPriceData!F$15,CalculationsAndCharts!$A119+$A$11,IF($C$7,8,0),1,1)</f>
        <v>161.54</v>
      </c>
      <c r="H119" s="138"/>
      <c r="I119" s="138"/>
      <c r="O119" s="246">
        <f t="shared" ca="1" si="10"/>
        <v>-1.0815148060177195</v>
      </c>
      <c r="P119" s="246">
        <f t="shared" ca="1" si="11"/>
        <v>-1.971248335108652</v>
      </c>
      <c r="Q119" s="246">
        <f t="shared" ca="1" si="13"/>
        <v>2.5926957685883241</v>
      </c>
      <c r="R119" s="4">
        <f t="shared" ca="1" si="14"/>
        <v>-0.76030838596306316</v>
      </c>
      <c r="S119" s="4">
        <f t="shared" ca="1" si="12"/>
        <v>0.44245068056407338</v>
      </c>
      <c r="W119" s="246">
        <f t="shared" ca="1" si="15"/>
        <v>-1.0815148060177195</v>
      </c>
      <c r="X119" s="246">
        <f t="shared" ca="1" si="16"/>
        <v>-1.971248335108652</v>
      </c>
      <c r="Y119" s="246">
        <f t="shared" ca="1" si="17"/>
        <v>2.5926957685883241</v>
      </c>
      <c r="Z119" s="4">
        <f t="shared" ca="1" si="18"/>
        <v>-0.76030838596306316</v>
      </c>
      <c r="AA119" s="4">
        <f t="shared" ca="1" si="19"/>
        <v>-0.51777622978674243</v>
      </c>
    </row>
    <row r="120" spans="1:27" x14ac:dyDescent="0.25">
      <c r="A120">
        <v>88</v>
      </c>
      <c r="B120" s="176">
        <f ca="1">OFFSET(InputPriceData!B$15,CalculationsAndCharts!$A120+$A$11,0,1,1)</f>
        <v>41431</v>
      </c>
      <c r="C120" s="3">
        <f ca="1">OFFSET(InputPriceData!G$15,CalculationsAndCharts!$A120+$A$11,IF($C$7,8,0),1,1)</f>
        <v>200225500</v>
      </c>
      <c r="D120" s="4">
        <f ca="1">OFFSET(InputPriceData!C$15,CalculationsAndCharts!$A120+$A$11,IF($C$7,8,0),1,1)</f>
        <v>158.01</v>
      </c>
      <c r="E120" s="4">
        <f ca="1">OFFSET(InputPriceData!D$15,CalculationsAndCharts!$A120+$A$11,IF($C$7,8,0),1,1)</f>
        <v>159.52000000000001</v>
      </c>
      <c r="F120" s="4">
        <f ca="1">OFFSET(InputPriceData!E$15,CalculationsAndCharts!$A120+$A$11,IF($C$7,8,0),1,1)</f>
        <v>157.08000000000001</v>
      </c>
      <c r="G120" s="4">
        <f ca="1">OFFSET(InputPriceData!F$15,CalculationsAndCharts!$A120+$A$11,IF($C$7,8,0),1,1)</f>
        <v>159.51</v>
      </c>
      <c r="H120" s="138"/>
      <c r="I120" s="138"/>
      <c r="O120" s="246">
        <f t="shared" ca="1" si="10"/>
        <v>-3.1037172140953677</v>
      </c>
      <c r="P120" s="246">
        <f t="shared" ca="1" si="11"/>
        <v>-1.5293071852702926</v>
      </c>
      <c r="Q120" s="246">
        <f t="shared" ca="1" si="13"/>
        <v>2.6162419461032536</v>
      </c>
      <c r="R120" s="4">
        <f t="shared" ca="1" si="14"/>
        <v>-0.58454348518802335</v>
      </c>
      <c r="S120" s="4">
        <f t="shared" ca="1" si="12"/>
        <v>0.66564524939322878</v>
      </c>
      <c r="W120" s="246">
        <f t="shared" ca="1" si="15"/>
        <v>-3.1037172140953677</v>
      </c>
      <c r="X120" s="246">
        <f t="shared" ca="1" si="16"/>
        <v>-1.5293071852702926</v>
      </c>
      <c r="Y120" s="246">
        <f t="shared" ca="1" si="17"/>
        <v>2.6162419461032536</v>
      </c>
      <c r="Z120" s="4">
        <f t="shared" ca="1" si="18"/>
        <v>-0.58454348518802335</v>
      </c>
      <c r="AA120" s="4">
        <f t="shared" ca="1" si="19"/>
        <v>-0.24086096938376372</v>
      </c>
    </row>
    <row r="121" spans="1:27" x14ac:dyDescent="0.25">
      <c r="A121">
        <v>89</v>
      </c>
      <c r="B121" s="176">
        <f ca="1">OFFSET(InputPriceData!B$15,CalculationsAndCharts!$A121+$A$11,0,1,1)</f>
        <v>41430</v>
      </c>
      <c r="C121" s="3">
        <f ca="1">OFFSET(InputPriceData!G$15,CalculationsAndCharts!$A121+$A$11,IF($C$7,8,0),1,1)</f>
        <v>211737800</v>
      </c>
      <c r="D121" s="4">
        <f ca="1">OFFSET(InputPriceData!C$15,CalculationsAndCharts!$A121+$A$11,IF($C$7,8,0),1,1)</f>
        <v>159.86000000000001</v>
      </c>
      <c r="E121" s="4">
        <f ca="1">OFFSET(InputPriceData!D$15,CalculationsAndCharts!$A121+$A$11,IF($C$7,8,0),1,1)</f>
        <v>160.19</v>
      </c>
      <c r="F121" s="4">
        <f ca="1">OFFSET(InputPriceData!E$15,CalculationsAndCharts!$A121+$A$11,IF($C$7,8,0),1,1)</f>
        <v>157.94</v>
      </c>
      <c r="G121" s="4">
        <f ca="1">OFFSET(InputPriceData!F$15,CalculationsAndCharts!$A121+$A$11,IF($C$7,8,0),1,1)</f>
        <v>158.08000000000001</v>
      </c>
      <c r="H121" s="138"/>
      <c r="I121" s="138"/>
      <c r="O121" s="246">
        <f t="shared" ca="1" si="10"/>
        <v>-4.6798866782559418</v>
      </c>
      <c r="P121" s="246">
        <f t="shared" ca="1" si="11"/>
        <v>-0.90960262135653069</v>
      </c>
      <c r="Q121" s="246">
        <f t="shared" ca="1" si="13"/>
        <v>2.6400019637772489</v>
      </c>
      <c r="R121" s="4">
        <f t="shared" ca="1" si="14"/>
        <v>-0.3445461911911209</v>
      </c>
      <c r="S121" s="4">
        <f t="shared" ca="1" si="12"/>
        <v>0.80511236900972361</v>
      </c>
      <c r="W121" s="246">
        <f t="shared" ca="1" si="15"/>
        <v>-4.6798866782559418</v>
      </c>
      <c r="X121" s="246">
        <f t="shared" ca="1" si="16"/>
        <v>-0.90960262135653069</v>
      </c>
      <c r="Y121" s="246">
        <f t="shared" ca="1" si="17"/>
        <v>2.6400019637772489</v>
      </c>
      <c r="Z121" s="4">
        <f t="shared" ca="1" si="18"/>
        <v>-0.3445461911911209</v>
      </c>
      <c r="AA121" s="4">
        <f t="shared" ca="1" si="19"/>
        <v>6.4318020388851829E-2</v>
      </c>
    </row>
    <row r="122" spans="1:27" x14ac:dyDescent="0.25">
      <c r="A122">
        <v>90</v>
      </c>
      <c r="B122" s="176">
        <f ca="1">OFFSET(InputPriceData!B$15,CalculationsAndCharts!$A122+$A$11,0,1,1)</f>
        <v>41429</v>
      </c>
      <c r="C122" s="3">
        <f ca="1">OFFSET(InputPriceData!G$15,CalculationsAndCharts!$A122+$A$11,IF($C$7,8,0),1,1)</f>
        <v>157631500</v>
      </c>
      <c r="D122" s="4">
        <f ca="1">OFFSET(InputPriceData!C$15,CalculationsAndCharts!$A122+$A$11,IF($C$7,8,0),1,1)</f>
        <v>161.19</v>
      </c>
      <c r="E122" s="4">
        <f ca="1">OFFSET(InputPriceData!D$15,CalculationsAndCharts!$A122+$A$11,IF($C$7,8,0),1,1)</f>
        <v>161.84</v>
      </c>
      <c r="F122" s="4">
        <f ca="1">OFFSET(InputPriceData!E$15,CalculationsAndCharts!$A122+$A$11,IF($C$7,8,0),1,1)</f>
        <v>159.52000000000001</v>
      </c>
      <c r="G122" s="4">
        <f ca="1">OFFSET(InputPriceData!F$15,CalculationsAndCharts!$A122+$A$11,IF($C$7,8,0),1,1)</f>
        <v>160.33000000000001</v>
      </c>
      <c r="H122" s="138"/>
      <c r="I122" s="138"/>
      <c r="O122" s="246">
        <f t="shared" ca="1" si="10"/>
        <v>-2.5437721164958615</v>
      </c>
      <c r="P122" s="246">
        <f t="shared" ca="1" si="11"/>
        <v>-0.31073828687386573</v>
      </c>
      <c r="Q122" s="246">
        <f t="shared" ca="1" si="13"/>
        <v>2.6639777636500996</v>
      </c>
      <c r="R122" s="4">
        <f t="shared" ca="1" si="14"/>
        <v>-0.1166444747076649</v>
      </c>
      <c r="S122" s="4">
        <f t="shared" ca="1" si="12"/>
        <v>0.87523803840261061</v>
      </c>
      <c r="W122" s="246">
        <f t="shared" ca="1" si="15"/>
        <v>-2.5437721164958615</v>
      </c>
      <c r="X122" s="246">
        <f t="shared" ca="1" si="16"/>
        <v>-0.31073828687386573</v>
      </c>
      <c r="Y122" s="246">
        <f t="shared" ca="1" si="17"/>
        <v>2.6639777636500996</v>
      </c>
      <c r="Z122" s="4">
        <f t="shared" ca="1" si="18"/>
        <v>-0.1166444747076649</v>
      </c>
      <c r="AA122" s="4">
        <f t="shared" ca="1" si="19"/>
        <v>0.29722330794267421</v>
      </c>
    </row>
    <row r="123" spans="1:27" x14ac:dyDescent="0.25">
      <c r="A123">
        <v>91</v>
      </c>
      <c r="B123" s="176">
        <f ca="1">OFFSET(InputPriceData!B$15,CalculationsAndCharts!$A123+$A$11,0,1,1)</f>
        <v>41428</v>
      </c>
      <c r="C123" s="3">
        <f ca="1">OFFSET(InputPriceData!G$15,CalculationsAndCharts!$A123+$A$11,IF($C$7,8,0),1,1)</f>
        <v>168390700</v>
      </c>
      <c r="D123" s="4">
        <f ca="1">OFFSET(InputPriceData!C$15,CalculationsAndCharts!$A123+$A$11,IF($C$7,8,0),1,1)</f>
        <v>160.59</v>
      </c>
      <c r="E123" s="4">
        <f ca="1">OFFSET(InputPriceData!D$15,CalculationsAndCharts!$A123+$A$11,IF($C$7,8,0),1,1)</f>
        <v>161.21</v>
      </c>
      <c r="F123" s="4">
        <f ca="1">OFFSET(InputPriceData!E$15,CalculationsAndCharts!$A123+$A$11,IF($C$7,8,0),1,1)</f>
        <v>159.44</v>
      </c>
      <c r="G123" s="4">
        <f ca="1">OFFSET(InputPriceData!F$15,CalculationsAndCharts!$A123+$A$11,IF($C$7,8,0),1,1)</f>
        <v>161.1</v>
      </c>
      <c r="H123" s="138"/>
      <c r="I123" s="138"/>
      <c r="O123" s="246">
        <f t="shared" ca="1" si="10"/>
        <v>-1.7518833390444204</v>
      </c>
      <c r="P123" s="246">
        <f t="shared" ca="1" si="11"/>
        <v>0.21634096758450971</v>
      </c>
      <c r="Q123" s="246">
        <f t="shared" ca="1" si="13"/>
        <v>2.6881713053986878</v>
      </c>
      <c r="R123" s="4">
        <f t="shared" ca="1" si="14"/>
        <v>8.0478862024168429E-2</v>
      </c>
      <c r="S123" s="4">
        <f t="shared" ca="1" si="12"/>
        <v>0.91425824517319187</v>
      </c>
      <c r="W123" s="246">
        <f t="shared" ca="1" si="15"/>
        <v>-1.7518833390444204</v>
      </c>
      <c r="X123" s="246">
        <f t="shared" ca="1" si="16"/>
        <v>0.21634096758450971</v>
      </c>
      <c r="Y123" s="246">
        <f t="shared" ca="1" si="17"/>
        <v>2.6881713053986878</v>
      </c>
      <c r="Z123" s="4">
        <f t="shared" ca="1" si="18"/>
        <v>8.0478862024168429E-2</v>
      </c>
      <c r="AA123" s="4">
        <f t="shared" ca="1" si="19"/>
        <v>0.46549389446196937</v>
      </c>
    </row>
    <row r="124" spans="1:27" x14ac:dyDescent="0.25">
      <c r="A124">
        <v>92</v>
      </c>
      <c r="B124" s="176">
        <f ca="1">OFFSET(InputPriceData!B$15,CalculationsAndCharts!$A124+$A$11,0,1,1)</f>
        <v>41425</v>
      </c>
      <c r="C124" s="3">
        <f ca="1">OFFSET(InputPriceData!G$15,CalculationsAndCharts!$A124+$A$11,IF($C$7,8,0),1,1)</f>
        <v>176850100</v>
      </c>
      <c r="D124" s="4">
        <f ca="1">OFFSET(InputPriceData!C$15,CalculationsAndCharts!$A124+$A$11,IF($C$7,8,0),1,1)</f>
        <v>162.1</v>
      </c>
      <c r="E124" s="4">
        <f ca="1">OFFSET(InputPriceData!D$15,CalculationsAndCharts!$A124+$A$11,IF($C$7,8,0),1,1)</f>
        <v>163.02000000000001</v>
      </c>
      <c r="F124" s="4">
        <f ca="1">OFFSET(InputPriceData!E$15,CalculationsAndCharts!$A124+$A$11,IF($C$7,8,0),1,1)</f>
        <v>159.91</v>
      </c>
      <c r="G124" s="4">
        <f ca="1">OFFSET(InputPriceData!F$15,CalculationsAndCharts!$A124+$A$11,IF($C$7,8,0),1,1)</f>
        <v>160.22</v>
      </c>
      <c r="H124" s="138"/>
      <c r="I124" s="138"/>
      <c r="O124" s="246">
        <f t="shared" ca="1" si="10"/>
        <v>-2.6086032206831584</v>
      </c>
      <c r="P124" s="246">
        <f t="shared" ca="1" si="11"/>
        <v>0.7469221809625235</v>
      </c>
      <c r="Q124" s="246">
        <f t="shared" ca="1" si="13"/>
        <v>2.7125845664971622</v>
      </c>
      <c r="R124" s="4">
        <f t="shared" ca="1" si="14"/>
        <v>0.2753544314111635</v>
      </c>
      <c r="S124" s="4">
        <f t="shared" ca="1" si="12"/>
        <v>0.94192702824682351</v>
      </c>
      <c r="W124" s="246">
        <f t="shared" ca="1" si="15"/>
        <v>-2.6086032206831584</v>
      </c>
      <c r="X124" s="246">
        <f t="shared" ca="1" si="16"/>
        <v>0.7469221809625235</v>
      </c>
      <c r="Y124" s="246">
        <f t="shared" ca="1" si="17"/>
        <v>2.7125845664971622</v>
      </c>
      <c r="Z124" s="4">
        <f t="shared" ca="1" si="18"/>
        <v>0.2753544314111635</v>
      </c>
      <c r="AA124" s="4">
        <f t="shared" ca="1" si="19"/>
        <v>0.60834971541614158</v>
      </c>
    </row>
    <row r="125" spans="1:27" x14ac:dyDescent="0.25">
      <c r="A125">
        <v>93</v>
      </c>
      <c r="B125" s="176">
        <f ca="1">OFFSET(InputPriceData!B$15,CalculationsAndCharts!$A125+$A$11,0,1,1)</f>
        <v>41424</v>
      </c>
      <c r="C125" s="3">
        <f ca="1">OFFSET(InputPriceData!G$15,CalculationsAndCharts!$A125+$A$11,IF($C$7,8,0),1,1)</f>
        <v>107793800</v>
      </c>
      <c r="D125" s="4">
        <f ca="1">OFFSET(InputPriceData!C$15,CalculationsAndCharts!$A125+$A$11,IF($C$7,8,0),1,1)</f>
        <v>162.08000000000001</v>
      </c>
      <c r="E125" s="4">
        <f ca="1">OFFSET(InputPriceData!D$15,CalculationsAndCharts!$A125+$A$11,IF($C$7,8,0),1,1)</f>
        <v>163.29</v>
      </c>
      <c r="F125" s="4">
        <f ca="1">OFFSET(InputPriceData!E$15,CalculationsAndCharts!$A125+$A$11,IF($C$7,8,0),1,1)</f>
        <v>161.94999999999999</v>
      </c>
      <c r="G125" s="4">
        <f ca="1">OFFSET(InputPriceData!F$15,CalculationsAndCharts!$A125+$A$11,IF($C$7,8,0),1,1)</f>
        <v>162.55000000000001</v>
      </c>
      <c r="H125" s="138"/>
      <c r="I125" s="138"/>
      <c r="O125" s="246">
        <f t="shared" ca="1" si="10"/>
        <v>-0.18204714085330242</v>
      </c>
      <c r="P125" s="246">
        <f t="shared" ca="1" si="11"/>
        <v>1.2135992346703086</v>
      </c>
      <c r="Q125" s="246">
        <f t="shared" ca="1" si="13"/>
        <v>2.7372195423785692</v>
      </c>
      <c r="R125" s="4">
        <f t="shared" ca="1" si="14"/>
        <v>0.44336934465100447</v>
      </c>
      <c r="S125" s="4">
        <f t="shared" ca="1" si="12"/>
        <v>0.96021316938075585</v>
      </c>
      <c r="W125" s="246">
        <f t="shared" ca="1" si="15"/>
        <v>-0.18204714085330242</v>
      </c>
      <c r="X125" s="246">
        <f t="shared" ca="1" si="16"/>
        <v>1.2135992346703086</v>
      </c>
      <c r="Y125" s="246">
        <f t="shared" ca="1" si="17"/>
        <v>2.7372195423785692</v>
      </c>
      <c r="Z125" s="4">
        <f t="shared" ca="1" si="18"/>
        <v>0.44336934465100447</v>
      </c>
      <c r="AA125" s="4">
        <f t="shared" ca="1" si="19"/>
        <v>0.71632986375262631</v>
      </c>
    </row>
    <row r="126" spans="1:27" x14ac:dyDescent="0.25">
      <c r="A126">
        <v>94</v>
      </c>
      <c r="B126" s="176">
        <f ca="1">OFFSET(InputPriceData!B$15,CalculationsAndCharts!$A126+$A$11,0,1,1)</f>
        <v>41423</v>
      </c>
      <c r="C126" s="3">
        <f ca="1">OFFSET(InputPriceData!G$15,CalculationsAndCharts!$A126+$A$11,IF($C$7,8,0),1,1)</f>
        <v>160363400</v>
      </c>
      <c r="D126" s="4">
        <f ca="1">OFFSET(InputPriceData!C$15,CalculationsAndCharts!$A126+$A$11,IF($C$7,8,0),1,1)</f>
        <v>162.16</v>
      </c>
      <c r="E126" s="4">
        <f ca="1">OFFSET(InputPriceData!D$15,CalculationsAndCharts!$A126+$A$11,IF($C$7,8,0),1,1)</f>
        <v>162.53</v>
      </c>
      <c r="F126" s="4">
        <f ca="1">OFFSET(InputPriceData!E$15,CalculationsAndCharts!$A126+$A$11,IF($C$7,8,0),1,1)</f>
        <v>161.1</v>
      </c>
      <c r="G126" s="4">
        <f ca="1">OFFSET(InputPriceData!F$15,CalculationsAndCharts!$A126+$A$11,IF($C$7,8,0),1,1)</f>
        <v>161.96</v>
      </c>
      <c r="H126" s="138"/>
      <c r="I126" s="138"/>
      <c r="O126" s="246">
        <f t="shared" ca="1" si="10"/>
        <v>-0.58377396283432481</v>
      </c>
      <c r="P126" s="246">
        <f t="shared" ca="1" si="11"/>
        <v>1.6198414048474068</v>
      </c>
      <c r="Q126" s="246">
        <f t="shared" ca="1" si="13"/>
        <v>2.7620782465979508</v>
      </c>
      <c r="R126" s="4">
        <f t="shared" ca="1" si="14"/>
        <v>0.58645746435408341</v>
      </c>
      <c r="S126" s="4">
        <f t="shared" ca="1" si="12"/>
        <v>0.97293236262061911</v>
      </c>
      <c r="W126" s="246">
        <f t="shared" ca="1" si="15"/>
        <v>-0.58377396283432481</v>
      </c>
      <c r="X126" s="246">
        <f t="shared" ca="1" si="16"/>
        <v>1.6198414048474068</v>
      </c>
      <c r="Y126" s="246">
        <f t="shared" ca="1" si="17"/>
        <v>2.7620782465979508</v>
      </c>
      <c r="Z126" s="4">
        <f t="shared" ca="1" si="18"/>
        <v>0.58645746435408341</v>
      </c>
      <c r="AA126" s="4">
        <f t="shared" ca="1" si="19"/>
        <v>0.79902078333073989</v>
      </c>
    </row>
    <row r="127" spans="1:27" x14ac:dyDescent="0.25">
      <c r="A127">
        <v>95</v>
      </c>
      <c r="B127" s="176">
        <f ca="1">OFFSET(InputPriceData!B$15,CalculationsAndCharts!$A127+$A$11,0,1,1)</f>
        <v>41422</v>
      </c>
      <c r="C127" s="3">
        <f ca="1">OFFSET(InputPriceData!G$15,CalculationsAndCharts!$A127+$A$11,IF($C$7,8,0),1,1)</f>
        <v>143679800</v>
      </c>
      <c r="D127" s="4">
        <f ca="1">OFFSET(InputPriceData!C$15,CalculationsAndCharts!$A127+$A$11,IF($C$7,8,0),1,1)</f>
        <v>163.74</v>
      </c>
      <c r="E127" s="4">
        <f ca="1">OFFSET(InputPriceData!D$15,CalculationsAndCharts!$A127+$A$11,IF($C$7,8,0),1,1)</f>
        <v>164.46</v>
      </c>
      <c r="F127" s="4">
        <f ca="1">OFFSET(InputPriceData!E$15,CalculationsAndCharts!$A127+$A$11,IF($C$7,8,0),1,1)</f>
        <v>162.53</v>
      </c>
      <c r="G127" s="4">
        <f ca="1">OFFSET(InputPriceData!F$15,CalculationsAndCharts!$A127+$A$11,IF($C$7,8,0),1,1)</f>
        <v>163.01</v>
      </c>
      <c r="H127" s="138"/>
      <c r="I127" s="138"/>
      <c r="O127" s="246">
        <f t="shared" ca="1" si="10"/>
        <v>0.69373330148811574</v>
      </c>
      <c r="P127" s="246">
        <f t="shared" ca="1" si="11"/>
        <v>2.0065331732818397</v>
      </c>
      <c r="Q127" s="246">
        <f t="shared" ca="1" si="13"/>
        <v>2.787162710996923</v>
      </c>
      <c r="R127" s="4">
        <f t="shared" ca="1" si="14"/>
        <v>0.71991963919613977</v>
      </c>
      <c r="S127" s="4">
        <f t="shared" ca="1" si="12"/>
        <v>0.98300408658669669</v>
      </c>
      <c r="W127" s="246">
        <f t="shared" ca="1" si="15"/>
        <v>0.69373330148811574</v>
      </c>
      <c r="X127" s="246">
        <f t="shared" ca="1" si="16"/>
        <v>2.0065331732818397</v>
      </c>
      <c r="Y127" s="246">
        <f t="shared" ca="1" si="17"/>
        <v>2.787162710996923</v>
      </c>
      <c r="Z127" s="4">
        <f t="shared" ca="1" si="18"/>
        <v>0.71991963919613977</v>
      </c>
      <c r="AA127" s="4">
        <f t="shared" ca="1" si="19"/>
        <v>0.8695245259876504</v>
      </c>
    </row>
    <row r="128" spans="1:27" x14ac:dyDescent="0.25">
      <c r="A128">
        <v>96</v>
      </c>
      <c r="B128" s="176">
        <f ca="1">OFFSET(InputPriceData!B$15,CalculationsAndCharts!$A128+$A$11,0,1,1)</f>
        <v>41418</v>
      </c>
      <c r="C128" s="3">
        <f ca="1">OFFSET(InputPriceData!G$15,CalculationsAndCharts!$A128+$A$11,IF($C$7,8,0),1,1)</f>
        <v>151573900</v>
      </c>
      <c r="D128" s="4">
        <f ca="1">OFFSET(InputPriceData!C$15,CalculationsAndCharts!$A128+$A$11,IF($C$7,8,0),1,1)</f>
        <v>161.22</v>
      </c>
      <c r="E128" s="4">
        <f ca="1">OFFSET(InputPriceData!D$15,CalculationsAndCharts!$A128+$A$11,IF($C$7,8,0),1,1)</f>
        <v>162.11000000000001</v>
      </c>
      <c r="F128" s="4">
        <f ca="1">OFFSET(InputPriceData!E$15,CalculationsAndCharts!$A128+$A$11,IF($C$7,8,0),1,1)</f>
        <v>160.74</v>
      </c>
      <c r="G128" s="4">
        <f ca="1">OFFSET(InputPriceData!F$15,CalculationsAndCharts!$A128+$A$11,IF($C$7,8,0),1,1)</f>
        <v>162.04</v>
      </c>
      <c r="H128" s="138"/>
      <c r="I128" s="138"/>
      <c r="O128" s="246">
        <f t="shared" ca="1" si="10"/>
        <v>-2.4286352449711113E-2</v>
      </c>
      <c r="P128" s="246">
        <f t="shared" ca="1" si="11"/>
        <v>2.3690484587516907</v>
      </c>
      <c r="Q128" s="246">
        <f t="shared" ca="1" si="13"/>
        <v>2.8124749858697506</v>
      </c>
      <c r="R128" s="4">
        <f t="shared" ca="1" si="14"/>
        <v>0.84233583255108258</v>
      </c>
      <c r="S128" s="4">
        <f t="shared" ca="1" si="12"/>
        <v>0.99103213891501163</v>
      </c>
      <c r="W128" s="246">
        <f t="shared" ca="1" si="15"/>
        <v>-2.4286352449711113E-2</v>
      </c>
      <c r="X128" s="246">
        <f t="shared" ca="1" si="16"/>
        <v>2.3690484587516907</v>
      </c>
      <c r="Y128" s="246">
        <f t="shared" ca="1" si="17"/>
        <v>2.8124749858697506</v>
      </c>
      <c r="Z128" s="4">
        <f t="shared" ca="1" si="18"/>
        <v>0.84233583255108258</v>
      </c>
      <c r="AA128" s="4">
        <f t="shared" ca="1" si="19"/>
        <v>0.92924222369573573</v>
      </c>
    </row>
    <row r="129" spans="1:27" x14ac:dyDescent="0.25">
      <c r="A129">
        <v>97</v>
      </c>
      <c r="B129" s="176">
        <f ca="1">OFFSET(InputPriceData!B$15,CalculationsAndCharts!$A129+$A$11,0,1,1)</f>
        <v>41417</v>
      </c>
      <c r="C129" s="3">
        <f ca="1">OFFSET(InputPriceData!G$15,CalculationsAndCharts!$A129+$A$11,IF($C$7,8,0),1,1)</f>
        <v>211064400</v>
      </c>
      <c r="D129" s="4">
        <f ca="1">OFFSET(InputPriceData!C$15,CalculationsAndCharts!$A129+$A$11,IF($C$7,8,0),1,1)</f>
        <v>160.91999999999999</v>
      </c>
      <c r="E129" s="4">
        <f ca="1">OFFSET(InputPriceData!D$15,CalculationsAndCharts!$A129+$A$11,IF($C$7,8,0),1,1)</f>
        <v>162.63</v>
      </c>
      <c r="F129" s="4">
        <f ca="1">OFFSET(InputPriceData!E$15,CalculationsAndCharts!$A129+$A$11,IF($C$7,8,0),1,1)</f>
        <v>160.69999999999999</v>
      </c>
      <c r="G129" s="4">
        <f ca="1">OFFSET(InputPriceData!F$15,CalculationsAndCharts!$A129+$A$11,IF($C$7,8,0),1,1)</f>
        <v>162.18</v>
      </c>
      <c r="H129" s="138"/>
      <c r="I129" s="138"/>
      <c r="O129" s="246">
        <f t="shared" ca="1" si="10"/>
        <v>0.35201975469363944</v>
      </c>
      <c r="P129" s="246">
        <f t="shared" ca="1" si="11"/>
        <v>2.6836680069912333</v>
      </c>
      <c r="Q129" s="246">
        <f t="shared" ca="1" si="13"/>
        <v>2.8380171401309289</v>
      </c>
      <c r="R129" s="4">
        <f t="shared" ca="1" si="14"/>
        <v>0.94561374173639601</v>
      </c>
      <c r="S129" s="4">
        <f t="shared" ca="1" si="12"/>
        <v>0.9970618736013821</v>
      </c>
      <c r="W129" s="246">
        <f t="shared" ca="1" si="15"/>
        <v>0.35201975469363944</v>
      </c>
      <c r="X129" s="246">
        <f t="shared" ca="1" si="16"/>
        <v>2.6836680069912333</v>
      </c>
      <c r="Y129" s="246">
        <f t="shared" ca="1" si="17"/>
        <v>2.8380171401309289</v>
      </c>
      <c r="Z129" s="4">
        <f t="shared" ca="1" si="18"/>
        <v>0.94561374173639601</v>
      </c>
      <c r="AA129" s="4">
        <f t="shared" ca="1" si="19"/>
        <v>0.97632369919842066</v>
      </c>
    </row>
    <row r="130" spans="1:27" x14ac:dyDescent="0.25">
      <c r="A130">
        <v>98</v>
      </c>
      <c r="B130" s="176">
        <f ca="1">OFFSET(InputPriceData!B$15,CalculationsAndCharts!$A130+$A$11,0,1,1)</f>
        <v>41416</v>
      </c>
      <c r="C130" s="3">
        <f ca="1">OFFSET(InputPriceData!G$15,CalculationsAndCharts!$A130+$A$11,IF($C$7,8,0),1,1)</f>
        <v>244031800</v>
      </c>
      <c r="D130" s="4">
        <f ca="1">OFFSET(InputPriceData!C$15,CalculationsAndCharts!$A130+$A$11,IF($C$7,8,0),1,1)</f>
        <v>164.03</v>
      </c>
      <c r="E130" s="4">
        <f ca="1">OFFSET(InputPriceData!D$15,CalculationsAndCharts!$A130+$A$11,IF($C$7,8,0),1,1)</f>
        <v>165.73</v>
      </c>
      <c r="F130" s="4">
        <f ca="1">OFFSET(InputPriceData!E$15,CalculationsAndCharts!$A130+$A$11,IF($C$7,8,0),1,1)</f>
        <v>161.91</v>
      </c>
      <c r="G130" s="4">
        <f ca="1">OFFSET(InputPriceData!F$15,CalculationsAndCharts!$A130+$A$11,IF($C$7,8,0),1,1)</f>
        <v>162.65</v>
      </c>
      <c r="H130" s="138"/>
      <c r="I130" s="138"/>
      <c r="O130" s="246">
        <f t="shared" ca="1" si="10"/>
        <v>1.1077389825316515</v>
      </c>
      <c r="P130" s="246">
        <f t="shared" ca="1" si="11"/>
        <v>2.8637912614842875</v>
      </c>
      <c r="Q130" s="246">
        <f t="shared" ca="1" si="13"/>
        <v>2.8637912614842875</v>
      </c>
      <c r="R130" s="4">
        <f t="shared" ca="1" si="14"/>
        <v>1</v>
      </c>
      <c r="S130" s="4">
        <f t="shared" ca="1" si="12"/>
        <v>1</v>
      </c>
      <c r="W130" s="246">
        <f t="shared" ca="1" si="15"/>
        <v>1.1077389825316515</v>
      </c>
      <c r="X130" s="246">
        <f t="shared" ca="1" si="16"/>
        <v>2.8637912614842875</v>
      </c>
      <c r="Y130" s="246">
        <f t="shared" ca="1" si="17"/>
        <v>2.8637912614842875</v>
      </c>
      <c r="Z130" s="4">
        <f t="shared" ca="1" si="18"/>
        <v>1</v>
      </c>
      <c r="AA130" s="4">
        <f t="shared" ca="1" si="19"/>
        <v>1</v>
      </c>
    </row>
    <row r="131" spans="1:27" x14ac:dyDescent="0.25">
      <c r="A131">
        <v>99</v>
      </c>
      <c r="B131" s="176">
        <f ca="1">OFFSET(InputPriceData!B$15,CalculationsAndCharts!$A131+$A$11,0,1,1)</f>
        <v>41415</v>
      </c>
      <c r="C131" s="3">
        <f ca="1">OFFSET(InputPriceData!G$15,CalculationsAndCharts!$A131+$A$11,IF($C$7,8,0),1,1)</f>
        <v>95804200</v>
      </c>
      <c r="D131" s="4">
        <f ca="1">OFFSET(InputPriceData!C$15,CalculationsAndCharts!$A131+$A$11,IF($C$7,8,0),1,1)</f>
        <v>163.78</v>
      </c>
      <c r="E131" s="4">
        <f ca="1">OFFSET(InputPriceData!D$15,CalculationsAndCharts!$A131+$A$11,IF($C$7,8,0),1,1)</f>
        <v>164.49</v>
      </c>
      <c r="F131" s="4">
        <f ca="1">OFFSET(InputPriceData!E$15,CalculationsAndCharts!$A131+$A$11,IF($C$7,8,0),1,1)</f>
        <v>163.21</v>
      </c>
      <c r="G131" s="4">
        <f ca="1">OFFSET(InputPriceData!F$15,CalculationsAndCharts!$A131+$A$11,IF($C$7,8,0),1,1)</f>
        <v>163.87</v>
      </c>
      <c r="H131" s="138"/>
      <c r="I131" s="138"/>
      <c r="O131" s="246">
        <f t="shared" ca="1" si="10"/>
        <v>2.7158756623392528</v>
      </c>
      <c r="P131" s="246">
        <f t="shared" ca="1" si="11"/>
        <v>2.8817417947584225</v>
      </c>
      <c r="Q131" s="246">
        <f t="shared" ca="1" si="13"/>
        <v>2.8817417947584225</v>
      </c>
      <c r="R131" s="4">
        <f t="shared" ca="1" si="14"/>
        <v>1</v>
      </c>
      <c r="S131" s="4">
        <f t="shared" ca="1" si="12"/>
        <v>1</v>
      </c>
      <c r="W131" s="246">
        <f t="shared" ca="1" si="15"/>
        <v>2.7158756623392528</v>
      </c>
      <c r="X131" s="246">
        <f t="shared" ca="1" si="16"/>
        <v>2.8817417947584225</v>
      </c>
      <c r="Y131" s="246">
        <f t="shared" ca="1" si="17"/>
        <v>2.8817417947584225</v>
      </c>
      <c r="Z131" s="4">
        <f t="shared" ca="1" si="18"/>
        <v>1</v>
      </c>
      <c r="AA131" s="4">
        <f t="shared" ca="1" si="19"/>
        <v>1</v>
      </c>
    </row>
    <row r="132" spans="1:27" x14ac:dyDescent="0.25">
      <c r="A132">
        <v>100</v>
      </c>
      <c r="B132" s="176">
        <f ca="1">OFFSET(InputPriceData!B$15,CalculationsAndCharts!$A132+$A$11,0,1,1)</f>
        <v>41414</v>
      </c>
      <c r="C132" s="3">
        <f ca="1">OFFSET(InputPriceData!G$15,CalculationsAndCharts!$A132+$A$11,IF($C$7,8,0),1,1)</f>
        <v>85071200</v>
      </c>
      <c r="D132" s="4">
        <f ca="1">OFFSET(InputPriceData!C$15,CalculationsAndCharts!$A132+$A$11,IF($C$7,8,0),1,1)</f>
        <v>163.47999999999999</v>
      </c>
      <c r="E132" s="4">
        <f ca="1">OFFSET(InputPriceData!D$15,CalculationsAndCharts!$A132+$A$11,IF($C$7,8,0),1,1)</f>
        <v>164.27</v>
      </c>
      <c r="F132" s="4">
        <f ca="1">OFFSET(InputPriceData!E$15,CalculationsAndCharts!$A132+$A$11,IF($C$7,8,0),1,1)</f>
        <v>163.32</v>
      </c>
      <c r="G132" s="4">
        <f ca="1">OFFSET(InputPriceData!F$15,CalculationsAndCharts!$A132+$A$11,IF($C$7,8,0),1,1)</f>
        <v>163.63</v>
      </c>
      <c r="H132" s="138"/>
      <c r="I132" s="138"/>
      <c r="O132" s="246">
        <f t="shared" ca="1" si="10"/>
        <v>2.9407746150865028</v>
      </c>
      <c r="P132" s="246">
        <f t="shared" ca="1" si="11"/>
        <v>2.790229695844364</v>
      </c>
      <c r="Q132" s="246">
        <f t="shared" ca="1" si="13"/>
        <v>2.790229695844364</v>
      </c>
      <c r="R132" s="4">
        <f t="shared" ca="1" si="14"/>
        <v>1</v>
      </c>
      <c r="S132" s="4">
        <f t="shared" ca="1" si="12"/>
        <v>1</v>
      </c>
      <c r="W132" s="246">
        <f t="shared" ca="1" si="15"/>
        <v>2.9407746150865028</v>
      </c>
      <c r="X132" s="246">
        <f t="shared" ca="1" si="16"/>
        <v>2.790229695844364</v>
      </c>
      <c r="Y132" s="246">
        <f t="shared" ca="1" si="17"/>
        <v>2.790229695844364</v>
      </c>
      <c r="Z132" s="4">
        <f t="shared" ca="1" si="18"/>
        <v>1</v>
      </c>
      <c r="AA132" s="4">
        <f t="shared" ca="1" si="19"/>
        <v>1</v>
      </c>
    </row>
    <row r="133" spans="1:27" x14ac:dyDescent="0.25">
      <c r="A133">
        <v>101</v>
      </c>
      <c r="B133" s="176">
        <f ca="1">OFFSET(InputPriceData!B$15,CalculationsAndCharts!$A133+$A$11,0,1,1)</f>
        <v>41411</v>
      </c>
      <c r="C133" s="3">
        <f ca="1">OFFSET(InputPriceData!G$15,CalculationsAndCharts!$A133+$A$11,IF($C$7,8,0),1,1)</f>
        <v>129801000</v>
      </c>
      <c r="D133" s="4">
        <f ca="1">OFFSET(InputPriceData!C$15,CalculationsAndCharts!$A133+$A$11,IF($C$7,8,0),1,1)</f>
        <v>162.66999999999999</v>
      </c>
      <c r="E133" s="4">
        <f ca="1">OFFSET(InputPriceData!D$15,CalculationsAndCharts!$A133+$A$11,IF($C$7,8,0),1,1)</f>
        <v>163.74</v>
      </c>
      <c r="F133" s="4">
        <f ca="1">OFFSET(InputPriceData!E$15,CalculationsAndCharts!$A133+$A$11,IF($C$7,8,0),1,1)</f>
        <v>162.44999999999999</v>
      </c>
      <c r="G133" s="4">
        <f ca="1">OFFSET(InputPriceData!F$15,CalculationsAndCharts!$A133+$A$11,IF($C$7,8,0),1,1)</f>
        <v>163.63999999999999</v>
      </c>
      <c r="H133" s="138"/>
      <c r="I133" s="138"/>
      <c r="O133" s="246">
        <f t="shared" ca="1" si="10"/>
        <v>3.441993178260494</v>
      </c>
      <c r="P133" s="246">
        <f t="shared" ca="1" si="11"/>
        <v>2.6522307819637772</v>
      </c>
      <c r="Q133" s="246">
        <f t="shared" ca="1" si="13"/>
        <v>2.6522307819637772</v>
      </c>
      <c r="R133" s="4">
        <f t="shared" ca="1" si="14"/>
        <v>1</v>
      </c>
      <c r="S133" s="4">
        <f t="shared" ca="1" si="12"/>
        <v>1</v>
      </c>
      <c r="W133" s="246">
        <f t="shared" ca="1" si="15"/>
        <v>3.441993178260494</v>
      </c>
      <c r="X133" s="246">
        <f t="shared" ca="1" si="16"/>
        <v>2.6522307819637772</v>
      </c>
      <c r="Y133" s="246">
        <f t="shared" ca="1" si="17"/>
        <v>2.6522307819637772</v>
      </c>
      <c r="Z133" s="4">
        <f t="shared" ca="1" si="18"/>
        <v>1</v>
      </c>
      <c r="AA133" s="4">
        <f t="shared" ca="1" si="19"/>
        <v>1</v>
      </c>
    </row>
    <row r="134" spans="1:27" x14ac:dyDescent="0.25">
      <c r="A134">
        <v>102</v>
      </c>
      <c r="B134" s="176">
        <f ca="1">OFFSET(InputPriceData!B$15,CalculationsAndCharts!$A134+$A$11,0,1,1)</f>
        <v>41410</v>
      </c>
      <c r="C134" s="3">
        <f ca="1">OFFSET(InputPriceData!G$15,CalculationsAndCharts!$A134+$A$11,IF($C$7,8,0),1,1)</f>
        <v>109913600</v>
      </c>
      <c r="D134" s="4">
        <f ca="1">OFFSET(InputPriceData!C$15,CalculationsAndCharts!$A134+$A$11,IF($C$7,8,0),1,1)</f>
        <v>162.5</v>
      </c>
      <c r="E134" s="4">
        <f ca="1">OFFSET(InputPriceData!D$15,CalculationsAndCharts!$A134+$A$11,IF($C$7,8,0),1,1)</f>
        <v>163.07</v>
      </c>
      <c r="F134" s="4">
        <f ca="1">OFFSET(InputPriceData!E$15,CalculationsAndCharts!$A134+$A$11,IF($C$7,8,0),1,1)</f>
        <v>161.82</v>
      </c>
      <c r="G134" s="4">
        <f ca="1">OFFSET(InputPriceData!F$15,CalculationsAndCharts!$A134+$A$11,IF($C$7,8,0),1,1)</f>
        <v>162.07</v>
      </c>
      <c r="H134" s="138"/>
      <c r="I134" s="138"/>
      <c r="O134" s="246">
        <f t="shared" ca="1" si="10"/>
        <v>2.3300806224365327</v>
      </c>
      <c r="P134" s="246">
        <f t="shared" ca="1" si="11"/>
        <v>2.5034795473939893</v>
      </c>
      <c r="Q134" s="246">
        <f t="shared" ca="1" si="13"/>
        <v>2.5034795473939893</v>
      </c>
      <c r="R134" s="4">
        <f t="shared" ca="1" si="14"/>
        <v>1</v>
      </c>
      <c r="S134" s="4">
        <f t="shared" ca="1" si="12"/>
        <v>1</v>
      </c>
      <c r="W134" s="246">
        <f t="shared" ca="1" si="15"/>
        <v>2.3300806224365327</v>
      </c>
      <c r="X134" s="246">
        <f t="shared" ca="1" si="16"/>
        <v>2.5034795473939893</v>
      </c>
      <c r="Y134" s="246">
        <f t="shared" ca="1" si="17"/>
        <v>2.5034795473939893</v>
      </c>
      <c r="Z134" s="4">
        <f t="shared" ca="1" si="18"/>
        <v>1</v>
      </c>
      <c r="AA134" s="4">
        <f t="shared" ca="1" si="19"/>
        <v>1</v>
      </c>
    </row>
    <row r="135" spans="1:27" x14ac:dyDescent="0.25">
      <c r="A135">
        <v>103</v>
      </c>
      <c r="B135" s="176">
        <f ca="1">OFFSET(InputPriceData!B$15,CalculationsAndCharts!$A135+$A$11,0,1,1)</f>
        <v>41409</v>
      </c>
      <c r="C135" s="3">
        <f ca="1">OFFSET(InputPriceData!G$15,CalculationsAndCharts!$A135+$A$11,IF($C$7,8,0),1,1)</f>
        <v>120718500</v>
      </c>
      <c r="D135" s="4">
        <f ca="1">OFFSET(InputPriceData!C$15,CalculationsAndCharts!$A135+$A$11,IF($C$7,8,0),1,1)</f>
        <v>161.69999999999999</v>
      </c>
      <c r="E135" s="4">
        <f ca="1">OFFSET(InputPriceData!D$15,CalculationsAndCharts!$A135+$A$11,IF($C$7,8,0),1,1)</f>
        <v>163.16</v>
      </c>
      <c r="F135" s="4">
        <f ca="1">OFFSET(InputPriceData!E$15,CalculationsAndCharts!$A135+$A$11,IF($C$7,8,0),1,1)</f>
        <v>161.65</v>
      </c>
      <c r="G135" s="4">
        <f ca="1">OFFSET(InputPriceData!F$15,CalculationsAndCharts!$A135+$A$11,IF($C$7,8,0),1,1)</f>
        <v>162.84</v>
      </c>
      <c r="H135" s="138"/>
      <c r="I135" s="138"/>
      <c r="O135" s="246">
        <f t="shared" ca="1" si="10"/>
        <v>3.5575481191249692</v>
      </c>
      <c r="P135" s="246">
        <f t="shared" ca="1" si="11"/>
        <v>2.3186689261554978</v>
      </c>
      <c r="Q135" s="246">
        <f t="shared" ca="1" si="13"/>
        <v>2.3186689261554978</v>
      </c>
      <c r="R135" s="4">
        <f t="shared" ca="1" si="14"/>
        <v>1</v>
      </c>
      <c r="S135" s="4">
        <f t="shared" ca="1" si="12"/>
        <v>1</v>
      </c>
      <c r="W135" s="246">
        <f t="shared" ca="1" si="15"/>
        <v>3.5575481191249692</v>
      </c>
      <c r="X135" s="246">
        <f t="shared" ca="1" si="16"/>
        <v>2.3186689261554978</v>
      </c>
      <c r="Y135" s="246">
        <f t="shared" ca="1" si="17"/>
        <v>2.3186689261554978</v>
      </c>
      <c r="Z135" s="4">
        <f t="shared" ca="1" si="18"/>
        <v>1</v>
      </c>
      <c r="AA135" s="4">
        <f t="shared" ca="1" si="19"/>
        <v>1</v>
      </c>
    </row>
    <row r="136" spans="1:27" x14ac:dyDescent="0.25">
      <c r="A136">
        <v>104</v>
      </c>
      <c r="B136" s="176">
        <f ca="1">OFFSET(InputPriceData!B$15,CalculationsAndCharts!$A136+$A$11,0,1,1)</f>
        <v>41408</v>
      </c>
      <c r="C136" s="3">
        <f ca="1">OFFSET(InputPriceData!G$15,CalculationsAndCharts!$A136+$A$11,IF($C$7,8,0),1,1)</f>
        <v>119000900</v>
      </c>
      <c r="D136" s="4">
        <f ca="1">OFFSET(InputPriceData!C$15,CalculationsAndCharts!$A136+$A$11,IF($C$7,8,0),1,1)</f>
        <v>160.44</v>
      </c>
      <c r="E136" s="4">
        <f ca="1">OFFSET(InputPriceData!D$15,CalculationsAndCharts!$A136+$A$11,IF($C$7,8,0),1,1)</f>
        <v>162.09</v>
      </c>
      <c r="F136" s="4">
        <f ca="1">OFFSET(InputPriceData!E$15,CalculationsAndCharts!$A136+$A$11,IF($C$7,8,0),1,1)</f>
        <v>160.44</v>
      </c>
      <c r="G136" s="4">
        <f ca="1">OFFSET(InputPriceData!F$15,CalculationsAndCharts!$A136+$A$11,IF($C$7,8,0),1,1)</f>
        <v>161.97</v>
      </c>
      <c r="H136" s="138"/>
      <c r="I136" s="138"/>
      <c r="O136" s="246">
        <f t="shared" ca="1" si="10"/>
        <v>3.1763879029524111</v>
      </c>
      <c r="P136" s="246">
        <f t="shared" ca="1" si="11"/>
        <v>2.1075201628029525</v>
      </c>
      <c r="Q136" s="246">
        <f t="shared" ca="1" si="13"/>
        <v>2.1075201628029525</v>
      </c>
      <c r="R136" s="4">
        <f t="shared" ca="1" si="14"/>
        <v>1</v>
      </c>
      <c r="S136" s="4">
        <f t="shared" ca="1" si="12"/>
        <v>1</v>
      </c>
      <c r="W136" s="246">
        <f t="shared" ca="1" si="15"/>
        <v>3.1763879029524111</v>
      </c>
      <c r="X136" s="246">
        <f t="shared" ca="1" si="16"/>
        <v>2.1075201628029525</v>
      </c>
      <c r="Y136" s="246">
        <f t="shared" ca="1" si="17"/>
        <v>2.1075201628029525</v>
      </c>
      <c r="Z136" s="4">
        <f t="shared" ca="1" si="18"/>
        <v>1</v>
      </c>
      <c r="AA136" s="4">
        <f t="shared" ca="1" si="19"/>
        <v>1</v>
      </c>
    </row>
    <row r="137" spans="1:27" x14ac:dyDescent="0.25">
      <c r="A137">
        <v>105</v>
      </c>
      <c r="B137" s="176">
        <f ca="1">OFFSET(InputPriceData!B$15,CalculationsAndCharts!$A137+$A$11,0,1,1)</f>
        <v>41407</v>
      </c>
      <c r="C137" s="3">
        <f ca="1">OFFSET(InputPriceData!G$15,CalculationsAndCharts!$A137+$A$11,IF($C$7,8,0),1,1)</f>
        <v>81843200</v>
      </c>
      <c r="D137" s="4">
        <f ca="1">OFFSET(InputPriceData!C$15,CalculationsAndCharts!$A137+$A$11,IF($C$7,8,0),1,1)</f>
        <v>159.97999999999999</v>
      </c>
      <c r="E137" s="4">
        <f ca="1">OFFSET(InputPriceData!D$15,CalculationsAndCharts!$A137+$A$11,IF($C$7,8,0),1,1)</f>
        <v>160.57</v>
      </c>
      <c r="F137" s="4">
        <f ca="1">OFFSET(InputPriceData!E$15,CalculationsAndCharts!$A137+$A$11,IF($C$7,8,0),1,1)</f>
        <v>159.6</v>
      </c>
      <c r="G137" s="4">
        <f ca="1">OFFSET(InputPriceData!F$15,CalculationsAndCharts!$A137+$A$11,IF($C$7,8,0),1,1)</f>
        <v>160.31</v>
      </c>
      <c r="H137" s="138"/>
      <c r="I137" s="138"/>
      <c r="O137" s="246">
        <f t="shared" ca="1" si="10"/>
        <v>1.9269390487784261</v>
      </c>
      <c r="P137" s="246">
        <f t="shared" ca="1" si="11"/>
        <v>1.9334529693461924</v>
      </c>
      <c r="Q137" s="246">
        <f t="shared" ca="1" si="13"/>
        <v>1.9334529693461924</v>
      </c>
      <c r="R137" s="4">
        <f t="shared" ca="1" si="14"/>
        <v>1</v>
      </c>
      <c r="S137" s="4">
        <f t="shared" ca="1" si="12"/>
        <v>1</v>
      </c>
      <c r="W137" s="246">
        <f t="shared" ca="1" si="15"/>
        <v>1.9269390487784261</v>
      </c>
      <c r="X137" s="246">
        <f t="shared" ca="1" si="16"/>
        <v>1.9334529693461924</v>
      </c>
      <c r="Y137" s="246">
        <f t="shared" ca="1" si="17"/>
        <v>1.9334529693461924</v>
      </c>
      <c r="Z137" s="4">
        <f t="shared" ca="1" si="18"/>
        <v>1</v>
      </c>
      <c r="AA137" s="4">
        <f t="shared" ca="1" si="19"/>
        <v>1</v>
      </c>
    </row>
    <row r="138" spans="1:27" x14ac:dyDescent="0.25">
      <c r="A138">
        <v>106</v>
      </c>
      <c r="B138" s="176">
        <f ca="1">OFFSET(InputPriceData!B$15,CalculationsAndCharts!$A138+$A$11,0,1,1)</f>
        <v>41404</v>
      </c>
      <c r="C138" s="3">
        <f ca="1">OFFSET(InputPriceData!G$15,CalculationsAndCharts!$A138+$A$11,IF($C$7,8,0),1,1)</f>
        <v>103203000</v>
      </c>
      <c r="D138" s="4">
        <f ca="1">OFFSET(InputPriceData!C$15,CalculationsAndCharts!$A138+$A$11,IF($C$7,8,0),1,1)</f>
        <v>159.77000000000001</v>
      </c>
      <c r="E138" s="4">
        <f ca="1">OFFSET(InputPriceData!D$15,CalculationsAndCharts!$A138+$A$11,IF($C$7,8,0),1,1)</f>
        <v>160.32</v>
      </c>
      <c r="F138" s="4">
        <f ca="1">OFFSET(InputPriceData!E$15,CalculationsAndCharts!$A138+$A$11,IF($C$7,8,0),1,1)</f>
        <v>159.30000000000001</v>
      </c>
      <c r="G138" s="4">
        <f ca="1">OFFSET(InputPriceData!F$15,CalculationsAndCharts!$A138+$A$11,IF($C$7,8,0),1,1)</f>
        <v>160.18</v>
      </c>
      <c r="H138" s="138"/>
      <c r="I138" s="138"/>
      <c r="O138" s="246">
        <f t="shared" ca="1" si="10"/>
        <v>2.1576961026993544</v>
      </c>
      <c r="P138" s="246">
        <f t="shared" ca="1" si="11"/>
        <v>1.7382017347700147</v>
      </c>
      <c r="Q138" s="246">
        <f t="shared" ca="1" si="13"/>
        <v>1.7382017347700147</v>
      </c>
      <c r="R138" s="4">
        <f t="shared" ca="1" si="14"/>
        <v>1</v>
      </c>
      <c r="S138" s="4">
        <f t="shared" ca="1" si="12"/>
        <v>1</v>
      </c>
      <c r="W138" s="246">
        <f t="shared" ca="1" si="15"/>
        <v>2.1576961026993544</v>
      </c>
      <c r="X138" s="246">
        <f t="shared" ca="1" si="16"/>
        <v>1.7382017347700147</v>
      </c>
      <c r="Y138" s="246">
        <f t="shared" ca="1" si="17"/>
        <v>1.7382017347700147</v>
      </c>
      <c r="Z138" s="4">
        <f t="shared" ca="1" si="18"/>
        <v>1</v>
      </c>
      <c r="AA138" s="4">
        <f t="shared" ca="1" si="19"/>
        <v>1</v>
      </c>
    </row>
    <row r="139" spans="1:27" x14ac:dyDescent="0.25">
      <c r="A139">
        <v>107</v>
      </c>
      <c r="B139" s="176">
        <f ca="1">OFFSET(InputPriceData!B$15,CalculationsAndCharts!$A139+$A$11,0,1,1)</f>
        <v>41403</v>
      </c>
      <c r="C139" s="3">
        <f ca="1">OFFSET(InputPriceData!G$15,CalculationsAndCharts!$A139+$A$11,IF($C$7,8,0),1,1)</f>
        <v>106738600</v>
      </c>
      <c r="D139" s="4">
        <f ca="1">OFFSET(InputPriceData!C$15,CalculationsAndCharts!$A139+$A$11,IF($C$7,8,0),1,1)</f>
        <v>160.04</v>
      </c>
      <c r="E139" s="4">
        <f ca="1">OFFSET(InputPriceData!D$15,CalculationsAndCharts!$A139+$A$11,IF($C$7,8,0),1,1)</f>
        <v>160.46</v>
      </c>
      <c r="F139" s="4">
        <f ca="1">OFFSET(InputPriceData!E$15,CalculationsAndCharts!$A139+$A$11,IF($C$7,8,0),1,1)</f>
        <v>159.26</v>
      </c>
      <c r="G139" s="4">
        <f ca="1">OFFSET(InputPriceData!F$15,CalculationsAndCharts!$A139+$A$11,IF($C$7,8,0),1,1)</f>
        <v>159.66</v>
      </c>
      <c r="H139" s="138"/>
      <c r="I139" s="138"/>
      <c r="O139" s="246">
        <f t="shared" ca="1" si="10"/>
        <v>1.9975228396581053</v>
      </c>
      <c r="P139" s="246">
        <f t="shared" ca="1" si="11"/>
        <v>1.471220358080642</v>
      </c>
      <c r="Q139" s="246">
        <f t="shared" ca="1" si="13"/>
        <v>1.5967511465990014</v>
      </c>
      <c r="R139" s="4">
        <f t="shared" ca="1" si="14"/>
        <v>0.92138362400068818</v>
      </c>
      <c r="S139" s="4">
        <f t="shared" ca="1" si="12"/>
        <v>0.99570225066864348</v>
      </c>
      <c r="W139" s="246">
        <f t="shared" ca="1" si="15"/>
        <v>1.9975228396581053</v>
      </c>
      <c r="X139" s="246">
        <f t="shared" ca="1" si="16"/>
        <v>1.471220358080642</v>
      </c>
      <c r="Y139" s="246">
        <f t="shared" ca="1" si="17"/>
        <v>1.5967511465990014</v>
      </c>
      <c r="Z139" s="4">
        <f t="shared" ca="1" si="18"/>
        <v>0.92138362400068818</v>
      </c>
      <c r="AA139" s="4">
        <f t="shared" ca="1" si="19"/>
        <v>0.96553307756203133</v>
      </c>
    </row>
    <row r="140" spans="1:27" x14ac:dyDescent="0.25">
      <c r="A140">
        <v>108</v>
      </c>
      <c r="B140" s="176">
        <f ca="1">OFFSET(InputPriceData!B$15,CalculationsAndCharts!$A140+$A$11,0,1,1)</f>
        <v>41402</v>
      </c>
      <c r="C140" s="3">
        <f ca="1">OFFSET(InputPriceData!G$15,CalculationsAndCharts!$A140+$A$11,IF($C$7,8,0),1,1)</f>
        <v>97419200</v>
      </c>
      <c r="D140" s="4">
        <f ca="1">OFFSET(InputPriceData!C$15,CalculationsAndCharts!$A140+$A$11,IF($C$7,8,0),1,1)</f>
        <v>159.21</v>
      </c>
      <c r="E140" s="4">
        <f ca="1">OFFSET(InputPriceData!D$15,CalculationsAndCharts!$A140+$A$11,IF($C$7,8,0),1,1)</f>
        <v>160.16</v>
      </c>
      <c r="F140" s="4">
        <f ca="1">OFFSET(InputPriceData!E$15,CalculationsAndCharts!$A140+$A$11,IF($C$7,8,0),1,1)</f>
        <v>159.12</v>
      </c>
      <c r="G140" s="4">
        <f ca="1">OFFSET(InputPriceData!F$15,CalculationsAndCharts!$A140+$A$11,IF($C$7,8,0),1,1)</f>
        <v>160.11000000000001</v>
      </c>
      <c r="H140" s="138"/>
      <c r="I140" s="138"/>
      <c r="O140" s="246">
        <f t="shared" ca="1" si="10"/>
        <v>2.8329147928055054</v>
      </c>
      <c r="P140" s="246">
        <f t="shared" ca="1" si="11"/>
        <v>1.1296339126336847</v>
      </c>
      <c r="Q140" s="246">
        <f t="shared" ca="1" si="13"/>
        <v>1.61125241836428</v>
      </c>
      <c r="R140" s="4">
        <f t="shared" ca="1" si="14"/>
        <v>0.70109059248486505</v>
      </c>
      <c r="S140" s="4">
        <f t="shared" ca="1" si="12"/>
        <v>0.98167303544375495</v>
      </c>
      <c r="W140" s="246">
        <f t="shared" ca="1" si="15"/>
        <v>2.8329147928055054</v>
      </c>
      <c r="X140" s="246">
        <f t="shared" ca="1" si="16"/>
        <v>1.1296339126336847</v>
      </c>
      <c r="Y140" s="246">
        <f t="shared" ca="1" si="17"/>
        <v>1.61125241836428</v>
      </c>
      <c r="Z140" s="4">
        <f t="shared" ca="1" si="18"/>
        <v>0.70109059248486505</v>
      </c>
      <c r="AA140" s="4">
        <f t="shared" ca="1" si="19"/>
        <v>0.85993395115860893</v>
      </c>
    </row>
    <row r="141" spans="1:27" x14ac:dyDescent="0.25">
      <c r="A141">
        <v>109</v>
      </c>
      <c r="B141" s="176">
        <f ca="1">OFFSET(InputPriceData!B$15,CalculationsAndCharts!$A141+$A$11,0,1,1)</f>
        <v>41401</v>
      </c>
      <c r="C141" s="3">
        <f ca="1">OFFSET(InputPriceData!G$15,CalculationsAndCharts!$A141+$A$11,IF($C$7,8,0),1,1)</f>
        <v>90359200</v>
      </c>
      <c r="D141" s="4">
        <f ca="1">OFFSET(InputPriceData!C$15,CalculationsAndCharts!$A141+$A$11,IF($C$7,8,0),1,1)</f>
        <v>158.93</v>
      </c>
      <c r="E141" s="4">
        <f ca="1">OFFSET(InputPriceData!D$15,CalculationsAndCharts!$A141+$A$11,IF($C$7,8,0),1,1)</f>
        <v>159.44</v>
      </c>
      <c r="F141" s="4">
        <f ca="1">OFFSET(InputPriceData!E$15,CalculationsAndCharts!$A141+$A$11,IF($C$7,8,0),1,1)</f>
        <v>158.47999999999999</v>
      </c>
      <c r="G141" s="4">
        <f ca="1">OFFSET(InputPriceData!F$15,CalculationsAndCharts!$A141+$A$11,IF($C$7,8,0),1,1)</f>
        <v>159.38999999999999</v>
      </c>
      <c r="H141" s="138"/>
      <c r="I141" s="138"/>
      <c r="O141" s="246">
        <f t="shared" ca="1" si="10"/>
        <v>2.5163336018482929</v>
      </c>
      <c r="P141" s="246">
        <f t="shared" ca="1" si="11"/>
        <v>0.75539877816288192</v>
      </c>
      <c r="Q141" s="246">
        <f t="shared" ca="1" si="13"/>
        <v>1.6258853868458931</v>
      </c>
      <c r="R141" s="4">
        <f t="shared" ca="1" si="14"/>
        <v>0.46460764348728423</v>
      </c>
      <c r="S141" s="4">
        <f t="shared" ca="1" si="12"/>
        <v>0.96224704476041745</v>
      </c>
      <c r="W141" s="246">
        <f t="shared" ca="1" si="15"/>
        <v>2.5163336018482929</v>
      </c>
      <c r="X141" s="246">
        <f t="shared" ca="1" si="16"/>
        <v>0.75539877816288192</v>
      </c>
      <c r="Y141" s="246">
        <f t="shared" ca="1" si="17"/>
        <v>1.6258853868458931</v>
      </c>
      <c r="Z141" s="4">
        <f t="shared" ca="1" si="18"/>
        <v>0.46460764348728423</v>
      </c>
      <c r="AA141" s="4">
        <f t="shared" ca="1" si="19"/>
        <v>0.7291079861669667</v>
      </c>
    </row>
    <row r="142" spans="1:27" x14ac:dyDescent="0.25">
      <c r="A142">
        <v>110</v>
      </c>
      <c r="B142" s="176">
        <f ca="1">OFFSET(InputPriceData!B$15,CalculationsAndCharts!$A142+$A$11,0,1,1)</f>
        <v>41400</v>
      </c>
      <c r="C142" s="3">
        <f ca="1">OFFSET(InputPriceData!G$15,CalculationsAndCharts!$A142+$A$11,IF($C$7,8,0),1,1)</f>
        <v>66882100</v>
      </c>
      <c r="D142" s="4">
        <f ca="1">OFFSET(InputPriceData!C$15,CalculationsAndCharts!$A142+$A$11,IF($C$7,8,0),1,1)</f>
        <v>158.30000000000001</v>
      </c>
      <c r="E142" s="4">
        <f ca="1">OFFSET(InputPriceData!D$15,CalculationsAndCharts!$A142+$A$11,IF($C$7,8,0),1,1)</f>
        <v>158.81</v>
      </c>
      <c r="F142" s="4">
        <f ca="1">OFFSET(InputPriceData!E$15,CalculationsAndCharts!$A142+$A$11,IF($C$7,8,0),1,1)</f>
        <v>158.22999999999999</v>
      </c>
      <c r="G142" s="4">
        <f ca="1">OFFSET(InputPriceData!F$15,CalculationsAndCharts!$A142+$A$11,IF($C$7,8,0),1,1)</f>
        <v>158.58000000000001</v>
      </c>
      <c r="H142" s="138"/>
      <c r="I142" s="138"/>
      <c r="O142" s="246">
        <f t="shared" ca="1" si="10"/>
        <v>2.0709972126617426</v>
      </c>
      <c r="P142" s="246">
        <f t="shared" ca="1" si="11"/>
        <v>0.40832378827680083</v>
      </c>
      <c r="Q142" s="246">
        <f t="shared" ca="1" si="13"/>
        <v>1.6406512480786006</v>
      </c>
      <c r="R142" s="4">
        <f t="shared" ca="1" si="14"/>
        <v>0.24887908917571419</v>
      </c>
      <c r="S142" s="4">
        <f t="shared" ca="1" si="12"/>
        <v>0.93863347032730482</v>
      </c>
      <c r="W142" s="246">
        <f t="shared" ca="1" si="15"/>
        <v>2.0709972126617426</v>
      </c>
      <c r="X142" s="246">
        <f t="shared" ca="1" si="16"/>
        <v>0.40832378827680083</v>
      </c>
      <c r="Y142" s="246">
        <f t="shared" ca="1" si="17"/>
        <v>1.6406512480786006</v>
      </c>
      <c r="Z142" s="4">
        <f t="shared" ca="1" si="18"/>
        <v>0.24887908917571419</v>
      </c>
      <c r="AA142" s="4">
        <f t="shared" ca="1" si="19"/>
        <v>0.59013062063261645</v>
      </c>
    </row>
    <row r="143" spans="1:27" x14ac:dyDescent="0.25">
      <c r="A143">
        <v>111</v>
      </c>
      <c r="B143" s="176">
        <f ca="1">OFFSET(InputPriceData!B$15,CalculationsAndCharts!$A143+$A$11,0,1,1)</f>
        <v>41397</v>
      </c>
      <c r="C143" s="3">
        <f ca="1">OFFSET(InputPriceData!G$15,CalculationsAndCharts!$A143+$A$11,IF($C$7,8,0),1,1)</f>
        <v>144202300</v>
      </c>
      <c r="D143" s="4">
        <f ca="1">OFFSET(InputPriceData!C$15,CalculationsAndCharts!$A143+$A$11,IF($C$7,8,0),1,1)</f>
        <v>157.94999999999999</v>
      </c>
      <c r="E143" s="4">
        <f ca="1">OFFSET(InputPriceData!D$15,CalculationsAndCharts!$A143+$A$11,IF($C$7,8,0),1,1)</f>
        <v>158.68</v>
      </c>
      <c r="F143" s="4">
        <f ca="1">OFFSET(InputPriceData!E$15,CalculationsAndCharts!$A143+$A$11,IF($C$7,8,0),1,1)</f>
        <v>156.62</v>
      </c>
      <c r="G143" s="4">
        <f ca="1">OFFSET(InputPriceData!F$15,CalculationsAndCharts!$A143+$A$11,IF($C$7,8,0),1,1)</f>
        <v>158.18</v>
      </c>
      <c r="H143" s="138"/>
      <c r="I143" s="138"/>
      <c r="O143" s="246">
        <f t="shared" ca="1" si="10"/>
        <v>2.0088357982291347</v>
      </c>
      <c r="P143" s="246">
        <f t="shared" ca="1" si="11"/>
        <v>9.9424233467568512E-2</v>
      </c>
      <c r="Q143" s="246">
        <f t="shared" ca="1" si="13"/>
        <v>1.6555512089592337</v>
      </c>
      <c r="R143" s="4">
        <f t="shared" ca="1" si="14"/>
        <v>6.0055063793569875E-2</v>
      </c>
      <c r="S143" s="4">
        <f t="shared" ca="1" si="12"/>
        <v>0.91082535639858375</v>
      </c>
      <c r="W143" s="246">
        <f t="shared" ca="1" si="15"/>
        <v>2.0088357982291347</v>
      </c>
      <c r="X143" s="246">
        <f t="shared" ca="1" si="16"/>
        <v>9.9424233467568512E-2</v>
      </c>
      <c r="Y143" s="246">
        <f t="shared" ca="1" si="17"/>
        <v>1.6555512089592337</v>
      </c>
      <c r="Z143" s="4">
        <f t="shared" ca="1" si="18"/>
        <v>6.0055063793569875E-2</v>
      </c>
      <c r="AA143" s="4">
        <f t="shared" ca="1" si="19"/>
        <v>0.44926285990880788</v>
      </c>
    </row>
    <row r="144" spans="1:27" x14ac:dyDescent="0.25">
      <c r="A144">
        <v>112</v>
      </c>
      <c r="B144" s="176">
        <f ca="1">OFFSET(InputPriceData!B$15,CalculationsAndCharts!$A144+$A$11,0,1,1)</f>
        <v>41396</v>
      </c>
      <c r="C144" s="3">
        <f ca="1">OFFSET(InputPriceData!G$15,CalculationsAndCharts!$A144+$A$11,IF($C$7,8,0),1,1)</f>
        <v>96407600</v>
      </c>
      <c r="D144" s="4">
        <f ca="1">OFFSET(InputPriceData!C$15,CalculationsAndCharts!$A144+$A$11,IF($C$7,8,0),1,1)</f>
        <v>155.54</v>
      </c>
      <c r="E144" s="4">
        <f ca="1">OFFSET(InputPriceData!D$15,CalculationsAndCharts!$A144+$A$11,IF($C$7,8,0),1,1)</f>
        <v>156.72999999999999</v>
      </c>
      <c r="F144" s="4">
        <f ca="1">OFFSET(InputPriceData!E$15,CalculationsAndCharts!$A144+$A$11,IF($C$7,8,0),1,1)</f>
        <v>155.38999999999999</v>
      </c>
      <c r="G144" s="4">
        <f ca="1">OFFSET(InputPriceData!F$15,CalculationsAndCharts!$A144+$A$11,IF($C$7,8,0),1,1)</f>
        <v>156.59</v>
      </c>
      <c r="H144" s="138"/>
      <c r="I144" s="138"/>
      <c r="O144" s="246">
        <f t="shared" ca="1" si="10"/>
        <v>0.69206287508455044</v>
      </c>
      <c r="P144" s="246">
        <f t="shared" ca="1" si="11"/>
        <v>-0.14315442756671592</v>
      </c>
      <c r="Q144" s="246">
        <f t="shared" ca="1" si="13"/>
        <v>1.6705864873453418</v>
      </c>
      <c r="R144" s="4">
        <f t="shared" ca="1" si="14"/>
        <v>-8.5691120244960534E-2</v>
      </c>
      <c r="S144" s="4">
        <f t="shared" ca="1" si="12"/>
        <v>0.88235810909831303</v>
      </c>
      <c r="W144" s="246">
        <f t="shared" ca="1" si="15"/>
        <v>0.69206287508455044</v>
      </c>
      <c r="X144" s="246">
        <f t="shared" ca="1" si="16"/>
        <v>-0.14315442756671592</v>
      </c>
      <c r="Y144" s="246">
        <f t="shared" ca="1" si="17"/>
        <v>1.6705864873453418</v>
      </c>
      <c r="Z144" s="4">
        <f t="shared" ca="1" si="18"/>
        <v>-8.5691120244960534E-2</v>
      </c>
      <c r="AA144" s="4">
        <f t="shared" ca="1" si="19"/>
        <v>0.32546465200729613</v>
      </c>
    </row>
    <row r="145" spans="1:27" x14ac:dyDescent="0.25">
      <c r="A145">
        <v>113</v>
      </c>
      <c r="B145" s="176">
        <f ca="1">OFFSET(InputPriceData!B$15,CalculationsAndCharts!$A145+$A$11,0,1,1)</f>
        <v>41395</v>
      </c>
      <c r="C145" s="3">
        <f ca="1">OFFSET(InputPriceData!G$15,CalculationsAndCharts!$A145+$A$11,IF($C$7,8,0),1,1)</f>
        <v>138874200</v>
      </c>
      <c r="D145" s="4">
        <f ca="1">OFFSET(InputPriceData!C$15,CalculationsAndCharts!$A145+$A$11,IF($C$7,8,0),1,1)</f>
        <v>156.18</v>
      </c>
      <c r="E145" s="4">
        <f ca="1">OFFSET(InputPriceData!D$15,CalculationsAndCharts!$A145+$A$11,IF($C$7,8,0),1,1)</f>
        <v>156.26</v>
      </c>
      <c r="F145" s="4">
        <f ca="1">OFFSET(InputPriceData!E$15,CalculationsAndCharts!$A145+$A$11,IF($C$7,8,0),1,1)</f>
        <v>154.97</v>
      </c>
      <c r="G145" s="4">
        <f ca="1">OFFSET(InputPriceData!F$15,CalculationsAndCharts!$A145+$A$11,IF($C$7,8,0),1,1)</f>
        <v>155.15</v>
      </c>
      <c r="H145" s="138"/>
      <c r="I145" s="138"/>
      <c r="O145" s="246">
        <f t="shared" ca="1" si="10"/>
        <v>-0.59162967678227241</v>
      </c>
      <c r="P145" s="246">
        <f t="shared" ca="1" si="11"/>
        <v>-0.33738001381520677</v>
      </c>
      <c r="Q145" s="246">
        <f t="shared" ca="1" si="13"/>
        <v>1.6857583121547344</v>
      </c>
      <c r="R145" s="4">
        <f t="shared" ca="1" si="14"/>
        <v>-0.20013545914773989</v>
      </c>
      <c r="S145" s="4">
        <f t="shared" ca="1" si="12"/>
        <v>0.85362025421606924</v>
      </c>
      <c r="W145" s="246">
        <f t="shared" ca="1" si="15"/>
        <v>-0.59162967678227241</v>
      </c>
      <c r="X145" s="246">
        <f t="shared" ca="1" si="16"/>
        <v>-0.33738001381520677</v>
      </c>
      <c r="Y145" s="246">
        <f t="shared" ca="1" si="17"/>
        <v>1.6857583121547344</v>
      </c>
      <c r="Z145" s="4">
        <f t="shared" ca="1" si="18"/>
        <v>-0.20013545914773989</v>
      </c>
      <c r="AA145" s="4">
        <f t="shared" ca="1" si="19"/>
        <v>0.21725686154780707</v>
      </c>
    </row>
    <row r="146" spans="1:27" x14ac:dyDescent="0.25">
      <c r="A146">
        <v>114</v>
      </c>
      <c r="B146" s="176">
        <f ca="1">OFFSET(InputPriceData!B$15,CalculationsAndCharts!$A146+$A$11,0,1,1)</f>
        <v>41394</v>
      </c>
      <c r="C146" s="3">
        <f ca="1">OFFSET(InputPriceData!G$15,CalculationsAndCharts!$A146+$A$11,IF($C$7,8,0),1,1)</f>
        <v>116010700</v>
      </c>
      <c r="D146" s="4">
        <f ca="1">OFFSET(InputPriceData!C$15,CalculationsAndCharts!$A146+$A$11,IF($C$7,8,0),1,1)</f>
        <v>156.12</v>
      </c>
      <c r="E146" s="4">
        <f ca="1">OFFSET(InputPriceData!D$15,CalculationsAndCharts!$A146+$A$11,IF($C$7,8,0),1,1)</f>
        <v>156.56</v>
      </c>
      <c r="F146" s="4">
        <f ca="1">OFFSET(InputPriceData!E$15,CalculationsAndCharts!$A146+$A$11,IF($C$7,8,0),1,1)</f>
        <v>155.47</v>
      </c>
      <c r="G146" s="4">
        <f ca="1">OFFSET(InputPriceData!F$15,CalculationsAndCharts!$A146+$A$11,IF($C$7,8,0),1,1)</f>
        <v>156.52000000000001</v>
      </c>
      <c r="H146" s="138"/>
      <c r="I146" s="138"/>
      <c r="O146" s="246">
        <f t="shared" ca="1" si="10"/>
        <v>0.94572345954079129</v>
      </c>
      <c r="P146" s="246">
        <f t="shared" ca="1" si="11"/>
        <v>-0.59247677665026033</v>
      </c>
      <c r="Q146" s="246">
        <f t="shared" ca="1" si="13"/>
        <v>1.7010679234659278</v>
      </c>
      <c r="R146" s="4">
        <f t="shared" ca="1" si="14"/>
        <v>-0.34829695421161561</v>
      </c>
      <c r="S146" s="4">
        <f t="shared" ca="1" si="12"/>
        <v>0.80360777086375224</v>
      </c>
      <c r="W146" s="246">
        <f t="shared" ca="1" si="15"/>
        <v>0.94572345954079129</v>
      </c>
      <c r="X146" s="246">
        <f t="shared" ca="1" si="16"/>
        <v>-0.59247677665026033</v>
      </c>
      <c r="Y146" s="246">
        <f t="shared" ca="1" si="17"/>
        <v>1.7010679234659278</v>
      </c>
      <c r="Z146" s="4">
        <f t="shared" ca="1" si="18"/>
        <v>-0.34829695421161561</v>
      </c>
      <c r="AA146" s="4">
        <f t="shared" ca="1" si="19"/>
        <v>6.0072236605307694E-2</v>
      </c>
    </row>
    <row r="147" spans="1:27" x14ac:dyDescent="0.25">
      <c r="A147">
        <v>115</v>
      </c>
      <c r="B147" s="176">
        <f ca="1">OFFSET(InputPriceData!B$15,CalculationsAndCharts!$A147+$A$11,0,1,1)</f>
        <v>41393</v>
      </c>
      <c r="C147" s="3">
        <f ca="1">OFFSET(InputPriceData!G$15,CalculationsAndCharts!$A147+$A$11,IF($C$7,8,0),1,1)</f>
        <v>88572800</v>
      </c>
      <c r="D147" s="4">
        <f ca="1">OFFSET(InputPriceData!C$15,CalculationsAndCharts!$A147+$A$11,IF($C$7,8,0),1,1)</f>
        <v>155.53</v>
      </c>
      <c r="E147" s="4">
        <f ca="1">OFFSET(InputPriceData!D$15,CalculationsAndCharts!$A147+$A$11,IF($C$7,8,0),1,1)</f>
        <v>156.49</v>
      </c>
      <c r="F147" s="4">
        <f ca="1">OFFSET(InputPriceData!E$15,CalculationsAndCharts!$A147+$A$11,IF($C$7,8,0),1,1)</f>
        <v>155.29</v>
      </c>
      <c r="G147" s="4">
        <f ca="1">OFFSET(InputPriceData!F$15,CalculationsAndCharts!$A147+$A$11,IF($C$7,8,0),1,1)</f>
        <v>156.15</v>
      </c>
      <c r="H147" s="138"/>
      <c r="I147" s="138"/>
      <c r="O147" s="246">
        <f t="shared" ca="1" si="10"/>
        <v>0.80404748835625073</v>
      </c>
      <c r="P147" s="246">
        <f t="shared" ca="1" si="11"/>
        <v>-0.89543265958547513</v>
      </c>
      <c r="Q147" s="246">
        <f t="shared" ca="1" si="13"/>
        <v>1.7165165726195033</v>
      </c>
      <c r="R147" s="4">
        <f t="shared" ca="1" si="14"/>
        <v>-0.52165686825790047</v>
      </c>
      <c r="S147" s="4">
        <f t="shared" ca="1" si="12"/>
        <v>0.71317029708090085</v>
      </c>
      <c r="W147" s="246">
        <f t="shared" ca="1" si="15"/>
        <v>0.80404748835625073</v>
      </c>
      <c r="X147" s="246">
        <f t="shared" ca="1" si="16"/>
        <v>-0.89543265958547513</v>
      </c>
      <c r="Y147" s="246">
        <f t="shared" ca="1" si="17"/>
        <v>1.7165165726195033</v>
      </c>
      <c r="Z147" s="4">
        <f t="shared" ca="1" si="18"/>
        <v>-0.52165686825790047</v>
      </c>
      <c r="AA147" s="4">
        <f t="shared" ca="1" si="19"/>
        <v>-0.15373580334212703</v>
      </c>
    </row>
    <row r="148" spans="1:27" x14ac:dyDescent="0.25">
      <c r="A148">
        <v>116</v>
      </c>
      <c r="B148" s="176">
        <f ca="1">OFFSET(InputPriceData!B$15,CalculationsAndCharts!$A148+$A$11,0,1,1)</f>
        <v>41390</v>
      </c>
      <c r="C148" s="3">
        <f ca="1">OFFSET(InputPriceData!G$15,CalculationsAndCharts!$A148+$A$11,IF($C$7,8,0),1,1)</f>
        <v>95918800</v>
      </c>
      <c r="D148" s="4">
        <f ca="1">OFFSET(InputPriceData!C$15,CalculationsAndCharts!$A148+$A$11,IF($C$7,8,0),1,1)</f>
        <v>155.19999999999999</v>
      </c>
      <c r="E148" s="4">
        <f ca="1">OFFSET(InputPriceData!D$15,CalculationsAndCharts!$A148+$A$11,IF($C$7,8,0),1,1)</f>
        <v>155.46</v>
      </c>
      <c r="F148" s="4">
        <f ca="1">OFFSET(InputPriceData!E$15,CalculationsAndCharts!$A148+$A$11,IF($C$7,8,0),1,1)</f>
        <v>154.61000000000001</v>
      </c>
      <c r="G148" s="4">
        <f ca="1">OFFSET(InputPriceData!F$15,CalculationsAndCharts!$A148+$A$11,IF($C$7,8,0),1,1)</f>
        <v>155.11000000000001</v>
      </c>
      <c r="H148" s="138"/>
      <c r="I148" s="138"/>
      <c r="O148" s="246">
        <f t="shared" ca="1" si="10"/>
        <v>-5.324614561263491E-2</v>
      </c>
      <c r="P148" s="246">
        <f t="shared" ca="1" si="11"/>
        <v>-1.1497100070271813</v>
      </c>
      <c r="Q148" s="246">
        <f t="shared" ca="1" si="13"/>
        <v>1.7321055223203867</v>
      </c>
      <c r="R148" s="4">
        <f t="shared" ca="1" si="14"/>
        <v>-0.66376441401040687</v>
      </c>
      <c r="S148" s="4">
        <f t="shared" ca="1" si="12"/>
        <v>0.58675739897950407</v>
      </c>
      <c r="W148" s="246">
        <f t="shared" ca="1" si="15"/>
        <v>-5.324614561263491E-2</v>
      </c>
      <c r="X148" s="246">
        <f t="shared" ca="1" si="16"/>
        <v>-1.1497100070271813</v>
      </c>
      <c r="Y148" s="246">
        <f t="shared" ca="1" si="17"/>
        <v>1.7321055223203867</v>
      </c>
      <c r="Z148" s="4">
        <f t="shared" ca="1" si="18"/>
        <v>-0.66376441401040687</v>
      </c>
      <c r="AA148" s="4">
        <f t="shared" ca="1" si="19"/>
        <v>-0.35911025799592278</v>
      </c>
    </row>
    <row r="149" spans="1:27" x14ac:dyDescent="0.25">
      <c r="A149">
        <v>117</v>
      </c>
      <c r="B149" s="176">
        <f ca="1">OFFSET(InputPriceData!B$15,CalculationsAndCharts!$A149+$A$11,0,1,1)</f>
        <v>41389</v>
      </c>
      <c r="C149" s="3">
        <f ca="1">OFFSET(InputPriceData!G$15,CalculationsAndCharts!$A149+$A$11,IF($C$7,8,0),1,1)</f>
        <v>131060600</v>
      </c>
      <c r="D149" s="4">
        <f ca="1">OFFSET(InputPriceData!C$15,CalculationsAndCharts!$A149+$A$11,IF($C$7,8,0),1,1)</f>
        <v>155.21</v>
      </c>
      <c r="E149" s="4">
        <f ca="1">OFFSET(InputPriceData!D$15,CalculationsAndCharts!$A149+$A$11,IF($C$7,8,0),1,1)</f>
        <v>156.13</v>
      </c>
      <c r="F149" s="4">
        <f ca="1">OFFSET(InputPriceData!E$15,CalculationsAndCharts!$A149+$A$11,IF($C$7,8,0),1,1)</f>
        <v>154.97999999999999</v>
      </c>
      <c r="G149" s="4">
        <f ca="1">OFFSET(InputPriceData!F$15,CalculationsAndCharts!$A149+$A$11,IF($C$7,8,0),1,1)</f>
        <v>155.38999999999999</v>
      </c>
      <c r="H149" s="138"/>
      <c r="I149" s="138"/>
      <c r="O149" s="246">
        <f t="shared" ca="1" si="10"/>
        <v>0.39055187364523286</v>
      </c>
      <c r="P149" s="246">
        <f t="shared" ca="1" si="11"/>
        <v>-1.3582952136409514</v>
      </c>
      <c r="Q149" s="246">
        <f t="shared" ca="1" si="13"/>
        <v>1.7478360467410563</v>
      </c>
      <c r="R149" s="4">
        <f t="shared" ca="1" si="14"/>
        <v>-0.77712964907296267</v>
      </c>
      <c r="S149" s="4">
        <f t="shared" ca="1" si="12"/>
        <v>0.40877302383195913</v>
      </c>
      <c r="W149" s="246">
        <f t="shared" ca="1" si="15"/>
        <v>0.39055187364523286</v>
      </c>
      <c r="X149" s="246">
        <f t="shared" ca="1" si="16"/>
        <v>-1.3582952136409514</v>
      </c>
      <c r="Y149" s="246">
        <f t="shared" ca="1" si="17"/>
        <v>1.7478360467410563</v>
      </c>
      <c r="Z149" s="4">
        <f t="shared" ca="1" si="18"/>
        <v>-0.77712964907296267</v>
      </c>
      <c r="AA149" s="4">
        <f t="shared" ca="1" si="19"/>
        <v>-0.54724032030332082</v>
      </c>
    </row>
    <row r="150" spans="1:27" x14ac:dyDescent="0.25">
      <c r="A150">
        <v>118</v>
      </c>
      <c r="B150" s="176">
        <f ca="1">OFFSET(InputPriceData!B$15,CalculationsAndCharts!$A150+$A$11,0,1,1)</f>
        <v>41388</v>
      </c>
      <c r="C150" s="3">
        <f ca="1">OFFSET(InputPriceData!G$15,CalculationsAndCharts!$A150+$A$11,IF($C$7,8,0),1,1)</f>
        <v>96781200</v>
      </c>
      <c r="D150" s="4">
        <f ca="1">OFFSET(InputPriceData!C$15,CalculationsAndCharts!$A150+$A$11,IF($C$7,8,0),1,1)</f>
        <v>154.71</v>
      </c>
      <c r="E150" s="4">
        <f ca="1">OFFSET(InputPriceData!D$15,CalculationsAndCharts!$A150+$A$11,IF($C$7,8,0),1,1)</f>
        <v>155.16999999999999</v>
      </c>
      <c r="F150" s="4">
        <f ca="1">OFFSET(InputPriceData!E$15,CalculationsAndCharts!$A150+$A$11,IF($C$7,8,0),1,1)</f>
        <v>154.43</v>
      </c>
      <c r="G150" s="4">
        <f ca="1">OFFSET(InputPriceData!F$15,CalculationsAndCharts!$A150+$A$11,IF($C$7,8,0),1,1)</f>
        <v>154.76</v>
      </c>
      <c r="H150" s="138"/>
      <c r="I150" s="138"/>
      <c r="O150" s="246">
        <f t="shared" ca="1" si="10"/>
        <v>-7.7027896886237013E-2</v>
      </c>
      <c r="P150" s="246">
        <f t="shared" ca="1" si="11"/>
        <v>-1.4954074386718521</v>
      </c>
      <c r="Q150" s="246">
        <f t="shared" ca="1" si="13"/>
        <v>1.7637094316256876</v>
      </c>
      <c r="R150" s="4">
        <f t="shared" ca="1" si="14"/>
        <v>-0.84787630652599622</v>
      </c>
      <c r="S150" s="4">
        <f t="shared" ca="1" si="12"/>
        <v>0.22001351630684121</v>
      </c>
      <c r="W150" s="246">
        <f t="shared" ca="1" si="15"/>
        <v>-7.7027896886237013E-2</v>
      </c>
      <c r="X150" s="246">
        <f t="shared" ca="1" si="16"/>
        <v>-1.4954074386718521</v>
      </c>
      <c r="Y150" s="246">
        <f t="shared" ca="1" si="17"/>
        <v>1.7637094316256876</v>
      </c>
      <c r="Z150" s="4">
        <f t="shared" ca="1" si="18"/>
        <v>-0.84787630652599622</v>
      </c>
      <c r="AA150" s="4">
        <f t="shared" ca="1" si="19"/>
        <v>-0.67772816934824076</v>
      </c>
    </row>
    <row r="151" spans="1:27" x14ac:dyDescent="0.25">
      <c r="A151" s="45">
        <v>119</v>
      </c>
      <c r="B151" s="176">
        <f ca="1">OFFSET(InputPriceData!B$15,CalculationsAndCharts!$A151+$A$11,0,1,1)</f>
        <v>41387</v>
      </c>
      <c r="C151" s="3">
        <f ca="1">OFFSET(InputPriceData!G$15,CalculationsAndCharts!$A151+$A$11,IF($C$7,8,0),1,1)</f>
        <v>166141300</v>
      </c>
      <c r="D151" s="4">
        <f ca="1">OFFSET(InputPriceData!C$15,CalculationsAndCharts!$A151+$A$11,IF($C$7,8,0),1,1)</f>
        <v>153.85</v>
      </c>
      <c r="E151" s="4">
        <f ca="1">OFFSET(InputPriceData!D$15,CalculationsAndCharts!$A151+$A$11,IF($C$7,8,0),1,1)</f>
        <v>154.81</v>
      </c>
      <c r="F151" s="4">
        <f ca="1">OFFSET(InputPriceData!E$15,CalculationsAndCharts!$A151+$A$11,IF($C$7,8,0),1,1)</f>
        <v>153.08000000000001</v>
      </c>
      <c r="G151" s="4">
        <f ca="1">OFFSET(InputPriceData!F$15,CalculationsAndCharts!$A151+$A$11,IF($C$7,8,0),1,1)</f>
        <v>154.66</v>
      </c>
      <c r="H151" s="138"/>
      <c r="I151" s="138"/>
      <c r="O151" s="246">
        <f t="shared" ca="1" si="10"/>
        <v>-3.3550442450117401E-2</v>
      </c>
      <c r="P151" s="246">
        <f t="shared" ca="1" si="11"/>
        <v>-1.5056456033405397</v>
      </c>
      <c r="Q151" s="246">
        <f t="shared" ca="1" si="13"/>
        <v>1.7797269743952449</v>
      </c>
      <c r="R151" s="4">
        <f t="shared" ca="1" si="14"/>
        <v>-0.84599808004380073</v>
      </c>
      <c r="S151" s="4">
        <f t="shared" ca="1" si="12"/>
        <v>0.22632660885474074</v>
      </c>
      <c r="W151" s="246">
        <f t="shared" ca="1" si="15"/>
        <v>-3.3550442450117401E-2</v>
      </c>
      <c r="X151" s="246">
        <f t="shared" ca="1" si="16"/>
        <v>-1.5056456033405397</v>
      </c>
      <c r="Y151" s="246">
        <f t="shared" ca="1" si="17"/>
        <v>1.7797269743952449</v>
      </c>
      <c r="Z151" s="4">
        <f t="shared" ca="1" si="18"/>
        <v>-0.84599808004380073</v>
      </c>
      <c r="AA151" s="4">
        <f t="shared" ca="1" si="19"/>
        <v>-0.67411965285930786</v>
      </c>
    </row>
    <row r="152" spans="1:27" x14ac:dyDescent="0.25">
      <c r="A152">
        <v>120</v>
      </c>
      <c r="B152" s="176">
        <f ca="1">OFFSET(InputPriceData!B$15,CalculationsAndCharts!$A152+$A$11,0,1,1)</f>
        <v>41386</v>
      </c>
      <c r="C152" s="3">
        <f ca="1">OFFSET(InputPriceData!G$15,CalculationsAndCharts!$A152+$A$11,IF($C$7,8,0),1,1)</f>
        <v>106553500</v>
      </c>
      <c r="D152" s="4">
        <f ca="1">OFFSET(InputPriceData!C$15,CalculationsAndCharts!$A152+$A$11,IF($C$7,8,0),1,1)</f>
        <v>152.69999999999999</v>
      </c>
      <c r="E152" s="4">
        <f ca="1">OFFSET(InputPriceData!D$15,CalculationsAndCharts!$A152+$A$11,IF($C$7,8,0),1,1)</f>
        <v>153.44</v>
      </c>
      <c r="F152" s="4">
        <f ca="1">OFFSET(InputPriceData!E$15,CalculationsAndCharts!$A152+$A$11,IF($C$7,8,0),1,1)</f>
        <v>151.69</v>
      </c>
      <c r="G152" s="4">
        <f ca="1">OFFSET(InputPriceData!F$15,CalculationsAndCharts!$A152+$A$11,IF($C$7,8,0),1,1)</f>
        <v>153.08000000000001</v>
      </c>
      <c r="H152" s="138"/>
      <c r="I152" s="138"/>
      <c r="O152" s="246">
        <f t="shared" ca="1" si="10"/>
        <v>-1.533976233146285</v>
      </c>
      <c r="P152" s="246">
        <f t="shared" ca="1" si="11"/>
        <v>-1.3429168521711254</v>
      </c>
      <c r="Q152" s="246">
        <f t="shared" ca="1" si="13"/>
        <v>1.7958899842535265</v>
      </c>
      <c r="R152" s="4">
        <f t="shared" ca="1" si="14"/>
        <v>-0.7477723379193062</v>
      </c>
      <c r="S152" s="4">
        <f t="shared" ca="1" si="12"/>
        <v>0.4655210487735017</v>
      </c>
      <c r="W152" s="246">
        <f t="shared" ca="1" si="15"/>
        <v>-1.533976233146285</v>
      </c>
      <c r="X152" s="246">
        <f t="shared" ca="1" si="16"/>
        <v>-1.3429168521711254</v>
      </c>
      <c r="Y152" s="246">
        <f t="shared" ca="1" si="17"/>
        <v>1.7958899842535265</v>
      </c>
      <c r="Z152" s="4">
        <f t="shared" ca="1" si="18"/>
        <v>-0.7477723379193062</v>
      </c>
      <c r="AA152" s="4">
        <f t="shared" ca="1" si="19"/>
        <v>-0.49618600574188765</v>
      </c>
    </row>
    <row r="153" spans="1:27" x14ac:dyDescent="0.25">
      <c r="A153">
        <v>121</v>
      </c>
      <c r="B153" s="176">
        <f ca="1">OFFSET(InputPriceData!B$15,CalculationsAndCharts!$A153+$A$11,0,1,1)</f>
        <v>41383</v>
      </c>
      <c r="C153" s="3">
        <f ca="1">OFFSET(InputPriceData!G$15,CalculationsAndCharts!$A153+$A$11,IF($C$7,8,0),1,1)</f>
        <v>149687600</v>
      </c>
      <c r="D153" s="4">
        <f ca="1">OFFSET(InputPriceData!C$15,CalculationsAndCharts!$A153+$A$11,IF($C$7,8,0),1,1)</f>
        <v>151.44999999999999</v>
      </c>
      <c r="E153" s="4">
        <f ca="1">OFFSET(InputPriceData!D$15,CalculationsAndCharts!$A153+$A$11,IF($C$7,8,0),1,1)</f>
        <v>152.47999999999999</v>
      </c>
      <c r="F153" s="4">
        <f ca="1">OFFSET(InputPriceData!E$15,CalculationsAndCharts!$A153+$A$11,IF($C$7,8,0),1,1)</f>
        <v>151.08000000000001</v>
      </c>
      <c r="G153" s="4">
        <f ca="1">OFFSET(InputPriceData!F$15,CalculationsAndCharts!$A153+$A$11,IF($C$7,8,0),1,1)</f>
        <v>152.41</v>
      </c>
      <c r="H153" s="138"/>
      <c r="I153" s="138"/>
      <c r="O153" s="246">
        <f t="shared" ca="1" si="10"/>
        <v>-2.2188689008499147</v>
      </c>
      <c r="P153" s="246">
        <f t="shared" ca="1" si="11"/>
        <v>-1.0202868515123589</v>
      </c>
      <c r="Q153" s="246">
        <f t="shared" ca="1" si="13"/>
        <v>1.812199782294174</v>
      </c>
      <c r="R153" s="4">
        <f t="shared" ca="1" si="14"/>
        <v>-0.56301013910327025</v>
      </c>
      <c r="S153" s="4">
        <f t="shared" ca="1" si="12"/>
        <v>0.68314635057568862</v>
      </c>
      <c r="W153" s="246">
        <f t="shared" ca="1" si="15"/>
        <v>-2.2188689008499147</v>
      </c>
      <c r="X153" s="246">
        <f t="shared" ca="1" si="16"/>
        <v>-1.0202868515123589</v>
      </c>
      <c r="Y153" s="246">
        <f t="shared" ca="1" si="17"/>
        <v>1.812199782294174</v>
      </c>
      <c r="Z153" s="4">
        <f t="shared" ca="1" si="18"/>
        <v>-0.56301013910327025</v>
      </c>
      <c r="AA153" s="4">
        <f t="shared" ca="1" si="19"/>
        <v>-0.21039105882026229</v>
      </c>
    </row>
    <row r="154" spans="1:27" x14ac:dyDescent="0.25">
      <c r="A154">
        <v>122</v>
      </c>
      <c r="B154" s="176">
        <f ca="1">OFFSET(InputPriceData!B$15,CalculationsAndCharts!$A154+$A$11,0,1,1)</f>
        <v>41382</v>
      </c>
      <c r="C154" s="3">
        <f ca="1">OFFSET(InputPriceData!G$15,CalculationsAndCharts!$A154+$A$11,IF($C$7,8,0),1,1)</f>
        <v>167583200</v>
      </c>
      <c r="D154" s="4">
        <f ca="1">OFFSET(InputPriceData!C$15,CalculationsAndCharts!$A154+$A$11,IF($C$7,8,0),1,1)</f>
        <v>152.30000000000001</v>
      </c>
      <c r="E154" s="4">
        <f ca="1">OFFSET(InputPriceData!D$15,CalculationsAndCharts!$A154+$A$11,IF($C$7,8,0),1,1)</f>
        <v>152.33000000000001</v>
      </c>
      <c r="F154" s="4">
        <f ca="1">OFFSET(InputPriceData!E$15,CalculationsAndCharts!$A154+$A$11,IF($C$7,8,0),1,1)</f>
        <v>150.51</v>
      </c>
      <c r="G154" s="4">
        <f ca="1">OFFSET(InputPriceData!F$15,CalculationsAndCharts!$A154+$A$11,IF($C$7,8,0),1,1)</f>
        <v>151.09</v>
      </c>
      <c r="H154" s="138"/>
      <c r="I154" s="138"/>
      <c r="O154" s="246">
        <f t="shared" ca="1" si="10"/>
        <v>-3.6427065952490465</v>
      </c>
      <c r="P154" s="246">
        <f t="shared" ca="1" si="11"/>
        <v>-0.62269923304398422</v>
      </c>
      <c r="Q154" s="246">
        <f t="shared" ca="1" si="13"/>
        <v>1.8286577016086518</v>
      </c>
      <c r="R154" s="4">
        <f t="shared" ca="1" si="14"/>
        <v>-0.34052257702258981</v>
      </c>
      <c r="S154" s="4">
        <f t="shared" ca="1" si="12"/>
        <v>0.80671013593695695</v>
      </c>
      <c r="W154" s="246">
        <f t="shared" ca="1" si="15"/>
        <v>-3.6427065952490465</v>
      </c>
      <c r="X154" s="246">
        <f t="shared" ca="1" si="16"/>
        <v>-0.62269923304398422</v>
      </c>
      <c r="Y154" s="246">
        <f t="shared" ca="1" si="17"/>
        <v>1.8286577016086518</v>
      </c>
      <c r="Z154" s="4">
        <f t="shared" ca="1" si="18"/>
        <v>-0.34052257702258981</v>
      </c>
      <c r="AA154" s="4">
        <f t="shared" ca="1" si="19"/>
        <v>6.8856268586736213E-2</v>
      </c>
    </row>
    <row r="155" spans="1:27" x14ac:dyDescent="0.25">
      <c r="A155">
        <v>123</v>
      </c>
      <c r="B155" s="176">
        <f ca="1">OFFSET(InputPriceData!B$15,CalculationsAndCharts!$A155+$A$11,0,1,1)</f>
        <v>41381</v>
      </c>
      <c r="C155" s="3">
        <f ca="1">OFFSET(InputPriceData!G$15,CalculationsAndCharts!$A155+$A$11,IF($C$7,8,0),1,1)</f>
        <v>226834800</v>
      </c>
      <c r="D155" s="4">
        <f ca="1">OFFSET(InputPriceData!C$15,CalculationsAndCharts!$A155+$A$11,IF($C$7,8,0),1,1)</f>
        <v>153.19999999999999</v>
      </c>
      <c r="E155" s="4">
        <f ca="1">OFFSET(InputPriceData!D$15,CalculationsAndCharts!$A155+$A$11,IF($C$7,8,0),1,1)</f>
        <v>153.22999999999999</v>
      </c>
      <c r="F155" s="4">
        <f ca="1">OFFSET(InputPriceData!E$15,CalculationsAndCharts!$A155+$A$11,IF($C$7,8,0),1,1)</f>
        <v>151.22999999999999</v>
      </c>
      <c r="G155" s="4">
        <f ca="1">OFFSET(InputPriceData!F$15,CalculationsAndCharts!$A155+$A$11,IF($C$7,8,0),1,1)</f>
        <v>152.04</v>
      </c>
      <c r="H155" s="138"/>
      <c r="I155" s="138"/>
      <c r="O155" s="246">
        <f t="shared" ca="1" si="10"/>
        <v>-2.8170402053808181</v>
      </c>
      <c r="P155" s="246">
        <f t="shared" ca="1" si="11"/>
        <v>-0.28712163706861876</v>
      </c>
      <c r="Q155" s="246">
        <f t="shared" ca="1" si="13"/>
        <v>1.8452650873952088</v>
      </c>
      <c r="R155" s="4">
        <f t="shared" ca="1" si="14"/>
        <v>-0.1555991272093713</v>
      </c>
      <c r="S155" s="4">
        <f t="shared" ca="1" si="12"/>
        <v>0.86562188105799054</v>
      </c>
      <c r="W155" s="246">
        <f t="shared" ca="1" si="15"/>
        <v>-2.8170402053808181</v>
      </c>
      <c r="X155" s="246">
        <f t="shared" ca="1" si="16"/>
        <v>-0.28712163706861876</v>
      </c>
      <c r="Y155" s="246">
        <f t="shared" ca="1" si="17"/>
        <v>1.8452650873952088</v>
      </c>
      <c r="Z155" s="4">
        <f t="shared" ca="1" si="18"/>
        <v>-0.1555991272093713</v>
      </c>
      <c r="AA155" s="4">
        <f t="shared" ca="1" si="19"/>
        <v>0.26062188811987297</v>
      </c>
    </row>
    <row r="156" spans="1:27" x14ac:dyDescent="0.25">
      <c r="A156">
        <v>124</v>
      </c>
      <c r="B156" s="176">
        <f ca="1">OFFSET(InputPriceData!B$15,CalculationsAndCharts!$A156+$A$11,0,1,1)</f>
        <v>41380</v>
      </c>
      <c r="C156" s="3">
        <f ca="1">OFFSET(InputPriceData!G$15,CalculationsAndCharts!$A156+$A$11,IF($C$7,8,0),1,1)</f>
        <v>147507800</v>
      </c>
      <c r="D156" s="4">
        <f ca="1">OFFSET(InputPriceData!C$15,CalculationsAndCharts!$A156+$A$11,IF($C$7,8,0),1,1)</f>
        <v>153.19999999999999</v>
      </c>
      <c r="E156" s="4">
        <f ca="1">OFFSET(InputPriceData!D$15,CalculationsAndCharts!$A156+$A$11,IF($C$7,8,0),1,1)</f>
        <v>154.38</v>
      </c>
      <c r="F156" s="4">
        <f ca="1">OFFSET(InputPriceData!E$15,CalculationsAndCharts!$A156+$A$11,IF($C$7,8,0),1,1)</f>
        <v>152.83000000000001</v>
      </c>
      <c r="G156" s="4">
        <f ca="1">OFFSET(InputPriceData!F$15,CalculationsAndCharts!$A156+$A$11,IF($C$7,8,0),1,1)</f>
        <v>154.30000000000001</v>
      </c>
      <c r="H156" s="138"/>
      <c r="I156" s="138"/>
      <c r="O156" s="246">
        <f t="shared" ca="1" si="10"/>
        <v>-0.5386170596766866</v>
      </c>
      <c r="P156" s="246">
        <f t="shared" ca="1" si="11"/>
        <v>-0.1264291338536308</v>
      </c>
      <c r="Q156" s="246">
        <f t="shared" ca="1" si="13"/>
        <v>1.8620232970688282</v>
      </c>
      <c r="R156" s="4">
        <f t="shared" ca="1" si="14"/>
        <v>-6.789879270181734E-2</v>
      </c>
      <c r="S156" s="4">
        <f t="shared" ca="1" si="12"/>
        <v>0.88625956642053405</v>
      </c>
      <c r="W156" s="246">
        <f t="shared" ca="1" si="15"/>
        <v>-0.5386170596766866</v>
      </c>
      <c r="X156" s="246">
        <f t="shared" ca="1" si="16"/>
        <v>-0.1264291338536308</v>
      </c>
      <c r="Y156" s="246">
        <f t="shared" ca="1" si="17"/>
        <v>1.8620232970688282</v>
      </c>
      <c r="Z156" s="4">
        <f t="shared" ca="1" si="18"/>
        <v>-6.789879270181734E-2</v>
      </c>
      <c r="AA156" s="4">
        <f t="shared" ca="1" si="19"/>
        <v>0.34137272567196475</v>
      </c>
    </row>
    <row r="157" spans="1:27" x14ac:dyDescent="0.25">
      <c r="A157">
        <v>125</v>
      </c>
      <c r="B157" s="176">
        <f ca="1">OFFSET(InputPriceData!B$15,CalculationsAndCharts!$A157+$A$11,0,1,1)</f>
        <v>41379</v>
      </c>
      <c r="C157" s="3">
        <f ca="1">OFFSET(InputPriceData!G$15,CalculationsAndCharts!$A157+$A$11,IF($C$7,8,0),1,1)</f>
        <v>217259000</v>
      </c>
      <c r="D157" s="4">
        <f ca="1">OFFSET(InputPriceData!C$15,CalculationsAndCharts!$A157+$A$11,IF($C$7,8,0),1,1)</f>
        <v>154.87</v>
      </c>
      <c r="E157" s="4">
        <f ca="1">OFFSET(InputPriceData!D$15,CalculationsAndCharts!$A157+$A$11,IF($C$7,8,0),1,1)</f>
        <v>155</v>
      </c>
      <c r="F157" s="4">
        <f ca="1">OFFSET(InputPriceData!E$15,CalculationsAndCharts!$A157+$A$11,IF($C$7,8,0),1,1)</f>
        <v>152.03</v>
      </c>
      <c r="G157" s="4">
        <f ca="1">OFFSET(InputPriceData!F$15,CalculationsAndCharts!$A157+$A$11,IF($C$7,8,0),1,1)</f>
        <v>152.05000000000001</v>
      </c>
      <c r="H157" s="138"/>
      <c r="I157" s="138"/>
      <c r="O157" s="246">
        <f t="shared" ca="1" si="10"/>
        <v>-2.7645768996926501</v>
      </c>
      <c r="P157" s="246">
        <f t="shared" ca="1" si="11"/>
        <v>-6.7007359152147894E-2</v>
      </c>
      <c r="Q157" s="246">
        <f t="shared" ca="1" si="13"/>
        <v>1.8789337003721778</v>
      </c>
      <c r="R157" s="4">
        <f t="shared" ca="1" si="14"/>
        <v>-3.5662439360619871E-2</v>
      </c>
      <c r="S157" s="4">
        <f t="shared" ca="1" si="12"/>
        <v>0.89299944535140052</v>
      </c>
      <c r="W157" s="246">
        <f t="shared" ca="1" si="15"/>
        <v>-2.7645768996926501</v>
      </c>
      <c r="X157" s="246">
        <f t="shared" ca="1" si="16"/>
        <v>-6.7007359152147894E-2</v>
      </c>
      <c r="Y157" s="246">
        <f t="shared" ca="1" si="17"/>
        <v>1.8789337003721778</v>
      </c>
      <c r="Z157" s="4">
        <f t="shared" ca="1" si="18"/>
        <v>-3.5662439360619871E-2</v>
      </c>
      <c r="AA157" s="4">
        <f t="shared" ca="1" si="19"/>
        <v>0.36961003887881699</v>
      </c>
    </row>
    <row r="158" spans="1:27" x14ac:dyDescent="0.25">
      <c r="A158">
        <v>126</v>
      </c>
      <c r="B158" s="176">
        <f ca="1">OFFSET(InputPriceData!B$15,CalculationsAndCharts!$A158+$A$11,0,1,1)</f>
        <v>41376</v>
      </c>
      <c r="C158" s="3">
        <f ca="1">OFFSET(InputPriceData!G$15,CalculationsAndCharts!$A158+$A$11,IF($C$7,8,0),1,1)</f>
        <v>116359900</v>
      </c>
      <c r="D158" s="4">
        <f ca="1">OFFSET(InputPriceData!C$15,CalculationsAndCharts!$A158+$A$11,IF($C$7,8,0),1,1)</f>
        <v>155.54</v>
      </c>
      <c r="E158" s="4">
        <f ca="1">OFFSET(InputPriceData!D$15,CalculationsAndCharts!$A158+$A$11,IF($C$7,8,0),1,1)</f>
        <v>155.9</v>
      </c>
      <c r="F158" s="4">
        <f ca="1">OFFSET(InputPriceData!E$15,CalculationsAndCharts!$A158+$A$11,IF($C$7,8,0),1,1)</f>
        <v>154.80000000000001</v>
      </c>
      <c r="G158" s="4">
        <f ca="1">OFFSET(InputPriceData!F$15,CalculationsAndCharts!$A158+$A$11,IF($C$7,8,0),1,1)</f>
        <v>155.66</v>
      </c>
      <c r="H158" s="138"/>
      <c r="I158" s="138"/>
      <c r="O158" s="246">
        <f t="shared" ca="1" si="10"/>
        <v>0.93758163673409078</v>
      </c>
      <c r="P158" s="246">
        <f t="shared" ca="1" si="11"/>
        <v>-0.16958370480696133</v>
      </c>
      <c r="Q158" s="246">
        <f t="shared" ca="1" si="13"/>
        <v>1.8959976794875659</v>
      </c>
      <c r="R158" s="4">
        <f t="shared" ca="1" si="14"/>
        <v>-8.9442991751337464E-2</v>
      </c>
      <c r="S158" s="4">
        <f t="shared" ca="1" si="12"/>
        <v>0.88151805952253914</v>
      </c>
      <c r="W158" s="246">
        <f t="shared" ca="1" si="15"/>
        <v>0.93758163673409078</v>
      </c>
      <c r="X158" s="246">
        <f t="shared" ca="1" si="16"/>
        <v>-0.16958370480696133</v>
      </c>
      <c r="Y158" s="246">
        <f t="shared" ca="1" si="17"/>
        <v>1.8959976794875659</v>
      </c>
      <c r="Z158" s="4">
        <f t="shared" ca="1" si="18"/>
        <v>-8.9442991751337464E-2</v>
      </c>
      <c r="AA158" s="4">
        <f t="shared" ca="1" si="19"/>
        <v>0.32208013250254031</v>
      </c>
    </row>
    <row r="159" spans="1:27" x14ac:dyDescent="0.25">
      <c r="A159">
        <v>127</v>
      </c>
      <c r="B159" s="176">
        <f ca="1">OFFSET(InputPriceData!B$15,CalculationsAndCharts!$A159+$A$11,0,1,1)</f>
        <v>41375</v>
      </c>
      <c r="C159" s="3">
        <f ca="1">OFFSET(InputPriceData!G$15,CalculationsAndCharts!$A159+$A$11,IF($C$7,8,0),1,1)</f>
        <v>110142500</v>
      </c>
      <c r="D159" s="4">
        <f ca="1">OFFSET(InputPriceData!C$15,CalculationsAndCharts!$A159+$A$11,IF($C$7,8,0),1,1)</f>
        <v>155.56</v>
      </c>
      <c r="E159" s="4">
        <f ca="1">OFFSET(InputPriceData!D$15,CalculationsAndCharts!$A159+$A$11,IF($C$7,8,0),1,1)</f>
        <v>156.55000000000001</v>
      </c>
      <c r="F159" s="4">
        <f ca="1">OFFSET(InputPriceData!E$15,CalculationsAndCharts!$A159+$A$11,IF($C$7,8,0),1,1)</f>
        <v>155.4</v>
      </c>
      <c r="G159" s="4">
        <f ca="1">OFFSET(InputPriceData!F$15,CalculationsAndCharts!$A159+$A$11,IF($C$7,8,0),1,1)</f>
        <v>156.04</v>
      </c>
      <c r="H159" s="138"/>
      <c r="I159" s="138"/>
      <c r="O159" s="246">
        <f t="shared" ca="1" si="10"/>
        <v>1.6034570402855033</v>
      </c>
      <c r="P159" s="246">
        <f t="shared" ca="1" si="11"/>
        <v>-0.42118319982153984</v>
      </c>
      <c r="Q159" s="246">
        <f t="shared" ca="1" si="13"/>
        <v>1.9132166291499151</v>
      </c>
      <c r="R159" s="4">
        <f t="shared" ca="1" si="14"/>
        <v>-0.22014401997367175</v>
      </c>
      <c r="S159" s="4">
        <f t="shared" ca="1" si="12"/>
        <v>0.84783774942598944</v>
      </c>
      <c r="W159" s="246">
        <f t="shared" ca="1" si="15"/>
        <v>1.6034570402855033</v>
      </c>
      <c r="X159" s="246">
        <f t="shared" ca="1" si="16"/>
        <v>-0.42118319982153984</v>
      </c>
      <c r="Y159" s="246">
        <f t="shared" ca="1" si="17"/>
        <v>1.9132166291499151</v>
      </c>
      <c r="Z159" s="4">
        <f t="shared" ca="1" si="18"/>
        <v>-0.22014401997367175</v>
      </c>
      <c r="AA159" s="4">
        <f t="shared" ca="1" si="19"/>
        <v>0.1972229623296767</v>
      </c>
    </row>
    <row r="160" spans="1:27" x14ac:dyDescent="0.25">
      <c r="A160">
        <v>128</v>
      </c>
      <c r="B160" s="176">
        <f ca="1">OFFSET(InputPriceData!B$15,CalculationsAndCharts!$A160+$A$11,0,1,1)</f>
        <v>41374</v>
      </c>
      <c r="C160" s="3">
        <f ca="1">OFFSET(InputPriceData!G$15,CalculationsAndCharts!$A160+$A$11,IF($C$7,8,0),1,1)</f>
        <v>135711100</v>
      </c>
      <c r="D160" s="4">
        <f ca="1">OFFSET(InputPriceData!C$15,CalculationsAndCharts!$A160+$A$11,IF($C$7,8,0),1,1)</f>
        <v>154.06</v>
      </c>
      <c r="E160" s="4">
        <f ca="1">OFFSET(InputPriceData!D$15,CalculationsAndCharts!$A160+$A$11,IF($C$7,8,0),1,1)</f>
        <v>155.72999999999999</v>
      </c>
      <c r="F160" s="4">
        <f ca="1">OFFSET(InputPriceData!E$15,CalculationsAndCharts!$A160+$A$11,IF($C$7,8,0),1,1)</f>
        <v>154.02000000000001</v>
      </c>
      <c r="G160" s="4">
        <f ca="1">OFFSET(InputPriceData!F$15,CalculationsAndCharts!$A160+$A$11,IF($C$7,8,0),1,1)</f>
        <v>155.53</v>
      </c>
      <c r="H160" s="138"/>
      <c r="I160" s="138"/>
      <c r="O160" s="246">
        <f t="shared" ca="1" si="10"/>
        <v>1.3970098803094886</v>
      </c>
      <c r="P160" s="246">
        <f t="shared" ca="1" si="11"/>
        <v>-0.6050677534739175</v>
      </c>
      <c r="Q160" s="246">
        <f t="shared" ca="1" si="13"/>
        <v>1.9305919567607619</v>
      </c>
      <c r="R160" s="4">
        <f t="shared" ca="1" si="14"/>
        <v>-0.31341048083983974</v>
      </c>
      <c r="S160" s="4">
        <f t="shared" ca="1" si="12"/>
        <v>0.81705605795815162</v>
      </c>
      <c r="W160" s="246">
        <f t="shared" ca="1" si="15"/>
        <v>1.3970098803094886</v>
      </c>
      <c r="X160" s="246">
        <f t="shared" ca="1" si="16"/>
        <v>-0.6050677534739175</v>
      </c>
      <c r="Y160" s="246">
        <f t="shared" ca="1" si="17"/>
        <v>1.9305919567607619</v>
      </c>
      <c r="Z160" s="4">
        <f t="shared" ca="1" si="18"/>
        <v>-0.31341048083983974</v>
      </c>
      <c r="AA160" s="4">
        <f t="shared" ca="1" si="19"/>
        <v>9.9000656503441656E-2</v>
      </c>
    </row>
    <row r="161" spans="1:27" x14ac:dyDescent="0.25">
      <c r="A161">
        <v>129</v>
      </c>
      <c r="B161" s="176">
        <f ca="1">OFFSET(InputPriceData!B$15,CalculationsAndCharts!$A161+$A$11,0,1,1)</f>
        <v>41373</v>
      </c>
      <c r="C161" s="3">
        <f ca="1">OFFSET(InputPriceData!G$15,CalculationsAndCharts!$A161+$A$11,IF($C$7,8,0),1,1)</f>
        <v>101922200</v>
      </c>
      <c r="D161" s="4">
        <f ca="1">OFFSET(InputPriceData!C$15,CalculationsAndCharts!$A161+$A$11,IF($C$7,8,0),1,1)</f>
        <v>153.4</v>
      </c>
      <c r="E161" s="4">
        <f ca="1">OFFSET(InputPriceData!D$15,CalculationsAndCharts!$A161+$A$11,IF($C$7,8,0),1,1)</f>
        <v>154.21</v>
      </c>
      <c r="F161" s="4">
        <f ca="1">OFFSET(InputPriceData!E$15,CalculationsAndCharts!$A161+$A$11,IF($C$7,8,0),1,1)</f>
        <v>152.9</v>
      </c>
      <c r="G161" s="4">
        <f ca="1">OFFSET(InputPriceData!F$15,CalculationsAndCharts!$A161+$A$11,IF($C$7,8,0),1,1)</f>
        <v>153.65</v>
      </c>
      <c r="H161" s="138"/>
      <c r="I161" s="138"/>
      <c r="O161" s="246">
        <f t="shared" ref="O161:O224" ca="1" si="20">$N$38*(G161-2*G162+G163)+2*$N$36*O162-$N$37*O163</f>
        <v>-0.26446771850464512</v>
      </c>
      <c r="P161" s="246">
        <f t="shared" ref="P161:P224" ca="1" si="21">$N$41*(O161+O162)/2+$N$42*P162+$N$43*P163</f>
        <v>-0.63240819788004732</v>
      </c>
      <c r="Q161" s="246">
        <f t="shared" ca="1" si="13"/>
        <v>1.9481250825032916</v>
      </c>
      <c r="R161" s="4">
        <f t="shared" ca="1" si="14"/>
        <v>-0.32462402109592403</v>
      </c>
      <c r="S161" s="4">
        <f t="shared" ref="S161:S224" ca="1" si="22">(R161+$A$21)/($A$21*R161+1)</f>
        <v>0.81286349304780847</v>
      </c>
      <c r="W161" s="246">
        <f t="shared" ca="1" si="15"/>
        <v>-0.26446771850464512</v>
      </c>
      <c r="X161" s="246">
        <f t="shared" ca="1" si="16"/>
        <v>-0.63240819788004732</v>
      </c>
      <c r="Y161" s="246">
        <f t="shared" ca="1" si="17"/>
        <v>1.9481250825032916</v>
      </c>
      <c r="Z161" s="4">
        <f t="shared" ca="1" si="18"/>
        <v>-0.32462402109592403</v>
      </c>
      <c r="AA161" s="4">
        <f t="shared" ca="1" si="19"/>
        <v>8.6624082038049985E-2</v>
      </c>
    </row>
    <row r="162" spans="1:27" x14ac:dyDescent="0.25">
      <c r="A162">
        <v>130</v>
      </c>
      <c r="B162" s="176">
        <f ca="1">OFFSET(InputPriceData!B$15,CalculationsAndCharts!$A162+$A$11,0,1,1)</f>
        <v>41372</v>
      </c>
      <c r="C162" s="3">
        <f ca="1">OFFSET(InputPriceData!G$15,CalculationsAndCharts!$A162+$A$11,IF($C$7,8,0),1,1)</f>
        <v>86571200</v>
      </c>
      <c r="D162" s="4">
        <f ca="1">OFFSET(InputPriceData!C$15,CalculationsAndCharts!$A162+$A$11,IF($C$7,8,0),1,1)</f>
        <v>152.19999999999999</v>
      </c>
      <c r="E162" s="4">
        <f ca="1">OFFSET(InputPriceData!D$15,CalculationsAndCharts!$A162+$A$11,IF($C$7,8,0),1,1)</f>
        <v>153.13</v>
      </c>
      <c r="F162" s="4">
        <f ca="1">OFFSET(InputPriceData!E$15,CalculationsAndCharts!$A162+$A$11,IF($C$7,8,0),1,1)</f>
        <v>151.69</v>
      </c>
      <c r="G162" s="4">
        <f ca="1">OFFSET(InputPriceData!F$15,CalculationsAndCharts!$A162+$A$11,IF($C$7,8,0),1,1)</f>
        <v>153.12</v>
      </c>
      <c r="H162" s="138"/>
      <c r="I162" s="138"/>
      <c r="O162" s="246">
        <f t="shared" ca="1" si="20"/>
        <v>-0.66778166469205213</v>
      </c>
      <c r="P162" s="246">
        <f t="shared" ca="1" si="21"/>
        <v>-0.52735477875393577</v>
      </c>
      <c r="Q162" s="246">
        <f t="shared" ref="Q162:Q225" ca="1" si="23">IF(ABS(P162)&gt;(Q163*0.991),ABS(P162),(Q163*0.991))</f>
        <v>1.9658174394584174</v>
      </c>
      <c r="R162" s="4">
        <f t="shared" ref="R162:R225" ca="1" si="24">IF(Q162&gt;0,P162/Q162,R163)</f>
        <v>-0.26826233615020834</v>
      </c>
      <c r="S162" s="4">
        <f t="shared" ca="1" si="22"/>
        <v>0.8328074483390453</v>
      </c>
      <c r="W162" s="246">
        <f t="shared" ref="W162:W225" ca="1" si="25">$V$38*(G162-2*G163+G164)+2*$V$36*W163-$V$37*W164</f>
        <v>-0.66778166469205213</v>
      </c>
      <c r="X162" s="246">
        <f t="shared" ref="X162:X225" ca="1" si="26">$V$41*(W162+W163)/2+$V$42*X163+$V$43*X164</f>
        <v>-0.52735477875393577</v>
      </c>
      <c r="Y162" s="246">
        <f t="shared" ref="Y162:Y225" ca="1" si="27">IF(ABS(X162)&gt;(Y163*0.991),ABS(X162),(Y163*0.991))</f>
        <v>1.9658174394584174</v>
      </c>
      <c r="Z162" s="4">
        <f t="shared" ref="Z162:Z225" ca="1" si="28">IF(Y162&gt;0,X162/Y162,Z163)</f>
        <v>-0.26826233615020834</v>
      </c>
      <c r="AA162" s="4">
        <f t="shared" ref="AA162:AA225" ca="1" si="29">(Z162+$A$26)/($A$26*Z162+1)</f>
        <v>0.14757297193091864</v>
      </c>
    </row>
    <row r="163" spans="1:27" x14ac:dyDescent="0.25">
      <c r="A163">
        <v>131</v>
      </c>
      <c r="B163" s="176">
        <f ca="1">OFFSET(InputPriceData!B$15,CalculationsAndCharts!$A163+$A$11,0,1,1)</f>
        <v>41369</v>
      </c>
      <c r="C163" s="3">
        <f ca="1">OFFSET(InputPriceData!G$15,CalculationsAndCharts!$A163+$A$11,IF($C$7,8,0),1,1)</f>
        <v>159666000</v>
      </c>
      <c r="D163" s="4">
        <f ca="1">OFFSET(InputPriceData!C$15,CalculationsAndCharts!$A163+$A$11,IF($C$7,8,0),1,1)</f>
        <v>150.9</v>
      </c>
      <c r="E163" s="4">
        <f ca="1">OFFSET(InputPriceData!D$15,CalculationsAndCharts!$A163+$A$11,IF($C$7,8,0),1,1)</f>
        <v>152.28</v>
      </c>
      <c r="F163" s="4">
        <f ca="1">OFFSET(InputPriceData!E$15,CalculationsAndCharts!$A163+$A$11,IF($C$7,8,0),1,1)</f>
        <v>150.72999999999999</v>
      </c>
      <c r="G163" s="4">
        <f ca="1">OFFSET(InputPriceData!F$15,CalculationsAndCharts!$A163+$A$11,IF($C$7,8,0),1,1)</f>
        <v>152.09</v>
      </c>
      <c r="H163" s="138"/>
      <c r="I163" s="138"/>
      <c r="O163" s="246">
        <f t="shared" ca="1" si="20"/>
        <v>-1.630179305702546</v>
      </c>
      <c r="P163" s="246">
        <f t="shared" ca="1" si="21"/>
        <v>-0.35600370757452637</v>
      </c>
      <c r="Q163" s="246">
        <f t="shared" ca="1" si="23"/>
        <v>1.9836704737219146</v>
      </c>
      <c r="R163" s="4">
        <f t="shared" ca="1" si="24"/>
        <v>-0.17946716064516749</v>
      </c>
      <c r="S163" s="4">
        <f t="shared" ca="1" si="22"/>
        <v>0.8593326273703501</v>
      </c>
      <c r="W163" s="246">
        <f t="shared" ca="1" si="25"/>
        <v>-1.630179305702546</v>
      </c>
      <c r="X163" s="246">
        <f t="shared" ca="1" si="26"/>
        <v>-0.35600370757452637</v>
      </c>
      <c r="Y163" s="246">
        <f t="shared" ca="1" si="27"/>
        <v>1.9836704737219146</v>
      </c>
      <c r="Z163" s="4">
        <f t="shared" ca="1" si="28"/>
        <v>-0.17946716064516749</v>
      </c>
      <c r="AA163" s="4">
        <f t="shared" ca="1" si="29"/>
        <v>0.23758857838028519</v>
      </c>
    </row>
    <row r="164" spans="1:27" x14ac:dyDescent="0.25">
      <c r="A164">
        <v>132</v>
      </c>
      <c r="B164" s="176">
        <f ca="1">OFFSET(InputPriceData!B$15,CalculationsAndCharts!$A164+$A$11,0,1,1)</f>
        <v>41368</v>
      </c>
      <c r="C164" s="3">
        <f ca="1">OFFSET(InputPriceData!G$15,CalculationsAndCharts!$A164+$A$11,IF($C$7,8,0),1,1)</f>
        <v>131885000</v>
      </c>
      <c r="D164" s="4">
        <f ca="1">OFFSET(InputPriceData!C$15,CalculationsAndCharts!$A164+$A$11,IF($C$7,8,0),1,1)</f>
        <v>152.36000000000001</v>
      </c>
      <c r="E164" s="4">
        <f ca="1">OFFSET(InputPriceData!D$15,CalculationsAndCharts!$A164+$A$11,IF($C$7,8,0),1,1)</f>
        <v>153.08000000000001</v>
      </c>
      <c r="F164" s="4">
        <f ca="1">OFFSET(InputPriceData!E$15,CalculationsAndCharts!$A164+$A$11,IF($C$7,8,0),1,1)</f>
        <v>152.03</v>
      </c>
      <c r="G164" s="4">
        <f ca="1">OFFSET(InputPriceData!F$15,CalculationsAndCharts!$A164+$A$11,IF($C$7,8,0),1,1)</f>
        <v>152.78</v>
      </c>
      <c r="H164" s="138"/>
      <c r="I164" s="138"/>
      <c r="O164" s="246">
        <f t="shared" ca="1" si="20"/>
        <v>-0.87961602964801133</v>
      </c>
      <c r="P164" s="246">
        <f t="shared" ca="1" si="21"/>
        <v>-0.18651993707421841</v>
      </c>
      <c r="Q164" s="246">
        <f t="shared" ca="1" si="23"/>
        <v>2.0016856445226181</v>
      </c>
      <c r="R164" s="4">
        <f t="shared" ca="1" si="24"/>
        <v>-9.3181433150908932E-2</v>
      </c>
      <c r="S164" s="4">
        <f t="shared" ca="1" si="22"/>
        <v>0.88067485769072618</v>
      </c>
      <c r="W164" s="246">
        <f t="shared" ca="1" si="25"/>
        <v>-0.87961602964801133</v>
      </c>
      <c r="X164" s="246">
        <f t="shared" ca="1" si="26"/>
        <v>-0.18651993707421841</v>
      </c>
      <c r="Y164" s="246">
        <f t="shared" ca="1" si="27"/>
        <v>2.0016856445226181</v>
      </c>
      <c r="Z164" s="4">
        <f t="shared" ca="1" si="28"/>
        <v>-9.3181433150908932E-2</v>
      </c>
      <c r="AA164" s="4">
        <f t="shared" ca="1" si="29"/>
        <v>0.31869723280675605</v>
      </c>
    </row>
    <row r="165" spans="1:27" x14ac:dyDescent="0.25">
      <c r="A165">
        <v>133</v>
      </c>
      <c r="B165" s="176">
        <f ca="1">OFFSET(InputPriceData!B$15,CalculationsAndCharts!$A165+$A$11,0,1,1)</f>
        <v>41367</v>
      </c>
      <c r="C165" s="3">
        <f ca="1">OFFSET(InputPriceData!G$15,CalculationsAndCharts!$A165+$A$11,IF($C$7,8,0),1,1)</f>
        <v>154167400</v>
      </c>
      <c r="D165" s="4">
        <f ca="1">OFFSET(InputPriceData!C$15,CalculationsAndCharts!$A165+$A$11,IF($C$7,8,0),1,1)</f>
        <v>153.81</v>
      </c>
      <c r="E165" s="4">
        <f ca="1">OFFSET(InputPriceData!D$15,CalculationsAndCharts!$A165+$A$11,IF($C$7,8,0),1,1)</f>
        <v>153.91999999999999</v>
      </c>
      <c r="F165" s="4">
        <f ca="1">OFFSET(InputPriceData!E$15,CalculationsAndCharts!$A165+$A$11,IF($C$7,8,0),1,1)</f>
        <v>151.76</v>
      </c>
      <c r="G165" s="4">
        <f ca="1">OFFSET(InputPriceData!F$15,CalculationsAndCharts!$A165+$A$11,IF($C$7,8,0),1,1)</f>
        <v>152.16</v>
      </c>
      <c r="H165" s="138"/>
      <c r="I165" s="138"/>
      <c r="O165" s="246">
        <f t="shared" ca="1" si="20"/>
        <v>-1.4276785590604013</v>
      </c>
      <c r="P165" s="246">
        <f t="shared" ca="1" si="21"/>
        <v>-5.3878898387530363E-2</v>
      </c>
      <c r="Q165" s="246">
        <f t="shared" ca="1" si="23"/>
        <v>2.0198644243416934</v>
      </c>
      <c r="R165" s="4">
        <f t="shared" ca="1" si="24"/>
        <v>-2.6674512278263611E-2</v>
      </c>
      <c r="S165" s="4">
        <f t="shared" ca="1" si="22"/>
        <v>0.8948071782790511</v>
      </c>
      <c r="W165" s="246">
        <f t="shared" ca="1" si="25"/>
        <v>-1.4276785590604013</v>
      </c>
      <c r="X165" s="246">
        <f t="shared" ca="1" si="26"/>
        <v>-5.3878898387530363E-2</v>
      </c>
      <c r="Y165" s="246">
        <f t="shared" ca="1" si="27"/>
        <v>2.0198644243416934</v>
      </c>
      <c r="Z165" s="4">
        <f t="shared" ca="1" si="28"/>
        <v>-2.6674512278263611E-2</v>
      </c>
      <c r="AA165" s="4">
        <f t="shared" ca="1" si="29"/>
        <v>0.37735175735565957</v>
      </c>
    </row>
    <row r="166" spans="1:27" x14ac:dyDescent="0.25">
      <c r="A166">
        <v>134</v>
      </c>
      <c r="B166" s="176">
        <f ca="1">OFFSET(InputPriceData!B$15,CalculationsAndCharts!$A166+$A$11,0,1,1)</f>
        <v>41366</v>
      </c>
      <c r="C166" s="3">
        <f ca="1">OFFSET(InputPriceData!G$15,CalculationsAndCharts!$A166+$A$11,IF($C$7,8,0),1,1)</f>
        <v>101504300</v>
      </c>
      <c r="D166" s="4">
        <f ca="1">OFFSET(InputPriceData!C$15,CalculationsAndCharts!$A166+$A$11,IF($C$7,8,0),1,1)</f>
        <v>153.51</v>
      </c>
      <c r="E166" s="4">
        <f ca="1">OFFSET(InputPriceData!D$15,CalculationsAndCharts!$A166+$A$11,IF($C$7,8,0),1,1)</f>
        <v>154.1</v>
      </c>
      <c r="F166" s="4">
        <f ca="1">OFFSET(InputPriceData!E$15,CalculationsAndCharts!$A166+$A$11,IF($C$7,8,0),1,1)</f>
        <v>153.28</v>
      </c>
      <c r="G166" s="4">
        <f ca="1">OFFSET(InputPriceData!F$15,CalculationsAndCharts!$A166+$A$11,IF($C$7,8,0),1,1)</f>
        <v>153.72</v>
      </c>
      <c r="H166" s="138"/>
      <c r="I166" s="138"/>
      <c r="O166" s="246">
        <f t="shared" ca="1" si="20"/>
        <v>0.2564503160917021</v>
      </c>
      <c r="P166" s="246">
        <f t="shared" ca="1" si="21"/>
        <v>1.7446674210988389E-2</v>
      </c>
      <c r="Q166" s="246">
        <f t="shared" ca="1" si="23"/>
        <v>2.0382082990329904</v>
      </c>
      <c r="R166" s="4">
        <f t="shared" ca="1" si="24"/>
        <v>8.5598092301291326E-3</v>
      </c>
      <c r="S166" s="4">
        <f t="shared" ca="1" si="22"/>
        <v>0.90161393031170345</v>
      </c>
      <c r="W166" s="246">
        <f t="shared" ca="1" si="25"/>
        <v>0.2564503160917021</v>
      </c>
      <c r="X166" s="246">
        <f t="shared" ca="1" si="26"/>
        <v>1.7446674210988389E-2</v>
      </c>
      <c r="Y166" s="246">
        <f t="shared" ca="1" si="27"/>
        <v>2.0382082990329904</v>
      </c>
      <c r="Z166" s="4">
        <f t="shared" ca="1" si="28"/>
        <v>8.5598092301291326E-3</v>
      </c>
      <c r="AA166" s="4">
        <f t="shared" ca="1" si="29"/>
        <v>0.40716570492644055</v>
      </c>
    </row>
    <row r="167" spans="1:27" x14ac:dyDescent="0.25">
      <c r="A167">
        <v>135</v>
      </c>
      <c r="B167" s="176">
        <f ca="1">OFFSET(InputPriceData!B$15,CalculationsAndCharts!$A167+$A$11,0,1,1)</f>
        <v>41365</v>
      </c>
      <c r="C167" s="3">
        <f ca="1">OFFSET(InputPriceData!G$15,CalculationsAndCharts!$A167+$A$11,IF($C$7,8,0),1,1)</f>
        <v>99194100</v>
      </c>
      <c r="D167" s="4">
        <f ca="1">OFFSET(InputPriceData!C$15,CalculationsAndCharts!$A167+$A$11,IF($C$7,8,0),1,1)</f>
        <v>153.5</v>
      </c>
      <c r="E167" s="4">
        <f ca="1">OFFSET(InputPriceData!D$15,CalculationsAndCharts!$A167+$A$11,IF($C$7,8,0),1,1)</f>
        <v>153.81</v>
      </c>
      <c r="F167" s="4">
        <f ca="1">OFFSET(InputPriceData!E$15,CalculationsAndCharts!$A167+$A$11,IF($C$7,8,0),1,1)</f>
        <v>152.6</v>
      </c>
      <c r="G167" s="4">
        <f ca="1">OFFSET(InputPriceData!F$15,CalculationsAndCharts!$A167+$A$11,IF($C$7,8,0),1,1)</f>
        <v>152.97</v>
      </c>
      <c r="H167" s="138"/>
      <c r="I167" s="138"/>
      <c r="O167" s="246">
        <f t="shared" ca="1" si="20"/>
        <v>-0.31957945367034057</v>
      </c>
      <c r="P167" s="246">
        <f t="shared" ca="1" si="21"/>
        <v>5.436202880132554E-2</v>
      </c>
      <c r="Q167" s="246">
        <f t="shared" ca="1" si="23"/>
        <v>2.0567187679444907</v>
      </c>
      <c r="R167" s="4">
        <f t="shared" ca="1" si="24"/>
        <v>2.6431435181415493E-2</v>
      </c>
      <c r="S167" s="4">
        <f t="shared" ca="1" si="22"/>
        <v>0.90490528434966777</v>
      </c>
      <c r="W167" s="246">
        <f t="shared" ca="1" si="25"/>
        <v>-0.31957945367034057</v>
      </c>
      <c r="X167" s="246">
        <f t="shared" ca="1" si="26"/>
        <v>5.436202880132554E-2</v>
      </c>
      <c r="Y167" s="246">
        <f t="shared" ca="1" si="27"/>
        <v>2.0567187679444907</v>
      </c>
      <c r="Z167" s="4">
        <f t="shared" ca="1" si="28"/>
        <v>2.6431435181415493E-2</v>
      </c>
      <c r="AA167" s="4">
        <f t="shared" ca="1" si="29"/>
        <v>0.42197012478076096</v>
      </c>
    </row>
    <row r="168" spans="1:27" x14ac:dyDescent="0.25">
      <c r="A168">
        <v>136</v>
      </c>
      <c r="B168" s="176">
        <f ca="1">OFFSET(InputPriceData!B$15,CalculationsAndCharts!$A168+$A$11,0,1,1)</f>
        <v>41361</v>
      </c>
      <c r="C168" s="3">
        <f ca="1">OFFSET(InputPriceData!G$15,CalculationsAndCharts!$A168+$A$11,IF($C$7,8,0),1,1)</f>
        <v>102932800</v>
      </c>
      <c r="D168" s="4">
        <f ca="1">OFFSET(InputPriceData!C$15,CalculationsAndCharts!$A168+$A$11,IF($C$7,8,0),1,1)</f>
        <v>153</v>
      </c>
      <c r="E168" s="4">
        <f ca="1">OFFSET(InputPriceData!D$15,CalculationsAndCharts!$A168+$A$11,IF($C$7,8,0),1,1)</f>
        <v>153.75</v>
      </c>
      <c r="F168" s="4">
        <f ca="1">OFFSET(InputPriceData!E$15,CalculationsAndCharts!$A168+$A$11,IF($C$7,8,0),1,1)</f>
        <v>152.66999999999999</v>
      </c>
      <c r="G168" s="4">
        <f ca="1">OFFSET(InputPriceData!F$15,CalculationsAndCharts!$A168+$A$11,IF($C$7,8,0),1,1)</f>
        <v>153.57</v>
      </c>
      <c r="H168" s="138"/>
      <c r="I168" s="138"/>
      <c r="O168" s="246">
        <f t="shared" ca="1" si="20"/>
        <v>0.46355230323896868</v>
      </c>
      <c r="P168" s="246">
        <f t="shared" ca="1" si="21"/>
        <v>0.10133652296711365</v>
      </c>
      <c r="Q168" s="246">
        <f t="shared" ca="1" si="23"/>
        <v>2.0753973440408586</v>
      </c>
      <c r="R168" s="4">
        <f t="shared" ca="1" si="24"/>
        <v>4.8827528501028394E-2</v>
      </c>
      <c r="S168" s="4">
        <f t="shared" ca="1" si="22"/>
        <v>0.90888670610896138</v>
      </c>
      <c r="W168" s="246">
        <f t="shared" ca="1" si="25"/>
        <v>0.46355230323896868</v>
      </c>
      <c r="X168" s="246">
        <f t="shared" ca="1" si="26"/>
        <v>0.10133652296711365</v>
      </c>
      <c r="Y168" s="246">
        <f t="shared" ca="1" si="27"/>
        <v>2.0753973440408586</v>
      </c>
      <c r="Z168" s="4">
        <f t="shared" ca="1" si="28"/>
        <v>4.8827528501028394E-2</v>
      </c>
      <c r="AA168" s="4">
        <f t="shared" ca="1" si="29"/>
        <v>0.44022940301200464</v>
      </c>
    </row>
    <row r="169" spans="1:27" x14ac:dyDescent="0.25">
      <c r="A169">
        <v>137</v>
      </c>
      <c r="B169" s="176">
        <f ca="1">OFFSET(InputPriceData!B$15,CalculationsAndCharts!$A169+$A$11,0,1,1)</f>
        <v>41360</v>
      </c>
      <c r="C169" s="3">
        <f ca="1">OFFSET(InputPriceData!G$15,CalculationsAndCharts!$A169+$A$11,IF($C$7,8,0),1,1)</f>
        <v>99950600</v>
      </c>
      <c r="D169" s="4">
        <f ca="1">OFFSET(InputPriceData!C$15,CalculationsAndCharts!$A169+$A$11,IF($C$7,8,0),1,1)</f>
        <v>152.19</v>
      </c>
      <c r="E169" s="4">
        <f ca="1">OFFSET(InputPriceData!D$15,CalculationsAndCharts!$A169+$A$11,IF($C$7,8,0),1,1)</f>
        <v>153.15</v>
      </c>
      <c r="F169" s="4">
        <f ca="1">OFFSET(InputPriceData!E$15,CalculationsAndCharts!$A169+$A$11,IF($C$7,8,0),1,1)</f>
        <v>151.93</v>
      </c>
      <c r="G169" s="4">
        <f ca="1">OFFSET(InputPriceData!F$15,CalculationsAndCharts!$A169+$A$11,IF($C$7,8,0),1,1)</f>
        <v>153.1</v>
      </c>
      <c r="H169" s="138"/>
      <c r="I169" s="138"/>
      <c r="O169" s="246">
        <f t="shared" ca="1" si="20"/>
        <v>0.19934122500146068</v>
      </c>
      <c r="P169" s="246">
        <f t="shared" ca="1" si="21"/>
        <v>0.17096655361414381</v>
      </c>
      <c r="Q169" s="246">
        <f t="shared" ca="1" si="23"/>
        <v>2.0942455540271028</v>
      </c>
      <c r="R169" s="4">
        <f t="shared" ca="1" si="24"/>
        <v>8.1636345501789831E-2</v>
      </c>
      <c r="S169" s="4">
        <f t="shared" ca="1" si="22"/>
        <v>0.91444927801805964</v>
      </c>
      <c r="W169" s="246">
        <f t="shared" ca="1" si="25"/>
        <v>0.19934122500146068</v>
      </c>
      <c r="X169" s="246">
        <f t="shared" ca="1" si="26"/>
        <v>0.17096655361414381</v>
      </c>
      <c r="Y169" s="246">
        <f t="shared" ca="1" si="27"/>
        <v>2.0942455540271028</v>
      </c>
      <c r="Z169" s="4">
        <f t="shared" ca="1" si="28"/>
        <v>8.1636345501789831E-2</v>
      </c>
      <c r="AA169" s="4">
        <f t="shared" ca="1" si="29"/>
        <v>0.46640607065068135</v>
      </c>
    </row>
    <row r="170" spans="1:27" x14ac:dyDescent="0.25">
      <c r="A170">
        <v>138</v>
      </c>
      <c r="B170" s="176">
        <f ca="1">OFFSET(InputPriceData!B$15,CalculationsAndCharts!$A170+$A$11,0,1,1)</f>
        <v>41359</v>
      </c>
      <c r="C170" s="3">
        <f ca="1">OFFSET(InputPriceData!G$15,CalculationsAndCharts!$A170+$A$11,IF($C$7,8,0),1,1)</f>
        <v>86856600</v>
      </c>
      <c r="D170" s="4">
        <f ca="1">OFFSET(InputPriceData!C$15,CalculationsAndCharts!$A170+$A$11,IF($C$7,8,0),1,1)</f>
        <v>152.51</v>
      </c>
      <c r="E170" s="4">
        <f ca="1">OFFSET(InputPriceData!D$15,CalculationsAndCharts!$A170+$A$11,IF($C$7,8,0),1,1)</f>
        <v>153.13999999999999</v>
      </c>
      <c r="F170" s="4">
        <f ca="1">OFFSET(InputPriceData!E$15,CalculationsAndCharts!$A170+$A$11,IF($C$7,8,0),1,1)</f>
        <v>152.35</v>
      </c>
      <c r="G170" s="4">
        <f ca="1">OFFSET(InputPriceData!F$15,CalculationsAndCharts!$A170+$A$11,IF($C$7,8,0),1,1)</f>
        <v>153.1</v>
      </c>
      <c r="H170" s="138"/>
      <c r="I170" s="138"/>
      <c r="O170" s="246">
        <f t="shared" ca="1" si="20"/>
        <v>0.40176102189090046</v>
      </c>
      <c r="P170" s="246">
        <f t="shared" ca="1" si="21"/>
        <v>0.29931105634767591</v>
      </c>
      <c r="Q170" s="246">
        <f t="shared" ca="1" si="23"/>
        <v>2.1132649384733631</v>
      </c>
      <c r="R170" s="4">
        <f t="shared" ca="1" si="24"/>
        <v>0.14163442117385444</v>
      </c>
      <c r="S170" s="4">
        <f t="shared" ca="1" si="22"/>
        <v>0.92386805560667518</v>
      </c>
      <c r="W170" s="246">
        <f t="shared" ca="1" si="25"/>
        <v>0.40176102189090046</v>
      </c>
      <c r="X170" s="246">
        <f t="shared" ca="1" si="26"/>
        <v>0.29931105634767591</v>
      </c>
      <c r="Y170" s="246">
        <f t="shared" ca="1" si="27"/>
        <v>2.1132649384733631</v>
      </c>
      <c r="Z170" s="4">
        <f t="shared" ca="1" si="28"/>
        <v>0.14163442117385444</v>
      </c>
      <c r="AA170" s="4">
        <f t="shared" ca="1" si="29"/>
        <v>0.51259403726762653</v>
      </c>
    </row>
    <row r="171" spans="1:27" x14ac:dyDescent="0.25">
      <c r="A171">
        <v>139</v>
      </c>
      <c r="B171" s="176">
        <f ca="1">OFFSET(InputPriceData!B$15,CalculationsAndCharts!$A171+$A$11,0,1,1)</f>
        <v>41358</v>
      </c>
      <c r="C171" s="3">
        <f ca="1">OFFSET(InputPriceData!G$15,CalculationsAndCharts!$A171+$A$11,IF($C$7,8,0),1,1)</f>
        <v>151322300</v>
      </c>
      <c r="D171" s="4">
        <f ca="1">OFFSET(InputPriceData!C$15,CalculationsAndCharts!$A171+$A$11,IF($C$7,8,0),1,1)</f>
        <v>152.93</v>
      </c>
      <c r="E171" s="4">
        <f ca="1">OFFSET(InputPriceData!D$15,CalculationsAndCharts!$A171+$A$11,IF($C$7,8,0),1,1)</f>
        <v>153.18</v>
      </c>
      <c r="F171" s="4">
        <f ca="1">OFFSET(InputPriceData!E$15,CalculationsAndCharts!$A171+$A$11,IF($C$7,8,0),1,1)</f>
        <v>151.30000000000001</v>
      </c>
      <c r="G171" s="4">
        <f ca="1">OFFSET(InputPriceData!F$15,CalculationsAndCharts!$A171+$A$11,IF($C$7,8,0),1,1)</f>
        <v>151.88999999999999</v>
      </c>
      <c r="H171" s="138"/>
      <c r="I171" s="138"/>
      <c r="O171" s="246">
        <f t="shared" ca="1" si="20"/>
        <v>-0.64344087939204786</v>
      </c>
      <c r="P171" s="246">
        <f t="shared" ca="1" si="21"/>
        <v>0.49958818601991128</v>
      </c>
      <c r="Q171" s="246">
        <f t="shared" ca="1" si="23"/>
        <v>2.1324570519408304</v>
      </c>
      <c r="R171" s="4">
        <f t="shared" ca="1" si="24"/>
        <v>0.23427819358200769</v>
      </c>
      <c r="S171" s="4">
        <f t="shared" ca="1" si="22"/>
        <v>0.93676164927406136</v>
      </c>
      <c r="W171" s="246">
        <f t="shared" ca="1" si="25"/>
        <v>-0.64344087939204786</v>
      </c>
      <c r="X171" s="246">
        <f t="shared" ca="1" si="26"/>
        <v>0.49958818601991128</v>
      </c>
      <c r="Y171" s="246">
        <f t="shared" ca="1" si="27"/>
        <v>2.1324570519408304</v>
      </c>
      <c r="Z171" s="4">
        <f t="shared" ca="1" si="28"/>
        <v>0.23427819358200769</v>
      </c>
      <c r="AA171" s="4">
        <f t="shared" ca="1" si="29"/>
        <v>0.57993202289255663</v>
      </c>
    </row>
    <row r="172" spans="1:27" x14ac:dyDescent="0.25">
      <c r="A172">
        <v>140</v>
      </c>
      <c r="B172" s="176">
        <f ca="1">OFFSET(InputPriceData!B$15,CalculationsAndCharts!$A172+$A$11,0,1,1)</f>
        <v>41355</v>
      </c>
      <c r="C172" s="3">
        <f ca="1">OFFSET(InputPriceData!G$15,CalculationsAndCharts!$A172+$A$11,IF($C$7,8,0),1,1)</f>
        <v>111163600</v>
      </c>
      <c r="D172" s="4">
        <f ca="1">OFFSET(InputPriceData!C$15,CalculationsAndCharts!$A172+$A$11,IF($C$7,8,0),1,1)</f>
        <v>151.79</v>
      </c>
      <c r="E172" s="4">
        <f ca="1">OFFSET(InputPriceData!D$15,CalculationsAndCharts!$A172+$A$11,IF($C$7,8,0),1,1)</f>
        <v>152.53</v>
      </c>
      <c r="F172" s="4">
        <f ca="1">OFFSET(InputPriceData!E$15,CalculationsAndCharts!$A172+$A$11,IF($C$7,8,0),1,1)</f>
        <v>151.68</v>
      </c>
      <c r="G172" s="4">
        <f ca="1">OFFSET(InputPriceData!F$15,CalculationsAndCharts!$A172+$A$11,IF($C$7,8,0),1,1)</f>
        <v>152.53</v>
      </c>
      <c r="H172" s="138"/>
      <c r="I172" s="138"/>
      <c r="O172" s="246">
        <f t="shared" ca="1" si="20"/>
        <v>0.15055895710274247</v>
      </c>
      <c r="P172" s="246">
        <f t="shared" ca="1" si="21"/>
        <v>0.73543468999602868</v>
      </c>
      <c r="Q172" s="246">
        <f t="shared" ca="1" si="23"/>
        <v>2.1518234631088098</v>
      </c>
      <c r="R172" s="4">
        <f t="shared" ca="1" si="24"/>
        <v>0.3417727813663311</v>
      </c>
      <c r="S172" s="4">
        <f t="shared" ca="1" si="22"/>
        <v>0.94966125097494758</v>
      </c>
      <c r="W172" s="246">
        <f t="shared" ca="1" si="25"/>
        <v>0.15055895710274247</v>
      </c>
      <c r="X172" s="246">
        <f t="shared" ca="1" si="26"/>
        <v>0.73543468999602868</v>
      </c>
      <c r="Y172" s="246">
        <f t="shared" ca="1" si="27"/>
        <v>2.1518234631088098</v>
      </c>
      <c r="Z172" s="4">
        <f t="shared" ca="1" si="28"/>
        <v>0.3417727813663311</v>
      </c>
      <c r="AA172" s="4">
        <f t="shared" ca="1" si="29"/>
        <v>0.65256165643342257</v>
      </c>
    </row>
    <row r="173" spans="1:27" x14ac:dyDescent="0.25">
      <c r="A173">
        <v>141</v>
      </c>
      <c r="B173" s="176">
        <f ca="1">OFFSET(InputPriceData!B$15,CalculationsAndCharts!$A173+$A$11,0,1,1)</f>
        <v>41354</v>
      </c>
      <c r="C173" s="3">
        <f ca="1">OFFSET(InputPriceData!G$15,CalculationsAndCharts!$A173+$A$11,IF($C$7,8,0),1,1)</f>
        <v>128605000</v>
      </c>
      <c r="D173" s="4">
        <f ca="1">OFFSET(InputPriceData!C$15,CalculationsAndCharts!$A173+$A$11,IF($C$7,8,0),1,1)</f>
        <v>151.69999999999999</v>
      </c>
      <c r="E173" s="4">
        <f ca="1">OFFSET(InputPriceData!D$15,CalculationsAndCharts!$A173+$A$11,IF($C$7,8,0),1,1)</f>
        <v>152.56</v>
      </c>
      <c r="F173" s="4">
        <f ca="1">OFFSET(InputPriceData!E$15,CalculationsAndCharts!$A173+$A$11,IF($C$7,8,0),1,1)</f>
        <v>151.06</v>
      </c>
      <c r="G173" s="4">
        <f ca="1">OFFSET(InputPriceData!F$15,CalculationsAndCharts!$A173+$A$11,IF($C$7,8,0),1,1)</f>
        <v>151.31</v>
      </c>
      <c r="H173" s="138"/>
      <c r="I173" s="138"/>
      <c r="O173" s="246">
        <f t="shared" ca="1" si="20"/>
        <v>-0.92743216026151876</v>
      </c>
      <c r="P173" s="246">
        <f t="shared" ca="1" si="21"/>
        <v>0.98221105507161732</v>
      </c>
      <c r="Q173" s="246">
        <f t="shared" ca="1" si="23"/>
        <v>2.1713657549029364</v>
      </c>
      <c r="R173" s="4">
        <f t="shared" ca="1" si="24"/>
        <v>0.4523471243173971</v>
      </c>
      <c r="S173" s="4">
        <f t="shared" ca="1" si="22"/>
        <v>0.96107966420758839</v>
      </c>
      <c r="W173" s="246">
        <f t="shared" ca="1" si="25"/>
        <v>-0.92743216026151876</v>
      </c>
      <c r="X173" s="246">
        <f t="shared" ca="1" si="26"/>
        <v>0.98221105507161732</v>
      </c>
      <c r="Y173" s="246">
        <f t="shared" ca="1" si="27"/>
        <v>2.1713657549029364</v>
      </c>
      <c r="Z173" s="4">
        <f t="shared" ca="1" si="28"/>
        <v>0.4523471243173971</v>
      </c>
      <c r="AA173" s="4">
        <f t="shared" ca="1" si="29"/>
        <v>0.7217538185948118</v>
      </c>
    </row>
    <row r="174" spans="1:27" x14ac:dyDescent="0.25">
      <c r="A174">
        <v>142</v>
      </c>
      <c r="B174" s="176">
        <f ca="1">OFFSET(InputPriceData!B$15,CalculationsAndCharts!$A174+$A$11,0,1,1)</f>
        <v>41353</v>
      </c>
      <c r="C174" s="3">
        <f ca="1">OFFSET(InputPriceData!G$15,CalculationsAndCharts!$A174+$A$11,IF($C$7,8,0),1,1)</f>
        <v>113759300</v>
      </c>
      <c r="D174" s="4">
        <f ca="1">OFFSET(InputPriceData!C$15,CalculationsAndCharts!$A174+$A$11,IF($C$7,8,0),1,1)</f>
        <v>152.44</v>
      </c>
      <c r="E174" s="4">
        <f ca="1">OFFSET(InputPriceData!D$15,CalculationsAndCharts!$A174+$A$11,IF($C$7,8,0),1,1)</f>
        <v>152.86000000000001</v>
      </c>
      <c r="F174" s="4">
        <f ca="1">OFFSET(InputPriceData!E$15,CalculationsAndCharts!$A174+$A$11,IF($C$7,8,0),1,1)</f>
        <v>152.19</v>
      </c>
      <c r="G174" s="4">
        <f ca="1">OFFSET(InputPriceData!F$15,CalculationsAndCharts!$A174+$A$11,IF($C$7,8,0),1,1)</f>
        <v>152.61000000000001</v>
      </c>
      <c r="H174" s="138"/>
      <c r="I174" s="138"/>
      <c r="O174" s="246">
        <f t="shared" ca="1" si="20"/>
        <v>0.53210716249816403</v>
      </c>
      <c r="P174" s="246">
        <f t="shared" ca="1" si="21"/>
        <v>1.1981309665904341</v>
      </c>
      <c r="Q174" s="246">
        <f t="shared" ca="1" si="23"/>
        <v>2.1910855246245573</v>
      </c>
      <c r="R174" s="4">
        <f t="shared" ca="1" si="24"/>
        <v>0.5468207211107079</v>
      </c>
      <c r="S174" s="4">
        <f t="shared" ca="1" si="22"/>
        <v>0.96962887603017889</v>
      </c>
      <c r="W174" s="246">
        <f t="shared" ca="1" si="25"/>
        <v>0.53210716249816403</v>
      </c>
      <c r="X174" s="246">
        <f t="shared" ca="1" si="26"/>
        <v>1.1981309665904341</v>
      </c>
      <c r="Y174" s="246">
        <f t="shared" ca="1" si="27"/>
        <v>2.1910855246245573</v>
      </c>
      <c r="Z174" s="4">
        <f t="shared" ca="1" si="28"/>
        <v>0.5468207211107079</v>
      </c>
      <c r="AA174" s="4">
        <f t="shared" ca="1" si="29"/>
        <v>0.77689238043315834</v>
      </c>
    </row>
    <row r="175" spans="1:27" x14ac:dyDescent="0.25">
      <c r="A175">
        <v>143</v>
      </c>
      <c r="B175" s="176">
        <f ca="1">OFFSET(InputPriceData!B$15,CalculationsAndCharts!$A175+$A$11,0,1,1)</f>
        <v>41352</v>
      </c>
      <c r="C175" s="3">
        <f ca="1">OFFSET(InputPriceData!G$15,CalculationsAndCharts!$A175+$A$11,IF($C$7,8,0),1,1)</f>
        <v>167567300</v>
      </c>
      <c r="D175" s="4">
        <f ca="1">OFFSET(InputPriceData!C$15,CalculationsAndCharts!$A175+$A$11,IF($C$7,8,0),1,1)</f>
        <v>152.22999999999999</v>
      </c>
      <c r="E175" s="4">
        <f ca="1">OFFSET(InputPriceData!D$15,CalculationsAndCharts!$A175+$A$11,IF($C$7,8,0),1,1)</f>
        <v>152.43</v>
      </c>
      <c r="F175" s="4">
        <f ca="1">OFFSET(InputPriceData!E$15,CalculationsAndCharts!$A175+$A$11,IF($C$7,8,0),1,1)</f>
        <v>150.55000000000001</v>
      </c>
      <c r="G175" s="4">
        <f ca="1">OFFSET(InputPriceData!F$15,CalculationsAndCharts!$A175+$A$11,IF($C$7,8,0),1,1)</f>
        <v>151.55000000000001</v>
      </c>
      <c r="H175" s="138"/>
      <c r="I175" s="138"/>
      <c r="O175" s="246">
        <f t="shared" ca="1" si="20"/>
        <v>-0.34225293905420018</v>
      </c>
      <c r="P175" s="246">
        <f t="shared" ca="1" si="21"/>
        <v>1.3628390695738468</v>
      </c>
      <c r="Q175" s="246">
        <f t="shared" ca="1" si="23"/>
        <v>2.2109843840812888</v>
      </c>
      <c r="R175" s="4">
        <f t="shared" ca="1" si="24"/>
        <v>0.61639470608026725</v>
      </c>
      <c r="S175" s="4">
        <f t="shared" ca="1" si="22"/>
        <v>0.97532696561055687</v>
      </c>
      <c r="W175" s="246">
        <f t="shared" ca="1" si="25"/>
        <v>-0.34225293905420018</v>
      </c>
      <c r="X175" s="246">
        <f t="shared" ca="1" si="26"/>
        <v>1.3628390695738468</v>
      </c>
      <c r="Y175" s="246">
        <f t="shared" ca="1" si="27"/>
        <v>2.2109843840812888</v>
      </c>
      <c r="Z175" s="4">
        <f t="shared" ca="1" si="28"/>
        <v>0.61639470608026725</v>
      </c>
      <c r="AA175" s="4">
        <f t="shared" ca="1" si="29"/>
        <v>0.8153610196561607</v>
      </c>
    </row>
    <row r="176" spans="1:27" x14ac:dyDescent="0.25">
      <c r="A176">
        <v>144</v>
      </c>
      <c r="B176" s="176">
        <f ca="1">OFFSET(InputPriceData!B$15,CalculationsAndCharts!$A176+$A$11,0,1,1)</f>
        <v>41351</v>
      </c>
      <c r="C176" s="3">
        <f ca="1">OFFSET(InputPriceData!G$15,CalculationsAndCharts!$A176+$A$11,IF($C$7,8,0),1,1)</f>
        <v>126704300</v>
      </c>
      <c r="D176" s="4">
        <f ca="1">OFFSET(InputPriceData!C$15,CalculationsAndCharts!$A176+$A$11,IF($C$7,8,0),1,1)</f>
        <v>151.29</v>
      </c>
      <c r="E176" s="4">
        <f ca="1">OFFSET(InputPriceData!D$15,CalculationsAndCharts!$A176+$A$11,IF($C$7,8,0),1,1)</f>
        <v>152.57</v>
      </c>
      <c r="F176" s="4">
        <f ca="1">OFFSET(InputPriceData!E$15,CalculationsAndCharts!$A176+$A$11,IF($C$7,8,0),1,1)</f>
        <v>151.16</v>
      </c>
      <c r="G176" s="4">
        <f ca="1">OFFSET(InputPriceData!F$15,CalculationsAndCharts!$A176+$A$11,IF($C$7,8,0),1,1)</f>
        <v>151.91</v>
      </c>
      <c r="H176" s="138"/>
      <c r="I176" s="138"/>
      <c r="O176" s="246">
        <f t="shared" ca="1" si="20"/>
        <v>0.18808462456551545</v>
      </c>
      <c r="P176" s="246">
        <f t="shared" ca="1" si="21"/>
        <v>1.4634496821968481</v>
      </c>
      <c r="Q176" s="246">
        <f t="shared" ca="1" si="23"/>
        <v>2.2310639597187576</v>
      </c>
      <c r="R176" s="4">
        <f t="shared" ca="1" si="24"/>
        <v>0.65594250484030359</v>
      </c>
      <c r="S176" s="4">
        <f t="shared" ca="1" si="22"/>
        <v>0.9783659022973582</v>
      </c>
      <c r="W176" s="246">
        <f t="shared" ca="1" si="25"/>
        <v>0.18808462456551545</v>
      </c>
      <c r="X176" s="246">
        <f t="shared" ca="1" si="26"/>
        <v>1.4634496821968481</v>
      </c>
      <c r="Y176" s="246">
        <f t="shared" ca="1" si="27"/>
        <v>2.2310639597187576</v>
      </c>
      <c r="Z176" s="4">
        <f t="shared" ca="1" si="28"/>
        <v>0.65594250484030359</v>
      </c>
      <c r="AA176" s="4">
        <f t="shared" ca="1" si="29"/>
        <v>0.83647159542735106</v>
      </c>
    </row>
    <row r="177" spans="1:27" x14ac:dyDescent="0.25">
      <c r="A177">
        <v>145</v>
      </c>
      <c r="B177" s="176">
        <f ca="1">OFFSET(InputPriceData!B$15,CalculationsAndCharts!$A177+$A$11,0,1,1)</f>
        <v>41348</v>
      </c>
      <c r="C177" s="3">
        <f ca="1">OFFSET(InputPriceData!G$15,CalculationsAndCharts!$A177+$A$11,IF($C$7,8,0),1,1)</f>
        <v>138601100</v>
      </c>
      <c r="D177" s="4">
        <f ca="1">OFFSET(InputPriceData!C$15,CalculationsAndCharts!$A177+$A$11,IF($C$7,8,0),1,1)</f>
        <v>152.77000000000001</v>
      </c>
      <c r="E177" s="4">
        <f ca="1">OFFSET(InputPriceData!D$15,CalculationsAndCharts!$A177+$A$11,IF($C$7,8,0),1,1)</f>
        <v>152.96</v>
      </c>
      <c r="F177" s="4">
        <f ca="1">OFFSET(InputPriceData!E$15,CalculationsAndCharts!$A177+$A$11,IF($C$7,8,0),1,1)</f>
        <v>152.24</v>
      </c>
      <c r="G177" s="4">
        <f ca="1">OFFSET(InputPriceData!F$15,CalculationsAndCharts!$A177+$A$11,IF($C$7,8,0),1,1)</f>
        <v>152.75</v>
      </c>
      <c r="H177" s="138"/>
      <c r="I177" s="138"/>
      <c r="O177" s="246">
        <f t="shared" ca="1" si="20"/>
        <v>1.2693830825992647</v>
      </c>
      <c r="P177" s="246">
        <f t="shared" ca="1" si="21"/>
        <v>1.4305259966747101</v>
      </c>
      <c r="Q177" s="246">
        <f t="shared" ca="1" si="23"/>
        <v>2.2513258927535396</v>
      </c>
      <c r="R177" s="4">
        <f t="shared" ca="1" si="24"/>
        <v>0.63541489096679382</v>
      </c>
      <c r="S177" s="4">
        <f t="shared" ca="1" si="22"/>
        <v>0.97680569512789983</v>
      </c>
      <c r="W177" s="246">
        <f t="shared" ca="1" si="25"/>
        <v>1.2693830825992647</v>
      </c>
      <c r="X177" s="246">
        <f t="shared" ca="1" si="26"/>
        <v>1.4305259966747101</v>
      </c>
      <c r="Y177" s="246">
        <f t="shared" ca="1" si="27"/>
        <v>2.2513258927535396</v>
      </c>
      <c r="Z177" s="4">
        <f t="shared" ca="1" si="28"/>
        <v>0.63541489096679382</v>
      </c>
      <c r="AA177" s="4">
        <f t="shared" ca="1" si="29"/>
        <v>0.8255804470644772</v>
      </c>
    </row>
    <row r="178" spans="1:27" x14ac:dyDescent="0.25">
      <c r="A178">
        <v>146</v>
      </c>
      <c r="B178" s="176">
        <f ca="1">OFFSET(InputPriceData!B$15,CalculationsAndCharts!$A178+$A$11,0,1,1)</f>
        <v>41347</v>
      </c>
      <c r="C178" s="3">
        <f ca="1">OFFSET(InputPriceData!G$15,CalculationsAndCharts!$A178+$A$11,IF($C$7,8,0),1,1)</f>
        <v>126329900</v>
      </c>
      <c r="D178" s="4">
        <f ca="1">OFFSET(InputPriceData!C$15,CalculationsAndCharts!$A178+$A$11,IF($C$7,8,0),1,1)</f>
        <v>152.54</v>
      </c>
      <c r="E178" s="4">
        <f ca="1">OFFSET(InputPriceData!D$15,CalculationsAndCharts!$A178+$A$11,IF($C$7,8,0),1,1)</f>
        <v>153.02000000000001</v>
      </c>
      <c r="F178" s="4">
        <f ca="1">OFFSET(InputPriceData!E$15,CalculationsAndCharts!$A178+$A$11,IF($C$7,8,0),1,1)</f>
        <v>152.15</v>
      </c>
      <c r="G178" s="4">
        <f ca="1">OFFSET(InputPriceData!F$15,CalculationsAndCharts!$A178+$A$11,IF($C$7,8,0),1,1)</f>
        <v>152.94999999999999</v>
      </c>
      <c r="H178" s="138"/>
      <c r="I178" s="138"/>
      <c r="O178" s="246">
        <f t="shared" ca="1" si="20"/>
        <v>1.7791478879651472</v>
      </c>
      <c r="P178" s="246">
        <f t="shared" ca="1" si="21"/>
        <v>1.292723801367216</v>
      </c>
      <c r="Q178" s="246">
        <f t="shared" ca="1" si="23"/>
        <v>2.2717718393073052</v>
      </c>
      <c r="R178" s="4">
        <f t="shared" ca="1" si="24"/>
        <v>0.56903769075744215</v>
      </c>
      <c r="S178" s="4">
        <f t="shared" ca="1" si="22"/>
        <v>0.97149972611134394</v>
      </c>
      <c r="W178" s="246">
        <f t="shared" ca="1" si="25"/>
        <v>1.7791478879651472</v>
      </c>
      <c r="X178" s="246">
        <f t="shared" ca="1" si="26"/>
        <v>1.292723801367216</v>
      </c>
      <c r="Y178" s="246">
        <f t="shared" ca="1" si="27"/>
        <v>2.2717718393073052</v>
      </c>
      <c r="Z178" s="4">
        <f t="shared" ca="1" si="28"/>
        <v>0.56903769075744215</v>
      </c>
      <c r="AA178" s="4">
        <f t="shared" ca="1" si="29"/>
        <v>0.78936607203924758</v>
      </c>
    </row>
    <row r="179" spans="1:27" x14ac:dyDescent="0.25">
      <c r="A179">
        <v>147</v>
      </c>
      <c r="B179" s="176">
        <f ca="1">OFFSET(InputPriceData!B$15,CalculationsAndCharts!$A179+$A$11,0,1,1)</f>
        <v>41346</v>
      </c>
      <c r="C179" s="3">
        <f ca="1">OFFSET(InputPriceData!G$15,CalculationsAndCharts!$A179+$A$11,IF($C$7,8,0),1,1)</f>
        <v>92550900</v>
      </c>
      <c r="D179" s="4">
        <f ca="1">OFFSET(InputPriceData!C$15,CalculationsAndCharts!$A179+$A$11,IF($C$7,8,0),1,1)</f>
        <v>152</v>
      </c>
      <c r="E179" s="4">
        <f ca="1">OFFSET(InputPriceData!D$15,CalculationsAndCharts!$A179+$A$11,IF($C$7,8,0),1,1)</f>
        <v>152.35</v>
      </c>
      <c r="F179" s="4">
        <f ca="1">OFFSET(InputPriceData!E$15,CalculationsAndCharts!$A179+$A$11,IF($C$7,8,0),1,1)</f>
        <v>151.49</v>
      </c>
      <c r="G179" s="4">
        <f ca="1">OFFSET(InputPriceData!F$15,CalculationsAndCharts!$A179+$A$11,IF($C$7,8,0),1,1)</f>
        <v>152.13999999999999</v>
      </c>
      <c r="H179" s="138"/>
      <c r="I179" s="138"/>
      <c r="O179" s="246">
        <f t="shared" ca="1" si="20"/>
        <v>1.2762034941306282</v>
      </c>
      <c r="P179" s="246">
        <f t="shared" ca="1" si="21"/>
        <v>1.1063796784961974</v>
      </c>
      <c r="Q179" s="246">
        <f t="shared" ca="1" si="23"/>
        <v>2.292403470542185</v>
      </c>
      <c r="R179" s="4">
        <f t="shared" ca="1" si="24"/>
        <v>0.48262868762562267</v>
      </c>
      <c r="S179" s="4">
        <f t="shared" ca="1" si="22"/>
        <v>0.96393030943915914</v>
      </c>
      <c r="W179" s="246">
        <f t="shared" ca="1" si="25"/>
        <v>1.2762034941306282</v>
      </c>
      <c r="X179" s="246">
        <f t="shared" ca="1" si="26"/>
        <v>1.1063796784961974</v>
      </c>
      <c r="Y179" s="246">
        <f t="shared" ca="1" si="27"/>
        <v>2.292403470542185</v>
      </c>
      <c r="Z179" s="4">
        <f t="shared" ca="1" si="28"/>
        <v>0.48262868762562267</v>
      </c>
      <c r="AA179" s="4">
        <f t="shared" ca="1" si="29"/>
        <v>0.73980771666909684</v>
      </c>
    </row>
    <row r="180" spans="1:27" x14ac:dyDescent="0.25">
      <c r="A180">
        <v>148</v>
      </c>
      <c r="B180" s="176">
        <f ca="1">OFFSET(InputPriceData!B$15,CalculationsAndCharts!$A180+$A$11,0,1,1)</f>
        <v>41345</v>
      </c>
      <c r="C180" s="3">
        <f ca="1">OFFSET(InputPriceData!G$15,CalculationsAndCharts!$A180+$A$11,IF($C$7,8,0),1,1)</f>
        <v>105755800</v>
      </c>
      <c r="D180" s="4">
        <f ca="1">OFFSET(InputPriceData!C$15,CalculationsAndCharts!$A180+$A$11,IF($C$7,8,0),1,1)</f>
        <v>152.16</v>
      </c>
      <c r="E180" s="4">
        <f ca="1">OFFSET(InputPriceData!D$15,CalculationsAndCharts!$A180+$A$11,IF($C$7,8,0),1,1)</f>
        <v>152.34</v>
      </c>
      <c r="F180" s="4">
        <f ca="1">OFFSET(InputPriceData!E$15,CalculationsAndCharts!$A180+$A$11,IF($C$7,8,0),1,1)</f>
        <v>151.47</v>
      </c>
      <c r="G180" s="4">
        <f ca="1">OFFSET(InputPriceData!F$15,CalculationsAndCharts!$A180+$A$11,IF($C$7,8,0),1,1)</f>
        <v>151.93</v>
      </c>
      <c r="H180" s="138"/>
      <c r="I180" s="138"/>
      <c r="O180" s="246">
        <f t="shared" ca="1" si="20"/>
        <v>1.3514523037543107</v>
      </c>
      <c r="P180" s="246">
        <f t="shared" ca="1" si="21"/>
        <v>0.86772425669890596</v>
      </c>
      <c r="Q180" s="246">
        <f t="shared" ca="1" si="23"/>
        <v>2.3132224727973614</v>
      </c>
      <c r="R180" s="4">
        <f t="shared" ca="1" si="24"/>
        <v>0.37511491735145303</v>
      </c>
      <c r="S180" s="4">
        <f t="shared" ca="1" si="22"/>
        <v>0.95328323248270497</v>
      </c>
      <c r="W180" s="246">
        <f t="shared" ca="1" si="25"/>
        <v>1.3514523037543107</v>
      </c>
      <c r="X180" s="246">
        <f t="shared" ca="1" si="26"/>
        <v>0.86772425669890596</v>
      </c>
      <c r="Y180" s="246">
        <f t="shared" ca="1" si="27"/>
        <v>2.3132224727973614</v>
      </c>
      <c r="Z180" s="4">
        <f t="shared" ca="1" si="28"/>
        <v>0.37511491735145303</v>
      </c>
      <c r="AA180" s="4">
        <f t="shared" ca="1" si="29"/>
        <v>0.67398603154399006</v>
      </c>
    </row>
    <row r="181" spans="1:27" x14ac:dyDescent="0.25">
      <c r="A181">
        <v>149</v>
      </c>
      <c r="B181" s="176">
        <f ca="1">OFFSET(InputPriceData!B$15,CalculationsAndCharts!$A181+$A$11,0,1,1)</f>
        <v>41344</v>
      </c>
      <c r="C181" s="3">
        <f ca="1">OFFSET(InputPriceData!G$15,CalculationsAndCharts!$A181+$A$11,IF($C$7,8,0),1,1)</f>
        <v>83746800</v>
      </c>
      <c r="D181" s="4">
        <f ca="1">OFFSET(InputPriceData!C$15,CalculationsAndCharts!$A181+$A$11,IF($C$7,8,0),1,1)</f>
        <v>151.58000000000001</v>
      </c>
      <c r="E181" s="4">
        <f ca="1">OFFSET(InputPriceData!D$15,CalculationsAndCharts!$A181+$A$11,IF($C$7,8,0),1,1)</f>
        <v>152.28</v>
      </c>
      <c r="F181" s="4">
        <f ca="1">OFFSET(InputPriceData!E$15,CalculationsAndCharts!$A181+$A$11,IF($C$7,8,0),1,1)</f>
        <v>151.38999999999999</v>
      </c>
      <c r="G181" s="4">
        <f ca="1">OFFSET(InputPriceData!F$15,CalculationsAndCharts!$A181+$A$11,IF($C$7,8,0),1,1)</f>
        <v>152.27000000000001</v>
      </c>
      <c r="H181" s="138"/>
      <c r="I181" s="138"/>
      <c r="O181" s="246">
        <f t="shared" ca="1" si="20"/>
        <v>2.0061798433275784</v>
      </c>
      <c r="P181" s="246">
        <f t="shared" ca="1" si="21"/>
        <v>0.5505575990563949</v>
      </c>
      <c r="Q181" s="246">
        <f t="shared" ca="1" si="23"/>
        <v>2.3342305477269036</v>
      </c>
      <c r="R181" s="4">
        <f t="shared" ca="1" si="24"/>
        <v>0.23586256275865006</v>
      </c>
      <c r="S181" s="4">
        <f t="shared" ca="1" si="22"/>
        <v>0.93696672671444303</v>
      </c>
      <c r="W181" s="246">
        <f t="shared" ca="1" si="25"/>
        <v>2.0061798433275784</v>
      </c>
      <c r="X181" s="246">
        <f t="shared" ca="1" si="26"/>
        <v>0.5505575990563949</v>
      </c>
      <c r="Y181" s="246">
        <f t="shared" ca="1" si="27"/>
        <v>2.3342305477269036</v>
      </c>
      <c r="Z181" s="4">
        <f t="shared" ca="1" si="28"/>
        <v>0.23586256275865006</v>
      </c>
      <c r="AA181" s="4">
        <f t="shared" ca="1" si="29"/>
        <v>0.58104395613123494</v>
      </c>
    </row>
    <row r="182" spans="1:27" x14ac:dyDescent="0.25">
      <c r="A182">
        <v>150</v>
      </c>
      <c r="B182" s="176">
        <f ca="1">OFFSET(InputPriceData!B$15,CalculationsAndCharts!$A182+$A$11,0,1,1)</f>
        <v>41341</v>
      </c>
      <c r="C182" s="3">
        <f ca="1">OFFSET(InputPriceData!G$15,CalculationsAndCharts!$A182+$A$11,IF($C$7,8,0),1,1)</f>
        <v>123477800</v>
      </c>
      <c r="D182" s="4">
        <f ca="1">OFFSET(InputPriceData!C$15,CalculationsAndCharts!$A182+$A$11,IF($C$7,8,0),1,1)</f>
        <v>151.71</v>
      </c>
      <c r="E182" s="4">
        <f ca="1">OFFSET(InputPriceData!D$15,CalculationsAndCharts!$A182+$A$11,IF($C$7,8,0),1,1)</f>
        <v>151.88999999999999</v>
      </c>
      <c r="F182" s="4">
        <f ca="1">OFFSET(InputPriceData!E$15,CalculationsAndCharts!$A182+$A$11,IF($C$7,8,0),1,1)</f>
        <v>150.93</v>
      </c>
      <c r="G182" s="4">
        <f ca="1">OFFSET(InputPriceData!F$15,CalculationsAndCharts!$A182+$A$11,IF($C$7,8,0),1,1)</f>
        <v>151.69</v>
      </c>
      <c r="H182" s="138"/>
      <c r="I182" s="138"/>
      <c r="O182" s="246">
        <f t="shared" ca="1" si="20"/>
        <v>1.7553385633720742</v>
      </c>
      <c r="P182" s="246">
        <f t="shared" ca="1" si="21"/>
        <v>0.19501603678274548</v>
      </c>
      <c r="Q182" s="246">
        <f t="shared" ca="1" si="23"/>
        <v>2.3554294124388533</v>
      </c>
      <c r="R182" s="4">
        <f t="shared" ca="1" si="24"/>
        <v>8.2794260678277942E-2</v>
      </c>
      <c r="S182" s="4">
        <f t="shared" ca="1" si="22"/>
        <v>0.91464001149372309</v>
      </c>
      <c r="W182" s="246">
        <f t="shared" ca="1" si="25"/>
        <v>1.7553385633720742</v>
      </c>
      <c r="X182" s="246">
        <f t="shared" ca="1" si="26"/>
        <v>0.19501603678274548</v>
      </c>
      <c r="Y182" s="246">
        <f t="shared" ca="1" si="27"/>
        <v>2.3554294124388533</v>
      </c>
      <c r="Z182" s="4">
        <f t="shared" ca="1" si="28"/>
        <v>8.2794260678277942E-2</v>
      </c>
      <c r="AA182" s="4">
        <f t="shared" ca="1" si="29"/>
        <v>0.46731776900368505</v>
      </c>
    </row>
    <row r="183" spans="1:27" x14ac:dyDescent="0.25">
      <c r="A183">
        <v>151</v>
      </c>
      <c r="B183" s="176">
        <f ca="1">OFFSET(InputPriceData!B$15,CalculationsAndCharts!$A183+$A$11,0,1,1)</f>
        <v>41340</v>
      </c>
      <c r="C183" s="3">
        <f ca="1">OFFSET(InputPriceData!G$15,CalculationsAndCharts!$A183+$A$11,IF($C$7,8,0),1,1)</f>
        <v>86101400</v>
      </c>
      <c r="D183" s="4">
        <f ca="1">OFFSET(InputPriceData!C$15,CalculationsAndCharts!$A183+$A$11,IF($C$7,8,0),1,1)</f>
        <v>150.97</v>
      </c>
      <c r="E183" s="4">
        <f ca="1">OFFSET(InputPriceData!D$15,CalculationsAndCharts!$A183+$A$11,IF($C$7,8,0),1,1)</f>
        <v>151.25</v>
      </c>
      <c r="F183" s="4">
        <f ca="1">OFFSET(InputPriceData!E$15,CalculationsAndCharts!$A183+$A$11,IF($C$7,8,0),1,1)</f>
        <v>150.80000000000001</v>
      </c>
      <c r="G183" s="4">
        <f ca="1">OFFSET(InputPriceData!F$15,CalculationsAndCharts!$A183+$A$11,IF($C$7,8,0),1,1)</f>
        <v>151.05000000000001</v>
      </c>
      <c r="H183" s="138"/>
      <c r="I183" s="138"/>
      <c r="O183" s="246">
        <f t="shared" ca="1" si="20"/>
        <v>1.4148019753680894</v>
      </c>
      <c r="P183" s="246">
        <f t="shared" ca="1" si="21"/>
        <v>-0.15167699189179673</v>
      </c>
      <c r="Q183" s="246">
        <f t="shared" ca="1" si="23"/>
        <v>2.3768207996355737</v>
      </c>
      <c r="R183" s="4">
        <f t="shared" ca="1" si="24"/>
        <v>-6.3815072602466549E-2</v>
      </c>
      <c r="S183" s="4">
        <f t="shared" ca="1" si="22"/>
        <v>0.88713632976027745</v>
      </c>
      <c r="W183" s="246">
        <f t="shared" ca="1" si="25"/>
        <v>1.4148019753680894</v>
      </c>
      <c r="X183" s="246">
        <f t="shared" ca="1" si="26"/>
        <v>-0.15167699189179673</v>
      </c>
      <c r="Y183" s="246">
        <f t="shared" ca="1" si="27"/>
        <v>2.3768207996355737</v>
      </c>
      <c r="Z183" s="4">
        <f t="shared" ca="1" si="28"/>
        <v>-6.3815072602466549E-2</v>
      </c>
      <c r="AA183" s="4">
        <f t="shared" ca="1" si="29"/>
        <v>0.34499118233674558</v>
      </c>
    </row>
    <row r="184" spans="1:27" x14ac:dyDescent="0.25">
      <c r="A184">
        <v>152</v>
      </c>
      <c r="B184" s="176">
        <f ca="1">OFFSET(InputPriceData!B$15,CalculationsAndCharts!$A184+$A$11,0,1,1)</f>
        <v>41339</v>
      </c>
      <c r="C184" s="3">
        <f ca="1">OFFSET(InputPriceData!G$15,CalculationsAndCharts!$A184+$A$11,IF($C$7,8,0),1,1)</f>
        <v>94469900</v>
      </c>
      <c r="D184" s="4">
        <f ca="1">OFFSET(InputPriceData!C$15,CalculationsAndCharts!$A184+$A$11,IF($C$7,8,0),1,1)</f>
        <v>151.11000000000001</v>
      </c>
      <c r="E184" s="4">
        <f ca="1">OFFSET(InputPriceData!D$15,CalculationsAndCharts!$A184+$A$11,IF($C$7,8,0),1,1)</f>
        <v>151.19</v>
      </c>
      <c r="F184" s="4">
        <f ca="1">OFFSET(InputPriceData!E$15,CalculationsAndCharts!$A184+$A$11,IF($C$7,8,0),1,1)</f>
        <v>150.44999999999999</v>
      </c>
      <c r="G184" s="4">
        <f ca="1">OFFSET(InputPriceData!F$15,CalculationsAndCharts!$A184+$A$11,IF($C$7,8,0),1,1)</f>
        <v>150.78</v>
      </c>
      <c r="H184" s="138"/>
      <c r="I184" s="138"/>
      <c r="O184" s="246">
        <f t="shared" ca="1" si="20"/>
        <v>1.426697341237706</v>
      </c>
      <c r="P184" s="246">
        <f t="shared" ca="1" si="21"/>
        <v>-0.47828870609686214</v>
      </c>
      <c r="Q184" s="246">
        <f t="shared" ca="1" si="23"/>
        <v>2.3984064577553719</v>
      </c>
      <c r="R184" s="4">
        <f t="shared" ca="1" si="24"/>
        <v>-0.19941937053675401</v>
      </c>
      <c r="S184" s="4">
        <f t="shared" ca="1" si="22"/>
        <v>0.85382250050376662</v>
      </c>
      <c r="W184" s="246">
        <f t="shared" ca="1" si="25"/>
        <v>1.426697341237706</v>
      </c>
      <c r="X184" s="246">
        <f t="shared" ca="1" si="26"/>
        <v>-0.47828870609686214</v>
      </c>
      <c r="Y184" s="246">
        <f t="shared" ca="1" si="27"/>
        <v>2.3984064577553719</v>
      </c>
      <c r="Z184" s="4">
        <f t="shared" ca="1" si="28"/>
        <v>-0.19941937053675401</v>
      </c>
      <c r="AA184" s="4">
        <f t="shared" ca="1" si="29"/>
        <v>0.21796739798470352</v>
      </c>
    </row>
    <row r="185" spans="1:27" x14ac:dyDescent="0.25">
      <c r="A185">
        <v>153</v>
      </c>
      <c r="B185" s="176">
        <f ca="1">OFFSET(InputPriceData!B$15,CalculationsAndCharts!$A185+$A$11,0,1,1)</f>
        <v>41338</v>
      </c>
      <c r="C185" s="3">
        <f ca="1">OFFSET(InputPriceData!G$15,CalculationsAndCharts!$A185+$A$11,IF($C$7,8,0),1,1)</f>
        <v>121431900</v>
      </c>
      <c r="D185" s="4">
        <f ca="1">OFFSET(InputPriceData!C$15,CalculationsAndCharts!$A185+$A$11,IF($C$7,8,0),1,1)</f>
        <v>149.96</v>
      </c>
      <c r="E185" s="4">
        <f ca="1">OFFSET(InputPriceData!D$15,CalculationsAndCharts!$A185+$A$11,IF($C$7,8,0),1,1)</f>
        <v>150.97</v>
      </c>
      <c r="F185" s="4">
        <f ca="1">OFFSET(InputPriceData!E$15,CalculationsAndCharts!$A185+$A$11,IF($C$7,8,0),1,1)</f>
        <v>149.94</v>
      </c>
      <c r="G185" s="4">
        <f ca="1">OFFSET(InputPriceData!F$15,CalculationsAndCharts!$A185+$A$11,IF($C$7,8,0),1,1)</f>
        <v>150.57</v>
      </c>
      <c r="H185" s="138"/>
      <c r="I185" s="138"/>
      <c r="O185" s="246">
        <f t="shared" ca="1" si="20"/>
        <v>1.4995099062863919</v>
      </c>
      <c r="P185" s="246">
        <f t="shared" ca="1" si="21"/>
        <v>-0.75359286774048584</v>
      </c>
      <c r="Q185" s="246">
        <f t="shared" ca="1" si="23"/>
        <v>2.4201881511154104</v>
      </c>
      <c r="R185" s="4">
        <f t="shared" ca="1" si="24"/>
        <v>-0.31137780233870321</v>
      </c>
      <c r="S185" s="4">
        <f t="shared" ca="1" si="22"/>
        <v>0.81780345634476159</v>
      </c>
      <c r="W185" s="246">
        <f t="shared" ca="1" si="25"/>
        <v>1.4995099062863919</v>
      </c>
      <c r="X185" s="246">
        <f t="shared" ca="1" si="26"/>
        <v>-0.75359286774048584</v>
      </c>
      <c r="Y185" s="246">
        <f t="shared" ca="1" si="27"/>
        <v>2.4201881511154104</v>
      </c>
      <c r="Z185" s="4">
        <f t="shared" ca="1" si="28"/>
        <v>-0.31137780233870321</v>
      </c>
      <c r="AA185" s="4">
        <f t="shared" ca="1" si="29"/>
        <v>0.10123057985521224</v>
      </c>
    </row>
    <row r="186" spans="1:27" x14ac:dyDescent="0.25">
      <c r="A186">
        <v>154</v>
      </c>
      <c r="B186" s="176">
        <f ca="1">OFFSET(InputPriceData!B$15,CalculationsAndCharts!$A186+$A$11,0,1,1)</f>
        <v>41337</v>
      </c>
      <c r="C186" s="3">
        <f ca="1">OFFSET(InputPriceData!G$15,CalculationsAndCharts!$A186+$A$11,IF($C$7,8,0),1,1)</f>
        <v>99010200</v>
      </c>
      <c r="D186" s="4">
        <f ca="1">OFFSET(InputPriceData!C$15,CalculationsAndCharts!$A186+$A$11,IF($C$7,8,0),1,1)</f>
        <v>148.1</v>
      </c>
      <c r="E186" s="4">
        <f ca="1">OFFSET(InputPriceData!D$15,CalculationsAndCharts!$A186+$A$11,IF($C$7,8,0),1,1)</f>
        <v>149.22999999999999</v>
      </c>
      <c r="F186" s="4">
        <f ca="1">OFFSET(InputPriceData!E$15,CalculationsAndCharts!$A186+$A$11,IF($C$7,8,0),1,1)</f>
        <v>147.86000000000001</v>
      </c>
      <c r="G186" s="4">
        <f ca="1">OFFSET(InputPriceData!F$15,CalculationsAndCharts!$A186+$A$11,IF($C$7,8,0),1,1)</f>
        <v>149.22999999999999</v>
      </c>
      <c r="H186" s="138"/>
      <c r="I186" s="138"/>
      <c r="O186" s="246">
        <f t="shared" ca="1" si="20"/>
        <v>0.39406466271563823</v>
      </c>
      <c r="P186" s="246">
        <f t="shared" ca="1" si="21"/>
        <v>-0.90975701526012698</v>
      </c>
      <c r="Q186" s="246">
        <f t="shared" ca="1" si="23"/>
        <v>2.4421676600559135</v>
      </c>
      <c r="R186" s="4">
        <f t="shared" ca="1" si="24"/>
        <v>-0.37252029422062616</v>
      </c>
      <c r="S186" s="4">
        <f t="shared" ca="1" si="22"/>
        <v>0.79352267666223197</v>
      </c>
      <c r="W186" s="246">
        <f t="shared" ca="1" si="25"/>
        <v>0.39406466271563823</v>
      </c>
      <c r="X186" s="246">
        <f t="shared" ca="1" si="26"/>
        <v>-0.90975701526012698</v>
      </c>
      <c r="Y186" s="246">
        <f t="shared" ca="1" si="27"/>
        <v>2.4421676600559135</v>
      </c>
      <c r="Z186" s="4">
        <f t="shared" ca="1" si="28"/>
        <v>-0.37252029422062616</v>
      </c>
      <c r="AA186" s="4">
        <f t="shared" ca="1" si="29"/>
        <v>3.2291384148958359E-2</v>
      </c>
    </row>
    <row r="187" spans="1:27" x14ac:dyDescent="0.25">
      <c r="A187">
        <v>155</v>
      </c>
      <c r="B187" s="176">
        <f ca="1">OFFSET(InputPriceData!B$15,CalculationsAndCharts!$A187+$A$11,0,1,1)</f>
        <v>41334</v>
      </c>
      <c r="C187" s="3">
        <f ca="1">OFFSET(InputPriceData!G$15,CalculationsAndCharts!$A187+$A$11,IF($C$7,8,0),1,1)</f>
        <v>170634800</v>
      </c>
      <c r="D187" s="4">
        <f ca="1">OFFSET(InputPriceData!C$15,CalculationsAndCharts!$A187+$A$11,IF($C$7,8,0),1,1)</f>
        <v>147.44</v>
      </c>
      <c r="E187" s="4">
        <f ca="1">OFFSET(InputPriceData!D$15,CalculationsAndCharts!$A187+$A$11,IF($C$7,8,0),1,1)</f>
        <v>148.66</v>
      </c>
      <c r="F187" s="4">
        <f ca="1">OFFSET(InputPriceData!E$15,CalculationsAndCharts!$A187+$A$11,IF($C$7,8,0),1,1)</f>
        <v>146.78</v>
      </c>
      <c r="G187" s="4">
        <f ca="1">OFFSET(InputPriceData!F$15,CalculationsAndCharts!$A187+$A$11,IF($C$7,8,0),1,1)</f>
        <v>148.44</v>
      </c>
      <c r="H187" s="138"/>
      <c r="I187" s="138"/>
      <c r="O187" s="246">
        <f t="shared" ca="1" si="20"/>
        <v>-0.2396616387918856</v>
      </c>
      <c r="P187" s="246">
        <f t="shared" ca="1" si="21"/>
        <v>-0.92452211654100369</v>
      </c>
      <c r="Q187" s="246">
        <f t="shared" ca="1" si="23"/>
        <v>2.4643467810856845</v>
      </c>
      <c r="R187" s="4">
        <f t="shared" ca="1" si="24"/>
        <v>-0.37515909840160533</v>
      </c>
      <c r="S187" s="4">
        <f t="shared" ca="1" si="22"/>
        <v>0.79238394251356259</v>
      </c>
      <c r="W187" s="246">
        <f t="shared" ca="1" si="25"/>
        <v>-0.2396616387918856</v>
      </c>
      <c r="X187" s="246">
        <f t="shared" ca="1" si="26"/>
        <v>-0.92452211654100369</v>
      </c>
      <c r="Y187" s="246">
        <f t="shared" ca="1" si="27"/>
        <v>2.4643467810856845</v>
      </c>
      <c r="Z187" s="4">
        <f t="shared" ca="1" si="28"/>
        <v>-0.37515909840160533</v>
      </c>
      <c r="AA187" s="4">
        <f t="shared" ca="1" si="29"/>
        <v>2.922677831985953E-2</v>
      </c>
    </row>
    <row r="188" spans="1:27" x14ac:dyDescent="0.25">
      <c r="A188">
        <v>156</v>
      </c>
      <c r="B188" s="176">
        <f ca="1">OFFSET(InputPriceData!B$15,CalculationsAndCharts!$A188+$A$11,0,1,1)</f>
        <v>41333</v>
      </c>
      <c r="C188" s="3">
        <f ca="1">OFFSET(InputPriceData!G$15,CalculationsAndCharts!$A188+$A$11,IF($C$7,8,0),1,1)</f>
        <v>126866000</v>
      </c>
      <c r="D188" s="4">
        <f ca="1">OFFSET(InputPriceData!C$15,CalculationsAndCharts!$A188+$A$11,IF($C$7,8,0),1,1)</f>
        <v>148.24</v>
      </c>
      <c r="E188" s="4">
        <f ca="1">OFFSET(InputPriceData!D$15,CalculationsAndCharts!$A188+$A$11,IF($C$7,8,0),1,1)</f>
        <v>149.19</v>
      </c>
      <c r="F188" s="4">
        <f ca="1">OFFSET(InputPriceData!E$15,CalculationsAndCharts!$A188+$A$11,IF($C$7,8,0),1,1)</f>
        <v>147.76</v>
      </c>
      <c r="G188" s="4">
        <f ca="1">OFFSET(InputPriceData!F$15,CalculationsAndCharts!$A188+$A$11,IF($C$7,8,0),1,1)</f>
        <v>147.96</v>
      </c>
      <c r="H188" s="138"/>
      <c r="I188" s="138"/>
      <c r="O188" s="246">
        <f t="shared" ca="1" si="20"/>
        <v>-0.6075470805333516</v>
      </c>
      <c r="P188" s="246">
        <f t="shared" ca="1" si="21"/>
        <v>-0.82412643365004923</v>
      </c>
      <c r="Q188" s="246">
        <f t="shared" ca="1" si="23"/>
        <v>2.4867273270289449</v>
      </c>
      <c r="R188" s="4">
        <f t="shared" ca="1" si="24"/>
        <v>-0.33141005235772542</v>
      </c>
      <c r="S188" s="4">
        <f t="shared" ca="1" si="22"/>
        <v>0.81026773197090129</v>
      </c>
      <c r="W188" s="246">
        <f t="shared" ca="1" si="25"/>
        <v>-0.6075470805333516</v>
      </c>
      <c r="X188" s="246">
        <f t="shared" ca="1" si="26"/>
        <v>-0.82412643365004923</v>
      </c>
      <c r="Y188" s="246">
        <f t="shared" ca="1" si="27"/>
        <v>2.4867273270289449</v>
      </c>
      <c r="Z188" s="4">
        <f t="shared" ca="1" si="28"/>
        <v>-0.33141005235772542</v>
      </c>
      <c r="AA188" s="4">
        <f t="shared" ca="1" si="29"/>
        <v>7.9072057533106574E-2</v>
      </c>
    </row>
    <row r="189" spans="1:27" x14ac:dyDescent="0.25">
      <c r="A189">
        <v>157</v>
      </c>
      <c r="B189" s="176">
        <f ca="1">OFFSET(InputPriceData!B$15,CalculationsAndCharts!$A189+$A$11,0,1,1)</f>
        <v>41332</v>
      </c>
      <c r="C189" s="3">
        <f ca="1">OFFSET(InputPriceData!G$15,CalculationsAndCharts!$A189+$A$11,IF($C$7,8,0),1,1)</f>
        <v>150781900</v>
      </c>
      <c r="D189" s="4">
        <f ca="1">OFFSET(InputPriceData!C$15,CalculationsAndCharts!$A189+$A$11,IF($C$7,8,0),1,1)</f>
        <v>146.28</v>
      </c>
      <c r="E189" s="4">
        <f ca="1">OFFSET(InputPriceData!D$15,CalculationsAndCharts!$A189+$A$11,IF($C$7,8,0),1,1)</f>
        <v>148.66</v>
      </c>
      <c r="F189" s="4">
        <f ca="1">OFFSET(InputPriceData!E$15,CalculationsAndCharts!$A189+$A$11,IF($C$7,8,0),1,1)</f>
        <v>146.15</v>
      </c>
      <c r="G189" s="4">
        <f ca="1">OFFSET(InputPriceData!F$15,CalculationsAndCharts!$A189+$A$11,IF($C$7,8,0),1,1)</f>
        <v>148.25</v>
      </c>
      <c r="H189" s="138"/>
      <c r="I189" s="138"/>
      <c r="O189" s="246">
        <f t="shared" ca="1" si="20"/>
        <v>-0.2029849121010634</v>
      </c>
      <c r="P189" s="246">
        <f t="shared" ca="1" si="21"/>
        <v>-0.61823518647393649</v>
      </c>
      <c r="Q189" s="246">
        <f t="shared" ca="1" si="23"/>
        <v>2.5093111271735067</v>
      </c>
      <c r="R189" s="4">
        <f t="shared" ca="1" si="24"/>
        <v>-0.24637645757794807</v>
      </c>
      <c r="S189" s="4">
        <f t="shared" ca="1" si="22"/>
        <v>0.83985113526052846</v>
      </c>
      <c r="W189" s="246">
        <f t="shared" ca="1" si="25"/>
        <v>-0.2029849121010634</v>
      </c>
      <c r="X189" s="246">
        <f t="shared" ca="1" si="26"/>
        <v>-0.61823518647393649</v>
      </c>
      <c r="Y189" s="246">
        <f t="shared" ca="1" si="27"/>
        <v>2.5093111271735067</v>
      </c>
      <c r="Z189" s="4">
        <f t="shared" ca="1" si="28"/>
        <v>-0.24637645757794807</v>
      </c>
      <c r="AA189" s="4">
        <f t="shared" ca="1" si="29"/>
        <v>0.17041837237925184</v>
      </c>
    </row>
    <row r="190" spans="1:27" x14ac:dyDescent="0.25">
      <c r="A190">
        <v>158</v>
      </c>
      <c r="B190" s="176">
        <f ca="1">OFFSET(InputPriceData!B$15,CalculationsAndCharts!$A190+$A$11,0,1,1)</f>
        <v>41331</v>
      </c>
      <c r="C190" s="3">
        <f ca="1">OFFSET(InputPriceData!G$15,CalculationsAndCharts!$A190+$A$11,IF($C$7,8,0),1,1)</f>
        <v>186596200</v>
      </c>
      <c r="D190" s="4">
        <f ca="1">OFFSET(InputPriceData!C$15,CalculationsAndCharts!$A190+$A$11,IF($C$7,8,0),1,1)</f>
        <v>146.11000000000001</v>
      </c>
      <c r="E190" s="4">
        <f ca="1">OFFSET(InputPriceData!D$15,CalculationsAndCharts!$A190+$A$11,IF($C$7,8,0),1,1)</f>
        <v>146.58000000000001</v>
      </c>
      <c r="F190" s="4">
        <f ca="1">OFFSET(InputPriceData!E$15,CalculationsAndCharts!$A190+$A$11,IF($C$7,8,0),1,1)</f>
        <v>145.13999999999999</v>
      </c>
      <c r="G190" s="4">
        <f ca="1">OFFSET(InputPriceData!F$15,CalculationsAndCharts!$A190+$A$11,IF($C$7,8,0),1,1)</f>
        <v>146.4</v>
      </c>
      <c r="H190" s="138"/>
      <c r="I190" s="138"/>
      <c r="O190" s="246">
        <f t="shared" ca="1" si="20"/>
        <v>-1.9987463992344161</v>
      </c>
      <c r="P190" s="246">
        <f t="shared" ca="1" si="21"/>
        <v>-0.27095503964332268</v>
      </c>
      <c r="Q190" s="246">
        <f t="shared" ca="1" si="23"/>
        <v>2.5321000274202894</v>
      </c>
      <c r="R190" s="4">
        <f t="shared" ca="1" si="24"/>
        <v>-0.1070080315584422</v>
      </c>
      <c r="S190" s="4">
        <f t="shared" ca="1" si="22"/>
        <v>0.87750172776068003</v>
      </c>
      <c r="W190" s="246">
        <f t="shared" ca="1" si="25"/>
        <v>-1.9987463992344161</v>
      </c>
      <c r="X190" s="246">
        <f t="shared" ca="1" si="26"/>
        <v>-0.27095503964332268</v>
      </c>
      <c r="Y190" s="246">
        <f t="shared" ca="1" si="27"/>
        <v>2.5321000274202894</v>
      </c>
      <c r="Z190" s="4">
        <f t="shared" ca="1" si="28"/>
        <v>-0.1070080315584422</v>
      </c>
      <c r="AA190" s="4">
        <f t="shared" ca="1" si="29"/>
        <v>0.30609376494519702</v>
      </c>
    </row>
    <row r="191" spans="1:27" x14ac:dyDescent="0.25">
      <c r="A191">
        <v>159</v>
      </c>
      <c r="B191" s="176">
        <f ca="1">OFFSET(InputPriceData!B$15,CalculationsAndCharts!$A191+$A$11,0,1,1)</f>
        <v>41330</v>
      </c>
      <c r="C191" s="3">
        <f ca="1">OFFSET(InputPriceData!G$15,CalculationsAndCharts!$A191+$A$11,IF($C$7,8,0),1,1)</f>
        <v>245824800</v>
      </c>
      <c r="D191" s="4">
        <f ca="1">OFFSET(InputPriceData!C$15,CalculationsAndCharts!$A191+$A$11,IF($C$7,8,0),1,1)</f>
        <v>148.94999999999999</v>
      </c>
      <c r="E191" s="4">
        <f ca="1">OFFSET(InputPriceData!D$15,CalculationsAndCharts!$A191+$A$11,IF($C$7,8,0),1,1)</f>
        <v>149.18</v>
      </c>
      <c r="F191" s="4">
        <f ca="1">OFFSET(InputPriceData!E$15,CalculationsAndCharts!$A191+$A$11,IF($C$7,8,0),1,1)</f>
        <v>145.41</v>
      </c>
      <c r="G191" s="4">
        <f ca="1">OFFSET(InputPriceData!F$15,CalculationsAndCharts!$A191+$A$11,IF($C$7,8,0),1,1)</f>
        <v>145.41</v>
      </c>
      <c r="H191" s="138"/>
      <c r="I191" s="138"/>
      <c r="O191" s="246">
        <f t="shared" ca="1" si="20"/>
        <v>-3.0577621058166624</v>
      </c>
      <c r="P191" s="246">
        <f t="shared" ca="1" si="21"/>
        <v>0.16830002407033795</v>
      </c>
      <c r="Q191" s="246">
        <f t="shared" ca="1" si="23"/>
        <v>2.5550958904341972</v>
      </c>
      <c r="R191" s="4">
        <f t="shared" ca="1" si="24"/>
        <v>6.5868378834791241E-2</v>
      </c>
      <c r="S191" s="4">
        <f t="shared" ca="1" si="22"/>
        <v>0.91181460404508796</v>
      </c>
      <c r="W191" s="246">
        <f t="shared" ca="1" si="25"/>
        <v>-3.0577621058166624</v>
      </c>
      <c r="X191" s="246">
        <f t="shared" ca="1" si="26"/>
        <v>0.16830002407033795</v>
      </c>
      <c r="Y191" s="246">
        <f t="shared" ca="1" si="27"/>
        <v>2.5550958904341972</v>
      </c>
      <c r="Z191" s="4">
        <f t="shared" ca="1" si="28"/>
        <v>6.5868378834791241E-2</v>
      </c>
      <c r="AA191" s="4">
        <f t="shared" ca="1" si="29"/>
        <v>0.45390907682329246</v>
      </c>
    </row>
    <row r="192" spans="1:27" x14ac:dyDescent="0.25">
      <c r="A192">
        <v>160</v>
      </c>
      <c r="B192" s="176">
        <f ca="1">OFFSET(InputPriceData!B$15,CalculationsAndCharts!$A192+$A$11,0,1,1)</f>
        <v>41327</v>
      </c>
      <c r="C192" s="3">
        <f ca="1">OFFSET(InputPriceData!G$15,CalculationsAndCharts!$A192+$A$11,IF($C$7,8,0),1,1)</f>
        <v>106356600</v>
      </c>
      <c r="D192" s="4">
        <f ca="1">OFFSET(InputPriceData!C$15,CalculationsAndCharts!$A192+$A$11,IF($C$7,8,0),1,1)</f>
        <v>147.51</v>
      </c>
      <c r="E192" s="4">
        <f ca="1">OFFSET(InputPriceData!D$15,CalculationsAndCharts!$A192+$A$11,IF($C$7,8,0),1,1)</f>
        <v>148.22999999999999</v>
      </c>
      <c r="F192" s="4">
        <f ca="1">OFFSET(InputPriceData!E$15,CalculationsAndCharts!$A192+$A$11,IF($C$7,8,0),1,1)</f>
        <v>146.86000000000001</v>
      </c>
      <c r="G192" s="4">
        <f ca="1">OFFSET(InputPriceData!F$15,CalculationsAndCharts!$A192+$A$11,IF($C$7,8,0),1,1)</f>
        <v>148.22999999999999</v>
      </c>
      <c r="H192" s="138"/>
      <c r="I192" s="138"/>
      <c r="O192" s="246">
        <f t="shared" ca="1" si="20"/>
        <v>-0.2238033243434987</v>
      </c>
      <c r="P192" s="246">
        <f t="shared" ca="1" si="21"/>
        <v>0.5209872372640677</v>
      </c>
      <c r="Q192" s="246">
        <f t="shared" ca="1" si="23"/>
        <v>2.5783005957963643</v>
      </c>
      <c r="R192" s="4">
        <f t="shared" ca="1" si="24"/>
        <v>0.20206613538913196</v>
      </c>
      <c r="S192" s="4">
        <f t="shared" ca="1" si="22"/>
        <v>0.93248488082900993</v>
      </c>
      <c r="W192" s="246">
        <f t="shared" ca="1" si="25"/>
        <v>-0.2238033243434987</v>
      </c>
      <c r="X192" s="246">
        <f t="shared" ca="1" si="26"/>
        <v>0.5209872372640677</v>
      </c>
      <c r="Y192" s="246">
        <f t="shared" ca="1" si="27"/>
        <v>2.5783005957963643</v>
      </c>
      <c r="Z192" s="4">
        <f t="shared" ca="1" si="28"/>
        <v>0.20206613538913196</v>
      </c>
      <c r="AA192" s="4">
        <f t="shared" ca="1" si="29"/>
        <v>0.55704237537326862</v>
      </c>
    </row>
    <row r="193" spans="1:27" x14ac:dyDescent="0.25">
      <c r="A193">
        <v>161</v>
      </c>
      <c r="B193" s="176">
        <f ca="1">OFFSET(InputPriceData!B$15,CalculationsAndCharts!$A193+$A$11,0,1,1)</f>
        <v>41326</v>
      </c>
      <c r="C193" s="3">
        <f ca="1">OFFSET(InputPriceData!G$15,CalculationsAndCharts!$A193+$A$11,IF($C$7,8,0),1,1)</f>
        <v>183257000</v>
      </c>
      <c r="D193" s="4">
        <f ca="1">OFFSET(InputPriceData!C$15,CalculationsAndCharts!$A193+$A$11,IF($C$7,8,0),1,1)</f>
        <v>147.32</v>
      </c>
      <c r="E193" s="4">
        <f ca="1">OFFSET(InputPriceData!D$15,CalculationsAndCharts!$A193+$A$11,IF($C$7,8,0),1,1)</f>
        <v>147.77000000000001</v>
      </c>
      <c r="F193" s="4">
        <f ca="1">OFFSET(InputPriceData!E$15,CalculationsAndCharts!$A193+$A$11,IF($C$7,8,0),1,1)</f>
        <v>146.32</v>
      </c>
      <c r="G193" s="4">
        <f ca="1">OFFSET(InputPriceData!F$15,CalculationsAndCharts!$A193+$A$11,IF($C$7,8,0),1,1)</f>
        <v>146.79</v>
      </c>
      <c r="H193" s="138"/>
      <c r="I193" s="138"/>
      <c r="O193" s="246">
        <f t="shared" ca="1" si="20"/>
        <v>-1.5817559740096439</v>
      </c>
      <c r="P193" s="246">
        <f t="shared" ca="1" si="21"/>
        <v>0.80458011374489835</v>
      </c>
      <c r="Q193" s="246">
        <f t="shared" ca="1" si="23"/>
        <v>2.6017160401577843</v>
      </c>
      <c r="R193" s="4">
        <f t="shared" ca="1" si="24"/>
        <v>0.30924978027044936</v>
      </c>
      <c r="S193" s="4">
        <f t="shared" ca="1" si="22"/>
        <v>0.94596442011315796</v>
      </c>
      <c r="W193" s="246">
        <f t="shared" ca="1" si="25"/>
        <v>-1.5817559740096439</v>
      </c>
      <c r="X193" s="246">
        <f t="shared" ca="1" si="26"/>
        <v>0.80458011374489835</v>
      </c>
      <c r="Y193" s="246">
        <f t="shared" ca="1" si="27"/>
        <v>2.6017160401577843</v>
      </c>
      <c r="Z193" s="4">
        <f t="shared" ca="1" si="28"/>
        <v>0.30924978027044936</v>
      </c>
      <c r="AA193" s="4">
        <f t="shared" ca="1" si="29"/>
        <v>0.63117365466356756</v>
      </c>
    </row>
    <row r="194" spans="1:27" x14ac:dyDescent="0.25">
      <c r="A194">
        <v>162</v>
      </c>
      <c r="B194" s="176">
        <f ca="1">OFFSET(InputPriceData!B$15,CalculationsAndCharts!$A194+$A$11,0,1,1)</f>
        <v>41325</v>
      </c>
      <c r="C194" s="3">
        <f ca="1">OFFSET(InputPriceData!G$15,CalculationsAndCharts!$A194+$A$11,IF($C$7,8,0),1,1)</f>
        <v>160574800</v>
      </c>
      <c r="D194" s="4">
        <f ca="1">OFFSET(InputPriceData!C$15,CalculationsAndCharts!$A194+$A$11,IF($C$7,8,0),1,1)</f>
        <v>149.44999999999999</v>
      </c>
      <c r="E194" s="4">
        <f ca="1">OFFSET(InputPriceData!D$15,CalculationsAndCharts!$A194+$A$11,IF($C$7,8,0),1,1)</f>
        <v>149.5</v>
      </c>
      <c r="F194" s="4">
        <f ca="1">OFFSET(InputPriceData!E$15,CalculationsAndCharts!$A194+$A$11,IF($C$7,8,0),1,1)</f>
        <v>147.61000000000001</v>
      </c>
      <c r="G194" s="4">
        <f ca="1">OFFSET(InputPriceData!F$15,CalculationsAndCharts!$A194+$A$11,IF($C$7,8,0),1,1)</f>
        <v>147.69</v>
      </c>
      <c r="H194" s="138"/>
      <c r="I194" s="138"/>
      <c r="O194" s="246">
        <f t="shared" ca="1" si="20"/>
        <v>-0.61511939692925532</v>
      </c>
      <c r="P194" s="246">
        <f t="shared" ca="1" si="21"/>
        <v>1.0364220734235214</v>
      </c>
      <c r="Q194" s="246">
        <f t="shared" ca="1" si="23"/>
        <v>2.6253441373943334</v>
      </c>
      <c r="R194" s="4">
        <f t="shared" ca="1" si="24"/>
        <v>0.39477570146372326</v>
      </c>
      <c r="S194" s="4">
        <f t="shared" ca="1" si="22"/>
        <v>0.95534382549852725</v>
      </c>
      <c r="W194" s="246">
        <f t="shared" ca="1" si="25"/>
        <v>-0.61511939692925532</v>
      </c>
      <c r="X194" s="246">
        <f t="shared" ca="1" si="26"/>
        <v>1.0364220734235214</v>
      </c>
      <c r="Y194" s="246">
        <f t="shared" ca="1" si="27"/>
        <v>2.6253441373943334</v>
      </c>
      <c r="Z194" s="4">
        <f t="shared" ca="1" si="28"/>
        <v>0.39477570146372326</v>
      </c>
      <c r="AA194" s="4">
        <f t="shared" ca="1" si="29"/>
        <v>0.68638798254891609</v>
      </c>
    </row>
    <row r="195" spans="1:27" x14ac:dyDescent="0.25">
      <c r="A195">
        <v>163</v>
      </c>
      <c r="B195" s="176">
        <f ca="1">OFFSET(InputPriceData!B$15,CalculationsAndCharts!$A195+$A$11,0,1,1)</f>
        <v>41324</v>
      </c>
      <c r="C195" s="3">
        <f ca="1">OFFSET(InputPriceData!G$15,CalculationsAndCharts!$A195+$A$11,IF($C$7,8,0),1,1)</f>
        <v>95105400</v>
      </c>
      <c r="D195" s="4">
        <f ca="1">OFFSET(InputPriceData!C$15,CalculationsAndCharts!$A195+$A$11,IF($C$7,8,0),1,1)</f>
        <v>148.69999999999999</v>
      </c>
      <c r="E195" s="4">
        <f ca="1">OFFSET(InputPriceData!D$15,CalculationsAndCharts!$A195+$A$11,IF($C$7,8,0),1,1)</f>
        <v>149.59</v>
      </c>
      <c r="F195" s="4">
        <f ca="1">OFFSET(InputPriceData!E$15,CalculationsAndCharts!$A195+$A$11,IF($C$7,8,0),1,1)</f>
        <v>148.5</v>
      </c>
      <c r="G195" s="4">
        <f ca="1">OFFSET(InputPriceData!F$15,CalculationsAndCharts!$A195+$A$11,IF($C$7,8,0),1,1)</f>
        <v>149.56</v>
      </c>
      <c r="H195" s="138"/>
      <c r="I195" s="138"/>
      <c r="O195" s="246">
        <f t="shared" ca="1" si="20"/>
        <v>1.4572050557641725</v>
      </c>
      <c r="P195" s="246">
        <f t="shared" ca="1" si="21"/>
        <v>1.1348994961985155</v>
      </c>
      <c r="Q195" s="246">
        <f t="shared" ca="1" si="23"/>
        <v>2.6491868187632024</v>
      </c>
      <c r="R195" s="4">
        <f t="shared" ca="1" si="24"/>
        <v>0.42839541860938063</v>
      </c>
      <c r="S195" s="4">
        <f t="shared" ca="1" si="22"/>
        <v>0.95874546880548517</v>
      </c>
      <c r="W195" s="246">
        <f t="shared" ca="1" si="25"/>
        <v>1.4572050557641725</v>
      </c>
      <c r="X195" s="246">
        <f t="shared" ca="1" si="26"/>
        <v>1.1348994961985155</v>
      </c>
      <c r="Y195" s="246">
        <f t="shared" ca="1" si="27"/>
        <v>2.6491868187632024</v>
      </c>
      <c r="Z195" s="4">
        <f t="shared" ca="1" si="28"/>
        <v>0.42839541860938063</v>
      </c>
      <c r="AA195" s="4">
        <f t="shared" ca="1" si="29"/>
        <v>0.70720932472531683</v>
      </c>
    </row>
    <row r="196" spans="1:27" x14ac:dyDescent="0.25">
      <c r="A196">
        <v>164</v>
      </c>
      <c r="B196" s="176">
        <f ca="1">OFFSET(InputPriceData!B$15,CalculationsAndCharts!$A196+$A$11,0,1,1)</f>
        <v>41320</v>
      </c>
      <c r="C196" s="3">
        <f ca="1">OFFSET(InputPriceData!G$15,CalculationsAndCharts!$A196+$A$11,IF($C$7,8,0),1,1)</f>
        <v>215226500</v>
      </c>
      <c r="D196" s="4">
        <f ca="1">OFFSET(InputPriceData!C$15,CalculationsAndCharts!$A196+$A$11,IF($C$7,8,0),1,1)</f>
        <v>148.75</v>
      </c>
      <c r="E196" s="4">
        <f ca="1">OFFSET(InputPriceData!D$15,CalculationsAndCharts!$A196+$A$11,IF($C$7,8,0),1,1)</f>
        <v>148.91</v>
      </c>
      <c r="F196" s="4">
        <f ca="1">OFFSET(InputPriceData!E$15,CalculationsAndCharts!$A196+$A$11,IF($C$7,8,0),1,1)</f>
        <v>147.88999999999999</v>
      </c>
      <c r="G196" s="4">
        <f ca="1">OFFSET(InputPriceData!F$15,CalculationsAndCharts!$A196+$A$11,IF($C$7,8,0),1,1)</f>
        <v>148.44</v>
      </c>
      <c r="H196" s="138"/>
      <c r="I196" s="138"/>
      <c r="O196" s="246">
        <f t="shared" ca="1" si="20"/>
        <v>0.59172208750834931</v>
      </c>
      <c r="P196" s="246">
        <f t="shared" ca="1" si="21"/>
        <v>1.2005013108283342</v>
      </c>
      <c r="Q196" s="246">
        <f t="shared" ca="1" si="23"/>
        <v>2.673246033060749</v>
      </c>
      <c r="R196" s="4">
        <f t="shared" ca="1" si="24"/>
        <v>0.44907999337936472</v>
      </c>
      <c r="S196" s="4">
        <f t="shared" ca="1" si="22"/>
        <v>0.96076548962958597</v>
      </c>
      <c r="W196" s="246">
        <f t="shared" ca="1" si="25"/>
        <v>0.59172208750834931</v>
      </c>
      <c r="X196" s="246">
        <f t="shared" ca="1" si="26"/>
        <v>1.2005013108283342</v>
      </c>
      <c r="Y196" s="246">
        <f t="shared" ca="1" si="27"/>
        <v>2.673246033060749</v>
      </c>
      <c r="Z196" s="4">
        <f t="shared" ca="1" si="28"/>
        <v>0.44907999337936472</v>
      </c>
      <c r="AA196" s="4">
        <f t="shared" ca="1" si="29"/>
        <v>0.71978379298419759</v>
      </c>
    </row>
    <row r="197" spans="1:27" x14ac:dyDescent="0.25">
      <c r="A197">
        <v>165</v>
      </c>
      <c r="B197" s="176">
        <f ca="1">OFFSET(InputPriceData!B$15,CalculationsAndCharts!$A197+$A$11,0,1,1)</f>
        <v>41319</v>
      </c>
      <c r="C197" s="3">
        <f ca="1">OFFSET(InputPriceData!G$15,CalculationsAndCharts!$A197+$A$11,IF($C$7,8,0),1,1)</f>
        <v>80834300</v>
      </c>
      <c r="D197" s="4">
        <f ca="1">OFFSET(InputPriceData!C$15,CalculationsAndCharts!$A197+$A$11,IF($C$7,8,0),1,1)</f>
        <v>148.03</v>
      </c>
      <c r="E197" s="4">
        <f ca="1">OFFSET(InputPriceData!D$15,CalculationsAndCharts!$A197+$A$11,IF($C$7,8,0),1,1)</f>
        <v>148.80000000000001</v>
      </c>
      <c r="F197" s="4">
        <f ca="1">OFFSET(InputPriceData!E$15,CalculationsAndCharts!$A197+$A$11,IF($C$7,8,0),1,1)</f>
        <v>147.87</v>
      </c>
      <c r="G197" s="4">
        <f ca="1">OFFSET(InputPriceData!F$15,CalculationsAndCharts!$A197+$A$11,IF($C$7,8,0),1,1)</f>
        <v>148.62</v>
      </c>
      <c r="H197" s="138"/>
      <c r="I197" s="138"/>
      <c r="O197" s="246">
        <f t="shared" ca="1" si="20"/>
        <v>1.0043188780934709</v>
      </c>
      <c r="P197" s="246">
        <f t="shared" ca="1" si="21"/>
        <v>1.2811036298063991</v>
      </c>
      <c r="Q197" s="246">
        <f t="shared" ca="1" si="23"/>
        <v>2.6975237467817852</v>
      </c>
      <c r="R197" s="4">
        <f t="shared" ca="1" si="24"/>
        <v>0.47491838814571641</v>
      </c>
      <c r="S197" s="4">
        <f t="shared" ca="1" si="22"/>
        <v>0.9632148069474874</v>
      </c>
      <c r="W197" s="246">
        <f t="shared" ca="1" si="25"/>
        <v>1.0043188780934709</v>
      </c>
      <c r="X197" s="246">
        <f t="shared" ca="1" si="26"/>
        <v>1.2811036298063991</v>
      </c>
      <c r="Y197" s="246">
        <f t="shared" ca="1" si="27"/>
        <v>2.6975237467817852</v>
      </c>
      <c r="Z197" s="4">
        <f t="shared" ca="1" si="28"/>
        <v>0.47491838814571641</v>
      </c>
      <c r="AA197" s="4">
        <f t="shared" ca="1" si="29"/>
        <v>0.73524570592595151</v>
      </c>
    </row>
    <row r="198" spans="1:27" x14ac:dyDescent="0.25">
      <c r="A198">
        <v>166</v>
      </c>
      <c r="B198" s="176">
        <f ca="1">OFFSET(InputPriceData!B$15,CalculationsAndCharts!$A198+$A$11,0,1,1)</f>
        <v>41318</v>
      </c>
      <c r="C198" s="3">
        <f ca="1">OFFSET(InputPriceData!G$15,CalculationsAndCharts!$A198+$A$11,IF($C$7,8,0),1,1)</f>
        <v>82322600</v>
      </c>
      <c r="D198" s="4">
        <f ca="1">OFFSET(InputPriceData!C$15,CalculationsAndCharts!$A198+$A$11,IF($C$7,8,0),1,1)</f>
        <v>148.66</v>
      </c>
      <c r="E198" s="4">
        <f ca="1">OFFSET(InputPriceData!D$15,CalculationsAndCharts!$A198+$A$11,IF($C$7,8,0),1,1)</f>
        <v>148.93</v>
      </c>
      <c r="F198" s="4">
        <f ca="1">OFFSET(InputPriceData!E$15,CalculationsAndCharts!$A198+$A$11,IF($C$7,8,0),1,1)</f>
        <v>148.06</v>
      </c>
      <c r="G198" s="4">
        <f ca="1">OFFSET(InputPriceData!F$15,CalculationsAndCharts!$A198+$A$11,IF($C$7,8,0),1,1)</f>
        <v>148.47999999999999</v>
      </c>
      <c r="H198" s="138"/>
      <c r="I198" s="138"/>
      <c r="O198" s="246">
        <f t="shared" ca="1" si="20"/>
        <v>1.1184841811029507</v>
      </c>
      <c r="P198" s="246">
        <f t="shared" ca="1" si="21"/>
        <v>1.3472659677563517</v>
      </c>
      <c r="Q198" s="246">
        <f t="shared" ca="1" si="23"/>
        <v>2.722021944280308</v>
      </c>
      <c r="R198" s="4">
        <f t="shared" ca="1" si="24"/>
        <v>0.49495044321274329</v>
      </c>
      <c r="S198" s="4">
        <f t="shared" ca="1" si="22"/>
        <v>0.96505948525464136</v>
      </c>
      <c r="W198" s="246">
        <f t="shared" ca="1" si="25"/>
        <v>1.1184841811029507</v>
      </c>
      <c r="X198" s="246">
        <f t="shared" ca="1" si="26"/>
        <v>1.3472659677563517</v>
      </c>
      <c r="Y198" s="246">
        <f t="shared" ca="1" si="27"/>
        <v>2.722021944280308</v>
      </c>
      <c r="Z198" s="4">
        <f t="shared" ca="1" si="28"/>
        <v>0.49495044321274329</v>
      </c>
      <c r="AA198" s="4">
        <f t="shared" ca="1" si="29"/>
        <v>0.74704945889915297</v>
      </c>
    </row>
    <row r="199" spans="1:27" x14ac:dyDescent="0.25">
      <c r="A199">
        <v>167</v>
      </c>
      <c r="B199" s="176">
        <f ca="1">OFFSET(InputPriceData!B$15,CalculationsAndCharts!$A199+$A$11,0,1,1)</f>
        <v>41317</v>
      </c>
      <c r="C199" s="3">
        <f ca="1">OFFSET(InputPriceData!G$15,CalculationsAndCharts!$A199+$A$11,IF($C$7,8,0),1,1)</f>
        <v>65392700</v>
      </c>
      <c r="D199" s="4">
        <f ca="1">OFFSET(InputPriceData!C$15,CalculationsAndCharts!$A199+$A$11,IF($C$7,8,0),1,1)</f>
        <v>148.13</v>
      </c>
      <c r="E199" s="4">
        <f ca="1">OFFSET(InputPriceData!D$15,CalculationsAndCharts!$A199+$A$11,IF($C$7,8,0),1,1)</f>
        <v>148.63</v>
      </c>
      <c r="F199" s="4">
        <f ca="1">OFFSET(InputPriceData!E$15,CalculationsAndCharts!$A199+$A$11,IF($C$7,8,0),1,1)</f>
        <v>147.96</v>
      </c>
      <c r="G199" s="4">
        <f ca="1">OFFSET(InputPriceData!F$15,CalculationsAndCharts!$A199+$A$11,IF($C$7,8,0),1,1)</f>
        <v>148.36000000000001</v>
      </c>
      <c r="H199" s="138"/>
      <c r="I199" s="138"/>
      <c r="O199" s="246">
        <f t="shared" ca="1" si="20"/>
        <v>1.2618700564759231</v>
      </c>
      <c r="P199" s="246">
        <f t="shared" ca="1" si="21"/>
        <v>1.415210969532064</v>
      </c>
      <c r="Q199" s="246">
        <f t="shared" ca="1" si="23"/>
        <v>2.7467426279316931</v>
      </c>
      <c r="R199" s="4">
        <f t="shared" ca="1" si="24"/>
        <v>0.51523246304213177</v>
      </c>
      <c r="S199" s="4">
        <f t="shared" ca="1" si="22"/>
        <v>0.96688088512291803</v>
      </c>
      <c r="W199" s="246">
        <f t="shared" ca="1" si="25"/>
        <v>1.2618700564759231</v>
      </c>
      <c r="X199" s="246">
        <f t="shared" ca="1" si="26"/>
        <v>1.415210969532064</v>
      </c>
      <c r="Y199" s="246">
        <f t="shared" ca="1" si="27"/>
        <v>2.7467426279316931</v>
      </c>
      <c r="Z199" s="4">
        <f t="shared" ca="1" si="28"/>
        <v>0.51523246304213177</v>
      </c>
      <c r="AA199" s="4">
        <f t="shared" ca="1" si="29"/>
        <v>0.75884071482065296</v>
      </c>
    </row>
    <row r="200" spans="1:27" x14ac:dyDescent="0.25">
      <c r="A200">
        <v>168</v>
      </c>
      <c r="B200" s="176">
        <f ca="1">OFFSET(InputPriceData!B$15,CalculationsAndCharts!$A200+$A$11,0,1,1)</f>
        <v>41316</v>
      </c>
      <c r="C200" s="3">
        <f ca="1">OFFSET(InputPriceData!G$15,CalculationsAndCharts!$A200+$A$11,IF($C$7,8,0),1,1)</f>
        <v>73775000</v>
      </c>
      <c r="D200" s="4">
        <f ca="1">OFFSET(InputPriceData!C$15,CalculationsAndCharts!$A200+$A$11,IF($C$7,8,0),1,1)</f>
        <v>148.08000000000001</v>
      </c>
      <c r="E200" s="4">
        <f ca="1">OFFSET(InputPriceData!D$15,CalculationsAndCharts!$A200+$A$11,IF($C$7,8,0),1,1)</f>
        <v>148.24</v>
      </c>
      <c r="F200" s="4">
        <f ca="1">OFFSET(InputPriceData!E$15,CalculationsAndCharts!$A200+$A$11,IF($C$7,8,0),1,1)</f>
        <v>147.74</v>
      </c>
      <c r="G200" s="4">
        <f ca="1">OFFSET(InputPriceData!F$15,CalculationsAndCharts!$A200+$A$11,IF($C$7,8,0),1,1)</f>
        <v>148.11000000000001</v>
      </c>
      <c r="H200" s="138"/>
      <c r="I200" s="138"/>
      <c r="O200" s="246">
        <f t="shared" ca="1" si="20"/>
        <v>1.2800030347689491</v>
      </c>
      <c r="P200" s="246">
        <f t="shared" ca="1" si="21"/>
        <v>1.4934303378136367</v>
      </c>
      <c r="Q200" s="246">
        <f t="shared" ca="1" si="23"/>
        <v>2.7716878182963605</v>
      </c>
      <c r="R200" s="4">
        <f t="shared" ca="1" si="24"/>
        <v>0.53881621442186267</v>
      </c>
      <c r="S200" s="4">
        <f t="shared" ca="1" si="22"/>
        <v>0.96894248489068291</v>
      </c>
      <c r="W200" s="246">
        <f t="shared" ca="1" si="25"/>
        <v>1.2800030347689491</v>
      </c>
      <c r="X200" s="246">
        <f t="shared" ca="1" si="26"/>
        <v>1.4934303378136367</v>
      </c>
      <c r="Y200" s="246">
        <f t="shared" ca="1" si="27"/>
        <v>2.7716878182963605</v>
      </c>
      <c r="Z200" s="4">
        <f t="shared" ca="1" si="28"/>
        <v>0.53881621442186267</v>
      </c>
      <c r="AA200" s="4">
        <f t="shared" ca="1" si="29"/>
        <v>0.77235356482431539</v>
      </c>
    </row>
    <row r="201" spans="1:27" x14ac:dyDescent="0.25">
      <c r="A201">
        <v>169</v>
      </c>
      <c r="B201" s="176">
        <f ca="1">OFFSET(InputPriceData!B$15,CalculationsAndCharts!$A201+$A$11,0,1,1)</f>
        <v>41313</v>
      </c>
      <c r="C201" s="3">
        <f ca="1">OFFSET(InputPriceData!G$15,CalculationsAndCharts!$A201+$A$11,IF($C$7,8,0),1,1)</f>
        <v>103133700</v>
      </c>
      <c r="D201" s="4">
        <f ca="1">OFFSET(InputPriceData!C$15,CalculationsAndCharts!$A201+$A$11,IF($C$7,8,0),1,1)</f>
        <v>147.57</v>
      </c>
      <c r="E201" s="4">
        <f ca="1">OFFSET(InputPriceData!D$15,CalculationsAndCharts!$A201+$A$11,IF($C$7,8,0),1,1)</f>
        <v>148.22999999999999</v>
      </c>
      <c r="F201" s="4">
        <f ca="1">OFFSET(InputPriceData!E$15,CalculationsAndCharts!$A201+$A$11,IF($C$7,8,0),1,1)</f>
        <v>147.57</v>
      </c>
      <c r="G201" s="4">
        <f ca="1">OFFSET(InputPriceData!F$15,CalculationsAndCharts!$A201+$A$11,IF($C$7,8,0),1,1)</f>
        <v>148.13999999999999</v>
      </c>
      <c r="H201" s="138"/>
      <c r="I201" s="138"/>
      <c r="O201" s="246">
        <f t="shared" ca="1" si="20"/>
        <v>1.5900459306689236</v>
      </c>
      <c r="P201" s="246">
        <f t="shared" ca="1" si="21"/>
        <v>1.5879832175161459</v>
      </c>
      <c r="Q201" s="246">
        <f t="shared" ca="1" si="23"/>
        <v>2.7968595542849246</v>
      </c>
      <c r="R201" s="4">
        <f t="shared" ca="1" si="24"/>
        <v>0.56777367139629109</v>
      </c>
      <c r="S201" s="4">
        <f t="shared" ca="1" si="22"/>
        <v>0.97139461377992298</v>
      </c>
      <c r="W201" s="246">
        <f t="shared" ca="1" si="25"/>
        <v>1.5900459306689236</v>
      </c>
      <c r="X201" s="246">
        <f t="shared" ca="1" si="26"/>
        <v>1.5879832175161459</v>
      </c>
      <c r="Y201" s="246">
        <f t="shared" ca="1" si="27"/>
        <v>2.7968595542849246</v>
      </c>
      <c r="Z201" s="4">
        <f t="shared" ca="1" si="28"/>
        <v>0.56777367139629109</v>
      </c>
      <c r="AA201" s="4">
        <f t="shared" ca="1" si="29"/>
        <v>0.78866123699064383</v>
      </c>
    </row>
    <row r="202" spans="1:27" x14ac:dyDescent="0.25">
      <c r="A202">
        <v>170</v>
      </c>
      <c r="B202" s="176">
        <f ca="1">OFFSET(InputPriceData!B$15,CalculationsAndCharts!$A202+$A$11,0,1,1)</f>
        <v>41312</v>
      </c>
      <c r="C202" s="3">
        <f ca="1">OFFSET(InputPriceData!G$15,CalculationsAndCharts!$A202+$A$11,IF($C$7,8,0),1,1)</f>
        <v>162490000</v>
      </c>
      <c r="D202" s="4">
        <f ca="1">OFFSET(InputPriceData!C$15,CalculationsAndCharts!$A202+$A$11,IF($C$7,8,0),1,1)</f>
        <v>147.56</v>
      </c>
      <c r="E202" s="4">
        <f ca="1">OFFSET(InputPriceData!D$15,CalculationsAndCharts!$A202+$A$11,IF($C$7,8,0),1,1)</f>
        <v>147.69999999999999</v>
      </c>
      <c r="F202" s="4">
        <f ca="1">OFFSET(InputPriceData!E$15,CalculationsAndCharts!$A202+$A$11,IF($C$7,8,0),1,1)</f>
        <v>146.25</v>
      </c>
      <c r="G202" s="4">
        <f ca="1">OFFSET(InputPriceData!F$15,CalculationsAndCharts!$A202+$A$11,IF($C$7,8,0),1,1)</f>
        <v>147.32</v>
      </c>
      <c r="H202" s="138"/>
      <c r="I202" s="138"/>
      <c r="O202" s="246">
        <f t="shared" ca="1" si="20"/>
        <v>1.0365602392814999</v>
      </c>
      <c r="P202" s="246">
        <f t="shared" ca="1" si="21"/>
        <v>1.716571677767863</v>
      </c>
      <c r="Q202" s="246">
        <f t="shared" ca="1" si="23"/>
        <v>2.8222598933248482</v>
      </c>
      <c r="R202" s="4">
        <f t="shared" ca="1" si="24"/>
        <v>0.60822594043442402</v>
      </c>
      <c r="S202" s="4">
        <f t="shared" ca="1" si="22"/>
        <v>0.97468183971042111</v>
      </c>
      <c r="W202" s="246">
        <f t="shared" ca="1" si="25"/>
        <v>1.0365602392814999</v>
      </c>
      <c r="X202" s="246">
        <f t="shared" ca="1" si="26"/>
        <v>1.716571677767863</v>
      </c>
      <c r="Y202" s="246">
        <f t="shared" ca="1" si="27"/>
        <v>2.8222598933248482</v>
      </c>
      <c r="Z202" s="4">
        <f t="shared" ca="1" si="28"/>
        <v>0.60822594043442402</v>
      </c>
      <c r="AA202" s="4">
        <f t="shared" ca="1" si="29"/>
        <v>0.8109335998700824</v>
      </c>
    </row>
    <row r="203" spans="1:27" x14ac:dyDescent="0.25">
      <c r="A203">
        <v>171</v>
      </c>
      <c r="B203" s="176">
        <f ca="1">OFFSET(InputPriceData!B$15,CalculationsAndCharts!$A203+$A$11,0,1,1)</f>
        <v>41311</v>
      </c>
      <c r="C203" s="3">
        <f ca="1">OFFSET(InputPriceData!G$15,CalculationsAndCharts!$A203+$A$11,IF($C$7,8,0),1,1)</f>
        <v>138762800</v>
      </c>
      <c r="D203" s="4">
        <f ca="1">OFFSET(InputPriceData!C$15,CalculationsAndCharts!$A203+$A$11,IF($C$7,8,0),1,1)</f>
        <v>146.9</v>
      </c>
      <c r="E203" s="4">
        <f ca="1">OFFSET(InputPriceData!D$15,CalculationsAndCharts!$A203+$A$11,IF($C$7,8,0),1,1)</f>
        <v>147.62</v>
      </c>
      <c r="F203" s="4">
        <f ca="1">OFFSET(InputPriceData!E$15,CalculationsAndCharts!$A203+$A$11,IF($C$7,8,0),1,1)</f>
        <v>146.79</v>
      </c>
      <c r="G203" s="4">
        <f ca="1">OFFSET(InputPriceData!F$15,CalculationsAndCharts!$A203+$A$11,IF($C$7,8,0),1,1)</f>
        <v>147.52000000000001</v>
      </c>
      <c r="H203" s="138"/>
      <c r="I203" s="138"/>
      <c r="O203" s="246">
        <f t="shared" ca="1" si="20"/>
        <v>1.4963662161684488</v>
      </c>
      <c r="P203" s="246">
        <f t="shared" ca="1" si="21"/>
        <v>1.8673912410360674</v>
      </c>
      <c r="Q203" s="246">
        <f t="shared" ca="1" si="23"/>
        <v>2.8478909115286055</v>
      </c>
      <c r="R203" s="4">
        <f t="shared" ca="1" si="24"/>
        <v>0.65571024278937184</v>
      </c>
      <c r="S203" s="4">
        <f t="shared" ca="1" si="22"/>
        <v>0.9783484519340927</v>
      </c>
      <c r="W203" s="246">
        <f t="shared" ca="1" si="25"/>
        <v>1.4963662161684488</v>
      </c>
      <c r="X203" s="246">
        <f t="shared" ca="1" si="26"/>
        <v>1.8673912410360674</v>
      </c>
      <c r="Y203" s="246">
        <f t="shared" ca="1" si="27"/>
        <v>2.8478909115286055</v>
      </c>
      <c r="Z203" s="4">
        <f t="shared" ca="1" si="28"/>
        <v>0.65571024278937184</v>
      </c>
      <c r="AA203" s="4">
        <f t="shared" ca="1" si="29"/>
        <v>0.83634915879999838</v>
      </c>
    </row>
    <row r="204" spans="1:27" x14ac:dyDescent="0.25">
      <c r="A204">
        <v>172</v>
      </c>
      <c r="B204" s="176">
        <f ca="1">OFFSET(InputPriceData!B$15,CalculationsAndCharts!$A204+$A$11,0,1,1)</f>
        <v>41310</v>
      </c>
      <c r="C204" s="3">
        <f ca="1">OFFSET(InputPriceData!G$15,CalculationsAndCharts!$A204+$A$11,IF($C$7,8,0),1,1)</f>
        <v>113912400</v>
      </c>
      <c r="D204" s="4">
        <f ca="1">OFFSET(InputPriceData!C$15,CalculationsAndCharts!$A204+$A$11,IF($C$7,8,0),1,1)</f>
        <v>146.72999999999999</v>
      </c>
      <c r="E204" s="4">
        <f ca="1">OFFSET(InputPriceData!D$15,CalculationsAndCharts!$A204+$A$11,IF($C$7,8,0),1,1)</f>
        <v>147.83000000000001</v>
      </c>
      <c r="F204" s="4">
        <f ca="1">OFFSET(InputPriceData!E$15,CalculationsAndCharts!$A204+$A$11,IF($C$7,8,0),1,1)</f>
        <v>146.66999999999999</v>
      </c>
      <c r="G204" s="4">
        <f ca="1">OFFSET(InputPriceData!F$15,CalculationsAndCharts!$A204+$A$11,IF($C$7,8,0),1,1)</f>
        <v>147.41</v>
      </c>
      <c r="H204" s="138"/>
      <c r="I204" s="138"/>
      <c r="O204" s="246">
        <f t="shared" ca="1" si="20"/>
        <v>1.6715720646746863</v>
      </c>
      <c r="P204" s="246">
        <f t="shared" ca="1" si="21"/>
        <v>2.0285223420742593</v>
      </c>
      <c r="Q204" s="246">
        <f t="shared" ca="1" si="23"/>
        <v>2.8737547038633759</v>
      </c>
      <c r="R204" s="4">
        <f t="shared" ca="1" si="24"/>
        <v>0.70587873743962359</v>
      </c>
      <c r="S204" s="4">
        <f t="shared" ca="1" si="22"/>
        <v>0.9820141316086316</v>
      </c>
      <c r="W204" s="246">
        <f t="shared" ca="1" si="25"/>
        <v>1.6715720646746863</v>
      </c>
      <c r="X204" s="246">
        <f t="shared" ca="1" si="26"/>
        <v>2.0285223420742593</v>
      </c>
      <c r="Y204" s="246">
        <f t="shared" ca="1" si="27"/>
        <v>2.8737547038633759</v>
      </c>
      <c r="Z204" s="4">
        <f t="shared" ca="1" si="28"/>
        <v>0.70587873743962359</v>
      </c>
      <c r="AA204" s="4">
        <f t="shared" ca="1" si="29"/>
        <v>0.86238347424428341</v>
      </c>
    </row>
    <row r="205" spans="1:27" x14ac:dyDescent="0.25">
      <c r="A205">
        <v>173</v>
      </c>
      <c r="B205" s="176">
        <f ca="1">OFFSET(InputPriceData!B$15,CalculationsAndCharts!$A205+$A$11,0,1,1)</f>
        <v>41309</v>
      </c>
      <c r="C205" s="3">
        <f ca="1">OFFSET(InputPriceData!G$15,CalculationsAndCharts!$A205+$A$11,IF($C$7,8,0),1,1)</f>
        <v>159073600</v>
      </c>
      <c r="D205" s="4">
        <f ca="1">OFFSET(InputPriceData!C$15,CalculationsAndCharts!$A205+$A$11,IF($C$7,8,0),1,1)</f>
        <v>146.69999999999999</v>
      </c>
      <c r="E205" s="4">
        <f ca="1">OFFSET(InputPriceData!D$15,CalculationsAndCharts!$A205+$A$11,IF($C$7,8,0),1,1)</f>
        <v>147.63</v>
      </c>
      <c r="F205" s="4">
        <f ca="1">OFFSET(InputPriceData!E$15,CalculationsAndCharts!$A205+$A$11,IF($C$7,8,0),1,1)</f>
        <v>145.83000000000001</v>
      </c>
      <c r="G205" s="4">
        <f ca="1">OFFSET(InputPriceData!F$15,CalculationsAndCharts!$A205+$A$11,IF($C$7,8,0),1,1)</f>
        <v>145.94</v>
      </c>
      <c r="H205" s="138"/>
      <c r="I205" s="138"/>
      <c r="O205" s="246">
        <f t="shared" ca="1" si="20"/>
        <v>0.43711187143809149</v>
      </c>
      <c r="P205" s="246">
        <f t="shared" ca="1" si="21"/>
        <v>2.2249983056780707</v>
      </c>
      <c r="Q205" s="246">
        <f t="shared" ca="1" si="23"/>
        <v>2.8998533843222765</v>
      </c>
      <c r="R205" s="4">
        <f t="shared" ca="1" si="24"/>
        <v>0.76727958651539696</v>
      </c>
      <c r="S205" s="4">
        <f t="shared" ca="1" si="22"/>
        <v>0.98623405463347702</v>
      </c>
      <c r="W205" s="246">
        <f t="shared" ca="1" si="25"/>
        <v>0.43711187143809149</v>
      </c>
      <c r="X205" s="246">
        <f t="shared" ca="1" si="26"/>
        <v>2.2249983056780707</v>
      </c>
      <c r="Y205" s="246">
        <f t="shared" ca="1" si="27"/>
        <v>2.8998533843222765</v>
      </c>
      <c r="Z205" s="4">
        <f t="shared" ca="1" si="28"/>
        <v>0.76727958651539696</v>
      </c>
      <c r="AA205" s="4">
        <f t="shared" ca="1" si="29"/>
        <v>0.89315863213309987</v>
      </c>
    </row>
    <row r="206" spans="1:27" x14ac:dyDescent="0.25">
      <c r="A206">
        <v>174</v>
      </c>
      <c r="B206" s="176">
        <f ca="1">OFFSET(InputPriceData!B$15,CalculationsAndCharts!$A206+$A$11,0,1,1)</f>
        <v>41306</v>
      </c>
      <c r="C206" s="3">
        <f ca="1">OFFSET(InputPriceData!G$15,CalculationsAndCharts!$A206+$A$11,IF($C$7,8,0),1,1)</f>
        <v>131173000</v>
      </c>
      <c r="D206" s="4">
        <f ca="1">OFFSET(InputPriceData!C$15,CalculationsAndCharts!$A206+$A$11,IF($C$7,8,0),1,1)</f>
        <v>147.02000000000001</v>
      </c>
      <c r="E206" s="4">
        <f ca="1">OFFSET(InputPriceData!D$15,CalculationsAndCharts!$A206+$A$11,IF($C$7,8,0),1,1)</f>
        <v>147.78</v>
      </c>
      <c r="F206" s="4">
        <f ca="1">OFFSET(InputPriceData!E$15,CalculationsAndCharts!$A206+$A$11,IF($C$7,8,0),1,1)</f>
        <v>146.77000000000001</v>
      </c>
      <c r="G206" s="4">
        <f ca="1">OFFSET(InputPriceData!F$15,CalculationsAndCharts!$A206+$A$11,IF($C$7,8,0),1,1)</f>
        <v>147.6</v>
      </c>
      <c r="H206" s="138"/>
      <c r="I206" s="138"/>
      <c r="O206" s="246">
        <f t="shared" ca="1" si="20"/>
        <v>2.3608547108040692</v>
      </c>
      <c r="P206" s="246">
        <f t="shared" ca="1" si="21"/>
        <v>2.3871262346522313</v>
      </c>
      <c r="Q206" s="246">
        <f t="shared" ca="1" si="23"/>
        <v>2.9261890860971507</v>
      </c>
      <c r="R206" s="4">
        <f t="shared" ca="1" si="24"/>
        <v>0.81577989815965624</v>
      </c>
      <c r="S206" s="4">
        <f t="shared" ca="1" si="22"/>
        <v>0.98937724027669371</v>
      </c>
      <c r="W206" s="246">
        <f t="shared" ca="1" si="25"/>
        <v>2.3608547108040692</v>
      </c>
      <c r="X206" s="246">
        <f t="shared" ca="1" si="26"/>
        <v>2.3871262346522313</v>
      </c>
      <c r="Y206" s="246">
        <f t="shared" ca="1" si="27"/>
        <v>2.9261890860971507</v>
      </c>
      <c r="Z206" s="4">
        <f t="shared" ca="1" si="28"/>
        <v>0.81577989815965624</v>
      </c>
      <c r="AA206" s="4">
        <f t="shared" ca="1" si="29"/>
        <v>0.91666209421382705</v>
      </c>
    </row>
    <row r="207" spans="1:27" x14ac:dyDescent="0.25">
      <c r="A207">
        <v>175</v>
      </c>
      <c r="B207" s="176">
        <f ca="1">OFFSET(InputPriceData!B$15,CalculationsAndCharts!$A207+$A$11,0,1,1)</f>
        <v>41305</v>
      </c>
      <c r="C207" s="3">
        <f ca="1">OFFSET(InputPriceData!G$15,CalculationsAndCharts!$A207+$A$11,IF($C$7,8,0),1,1)</f>
        <v>108975800</v>
      </c>
      <c r="D207" s="4">
        <f ca="1">OFFSET(InputPriceData!C$15,CalculationsAndCharts!$A207+$A$11,IF($C$7,8,0),1,1)</f>
        <v>146.28</v>
      </c>
      <c r="E207" s="4">
        <f ca="1">OFFSET(InputPriceData!D$15,CalculationsAndCharts!$A207+$A$11,IF($C$7,8,0),1,1)</f>
        <v>146.75</v>
      </c>
      <c r="F207" s="4">
        <f ca="1">OFFSET(InputPriceData!E$15,CalculationsAndCharts!$A207+$A$11,IF($C$7,8,0),1,1)</f>
        <v>145.99</v>
      </c>
      <c r="G207" s="4">
        <f ca="1">OFFSET(InputPriceData!F$15,CalculationsAndCharts!$A207+$A$11,IF($C$7,8,0),1,1)</f>
        <v>146.09</v>
      </c>
      <c r="H207" s="138"/>
      <c r="I207" s="138"/>
      <c r="O207" s="246">
        <f t="shared" ca="1" si="20"/>
        <v>1.1428429468705912</v>
      </c>
      <c r="P207" s="246">
        <f t="shared" ca="1" si="21"/>
        <v>2.5181829161039566</v>
      </c>
      <c r="Q207" s="246">
        <f t="shared" ca="1" si="23"/>
        <v>2.9527639617529271</v>
      </c>
      <c r="R207" s="4">
        <f t="shared" ca="1" si="24"/>
        <v>0.85282228743032384</v>
      </c>
      <c r="S207" s="4">
        <f t="shared" ca="1" si="22"/>
        <v>0.99167330257403163</v>
      </c>
      <c r="W207" s="246">
        <f t="shared" ca="1" si="25"/>
        <v>1.1428429468705912</v>
      </c>
      <c r="X207" s="246">
        <f t="shared" ca="1" si="26"/>
        <v>2.5181829161039566</v>
      </c>
      <c r="Y207" s="246">
        <f t="shared" ca="1" si="27"/>
        <v>2.9527639617529271</v>
      </c>
      <c r="Z207" s="4">
        <f t="shared" ca="1" si="28"/>
        <v>0.85282228743032384</v>
      </c>
      <c r="AA207" s="4">
        <f t="shared" ca="1" si="29"/>
        <v>0.93415500437283405</v>
      </c>
    </row>
    <row r="208" spans="1:27" x14ac:dyDescent="0.25">
      <c r="A208">
        <v>176</v>
      </c>
      <c r="B208" s="176">
        <f ca="1">OFFSET(InputPriceData!B$15,CalculationsAndCharts!$A208+$A$11,0,1,1)</f>
        <v>41304</v>
      </c>
      <c r="C208" s="3">
        <f ca="1">OFFSET(InputPriceData!G$15,CalculationsAndCharts!$A208+$A$11,IF($C$7,8,0),1,1)</f>
        <v>137447700</v>
      </c>
      <c r="D208" s="4">
        <f ca="1">OFFSET(InputPriceData!C$15,CalculationsAndCharts!$A208+$A$11,IF($C$7,8,0),1,1)</f>
        <v>147.01</v>
      </c>
      <c r="E208" s="4">
        <f ca="1">OFFSET(InputPriceData!D$15,CalculationsAndCharts!$A208+$A$11,IF($C$7,8,0),1,1)</f>
        <v>147.30000000000001</v>
      </c>
      <c r="F208" s="4">
        <f ca="1">OFFSET(InputPriceData!E$15,CalculationsAndCharts!$A208+$A$11,IF($C$7,8,0),1,1)</f>
        <v>146.31</v>
      </c>
      <c r="G208" s="4">
        <f ca="1">OFFSET(InputPriceData!F$15,CalculationsAndCharts!$A208+$A$11,IF($C$7,8,0),1,1)</f>
        <v>146.44999999999999</v>
      </c>
      <c r="H208" s="138"/>
      <c r="I208" s="138"/>
      <c r="O208" s="246">
        <f t="shared" ca="1" si="20"/>
        <v>1.7652025453604203</v>
      </c>
      <c r="P208" s="246">
        <f t="shared" ca="1" si="21"/>
        <v>2.628119204956497</v>
      </c>
      <c r="Q208" s="246">
        <f t="shared" ca="1" si="23"/>
        <v>2.9795801834035593</v>
      </c>
      <c r="R208" s="4">
        <f t="shared" ca="1" si="24"/>
        <v>0.88204345685854635</v>
      </c>
      <c r="S208" s="4">
        <f t="shared" ca="1" si="22"/>
        <v>0.99342435213912017</v>
      </c>
      <c r="W208" s="246">
        <f t="shared" ca="1" si="25"/>
        <v>1.7652025453604203</v>
      </c>
      <c r="X208" s="246">
        <f t="shared" ca="1" si="26"/>
        <v>2.628119204956497</v>
      </c>
      <c r="Y208" s="246">
        <f t="shared" ca="1" si="27"/>
        <v>2.9795801834035593</v>
      </c>
      <c r="Z208" s="4">
        <f t="shared" ca="1" si="28"/>
        <v>0.88204345685854635</v>
      </c>
      <c r="AA208" s="4">
        <f t="shared" ca="1" si="29"/>
        <v>0.94768405049516158</v>
      </c>
    </row>
    <row r="209" spans="1:27" x14ac:dyDescent="0.25">
      <c r="A209">
        <v>177</v>
      </c>
      <c r="B209" s="176">
        <f ca="1">OFFSET(InputPriceData!B$15,CalculationsAndCharts!$A209+$A$11,0,1,1)</f>
        <v>41303</v>
      </c>
      <c r="C209" s="3">
        <f ca="1">OFFSET(InputPriceData!G$15,CalculationsAndCharts!$A209+$A$11,IF($C$7,8,0),1,1)</f>
        <v>105694400</v>
      </c>
      <c r="D209" s="4">
        <f ca="1">OFFSET(InputPriceData!C$15,CalculationsAndCharts!$A209+$A$11,IF($C$7,8,0),1,1)</f>
        <v>146.16</v>
      </c>
      <c r="E209" s="4">
        <f ca="1">OFFSET(InputPriceData!D$15,CalculationsAndCharts!$A209+$A$11,IF($C$7,8,0),1,1)</f>
        <v>147.22</v>
      </c>
      <c r="F209" s="4">
        <f ca="1">OFFSET(InputPriceData!E$15,CalculationsAndCharts!$A209+$A$11,IF($C$7,8,0),1,1)</f>
        <v>146.06</v>
      </c>
      <c r="G209" s="4">
        <f ca="1">OFFSET(InputPriceData!F$15,CalculationsAndCharts!$A209+$A$11,IF($C$7,8,0),1,1)</f>
        <v>147.03</v>
      </c>
      <c r="H209" s="138"/>
      <c r="I209" s="138"/>
      <c r="O209" s="246">
        <f t="shared" ca="1" si="20"/>
        <v>2.6718712248456864</v>
      </c>
      <c r="P209" s="246">
        <f t="shared" ca="1" si="21"/>
        <v>2.654884157802246</v>
      </c>
      <c r="Q209" s="246">
        <f t="shared" ca="1" si="23"/>
        <v>3.0066399428895654</v>
      </c>
      <c r="R209" s="4">
        <f t="shared" ca="1" si="24"/>
        <v>0.88300701388631841</v>
      </c>
      <c r="S209" s="4">
        <f t="shared" ca="1" si="22"/>
        <v>0.99348121833087755</v>
      </c>
      <c r="W209" s="246">
        <f t="shared" ca="1" si="25"/>
        <v>2.6718712248456864</v>
      </c>
      <c r="X209" s="246">
        <f t="shared" ca="1" si="26"/>
        <v>2.654884157802246</v>
      </c>
      <c r="Y209" s="246">
        <f t="shared" ca="1" si="27"/>
        <v>3.0066399428895654</v>
      </c>
      <c r="Z209" s="4">
        <f t="shared" ca="1" si="28"/>
        <v>0.88300701388631841</v>
      </c>
      <c r="AA209" s="4">
        <f t="shared" ca="1" si="29"/>
        <v>0.9481261852398809</v>
      </c>
    </row>
    <row r="210" spans="1:27" x14ac:dyDescent="0.25">
      <c r="A210">
        <v>178</v>
      </c>
      <c r="B210" s="176">
        <f ca="1">OFFSET(InputPriceData!B$15,CalculationsAndCharts!$A210+$A$11,0,1,1)</f>
        <v>41302</v>
      </c>
      <c r="C210" s="3">
        <f ca="1">OFFSET(InputPriceData!G$15,CalculationsAndCharts!$A210+$A$11,IF($C$7,8,0),1,1)</f>
        <v>113357700</v>
      </c>
      <c r="D210" s="4">
        <f ca="1">OFFSET(InputPriceData!C$15,CalculationsAndCharts!$A210+$A$11,IF($C$7,8,0),1,1)</f>
        <v>146.66</v>
      </c>
      <c r="E210" s="4">
        <f ca="1">OFFSET(InputPriceData!D$15,CalculationsAndCharts!$A210+$A$11,IF($C$7,8,0),1,1)</f>
        <v>146.69999999999999</v>
      </c>
      <c r="F210" s="4">
        <f ca="1">OFFSET(InputPriceData!E$15,CalculationsAndCharts!$A210+$A$11,IF($C$7,8,0),1,1)</f>
        <v>145.9</v>
      </c>
      <c r="G210" s="4">
        <f ca="1">OFFSET(InputPriceData!F$15,CalculationsAndCharts!$A210+$A$11,IF($C$7,8,0),1,1)</f>
        <v>146.44999999999999</v>
      </c>
      <c r="H210" s="138"/>
      <c r="I210" s="138"/>
      <c r="O210" s="246">
        <f t="shared" ca="1" si="20"/>
        <v>2.4439834423606137</v>
      </c>
      <c r="P210" s="246">
        <f t="shared" ca="1" si="21"/>
        <v>2.642857396866499</v>
      </c>
      <c r="Q210" s="246">
        <f t="shared" ca="1" si="23"/>
        <v>3.0339454519571802</v>
      </c>
      <c r="R210" s="4">
        <f t="shared" ca="1" si="24"/>
        <v>0.87109588445685715</v>
      </c>
      <c r="S210" s="4">
        <f t="shared" ca="1" si="22"/>
        <v>0.99277437748084951</v>
      </c>
      <c r="W210" s="246">
        <f t="shared" ca="1" si="25"/>
        <v>2.4439834423606137</v>
      </c>
      <c r="X210" s="246">
        <f t="shared" ca="1" si="26"/>
        <v>2.642857396866499</v>
      </c>
      <c r="Y210" s="246">
        <f t="shared" ca="1" si="27"/>
        <v>3.0339454519571802</v>
      </c>
      <c r="Z210" s="4">
        <f t="shared" ca="1" si="28"/>
        <v>0.87109588445685715</v>
      </c>
      <c r="AA210" s="4">
        <f t="shared" ca="1" si="29"/>
        <v>0.94264293276076083</v>
      </c>
    </row>
    <row r="211" spans="1:27" x14ac:dyDescent="0.25">
      <c r="A211">
        <v>179</v>
      </c>
      <c r="B211" s="176">
        <f ca="1">OFFSET(InputPriceData!B$15,CalculationsAndCharts!$A211+$A$11,0,1,1)</f>
        <v>41299</v>
      </c>
      <c r="C211" s="3">
        <f ca="1">OFFSET(InputPriceData!G$15,CalculationsAndCharts!$A211+$A$11,IF($C$7,8,0),1,1)</f>
        <v>147211600</v>
      </c>
      <c r="D211" s="4">
        <f ca="1">OFFSET(InputPriceData!C$15,CalculationsAndCharts!$A211+$A$11,IF($C$7,8,0),1,1)</f>
        <v>146.27000000000001</v>
      </c>
      <c r="E211" s="4">
        <f ca="1">OFFSET(InputPriceData!D$15,CalculationsAndCharts!$A211+$A$11,IF($C$7,8,0),1,1)</f>
        <v>146.63</v>
      </c>
      <c r="F211" s="4">
        <f ca="1">OFFSET(InputPriceData!E$15,CalculationsAndCharts!$A211+$A$11,IF($C$7,8,0),1,1)</f>
        <v>145.77000000000001</v>
      </c>
      <c r="G211" s="4">
        <f ca="1">OFFSET(InputPriceData!F$15,CalculationsAndCharts!$A211+$A$11,IF($C$7,8,0),1,1)</f>
        <v>146.63</v>
      </c>
      <c r="H211" s="138"/>
      <c r="I211" s="138"/>
      <c r="O211" s="246">
        <f t="shared" ca="1" si="20"/>
        <v>2.9847949749024423</v>
      </c>
      <c r="P211" s="246">
        <f t="shared" ca="1" si="21"/>
        <v>2.613640463986453</v>
      </c>
      <c r="Q211" s="246">
        <f t="shared" ca="1" si="23"/>
        <v>3.0614989424391323</v>
      </c>
      <c r="R211" s="4">
        <f t="shared" ca="1" si="24"/>
        <v>0.85371267902648196</v>
      </c>
      <c r="S211" s="4">
        <f t="shared" ca="1" si="22"/>
        <v>0.99172742774368727</v>
      </c>
      <c r="W211" s="246">
        <f t="shared" ca="1" si="25"/>
        <v>2.9847949749024423</v>
      </c>
      <c r="X211" s="246">
        <f t="shared" ca="1" si="26"/>
        <v>2.613640463986453</v>
      </c>
      <c r="Y211" s="246">
        <f t="shared" ca="1" si="27"/>
        <v>3.0614989424391323</v>
      </c>
      <c r="Z211" s="4">
        <f t="shared" ca="1" si="28"/>
        <v>0.85371267902648196</v>
      </c>
      <c r="AA211" s="4">
        <f t="shared" ca="1" si="29"/>
        <v>0.93457072729200708</v>
      </c>
    </row>
    <row r="212" spans="1:27" x14ac:dyDescent="0.25">
      <c r="A212">
        <v>180</v>
      </c>
      <c r="B212" s="176">
        <f ca="1">OFFSET(InputPriceData!B$15,CalculationsAndCharts!$A212+$A$11,0,1,1)</f>
        <v>41298</v>
      </c>
      <c r="C212" s="3">
        <f ca="1">OFFSET(InputPriceData!G$15,CalculationsAndCharts!$A212+$A$11,IF($C$7,8,0),1,1)</f>
        <v>146426400</v>
      </c>
      <c r="D212" s="4">
        <f ca="1">OFFSET(InputPriceData!C$15,CalculationsAndCharts!$A212+$A$11,IF($C$7,8,0),1,1)</f>
        <v>145.56</v>
      </c>
      <c r="E212" s="4">
        <f ca="1">OFFSET(InputPriceData!D$15,CalculationsAndCharts!$A212+$A$11,IF($C$7,8,0),1,1)</f>
        <v>146.52000000000001</v>
      </c>
      <c r="F212" s="4">
        <f ca="1">OFFSET(InputPriceData!E$15,CalculationsAndCharts!$A212+$A$11,IF($C$7,8,0),1,1)</f>
        <v>145.41999999999999</v>
      </c>
      <c r="G212" s="4">
        <f ca="1">OFFSET(InputPriceData!F$15,CalculationsAndCharts!$A212+$A$11,IF($C$7,8,0),1,1)</f>
        <v>145.81</v>
      </c>
      <c r="H212" s="138"/>
      <c r="I212" s="138"/>
      <c r="O212" s="246">
        <f t="shared" ca="1" si="20"/>
        <v>2.5237531295169164</v>
      </c>
      <c r="P212" s="246">
        <f t="shared" ca="1" si="21"/>
        <v>2.5804961045964361</v>
      </c>
      <c r="Q212" s="246">
        <f t="shared" ca="1" si="23"/>
        <v>3.089302666437066</v>
      </c>
      <c r="R212" s="4">
        <f t="shared" ca="1" si="24"/>
        <v>0.83530051381225034</v>
      </c>
      <c r="S212" s="4">
        <f t="shared" ca="1" si="22"/>
        <v>0.99059811261121578</v>
      </c>
      <c r="W212" s="246">
        <f t="shared" ca="1" si="25"/>
        <v>2.5237531295169164</v>
      </c>
      <c r="X212" s="246">
        <f t="shared" ca="1" si="26"/>
        <v>2.5804961045964361</v>
      </c>
      <c r="Y212" s="246">
        <f t="shared" ca="1" si="27"/>
        <v>3.089302666437066</v>
      </c>
      <c r="Z212" s="4">
        <f t="shared" ca="1" si="28"/>
        <v>0.83530051381225034</v>
      </c>
      <c r="AA212" s="4">
        <f t="shared" ca="1" si="29"/>
        <v>0.92592894455580943</v>
      </c>
    </row>
    <row r="213" spans="1:27" x14ac:dyDescent="0.25">
      <c r="A213">
        <v>181</v>
      </c>
      <c r="B213" s="176">
        <f ca="1">OFFSET(InputPriceData!B$15,CalculationsAndCharts!$A213+$A$11,0,1,1)</f>
        <v>41297</v>
      </c>
      <c r="C213" s="3">
        <f ca="1">OFFSET(InputPriceData!G$15,CalculationsAndCharts!$A213+$A$11,IF($C$7,8,0),1,1)</f>
        <v>104596100</v>
      </c>
      <c r="D213" s="4">
        <f ca="1">OFFSET(InputPriceData!C$15,CalculationsAndCharts!$A213+$A$11,IF($C$7,8,0),1,1)</f>
        <v>145.54</v>
      </c>
      <c r="E213" s="4">
        <f ca="1">OFFSET(InputPriceData!D$15,CalculationsAndCharts!$A213+$A$11,IF($C$7,8,0),1,1)</f>
        <v>145.9</v>
      </c>
      <c r="F213" s="4">
        <f ca="1">OFFSET(InputPriceData!E$15,CalculationsAndCharts!$A213+$A$11,IF($C$7,8,0),1,1)</f>
        <v>145.27000000000001</v>
      </c>
      <c r="G213" s="4">
        <f ca="1">OFFSET(InputPriceData!F$15,CalculationsAndCharts!$A213+$A$11,IF($C$7,8,0),1,1)</f>
        <v>145.77000000000001</v>
      </c>
      <c r="H213" s="138"/>
      <c r="I213" s="138"/>
      <c r="O213" s="246">
        <f t="shared" ca="1" si="20"/>
        <v>2.8304951104199234</v>
      </c>
      <c r="P213" s="246">
        <f t="shared" ca="1" si="21"/>
        <v>2.5502254565993576</v>
      </c>
      <c r="Q213" s="246">
        <f t="shared" ca="1" si="23"/>
        <v>3.1173588965056167</v>
      </c>
      <c r="R213" s="4">
        <f t="shared" ca="1" si="24"/>
        <v>0.81807245853469623</v>
      </c>
      <c r="S213" s="4">
        <f t="shared" ca="1" si="22"/>
        <v>0.98952190367366966</v>
      </c>
      <c r="W213" s="246">
        <f t="shared" ca="1" si="25"/>
        <v>2.8304951104199234</v>
      </c>
      <c r="X213" s="246">
        <f t="shared" ca="1" si="26"/>
        <v>2.5502254565993576</v>
      </c>
      <c r="Y213" s="246">
        <f t="shared" ca="1" si="27"/>
        <v>3.1173588965056167</v>
      </c>
      <c r="Z213" s="4">
        <f t="shared" ca="1" si="28"/>
        <v>0.81807245853469623</v>
      </c>
      <c r="AA213" s="4">
        <f t="shared" ca="1" si="29"/>
        <v>0.91775607205441556</v>
      </c>
    </row>
    <row r="214" spans="1:27" x14ac:dyDescent="0.25">
      <c r="A214">
        <v>182</v>
      </c>
      <c r="B214" s="176">
        <f ca="1">OFFSET(InputPriceData!B$15,CalculationsAndCharts!$A214+$A$11,0,1,1)</f>
        <v>41296</v>
      </c>
      <c r="C214" s="3">
        <f ca="1">OFFSET(InputPriceData!G$15,CalculationsAndCharts!$A214+$A$11,IF($C$7,8,0),1,1)</f>
        <v>111797300</v>
      </c>
      <c r="D214" s="4">
        <f ca="1">OFFSET(InputPriceData!C$15,CalculationsAndCharts!$A214+$A$11,IF($C$7,8,0),1,1)</f>
        <v>144.76</v>
      </c>
      <c r="E214" s="4">
        <f ca="1">OFFSET(InputPriceData!D$15,CalculationsAndCharts!$A214+$A$11,IF($C$7,8,0),1,1)</f>
        <v>145.54</v>
      </c>
      <c r="F214" s="4">
        <f ca="1">OFFSET(InputPriceData!E$15,CalculationsAndCharts!$A214+$A$11,IF($C$7,8,0),1,1)</f>
        <v>144.41999999999999</v>
      </c>
      <c r="G214" s="4">
        <f ca="1">OFFSET(InputPriceData!F$15,CalculationsAndCharts!$A214+$A$11,IF($C$7,8,0),1,1)</f>
        <v>145.54</v>
      </c>
      <c r="H214" s="138"/>
      <c r="I214" s="138"/>
      <c r="O214" s="246">
        <f t="shared" ca="1" si="20"/>
        <v>2.961170874836851</v>
      </c>
      <c r="P214" s="246">
        <f t="shared" ca="1" si="21"/>
        <v>2.5186598971698122</v>
      </c>
      <c r="Q214" s="246">
        <f t="shared" ca="1" si="23"/>
        <v>3.1456699258381602</v>
      </c>
      <c r="R214" s="4">
        <f t="shared" ca="1" si="24"/>
        <v>0.80067520005256687</v>
      </c>
      <c r="S214" s="4">
        <f t="shared" ca="1" si="22"/>
        <v>0.98841544169197515</v>
      </c>
      <c r="W214" s="246">
        <f t="shared" ca="1" si="25"/>
        <v>2.961170874836851</v>
      </c>
      <c r="X214" s="246">
        <f t="shared" ca="1" si="26"/>
        <v>2.5186598971698122</v>
      </c>
      <c r="Y214" s="246">
        <f t="shared" ca="1" si="27"/>
        <v>3.1456699258381602</v>
      </c>
      <c r="Z214" s="4">
        <f t="shared" ca="1" si="28"/>
        <v>0.80067520005256687</v>
      </c>
      <c r="AA214" s="4">
        <f t="shared" ca="1" si="29"/>
        <v>0.90941635217049288</v>
      </c>
    </row>
    <row r="215" spans="1:27" x14ac:dyDescent="0.25">
      <c r="A215">
        <v>183</v>
      </c>
      <c r="B215" s="176">
        <f ca="1">OFFSET(InputPriceData!B$15,CalculationsAndCharts!$A215+$A$11,0,1,1)</f>
        <v>41292</v>
      </c>
      <c r="C215" s="3">
        <f ca="1">OFFSET(InputPriceData!G$15,CalculationsAndCharts!$A215+$A$11,IF($C$7,8,0),1,1)</f>
        <v>169906000</v>
      </c>
      <c r="D215" s="4">
        <f ca="1">OFFSET(InputPriceData!C$15,CalculationsAndCharts!$A215+$A$11,IF($C$7,8,0),1,1)</f>
        <v>144.41</v>
      </c>
      <c r="E215" s="4">
        <f ca="1">OFFSET(InputPriceData!D$15,CalculationsAndCharts!$A215+$A$11,IF($C$7,8,0),1,1)</f>
        <v>144.91999999999999</v>
      </c>
      <c r="F215" s="4">
        <f ca="1">OFFSET(InputPriceData!E$15,CalculationsAndCharts!$A215+$A$11,IF($C$7,8,0),1,1)</f>
        <v>143.88</v>
      </c>
      <c r="G215" s="4">
        <f ca="1">OFFSET(InputPriceData!F$15,CalculationsAndCharts!$A215+$A$11,IF($C$7,8,0),1,1)</f>
        <v>144.76</v>
      </c>
      <c r="H215" s="138"/>
      <c r="I215" s="138"/>
      <c r="O215" s="246">
        <f t="shared" ca="1" si="20"/>
        <v>2.5226028046715578</v>
      </c>
      <c r="P215" s="246">
        <f t="shared" ca="1" si="21"/>
        <v>2.5159105695372359</v>
      </c>
      <c r="Q215" s="246">
        <f t="shared" ca="1" si="23"/>
        <v>3.1742380684542484</v>
      </c>
      <c r="R215" s="4">
        <f t="shared" ca="1" si="24"/>
        <v>0.79260298543467578</v>
      </c>
      <c r="S215" s="4">
        <f t="shared" ca="1" si="22"/>
        <v>0.98789518196493209</v>
      </c>
      <c r="W215" s="246">
        <f t="shared" ca="1" si="25"/>
        <v>2.5226028046715578</v>
      </c>
      <c r="X215" s="246">
        <f t="shared" ca="1" si="26"/>
        <v>2.5159105695372359</v>
      </c>
      <c r="Y215" s="246">
        <f t="shared" ca="1" si="27"/>
        <v>3.1742380684542484</v>
      </c>
      <c r="Z215" s="4">
        <f t="shared" ca="1" si="28"/>
        <v>0.79260298543467578</v>
      </c>
      <c r="AA215" s="4">
        <f t="shared" ca="1" si="29"/>
        <v>0.90551684390004983</v>
      </c>
    </row>
    <row r="216" spans="1:27" x14ac:dyDescent="0.25">
      <c r="A216">
        <v>184</v>
      </c>
      <c r="B216" s="176">
        <f ca="1">OFFSET(InputPriceData!B$15,CalculationsAndCharts!$A216+$A$11,0,1,1)</f>
        <v>41291</v>
      </c>
      <c r="C216" s="3">
        <f ca="1">OFFSET(InputPriceData!G$15,CalculationsAndCharts!$A216+$A$11,IF($C$7,8,0),1,1)</f>
        <v>133833500</v>
      </c>
      <c r="D216" s="4">
        <f ca="1">OFFSET(InputPriceData!C$15,CalculationsAndCharts!$A216+$A$11,IF($C$7,8,0),1,1)</f>
        <v>144.13999999999999</v>
      </c>
      <c r="E216" s="4">
        <f ca="1">OFFSET(InputPriceData!D$15,CalculationsAndCharts!$A216+$A$11,IF($C$7,8,0),1,1)</f>
        <v>144.84</v>
      </c>
      <c r="F216" s="4">
        <f ca="1">OFFSET(InputPriceData!E$15,CalculationsAndCharts!$A216+$A$11,IF($C$7,8,0),1,1)</f>
        <v>143.6</v>
      </c>
      <c r="G216" s="4">
        <f ca="1">OFFSET(InputPriceData!F$15,CalculationsAndCharts!$A216+$A$11,IF($C$7,8,0),1,1)</f>
        <v>144.43</v>
      </c>
      <c r="H216" s="138"/>
      <c r="I216" s="138"/>
      <c r="O216" s="246">
        <f t="shared" ca="1" si="20"/>
        <v>2.5087445485737492</v>
      </c>
      <c r="P216" s="246">
        <f t="shared" ca="1" si="21"/>
        <v>2.5394652833476616</v>
      </c>
      <c r="Q216" s="246">
        <f t="shared" ca="1" si="23"/>
        <v>3.2030656593887472</v>
      </c>
      <c r="R216" s="4">
        <f t="shared" ca="1" si="24"/>
        <v>0.79282336155178201</v>
      </c>
      <c r="S216" s="4">
        <f t="shared" ca="1" si="22"/>
        <v>0.98790944393057267</v>
      </c>
      <c r="W216" s="246">
        <f t="shared" ca="1" si="25"/>
        <v>2.5087445485737492</v>
      </c>
      <c r="X216" s="246">
        <f t="shared" ca="1" si="26"/>
        <v>2.5394652833476616</v>
      </c>
      <c r="Y216" s="246">
        <f t="shared" ca="1" si="27"/>
        <v>3.2030656593887472</v>
      </c>
      <c r="Z216" s="4">
        <f t="shared" ca="1" si="28"/>
        <v>0.79282336155178201</v>
      </c>
      <c r="AA216" s="4">
        <f t="shared" ca="1" si="29"/>
        <v>0.90562355658037019</v>
      </c>
    </row>
    <row r="217" spans="1:27" x14ac:dyDescent="0.25">
      <c r="A217">
        <v>185</v>
      </c>
      <c r="B217" s="176">
        <f ca="1">OFFSET(InputPriceData!B$15,CalculationsAndCharts!$A217+$A$11,0,1,1)</f>
        <v>41290</v>
      </c>
      <c r="C217" s="3">
        <f ca="1">OFFSET(InputPriceData!G$15,CalculationsAndCharts!$A217+$A$11,IF($C$7,8,0),1,1)</f>
        <v>104849500</v>
      </c>
      <c r="D217" s="4">
        <f ca="1">OFFSET(InputPriceData!C$15,CalculationsAndCharts!$A217+$A$11,IF($C$7,8,0),1,1)</f>
        <v>143.24</v>
      </c>
      <c r="E217" s="4">
        <f ca="1">OFFSET(InputPriceData!D$15,CalculationsAndCharts!$A217+$A$11,IF($C$7,8,0),1,1)</f>
        <v>143.72999999999999</v>
      </c>
      <c r="F217" s="4">
        <f ca="1">OFFSET(InputPriceData!E$15,CalculationsAndCharts!$A217+$A$11,IF($C$7,8,0),1,1)</f>
        <v>143.08000000000001</v>
      </c>
      <c r="G217" s="4">
        <f ca="1">OFFSET(InputPriceData!F$15,CalculationsAndCharts!$A217+$A$11,IF($C$7,8,0),1,1)</f>
        <v>143.51</v>
      </c>
      <c r="H217" s="138"/>
      <c r="I217" s="138"/>
      <c r="O217" s="246">
        <f t="shared" ca="1" si="20"/>
        <v>1.871305043383733</v>
      </c>
      <c r="P217" s="246">
        <f t="shared" ca="1" si="21"/>
        <v>2.5732622816769388</v>
      </c>
      <c r="Q217" s="246">
        <f t="shared" ca="1" si="23"/>
        <v>3.2321550548826914</v>
      </c>
      <c r="R217" s="4">
        <f t="shared" ca="1" si="24"/>
        <v>0.79614444170604104</v>
      </c>
      <c r="S217" s="4">
        <f t="shared" ca="1" si="22"/>
        <v>0.98812397344720737</v>
      </c>
      <c r="W217" s="246">
        <f t="shared" ca="1" si="25"/>
        <v>1.871305043383733</v>
      </c>
      <c r="X217" s="246">
        <f t="shared" ca="1" si="26"/>
        <v>2.5732622816769388</v>
      </c>
      <c r="Y217" s="246">
        <f t="shared" ca="1" si="27"/>
        <v>3.2321550548826914</v>
      </c>
      <c r="Z217" s="4">
        <f t="shared" ca="1" si="28"/>
        <v>0.79614444170604104</v>
      </c>
      <c r="AA217" s="4">
        <f t="shared" ca="1" si="29"/>
        <v>0.90722999466532206</v>
      </c>
    </row>
    <row r="218" spans="1:27" x14ac:dyDescent="0.25">
      <c r="A218">
        <v>186</v>
      </c>
      <c r="B218" s="176">
        <f ca="1">OFFSET(InputPriceData!B$15,CalculationsAndCharts!$A218+$A$11,0,1,1)</f>
        <v>41289</v>
      </c>
      <c r="C218" s="3">
        <f ca="1">OFFSET(InputPriceData!G$15,CalculationsAndCharts!$A218+$A$11,IF($C$7,8,0),1,1)</f>
        <v>93172600</v>
      </c>
      <c r="D218" s="4">
        <f ca="1">OFFSET(InputPriceData!C$15,CalculationsAndCharts!$A218+$A$11,IF($C$7,8,0),1,1)</f>
        <v>142.77000000000001</v>
      </c>
      <c r="E218" s="4">
        <f ca="1">OFFSET(InputPriceData!D$15,CalculationsAndCharts!$A218+$A$11,IF($C$7,8,0),1,1)</f>
        <v>143.66999999999999</v>
      </c>
      <c r="F218" s="4">
        <f ca="1">OFFSET(InputPriceData!E$15,CalculationsAndCharts!$A218+$A$11,IF($C$7,8,0),1,1)</f>
        <v>142.68</v>
      </c>
      <c r="G218" s="4">
        <f ca="1">OFFSET(InputPriceData!F$15,CalculationsAndCharts!$A218+$A$11,IF($C$7,8,0),1,1)</f>
        <v>143.53</v>
      </c>
      <c r="H218" s="138"/>
      <c r="I218" s="138"/>
      <c r="O218" s="246">
        <f t="shared" ca="1" si="20"/>
        <v>2.1539544524199385</v>
      </c>
      <c r="P218" s="246">
        <f t="shared" ca="1" si="21"/>
        <v>2.5787438653979136</v>
      </c>
      <c r="Q218" s="246">
        <f t="shared" ca="1" si="23"/>
        <v>3.2615086325758744</v>
      </c>
      <c r="R218" s="4">
        <f t="shared" ca="1" si="24"/>
        <v>0.79065983135579598</v>
      </c>
      <c r="S218" s="4">
        <f t="shared" ca="1" si="22"/>
        <v>0.98776928481824788</v>
      </c>
      <c r="W218" s="246">
        <f t="shared" ca="1" si="25"/>
        <v>2.1539544524199385</v>
      </c>
      <c r="X218" s="246">
        <f t="shared" ca="1" si="26"/>
        <v>2.5787438653979136</v>
      </c>
      <c r="Y218" s="246">
        <f t="shared" ca="1" si="27"/>
        <v>3.2615086325758744</v>
      </c>
      <c r="Z218" s="4">
        <f t="shared" ca="1" si="28"/>
        <v>0.79065983135579598</v>
      </c>
      <c r="AA218" s="4">
        <f t="shared" ca="1" si="29"/>
        <v>0.90457529217265531</v>
      </c>
    </row>
    <row r="219" spans="1:27" x14ac:dyDescent="0.25">
      <c r="A219">
        <v>187</v>
      </c>
      <c r="B219" s="176">
        <f ca="1">OFFSET(InputPriceData!B$15,CalculationsAndCharts!$A219+$A$11,0,1,1)</f>
        <v>41288</v>
      </c>
      <c r="C219" s="3">
        <f ca="1">OFFSET(InputPriceData!G$15,CalculationsAndCharts!$A219+$A$11,IF($C$7,8,0),1,1)</f>
        <v>89567200</v>
      </c>
      <c r="D219" s="4">
        <f ca="1">OFFSET(InputPriceData!C$15,CalculationsAndCharts!$A219+$A$11,IF($C$7,8,0),1,1)</f>
        <v>143.35</v>
      </c>
      <c r="E219" s="4">
        <f ca="1">OFFSET(InputPriceData!D$15,CalculationsAndCharts!$A219+$A$11,IF($C$7,8,0),1,1)</f>
        <v>143.53</v>
      </c>
      <c r="F219" s="4">
        <f ca="1">OFFSET(InputPriceData!E$15,CalculationsAndCharts!$A219+$A$11,IF($C$7,8,0),1,1)</f>
        <v>142.9</v>
      </c>
      <c r="G219" s="4">
        <f ca="1">OFFSET(InputPriceData!F$15,CalculationsAndCharts!$A219+$A$11,IF($C$7,8,0),1,1)</f>
        <v>143.43</v>
      </c>
      <c r="H219" s="138"/>
      <c r="I219" s="138"/>
      <c r="O219" s="246">
        <f t="shared" ca="1" si="20"/>
        <v>2.3329121204005752</v>
      </c>
      <c r="P219" s="246">
        <f t="shared" ca="1" si="21"/>
        <v>2.5175424077391315</v>
      </c>
      <c r="Q219" s="246">
        <f t="shared" ca="1" si="23"/>
        <v>3.2911287917011851</v>
      </c>
      <c r="R219" s="4">
        <f t="shared" ca="1" si="24"/>
        <v>0.76494800631542992</v>
      </c>
      <c r="S219" s="4">
        <f t="shared" ca="1" si="22"/>
        <v>0.98607885650053506</v>
      </c>
      <c r="W219" s="246">
        <f t="shared" ca="1" si="25"/>
        <v>2.3329121204005752</v>
      </c>
      <c r="X219" s="246">
        <f t="shared" ca="1" si="26"/>
        <v>2.5175424077391315</v>
      </c>
      <c r="Y219" s="246">
        <f t="shared" ca="1" si="27"/>
        <v>3.2911287917011851</v>
      </c>
      <c r="Z219" s="4">
        <f t="shared" ca="1" si="28"/>
        <v>0.76494800631542992</v>
      </c>
      <c r="AA219" s="4">
        <f t="shared" ca="1" si="29"/>
        <v>0.89201114693255157</v>
      </c>
    </row>
    <row r="220" spans="1:27" x14ac:dyDescent="0.25">
      <c r="A220">
        <v>188</v>
      </c>
      <c r="B220" s="176">
        <f ca="1">OFFSET(InputPriceData!B$15,CalculationsAndCharts!$A220+$A$11,0,1,1)</f>
        <v>41285</v>
      </c>
      <c r="C220" s="3">
        <f ca="1">OFFSET(InputPriceData!G$15,CalculationsAndCharts!$A220+$A$11,IF($C$7,8,0),1,1)</f>
        <v>113917300</v>
      </c>
      <c r="D220" s="4">
        <f ca="1">OFFSET(InputPriceData!C$15,CalculationsAndCharts!$A220+$A$11,IF($C$7,8,0),1,1)</f>
        <v>143.5</v>
      </c>
      <c r="E220" s="4">
        <f ca="1">OFFSET(InputPriceData!D$15,CalculationsAndCharts!$A220+$A$11,IF($C$7,8,0),1,1)</f>
        <v>143.61000000000001</v>
      </c>
      <c r="F220" s="4">
        <f ca="1">OFFSET(InputPriceData!E$15,CalculationsAndCharts!$A220+$A$11,IF($C$7,8,0),1,1)</f>
        <v>143.08000000000001</v>
      </c>
      <c r="G220" s="4">
        <f ca="1">OFFSET(InputPriceData!F$15,CalculationsAndCharts!$A220+$A$11,IF($C$7,8,0),1,1)</f>
        <v>143.53</v>
      </c>
      <c r="H220" s="138"/>
      <c r="I220" s="138"/>
      <c r="O220" s="246">
        <f t="shared" ca="1" si="20"/>
        <v>2.7328768031639541</v>
      </c>
      <c r="P220" s="246">
        <f t="shared" ca="1" si="21"/>
        <v>2.3883405832221776</v>
      </c>
      <c r="Q220" s="246">
        <f t="shared" ca="1" si="23"/>
        <v>3.3210179532807116</v>
      </c>
      <c r="R220" s="4">
        <f t="shared" ca="1" si="24"/>
        <v>0.71915919059179545</v>
      </c>
      <c r="S220" s="4">
        <f t="shared" ca="1" si="22"/>
        <v>0.98295086012724109</v>
      </c>
      <c r="W220" s="246">
        <f t="shared" ca="1" si="25"/>
        <v>2.7328768031639541</v>
      </c>
      <c r="X220" s="246">
        <f t="shared" ca="1" si="26"/>
        <v>2.3883405832221776</v>
      </c>
      <c r="Y220" s="246">
        <f t="shared" ca="1" si="27"/>
        <v>3.3210179532807116</v>
      </c>
      <c r="Z220" s="4">
        <f t="shared" ca="1" si="28"/>
        <v>0.71915919059179545</v>
      </c>
      <c r="AA220" s="4">
        <f t="shared" ca="1" si="29"/>
        <v>0.86913936553884308</v>
      </c>
    </row>
    <row r="221" spans="1:27" x14ac:dyDescent="0.25">
      <c r="A221">
        <v>189</v>
      </c>
      <c r="B221" s="176">
        <f ca="1">OFFSET(InputPriceData!B$15,CalculationsAndCharts!$A221+$A$11,0,1,1)</f>
        <v>41284</v>
      </c>
      <c r="C221" s="3">
        <f ca="1">OFFSET(InputPriceData!G$15,CalculationsAndCharts!$A221+$A$11,IF($C$7,8,0),1,1)</f>
        <v>130735400</v>
      </c>
      <c r="D221" s="4">
        <f ca="1">OFFSET(InputPriceData!C$15,CalculationsAndCharts!$A221+$A$11,IF($C$7,8,0),1,1)</f>
        <v>143.19999999999999</v>
      </c>
      <c r="E221" s="4">
        <f ca="1">OFFSET(InputPriceData!D$15,CalculationsAndCharts!$A221+$A$11,IF($C$7,8,0),1,1)</f>
        <v>143.55000000000001</v>
      </c>
      <c r="F221" s="4">
        <f ca="1">OFFSET(InputPriceData!E$15,CalculationsAndCharts!$A221+$A$11,IF($C$7,8,0),1,1)</f>
        <v>142.46</v>
      </c>
      <c r="G221" s="4">
        <f ca="1">OFFSET(InputPriceData!F$15,CalculationsAndCharts!$A221+$A$11,IF($C$7,8,0),1,1)</f>
        <v>143.54</v>
      </c>
      <c r="H221" s="138"/>
      <c r="I221" s="138"/>
      <c r="O221" s="246">
        <f t="shared" ca="1" si="20"/>
        <v>3.0702366598461097</v>
      </c>
      <c r="P221" s="246">
        <f t="shared" ca="1" si="21"/>
        <v>2.204689367149065</v>
      </c>
      <c r="Q221" s="246">
        <f t="shared" ca="1" si="23"/>
        <v>3.3511785603236244</v>
      </c>
      <c r="R221" s="4">
        <f t="shared" ca="1" si="24"/>
        <v>0.65788477917934562</v>
      </c>
      <c r="S221" s="4">
        <f t="shared" ca="1" si="22"/>
        <v>0.97851165029718368</v>
      </c>
      <c r="W221" s="246">
        <f t="shared" ca="1" si="25"/>
        <v>3.0702366598461097</v>
      </c>
      <c r="X221" s="246">
        <f t="shared" ca="1" si="26"/>
        <v>2.204689367149065</v>
      </c>
      <c r="Y221" s="246">
        <f t="shared" ca="1" si="27"/>
        <v>3.3511785603236244</v>
      </c>
      <c r="Z221" s="4">
        <f t="shared" ca="1" si="28"/>
        <v>0.65788477917934562</v>
      </c>
      <c r="AA221" s="4">
        <f t="shared" ca="1" si="29"/>
        <v>0.83749475768892923</v>
      </c>
    </row>
    <row r="222" spans="1:27" x14ac:dyDescent="0.25">
      <c r="A222">
        <v>190</v>
      </c>
      <c r="B222" s="176">
        <f ca="1">OFFSET(InputPriceData!B$15,CalculationsAndCharts!$A222+$A$11,0,1,1)</f>
        <v>41283</v>
      </c>
      <c r="C222" s="3">
        <f ca="1">OFFSET(InputPriceData!G$15,CalculationsAndCharts!$A222+$A$11,IF($C$7,8,0),1,1)</f>
        <v>90745600</v>
      </c>
      <c r="D222" s="4">
        <f ca="1">OFFSET(InputPriceData!C$15,CalculationsAndCharts!$A222+$A$11,IF($C$7,8,0),1,1)</f>
        <v>142.35</v>
      </c>
      <c r="E222" s="4">
        <f ca="1">OFFSET(InputPriceData!D$15,CalculationsAndCharts!$A222+$A$11,IF($C$7,8,0),1,1)</f>
        <v>142.79</v>
      </c>
      <c r="F222" s="4">
        <f ca="1">OFFSET(InputPriceData!E$15,CalculationsAndCharts!$A222+$A$11,IF($C$7,8,0),1,1)</f>
        <v>142.13</v>
      </c>
      <c r="G222" s="4">
        <f ca="1">OFFSET(InputPriceData!F$15,CalculationsAndCharts!$A222+$A$11,IF($C$7,8,0),1,1)</f>
        <v>142.4</v>
      </c>
      <c r="H222" s="138"/>
      <c r="I222" s="138"/>
      <c r="O222" s="246">
        <f t="shared" ca="1" si="20"/>
        <v>2.2297641974099025</v>
      </c>
      <c r="P222" s="246">
        <f t="shared" ca="1" si="21"/>
        <v>2.0041850181483012</v>
      </c>
      <c r="Q222" s="246">
        <f t="shared" ca="1" si="23"/>
        <v>3.3816130780258571</v>
      </c>
      <c r="R222" s="4">
        <f t="shared" ca="1" si="24"/>
        <v>0.59267129973317911</v>
      </c>
      <c r="S222" s="4">
        <f t="shared" ca="1" si="22"/>
        <v>0.97343631194568814</v>
      </c>
      <c r="W222" s="246">
        <f t="shared" ca="1" si="25"/>
        <v>2.2297641974099025</v>
      </c>
      <c r="X222" s="246">
        <f t="shared" ca="1" si="26"/>
        <v>2.0041850181483012</v>
      </c>
      <c r="Y222" s="246">
        <f t="shared" ca="1" si="27"/>
        <v>3.3816130780258571</v>
      </c>
      <c r="Z222" s="4">
        <f t="shared" ca="1" si="28"/>
        <v>0.59267129973317911</v>
      </c>
      <c r="AA222" s="4">
        <f t="shared" ca="1" si="29"/>
        <v>0.80243841288502116</v>
      </c>
    </row>
    <row r="223" spans="1:27" x14ac:dyDescent="0.25">
      <c r="A223">
        <v>191</v>
      </c>
      <c r="B223" s="176">
        <f ca="1">OFFSET(InputPriceData!B$15,CalculationsAndCharts!$A223+$A$11,0,1,1)</f>
        <v>41282</v>
      </c>
      <c r="C223" s="3">
        <f ca="1">OFFSET(InputPriceData!G$15,CalculationsAndCharts!$A223+$A$11,IF($C$7,8,0),1,1)</f>
        <v>121265100</v>
      </c>
      <c r="D223" s="4">
        <f ca="1">OFFSET(InputPriceData!C$15,CalculationsAndCharts!$A223+$A$11,IF($C$7,8,0),1,1)</f>
        <v>142.19999999999999</v>
      </c>
      <c r="E223" s="4">
        <f ca="1">OFFSET(InputPriceData!D$15,CalculationsAndCharts!$A223+$A$11,IF($C$7,8,0),1,1)</f>
        <v>142.38999999999999</v>
      </c>
      <c r="F223" s="4">
        <f ca="1">OFFSET(InputPriceData!E$15,CalculationsAndCharts!$A223+$A$11,IF($C$7,8,0),1,1)</f>
        <v>141.47999999999999</v>
      </c>
      <c r="G223" s="4">
        <f ca="1">OFFSET(InputPriceData!F$15,CalculationsAndCharts!$A223+$A$11,IF($C$7,8,0),1,1)</f>
        <v>142.04</v>
      </c>
      <c r="H223" s="138"/>
      <c r="I223" s="138"/>
      <c r="O223" s="246">
        <f t="shared" ca="1" si="20"/>
        <v>2.1224173787406229</v>
      </c>
      <c r="P223" s="246">
        <f t="shared" ca="1" si="21"/>
        <v>1.7711120883064255</v>
      </c>
      <c r="Q223" s="246">
        <f t="shared" ca="1" si="23"/>
        <v>3.4123239939716017</v>
      </c>
      <c r="R223" s="4">
        <f t="shared" ca="1" si="24"/>
        <v>0.51903397550624419</v>
      </c>
      <c r="S223" s="4">
        <f t="shared" ca="1" si="22"/>
        <v>0.96721723125940429</v>
      </c>
      <c r="W223" s="246">
        <f t="shared" ca="1" si="25"/>
        <v>2.1224173787406229</v>
      </c>
      <c r="X223" s="246">
        <f t="shared" ca="1" si="26"/>
        <v>1.7711120883064255</v>
      </c>
      <c r="Y223" s="246">
        <f t="shared" ca="1" si="27"/>
        <v>3.4123239939716017</v>
      </c>
      <c r="Z223" s="4">
        <f t="shared" ca="1" si="28"/>
        <v>0.51903397550624419</v>
      </c>
      <c r="AA223" s="4">
        <f t="shared" ca="1" si="29"/>
        <v>0.76103315080458533</v>
      </c>
    </row>
    <row r="224" spans="1:27" x14ac:dyDescent="0.25">
      <c r="A224">
        <v>192</v>
      </c>
      <c r="B224" s="176">
        <f ca="1">OFFSET(InputPriceData!B$15,CalculationsAndCharts!$A224+$A$11,0,1,1)</f>
        <v>41281</v>
      </c>
      <c r="C224" s="3">
        <f ca="1">OFFSET(InputPriceData!G$15,CalculationsAndCharts!$A224+$A$11,IF($C$7,8,0),1,1)</f>
        <v>110002500</v>
      </c>
      <c r="D224" s="4">
        <f ca="1">OFFSET(InputPriceData!C$15,CalculationsAndCharts!$A224+$A$11,IF($C$7,8,0),1,1)</f>
        <v>142.33000000000001</v>
      </c>
      <c r="E224" s="4">
        <f ca="1">OFFSET(InputPriceData!D$15,CalculationsAndCharts!$A224+$A$11,IF($C$7,8,0),1,1)</f>
        <v>142.59</v>
      </c>
      <c r="F224" s="4">
        <f ca="1">OFFSET(InputPriceData!E$15,CalculationsAndCharts!$A224+$A$11,IF($C$7,8,0),1,1)</f>
        <v>141.91999999999999</v>
      </c>
      <c r="G224" s="4">
        <f ca="1">OFFSET(InputPriceData!F$15,CalculationsAndCharts!$A224+$A$11,IF($C$7,8,0),1,1)</f>
        <v>142.44999999999999</v>
      </c>
      <c r="H224" s="138"/>
      <c r="I224" s="138"/>
      <c r="O224" s="246">
        <f t="shared" ca="1" si="20"/>
        <v>2.8060967207055314</v>
      </c>
      <c r="P224" s="246">
        <f t="shared" ca="1" si="21"/>
        <v>1.4575832228535637</v>
      </c>
      <c r="Q224" s="246">
        <f t="shared" ca="1" si="23"/>
        <v>3.4433138183366312</v>
      </c>
      <c r="R224" s="4">
        <f t="shared" ca="1" si="24"/>
        <v>0.42330827213352323</v>
      </c>
      <c r="S224" s="4">
        <f t="shared" ca="1" si="22"/>
        <v>0.95824032246234003</v>
      </c>
      <c r="W224" s="246">
        <f t="shared" ca="1" si="25"/>
        <v>2.8060967207055314</v>
      </c>
      <c r="X224" s="246">
        <f t="shared" ca="1" si="26"/>
        <v>1.4575832228535637</v>
      </c>
      <c r="Y224" s="246">
        <f t="shared" ca="1" si="27"/>
        <v>3.4433138183366312</v>
      </c>
      <c r="Z224" s="4">
        <f t="shared" ca="1" si="28"/>
        <v>0.42330827213352323</v>
      </c>
      <c r="AA224" s="4">
        <f t="shared" ca="1" si="29"/>
        <v>0.70408950706783191</v>
      </c>
    </row>
    <row r="225" spans="1:27" x14ac:dyDescent="0.25">
      <c r="A225">
        <v>193</v>
      </c>
      <c r="B225" s="176">
        <f ca="1">OFFSET(InputPriceData!B$15,CalculationsAndCharts!$A225+$A$11,0,1,1)</f>
        <v>41278</v>
      </c>
      <c r="C225" s="3">
        <f ca="1">OFFSET(InputPriceData!G$15,CalculationsAndCharts!$A225+$A$11,IF($C$7,8,0),1,1)</f>
        <v>116817700</v>
      </c>
      <c r="D225" s="4">
        <f ca="1">OFFSET(InputPriceData!C$15,CalculationsAndCharts!$A225+$A$11,IF($C$7,8,0),1,1)</f>
        <v>142.44999999999999</v>
      </c>
      <c r="E225" s="4">
        <f ca="1">OFFSET(InputPriceData!D$15,CalculationsAndCharts!$A225+$A$11,IF($C$7,8,0),1,1)</f>
        <v>143.07</v>
      </c>
      <c r="F225" s="4">
        <f ca="1">OFFSET(InputPriceData!E$15,CalculationsAndCharts!$A225+$A$11,IF($C$7,8,0),1,1)</f>
        <v>142.16</v>
      </c>
      <c r="G225" s="4">
        <f ca="1">OFFSET(InputPriceData!F$15,CalculationsAndCharts!$A225+$A$11,IF($C$7,8,0),1,1)</f>
        <v>142.84</v>
      </c>
      <c r="H225" s="138"/>
      <c r="I225" s="138"/>
      <c r="O225" s="246">
        <f t="shared" ref="O225:O288" ca="1" si="30">$N$38*(G225-2*G226+G227)+2*$N$36*O226-$N$37*O227</f>
        <v>3.5266060216329369</v>
      </c>
      <c r="P225" s="246">
        <f t="shared" ref="P225:P288" ca="1" si="31">$N$41*(O225+O226)/2+$N$42*P226+$N$43*P227</f>
        <v>1.0927339992704386</v>
      </c>
      <c r="Q225" s="246">
        <f t="shared" ca="1" si="23"/>
        <v>3.4745850840934724</v>
      </c>
      <c r="R225" s="4">
        <f t="shared" ca="1" si="24"/>
        <v>0.31449337771952574</v>
      </c>
      <c r="S225" s="4">
        <f t="shared" ref="S225:S288" ca="1" si="32">(R225+$A$21)/($A$21*R225+1)</f>
        <v>0.94657185560766222</v>
      </c>
      <c r="W225" s="246">
        <f t="shared" ca="1" si="25"/>
        <v>3.5266060216329369</v>
      </c>
      <c r="X225" s="246">
        <f t="shared" ca="1" si="26"/>
        <v>1.0927339992704386</v>
      </c>
      <c r="Y225" s="246">
        <f t="shared" ca="1" si="27"/>
        <v>3.4745850840934724</v>
      </c>
      <c r="Z225" s="4">
        <f t="shared" ca="1" si="28"/>
        <v>0.31449337771952574</v>
      </c>
      <c r="AA225" s="4">
        <f t="shared" ca="1" si="29"/>
        <v>0.63465540847928004</v>
      </c>
    </row>
    <row r="226" spans="1:27" x14ac:dyDescent="0.25">
      <c r="A226">
        <v>194</v>
      </c>
      <c r="B226" s="176">
        <f ca="1">OFFSET(InputPriceData!B$15,CalculationsAndCharts!$A226+$A$11,0,1,1)</f>
        <v>41277</v>
      </c>
      <c r="C226" s="3">
        <f ca="1">OFFSET(InputPriceData!G$15,CalculationsAndCharts!$A226+$A$11,IF($C$7,8,0),1,1)</f>
        <v>144761800</v>
      </c>
      <c r="D226" s="4">
        <f ca="1">OFFSET(InputPriceData!C$15,CalculationsAndCharts!$A226+$A$11,IF($C$7,8,0),1,1)</f>
        <v>142.47</v>
      </c>
      <c r="E226" s="4">
        <f ca="1">OFFSET(InputPriceData!D$15,CalculationsAndCharts!$A226+$A$11,IF($C$7,8,0),1,1)</f>
        <v>142.84</v>
      </c>
      <c r="F226" s="4">
        <f ca="1">OFFSET(InputPriceData!E$15,CalculationsAndCharts!$A226+$A$11,IF($C$7,8,0),1,1)</f>
        <v>141.84</v>
      </c>
      <c r="G226" s="4">
        <f ca="1">OFFSET(InputPriceData!F$15,CalculationsAndCharts!$A226+$A$11,IF($C$7,8,0),1,1)</f>
        <v>142.22</v>
      </c>
      <c r="H226" s="138"/>
      <c r="I226" s="138"/>
      <c r="O226" s="246">
        <f t="shared" ca="1" si="30"/>
        <v>3.250385258926662</v>
      </c>
      <c r="P226" s="246">
        <f t="shared" ca="1" si="31"/>
        <v>0.77931626484434724</v>
      </c>
      <c r="Q226" s="246">
        <f t="shared" ref="Q226:Q289" ca="1" si="33">IF(ABS(P226)&gt;(Q227*0.991),ABS(P226),(Q227*0.991))</f>
        <v>3.5061403472184383</v>
      </c>
      <c r="R226" s="4">
        <f t="shared" ref="R226:R289" ca="1" si="34">IF(Q226&gt;0,P226/Q226,R227)</f>
        <v>0.22227183959210592</v>
      </c>
      <c r="S226" s="4">
        <f t="shared" ca="1" si="32"/>
        <v>0.93519173167787439</v>
      </c>
      <c r="W226" s="246">
        <f t="shared" ref="W226:W289" ca="1" si="35">$V$38*(G226-2*G227+G228)+2*$V$36*W227-$V$37*W228</f>
        <v>3.250385258926662</v>
      </c>
      <c r="X226" s="246">
        <f t="shared" ref="X226:X289" ca="1" si="36">$V$41*(W226+W227)/2+$V$42*X227+$V$43*X228</f>
        <v>0.77931626484434724</v>
      </c>
      <c r="Y226" s="246">
        <f t="shared" ref="Y226:Y289" ca="1" si="37">IF(ABS(X226)&gt;(Y227*0.991),ABS(X226),(Y227*0.991))</f>
        <v>3.5061403472184383</v>
      </c>
      <c r="Z226" s="4">
        <f t="shared" ref="Z226:Z289" ca="1" si="38">IF(Y226&gt;0,X226/Y226,Z227)</f>
        <v>0.22227183959210592</v>
      </c>
      <c r="AA226" s="4">
        <f t="shared" ref="AA226:AA289" ca="1" si="39">(Z226+$A$26)/($A$26*Z226+1)</f>
        <v>0.5714637224522594</v>
      </c>
    </row>
    <row r="227" spans="1:27" x14ac:dyDescent="0.25">
      <c r="A227">
        <v>195</v>
      </c>
      <c r="B227" s="176">
        <f ca="1">OFFSET(InputPriceData!B$15,CalculationsAndCharts!$A227+$A$11,0,1,1)</f>
        <v>41276</v>
      </c>
      <c r="C227" s="3">
        <f ca="1">OFFSET(InputPriceData!G$15,CalculationsAndCharts!$A227+$A$11,IF($C$7,8,0),1,1)</f>
        <v>192059000</v>
      </c>
      <c r="D227" s="4">
        <f ca="1">OFFSET(InputPriceData!C$15,CalculationsAndCharts!$A227+$A$11,IF($C$7,8,0),1,1)</f>
        <v>141.61000000000001</v>
      </c>
      <c r="E227" s="4">
        <f ca="1">OFFSET(InputPriceData!D$15,CalculationsAndCharts!$A227+$A$11,IF($C$7,8,0),1,1)</f>
        <v>142.63</v>
      </c>
      <c r="F227" s="4">
        <f ca="1">OFFSET(InputPriceData!E$15,CalculationsAndCharts!$A227+$A$11,IF($C$7,8,0),1,1)</f>
        <v>141.24</v>
      </c>
      <c r="G227" s="4">
        <f ca="1">OFFSET(InputPriceData!F$15,CalculationsAndCharts!$A227+$A$11,IF($C$7,8,0),1,1)</f>
        <v>142.54</v>
      </c>
      <c r="H227" s="138"/>
      <c r="I227" s="138"/>
      <c r="O227" s="246">
        <f t="shared" ca="1" si="30"/>
        <v>3.9249785634460954</v>
      </c>
      <c r="P227" s="246">
        <f t="shared" ca="1" si="31"/>
        <v>0.6120788980579267</v>
      </c>
      <c r="Q227" s="246">
        <f t="shared" ca="1" si="33"/>
        <v>3.537982186900543</v>
      </c>
      <c r="R227" s="4">
        <f t="shared" ca="1" si="34"/>
        <v>0.17300225544497153</v>
      </c>
      <c r="S227" s="4">
        <f t="shared" ca="1" si="32"/>
        <v>0.92844195794773798</v>
      </c>
      <c r="W227" s="246">
        <f t="shared" ca="1" si="35"/>
        <v>3.9249785634460954</v>
      </c>
      <c r="X227" s="246">
        <f t="shared" ca="1" si="36"/>
        <v>0.6120788980579267</v>
      </c>
      <c r="Y227" s="246">
        <f t="shared" ca="1" si="37"/>
        <v>3.537982186900543</v>
      </c>
      <c r="Z227" s="4">
        <f t="shared" ca="1" si="38"/>
        <v>0.17300225544497153</v>
      </c>
      <c r="AA227" s="4">
        <f t="shared" ca="1" si="39"/>
        <v>0.5359163598513168</v>
      </c>
    </row>
    <row r="228" spans="1:27" x14ac:dyDescent="0.25">
      <c r="A228">
        <v>196</v>
      </c>
      <c r="B228" s="176">
        <f ca="1">OFFSET(InputPriceData!B$15,CalculationsAndCharts!$A228+$A$11,0,1,1)</f>
        <v>41274</v>
      </c>
      <c r="C228" s="3">
        <f ca="1">OFFSET(InputPriceData!G$15,CalculationsAndCharts!$A228+$A$11,IF($C$7,8,0),1,1)</f>
        <v>243935200</v>
      </c>
      <c r="D228" s="4">
        <f ca="1">OFFSET(InputPriceData!C$15,CalculationsAndCharts!$A228+$A$11,IF($C$7,8,0),1,1)</f>
        <v>136.30000000000001</v>
      </c>
      <c r="E228" s="4">
        <f ca="1">OFFSET(InputPriceData!D$15,CalculationsAndCharts!$A228+$A$11,IF($C$7,8,0),1,1)</f>
        <v>139.13</v>
      </c>
      <c r="F228" s="4">
        <f ca="1">OFFSET(InputPriceData!E$15,CalculationsAndCharts!$A228+$A$11,IF($C$7,8,0),1,1)</f>
        <v>136.18</v>
      </c>
      <c r="G228" s="4">
        <f ca="1">OFFSET(InputPriceData!F$15,CalculationsAndCharts!$A228+$A$11,IF($C$7,8,0),1,1)</f>
        <v>138.97999999999999</v>
      </c>
      <c r="H228" s="138"/>
      <c r="I228" s="138"/>
      <c r="O228" s="246">
        <f t="shared" ca="1" si="30"/>
        <v>0.59586087169872903</v>
      </c>
      <c r="P228" s="246">
        <f t="shared" ca="1" si="31"/>
        <v>0.71792254472397155</v>
      </c>
      <c r="Q228" s="246">
        <f t="shared" ca="1" si="33"/>
        <v>3.5701132057523139</v>
      </c>
      <c r="R228" s="4">
        <f t="shared" ca="1" si="34"/>
        <v>0.20109237532502472</v>
      </c>
      <c r="S228" s="4">
        <f t="shared" ca="1" si="32"/>
        <v>0.9323523258623081</v>
      </c>
      <c r="W228" s="246">
        <f t="shared" ca="1" si="35"/>
        <v>0.59586087169872903</v>
      </c>
      <c r="X228" s="246">
        <f t="shared" ca="1" si="36"/>
        <v>0.71792254472397155</v>
      </c>
      <c r="Y228" s="246">
        <f t="shared" ca="1" si="37"/>
        <v>3.5701132057523139</v>
      </c>
      <c r="Z228" s="4">
        <f t="shared" ca="1" si="38"/>
        <v>0.20109237532502472</v>
      </c>
      <c r="AA228" s="4">
        <f t="shared" ca="1" si="39"/>
        <v>0.55634192745138422</v>
      </c>
    </row>
    <row r="229" spans="1:27" x14ac:dyDescent="0.25">
      <c r="A229">
        <v>197</v>
      </c>
      <c r="B229" s="176">
        <f ca="1">OFFSET(InputPriceData!B$15,CalculationsAndCharts!$A229+$A$11,0,1,1)</f>
        <v>41271</v>
      </c>
      <c r="C229" s="3">
        <f ca="1">OFFSET(InputPriceData!G$15,CalculationsAndCharts!$A229+$A$11,IF($C$7,8,0),1,1)</f>
        <v>148806700</v>
      </c>
      <c r="D229" s="4">
        <f ca="1">OFFSET(InputPriceData!C$15,CalculationsAndCharts!$A229+$A$11,IF($C$7,8,0),1,1)</f>
        <v>137.26</v>
      </c>
      <c r="E229" s="4">
        <f ca="1">OFFSET(InputPriceData!D$15,CalculationsAndCharts!$A229+$A$11,IF($C$7,8,0),1,1)</f>
        <v>138.02000000000001</v>
      </c>
      <c r="F229" s="4">
        <f ca="1">OFFSET(InputPriceData!E$15,CalculationsAndCharts!$A229+$A$11,IF($C$7,8,0),1,1)</f>
        <v>136.5</v>
      </c>
      <c r="G229" s="4">
        <f ca="1">OFFSET(InputPriceData!F$15,CalculationsAndCharts!$A229+$A$11,IF($C$7,8,0),1,1)</f>
        <v>136.66</v>
      </c>
      <c r="H229" s="138"/>
      <c r="I229" s="138"/>
      <c r="O229" s="246">
        <f t="shared" ca="1" si="30"/>
        <v>-1.7469189383876487</v>
      </c>
      <c r="P229" s="246">
        <f t="shared" ca="1" si="31"/>
        <v>1.0730070439489394</v>
      </c>
      <c r="Q229" s="246">
        <f t="shared" ca="1" si="33"/>
        <v>3.6025360300225167</v>
      </c>
      <c r="R229" s="4">
        <f t="shared" ca="1" si="34"/>
        <v>0.29784769257178889</v>
      </c>
      <c r="S229" s="4">
        <f t="shared" ca="1" si="32"/>
        <v>0.94462796013364658</v>
      </c>
      <c r="W229" s="246">
        <f t="shared" ca="1" si="35"/>
        <v>-1.7469189383876487</v>
      </c>
      <c r="X229" s="246">
        <f t="shared" ca="1" si="36"/>
        <v>1.0730070439489394</v>
      </c>
      <c r="Y229" s="246">
        <f t="shared" ca="1" si="37"/>
        <v>3.6025360300225167</v>
      </c>
      <c r="Z229" s="4">
        <f t="shared" ca="1" si="38"/>
        <v>0.29784769257178889</v>
      </c>
      <c r="AA229" s="4">
        <f t="shared" ca="1" si="39"/>
        <v>0.6235576139692629</v>
      </c>
    </row>
    <row r="230" spans="1:27" x14ac:dyDescent="0.25">
      <c r="A230">
        <v>198</v>
      </c>
      <c r="B230" s="176">
        <f ca="1">OFFSET(InputPriceData!B$15,CalculationsAndCharts!$A230+$A$11,0,1,1)</f>
        <v>41270</v>
      </c>
      <c r="C230" s="3">
        <f ca="1">OFFSET(InputPriceData!G$15,CalculationsAndCharts!$A230+$A$11,IF($C$7,8,0),1,1)</f>
        <v>167920600</v>
      </c>
      <c r="D230" s="4">
        <f ca="1">OFFSET(InputPriceData!C$15,CalculationsAndCharts!$A230+$A$11,IF($C$7,8,0),1,1)</f>
        <v>138.37</v>
      </c>
      <c r="E230" s="4">
        <f ca="1">OFFSET(InputPriceData!D$15,CalculationsAndCharts!$A230+$A$11,IF($C$7,8,0),1,1)</f>
        <v>138.66</v>
      </c>
      <c r="F230" s="4">
        <f ca="1">OFFSET(InputPriceData!E$15,CalculationsAndCharts!$A230+$A$11,IF($C$7,8,0),1,1)</f>
        <v>136.55000000000001</v>
      </c>
      <c r="G230" s="4">
        <f ca="1">OFFSET(InputPriceData!F$15,CalculationsAndCharts!$A230+$A$11,IF($C$7,8,0),1,1)</f>
        <v>138.15</v>
      </c>
      <c r="H230" s="138"/>
      <c r="I230" s="138"/>
      <c r="O230" s="246">
        <f t="shared" ca="1" si="30"/>
        <v>-0.3187468110475879</v>
      </c>
      <c r="P230" s="246">
        <f t="shared" ca="1" si="31"/>
        <v>1.4235715287520931</v>
      </c>
      <c r="Q230" s="246">
        <f t="shared" ca="1" si="33"/>
        <v>3.635253309810814</v>
      </c>
      <c r="R230" s="4">
        <f t="shared" ca="1" si="34"/>
        <v>0.39160174200520259</v>
      </c>
      <c r="S230" s="4">
        <f t="shared" ca="1" si="32"/>
        <v>0.95501482115915992</v>
      </c>
      <c r="W230" s="246">
        <f t="shared" ca="1" si="35"/>
        <v>-0.3187468110475879</v>
      </c>
      <c r="X230" s="246">
        <f t="shared" ca="1" si="36"/>
        <v>1.4235715287520931</v>
      </c>
      <c r="Y230" s="246">
        <f t="shared" ca="1" si="37"/>
        <v>3.635253309810814</v>
      </c>
      <c r="Z230" s="4">
        <f t="shared" ca="1" si="38"/>
        <v>0.39160174200520259</v>
      </c>
      <c r="AA230" s="4">
        <f t="shared" ca="1" si="39"/>
        <v>0.68439727582977983</v>
      </c>
    </row>
    <row r="231" spans="1:27" x14ac:dyDescent="0.25">
      <c r="A231">
        <v>199</v>
      </c>
      <c r="B231" s="176">
        <f ca="1">OFFSET(InputPriceData!B$15,CalculationsAndCharts!$A231+$A$11,0,1,1)</f>
        <v>41269</v>
      </c>
      <c r="C231" s="3">
        <f ca="1">OFFSET(InputPriceData!G$15,CalculationsAndCharts!$A231+$A$11,IF($C$7,8,0),1,1)</f>
        <v>106947700</v>
      </c>
      <c r="D231" s="4">
        <f ca="1">OFFSET(InputPriceData!C$15,CalculationsAndCharts!$A231+$A$11,IF($C$7,8,0),1,1)</f>
        <v>139.19999999999999</v>
      </c>
      <c r="E231" s="4">
        <f ca="1">OFFSET(InputPriceData!D$15,CalculationsAndCharts!$A231+$A$11,IF($C$7,8,0),1,1)</f>
        <v>139.27000000000001</v>
      </c>
      <c r="F231" s="4">
        <f ca="1">OFFSET(InputPriceData!E$15,CalculationsAndCharts!$A231+$A$11,IF($C$7,8,0),1,1)</f>
        <v>137.94</v>
      </c>
      <c r="G231" s="4">
        <f ca="1">OFFSET(InputPriceData!F$15,CalculationsAndCharts!$A231+$A$11,IF($C$7,8,0),1,1)</f>
        <v>138.33000000000001</v>
      </c>
      <c r="H231" s="138"/>
      <c r="I231" s="138"/>
      <c r="O231" s="246">
        <f t="shared" ca="1" si="30"/>
        <v>-0.12737994164864974</v>
      </c>
      <c r="P231" s="246">
        <f t="shared" ca="1" si="31"/>
        <v>1.667553705765906</v>
      </c>
      <c r="Q231" s="246">
        <f t="shared" ca="1" si="33"/>
        <v>3.6682677192843736</v>
      </c>
      <c r="R231" s="4">
        <f t="shared" ca="1" si="34"/>
        <v>0.45458887774178647</v>
      </c>
      <c r="S231" s="4">
        <f t="shared" ca="1" si="32"/>
        <v>0.96129447771736432</v>
      </c>
      <c r="W231" s="246">
        <f t="shared" ca="1" si="35"/>
        <v>-0.12737994164864974</v>
      </c>
      <c r="X231" s="246">
        <f t="shared" ca="1" si="36"/>
        <v>1.667553705765906</v>
      </c>
      <c r="Y231" s="246">
        <f t="shared" ca="1" si="37"/>
        <v>3.6682677192843736</v>
      </c>
      <c r="Z231" s="4">
        <f t="shared" ca="1" si="38"/>
        <v>0.45458887774178647</v>
      </c>
      <c r="AA231" s="4">
        <f t="shared" ca="1" si="39"/>
        <v>0.72310303827698263</v>
      </c>
    </row>
    <row r="232" spans="1:27" x14ac:dyDescent="0.25">
      <c r="A232">
        <v>200</v>
      </c>
      <c r="B232" s="176">
        <f ca="1">OFFSET(InputPriceData!B$15,CalculationsAndCharts!$A232+$A$11,0,1,1)</f>
        <v>41267</v>
      </c>
      <c r="C232" s="3">
        <f ca="1">OFFSET(InputPriceData!G$15,CalculationsAndCharts!$A232+$A$11,IF($C$7,8,0),1,1)</f>
        <v>53874600</v>
      </c>
      <c r="D232" s="4">
        <f ca="1">OFFSET(InputPriceData!C$15,CalculationsAndCharts!$A232+$A$11,IF($C$7,8,0),1,1)</f>
        <v>139.05000000000001</v>
      </c>
      <c r="E232" s="4">
        <f ca="1">OFFSET(InputPriceData!D$15,CalculationsAndCharts!$A232+$A$11,IF($C$7,8,0),1,1)</f>
        <v>139.12</v>
      </c>
      <c r="F232" s="4">
        <f ca="1">OFFSET(InputPriceData!E$15,CalculationsAndCharts!$A232+$A$11,IF($C$7,8,0),1,1)</f>
        <v>138.76</v>
      </c>
      <c r="G232" s="4">
        <f ca="1">OFFSET(InputPriceData!F$15,CalculationsAndCharts!$A232+$A$11,IF($C$7,8,0),1,1)</f>
        <v>138.91999999999999</v>
      </c>
      <c r="H232" s="138"/>
      <c r="I232" s="138"/>
      <c r="O232" s="246">
        <f t="shared" ca="1" si="30"/>
        <v>0.51087757029041203</v>
      </c>
      <c r="P232" s="246">
        <f t="shared" ca="1" si="31"/>
        <v>1.81505326826031</v>
      </c>
      <c r="Q232" s="246">
        <f t="shared" ca="1" si="33"/>
        <v>3.7015819568964416</v>
      </c>
      <c r="R232" s="4">
        <f t="shared" ca="1" si="34"/>
        <v>0.49034528733820748</v>
      </c>
      <c r="S232" s="4">
        <f t="shared" ca="1" si="32"/>
        <v>0.96463949848294417</v>
      </c>
      <c r="W232" s="246">
        <f t="shared" ca="1" si="35"/>
        <v>0.51087757029041203</v>
      </c>
      <c r="X232" s="246">
        <f t="shared" ca="1" si="36"/>
        <v>1.81505326826031</v>
      </c>
      <c r="Y232" s="246">
        <f t="shared" ca="1" si="37"/>
        <v>3.7015819568964416</v>
      </c>
      <c r="Z232" s="4">
        <f t="shared" ca="1" si="38"/>
        <v>0.49034528733820748</v>
      </c>
      <c r="AA232" s="4">
        <f t="shared" ca="1" si="39"/>
        <v>0.74434990091957698</v>
      </c>
    </row>
    <row r="233" spans="1:27" x14ac:dyDescent="0.25">
      <c r="A233">
        <v>201</v>
      </c>
      <c r="B233" s="176">
        <f ca="1">OFFSET(InputPriceData!B$15,CalculationsAndCharts!$A233+$A$11,0,1,1)</f>
        <v>41264</v>
      </c>
      <c r="C233" s="3">
        <f ca="1">OFFSET(InputPriceData!G$15,CalculationsAndCharts!$A233+$A$11,IF($C$7,8,0),1,1)</f>
        <v>245883800</v>
      </c>
      <c r="D233" s="4">
        <f ca="1">OFFSET(InputPriceData!C$15,CalculationsAndCharts!$A233+$A$11,IF($C$7,8,0),1,1)</f>
        <v>138.74</v>
      </c>
      <c r="E233" s="4">
        <f ca="1">OFFSET(InputPriceData!D$15,CalculationsAndCharts!$A233+$A$11,IF($C$7,8,0),1,1)</f>
        <v>140.62</v>
      </c>
      <c r="F233" s="4">
        <f ca="1">OFFSET(InputPriceData!E$15,CalculationsAndCharts!$A233+$A$11,IF($C$7,8,0),1,1)</f>
        <v>138.52000000000001</v>
      </c>
      <c r="G233" s="4">
        <f ca="1">OFFSET(InputPriceData!F$15,CalculationsAndCharts!$A233+$A$11,IF($C$7,8,0),1,1)</f>
        <v>139.35</v>
      </c>
      <c r="H233" s="138"/>
      <c r="I233" s="138"/>
      <c r="O233" s="246">
        <f t="shared" ca="1" si="30"/>
        <v>1.0400486389891279</v>
      </c>
      <c r="P233" s="246">
        <f t="shared" ca="1" si="31"/>
        <v>1.8450444890451736</v>
      </c>
      <c r="Q233" s="246">
        <f t="shared" ca="1" si="33"/>
        <v>3.7351987456069038</v>
      </c>
      <c r="R233" s="4">
        <f t="shared" ca="1" si="34"/>
        <v>0.49396153048487557</v>
      </c>
      <c r="S233" s="4">
        <f t="shared" ca="1" si="32"/>
        <v>0.96496950034804441</v>
      </c>
      <c r="W233" s="246">
        <f t="shared" ca="1" si="35"/>
        <v>1.0400486389891279</v>
      </c>
      <c r="X233" s="246">
        <f t="shared" ca="1" si="36"/>
        <v>1.8450444890451736</v>
      </c>
      <c r="Y233" s="246">
        <f t="shared" ca="1" si="37"/>
        <v>3.7351987456069038</v>
      </c>
      <c r="Z233" s="4">
        <f t="shared" ca="1" si="38"/>
        <v>0.49396153048487557</v>
      </c>
      <c r="AA233" s="4">
        <f t="shared" ca="1" si="39"/>
        <v>0.74647045509974996</v>
      </c>
    </row>
    <row r="234" spans="1:27" x14ac:dyDescent="0.25">
      <c r="A234">
        <v>202</v>
      </c>
      <c r="B234" s="176">
        <f ca="1">OFFSET(InputPriceData!B$15,CalculationsAndCharts!$A234+$A$11,0,1,1)</f>
        <v>41263</v>
      </c>
      <c r="C234" s="3">
        <f ca="1">OFFSET(InputPriceData!G$15,CalculationsAndCharts!$A234+$A$11,IF($C$7,8,0),1,1)</f>
        <v>168487000</v>
      </c>
      <c r="D234" s="4">
        <f ca="1">OFFSET(InputPriceData!C$15,CalculationsAndCharts!$A234+$A$11,IF($C$7,8,0),1,1)</f>
        <v>139.91</v>
      </c>
      <c r="E234" s="4">
        <f ca="1">OFFSET(InputPriceData!D$15,CalculationsAndCharts!$A234+$A$11,IF($C$7,8,0),1,1)</f>
        <v>140.65</v>
      </c>
      <c r="F234" s="4">
        <f ca="1">OFFSET(InputPriceData!E$15,CalculationsAndCharts!$A234+$A$11,IF($C$7,8,0),1,1)</f>
        <v>139.53</v>
      </c>
      <c r="G234" s="4">
        <f ca="1">OFFSET(InputPriceData!F$15,CalculationsAndCharts!$A234+$A$11,IF($C$7,8,0),1,1)</f>
        <v>140.63</v>
      </c>
      <c r="H234" s="138"/>
      <c r="I234" s="138"/>
      <c r="O234" s="246">
        <f t="shared" ca="1" si="30"/>
        <v>2.5053164989040564</v>
      </c>
      <c r="P234" s="246">
        <f t="shared" ca="1" si="31"/>
        <v>1.7600300159414206</v>
      </c>
      <c r="Q234" s="246">
        <f t="shared" ca="1" si="33"/>
        <v>3.7691208331048474</v>
      </c>
      <c r="R234" s="4">
        <f t="shared" ca="1" si="34"/>
        <v>0.46696035862866725</v>
      </c>
      <c r="S234" s="4">
        <f t="shared" ca="1" si="32"/>
        <v>0.96246898321480767</v>
      </c>
      <c r="W234" s="246">
        <f t="shared" ca="1" si="35"/>
        <v>2.5053164989040564</v>
      </c>
      <c r="X234" s="246">
        <f t="shared" ca="1" si="36"/>
        <v>1.7600300159414206</v>
      </c>
      <c r="Y234" s="246">
        <f t="shared" ca="1" si="37"/>
        <v>3.7691208331048474</v>
      </c>
      <c r="Z234" s="4">
        <f t="shared" ca="1" si="38"/>
        <v>0.46696035862866725</v>
      </c>
      <c r="AA234" s="4">
        <f t="shared" ca="1" si="39"/>
        <v>0.73051225314430668</v>
      </c>
    </row>
    <row r="235" spans="1:27" x14ac:dyDescent="0.25">
      <c r="A235">
        <v>203</v>
      </c>
      <c r="B235" s="176">
        <f ca="1">OFFSET(InputPriceData!B$15,CalculationsAndCharts!$A235+$A$11,0,1,1)</f>
        <v>41262</v>
      </c>
      <c r="C235" s="3">
        <f ca="1">OFFSET(InputPriceData!G$15,CalculationsAndCharts!$A235+$A$11,IF($C$7,8,0),1,1)</f>
        <v>150895400</v>
      </c>
      <c r="D235" s="4">
        <f ca="1">OFFSET(InputPriceData!C$15,CalculationsAndCharts!$A235+$A$11,IF($C$7,8,0),1,1)</f>
        <v>141.02000000000001</v>
      </c>
      <c r="E235" s="4">
        <f ca="1">OFFSET(InputPriceData!D$15,CalculationsAndCharts!$A235+$A$11,IF($C$7,8,0),1,1)</f>
        <v>141.07</v>
      </c>
      <c r="F235" s="4">
        <f ca="1">OFFSET(InputPriceData!E$15,CalculationsAndCharts!$A235+$A$11,IF($C$7,8,0),1,1)</f>
        <v>139.77000000000001</v>
      </c>
      <c r="G235" s="4">
        <f ca="1">OFFSET(InputPriceData!F$15,CalculationsAndCharts!$A235+$A$11,IF($C$7,8,0),1,1)</f>
        <v>139.82</v>
      </c>
      <c r="H235" s="138"/>
      <c r="I235" s="138"/>
      <c r="O235" s="246">
        <f t="shared" ca="1" si="30"/>
        <v>1.915551149273941</v>
      </c>
      <c r="P235" s="246">
        <f t="shared" ca="1" si="31"/>
        <v>1.6290279650461355</v>
      </c>
      <c r="Q235" s="246">
        <f t="shared" ca="1" si="33"/>
        <v>3.8033509920331459</v>
      </c>
      <c r="R235" s="4">
        <f t="shared" ca="1" si="34"/>
        <v>0.42831386544614197</v>
      </c>
      <c r="S235" s="4">
        <f t="shared" ca="1" si="32"/>
        <v>0.95873739702525018</v>
      </c>
      <c r="W235" s="246">
        <f t="shared" ca="1" si="35"/>
        <v>1.915551149273941</v>
      </c>
      <c r="X235" s="246">
        <f t="shared" ca="1" si="36"/>
        <v>1.6290279650461355</v>
      </c>
      <c r="Y235" s="246">
        <f t="shared" ca="1" si="37"/>
        <v>3.8033509920331459</v>
      </c>
      <c r="Z235" s="4">
        <f t="shared" ca="1" si="38"/>
        <v>0.42831386544614197</v>
      </c>
      <c r="AA235" s="4">
        <f t="shared" ca="1" si="39"/>
        <v>0.7071593957363792</v>
      </c>
    </row>
    <row r="236" spans="1:27" x14ac:dyDescent="0.25">
      <c r="A236">
        <v>204</v>
      </c>
      <c r="B236" s="176">
        <f ca="1">OFFSET(InputPriceData!B$15,CalculationsAndCharts!$A236+$A$11,0,1,1)</f>
        <v>41261</v>
      </c>
      <c r="C236" s="3">
        <f ca="1">OFFSET(InputPriceData!G$15,CalculationsAndCharts!$A236+$A$11,IF($C$7,8,0),1,1)</f>
        <v>177762800</v>
      </c>
      <c r="D236" s="4">
        <f ca="1">OFFSET(InputPriceData!C$15,CalculationsAndCharts!$A236+$A$11,IF($C$7,8,0),1,1)</f>
        <v>139.54</v>
      </c>
      <c r="E236" s="4">
        <f ca="1">OFFSET(InputPriceData!D$15,CalculationsAndCharts!$A236+$A$11,IF($C$7,8,0),1,1)</f>
        <v>141</v>
      </c>
      <c r="F236" s="4">
        <f ca="1">OFFSET(InputPriceData!E$15,CalculationsAndCharts!$A236+$A$11,IF($C$7,8,0),1,1)</f>
        <v>139.34</v>
      </c>
      <c r="G236" s="4">
        <f ca="1">OFFSET(InputPriceData!F$15,CalculationsAndCharts!$A236+$A$11,IF($C$7,8,0),1,1)</f>
        <v>140.87</v>
      </c>
      <c r="H236" s="138"/>
      <c r="I236" s="138"/>
      <c r="O236" s="246">
        <f t="shared" ca="1" si="30"/>
        <v>3.2124929166000955</v>
      </c>
      <c r="P236" s="246">
        <f t="shared" ca="1" si="31"/>
        <v>1.4963925612932032</v>
      </c>
      <c r="Q236" s="246">
        <f t="shared" ca="1" si="33"/>
        <v>3.8378920202150817</v>
      </c>
      <c r="R236" s="4">
        <f t="shared" ca="1" si="34"/>
        <v>0.38989959941847008</v>
      </c>
      <c r="S236" s="4">
        <f t="shared" ca="1" si="32"/>
        <v>0.95483780833647036</v>
      </c>
      <c r="W236" s="246">
        <f t="shared" ca="1" si="35"/>
        <v>3.2124929166000955</v>
      </c>
      <c r="X236" s="246">
        <f t="shared" ca="1" si="36"/>
        <v>1.4963925612932032</v>
      </c>
      <c r="Y236" s="246">
        <f t="shared" ca="1" si="37"/>
        <v>3.8378920202150817</v>
      </c>
      <c r="Z236" s="4">
        <f t="shared" ca="1" si="38"/>
        <v>0.38989959941847008</v>
      </c>
      <c r="AA236" s="4">
        <f t="shared" ca="1" si="39"/>
        <v>0.6833278910255397</v>
      </c>
    </row>
    <row r="237" spans="1:27" x14ac:dyDescent="0.25">
      <c r="A237">
        <v>205</v>
      </c>
      <c r="B237" s="176">
        <f ca="1">OFFSET(InputPriceData!B$15,CalculationsAndCharts!$A237+$A$11,0,1,1)</f>
        <v>41260</v>
      </c>
      <c r="C237" s="3">
        <f ca="1">OFFSET(InputPriceData!G$15,CalculationsAndCharts!$A237+$A$11,IF($C$7,8,0),1,1)</f>
        <v>143238200</v>
      </c>
      <c r="D237" s="4">
        <f ca="1">OFFSET(InputPriceData!C$15,CalculationsAndCharts!$A237+$A$11,IF($C$7,8,0),1,1)</f>
        <v>138.06</v>
      </c>
      <c r="E237" s="4">
        <f ca="1">OFFSET(InputPriceData!D$15,CalculationsAndCharts!$A237+$A$11,IF($C$7,8,0),1,1)</f>
        <v>139.4</v>
      </c>
      <c r="F237" s="4">
        <f ca="1">OFFSET(InputPriceData!E$15,CalculationsAndCharts!$A237+$A$11,IF($C$7,8,0),1,1)</f>
        <v>138.02000000000001</v>
      </c>
      <c r="G237" s="4">
        <f ca="1">OFFSET(InputPriceData!F$15,CalculationsAndCharts!$A237+$A$11,IF($C$7,8,0),1,1)</f>
        <v>139.32</v>
      </c>
      <c r="H237" s="138"/>
      <c r="I237" s="138"/>
      <c r="O237" s="246">
        <f t="shared" ca="1" si="30"/>
        <v>1.9038596963612218</v>
      </c>
      <c r="P237" s="246">
        <f t="shared" ca="1" si="31"/>
        <v>1.4211160612919613</v>
      </c>
      <c r="Q237" s="246">
        <f t="shared" ca="1" si="33"/>
        <v>3.8727467408830289</v>
      </c>
      <c r="R237" s="4">
        <f t="shared" ca="1" si="34"/>
        <v>0.36695300683874083</v>
      </c>
      <c r="S237" s="4">
        <f t="shared" ca="1" si="32"/>
        <v>0.95241170261730013</v>
      </c>
      <c r="W237" s="246">
        <f t="shared" ca="1" si="35"/>
        <v>1.9038596963612218</v>
      </c>
      <c r="X237" s="246">
        <f t="shared" ca="1" si="36"/>
        <v>1.4211160612919613</v>
      </c>
      <c r="Y237" s="246">
        <f t="shared" ca="1" si="37"/>
        <v>3.8727467408830289</v>
      </c>
      <c r="Z237" s="4">
        <f t="shared" ca="1" si="38"/>
        <v>0.36695300683874083</v>
      </c>
      <c r="AA237" s="4">
        <f t="shared" ca="1" si="39"/>
        <v>0.66878756384328153</v>
      </c>
    </row>
    <row r="238" spans="1:27" x14ac:dyDescent="0.25">
      <c r="A238">
        <v>206</v>
      </c>
      <c r="B238" s="176">
        <f ca="1">OFFSET(InputPriceData!B$15,CalculationsAndCharts!$A238+$A$11,0,1,1)</f>
        <v>41257</v>
      </c>
      <c r="C238" s="3">
        <f ca="1">OFFSET(InputPriceData!G$15,CalculationsAndCharts!$A238+$A$11,IF($C$7,8,0),1,1)</f>
        <v>137701700</v>
      </c>
      <c r="D238" s="4">
        <f ca="1">OFFSET(InputPriceData!C$15,CalculationsAndCharts!$A238+$A$11,IF($C$7,8,0),1,1)</f>
        <v>137.91</v>
      </c>
      <c r="E238" s="4">
        <f ca="1">OFFSET(InputPriceData!D$15,CalculationsAndCharts!$A238+$A$11,IF($C$7,8,0),1,1)</f>
        <v>138.16999999999999</v>
      </c>
      <c r="F238" s="4">
        <f ca="1">OFFSET(InputPriceData!E$15,CalculationsAndCharts!$A238+$A$11,IF($C$7,8,0),1,1)</f>
        <v>137.49</v>
      </c>
      <c r="G238" s="4">
        <f ca="1">OFFSET(InputPriceData!F$15,CalculationsAndCharts!$A238+$A$11,IF($C$7,8,0),1,1)</f>
        <v>137.69999999999999</v>
      </c>
      <c r="H238" s="138"/>
      <c r="I238" s="138"/>
      <c r="O238" s="246">
        <f t="shared" ca="1" si="30"/>
        <v>0.39645128631759174</v>
      </c>
      <c r="P238" s="246">
        <f t="shared" ca="1" si="31"/>
        <v>1.4438321528637492</v>
      </c>
      <c r="Q238" s="246">
        <f t="shared" ca="1" si="33"/>
        <v>3.907918002909212</v>
      </c>
      <c r="R238" s="4">
        <f t="shared" ca="1" si="34"/>
        <v>0.36946326708720661</v>
      </c>
      <c r="S238" s="4">
        <f t="shared" ca="1" si="32"/>
        <v>0.95268077171809185</v>
      </c>
      <c r="W238" s="246">
        <f t="shared" ca="1" si="35"/>
        <v>0.39645128631759174</v>
      </c>
      <c r="X238" s="246">
        <f t="shared" ca="1" si="36"/>
        <v>1.4438321528637492</v>
      </c>
      <c r="Y238" s="246">
        <f t="shared" ca="1" si="37"/>
        <v>3.907918002909212</v>
      </c>
      <c r="Z238" s="4">
        <f t="shared" ca="1" si="38"/>
        <v>0.36946326708720661</v>
      </c>
      <c r="AA238" s="4">
        <f t="shared" ca="1" si="39"/>
        <v>0.67038954280488927</v>
      </c>
    </row>
    <row r="239" spans="1:27" x14ac:dyDescent="0.25">
      <c r="A239">
        <v>207</v>
      </c>
      <c r="B239" s="176">
        <f ca="1">OFFSET(InputPriceData!B$15,CalculationsAndCharts!$A239+$A$11,0,1,1)</f>
        <v>41256</v>
      </c>
      <c r="C239" s="3">
        <f ca="1">OFFSET(InputPriceData!G$15,CalculationsAndCharts!$A239+$A$11,IF($C$7,8,0),1,1)</f>
        <v>135715000</v>
      </c>
      <c r="D239" s="4">
        <f ca="1">OFFSET(InputPriceData!C$15,CalculationsAndCharts!$A239+$A$11,IF($C$7,8,0),1,1)</f>
        <v>138.97999999999999</v>
      </c>
      <c r="E239" s="4">
        <f ca="1">OFFSET(InputPriceData!D$15,CalculationsAndCharts!$A239+$A$11,IF($C$7,8,0),1,1)</f>
        <v>139.37</v>
      </c>
      <c r="F239" s="4">
        <f ca="1">OFFSET(InputPriceData!E$15,CalculationsAndCharts!$A239+$A$11,IF($C$7,8,0),1,1)</f>
        <v>137.86000000000001</v>
      </c>
      <c r="G239" s="4">
        <f ca="1">OFFSET(InputPriceData!F$15,CalculationsAndCharts!$A239+$A$11,IF($C$7,8,0),1,1)</f>
        <v>138.21</v>
      </c>
      <c r="H239" s="138"/>
      <c r="I239" s="138"/>
      <c r="O239" s="246">
        <f t="shared" ca="1" si="30"/>
        <v>0.9760063989839407</v>
      </c>
      <c r="P239" s="246">
        <f t="shared" ca="1" si="31"/>
        <v>1.4430700044196954</v>
      </c>
      <c r="Q239" s="246">
        <f t="shared" ca="1" si="33"/>
        <v>3.9434086810385591</v>
      </c>
      <c r="R239" s="4">
        <f t="shared" ca="1" si="34"/>
        <v>0.36594482620037244</v>
      </c>
      <c r="S239" s="4">
        <f t="shared" ca="1" si="32"/>
        <v>0.95230338060530173</v>
      </c>
      <c r="W239" s="246">
        <f t="shared" ca="1" si="35"/>
        <v>0.9760063989839407</v>
      </c>
      <c r="X239" s="246">
        <f t="shared" ca="1" si="36"/>
        <v>1.4430700044196954</v>
      </c>
      <c r="Y239" s="246">
        <f t="shared" ca="1" si="37"/>
        <v>3.9434086810385591</v>
      </c>
      <c r="Z239" s="4">
        <f t="shared" ca="1" si="38"/>
        <v>0.36594482620037244</v>
      </c>
      <c r="AA239" s="4">
        <f t="shared" ca="1" si="39"/>
        <v>0.66814338084785374</v>
      </c>
    </row>
    <row r="240" spans="1:27" x14ac:dyDescent="0.25">
      <c r="A240">
        <v>208</v>
      </c>
      <c r="B240" s="176">
        <f ca="1">OFFSET(InputPriceData!B$15,CalculationsAndCharts!$A240+$A$11,0,1,1)</f>
        <v>41255</v>
      </c>
      <c r="C240" s="3">
        <f ca="1">OFFSET(InputPriceData!G$15,CalculationsAndCharts!$A240+$A$11,IF($C$7,8,0),1,1)</f>
        <v>145880100</v>
      </c>
      <c r="D240" s="4">
        <f ca="1">OFFSET(InputPriceData!C$15,CalculationsAndCharts!$A240+$A$11,IF($C$7,8,0),1,1)</f>
        <v>139.53</v>
      </c>
      <c r="E240" s="4">
        <f ca="1">OFFSET(InputPriceData!D$15,CalculationsAndCharts!$A240+$A$11,IF($C$7,8,0),1,1)</f>
        <v>140.07</v>
      </c>
      <c r="F240" s="4">
        <f ca="1">OFFSET(InputPriceData!E$15,CalculationsAndCharts!$A240+$A$11,IF($C$7,8,0),1,1)</f>
        <v>138.87</v>
      </c>
      <c r="G240" s="4">
        <f ca="1">OFFSET(InputPriceData!F$15,CalculationsAndCharts!$A240+$A$11,IF($C$7,8,0),1,1)</f>
        <v>139.06</v>
      </c>
      <c r="H240" s="138"/>
      <c r="I240" s="138"/>
      <c r="O240" s="246">
        <f t="shared" ca="1" si="30"/>
        <v>1.9630362874760632</v>
      </c>
      <c r="P240" s="246">
        <f t="shared" ca="1" si="31"/>
        <v>1.3486341038157317</v>
      </c>
      <c r="Q240" s="246">
        <f t="shared" ca="1" si="33"/>
        <v>3.9792216761236721</v>
      </c>
      <c r="R240" s="4">
        <f t="shared" ca="1" si="34"/>
        <v>0.33891906849720749</v>
      </c>
      <c r="S240" s="4">
        <f t="shared" ca="1" si="32"/>
        <v>0.94934351169609132</v>
      </c>
      <c r="W240" s="246">
        <f t="shared" ca="1" si="35"/>
        <v>1.9630362874760632</v>
      </c>
      <c r="X240" s="246">
        <f t="shared" ca="1" si="36"/>
        <v>1.3486341038157317</v>
      </c>
      <c r="Y240" s="246">
        <f t="shared" ca="1" si="37"/>
        <v>3.9792216761236721</v>
      </c>
      <c r="Z240" s="4">
        <f t="shared" ca="1" si="38"/>
        <v>0.33891906849720749</v>
      </c>
      <c r="AA240" s="4">
        <f t="shared" ca="1" si="39"/>
        <v>0.65070459096281774</v>
      </c>
    </row>
    <row r="241" spans="1:27" x14ac:dyDescent="0.25">
      <c r="A241">
        <v>209</v>
      </c>
      <c r="B241" s="176">
        <f ca="1">OFFSET(InputPriceData!B$15,CalculationsAndCharts!$A241+$A$11,0,1,1)</f>
        <v>41254</v>
      </c>
      <c r="C241" s="3">
        <f ca="1">OFFSET(InputPriceData!G$15,CalculationsAndCharts!$A241+$A$11,IF($C$7,8,0),1,1)</f>
        <v>152570400</v>
      </c>
      <c r="D241" s="4">
        <f ca="1">OFFSET(InputPriceData!C$15,CalculationsAndCharts!$A241+$A$11,IF($C$7,8,0),1,1)</f>
        <v>138.63</v>
      </c>
      <c r="E241" s="4">
        <f ca="1">OFFSET(InputPriceData!D$15,CalculationsAndCharts!$A241+$A$11,IF($C$7,8,0),1,1)</f>
        <v>139.65</v>
      </c>
      <c r="F241" s="4">
        <f ca="1">OFFSET(InputPriceData!E$15,CalculationsAndCharts!$A241+$A$11,IF($C$7,8,0),1,1)</f>
        <v>138.56</v>
      </c>
      <c r="G241" s="4">
        <f ca="1">OFFSET(InputPriceData!F$15,CalculationsAndCharts!$A241+$A$11,IF($C$7,8,0),1,1)</f>
        <v>139</v>
      </c>
      <c r="H241" s="138"/>
      <c r="I241" s="138"/>
      <c r="O241" s="246">
        <f t="shared" ca="1" si="30"/>
        <v>2.0859309498552454</v>
      </c>
      <c r="P241" s="246">
        <f t="shared" ca="1" si="31"/>
        <v>1.2162766399704217</v>
      </c>
      <c r="Q241" s="246">
        <f t="shared" ca="1" si="33"/>
        <v>4.0153599153619295</v>
      </c>
      <c r="R241" s="4">
        <f t="shared" ca="1" si="34"/>
        <v>0.3029060073337887</v>
      </c>
      <c r="S241" s="4">
        <f t="shared" ca="1" si="32"/>
        <v>0.94522351457865916</v>
      </c>
      <c r="W241" s="246">
        <f t="shared" ca="1" si="35"/>
        <v>2.0859309498552454</v>
      </c>
      <c r="X241" s="246">
        <f t="shared" ca="1" si="36"/>
        <v>1.2162766399704217</v>
      </c>
      <c r="Y241" s="246">
        <f t="shared" ca="1" si="37"/>
        <v>4.0153599153619295</v>
      </c>
      <c r="Z241" s="4">
        <f t="shared" ca="1" si="38"/>
        <v>0.3029060073337887</v>
      </c>
      <c r="AA241" s="4">
        <f t="shared" ca="1" si="39"/>
        <v>0.62694396948616804</v>
      </c>
    </row>
    <row r="242" spans="1:27" x14ac:dyDescent="0.25">
      <c r="A242">
        <v>210</v>
      </c>
      <c r="B242" s="176">
        <f ca="1">OFFSET(InputPriceData!B$15,CalculationsAndCharts!$A242+$A$11,0,1,1)</f>
        <v>41253</v>
      </c>
      <c r="C242" s="3">
        <f ca="1">OFFSET(InputPriceData!G$15,CalculationsAndCharts!$A242+$A$11,IF($C$7,8,0),1,1)</f>
        <v>98840700</v>
      </c>
      <c r="D242" s="4">
        <f ca="1">OFFSET(InputPriceData!C$15,CalculationsAndCharts!$A242+$A$11,IF($C$7,8,0),1,1)</f>
        <v>137.81</v>
      </c>
      <c r="E242" s="4">
        <f ca="1">OFFSET(InputPriceData!D$15,CalculationsAndCharts!$A242+$A$11,IF($C$7,8,0),1,1)</f>
        <v>138.38999999999999</v>
      </c>
      <c r="F242" s="4">
        <f ca="1">OFFSET(InputPriceData!E$15,CalculationsAndCharts!$A242+$A$11,IF($C$7,8,0),1,1)</f>
        <v>137.75</v>
      </c>
      <c r="G242" s="4">
        <f ca="1">OFFSET(InputPriceData!F$15,CalculationsAndCharts!$A242+$A$11,IF($C$7,8,0),1,1)</f>
        <v>138.06</v>
      </c>
      <c r="H242" s="138"/>
      <c r="I242" s="138"/>
      <c r="O242" s="246">
        <f t="shared" ca="1" si="30"/>
        <v>1.2955005279112946</v>
      </c>
      <c r="P242" s="246">
        <f t="shared" ca="1" si="31"/>
        <v>1.1094710725731021</v>
      </c>
      <c r="Q242" s="246">
        <f t="shared" ca="1" si="33"/>
        <v>4.051826352534742</v>
      </c>
      <c r="R242" s="4">
        <f t="shared" ca="1" si="34"/>
        <v>0.27381999524215517</v>
      </c>
      <c r="S242" s="4">
        <f t="shared" ca="1" si="32"/>
        <v>0.94173958052846674</v>
      </c>
      <c r="W242" s="246">
        <f t="shared" ca="1" si="35"/>
        <v>1.2955005279112946</v>
      </c>
      <c r="X242" s="246">
        <f t="shared" ca="1" si="36"/>
        <v>1.1094710725731021</v>
      </c>
      <c r="Y242" s="246">
        <f t="shared" ca="1" si="37"/>
        <v>4.051826352534742</v>
      </c>
      <c r="Z242" s="4">
        <f t="shared" ca="1" si="38"/>
        <v>0.27381999524215517</v>
      </c>
      <c r="AA242" s="4">
        <f t="shared" ca="1" si="39"/>
        <v>0.60730328247501386</v>
      </c>
    </row>
    <row r="243" spans="1:27" x14ac:dyDescent="0.25">
      <c r="A243">
        <v>211</v>
      </c>
      <c r="B243" s="176">
        <f ca="1">OFFSET(InputPriceData!B$15,CalculationsAndCharts!$A243+$A$11,0,1,1)</f>
        <v>41250</v>
      </c>
      <c r="C243" s="3">
        <f ca="1">OFFSET(InputPriceData!G$15,CalculationsAndCharts!$A243+$A$11,IF($C$7,8,0),1,1)</f>
        <v>108726400</v>
      </c>
      <c r="D243" s="4">
        <f ca="1">OFFSET(InputPriceData!C$15,CalculationsAndCharts!$A243+$A$11,IF($C$7,8,0),1,1)</f>
        <v>138.12</v>
      </c>
      <c r="E243" s="4">
        <f ca="1">OFFSET(InputPriceData!D$15,CalculationsAndCharts!$A243+$A$11,IF($C$7,8,0),1,1)</f>
        <v>138.27000000000001</v>
      </c>
      <c r="F243" s="4">
        <f ca="1">OFFSET(InputPriceData!E$15,CalculationsAndCharts!$A243+$A$11,IF($C$7,8,0),1,1)</f>
        <v>137.28</v>
      </c>
      <c r="G243" s="4">
        <f ca="1">OFFSET(InputPriceData!F$15,CalculationsAndCharts!$A243+$A$11,IF($C$7,8,0),1,1)</f>
        <v>138</v>
      </c>
      <c r="H243" s="138"/>
      <c r="I243" s="138"/>
      <c r="O243" s="246">
        <f t="shared" ca="1" si="30"/>
        <v>1.3493712390420076</v>
      </c>
      <c r="P243" s="246">
        <f t="shared" ca="1" si="31"/>
        <v>1.0145447752674619</v>
      </c>
      <c r="Q243" s="246">
        <f t="shared" ca="1" si="33"/>
        <v>4.0886239682489824</v>
      </c>
      <c r="R243" s="4">
        <f t="shared" ca="1" si="34"/>
        <v>0.24813844049883527</v>
      </c>
      <c r="S243" s="4">
        <f t="shared" ca="1" si="32"/>
        <v>0.93853948807343057</v>
      </c>
      <c r="W243" s="246">
        <f t="shared" ca="1" si="35"/>
        <v>1.3493712390420076</v>
      </c>
      <c r="X243" s="246">
        <f t="shared" ca="1" si="36"/>
        <v>1.0145447752674619</v>
      </c>
      <c r="Y243" s="246">
        <f t="shared" ca="1" si="37"/>
        <v>4.0886239682489824</v>
      </c>
      <c r="Z243" s="4">
        <f t="shared" ca="1" si="38"/>
        <v>0.24813844049883527</v>
      </c>
      <c r="AA243" s="4">
        <f t="shared" ca="1" si="39"/>
        <v>0.58961589320549912</v>
      </c>
    </row>
    <row r="244" spans="1:27" x14ac:dyDescent="0.25">
      <c r="A244">
        <v>212</v>
      </c>
      <c r="B244" s="176">
        <f ca="1">OFFSET(InputPriceData!B$15,CalculationsAndCharts!$A244+$A$11,0,1,1)</f>
        <v>41249</v>
      </c>
      <c r="C244" s="3">
        <f ca="1">OFFSET(InputPriceData!G$15,CalculationsAndCharts!$A244+$A$11,IF($C$7,8,0),1,1)</f>
        <v>103220600</v>
      </c>
      <c r="D244" s="4">
        <f ca="1">OFFSET(InputPriceData!C$15,CalculationsAndCharts!$A244+$A$11,IF($C$7,8,0),1,1)</f>
        <v>136.99</v>
      </c>
      <c r="E244" s="4">
        <f ca="1">OFFSET(InputPriceData!D$15,CalculationsAndCharts!$A244+$A$11,IF($C$7,8,0),1,1)</f>
        <v>137.63999999999999</v>
      </c>
      <c r="F244" s="4">
        <f ca="1">OFFSET(InputPriceData!E$15,CalculationsAndCharts!$A244+$A$11,IF($C$7,8,0),1,1)</f>
        <v>136.79</v>
      </c>
      <c r="G244" s="4">
        <f ca="1">OFFSET(InputPriceData!F$15,CalculationsAndCharts!$A244+$A$11,IF($C$7,8,0),1,1)</f>
        <v>137.58000000000001</v>
      </c>
      <c r="H244" s="138"/>
      <c r="I244" s="138"/>
      <c r="O244" s="246">
        <f t="shared" ca="1" si="30"/>
        <v>1.0289189874989386</v>
      </c>
      <c r="P244" s="246">
        <f t="shared" ca="1" si="31"/>
        <v>0.9044626788916259</v>
      </c>
      <c r="Q244" s="246">
        <f t="shared" ca="1" si="33"/>
        <v>4.125755770180608</v>
      </c>
      <c r="R244" s="4">
        <f t="shared" ca="1" si="34"/>
        <v>0.21922351425373693</v>
      </c>
      <c r="S244" s="4">
        <f t="shared" ca="1" si="32"/>
        <v>0.93478863046438143</v>
      </c>
      <c r="W244" s="246">
        <f t="shared" ca="1" si="35"/>
        <v>1.0289189874989386</v>
      </c>
      <c r="X244" s="246">
        <f t="shared" ca="1" si="36"/>
        <v>0.9044626788916259</v>
      </c>
      <c r="Y244" s="246">
        <f t="shared" ca="1" si="37"/>
        <v>4.125755770180608</v>
      </c>
      <c r="Z244" s="4">
        <f t="shared" ca="1" si="38"/>
        <v>0.21922351425373693</v>
      </c>
      <c r="AA244" s="4">
        <f t="shared" ca="1" si="39"/>
        <v>0.56930177954098471</v>
      </c>
    </row>
    <row r="245" spans="1:27" x14ac:dyDescent="0.25">
      <c r="A245">
        <v>213</v>
      </c>
      <c r="B245" s="176">
        <f ca="1">OFFSET(InputPriceData!B$15,CalculationsAndCharts!$A245+$A$11,0,1,1)</f>
        <v>41248</v>
      </c>
      <c r="C245" s="3">
        <f ca="1">OFFSET(InputPriceData!G$15,CalculationsAndCharts!$A245+$A$11,IF($C$7,8,0),1,1)</f>
        <v>147300500</v>
      </c>
      <c r="D245" s="4">
        <f ca="1">OFFSET(InputPriceData!C$15,CalculationsAndCharts!$A245+$A$11,IF($C$7,8,0),1,1)</f>
        <v>136.99</v>
      </c>
      <c r="E245" s="4">
        <f ca="1">OFFSET(InputPriceData!D$15,CalculationsAndCharts!$A245+$A$11,IF($C$7,8,0),1,1)</f>
        <v>137.76</v>
      </c>
      <c r="F245" s="4">
        <f ca="1">OFFSET(InputPriceData!E$15,CalculationsAndCharts!$A245+$A$11,IF($C$7,8,0),1,1)</f>
        <v>136.02000000000001</v>
      </c>
      <c r="G245" s="4">
        <f ca="1">OFFSET(InputPriceData!F$15,CalculationsAndCharts!$A245+$A$11,IF($C$7,8,0),1,1)</f>
        <v>137.12</v>
      </c>
      <c r="H245" s="138"/>
      <c r="I245" s="138"/>
      <c r="O245" s="246">
        <f t="shared" ca="1" si="30"/>
        <v>0.63472054967287783</v>
      </c>
      <c r="P245" s="246">
        <f t="shared" ca="1" si="31"/>
        <v>0.76788907547361784</v>
      </c>
      <c r="Q245" s="246">
        <f t="shared" ca="1" si="33"/>
        <v>4.1632247933204924</v>
      </c>
      <c r="R245" s="4">
        <f t="shared" ca="1" si="34"/>
        <v>0.18444573944352574</v>
      </c>
      <c r="S245" s="4">
        <f t="shared" ca="1" si="32"/>
        <v>0.93005545065580375</v>
      </c>
      <c r="W245" s="246">
        <f t="shared" ca="1" si="35"/>
        <v>0.63472054967287783</v>
      </c>
      <c r="X245" s="246">
        <f t="shared" ca="1" si="36"/>
        <v>0.76788907547361784</v>
      </c>
      <c r="Y245" s="246">
        <f t="shared" ca="1" si="37"/>
        <v>4.1632247933204924</v>
      </c>
      <c r="Z245" s="4">
        <f t="shared" ca="1" si="38"/>
        <v>0.18444573944352574</v>
      </c>
      <c r="AA245" s="4">
        <f t="shared" ca="1" si="39"/>
        <v>0.54428902292198955</v>
      </c>
    </row>
    <row r="246" spans="1:27" x14ac:dyDescent="0.25">
      <c r="A246">
        <v>214</v>
      </c>
      <c r="B246" s="176">
        <f ca="1">OFFSET(InputPriceData!B$15,CalculationsAndCharts!$A246+$A$11,0,1,1)</f>
        <v>41247</v>
      </c>
      <c r="C246" s="3">
        <f ca="1">OFFSET(InputPriceData!G$15,CalculationsAndCharts!$A246+$A$11,IF($C$7,8,0),1,1)</f>
        <v>127512200</v>
      </c>
      <c r="D246" s="4">
        <f ca="1">OFFSET(InputPriceData!C$15,CalculationsAndCharts!$A246+$A$11,IF($C$7,8,0),1,1)</f>
        <v>137.06</v>
      </c>
      <c r="E246" s="4">
        <f ca="1">OFFSET(InputPriceData!D$15,CalculationsAndCharts!$A246+$A$11,IF($C$7,8,0),1,1)</f>
        <v>137.47999999999999</v>
      </c>
      <c r="F246" s="4">
        <f ca="1">OFFSET(InputPriceData!E$15,CalculationsAndCharts!$A246+$A$11,IF($C$7,8,0),1,1)</f>
        <v>136.51</v>
      </c>
      <c r="G246" s="4">
        <f ca="1">OFFSET(InputPriceData!F$15,CalculationsAndCharts!$A246+$A$11,IF($C$7,8,0),1,1)</f>
        <v>136.88</v>
      </c>
      <c r="H246" s="138"/>
      <c r="I246" s="138"/>
      <c r="O246" s="246">
        <f t="shared" ca="1" si="30"/>
        <v>0.43268397994668972</v>
      </c>
      <c r="P246" s="246">
        <f t="shared" ca="1" si="31"/>
        <v>0.56280995651551802</v>
      </c>
      <c r="Q246" s="246">
        <f t="shared" ca="1" si="33"/>
        <v>4.2010341002224951</v>
      </c>
      <c r="R246" s="4">
        <f t="shared" ca="1" si="34"/>
        <v>0.13396938541529821</v>
      </c>
      <c r="S246" s="4">
        <f t="shared" ca="1" si="32"/>
        <v>0.9227153391999956</v>
      </c>
      <c r="W246" s="246">
        <f t="shared" ca="1" si="35"/>
        <v>0.43268397994668972</v>
      </c>
      <c r="X246" s="246">
        <f t="shared" ca="1" si="36"/>
        <v>0.56280995651551802</v>
      </c>
      <c r="Y246" s="246">
        <f t="shared" ca="1" si="37"/>
        <v>4.2010341002224951</v>
      </c>
      <c r="Z246" s="4">
        <f t="shared" ca="1" si="38"/>
        <v>0.13396938541529821</v>
      </c>
      <c r="AA246" s="4">
        <f t="shared" ca="1" si="39"/>
        <v>0.50681054644367785</v>
      </c>
    </row>
    <row r="247" spans="1:27" x14ac:dyDescent="0.25">
      <c r="A247">
        <v>215</v>
      </c>
      <c r="B247" s="176">
        <f ca="1">OFFSET(InputPriceData!B$15,CalculationsAndCharts!$A247+$A$11,0,1,1)</f>
        <v>41246</v>
      </c>
      <c r="C247" s="3">
        <f ca="1">OFFSET(InputPriceData!G$15,CalculationsAndCharts!$A247+$A$11,IF($C$7,8,0),1,1)</f>
        <v>124656300</v>
      </c>
      <c r="D247" s="4">
        <f ca="1">OFFSET(InputPriceData!C$15,CalculationsAndCharts!$A247+$A$11,IF($C$7,8,0),1,1)</f>
        <v>138.38</v>
      </c>
      <c r="E247" s="4">
        <f ca="1">OFFSET(InputPriceData!D$15,CalculationsAndCharts!$A247+$A$11,IF($C$7,8,0),1,1)</f>
        <v>138.49</v>
      </c>
      <c r="F247" s="4">
        <f ca="1">OFFSET(InputPriceData!E$15,CalculationsAndCharts!$A247+$A$11,IF($C$7,8,0),1,1)</f>
        <v>136.96</v>
      </c>
      <c r="G247" s="4">
        <f ca="1">OFFSET(InputPriceData!F$15,CalculationsAndCharts!$A247+$A$11,IF($C$7,8,0),1,1)</f>
        <v>137.07</v>
      </c>
      <c r="H247" s="138"/>
      <c r="I247" s="138"/>
      <c r="O247" s="246">
        <f t="shared" ca="1" si="30"/>
        <v>0.66073695071181038</v>
      </c>
      <c r="P247" s="246">
        <f t="shared" ca="1" si="31"/>
        <v>0.23944901198816981</v>
      </c>
      <c r="Q247" s="246">
        <f t="shared" ca="1" si="33"/>
        <v>4.2391867812537791</v>
      </c>
      <c r="R247" s="4">
        <f t="shared" ca="1" si="34"/>
        <v>5.6484657162794445E-2</v>
      </c>
      <c r="S247" s="4">
        <f t="shared" ca="1" si="32"/>
        <v>0.91021289992511389</v>
      </c>
      <c r="W247" s="246">
        <f t="shared" ca="1" si="35"/>
        <v>0.66073695071181038</v>
      </c>
      <c r="X247" s="246">
        <f t="shared" ca="1" si="36"/>
        <v>0.23944901198816981</v>
      </c>
      <c r="Y247" s="246">
        <f t="shared" ca="1" si="37"/>
        <v>4.2391867812537791</v>
      </c>
      <c r="Z247" s="4">
        <f t="shared" ca="1" si="38"/>
        <v>5.6484657162794445E-2</v>
      </c>
      <c r="AA247" s="4">
        <f t="shared" ca="1" si="39"/>
        <v>0.44639878424833229</v>
      </c>
    </row>
    <row r="248" spans="1:27" x14ac:dyDescent="0.25">
      <c r="A248">
        <v>216</v>
      </c>
      <c r="B248" s="176">
        <f ca="1">OFFSET(InputPriceData!B$15,CalculationsAndCharts!$A248+$A$11,0,1,1)</f>
        <v>41243</v>
      </c>
      <c r="C248" s="3">
        <f ca="1">OFFSET(InputPriceData!G$15,CalculationsAndCharts!$A248+$A$11,IF($C$7,8,0),1,1)</f>
        <v>136568300</v>
      </c>
      <c r="D248" s="4">
        <f ca="1">OFFSET(InputPriceData!C$15,CalculationsAndCharts!$A248+$A$11,IF($C$7,8,0),1,1)</f>
        <v>137.74</v>
      </c>
      <c r="E248" s="4">
        <f ca="1">OFFSET(InputPriceData!D$15,CalculationsAndCharts!$A248+$A$11,IF($C$7,8,0),1,1)</f>
        <v>138.01</v>
      </c>
      <c r="F248" s="4">
        <f ca="1">OFFSET(InputPriceData!E$15,CalculationsAndCharts!$A248+$A$11,IF($C$7,8,0),1,1)</f>
        <v>137.28</v>
      </c>
      <c r="G248" s="4">
        <f ca="1">OFFSET(InputPriceData!F$15,CalculationsAndCharts!$A248+$A$11,IF($C$7,8,0),1,1)</f>
        <v>137.75</v>
      </c>
      <c r="H248" s="138"/>
      <c r="I248" s="138"/>
      <c r="O248" s="246">
        <f t="shared" ca="1" si="30"/>
        <v>1.4211394422488151</v>
      </c>
      <c r="P248" s="246">
        <f t="shared" ca="1" si="31"/>
        <v>-0.22690304513454851</v>
      </c>
      <c r="Q248" s="246">
        <f t="shared" ca="1" si="33"/>
        <v>4.2776859548474055</v>
      </c>
      <c r="R248" s="4">
        <f t="shared" ca="1" si="34"/>
        <v>-5.3043408873301133E-2</v>
      </c>
      <c r="S248" s="4">
        <f t="shared" ca="1" si="32"/>
        <v>0.88941650618322465</v>
      </c>
      <c r="W248" s="246">
        <f t="shared" ca="1" si="35"/>
        <v>1.4211394422488151</v>
      </c>
      <c r="X248" s="246">
        <f t="shared" ca="1" si="36"/>
        <v>-0.22690304513454851</v>
      </c>
      <c r="Y248" s="246">
        <f t="shared" ca="1" si="37"/>
        <v>4.2776859548474055</v>
      </c>
      <c r="Z248" s="4">
        <f t="shared" ca="1" si="38"/>
        <v>-5.3043408873301133E-2</v>
      </c>
      <c r="AA248" s="4">
        <f t="shared" ca="1" si="39"/>
        <v>0.35447767278019332</v>
      </c>
    </row>
    <row r="249" spans="1:27" x14ac:dyDescent="0.25">
      <c r="A249">
        <v>217</v>
      </c>
      <c r="B249" s="176">
        <f ca="1">OFFSET(InputPriceData!B$15,CalculationsAndCharts!$A249+$A$11,0,1,1)</f>
        <v>41242</v>
      </c>
      <c r="C249" s="3">
        <f ca="1">OFFSET(InputPriceData!G$15,CalculationsAndCharts!$A249+$A$11,IF($C$7,8,0),1,1)</f>
        <v>151085900</v>
      </c>
      <c r="D249" s="4">
        <f ca="1">OFFSET(InputPriceData!C$15,CalculationsAndCharts!$A249+$A$11,IF($C$7,8,0),1,1)</f>
        <v>137.59</v>
      </c>
      <c r="E249" s="4">
        <f ca="1">OFFSET(InputPriceData!D$15,CalculationsAndCharts!$A249+$A$11,IF($C$7,8,0),1,1)</f>
        <v>138.1</v>
      </c>
      <c r="F249" s="4">
        <f ca="1">OFFSET(InputPriceData!E$15,CalculationsAndCharts!$A249+$A$11,IF($C$7,8,0),1,1)</f>
        <v>136.99</v>
      </c>
      <c r="G249" s="4">
        <f ca="1">OFFSET(InputPriceData!F$15,CalculationsAndCharts!$A249+$A$11,IF($C$7,8,0),1,1)</f>
        <v>137.72</v>
      </c>
      <c r="H249" s="138"/>
      <c r="I249" s="138"/>
      <c r="O249" s="246">
        <f t="shared" ca="1" si="30"/>
        <v>1.5066532717325294</v>
      </c>
      <c r="P249" s="246">
        <f t="shared" ca="1" si="31"/>
        <v>-0.79786817946212407</v>
      </c>
      <c r="Q249" s="246">
        <f t="shared" ca="1" si="33"/>
        <v>4.3165347677572203</v>
      </c>
      <c r="R249" s="4">
        <f t="shared" ca="1" si="34"/>
        <v>-0.18483997520925319</v>
      </c>
      <c r="S249" s="4">
        <f t="shared" ca="1" si="32"/>
        <v>0.8578721920270328</v>
      </c>
      <c r="W249" s="246">
        <f t="shared" ca="1" si="35"/>
        <v>1.5066532717325294</v>
      </c>
      <c r="X249" s="246">
        <f t="shared" ca="1" si="36"/>
        <v>-0.79786817946212407</v>
      </c>
      <c r="Y249" s="246">
        <f t="shared" ca="1" si="37"/>
        <v>4.3165347677572203</v>
      </c>
      <c r="Z249" s="4">
        <f t="shared" ca="1" si="38"/>
        <v>-0.18483997520925319</v>
      </c>
      <c r="AA249" s="4">
        <f t="shared" ca="1" si="39"/>
        <v>0.23233817801665119</v>
      </c>
    </row>
    <row r="250" spans="1:27" x14ac:dyDescent="0.25">
      <c r="A250">
        <v>218</v>
      </c>
      <c r="B250" s="176">
        <f ca="1">OFFSET(InputPriceData!B$15,CalculationsAndCharts!$A250+$A$11,0,1,1)</f>
        <v>41241</v>
      </c>
      <c r="C250" s="3">
        <f ca="1">OFFSET(InputPriceData!G$15,CalculationsAndCharts!$A250+$A$11,IF($C$7,8,0),1,1)</f>
        <v>177086500</v>
      </c>
      <c r="D250" s="4">
        <f ca="1">OFFSET(InputPriceData!C$15,CalculationsAndCharts!$A250+$A$11,IF($C$7,8,0),1,1)</f>
        <v>135.43</v>
      </c>
      <c r="E250" s="4">
        <f ca="1">OFFSET(InputPriceData!D$15,CalculationsAndCharts!$A250+$A$11,IF($C$7,8,0),1,1)</f>
        <v>137.16</v>
      </c>
      <c r="F250" s="4">
        <f ca="1">OFFSET(InputPriceData!E$15,CalculationsAndCharts!$A250+$A$11,IF($C$7,8,0),1,1)</f>
        <v>134.69999999999999</v>
      </c>
      <c r="G250" s="4">
        <f ca="1">OFFSET(InputPriceData!F$15,CalculationsAndCharts!$A250+$A$11,IF($C$7,8,0),1,1)</f>
        <v>137.08000000000001</v>
      </c>
      <c r="H250" s="138"/>
      <c r="I250" s="138"/>
      <c r="O250" s="246">
        <f t="shared" ca="1" si="30"/>
        <v>0.9589716340956288</v>
      </c>
      <c r="P250" s="246">
        <f t="shared" ca="1" si="31"/>
        <v>-1.4094963626783452</v>
      </c>
      <c r="Q250" s="246">
        <f t="shared" ca="1" si="33"/>
        <v>4.3557363953150556</v>
      </c>
      <c r="R250" s="4">
        <f t="shared" ca="1" si="34"/>
        <v>-0.32359542331220315</v>
      </c>
      <c r="S250" s="4">
        <f t="shared" ca="1" si="32"/>
        <v>0.81325304317829206</v>
      </c>
      <c r="W250" s="246">
        <f t="shared" ca="1" si="35"/>
        <v>0.9589716340956288</v>
      </c>
      <c r="X250" s="246">
        <f t="shared" ca="1" si="36"/>
        <v>-1.4094963626783452</v>
      </c>
      <c r="Y250" s="246">
        <f t="shared" ca="1" si="37"/>
        <v>4.3557363953150556</v>
      </c>
      <c r="Z250" s="4">
        <f t="shared" ca="1" si="38"/>
        <v>-0.32359542331220315</v>
      </c>
      <c r="AA250" s="4">
        <f t="shared" ca="1" si="39"/>
        <v>8.7764675633142913E-2</v>
      </c>
    </row>
    <row r="251" spans="1:27" x14ac:dyDescent="0.25">
      <c r="A251">
        <v>219</v>
      </c>
      <c r="B251" s="176">
        <f ca="1">OFFSET(InputPriceData!B$15,CalculationsAndCharts!$A251+$A$11,0,1,1)</f>
        <v>41240</v>
      </c>
      <c r="C251" s="3">
        <f ca="1">OFFSET(InputPriceData!G$15,CalculationsAndCharts!$A251+$A$11,IF($C$7,8,0),1,1)</f>
        <v>128646200</v>
      </c>
      <c r="D251" s="4">
        <f ca="1">OFFSET(InputPriceData!C$15,CalculationsAndCharts!$A251+$A$11,IF($C$7,8,0),1,1)</f>
        <v>136.54</v>
      </c>
      <c r="E251" s="4">
        <f ca="1">OFFSET(InputPriceData!D$15,CalculationsAndCharts!$A251+$A$11,IF($C$7,8,0),1,1)</f>
        <v>137.01</v>
      </c>
      <c r="F251" s="4">
        <f ca="1">OFFSET(InputPriceData!E$15,CalculationsAndCharts!$A251+$A$11,IF($C$7,8,0),1,1)</f>
        <v>135.88999999999999</v>
      </c>
      <c r="G251" s="4">
        <f ca="1">OFFSET(InputPriceData!F$15,CalculationsAndCharts!$A251+$A$11,IF($C$7,8,0),1,1)</f>
        <v>135.97999999999999</v>
      </c>
      <c r="H251" s="138"/>
      <c r="I251" s="138"/>
      <c r="O251" s="246">
        <f t="shared" ca="1" si="30"/>
        <v>-0.12273211019611074</v>
      </c>
      <c r="P251" s="246">
        <f t="shared" ca="1" si="31"/>
        <v>-2.037644008732002</v>
      </c>
      <c r="Q251" s="246">
        <f t="shared" ca="1" si="33"/>
        <v>4.3952940416902679</v>
      </c>
      <c r="R251" s="4">
        <f t="shared" ca="1" si="34"/>
        <v>-0.46359674447364146</v>
      </c>
      <c r="S251" s="4">
        <f t="shared" ca="1" si="32"/>
        <v>0.7488521199281436</v>
      </c>
      <c r="W251" s="246">
        <f t="shared" ca="1" si="35"/>
        <v>-0.12273211019611074</v>
      </c>
      <c r="X251" s="246">
        <f t="shared" ca="1" si="36"/>
        <v>-2.037644008732002</v>
      </c>
      <c r="Y251" s="246">
        <f t="shared" ca="1" si="37"/>
        <v>4.3952940416902679</v>
      </c>
      <c r="Z251" s="4">
        <f t="shared" ca="1" si="38"/>
        <v>-0.46359674447364146</v>
      </c>
      <c r="AA251" s="4">
        <f t="shared" ca="1" si="39"/>
        <v>-7.8074841391376715E-2</v>
      </c>
    </row>
    <row r="252" spans="1:27" x14ac:dyDescent="0.25">
      <c r="A252">
        <v>220</v>
      </c>
      <c r="B252" s="176">
        <f ca="1">OFFSET(InputPriceData!B$15,CalculationsAndCharts!$A252+$A$11,0,1,1)</f>
        <v>41239</v>
      </c>
      <c r="C252" s="3">
        <f ca="1">OFFSET(InputPriceData!G$15,CalculationsAndCharts!$A252+$A$11,IF($C$7,8,0),1,1)</f>
        <v>100124400</v>
      </c>
      <c r="D252" s="4">
        <f ca="1">OFFSET(InputPriceData!C$15,CalculationsAndCharts!$A252+$A$11,IF($C$7,8,0),1,1)</f>
        <v>136.29</v>
      </c>
      <c r="E252" s="4">
        <f ca="1">OFFSET(InputPriceData!D$15,CalculationsAndCharts!$A252+$A$11,IF($C$7,8,0),1,1)</f>
        <v>136.97999999999999</v>
      </c>
      <c r="F252" s="4">
        <f ca="1">OFFSET(InputPriceData!E$15,CalculationsAndCharts!$A252+$A$11,IF($C$7,8,0),1,1)</f>
        <v>135.85</v>
      </c>
      <c r="G252" s="4">
        <f ca="1">OFFSET(InputPriceData!F$15,CalculationsAndCharts!$A252+$A$11,IF($C$7,8,0),1,1)</f>
        <v>136.68</v>
      </c>
      <c r="H252" s="138"/>
      <c r="I252" s="138"/>
      <c r="O252" s="246">
        <f t="shared" ca="1" si="30"/>
        <v>0.57800046419614592</v>
      </c>
      <c r="P252" s="246">
        <f t="shared" ca="1" si="31"/>
        <v>-2.7145335372440393</v>
      </c>
      <c r="Q252" s="246">
        <f t="shared" ca="1" si="33"/>
        <v>4.4352109401516326</v>
      </c>
      <c r="R252" s="4">
        <f t="shared" ca="1" si="34"/>
        <v>-0.61204158581716384</v>
      </c>
      <c r="S252" s="4">
        <f t="shared" ca="1" si="32"/>
        <v>0.64110064293754443</v>
      </c>
      <c r="W252" s="246">
        <f t="shared" ca="1" si="35"/>
        <v>0.57800046419614592</v>
      </c>
      <c r="X252" s="246">
        <f t="shared" ca="1" si="36"/>
        <v>-2.7145335372440393</v>
      </c>
      <c r="Y252" s="246">
        <f t="shared" ca="1" si="37"/>
        <v>4.4352109401516326</v>
      </c>
      <c r="Z252" s="4">
        <f t="shared" ca="1" si="38"/>
        <v>-0.61204158581716384</v>
      </c>
      <c r="AA252" s="4">
        <f t="shared" ca="1" si="39"/>
        <v>-0.28078158955230698</v>
      </c>
    </row>
    <row r="253" spans="1:27" x14ac:dyDescent="0.25">
      <c r="A253">
        <v>221</v>
      </c>
      <c r="B253" s="176">
        <f ca="1">OFFSET(InputPriceData!B$15,CalculationsAndCharts!$A253+$A$11,0,1,1)</f>
        <v>41236</v>
      </c>
      <c r="C253" s="3">
        <f ca="1">OFFSET(InputPriceData!G$15,CalculationsAndCharts!$A253+$A$11,IF($C$7,8,0),1,1)</f>
        <v>65409200</v>
      </c>
      <c r="D253" s="4">
        <f ca="1">OFFSET(InputPriceData!C$15,CalculationsAndCharts!$A253+$A$11,IF($C$7,8,0),1,1)</f>
        <v>135.79</v>
      </c>
      <c r="E253" s="4">
        <f ca="1">OFFSET(InputPriceData!D$15,CalculationsAndCharts!$A253+$A$11,IF($C$7,8,0),1,1)</f>
        <v>137.02000000000001</v>
      </c>
      <c r="F253" s="4">
        <f ca="1">OFFSET(InputPriceData!E$15,CalculationsAndCharts!$A253+$A$11,IF($C$7,8,0),1,1)</f>
        <v>135.69999999999999</v>
      </c>
      <c r="G253" s="4">
        <f ca="1">OFFSET(InputPriceData!F$15,CalculationsAndCharts!$A253+$A$11,IF($C$7,8,0),1,1)</f>
        <v>136.97</v>
      </c>
      <c r="H253" s="138"/>
      <c r="I253" s="138"/>
      <c r="O253" s="246">
        <f t="shared" ca="1" si="30"/>
        <v>0.91382583510930426</v>
      </c>
      <c r="P253" s="246">
        <f t="shared" ca="1" si="31"/>
        <v>-3.407497086058811</v>
      </c>
      <c r="Q253" s="246">
        <f t="shared" ca="1" si="33"/>
        <v>4.475490353331617</v>
      </c>
      <c r="R253" s="4">
        <f t="shared" ca="1" si="34"/>
        <v>-0.76136843497433149</v>
      </c>
      <c r="S253" s="4">
        <f t="shared" ca="1" si="32"/>
        <v>0.44042401102489936</v>
      </c>
      <c r="W253" s="246">
        <f t="shared" ca="1" si="35"/>
        <v>0.91382583510930426</v>
      </c>
      <c r="X253" s="246">
        <f t="shared" ca="1" si="36"/>
        <v>-3.407497086058811</v>
      </c>
      <c r="Y253" s="246">
        <f t="shared" ca="1" si="37"/>
        <v>4.475490353331617</v>
      </c>
      <c r="Z253" s="4">
        <f t="shared" ca="1" si="38"/>
        <v>-0.76136843497433149</v>
      </c>
      <c r="AA253" s="4">
        <f t="shared" ca="1" si="39"/>
        <v>-0.51961617723332365</v>
      </c>
    </row>
    <row r="254" spans="1:27" x14ac:dyDescent="0.25">
      <c r="A254">
        <v>222</v>
      </c>
      <c r="B254" s="176">
        <f ca="1">OFFSET(InputPriceData!B$15,CalculationsAndCharts!$A254+$A$11,0,1,1)</f>
        <v>41234</v>
      </c>
      <c r="C254" s="3">
        <f ca="1">OFFSET(InputPriceData!G$15,CalculationsAndCharts!$A254+$A$11,IF($C$7,8,0),1,1)</f>
        <v>81710800</v>
      </c>
      <c r="D254" s="4">
        <f ca="1">OFFSET(InputPriceData!C$15,CalculationsAndCharts!$A254+$A$11,IF($C$7,8,0),1,1)</f>
        <v>134.99</v>
      </c>
      <c r="E254" s="4">
        <f ca="1">OFFSET(InputPriceData!D$15,CalculationsAndCharts!$A254+$A$11,IF($C$7,8,0),1,1)</f>
        <v>135.25</v>
      </c>
      <c r="F254" s="4">
        <f ca="1">OFFSET(InputPriceData!E$15,CalculationsAndCharts!$A254+$A$11,IF($C$7,8,0),1,1)</f>
        <v>134.72</v>
      </c>
      <c r="G254" s="4">
        <f ca="1">OFFSET(InputPriceData!F$15,CalculationsAndCharts!$A254+$A$11,IF($C$7,8,0),1,1)</f>
        <v>135.13</v>
      </c>
      <c r="H254" s="138"/>
      <c r="I254" s="138"/>
      <c r="O254" s="246">
        <f t="shared" ca="1" si="30"/>
        <v>-0.94890732546700329</v>
      </c>
      <c r="P254" s="246">
        <f t="shared" ca="1" si="31"/>
        <v>-3.9762918957978575</v>
      </c>
      <c r="Q254" s="246">
        <f t="shared" ca="1" si="33"/>
        <v>4.5161355734930542</v>
      </c>
      <c r="R254" s="4">
        <f t="shared" ca="1" si="34"/>
        <v>-0.88046335879202831</v>
      </c>
      <c r="S254" s="4">
        <f t="shared" ca="1" si="32"/>
        <v>9.4114852200849294E-2</v>
      </c>
      <c r="W254" s="246">
        <f t="shared" ca="1" si="35"/>
        <v>-0.94890732546700329</v>
      </c>
      <c r="X254" s="246">
        <f t="shared" ca="1" si="36"/>
        <v>-3.9762918957978575</v>
      </c>
      <c r="Y254" s="246">
        <f t="shared" ca="1" si="37"/>
        <v>4.5161355734930542</v>
      </c>
      <c r="Z254" s="4">
        <f t="shared" ca="1" si="38"/>
        <v>-0.88046335879202831</v>
      </c>
      <c r="AA254" s="4">
        <f t="shared" ca="1" si="39"/>
        <v>-0.74166793539426001</v>
      </c>
    </row>
    <row r="255" spans="1:27" x14ac:dyDescent="0.25">
      <c r="A255">
        <v>223</v>
      </c>
      <c r="B255" s="176">
        <f ca="1">OFFSET(InputPriceData!B$15,CalculationsAndCharts!$A255+$A$11,0,1,1)</f>
        <v>41233</v>
      </c>
      <c r="C255" s="3">
        <f ca="1">OFFSET(InputPriceData!G$15,CalculationsAndCharts!$A255+$A$11,IF($C$7,8,0),1,1)</f>
        <v>119807400</v>
      </c>
      <c r="D255" s="4">
        <f ca="1">OFFSET(InputPriceData!C$15,CalculationsAndCharts!$A255+$A$11,IF($C$7,8,0),1,1)</f>
        <v>134.61000000000001</v>
      </c>
      <c r="E255" s="4">
        <f ca="1">OFFSET(InputPriceData!D$15,CalculationsAndCharts!$A255+$A$11,IF($C$7,8,0),1,1)</f>
        <v>135.1</v>
      </c>
      <c r="F255" s="4">
        <f ca="1">OFFSET(InputPriceData!E$15,CalculationsAndCharts!$A255+$A$11,IF($C$7,8,0),1,1)</f>
        <v>133.80000000000001</v>
      </c>
      <c r="G255" s="4">
        <f ca="1">OFFSET(InputPriceData!F$15,CalculationsAndCharts!$A255+$A$11,IF($C$7,8,0),1,1)</f>
        <v>134.88</v>
      </c>
      <c r="H255" s="138"/>
      <c r="I255" s="138"/>
      <c r="O255" s="246">
        <f t="shared" ca="1" si="30"/>
        <v>-1.3197396443666243</v>
      </c>
      <c r="P255" s="246">
        <f t="shared" ca="1" si="31"/>
        <v>-4.3754567232926487</v>
      </c>
      <c r="Q255" s="246">
        <f t="shared" ca="1" si="33"/>
        <v>4.5571499227982386</v>
      </c>
      <c r="R255" s="4">
        <f t="shared" ca="1" si="34"/>
        <v>-0.96013008073387585</v>
      </c>
      <c r="S255" s="4">
        <f t="shared" ca="1" si="32"/>
        <v>-0.44251387507745688</v>
      </c>
      <c r="W255" s="246">
        <f t="shared" ca="1" si="35"/>
        <v>-1.3197396443666243</v>
      </c>
      <c r="X255" s="246">
        <f t="shared" ca="1" si="36"/>
        <v>-4.3754567232926487</v>
      </c>
      <c r="Y255" s="246">
        <f t="shared" ca="1" si="37"/>
        <v>4.5571499227982386</v>
      </c>
      <c r="Z255" s="4">
        <f t="shared" ca="1" si="38"/>
        <v>-0.96013008073387585</v>
      </c>
      <c r="AA255" s="4">
        <f t="shared" ca="1" si="39"/>
        <v>-0.90937889253792348</v>
      </c>
    </row>
    <row r="256" spans="1:27" x14ac:dyDescent="0.25">
      <c r="A256">
        <v>224</v>
      </c>
      <c r="B256" s="176">
        <f ca="1">OFFSET(InputPriceData!B$15,CalculationsAndCharts!$A256+$A$11,0,1,1)</f>
        <v>41232</v>
      </c>
      <c r="C256" s="3">
        <f ca="1">OFFSET(InputPriceData!G$15,CalculationsAndCharts!$A256+$A$11,IF($C$7,8,0),1,1)</f>
        <v>151495800</v>
      </c>
      <c r="D256" s="4">
        <f ca="1">OFFSET(InputPriceData!C$15,CalculationsAndCharts!$A256+$A$11,IF($C$7,8,0),1,1)</f>
        <v>133.63</v>
      </c>
      <c r="E256" s="4">
        <f ca="1">OFFSET(InputPriceData!D$15,CalculationsAndCharts!$A256+$A$11,IF($C$7,8,0),1,1)</f>
        <v>134.84</v>
      </c>
      <c r="F256" s="4">
        <f ca="1">OFFSET(InputPriceData!E$15,CalculationsAndCharts!$A256+$A$11,IF($C$7,8,0),1,1)</f>
        <v>132.18</v>
      </c>
      <c r="G256" s="4">
        <f ca="1">OFFSET(InputPriceData!F$15,CalculationsAndCharts!$A256+$A$11,IF($C$7,8,0),1,1)</f>
        <v>134.82</v>
      </c>
      <c r="H256" s="138"/>
      <c r="I256" s="138"/>
      <c r="O256" s="246">
        <f t="shared" ca="1" si="30"/>
        <v>-1.5235816927774337</v>
      </c>
      <c r="P256" s="246">
        <f t="shared" ca="1" si="31"/>
        <v>-4.5985367535804631</v>
      </c>
      <c r="Q256" s="246">
        <f t="shared" ca="1" si="33"/>
        <v>4.5985367535804631</v>
      </c>
      <c r="R256" s="4">
        <f t="shared" ca="1" si="34"/>
        <v>-1</v>
      </c>
      <c r="S256" s="4">
        <f t="shared" ca="1" si="32"/>
        <v>-1</v>
      </c>
      <c r="W256" s="246">
        <f t="shared" ca="1" si="35"/>
        <v>-1.5235816927774337</v>
      </c>
      <c r="X256" s="246">
        <f t="shared" ca="1" si="36"/>
        <v>-4.5985367535804631</v>
      </c>
      <c r="Y256" s="246">
        <f t="shared" ca="1" si="37"/>
        <v>4.5985367535804631</v>
      </c>
      <c r="Z256" s="4">
        <f t="shared" ca="1" si="38"/>
        <v>-1</v>
      </c>
      <c r="AA256" s="4">
        <f t="shared" ca="1" si="39"/>
        <v>-1</v>
      </c>
    </row>
    <row r="257" spans="1:27" x14ac:dyDescent="0.25">
      <c r="A257">
        <v>225</v>
      </c>
      <c r="B257" s="176">
        <f ca="1">OFFSET(InputPriceData!B$15,CalculationsAndCharts!$A257+$A$11,0,1,1)</f>
        <v>41229</v>
      </c>
      <c r="C257" s="3">
        <f ca="1">OFFSET(InputPriceData!G$15,CalculationsAndCharts!$A257+$A$11,IF($C$7,8,0),1,1)</f>
        <v>239483900</v>
      </c>
      <c r="D257" s="4">
        <f ca="1">OFFSET(InputPriceData!C$15,CalculationsAndCharts!$A257+$A$11,IF($C$7,8,0),1,1)</f>
        <v>131.69</v>
      </c>
      <c r="E257" s="4">
        <f ca="1">OFFSET(InputPriceData!D$15,CalculationsAndCharts!$A257+$A$11,IF($C$7,8,0),1,1)</f>
        <v>132.41</v>
      </c>
      <c r="F257" s="4">
        <f ca="1">OFFSET(InputPriceData!E$15,CalculationsAndCharts!$A257+$A$11,IF($C$7,8,0),1,1)</f>
        <v>130.53</v>
      </c>
      <c r="G257" s="4">
        <f ca="1">OFFSET(InputPriceData!F$15,CalculationsAndCharts!$A257+$A$11,IF($C$7,8,0),1,1)</f>
        <v>132.15</v>
      </c>
      <c r="H257" s="138"/>
      <c r="I257" s="138"/>
      <c r="O257" s="246">
        <f t="shared" ca="1" si="30"/>
        <v>-4.4731661560728133</v>
      </c>
      <c r="P257" s="246">
        <f t="shared" ca="1" si="31"/>
        <v>-4.5549690789827642</v>
      </c>
      <c r="Q257" s="246">
        <f t="shared" ca="1" si="33"/>
        <v>4.5549690789827642</v>
      </c>
      <c r="R257" s="4">
        <f t="shared" ca="1" si="34"/>
        <v>-1</v>
      </c>
      <c r="S257" s="4">
        <f t="shared" ca="1" si="32"/>
        <v>-1</v>
      </c>
      <c r="W257" s="246">
        <f t="shared" ca="1" si="35"/>
        <v>-4.4731661560728133</v>
      </c>
      <c r="X257" s="246">
        <f t="shared" ca="1" si="36"/>
        <v>-4.5549690789827642</v>
      </c>
      <c r="Y257" s="246">
        <f t="shared" ca="1" si="37"/>
        <v>4.5549690789827642</v>
      </c>
      <c r="Z257" s="4">
        <f t="shared" ca="1" si="38"/>
        <v>-1</v>
      </c>
      <c r="AA257" s="4">
        <f t="shared" ca="1" si="39"/>
        <v>-1</v>
      </c>
    </row>
    <row r="258" spans="1:27" x14ac:dyDescent="0.25">
      <c r="A258">
        <v>226</v>
      </c>
      <c r="B258" s="176">
        <f ca="1">OFFSET(InputPriceData!B$15,CalculationsAndCharts!$A258+$A$11,0,1,1)</f>
        <v>41228</v>
      </c>
      <c r="C258" s="3">
        <f ca="1">OFFSET(InputPriceData!G$15,CalculationsAndCharts!$A258+$A$11,IF($C$7,8,0),1,1)</f>
        <v>178128400</v>
      </c>
      <c r="D258" s="4">
        <f ca="1">OFFSET(InputPriceData!C$15,CalculationsAndCharts!$A258+$A$11,IF($C$7,8,0),1,1)</f>
        <v>131.77000000000001</v>
      </c>
      <c r="E258" s="4">
        <f ca="1">OFFSET(InputPriceData!D$15,CalculationsAndCharts!$A258+$A$11,IF($C$7,8,0),1,1)</f>
        <v>132.27000000000001</v>
      </c>
      <c r="F258" s="4">
        <f ca="1">OFFSET(InputPriceData!E$15,CalculationsAndCharts!$A258+$A$11,IF($C$7,8,0),1,1)</f>
        <v>131</v>
      </c>
      <c r="G258" s="4">
        <f ca="1">OFFSET(InputPriceData!F$15,CalculationsAndCharts!$A258+$A$11,IF($C$7,8,0),1,1)</f>
        <v>131.5</v>
      </c>
      <c r="H258" s="138"/>
      <c r="I258" s="138"/>
      <c r="O258" s="246">
        <f t="shared" ca="1" si="30"/>
        <v>-5.5748271567236545</v>
      </c>
      <c r="P258" s="246">
        <f t="shared" ca="1" si="31"/>
        <v>-4.2952529738077221</v>
      </c>
      <c r="Q258" s="246">
        <f t="shared" ca="1" si="33"/>
        <v>4.2952529738077221</v>
      </c>
      <c r="R258" s="4">
        <f t="shared" ca="1" si="34"/>
        <v>-1</v>
      </c>
      <c r="S258" s="4">
        <f t="shared" ca="1" si="32"/>
        <v>-1</v>
      </c>
      <c r="W258" s="246">
        <f t="shared" ca="1" si="35"/>
        <v>-5.5748271567236545</v>
      </c>
      <c r="X258" s="246">
        <f t="shared" ca="1" si="36"/>
        <v>-4.2952529738077221</v>
      </c>
      <c r="Y258" s="246">
        <f t="shared" ca="1" si="37"/>
        <v>4.2952529738077221</v>
      </c>
      <c r="Z258" s="4">
        <f t="shared" ca="1" si="38"/>
        <v>-1</v>
      </c>
      <c r="AA258" s="4">
        <f t="shared" ca="1" si="39"/>
        <v>-1</v>
      </c>
    </row>
    <row r="259" spans="1:27" x14ac:dyDescent="0.25">
      <c r="A259">
        <v>227</v>
      </c>
      <c r="B259" s="176">
        <f ca="1">OFFSET(InputPriceData!B$15,CalculationsAndCharts!$A259+$A$11,0,1,1)</f>
        <v>41227</v>
      </c>
      <c r="C259" s="3">
        <f ca="1">OFFSET(InputPriceData!G$15,CalculationsAndCharts!$A259+$A$11,IF($C$7,8,0),1,1)</f>
        <v>191505000</v>
      </c>
      <c r="D259" s="4">
        <f ca="1">OFFSET(InputPriceData!C$15,CalculationsAndCharts!$A259+$A$11,IF($C$7,8,0),1,1)</f>
        <v>133.93</v>
      </c>
      <c r="E259" s="4">
        <f ca="1">OFFSET(InputPriceData!D$15,CalculationsAndCharts!$A259+$A$11,IF($C$7,8,0),1,1)</f>
        <v>134.13999999999999</v>
      </c>
      <c r="F259" s="4">
        <f ca="1">OFFSET(InputPriceData!E$15,CalculationsAndCharts!$A259+$A$11,IF($C$7,8,0),1,1)</f>
        <v>131.41999999999999</v>
      </c>
      <c r="G259" s="4">
        <f ca="1">OFFSET(InputPriceData!F$15,CalculationsAndCharts!$A259+$A$11,IF($C$7,8,0),1,1)</f>
        <v>131.72</v>
      </c>
      <c r="H259" s="138"/>
      <c r="I259" s="138"/>
      <c r="O259" s="246">
        <f t="shared" ca="1" si="30"/>
        <v>-5.8573879969875913</v>
      </c>
      <c r="P259" s="246">
        <f t="shared" ca="1" si="31"/>
        <v>-3.9800699210118218</v>
      </c>
      <c r="Q259" s="246">
        <f t="shared" ca="1" si="33"/>
        <v>3.9800699210118218</v>
      </c>
      <c r="R259" s="4">
        <f t="shared" ca="1" si="34"/>
        <v>-1</v>
      </c>
      <c r="S259" s="4">
        <f t="shared" ca="1" si="32"/>
        <v>-1</v>
      </c>
      <c r="W259" s="246">
        <f t="shared" ca="1" si="35"/>
        <v>-5.8573879969875913</v>
      </c>
      <c r="X259" s="246">
        <f t="shared" ca="1" si="36"/>
        <v>-3.9800699210118218</v>
      </c>
      <c r="Y259" s="246">
        <f t="shared" ca="1" si="37"/>
        <v>3.9800699210118218</v>
      </c>
      <c r="Z259" s="4">
        <f t="shared" ca="1" si="38"/>
        <v>-1</v>
      </c>
      <c r="AA259" s="4">
        <f t="shared" ca="1" si="39"/>
        <v>-1</v>
      </c>
    </row>
    <row r="260" spans="1:27" x14ac:dyDescent="0.25">
      <c r="A260">
        <v>228</v>
      </c>
      <c r="B260" s="176">
        <f ca="1">OFFSET(InputPriceData!B$15,CalculationsAndCharts!$A260+$A$11,0,1,1)</f>
        <v>41226</v>
      </c>
      <c r="C260" s="3">
        <f ca="1">OFFSET(InputPriceData!G$15,CalculationsAndCharts!$A260+$A$11,IF($C$7,8,0),1,1)</f>
        <v>123018300</v>
      </c>
      <c r="D260" s="4">
        <f ca="1">OFFSET(InputPriceData!C$15,CalculationsAndCharts!$A260+$A$11,IF($C$7,8,0),1,1)</f>
        <v>133.28</v>
      </c>
      <c r="E260" s="4">
        <f ca="1">OFFSET(InputPriceData!D$15,CalculationsAndCharts!$A260+$A$11,IF($C$7,8,0),1,1)</f>
        <v>134.93</v>
      </c>
      <c r="F260" s="4">
        <f ca="1">OFFSET(InputPriceData!E$15,CalculationsAndCharts!$A260+$A$11,IF($C$7,8,0),1,1)</f>
        <v>133.1</v>
      </c>
      <c r="G260" s="4">
        <f ca="1">OFFSET(InputPriceData!F$15,CalculationsAndCharts!$A260+$A$11,IF($C$7,8,0),1,1)</f>
        <v>133.52000000000001</v>
      </c>
      <c r="H260" s="138"/>
      <c r="I260" s="138"/>
      <c r="O260" s="246">
        <f t="shared" ca="1" si="30"/>
        <v>-4.5015081163977362</v>
      </c>
      <c r="P260" s="246">
        <f t="shared" ca="1" si="31"/>
        <v>-3.7025034896206255</v>
      </c>
      <c r="Q260" s="246">
        <f t="shared" ca="1" si="33"/>
        <v>3.7025034896206255</v>
      </c>
      <c r="R260" s="4">
        <f t="shared" ca="1" si="34"/>
        <v>-1</v>
      </c>
      <c r="S260" s="4">
        <f t="shared" ca="1" si="32"/>
        <v>-1</v>
      </c>
      <c r="W260" s="246">
        <f t="shared" ca="1" si="35"/>
        <v>-4.5015081163977362</v>
      </c>
      <c r="X260" s="246">
        <f t="shared" ca="1" si="36"/>
        <v>-3.7025034896206255</v>
      </c>
      <c r="Y260" s="246">
        <f t="shared" ca="1" si="37"/>
        <v>3.7025034896206255</v>
      </c>
      <c r="Z260" s="4">
        <f t="shared" ca="1" si="38"/>
        <v>-1</v>
      </c>
      <c r="AA260" s="4">
        <f t="shared" ca="1" si="39"/>
        <v>-1</v>
      </c>
    </row>
    <row r="261" spans="1:27" x14ac:dyDescent="0.25">
      <c r="A261">
        <v>229</v>
      </c>
      <c r="B261" s="176">
        <f ca="1">OFFSET(InputPriceData!B$15,CalculationsAndCharts!$A261+$A$11,0,1,1)</f>
        <v>41225</v>
      </c>
      <c r="C261" s="3">
        <f ca="1">OFFSET(InputPriceData!G$15,CalculationsAndCharts!$A261+$A$11,IF($C$7,8,0),1,1)</f>
        <v>97677500</v>
      </c>
      <c r="D261" s="4">
        <f ca="1">OFFSET(InputPriceData!C$15,CalculationsAndCharts!$A261+$A$11,IF($C$7,8,0),1,1)</f>
        <v>134.30000000000001</v>
      </c>
      <c r="E261" s="4">
        <f ca="1">OFFSET(InputPriceData!D$15,CalculationsAndCharts!$A261+$A$11,IF($C$7,8,0),1,1)</f>
        <v>134.51</v>
      </c>
      <c r="F261" s="4">
        <f ca="1">OFFSET(InputPriceData!E$15,CalculationsAndCharts!$A261+$A$11,IF($C$7,8,0),1,1)</f>
        <v>133.69</v>
      </c>
      <c r="G261" s="4">
        <f ca="1">OFFSET(InputPriceData!F$15,CalculationsAndCharts!$A261+$A$11,IF($C$7,8,0),1,1)</f>
        <v>133.99</v>
      </c>
      <c r="H261" s="138"/>
      <c r="I261" s="138"/>
      <c r="O261" s="246">
        <f t="shared" ca="1" si="30"/>
        <v>-4.4014355093497475</v>
      </c>
      <c r="P261" s="246">
        <f t="shared" ca="1" si="31"/>
        <v>-3.4516698396889325</v>
      </c>
      <c r="Q261" s="246">
        <f t="shared" ca="1" si="33"/>
        <v>3.4516698396889325</v>
      </c>
      <c r="R261" s="4">
        <f t="shared" ca="1" si="34"/>
        <v>-1</v>
      </c>
      <c r="S261" s="4">
        <f t="shared" ca="1" si="32"/>
        <v>-1</v>
      </c>
      <c r="W261" s="246">
        <f t="shared" ca="1" si="35"/>
        <v>-4.4014355093497475</v>
      </c>
      <c r="X261" s="246">
        <f t="shared" ca="1" si="36"/>
        <v>-3.4516698396889325</v>
      </c>
      <c r="Y261" s="246">
        <f t="shared" ca="1" si="37"/>
        <v>3.4516698396889325</v>
      </c>
      <c r="Z261" s="4">
        <f t="shared" ca="1" si="38"/>
        <v>-1</v>
      </c>
      <c r="AA261" s="4">
        <f t="shared" ca="1" si="39"/>
        <v>-1</v>
      </c>
    </row>
    <row r="262" spans="1:27" x14ac:dyDescent="0.25">
      <c r="A262">
        <v>230</v>
      </c>
      <c r="B262" s="176">
        <f ca="1">OFFSET(InputPriceData!B$15,CalculationsAndCharts!$A262+$A$11,0,1,1)</f>
        <v>41222</v>
      </c>
      <c r="C262" s="3">
        <f ca="1">OFFSET(InputPriceData!G$15,CalculationsAndCharts!$A262+$A$11,IF($C$7,8,0),1,1)</f>
        <v>201055300</v>
      </c>
      <c r="D262" s="4">
        <f ca="1">OFFSET(InputPriceData!C$15,CalculationsAndCharts!$A262+$A$11,IF($C$7,8,0),1,1)</f>
        <v>133.36000000000001</v>
      </c>
      <c r="E262" s="4">
        <f ca="1">OFFSET(InputPriceData!D$15,CalculationsAndCharts!$A262+$A$11,IF($C$7,8,0),1,1)</f>
        <v>135.12</v>
      </c>
      <c r="F262" s="4">
        <f ca="1">OFFSET(InputPriceData!E$15,CalculationsAndCharts!$A262+$A$11,IF($C$7,8,0),1,1)</f>
        <v>133.29</v>
      </c>
      <c r="G262" s="4">
        <f ca="1">OFFSET(InputPriceData!F$15,CalculationsAndCharts!$A262+$A$11,IF($C$7,8,0),1,1)</f>
        <v>133.88</v>
      </c>
      <c r="H262" s="138"/>
      <c r="I262" s="138"/>
      <c r="O262" s="246">
        <f t="shared" ca="1" si="30"/>
        <v>-4.8896282323695939</v>
      </c>
      <c r="P262" s="246">
        <f t="shared" ca="1" si="31"/>
        <v>-3.1837330294633404</v>
      </c>
      <c r="Q262" s="246">
        <f t="shared" ca="1" si="33"/>
        <v>3.1837330294633404</v>
      </c>
      <c r="R262" s="4">
        <f t="shared" ca="1" si="34"/>
        <v>-1</v>
      </c>
      <c r="S262" s="4">
        <f t="shared" ca="1" si="32"/>
        <v>-1</v>
      </c>
      <c r="W262" s="246">
        <f t="shared" ca="1" si="35"/>
        <v>-4.8896282323695939</v>
      </c>
      <c r="X262" s="246">
        <f t="shared" ca="1" si="36"/>
        <v>-3.1837330294633404</v>
      </c>
      <c r="Y262" s="246">
        <f t="shared" ca="1" si="37"/>
        <v>3.1837330294633404</v>
      </c>
      <c r="Z262" s="4">
        <f t="shared" ca="1" si="38"/>
        <v>-1</v>
      </c>
      <c r="AA262" s="4">
        <f t="shared" ca="1" si="39"/>
        <v>-1</v>
      </c>
    </row>
    <row r="263" spans="1:27" x14ac:dyDescent="0.25">
      <c r="A263">
        <v>231</v>
      </c>
      <c r="B263" s="176">
        <f ca="1">OFFSET(InputPriceData!B$15,CalculationsAndCharts!$A263+$A$11,0,1,1)</f>
        <v>41221</v>
      </c>
      <c r="C263" s="3">
        <f ca="1">OFFSET(InputPriceData!G$15,CalculationsAndCharts!$A263+$A$11,IF($C$7,8,0),1,1)</f>
        <v>181517300</v>
      </c>
      <c r="D263" s="4">
        <f ca="1">OFFSET(InputPriceData!C$15,CalculationsAndCharts!$A263+$A$11,IF($C$7,8,0),1,1)</f>
        <v>135.37</v>
      </c>
      <c r="E263" s="4">
        <f ca="1">OFFSET(InputPriceData!D$15,CalculationsAndCharts!$A263+$A$11,IF($C$7,8,0),1,1)</f>
        <v>136.06</v>
      </c>
      <c r="F263" s="4">
        <f ca="1">OFFSET(InputPriceData!E$15,CalculationsAndCharts!$A263+$A$11,IF($C$7,8,0),1,1)</f>
        <v>133.65</v>
      </c>
      <c r="G263" s="4">
        <f ca="1">OFFSET(InputPriceData!F$15,CalculationsAndCharts!$A263+$A$11,IF($C$7,8,0),1,1)</f>
        <v>133.76</v>
      </c>
      <c r="H263" s="138"/>
      <c r="I263" s="138"/>
      <c r="O263" s="246">
        <f t="shared" ca="1" si="30"/>
        <v>-5.4235587340796023</v>
      </c>
      <c r="P263" s="246">
        <f t="shared" ca="1" si="31"/>
        <v>-2.9460485580470062</v>
      </c>
      <c r="Q263" s="246">
        <f t="shared" ca="1" si="33"/>
        <v>2.9573411318016531</v>
      </c>
      <c r="R263" s="4">
        <f t="shared" ca="1" si="34"/>
        <v>-0.99618151127943522</v>
      </c>
      <c r="S263" s="4">
        <f t="shared" ca="1" si="32"/>
        <v>-0.92985920095916863</v>
      </c>
      <c r="W263" s="246">
        <f t="shared" ca="1" si="35"/>
        <v>-5.4235587340796023</v>
      </c>
      <c r="X263" s="246">
        <f t="shared" ca="1" si="36"/>
        <v>-2.9460485580470062</v>
      </c>
      <c r="Y263" s="246">
        <f t="shared" ca="1" si="37"/>
        <v>2.9573411318016531</v>
      </c>
      <c r="Z263" s="4">
        <f t="shared" ca="1" si="38"/>
        <v>-0.99618151127943522</v>
      </c>
      <c r="AA263" s="4">
        <f t="shared" ca="1" si="39"/>
        <v>-0.99111281672474494</v>
      </c>
    </row>
    <row r="264" spans="1:27" x14ac:dyDescent="0.25">
      <c r="A264">
        <v>232</v>
      </c>
      <c r="B264" s="176">
        <f ca="1">OFFSET(InputPriceData!B$15,CalculationsAndCharts!$A264+$A$11,0,1,1)</f>
        <v>41220</v>
      </c>
      <c r="C264" s="3">
        <f ca="1">OFFSET(InputPriceData!G$15,CalculationsAndCharts!$A264+$A$11,IF($C$7,8,0),1,1)</f>
        <v>264304500</v>
      </c>
      <c r="D264" s="4">
        <f ca="1">OFFSET(InputPriceData!C$15,CalculationsAndCharts!$A264+$A$11,IF($C$7,8,0),1,1)</f>
        <v>137.27000000000001</v>
      </c>
      <c r="E264" s="4">
        <f ca="1">OFFSET(InputPriceData!D$15,CalculationsAndCharts!$A264+$A$11,IF($C$7,8,0),1,1)</f>
        <v>137.29</v>
      </c>
      <c r="F264" s="4">
        <f ca="1">OFFSET(InputPriceData!E$15,CalculationsAndCharts!$A264+$A$11,IF($C$7,8,0),1,1)</f>
        <v>134.75</v>
      </c>
      <c r="G264" s="4">
        <f ca="1">OFFSET(InputPriceData!F$15,CalculationsAndCharts!$A264+$A$11,IF($C$7,8,0),1,1)</f>
        <v>135.38999999999999</v>
      </c>
      <c r="H264" s="138"/>
      <c r="I264" s="138"/>
      <c r="O264" s="246">
        <f t="shared" ca="1" si="30"/>
        <v>-4.1654947755846052</v>
      </c>
      <c r="P264" s="246">
        <f t="shared" ca="1" si="31"/>
        <v>-2.8477859336465192</v>
      </c>
      <c r="Q264" s="246">
        <f t="shared" ca="1" si="33"/>
        <v>2.9841989221005583</v>
      </c>
      <c r="R264" s="4">
        <f t="shared" ca="1" si="34"/>
        <v>-0.95428823881552149</v>
      </c>
      <c r="S264" s="4">
        <f t="shared" ca="1" si="32"/>
        <v>-0.38463946277481753</v>
      </c>
      <c r="W264" s="246">
        <f t="shared" ca="1" si="35"/>
        <v>-4.1654947755846052</v>
      </c>
      <c r="X264" s="246">
        <f t="shared" ca="1" si="36"/>
        <v>-2.8477859336465192</v>
      </c>
      <c r="Y264" s="246">
        <f t="shared" ca="1" si="37"/>
        <v>2.9841989221005583</v>
      </c>
      <c r="Z264" s="4">
        <f t="shared" ca="1" si="38"/>
        <v>-0.95428823881552149</v>
      </c>
      <c r="AA264" s="4">
        <f t="shared" ca="1" si="39"/>
        <v>-0.89649353251794273</v>
      </c>
    </row>
    <row r="265" spans="1:27" x14ac:dyDescent="0.25">
      <c r="A265">
        <v>233</v>
      </c>
      <c r="B265" s="176">
        <f ca="1">OFFSET(InputPriceData!B$15,CalculationsAndCharts!$A265+$A$11,0,1,1)</f>
        <v>41219</v>
      </c>
      <c r="C265" s="3">
        <f ca="1">OFFSET(InputPriceData!G$15,CalculationsAndCharts!$A265+$A$11,IF($C$7,8,0),1,1)</f>
        <v>107068100</v>
      </c>
      <c r="D265" s="4">
        <f ca="1">OFFSET(InputPriceData!C$15,CalculationsAndCharts!$A265+$A$11,IF($C$7,8,0),1,1)</f>
        <v>137.87</v>
      </c>
      <c r="E265" s="4">
        <f ca="1">OFFSET(InputPriceData!D$15,CalculationsAndCharts!$A265+$A$11,IF($C$7,8,0),1,1)</f>
        <v>139.07</v>
      </c>
      <c r="F265" s="4">
        <f ca="1">OFFSET(InputPriceData!E$15,CalculationsAndCharts!$A265+$A$11,IF($C$7,8,0),1,1)</f>
        <v>137.72999999999999</v>
      </c>
      <c r="G265" s="4">
        <f ca="1">OFFSET(InputPriceData!F$15,CalculationsAndCharts!$A265+$A$11,IF($C$7,8,0),1,1)</f>
        <v>138.53</v>
      </c>
      <c r="H265" s="138"/>
      <c r="I265" s="138"/>
      <c r="O265" s="246">
        <f t="shared" ca="1" si="30"/>
        <v>-1.2025108700029072</v>
      </c>
      <c r="P265" s="246">
        <f t="shared" ca="1" si="31"/>
        <v>-2.9344179849199969</v>
      </c>
      <c r="Q265" s="246">
        <f t="shared" ca="1" si="33"/>
        <v>3.0113006277503112</v>
      </c>
      <c r="R265" s="4">
        <f t="shared" ca="1" si="34"/>
        <v>-0.97446862590808414</v>
      </c>
      <c r="S265" s="4">
        <f t="shared" ca="1" si="32"/>
        <v>-0.60554312630297569</v>
      </c>
      <c r="W265" s="246">
        <f t="shared" ca="1" si="35"/>
        <v>-1.2025108700029072</v>
      </c>
      <c r="X265" s="246">
        <f t="shared" ca="1" si="36"/>
        <v>-2.9344179849199969</v>
      </c>
      <c r="Y265" s="246">
        <f t="shared" ca="1" si="37"/>
        <v>3.0113006277503112</v>
      </c>
      <c r="Z265" s="4">
        <f t="shared" ca="1" si="38"/>
        <v>-0.97446862590808414</v>
      </c>
      <c r="AA265" s="4">
        <f t="shared" ca="1" si="39"/>
        <v>-0.94142381412843934</v>
      </c>
    </row>
    <row r="266" spans="1:27" x14ac:dyDescent="0.25">
      <c r="A266">
        <v>234</v>
      </c>
      <c r="B266" s="176">
        <f ca="1">OFFSET(InputPriceData!B$15,CalculationsAndCharts!$A266+$A$11,0,1,1)</f>
        <v>41218</v>
      </c>
      <c r="C266" s="3">
        <f ca="1">OFFSET(InputPriceData!G$15,CalculationsAndCharts!$A266+$A$11,IF($C$7,8,0),1,1)</f>
        <v>98378500</v>
      </c>
      <c r="D266" s="4">
        <f ca="1">OFFSET(InputPriceData!C$15,CalculationsAndCharts!$A266+$A$11,IF($C$7,8,0),1,1)</f>
        <v>136.97999999999999</v>
      </c>
      <c r="E266" s="4">
        <f ca="1">OFFSET(InputPriceData!D$15,CalculationsAndCharts!$A266+$A$11,IF($C$7,8,0),1,1)</f>
        <v>137.77000000000001</v>
      </c>
      <c r="F266" s="4">
        <f ca="1">OFFSET(InputPriceData!E$15,CalculationsAndCharts!$A266+$A$11,IF($C$7,8,0),1,1)</f>
        <v>136.57</v>
      </c>
      <c r="G266" s="4">
        <f ca="1">OFFSET(InputPriceData!F$15,CalculationsAndCharts!$A266+$A$11,IF($C$7,8,0),1,1)</f>
        <v>137.46</v>
      </c>
      <c r="H266" s="138"/>
      <c r="I266" s="138"/>
      <c r="O266" s="246">
        <f t="shared" ca="1" si="30"/>
        <v>-2.3651280195972912</v>
      </c>
      <c r="P266" s="246">
        <f t="shared" ca="1" si="31"/>
        <v>-3.0386484639256421</v>
      </c>
      <c r="Q266" s="246">
        <f t="shared" ca="1" si="33"/>
        <v>3.0386484639256421</v>
      </c>
      <c r="R266" s="4">
        <f t="shared" ca="1" si="34"/>
        <v>-1</v>
      </c>
      <c r="S266" s="4">
        <f t="shared" ca="1" si="32"/>
        <v>-1</v>
      </c>
      <c r="W266" s="246">
        <f t="shared" ca="1" si="35"/>
        <v>-2.3651280195972912</v>
      </c>
      <c r="X266" s="246">
        <f t="shared" ca="1" si="36"/>
        <v>-3.0386484639256421</v>
      </c>
      <c r="Y266" s="246">
        <f t="shared" ca="1" si="37"/>
        <v>3.0386484639256421</v>
      </c>
      <c r="Z266" s="4">
        <f t="shared" ca="1" si="38"/>
        <v>-1</v>
      </c>
      <c r="AA266" s="4">
        <f t="shared" ca="1" si="39"/>
        <v>-1</v>
      </c>
    </row>
    <row r="267" spans="1:27" x14ac:dyDescent="0.25">
      <c r="A267">
        <v>235</v>
      </c>
      <c r="B267" s="176">
        <f ca="1">OFFSET(InputPriceData!B$15,CalculationsAndCharts!$A267+$A$11,0,1,1)</f>
        <v>41215</v>
      </c>
      <c r="C267" s="3">
        <f ca="1">OFFSET(InputPriceData!G$15,CalculationsAndCharts!$A267+$A$11,IF($C$7,8,0),1,1)</f>
        <v>137702200</v>
      </c>
      <c r="D267" s="4">
        <f ca="1">OFFSET(InputPriceData!C$15,CalculationsAndCharts!$A267+$A$11,IF($C$7,8,0),1,1)</f>
        <v>139.22999999999999</v>
      </c>
      <c r="E267" s="4">
        <f ca="1">OFFSET(InputPriceData!D$15,CalculationsAndCharts!$A267+$A$11,IF($C$7,8,0),1,1)</f>
        <v>139.27000000000001</v>
      </c>
      <c r="F267" s="4">
        <f ca="1">OFFSET(InputPriceData!E$15,CalculationsAndCharts!$A267+$A$11,IF($C$7,8,0),1,1)</f>
        <v>137.03</v>
      </c>
      <c r="G267" s="4">
        <f ca="1">OFFSET(InputPriceData!F$15,CalculationsAndCharts!$A267+$A$11,IF($C$7,8,0),1,1)</f>
        <v>137.18</v>
      </c>
      <c r="H267" s="138"/>
      <c r="I267" s="138"/>
      <c r="O267" s="246">
        <f t="shared" ca="1" si="30"/>
        <v>-2.8046138450965001</v>
      </c>
      <c r="P267" s="246">
        <f t="shared" ca="1" si="31"/>
        <v>-3.0465697417553175</v>
      </c>
      <c r="Q267" s="246">
        <f t="shared" ca="1" si="33"/>
        <v>3.0465697417553175</v>
      </c>
      <c r="R267" s="4">
        <f t="shared" ca="1" si="34"/>
        <v>-1</v>
      </c>
      <c r="S267" s="4">
        <f t="shared" ca="1" si="32"/>
        <v>-1</v>
      </c>
      <c r="W267" s="246">
        <f t="shared" ca="1" si="35"/>
        <v>-2.8046138450965001</v>
      </c>
      <c r="X267" s="246">
        <f t="shared" ca="1" si="36"/>
        <v>-3.0465697417553175</v>
      </c>
      <c r="Y267" s="246">
        <f t="shared" ca="1" si="37"/>
        <v>3.0465697417553175</v>
      </c>
      <c r="Z267" s="4">
        <f t="shared" ca="1" si="38"/>
        <v>-1</v>
      </c>
      <c r="AA267" s="4">
        <f t="shared" ca="1" si="39"/>
        <v>-1</v>
      </c>
    </row>
    <row r="268" spans="1:27" x14ac:dyDescent="0.25">
      <c r="A268">
        <v>236</v>
      </c>
      <c r="B268" s="176">
        <f ca="1">OFFSET(InputPriceData!B$15,CalculationsAndCharts!$A268+$A$11,0,1,1)</f>
        <v>41214</v>
      </c>
      <c r="C268" s="3">
        <f ca="1">OFFSET(InputPriceData!G$15,CalculationsAndCharts!$A268+$A$11,IF($C$7,8,0),1,1)</f>
        <v>100995600</v>
      </c>
      <c r="D268" s="4">
        <f ca="1">OFFSET(InputPriceData!C$15,CalculationsAndCharts!$A268+$A$11,IF($C$7,8,0),1,1)</f>
        <v>137.27000000000001</v>
      </c>
      <c r="E268" s="4">
        <f ca="1">OFFSET(InputPriceData!D$15,CalculationsAndCharts!$A268+$A$11,IF($C$7,8,0),1,1)</f>
        <v>138.58000000000001</v>
      </c>
      <c r="F268" s="4">
        <f ca="1">OFFSET(InputPriceData!E$15,CalculationsAndCharts!$A268+$A$11,IF($C$7,8,0),1,1)</f>
        <v>137.13999999999999</v>
      </c>
      <c r="G268" s="4">
        <f ca="1">OFFSET(InputPriceData!F$15,CalculationsAndCharts!$A268+$A$11,IF($C$7,8,0),1,1)</f>
        <v>138.41</v>
      </c>
      <c r="H268" s="138"/>
      <c r="I268" s="138"/>
      <c r="O268" s="246">
        <f t="shared" ca="1" si="30"/>
        <v>-1.6997638051816448</v>
      </c>
      <c r="P268" s="246">
        <f t="shared" ca="1" si="31"/>
        <v>-3.002037047907161</v>
      </c>
      <c r="Q268" s="246">
        <f t="shared" ca="1" si="33"/>
        <v>3.002037047907161</v>
      </c>
      <c r="R268" s="4">
        <f t="shared" ca="1" si="34"/>
        <v>-1</v>
      </c>
      <c r="S268" s="4">
        <f t="shared" ca="1" si="32"/>
        <v>-1</v>
      </c>
      <c r="W268" s="246">
        <f t="shared" ca="1" si="35"/>
        <v>-1.6997638051816448</v>
      </c>
      <c r="X268" s="246">
        <f t="shared" ca="1" si="36"/>
        <v>-3.002037047907161</v>
      </c>
      <c r="Y268" s="246">
        <f t="shared" ca="1" si="37"/>
        <v>3.002037047907161</v>
      </c>
      <c r="Z268" s="4">
        <f t="shared" ca="1" si="38"/>
        <v>-1</v>
      </c>
      <c r="AA268" s="4">
        <f t="shared" ca="1" si="39"/>
        <v>-1</v>
      </c>
    </row>
    <row r="269" spans="1:27" x14ac:dyDescent="0.25">
      <c r="A269">
        <v>237</v>
      </c>
      <c r="B269" s="176">
        <f ca="1">OFFSET(InputPriceData!B$15,CalculationsAndCharts!$A269+$A$11,0,1,1)</f>
        <v>41213</v>
      </c>
      <c r="C269" s="3">
        <f ca="1">OFFSET(InputPriceData!G$15,CalculationsAndCharts!$A269+$A$11,IF($C$7,8,0),1,1)</f>
        <v>103438500</v>
      </c>
      <c r="D269" s="4">
        <f ca="1">OFFSET(InputPriceData!C$15,CalculationsAndCharts!$A269+$A$11,IF($C$7,8,0),1,1)</f>
        <v>137.44999999999999</v>
      </c>
      <c r="E269" s="4">
        <f ca="1">OFFSET(InputPriceData!D$15,CalculationsAndCharts!$A269+$A$11,IF($C$7,8,0),1,1)</f>
        <v>137.63</v>
      </c>
      <c r="F269" s="4">
        <f ca="1">OFFSET(InputPriceData!E$15,CalculationsAndCharts!$A269+$A$11,IF($C$7,8,0),1,1)</f>
        <v>136.32</v>
      </c>
      <c r="G269" s="4">
        <f ca="1">OFFSET(InputPriceData!F$15,CalculationsAndCharts!$A269+$A$11,IF($C$7,8,0),1,1)</f>
        <v>136.97</v>
      </c>
      <c r="H269" s="138"/>
      <c r="I269" s="138"/>
      <c r="O269" s="246">
        <f t="shared" ca="1" si="30"/>
        <v>-3.2814167852612242</v>
      </c>
      <c r="P269" s="246">
        <f t="shared" ca="1" si="31"/>
        <v>-2.8402124131618618</v>
      </c>
      <c r="Q269" s="246">
        <f t="shared" ca="1" si="33"/>
        <v>2.8402124131618618</v>
      </c>
      <c r="R269" s="4">
        <f t="shared" ca="1" si="34"/>
        <v>-1</v>
      </c>
      <c r="S269" s="4">
        <f t="shared" ca="1" si="32"/>
        <v>-1</v>
      </c>
      <c r="W269" s="246">
        <f t="shared" ca="1" si="35"/>
        <v>-3.2814167852612242</v>
      </c>
      <c r="X269" s="246">
        <f t="shared" ca="1" si="36"/>
        <v>-2.8402124131618618</v>
      </c>
      <c r="Y269" s="246">
        <f t="shared" ca="1" si="37"/>
        <v>2.8402124131618618</v>
      </c>
      <c r="Z269" s="4">
        <f t="shared" ca="1" si="38"/>
        <v>-1</v>
      </c>
      <c r="AA269" s="4">
        <f t="shared" ca="1" si="39"/>
        <v>-1</v>
      </c>
    </row>
    <row r="270" spans="1:27" x14ac:dyDescent="0.25">
      <c r="A270">
        <v>238</v>
      </c>
      <c r="B270" s="176">
        <f ca="1">OFFSET(InputPriceData!B$15,CalculationsAndCharts!$A270+$A$11,0,1,1)</f>
        <v>41208</v>
      </c>
      <c r="C270" s="3">
        <f ca="1">OFFSET(InputPriceData!G$15,CalculationsAndCharts!$A270+$A$11,IF($C$7,8,0),1,1)</f>
        <v>146023500</v>
      </c>
      <c r="D270" s="4">
        <f ca="1">OFFSET(InputPriceData!C$15,CalculationsAndCharts!$A270+$A$11,IF($C$7,8,0),1,1)</f>
        <v>136.91999999999999</v>
      </c>
      <c r="E270" s="4">
        <f ca="1">OFFSET(InputPriceData!D$15,CalculationsAndCharts!$A270+$A$11,IF($C$7,8,0),1,1)</f>
        <v>137.44</v>
      </c>
      <c r="F270" s="4">
        <f ca="1">OFFSET(InputPriceData!E$15,CalculationsAndCharts!$A270+$A$11,IF($C$7,8,0),1,1)</f>
        <v>136.04</v>
      </c>
      <c r="G270" s="4">
        <f ca="1">OFFSET(InputPriceData!F$15,CalculationsAndCharts!$A270+$A$11,IF($C$7,8,0),1,1)</f>
        <v>136.97</v>
      </c>
      <c r="H270" s="138"/>
      <c r="I270" s="138"/>
      <c r="O270" s="246">
        <f t="shared" ca="1" si="30"/>
        <v>-3.4971220149163664</v>
      </c>
      <c r="P270" s="246">
        <f t="shared" ca="1" si="31"/>
        <v>-2.5448077395416107</v>
      </c>
      <c r="Q270" s="246">
        <f t="shared" ca="1" si="33"/>
        <v>2.5448077395416107</v>
      </c>
      <c r="R270" s="4">
        <f t="shared" ca="1" si="34"/>
        <v>-1</v>
      </c>
      <c r="S270" s="4">
        <f t="shared" ca="1" si="32"/>
        <v>-1</v>
      </c>
      <c r="W270" s="246">
        <f t="shared" ca="1" si="35"/>
        <v>-3.4971220149163664</v>
      </c>
      <c r="X270" s="246">
        <f t="shared" ca="1" si="36"/>
        <v>-2.5448077395416107</v>
      </c>
      <c r="Y270" s="246">
        <f t="shared" ca="1" si="37"/>
        <v>2.5448077395416107</v>
      </c>
      <c r="Z270" s="4">
        <f t="shared" ca="1" si="38"/>
        <v>-1</v>
      </c>
      <c r="AA270" s="4">
        <f t="shared" ca="1" si="39"/>
        <v>-1</v>
      </c>
    </row>
    <row r="271" spans="1:27" x14ac:dyDescent="0.25">
      <c r="A271">
        <v>239</v>
      </c>
      <c r="B271" s="176">
        <f ca="1">OFFSET(InputPriceData!B$15,CalculationsAndCharts!$A271+$A$11,0,1,1)</f>
        <v>41207</v>
      </c>
      <c r="C271" s="3">
        <f ca="1">OFFSET(InputPriceData!G$15,CalculationsAndCharts!$A271+$A$11,IF($C$7,8,0),1,1)</f>
        <v>134457400</v>
      </c>
      <c r="D271" s="4">
        <f ca="1">OFFSET(InputPriceData!C$15,CalculationsAndCharts!$A271+$A$11,IF($C$7,8,0),1,1)</f>
        <v>137.62</v>
      </c>
      <c r="E271" s="4">
        <f ca="1">OFFSET(InputPriceData!D$15,CalculationsAndCharts!$A271+$A$11,IF($C$7,8,0),1,1)</f>
        <v>137.87</v>
      </c>
      <c r="F271" s="4">
        <f ca="1">OFFSET(InputPriceData!E$15,CalculationsAndCharts!$A271+$A$11,IF($C$7,8,0),1,1)</f>
        <v>136.22</v>
      </c>
      <c r="G271" s="4">
        <f ca="1">OFFSET(InputPriceData!F$15,CalculationsAndCharts!$A271+$A$11,IF($C$7,8,0),1,1)</f>
        <v>137.05000000000001</v>
      </c>
      <c r="H271" s="138"/>
      <c r="I271" s="138"/>
      <c r="O271" s="246">
        <f t="shared" ca="1" si="30"/>
        <v>-3.641978531849142</v>
      </c>
      <c r="P271" s="246">
        <f t="shared" ca="1" si="31"/>
        <v>-2.1882335711817018</v>
      </c>
      <c r="Q271" s="246">
        <f t="shared" ca="1" si="33"/>
        <v>2.1882335711817018</v>
      </c>
      <c r="R271" s="4">
        <f t="shared" ca="1" si="34"/>
        <v>-1</v>
      </c>
      <c r="S271" s="4">
        <f t="shared" ca="1" si="32"/>
        <v>-1</v>
      </c>
      <c r="W271" s="246">
        <f t="shared" ca="1" si="35"/>
        <v>-3.641978531849142</v>
      </c>
      <c r="X271" s="246">
        <f t="shared" ca="1" si="36"/>
        <v>-2.1882335711817018</v>
      </c>
      <c r="Y271" s="246">
        <f t="shared" ca="1" si="37"/>
        <v>2.1882335711817018</v>
      </c>
      <c r="Z271" s="4">
        <f t="shared" ca="1" si="38"/>
        <v>-1</v>
      </c>
      <c r="AA271" s="4">
        <f t="shared" ca="1" si="39"/>
        <v>-1</v>
      </c>
    </row>
    <row r="272" spans="1:27" x14ac:dyDescent="0.25">
      <c r="A272">
        <v>240</v>
      </c>
      <c r="B272" s="176">
        <f ca="1">OFFSET(InputPriceData!B$15,CalculationsAndCharts!$A272+$A$11,0,1,1)</f>
        <v>41206</v>
      </c>
      <c r="C272" s="3">
        <f ca="1">OFFSET(InputPriceData!G$15,CalculationsAndCharts!$A272+$A$11,IF($C$7,8,0),1,1)</f>
        <v>120179400</v>
      </c>
      <c r="D272" s="4">
        <f ca="1">OFFSET(InputPriceData!C$15,CalculationsAndCharts!$A272+$A$11,IF($C$7,8,0),1,1)</f>
        <v>137.53</v>
      </c>
      <c r="E272" s="4">
        <f ca="1">OFFSET(InputPriceData!D$15,CalculationsAndCharts!$A272+$A$11,IF($C$7,8,0),1,1)</f>
        <v>137.69999999999999</v>
      </c>
      <c r="F272" s="4">
        <f ca="1">OFFSET(InputPriceData!E$15,CalculationsAndCharts!$A272+$A$11,IF($C$7,8,0),1,1)</f>
        <v>136.44</v>
      </c>
      <c r="G272" s="4">
        <f ca="1">OFFSET(InputPriceData!F$15,CalculationsAndCharts!$A272+$A$11,IF($C$7,8,0),1,1)</f>
        <v>136.65</v>
      </c>
      <c r="H272" s="138"/>
      <c r="I272" s="138"/>
      <c r="O272" s="246">
        <f t="shared" ca="1" si="30"/>
        <v>-4.2948372109890061</v>
      </c>
      <c r="P272" s="246">
        <f t="shared" ca="1" si="31"/>
        <v>-1.8024232067921917</v>
      </c>
      <c r="Q272" s="246">
        <f t="shared" ca="1" si="33"/>
        <v>2.0133823220804326</v>
      </c>
      <c r="R272" s="4">
        <f t="shared" ca="1" si="34"/>
        <v>-0.89522153195908849</v>
      </c>
      <c r="S272" s="4">
        <f t="shared" ca="1" si="32"/>
        <v>2.4593169133964678E-2</v>
      </c>
      <c r="W272" s="246">
        <f t="shared" ca="1" si="35"/>
        <v>-4.2948372109890061</v>
      </c>
      <c r="X272" s="246">
        <f t="shared" ca="1" si="36"/>
        <v>-1.8024232067921917</v>
      </c>
      <c r="Y272" s="246">
        <f t="shared" ca="1" si="37"/>
        <v>2.0133823220804326</v>
      </c>
      <c r="Z272" s="4">
        <f t="shared" ca="1" si="38"/>
        <v>-0.89522153195908849</v>
      </c>
      <c r="AA272" s="4">
        <f t="shared" ca="1" si="39"/>
        <v>-0.77147958709161757</v>
      </c>
    </row>
    <row r="273" spans="1:27" x14ac:dyDescent="0.25">
      <c r="A273">
        <v>241</v>
      </c>
      <c r="B273" s="176">
        <f ca="1">OFFSET(InputPriceData!B$15,CalculationsAndCharts!$A273+$A$11,0,1,1)</f>
        <v>41205</v>
      </c>
      <c r="C273" s="3">
        <f ca="1">OFFSET(InputPriceData!G$15,CalculationsAndCharts!$A273+$A$11,IF($C$7,8,0),1,1)</f>
        <v>192056300</v>
      </c>
      <c r="D273" s="4">
        <f ca="1">OFFSET(InputPriceData!C$15,CalculationsAndCharts!$A273+$A$11,IF($C$7,8,0),1,1)</f>
        <v>137.47</v>
      </c>
      <c r="E273" s="4">
        <f ca="1">OFFSET(InputPriceData!D$15,CalculationsAndCharts!$A273+$A$11,IF($C$7,8,0),1,1)</f>
        <v>137.66</v>
      </c>
      <c r="F273" s="4">
        <f ca="1">OFFSET(InputPriceData!E$15,CalculationsAndCharts!$A273+$A$11,IF($C$7,8,0),1,1)</f>
        <v>136.47</v>
      </c>
      <c r="G273" s="4">
        <f ca="1">OFFSET(InputPriceData!F$15,CalculationsAndCharts!$A273+$A$11,IF($C$7,8,0),1,1)</f>
        <v>137.04</v>
      </c>
      <c r="H273" s="138"/>
      <c r="I273" s="138"/>
      <c r="O273" s="246">
        <f t="shared" ca="1" si="30"/>
        <v>-4.1732021622528661</v>
      </c>
      <c r="P273" s="246">
        <f t="shared" ca="1" si="31"/>
        <v>-1.4677015147126771</v>
      </c>
      <c r="Q273" s="246">
        <f t="shared" ca="1" si="33"/>
        <v>2.0316673280327273</v>
      </c>
      <c r="R273" s="4">
        <f t="shared" ca="1" si="34"/>
        <v>-0.72241232334717864</v>
      </c>
      <c r="S273" s="4">
        <f t="shared" ca="1" si="32"/>
        <v>0.50764151300928373</v>
      </c>
      <c r="W273" s="246">
        <f t="shared" ca="1" si="35"/>
        <v>-4.1732021622528661</v>
      </c>
      <c r="X273" s="246">
        <f t="shared" ca="1" si="36"/>
        <v>-1.4677015147126771</v>
      </c>
      <c r="Y273" s="246">
        <f t="shared" ca="1" si="37"/>
        <v>2.0316673280327273</v>
      </c>
      <c r="Z273" s="4">
        <f t="shared" ca="1" si="38"/>
        <v>-0.72241232334717864</v>
      </c>
      <c r="AA273" s="4">
        <f t="shared" ca="1" si="39"/>
        <v>-0.4534408169872633</v>
      </c>
    </row>
    <row r="274" spans="1:27" x14ac:dyDescent="0.25">
      <c r="A274">
        <v>242</v>
      </c>
      <c r="B274" s="176">
        <f ca="1">OFFSET(InputPriceData!B$15,CalculationsAndCharts!$A274+$A$11,0,1,1)</f>
        <v>41204</v>
      </c>
      <c r="C274" s="3">
        <f ca="1">OFFSET(InputPriceData!G$15,CalculationsAndCharts!$A274+$A$11,IF($C$7,8,0),1,1)</f>
        <v>125578600</v>
      </c>
      <c r="D274" s="4">
        <f ca="1">OFFSET(InputPriceData!C$15,CalculationsAndCharts!$A274+$A$11,IF($C$7,8,0),1,1)</f>
        <v>138.72</v>
      </c>
      <c r="E274" s="4">
        <f ca="1">OFFSET(InputPriceData!D$15,CalculationsAndCharts!$A274+$A$11,IF($C$7,8,0),1,1)</f>
        <v>139.22</v>
      </c>
      <c r="F274" s="4">
        <f ca="1">OFFSET(InputPriceData!E$15,CalculationsAndCharts!$A274+$A$11,IF($C$7,8,0),1,1)</f>
        <v>137.87</v>
      </c>
      <c r="G274" s="4">
        <f ca="1">OFFSET(InputPriceData!F$15,CalculationsAndCharts!$A274+$A$11,IF($C$7,8,0),1,1)</f>
        <v>138.97</v>
      </c>
      <c r="H274" s="138"/>
      <c r="I274" s="138"/>
      <c r="O274" s="246">
        <f t="shared" ca="1" si="30"/>
        <v>-2.4208749903946321</v>
      </c>
      <c r="P274" s="246">
        <f t="shared" ca="1" si="31"/>
        <v>-1.2866058935906861</v>
      </c>
      <c r="Q274" s="246">
        <f t="shared" ca="1" si="33"/>
        <v>2.0501183935749014</v>
      </c>
      <c r="R274" s="4">
        <f t="shared" ca="1" si="34"/>
        <v>-0.62757638662378046</v>
      </c>
      <c r="S274" s="4">
        <f t="shared" ca="1" si="32"/>
        <v>0.62600034376494107</v>
      </c>
      <c r="W274" s="246">
        <f t="shared" ca="1" si="35"/>
        <v>-2.4208749903946321</v>
      </c>
      <c r="X274" s="246">
        <f t="shared" ca="1" si="36"/>
        <v>-1.2866058935906861</v>
      </c>
      <c r="Y274" s="246">
        <f t="shared" ca="1" si="37"/>
        <v>2.0501183935749014</v>
      </c>
      <c r="Z274" s="4">
        <f t="shared" ca="1" si="38"/>
        <v>-0.62757638662378046</v>
      </c>
      <c r="AA274" s="4">
        <f t="shared" ca="1" si="39"/>
        <v>-0.30385269791250796</v>
      </c>
    </row>
    <row r="275" spans="1:27" x14ac:dyDescent="0.25">
      <c r="A275">
        <v>243</v>
      </c>
      <c r="B275" s="176">
        <f ca="1">OFFSET(InputPriceData!B$15,CalculationsAndCharts!$A275+$A$11,0,1,1)</f>
        <v>41201</v>
      </c>
      <c r="C275" s="3">
        <f ca="1">OFFSET(InputPriceData!G$15,CalculationsAndCharts!$A275+$A$11,IF($C$7,8,0),1,1)</f>
        <v>185645200</v>
      </c>
      <c r="D275" s="4">
        <f ca="1">OFFSET(InputPriceData!C$15,CalculationsAndCharts!$A275+$A$11,IF($C$7,8,0),1,1)</f>
        <v>141.04</v>
      </c>
      <c r="E275" s="4">
        <f ca="1">OFFSET(InputPriceData!D$15,CalculationsAndCharts!$A275+$A$11,IF($C$7,8,0),1,1)</f>
        <v>141.05000000000001</v>
      </c>
      <c r="F275" s="4">
        <f ca="1">OFFSET(InputPriceData!E$15,CalculationsAndCharts!$A275+$A$11,IF($C$7,8,0),1,1)</f>
        <v>138.62</v>
      </c>
      <c r="G275" s="4">
        <f ca="1">OFFSET(InputPriceData!F$15,CalculationsAndCharts!$A275+$A$11,IF($C$7,8,0),1,1)</f>
        <v>138.94999999999999</v>
      </c>
      <c r="H275" s="138"/>
      <c r="I275" s="138"/>
      <c r="O275" s="246">
        <f t="shared" ca="1" si="30"/>
        <v>-2.5402963080761851</v>
      </c>
      <c r="P275" s="246">
        <f t="shared" ca="1" si="31"/>
        <v>-1.2519257728531645</v>
      </c>
      <c r="Q275" s="246">
        <f t="shared" ca="1" si="33"/>
        <v>2.0687370268162475</v>
      </c>
      <c r="R275" s="4">
        <f t="shared" ca="1" si="34"/>
        <v>-0.60516428943115008</v>
      </c>
      <c r="S275" s="4">
        <f t="shared" ca="1" si="32"/>
        <v>0.6474894592234649</v>
      </c>
      <c r="W275" s="246">
        <f t="shared" ca="1" si="35"/>
        <v>-2.5402963080761851</v>
      </c>
      <c r="X275" s="246">
        <f t="shared" ca="1" si="36"/>
        <v>-1.2519257728531645</v>
      </c>
      <c r="Y275" s="246">
        <f t="shared" ca="1" si="37"/>
        <v>2.0687370268162475</v>
      </c>
      <c r="Z275" s="4">
        <f t="shared" ca="1" si="38"/>
        <v>-0.60516428943115008</v>
      </c>
      <c r="AA275" s="4">
        <f t="shared" ca="1" si="39"/>
        <v>-0.27068875719251351</v>
      </c>
    </row>
    <row r="276" spans="1:27" x14ac:dyDescent="0.25">
      <c r="A276">
        <v>244</v>
      </c>
      <c r="B276" s="176">
        <f ca="1">OFFSET(InputPriceData!B$15,CalculationsAndCharts!$A276+$A$11,0,1,1)</f>
        <v>41200</v>
      </c>
      <c r="C276" s="3">
        <f ca="1">OFFSET(InputPriceData!G$15,CalculationsAndCharts!$A276+$A$11,IF($C$7,8,0),1,1)</f>
        <v>148108500</v>
      </c>
      <c r="D276" s="4">
        <f ca="1">OFFSET(InputPriceData!C$15,CalculationsAndCharts!$A276+$A$11,IF($C$7,8,0),1,1)</f>
        <v>141.30000000000001</v>
      </c>
      <c r="E276" s="4">
        <f ca="1">OFFSET(InputPriceData!D$15,CalculationsAndCharts!$A276+$A$11,IF($C$7,8,0),1,1)</f>
        <v>141.97999999999999</v>
      </c>
      <c r="F276" s="4">
        <f ca="1">OFFSET(InputPriceData!E$15,CalculationsAndCharts!$A276+$A$11,IF($C$7,8,0),1,1)</f>
        <v>140.83000000000001</v>
      </c>
      <c r="G276" s="4">
        <f ca="1">OFFSET(InputPriceData!F$15,CalculationsAndCharts!$A276+$A$11,IF($C$7,8,0),1,1)</f>
        <v>141.30000000000001</v>
      </c>
      <c r="H276" s="138"/>
      <c r="I276" s="138"/>
      <c r="O276" s="246">
        <f t="shared" ca="1" si="30"/>
        <v>-0.18665863415678402</v>
      </c>
      <c r="P276" s="246">
        <f t="shared" ca="1" si="31"/>
        <v>-1.3492284144526101</v>
      </c>
      <c r="Q276" s="246">
        <f t="shared" ca="1" si="33"/>
        <v>2.0875247495623084</v>
      </c>
      <c r="R276" s="4">
        <f t="shared" ca="1" si="34"/>
        <v>-0.64632930207677919</v>
      </c>
      <c r="S276" s="4">
        <f t="shared" ca="1" si="32"/>
        <v>0.6064271999186206</v>
      </c>
      <c r="W276" s="246">
        <f t="shared" ca="1" si="35"/>
        <v>-0.18665863415678402</v>
      </c>
      <c r="X276" s="246">
        <f t="shared" ca="1" si="36"/>
        <v>-1.3492284144526101</v>
      </c>
      <c r="Y276" s="246">
        <f t="shared" ca="1" si="37"/>
        <v>2.0875247495623084</v>
      </c>
      <c r="Z276" s="4">
        <f t="shared" ca="1" si="38"/>
        <v>-0.64632930207677919</v>
      </c>
      <c r="AA276" s="4">
        <f t="shared" ca="1" si="39"/>
        <v>-0.33221826070935462</v>
      </c>
    </row>
    <row r="277" spans="1:27" x14ac:dyDescent="0.25">
      <c r="A277">
        <v>245</v>
      </c>
      <c r="B277" s="176">
        <f ca="1">OFFSET(InputPriceData!B$15,CalculationsAndCharts!$A277+$A$11,0,1,1)</f>
        <v>41199</v>
      </c>
      <c r="C277" s="3">
        <f ca="1">OFFSET(InputPriceData!G$15,CalculationsAndCharts!$A277+$A$11,IF($C$7,8,0),1,1)</f>
        <v>128834100</v>
      </c>
      <c r="D277" s="4">
        <f ca="1">OFFSET(InputPriceData!C$15,CalculationsAndCharts!$A277+$A$11,IF($C$7,8,0),1,1)</f>
        <v>141.13</v>
      </c>
      <c r="E277" s="4">
        <f ca="1">OFFSET(InputPriceData!D$15,CalculationsAndCharts!$A277+$A$11,IF($C$7,8,0),1,1)</f>
        <v>141.79</v>
      </c>
      <c r="F277" s="4">
        <f ca="1">OFFSET(InputPriceData!E$15,CalculationsAndCharts!$A277+$A$11,IF($C$7,8,0),1,1)</f>
        <v>140.91</v>
      </c>
      <c r="G277" s="4">
        <f ca="1">OFFSET(InputPriceData!F$15,CalculationsAndCharts!$A277+$A$11,IF($C$7,8,0),1,1)</f>
        <v>141.66999999999999</v>
      </c>
      <c r="H277" s="138"/>
      <c r="I277" s="138"/>
      <c r="O277" s="246">
        <f t="shared" ca="1" si="30"/>
        <v>0.31512615900889029</v>
      </c>
      <c r="P277" s="246">
        <f t="shared" ca="1" si="31"/>
        <v>-1.5027055408535355</v>
      </c>
      <c r="Q277" s="246">
        <f t="shared" ca="1" si="33"/>
        <v>2.1064830974392619</v>
      </c>
      <c r="R277" s="4">
        <f t="shared" ca="1" si="34"/>
        <v>-0.7133717534597328</v>
      </c>
      <c r="S277" s="4">
        <f t="shared" ca="1" si="32"/>
        <v>0.52135830761770252</v>
      </c>
      <c r="W277" s="246">
        <f t="shared" ca="1" si="35"/>
        <v>0.31512615900889029</v>
      </c>
      <c r="X277" s="246">
        <f t="shared" ca="1" si="36"/>
        <v>-1.5027055408535355</v>
      </c>
      <c r="Y277" s="246">
        <f t="shared" ca="1" si="37"/>
        <v>2.1064830974392619</v>
      </c>
      <c r="Z277" s="4">
        <f t="shared" ca="1" si="38"/>
        <v>-0.7133717534597328</v>
      </c>
      <c r="AA277" s="4">
        <f t="shared" ca="1" si="39"/>
        <v>-0.43849602465784981</v>
      </c>
    </row>
    <row r="278" spans="1:27" x14ac:dyDescent="0.25">
      <c r="A278">
        <v>246</v>
      </c>
      <c r="B278" s="176">
        <f ca="1">OFFSET(InputPriceData!B$15,CalculationsAndCharts!$A278+$A$11,0,1,1)</f>
        <v>41198</v>
      </c>
      <c r="C278" s="3">
        <f ca="1">OFFSET(InputPriceData!G$15,CalculationsAndCharts!$A278+$A$11,IF($C$7,8,0),1,1)</f>
        <v>108815500</v>
      </c>
      <c r="D278" s="4">
        <f ca="1">OFFSET(InputPriceData!C$15,CalculationsAndCharts!$A278+$A$11,IF($C$7,8,0),1,1)</f>
        <v>140.27000000000001</v>
      </c>
      <c r="E278" s="4">
        <f ca="1">OFFSET(InputPriceData!D$15,CalculationsAndCharts!$A278+$A$11,IF($C$7,8,0),1,1)</f>
        <v>141.13</v>
      </c>
      <c r="F278" s="4">
        <f ca="1">OFFSET(InputPriceData!E$15,CalculationsAndCharts!$A278+$A$11,IF($C$7,8,0),1,1)</f>
        <v>140.18</v>
      </c>
      <c r="G278" s="4">
        <f ca="1">OFFSET(InputPriceData!F$15,CalculationsAndCharts!$A278+$A$11,IF($C$7,8,0),1,1)</f>
        <v>141.03</v>
      </c>
      <c r="H278" s="138"/>
      <c r="I278" s="138"/>
      <c r="O278" s="246">
        <f t="shared" ca="1" si="30"/>
        <v>-0.19351718021883579</v>
      </c>
      <c r="P278" s="246">
        <f t="shared" ca="1" si="31"/>
        <v>-1.548961960662637</v>
      </c>
      <c r="Q278" s="246">
        <f t="shared" ca="1" si="33"/>
        <v>2.1256136200194367</v>
      </c>
      <c r="R278" s="4">
        <f t="shared" ca="1" si="34"/>
        <v>-0.72871285076187708</v>
      </c>
      <c r="S278" s="4">
        <f t="shared" ca="1" si="32"/>
        <v>0.49769853695257987</v>
      </c>
      <c r="W278" s="246">
        <f t="shared" ca="1" si="35"/>
        <v>-0.19351718021883579</v>
      </c>
      <c r="X278" s="246">
        <f t="shared" ca="1" si="36"/>
        <v>-1.548961960662637</v>
      </c>
      <c r="Y278" s="246">
        <f t="shared" ca="1" si="37"/>
        <v>2.1256136200194367</v>
      </c>
      <c r="Z278" s="4">
        <f t="shared" ca="1" si="38"/>
        <v>-0.72871285076187708</v>
      </c>
      <c r="AA278" s="4">
        <f t="shared" ca="1" si="39"/>
        <v>-0.46394630439122353</v>
      </c>
    </row>
    <row r="279" spans="1:27" x14ac:dyDescent="0.25">
      <c r="A279">
        <v>247</v>
      </c>
      <c r="B279" s="176">
        <f ca="1">OFFSET(InputPriceData!B$15,CalculationsAndCharts!$A279+$A$11,0,1,1)</f>
        <v>41197</v>
      </c>
      <c r="C279" s="3">
        <f ca="1">OFFSET(InputPriceData!G$15,CalculationsAndCharts!$A279+$A$11,IF($C$7,8,0),1,1)</f>
        <v>107689100</v>
      </c>
      <c r="D279" s="4">
        <f ca="1">OFFSET(InputPriceData!C$15,CalculationsAndCharts!$A279+$A$11,IF($C$7,8,0),1,1)</f>
        <v>138.80000000000001</v>
      </c>
      <c r="E279" s="4">
        <f ca="1">OFFSET(InputPriceData!D$15,CalculationsAndCharts!$A279+$A$11,IF($C$7,8,0),1,1)</f>
        <v>139.77000000000001</v>
      </c>
      <c r="F279" s="4">
        <f ca="1">OFFSET(InputPriceData!E$15,CalculationsAndCharts!$A279+$A$11,IF($C$7,8,0),1,1)</f>
        <v>138.35</v>
      </c>
      <c r="G279" s="4">
        <f ca="1">OFFSET(InputPriceData!F$15,CalculationsAndCharts!$A279+$A$11,IF($C$7,8,0),1,1)</f>
        <v>139.62</v>
      </c>
      <c r="H279" s="138"/>
      <c r="I279" s="138"/>
      <c r="O279" s="246">
        <f t="shared" ca="1" si="30"/>
        <v>-1.5544208375379904</v>
      </c>
      <c r="P279" s="246">
        <f t="shared" ca="1" si="31"/>
        <v>-1.4227552684376781</v>
      </c>
      <c r="Q279" s="246">
        <f t="shared" ca="1" si="33"/>
        <v>2.1449178809479683</v>
      </c>
      <c r="R279" s="4">
        <f t="shared" ca="1" si="34"/>
        <v>-0.6633145637300002</v>
      </c>
      <c r="S279" s="4">
        <f t="shared" ca="1" si="32"/>
        <v>0.58728415753942209</v>
      </c>
      <c r="W279" s="246">
        <f t="shared" ca="1" si="35"/>
        <v>-1.5544208375379904</v>
      </c>
      <c r="X279" s="246">
        <f t="shared" ca="1" si="36"/>
        <v>-1.4227552684376781</v>
      </c>
      <c r="Y279" s="246">
        <f t="shared" ca="1" si="37"/>
        <v>2.1449178809479683</v>
      </c>
      <c r="Z279" s="4">
        <f t="shared" ca="1" si="38"/>
        <v>-0.6633145637300002</v>
      </c>
      <c r="AA279" s="4">
        <f t="shared" ca="1" si="39"/>
        <v>-0.35840999026042791</v>
      </c>
    </row>
    <row r="280" spans="1:27" x14ac:dyDescent="0.25">
      <c r="A280">
        <v>248</v>
      </c>
      <c r="B280" s="176">
        <f ca="1">OFFSET(InputPriceData!B$15,CalculationsAndCharts!$A280+$A$11,0,1,1)</f>
        <v>41194</v>
      </c>
      <c r="C280" s="3">
        <f ca="1">OFFSET(InputPriceData!G$15,CalculationsAndCharts!$A280+$A$11,IF($C$7,8,0),1,1)</f>
        <v>124181900</v>
      </c>
      <c r="D280" s="4">
        <f ca="1">OFFSET(InputPriceData!C$15,CalculationsAndCharts!$A280+$A$11,IF($C$7,8,0),1,1)</f>
        <v>139.01</v>
      </c>
      <c r="E280" s="4">
        <f ca="1">OFFSET(InputPriceData!D$15,CalculationsAndCharts!$A280+$A$11,IF($C$7,8,0),1,1)</f>
        <v>139.49</v>
      </c>
      <c r="F280" s="4">
        <f ca="1">OFFSET(InputPriceData!E$15,CalculationsAndCharts!$A280+$A$11,IF($C$7,8,0),1,1)</f>
        <v>138.16</v>
      </c>
      <c r="G280" s="4">
        <f ca="1">OFFSET(InputPriceData!F$15,CalculationsAndCharts!$A280+$A$11,IF($C$7,8,0),1,1)</f>
        <v>138.46</v>
      </c>
      <c r="H280" s="138"/>
      <c r="I280" s="138"/>
      <c r="O280" s="246">
        <f t="shared" ca="1" si="30"/>
        <v>-2.7771119495399041</v>
      </c>
      <c r="P280" s="246">
        <f t="shared" ca="1" si="31"/>
        <v>-1.1583505028308483</v>
      </c>
      <c r="Q280" s="246">
        <f t="shared" ca="1" si="33"/>
        <v>2.1643974580706038</v>
      </c>
      <c r="R280" s="4">
        <f t="shared" ca="1" si="34"/>
        <v>-0.53518382148878973</v>
      </c>
      <c r="S280" s="4">
        <f t="shared" ca="1" si="32"/>
        <v>0.70382375824337051</v>
      </c>
      <c r="W280" s="246">
        <f t="shared" ca="1" si="35"/>
        <v>-2.7771119495399041</v>
      </c>
      <c r="X280" s="246">
        <f t="shared" ca="1" si="36"/>
        <v>-1.1583505028308483</v>
      </c>
      <c r="Y280" s="246">
        <f t="shared" ca="1" si="37"/>
        <v>2.1643974580706038</v>
      </c>
      <c r="Z280" s="4">
        <f t="shared" ca="1" si="38"/>
        <v>-0.53518382148878973</v>
      </c>
      <c r="AA280" s="4">
        <f t="shared" ca="1" si="39"/>
        <v>-0.17200568552832998</v>
      </c>
    </row>
    <row r="281" spans="1:27" x14ac:dyDescent="0.25">
      <c r="A281">
        <v>249</v>
      </c>
      <c r="B281" s="176">
        <f ca="1">OFFSET(InputPriceData!B$15,CalculationsAndCharts!$A281+$A$11,0,1,1)</f>
        <v>41193</v>
      </c>
      <c r="C281" s="3">
        <f ca="1">OFFSET(InputPriceData!G$15,CalculationsAndCharts!$A281+$A$11,IF($C$7,8,0),1,1)</f>
        <v>123601500</v>
      </c>
      <c r="D281" s="4">
        <f ca="1">OFFSET(InputPriceData!C$15,CalculationsAndCharts!$A281+$A$11,IF($C$7,8,0),1,1)</f>
        <v>139.81</v>
      </c>
      <c r="E281" s="4">
        <f ca="1">OFFSET(InputPriceData!D$15,CalculationsAndCharts!$A281+$A$11,IF($C$7,8,0),1,1)</f>
        <v>140.02000000000001</v>
      </c>
      <c r="F281" s="4">
        <f ca="1">OFFSET(InputPriceData!E$15,CalculationsAndCharts!$A281+$A$11,IF($C$7,8,0),1,1)</f>
        <v>138.88999999999999</v>
      </c>
      <c r="G281" s="4">
        <f ca="1">OFFSET(InputPriceData!F$15,CalculationsAndCharts!$A281+$A$11,IF($C$7,8,0),1,1)</f>
        <v>138.91999999999999</v>
      </c>
      <c r="H281" s="138"/>
      <c r="I281" s="138"/>
      <c r="O281" s="246">
        <f t="shared" ca="1" si="30"/>
        <v>-2.4132618775282326</v>
      </c>
      <c r="P281" s="246">
        <f t="shared" ca="1" si="31"/>
        <v>-0.87019067587658405</v>
      </c>
      <c r="Q281" s="246">
        <f t="shared" ca="1" si="33"/>
        <v>2.184053943562668</v>
      </c>
      <c r="R281" s="4">
        <f t="shared" ca="1" si="34"/>
        <v>-0.39842911318257707</v>
      </c>
      <c r="S281" s="4">
        <f t="shared" ca="1" si="32"/>
        <v>0.78197707669413707</v>
      </c>
      <c r="W281" s="246">
        <f t="shared" ca="1" si="35"/>
        <v>-2.4132618775282326</v>
      </c>
      <c r="X281" s="246">
        <f t="shared" ca="1" si="36"/>
        <v>-0.87019067587658405</v>
      </c>
      <c r="Y281" s="246">
        <f t="shared" ca="1" si="37"/>
        <v>2.184053943562668</v>
      </c>
      <c r="Z281" s="4">
        <f t="shared" ca="1" si="38"/>
        <v>-0.39842911318257707</v>
      </c>
      <c r="AA281" s="4">
        <f t="shared" ca="1" si="39"/>
        <v>1.86870548511675E-3</v>
      </c>
    </row>
    <row r="282" spans="1:27" x14ac:dyDescent="0.25">
      <c r="A282">
        <v>250</v>
      </c>
      <c r="B282" s="176">
        <f ca="1">OFFSET(InputPriceData!B$15,CalculationsAndCharts!$A282+$A$11,0,1,1)</f>
        <v>41192</v>
      </c>
      <c r="C282" s="3">
        <f ca="1">OFFSET(InputPriceData!G$15,CalculationsAndCharts!$A282+$A$11,IF($C$7,8,0),1,1)</f>
        <v>124247500</v>
      </c>
      <c r="D282" s="4">
        <f ca="1">OFFSET(InputPriceData!C$15,CalculationsAndCharts!$A282+$A$11,IF($C$7,8,0),1,1)</f>
        <v>139.71</v>
      </c>
      <c r="E282" s="4">
        <f ca="1">OFFSET(InputPriceData!D$15,CalculationsAndCharts!$A282+$A$11,IF($C$7,8,0),1,1)</f>
        <v>139.85</v>
      </c>
      <c r="F282" s="4">
        <f ca="1">OFFSET(InputPriceData!E$15,CalculationsAndCharts!$A282+$A$11,IF($C$7,8,0),1,1)</f>
        <v>138.66</v>
      </c>
      <c r="G282" s="4">
        <f ca="1">OFFSET(InputPriceData!F$15,CalculationsAndCharts!$A282+$A$11,IF($C$7,8,0),1,1)</f>
        <v>138.84</v>
      </c>
      <c r="H282" s="138"/>
      <c r="I282" s="138"/>
      <c r="O282" s="246">
        <f t="shared" ca="1" si="30"/>
        <v>-2.5754277925700695</v>
      </c>
      <c r="P282" s="246">
        <f t="shared" ca="1" si="31"/>
        <v>-0.63340050804736925</v>
      </c>
      <c r="Q282" s="246">
        <f t="shared" ca="1" si="33"/>
        <v>2.2038889440592007</v>
      </c>
      <c r="R282" s="4">
        <f t="shared" ca="1" si="34"/>
        <v>-0.2874012820631287</v>
      </c>
      <c r="S282" s="4">
        <f t="shared" ca="1" si="32"/>
        <v>0.82634104650513918</v>
      </c>
      <c r="W282" s="246">
        <f t="shared" ca="1" si="35"/>
        <v>-2.5754277925700695</v>
      </c>
      <c r="X282" s="246">
        <f t="shared" ca="1" si="36"/>
        <v>-0.63340050804736925</v>
      </c>
      <c r="Y282" s="246">
        <f t="shared" ca="1" si="37"/>
        <v>2.2038889440592007</v>
      </c>
      <c r="Z282" s="4">
        <f t="shared" ca="1" si="38"/>
        <v>-0.2874012820631287</v>
      </c>
      <c r="AA282" s="4">
        <f t="shared" ca="1" si="39"/>
        <v>0.12722451322066156</v>
      </c>
    </row>
    <row r="283" spans="1:27" x14ac:dyDescent="0.25">
      <c r="A283">
        <v>251</v>
      </c>
      <c r="B283" s="176">
        <f ca="1">OFFSET(InputPriceData!B$15,CalculationsAndCharts!$A283+$A$11,0,1,1)</f>
        <v>41191</v>
      </c>
      <c r="C283" s="3">
        <f ca="1">OFFSET(InputPriceData!G$15,CalculationsAndCharts!$A283+$A$11,IF($C$7,8,0),1,1)</f>
        <v>148872900</v>
      </c>
      <c r="D283" s="4">
        <f ca="1">OFFSET(InputPriceData!C$15,CalculationsAndCharts!$A283+$A$11,IF($C$7,8,0),1,1)</f>
        <v>141.02000000000001</v>
      </c>
      <c r="E283" s="4">
        <f ca="1">OFFSET(InputPriceData!D$15,CalculationsAndCharts!$A283+$A$11,IF($C$7,8,0),1,1)</f>
        <v>141.13999999999999</v>
      </c>
      <c r="F283" s="4">
        <f ca="1">OFFSET(InputPriceData!E$15,CalculationsAndCharts!$A283+$A$11,IF($C$7,8,0),1,1)</f>
        <v>139.68</v>
      </c>
      <c r="G283" s="4">
        <f ca="1">OFFSET(InputPriceData!F$15,CalculationsAndCharts!$A283+$A$11,IF($C$7,8,0),1,1)</f>
        <v>139.72999999999999</v>
      </c>
      <c r="H283" s="138"/>
      <c r="I283" s="138"/>
      <c r="O283" s="246">
        <f t="shared" ca="1" si="30"/>
        <v>-1.7327719772331107</v>
      </c>
      <c r="P283" s="246">
        <f t="shared" ca="1" si="31"/>
        <v>-0.49345939751661522</v>
      </c>
      <c r="Q283" s="246">
        <f t="shared" ca="1" si="33"/>
        <v>2.2239040807862773</v>
      </c>
      <c r="R283" s="4">
        <f t="shared" ca="1" si="34"/>
        <v>-0.22188879537563017</v>
      </c>
      <c r="S283" s="4">
        <f t="shared" ca="1" si="32"/>
        <v>0.84732117120102746</v>
      </c>
      <c r="W283" s="246">
        <f t="shared" ca="1" si="35"/>
        <v>-1.7327719772331107</v>
      </c>
      <c r="X283" s="246">
        <f t="shared" ca="1" si="36"/>
        <v>-0.49345939751661522</v>
      </c>
      <c r="Y283" s="246">
        <f t="shared" ca="1" si="37"/>
        <v>2.2239040807862773</v>
      </c>
      <c r="Z283" s="4">
        <f t="shared" ca="1" si="38"/>
        <v>-0.22188879537563017</v>
      </c>
      <c r="AA283" s="4">
        <f t="shared" ca="1" si="39"/>
        <v>0.19545929569067944</v>
      </c>
    </row>
    <row r="284" spans="1:27" x14ac:dyDescent="0.25">
      <c r="A284">
        <v>252</v>
      </c>
      <c r="B284" s="176">
        <f ca="1">OFFSET(InputPriceData!B$15,CalculationsAndCharts!$A284+$A$11,0,1,1)</f>
        <v>41190</v>
      </c>
      <c r="C284" s="3">
        <f ca="1">OFFSET(InputPriceData!G$15,CalculationsAndCharts!$A284+$A$11,IF($C$7,8,0),1,1)</f>
        <v>78415400</v>
      </c>
      <c r="D284" s="4">
        <f ca="1">OFFSET(InputPriceData!C$15,CalculationsAndCharts!$A284+$A$11,IF($C$7,8,0),1,1)</f>
        <v>141.09</v>
      </c>
      <c r="E284" s="4">
        <f ca="1">OFFSET(InputPriceData!D$15,CalculationsAndCharts!$A284+$A$11,IF($C$7,8,0),1,1)</f>
        <v>141.6</v>
      </c>
      <c r="F284" s="4">
        <f ca="1">OFFSET(InputPriceData!E$15,CalculationsAndCharts!$A284+$A$11,IF($C$7,8,0),1,1)</f>
        <v>140.81</v>
      </c>
      <c r="G284" s="4">
        <f ca="1">OFFSET(InputPriceData!F$15,CalculationsAndCharts!$A284+$A$11,IF($C$7,8,0),1,1)</f>
        <v>141.13</v>
      </c>
      <c r="H284" s="138"/>
      <c r="I284" s="138"/>
      <c r="O284" s="246">
        <f t="shared" ca="1" si="30"/>
        <v>-0.27478305162457972</v>
      </c>
      <c r="P284" s="246">
        <f t="shared" ca="1" si="31"/>
        <v>-0.47985390995360161</v>
      </c>
      <c r="Q284" s="246">
        <f t="shared" ca="1" si="33"/>
        <v>2.2441009896935191</v>
      </c>
      <c r="R284" s="4">
        <f t="shared" ca="1" si="34"/>
        <v>-0.21382901756980915</v>
      </c>
      <c r="S284" s="4">
        <f t="shared" ca="1" si="32"/>
        <v>0.84969064710876041</v>
      </c>
      <c r="W284" s="246">
        <f t="shared" ca="1" si="35"/>
        <v>-0.27478305162457972</v>
      </c>
      <c r="X284" s="246">
        <f t="shared" ca="1" si="36"/>
        <v>-0.47985390995360161</v>
      </c>
      <c r="Y284" s="246">
        <f t="shared" ca="1" si="37"/>
        <v>2.2441009896935191</v>
      </c>
      <c r="Z284" s="4">
        <f t="shared" ca="1" si="38"/>
        <v>-0.21382901756980915</v>
      </c>
      <c r="AA284" s="4">
        <f t="shared" ca="1" si="39"/>
        <v>0.20358383500289626</v>
      </c>
    </row>
    <row r="285" spans="1:27" x14ac:dyDescent="0.25">
      <c r="A285">
        <v>253</v>
      </c>
      <c r="B285" s="176">
        <f ca="1">OFFSET(InputPriceData!B$15,CalculationsAndCharts!$A285+$A$11,0,1,1)</f>
        <v>41187</v>
      </c>
      <c r="C285" s="3">
        <f ca="1">OFFSET(InputPriceData!G$15,CalculationsAndCharts!$A285+$A$11,IF($C$7,8,0),1,1)</f>
        <v>124842100</v>
      </c>
      <c r="D285" s="4">
        <f ca="1">OFFSET(InputPriceData!C$15,CalculationsAndCharts!$A285+$A$11,IF($C$7,8,0),1,1)</f>
        <v>142.36000000000001</v>
      </c>
      <c r="E285" s="4">
        <f ca="1">OFFSET(InputPriceData!D$15,CalculationsAndCharts!$A285+$A$11,IF($C$7,8,0),1,1)</f>
        <v>142.6</v>
      </c>
      <c r="F285" s="4">
        <f ca="1">OFFSET(InputPriceData!E$15,CalculationsAndCharts!$A285+$A$11,IF($C$7,8,0),1,1)</f>
        <v>141.18</v>
      </c>
      <c r="G285" s="4">
        <f ca="1">OFFSET(InputPriceData!F$15,CalculationsAndCharts!$A285+$A$11,IF($C$7,8,0),1,1)</f>
        <v>141.61000000000001</v>
      </c>
      <c r="H285" s="138"/>
      <c r="I285" s="138"/>
      <c r="O285" s="246">
        <f t="shared" ca="1" si="30"/>
        <v>0.35700354186786476</v>
      </c>
      <c r="P285" s="246">
        <f t="shared" ca="1" si="31"/>
        <v>-0.52318983769779748</v>
      </c>
      <c r="Q285" s="246">
        <f t="shared" ca="1" si="33"/>
        <v>2.2644813215878092</v>
      </c>
      <c r="R285" s="4">
        <f t="shared" ca="1" si="34"/>
        <v>-0.23104179871571967</v>
      </c>
      <c r="S285" s="4">
        <f t="shared" ca="1" si="32"/>
        <v>0.84457767115271054</v>
      </c>
      <c r="W285" s="246">
        <f t="shared" ca="1" si="35"/>
        <v>0.35700354186786476</v>
      </c>
      <c r="X285" s="246">
        <f t="shared" ca="1" si="36"/>
        <v>-0.52318983769779748</v>
      </c>
      <c r="Y285" s="246">
        <f t="shared" ca="1" si="37"/>
        <v>2.2644813215878092</v>
      </c>
      <c r="Z285" s="4">
        <f t="shared" ca="1" si="38"/>
        <v>-0.23104179871571967</v>
      </c>
      <c r="AA285" s="4">
        <f t="shared" ca="1" si="39"/>
        <v>0.18616275212633523</v>
      </c>
    </row>
    <row r="286" spans="1:27" x14ac:dyDescent="0.25">
      <c r="A286">
        <v>254</v>
      </c>
      <c r="B286" s="176">
        <f ca="1">OFFSET(InputPriceData!B$15,CalculationsAndCharts!$A286+$A$11,0,1,1)</f>
        <v>41186</v>
      </c>
      <c r="C286" s="3">
        <f ca="1">OFFSET(InputPriceData!G$15,CalculationsAndCharts!$A286+$A$11,IF($C$7,8,0),1,1)</f>
        <v>124311600</v>
      </c>
      <c r="D286" s="4">
        <f ca="1">OFFSET(InputPriceData!C$15,CalculationsAndCharts!$A286+$A$11,IF($C$7,8,0),1,1)</f>
        <v>141.13</v>
      </c>
      <c r="E286" s="4">
        <f ca="1">OFFSET(InputPriceData!D$15,CalculationsAndCharts!$A286+$A$11,IF($C$7,8,0),1,1)</f>
        <v>141.80000000000001</v>
      </c>
      <c r="F286" s="4">
        <f ca="1">OFFSET(InputPriceData!E$15,CalculationsAndCharts!$A286+$A$11,IF($C$7,8,0),1,1)</f>
        <v>140.93</v>
      </c>
      <c r="G286" s="4">
        <f ca="1">OFFSET(InputPriceData!F$15,CalculationsAndCharts!$A286+$A$11,IF($C$7,8,0),1,1)</f>
        <v>141.6</v>
      </c>
      <c r="H286" s="138"/>
      <c r="I286" s="138"/>
      <c r="O286" s="246">
        <f t="shared" ca="1" si="30"/>
        <v>0.53425481847744616</v>
      </c>
      <c r="P286" s="246">
        <f t="shared" ca="1" si="31"/>
        <v>-0.5212372041040938</v>
      </c>
      <c r="Q286" s="246">
        <f t="shared" ca="1" si="33"/>
        <v>2.2850467422682232</v>
      </c>
      <c r="R286" s="4">
        <f t="shared" ca="1" si="34"/>
        <v>-0.22810789576527182</v>
      </c>
      <c r="S286" s="4">
        <f t="shared" ca="1" si="32"/>
        <v>0.84546326616787792</v>
      </c>
      <c r="W286" s="246">
        <f t="shared" ca="1" si="35"/>
        <v>0.53425481847744616</v>
      </c>
      <c r="X286" s="246">
        <f t="shared" ca="1" si="36"/>
        <v>-0.5212372041040938</v>
      </c>
      <c r="Y286" s="246">
        <f t="shared" ca="1" si="37"/>
        <v>2.2850467422682232</v>
      </c>
      <c r="Z286" s="4">
        <f t="shared" ca="1" si="38"/>
        <v>-0.22810789576527182</v>
      </c>
      <c r="AA286" s="4">
        <f t="shared" ca="1" si="39"/>
        <v>0.1891508226934801</v>
      </c>
    </row>
    <row r="287" spans="1:27" x14ac:dyDescent="0.25">
      <c r="A287">
        <v>255</v>
      </c>
      <c r="B287" s="176">
        <f ca="1">OFFSET(InputPriceData!B$15,CalculationsAndCharts!$A287+$A$11,0,1,1)</f>
        <v>41185</v>
      </c>
      <c r="C287" s="3">
        <f ca="1">OFFSET(InputPriceData!G$15,CalculationsAndCharts!$A287+$A$11,IF($C$7,8,0),1,1)</f>
        <v>121283100</v>
      </c>
      <c r="D287" s="4">
        <f ca="1">OFFSET(InputPriceData!C$15,CalculationsAndCharts!$A287+$A$11,IF($C$7,8,0),1,1)</f>
        <v>140.41</v>
      </c>
      <c r="E287" s="4">
        <f ca="1">OFFSET(InputPriceData!D$15,CalculationsAndCharts!$A287+$A$11,IF($C$7,8,0),1,1)</f>
        <v>140.93</v>
      </c>
      <c r="F287" s="4">
        <f ca="1">OFFSET(InputPriceData!E$15,CalculationsAndCharts!$A287+$A$11,IF($C$7,8,0),1,1)</f>
        <v>139.66999999999999</v>
      </c>
      <c r="G287" s="4">
        <f ca="1">OFFSET(InputPriceData!F$15,CalculationsAndCharts!$A287+$A$11,IF($C$7,8,0),1,1)</f>
        <v>140.6</v>
      </c>
      <c r="H287" s="138"/>
      <c r="I287" s="138"/>
      <c r="O287" s="246">
        <f t="shared" ca="1" si="30"/>
        <v>-0.30861828113174272</v>
      </c>
      <c r="P287" s="246">
        <f t="shared" ca="1" si="31"/>
        <v>-0.39906860651126097</v>
      </c>
      <c r="Q287" s="246">
        <f t="shared" ca="1" si="33"/>
        <v>2.3057989326621828</v>
      </c>
      <c r="R287" s="4">
        <f t="shared" ca="1" si="34"/>
        <v>-0.17307172835339654</v>
      </c>
      <c r="S287" s="4">
        <f t="shared" ca="1" si="32"/>
        <v>0.86104922080436452</v>
      </c>
      <c r="W287" s="246">
        <f t="shared" ca="1" si="35"/>
        <v>-0.30861828113174272</v>
      </c>
      <c r="X287" s="246">
        <f t="shared" ca="1" si="36"/>
        <v>-0.39906860651126097</v>
      </c>
      <c r="Y287" s="246">
        <f t="shared" ca="1" si="37"/>
        <v>2.3057989326621828</v>
      </c>
      <c r="Z287" s="4">
        <f t="shared" ca="1" si="38"/>
        <v>-0.17307172835339654</v>
      </c>
      <c r="AA287" s="4">
        <f t="shared" ca="1" si="39"/>
        <v>0.24380668971590422</v>
      </c>
    </row>
    <row r="288" spans="1:27" x14ac:dyDescent="0.25">
      <c r="A288">
        <v>256</v>
      </c>
      <c r="B288" s="176">
        <f ca="1">OFFSET(InputPriceData!B$15,CalculationsAndCharts!$A288+$A$11,0,1,1)</f>
        <v>41184</v>
      </c>
      <c r="C288" s="3">
        <f ca="1">OFFSET(InputPriceData!G$15,CalculationsAndCharts!$A288+$A$11,IF($C$7,8,0),1,1)</f>
        <v>113422200</v>
      </c>
      <c r="D288" s="4">
        <f ca="1">OFFSET(InputPriceData!C$15,CalculationsAndCharts!$A288+$A$11,IF($C$7,8,0),1,1)</f>
        <v>140.43</v>
      </c>
      <c r="E288" s="4">
        <f ca="1">OFFSET(InputPriceData!D$15,CalculationsAndCharts!$A288+$A$11,IF($C$7,8,0),1,1)</f>
        <v>140.65</v>
      </c>
      <c r="F288" s="4">
        <f ca="1">OFFSET(InputPriceData!E$15,CalculationsAndCharts!$A288+$A$11,IF($C$7,8,0),1,1)</f>
        <v>139.37</v>
      </c>
      <c r="G288" s="4">
        <f ca="1">OFFSET(InputPriceData!F$15,CalculationsAndCharts!$A288+$A$11,IF($C$7,8,0),1,1)</f>
        <v>140.02000000000001</v>
      </c>
      <c r="H288" s="138"/>
      <c r="I288" s="138"/>
      <c r="O288" s="246">
        <f t="shared" ca="1" si="30"/>
        <v>-0.78989169352006616</v>
      </c>
      <c r="P288" s="246">
        <f t="shared" ca="1" si="31"/>
        <v>-0.14550657187653776</v>
      </c>
      <c r="Q288" s="246">
        <f t="shared" ca="1" si="33"/>
        <v>2.3267395889628486</v>
      </c>
      <c r="R288" s="4">
        <f t="shared" ca="1" si="34"/>
        <v>-6.2536681185451345E-2</v>
      </c>
      <c r="S288" s="4">
        <f t="shared" ca="1" si="32"/>
        <v>0.88740939329295121</v>
      </c>
      <c r="W288" s="246">
        <f t="shared" ca="1" si="35"/>
        <v>-0.78989169352006616</v>
      </c>
      <c r="X288" s="246">
        <f t="shared" ca="1" si="36"/>
        <v>-0.14550657187653776</v>
      </c>
      <c r="Y288" s="246">
        <f t="shared" ca="1" si="37"/>
        <v>2.3267395889628486</v>
      </c>
      <c r="Z288" s="4">
        <f t="shared" ca="1" si="38"/>
        <v>-6.2536681185451345E-2</v>
      </c>
      <c r="AA288" s="4">
        <f t="shared" ca="1" si="39"/>
        <v>0.34612143309983501</v>
      </c>
    </row>
    <row r="289" spans="1:27" x14ac:dyDescent="0.25">
      <c r="A289">
        <v>257</v>
      </c>
      <c r="B289" s="176">
        <f ca="1">OFFSET(InputPriceData!B$15,CalculationsAndCharts!$A289+$A$11,0,1,1)</f>
        <v>41183</v>
      </c>
      <c r="C289" s="3">
        <f ca="1">OFFSET(InputPriceData!G$15,CalculationsAndCharts!$A289+$A$11,IF($C$7,8,0),1,1)</f>
        <v>135911200</v>
      </c>
      <c r="D289" s="4">
        <f ca="1">OFFSET(InputPriceData!C$15,CalculationsAndCharts!$A289+$A$11,IF($C$7,8,0),1,1)</f>
        <v>140.04</v>
      </c>
      <c r="E289" s="4">
        <f ca="1">OFFSET(InputPriceData!D$15,CalculationsAndCharts!$A289+$A$11,IF($C$7,8,0),1,1)</f>
        <v>141.18</v>
      </c>
      <c r="F289" s="4">
        <f ca="1">OFFSET(InputPriceData!E$15,CalculationsAndCharts!$A289+$A$11,IF($C$7,8,0),1,1)</f>
        <v>139.55000000000001</v>
      </c>
      <c r="G289" s="4">
        <f ca="1">OFFSET(InputPriceData!F$15,CalculationsAndCharts!$A289+$A$11,IF($C$7,8,0),1,1)</f>
        <v>139.88</v>
      </c>
      <c r="H289" s="138"/>
      <c r="I289" s="138"/>
      <c r="O289" s="246">
        <f t="shared" ref="O289:O352" ca="1" si="40">$N$38*(G289-2*G290+G291)+2*$N$36*O290-$N$37*O291</f>
        <v>-0.85404470991871273</v>
      </c>
      <c r="P289" s="246">
        <f t="shared" ref="P289:P352" ca="1" si="41">$N$41*(O289+O290)/2+$N$42*P290+$N$43*P291</f>
        <v>0.2001220164835098</v>
      </c>
      <c r="Q289" s="246">
        <f t="shared" ca="1" si="33"/>
        <v>2.3478704227677585</v>
      </c>
      <c r="R289" s="4">
        <f t="shared" ca="1" si="34"/>
        <v>8.5235545600339566E-2</v>
      </c>
      <c r="S289" s="4">
        <f t="shared" ref="S289:S352" ca="1" si="42">(R289+$A$21)/($A$21*R289+1)</f>
        <v>0.91504093369334294</v>
      </c>
      <c r="W289" s="246">
        <f t="shared" ca="1" si="35"/>
        <v>-0.85404470991871273</v>
      </c>
      <c r="X289" s="246">
        <f t="shared" ca="1" si="36"/>
        <v>0.2001220164835098</v>
      </c>
      <c r="Y289" s="246">
        <f t="shared" ca="1" si="37"/>
        <v>2.3478704227677585</v>
      </c>
      <c r="Z289" s="4">
        <f t="shared" ca="1" si="38"/>
        <v>8.5235545600339566E-2</v>
      </c>
      <c r="AA289" s="4">
        <f t="shared" ca="1" si="39"/>
        <v>0.46923726778603742</v>
      </c>
    </row>
    <row r="290" spans="1:27" x14ac:dyDescent="0.25">
      <c r="A290">
        <v>258</v>
      </c>
      <c r="B290" s="176">
        <f ca="1">OFFSET(InputPriceData!B$15,CalculationsAndCharts!$A290+$A$11,0,1,1)</f>
        <v>41180</v>
      </c>
      <c r="C290" s="3">
        <f ca="1">OFFSET(InputPriceData!G$15,CalculationsAndCharts!$A290+$A$11,IF($C$7,8,0),1,1)</f>
        <v>150696100</v>
      </c>
      <c r="D290" s="4">
        <f ca="1">OFFSET(InputPriceData!C$15,CalculationsAndCharts!$A290+$A$11,IF($C$7,8,0),1,1)</f>
        <v>139.63</v>
      </c>
      <c r="E290" s="4">
        <f ca="1">OFFSET(InputPriceData!D$15,CalculationsAndCharts!$A290+$A$11,IF($C$7,8,0),1,1)</f>
        <v>140.08000000000001</v>
      </c>
      <c r="F290" s="4">
        <f ca="1">OFFSET(InputPriceData!E$15,CalculationsAndCharts!$A290+$A$11,IF($C$7,8,0),1,1)</f>
        <v>139.02000000000001</v>
      </c>
      <c r="G290" s="4">
        <f ca="1">OFFSET(InputPriceData!F$15,CalculationsAndCharts!$A290+$A$11,IF($C$7,8,0),1,1)</f>
        <v>139.51</v>
      </c>
      <c r="H290" s="138"/>
      <c r="I290" s="138"/>
      <c r="O290" s="246">
        <f t="shared" ca="1" si="40"/>
        <v>-1.1629665755350171</v>
      </c>
      <c r="P290" s="246">
        <f t="shared" ca="1" si="41"/>
        <v>0.6131241337628377</v>
      </c>
      <c r="Q290" s="246">
        <f t="shared" ref="Q290:Q353" ca="1" si="43">IF(ABS(P290)&gt;(Q291*0.991),ABS(P290),(Q291*0.991))</f>
        <v>2.3691931612187269</v>
      </c>
      <c r="R290" s="4">
        <f t="shared" ref="R290:R353" ca="1" si="44">IF(Q290&gt;0,P290/Q290,R291)</f>
        <v>0.25879026826476359</v>
      </c>
      <c r="S290" s="4">
        <f t="shared" ca="1" si="42"/>
        <v>0.93988133883258629</v>
      </c>
      <c r="W290" s="246">
        <f t="shared" ref="W290:W353" ca="1" si="45">$V$38*(G290-2*G291+G292)+2*$V$36*W291-$V$37*W292</f>
        <v>-1.1629665755350171</v>
      </c>
      <c r="X290" s="246">
        <f t="shared" ref="X290:X353" ca="1" si="46">$V$41*(W290+W291)/2+$V$42*X291+$V$43*X292</f>
        <v>0.6131241337628377</v>
      </c>
      <c r="Y290" s="246">
        <f t="shared" ref="Y290:Y353" ca="1" si="47">IF(ABS(X290)&gt;(Y291*0.991),ABS(X290),(Y291*0.991))</f>
        <v>2.3691931612187269</v>
      </c>
      <c r="Z290" s="4">
        <f t="shared" ref="Z290:Z353" ca="1" si="48">IF(Y290&gt;0,X290/Y290,Z291)</f>
        <v>0.25879026826476359</v>
      </c>
      <c r="AA290" s="4">
        <f t="shared" ref="AA290:AA353" ca="1" si="49">(Z290+$A$26)/($A$26*Z290+1)</f>
        <v>0.59699198217696747</v>
      </c>
    </row>
    <row r="291" spans="1:27" x14ac:dyDescent="0.25">
      <c r="A291">
        <v>259</v>
      </c>
      <c r="B291" s="176">
        <f ca="1">OFFSET(InputPriceData!B$15,CalculationsAndCharts!$A291+$A$11,0,1,1)</f>
        <v>41179</v>
      </c>
      <c r="C291" s="3">
        <f ca="1">OFFSET(InputPriceData!G$15,CalculationsAndCharts!$A291+$A$11,IF($C$7,8,0),1,1)</f>
        <v>111830300</v>
      </c>
      <c r="D291" s="4">
        <f ca="1">OFFSET(InputPriceData!C$15,CalculationsAndCharts!$A291+$A$11,IF($C$7,8,0),1,1)</f>
        <v>139.43</v>
      </c>
      <c r="E291" s="4">
        <f ca="1">OFFSET(InputPriceData!D$15,CalculationsAndCharts!$A291+$A$11,IF($C$7,8,0),1,1)</f>
        <v>140.47999999999999</v>
      </c>
      <c r="F291" s="4">
        <f ca="1">OFFSET(InputPriceData!E$15,CalculationsAndCharts!$A291+$A$11,IF($C$7,8,0),1,1)</f>
        <v>139.07</v>
      </c>
      <c r="G291" s="4">
        <f ca="1">OFFSET(InputPriceData!F$15,CalculationsAndCharts!$A291+$A$11,IF($C$7,8,0),1,1)</f>
        <v>140.16</v>
      </c>
      <c r="H291" s="138"/>
      <c r="I291" s="138"/>
      <c r="O291" s="246">
        <f t="shared" ca="1" si="40"/>
        <v>-0.43132509668240471</v>
      </c>
      <c r="P291" s="246">
        <f t="shared" ca="1" si="41"/>
        <v>1.0573131217887897</v>
      </c>
      <c r="Q291" s="246">
        <f t="shared" ca="1" si="43"/>
        <v>2.3907095471430142</v>
      </c>
      <c r="R291" s="4">
        <f t="shared" ca="1" si="44"/>
        <v>0.4422591289068627</v>
      </c>
      <c r="S291" s="4">
        <f t="shared" ca="1" si="42"/>
        <v>0.96010532048140684</v>
      </c>
      <c r="W291" s="246">
        <f t="shared" ca="1" si="45"/>
        <v>-0.43132509668240471</v>
      </c>
      <c r="X291" s="246">
        <f t="shared" ca="1" si="46"/>
        <v>1.0573131217887897</v>
      </c>
      <c r="Y291" s="246">
        <f t="shared" ca="1" si="47"/>
        <v>2.3907095471430142</v>
      </c>
      <c r="Z291" s="4">
        <f t="shared" ca="1" si="48"/>
        <v>0.4422591289068627</v>
      </c>
      <c r="AA291" s="4">
        <f t="shared" ca="1" si="49"/>
        <v>0.71565682355431004</v>
      </c>
    </row>
    <row r="292" spans="1:27" x14ac:dyDescent="0.25">
      <c r="A292">
        <v>260</v>
      </c>
      <c r="B292" s="176">
        <f ca="1">OFFSET(InputPriceData!B$15,CalculationsAndCharts!$A292+$A$11,0,1,1)</f>
        <v>41178</v>
      </c>
      <c r="C292" s="3">
        <f ca="1">OFFSET(InputPriceData!G$15,CalculationsAndCharts!$A292+$A$11,IF($C$7,8,0),1,1)</f>
        <v>146502200</v>
      </c>
      <c r="D292" s="4">
        <f ca="1">OFFSET(InputPriceData!C$15,CalculationsAndCharts!$A292+$A$11,IF($C$7,8,0),1,1)</f>
        <v>139.61000000000001</v>
      </c>
      <c r="E292" s="4">
        <f ca="1">OFFSET(InputPriceData!D$15,CalculationsAndCharts!$A292+$A$11,IF($C$7,8,0),1,1)</f>
        <v>139.63999999999999</v>
      </c>
      <c r="F292" s="4">
        <f ca="1">OFFSET(InputPriceData!E$15,CalculationsAndCharts!$A292+$A$11,IF($C$7,8,0),1,1)</f>
        <v>138.52000000000001</v>
      </c>
      <c r="G292" s="4">
        <f ca="1">OFFSET(InputPriceData!F$15,CalculationsAndCharts!$A292+$A$11,IF($C$7,8,0),1,1)</f>
        <v>138.85</v>
      </c>
      <c r="H292" s="138"/>
      <c r="I292" s="138"/>
      <c r="O292" s="246">
        <f t="shared" ca="1" si="40"/>
        <v>-1.6808643967044321</v>
      </c>
      <c r="P292" s="246">
        <f t="shared" ca="1" si="41"/>
        <v>1.5214450187244781</v>
      </c>
      <c r="Q292" s="246">
        <f t="shared" ca="1" si="43"/>
        <v>2.4124213391957761</v>
      </c>
      <c r="R292" s="4">
        <f t="shared" ca="1" si="44"/>
        <v>0.63067134832743565</v>
      </c>
      <c r="S292" s="4">
        <f t="shared" ca="1" si="42"/>
        <v>0.97643992989472683</v>
      </c>
      <c r="W292" s="246">
        <f t="shared" ca="1" si="45"/>
        <v>-1.6808643967044321</v>
      </c>
      <c r="X292" s="246">
        <f t="shared" ca="1" si="46"/>
        <v>1.5214450187244781</v>
      </c>
      <c r="Y292" s="246">
        <f t="shared" ca="1" si="47"/>
        <v>2.4124213391957761</v>
      </c>
      <c r="Z292" s="4">
        <f t="shared" ca="1" si="48"/>
        <v>0.63067134832743565</v>
      </c>
      <c r="AA292" s="4">
        <f t="shared" ca="1" si="49"/>
        <v>0.82304339361433843</v>
      </c>
    </row>
    <row r="293" spans="1:27" x14ac:dyDescent="0.25">
      <c r="A293">
        <v>261</v>
      </c>
      <c r="B293" s="176">
        <f ca="1">OFFSET(InputPriceData!B$15,CalculationsAndCharts!$A293+$A$11,0,1,1)</f>
        <v>41177</v>
      </c>
      <c r="C293" s="3">
        <f ca="1">OFFSET(InputPriceData!G$15,CalculationsAndCharts!$A293+$A$11,IF($C$7,8,0),1,1)</f>
        <v>133165200</v>
      </c>
      <c r="D293" s="4">
        <f ca="1">OFFSET(InputPriceData!C$15,CalculationsAndCharts!$A293+$A$11,IF($C$7,8,0),1,1)</f>
        <v>141.44</v>
      </c>
      <c r="E293" s="4">
        <f ca="1">OFFSET(InputPriceData!D$15,CalculationsAndCharts!$A293+$A$11,IF($C$7,8,0),1,1)</f>
        <v>141.71</v>
      </c>
      <c r="F293" s="4">
        <f ca="1">OFFSET(InputPriceData!E$15,CalculationsAndCharts!$A293+$A$11,IF($C$7,8,0),1,1)</f>
        <v>139.6</v>
      </c>
      <c r="G293" s="4">
        <f ca="1">OFFSET(InputPriceData!F$15,CalculationsAndCharts!$A293+$A$11,IF($C$7,8,0),1,1)</f>
        <v>139.63999999999999</v>
      </c>
      <c r="H293" s="138"/>
      <c r="I293" s="138"/>
      <c r="O293" s="246">
        <f t="shared" ca="1" si="40"/>
        <v>-0.84656285139659615</v>
      </c>
      <c r="P293" s="246">
        <f t="shared" ca="1" si="41"/>
        <v>1.9275853727098049</v>
      </c>
      <c r="Q293" s="246">
        <f t="shared" ca="1" si="43"/>
        <v>2.4343303120038104</v>
      </c>
      <c r="R293" s="4">
        <f t="shared" ca="1" si="44"/>
        <v>0.79183394431100018</v>
      </c>
      <c r="S293" s="4">
        <f t="shared" ca="1" si="42"/>
        <v>0.98784538645647246</v>
      </c>
      <c r="W293" s="246">
        <f t="shared" ca="1" si="45"/>
        <v>-0.84656285139659615</v>
      </c>
      <c r="X293" s="246">
        <f t="shared" ca="1" si="46"/>
        <v>1.9275853727098049</v>
      </c>
      <c r="Y293" s="246">
        <f t="shared" ca="1" si="47"/>
        <v>2.4343303120038104</v>
      </c>
      <c r="Z293" s="4">
        <f t="shared" ca="1" si="48"/>
        <v>0.79183394431100018</v>
      </c>
      <c r="AA293" s="4">
        <f t="shared" ca="1" si="49"/>
        <v>0.90514433935128069</v>
      </c>
    </row>
    <row r="294" spans="1:27" x14ac:dyDescent="0.25">
      <c r="A294">
        <v>262</v>
      </c>
      <c r="B294" s="176">
        <f ca="1">OFFSET(InputPriceData!B$15,CalculationsAndCharts!$A294+$A$11,0,1,1)</f>
        <v>41176</v>
      </c>
      <c r="C294" s="3">
        <f ca="1">OFFSET(InputPriceData!G$15,CalculationsAndCharts!$A294+$A$11,IF($C$7,8,0),1,1)</f>
        <v>95682000</v>
      </c>
      <c r="D294" s="4">
        <f ca="1">OFFSET(InputPriceData!C$15,CalculationsAndCharts!$A294+$A$11,IF($C$7,8,0),1,1)</f>
        <v>140.66</v>
      </c>
      <c r="E294" s="4">
        <f ca="1">OFFSET(InputPriceData!D$15,CalculationsAndCharts!$A294+$A$11,IF($C$7,8,0),1,1)</f>
        <v>141.46</v>
      </c>
      <c r="F294" s="4">
        <f ca="1">OFFSET(InputPriceData!E$15,CalculationsAndCharts!$A294+$A$11,IF($C$7,8,0),1,1)</f>
        <v>140.55000000000001</v>
      </c>
      <c r="G294" s="4">
        <f ca="1">OFFSET(InputPriceData!F$15,CalculationsAndCharts!$A294+$A$11,IF($C$7,8,0),1,1)</f>
        <v>141.13999999999999</v>
      </c>
      <c r="H294" s="138"/>
      <c r="I294" s="138"/>
      <c r="O294" s="246">
        <f t="shared" ca="1" si="40"/>
        <v>0.80965659514950961</v>
      </c>
      <c r="P294" s="246">
        <f t="shared" ca="1" si="41"/>
        <v>2.1676820516086166</v>
      </c>
      <c r="Q294" s="246">
        <f t="shared" ca="1" si="43"/>
        <v>2.456438256310606</v>
      </c>
      <c r="R294" s="4">
        <f t="shared" ca="1" si="44"/>
        <v>0.88244923154075916</v>
      </c>
      <c r="S294" s="4">
        <f t="shared" ca="1" si="42"/>
        <v>0.99344830642141646</v>
      </c>
      <c r="W294" s="246">
        <f t="shared" ca="1" si="45"/>
        <v>0.80965659514950961</v>
      </c>
      <c r="X294" s="246">
        <f t="shared" ca="1" si="46"/>
        <v>2.1676820516086166</v>
      </c>
      <c r="Y294" s="246">
        <f t="shared" ca="1" si="47"/>
        <v>2.456438256310606</v>
      </c>
      <c r="Z294" s="4">
        <f t="shared" ca="1" si="48"/>
        <v>0.88244923154075916</v>
      </c>
      <c r="AA294" s="4">
        <f t="shared" ca="1" si="49"/>
        <v>0.94787027369261001</v>
      </c>
    </row>
    <row r="295" spans="1:27" x14ac:dyDescent="0.25">
      <c r="A295">
        <v>263</v>
      </c>
      <c r="B295" s="176">
        <f ca="1">OFFSET(InputPriceData!B$15,CalculationsAndCharts!$A295+$A$11,0,1,1)</f>
        <v>41173</v>
      </c>
      <c r="C295" s="3">
        <f ca="1">OFFSET(InputPriceData!G$15,CalculationsAndCharts!$A295+$A$11,IF($C$7,8,0),1,1)</f>
        <v>108737500</v>
      </c>
      <c r="D295" s="4">
        <f ca="1">OFFSET(InputPriceData!C$15,CalculationsAndCharts!$A295+$A$11,IF($C$7,8,0),1,1)</f>
        <v>142.1</v>
      </c>
      <c r="E295" s="4">
        <f ca="1">OFFSET(InputPriceData!D$15,CalculationsAndCharts!$A295+$A$11,IF($C$7,8,0),1,1)</f>
        <v>142.13</v>
      </c>
      <c r="F295" s="4">
        <f ca="1">OFFSET(InputPriceData!E$15,CalculationsAndCharts!$A295+$A$11,IF($C$7,8,0),1,1)</f>
        <v>141.29</v>
      </c>
      <c r="G295" s="4">
        <f ca="1">OFFSET(InputPriceData!F$15,CalculationsAndCharts!$A295+$A$11,IF($C$7,8,0),1,1)</f>
        <v>141.35</v>
      </c>
      <c r="H295" s="138"/>
      <c r="I295" s="138"/>
      <c r="O295" s="246">
        <f t="shared" ca="1" si="40"/>
        <v>1.2688553396355102</v>
      </c>
      <c r="P295" s="246">
        <f t="shared" ca="1" si="41"/>
        <v>2.2727134015677208</v>
      </c>
      <c r="Q295" s="246">
        <f t="shared" ca="1" si="43"/>
        <v>2.4787469791227106</v>
      </c>
      <c r="R295" s="4">
        <f t="shared" ca="1" si="44"/>
        <v>0.91687994809865181</v>
      </c>
      <c r="S295" s="4">
        <f t="shared" ca="1" si="42"/>
        <v>0.99544595560200788</v>
      </c>
      <c r="W295" s="246">
        <f t="shared" ca="1" si="45"/>
        <v>1.2688553396355102</v>
      </c>
      <c r="X295" s="246">
        <f t="shared" ca="1" si="46"/>
        <v>2.2727134015677208</v>
      </c>
      <c r="Y295" s="246">
        <f t="shared" ca="1" si="47"/>
        <v>2.4787469791227106</v>
      </c>
      <c r="Z295" s="4">
        <f t="shared" ca="1" si="48"/>
        <v>0.91687994809865181</v>
      </c>
      <c r="AA295" s="4">
        <f t="shared" ca="1" si="49"/>
        <v>0.96351054770847255</v>
      </c>
    </row>
    <row r="296" spans="1:27" x14ac:dyDescent="0.25">
      <c r="A296">
        <v>264</v>
      </c>
      <c r="B296" s="176">
        <f ca="1">OFFSET(InputPriceData!B$15,CalculationsAndCharts!$A296+$A$11,0,1,1)</f>
        <v>41172</v>
      </c>
      <c r="C296" s="3">
        <f ca="1">OFFSET(InputPriceData!G$15,CalculationsAndCharts!$A296+$A$11,IF($C$7,8,0),1,1)</f>
        <v>154009800</v>
      </c>
      <c r="D296" s="4">
        <f ca="1">OFFSET(InputPriceData!C$15,CalculationsAndCharts!$A296+$A$11,IF($C$7,8,0),1,1)</f>
        <v>140.75</v>
      </c>
      <c r="E296" s="4">
        <f ca="1">OFFSET(InputPriceData!D$15,CalculationsAndCharts!$A296+$A$11,IF($C$7,8,0),1,1)</f>
        <v>141.49</v>
      </c>
      <c r="F296" s="4">
        <f ca="1">OFFSET(InputPriceData!E$15,CalculationsAndCharts!$A296+$A$11,IF($C$7,8,0),1,1)</f>
        <v>140.37</v>
      </c>
      <c r="G296" s="4">
        <f ca="1">OFFSET(InputPriceData!F$15,CalculationsAndCharts!$A296+$A$11,IF($C$7,8,0),1,1)</f>
        <v>141.41</v>
      </c>
      <c r="H296" s="138"/>
      <c r="I296" s="138"/>
      <c r="O296" s="246">
        <f t="shared" ca="1" si="40"/>
        <v>1.6112200585636507</v>
      </c>
      <c r="P296" s="246">
        <f t="shared" ca="1" si="41"/>
        <v>2.2845165684284994</v>
      </c>
      <c r="Q296" s="246">
        <f t="shared" ca="1" si="43"/>
        <v>2.5012583038574276</v>
      </c>
      <c r="R296" s="4">
        <f t="shared" ca="1" si="44"/>
        <v>0.91334692019026176</v>
      </c>
      <c r="S296" s="4">
        <f t="shared" ca="1" si="42"/>
        <v>0.99524409998627117</v>
      </c>
      <c r="W296" s="246">
        <f t="shared" ca="1" si="45"/>
        <v>1.6112200585636507</v>
      </c>
      <c r="X296" s="246">
        <f t="shared" ca="1" si="46"/>
        <v>2.2845165684284994</v>
      </c>
      <c r="Y296" s="246">
        <f t="shared" ca="1" si="47"/>
        <v>2.5012583038574276</v>
      </c>
      <c r="Z296" s="4">
        <f t="shared" ca="1" si="48"/>
        <v>0.91334692019026176</v>
      </c>
      <c r="AA296" s="4">
        <f t="shared" ca="1" si="49"/>
        <v>0.96192018486437303</v>
      </c>
    </row>
    <row r="297" spans="1:27" x14ac:dyDescent="0.25">
      <c r="A297">
        <v>265</v>
      </c>
      <c r="B297" s="176">
        <f ca="1">OFFSET(InputPriceData!B$15,CalculationsAndCharts!$A297+$A$11,0,1,1)</f>
        <v>41171</v>
      </c>
      <c r="C297" s="3">
        <f ca="1">OFFSET(InputPriceData!G$15,CalculationsAndCharts!$A297+$A$11,IF($C$7,8,0),1,1)</f>
        <v>128318300</v>
      </c>
      <c r="D297" s="4">
        <f ca="1">OFFSET(InputPriceData!C$15,CalculationsAndCharts!$A297+$A$11,IF($C$7,8,0),1,1)</f>
        <v>141.49</v>
      </c>
      <c r="E297" s="4">
        <f ca="1">OFFSET(InputPriceData!D$15,CalculationsAndCharts!$A297+$A$11,IF($C$7,8,0),1,1)</f>
        <v>141.85</v>
      </c>
      <c r="F297" s="4">
        <f ca="1">OFFSET(InputPriceData!E$15,CalculationsAndCharts!$A297+$A$11,IF($C$7,8,0),1,1)</f>
        <v>141.12</v>
      </c>
      <c r="G297" s="4">
        <f ca="1">OFFSET(InputPriceData!F$15,CalculationsAndCharts!$A297+$A$11,IF($C$7,8,0),1,1)</f>
        <v>141.4</v>
      </c>
      <c r="H297" s="138"/>
      <c r="I297" s="138"/>
      <c r="O297" s="246">
        <f t="shared" ca="1" si="40"/>
        <v>1.90886144602334</v>
      </c>
      <c r="P297" s="246">
        <f t="shared" ca="1" si="41"/>
        <v>2.1988759406295371</v>
      </c>
      <c r="Q297" s="246">
        <f t="shared" ca="1" si="43"/>
        <v>2.5239740704918545</v>
      </c>
      <c r="R297" s="4">
        <f t="shared" ca="1" si="44"/>
        <v>0.8711959311852342</v>
      </c>
      <c r="S297" s="4">
        <f t="shared" ca="1" si="42"/>
        <v>0.99278034991740649</v>
      </c>
      <c r="W297" s="246">
        <f t="shared" ca="1" si="45"/>
        <v>1.90886144602334</v>
      </c>
      <c r="X297" s="246">
        <f t="shared" ca="1" si="46"/>
        <v>2.1988759406295371</v>
      </c>
      <c r="Y297" s="246">
        <f t="shared" ca="1" si="47"/>
        <v>2.5239740704918545</v>
      </c>
      <c r="Z297" s="4">
        <f t="shared" ca="1" si="48"/>
        <v>0.8711959311852342</v>
      </c>
      <c r="AA297" s="4">
        <f t="shared" ca="1" si="49"/>
        <v>0.94268915032944367</v>
      </c>
    </row>
    <row r="298" spans="1:27" x14ac:dyDescent="0.25">
      <c r="A298">
        <v>266</v>
      </c>
      <c r="B298" s="176">
        <f ca="1">OFFSET(InputPriceData!B$15,CalculationsAndCharts!$A298+$A$11,0,1,1)</f>
        <v>41170</v>
      </c>
      <c r="C298" s="3">
        <f ca="1">OFFSET(InputPriceData!G$15,CalculationsAndCharts!$A298+$A$11,IF($C$7,8,0),1,1)</f>
        <v>98326600</v>
      </c>
      <c r="D298" s="4">
        <f ca="1">OFFSET(InputPriceData!C$15,CalculationsAndCharts!$A298+$A$11,IF($C$7,8,0),1,1)</f>
        <v>141.19</v>
      </c>
      <c r="E298" s="4">
        <f ca="1">OFFSET(InputPriceData!D$15,CalculationsAndCharts!$A298+$A$11,IF($C$7,8,0),1,1)</f>
        <v>141.5</v>
      </c>
      <c r="F298" s="4">
        <f ca="1">OFFSET(InputPriceData!E$15,CalculationsAndCharts!$A298+$A$11,IF($C$7,8,0),1,1)</f>
        <v>140.96</v>
      </c>
      <c r="G298" s="4">
        <f ca="1">OFFSET(InputPriceData!F$15,CalculationsAndCharts!$A298+$A$11,IF($C$7,8,0),1,1)</f>
        <v>141.32</v>
      </c>
      <c r="H298" s="138"/>
      <c r="I298" s="138"/>
      <c r="O298" s="246">
        <f t="shared" ca="1" si="40"/>
        <v>2.1570082733526639</v>
      </c>
      <c r="P298" s="246">
        <f t="shared" ca="1" si="41"/>
        <v>2.0112714665509044</v>
      </c>
      <c r="Q298" s="246">
        <f t="shared" ca="1" si="43"/>
        <v>2.5468961357132738</v>
      </c>
      <c r="R298" s="4">
        <f t="shared" ca="1" si="44"/>
        <v>0.78969512668707065</v>
      </c>
      <c r="S298" s="4">
        <f t="shared" ca="1" si="42"/>
        <v>0.98770668588874744</v>
      </c>
      <c r="W298" s="246">
        <f t="shared" ca="1" si="45"/>
        <v>2.1570082733526639</v>
      </c>
      <c r="X298" s="246">
        <f t="shared" ca="1" si="46"/>
        <v>2.0112714665509044</v>
      </c>
      <c r="Y298" s="246">
        <f t="shared" ca="1" si="47"/>
        <v>2.5468961357132738</v>
      </c>
      <c r="Z298" s="4">
        <f t="shared" ca="1" si="48"/>
        <v>0.78969512668707065</v>
      </c>
      <c r="AA298" s="4">
        <f t="shared" ca="1" si="49"/>
        <v>0.90410743311430219</v>
      </c>
    </row>
    <row r="299" spans="1:27" x14ac:dyDescent="0.25">
      <c r="A299">
        <v>267</v>
      </c>
      <c r="B299" s="176">
        <f ca="1">OFFSET(InputPriceData!B$15,CalculationsAndCharts!$A299+$A$11,0,1,1)</f>
        <v>41169</v>
      </c>
      <c r="C299" s="3">
        <f ca="1">OFFSET(InputPriceData!G$15,CalculationsAndCharts!$A299+$A$11,IF($C$7,8,0),1,1)</f>
        <v>119427800</v>
      </c>
      <c r="D299" s="4">
        <f ca="1">OFFSET(InputPriceData!C$15,CalculationsAndCharts!$A299+$A$11,IF($C$7,8,0),1,1)</f>
        <v>141.63</v>
      </c>
      <c r="E299" s="4">
        <f ca="1">OFFSET(InputPriceData!D$15,CalculationsAndCharts!$A299+$A$11,IF($C$7,8,0),1,1)</f>
        <v>141.87</v>
      </c>
      <c r="F299" s="4">
        <f ca="1">OFFSET(InputPriceData!E$15,CalculationsAndCharts!$A299+$A$11,IF($C$7,8,0),1,1)</f>
        <v>141.08000000000001</v>
      </c>
      <c r="G299" s="4">
        <f ca="1">OFFSET(InputPriceData!F$15,CalculationsAndCharts!$A299+$A$11,IF($C$7,8,0),1,1)</f>
        <v>141.44</v>
      </c>
      <c r="H299" s="138"/>
      <c r="I299" s="138"/>
      <c r="O299" s="246">
        <f t="shared" ca="1" si="40"/>
        <v>2.6329559059379588</v>
      </c>
      <c r="P299" s="246">
        <f t="shared" ca="1" si="41"/>
        <v>1.7214136059759073</v>
      </c>
      <c r="Q299" s="246">
        <f t="shared" ca="1" si="43"/>
        <v>2.5700263730709119</v>
      </c>
      <c r="R299" s="4">
        <f t="shared" ca="1" si="44"/>
        <v>0.66980386816770232</v>
      </c>
      <c r="S299" s="4">
        <f t="shared" ca="1" si="42"/>
        <v>0.97939909567870864</v>
      </c>
      <c r="W299" s="246">
        <f t="shared" ca="1" si="45"/>
        <v>2.6329559059379588</v>
      </c>
      <c r="X299" s="246">
        <f t="shared" ca="1" si="46"/>
        <v>1.7214136059759073</v>
      </c>
      <c r="Y299" s="246">
        <f t="shared" ca="1" si="47"/>
        <v>2.5700263730709119</v>
      </c>
      <c r="Z299" s="4">
        <f t="shared" ca="1" si="48"/>
        <v>0.66980386816770232</v>
      </c>
      <c r="AA299" s="4">
        <f t="shared" ca="1" si="49"/>
        <v>0.84374610595867883</v>
      </c>
    </row>
    <row r="300" spans="1:27" x14ac:dyDescent="0.25">
      <c r="A300">
        <v>268</v>
      </c>
      <c r="B300" s="176">
        <f ca="1">OFFSET(InputPriceData!B$15,CalculationsAndCharts!$A300+$A$11,0,1,1)</f>
        <v>41166</v>
      </c>
      <c r="C300" s="3">
        <f ca="1">OFFSET(InputPriceData!G$15,CalculationsAndCharts!$A300+$A$11,IF($C$7,8,0),1,1)</f>
        <v>169777000</v>
      </c>
      <c r="D300" s="4">
        <f ca="1">OFFSET(InputPriceData!C$15,CalculationsAndCharts!$A300+$A$11,IF($C$7,8,0),1,1)</f>
        <v>141.57</v>
      </c>
      <c r="E300" s="4">
        <f ca="1">OFFSET(InputPriceData!D$15,CalculationsAndCharts!$A300+$A$11,IF($C$7,8,0),1,1)</f>
        <v>142.76</v>
      </c>
      <c r="F300" s="4">
        <f ca="1">OFFSET(InputPriceData!E$15,CalculationsAndCharts!$A300+$A$11,IF($C$7,8,0),1,1)</f>
        <v>141.46</v>
      </c>
      <c r="G300" s="4">
        <f ca="1">OFFSET(InputPriceData!F$15,CalculationsAndCharts!$A300+$A$11,IF($C$7,8,0),1,1)</f>
        <v>141.91999999999999</v>
      </c>
      <c r="H300" s="138"/>
      <c r="I300" s="138"/>
      <c r="O300" s="246">
        <f t="shared" ca="1" si="40"/>
        <v>3.524246806923407</v>
      </c>
      <c r="P300" s="246">
        <f t="shared" ca="1" si="41"/>
        <v>1.3524333492748473</v>
      </c>
      <c r="Q300" s="246">
        <f t="shared" ca="1" si="43"/>
        <v>2.5933666731290734</v>
      </c>
      <c r="R300" s="4">
        <f t="shared" ca="1" si="44"/>
        <v>0.5214971578404084</v>
      </c>
      <c r="S300" s="4">
        <f t="shared" ca="1" si="42"/>
        <v>0.96743432979405319</v>
      </c>
      <c r="W300" s="246">
        <f t="shared" ca="1" si="45"/>
        <v>3.524246806923407</v>
      </c>
      <c r="X300" s="246">
        <f t="shared" ca="1" si="46"/>
        <v>1.3524333492748473</v>
      </c>
      <c r="Y300" s="246">
        <f t="shared" ca="1" si="47"/>
        <v>2.5933666731290734</v>
      </c>
      <c r="Z300" s="4">
        <f t="shared" ca="1" si="48"/>
        <v>0.5214971578404084</v>
      </c>
      <c r="AA300" s="4">
        <f t="shared" ca="1" si="49"/>
        <v>0.76245078987517678</v>
      </c>
    </row>
    <row r="301" spans="1:27" x14ac:dyDescent="0.25">
      <c r="A301">
        <v>269</v>
      </c>
      <c r="B301" s="176">
        <f ca="1">OFFSET(InputPriceData!B$15,CalculationsAndCharts!$A301+$A$11,0,1,1)</f>
        <v>41165</v>
      </c>
      <c r="C301" s="3">
        <f ca="1">OFFSET(InputPriceData!G$15,CalculationsAndCharts!$A301+$A$11,IF($C$7,8,0),1,1)</f>
        <v>225470200</v>
      </c>
      <c r="D301" s="4">
        <f ca="1">OFFSET(InputPriceData!C$15,CalculationsAndCharts!$A301+$A$11,IF($C$7,8,0),1,1)</f>
        <v>139.16</v>
      </c>
      <c r="E301" s="4">
        <f ca="1">OFFSET(InputPriceData!D$15,CalculationsAndCharts!$A301+$A$11,IF($C$7,8,0),1,1)</f>
        <v>141.72999999999999</v>
      </c>
      <c r="F301" s="4">
        <f ca="1">OFFSET(InputPriceData!E$15,CalculationsAndCharts!$A301+$A$11,IF($C$7,8,0),1,1)</f>
        <v>138.79</v>
      </c>
      <c r="G301" s="4">
        <f ca="1">OFFSET(InputPriceData!F$15,CalculationsAndCharts!$A301+$A$11,IF($C$7,8,0),1,1)</f>
        <v>141.30000000000001</v>
      </c>
      <c r="H301" s="138"/>
      <c r="I301" s="138"/>
      <c r="O301" s="246">
        <f t="shared" ca="1" si="40"/>
        <v>3.3405494098535105</v>
      </c>
      <c r="P301" s="246">
        <f t="shared" ca="1" si="41"/>
        <v>0.98976629318795162</v>
      </c>
      <c r="Q301" s="246">
        <f t="shared" ca="1" si="43"/>
        <v>2.6169189436216684</v>
      </c>
      <c r="R301" s="4">
        <f t="shared" ca="1" si="44"/>
        <v>0.37821816972984679</v>
      </c>
      <c r="S301" s="4">
        <f t="shared" ca="1" si="42"/>
        <v>0.95361209175246553</v>
      </c>
      <c r="W301" s="246">
        <f t="shared" ca="1" si="45"/>
        <v>3.3405494098535105</v>
      </c>
      <c r="X301" s="246">
        <f t="shared" ca="1" si="46"/>
        <v>0.98976629318795162</v>
      </c>
      <c r="Y301" s="246">
        <f t="shared" ca="1" si="47"/>
        <v>2.6169189436216684</v>
      </c>
      <c r="Z301" s="4">
        <f t="shared" ca="1" si="48"/>
        <v>0.37821816972984679</v>
      </c>
      <c r="AA301" s="4">
        <f t="shared" ca="1" si="49"/>
        <v>0.67595481287203052</v>
      </c>
    </row>
    <row r="302" spans="1:27" x14ac:dyDescent="0.25">
      <c r="A302">
        <v>270</v>
      </c>
      <c r="B302" s="176">
        <f ca="1">OFFSET(InputPriceData!B$15,CalculationsAndCharts!$A302+$A$11,0,1,1)</f>
        <v>41164</v>
      </c>
      <c r="C302" s="3">
        <f ca="1">OFFSET(InputPriceData!G$15,CalculationsAndCharts!$A302+$A$11,IF($C$7,8,0),1,1)</f>
        <v>87640900</v>
      </c>
      <c r="D302" s="4">
        <f ca="1">OFFSET(InputPriceData!C$15,CalculationsAndCharts!$A302+$A$11,IF($C$7,8,0),1,1)</f>
        <v>139.16999999999999</v>
      </c>
      <c r="E302" s="4">
        <f ca="1">OFFSET(InputPriceData!D$15,CalculationsAndCharts!$A302+$A$11,IF($C$7,8,0),1,1)</f>
        <v>139.32</v>
      </c>
      <c r="F302" s="4">
        <f ca="1">OFFSET(InputPriceData!E$15,CalculationsAndCharts!$A302+$A$11,IF($C$7,8,0),1,1)</f>
        <v>138.69999999999999</v>
      </c>
      <c r="G302" s="4">
        <f ca="1">OFFSET(InputPriceData!F$15,CalculationsAndCharts!$A302+$A$11,IF($C$7,8,0),1,1)</f>
        <v>139.16999999999999</v>
      </c>
      <c r="H302" s="138"/>
      <c r="I302" s="138"/>
      <c r="O302" s="246">
        <f t="shared" ca="1" si="40"/>
        <v>1.5534894867548017</v>
      </c>
      <c r="P302" s="246">
        <f t="shared" ca="1" si="41"/>
        <v>0.72521601417806825</v>
      </c>
      <c r="Q302" s="246">
        <f t="shared" ca="1" si="43"/>
        <v>2.6406851096081416</v>
      </c>
      <c r="R302" s="4">
        <f t="shared" ca="1" si="44"/>
        <v>0.27463176565027286</v>
      </c>
      <c r="S302" s="4">
        <f t="shared" ca="1" si="42"/>
        <v>0.94183879864375364</v>
      </c>
      <c r="W302" s="246">
        <f t="shared" ca="1" si="45"/>
        <v>1.5534894867548017</v>
      </c>
      <c r="X302" s="246">
        <f t="shared" ca="1" si="46"/>
        <v>0.72521601417806825</v>
      </c>
      <c r="Y302" s="246">
        <f t="shared" ca="1" si="47"/>
        <v>2.6406851096081416</v>
      </c>
      <c r="Z302" s="4">
        <f t="shared" ca="1" si="48"/>
        <v>0.27463176565027286</v>
      </c>
      <c r="AA302" s="4">
        <f t="shared" ca="1" si="49"/>
        <v>0.60785702629278793</v>
      </c>
    </row>
    <row r="303" spans="1:27" x14ac:dyDescent="0.25">
      <c r="A303">
        <v>271</v>
      </c>
      <c r="B303" s="176">
        <f ca="1">OFFSET(InputPriceData!B$15,CalculationsAndCharts!$A303+$A$11,0,1,1)</f>
        <v>41163</v>
      </c>
      <c r="C303" s="3">
        <f ca="1">OFFSET(InputPriceData!G$15,CalculationsAndCharts!$A303+$A$11,IF($C$7,8,0),1,1)</f>
        <v>88760000</v>
      </c>
      <c r="D303" s="4">
        <f ca="1">OFFSET(InputPriceData!C$15,CalculationsAndCharts!$A303+$A$11,IF($C$7,8,0),1,1)</f>
        <v>138.41</v>
      </c>
      <c r="E303" s="4">
        <f ca="1">OFFSET(InputPriceData!D$15,CalculationsAndCharts!$A303+$A$11,IF($C$7,8,0),1,1)</f>
        <v>139.15</v>
      </c>
      <c r="F303" s="4">
        <f ca="1">OFFSET(InputPriceData!E$15,CalculationsAndCharts!$A303+$A$11,IF($C$7,8,0),1,1)</f>
        <v>138.37</v>
      </c>
      <c r="G303" s="4">
        <f ca="1">OFFSET(InputPriceData!F$15,CalculationsAndCharts!$A303+$A$11,IF($C$7,8,0),1,1)</f>
        <v>138.71</v>
      </c>
      <c r="H303" s="138"/>
      <c r="I303" s="138"/>
      <c r="O303" s="246">
        <f t="shared" ca="1" si="40"/>
        <v>1.3438733870394364</v>
      </c>
      <c r="P303" s="246">
        <f t="shared" ca="1" si="41"/>
        <v>0.52484624583317008</v>
      </c>
      <c r="Q303" s="246">
        <f t="shared" ca="1" si="43"/>
        <v>2.6646671136308191</v>
      </c>
      <c r="R303" s="4">
        <f t="shared" ca="1" si="44"/>
        <v>0.19696503294853429</v>
      </c>
      <c r="S303" s="4">
        <f t="shared" ca="1" si="42"/>
        <v>0.93178829240532779</v>
      </c>
      <c r="W303" s="246">
        <f t="shared" ca="1" si="45"/>
        <v>1.3438733870394364</v>
      </c>
      <c r="X303" s="246">
        <f t="shared" ca="1" si="46"/>
        <v>0.52484624583317008</v>
      </c>
      <c r="Y303" s="246">
        <f t="shared" ca="1" si="47"/>
        <v>2.6646671136308191</v>
      </c>
      <c r="Z303" s="4">
        <f t="shared" ca="1" si="48"/>
        <v>0.19696503294853429</v>
      </c>
      <c r="AA303" s="4">
        <f t="shared" ca="1" si="49"/>
        <v>0.55336742009580775</v>
      </c>
    </row>
    <row r="304" spans="1:27" x14ac:dyDescent="0.25">
      <c r="A304">
        <v>272</v>
      </c>
      <c r="B304" s="176">
        <f ca="1">OFFSET(InputPriceData!B$15,CalculationsAndCharts!$A304+$A$11,0,1,1)</f>
        <v>41162</v>
      </c>
      <c r="C304" s="3">
        <f ca="1">OFFSET(InputPriceData!G$15,CalculationsAndCharts!$A304+$A$11,IF($C$7,8,0),1,1)</f>
        <v>86458500</v>
      </c>
      <c r="D304" s="4">
        <f ca="1">OFFSET(InputPriceData!C$15,CalculationsAndCharts!$A304+$A$11,IF($C$7,8,0),1,1)</f>
        <v>138.99</v>
      </c>
      <c r="E304" s="4">
        <f ca="1">OFFSET(InputPriceData!D$15,CalculationsAndCharts!$A304+$A$11,IF($C$7,8,0),1,1)</f>
        <v>139.22999999999999</v>
      </c>
      <c r="F304" s="4">
        <f ca="1">OFFSET(InputPriceData!E$15,CalculationsAndCharts!$A304+$A$11,IF($C$7,8,0),1,1)</f>
        <v>138.28</v>
      </c>
      <c r="G304" s="4">
        <f ca="1">OFFSET(InputPriceData!F$15,CalculationsAndCharts!$A304+$A$11,IF($C$7,8,0),1,1)</f>
        <v>138.33000000000001</v>
      </c>
      <c r="H304" s="138"/>
      <c r="I304" s="138"/>
      <c r="O304" s="246">
        <f t="shared" ca="1" si="40"/>
        <v>1.1956767933927086</v>
      </c>
      <c r="P304" s="246">
        <f t="shared" ca="1" si="41"/>
        <v>0.3262369169011835</v>
      </c>
      <c r="Q304" s="246">
        <f t="shared" ca="1" si="43"/>
        <v>2.6888669158736822</v>
      </c>
      <c r="R304" s="4">
        <f t="shared" ca="1" si="44"/>
        <v>0.12132877048516204</v>
      </c>
      <c r="S304" s="4">
        <f t="shared" ca="1" si="42"/>
        <v>0.92078304339980632</v>
      </c>
      <c r="W304" s="246">
        <f t="shared" ca="1" si="45"/>
        <v>1.1956767933927086</v>
      </c>
      <c r="X304" s="246">
        <f t="shared" ca="1" si="46"/>
        <v>0.3262369169011835</v>
      </c>
      <c r="Y304" s="246">
        <f t="shared" ca="1" si="47"/>
        <v>2.6888669158736822</v>
      </c>
      <c r="Z304" s="4">
        <f t="shared" ca="1" si="48"/>
        <v>0.12132877048516204</v>
      </c>
      <c r="AA304" s="4">
        <f t="shared" ca="1" si="49"/>
        <v>0.49719895531138703</v>
      </c>
    </row>
    <row r="305" spans="1:27" x14ac:dyDescent="0.25">
      <c r="A305">
        <v>273</v>
      </c>
      <c r="B305" s="176">
        <f ca="1">OFFSET(InputPriceData!B$15,CalculationsAndCharts!$A305+$A$11,0,1,1)</f>
        <v>41159</v>
      </c>
      <c r="C305" s="3">
        <f ca="1">OFFSET(InputPriceData!G$15,CalculationsAndCharts!$A305+$A$11,IF($C$7,8,0),1,1)</f>
        <v>107272100</v>
      </c>
      <c r="D305" s="4">
        <f ca="1">OFFSET(InputPriceData!C$15,CalculationsAndCharts!$A305+$A$11,IF($C$7,8,0),1,1)</f>
        <v>138.81</v>
      </c>
      <c r="E305" s="4">
        <f ca="1">OFFSET(InputPriceData!D$15,CalculationsAndCharts!$A305+$A$11,IF($C$7,8,0),1,1)</f>
        <v>139.18</v>
      </c>
      <c r="F305" s="4">
        <f ca="1">OFFSET(InputPriceData!E$15,CalculationsAndCharts!$A305+$A$11,IF($C$7,8,0),1,1)</f>
        <v>138.69</v>
      </c>
      <c r="G305" s="4">
        <f ca="1">OFFSET(InputPriceData!F$15,CalculationsAndCharts!$A305+$A$11,IF($C$7,8,0),1,1)</f>
        <v>139.12</v>
      </c>
      <c r="H305" s="138"/>
      <c r="I305" s="138"/>
      <c r="O305" s="246">
        <f t="shared" ca="1" si="40"/>
        <v>2.2550051195803706</v>
      </c>
      <c r="P305" s="246">
        <f t="shared" ca="1" si="41"/>
        <v>0.13280012574511635</v>
      </c>
      <c r="Q305" s="246">
        <f t="shared" ca="1" si="43"/>
        <v>2.7132864943225856</v>
      </c>
      <c r="R305" s="4">
        <f t="shared" ca="1" si="44"/>
        <v>4.8944380190958044E-2</v>
      </c>
      <c r="S305" s="4">
        <f t="shared" ca="1" si="42"/>
        <v>0.90890707605130172</v>
      </c>
      <c r="W305" s="246">
        <f t="shared" ca="1" si="45"/>
        <v>2.2550051195803706</v>
      </c>
      <c r="X305" s="246">
        <f t="shared" ca="1" si="46"/>
        <v>0.13280012574511635</v>
      </c>
      <c r="Y305" s="246">
        <f t="shared" ca="1" si="47"/>
        <v>2.7132864943225856</v>
      </c>
      <c r="Z305" s="4">
        <f t="shared" ca="1" si="48"/>
        <v>4.8944380190958044E-2</v>
      </c>
      <c r="AA305" s="4">
        <f t="shared" ca="1" si="49"/>
        <v>0.44032382942514886</v>
      </c>
    </row>
    <row r="306" spans="1:27" x14ac:dyDescent="0.25">
      <c r="A306">
        <v>274</v>
      </c>
      <c r="B306" s="176">
        <f ca="1">OFFSET(InputPriceData!B$15,CalculationsAndCharts!$A306+$A$11,0,1,1)</f>
        <v>41158</v>
      </c>
      <c r="C306" s="3">
        <f ca="1">OFFSET(InputPriceData!G$15,CalculationsAndCharts!$A306+$A$11,IF($C$7,8,0),1,1)</f>
        <v>158272500</v>
      </c>
      <c r="D306" s="4">
        <f ca="1">OFFSET(InputPriceData!C$15,CalculationsAndCharts!$A306+$A$11,IF($C$7,8,0),1,1)</f>
        <v>136.63999999999999</v>
      </c>
      <c r="E306" s="4">
        <f ca="1">OFFSET(InputPriceData!D$15,CalculationsAndCharts!$A306+$A$11,IF($C$7,8,0),1,1)</f>
        <v>138.59</v>
      </c>
      <c r="F306" s="4">
        <f ca="1">OFFSET(InputPriceData!E$15,CalculationsAndCharts!$A306+$A$11,IF($C$7,8,0),1,1)</f>
        <v>136.63</v>
      </c>
      <c r="G306" s="4">
        <f ca="1">OFFSET(InputPriceData!F$15,CalculationsAndCharts!$A306+$A$11,IF($C$7,8,0),1,1)</f>
        <v>138.58000000000001</v>
      </c>
      <c r="H306" s="138"/>
      <c r="I306" s="138"/>
      <c r="O306" s="246">
        <f t="shared" ca="1" si="40"/>
        <v>2.0170138788553844</v>
      </c>
      <c r="P306" s="246">
        <f t="shared" ca="1" si="41"/>
        <v>2.7389874801015734E-2</v>
      </c>
      <c r="Q306" s="246">
        <f t="shared" ca="1" si="43"/>
        <v>2.737927844926928</v>
      </c>
      <c r="R306" s="4">
        <f t="shared" ca="1" si="44"/>
        <v>1.0003870208546982E-2</v>
      </c>
      <c r="S306" s="4">
        <f t="shared" ca="1" si="42"/>
        <v>0.90188377480483928</v>
      </c>
      <c r="W306" s="246">
        <f t="shared" ca="1" si="45"/>
        <v>2.0170138788553844</v>
      </c>
      <c r="X306" s="246">
        <f t="shared" ca="1" si="46"/>
        <v>2.7389874801015734E-2</v>
      </c>
      <c r="Y306" s="246">
        <f t="shared" ca="1" si="47"/>
        <v>2.737927844926928</v>
      </c>
      <c r="Z306" s="4">
        <f t="shared" ca="1" si="48"/>
        <v>1.0003870208546982E-2</v>
      </c>
      <c r="AA306" s="4">
        <f t="shared" ca="1" si="49"/>
        <v>0.40836975898216571</v>
      </c>
    </row>
    <row r="307" spans="1:27" x14ac:dyDescent="0.25">
      <c r="A307">
        <v>275</v>
      </c>
      <c r="B307" s="176">
        <f ca="1">OFFSET(InputPriceData!B$15,CalculationsAndCharts!$A307+$A$11,0,1,1)</f>
        <v>41157</v>
      </c>
      <c r="C307" s="3">
        <f ca="1">OFFSET(InputPriceData!G$15,CalculationsAndCharts!$A307+$A$11,IF($C$7,8,0),1,1)</f>
        <v>100660300</v>
      </c>
      <c r="D307" s="4">
        <f ca="1">OFFSET(InputPriceData!C$15,CalculationsAndCharts!$A307+$A$11,IF($C$7,8,0),1,1)</f>
        <v>135.99</v>
      </c>
      <c r="E307" s="4">
        <f ca="1">OFFSET(InputPriceData!D$15,CalculationsAndCharts!$A307+$A$11,IF($C$7,8,0),1,1)</f>
        <v>136.36000000000001</v>
      </c>
      <c r="F307" s="4">
        <f ca="1">OFFSET(InputPriceData!E$15,CalculationsAndCharts!$A307+$A$11,IF($C$7,8,0),1,1)</f>
        <v>135.55000000000001</v>
      </c>
      <c r="G307" s="4">
        <f ca="1">OFFSET(InputPriceData!F$15,CalculationsAndCharts!$A307+$A$11,IF($C$7,8,0),1,1)</f>
        <v>135.82</v>
      </c>
      <c r="H307" s="138"/>
      <c r="I307" s="138"/>
      <c r="O307" s="246">
        <f t="shared" ca="1" si="40"/>
        <v>-0.5692814547062981</v>
      </c>
      <c r="P307" s="246">
        <f t="shared" ca="1" si="41"/>
        <v>0.1228212798436541</v>
      </c>
      <c r="Q307" s="246">
        <f t="shared" ca="1" si="43"/>
        <v>2.762792981762793</v>
      </c>
      <c r="R307" s="4">
        <f t="shared" ca="1" si="44"/>
        <v>4.4455476995344141E-2</v>
      </c>
      <c r="S307" s="4">
        <f t="shared" ca="1" si="42"/>
        <v>0.90812159614171617</v>
      </c>
      <c r="W307" s="246">
        <f t="shared" ca="1" si="45"/>
        <v>-0.5692814547062981</v>
      </c>
      <c r="X307" s="246">
        <f t="shared" ca="1" si="46"/>
        <v>0.1228212798436541</v>
      </c>
      <c r="Y307" s="246">
        <f t="shared" ca="1" si="47"/>
        <v>2.762792981762793</v>
      </c>
      <c r="Z307" s="4">
        <f t="shared" ca="1" si="48"/>
        <v>4.4455476995344141E-2</v>
      </c>
      <c r="AA307" s="4">
        <f t="shared" ca="1" si="49"/>
        <v>0.43669016908893371</v>
      </c>
    </row>
    <row r="308" spans="1:27" x14ac:dyDescent="0.25">
      <c r="A308">
        <v>276</v>
      </c>
      <c r="B308" s="176">
        <f ca="1">OFFSET(InputPriceData!B$15,CalculationsAndCharts!$A308+$A$11,0,1,1)</f>
        <v>41156</v>
      </c>
      <c r="C308" s="3">
        <f ca="1">OFFSET(InputPriceData!G$15,CalculationsAndCharts!$A308+$A$11,IF($C$7,8,0),1,1)</f>
        <v>120226200</v>
      </c>
      <c r="D308" s="4">
        <f ca="1">OFFSET(InputPriceData!C$15,CalculationsAndCharts!$A308+$A$11,IF($C$7,8,0),1,1)</f>
        <v>135.94999999999999</v>
      </c>
      <c r="E308" s="4">
        <f ca="1">OFFSET(InputPriceData!D$15,CalculationsAndCharts!$A308+$A$11,IF($C$7,8,0),1,1)</f>
        <v>136.35</v>
      </c>
      <c r="F308" s="4">
        <f ca="1">OFFSET(InputPriceData!E$15,CalculationsAndCharts!$A308+$A$11,IF($C$7,8,0),1,1)</f>
        <v>135.07</v>
      </c>
      <c r="G308" s="4">
        <f ca="1">OFFSET(InputPriceData!F$15,CalculationsAndCharts!$A308+$A$11,IF($C$7,8,0),1,1)</f>
        <v>135.94</v>
      </c>
      <c r="H308" s="138"/>
      <c r="I308" s="138"/>
      <c r="O308" s="246">
        <f t="shared" ca="1" si="40"/>
        <v>-0.38242737135564575</v>
      </c>
      <c r="P308" s="246">
        <f t="shared" ca="1" si="41"/>
        <v>0.34567750739503522</v>
      </c>
      <c r="Q308" s="246">
        <f t="shared" ca="1" si="43"/>
        <v>2.787883937197571</v>
      </c>
      <c r="R308" s="4">
        <f t="shared" ca="1" si="44"/>
        <v>0.12399278993748793</v>
      </c>
      <c r="S308" s="4">
        <f t="shared" ca="1" si="42"/>
        <v>0.92119356568402544</v>
      </c>
      <c r="W308" s="246">
        <f t="shared" ca="1" si="45"/>
        <v>-0.38242737135564575</v>
      </c>
      <c r="X308" s="246">
        <f t="shared" ca="1" si="46"/>
        <v>0.34567750739503522</v>
      </c>
      <c r="Y308" s="246">
        <f t="shared" ca="1" si="47"/>
        <v>2.787883937197571</v>
      </c>
      <c r="Z308" s="4">
        <f t="shared" ca="1" si="48"/>
        <v>0.12399278993748793</v>
      </c>
      <c r="AA308" s="4">
        <f t="shared" ca="1" si="49"/>
        <v>0.4992323072941553</v>
      </c>
    </row>
    <row r="309" spans="1:27" x14ac:dyDescent="0.25">
      <c r="A309">
        <v>277</v>
      </c>
      <c r="B309" s="176">
        <f ca="1">OFFSET(InputPriceData!B$15,CalculationsAndCharts!$A309+$A$11,0,1,1)</f>
        <v>41152</v>
      </c>
      <c r="C309" s="3">
        <f ca="1">OFFSET(InputPriceData!G$15,CalculationsAndCharts!$A309+$A$11,IF($C$7,8,0),1,1)</f>
        <v>151970400</v>
      </c>
      <c r="D309" s="4">
        <f ca="1">OFFSET(InputPriceData!C$15,CalculationsAndCharts!$A309+$A$11,IF($C$7,8,0),1,1)</f>
        <v>136.19</v>
      </c>
      <c r="E309" s="4">
        <f ca="1">OFFSET(InputPriceData!D$15,CalculationsAndCharts!$A309+$A$11,IF($C$7,8,0),1,1)</f>
        <v>136.69999999999999</v>
      </c>
      <c r="F309" s="4">
        <f ca="1">OFFSET(InputPriceData!E$15,CalculationsAndCharts!$A309+$A$11,IF($C$7,8,0),1,1)</f>
        <v>135.29</v>
      </c>
      <c r="G309" s="4">
        <f ca="1">OFFSET(InputPriceData!F$15,CalculationsAndCharts!$A309+$A$11,IF($C$7,8,0),1,1)</f>
        <v>136.06</v>
      </c>
      <c r="H309" s="138"/>
      <c r="I309" s="138"/>
      <c r="O309" s="246">
        <f t="shared" ca="1" si="40"/>
        <v>-0.17741703489379251</v>
      </c>
      <c r="P309" s="246">
        <f t="shared" ca="1" si="41"/>
        <v>0.59195379924773706</v>
      </c>
      <c r="Q309" s="246">
        <f t="shared" ca="1" si="43"/>
        <v>2.8132027620560756</v>
      </c>
      <c r="R309" s="4">
        <f t="shared" ca="1" si="44"/>
        <v>0.21041988413771423</v>
      </c>
      <c r="S309" s="4">
        <f t="shared" ca="1" si="42"/>
        <v>0.93361402471821697</v>
      </c>
      <c r="W309" s="246">
        <f t="shared" ca="1" si="45"/>
        <v>-0.17741703489379251</v>
      </c>
      <c r="X309" s="246">
        <f t="shared" ca="1" si="46"/>
        <v>0.59195379924773706</v>
      </c>
      <c r="Y309" s="246">
        <f t="shared" ca="1" si="47"/>
        <v>2.8132027620560756</v>
      </c>
      <c r="Z309" s="4">
        <f t="shared" ca="1" si="48"/>
        <v>0.21041988413771423</v>
      </c>
      <c r="AA309" s="4">
        <f t="shared" ca="1" si="49"/>
        <v>0.56303073899185874</v>
      </c>
    </row>
    <row r="310" spans="1:27" x14ac:dyDescent="0.25">
      <c r="A310">
        <v>278</v>
      </c>
      <c r="B310" s="176">
        <f ca="1">OFFSET(InputPriceData!B$15,CalculationsAndCharts!$A310+$A$11,0,1,1)</f>
        <v>41151</v>
      </c>
      <c r="C310" s="3">
        <f ca="1">OFFSET(InputPriceData!G$15,CalculationsAndCharts!$A310+$A$11,IF($C$7,8,0),1,1)</f>
        <v>96589900</v>
      </c>
      <c r="D310" s="4">
        <f ca="1">OFFSET(InputPriceData!C$15,CalculationsAndCharts!$A310+$A$11,IF($C$7,8,0),1,1)</f>
        <v>135.82</v>
      </c>
      <c r="E310" s="4">
        <f ca="1">OFFSET(InputPriceData!D$15,CalculationsAndCharts!$A310+$A$11,IF($C$7,8,0),1,1)</f>
        <v>135.85</v>
      </c>
      <c r="F310" s="4">
        <f ca="1">OFFSET(InputPriceData!E$15,CalculationsAndCharts!$A310+$A$11,IF($C$7,8,0),1,1)</f>
        <v>135.13</v>
      </c>
      <c r="G310" s="4">
        <f ca="1">OFFSET(InputPriceData!F$15,CalculationsAndCharts!$A310+$A$11,IF($C$7,8,0),1,1)</f>
        <v>135.41999999999999</v>
      </c>
      <c r="H310" s="138"/>
      <c r="I310" s="138"/>
      <c r="O310" s="246">
        <f t="shared" ca="1" si="40"/>
        <v>-0.7479120496421815</v>
      </c>
      <c r="P310" s="246">
        <f t="shared" ca="1" si="41"/>
        <v>0.86854570503824635</v>
      </c>
      <c r="Q310" s="246">
        <f t="shared" ca="1" si="43"/>
        <v>2.8387515257881692</v>
      </c>
      <c r="R310" s="4">
        <f t="shared" ca="1" si="44"/>
        <v>0.30596045379389014</v>
      </c>
      <c r="S310" s="4">
        <f t="shared" ca="1" si="42"/>
        <v>0.94558107928784685</v>
      </c>
      <c r="W310" s="246">
        <f t="shared" ca="1" si="45"/>
        <v>-0.7479120496421815</v>
      </c>
      <c r="X310" s="246">
        <f t="shared" ca="1" si="46"/>
        <v>0.86854570503824635</v>
      </c>
      <c r="Y310" s="246">
        <f t="shared" ca="1" si="47"/>
        <v>2.8387515257881692</v>
      </c>
      <c r="Z310" s="4">
        <f t="shared" ca="1" si="48"/>
        <v>0.30596045379389014</v>
      </c>
      <c r="AA310" s="4">
        <f t="shared" ca="1" si="49"/>
        <v>0.6289828967826091</v>
      </c>
    </row>
    <row r="311" spans="1:27" x14ac:dyDescent="0.25">
      <c r="A311">
        <v>279</v>
      </c>
      <c r="B311" s="176">
        <f ca="1">OFFSET(InputPriceData!B$15,CalculationsAndCharts!$A311+$A$11,0,1,1)</f>
        <v>41150</v>
      </c>
      <c r="C311" s="3">
        <f ca="1">OFFSET(InputPriceData!G$15,CalculationsAndCharts!$A311+$A$11,IF($C$7,8,0),1,1)</f>
        <v>65421300</v>
      </c>
      <c r="D311" s="4">
        <f ca="1">OFFSET(InputPriceData!C$15,CalculationsAndCharts!$A311+$A$11,IF($C$7,8,0),1,1)</f>
        <v>136.41</v>
      </c>
      <c r="E311" s="4">
        <f ca="1">OFFSET(InputPriceData!D$15,CalculationsAndCharts!$A311+$A$11,IF($C$7,8,0),1,1)</f>
        <v>136.77000000000001</v>
      </c>
      <c r="F311" s="4">
        <f ca="1">OFFSET(InputPriceData!E$15,CalculationsAndCharts!$A311+$A$11,IF($C$7,8,0),1,1)</f>
        <v>136.02000000000001</v>
      </c>
      <c r="G311" s="4">
        <f ca="1">OFFSET(InputPriceData!F$15,CalculationsAndCharts!$A311+$A$11,IF($C$7,8,0),1,1)</f>
        <v>136.4</v>
      </c>
      <c r="H311" s="138"/>
      <c r="I311" s="138"/>
      <c r="O311" s="246">
        <f t="shared" ca="1" si="40"/>
        <v>0.32456110111882575</v>
      </c>
      <c r="P311" s="246">
        <f t="shared" ca="1" si="41"/>
        <v>1.1358151693351921</v>
      </c>
      <c r="Q311" s="246">
        <f t="shared" ca="1" si="43"/>
        <v>2.8645323166379106</v>
      </c>
      <c r="R311" s="4">
        <f t="shared" ca="1" si="44"/>
        <v>0.39650981164991483</v>
      </c>
      <c r="S311" s="4">
        <f t="shared" ca="1" si="42"/>
        <v>0.95552299363859339</v>
      </c>
      <c r="W311" s="246">
        <f t="shared" ca="1" si="45"/>
        <v>0.32456110111882575</v>
      </c>
      <c r="X311" s="246">
        <f t="shared" ca="1" si="46"/>
        <v>1.1358151693351921</v>
      </c>
      <c r="Y311" s="246">
        <f t="shared" ca="1" si="47"/>
        <v>2.8645323166379106</v>
      </c>
      <c r="Z311" s="4">
        <f t="shared" ca="1" si="48"/>
        <v>0.39650981164991483</v>
      </c>
      <c r="AA311" s="4">
        <f t="shared" ca="1" si="49"/>
        <v>0.68747377313060576</v>
      </c>
    </row>
    <row r="312" spans="1:27" x14ac:dyDescent="0.25">
      <c r="A312">
        <v>280</v>
      </c>
      <c r="B312" s="176">
        <f ca="1">OFFSET(InputPriceData!B$15,CalculationsAndCharts!$A312+$A$11,0,1,1)</f>
        <v>41149</v>
      </c>
      <c r="C312" s="3">
        <f ca="1">OFFSET(InputPriceData!G$15,CalculationsAndCharts!$A312+$A$11,IF($C$7,8,0),1,1)</f>
        <v>75689600</v>
      </c>
      <c r="D312" s="4">
        <f ca="1">OFFSET(InputPriceData!C$15,CalculationsAndCharts!$A312+$A$11,IF($C$7,8,0),1,1)</f>
        <v>136.08000000000001</v>
      </c>
      <c r="E312" s="4">
        <f ca="1">OFFSET(InputPriceData!D$15,CalculationsAndCharts!$A312+$A$11,IF($C$7,8,0),1,1)</f>
        <v>136.71</v>
      </c>
      <c r="F312" s="4">
        <f ca="1">OFFSET(InputPriceData!E$15,CalculationsAndCharts!$A312+$A$11,IF($C$7,8,0),1,1)</f>
        <v>135.88</v>
      </c>
      <c r="G312" s="4">
        <f ca="1">OFFSET(InputPriceData!F$15,CalculationsAndCharts!$A312+$A$11,IF($C$7,8,0),1,1)</f>
        <v>136.29</v>
      </c>
      <c r="H312" s="138"/>
      <c r="I312" s="138"/>
      <c r="O312" s="246">
        <f t="shared" ca="1" si="40"/>
        <v>0.35595136269486038</v>
      </c>
      <c r="P312" s="246">
        <f t="shared" ca="1" si="41"/>
        <v>1.3865425404674856</v>
      </c>
      <c r="Q312" s="246">
        <f t="shared" ca="1" si="43"/>
        <v>2.8905472418142386</v>
      </c>
      <c r="R312" s="4">
        <f t="shared" ca="1" si="44"/>
        <v>0.47968167425529729</v>
      </c>
      <c r="S312" s="4">
        <f t="shared" ca="1" si="42"/>
        <v>0.96365765055211083</v>
      </c>
      <c r="W312" s="246">
        <f t="shared" ca="1" si="45"/>
        <v>0.35595136269486038</v>
      </c>
      <c r="X312" s="246">
        <f t="shared" ca="1" si="46"/>
        <v>1.3865425404674856</v>
      </c>
      <c r="Y312" s="246">
        <f t="shared" ca="1" si="47"/>
        <v>2.8905472418142386</v>
      </c>
      <c r="Z312" s="4">
        <f t="shared" ca="1" si="48"/>
        <v>0.47968167425529729</v>
      </c>
      <c r="AA312" s="4">
        <f t="shared" ca="1" si="49"/>
        <v>0.73806682258697442</v>
      </c>
    </row>
    <row r="313" spans="1:27" x14ac:dyDescent="0.25">
      <c r="A313">
        <v>281</v>
      </c>
      <c r="B313" s="176">
        <f ca="1">OFFSET(InputPriceData!B$15,CalculationsAndCharts!$A313+$A$11,0,1,1)</f>
        <v>41148</v>
      </c>
      <c r="C313" s="3">
        <f ca="1">OFFSET(InputPriceData!G$15,CalculationsAndCharts!$A313+$A$11,IF($C$7,8,0),1,1)</f>
        <v>68785900</v>
      </c>
      <c r="D313" s="4">
        <f ca="1">OFFSET(InputPriceData!C$15,CalculationsAndCharts!$A313+$A$11,IF($C$7,8,0),1,1)</f>
        <v>136.77000000000001</v>
      </c>
      <c r="E313" s="4">
        <f ca="1">OFFSET(InputPriceData!D$15,CalculationsAndCharts!$A313+$A$11,IF($C$7,8,0),1,1)</f>
        <v>136.94999999999999</v>
      </c>
      <c r="F313" s="4">
        <f ca="1">OFFSET(InputPriceData!E$15,CalculationsAndCharts!$A313+$A$11,IF($C$7,8,0),1,1)</f>
        <v>136.24</v>
      </c>
      <c r="G313" s="4">
        <f ca="1">OFFSET(InputPriceData!F$15,CalculationsAndCharts!$A313+$A$11,IF($C$7,8,0),1,1)</f>
        <v>136.43</v>
      </c>
      <c r="H313" s="138"/>
      <c r="I313" s="138"/>
      <c r="O313" s="246">
        <f t="shared" ca="1" si="40"/>
        <v>0.65101293316265973</v>
      </c>
      <c r="P313" s="246">
        <f t="shared" ca="1" si="41"/>
        <v>1.6485864758588127</v>
      </c>
      <c r="Q313" s="246">
        <f t="shared" ca="1" si="43"/>
        <v>2.9167984276632075</v>
      </c>
      <c r="R313" s="4">
        <f t="shared" ca="1" si="44"/>
        <v>0.56520411565758333</v>
      </c>
      <c r="S313" s="4">
        <f t="shared" ca="1" si="42"/>
        <v>0.97118044801815184</v>
      </c>
      <c r="W313" s="246">
        <f t="shared" ca="1" si="45"/>
        <v>0.65101293316265973</v>
      </c>
      <c r="X313" s="246">
        <f t="shared" ca="1" si="46"/>
        <v>1.6485864758588127</v>
      </c>
      <c r="Y313" s="246">
        <f t="shared" ca="1" si="47"/>
        <v>2.9167984276632075</v>
      </c>
      <c r="Z313" s="4">
        <f t="shared" ca="1" si="48"/>
        <v>0.56520411565758333</v>
      </c>
      <c r="AA313" s="4">
        <f t="shared" ca="1" si="49"/>
        <v>0.78722662442539859</v>
      </c>
    </row>
    <row r="314" spans="1:27" x14ac:dyDescent="0.25">
      <c r="A314">
        <v>282</v>
      </c>
      <c r="B314" s="176">
        <f ca="1">OFFSET(InputPriceData!B$15,CalculationsAndCharts!$A314+$A$11,0,1,1)</f>
        <v>41145</v>
      </c>
      <c r="C314" s="3">
        <f ca="1">OFFSET(InputPriceData!G$15,CalculationsAndCharts!$A314+$A$11,IF($C$7,8,0),1,1)</f>
        <v>99481200</v>
      </c>
      <c r="D314" s="4">
        <f ca="1">OFFSET(InputPriceData!C$15,CalculationsAndCharts!$A314+$A$11,IF($C$7,8,0),1,1)</f>
        <v>135.24</v>
      </c>
      <c r="E314" s="4">
        <f ca="1">OFFSET(InputPriceData!D$15,CalculationsAndCharts!$A314+$A$11,IF($C$7,8,0),1,1)</f>
        <v>136.71</v>
      </c>
      <c r="F314" s="4">
        <f ca="1">OFFSET(InputPriceData!E$15,CalculationsAndCharts!$A314+$A$11,IF($C$7,8,0),1,1)</f>
        <v>135.16</v>
      </c>
      <c r="G314" s="4">
        <f ca="1">OFFSET(InputPriceData!F$15,CalculationsAndCharts!$A314+$A$11,IF($C$7,8,0),1,1)</f>
        <v>136.4</v>
      </c>
      <c r="H314" s="138"/>
      <c r="I314" s="138"/>
      <c r="O314" s="246">
        <f t="shared" ca="1" si="40"/>
        <v>0.79434173293398613</v>
      </c>
      <c r="P314" s="246">
        <f t="shared" ca="1" si="41"/>
        <v>1.9161010546368691</v>
      </c>
      <c r="Q314" s="246">
        <f t="shared" ca="1" si="43"/>
        <v>2.9432880198417837</v>
      </c>
      <c r="R314" s="4">
        <f t="shared" ca="1" si="44"/>
        <v>0.65100698325129225</v>
      </c>
      <c r="S314" s="4">
        <f t="shared" ca="1" si="42"/>
        <v>0.97799409586393327</v>
      </c>
      <c r="W314" s="246">
        <f t="shared" ca="1" si="45"/>
        <v>0.79434173293398613</v>
      </c>
      <c r="X314" s="246">
        <f t="shared" ca="1" si="46"/>
        <v>1.9161010546368691</v>
      </c>
      <c r="Y314" s="246">
        <f t="shared" ca="1" si="47"/>
        <v>2.9432880198417837</v>
      </c>
      <c r="Z314" s="4">
        <f t="shared" ca="1" si="48"/>
        <v>0.65100698325129225</v>
      </c>
      <c r="AA314" s="4">
        <f t="shared" ca="1" si="49"/>
        <v>0.83386595843627387</v>
      </c>
    </row>
    <row r="315" spans="1:27" x14ac:dyDescent="0.25">
      <c r="A315">
        <v>283</v>
      </c>
      <c r="B315" s="176">
        <f ca="1">OFFSET(InputPriceData!B$15,CalculationsAndCharts!$A315+$A$11,0,1,1)</f>
        <v>41144</v>
      </c>
      <c r="C315" s="3">
        <f ca="1">OFFSET(InputPriceData!G$15,CalculationsAndCharts!$A315+$A$11,IF($C$7,8,0),1,1)</f>
        <v>111466400</v>
      </c>
      <c r="D315" s="4">
        <f ca="1">OFFSET(InputPriceData!C$15,CalculationsAndCharts!$A315+$A$11,IF($C$7,8,0),1,1)</f>
        <v>136.36000000000001</v>
      </c>
      <c r="E315" s="4">
        <f ca="1">OFFSET(InputPriceData!D$15,CalculationsAndCharts!$A315+$A$11,IF($C$7,8,0),1,1)</f>
        <v>136.37</v>
      </c>
      <c r="F315" s="4">
        <f ca="1">OFFSET(InputPriceData!E$15,CalculationsAndCharts!$A315+$A$11,IF($C$7,8,0),1,1)</f>
        <v>135.37</v>
      </c>
      <c r="G315" s="4">
        <f ca="1">OFFSET(InputPriceData!F$15,CalculationsAndCharts!$A315+$A$11,IF($C$7,8,0),1,1)</f>
        <v>135.58000000000001</v>
      </c>
      <c r="H315" s="138"/>
      <c r="I315" s="138"/>
      <c r="O315" s="246">
        <f t="shared" ca="1" si="40"/>
        <v>0.12304732488219527</v>
      </c>
      <c r="P315" s="246">
        <f t="shared" ca="1" si="41"/>
        <v>2.1861926221683428</v>
      </c>
      <c r="Q315" s="246">
        <f t="shared" ca="1" si="43"/>
        <v>2.9700181834932229</v>
      </c>
      <c r="R315" s="4">
        <f t="shared" ca="1" si="44"/>
        <v>0.73608728536369628</v>
      </c>
      <c r="S315" s="4">
        <f t="shared" ca="1" si="42"/>
        <v>0.98412534624567105</v>
      </c>
      <c r="W315" s="246">
        <f t="shared" ca="1" si="45"/>
        <v>0.12304732488219527</v>
      </c>
      <c r="X315" s="246">
        <f t="shared" ca="1" si="46"/>
        <v>2.1861926221683428</v>
      </c>
      <c r="Y315" s="246">
        <f t="shared" ca="1" si="47"/>
        <v>2.9700181834932229</v>
      </c>
      <c r="Z315" s="4">
        <f t="shared" ca="1" si="48"/>
        <v>0.73608728536369628</v>
      </c>
      <c r="AA315" s="4">
        <f t="shared" ca="1" si="49"/>
        <v>0.87767045909271113</v>
      </c>
    </row>
    <row r="316" spans="1:27" x14ac:dyDescent="0.25">
      <c r="A316">
        <v>284</v>
      </c>
      <c r="B316" s="176">
        <f ca="1">OFFSET(InputPriceData!B$15,CalculationsAndCharts!$A316+$A$11,0,1,1)</f>
        <v>41143</v>
      </c>
      <c r="C316" s="3">
        <f ca="1">OFFSET(InputPriceData!G$15,CalculationsAndCharts!$A316+$A$11,IF($C$7,8,0),1,1)</f>
        <v>133243500</v>
      </c>
      <c r="D316" s="4">
        <f ca="1">OFFSET(InputPriceData!C$15,CalculationsAndCharts!$A316+$A$11,IF($C$7,8,0),1,1)</f>
        <v>136.30000000000001</v>
      </c>
      <c r="E316" s="4">
        <f ca="1">OFFSET(InputPriceData!D$15,CalculationsAndCharts!$A316+$A$11,IF($C$7,8,0),1,1)</f>
        <v>136.91999999999999</v>
      </c>
      <c r="F316" s="4">
        <f ca="1">OFFSET(InputPriceData!E$15,CalculationsAndCharts!$A316+$A$11,IF($C$7,8,0),1,1)</f>
        <v>135.97999999999999</v>
      </c>
      <c r="G316" s="4">
        <f ca="1">OFFSET(InputPriceData!F$15,CalculationsAndCharts!$A316+$A$11,IF($C$7,8,0),1,1)</f>
        <v>136.69999999999999</v>
      </c>
      <c r="H316" s="138"/>
      <c r="I316" s="138"/>
      <c r="O316" s="246">
        <f t="shared" ca="1" si="40"/>
        <v>1.41825989224006</v>
      </c>
      <c r="P316" s="246">
        <f t="shared" ca="1" si="41"/>
        <v>2.394501164783299</v>
      </c>
      <c r="Q316" s="246">
        <f t="shared" ca="1" si="43"/>
        <v>2.9969911034240391</v>
      </c>
      <c r="R316" s="4">
        <f t="shared" ca="1" si="44"/>
        <v>0.79896839268144637</v>
      </c>
      <c r="S316" s="4">
        <f t="shared" ca="1" si="42"/>
        <v>0.98830580339024299</v>
      </c>
      <c r="W316" s="246">
        <f t="shared" ca="1" si="45"/>
        <v>1.41825989224006</v>
      </c>
      <c r="X316" s="246">
        <f t="shared" ca="1" si="46"/>
        <v>2.394501164783299</v>
      </c>
      <c r="Y316" s="246">
        <f t="shared" ca="1" si="47"/>
        <v>2.9969911034240391</v>
      </c>
      <c r="Z316" s="4">
        <f t="shared" ca="1" si="48"/>
        <v>0.79896839268144637</v>
      </c>
      <c r="AA316" s="4">
        <f t="shared" ca="1" si="49"/>
        <v>0.90859342222047523</v>
      </c>
    </row>
    <row r="317" spans="1:27" x14ac:dyDescent="0.25">
      <c r="A317">
        <v>285</v>
      </c>
      <c r="B317" s="176">
        <f ca="1">OFFSET(InputPriceData!B$15,CalculationsAndCharts!$A317+$A$11,0,1,1)</f>
        <v>41142</v>
      </c>
      <c r="C317" s="3">
        <f ca="1">OFFSET(InputPriceData!G$15,CalculationsAndCharts!$A317+$A$11,IF($C$7,8,0),1,1)</f>
        <v>105581100</v>
      </c>
      <c r="D317" s="4">
        <f ca="1">OFFSET(InputPriceData!C$15,CalculationsAndCharts!$A317+$A$11,IF($C$7,8,0),1,1)</f>
        <v>137.38999999999999</v>
      </c>
      <c r="E317" s="4">
        <f ca="1">OFFSET(InputPriceData!D$15,CalculationsAndCharts!$A317+$A$11,IF($C$7,8,0),1,1)</f>
        <v>137.91999999999999</v>
      </c>
      <c r="F317" s="4">
        <f ca="1">OFFSET(InputPriceData!E$15,CalculationsAndCharts!$A317+$A$11,IF($C$7,8,0),1,1)</f>
        <v>136.34</v>
      </c>
      <c r="G317" s="4">
        <f ca="1">OFFSET(InputPriceData!F$15,CalculationsAndCharts!$A317+$A$11,IF($C$7,8,0),1,1)</f>
        <v>136.63999999999999</v>
      </c>
      <c r="H317" s="138"/>
      <c r="I317" s="138"/>
      <c r="O317" s="246">
        <f t="shared" ca="1" si="40"/>
        <v>1.5966974004711636</v>
      </c>
      <c r="P317" s="246">
        <f t="shared" ca="1" si="41"/>
        <v>2.5192433808726893</v>
      </c>
      <c r="Q317" s="246">
        <f t="shared" ca="1" si="43"/>
        <v>3.0242089842825823</v>
      </c>
      <c r="R317" s="4">
        <f t="shared" ca="1" si="44"/>
        <v>0.83302555939939993</v>
      </c>
      <c r="S317" s="4">
        <f t="shared" ca="1" si="42"/>
        <v>0.99045709290725059</v>
      </c>
      <c r="W317" s="246">
        <f t="shared" ca="1" si="45"/>
        <v>1.5966974004711636</v>
      </c>
      <c r="X317" s="246">
        <f t="shared" ca="1" si="46"/>
        <v>2.5192433808726893</v>
      </c>
      <c r="Y317" s="246">
        <f t="shared" ca="1" si="47"/>
        <v>3.0242089842825823</v>
      </c>
      <c r="Z317" s="4">
        <f t="shared" ca="1" si="48"/>
        <v>0.83302555939939993</v>
      </c>
      <c r="AA317" s="4">
        <f t="shared" ca="1" si="49"/>
        <v>0.92485456338773697</v>
      </c>
    </row>
    <row r="318" spans="1:27" x14ac:dyDescent="0.25">
      <c r="A318">
        <v>286</v>
      </c>
      <c r="B318" s="176">
        <f ca="1">OFFSET(InputPriceData!B$15,CalculationsAndCharts!$A318+$A$11,0,1,1)</f>
        <v>41141</v>
      </c>
      <c r="C318" s="3">
        <f ca="1">OFFSET(InputPriceData!G$15,CalculationsAndCharts!$A318+$A$11,IF($C$7,8,0),1,1)</f>
        <v>78255700</v>
      </c>
      <c r="D318" s="4">
        <f ca="1">OFFSET(InputPriceData!C$15,CalculationsAndCharts!$A318+$A$11,IF($C$7,8,0),1,1)</f>
        <v>136.85</v>
      </c>
      <c r="E318" s="4">
        <f ca="1">OFFSET(InputPriceData!D$15,CalculationsAndCharts!$A318+$A$11,IF($C$7,8,0),1,1)</f>
        <v>137.08000000000001</v>
      </c>
      <c r="F318" s="4">
        <f ca="1">OFFSET(InputPriceData!E$15,CalculationsAndCharts!$A318+$A$11,IF($C$7,8,0),1,1)</f>
        <v>136.47</v>
      </c>
      <c r="G318" s="4">
        <f ca="1">OFFSET(InputPriceData!F$15,CalculationsAndCharts!$A318+$A$11,IF($C$7,8,0),1,1)</f>
        <v>137.05000000000001</v>
      </c>
      <c r="H318" s="138"/>
      <c r="I318" s="138"/>
      <c r="O318" s="246">
        <f t="shared" ca="1" si="40"/>
        <v>2.2800214847459239</v>
      </c>
      <c r="P318" s="246">
        <f t="shared" ca="1" si="41"/>
        <v>2.5890951128151185</v>
      </c>
      <c r="Q318" s="246">
        <f t="shared" ca="1" si="43"/>
        <v>3.0516740507392353</v>
      </c>
      <c r="R318" s="4">
        <f t="shared" ca="1" si="44"/>
        <v>0.84841797314098411</v>
      </c>
      <c r="S318" s="4">
        <f t="shared" ca="1" si="42"/>
        <v>0.99140484947932894</v>
      </c>
      <c r="W318" s="246">
        <f t="shared" ca="1" si="45"/>
        <v>2.2800214847459239</v>
      </c>
      <c r="X318" s="246">
        <f t="shared" ca="1" si="46"/>
        <v>2.5890951128151185</v>
      </c>
      <c r="Y318" s="246">
        <f t="shared" ca="1" si="47"/>
        <v>3.0516740507392353</v>
      </c>
      <c r="Z318" s="4">
        <f t="shared" ca="1" si="48"/>
        <v>0.84841797314098411</v>
      </c>
      <c r="AA318" s="4">
        <f t="shared" ca="1" si="49"/>
        <v>0.93209538292041949</v>
      </c>
    </row>
    <row r="319" spans="1:27" x14ac:dyDescent="0.25">
      <c r="A319">
        <v>287</v>
      </c>
      <c r="B319" s="176">
        <f ca="1">OFFSET(InputPriceData!B$15,CalculationsAndCharts!$A319+$A$11,0,1,1)</f>
        <v>41138</v>
      </c>
      <c r="C319" s="3">
        <f ca="1">OFFSET(InputPriceData!G$15,CalculationsAndCharts!$A319+$A$11,IF($C$7,8,0),1,1)</f>
        <v>90813700</v>
      </c>
      <c r="D319" s="4">
        <f ca="1">OFFSET(InputPriceData!C$15,CalculationsAndCharts!$A319+$A$11,IF($C$7,8,0),1,1)</f>
        <v>137.09</v>
      </c>
      <c r="E319" s="4">
        <f ca="1">OFFSET(InputPriceData!D$15,CalculationsAndCharts!$A319+$A$11,IF($C$7,8,0),1,1)</f>
        <v>137.16</v>
      </c>
      <c r="F319" s="4">
        <f ca="1">OFFSET(InputPriceData!E$15,CalculationsAndCharts!$A319+$A$11,IF($C$7,8,0),1,1)</f>
        <v>136.72999999999999</v>
      </c>
      <c r="G319" s="4">
        <f ca="1">OFFSET(InputPriceData!F$15,CalculationsAndCharts!$A319+$A$11,IF($C$7,8,0),1,1)</f>
        <v>137.04</v>
      </c>
      <c r="H319" s="138"/>
      <c r="I319" s="138"/>
      <c r="O319" s="246">
        <f t="shared" ca="1" si="40"/>
        <v>2.5828466869940714</v>
      </c>
      <c r="P319" s="246">
        <f t="shared" ca="1" si="41"/>
        <v>2.6178385060948539</v>
      </c>
      <c r="Q319" s="246">
        <f t="shared" ca="1" si="43"/>
        <v>3.0793885476682497</v>
      </c>
      <c r="R319" s="4">
        <f t="shared" ca="1" si="44"/>
        <v>0.85011633497082173</v>
      </c>
      <c r="S319" s="4">
        <f t="shared" ca="1" si="42"/>
        <v>0.99150851137022999</v>
      </c>
      <c r="W319" s="246">
        <f t="shared" ca="1" si="45"/>
        <v>2.5828466869940714</v>
      </c>
      <c r="X319" s="246">
        <f t="shared" ca="1" si="46"/>
        <v>2.6178385060948539</v>
      </c>
      <c r="Y319" s="246">
        <f t="shared" ca="1" si="47"/>
        <v>3.0793885476682497</v>
      </c>
      <c r="Z319" s="4">
        <f t="shared" ca="1" si="48"/>
        <v>0.85011633497082173</v>
      </c>
      <c r="AA319" s="4">
        <f t="shared" ca="1" si="49"/>
        <v>0.93289024169194246</v>
      </c>
    </row>
    <row r="320" spans="1:27" x14ac:dyDescent="0.25">
      <c r="A320">
        <v>288</v>
      </c>
      <c r="B320" s="176">
        <f ca="1">OFFSET(InputPriceData!B$15,CalculationsAndCharts!$A320+$A$11,0,1,1)</f>
        <v>41137</v>
      </c>
      <c r="C320" s="3">
        <f ca="1">OFFSET(InputPriceData!G$15,CalculationsAndCharts!$A320+$A$11,IF($C$7,8,0),1,1)</f>
        <v>112014200</v>
      </c>
      <c r="D320" s="4">
        <f ca="1">OFFSET(InputPriceData!C$15,CalculationsAndCharts!$A320+$A$11,IF($C$7,8,0),1,1)</f>
        <v>136.05000000000001</v>
      </c>
      <c r="E320" s="4">
        <f ca="1">OFFSET(InputPriceData!D$15,CalculationsAndCharts!$A320+$A$11,IF($C$7,8,0),1,1)</f>
        <v>137.02000000000001</v>
      </c>
      <c r="F320" s="4">
        <f ca="1">OFFSET(InputPriceData!E$15,CalculationsAndCharts!$A320+$A$11,IF($C$7,8,0),1,1)</f>
        <v>135.71</v>
      </c>
      <c r="G320" s="4">
        <f ca="1">OFFSET(InputPriceData!F$15,CalculationsAndCharts!$A320+$A$11,IF($C$7,8,0),1,1)</f>
        <v>136.86000000000001</v>
      </c>
      <c r="H320" s="138"/>
      <c r="I320" s="138"/>
      <c r="O320" s="246">
        <f t="shared" ca="1" si="40"/>
        <v>2.7306720549901873</v>
      </c>
      <c r="P320" s="246">
        <f t="shared" ca="1" si="41"/>
        <v>2.6396911792996294</v>
      </c>
      <c r="Q320" s="246">
        <f t="shared" ca="1" si="43"/>
        <v>3.1073547403312309</v>
      </c>
      <c r="R320" s="4">
        <f t="shared" ca="1" si="44"/>
        <v>0.84949785263920319</v>
      </c>
      <c r="S320" s="4">
        <f t="shared" ca="1" si="42"/>
        <v>0.99147078222784457</v>
      </c>
      <c r="W320" s="246">
        <f t="shared" ca="1" si="45"/>
        <v>2.7306720549901873</v>
      </c>
      <c r="X320" s="246">
        <f t="shared" ca="1" si="46"/>
        <v>2.6396911792996294</v>
      </c>
      <c r="Y320" s="246">
        <f t="shared" ca="1" si="47"/>
        <v>3.1073547403312309</v>
      </c>
      <c r="Z320" s="4">
        <f t="shared" ca="1" si="48"/>
        <v>0.84949785263920319</v>
      </c>
      <c r="AA320" s="4">
        <f t="shared" ca="1" si="49"/>
        <v>0.93260087601987396</v>
      </c>
    </row>
    <row r="321" spans="1:27" x14ac:dyDescent="0.25">
      <c r="A321">
        <v>289</v>
      </c>
      <c r="B321" s="176">
        <f ca="1">OFFSET(InputPriceData!B$15,CalculationsAndCharts!$A321+$A$11,0,1,1)</f>
        <v>41136</v>
      </c>
      <c r="C321" s="3">
        <f ca="1">OFFSET(InputPriceData!G$15,CalculationsAndCharts!$A321+$A$11,IF($C$7,8,0),1,1)</f>
        <v>71085900</v>
      </c>
      <c r="D321" s="4">
        <f ca="1">OFFSET(InputPriceData!C$15,CalculationsAndCharts!$A321+$A$11,IF($C$7,8,0),1,1)</f>
        <v>135.56</v>
      </c>
      <c r="E321" s="4">
        <f ca="1">OFFSET(InputPriceData!D$15,CalculationsAndCharts!$A321+$A$11,IF($C$7,8,0),1,1)</f>
        <v>136.09</v>
      </c>
      <c r="F321" s="4">
        <f ca="1">OFFSET(InputPriceData!E$15,CalculationsAndCharts!$A321+$A$11,IF($C$7,8,0),1,1)</f>
        <v>135.47</v>
      </c>
      <c r="G321" s="4">
        <f ca="1">OFFSET(InputPriceData!F$15,CalculationsAndCharts!$A321+$A$11,IF($C$7,8,0),1,1)</f>
        <v>135.86000000000001</v>
      </c>
      <c r="H321" s="138"/>
      <c r="I321" s="138"/>
      <c r="O321" s="246">
        <f t="shared" ca="1" si="40"/>
        <v>2.0289155687156355</v>
      </c>
      <c r="P321" s="246">
        <f t="shared" ca="1" si="41"/>
        <v>2.6758684079644004</v>
      </c>
      <c r="Q321" s="246">
        <f t="shared" ca="1" si="43"/>
        <v>3.1355749145622918</v>
      </c>
      <c r="R321" s="4">
        <f t="shared" ca="1" si="44"/>
        <v>0.85339004197829416</v>
      </c>
      <c r="S321" s="4">
        <f t="shared" ca="1" si="42"/>
        <v>0.99170782093452725</v>
      </c>
      <c r="W321" s="246">
        <f t="shared" ca="1" si="45"/>
        <v>2.0289155687156355</v>
      </c>
      <c r="X321" s="246">
        <f t="shared" ca="1" si="46"/>
        <v>2.6758684079644004</v>
      </c>
      <c r="Y321" s="246">
        <f t="shared" ca="1" si="47"/>
        <v>3.1355749145622918</v>
      </c>
      <c r="Z321" s="4">
        <f t="shared" ca="1" si="48"/>
        <v>0.85339004197829416</v>
      </c>
      <c r="AA321" s="4">
        <f t="shared" ca="1" si="49"/>
        <v>0.93442011389083079</v>
      </c>
    </row>
    <row r="322" spans="1:27" x14ac:dyDescent="0.25">
      <c r="A322">
        <v>290</v>
      </c>
      <c r="B322" s="176">
        <f ca="1">OFFSET(InputPriceData!B$15,CalculationsAndCharts!$A322+$A$11,0,1,1)</f>
        <v>41135</v>
      </c>
      <c r="C322" s="3">
        <f ca="1">OFFSET(InputPriceData!G$15,CalculationsAndCharts!$A322+$A$11,IF($C$7,8,0),1,1)</f>
        <v>102379400</v>
      </c>
      <c r="D322" s="4">
        <f ca="1">OFFSET(InputPriceData!C$15,CalculationsAndCharts!$A322+$A$11,IF($C$7,8,0),1,1)</f>
        <v>136.18</v>
      </c>
      <c r="E322" s="4">
        <f ca="1">OFFSET(InputPriceData!D$15,CalculationsAndCharts!$A322+$A$11,IF($C$7,8,0),1,1)</f>
        <v>136.27000000000001</v>
      </c>
      <c r="F322" s="4">
        <f ca="1">OFFSET(InputPriceData!E$15,CalculationsAndCharts!$A322+$A$11,IF($C$7,8,0),1,1)</f>
        <v>135.30000000000001</v>
      </c>
      <c r="G322" s="4">
        <f ca="1">OFFSET(InputPriceData!F$15,CalculationsAndCharts!$A322+$A$11,IF($C$7,8,0),1,1)</f>
        <v>135.69999999999999</v>
      </c>
      <c r="H322" s="138"/>
      <c r="I322" s="138"/>
      <c r="O322" s="246">
        <f t="shared" ca="1" si="40"/>
        <v>2.1363493070300779</v>
      </c>
      <c r="P322" s="246">
        <f t="shared" ca="1" si="41"/>
        <v>2.6958004307066501</v>
      </c>
      <c r="Q322" s="246">
        <f t="shared" ca="1" si="43"/>
        <v>3.1640513769548857</v>
      </c>
      <c r="R322" s="4">
        <f t="shared" ca="1" si="44"/>
        <v>0.85200905723001097</v>
      </c>
      <c r="S322" s="4">
        <f t="shared" ca="1" si="42"/>
        <v>0.99162382499516111</v>
      </c>
      <c r="W322" s="246">
        <f t="shared" ca="1" si="45"/>
        <v>2.1363493070300779</v>
      </c>
      <c r="X322" s="246">
        <f t="shared" ca="1" si="46"/>
        <v>2.6958004307066501</v>
      </c>
      <c r="Y322" s="246">
        <f t="shared" ca="1" si="47"/>
        <v>3.1640513769548857</v>
      </c>
      <c r="Z322" s="4">
        <f t="shared" ca="1" si="48"/>
        <v>0.85200905723001097</v>
      </c>
      <c r="AA322" s="4">
        <f t="shared" ca="1" si="49"/>
        <v>0.9337751150534106</v>
      </c>
    </row>
    <row r="323" spans="1:27" x14ac:dyDescent="0.25">
      <c r="A323">
        <v>291</v>
      </c>
      <c r="B323" s="176">
        <f ca="1">OFFSET(InputPriceData!B$15,CalculationsAndCharts!$A323+$A$11,0,1,1)</f>
        <v>41134</v>
      </c>
      <c r="C323" s="3">
        <f ca="1">OFFSET(InputPriceData!G$15,CalculationsAndCharts!$A323+$A$11,IF($C$7,8,0),1,1)</f>
        <v>79426900</v>
      </c>
      <c r="D323" s="4">
        <f ca="1">OFFSET(InputPriceData!C$15,CalculationsAndCharts!$A323+$A$11,IF($C$7,8,0),1,1)</f>
        <v>135.53</v>
      </c>
      <c r="E323" s="4">
        <f ca="1">OFFSET(InputPriceData!D$15,CalculationsAndCharts!$A323+$A$11,IF($C$7,8,0),1,1)</f>
        <v>135.76</v>
      </c>
      <c r="F323" s="4">
        <f ca="1">OFFSET(InputPriceData!E$15,CalculationsAndCharts!$A323+$A$11,IF($C$7,8,0),1,1)</f>
        <v>134.99</v>
      </c>
      <c r="G323" s="4">
        <f ca="1">OFFSET(InputPriceData!F$15,CalculationsAndCharts!$A323+$A$11,IF($C$7,8,0),1,1)</f>
        <v>135.69</v>
      </c>
      <c r="H323" s="138"/>
      <c r="I323" s="138"/>
      <c r="O323" s="246">
        <f t="shared" ca="1" si="40"/>
        <v>2.4062505475419309</v>
      </c>
      <c r="P323" s="246">
        <f t="shared" ca="1" si="41"/>
        <v>2.6513338502949342</v>
      </c>
      <c r="Q323" s="246">
        <f t="shared" ca="1" si="43"/>
        <v>3.1927864550503386</v>
      </c>
      <c r="R323" s="4">
        <f t="shared" ca="1" si="44"/>
        <v>0.8304137741818165</v>
      </c>
      <c r="S323" s="4">
        <f t="shared" ca="1" si="42"/>
        <v>0.99029478626695266</v>
      </c>
      <c r="W323" s="246">
        <f t="shared" ca="1" si="45"/>
        <v>2.4062505475419309</v>
      </c>
      <c r="X323" s="246">
        <f t="shared" ca="1" si="46"/>
        <v>2.6513338502949342</v>
      </c>
      <c r="Y323" s="246">
        <f t="shared" ca="1" si="47"/>
        <v>3.1927864550503386</v>
      </c>
      <c r="Z323" s="4">
        <f t="shared" ca="1" si="48"/>
        <v>0.8304137741818165</v>
      </c>
      <c r="AA323" s="4">
        <f t="shared" ca="1" si="49"/>
        <v>0.92361929898942696</v>
      </c>
    </row>
    <row r="324" spans="1:27" x14ac:dyDescent="0.25">
      <c r="A324">
        <v>292</v>
      </c>
      <c r="B324" s="176">
        <f ca="1">OFFSET(InputPriceData!B$15,CalculationsAndCharts!$A324+$A$11,0,1,1)</f>
        <v>41131</v>
      </c>
      <c r="C324" s="3">
        <f ca="1">OFFSET(InputPriceData!G$15,CalculationsAndCharts!$A324+$A$11,IF($C$7,8,0),1,1)</f>
        <v>99792700</v>
      </c>
      <c r="D324" s="4">
        <f ca="1">OFFSET(InputPriceData!C$15,CalculationsAndCharts!$A324+$A$11,IF($C$7,8,0),1,1)</f>
        <v>134.97999999999999</v>
      </c>
      <c r="E324" s="4">
        <f ca="1">OFFSET(InputPriceData!D$15,CalculationsAndCharts!$A324+$A$11,IF($C$7,8,0),1,1)</f>
        <v>135.80000000000001</v>
      </c>
      <c r="F324" s="4">
        <f ca="1">OFFSET(InputPriceData!E$15,CalculationsAndCharts!$A324+$A$11,IF($C$7,8,0),1,1)</f>
        <v>134.76</v>
      </c>
      <c r="G324" s="4">
        <f ca="1">OFFSET(InputPriceData!F$15,CalculationsAndCharts!$A324+$A$11,IF($C$7,8,0),1,1)</f>
        <v>135.75</v>
      </c>
      <c r="H324" s="138"/>
      <c r="I324" s="138"/>
      <c r="O324" s="246">
        <f t="shared" ca="1" si="40"/>
        <v>2.769485741149468</v>
      </c>
      <c r="P324" s="246">
        <f t="shared" ca="1" si="41"/>
        <v>2.5351757084973654</v>
      </c>
      <c r="Q324" s="246">
        <f t="shared" ca="1" si="43"/>
        <v>3.2217824975280913</v>
      </c>
      <c r="R324" s="4">
        <f t="shared" ca="1" si="44"/>
        <v>0.78688605157004732</v>
      </c>
      <c r="S324" s="4">
        <f t="shared" ca="1" si="42"/>
        <v>0.98752404478314482</v>
      </c>
      <c r="W324" s="246">
        <f t="shared" ca="1" si="45"/>
        <v>2.769485741149468</v>
      </c>
      <c r="X324" s="246">
        <f t="shared" ca="1" si="46"/>
        <v>2.5351757084973654</v>
      </c>
      <c r="Y324" s="246">
        <f t="shared" ca="1" si="47"/>
        <v>3.2217824975280913</v>
      </c>
      <c r="Z324" s="4">
        <f t="shared" ca="1" si="48"/>
        <v>0.78688605157004732</v>
      </c>
      <c r="AA324" s="4">
        <f t="shared" ca="1" si="49"/>
        <v>0.90274353365787297</v>
      </c>
    </row>
    <row r="325" spans="1:27" x14ac:dyDescent="0.25">
      <c r="A325">
        <v>293</v>
      </c>
      <c r="B325" s="176">
        <f ca="1">OFFSET(InputPriceData!B$15,CalculationsAndCharts!$A325+$A$11,0,1,1)</f>
        <v>41130</v>
      </c>
      <c r="C325" s="3">
        <f ca="1">OFFSET(InputPriceData!G$15,CalculationsAndCharts!$A325+$A$11,IF($C$7,8,0),1,1)</f>
        <v>90291700</v>
      </c>
      <c r="D325" s="4">
        <f ca="1">OFFSET(InputPriceData!C$15,CalculationsAndCharts!$A325+$A$11,IF($C$7,8,0),1,1)</f>
        <v>135.22</v>
      </c>
      <c r="E325" s="4">
        <f ca="1">OFFSET(InputPriceData!D$15,CalculationsAndCharts!$A325+$A$11,IF($C$7,8,0),1,1)</f>
        <v>135.80000000000001</v>
      </c>
      <c r="F325" s="4">
        <f ca="1">OFFSET(InputPriceData!E$15,CalculationsAndCharts!$A325+$A$11,IF($C$7,8,0),1,1)</f>
        <v>135.09</v>
      </c>
      <c r="G325" s="4">
        <f ca="1">OFFSET(InputPriceData!F$15,CalculationsAndCharts!$A325+$A$11,IF($C$7,8,0),1,1)</f>
        <v>135.53</v>
      </c>
      <c r="H325" s="138"/>
      <c r="I325" s="138"/>
      <c r="O325" s="246">
        <f t="shared" ca="1" si="40"/>
        <v>2.8678953453982174</v>
      </c>
      <c r="P325" s="246">
        <f t="shared" ca="1" si="41"/>
        <v>2.360545281236158</v>
      </c>
      <c r="Q325" s="246">
        <f t="shared" ca="1" si="43"/>
        <v>3.2510418743976706</v>
      </c>
      <c r="R325" s="4">
        <f t="shared" ca="1" si="44"/>
        <v>0.72608885779839505</v>
      </c>
      <c r="S325" s="4">
        <f t="shared" ca="1" si="42"/>
        <v>0.98343426307926696</v>
      </c>
      <c r="W325" s="246">
        <f t="shared" ca="1" si="45"/>
        <v>2.8678953453982174</v>
      </c>
      <c r="X325" s="246">
        <f t="shared" ca="1" si="46"/>
        <v>2.360545281236158</v>
      </c>
      <c r="Y325" s="246">
        <f t="shared" ca="1" si="47"/>
        <v>3.2510418743976706</v>
      </c>
      <c r="Z325" s="4">
        <f t="shared" ca="1" si="48"/>
        <v>0.72608885779839505</v>
      </c>
      <c r="AA325" s="4">
        <f t="shared" ca="1" si="49"/>
        <v>0.87264246850819915</v>
      </c>
    </row>
    <row r="326" spans="1:27" x14ac:dyDescent="0.25">
      <c r="A326">
        <v>294</v>
      </c>
      <c r="B326" s="176">
        <f ca="1">OFFSET(InputPriceData!B$15,CalculationsAndCharts!$A326+$A$11,0,1,1)</f>
        <v>41129</v>
      </c>
      <c r="C326" s="3">
        <f ca="1">OFFSET(InputPriceData!G$15,CalculationsAndCharts!$A326+$A$11,IF($C$7,8,0),1,1)</f>
        <v>89754700</v>
      </c>
      <c r="D326" s="4">
        <f ca="1">OFFSET(InputPriceData!C$15,CalculationsAndCharts!$A326+$A$11,IF($C$7,8,0),1,1)</f>
        <v>134.80000000000001</v>
      </c>
      <c r="E326" s="4">
        <f ca="1">OFFSET(InputPriceData!D$15,CalculationsAndCharts!$A326+$A$11,IF($C$7,8,0),1,1)</f>
        <v>135.57</v>
      </c>
      <c r="F326" s="4">
        <f ca="1">OFFSET(InputPriceData!E$15,CalculationsAndCharts!$A326+$A$11,IF($C$7,8,0),1,1)</f>
        <v>134.76</v>
      </c>
      <c r="G326" s="4">
        <f ca="1">OFFSET(InputPriceData!F$15,CalculationsAndCharts!$A326+$A$11,IF($C$7,8,0),1,1)</f>
        <v>135.41999999999999</v>
      </c>
      <c r="H326" s="138"/>
      <c r="I326" s="138"/>
      <c r="O326" s="246">
        <f t="shared" ca="1" si="40"/>
        <v>3.0845851128608928</v>
      </c>
      <c r="P326" s="246">
        <f t="shared" ca="1" si="41"/>
        <v>2.1446947844785189</v>
      </c>
      <c r="Q326" s="246">
        <f t="shared" ca="1" si="43"/>
        <v>3.2805669771924024</v>
      </c>
      <c r="R326" s="4">
        <f t="shared" ca="1" si="44"/>
        <v>0.6537573533444534</v>
      </c>
      <c r="S326" s="4">
        <f t="shared" ca="1" si="42"/>
        <v>0.97820154535096326</v>
      </c>
      <c r="W326" s="246">
        <f t="shared" ca="1" si="45"/>
        <v>3.0845851128608928</v>
      </c>
      <c r="X326" s="246">
        <f t="shared" ca="1" si="46"/>
        <v>2.1446947844785189</v>
      </c>
      <c r="Y326" s="246">
        <f t="shared" ca="1" si="47"/>
        <v>3.2805669771924024</v>
      </c>
      <c r="Z326" s="4">
        <f t="shared" ca="1" si="48"/>
        <v>0.6537573533444534</v>
      </c>
      <c r="AA326" s="4">
        <f t="shared" ca="1" si="49"/>
        <v>0.83531898247258873</v>
      </c>
    </row>
    <row r="327" spans="1:27" x14ac:dyDescent="0.25">
      <c r="A327">
        <v>295</v>
      </c>
      <c r="B327" s="176">
        <f ca="1">OFFSET(InputPriceData!B$15,CalculationsAndCharts!$A327+$A$11,0,1,1)</f>
        <v>41128</v>
      </c>
      <c r="C327" s="3">
        <f ca="1">OFFSET(InputPriceData!G$15,CalculationsAndCharts!$A327+$A$11,IF($C$7,8,0),1,1)</f>
        <v>109545100</v>
      </c>
      <c r="D327" s="4">
        <f ca="1">OFFSET(InputPriceData!C$15,CalculationsAndCharts!$A327+$A$11,IF($C$7,8,0),1,1)</f>
        <v>135.12</v>
      </c>
      <c r="E327" s="4">
        <f ca="1">OFFSET(InputPriceData!D$15,CalculationsAndCharts!$A327+$A$11,IF($C$7,8,0),1,1)</f>
        <v>135.83000000000001</v>
      </c>
      <c r="F327" s="4">
        <f ca="1">OFFSET(InputPriceData!E$15,CalculationsAndCharts!$A327+$A$11,IF($C$7,8,0),1,1)</f>
        <v>134.97</v>
      </c>
      <c r="G327" s="4">
        <f ca="1">OFFSET(InputPriceData!F$15,CalculationsAndCharts!$A327+$A$11,IF($C$7,8,0),1,1)</f>
        <v>135.25</v>
      </c>
      <c r="H327" s="138"/>
      <c r="I327" s="138"/>
      <c r="O327" s="246">
        <f t="shared" ca="1" si="40"/>
        <v>3.2522885330177917</v>
      </c>
      <c r="P327" s="246">
        <f t="shared" ca="1" si="41"/>
        <v>1.9105760799202078</v>
      </c>
      <c r="Q327" s="246">
        <f t="shared" ca="1" si="43"/>
        <v>3.3103602191648864</v>
      </c>
      <c r="R327" s="4">
        <f t="shared" ca="1" si="44"/>
        <v>0.57715050732521012</v>
      </c>
      <c r="S327" s="4">
        <f t="shared" ca="1" si="42"/>
        <v>0.97217061831484297</v>
      </c>
      <c r="W327" s="246">
        <f t="shared" ca="1" si="45"/>
        <v>3.2522885330177917</v>
      </c>
      <c r="X327" s="246">
        <f t="shared" ca="1" si="46"/>
        <v>1.9105760799202078</v>
      </c>
      <c r="Y327" s="246">
        <f t="shared" ca="1" si="47"/>
        <v>3.3103602191648864</v>
      </c>
      <c r="Z327" s="4">
        <f t="shared" ca="1" si="48"/>
        <v>0.57715050732521012</v>
      </c>
      <c r="AA327" s="4">
        <f t="shared" ca="1" si="49"/>
        <v>0.79387610794392927</v>
      </c>
    </row>
    <row r="328" spans="1:27" x14ac:dyDescent="0.25">
      <c r="A328">
        <v>296</v>
      </c>
      <c r="B328" s="176">
        <f ca="1">OFFSET(InputPriceData!B$15,CalculationsAndCharts!$A328+$A$11,0,1,1)</f>
        <v>41127</v>
      </c>
      <c r="C328" s="3">
        <f ca="1">OFFSET(InputPriceData!G$15,CalculationsAndCharts!$A328+$A$11,IF($C$7,8,0),1,1)</f>
        <v>86326200</v>
      </c>
      <c r="D328" s="4">
        <f ca="1">OFFSET(InputPriceData!C$15,CalculationsAndCharts!$A328+$A$11,IF($C$7,8,0),1,1)</f>
        <v>134.68</v>
      </c>
      <c r="E328" s="4">
        <f ca="1">OFFSET(InputPriceData!D$15,CalculationsAndCharts!$A328+$A$11,IF($C$7,8,0),1,1)</f>
        <v>135.11000000000001</v>
      </c>
      <c r="F328" s="4">
        <f ca="1">OFFSET(InputPriceData!E$15,CalculationsAndCharts!$A328+$A$11,IF($C$7,8,0),1,1)</f>
        <v>134.52000000000001</v>
      </c>
      <c r="G328" s="4">
        <f ca="1">OFFSET(InputPriceData!F$15,CalculationsAndCharts!$A328+$A$11,IF($C$7,8,0),1,1)</f>
        <v>134.58000000000001</v>
      </c>
      <c r="H328" s="138"/>
      <c r="I328" s="138"/>
      <c r="O328" s="246">
        <f t="shared" ca="1" si="40"/>
        <v>2.9058862397378182</v>
      </c>
      <c r="P328" s="246">
        <f t="shared" ca="1" si="41"/>
        <v>1.700496895377626</v>
      </c>
      <c r="Q328" s="246">
        <f t="shared" ca="1" si="43"/>
        <v>3.3404240354842445</v>
      </c>
      <c r="R328" s="4">
        <f t="shared" ca="1" si="44"/>
        <v>0.50906617762110362</v>
      </c>
      <c r="S328" s="4">
        <f t="shared" ca="1" si="42"/>
        <v>0.96633195461638177</v>
      </c>
      <c r="W328" s="246">
        <f t="shared" ca="1" si="45"/>
        <v>2.9058862397378182</v>
      </c>
      <c r="X328" s="246">
        <f t="shared" ca="1" si="46"/>
        <v>1.700496895377626</v>
      </c>
      <c r="Y328" s="246">
        <f t="shared" ca="1" si="47"/>
        <v>3.3404240354842445</v>
      </c>
      <c r="Z328" s="4">
        <f t="shared" ca="1" si="48"/>
        <v>0.50906617762110362</v>
      </c>
      <c r="AA328" s="4">
        <f t="shared" ca="1" si="49"/>
        <v>0.75527266929352632</v>
      </c>
    </row>
    <row r="329" spans="1:27" x14ac:dyDescent="0.25">
      <c r="A329">
        <v>297</v>
      </c>
      <c r="B329" s="176">
        <f ca="1">OFFSET(InputPriceData!B$15,CalculationsAndCharts!$A329+$A$11,0,1,1)</f>
        <v>41124</v>
      </c>
      <c r="C329" s="3">
        <f ca="1">OFFSET(InputPriceData!G$15,CalculationsAndCharts!$A329+$A$11,IF($C$7,8,0),1,1)</f>
        <v>157825000</v>
      </c>
      <c r="D329" s="4">
        <f ca="1">OFFSET(InputPriceData!C$15,CalculationsAndCharts!$A329+$A$11,IF($C$7,8,0),1,1)</f>
        <v>133.56</v>
      </c>
      <c r="E329" s="4">
        <f ca="1">OFFSET(InputPriceData!D$15,CalculationsAndCharts!$A329+$A$11,IF($C$7,8,0),1,1)</f>
        <v>134.6</v>
      </c>
      <c r="F329" s="4">
        <f ca="1">OFFSET(InputPriceData!E$15,CalculationsAndCharts!$A329+$A$11,IF($C$7,8,0),1,1)</f>
        <v>131.75</v>
      </c>
      <c r="G329" s="4">
        <f ca="1">OFFSET(InputPriceData!F$15,CalculationsAndCharts!$A329+$A$11,IF($C$7,8,0),1,1)</f>
        <v>134.32</v>
      </c>
      <c r="H329" s="138"/>
      <c r="I329" s="138"/>
      <c r="O329" s="246">
        <f t="shared" ca="1" si="40"/>
        <v>2.9501303045116769</v>
      </c>
      <c r="P329" s="246">
        <f t="shared" ca="1" si="41"/>
        <v>1.5427765780236657</v>
      </c>
      <c r="Q329" s="246">
        <f t="shared" ca="1" si="43"/>
        <v>3.3707608834351608</v>
      </c>
      <c r="R329" s="4">
        <f t="shared" ca="1" si="44"/>
        <v>0.45769386538371531</v>
      </c>
      <c r="S329" s="4">
        <f t="shared" ca="1" si="42"/>
        <v>0.96159099564165251</v>
      </c>
      <c r="W329" s="246">
        <f t="shared" ca="1" si="45"/>
        <v>2.9501303045116769</v>
      </c>
      <c r="X329" s="246">
        <f t="shared" ca="1" si="46"/>
        <v>1.5427765780236657</v>
      </c>
      <c r="Y329" s="246">
        <f t="shared" ca="1" si="47"/>
        <v>3.3707608834351608</v>
      </c>
      <c r="Z329" s="4">
        <f t="shared" ca="1" si="48"/>
        <v>0.45769386538371531</v>
      </c>
      <c r="AA329" s="4">
        <f t="shared" ca="1" si="49"/>
        <v>0.72496842508110859</v>
      </c>
    </row>
    <row r="330" spans="1:27" x14ac:dyDescent="0.25">
      <c r="A330">
        <v>298</v>
      </c>
      <c r="B330" s="176">
        <f ca="1">OFFSET(InputPriceData!B$15,CalculationsAndCharts!$A330+$A$11,0,1,1)</f>
        <v>41123</v>
      </c>
      <c r="C330" s="3">
        <f ca="1">OFFSET(InputPriceData!G$15,CalculationsAndCharts!$A330+$A$11,IF($C$7,8,0),1,1)</f>
        <v>199556600</v>
      </c>
      <c r="D330" s="4">
        <f ca="1">OFFSET(InputPriceData!C$15,CalculationsAndCharts!$A330+$A$11,IF($C$7,8,0),1,1)</f>
        <v>131.61000000000001</v>
      </c>
      <c r="E330" s="4">
        <f ca="1">OFFSET(InputPriceData!D$15,CalculationsAndCharts!$A330+$A$11,IF($C$7,8,0),1,1)</f>
        <v>132.6</v>
      </c>
      <c r="F330" s="4">
        <f ca="1">OFFSET(InputPriceData!E$15,CalculationsAndCharts!$A330+$A$11,IF($C$7,8,0),1,1)</f>
        <v>130.68</v>
      </c>
      <c r="G330" s="4">
        <f ca="1">OFFSET(InputPriceData!F$15,CalculationsAndCharts!$A330+$A$11,IF($C$7,8,0),1,1)</f>
        <v>131.69999999999999</v>
      </c>
      <c r="H330" s="138"/>
      <c r="I330" s="138"/>
      <c r="O330" s="246">
        <f t="shared" ca="1" si="40"/>
        <v>0.52394159698605391</v>
      </c>
      <c r="P330" s="246">
        <f t="shared" ca="1" si="41"/>
        <v>1.4675163587841276</v>
      </c>
      <c r="Q330" s="246">
        <f t="shared" ca="1" si="43"/>
        <v>3.4013732426187295</v>
      </c>
      <c r="R330" s="4">
        <f t="shared" ca="1" si="44"/>
        <v>0.43144819874407003</v>
      </c>
      <c r="S330" s="4">
        <f t="shared" ca="1" si="42"/>
        <v>0.95904700586993907</v>
      </c>
      <c r="W330" s="246">
        <f t="shared" ca="1" si="45"/>
        <v>0.52394159698605391</v>
      </c>
      <c r="X330" s="246">
        <f t="shared" ca="1" si="46"/>
        <v>1.4675163587841276</v>
      </c>
      <c r="Y330" s="246">
        <f t="shared" ca="1" si="47"/>
        <v>3.4013732426187295</v>
      </c>
      <c r="Z330" s="4">
        <f t="shared" ca="1" si="48"/>
        <v>0.43144819874407003</v>
      </c>
      <c r="AA330" s="4">
        <f t="shared" ca="1" si="49"/>
        <v>0.7090763185754827</v>
      </c>
    </row>
    <row r="331" spans="1:27" x14ac:dyDescent="0.25">
      <c r="A331">
        <v>299</v>
      </c>
      <c r="B331" s="176">
        <f ca="1">OFFSET(InputPriceData!B$15,CalculationsAndCharts!$A331+$A$11,0,1,1)</f>
        <v>41122</v>
      </c>
      <c r="C331" s="3">
        <f ca="1">OFFSET(InputPriceData!G$15,CalculationsAndCharts!$A331+$A$11,IF($C$7,8,0),1,1)</f>
        <v>138293800</v>
      </c>
      <c r="D331" s="4">
        <f ca="1">OFFSET(InputPriceData!C$15,CalculationsAndCharts!$A331+$A$11,IF($C$7,8,0),1,1)</f>
        <v>133.69</v>
      </c>
      <c r="E331" s="4">
        <f ca="1">OFFSET(InputPriceData!D$15,CalculationsAndCharts!$A331+$A$11,IF($C$7,8,0),1,1)</f>
        <v>133.72</v>
      </c>
      <c r="F331" s="4">
        <f ca="1">OFFSET(InputPriceData!E$15,CalculationsAndCharts!$A331+$A$11,IF($C$7,8,0),1,1)</f>
        <v>132.44</v>
      </c>
      <c r="G331" s="4">
        <f ca="1">OFFSET(InputPriceData!F$15,CalculationsAndCharts!$A331+$A$11,IF($C$7,8,0),1,1)</f>
        <v>132.62</v>
      </c>
      <c r="H331" s="138"/>
      <c r="I331" s="138"/>
      <c r="O331" s="246">
        <f t="shared" ca="1" si="40"/>
        <v>1.57385613608374</v>
      </c>
      <c r="P331" s="246">
        <f t="shared" ca="1" si="41"/>
        <v>1.3833714742797683</v>
      </c>
      <c r="Q331" s="246">
        <f t="shared" ca="1" si="43"/>
        <v>3.4322636151551258</v>
      </c>
      <c r="R331" s="4">
        <f t="shared" ca="1" si="44"/>
        <v>0.40304930780127296</v>
      </c>
      <c r="S331" s="4">
        <f t="shared" ca="1" si="42"/>
        <v>0.95619496199987164</v>
      </c>
      <c r="W331" s="246">
        <f t="shared" ca="1" si="45"/>
        <v>1.57385613608374</v>
      </c>
      <c r="X331" s="246">
        <f t="shared" ca="1" si="46"/>
        <v>1.3833714742797683</v>
      </c>
      <c r="Y331" s="246">
        <f t="shared" ca="1" si="47"/>
        <v>3.4322636151551258</v>
      </c>
      <c r="Z331" s="4">
        <f t="shared" ca="1" si="48"/>
        <v>0.40304930780127296</v>
      </c>
      <c r="AA331" s="4">
        <f t="shared" ca="1" si="49"/>
        <v>0.69155672420311975</v>
      </c>
    </row>
    <row r="332" spans="1:27" x14ac:dyDescent="0.25">
      <c r="A332">
        <v>300</v>
      </c>
      <c r="B332" s="176">
        <f ca="1">OFFSET(InputPriceData!B$15,CalculationsAndCharts!$A332+$A$11,0,1,1)</f>
        <v>41121</v>
      </c>
      <c r="C332" s="3">
        <f ca="1">OFFSET(InputPriceData!G$15,CalculationsAndCharts!$A332+$A$11,IF($C$7,8,0),1,1)</f>
        <v>120575900</v>
      </c>
      <c r="D332" s="4">
        <f ca="1">OFFSET(InputPriceData!C$15,CalculationsAndCharts!$A332+$A$11,IF($C$7,8,0),1,1)</f>
        <v>133.49</v>
      </c>
      <c r="E332" s="4">
        <f ca="1">OFFSET(InputPriceData!D$15,CalculationsAndCharts!$A332+$A$11,IF($C$7,8,0),1,1)</f>
        <v>133.86000000000001</v>
      </c>
      <c r="F332" s="4">
        <f ca="1">OFFSET(InputPriceData!E$15,CalculationsAndCharts!$A332+$A$11,IF($C$7,8,0),1,1)</f>
        <v>132.74</v>
      </c>
      <c r="G332" s="4">
        <f ca="1">OFFSET(InputPriceData!F$15,CalculationsAndCharts!$A332+$A$11,IF($C$7,8,0),1,1)</f>
        <v>132.74</v>
      </c>
      <c r="H332" s="138"/>
      <c r="I332" s="138"/>
      <c r="O332" s="246">
        <f t="shared" ca="1" si="40"/>
        <v>1.8813386836312884</v>
      </c>
      <c r="P332" s="246">
        <f t="shared" ca="1" si="41"/>
        <v>1.2109573889645786</v>
      </c>
      <c r="Q332" s="246">
        <f t="shared" ca="1" si="43"/>
        <v>3.4634345258881187</v>
      </c>
      <c r="R332" s="4">
        <f t="shared" ca="1" si="44"/>
        <v>0.34964061826866966</v>
      </c>
      <c r="S332" s="4">
        <f t="shared" ca="1" si="42"/>
        <v>0.95053084513109887</v>
      </c>
      <c r="W332" s="246">
        <f t="shared" ca="1" si="45"/>
        <v>1.8813386836312884</v>
      </c>
      <c r="X332" s="246">
        <f t="shared" ca="1" si="46"/>
        <v>1.2109573889645786</v>
      </c>
      <c r="Y332" s="246">
        <f t="shared" ca="1" si="47"/>
        <v>3.4634345258881187</v>
      </c>
      <c r="Z332" s="4">
        <f t="shared" ca="1" si="48"/>
        <v>0.34964061826866966</v>
      </c>
      <c r="AA332" s="4">
        <f t="shared" ca="1" si="49"/>
        <v>0.65766242018627075</v>
      </c>
    </row>
    <row r="333" spans="1:27" x14ac:dyDescent="0.25">
      <c r="A333">
        <v>301</v>
      </c>
      <c r="B333" s="176">
        <f ca="1">OFFSET(InputPriceData!B$15,CalculationsAndCharts!$A333+$A$11,0,1,1)</f>
        <v>41120</v>
      </c>
      <c r="C333" s="3">
        <f ca="1">OFFSET(InputPriceData!G$15,CalculationsAndCharts!$A333+$A$11,IF($C$7,8,0),1,1)</f>
        <v>106782000</v>
      </c>
      <c r="D333" s="4">
        <f ca="1">OFFSET(InputPriceData!C$15,CalculationsAndCharts!$A333+$A$11,IF($C$7,8,0),1,1)</f>
        <v>133.52000000000001</v>
      </c>
      <c r="E333" s="4">
        <f ca="1">OFFSET(InputPriceData!D$15,CalculationsAndCharts!$A333+$A$11,IF($C$7,8,0),1,1)</f>
        <v>134.31</v>
      </c>
      <c r="F333" s="4">
        <f ca="1">OFFSET(InputPriceData!E$15,CalculationsAndCharts!$A333+$A$11,IF($C$7,8,0),1,1)</f>
        <v>133.27000000000001</v>
      </c>
      <c r="G333" s="4">
        <f ca="1">OFFSET(InputPriceData!F$15,CalculationsAndCharts!$A333+$A$11,IF($C$7,8,0),1,1)</f>
        <v>133.66999999999999</v>
      </c>
      <c r="H333" s="138"/>
      <c r="I333" s="138"/>
      <c r="O333" s="246">
        <f t="shared" ca="1" si="40"/>
        <v>3.0607385657492143</v>
      </c>
      <c r="P333" s="246">
        <f t="shared" ca="1" si="41"/>
        <v>1.0057696935731049</v>
      </c>
      <c r="Q333" s="246">
        <f t="shared" ca="1" si="43"/>
        <v>3.4948885225914417</v>
      </c>
      <c r="R333" s="4">
        <f t="shared" ca="1" si="44"/>
        <v>0.2877830543296791</v>
      </c>
      <c r="S333" s="4">
        <f t="shared" ca="1" si="42"/>
        <v>0.94343016209474573</v>
      </c>
      <c r="W333" s="246">
        <f t="shared" ca="1" si="45"/>
        <v>3.0607385657492143</v>
      </c>
      <c r="X333" s="246">
        <f t="shared" ca="1" si="46"/>
        <v>1.0057696935731049</v>
      </c>
      <c r="Y333" s="246">
        <f t="shared" ca="1" si="47"/>
        <v>3.4948885225914417</v>
      </c>
      <c r="Z333" s="4">
        <f t="shared" ca="1" si="48"/>
        <v>0.2877830543296791</v>
      </c>
      <c r="AA333" s="4">
        <f t="shared" ca="1" si="49"/>
        <v>0.61678315791242244</v>
      </c>
    </row>
    <row r="334" spans="1:27" x14ac:dyDescent="0.25">
      <c r="A334">
        <v>302</v>
      </c>
      <c r="B334" s="176">
        <f ca="1">OFFSET(InputPriceData!B$15,CalculationsAndCharts!$A334+$A$11,0,1,1)</f>
        <v>41117</v>
      </c>
      <c r="C334" s="3">
        <f ca="1">OFFSET(InputPriceData!G$15,CalculationsAndCharts!$A334+$A$11,IF($C$7,8,0),1,1)</f>
        <v>236768900</v>
      </c>
      <c r="D334" s="4">
        <f ca="1">OFFSET(InputPriceData!C$15,CalculationsAndCharts!$A334+$A$11,IF($C$7,8,0),1,1)</f>
        <v>131.94</v>
      </c>
      <c r="E334" s="4">
        <f ca="1">OFFSET(InputPriceData!D$15,CalculationsAndCharts!$A334+$A$11,IF($C$7,8,0),1,1)</f>
        <v>134.05000000000001</v>
      </c>
      <c r="F334" s="4">
        <f ca="1">OFFSET(InputPriceData!E$15,CalculationsAndCharts!$A334+$A$11,IF($C$7,8,0),1,1)</f>
        <v>131.22</v>
      </c>
      <c r="G334" s="4">
        <f ca="1">OFFSET(InputPriceData!F$15,CalculationsAndCharts!$A334+$A$11,IF($C$7,8,0),1,1)</f>
        <v>133.66999999999999</v>
      </c>
      <c r="H334" s="138"/>
      <c r="I334" s="138"/>
      <c r="O334" s="246">
        <f t="shared" ca="1" si="40"/>
        <v>3.3706970305904145</v>
      </c>
      <c r="P334" s="246">
        <f t="shared" ca="1" si="41"/>
        <v>0.86635587060334618</v>
      </c>
      <c r="Q334" s="246">
        <f t="shared" ca="1" si="43"/>
        <v>3.5266281761770348</v>
      </c>
      <c r="R334" s="4">
        <f t="shared" ca="1" si="44"/>
        <v>0.24566124562144812</v>
      </c>
      <c r="S334" s="4">
        <f t="shared" ca="1" si="42"/>
        <v>0.93822440681573105</v>
      </c>
      <c r="W334" s="246">
        <f t="shared" ca="1" si="45"/>
        <v>3.3706970305904145</v>
      </c>
      <c r="X334" s="246">
        <f t="shared" ca="1" si="46"/>
        <v>0.86635587060334618</v>
      </c>
      <c r="Y334" s="246">
        <f t="shared" ca="1" si="47"/>
        <v>3.5266281761770348</v>
      </c>
      <c r="Z334" s="4">
        <f t="shared" ca="1" si="48"/>
        <v>0.24566124562144812</v>
      </c>
      <c r="AA334" s="4">
        <f t="shared" ca="1" si="49"/>
        <v>0.58789230340331944</v>
      </c>
    </row>
    <row r="335" spans="1:27" x14ac:dyDescent="0.25">
      <c r="A335">
        <v>303</v>
      </c>
      <c r="B335" s="176">
        <f ca="1">OFFSET(InputPriceData!B$15,CalculationsAndCharts!$A335+$A$11,0,1,1)</f>
        <v>41116</v>
      </c>
      <c r="C335" s="3">
        <f ca="1">OFFSET(InputPriceData!G$15,CalculationsAndCharts!$A335+$A$11,IF($C$7,8,0),1,1)</f>
        <v>156526500</v>
      </c>
      <c r="D335" s="4">
        <f ca="1">OFFSET(InputPriceData!C$15,CalculationsAndCharts!$A335+$A$11,IF($C$7,8,0),1,1)</f>
        <v>130.97999999999999</v>
      </c>
      <c r="E335" s="4">
        <f ca="1">OFFSET(InputPriceData!D$15,CalculationsAndCharts!$A335+$A$11,IF($C$7,8,0),1,1)</f>
        <v>131.53</v>
      </c>
      <c r="F335" s="4">
        <f ca="1">OFFSET(InputPriceData!E$15,CalculationsAndCharts!$A335+$A$11,IF($C$7,8,0),1,1)</f>
        <v>130.37</v>
      </c>
      <c r="G335" s="4">
        <f ca="1">OFFSET(InputPriceData!F$15,CalculationsAndCharts!$A335+$A$11,IF($C$7,8,0),1,1)</f>
        <v>131.25</v>
      </c>
      <c r="H335" s="138"/>
      <c r="I335" s="138"/>
      <c r="O335" s="246">
        <f t="shared" ca="1" si="40"/>
        <v>1.1712932076054781</v>
      </c>
      <c r="P335" s="246">
        <f t="shared" ca="1" si="41"/>
        <v>0.93842730091243987</v>
      </c>
      <c r="Q335" s="246">
        <f t="shared" ca="1" si="43"/>
        <v>3.5586560809051817</v>
      </c>
      <c r="R335" s="4">
        <f t="shared" ca="1" si="44"/>
        <v>0.26370272360619379</v>
      </c>
      <c r="S335" s="4">
        <f t="shared" ca="1" si="42"/>
        <v>0.94049317338661864</v>
      </c>
      <c r="W335" s="246">
        <f t="shared" ca="1" si="45"/>
        <v>1.1712932076054781</v>
      </c>
      <c r="X335" s="246">
        <f t="shared" ca="1" si="46"/>
        <v>0.93842730091243987</v>
      </c>
      <c r="Y335" s="246">
        <f t="shared" ca="1" si="47"/>
        <v>3.5586560809051817</v>
      </c>
      <c r="Z335" s="4">
        <f t="shared" ca="1" si="48"/>
        <v>0.26370272360619379</v>
      </c>
      <c r="AA335" s="4">
        <f t="shared" ca="1" si="49"/>
        <v>0.60037456085378738</v>
      </c>
    </row>
    <row r="336" spans="1:27" x14ac:dyDescent="0.25">
      <c r="A336">
        <v>304</v>
      </c>
      <c r="B336" s="176">
        <f ca="1">OFFSET(InputPriceData!B$15,CalculationsAndCharts!$A336+$A$11,0,1,1)</f>
        <v>41115</v>
      </c>
      <c r="C336" s="3">
        <f ca="1">OFFSET(InputPriceData!G$15,CalculationsAndCharts!$A336+$A$11,IF($C$7,8,0),1,1)</f>
        <v>129122300</v>
      </c>
      <c r="D336" s="4">
        <f ca="1">OFFSET(InputPriceData!C$15,CalculationsAndCharts!$A336+$A$11,IF($C$7,8,0),1,1)</f>
        <v>129.36000000000001</v>
      </c>
      <c r="E336" s="4">
        <f ca="1">OFFSET(InputPriceData!D$15,CalculationsAndCharts!$A336+$A$11,IF($C$7,8,0),1,1)</f>
        <v>129.69999999999999</v>
      </c>
      <c r="F336" s="4">
        <f ca="1">OFFSET(InputPriceData!E$15,CalculationsAndCharts!$A336+$A$11,IF($C$7,8,0),1,1)</f>
        <v>128.44</v>
      </c>
      <c r="G336" s="4">
        <f ca="1">OFFSET(InputPriceData!F$15,CalculationsAndCharts!$A336+$A$11,IF($C$7,8,0),1,1)</f>
        <v>129.12</v>
      </c>
      <c r="H336" s="138"/>
      <c r="I336" s="138"/>
      <c r="O336" s="246">
        <f t="shared" ca="1" si="40"/>
        <v>-0.93161980486499152</v>
      </c>
      <c r="P336" s="246">
        <f t="shared" ca="1" si="41"/>
        <v>1.2149870430281038</v>
      </c>
      <c r="Q336" s="246">
        <f t="shared" ca="1" si="43"/>
        <v>3.5909748545965505</v>
      </c>
      <c r="R336" s="4">
        <f t="shared" ca="1" si="44"/>
        <v>0.33834462568650003</v>
      </c>
      <c r="S336" s="4">
        <f t="shared" ca="1" si="42"/>
        <v>0.94927940057346072</v>
      </c>
      <c r="W336" s="246">
        <f t="shared" ca="1" si="45"/>
        <v>-0.93161980486499152</v>
      </c>
      <c r="X336" s="246">
        <f t="shared" ca="1" si="46"/>
        <v>1.2149870430281038</v>
      </c>
      <c r="Y336" s="246">
        <f t="shared" ca="1" si="47"/>
        <v>3.5909748545965505</v>
      </c>
      <c r="Z336" s="4">
        <f t="shared" ca="1" si="48"/>
        <v>0.33834462568650003</v>
      </c>
      <c r="AA336" s="4">
        <f t="shared" ca="1" si="49"/>
        <v>0.65033031842276667</v>
      </c>
    </row>
    <row r="337" spans="1:27" x14ac:dyDescent="0.25">
      <c r="A337">
        <v>305</v>
      </c>
      <c r="B337" s="176">
        <f ca="1">OFFSET(InputPriceData!B$15,CalculationsAndCharts!$A337+$A$11,0,1,1)</f>
        <v>41114</v>
      </c>
      <c r="C337" s="3">
        <f ca="1">OFFSET(InputPriceData!G$15,CalculationsAndCharts!$A337+$A$11,IF($C$7,8,0),1,1)</f>
        <v>173301200</v>
      </c>
      <c r="D337" s="4">
        <f ca="1">OFFSET(InputPriceData!C$15,CalculationsAndCharts!$A337+$A$11,IF($C$7,8,0),1,1)</f>
        <v>130.30000000000001</v>
      </c>
      <c r="E337" s="4">
        <f ca="1">OFFSET(InputPriceData!D$15,CalculationsAndCharts!$A337+$A$11,IF($C$7,8,0),1,1)</f>
        <v>130.36000000000001</v>
      </c>
      <c r="F337" s="4">
        <f ca="1">OFFSET(InputPriceData!E$15,CalculationsAndCharts!$A337+$A$11,IF($C$7,8,0),1,1)</f>
        <v>128.22</v>
      </c>
      <c r="G337" s="4">
        <f ca="1">OFFSET(InputPriceData!F$15,CalculationsAndCharts!$A337+$A$11,IF($C$7,8,0),1,1)</f>
        <v>129.09</v>
      </c>
      <c r="H337" s="138"/>
      <c r="I337" s="138"/>
      <c r="O337" s="246">
        <f t="shared" ca="1" si="40"/>
        <v>-1.0315534971286828</v>
      </c>
      <c r="P337" s="246">
        <f t="shared" ca="1" si="41"/>
        <v>1.5112903924705026</v>
      </c>
      <c r="Q337" s="246">
        <f t="shared" ca="1" si="43"/>
        <v>3.6235871388461662</v>
      </c>
      <c r="R337" s="4">
        <f t="shared" ca="1" si="44"/>
        <v>0.4170702496067839</v>
      </c>
      <c r="S337" s="4">
        <f t="shared" ca="1" si="42"/>
        <v>0.95761630528232211</v>
      </c>
      <c r="W337" s="246">
        <f t="shared" ca="1" si="45"/>
        <v>-1.0315534971286828</v>
      </c>
      <c r="X337" s="246">
        <f t="shared" ca="1" si="46"/>
        <v>1.5112903924705026</v>
      </c>
      <c r="Y337" s="246">
        <f t="shared" ca="1" si="47"/>
        <v>3.6235871388461662</v>
      </c>
      <c r="Z337" s="4">
        <f t="shared" ca="1" si="48"/>
        <v>0.4170702496067839</v>
      </c>
      <c r="AA337" s="4">
        <f t="shared" ca="1" si="49"/>
        <v>0.70024903386961923</v>
      </c>
    </row>
    <row r="338" spans="1:27" x14ac:dyDescent="0.25">
      <c r="A338">
        <v>306</v>
      </c>
      <c r="B338" s="176">
        <f ca="1">OFFSET(InputPriceData!B$15,CalculationsAndCharts!$A338+$A$11,0,1,1)</f>
        <v>41113</v>
      </c>
      <c r="C338" s="3">
        <f ca="1">OFFSET(InputPriceData!G$15,CalculationsAndCharts!$A338+$A$11,IF($C$7,8,0),1,1)</f>
        <v>145210900</v>
      </c>
      <c r="D338" s="4">
        <f ca="1">OFFSET(InputPriceData!C$15,CalculationsAndCharts!$A338+$A$11,IF($C$7,8,0),1,1)</f>
        <v>129.61000000000001</v>
      </c>
      <c r="E338" s="4">
        <f ca="1">OFFSET(InputPriceData!D$15,CalculationsAndCharts!$A338+$A$11,IF($C$7,8,0),1,1)</f>
        <v>131.44999999999999</v>
      </c>
      <c r="F338" s="4">
        <f ca="1">OFFSET(InputPriceData!E$15,CalculationsAndCharts!$A338+$A$11,IF($C$7,8,0),1,1)</f>
        <v>129.01</v>
      </c>
      <c r="G338" s="4">
        <f ca="1">OFFSET(InputPriceData!F$15,CalculationsAndCharts!$A338+$A$11,IF($C$7,8,0),1,1)</f>
        <v>130.21</v>
      </c>
      <c r="H338" s="138"/>
      <c r="I338" s="138"/>
      <c r="O338" s="246">
        <f t="shared" ca="1" si="40"/>
        <v>6.4202833827127659E-2</v>
      </c>
      <c r="P338" s="246">
        <f t="shared" ca="1" si="41"/>
        <v>1.6661708954699719</v>
      </c>
      <c r="Q338" s="246">
        <f t="shared" ca="1" si="43"/>
        <v>3.65649559923932</v>
      </c>
      <c r="R338" s="4">
        <f t="shared" ca="1" si="44"/>
        <v>0.45567425154746372</v>
      </c>
      <c r="S338" s="4">
        <f t="shared" ca="1" si="42"/>
        <v>0.96139826158809483</v>
      </c>
      <c r="W338" s="246">
        <f t="shared" ca="1" si="45"/>
        <v>6.4202833827127659E-2</v>
      </c>
      <c r="X338" s="246">
        <f t="shared" ca="1" si="46"/>
        <v>1.6661708954699719</v>
      </c>
      <c r="Y338" s="246">
        <f t="shared" ca="1" si="47"/>
        <v>3.65649559923932</v>
      </c>
      <c r="Z338" s="4">
        <f t="shared" ca="1" si="48"/>
        <v>0.45567425154746372</v>
      </c>
      <c r="AA338" s="4">
        <f t="shared" ca="1" si="49"/>
        <v>0.72375554503297312</v>
      </c>
    </row>
    <row r="339" spans="1:27" x14ac:dyDescent="0.25">
      <c r="A339">
        <v>307</v>
      </c>
      <c r="B339" s="176">
        <f ca="1">OFFSET(InputPriceData!B$15,CalculationsAndCharts!$A339+$A$11,0,1,1)</f>
        <v>41110</v>
      </c>
      <c r="C339" s="3">
        <f ca="1">OFFSET(InputPriceData!G$15,CalculationsAndCharts!$A339+$A$11,IF($C$7,8,0),1,1)</f>
        <v>142904500</v>
      </c>
      <c r="D339" s="4">
        <f ca="1">OFFSET(InputPriceData!C$15,CalculationsAndCharts!$A339+$A$11,IF($C$7,8,0),1,1)</f>
        <v>132</v>
      </c>
      <c r="E339" s="4">
        <f ca="1">OFFSET(InputPriceData!D$15,CalculationsAndCharts!$A339+$A$11,IF($C$7,8,0),1,1)</f>
        <v>132.21</v>
      </c>
      <c r="F339" s="4">
        <f ca="1">OFFSET(InputPriceData!E$15,CalculationsAndCharts!$A339+$A$11,IF($C$7,8,0),1,1)</f>
        <v>131.4</v>
      </c>
      <c r="G339" s="4">
        <f ca="1">OFFSET(InputPriceData!F$15,CalculationsAndCharts!$A339+$A$11,IF($C$7,8,0),1,1)</f>
        <v>131.54</v>
      </c>
      <c r="H339" s="138"/>
      <c r="I339" s="138"/>
      <c r="O339" s="246">
        <f t="shared" ca="1" si="40"/>
        <v>1.4813193399342084</v>
      </c>
      <c r="P339" s="246">
        <f t="shared" ca="1" si="41"/>
        <v>1.6427978347491718</v>
      </c>
      <c r="Q339" s="246">
        <f t="shared" ca="1" si="43"/>
        <v>3.6897029255694451</v>
      </c>
      <c r="R339" s="4">
        <f t="shared" ca="1" si="44"/>
        <v>0.44523851049488838</v>
      </c>
      <c r="S339" s="4">
        <f t="shared" ca="1" si="42"/>
        <v>0.96039439683420136</v>
      </c>
      <c r="W339" s="246">
        <f t="shared" ca="1" si="45"/>
        <v>1.4813193399342084</v>
      </c>
      <c r="X339" s="246">
        <f t="shared" ca="1" si="46"/>
        <v>1.6427978347491718</v>
      </c>
      <c r="Y339" s="246">
        <f t="shared" ca="1" si="47"/>
        <v>3.6897029255694451</v>
      </c>
      <c r="Z339" s="4">
        <f t="shared" ca="1" si="48"/>
        <v>0.44523851049488838</v>
      </c>
      <c r="AA339" s="4">
        <f t="shared" ca="1" si="49"/>
        <v>0.71746185197142398</v>
      </c>
    </row>
    <row r="340" spans="1:27" x14ac:dyDescent="0.25">
      <c r="A340">
        <v>308</v>
      </c>
      <c r="B340" s="176">
        <f ca="1">OFFSET(InputPriceData!B$15,CalculationsAndCharts!$A340+$A$11,0,1,1)</f>
        <v>41109</v>
      </c>
      <c r="C340" s="3">
        <f ca="1">OFFSET(InputPriceData!G$15,CalculationsAndCharts!$A340+$A$11,IF($C$7,8,0),1,1)</f>
        <v>129847300</v>
      </c>
      <c r="D340" s="4">
        <f ca="1">OFFSET(InputPriceData!C$15,CalculationsAndCharts!$A340+$A$11,IF($C$7,8,0),1,1)</f>
        <v>132.68</v>
      </c>
      <c r="E340" s="4">
        <f ca="1">OFFSET(InputPriceData!D$15,CalculationsAndCharts!$A340+$A$11,IF($C$7,8,0),1,1)</f>
        <v>133.19</v>
      </c>
      <c r="F340" s="4">
        <f ca="1">OFFSET(InputPriceData!E$15,CalculationsAndCharts!$A340+$A$11,IF($C$7,8,0),1,1)</f>
        <v>132.26</v>
      </c>
      <c r="G340" s="4">
        <f ca="1">OFFSET(InputPriceData!F$15,CalculationsAndCharts!$A340+$A$11,IF($C$7,8,0),1,1)</f>
        <v>132.76</v>
      </c>
      <c r="H340" s="138"/>
      <c r="I340" s="138"/>
      <c r="O340" s="246">
        <f t="shared" ca="1" si="40"/>
        <v>2.9120324887597437</v>
      </c>
      <c r="P340" s="246">
        <f t="shared" ca="1" si="41"/>
        <v>1.499158914207539</v>
      </c>
      <c r="Q340" s="246">
        <f t="shared" ca="1" si="43"/>
        <v>3.723211832057967</v>
      </c>
      <c r="R340" s="4">
        <f t="shared" ca="1" si="44"/>
        <v>0.40265206005721527</v>
      </c>
      <c r="S340" s="4">
        <f t="shared" ca="1" si="42"/>
        <v>0.95615430828869352</v>
      </c>
      <c r="W340" s="246">
        <f t="shared" ca="1" si="45"/>
        <v>2.9120324887597437</v>
      </c>
      <c r="X340" s="246">
        <f t="shared" ca="1" si="46"/>
        <v>1.499158914207539</v>
      </c>
      <c r="Y340" s="246">
        <f t="shared" ca="1" si="47"/>
        <v>3.723211832057967</v>
      </c>
      <c r="Z340" s="4">
        <f t="shared" ca="1" si="48"/>
        <v>0.40265206005721527</v>
      </c>
      <c r="AA340" s="4">
        <f t="shared" ca="1" si="49"/>
        <v>0.69130922639880055</v>
      </c>
    </row>
    <row r="341" spans="1:27" x14ac:dyDescent="0.25">
      <c r="A341">
        <v>309</v>
      </c>
      <c r="B341" s="176">
        <f ca="1">OFFSET(InputPriceData!B$15,CalculationsAndCharts!$A341+$A$11,0,1,1)</f>
        <v>41108</v>
      </c>
      <c r="C341" s="3">
        <f ca="1">OFFSET(InputPriceData!G$15,CalculationsAndCharts!$A341+$A$11,IF($C$7,8,0),1,1)</f>
        <v>113349700</v>
      </c>
      <c r="D341" s="4">
        <f ca="1">OFFSET(InputPriceData!C$15,CalculationsAndCharts!$A341+$A$11,IF($C$7,8,0),1,1)</f>
        <v>131.13</v>
      </c>
      <c r="E341" s="4">
        <f ca="1">OFFSET(InputPriceData!D$15,CalculationsAndCharts!$A341+$A$11,IF($C$7,8,0),1,1)</f>
        <v>132.66999999999999</v>
      </c>
      <c r="F341" s="4">
        <f ca="1">OFFSET(InputPriceData!E$15,CalculationsAndCharts!$A341+$A$11,IF($C$7,8,0),1,1)</f>
        <v>131.05000000000001</v>
      </c>
      <c r="G341" s="4">
        <f ca="1">OFFSET(InputPriceData!F$15,CalculationsAndCharts!$A341+$A$11,IF($C$7,8,0),1,1)</f>
        <v>132.41</v>
      </c>
      <c r="H341" s="138"/>
      <c r="I341" s="138"/>
      <c r="O341" s="246">
        <f t="shared" ca="1" si="40"/>
        <v>2.8275576947608423</v>
      </c>
      <c r="P341" s="246">
        <f t="shared" ca="1" si="41"/>
        <v>1.3611247674971576</v>
      </c>
      <c r="Q341" s="246">
        <f t="shared" ca="1" si="43"/>
        <v>3.7570250575761523</v>
      </c>
      <c r="R341" s="4">
        <f t="shared" ca="1" si="44"/>
        <v>0.36228791307963443</v>
      </c>
      <c r="S341" s="4">
        <f t="shared" ca="1" si="42"/>
        <v>0.95190922663626376</v>
      </c>
      <c r="W341" s="246">
        <f t="shared" ca="1" si="45"/>
        <v>2.8275576947608423</v>
      </c>
      <c r="X341" s="246">
        <f t="shared" ca="1" si="46"/>
        <v>1.3611247674971576</v>
      </c>
      <c r="Y341" s="246">
        <f t="shared" ca="1" si="47"/>
        <v>3.7570250575761523</v>
      </c>
      <c r="Z341" s="4">
        <f t="shared" ca="1" si="48"/>
        <v>0.36228791307963443</v>
      </c>
      <c r="AA341" s="4">
        <f t="shared" ca="1" si="49"/>
        <v>0.66580296621825741</v>
      </c>
    </row>
    <row r="342" spans="1:27" x14ac:dyDescent="0.25">
      <c r="A342">
        <v>310</v>
      </c>
      <c r="B342" s="176">
        <f ca="1">OFFSET(InputPriceData!B$15,CalculationsAndCharts!$A342+$A$11,0,1,1)</f>
        <v>41107</v>
      </c>
      <c r="C342" s="3">
        <f ca="1">OFFSET(InputPriceData!G$15,CalculationsAndCharts!$A342+$A$11,IF($C$7,8,0),1,1)</f>
        <v>138860300</v>
      </c>
      <c r="D342" s="4">
        <f ca="1">OFFSET(InputPriceData!C$15,CalculationsAndCharts!$A342+$A$11,IF($C$7,8,0),1,1)</f>
        <v>131.05000000000001</v>
      </c>
      <c r="E342" s="4">
        <f ca="1">OFFSET(InputPriceData!D$15,CalculationsAndCharts!$A342+$A$11,IF($C$7,8,0),1,1)</f>
        <v>131.69999999999999</v>
      </c>
      <c r="F342" s="4">
        <f ca="1">OFFSET(InputPriceData!E$15,CalculationsAndCharts!$A342+$A$11,IF($C$7,8,0),1,1)</f>
        <v>129.69</v>
      </c>
      <c r="G342" s="4">
        <f ca="1">OFFSET(InputPriceData!F$15,CalculationsAndCharts!$A342+$A$11,IF($C$7,8,0),1,1)</f>
        <v>131.43</v>
      </c>
      <c r="H342" s="138"/>
      <c r="I342" s="138"/>
      <c r="O342" s="246">
        <f t="shared" ca="1" si="40"/>
        <v>2.0704419337878419</v>
      </c>
      <c r="P342" s="246">
        <f t="shared" ca="1" si="41"/>
        <v>1.3317690985808479</v>
      </c>
      <c r="Q342" s="246">
        <f t="shared" ca="1" si="43"/>
        <v>3.7911453658689731</v>
      </c>
      <c r="R342" s="4">
        <f t="shared" ca="1" si="44"/>
        <v>0.35128410283882416</v>
      </c>
      <c r="S342" s="4">
        <f t="shared" ca="1" si="42"/>
        <v>0.95071131015648469</v>
      </c>
      <c r="W342" s="246">
        <f t="shared" ca="1" si="45"/>
        <v>2.0704419337878419</v>
      </c>
      <c r="X342" s="246">
        <f t="shared" ca="1" si="46"/>
        <v>1.3317690985808479</v>
      </c>
      <c r="Y342" s="246">
        <f t="shared" ca="1" si="47"/>
        <v>3.7911453658689731</v>
      </c>
      <c r="Z342" s="4">
        <f t="shared" ca="1" si="48"/>
        <v>0.35128410283882416</v>
      </c>
      <c r="AA342" s="4">
        <f t="shared" ca="1" si="49"/>
        <v>0.65872434641888467</v>
      </c>
    </row>
    <row r="343" spans="1:27" x14ac:dyDescent="0.25">
      <c r="A343">
        <v>311</v>
      </c>
      <c r="B343" s="176">
        <f ca="1">OFFSET(InputPriceData!B$15,CalculationsAndCharts!$A343+$A$11,0,1,1)</f>
        <v>41106</v>
      </c>
      <c r="C343" s="3">
        <f ca="1">OFFSET(InputPriceData!G$15,CalculationsAndCharts!$A343+$A$11,IF($C$7,8,0),1,1)</f>
        <v>97525200</v>
      </c>
      <c r="D343" s="4">
        <f ca="1">OFFSET(InputPriceData!C$15,CalculationsAndCharts!$A343+$A$11,IF($C$7,8,0),1,1)</f>
        <v>130.55000000000001</v>
      </c>
      <c r="E343" s="4">
        <f ca="1">OFFSET(InputPriceData!D$15,CalculationsAndCharts!$A343+$A$11,IF($C$7,8,0),1,1)</f>
        <v>130.93</v>
      </c>
      <c r="F343" s="4">
        <f ca="1">OFFSET(InputPriceData!E$15,CalculationsAndCharts!$A343+$A$11,IF($C$7,8,0),1,1)</f>
        <v>130.03</v>
      </c>
      <c r="G343" s="4">
        <f ca="1">OFFSET(InputPriceData!F$15,CalculationsAndCharts!$A343+$A$11,IF($C$7,8,0),1,1)</f>
        <v>130.54</v>
      </c>
      <c r="H343" s="138"/>
      <c r="I343" s="138"/>
      <c r="O343" s="246">
        <f t="shared" ca="1" si="40"/>
        <v>1.3328191797283231</v>
      </c>
      <c r="P343" s="246">
        <f t="shared" ca="1" si="41"/>
        <v>1.423645263351055</v>
      </c>
      <c r="Q343" s="246">
        <f t="shared" ca="1" si="43"/>
        <v>3.8255755457810023</v>
      </c>
      <c r="R343" s="4">
        <f t="shared" ca="1" si="44"/>
        <v>0.37213884455140561</v>
      </c>
      <c r="S343" s="4">
        <f t="shared" ca="1" si="42"/>
        <v>0.95296655810501008</v>
      </c>
      <c r="W343" s="246">
        <f t="shared" ca="1" si="45"/>
        <v>1.3328191797283231</v>
      </c>
      <c r="X343" s="246">
        <f t="shared" ca="1" si="46"/>
        <v>1.423645263351055</v>
      </c>
      <c r="Y343" s="246">
        <f t="shared" ca="1" si="47"/>
        <v>3.8255755457810023</v>
      </c>
      <c r="Z343" s="4">
        <f t="shared" ca="1" si="48"/>
        <v>0.37213884455140561</v>
      </c>
      <c r="AA343" s="4">
        <f t="shared" ca="1" si="49"/>
        <v>0.67209393969253317</v>
      </c>
    </row>
    <row r="344" spans="1:27" x14ac:dyDescent="0.25">
      <c r="A344">
        <v>312</v>
      </c>
      <c r="B344" s="176">
        <f ca="1">OFFSET(InputPriceData!B$15,CalculationsAndCharts!$A344+$A$11,0,1,1)</f>
        <v>41103</v>
      </c>
      <c r="C344" s="3">
        <f ca="1">OFFSET(InputPriceData!G$15,CalculationsAndCharts!$A344+$A$11,IF($C$7,8,0),1,1)</f>
        <v>129642600</v>
      </c>
      <c r="D344" s="4">
        <f ca="1">OFFSET(InputPriceData!C$15,CalculationsAndCharts!$A344+$A$11,IF($C$7,8,0),1,1)</f>
        <v>129.03</v>
      </c>
      <c r="E344" s="4">
        <f ca="1">OFFSET(InputPriceData!D$15,CalculationsAndCharts!$A344+$A$11,IF($C$7,8,0),1,1)</f>
        <v>130.97999999999999</v>
      </c>
      <c r="F344" s="4">
        <f ca="1">OFFSET(InputPriceData!E$15,CalculationsAndCharts!$A344+$A$11,IF($C$7,8,0),1,1)</f>
        <v>129.01</v>
      </c>
      <c r="G344" s="4">
        <f ca="1">OFFSET(InputPriceData!F$15,CalculationsAndCharts!$A344+$A$11,IF($C$7,8,0),1,1)</f>
        <v>130.85</v>
      </c>
      <c r="H344" s="138"/>
      <c r="I344" s="138"/>
      <c r="O344" s="246">
        <f t="shared" ca="1" si="40"/>
        <v>1.7790341797323119</v>
      </c>
      <c r="P344" s="246">
        <f t="shared" ca="1" si="41"/>
        <v>1.6011549532493161</v>
      </c>
      <c r="Q344" s="246">
        <f t="shared" ca="1" si="43"/>
        <v>3.8603184114843616</v>
      </c>
      <c r="R344" s="4">
        <f t="shared" ca="1" si="44"/>
        <v>0.41477276809237179</v>
      </c>
      <c r="S344" s="4">
        <f t="shared" ca="1" si="42"/>
        <v>0.9573851923622918</v>
      </c>
      <c r="W344" s="246">
        <f t="shared" ca="1" si="45"/>
        <v>1.7790341797323119</v>
      </c>
      <c r="X344" s="246">
        <f t="shared" ca="1" si="46"/>
        <v>1.6011549532493161</v>
      </c>
      <c r="Y344" s="246">
        <f t="shared" ca="1" si="47"/>
        <v>3.8603184114843616</v>
      </c>
      <c r="Z344" s="4">
        <f t="shared" ca="1" si="48"/>
        <v>0.41477276809237179</v>
      </c>
      <c r="AA344" s="4">
        <f t="shared" ca="1" si="49"/>
        <v>0.69883043458102501</v>
      </c>
    </row>
    <row r="345" spans="1:27" x14ac:dyDescent="0.25">
      <c r="A345">
        <v>313</v>
      </c>
      <c r="B345" s="176">
        <f ca="1">OFFSET(InputPriceData!B$15,CalculationsAndCharts!$A345+$A$11,0,1,1)</f>
        <v>41102</v>
      </c>
      <c r="C345" s="3">
        <f ca="1">OFFSET(InputPriceData!G$15,CalculationsAndCharts!$A345+$A$11,IF($C$7,8,0),1,1)</f>
        <v>143583200</v>
      </c>
      <c r="D345" s="4">
        <f ca="1">OFFSET(InputPriceData!C$15,CalculationsAndCharts!$A345+$A$11,IF($C$7,8,0),1,1)</f>
        <v>128.56</v>
      </c>
      <c r="E345" s="4">
        <f ca="1">OFFSET(InputPriceData!D$15,CalculationsAndCharts!$A345+$A$11,IF($C$7,8,0),1,1)</f>
        <v>129.38</v>
      </c>
      <c r="F345" s="4">
        <f ca="1">OFFSET(InputPriceData!E$15,CalculationsAndCharts!$A345+$A$11,IF($C$7,8,0),1,1)</f>
        <v>127.81</v>
      </c>
      <c r="G345" s="4">
        <f ca="1">OFFSET(InputPriceData!F$15,CalculationsAndCharts!$A345+$A$11,IF($C$7,8,0),1,1)</f>
        <v>128.69</v>
      </c>
      <c r="H345" s="138"/>
      <c r="I345" s="138"/>
      <c r="O345" s="246">
        <f t="shared" ca="1" si="40"/>
        <v>-0.32046056720188365</v>
      </c>
      <c r="P345" s="246">
        <f t="shared" ca="1" si="41"/>
        <v>1.8723689327955171</v>
      </c>
      <c r="Q345" s="246">
        <f t="shared" ca="1" si="43"/>
        <v>3.8953768027087401</v>
      </c>
      <c r="R345" s="4">
        <f t="shared" ca="1" si="44"/>
        <v>0.48066439464688554</v>
      </c>
      <c r="S345" s="4">
        <f t="shared" ca="1" si="42"/>
        <v>0.96374868444600936</v>
      </c>
      <c r="W345" s="246">
        <f t="shared" ca="1" si="45"/>
        <v>-0.32046056720188365</v>
      </c>
      <c r="X345" s="246">
        <f t="shared" ca="1" si="46"/>
        <v>1.8723689327955171</v>
      </c>
      <c r="Y345" s="246">
        <f t="shared" ca="1" si="47"/>
        <v>3.8953768027087401</v>
      </c>
      <c r="Z345" s="4">
        <f t="shared" ca="1" si="48"/>
        <v>0.48066439464688554</v>
      </c>
      <c r="AA345" s="4">
        <f t="shared" ca="1" si="49"/>
        <v>0.73864772920134159</v>
      </c>
    </row>
    <row r="346" spans="1:27" x14ac:dyDescent="0.25">
      <c r="A346">
        <v>314</v>
      </c>
      <c r="B346" s="176">
        <f ca="1">OFFSET(InputPriceData!B$15,CalculationsAndCharts!$A346+$A$11,0,1,1)</f>
        <v>41101</v>
      </c>
      <c r="C346" s="3">
        <f ca="1">OFFSET(InputPriceData!G$15,CalculationsAndCharts!$A346+$A$11,IF($C$7,8,0),1,1)</f>
        <v>141733400</v>
      </c>
      <c r="D346" s="4">
        <f ca="1">OFFSET(InputPriceData!C$15,CalculationsAndCharts!$A346+$A$11,IF($C$7,8,0),1,1)</f>
        <v>129.36000000000001</v>
      </c>
      <c r="E346" s="4">
        <f ca="1">OFFSET(InputPriceData!D$15,CalculationsAndCharts!$A346+$A$11,IF($C$7,8,0),1,1)</f>
        <v>129.72999999999999</v>
      </c>
      <c r="F346" s="4">
        <f ca="1">OFFSET(InputPriceData!E$15,CalculationsAndCharts!$A346+$A$11,IF($C$7,8,0),1,1)</f>
        <v>128.56</v>
      </c>
      <c r="G346" s="4">
        <f ca="1">OFFSET(InputPriceData!F$15,CalculationsAndCharts!$A346+$A$11,IF($C$7,8,0),1,1)</f>
        <v>129.31</v>
      </c>
      <c r="H346" s="138"/>
      <c r="I346" s="138"/>
      <c r="O346" s="246">
        <f t="shared" ca="1" si="40"/>
        <v>0.29332926091670597</v>
      </c>
      <c r="P346" s="246">
        <f t="shared" ca="1" si="41"/>
        <v>2.1544312778111294</v>
      </c>
      <c r="Q346" s="246">
        <f t="shared" ca="1" si="43"/>
        <v>3.9307535849735018</v>
      </c>
      <c r="R346" s="4">
        <f t="shared" ca="1" si="44"/>
        <v>0.54809624445732152</v>
      </c>
      <c r="S346" s="4">
        <f t="shared" ca="1" si="42"/>
        <v>0.9697376411543035</v>
      </c>
      <c r="W346" s="246">
        <f t="shared" ca="1" si="45"/>
        <v>0.29332926091670597</v>
      </c>
      <c r="X346" s="246">
        <f t="shared" ca="1" si="46"/>
        <v>2.1544312778111294</v>
      </c>
      <c r="Y346" s="246">
        <f t="shared" ca="1" si="47"/>
        <v>3.9307535849735018</v>
      </c>
      <c r="Z346" s="4">
        <f t="shared" ca="1" si="48"/>
        <v>0.54809624445732152</v>
      </c>
      <c r="AA346" s="4">
        <f t="shared" ca="1" si="49"/>
        <v>0.77761344165341395</v>
      </c>
    </row>
    <row r="347" spans="1:27" x14ac:dyDescent="0.25">
      <c r="A347">
        <v>315</v>
      </c>
      <c r="B347" s="176">
        <f ca="1">OFFSET(InputPriceData!B$15,CalculationsAndCharts!$A347+$A$11,0,1,1)</f>
        <v>41100</v>
      </c>
      <c r="C347" s="3">
        <f ca="1">OFFSET(InputPriceData!G$15,CalculationsAndCharts!$A347+$A$11,IF($C$7,8,0),1,1)</f>
        <v>167884800</v>
      </c>
      <c r="D347" s="4">
        <f ca="1">OFFSET(InputPriceData!C$15,CalculationsAndCharts!$A347+$A$11,IF($C$7,8,0),1,1)</f>
        <v>131.1</v>
      </c>
      <c r="E347" s="4">
        <f ca="1">OFFSET(InputPriceData!D$15,CalculationsAndCharts!$A347+$A$11,IF($C$7,8,0),1,1)</f>
        <v>131.31</v>
      </c>
      <c r="F347" s="4">
        <f ca="1">OFFSET(InputPriceData!E$15,CalculationsAndCharts!$A347+$A$11,IF($C$7,8,0),1,1)</f>
        <v>128.86000000000001</v>
      </c>
      <c r="G347" s="4">
        <f ca="1">OFFSET(InputPriceData!F$15,CalculationsAndCharts!$A347+$A$11,IF($C$7,8,0),1,1)</f>
        <v>129.30000000000001</v>
      </c>
      <c r="H347" s="138"/>
      <c r="I347" s="138"/>
      <c r="O347" s="246">
        <f t="shared" ca="1" si="40"/>
        <v>0.3046088764906365</v>
      </c>
      <c r="P347" s="246">
        <f t="shared" ca="1" si="41"/>
        <v>2.3271333765894964</v>
      </c>
      <c r="Q347" s="246">
        <f t="shared" ca="1" si="43"/>
        <v>3.9664516498218991</v>
      </c>
      <c r="R347" s="4">
        <f t="shared" ca="1" si="44"/>
        <v>0.58670408265130092</v>
      </c>
      <c r="S347" s="4">
        <f t="shared" ca="1" si="42"/>
        <v>0.97295243394981301</v>
      </c>
      <c r="W347" s="246">
        <f t="shared" ca="1" si="45"/>
        <v>0.3046088764906365</v>
      </c>
      <c r="X347" s="246">
        <f t="shared" ca="1" si="46"/>
        <v>2.3271333765894964</v>
      </c>
      <c r="Y347" s="246">
        <f t="shared" ca="1" si="47"/>
        <v>3.9664516498218991</v>
      </c>
      <c r="Z347" s="4">
        <f t="shared" ca="1" si="48"/>
        <v>0.58670408265130092</v>
      </c>
      <c r="AA347" s="4">
        <f t="shared" ca="1" si="49"/>
        <v>0.79915668641272786</v>
      </c>
    </row>
    <row r="348" spans="1:27" x14ac:dyDescent="0.25">
      <c r="A348">
        <v>316</v>
      </c>
      <c r="B348" s="176">
        <f ca="1">OFFSET(InputPriceData!B$15,CalculationsAndCharts!$A348+$A$11,0,1,1)</f>
        <v>41099</v>
      </c>
      <c r="C348" s="3">
        <f ca="1">OFFSET(InputPriceData!G$15,CalculationsAndCharts!$A348+$A$11,IF($C$7,8,0),1,1)</f>
        <v>103780500</v>
      </c>
      <c r="D348" s="4">
        <f ca="1">OFFSET(InputPriceData!C$15,CalculationsAndCharts!$A348+$A$11,IF($C$7,8,0),1,1)</f>
        <v>130.49</v>
      </c>
      <c r="E348" s="4">
        <f ca="1">OFFSET(InputPriceData!D$15,CalculationsAndCharts!$A348+$A$11,IF($C$7,8,0),1,1)</f>
        <v>130.66999999999999</v>
      </c>
      <c r="F348" s="4">
        <f ca="1">OFFSET(InputPriceData!E$15,CalculationsAndCharts!$A348+$A$11,IF($C$7,8,0),1,1)</f>
        <v>129.83000000000001</v>
      </c>
      <c r="G348" s="4">
        <f ca="1">OFFSET(InputPriceData!F$15,CalculationsAndCharts!$A348+$A$11,IF($C$7,8,0),1,1)</f>
        <v>130.43</v>
      </c>
      <c r="H348" s="138"/>
      <c r="I348" s="138"/>
      <c r="O348" s="246">
        <f t="shared" ca="1" si="40"/>
        <v>1.5086966344289405</v>
      </c>
      <c r="P348" s="246">
        <f t="shared" ca="1" si="41"/>
        <v>2.3465410440101664</v>
      </c>
      <c r="Q348" s="246">
        <f t="shared" ca="1" si="43"/>
        <v>4.0024739150574158</v>
      </c>
      <c r="R348" s="4">
        <f t="shared" ca="1" si="44"/>
        <v>0.58627266380985399</v>
      </c>
      <c r="S348" s="4">
        <f t="shared" ca="1" si="42"/>
        <v>0.972917318581493</v>
      </c>
      <c r="W348" s="246">
        <f t="shared" ca="1" si="45"/>
        <v>1.5086966344289405</v>
      </c>
      <c r="X348" s="246">
        <f t="shared" ca="1" si="46"/>
        <v>2.3465410440101664</v>
      </c>
      <c r="Y348" s="246">
        <f t="shared" ca="1" si="47"/>
        <v>4.0024739150574158</v>
      </c>
      <c r="Z348" s="4">
        <f t="shared" ca="1" si="48"/>
        <v>0.58627266380985399</v>
      </c>
      <c r="AA348" s="4">
        <f t="shared" ca="1" si="49"/>
        <v>0.79891893170607631</v>
      </c>
    </row>
    <row r="349" spans="1:27" x14ac:dyDescent="0.25">
      <c r="A349">
        <v>317</v>
      </c>
      <c r="B349" s="176">
        <f ca="1">OFFSET(InputPriceData!B$15,CalculationsAndCharts!$A349+$A$11,0,1,1)</f>
        <v>41096</v>
      </c>
      <c r="C349" s="3">
        <f ca="1">OFFSET(InputPriceData!G$15,CalculationsAndCharts!$A349+$A$11,IF($C$7,8,0),1,1)</f>
        <v>151192100</v>
      </c>
      <c r="D349" s="4">
        <f ca="1">OFFSET(InputPriceData!C$15,CalculationsAndCharts!$A349+$A$11,IF($C$7,8,0),1,1)</f>
        <v>130.58000000000001</v>
      </c>
      <c r="E349" s="4">
        <f ca="1">OFFSET(InputPriceData!D$15,CalculationsAndCharts!$A349+$A$11,IF($C$7,8,0),1,1)</f>
        <v>130.87</v>
      </c>
      <c r="F349" s="4">
        <f ca="1">OFFSET(InputPriceData!E$15,CalculationsAndCharts!$A349+$A$11,IF($C$7,8,0),1,1)</f>
        <v>129.97999999999999</v>
      </c>
      <c r="G349" s="4">
        <f ca="1">OFFSET(InputPriceData!F$15,CalculationsAndCharts!$A349+$A$11,IF($C$7,8,0),1,1)</f>
        <v>130.6</v>
      </c>
      <c r="H349" s="138"/>
      <c r="I349" s="138"/>
      <c r="O349" s="246">
        <f t="shared" ca="1" si="40"/>
        <v>1.8174633565578615</v>
      </c>
      <c r="P349" s="246">
        <f t="shared" ca="1" si="41"/>
        <v>2.1993998072707504</v>
      </c>
      <c r="Q349" s="246">
        <f t="shared" ca="1" si="43"/>
        <v>4.038823324982256</v>
      </c>
      <c r="R349" s="4">
        <f t="shared" ca="1" si="44"/>
        <v>0.54456450067184181</v>
      </c>
      <c r="S349" s="4">
        <f t="shared" ca="1" si="42"/>
        <v>0.96943607551523869</v>
      </c>
      <c r="W349" s="246">
        <f t="shared" ca="1" si="45"/>
        <v>1.8174633565578615</v>
      </c>
      <c r="X349" s="246">
        <f t="shared" ca="1" si="46"/>
        <v>2.1993998072707504</v>
      </c>
      <c r="Y349" s="246">
        <f t="shared" ca="1" si="47"/>
        <v>4.038823324982256</v>
      </c>
      <c r="Z349" s="4">
        <f t="shared" ca="1" si="48"/>
        <v>0.54456450067184181</v>
      </c>
      <c r="AA349" s="4">
        <f t="shared" ca="1" si="49"/>
        <v>0.77561544554517192</v>
      </c>
    </row>
    <row r="350" spans="1:27" x14ac:dyDescent="0.25">
      <c r="A350">
        <v>318</v>
      </c>
      <c r="B350" s="176">
        <f ca="1">OFFSET(InputPriceData!B$15,CalculationsAndCharts!$A350+$A$11,0,1,1)</f>
        <v>41095</v>
      </c>
      <c r="C350" s="3">
        <f ca="1">OFFSET(InputPriceData!G$15,CalculationsAndCharts!$A350+$A$11,IF($C$7,8,0),1,1)</f>
        <v>126177500</v>
      </c>
      <c r="D350" s="4">
        <f ca="1">OFFSET(InputPriceData!C$15,CalculationsAndCharts!$A350+$A$11,IF($C$7,8,0),1,1)</f>
        <v>131.96</v>
      </c>
      <c r="E350" s="4">
        <f ca="1">OFFSET(InputPriceData!D$15,CalculationsAndCharts!$A350+$A$11,IF($C$7,8,0),1,1)</f>
        <v>132.82</v>
      </c>
      <c r="F350" s="4">
        <f ca="1">OFFSET(InputPriceData!E$15,CalculationsAndCharts!$A350+$A$11,IF($C$7,8,0),1,1)</f>
        <v>131.37</v>
      </c>
      <c r="G350" s="4">
        <f ca="1">OFFSET(InputPriceData!F$15,CalculationsAndCharts!$A350+$A$11,IF($C$7,8,0),1,1)</f>
        <v>131.85</v>
      </c>
      <c r="H350" s="138"/>
      <c r="I350" s="138"/>
      <c r="O350" s="246">
        <f t="shared" ca="1" si="40"/>
        <v>3.2808065025841175</v>
      </c>
      <c r="P350" s="246">
        <f t="shared" ca="1" si="41"/>
        <v>1.9038882777549637</v>
      </c>
      <c r="Q350" s="246">
        <f t="shared" ca="1" si="43"/>
        <v>4.0755028506379984</v>
      </c>
      <c r="R350" s="4">
        <f t="shared" ca="1" si="44"/>
        <v>0.46715420097348725</v>
      </c>
      <c r="S350" s="4">
        <f t="shared" ca="1" si="42"/>
        <v>0.96248723942204339</v>
      </c>
      <c r="W350" s="246">
        <f t="shared" ca="1" si="45"/>
        <v>3.2808065025841175</v>
      </c>
      <c r="X350" s="246">
        <f t="shared" ca="1" si="46"/>
        <v>1.9038882777549637</v>
      </c>
      <c r="Y350" s="246">
        <f t="shared" ca="1" si="47"/>
        <v>4.0755028506379984</v>
      </c>
      <c r="Z350" s="4">
        <f t="shared" ca="1" si="48"/>
        <v>0.46715420097348725</v>
      </c>
      <c r="AA350" s="4">
        <f t="shared" ca="1" si="49"/>
        <v>0.73062785268202812</v>
      </c>
    </row>
    <row r="351" spans="1:27" x14ac:dyDescent="0.25">
      <c r="A351">
        <v>319</v>
      </c>
      <c r="B351" s="176">
        <f ca="1">OFFSET(InputPriceData!B$15,CalculationsAndCharts!$A351+$A$11,0,1,1)</f>
        <v>41093</v>
      </c>
      <c r="C351" s="3">
        <f ca="1">OFFSET(InputPriceData!G$15,CalculationsAndCharts!$A351+$A$11,IF($C$7,8,0),1,1)</f>
        <v>80450000</v>
      </c>
      <c r="D351" s="4">
        <f ca="1">OFFSET(InputPriceData!C$15,CalculationsAndCharts!$A351+$A$11,IF($C$7,8,0),1,1)</f>
        <v>131.55000000000001</v>
      </c>
      <c r="E351" s="4">
        <f ca="1">OFFSET(InputPriceData!D$15,CalculationsAndCharts!$A351+$A$11,IF($C$7,8,0),1,1)</f>
        <v>132.55000000000001</v>
      </c>
      <c r="F351" s="4">
        <f ca="1">OFFSET(InputPriceData!E$15,CalculationsAndCharts!$A351+$A$11,IF($C$7,8,0),1,1)</f>
        <v>131.41999999999999</v>
      </c>
      <c r="G351" s="4">
        <f ca="1">OFFSET(InputPriceData!F$15,CalculationsAndCharts!$A351+$A$11,IF($C$7,8,0),1,1)</f>
        <v>132.44999999999999</v>
      </c>
      <c r="H351" s="138"/>
      <c r="I351" s="138"/>
      <c r="O351" s="246">
        <f t="shared" ca="1" si="40"/>
        <v>4.1935116200430969</v>
      </c>
      <c r="P351" s="246">
        <f t="shared" ca="1" si="41"/>
        <v>1.5226029732181199</v>
      </c>
      <c r="Q351" s="246">
        <f t="shared" ca="1" si="43"/>
        <v>4.112515490048434</v>
      </c>
      <c r="R351" s="4">
        <f t="shared" ca="1" si="44"/>
        <v>0.37023641051384537</v>
      </c>
      <c r="S351" s="4">
        <f t="shared" ca="1" si="42"/>
        <v>0.95276345952341346</v>
      </c>
      <c r="W351" s="246">
        <f t="shared" ca="1" si="45"/>
        <v>4.1935116200430969</v>
      </c>
      <c r="X351" s="246">
        <f t="shared" ca="1" si="46"/>
        <v>1.5226029732181199</v>
      </c>
      <c r="Y351" s="246">
        <f t="shared" ca="1" si="47"/>
        <v>4.112515490048434</v>
      </c>
      <c r="Z351" s="4">
        <f t="shared" ca="1" si="48"/>
        <v>0.37023641051384537</v>
      </c>
      <c r="AA351" s="4">
        <f t="shared" ca="1" si="49"/>
        <v>0.67088237722546473</v>
      </c>
    </row>
    <row r="352" spans="1:27" x14ac:dyDescent="0.25">
      <c r="A352">
        <v>320</v>
      </c>
      <c r="B352" s="176">
        <f ca="1">OFFSET(InputPriceData!B$15,CalculationsAndCharts!$A352+$A$11,0,1,1)</f>
        <v>41092</v>
      </c>
      <c r="C352" s="3">
        <f ca="1">OFFSET(InputPriceData!G$15,CalculationsAndCharts!$A352+$A$11,IF($C$7,8,0),1,1)</f>
        <v>129524500</v>
      </c>
      <c r="D352" s="4">
        <f ca="1">OFFSET(InputPriceData!C$15,CalculationsAndCharts!$A352+$A$11,IF($C$7,8,0),1,1)</f>
        <v>131.55000000000001</v>
      </c>
      <c r="E352" s="4">
        <f ca="1">OFFSET(InputPriceData!D$15,CalculationsAndCharts!$A352+$A$11,IF($C$7,8,0),1,1)</f>
        <v>131.71</v>
      </c>
      <c r="F352" s="4">
        <f ca="1">OFFSET(InputPriceData!E$15,CalculationsAndCharts!$A352+$A$11,IF($C$7,8,0),1,1)</f>
        <v>130.63</v>
      </c>
      <c r="G352" s="4">
        <f ca="1">OFFSET(InputPriceData!F$15,CalculationsAndCharts!$A352+$A$11,IF($C$7,8,0),1,1)</f>
        <v>131.58000000000001</v>
      </c>
      <c r="H352" s="138"/>
      <c r="I352" s="138"/>
      <c r="O352" s="246">
        <f t="shared" ca="1" si="40"/>
        <v>3.6448335509202181</v>
      </c>
      <c r="P352" s="246">
        <f t="shared" ca="1" si="41"/>
        <v>1.2009213919428756</v>
      </c>
      <c r="Q352" s="246">
        <f t="shared" ca="1" si="43"/>
        <v>4.1498642684646159</v>
      </c>
      <c r="R352" s="4">
        <f t="shared" ca="1" si="44"/>
        <v>0.28938811350261284</v>
      </c>
      <c r="S352" s="4">
        <f t="shared" ca="1" si="42"/>
        <v>0.943622334886144</v>
      </c>
      <c r="W352" s="246">
        <f t="shared" ca="1" si="45"/>
        <v>3.6448335509202181</v>
      </c>
      <c r="X352" s="246">
        <f t="shared" ca="1" si="46"/>
        <v>1.2009213919428756</v>
      </c>
      <c r="Y352" s="246">
        <f t="shared" ca="1" si="47"/>
        <v>4.1498642684646159</v>
      </c>
      <c r="Z352" s="4">
        <f t="shared" ca="1" si="48"/>
        <v>0.28938811350261284</v>
      </c>
      <c r="AA352" s="4">
        <f t="shared" ca="1" si="49"/>
        <v>0.61786679143490864</v>
      </c>
    </row>
    <row r="353" spans="1:27" x14ac:dyDescent="0.25">
      <c r="A353">
        <v>321</v>
      </c>
      <c r="B353" s="176">
        <f ca="1">OFFSET(InputPriceData!B$15,CalculationsAndCharts!$A353+$A$11,0,1,1)</f>
        <v>41089</v>
      </c>
      <c r="C353" s="3">
        <f ca="1">OFFSET(InputPriceData!G$15,CalculationsAndCharts!$A353+$A$11,IF($C$7,8,0),1,1)</f>
        <v>212250900</v>
      </c>
      <c r="D353" s="4">
        <f ca="1">OFFSET(InputPriceData!C$15,CalculationsAndCharts!$A353+$A$11,IF($C$7,8,0),1,1)</f>
        <v>130.31</v>
      </c>
      <c r="E353" s="4">
        <f ca="1">OFFSET(InputPriceData!D$15,CalculationsAndCharts!$A353+$A$11,IF($C$7,8,0),1,1)</f>
        <v>131.34</v>
      </c>
      <c r="F353" s="4">
        <f ca="1">OFFSET(InputPriceData!E$15,CalculationsAndCharts!$A353+$A$11,IF($C$7,8,0),1,1)</f>
        <v>129.97999999999999</v>
      </c>
      <c r="G353" s="4">
        <f ca="1">OFFSET(InputPriceData!F$15,CalculationsAndCharts!$A353+$A$11,IF($C$7,8,0),1,1)</f>
        <v>131.18</v>
      </c>
      <c r="H353" s="138"/>
      <c r="I353" s="138"/>
      <c r="O353" s="246">
        <f t="shared" ref="O353:O416" ca="1" si="50">$N$38*(G353-2*G354+G355)+2*$N$36*O354-$N$37*O355</f>
        <v>3.529233456344258</v>
      </c>
      <c r="P353" s="246">
        <f t="shared" ref="P353:P416" ca="1" si="51">$N$41*(O353+O354)/2+$N$42*P354+$N$43*P355</f>
        <v>1.0342367383076803</v>
      </c>
      <c r="Q353" s="246">
        <f t="shared" ca="1" si="43"/>
        <v>4.1875522386121249</v>
      </c>
      <c r="R353" s="4">
        <f t="shared" ca="1" si="44"/>
        <v>0.24697882662126647</v>
      </c>
      <c r="S353" s="4">
        <f t="shared" ref="S353:S416" ca="1" si="52">(R353+$A$21)/($A$21*R353+1)</f>
        <v>0.93839213667689259</v>
      </c>
      <c r="W353" s="246">
        <f t="shared" ca="1" si="45"/>
        <v>3.529233456344258</v>
      </c>
      <c r="X353" s="246">
        <f t="shared" ca="1" si="46"/>
        <v>1.0342367383076803</v>
      </c>
      <c r="Y353" s="246">
        <f t="shared" ca="1" si="47"/>
        <v>4.1875522386121249</v>
      </c>
      <c r="Z353" s="4">
        <f t="shared" ca="1" si="48"/>
        <v>0.24697882662126647</v>
      </c>
      <c r="AA353" s="4">
        <f t="shared" ca="1" si="49"/>
        <v>0.58880944071294372</v>
      </c>
    </row>
    <row r="354" spans="1:27" x14ac:dyDescent="0.25">
      <c r="A354">
        <v>322</v>
      </c>
      <c r="B354" s="176">
        <f ca="1">OFFSET(InputPriceData!B$15,CalculationsAndCharts!$A354+$A$11,0,1,1)</f>
        <v>41088</v>
      </c>
      <c r="C354" s="3">
        <f ca="1">OFFSET(InputPriceData!G$15,CalculationsAndCharts!$A354+$A$11,IF($C$7,8,0),1,1)</f>
        <v>169242100</v>
      </c>
      <c r="D354" s="4">
        <f ca="1">OFFSET(InputPriceData!C$15,CalculationsAndCharts!$A354+$A$11,IF($C$7,8,0),1,1)</f>
        <v>127.51</v>
      </c>
      <c r="E354" s="4">
        <f ca="1">OFFSET(InputPriceData!D$15,CalculationsAndCharts!$A354+$A$11,IF($C$7,8,0),1,1)</f>
        <v>128.18</v>
      </c>
      <c r="F354" s="4">
        <f ca="1">OFFSET(InputPriceData!E$15,CalculationsAndCharts!$A354+$A$11,IF($C$7,8,0),1,1)</f>
        <v>126.53</v>
      </c>
      <c r="G354" s="4">
        <f ca="1">OFFSET(InputPriceData!F$15,CalculationsAndCharts!$A354+$A$11,IF($C$7,8,0),1,1)</f>
        <v>127.99</v>
      </c>
      <c r="H354" s="138"/>
      <c r="I354" s="138"/>
      <c r="O354" s="246">
        <f t="shared" ca="1" si="50"/>
        <v>0.47738797442607994</v>
      </c>
      <c r="P354" s="246">
        <f t="shared" ca="1" si="51"/>
        <v>1.0888498776910458</v>
      </c>
      <c r="Q354" s="246">
        <f t="shared" ref="Q354:Q417" ca="1" si="53">IF(ABS(P354)&gt;(Q355*0.991),ABS(P354),(Q355*0.991))</f>
        <v>4.2255824809405906</v>
      </c>
      <c r="R354" s="4">
        <f t="shared" ref="R354:R417" ca="1" si="54">IF(Q354&gt;0,P354/Q354,R355)</f>
        <v>0.25768042219085358</v>
      </c>
      <c r="S354" s="4">
        <f t="shared" ca="1" si="52"/>
        <v>0.93974250199302678</v>
      </c>
      <c r="W354" s="246">
        <f t="shared" ref="W354:W417" ca="1" si="55">$V$38*(G354-2*G355+G356)+2*$V$36*W355-$V$37*W356</f>
        <v>0.47738797442607994</v>
      </c>
      <c r="X354" s="246">
        <f t="shared" ref="X354:X417" ca="1" si="56">$V$41*(W354+W355)/2+$V$42*X355+$V$43*X356</f>
        <v>1.0888498776910458</v>
      </c>
      <c r="Y354" s="246">
        <f t="shared" ref="Y354:Y417" ca="1" si="57">IF(ABS(X354)&gt;(Y355*0.991),ABS(X354),(Y355*0.991))</f>
        <v>4.2255824809405906</v>
      </c>
      <c r="Z354" s="4">
        <f t="shared" ref="Z354:Z417" ca="1" si="58">IF(Y354&gt;0,X354/Y354,Z355)</f>
        <v>0.25768042219085358</v>
      </c>
      <c r="AA354" s="4">
        <f t="shared" ref="AA354:AA417" ca="1" si="59">(Z354+$A$26)/($A$26*Z354+1)</f>
        <v>0.59622610446314517</v>
      </c>
    </row>
    <row r="355" spans="1:27" x14ac:dyDescent="0.25">
      <c r="A355">
        <v>323</v>
      </c>
      <c r="B355" s="176">
        <f ca="1">OFFSET(InputPriceData!B$15,CalculationsAndCharts!$A355+$A$11,0,1,1)</f>
        <v>41087</v>
      </c>
      <c r="C355" s="3">
        <f ca="1">OFFSET(InputPriceData!G$15,CalculationsAndCharts!$A355+$A$11,IF($C$7,8,0),1,1)</f>
        <v>108088000</v>
      </c>
      <c r="D355" s="4">
        <f ca="1">OFFSET(InputPriceData!C$15,CalculationsAndCharts!$A355+$A$11,IF($C$7,8,0),1,1)</f>
        <v>127.64</v>
      </c>
      <c r="E355" s="4">
        <f ca="1">OFFSET(InputPriceData!D$15,CalculationsAndCharts!$A355+$A$11,IF($C$7,8,0),1,1)</f>
        <v>128.61000000000001</v>
      </c>
      <c r="F355" s="4">
        <f ca="1">OFFSET(InputPriceData!E$15,CalculationsAndCharts!$A355+$A$11,IF($C$7,8,0),1,1)</f>
        <v>127.2</v>
      </c>
      <c r="G355" s="4">
        <f ca="1">OFFSET(InputPriceData!F$15,CalculationsAndCharts!$A355+$A$11,IF($C$7,8,0),1,1)</f>
        <v>128.36000000000001</v>
      </c>
      <c r="H355" s="138"/>
      <c r="I355" s="138"/>
      <c r="O355" s="246">
        <f t="shared" ca="1" si="50"/>
        <v>0.86451093934538281</v>
      </c>
      <c r="P355" s="246">
        <f t="shared" ca="1" si="51"/>
        <v>1.2866739869091695</v>
      </c>
      <c r="Q355" s="246">
        <f t="shared" ca="1" si="53"/>
        <v>4.2639581038754697</v>
      </c>
      <c r="R355" s="4">
        <f t="shared" ca="1" si="54"/>
        <v>0.30175577610383275</v>
      </c>
      <c r="S355" s="4">
        <f t="shared" ca="1" si="52"/>
        <v>0.94508846357284915</v>
      </c>
      <c r="W355" s="246">
        <f t="shared" ca="1" si="55"/>
        <v>0.86451093934538281</v>
      </c>
      <c r="X355" s="246">
        <f t="shared" ca="1" si="56"/>
        <v>1.2866739869091695</v>
      </c>
      <c r="Y355" s="246">
        <f t="shared" ca="1" si="57"/>
        <v>4.2639581038754697</v>
      </c>
      <c r="Z355" s="4">
        <f t="shared" ca="1" si="58"/>
        <v>0.30175577610383275</v>
      </c>
      <c r="AA355" s="4">
        <f t="shared" ca="1" si="59"/>
        <v>0.62617500612393295</v>
      </c>
    </row>
    <row r="356" spans="1:27" x14ac:dyDescent="0.25">
      <c r="A356">
        <v>324</v>
      </c>
      <c r="B356" s="176">
        <f ca="1">OFFSET(InputPriceData!B$15,CalculationsAndCharts!$A356+$A$11,0,1,1)</f>
        <v>41086</v>
      </c>
      <c r="C356" s="3">
        <f ca="1">OFFSET(InputPriceData!G$15,CalculationsAndCharts!$A356+$A$11,IF($C$7,8,0),1,1)</f>
        <v>141634000</v>
      </c>
      <c r="D356" s="4">
        <f ca="1">OFFSET(InputPriceData!C$15,CalculationsAndCharts!$A356+$A$11,IF($C$7,8,0),1,1)</f>
        <v>126.94</v>
      </c>
      <c r="E356" s="4">
        <f ca="1">OFFSET(InputPriceData!D$15,CalculationsAndCharts!$A356+$A$11,IF($C$7,8,0),1,1)</f>
        <v>127.6</v>
      </c>
      <c r="F356" s="4">
        <f ca="1">OFFSET(InputPriceData!E$15,CalculationsAndCharts!$A356+$A$11,IF($C$7,8,0),1,1)</f>
        <v>126.2</v>
      </c>
      <c r="G356" s="4">
        <f ca="1">OFFSET(InputPriceData!F$15,CalculationsAndCharts!$A356+$A$11,IF($C$7,8,0),1,1)</f>
        <v>127.21</v>
      </c>
      <c r="H356" s="138"/>
      <c r="I356" s="138"/>
      <c r="O356" s="246">
        <f t="shared" ca="1" si="50"/>
        <v>-0.30402253215439945</v>
      </c>
      <c r="P356" s="246">
        <f t="shared" ca="1" si="51"/>
        <v>1.5192750686338035</v>
      </c>
      <c r="Q356" s="246">
        <f t="shared" ca="1" si="53"/>
        <v>4.3026822440721189</v>
      </c>
      <c r="R356" s="4">
        <f t="shared" ca="1" si="54"/>
        <v>0.3530995277950017</v>
      </c>
      <c r="S356" s="4">
        <f t="shared" ca="1" si="52"/>
        <v>0.95091018441260711</v>
      </c>
      <c r="W356" s="246">
        <f t="shared" ca="1" si="55"/>
        <v>-0.30402253215439945</v>
      </c>
      <c r="X356" s="246">
        <f t="shared" ca="1" si="56"/>
        <v>1.5192750686338035</v>
      </c>
      <c r="Y356" s="246">
        <f t="shared" ca="1" si="57"/>
        <v>4.3026822440721189</v>
      </c>
      <c r="Z356" s="4">
        <f t="shared" ca="1" si="58"/>
        <v>0.3530995277950017</v>
      </c>
      <c r="AA356" s="4">
        <f t="shared" ca="1" si="59"/>
        <v>0.65989594865012424</v>
      </c>
    </row>
    <row r="357" spans="1:27" x14ac:dyDescent="0.25">
      <c r="A357">
        <v>325</v>
      </c>
      <c r="B357" s="176">
        <f ca="1">OFFSET(InputPriceData!B$15,CalculationsAndCharts!$A357+$A$11,0,1,1)</f>
        <v>41085</v>
      </c>
      <c r="C357" s="3">
        <f ca="1">OFFSET(InputPriceData!G$15,CalculationsAndCharts!$A357+$A$11,IF($C$7,8,0),1,1)</f>
        <v>146375700</v>
      </c>
      <c r="D357" s="4">
        <f ca="1">OFFSET(InputPriceData!C$15,CalculationsAndCharts!$A357+$A$11,IF($C$7,8,0),1,1)</f>
        <v>127.28</v>
      </c>
      <c r="E357" s="4">
        <f ca="1">OFFSET(InputPriceData!D$15,CalculationsAndCharts!$A357+$A$11,IF($C$7,8,0),1,1)</f>
        <v>127.33</v>
      </c>
      <c r="F357" s="4">
        <f ca="1">OFFSET(InputPriceData!E$15,CalculationsAndCharts!$A357+$A$11,IF($C$7,8,0),1,1)</f>
        <v>126.13</v>
      </c>
      <c r="G357" s="4">
        <f ca="1">OFFSET(InputPriceData!F$15,CalculationsAndCharts!$A357+$A$11,IF($C$7,8,0),1,1)</f>
        <v>126.58</v>
      </c>
      <c r="H357" s="138"/>
      <c r="I357" s="138"/>
      <c r="O357" s="246">
        <f t="shared" ca="1" si="50"/>
        <v>-1.0366379486066815</v>
      </c>
      <c r="P357" s="246">
        <f t="shared" ca="1" si="51"/>
        <v>1.7293078193427891</v>
      </c>
      <c r="Q357" s="246">
        <f t="shared" ca="1" si="53"/>
        <v>4.3417580666721687</v>
      </c>
      <c r="R357" s="4">
        <f t="shared" ca="1" si="54"/>
        <v>0.39829667908425243</v>
      </c>
      <c r="S357" s="4">
        <f t="shared" ca="1" si="52"/>
        <v>0.95570718199517113</v>
      </c>
      <c r="W357" s="246">
        <f t="shared" ca="1" si="55"/>
        <v>-1.0366379486066815</v>
      </c>
      <c r="X357" s="246">
        <f t="shared" ca="1" si="56"/>
        <v>1.7293078193427891</v>
      </c>
      <c r="Y357" s="246">
        <f t="shared" ca="1" si="57"/>
        <v>4.3417580666721687</v>
      </c>
      <c r="Z357" s="4">
        <f t="shared" ca="1" si="58"/>
        <v>0.39829667908425243</v>
      </c>
      <c r="AA357" s="4">
        <f t="shared" ca="1" si="59"/>
        <v>0.68859123778218834</v>
      </c>
    </row>
    <row r="358" spans="1:27" x14ac:dyDescent="0.25">
      <c r="A358">
        <v>326</v>
      </c>
      <c r="B358" s="176">
        <f ca="1">OFFSET(InputPriceData!B$15,CalculationsAndCharts!$A358+$A$11,0,1,1)</f>
        <v>41082</v>
      </c>
      <c r="C358" s="3">
        <f ca="1">OFFSET(InputPriceData!G$15,CalculationsAndCharts!$A358+$A$11,IF($C$7,8,0),1,1)</f>
        <v>130029200</v>
      </c>
      <c r="D358" s="4">
        <f ca="1">OFFSET(InputPriceData!C$15,CalculationsAndCharts!$A358+$A$11,IF($C$7,8,0),1,1)</f>
        <v>128.32</v>
      </c>
      <c r="E358" s="4">
        <f ca="1">OFFSET(InputPriceData!D$15,CalculationsAndCharts!$A358+$A$11,IF($C$7,8,0),1,1)</f>
        <v>128.88</v>
      </c>
      <c r="F358" s="4">
        <f ca="1">OFFSET(InputPriceData!E$15,CalculationsAndCharts!$A358+$A$11,IF($C$7,8,0),1,1)</f>
        <v>127.83</v>
      </c>
      <c r="G358" s="4">
        <f ca="1">OFFSET(InputPriceData!F$15,CalculationsAndCharts!$A358+$A$11,IF($C$7,8,0),1,1)</f>
        <v>128.63999999999999</v>
      </c>
      <c r="H358" s="138"/>
      <c r="I358" s="138"/>
      <c r="O358" s="246">
        <f t="shared" ca="1" si="50"/>
        <v>0.97841493606973584</v>
      </c>
      <c r="P358" s="246">
        <f t="shared" ca="1" si="51"/>
        <v>1.7611563720203609</v>
      </c>
      <c r="Q358" s="246">
        <f t="shared" ca="1" si="53"/>
        <v>4.3811887655622286</v>
      </c>
      <c r="R358" s="4">
        <f t="shared" ca="1" si="54"/>
        <v>0.40198139506421277</v>
      </c>
      <c r="S358" s="4">
        <f t="shared" ca="1" si="52"/>
        <v>0.95608562504384464</v>
      </c>
      <c r="W358" s="246">
        <f t="shared" ca="1" si="55"/>
        <v>0.97841493606973584</v>
      </c>
      <c r="X358" s="246">
        <f t="shared" ca="1" si="56"/>
        <v>1.7611563720203609</v>
      </c>
      <c r="Y358" s="246">
        <f t="shared" ca="1" si="57"/>
        <v>4.3811887655622286</v>
      </c>
      <c r="Z358" s="4">
        <f t="shared" ca="1" si="58"/>
        <v>0.40198139506421277</v>
      </c>
      <c r="AA358" s="4">
        <f t="shared" ca="1" si="59"/>
        <v>0.69089122730787456</v>
      </c>
    </row>
    <row r="359" spans="1:27" x14ac:dyDescent="0.25">
      <c r="A359">
        <v>327</v>
      </c>
      <c r="B359" s="176">
        <f ca="1">OFFSET(InputPriceData!B$15,CalculationsAndCharts!$A359+$A$11,0,1,1)</f>
        <v>41081</v>
      </c>
      <c r="C359" s="3">
        <f ca="1">OFFSET(InputPriceData!G$15,CalculationsAndCharts!$A359+$A$11,IF($C$7,8,0),1,1)</f>
        <v>205272200</v>
      </c>
      <c r="D359" s="4">
        <f ca="1">OFFSET(InputPriceData!C$15,CalculationsAndCharts!$A359+$A$11,IF($C$7,8,0),1,1)</f>
        <v>130.74</v>
      </c>
      <c r="E359" s="4">
        <f ca="1">OFFSET(InputPriceData!D$15,CalculationsAndCharts!$A359+$A$11,IF($C$7,8,0),1,1)</f>
        <v>130.88</v>
      </c>
      <c r="F359" s="4">
        <f ca="1">OFFSET(InputPriceData!E$15,CalculationsAndCharts!$A359+$A$11,IF($C$7,8,0),1,1)</f>
        <v>127.55</v>
      </c>
      <c r="G359" s="4">
        <f ca="1">OFFSET(InputPriceData!F$15,CalculationsAndCharts!$A359+$A$11,IF($C$7,8,0),1,1)</f>
        <v>127.66</v>
      </c>
      <c r="H359" s="138"/>
      <c r="I359" s="138"/>
      <c r="O359" s="246">
        <f t="shared" ca="1" si="50"/>
        <v>-9.7175331392351794E-4</v>
      </c>
      <c r="P359" s="246">
        <f t="shared" ca="1" si="51"/>
        <v>1.5902449661297613</v>
      </c>
      <c r="Q359" s="246">
        <f t="shared" ca="1" si="53"/>
        <v>4.4209775636349429</v>
      </c>
      <c r="R359" s="4">
        <f t="shared" ca="1" si="54"/>
        <v>0.35970437380420822</v>
      </c>
      <c r="S359" s="4">
        <f t="shared" ca="1" si="52"/>
        <v>0.95162958291107791</v>
      </c>
      <c r="W359" s="246">
        <f t="shared" ca="1" si="55"/>
        <v>-9.7175331392351794E-4</v>
      </c>
      <c r="X359" s="246">
        <f t="shared" ca="1" si="56"/>
        <v>1.5902449661297613</v>
      </c>
      <c r="Y359" s="246">
        <f t="shared" ca="1" si="57"/>
        <v>4.4209775636349429</v>
      </c>
      <c r="Z359" s="4">
        <f t="shared" ca="1" si="58"/>
        <v>0.35970437380420822</v>
      </c>
      <c r="AA359" s="4">
        <f t="shared" ca="1" si="59"/>
        <v>0.6641458998029125</v>
      </c>
    </row>
    <row r="360" spans="1:27" x14ac:dyDescent="0.25">
      <c r="A360">
        <v>328</v>
      </c>
      <c r="B360" s="176">
        <f ca="1">OFFSET(InputPriceData!B$15,CalculationsAndCharts!$A360+$A$11,0,1,1)</f>
        <v>41080</v>
      </c>
      <c r="C360" s="3">
        <f ca="1">OFFSET(InputPriceData!G$15,CalculationsAndCharts!$A360+$A$11,IF($C$7,8,0),1,1)</f>
        <v>206451800</v>
      </c>
      <c r="D360" s="4">
        <f ca="1">OFFSET(InputPriceData!C$15,CalculationsAndCharts!$A360+$A$11,IF($C$7,8,0),1,1)</f>
        <v>130.81</v>
      </c>
      <c r="E360" s="4">
        <f ca="1">OFFSET(InputPriceData!D$15,CalculationsAndCharts!$A360+$A$11,IF($C$7,8,0),1,1)</f>
        <v>131.19</v>
      </c>
      <c r="F360" s="4">
        <f ca="1">OFFSET(InputPriceData!E$15,CalculationsAndCharts!$A360+$A$11,IF($C$7,8,0),1,1)</f>
        <v>129.41999999999999</v>
      </c>
      <c r="G360" s="4">
        <f ca="1">OFFSET(InputPriceData!F$15,CalculationsAndCharts!$A360+$A$11,IF($C$7,8,0),1,1)</f>
        <v>130.59</v>
      </c>
      <c r="H360" s="138"/>
      <c r="I360" s="138"/>
      <c r="O360" s="246">
        <f t="shared" ca="1" si="50"/>
        <v>3.0183011371103357</v>
      </c>
      <c r="P360" s="246">
        <f t="shared" ca="1" si="51"/>
        <v>1.1880326444836065</v>
      </c>
      <c r="Q360" s="246">
        <f t="shared" ca="1" si="53"/>
        <v>4.4611277130524147</v>
      </c>
      <c r="R360" s="4">
        <f t="shared" ca="1" si="54"/>
        <v>0.26630769637184964</v>
      </c>
      <c r="S360" s="4">
        <f t="shared" ca="1" si="52"/>
        <v>0.94081584582196653</v>
      </c>
      <c r="W360" s="246">
        <f t="shared" ca="1" si="55"/>
        <v>3.0183011371103357</v>
      </c>
      <c r="X360" s="246">
        <f t="shared" ca="1" si="56"/>
        <v>1.1880326444836065</v>
      </c>
      <c r="Y360" s="246">
        <f t="shared" ca="1" si="57"/>
        <v>4.4611277130524147</v>
      </c>
      <c r="Z360" s="4">
        <f t="shared" ca="1" si="58"/>
        <v>0.26630769637184964</v>
      </c>
      <c r="AA360" s="4">
        <f t="shared" ca="1" si="59"/>
        <v>0.60216339748263137</v>
      </c>
    </row>
    <row r="361" spans="1:27" x14ac:dyDescent="0.25">
      <c r="A361">
        <v>329</v>
      </c>
      <c r="B361" s="176">
        <f ca="1">OFFSET(InputPriceData!B$15,CalculationsAndCharts!$A361+$A$11,0,1,1)</f>
        <v>41079</v>
      </c>
      <c r="C361" s="3">
        <f ca="1">OFFSET(InputPriceData!G$15,CalculationsAndCharts!$A361+$A$11,IF($C$7,8,0),1,1)</f>
        <v>137382600</v>
      </c>
      <c r="D361" s="4">
        <f ca="1">OFFSET(InputPriceData!C$15,CalculationsAndCharts!$A361+$A$11,IF($C$7,8,0),1,1)</f>
        <v>130.19999999999999</v>
      </c>
      <c r="E361" s="4">
        <f ca="1">OFFSET(InputPriceData!D$15,CalculationsAndCharts!$A361+$A$11,IF($C$7,8,0),1,1)</f>
        <v>131.33000000000001</v>
      </c>
      <c r="F361" s="4">
        <f ca="1">OFFSET(InputPriceData!E$15,CalculationsAndCharts!$A361+$A$11,IF($C$7,8,0),1,1)</f>
        <v>129.52000000000001</v>
      </c>
      <c r="G361" s="4">
        <f ca="1">OFFSET(InputPriceData!F$15,CalculationsAndCharts!$A361+$A$11,IF($C$7,8,0),1,1)</f>
        <v>130.80000000000001</v>
      </c>
      <c r="H361" s="138"/>
      <c r="I361" s="138"/>
      <c r="O361" s="246">
        <f t="shared" ca="1" si="50"/>
        <v>3.4669629077272552</v>
      </c>
      <c r="P361" s="246">
        <f t="shared" ca="1" si="51"/>
        <v>0.60037696366791482</v>
      </c>
      <c r="Q361" s="246">
        <f t="shared" ca="1" si="53"/>
        <v>4.5016424955120229</v>
      </c>
      <c r="R361" s="4">
        <f t="shared" ca="1" si="54"/>
        <v>0.13336842369567758</v>
      </c>
      <c r="S361" s="4">
        <f t="shared" ca="1" si="52"/>
        <v>0.92262436249536484</v>
      </c>
      <c r="W361" s="246">
        <f t="shared" ca="1" si="55"/>
        <v>3.4669629077272552</v>
      </c>
      <c r="X361" s="246">
        <f t="shared" ca="1" si="56"/>
        <v>0.60037696366791482</v>
      </c>
      <c r="Y361" s="246">
        <f t="shared" ca="1" si="57"/>
        <v>4.5016424955120229</v>
      </c>
      <c r="Z361" s="4">
        <f t="shared" ca="1" si="58"/>
        <v>0.13336842369567758</v>
      </c>
      <c r="AA361" s="4">
        <f t="shared" ca="1" si="59"/>
        <v>0.50635568013983645</v>
      </c>
    </row>
    <row r="362" spans="1:27" x14ac:dyDescent="0.25">
      <c r="A362">
        <v>330</v>
      </c>
      <c r="B362" s="176">
        <f ca="1">OFFSET(InputPriceData!B$15,CalculationsAndCharts!$A362+$A$11,0,1,1)</f>
        <v>41078</v>
      </c>
      <c r="C362" s="3">
        <f ca="1">OFFSET(InputPriceData!G$15,CalculationsAndCharts!$A362+$A$11,IF($C$7,8,0),1,1)</f>
        <v>131360900</v>
      </c>
      <c r="D362" s="4">
        <f ca="1">OFFSET(InputPriceData!C$15,CalculationsAndCharts!$A362+$A$11,IF($C$7,8,0),1,1)</f>
        <v>128.76</v>
      </c>
      <c r="E362" s="4">
        <f ca="1">OFFSET(InputPriceData!D$15,CalculationsAndCharts!$A362+$A$11,IF($C$7,8,0),1,1)</f>
        <v>129.87</v>
      </c>
      <c r="F362" s="4">
        <f ca="1">OFFSET(InputPriceData!E$15,CalculationsAndCharts!$A362+$A$11,IF($C$7,8,0),1,1)</f>
        <v>128.47</v>
      </c>
      <c r="G362" s="4">
        <f ca="1">OFFSET(InputPriceData!F$15,CalculationsAndCharts!$A362+$A$11,IF($C$7,8,0),1,1)</f>
        <v>129.55000000000001</v>
      </c>
      <c r="H362" s="138"/>
      <c r="I362" s="138"/>
      <c r="O362" s="246">
        <f t="shared" ca="1" si="50"/>
        <v>2.4230718532929441</v>
      </c>
      <c r="P362" s="246">
        <f t="shared" ca="1" si="51"/>
        <v>9.6024127508135271E-3</v>
      </c>
      <c r="Q362" s="246">
        <f t="shared" ca="1" si="53"/>
        <v>4.5425252225146551</v>
      </c>
      <c r="R362" s="4">
        <f t="shared" ca="1" si="54"/>
        <v>2.1138931058037836E-3</v>
      </c>
      <c r="S362" s="4">
        <f t="shared" ca="1" si="52"/>
        <v>0.90040087702005067</v>
      </c>
      <c r="W362" s="246">
        <f t="shared" ca="1" si="55"/>
        <v>2.4230718532929441</v>
      </c>
      <c r="X362" s="246">
        <f t="shared" ca="1" si="56"/>
        <v>9.6024127508135271E-3</v>
      </c>
      <c r="Y362" s="246">
        <f t="shared" ca="1" si="57"/>
        <v>4.5425252225146551</v>
      </c>
      <c r="Z362" s="4">
        <f t="shared" ca="1" si="58"/>
        <v>2.1138931058037836E-3</v>
      </c>
      <c r="AA362" s="4">
        <f t="shared" ca="1" si="59"/>
        <v>0.4017741700465432</v>
      </c>
    </row>
    <row r="363" spans="1:27" x14ac:dyDescent="0.25">
      <c r="A363">
        <v>331</v>
      </c>
      <c r="B363" s="176">
        <f ca="1">OFFSET(InputPriceData!B$15,CalculationsAndCharts!$A363+$A$11,0,1,1)</f>
        <v>41075</v>
      </c>
      <c r="C363" s="3">
        <f ca="1">OFFSET(InputPriceData!G$15,CalculationsAndCharts!$A363+$A$11,IF($C$7,8,0),1,1)</f>
        <v>169444500</v>
      </c>
      <c r="D363" s="4">
        <f ca="1">OFFSET(InputPriceData!C$15,CalculationsAndCharts!$A363+$A$11,IF($C$7,8,0),1,1)</f>
        <v>128.57</v>
      </c>
      <c r="E363" s="4">
        <f ca="1">OFFSET(InputPriceData!D$15,CalculationsAndCharts!$A363+$A$11,IF($C$7,8,0),1,1)</f>
        <v>129.41999999999999</v>
      </c>
      <c r="F363" s="4">
        <f ca="1">OFFSET(InputPriceData!E$15,CalculationsAndCharts!$A363+$A$11,IF($C$7,8,0),1,1)</f>
        <v>128.30000000000001</v>
      </c>
      <c r="G363" s="4">
        <f ca="1">OFFSET(InputPriceData!F$15,CalculationsAndCharts!$A363+$A$11,IF($C$7,8,0),1,1)</f>
        <v>129.30000000000001</v>
      </c>
      <c r="H363" s="138"/>
      <c r="I363" s="138"/>
      <c r="O363" s="246">
        <f t="shared" ca="1" si="50"/>
        <v>2.3231112201717967</v>
      </c>
      <c r="P363" s="246">
        <f t="shared" ca="1" si="51"/>
        <v>-0.54991620370238814</v>
      </c>
      <c r="Q363" s="246">
        <f t="shared" ca="1" si="53"/>
        <v>4.5837792356353733</v>
      </c>
      <c r="R363" s="4">
        <f t="shared" ca="1" si="54"/>
        <v>-0.11997004555263281</v>
      </c>
      <c r="S363" s="4">
        <f t="shared" ca="1" si="52"/>
        <v>0.87444661461747031</v>
      </c>
      <c r="W363" s="246">
        <f t="shared" ca="1" si="55"/>
        <v>2.3231112201717967</v>
      </c>
      <c r="X363" s="246">
        <f t="shared" ca="1" si="56"/>
        <v>-0.54991620370238814</v>
      </c>
      <c r="Y363" s="246">
        <f t="shared" ca="1" si="57"/>
        <v>4.5837792356353733</v>
      </c>
      <c r="Z363" s="4">
        <f t="shared" ca="1" si="58"/>
        <v>-0.11997004555263281</v>
      </c>
      <c r="AA363" s="4">
        <f t="shared" ca="1" si="59"/>
        <v>0.29414540972908571</v>
      </c>
    </row>
    <row r="364" spans="1:27" x14ac:dyDescent="0.25">
      <c r="A364">
        <v>332</v>
      </c>
      <c r="B364" s="176">
        <f ca="1">OFFSET(InputPriceData!B$15,CalculationsAndCharts!$A364+$A$11,0,1,1)</f>
        <v>41074</v>
      </c>
      <c r="C364" s="3">
        <f ca="1">OFFSET(InputPriceData!G$15,CalculationsAndCharts!$A364+$A$11,IF($C$7,8,0),1,1)</f>
        <v>230615500</v>
      </c>
      <c r="D364" s="4">
        <f ca="1">OFFSET(InputPriceData!C$15,CalculationsAndCharts!$A364+$A$11,IF($C$7,8,0),1,1)</f>
        <v>126.91</v>
      </c>
      <c r="E364" s="4">
        <f ca="1">OFFSET(InputPriceData!D$15,CalculationsAndCharts!$A364+$A$11,IF($C$7,8,0),1,1)</f>
        <v>128.5</v>
      </c>
      <c r="F364" s="4">
        <f ca="1">OFFSET(InputPriceData!E$15,CalculationsAndCharts!$A364+$A$11,IF($C$7,8,0),1,1)</f>
        <v>126.56</v>
      </c>
      <c r="G364" s="4">
        <f ca="1">OFFSET(InputPriceData!F$15,CalculationsAndCharts!$A364+$A$11,IF($C$7,8,0),1,1)</f>
        <v>127.99</v>
      </c>
      <c r="H364" s="138"/>
      <c r="I364" s="138"/>
      <c r="O364" s="246">
        <f t="shared" ca="1" si="50"/>
        <v>1.1003512001851841</v>
      </c>
      <c r="P364" s="246">
        <f t="shared" ca="1" si="51"/>
        <v>-1.0622268769192083</v>
      </c>
      <c r="Q364" s="246">
        <f t="shared" ca="1" si="53"/>
        <v>4.6254079067965419</v>
      </c>
      <c r="R364" s="4">
        <f t="shared" ca="1" si="54"/>
        <v>-0.2296504218273116</v>
      </c>
      <c r="S364" s="4">
        <f t="shared" ca="1" si="52"/>
        <v>0.84499839152385658</v>
      </c>
      <c r="W364" s="246">
        <f t="shared" ca="1" si="55"/>
        <v>1.1003512001851841</v>
      </c>
      <c r="X364" s="246">
        <f t="shared" ca="1" si="56"/>
        <v>-1.0622268769192083</v>
      </c>
      <c r="Y364" s="246">
        <f t="shared" ca="1" si="57"/>
        <v>4.6254079067965419</v>
      </c>
      <c r="Z364" s="4">
        <f t="shared" ca="1" si="58"/>
        <v>-0.2296504218273116</v>
      </c>
      <c r="AA364" s="4">
        <f t="shared" ca="1" si="59"/>
        <v>0.1875807803018994</v>
      </c>
    </row>
    <row r="365" spans="1:27" x14ac:dyDescent="0.25">
      <c r="A365">
        <v>333</v>
      </c>
      <c r="B365" s="176">
        <f ca="1">OFFSET(InputPriceData!B$15,CalculationsAndCharts!$A365+$A$11,0,1,1)</f>
        <v>41073</v>
      </c>
      <c r="C365" s="3">
        <f ca="1">OFFSET(InputPriceData!G$15,CalculationsAndCharts!$A365+$A$11,IF($C$7,8,0),1,1)</f>
        <v>172223900</v>
      </c>
      <c r="D365" s="4">
        <f ca="1">OFFSET(InputPriceData!C$15,CalculationsAndCharts!$A365+$A$11,IF($C$7,8,0),1,1)</f>
        <v>127.08</v>
      </c>
      <c r="E365" s="4">
        <f ca="1">OFFSET(InputPriceData!D$15,CalculationsAndCharts!$A365+$A$11,IF($C$7,8,0),1,1)</f>
        <v>127.88</v>
      </c>
      <c r="F365" s="4">
        <f ca="1">OFFSET(InputPriceData!E$15,CalculationsAndCharts!$A365+$A$11,IF($C$7,8,0),1,1)</f>
        <v>126.21</v>
      </c>
      <c r="G365" s="4">
        <f ca="1">OFFSET(InputPriceData!F$15,CalculationsAndCharts!$A365+$A$11,IF($C$7,8,0),1,1)</f>
        <v>126.64</v>
      </c>
      <c r="H365" s="138"/>
      <c r="I365" s="138"/>
      <c r="O365" s="246">
        <f t="shared" ca="1" si="50"/>
        <v>-0.28016510693618157</v>
      </c>
      <c r="P365" s="246">
        <f t="shared" ca="1" si="51"/>
        <v>-1.5192912321284489</v>
      </c>
      <c r="Q365" s="246">
        <f t="shared" ca="1" si="53"/>
        <v>4.6674146385434332</v>
      </c>
      <c r="R365" s="4">
        <f t="shared" ca="1" si="54"/>
        <v>-0.32551023420592784</v>
      </c>
      <c r="S365" s="4">
        <f t="shared" ca="1" si="52"/>
        <v>0.81252704873247572</v>
      </c>
      <c r="W365" s="246">
        <f t="shared" ca="1" si="55"/>
        <v>-0.28016510693618157</v>
      </c>
      <c r="X365" s="246">
        <f t="shared" ca="1" si="56"/>
        <v>-1.5192912321284489</v>
      </c>
      <c r="Y365" s="246">
        <f t="shared" ca="1" si="57"/>
        <v>4.6674146385434332</v>
      </c>
      <c r="Z365" s="4">
        <f t="shared" ca="1" si="58"/>
        <v>-0.32551023420592784</v>
      </c>
      <c r="AA365" s="4">
        <f t="shared" ca="1" si="59"/>
        <v>8.5640510898047723E-2</v>
      </c>
    </row>
    <row r="366" spans="1:27" x14ac:dyDescent="0.25">
      <c r="A366">
        <v>334</v>
      </c>
      <c r="B366" s="176">
        <f ca="1">OFFSET(InputPriceData!B$15,CalculationsAndCharts!$A366+$A$11,0,1,1)</f>
        <v>41072</v>
      </c>
      <c r="C366" s="3">
        <f ca="1">OFFSET(InputPriceData!G$15,CalculationsAndCharts!$A366+$A$11,IF($C$7,8,0),1,1)</f>
        <v>181931800</v>
      </c>
      <c r="D366" s="4">
        <f ca="1">OFFSET(InputPriceData!C$15,CalculationsAndCharts!$A366+$A$11,IF($C$7,8,0),1,1)</f>
        <v>126.38</v>
      </c>
      <c r="E366" s="4">
        <f ca="1">OFFSET(InputPriceData!D$15,CalculationsAndCharts!$A366+$A$11,IF($C$7,8,0),1,1)</f>
        <v>127.55</v>
      </c>
      <c r="F366" s="4">
        <f ca="1">OFFSET(InputPriceData!E$15,CalculationsAndCharts!$A366+$A$11,IF($C$7,8,0),1,1)</f>
        <v>125.77</v>
      </c>
      <c r="G366" s="4">
        <f ca="1">OFFSET(InputPriceData!F$15,CalculationsAndCharts!$A366+$A$11,IF($C$7,8,0),1,1)</f>
        <v>127.46</v>
      </c>
      <c r="H366" s="138"/>
      <c r="I366" s="138"/>
      <c r="O366" s="246">
        <f t="shared" ca="1" si="50"/>
        <v>0.48131096253913863</v>
      </c>
      <c r="P366" s="246">
        <f t="shared" ca="1" si="51"/>
        <v>-1.9942681024353441</v>
      </c>
      <c r="Q366" s="246">
        <f t="shared" ca="1" si="53"/>
        <v>4.7098028643223344</v>
      </c>
      <c r="R366" s="4">
        <f t="shared" ca="1" si="54"/>
        <v>-0.42342920922281269</v>
      </c>
      <c r="S366" s="4">
        <f t="shared" ca="1" si="52"/>
        <v>0.77001168623098804</v>
      </c>
      <c r="W366" s="246">
        <f t="shared" ca="1" si="55"/>
        <v>0.48131096253913863</v>
      </c>
      <c r="X366" s="246">
        <f t="shared" ca="1" si="56"/>
        <v>-1.9942681024353441</v>
      </c>
      <c r="Y366" s="246">
        <f t="shared" ca="1" si="57"/>
        <v>4.7098028643223344</v>
      </c>
      <c r="Z366" s="4">
        <f t="shared" ca="1" si="58"/>
        <v>-0.42342920922281269</v>
      </c>
      <c r="AA366" s="4">
        <f t="shared" ca="1" si="59"/>
        <v>-2.8206610300585917E-2</v>
      </c>
    </row>
    <row r="367" spans="1:27" x14ac:dyDescent="0.25">
      <c r="A367">
        <v>335</v>
      </c>
      <c r="B367" s="176">
        <f ca="1">OFFSET(InputPriceData!B$15,CalculationsAndCharts!$A367+$A$11,0,1,1)</f>
        <v>41071</v>
      </c>
      <c r="C367" s="3">
        <f ca="1">OFFSET(InputPriceData!G$15,CalculationsAndCharts!$A367+$A$11,IF($C$7,8,0),1,1)</f>
        <v>169756100</v>
      </c>
      <c r="D367" s="4">
        <f ca="1">OFFSET(InputPriceData!C$15,CalculationsAndCharts!$A367+$A$11,IF($C$7,8,0),1,1)</f>
        <v>128.66</v>
      </c>
      <c r="E367" s="4">
        <f ca="1">OFFSET(InputPriceData!D$15,CalculationsAndCharts!$A367+$A$11,IF($C$7,8,0),1,1)</f>
        <v>128.72999999999999</v>
      </c>
      <c r="F367" s="4">
        <f ca="1">OFFSET(InputPriceData!E$15,CalculationsAndCharts!$A367+$A$11,IF($C$7,8,0),1,1)</f>
        <v>125.89</v>
      </c>
      <c r="G367" s="4">
        <f ca="1">OFFSET(InputPriceData!F$15,CalculationsAndCharts!$A367+$A$11,IF($C$7,8,0),1,1)</f>
        <v>126.01</v>
      </c>
      <c r="H367" s="138"/>
      <c r="I367" s="138"/>
      <c r="O367" s="246">
        <f t="shared" ca="1" si="50"/>
        <v>-1.0617512110416323</v>
      </c>
      <c r="P367" s="246">
        <f t="shared" ca="1" si="51"/>
        <v>-2.4767902128570327</v>
      </c>
      <c r="Q367" s="246">
        <f t="shared" ca="1" si="53"/>
        <v>4.7525760487611848</v>
      </c>
      <c r="R367" s="4">
        <f t="shared" ca="1" si="54"/>
        <v>-0.52114688696094347</v>
      </c>
      <c r="S367" s="4">
        <f t="shared" ca="1" si="52"/>
        <v>0.71351428806229233</v>
      </c>
      <c r="W367" s="246">
        <f t="shared" ca="1" si="55"/>
        <v>-1.0617512110416323</v>
      </c>
      <c r="X367" s="246">
        <f t="shared" ca="1" si="56"/>
        <v>-2.4767902128570327</v>
      </c>
      <c r="Y367" s="246">
        <f t="shared" ca="1" si="57"/>
        <v>4.7525760487611848</v>
      </c>
      <c r="Z367" s="4">
        <f t="shared" ca="1" si="58"/>
        <v>-0.52114688696094347</v>
      </c>
      <c r="AA367" s="4">
        <f t="shared" ca="1" si="59"/>
        <v>-0.15305189425466009</v>
      </c>
    </row>
    <row r="368" spans="1:27" x14ac:dyDescent="0.25">
      <c r="A368">
        <v>336</v>
      </c>
      <c r="B368" s="176">
        <f ca="1">OFFSET(InputPriceData!B$15,CalculationsAndCharts!$A368+$A$11,0,1,1)</f>
        <v>41068</v>
      </c>
      <c r="C368" s="3">
        <f ca="1">OFFSET(InputPriceData!G$15,CalculationsAndCharts!$A368+$A$11,IF($C$7,8,0),1,1)</f>
        <v>143915400</v>
      </c>
      <c r="D368" s="4">
        <f ca="1">OFFSET(InputPriceData!C$15,CalculationsAndCharts!$A368+$A$11,IF($C$7,8,0),1,1)</f>
        <v>126.3</v>
      </c>
      <c r="E368" s="4">
        <f ca="1">OFFSET(InputPriceData!D$15,CalculationsAndCharts!$A368+$A$11,IF($C$7,8,0),1,1)</f>
        <v>127.66</v>
      </c>
      <c r="F368" s="4">
        <f ca="1">OFFSET(InputPriceData!E$15,CalculationsAndCharts!$A368+$A$11,IF($C$7,8,0),1,1)</f>
        <v>125.89</v>
      </c>
      <c r="G368" s="4">
        <f ca="1">OFFSET(InputPriceData!F$15,CalculationsAndCharts!$A368+$A$11,IF($C$7,8,0),1,1)</f>
        <v>127.63</v>
      </c>
      <c r="H368" s="138"/>
      <c r="I368" s="138"/>
      <c r="O368" s="246">
        <f t="shared" ca="1" si="50"/>
        <v>0.46504483484258941</v>
      </c>
      <c r="P368" s="246">
        <f t="shared" ca="1" si="51"/>
        <v>-2.9597758397979081</v>
      </c>
      <c r="Q368" s="246">
        <f t="shared" ca="1" si="53"/>
        <v>4.7957376879527596</v>
      </c>
      <c r="R368" s="4">
        <f t="shared" ca="1" si="54"/>
        <v>-0.61716800050033582</v>
      </c>
      <c r="S368" s="4">
        <f t="shared" ca="1" si="52"/>
        <v>0.63622261444897998</v>
      </c>
      <c r="W368" s="246">
        <f t="shared" ca="1" si="55"/>
        <v>0.46504483484258941</v>
      </c>
      <c r="X368" s="246">
        <f t="shared" ca="1" si="56"/>
        <v>-2.9597758397979081</v>
      </c>
      <c r="Y368" s="246">
        <f t="shared" ca="1" si="57"/>
        <v>4.7957376879527596</v>
      </c>
      <c r="Z368" s="4">
        <f t="shared" ca="1" si="58"/>
        <v>-0.61716800050033582</v>
      </c>
      <c r="AA368" s="4">
        <f t="shared" ca="1" si="59"/>
        <v>-0.28835286493702716</v>
      </c>
    </row>
    <row r="369" spans="1:27" x14ac:dyDescent="0.25">
      <c r="A369">
        <v>337</v>
      </c>
      <c r="B369" s="176">
        <f ca="1">OFFSET(InputPriceData!B$15,CalculationsAndCharts!$A369+$A$11,0,1,1)</f>
        <v>41067</v>
      </c>
      <c r="C369" s="3">
        <f ca="1">OFFSET(InputPriceData!G$15,CalculationsAndCharts!$A369+$A$11,IF($C$7,8,0),1,1)</f>
        <v>184772700</v>
      </c>
      <c r="D369" s="4">
        <f ca="1">OFFSET(InputPriceData!C$15,CalculationsAndCharts!$A369+$A$11,IF($C$7,8,0),1,1)</f>
        <v>127.98</v>
      </c>
      <c r="E369" s="4">
        <f ca="1">OFFSET(InputPriceData!D$15,CalculationsAndCharts!$A369+$A$11,IF($C$7,8,0),1,1)</f>
        <v>128.04</v>
      </c>
      <c r="F369" s="4">
        <f ca="1">OFFSET(InputPriceData!E$15,CalculationsAndCharts!$A369+$A$11,IF($C$7,8,0),1,1)</f>
        <v>126.36</v>
      </c>
      <c r="G369" s="4">
        <f ca="1">OFFSET(InputPriceData!F$15,CalculationsAndCharts!$A369+$A$11,IF($C$7,8,0),1,1)</f>
        <v>126.62</v>
      </c>
      <c r="H369" s="138"/>
      <c r="I369" s="138"/>
      <c r="O369" s="246">
        <f t="shared" ca="1" si="50"/>
        <v>-0.61807693456201251</v>
      </c>
      <c r="P369" s="246">
        <f t="shared" ca="1" si="51"/>
        <v>-3.3849794501650843</v>
      </c>
      <c r="Q369" s="246">
        <f t="shared" ca="1" si="53"/>
        <v>4.8392913097404238</v>
      </c>
      <c r="R369" s="4">
        <f t="shared" ca="1" si="54"/>
        <v>-0.69947833959734329</v>
      </c>
      <c r="S369" s="4">
        <f t="shared" ca="1" si="52"/>
        <v>0.5412636221175815</v>
      </c>
      <c r="W369" s="246">
        <f t="shared" ca="1" si="55"/>
        <v>-0.61807693456201251</v>
      </c>
      <c r="X369" s="246">
        <f t="shared" ca="1" si="56"/>
        <v>-3.3849794501650843</v>
      </c>
      <c r="Y369" s="246">
        <f t="shared" ca="1" si="57"/>
        <v>4.8392913097404238</v>
      </c>
      <c r="Z369" s="4">
        <f t="shared" ca="1" si="58"/>
        <v>-0.69947833959734329</v>
      </c>
      <c r="AA369" s="4">
        <f t="shared" ca="1" si="59"/>
        <v>-0.41582162850844284</v>
      </c>
    </row>
    <row r="370" spans="1:27" x14ac:dyDescent="0.25">
      <c r="A370">
        <v>338</v>
      </c>
      <c r="B370" s="176">
        <f ca="1">OFFSET(InputPriceData!B$15,CalculationsAndCharts!$A370+$A$11,0,1,1)</f>
        <v>41066</v>
      </c>
      <c r="C370" s="3">
        <f ca="1">OFFSET(InputPriceData!G$15,CalculationsAndCharts!$A370+$A$11,IF($C$7,8,0),1,1)</f>
        <v>184202800</v>
      </c>
      <c r="D370" s="4">
        <f ca="1">OFFSET(InputPriceData!C$15,CalculationsAndCharts!$A370+$A$11,IF($C$7,8,0),1,1)</f>
        <v>124.63</v>
      </c>
      <c r="E370" s="4">
        <f ca="1">OFFSET(InputPriceData!D$15,CalculationsAndCharts!$A370+$A$11,IF($C$7,8,0),1,1)</f>
        <v>126.61</v>
      </c>
      <c r="F370" s="4">
        <f ca="1">OFFSET(InputPriceData!E$15,CalculationsAndCharts!$A370+$A$11,IF($C$7,8,0),1,1)</f>
        <v>124.59</v>
      </c>
      <c r="G370" s="4">
        <f ca="1">OFFSET(InputPriceData!F$15,CalculationsAndCharts!$A370+$A$11,IF($C$7,8,0),1,1)</f>
        <v>126.55</v>
      </c>
      <c r="H370" s="138"/>
      <c r="I370" s="138"/>
      <c r="O370" s="246">
        <f t="shared" ca="1" si="50"/>
        <v>-0.8173927553400695</v>
      </c>
      <c r="P370" s="246">
        <f t="shared" ca="1" si="51"/>
        <v>-3.640365606325386</v>
      </c>
      <c r="Q370" s="246">
        <f t="shared" ca="1" si="53"/>
        <v>4.8832404740064819</v>
      </c>
      <c r="R370" s="4">
        <f t="shared" ca="1" si="54"/>
        <v>-0.74548153540729234</v>
      </c>
      <c r="S370" s="4">
        <f t="shared" ca="1" si="52"/>
        <v>0.46956590574024826</v>
      </c>
      <c r="W370" s="246">
        <f t="shared" ca="1" si="55"/>
        <v>-0.8173927553400695</v>
      </c>
      <c r="X370" s="246">
        <f t="shared" ca="1" si="56"/>
        <v>-3.640365606325386</v>
      </c>
      <c r="Y370" s="246">
        <f t="shared" ca="1" si="57"/>
        <v>4.8832404740064819</v>
      </c>
      <c r="Z370" s="4">
        <f t="shared" ca="1" si="58"/>
        <v>-0.74548153540729234</v>
      </c>
      <c r="AA370" s="4">
        <f t="shared" ca="1" si="59"/>
        <v>-0.49227400905052904</v>
      </c>
    </row>
    <row r="371" spans="1:27" x14ac:dyDescent="0.25">
      <c r="A371">
        <v>339</v>
      </c>
      <c r="B371" s="176">
        <f ca="1">OFFSET(InputPriceData!B$15,CalculationsAndCharts!$A371+$A$11,0,1,1)</f>
        <v>41065</v>
      </c>
      <c r="C371" s="3">
        <f ca="1">OFFSET(InputPriceData!G$15,CalculationsAndCharts!$A371+$A$11,IF($C$7,8,0),1,1)</f>
        <v>164149400</v>
      </c>
      <c r="D371" s="4">
        <f ca="1">OFFSET(InputPriceData!C$15,CalculationsAndCharts!$A371+$A$11,IF($C$7,8,0),1,1)</f>
        <v>122.6</v>
      </c>
      <c r="E371" s="4">
        <f ca="1">OFFSET(InputPriceData!D$15,CalculationsAndCharts!$A371+$A$11,IF($C$7,8,0),1,1)</f>
        <v>123.95</v>
      </c>
      <c r="F371" s="4">
        <f ca="1">OFFSET(InputPriceData!E$15,CalculationsAndCharts!$A371+$A$11,IF($C$7,8,0),1,1)</f>
        <v>122.53</v>
      </c>
      <c r="G371" s="4">
        <f ca="1">OFFSET(InputPriceData!F$15,CalculationsAndCharts!$A371+$A$11,IF($C$7,8,0),1,1)</f>
        <v>123.77</v>
      </c>
      <c r="H371" s="138"/>
      <c r="I371" s="138"/>
      <c r="O371" s="246">
        <f t="shared" ca="1" si="50"/>
        <v>-3.8680838734115754</v>
      </c>
      <c r="P371" s="246">
        <f t="shared" ca="1" si="51"/>
        <v>-3.6784966517858311</v>
      </c>
      <c r="Q371" s="246">
        <f t="shared" ca="1" si="53"/>
        <v>4.9275887729631505</v>
      </c>
      <c r="R371" s="4">
        <f t="shared" ca="1" si="54"/>
        <v>-0.74651047830312511</v>
      </c>
      <c r="S371" s="4">
        <f t="shared" ca="1" si="52"/>
        <v>0.46775539494563428</v>
      </c>
      <c r="W371" s="246">
        <f t="shared" ca="1" si="55"/>
        <v>-3.8680838734115754</v>
      </c>
      <c r="X371" s="246">
        <f t="shared" ca="1" si="56"/>
        <v>-3.6784966517858311</v>
      </c>
      <c r="Y371" s="246">
        <f t="shared" ca="1" si="57"/>
        <v>4.9275887729631505</v>
      </c>
      <c r="Z371" s="4">
        <f t="shared" ca="1" si="58"/>
        <v>-0.74651047830312511</v>
      </c>
      <c r="AA371" s="4">
        <f t="shared" ca="1" si="59"/>
        <v>-0.49402986732393239</v>
      </c>
    </row>
    <row r="372" spans="1:27" x14ac:dyDescent="0.25">
      <c r="A372">
        <v>340</v>
      </c>
      <c r="B372" s="176">
        <f ca="1">OFFSET(InputPriceData!B$15,CalculationsAndCharts!$A372+$A$11,0,1,1)</f>
        <v>41064</v>
      </c>
      <c r="C372" s="3">
        <f ca="1">OFFSET(InputPriceData!G$15,CalculationsAndCharts!$A372+$A$11,IF($C$7,8,0),1,1)</f>
        <v>202545800</v>
      </c>
      <c r="D372" s="4">
        <f ca="1">OFFSET(InputPriceData!C$15,CalculationsAndCharts!$A372+$A$11,IF($C$7,8,0),1,1)</f>
        <v>123.12</v>
      </c>
      <c r="E372" s="4">
        <f ca="1">OFFSET(InputPriceData!D$15,CalculationsAndCharts!$A372+$A$11,IF($C$7,8,0),1,1)</f>
        <v>123.45</v>
      </c>
      <c r="F372" s="4">
        <f ca="1">OFFSET(InputPriceData!E$15,CalculationsAndCharts!$A372+$A$11,IF($C$7,8,0),1,1)</f>
        <v>121.92</v>
      </c>
      <c r="G372" s="4">
        <f ca="1">OFFSET(InputPriceData!F$15,CalculationsAndCharts!$A372+$A$11,IF($C$7,8,0),1,1)</f>
        <v>122.84</v>
      </c>
      <c r="H372" s="138"/>
      <c r="I372" s="138"/>
      <c r="O372" s="246">
        <f t="shared" ca="1" si="50"/>
        <v>-5.2593102778431575</v>
      </c>
      <c r="P372" s="246">
        <f t="shared" ca="1" si="51"/>
        <v>-3.5733797587345126</v>
      </c>
      <c r="Q372" s="246">
        <f t="shared" ca="1" si="53"/>
        <v>4.972339831446166</v>
      </c>
      <c r="R372" s="4">
        <f t="shared" ca="1" si="54"/>
        <v>-0.71865155638310896</v>
      </c>
      <c r="S372" s="4">
        <f t="shared" ca="1" si="52"/>
        <v>0.51342429623119978</v>
      </c>
      <c r="W372" s="246">
        <f t="shared" ca="1" si="55"/>
        <v>-5.2593102778431575</v>
      </c>
      <c r="X372" s="246">
        <f t="shared" ca="1" si="56"/>
        <v>-3.5733797587345126</v>
      </c>
      <c r="Y372" s="246">
        <f t="shared" ca="1" si="57"/>
        <v>4.972339831446166</v>
      </c>
      <c r="Z372" s="4">
        <f t="shared" ca="1" si="58"/>
        <v>-0.71865155638310896</v>
      </c>
      <c r="AA372" s="4">
        <f t="shared" ca="1" si="59"/>
        <v>-0.44720553904674526</v>
      </c>
    </row>
    <row r="373" spans="1:27" x14ac:dyDescent="0.25">
      <c r="A373">
        <v>341</v>
      </c>
      <c r="B373" s="176">
        <f ca="1">OFFSET(InputPriceData!B$15,CalculationsAndCharts!$A373+$A$11,0,1,1)</f>
        <v>41061</v>
      </c>
      <c r="C373" s="3">
        <f ca="1">OFFSET(InputPriceData!G$15,CalculationsAndCharts!$A373+$A$11,IF($C$7,8,0),1,1)</f>
        <v>253240900</v>
      </c>
      <c r="D373" s="4">
        <f ca="1">OFFSET(InputPriceData!C$15,CalculationsAndCharts!$A373+$A$11,IF($C$7,8,0),1,1)</f>
        <v>124.09</v>
      </c>
      <c r="E373" s="4">
        <f ca="1">OFFSET(InputPriceData!D$15,CalculationsAndCharts!$A373+$A$11,IF($C$7,8,0),1,1)</f>
        <v>126.09</v>
      </c>
      <c r="F373" s="4">
        <f ca="1">OFFSET(InputPriceData!E$15,CalculationsAndCharts!$A373+$A$11,IF($C$7,8,0),1,1)</f>
        <v>122.89</v>
      </c>
      <c r="G373" s="4">
        <f ca="1">OFFSET(InputPriceData!F$15,CalculationsAndCharts!$A373+$A$11,IF($C$7,8,0),1,1)</f>
        <v>122.89</v>
      </c>
      <c r="H373" s="138"/>
      <c r="I373" s="138"/>
      <c r="O373" s="246">
        <f t="shared" ca="1" si="50"/>
        <v>-5.7439458074656322</v>
      </c>
      <c r="P373" s="246">
        <f t="shared" ca="1" si="51"/>
        <v>-3.5314868437686222</v>
      </c>
      <c r="Q373" s="246">
        <f t="shared" ca="1" si="53"/>
        <v>5.017497307211066</v>
      </c>
      <c r="R373" s="4">
        <f t="shared" ca="1" si="54"/>
        <v>-0.70383432766236398</v>
      </c>
      <c r="S373" s="4">
        <f t="shared" ca="1" si="52"/>
        <v>0.53516887534631075</v>
      </c>
      <c r="W373" s="246">
        <f t="shared" ca="1" si="55"/>
        <v>-5.7439458074656322</v>
      </c>
      <c r="X373" s="246">
        <f t="shared" ca="1" si="56"/>
        <v>-3.5314868437686222</v>
      </c>
      <c r="Y373" s="246">
        <f t="shared" ca="1" si="57"/>
        <v>5.017497307211066</v>
      </c>
      <c r="Z373" s="4">
        <f t="shared" ca="1" si="58"/>
        <v>-0.70383432766236398</v>
      </c>
      <c r="AA373" s="4">
        <f t="shared" ca="1" si="59"/>
        <v>-0.42289296074083194</v>
      </c>
    </row>
    <row r="374" spans="1:27" x14ac:dyDescent="0.25">
      <c r="A374">
        <v>342</v>
      </c>
      <c r="B374" s="176">
        <f ca="1">OFFSET(InputPriceData!B$15,CalculationsAndCharts!$A374+$A$11,0,1,1)</f>
        <v>41060</v>
      </c>
      <c r="C374" s="3">
        <f ca="1">OFFSET(InputPriceData!G$15,CalculationsAndCharts!$A374+$A$11,IF($C$7,8,0),1,1)</f>
        <v>196186000</v>
      </c>
      <c r="D374" s="4">
        <f ca="1">OFFSET(InputPriceData!C$15,CalculationsAndCharts!$A374+$A$11,IF($C$7,8,0),1,1)</f>
        <v>126.3</v>
      </c>
      <c r="E374" s="4">
        <f ca="1">OFFSET(InputPriceData!D$15,CalculationsAndCharts!$A374+$A$11,IF($C$7,8,0),1,1)</f>
        <v>127.01</v>
      </c>
      <c r="F374" s="4">
        <f ca="1">OFFSET(InputPriceData!E$15,CalculationsAndCharts!$A374+$A$11,IF($C$7,8,0),1,1)</f>
        <v>124.99</v>
      </c>
      <c r="G374" s="4">
        <f ca="1">OFFSET(InputPriceData!F$15,CalculationsAndCharts!$A374+$A$11,IF($C$7,8,0),1,1)</f>
        <v>126.07</v>
      </c>
      <c r="H374" s="138"/>
      <c r="I374" s="138"/>
      <c r="O374" s="246">
        <f t="shared" ca="1" si="50"/>
        <v>-2.987925873668329</v>
      </c>
      <c r="P374" s="246">
        <f t="shared" ca="1" si="51"/>
        <v>-3.7088978320363624</v>
      </c>
      <c r="Q374" s="246">
        <f t="shared" ca="1" si="53"/>
        <v>5.0630648912321554</v>
      </c>
      <c r="R374" s="4">
        <f t="shared" ca="1" si="54"/>
        <v>-0.73254005463354022</v>
      </c>
      <c r="S374" s="4">
        <f t="shared" ca="1" si="52"/>
        <v>0.49149717808328264</v>
      </c>
      <c r="W374" s="246">
        <f t="shared" ca="1" si="55"/>
        <v>-2.987925873668329</v>
      </c>
      <c r="X374" s="246">
        <f t="shared" ca="1" si="56"/>
        <v>-3.7088978320363624</v>
      </c>
      <c r="Y374" s="246">
        <f t="shared" ca="1" si="57"/>
        <v>5.0630648912321554</v>
      </c>
      <c r="Z374" s="4">
        <f t="shared" ca="1" si="58"/>
        <v>-0.73254005463354022</v>
      </c>
      <c r="AA374" s="4">
        <f t="shared" ca="1" si="59"/>
        <v>-0.47036434334102034</v>
      </c>
    </row>
    <row r="375" spans="1:27" x14ac:dyDescent="0.25">
      <c r="A375">
        <v>343</v>
      </c>
      <c r="B375" s="176">
        <f ca="1">OFFSET(InputPriceData!B$15,CalculationsAndCharts!$A375+$A$11,0,1,1)</f>
        <v>41059</v>
      </c>
      <c r="C375" s="3">
        <f ca="1">OFFSET(InputPriceData!G$15,CalculationsAndCharts!$A375+$A$11,IF($C$7,8,0),1,1)</f>
        <v>162370400</v>
      </c>
      <c r="D375" s="4">
        <f ca="1">OFFSET(InputPriceData!C$15,CalculationsAndCharts!$A375+$A$11,IF($C$7,8,0),1,1)</f>
        <v>127.12</v>
      </c>
      <c r="E375" s="4">
        <f ca="1">OFFSET(InputPriceData!D$15,CalculationsAndCharts!$A375+$A$11,IF($C$7,8,0),1,1)</f>
        <v>128.19999999999999</v>
      </c>
      <c r="F375" s="4">
        <f ca="1">OFFSET(InputPriceData!E$15,CalculationsAndCharts!$A375+$A$11,IF($C$7,8,0),1,1)</f>
        <v>126.09</v>
      </c>
      <c r="G375" s="4">
        <f ca="1">OFFSET(InputPriceData!F$15,CalculationsAndCharts!$A375+$A$11,IF($C$7,8,0),1,1)</f>
        <v>126.35</v>
      </c>
      <c r="H375" s="138"/>
      <c r="I375" s="138"/>
      <c r="O375" s="246">
        <f t="shared" ca="1" si="50"/>
        <v>-3.0028553286267985</v>
      </c>
      <c r="P375" s="246">
        <f t="shared" ca="1" si="51"/>
        <v>-4.0664814484045646</v>
      </c>
      <c r="Q375" s="246">
        <f t="shared" ca="1" si="53"/>
        <v>5.109046308004193</v>
      </c>
      <c r="R375" s="4">
        <f t="shared" ca="1" si="54"/>
        <v>-0.7959374809411548</v>
      </c>
      <c r="S375" s="4">
        <f t="shared" ca="1" si="52"/>
        <v>0.36686134279109678</v>
      </c>
      <c r="W375" s="246">
        <f t="shared" ca="1" si="55"/>
        <v>-3.0028553286267985</v>
      </c>
      <c r="X375" s="246">
        <f t="shared" ca="1" si="56"/>
        <v>-4.0664814484045646</v>
      </c>
      <c r="Y375" s="246">
        <f t="shared" ca="1" si="57"/>
        <v>5.109046308004193</v>
      </c>
      <c r="Z375" s="4">
        <f t="shared" ca="1" si="58"/>
        <v>-0.7959374809411548</v>
      </c>
      <c r="AA375" s="4">
        <f t="shared" ca="1" si="59"/>
        <v>-0.58087287953471234</v>
      </c>
    </row>
    <row r="376" spans="1:27" x14ac:dyDescent="0.25">
      <c r="A376">
        <v>344</v>
      </c>
      <c r="B376" s="176">
        <f ca="1">OFFSET(InputPriceData!B$15,CalculationsAndCharts!$A376+$A$11,0,1,1)</f>
        <v>41058</v>
      </c>
      <c r="C376" s="3">
        <f ca="1">OFFSET(InputPriceData!G$15,CalculationsAndCharts!$A376+$A$11,IF($C$7,8,0),1,1)</f>
        <v>152883500</v>
      </c>
      <c r="D376" s="4">
        <f ca="1">OFFSET(InputPriceData!C$15,CalculationsAndCharts!$A376+$A$11,IF($C$7,8,0),1,1)</f>
        <v>127.69</v>
      </c>
      <c r="E376" s="4">
        <f ca="1">OFFSET(InputPriceData!D$15,CalculationsAndCharts!$A376+$A$11,IF($C$7,8,0),1,1)</f>
        <v>128.43</v>
      </c>
      <c r="F376" s="4">
        <f ca="1">OFFSET(InputPriceData!E$15,CalculationsAndCharts!$A376+$A$11,IF($C$7,8,0),1,1)</f>
        <v>125.78</v>
      </c>
      <c r="G376" s="4">
        <f ca="1">OFFSET(InputPriceData!F$15,CalculationsAndCharts!$A376+$A$11,IF($C$7,8,0),1,1)</f>
        <v>128.21</v>
      </c>
      <c r="H376" s="138"/>
      <c r="I376" s="138"/>
      <c r="O376" s="246">
        <f t="shared" ca="1" si="50"/>
        <v>-1.3603634886708202</v>
      </c>
      <c r="P376" s="246">
        <f t="shared" ca="1" si="51"/>
        <v>-4.4920875594107077</v>
      </c>
      <c r="Q376" s="246">
        <f t="shared" ca="1" si="53"/>
        <v>5.1554453158468148</v>
      </c>
      <c r="R376" s="4">
        <f t="shared" ca="1" si="54"/>
        <v>-0.87132871831710113</v>
      </c>
      <c r="S376" s="4">
        <f t="shared" ca="1" si="52"/>
        <v>0.13285787699613472</v>
      </c>
      <c r="W376" s="246">
        <f t="shared" ca="1" si="55"/>
        <v>-1.3603634886708202</v>
      </c>
      <c r="X376" s="246">
        <f t="shared" ca="1" si="56"/>
        <v>-4.4920875594107077</v>
      </c>
      <c r="Y376" s="246">
        <f t="shared" ca="1" si="57"/>
        <v>5.1554453158468148</v>
      </c>
      <c r="Z376" s="4">
        <f t="shared" ca="1" si="58"/>
        <v>-0.87132871831710113</v>
      </c>
      <c r="AA376" s="4">
        <f t="shared" ca="1" si="59"/>
        <v>-0.72348656788200871</v>
      </c>
    </row>
    <row r="377" spans="1:27" x14ac:dyDescent="0.25">
      <c r="A377">
        <v>345</v>
      </c>
      <c r="B377" s="176">
        <f ca="1">OFFSET(InputPriceData!B$15,CalculationsAndCharts!$A377+$A$11,0,1,1)</f>
        <v>41054</v>
      </c>
      <c r="C377" s="3">
        <f ca="1">OFFSET(InputPriceData!G$15,CalculationsAndCharts!$A377+$A$11,IF($C$7,8,0),1,1)</f>
        <v>135465600</v>
      </c>
      <c r="D377" s="4">
        <f ca="1">OFFSET(InputPriceData!C$15,CalculationsAndCharts!$A377+$A$11,IF($C$7,8,0),1,1)</f>
        <v>127.03</v>
      </c>
      <c r="E377" s="4">
        <f ca="1">OFFSET(InputPriceData!D$15,CalculationsAndCharts!$A377+$A$11,IF($C$7,8,0),1,1)</f>
        <v>127.39</v>
      </c>
      <c r="F377" s="4">
        <f ca="1">OFFSET(InputPriceData!E$15,CalculationsAndCharts!$A377+$A$11,IF($C$7,8,0),1,1)</f>
        <v>126.36</v>
      </c>
      <c r="G377" s="4">
        <f ca="1">OFFSET(InputPriceData!F$15,CalculationsAndCharts!$A377+$A$11,IF($C$7,8,0),1,1)</f>
        <v>126.67</v>
      </c>
      <c r="H377" s="138"/>
      <c r="I377" s="138"/>
      <c r="O377" s="246">
        <f t="shared" ca="1" si="50"/>
        <v>-3.1186528821516308</v>
      </c>
      <c r="P377" s="246">
        <f t="shared" ca="1" si="51"/>
        <v>-4.8710592661901213</v>
      </c>
      <c r="Q377" s="246">
        <f t="shared" ca="1" si="53"/>
        <v>5.20226570721172</v>
      </c>
      <c r="R377" s="4">
        <f t="shared" ca="1" si="54"/>
        <v>-0.93633419366441462</v>
      </c>
      <c r="S377" s="4">
        <f t="shared" ca="1" si="52"/>
        <v>-0.23098774645746031</v>
      </c>
      <c r="W377" s="246">
        <f t="shared" ca="1" si="55"/>
        <v>-3.1186528821516308</v>
      </c>
      <c r="X377" s="246">
        <f t="shared" ca="1" si="56"/>
        <v>-4.8710592661901213</v>
      </c>
      <c r="Y377" s="246">
        <f t="shared" ca="1" si="57"/>
        <v>5.20226570721172</v>
      </c>
      <c r="Z377" s="4">
        <f t="shared" ca="1" si="58"/>
        <v>-0.93633419366441462</v>
      </c>
      <c r="AA377" s="4">
        <f t="shared" ca="1" si="59"/>
        <v>-0.85749491913700771</v>
      </c>
    </row>
    <row r="378" spans="1:27" x14ac:dyDescent="0.25">
      <c r="A378">
        <v>346</v>
      </c>
      <c r="B378" s="176">
        <f ca="1">OFFSET(InputPriceData!B$15,CalculationsAndCharts!$A378+$A$11,0,1,1)</f>
        <v>41053</v>
      </c>
      <c r="C378" s="3">
        <f ca="1">OFFSET(InputPriceData!G$15,CalculationsAndCharts!$A378+$A$11,IF($C$7,8,0),1,1)</f>
        <v>167357600</v>
      </c>
      <c r="D378" s="4">
        <f ca="1">OFFSET(InputPriceData!C$15,CalculationsAndCharts!$A378+$A$11,IF($C$7,8,0),1,1)</f>
        <v>127.18</v>
      </c>
      <c r="E378" s="4">
        <f ca="1">OFFSET(InputPriceData!D$15,CalculationsAndCharts!$A378+$A$11,IF($C$7,8,0),1,1)</f>
        <v>127.38</v>
      </c>
      <c r="F378" s="4">
        <f ca="1">OFFSET(InputPriceData!E$15,CalculationsAndCharts!$A378+$A$11,IF($C$7,8,0),1,1)</f>
        <v>126.02</v>
      </c>
      <c r="G378" s="4">
        <f ca="1">OFFSET(InputPriceData!F$15,CalculationsAndCharts!$A378+$A$11,IF($C$7,8,0),1,1)</f>
        <v>127.08</v>
      </c>
      <c r="H378" s="138"/>
      <c r="I378" s="138"/>
      <c r="O378" s="246">
        <f t="shared" ca="1" si="50"/>
        <v>-2.9943105327194548</v>
      </c>
      <c r="P378" s="246">
        <f t="shared" ca="1" si="51"/>
        <v>-5.1377569563759451</v>
      </c>
      <c r="Q378" s="246">
        <f t="shared" ca="1" si="53"/>
        <v>5.2495113089926537</v>
      </c>
      <c r="R378" s="4">
        <f t="shared" ca="1" si="54"/>
        <v>-0.97871147502334777</v>
      </c>
      <c r="S378" s="4">
        <f t="shared" ca="1" si="52"/>
        <v>-0.66055464391468521</v>
      </c>
      <c r="W378" s="246">
        <f t="shared" ca="1" si="55"/>
        <v>-2.9943105327194548</v>
      </c>
      <c r="X378" s="246">
        <f t="shared" ca="1" si="56"/>
        <v>-5.1377569563759451</v>
      </c>
      <c r="Y378" s="246">
        <f t="shared" ca="1" si="57"/>
        <v>5.2495113089926537</v>
      </c>
      <c r="Z378" s="4">
        <f t="shared" ca="1" si="58"/>
        <v>-0.97871147502334777</v>
      </c>
      <c r="AA378" s="4">
        <f t="shared" ca="1" si="59"/>
        <v>-0.9510218895397069</v>
      </c>
    </row>
    <row r="379" spans="1:27" x14ac:dyDescent="0.25">
      <c r="A379">
        <v>347</v>
      </c>
      <c r="B379" s="176">
        <f ca="1">OFFSET(InputPriceData!B$15,CalculationsAndCharts!$A379+$A$11,0,1,1)</f>
        <v>41052</v>
      </c>
      <c r="C379" s="3">
        <f ca="1">OFFSET(InputPriceData!G$15,CalculationsAndCharts!$A379+$A$11,IF($C$7,8,0),1,1)</f>
        <v>204958400</v>
      </c>
      <c r="D379" s="4">
        <f ca="1">OFFSET(InputPriceData!C$15,CalculationsAndCharts!$A379+$A$11,IF($C$7,8,0),1,1)</f>
        <v>125.86</v>
      </c>
      <c r="E379" s="4">
        <f ca="1">OFFSET(InputPriceData!D$15,CalculationsAndCharts!$A379+$A$11,IF($C$7,8,0),1,1)</f>
        <v>127.02</v>
      </c>
      <c r="F379" s="4">
        <f ca="1">OFFSET(InputPriceData!E$15,CalculationsAndCharts!$A379+$A$11,IF($C$7,8,0),1,1)</f>
        <v>124.65</v>
      </c>
      <c r="G379" s="4">
        <f ca="1">OFFSET(InputPriceData!F$15,CalculationsAndCharts!$A379+$A$11,IF($C$7,8,0),1,1)</f>
        <v>126.84</v>
      </c>
      <c r="H379" s="138"/>
      <c r="I379" s="138"/>
      <c r="O379" s="246">
        <f t="shared" ca="1" si="50"/>
        <v>-3.5320999507636284</v>
      </c>
      <c r="P379" s="246">
        <f t="shared" ca="1" si="51"/>
        <v>-5.2971859828381973</v>
      </c>
      <c r="Q379" s="246">
        <f t="shared" ca="1" si="53"/>
        <v>5.2971859828381973</v>
      </c>
      <c r="R379" s="4">
        <f t="shared" ca="1" si="54"/>
        <v>-1</v>
      </c>
      <c r="S379" s="4">
        <f t="shared" ca="1" si="52"/>
        <v>-1</v>
      </c>
      <c r="W379" s="246">
        <f t="shared" ca="1" si="55"/>
        <v>-3.5320999507636284</v>
      </c>
      <c r="X379" s="246">
        <f t="shared" ca="1" si="56"/>
        <v>-5.2971859828381973</v>
      </c>
      <c r="Y379" s="246">
        <f t="shared" ca="1" si="57"/>
        <v>5.2971859828381973</v>
      </c>
      <c r="Z379" s="4">
        <f t="shared" ca="1" si="58"/>
        <v>-1</v>
      </c>
      <c r="AA379" s="4">
        <f t="shared" ca="1" si="59"/>
        <v>-1</v>
      </c>
    </row>
    <row r="380" spans="1:27" x14ac:dyDescent="0.25">
      <c r="A380">
        <v>348</v>
      </c>
      <c r="B380" s="176">
        <f ca="1">OFFSET(InputPriceData!B$15,CalculationsAndCharts!$A380+$A$11,0,1,1)</f>
        <v>41051</v>
      </c>
      <c r="C380" s="3">
        <f ca="1">OFFSET(InputPriceData!G$15,CalculationsAndCharts!$A380+$A$11,IF($C$7,8,0),1,1)</f>
        <v>197531200</v>
      </c>
      <c r="D380" s="4">
        <f ca="1">OFFSET(InputPriceData!C$15,CalculationsAndCharts!$A380+$A$11,IF($C$7,8,0),1,1)</f>
        <v>126.88</v>
      </c>
      <c r="E380" s="4">
        <f ca="1">OFFSET(InputPriceData!D$15,CalculationsAndCharts!$A380+$A$11,IF($C$7,8,0),1,1)</f>
        <v>127.76</v>
      </c>
      <c r="F380" s="4">
        <f ca="1">OFFSET(InputPriceData!E$15,CalculationsAndCharts!$A380+$A$11,IF($C$7,8,0),1,1)</f>
        <v>125.95</v>
      </c>
      <c r="G380" s="4">
        <f ca="1">OFFSET(InputPriceData!F$15,CalculationsAndCharts!$A380+$A$11,IF($C$7,8,0),1,1)</f>
        <v>126.77</v>
      </c>
      <c r="H380" s="138"/>
      <c r="I380" s="138"/>
      <c r="O380" s="246">
        <f t="shared" ca="1" si="50"/>
        <v>-3.9347677520986206</v>
      </c>
      <c r="P380" s="246">
        <f t="shared" ca="1" si="51"/>
        <v>-5.2951806629300506</v>
      </c>
      <c r="Q380" s="246">
        <f t="shared" ca="1" si="53"/>
        <v>5.2951806629300506</v>
      </c>
      <c r="R380" s="4">
        <f t="shared" ca="1" si="54"/>
        <v>-1</v>
      </c>
      <c r="S380" s="4">
        <f t="shared" ca="1" si="52"/>
        <v>-1</v>
      </c>
      <c r="W380" s="246">
        <f t="shared" ca="1" si="55"/>
        <v>-3.9347677520986206</v>
      </c>
      <c r="X380" s="246">
        <f t="shared" ca="1" si="56"/>
        <v>-5.2951806629300506</v>
      </c>
      <c r="Y380" s="246">
        <f t="shared" ca="1" si="57"/>
        <v>5.2951806629300506</v>
      </c>
      <c r="Z380" s="4">
        <f t="shared" ca="1" si="58"/>
        <v>-1</v>
      </c>
      <c r="AA380" s="4">
        <f t="shared" ca="1" si="59"/>
        <v>-1</v>
      </c>
    </row>
    <row r="381" spans="1:27" x14ac:dyDescent="0.25">
      <c r="A381">
        <v>349</v>
      </c>
      <c r="B381" s="176">
        <f ca="1">OFFSET(InputPriceData!B$15,CalculationsAndCharts!$A381+$A$11,0,1,1)</f>
        <v>41050</v>
      </c>
      <c r="C381" s="3">
        <f ca="1">OFFSET(InputPriceData!G$15,CalculationsAndCharts!$A381+$A$11,IF($C$7,8,0),1,1)</f>
        <v>177861100</v>
      </c>
      <c r="D381" s="4">
        <f ca="1">OFFSET(InputPriceData!C$15,CalculationsAndCharts!$A381+$A$11,IF($C$7,8,0),1,1)</f>
        <v>124.81</v>
      </c>
      <c r="E381" s="4">
        <f ca="1">OFFSET(InputPriceData!D$15,CalculationsAndCharts!$A381+$A$11,IF($C$7,8,0),1,1)</f>
        <v>126.6</v>
      </c>
      <c r="F381" s="4">
        <f ca="1">OFFSET(InputPriceData!E$15,CalculationsAndCharts!$A381+$A$11,IF($C$7,8,0),1,1)</f>
        <v>124.61</v>
      </c>
      <c r="G381" s="4">
        <f ca="1">OFFSET(InputPriceData!F$15,CalculationsAndCharts!$A381+$A$11,IF($C$7,8,0),1,1)</f>
        <v>126.55</v>
      </c>
      <c r="H381" s="138"/>
      <c r="I381" s="138"/>
      <c r="O381" s="246">
        <f t="shared" ca="1" si="50"/>
        <v>-4.5236296340569302</v>
      </c>
      <c r="P381" s="246">
        <f t="shared" ca="1" si="51"/>
        <v>-5.0996369731271924</v>
      </c>
      <c r="Q381" s="246">
        <f t="shared" ca="1" si="53"/>
        <v>5.0996369731271924</v>
      </c>
      <c r="R381" s="4">
        <f t="shared" ca="1" si="54"/>
        <v>-1</v>
      </c>
      <c r="S381" s="4">
        <f t="shared" ca="1" si="52"/>
        <v>-1</v>
      </c>
      <c r="W381" s="246">
        <f t="shared" ca="1" si="55"/>
        <v>-4.5236296340569302</v>
      </c>
      <c r="X381" s="246">
        <f t="shared" ca="1" si="56"/>
        <v>-5.0996369731271924</v>
      </c>
      <c r="Y381" s="246">
        <f t="shared" ca="1" si="57"/>
        <v>5.0996369731271924</v>
      </c>
      <c r="Z381" s="4">
        <f t="shared" ca="1" si="58"/>
        <v>-1</v>
      </c>
      <c r="AA381" s="4">
        <f t="shared" ca="1" si="59"/>
        <v>-1</v>
      </c>
    </row>
    <row r="382" spans="1:27" x14ac:dyDescent="0.25">
      <c r="A382">
        <v>350</v>
      </c>
      <c r="B382" s="176">
        <f ca="1">OFFSET(InputPriceData!B$15,CalculationsAndCharts!$A382+$A$11,0,1,1)</f>
        <v>41047</v>
      </c>
      <c r="C382" s="3">
        <f ca="1">OFFSET(InputPriceData!G$15,CalculationsAndCharts!$A382+$A$11,IF($C$7,8,0),1,1)</f>
        <v>319615900</v>
      </c>
      <c r="D382" s="4">
        <f ca="1">OFFSET(InputPriceData!C$15,CalculationsAndCharts!$A382+$A$11,IF($C$7,8,0),1,1)</f>
        <v>125.97</v>
      </c>
      <c r="E382" s="4">
        <f ca="1">OFFSET(InputPriceData!D$15,CalculationsAndCharts!$A382+$A$11,IF($C$7,8,0),1,1)</f>
        <v>126.19</v>
      </c>
      <c r="F382" s="4">
        <f ca="1">OFFSET(InputPriceData!E$15,CalculationsAndCharts!$A382+$A$11,IF($C$7,8,0),1,1)</f>
        <v>124.23</v>
      </c>
      <c r="G382" s="4">
        <f ca="1">OFFSET(InputPriceData!F$15,CalculationsAndCharts!$A382+$A$11,IF($C$7,8,0),1,1)</f>
        <v>124.41</v>
      </c>
      <c r="H382" s="138"/>
      <c r="I382" s="138"/>
      <c r="O382" s="246">
        <f t="shared" ca="1" si="50"/>
        <v>-7.1661154646674721</v>
      </c>
      <c r="P382" s="246">
        <f t="shared" ca="1" si="51"/>
        <v>-4.6874872622441135</v>
      </c>
      <c r="Q382" s="246">
        <f t="shared" ca="1" si="53"/>
        <v>4.6874872622441135</v>
      </c>
      <c r="R382" s="4">
        <f t="shared" ca="1" si="54"/>
        <v>-1</v>
      </c>
      <c r="S382" s="4">
        <f t="shared" ca="1" si="52"/>
        <v>-1</v>
      </c>
      <c r="W382" s="246">
        <f t="shared" ca="1" si="55"/>
        <v>-7.1661154646674721</v>
      </c>
      <c r="X382" s="246">
        <f t="shared" ca="1" si="56"/>
        <v>-4.6874872622441135</v>
      </c>
      <c r="Y382" s="246">
        <f t="shared" ca="1" si="57"/>
        <v>4.6874872622441135</v>
      </c>
      <c r="Z382" s="4">
        <f t="shared" ca="1" si="58"/>
        <v>-1</v>
      </c>
      <c r="AA382" s="4">
        <f t="shared" ca="1" si="59"/>
        <v>-1</v>
      </c>
    </row>
    <row r="383" spans="1:27" x14ac:dyDescent="0.25">
      <c r="A383">
        <v>351</v>
      </c>
      <c r="B383" s="176">
        <f ca="1">OFFSET(InputPriceData!B$15,CalculationsAndCharts!$A383+$A$11,0,1,1)</f>
        <v>41046</v>
      </c>
      <c r="C383" s="3">
        <f ca="1">OFFSET(InputPriceData!G$15,CalculationsAndCharts!$A383+$A$11,IF($C$7,8,0),1,1)</f>
        <v>247992900</v>
      </c>
      <c r="D383" s="4">
        <f ca="1">OFFSET(InputPriceData!C$15,CalculationsAndCharts!$A383+$A$11,IF($C$7,8,0),1,1)</f>
        <v>127.4</v>
      </c>
      <c r="E383" s="4">
        <f ca="1">OFFSET(InputPriceData!D$15,CalculationsAndCharts!$A383+$A$11,IF($C$7,8,0),1,1)</f>
        <v>127.55</v>
      </c>
      <c r="F383" s="4">
        <f ca="1">OFFSET(InputPriceData!E$15,CalculationsAndCharts!$A383+$A$11,IF($C$7,8,0),1,1)</f>
        <v>125.41</v>
      </c>
      <c r="G383" s="4">
        <f ca="1">OFFSET(InputPriceData!F$15,CalculationsAndCharts!$A383+$A$11,IF($C$7,8,0),1,1)</f>
        <v>125.48</v>
      </c>
      <c r="H383" s="138"/>
      <c r="I383" s="138"/>
      <c r="O383" s="246">
        <f t="shared" ca="1" si="50"/>
        <v>-6.6818887993062068</v>
      </c>
      <c r="P383" s="246">
        <f t="shared" ca="1" si="51"/>
        <v>-4.1874296239675441</v>
      </c>
      <c r="Q383" s="246">
        <f t="shared" ca="1" si="53"/>
        <v>4.1874296239675441</v>
      </c>
      <c r="R383" s="4">
        <f t="shared" ca="1" si="54"/>
        <v>-1</v>
      </c>
      <c r="S383" s="4">
        <f t="shared" ca="1" si="52"/>
        <v>-1</v>
      </c>
      <c r="W383" s="246">
        <f t="shared" ca="1" si="55"/>
        <v>-6.6818887993062068</v>
      </c>
      <c r="X383" s="246">
        <f t="shared" ca="1" si="56"/>
        <v>-4.1874296239675441</v>
      </c>
      <c r="Y383" s="246">
        <f t="shared" ca="1" si="57"/>
        <v>4.1874296239675441</v>
      </c>
      <c r="Z383" s="4">
        <f t="shared" ca="1" si="58"/>
        <v>-1</v>
      </c>
      <c r="AA383" s="4">
        <f t="shared" ca="1" si="59"/>
        <v>-1</v>
      </c>
    </row>
    <row r="384" spans="1:27" x14ac:dyDescent="0.25">
      <c r="A384">
        <v>352</v>
      </c>
      <c r="B384" s="176">
        <f ca="1">OFFSET(InputPriceData!B$15,CalculationsAndCharts!$A384+$A$11,0,1,1)</f>
        <v>41045</v>
      </c>
      <c r="C384" s="3">
        <f ca="1">OFFSET(InputPriceData!G$15,CalculationsAndCharts!$A384+$A$11,IF($C$7,8,0),1,1)</f>
        <v>207265500</v>
      </c>
      <c r="D384" s="4">
        <f ca="1">OFFSET(InputPriceData!C$15,CalculationsAndCharts!$A384+$A$11,IF($C$7,8,0),1,1)</f>
        <v>128.43</v>
      </c>
      <c r="E384" s="4">
        <f ca="1">OFFSET(InputPriceData!D$15,CalculationsAndCharts!$A384+$A$11,IF($C$7,8,0),1,1)</f>
        <v>129.02000000000001</v>
      </c>
      <c r="F384" s="4">
        <f ca="1">OFFSET(InputPriceData!E$15,CalculationsAndCharts!$A384+$A$11,IF($C$7,8,0),1,1)</f>
        <v>127.34</v>
      </c>
      <c r="G384" s="4">
        <f ca="1">OFFSET(InputPriceData!F$15,CalculationsAndCharts!$A384+$A$11,IF($C$7,8,0),1,1)</f>
        <v>127.37</v>
      </c>
      <c r="H384" s="138"/>
      <c r="I384" s="138"/>
      <c r="O384" s="246">
        <f t="shared" ca="1" si="50"/>
        <v>-5.2811778410043253</v>
      </c>
      <c r="P384" s="246">
        <f t="shared" ca="1" si="51"/>
        <v>-3.7448649830133922</v>
      </c>
      <c r="Q384" s="246">
        <f t="shared" ca="1" si="53"/>
        <v>3.7448649830133922</v>
      </c>
      <c r="R384" s="4">
        <f t="shared" ca="1" si="54"/>
        <v>-1</v>
      </c>
      <c r="S384" s="4">
        <f t="shared" ca="1" si="52"/>
        <v>-1</v>
      </c>
      <c r="W384" s="246">
        <f t="shared" ca="1" si="55"/>
        <v>-5.2811778410043253</v>
      </c>
      <c r="X384" s="246">
        <f t="shared" ca="1" si="56"/>
        <v>-3.7448649830133922</v>
      </c>
      <c r="Y384" s="246">
        <f t="shared" ca="1" si="57"/>
        <v>3.7448649830133922</v>
      </c>
      <c r="Z384" s="4">
        <f t="shared" ca="1" si="58"/>
        <v>-1</v>
      </c>
      <c r="AA384" s="4">
        <f t="shared" ca="1" si="59"/>
        <v>-1</v>
      </c>
    </row>
    <row r="385" spans="1:27" x14ac:dyDescent="0.25">
      <c r="A385">
        <v>353</v>
      </c>
      <c r="B385" s="176">
        <f ca="1">OFFSET(InputPriceData!B$15,CalculationsAndCharts!$A385+$A$11,0,1,1)</f>
        <v>41044</v>
      </c>
      <c r="C385" s="3">
        <f ca="1">OFFSET(InputPriceData!G$15,CalculationsAndCharts!$A385+$A$11,IF($C$7,8,0),1,1)</f>
        <v>207629300</v>
      </c>
      <c r="D385" s="4">
        <f ca="1">OFFSET(InputPriceData!C$15,CalculationsAndCharts!$A385+$A$11,IF($C$7,8,0),1,1)</f>
        <v>128.51</v>
      </c>
      <c r="E385" s="4">
        <f ca="1">OFFSET(InputPriceData!D$15,CalculationsAndCharts!$A385+$A$11,IF($C$7,8,0),1,1)</f>
        <v>129.27000000000001</v>
      </c>
      <c r="F385" s="4">
        <f ca="1">OFFSET(InputPriceData!E$15,CalculationsAndCharts!$A385+$A$11,IF($C$7,8,0),1,1)</f>
        <v>127.66</v>
      </c>
      <c r="G385" s="4">
        <f ca="1">OFFSET(InputPriceData!F$15,CalculationsAndCharts!$A385+$A$11,IF($C$7,8,0),1,1)</f>
        <v>127.86</v>
      </c>
      <c r="H385" s="138"/>
      <c r="I385" s="138"/>
      <c r="O385" s="246">
        <f t="shared" ca="1" si="50"/>
        <v>-5.2037145259481319</v>
      </c>
      <c r="P385" s="246">
        <f t="shared" ca="1" si="51"/>
        <v>-3.3303564437134749</v>
      </c>
      <c r="Q385" s="246">
        <f t="shared" ca="1" si="53"/>
        <v>3.3303564437134749</v>
      </c>
      <c r="R385" s="4">
        <f t="shared" ca="1" si="54"/>
        <v>-1</v>
      </c>
      <c r="S385" s="4">
        <f t="shared" ca="1" si="52"/>
        <v>-1</v>
      </c>
      <c r="W385" s="246">
        <f t="shared" ca="1" si="55"/>
        <v>-5.2037145259481319</v>
      </c>
      <c r="X385" s="246">
        <f t="shared" ca="1" si="56"/>
        <v>-3.3303564437134749</v>
      </c>
      <c r="Y385" s="246">
        <f t="shared" ca="1" si="57"/>
        <v>3.3303564437134749</v>
      </c>
      <c r="Z385" s="4">
        <f t="shared" ca="1" si="58"/>
        <v>-1</v>
      </c>
      <c r="AA385" s="4">
        <f t="shared" ca="1" si="59"/>
        <v>-1</v>
      </c>
    </row>
    <row r="386" spans="1:27" x14ac:dyDescent="0.25">
      <c r="A386">
        <v>354</v>
      </c>
      <c r="B386" s="176">
        <f ca="1">OFFSET(InputPriceData!B$15,CalculationsAndCharts!$A386+$A$11,0,1,1)</f>
        <v>41043</v>
      </c>
      <c r="C386" s="3">
        <f ca="1">OFFSET(InputPriceData!G$15,CalculationsAndCharts!$A386+$A$11,IF($C$7,8,0),1,1)</f>
        <v>163910000</v>
      </c>
      <c r="D386" s="4">
        <f ca="1">OFFSET(InputPriceData!C$15,CalculationsAndCharts!$A386+$A$11,IF($C$7,8,0),1,1)</f>
        <v>128.79</v>
      </c>
      <c r="E386" s="4">
        <f ca="1">OFFSET(InputPriceData!D$15,CalculationsAndCharts!$A386+$A$11,IF($C$7,8,0),1,1)</f>
        <v>130.04</v>
      </c>
      <c r="F386" s="4">
        <f ca="1">OFFSET(InputPriceData!E$15,CalculationsAndCharts!$A386+$A$11,IF($C$7,8,0),1,1)</f>
        <v>128.41</v>
      </c>
      <c r="G386" s="4">
        <f ca="1">OFFSET(InputPriceData!F$15,CalculationsAndCharts!$A386+$A$11,IF($C$7,8,0),1,1)</f>
        <v>128.6</v>
      </c>
      <c r="H386" s="138"/>
      <c r="I386" s="138"/>
      <c r="O386" s="246">
        <f t="shared" ca="1" si="50"/>
        <v>-4.8468187885112632</v>
      </c>
      <c r="P386" s="246">
        <f t="shared" ca="1" si="51"/>
        <v>-2.9196049897949425</v>
      </c>
      <c r="Q386" s="246">
        <f t="shared" ca="1" si="53"/>
        <v>2.9196049897949425</v>
      </c>
      <c r="R386" s="4">
        <f t="shared" ca="1" si="54"/>
        <v>-1</v>
      </c>
      <c r="S386" s="4">
        <f t="shared" ca="1" si="52"/>
        <v>-1</v>
      </c>
      <c r="W386" s="246">
        <f t="shared" ca="1" si="55"/>
        <v>-4.8468187885112632</v>
      </c>
      <c r="X386" s="246">
        <f t="shared" ca="1" si="56"/>
        <v>-2.9196049897949425</v>
      </c>
      <c r="Y386" s="246">
        <f t="shared" ca="1" si="57"/>
        <v>2.9196049897949425</v>
      </c>
      <c r="Z386" s="4">
        <f t="shared" ca="1" si="58"/>
        <v>-1</v>
      </c>
      <c r="AA386" s="4">
        <f t="shared" ca="1" si="59"/>
        <v>-1</v>
      </c>
    </row>
    <row r="387" spans="1:27" x14ac:dyDescent="0.25">
      <c r="A387">
        <v>355</v>
      </c>
      <c r="B387" s="176">
        <f ca="1">OFFSET(InputPriceData!B$15,CalculationsAndCharts!$A387+$A$11,0,1,1)</f>
        <v>41040</v>
      </c>
      <c r="C387" s="3">
        <f ca="1">OFFSET(InputPriceData!G$15,CalculationsAndCharts!$A387+$A$11,IF($C$7,8,0),1,1)</f>
        <v>153032400</v>
      </c>
      <c r="D387" s="4">
        <f ca="1">OFFSET(InputPriceData!C$15,CalculationsAndCharts!$A387+$A$11,IF($C$7,8,0),1,1)</f>
        <v>129.62</v>
      </c>
      <c r="E387" s="4">
        <f ca="1">OFFSET(InputPriceData!D$15,CalculationsAndCharts!$A387+$A$11,IF($C$7,8,0),1,1)</f>
        <v>131.25</v>
      </c>
      <c r="F387" s="4">
        <f ca="1">OFFSET(InputPriceData!E$15,CalculationsAndCharts!$A387+$A$11,IF($C$7,8,0),1,1)</f>
        <v>129.56</v>
      </c>
      <c r="G387" s="4">
        <f ca="1">OFFSET(InputPriceData!F$15,CalculationsAndCharts!$A387+$A$11,IF($C$7,8,0),1,1)</f>
        <v>130.04</v>
      </c>
      <c r="H387" s="138"/>
      <c r="I387" s="138"/>
      <c r="O387" s="246">
        <f t="shared" ca="1" si="50"/>
        <v>-3.714576643392423</v>
      </c>
      <c r="P387" s="246">
        <f t="shared" ca="1" si="51"/>
        <v>-2.5385611204061513</v>
      </c>
      <c r="Q387" s="246">
        <f t="shared" ca="1" si="53"/>
        <v>2.7141808360850477</v>
      </c>
      <c r="R387" s="4">
        <f t="shared" ca="1" si="54"/>
        <v>-0.93529549934771061</v>
      </c>
      <c r="S387" s="4">
        <f t="shared" ca="1" si="52"/>
        <v>-0.22305881203673666</v>
      </c>
      <c r="W387" s="246">
        <f t="shared" ca="1" si="55"/>
        <v>-3.714576643392423</v>
      </c>
      <c r="X387" s="246">
        <f t="shared" ca="1" si="56"/>
        <v>-2.5385611204061513</v>
      </c>
      <c r="Y387" s="246">
        <f t="shared" ca="1" si="57"/>
        <v>2.7141808360850477</v>
      </c>
      <c r="Z387" s="4">
        <f t="shared" ca="1" si="58"/>
        <v>-0.93529549934771061</v>
      </c>
      <c r="AA387" s="4">
        <f t="shared" ca="1" si="59"/>
        <v>-0.85526612073487085</v>
      </c>
    </row>
    <row r="388" spans="1:27" x14ac:dyDescent="0.25">
      <c r="A388">
        <v>356</v>
      </c>
      <c r="B388" s="176">
        <f ca="1">OFFSET(InputPriceData!B$15,CalculationsAndCharts!$A388+$A$11,0,1,1)</f>
        <v>41039</v>
      </c>
      <c r="C388" s="3">
        <f ca="1">OFFSET(InputPriceData!G$15,CalculationsAndCharts!$A388+$A$11,IF($C$7,8,0),1,1)</f>
        <v>150600000</v>
      </c>
      <c r="D388" s="4">
        <f ca="1">OFFSET(InputPriceData!C$15,CalculationsAndCharts!$A388+$A$11,IF($C$7,8,0),1,1)</f>
        <v>131.06</v>
      </c>
      <c r="E388" s="4">
        <f ca="1">OFFSET(InputPriceData!D$15,CalculationsAndCharts!$A388+$A$11,IF($C$7,8,0),1,1)</f>
        <v>131.22999999999999</v>
      </c>
      <c r="F388" s="4">
        <f ca="1">OFFSET(InputPriceData!E$15,CalculationsAndCharts!$A388+$A$11,IF($C$7,8,0),1,1)</f>
        <v>130.13</v>
      </c>
      <c r="G388" s="4">
        <f ca="1">OFFSET(InputPriceData!F$15,CalculationsAndCharts!$A388+$A$11,IF($C$7,8,0),1,1)</f>
        <v>130.43</v>
      </c>
      <c r="H388" s="138"/>
      <c r="I388" s="138"/>
      <c r="O388" s="246">
        <f t="shared" ca="1" si="50"/>
        <v>-3.5676845566062347</v>
      </c>
      <c r="P388" s="246">
        <f t="shared" ca="1" si="51"/>
        <v>-2.1590510059828505</v>
      </c>
      <c r="Q388" s="246">
        <f t="shared" ca="1" si="53"/>
        <v>2.7388303088648311</v>
      </c>
      <c r="R388" s="4">
        <f t="shared" ca="1" si="54"/>
        <v>-0.78831134553849636</v>
      </c>
      <c r="S388" s="4">
        <f t="shared" ca="1" si="52"/>
        <v>0.38444422268116546</v>
      </c>
      <c r="W388" s="246">
        <f t="shared" ca="1" si="55"/>
        <v>-3.5676845566062347</v>
      </c>
      <c r="X388" s="246">
        <f t="shared" ca="1" si="56"/>
        <v>-2.1590510059828505</v>
      </c>
      <c r="Y388" s="246">
        <f t="shared" ca="1" si="57"/>
        <v>2.7388303088648311</v>
      </c>
      <c r="Z388" s="4">
        <f t="shared" ca="1" si="58"/>
        <v>-0.78831134553849636</v>
      </c>
      <c r="AA388" s="4">
        <f t="shared" ca="1" si="59"/>
        <v>-0.56714657850650263</v>
      </c>
    </row>
    <row r="389" spans="1:27" x14ac:dyDescent="0.25">
      <c r="A389">
        <v>357</v>
      </c>
      <c r="B389" s="176">
        <f ca="1">OFFSET(InputPriceData!B$15,CalculationsAndCharts!$A389+$A$11,0,1,1)</f>
        <v>41038</v>
      </c>
      <c r="C389" s="3">
        <f ca="1">OFFSET(InputPriceData!G$15,CalculationsAndCharts!$A389+$A$11,IF($C$7,8,0),1,1)</f>
        <v>220752500</v>
      </c>
      <c r="D389" s="4">
        <f ca="1">OFFSET(InputPriceData!C$15,CalculationsAndCharts!$A389+$A$11,IF($C$7,8,0),1,1)</f>
        <v>129.55000000000001</v>
      </c>
      <c r="E389" s="4">
        <f ca="1">OFFSET(InputPriceData!D$15,CalculationsAndCharts!$A389+$A$11,IF($C$7,8,0),1,1)</f>
        <v>130.99</v>
      </c>
      <c r="F389" s="4">
        <f ca="1">OFFSET(InputPriceData!E$15,CalculationsAndCharts!$A389+$A$11,IF($C$7,8,0),1,1)</f>
        <v>128.96</v>
      </c>
      <c r="G389" s="4">
        <f ca="1">OFFSET(InputPriceData!F$15,CalculationsAndCharts!$A389+$A$11,IF($C$7,8,0),1,1)</f>
        <v>130.16</v>
      </c>
      <c r="H389" s="138"/>
      <c r="I389" s="138"/>
      <c r="O389" s="246">
        <f t="shared" ca="1" si="50"/>
        <v>-4.0901041231006987</v>
      </c>
      <c r="P389" s="246">
        <f t="shared" ca="1" si="51"/>
        <v>-1.7498918095337264</v>
      </c>
      <c r="Q389" s="246">
        <f t="shared" ca="1" si="53"/>
        <v>2.7637036416395873</v>
      </c>
      <c r="R389" s="4">
        <f t="shared" ca="1" si="54"/>
        <v>-0.63316912246625345</v>
      </c>
      <c r="S389" s="4">
        <f t="shared" ca="1" si="52"/>
        <v>0.62032372099363131</v>
      </c>
      <c r="W389" s="246">
        <f t="shared" ca="1" si="55"/>
        <v>-4.0901041231006987</v>
      </c>
      <c r="X389" s="246">
        <f t="shared" ca="1" si="56"/>
        <v>-1.7498918095337264</v>
      </c>
      <c r="Y389" s="246">
        <f t="shared" ca="1" si="57"/>
        <v>2.7637036416395873</v>
      </c>
      <c r="Z389" s="4">
        <f t="shared" ca="1" si="58"/>
        <v>-0.63316912246625345</v>
      </c>
      <c r="AA389" s="4">
        <f t="shared" ca="1" si="59"/>
        <v>-0.31225260583632924</v>
      </c>
    </row>
    <row r="390" spans="1:27" x14ac:dyDescent="0.25">
      <c r="A390">
        <v>358</v>
      </c>
      <c r="B390" s="176">
        <f ca="1">OFFSET(InputPriceData!B$15,CalculationsAndCharts!$A390+$A$11,0,1,1)</f>
        <v>41037</v>
      </c>
      <c r="C390" s="3">
        <f ca="1">OFFSET(InputPriceData!G$15,CalculationsAndCharts!$A390+$A$11,IF($C$7,8,0),1,1)</f>
        <v>213377700</v>
      </c>
      <c r="D390" s="4">
        <f ca="1">OFFSET(InputPriceData!C$15,CalculationsAndCharts!$A390+$A$11,IF($C$7,8,0),1,1)</f>
        <v>130.68</v>
      </c>
      <c r="E390" s="4">
        <f ca="1">OFFSET(InputPriceData!D$15,CalculationsAndCharts!$A390+$A$11,IF($C$7,8,0),1,1)</f>
        <v>131.15</v>
      </c>
      <c r="F390" s="4">
        <f ca="1">OFFSET(InputPriceData!E$15,CalculationsAndCharts!$A390+$A$11,IF($C$7,8,0),1,1)</f>
        <v>129.38</v>
      </c>
      <c r="G390" s="4">
        <f ca="1">OFFSET(InputPriceData!F$15,CalculationsAndCharts!$A390+$A$11,IF($C$7,8,0),1,1)</f>
        <v>130.94</v>
      </c>
      <c r="H390" s="138"/>
      <c r="I390" s="138"/>
      <c r="O390" s="246">
        <f t="shared" ca="1" si="50"/>
        <v>-3.5543810499755049</v>
      </c>
      <c r="P390" s="246">
        <f t="shared" ca="1" si="51"/>
        <v>-1.3680461368420702</v>
      </c>
      <c r="Q390" s="246">
        <f t="shared" ca="1" si="53"/>
        <v>2.7888028674466065</v>
      </c>
      <c r="R390" s="4">
        <f t="shared" ca="1" si="54"/>
        <v>-0.49054960205725706</v>
      </c>
      <c r="S390" s="4">
        <f t="shared" ca="1" si="52"/>
        <v>0.73311811958283468</v>
      </c>
      <c r="W390" s="246">
        <f t="shared" ca="1" si="55"/>
        <v>-3.5543810499755049</v>
      </c>
      <c r="X390" s="246">
        <f t="shared" ca="1" si="56"/>
        <v>-1.3680461368420702</v>
      </c>
      <c r="Y390" s="246">
        <f t="shared" ca="1" si="57"/>
        <v>2.7888028674466065</v>
      </c>
      <c r="Z390" s="4">
        <f t="shared" ca="1" si="58"/>
        <v>-0.49054960205725706</v>
      </c>
      <c r="AA390" s="4">
        <f t="shared" ca="1" si="59"/>
        <v>-0.11265468676156537</v>
      </c>
    </row>
    <row r="391" spans="1:27" x14ac:dyDescent="0.25">
      <c r="A391">
        <v>359</v>
      </c>
      <c r="B391" s="176">
        <f ca="1">OFFSET(InputPriceData!B$15,CalculationsAndCharts!$A391+$A$11,0,1,1)</f>
        <v>41036</v>
      </c>
      <c r="C391" s="3">
        <f ca="1">OFFSET(InputPriceData!G$15,CalculationsAndCharts!$A391+$A$11,IF($C$7,8,0),1,1)</f>
        <v>127765900</v>
      </c>
      <c r="D391" s="4">
        <f ca="1">OFFSET(InputPriceData!C$15,CalculationsAndCharts!$A391+$A$11,IF($C$7,8,0),1,1)</f>
        <v>130.9</v>
      </c>
      <c r="E391" s="4">
        <f ca="1">OFFSET(InputPriceData!D$15,CalculationsAndCharts!$A391+$A$11,IF($C$7,8,0),1,1)</f>
        <v>131.91</v>
      </c>
      <c r="F391" s="4">
        <f ca="1">OFFSET(InputPriceData!E$15,CalculationsAndCharts!$A391+$A$11,IF($C$7,8,0),1,1)</f>
        <v>130.86000000000001</v>
      </c>
      <c r="G391" s="4">
        <f ca="1">OFFSET(InputPriceData!F$15,CalculationsAndCharts!$A391+$A$11,IF($C$7,8,0),1,1)</f>
        <v>131.47</v>
      </c>
      <c r="H391" s="138"/>
      <c r="I391" s="138"/>
      <c r="O391" s="246">
        <f t="shared" ca="1" si="50"/>
        <v>-3.2230166734878027</v>
      </c>
      <c r="P391" s="246">
        <f t="shared" ca="1" si="51"/>
        <v>-1.0750159590591584</v>
      </c>
      <c r="Q391" s="246">
        <f t="shared" ca="1" si="53"/>
        <v>2.8141300377866867</v>
      </c>
      <c r="R391" s="4">
        <f t="shared" ca="1" si="54"/>
        <v>-0.3820064974341621</v>
      </c>
      <c r="S391" s="4">
        <f t="shared" ca="1" si="52"/>
        <v>0.78939061060348459</v>
      </c>
      <c r="W391" s="246">
        <f t="shared" ca="1" si="55"/>
        <v>-3.2230166734878027</v>
      </c>
      <c r="X391" s="246">
        <f t="shared" ca="1" si="56"/>
        <v>-1.0750159590591584</v>
      </c>
      <c r="Y391" s="246">
        <f t="shared" ca="1" si="57"/>
        <v>2.8141300377866867</v>
      </c>
      <c r="Z391" s="4">
        <f t="shared" ca="1" si="58"/>
        <v>-0.3820064974341621</v>
      </c>
      <c r="AA391" s="4">
        <f t="shared" ca="1" si="59"/>
        <v>2.1238854774624831E-2</v>
      </c>
    </row>
    <row r="392" spans="1:27" x14ac:dyDescent="0.25">
      <c r="A392">
        <v>360</v>
      </c>
      <c r="B392" s="176">
        <f ca="1">OFFSET(InputPriceData!B$15,CalculationsAndCharts!$A392+$A$11,0,1,1)</f>
        <v>41033</v>
      </c>
      <c r="C392" s="3">
        <f ca="1">OFFSET(InputPriceData!G$15,CalculationsAndCharts!$A392+$A$11,IF($C$7,8,0),1,1)</f>
        <v>193927300</v>
      </c>
      <c r="D392" s="4">
        <f ca="1">OFFSET(InputPriceData!C$15,CalculationsAndCharts!$A392+$A$11,IF($C$7,8,0),1,1)</f>
        <v>132.83000000000001</v>
      </c>
      <c r="E392" s="4">
        <f ca="1">OFFSET(InputPriceData!D$15,CalculationsAndCharts!$A392+$A$11,IF($C$7,8,0),1,1)</f>
        <v>133.58000000000001</v>
      </c>
      <c r="F392" s="4">
        <f ca="1">OFFSET(InputPriceData!E$15,CalculationsAndCharts!$A392+$A$11,IF($C$7,8,0),1,1)</f>
        <v>131.29</v>
      </c>
      <c r="G392" s="4">
        <f ca="1">OFFSET(InputPriceData!F$15,CalculationsAndCharts!$A392+$A$11,IF($C$7,8,0),1,1)</f>
        <v>131.37</v>
      </c>
      <c r="H392" s="138"/>
      <c r="I392" s="138"/>
      <c r="O392" s="246">
        <f t="shared" ca="1" si="50"/>
        <v>-3.5131516412171431</v>
      </c>
      <c r="P392" s="246">
        <f t="shared" ca="1" si="51"/>
        <v>-0.90316140607438444</v>
      </c>
      <c r="Q392" s="246">
        <f t="shared" ca="1" si="53"/>
        <v>2.8396872227918131</v>
      </c>
      <c r="R392" s="4">
        <f t="shared" ca="1" si="54"/>
        <v>-0.3180496073037401</v>
      </c>
      <c r="S392" s="4">
        <f t="shared" ca="1" si="52"/>
        <v>0.81533594095287998</v>
      </c>
      <c r="W392" s="246">
        <f t="shared" ca="1" si="55"/>
        <v>-3.5131516412171431</v>
      </c>
      <c r="X392" s="246">
        <f t="shared" ca="1" si="56"/>
        <v>-0.90316140607438444</v>
      </c>
      <c r="Y392" s="246">
        <f t="shared" ca="1" si="57"/>
        <v>2.8396872227918131</v>
      </c>
      <c r="Z392" s="4">
        <f t="shared" ca="1" si="58"/>
        <v>-0.3180496073037401</v>
      </c>
      <c r="AA392" s="4">
        <f t="shared" ca="1" si="59"/>
        <v>9.3895801859859115E-2</v>
      </c>
    </row>
    <row r="393" spans="1:27" x14ac:dyDescent="0.25">
      <c r="A393">
        <v>361</v>
      </c>
      <c r="B393" s="176">
        <f ca="1">OFFSET(InputPriceData!B$15,CalculationsAndCharts!$A393+$A$11,0,1,1)</f>
        <v>41032</v>
      </c>
      <c r="C393" s="3">
        <f ca="1">OFFSET(InputPriceData!G$15,CalculationsAndCharts!$A393+$A$11,IF($C$7,8,0),1,1)</f>
        <v>143759700</v>
      </c>
      <c r="D393" s="4">
        <f ca="1">OFFSET(InputPriceData!C$15,CalculationsAndCharts!$A393+$A$11,IF($C$7,8,0),1,1)</f>
        <v>134.58000000000001</v>
      </c>
      <c r="E393" s="4">
        <f ca="1">OFFSET(InputPriceData!D$15,CalculationsAndCharts!$A393+$A$11,IF($C$7,8,0),1,1)</f>
        <v>134.68</v>
      </c>
      <c r="F393" s="4">
        <f ca="1">OFFSET(InputPriceData!E$15,CalculationsAndCharts!$A393+$A$11,IF($C$7,8,0),1,1)</f>
        <v>133.28</v>
      </c>
      <c r="G393" s="4">
        <f ca="1">OFFSET(InputPriceData!F$15,CalculationsAndCharts!$A393+$A$11,IF($C$7,8,0),1,1)</f>
        <v>133.53</v>
      </c>
      <c r="H393" s="138"/>
      <c r="I393" s="138"/>
      <c r="O393" s="246">
        <f t="shared" ca="1" si="50"/>
        <v>-1.4591405556283088</v>
      </c>
      <c r="P393" s="246">
        <f t="shared" ca="1" si="51"/>
        <v>-0.93888663098742942</v>
      </c>
      <c r="Q393" s="246">
        <f t="shared" ca="1" si="53"/>
        <v>2.8654765113943625</v>
      </c>
      <c r="R393" s="4">
        <f t="shared" ca="1" si="54"/>
        <v>-0.32765462472088458</v>
      </c>
      <c r="S393" s="4">
        <f t="shared" ca="1" si="52"/>
        <v>0.81170979743338689</v>
      </c>
      <c r="W393" s="246">
        <f t="shared" ca="1" si="55"/>
        <v>-1.4591405556283088</v>
      </c>
      <c r="X393" s="246">
        <f t="shared" ca="1" si="56"/>
        <v>-0.93888663098742942</v>
      </c>
      <c r="Y393" s="246">
        <f t="shared" ca="1" si="57"/>
        <v>2.8654765113943625</v>
      </c>
      <c r="Z393" s="4">
        <f t="shared" ca="1" si="58"/>
        <v>-0.32765462472088458</v>
      </c>
      <c r="AA393" s="4">
        <f t="shared" ca="1" si="59"/>
        <v>8.3257220631664158E-2</v>
      </c>
    </row>
    <row r="394" spans="1:27" x14ac:dyDescent="0.25">
      <c r="A394">
        <v>362</v>
      </c>
      <c r="B394" s="176">
        <f ca="1">OFFSET(InputPriceData!B$15,CalculationsAndCharts!$A394+$A$11,0,1,1)</f>
        <v>41031</v>
      </c>
      <c r="C394" s="3">
        <f ca="1">OFFSET(InputPriceData!G$15,CalculationsAndCharts!$A394+$A$11,IF($C$7,8,0),1,1)</f>
        <v>121081000</v>
      </c>
      <c r="D394" s="4">
        <f ca="1">OFFSET(InputPriceData!C$15,CalculationsAndCharts!$A394+$A$11,IF($C$7,8,0),1,1)</f>
        <v>134.16999999999999</v>
      </c>
      <c r="E394" s="4">
        <f ca="1">OFFSET(InputPriceData!D$15,CalculationsAndCharts!$A394+$A$11,IF($C$7,8,0),1,1)</f>
        <v>134.68</v>
      </c>
      <c r="F394" s="4">
        <f ca="1">OFFSET(InputPriceData!E$15,CalculationsAndCharts!$A394+$A$11,IF($C$7,8,0),1,1)</f>
        <v>133.72999999999999</v>
      </c>
      <c r="G394" s="4">
        <f ca="1">OFFSET(InputPriceData!F$15,CalculationsAndCharts!$A394+$A$11,IF($C$7,8,0),1,1)</f>
        <v>134.55000000000001</v>
      </c>
      <c r="H394" s="138"/>
      <c r="I394" s="138"/>
      <c r="O394" s="246">
        <f t="shared" ca="1" si="50"/>
        <v>-0.40360086794158867</v>
      </c>
      <c r="P394" s="246">
        <f t="shared" ca="1" si="51"/>
        <v>-1.1852239879209929</v>
      </c>
      <c r="Q394" s="246">
        <f t="shared" ca="1" si="53"/>
        <v>2.8915000114978433</v>
      </c>
      <c r="R394" s="4">
        <f t="shared" ca="1" si="54"/>
        <v>-0.40989935438631658</v>
      </c>
      <c r="S394" s="4">
        <f t="shared" ca="1" si="52"/>
        <v>0.77659318698191104</v>
      </c>
      <c r="W394" s="246">
        <f t="shared" ca="1" si="55"/>
        <v>-0.40360086794158867</v>
      </c>
      <c r="X394" s="246">
        <f t="shared" ca="1" si="56"/>
        <v>-1.1852239879209929</v>
      </c>
      <c r="Y394" s="246">
        <f t="shared" ca="1" si="57"/>
        <v>2.8915000114978433</v>
      </c>
      <c r="Z394" s="4">
        <f t="shared" ca="1" si="58"/>
        <v>-0.40989935438631658</v>
      </c>
      <c r="AA394" s="4">
        <f t="shared" ca="1" si="59"/>
        <v>-1.1840762796628353E-2</v>
      </c>
    </row>
    <row r="395" spans="1:27" x14ac:dyDescent="0.25">
      <c r="A395">
        <v>363</v>
      </c>
      <c r="B395" s="176">
        <f ca="1">OFFSET(InputPriceData!B$15,CalculationsAndCharts!$A395+$A$11,0,1,1)</f>
        <v>41030</v>
      </c>
      <c r="C395" s="3">
        <f ca="1">OFFSET(InputPriceData!G$15,CalculationsAndCharts!$A395+$A$11,IF($C$7,8,0),1,1)</f>
        <v>138832200</v>
      </c>
      <c r="D395" s="4">
        <f ca="1">OFFSET(InputPriceData!C$15,CalculationsAndCharts!$A395+$A$11,IF($C$7,8,0),1,1)</f>
        <v>134.05000000000001</v>
      </c>
      <c r="E395" s="4">
        <f ca="1">OFFSET(InputPriceData!D$15,CalculationsAndCharts!$A395+$A$11,IF($C$7,8,0),1,1)</f>
        <v>135.84</v>
      </c>
      <c r="F395" s="4">
        <f ca="1">OFFSET(InputPriceData!E$15,CalculationsAndCharts!$A395+$A$11,IF($C$7,8,0),1,1)</f>
        <v>133.9</v>
      </c>
      <c r="G395" s="4">
        <f ca="1">OFFSET(InputPriceData!F$15,CalculationsAndCharts!$A395+$A$11,IF($C$7,8,0),1,1)</f>
        <v>134.96</v>
      </c>
      <c r="H395" s="138"/>
      <c r="I395" s="138"/>
      <c r="O395" s="246">
        <f t="shared" ca="1" si="50"/>
        <v>0.11284392615473775</v>
      </c>
      <c r="P395" s="246">
        <f t="shared" ca="1" si="51"/>
        <v>-1.5380553247753166</v>
      </c>
      <c r="Q395" s="246">
        <f t="shared" ca="1" si="53"/>
        <v>2.9177598501491859</v>
      </c>
      <c r="R395" s="4">
        <f t="shared" ca="1" si="54"/>
        <v>-0.52713568071638084</v>
      </c>
      <c r="S395" s="4">
        <f t="shared" ca="1" si="52"/>
        <v>0.7094368470482979</v>
      </c>
      <c r="W395" s="246">
        <f t="shared" ca="1" si="55"/>
        <v>0.11284392615473775</v>
      </c>
      <c r="X395" s="246">
        <f t="shared" ca="1" si="56"/>
        <v>-1.5380553247753166</v>
      </c>
      <c r="Y395" s="246">
        <f t="shared" ca="1" si="57"/>
        <v>2.9177598501491859</v>
      </c>
      <c r="Z395" s="4">
        <f t="shared" ca="1" si="58"/>
        <v>-0.52713568071638084</v>
      </c>
      <c r="AA395" s="4">
        <f t="shared" ca="1" si="59"/>
        <v>-0.16110545397585418</v>
      </c>
    </row>
    <row r="396" spans="1:27" x14ac:dyDescent="0.25">
      <c r="A396">
        <v>364</v>
      </c>
      <c r="B396" s="176">
        <f ca="1">OFFSET(InputPriceData!B$15,CalculationsAndCharts!$A396+$A$11,0,1,1)</f>
        <v>41029</v>
      </c>
      <c r="C396" s="3">
        <f ca="1">OFFSET(InputPriceData!G$15,CalculationsAndCharts!$A396+$A$11,IF($C$7,8,0),1,1)</f>
        <v>115092200</v>
      </c>
      <c r="D396" s="4">
        <f ca="1">OFFSET(InputPriceData!C$15,CalculationsAndCharts!$A396+$A$11,IF($C$7,8,0),1,1)</f>
        <v>134.35</v>
      </c>
      <c r="E396" s="4">
        <f ca="1">OFFSET(InputPriceData!D$15,CalculationsAndCharts!$A396+$A$11,IF($C$7,8,0),1,1)</f>
        <v>134.44999999999999</v>
      </c>
      <c r="F396" s="4">
        <f ca="1">OFFSET(InputPriceData!E$15,CalculationsAndCharts!$A396+$A$11,IF($C$7,8,0),1,1)</f>
        <v>133.76</v>
      </c>
      <c r="G396" s="4">
        <f ca="1">OFFSET(InputPriceData!F$15,CalculationsAndCharts!$A396+$A$11,IF($C$7,8,0),1,1)</f>
        <v>134.12</v>
      </c>
      <c r="H396" s="138"/>
      <c r="I396" s="138"/>
      <c r="O396" s="246">
        <f t="shared" ca="1" si="50"/>
        <v>-0.63038842955225061</v>
      </c>
      <c r="P396" s="246">
        <f t="shared" ca="1" si="51"/>
        <v>-1.9166299456142624</v>
      </c>
      <c r="Q396" s="246">
        <f t="shared" ca="1" si="53"/>
        <v>2.9442581737125995</v>
      </c>
      <c r="R396" s="4">
        <f t="shared" ca="1" si="54"/>
        <v>-0.65097210656545912</v>
      </c>
      <c r="S396" s="4">
        <f t="shared" ca="1" si="52"/>
        <v>0.60133493713476305</v>
      </c>
      <c r="W396" s="246">
        <f t="shared" ca="1" si="55"/>
        <v>-0.63038842955225061</v>
      </c>
      <c r="X396" s="246">
        <f t="shared" ca="1" si="56"/>
        <v>-1.9166299456142624</v>
      </c>
      <c r="Y396" s="246">
        <f t="shared" ca="1" si="57"/>
        <v>2.9442581737125995</v>
      </c>
      <c r="Z396" s="4">
        <f t="shared" ca="1" si="58"/>
        <v>-0.65097210656545912</v>
      </c>
      <c r="AA396" s="4">
        <f t="shared" ca="1" si="59"/>
        <v>-0.33932980061658546</v>
      </c>
    </row>
    <row r="397" spans="1:27" x14ac:dyDescent="0.25">
      <c r="A397">
        <v>365</v>
      </c>
      <c r="B397" s="176">
        <f ca="1">OFFSET(InputPriceData!B$15,CalculationsAndCharts!$A397+$A$11,0,1,1)</f>
        <v>41026</v>
      </c>
      <c r="C397" s="3">
        <f ca="1">OFFSET(InputPriceData!G$15,CalculationsAndCharts!$A397+$A$11,IF($C$7,8,0),1,1)</f>
        <v>130725000</v>
      </c>
      <c r="D397" s="4">
        <f ca="1">OFFSET(InputPriceData!C$15,CalculationsAndCharts!$A397+$A$11,IF($C$7,8,0),1,1)</f>
        <v>134.80000000000001</v>
      </c>
      <c r="E397" s="4">
        <f ca="1">OFFSET(InputPriceData!D$15,CalculationsAndCharts!$A397+$A$11,IF($C$7,8,0),1,1)</f>
        <v>135</v>
      </c>
      <c r="F397" s="4">
        <f ca="1">OFFSET(InputPriceData!E$15,CalculationsAndCharts!$A397+$A$11,IF($C$7,8,0),1,1)</f>
        <v>134.05000000000001</v>
      </c>
      <c r="G397" s="4">
        <f ca="1">OFFSET(InputPriceData!F$15,CalculationsAndCharts!$A397+$A$11,IF($C$7,8,0),1,1)</f>
        <v>134.62</v>
      </c>
      <c r="H397" s="138"/>
      <c r="I397" s="138"/>
      <c r="O397" s="246">
        <f t="shared" ca="1" si="50"/>
        <v>-3.9817288478708135E-2</v>
      </c>
      <c r="P397" s="246">
        <f t="shared" ca="1" si="51"/>
        <v>-2.3026735038421431</v>
      </c>
      <c r="Q397" s="246">
        <f t="shared" ca="1" si="53"/>
        <v>2.9709971480450044</v>
      </c>
      <c r="R397" s="4">
        <f t="shared" ca="1" si="54"/>
        <v>-0.77505072845908451</v>
      </c>
      <c r="S397" s="4">
        <f t="shared" ca="1" si="52"/>
        <v>0.41311779400699117</v>
      </c>
      <c r="W397" s="246">
        <f t="shared" ca="1" si="55"/>
        <v>-3.9817288478708135E-2</v>
      </c>
      <c r="X397" s="246">
        <f t="shared" ca="1" si="56"/>
        <v>-2.3026735038421431</v>
      </c>
      <c r="Y397" s="246">
        <f t="shared" ca="1" si="57"/>
        <v>2.9709971480450044</v>
      </c>
      <c r="Z397" s="4">
        <f t="shared" ca="1" si="58"/>
        <v>-0.77505072845908451</v>
      </c>
      <c r="AA397" s="4">
        <f t="shared" ca="1" si="59"/>
        <v>-0.5435677655089064</v>
      </c>
    </row>
    <row r="398" spans="1:27" x14ac:dyDescent="0.25">
      <c r="A398">
        <v>366</v>
      </c>
      <c r="B398" s="176">
        <f ca="1">OFFSET(InputPriceData!B$15,CalculationsAndCharts!$A398+$A$11,0,1,1)</f>
        <v>41025</v>
      </c>
      <c r="C398" s="3">
        <f ca="1">OFFSET(InputPriceData!G$15,CalculationsAndCharts!$A398+$A$11,IF($C$7,8,0),1,1)</f>
        <v>136291600</v>
      </c>
      <c r="D398" s="4">
        <f ca="1">OFFSET(InputPriceData!C$15,CalculationsAndCharts!$A398+$A$11,IF($C$7,8,0),1,1)</f>
        <v>133.18</v>
      </c>
      <c r="E398" s="4">
        <f ca="1">OFFSET(InputPriceData!D$15,CalculationsAndCharts!$A398+$A$11,IF($C$7,8,0),1,1)</f>
        <v>134.55000000000001</v>
      </c>
      <c r="F398" s="4">
        <f ca="1">OFFSET(InputPriceData!E$15,CalculationsAndCharts!$A398+$A$11,IF($C$7,8,0),1,1)</f>
        <v>133.11000000000001</v>
      </c>
      <c r="G398" s="4">
        <f ca="1">OFFSET(InputPriceData!F$15,CalculationsAndCharts!$A398+$A$11,IF($C$7,8,0),1,1)</f>
        <v>134.4</v>
      </c>
      <c r="H398" s="138"/>
      <c r="I398" s="138"/>
      <c r="O398" s="246">
        <f t="shared" ca="1" si="50"/>
        <v>-0.14736246674677345</v>
      </c>
      <c r="P398" s="246">
        <f t="shared" ca="1" si="51"/>
        <v>-2.6622046408867419</v>
      </c>
      <c r="Q398" s="246">
        <f t="shared" ca="1" si="53"/>
        <v>2.9979789586730621</v>
      </c>
      <c r="R398" s="4">
        <f t="shared" ca="1" si="54"/>
        <v>-0.88799977504347216</v>
      </c>
      <c r="S398" s="4">
        <f t="shared" ca="1" si="52"/>
        <v>5.976201622040718E-2</v>
      </c>
      <c r="W398" s="246">
        <f t="shared" ca="1" si="55"/>
        <v>-0.14736246674677345</v>
      </c>
      <c r="X398" s="246">
        <f t="shared" ca="1" si="56"/>
        <v>-2.6622046408867419</v>
      </c>
      <c r="Y398" s="246">
        <f t="shared" ca="1" si="57"/>
        <v>2.9979789586730621</v>
      </c>
      <c r="Z398" s="4">
        <f t="shared" ca="1" si="58"/>
        <v>-0.88799977504347216</v>
      </c>
      <c r="AA398" s="4">
        <f t="shared" ca="1" si="59"/>
        <v>-0.75682336684635454</v>
      </c>
    </row>
    <row r="399" spans="1:27" x14ac:dyDescent="0.25">
      <c r="A399">
        <v>367</v>
      </c>
      <c r="B399" s="176">
        <f ca="1">OFFSET(InputPriceData!B$15,CalculationsAndCharts!$A399+$A$11,0,1,1)</f>
        <v>41024</v>
      </c>
      <c r="C399" s="3">
        <f ca="1">OFFSET(InputPriceData!G$15,CalculationsAndCharts!$A399+$A$11,IF($C$7,8,0),1,1)</f>
        <v>150252200</v>
      </c>
      <c r="D399" s="4">
        <f ca="1">OFFSET(InputPriceData!C$15,CalculationsAndCharts!$A399+$A$11,IF($C$7,8,0),1,1)</f>
        <v>132.94999999999999</v>
      </c>
      <c r="E399" s="4">
        <f ca="1">OFFSET(InputPriceData!D$15,CalculationsAndCharts!$A399+$A$11,IF($C$7,8,0),1,1)</f>
        <v>133.53</v>
      </c>
      <c r="F399" s="4">
        <f ca="1">OFFSET(InputPriceData!E$15,CalculationsAndCharts!$A399+$A$11,IF($C$7,8,0),1,1)</f>
        <v>132.84</v>
      </c>
      <c r="G399" s="4">
        <f ca="1">OFFSET(InputPriceData!F$15,CalculationsAndCharts!$A399+$A$11,IF($C$7,8,0),1,1)</f>
        <v>133.47</v>
      </c>
      <c r="H399" s="138"/>
      <c r="I399" s="138"/>
      <c r="O399" s="246">
        <f t="shared" ca="1" si="50"/>
        <v>-1.0072269469927186</v>
      </c>
      <c r="P399" s="246">
        <f t="shared" ca="1" si="51"/>
        <v>-2.9063432837638059</v>
      </c>
      <c r="Q399" s="246">
        <f t="shared" ca="1" si="53"/>
        <v>3.0252058109718085</v>
      </c>
      <c r="R399" s="4">
        <f t="shared" ca="1" si="54"/>
        <v>-0.96070927578648957</v>
      </c>
      <c r="S399" s="4">
        <f t="shared" ca="1" si="52"/>
        <v>-0.44849685995044886</v>
      </c>
      <c r="W399" s="246">
        <f t="shared" ca="1" si="55"/>
        <v>-1.0072269469927186</v>
      </c>
      <c r="X399" s="246">
        <f t="shared" ca="1" si="56"/>
        <v>-2.9063432837638059</v>
      </c>
      <c r="Y399" s="246">
        <f t="shared" ca="1" si="57"/>
        <v>3.0252058109718085</v>
      </c>
      <c r="Z399" s="4">
        <f t="shared" ca="1" si="58"/>
        <v>-0.96070927578648957</v>
      </c>
      <c r="AA399" s="4">
        <f t="shared" ca="1" si="59"/>
        <v>-0.91066175311518871</v>
      </c>
    </row>
    <row r="400" spans="1:27" x14ac:dyDescent="0.25">
      <c r="A400">
        <v>368</v>
      </c>
      <c r="B400" s="176">
        <f ca="1">OFFSET(InputPriceData!B$15,CalculationsAndCharts!$A400+$A$11,0,1,1)</f>
        <v>41023</v>
      </c>
      <c r="C400" s="3">
        <f ca="1">OFFSET(InputPriceData!G$15,CalculationsAndCharts!$A400+$A$11,IF($C$7,8,0),1,1)</f>
        <v>137484200</v>
      </c>
      <c r="D400" s="4">
        <f ca="1">OFFSET(InputPriceData!C$15,CalculationsAndCharts!$A400+$A$11,IF($C$7,8,0),1,1)</f>
        <v>131.29</v>
      </c>
      <c r="E400" s="4">
        <f ca="1">OFFSET(InputPriceData!D$15,CalculationsAndCharts!$A400+$A$11,IF($C$7,8,0),1,1)</f>
        <v>132.01</v>
      </c>
      <c r="F400" s="4">
        <f ca="1">OFFSET(InputPriceData!E$15,CalculationsAndCharts!$A400+$A$11,IF($C$7,8,0),1,1)</f>
        <v>131.18</v>
      </c>
      <c r="G400" s="4">
        <f ca="1">OFFSET(InputPriceData!F$15,CalculationsAndCharts!$A400+$A$11,IF($C$7,8,0),1,1)</f>
        <v>131.66999999999999</v>
      </c>
      <c r="H400" s="138"/>
      <c r="I400" s="138"/>
      <c r="O400" s="246">
        <f t="shared" ca="1" si="50"/>
        <v>-2.8549105120949352</v>
      </c>
      <c r="P400" s="246">
        <f t="shared" ca="1" si="51"/>
        <v>-3.0000693537201064</v>
      </c>
      <c r="Q400" s="246">
        <f t="shared" ca="1" si="53"/>
        <v>3.0526799303449126</v>
      </c>
      <c r="R400" s="4">
        <f t="shared" ca="1" si="54"/>
        <v>-0.9827657737380735</v>
      </c>
      <c r="S400" s="4">
        <f t="shared" ca="1" si="52"/>
        <v>-0.71651976380562099</v>
      </c>
      <c r="W400" s="246">
        <f t="shared" ca="1" si="55"/>
        <v>-2.8549105120949352</v>
      </c>
      <c r="X400" s="246">
        <f t="shared" ca="1" si="56"/>
        <v>-3.0000693537201064</v>
      </c>
      <c r="Y400" s="246">
        <f t="shared" ca="1" si="57"/>
        <v>3.0526799303449126</v>
      </c>
      <c r="Z400" s="4">
        <f t="shared" ca="1" si="58"/>
        <v>-0.9827657737380735</v>
      </c>
      <c r="AA400" s="4">
        <f t="shared" ca="1" si="59"/>
        <v>-0.96024358607744087</v>
      </c>
    </row>
    <row r="401" spans="1:27" x14ac:dyDescent="0.25">
      <c r="A401">
        <v>369</v>
      </c>
      <c r="B401" s="176">
        <f ca="1">OFFSET(InputPriceData!B$15,CalculationsAndCharts!$A401+$A$11,0,1,1)</f>
        <v>41022</v>
      </c>
      <c r="C401" s="3">
        <f ca="1">OFFSET(InputPriceData!G$15,CalculationsAndCharts!$A401+$A$11,IF($C$7,8,0),1,1)</f>
        <v>171844900</v>
      </c>
      <c r="D401" s="4">
        <f ca="1">OFFSET(InputPriceData!C$15,CalculationsAndCharts!$A401+$A$11,IF($C$7,8,0),1,1)</f>
        <v>130.93</v>
      </c>
      <c r="E401" s="4">
        <f ca="1">OFFSET(InputPriceData!D$15,CalculationsAndCharts!$A401+$A$11,IF($C$7,8,0),1,1)</f>
        <v>131.29</v>
      </c>
      <c r="F401" s="4">
        <f ca="1">OFFSET(InputPriceData!E$15,CalculationsAndCharts!$A401+$A$11,IF($C$7,8,0),1,1)</f>
        <v>130.35</v>
      </c>
      <c r="G401" s="4">
        <f ca="1">OFFSET(InputPriceData!F$15,CalculationsAndCharts!$A401+$A$11,IF($C$7,8,0),1,1)</f>
        <v>131.16999999999999</v>
      </c>
      <c r="H401" s="138"/>
      <c r="I401" s="138"/>
      <c r="O401" s="246">
        <f t="shared" ca="1" si="50"/>
        <v>-3.5086861414650716</v>
      </c>
      <c r="P401" s="246">
        <f t="shared" ca="1" si="51"/>
        <v>-3.0145065765269146</v>
      </c>
      <c r="Q401" s="246">
        <f t="shared" ca="1" si="53"/>
        <v>3.0804035624065715</v>
      </c>
      <c r="R401" s="4">
        <f t="shared" ca="1" si="54"/>
        <v>-0.97860767768098056</v>
      </c>
      <c r="S401" s="4">
        <f t="shared" ca="1" si="52"/>
        <v>-0.65916679914588028</v>
      </c>
      <c r="W401" s="246">
        <f t="shared" ca="1" si="55"/>
        <v>-3.5086861414650716</v>
      </c>
      <c r="X401" s="246">
        <f t="shared" ca="1" si="56"/>
        <v>-3.0145065765269146</v>
      </c>
      <c r="Y401" s="246">
        <f t="shared" ca="1" si="57"/>
        <v>3.0804035624065715</v>
      </c>
      <c r="Z401" s="4">
        <f t="shared" ca="1" si="58"/>
        <v>-0.97860767768098056</v>
      </c>
      <c r="AA401" s="4">
        <f t="shared" ca="1" si="59"/>
        <v>-0.95078644277470714</v>
      </c>
    </row>
    <row r="402" spans="1:27" x14ac:dyDescent="0.25">
      <c r="A402">
        <v>370</v>
      </c>
      <c r="B402" s="176">
        <f ca="1">OFFSET(InputPriceData!B$15,CalculationsAndCharts!$A402+$A$11,0,1,1)</f>
        <v>41019</v>
      </c>
      <c r="C402" s="3">
        <f ca="1">OFFSET(InputPriceData!G$15,CalculationsAndCharts!$A402+$A$11,IF($C$7,8,0),1,1)</f>
        <v>143199600</v>
      </c>
      <c r="D402" s="4">
        <f ca="1">OFFSET(InputPriceData!C$15,CalculationsAndCharts!$A402+$A$11,IF($C$7,8,0),1,1)</f>
        <v>132.63999999999999</v>
      </c>
      <c r="E402" s="4">
        <f ca="1">OFFSET(InputPriceData!D$15,CalculationsAndCharts!$A402+$A$11,IF($C$7,8,0),1,1)</f>
        <v>133.12</v>
      </c>
      <c r="F402" s="4">
        <f ca="1">OFFSET(InputPriceData!E$15,CalculationsAndCharts!$A402+$A$11,IF($C$7,8,0),1,1)</f>
        <v>132.19999999999999</v>
      </c>
      <c r="G402" s="4">
        <f ca="1">OFFSET(InputPriceData!F$15,CalculationsAndCharts!$A402+$A$11,IF($C$7,8,0),1,1)</f>
        <v>132.28</v>
      </c>
      <c r="H402" s="138"/>
      <c r="I402" s="138"/>
      <c r="O402" s="246">
        <f t="shared" ca="1" si="50"/>
        <v>-2.5319933155396912</v>
      </c>
      <c r="P402" s="246">
        <f t="shared" ca="1" si="51"/>
        <v>-3.057629549909886</v>
      </c>
      <c r="Q402" s="246">
        <f t="shared" ca="1" si="53"/>
        <v>3.1083789731650571</v>
      </c>
      <c r="R402" s="4">
        <f t="shared" ca="1" si="54"/>
        <v>-0.98367334752509394</v>
      </c>
      <c r="S402" s="4">
        <f t="shared" ca="1" si="52"/>
        <v>-0.72953560642360682</v>
      </c>
      <c r="W402" s="246">
        <f t="shared" ca="1" si="55"/>
        <v>-2.5319933155396912</v>
      </c>
      <c r="X402" s="246">
        <f t="shared" ca="1" si="56"/>
        <v>-3.057629549909886</v>
      </c>
      <c r="Y402" s="246">
        <f t="shared" ca="1" si="57"/>
        <v>3.1083789731650571</v>
      </c>
      <c r="Z402" s="4">
        <f t="shared" ca="1" si="58"/>
        <v>-0.98367334752509394</v>
      </c>
      <c r="AA402" s="4">
        <f t="shared" ca="1" si="59"/>
        <v>-0.96231466117877484</v>
      </c>
    </row>
    <row r="403" spans="1:27" x14ac:dyDescent="0.25">
      <c r="A403">
        <v>371</v>
      </c>
      <c r="B403" s="176">
        <f ca="1">OFFSET(InputPriceData!B$15,CalculationsAndCharts!$A403+$A$11,0,1,1)</f>
        <v>41018</v>
      </c>
      <c r="C403" s="3">
        <f ca="1">OFFSET(InputPriceData!G$15,CalculationsAndCharts!$A403+$A$11,IF($C$7,8,0),1,1)</f>
        <v>198666700</v>
      </c>
      <c r="D403" s="4">
        <f ca="1">OFFSET(InputPriceData!C$15,CalculationsAndCharts!$A403+$A$11,IF($C$7,8,0),1,1)</f>
        <v>132.93</v>
      </c>
      <c r="E403" s="4">
        <f ca="1">OFFSET(InputPriceData!D$15,CalculationsAndCharts!$A403+$A$11,IF($C$7,8,0),1,1)</f>
        <v>133.43</v>
      </c>
      <c r="F403" s="4">
        <f ca="1">OFFSET(InputPriceData!E$15,CalculationsAndCharts!$A403+$A$11,IF($C$7,8,0),1,1)</f>
        <v>131.44</v>
      </c>
      <c r="G403" s="4">
        <f ca="1">OFFSET(InputPriceData!F$15,CalculationsAndCharts!$A403+$A$11,IF($C$7,8,0),1,1)</f>
        <v>132.06</v>
      </c>
      <c r="H403" s="138"/>
      <c r="I403" s="138"/>
      <c r="O403" s="246">
        <f t="shared" ca="1" si="50"/>
        <v>-2.8504167372510292</v>
      </c>
      <c r="P403" s="246">
        <f t="shared" ca="1" si="51"/>
        <v>-3.120275778451937</v>
      </c>
      <c r="Q403" s="246">
        <f t="shared" ca="1" si="53"/>
        <v>3.1366084492079285</v>
      </c>
      <c r="R403" s="4">
        <f t="shared" ca="1" si="54"/>
        <v>-0.99479288823566236</v>
      </c>
      <c r="S403" s="4">
        <f t="shared" ca="1" si="52"/>
        <v>-0.90549381489208713</v>
      </c>
      <c r="W403" s="246">
        <f t="shared" ca="1" si="55"/>
        <v>-2.8504167372510292</v>
      </c>
      <c r="X403" s="246">
        <f t="shared" ca="1" si="56"/>
        <v>-3.120275778451937</v>
      </c>
      <c r="Y403" s="246">
        <f t="shared" ca="1" si="57"/>
        <v>3.1366084492079285</v>
      </c>
      <c r="Z403" s="4">
        <f t="shared" ca="1" si="58"/>
        <v>-0.99479288823566236</v>
      </c>
      <c r="AA403" s="4">
        <f t="shared" ca="1" si="59"/>
        <v>-0.98789210399503147</v>
      </c>
    </row>
    <row r="404" spans="1:27" x14ac:dyDescent="0.25">
      <c r="A404">
        <v>372</v>
      </c>
      <c r="B404" s="176">
        <f ca="1">OFFSET(InputPriceData!B$15,CalculationsAndCharts!$A404+$A$11,0,1,1)</f>
        <v>41017</v>
      </c>
      <c r="C404" s="3">
        <f ca="1">OFFSET(InputPriceData!G$15,CalculationsAndCharts!$A404+$A$11,IF($C$7,8,0),1,1)</f>
        <v>123884200</v>
      </c>
      <c r="D404" s="4">
        <f ca="1">OFFSET(InputPriceData!C$15,CalculationsAndCharts!$A404+$A$11,IF($C$7,8,0),1,1)</f>
        <v>132.77000000000001</v>
      </c>
      <c r="E404" s="4">
        <f ca="1">OFFSET(InputPriceData!D$15,CalculationsAndCharts!$A404+$A$11,IF($C$7,8,0),1,1)</f>
        <v>133.36000000000001</v>
      </c>
      <c r="F404" s="4">
        <f ca="1">OFFSET(InputPriceData!E$15,CalculationsAndCharts!$A404+$A$11,IF($C$7,8,0),1,1)</f>
        <v>132.69</v>
      </c>
      <c r="G404" s="4">
        <f ca="1">OFFSET(InputPriceData!F$15,CalculationsAndCharts!$A404+$A$11,IF($C$7,8,0),1,1)</f>
        <v>132.91</v>
      </c>
      <c r="H404" s="138"/>
      <c r="I404" s="138"/>
      <c r="O404" s="246">
        <f t="shared" ca="1" si="50"/>
        <v>-2.0733781031210259</v>
      </c>
      <c r="P404" s="246">
        <f t="shared" ca="1" si="51"/>
        <v>-3.1650942978889289</v>
      </c>
      <c r="Q404" s="246">
        <f t="shared" ca="1" si="53"/>
        <v>3.1650942978889289</v>
      </c>
      <c r="R404" s="4">
        <f t="shared" ca="1" si="54"/>
        <v>-1</v>
      </c>
      <c r="S404" s="4">
        <f t="shared" ca="1" si="52"/>
        <v>-1</v>
      </c>
      <c r="W404" s="246">
        <f t="shared" ca="1" si="55"/>
        <v>-2.0733781031210259</v>
      </c>
      <c r="X404" s="246">
        <f t="shared" ca="1" si="56"/>
        <v>-3.1650942978889289</v>
      </c>
      <c r="Y404" s="246">
        <f t="shared" ca="1" si="57"/>
        <v>3.1650942978889289</v>
      </c>
      <c r="Z404" s="4">
        <f t="shared" ca="1" si="58"/>
        <v>-1</v>
      </c>
      <c r="AA404" s="4">
        <f t="shared" ca="1" si="59"/>
        <v>-1</v>
      </c>
    </row>
    <row r="405" spans="1:27" x14ac:dyDescent="0.25">
      <c r="A405">
        <v>373</v>
      </c>
      <c r="B405" s="176">
        <f ca="1">OFFSET(InputPriceData!B$15,CalculationsAndCharts!$A405+$A$11,0,1,1)</f>
        <v>41016</v>
      </c>
      <c r="C405" s="3">
        <f ca="1">OFFSET(InputPriceData!G$15,CalculationsAndCharts!$A405+$A$11,IF($C$7,8,0),1,1)</f>
        <v>147877600</v>
      </c>
      <c r="D405" s="4">
        <f ca="1">OFFSET(InputPriceData!C$15,CalculationsAndCharts!$A405+$A$11,IF($C$7,8,0),1,1)</f>
        <v>132.18</v>
      </c>
      <c r="E405" s="4">
        <f ca="1">OFFSET(InputPriceData!D$15,CalculationsAndCharts!$A405+$A$11,IF($C$7,8,0),1,1)</f>
        <v>133.63999999999999</v>
      </c>
      <c r="F405" s="4">
        <f ca="1">OFFSET(InputPriceData!E$15,CalculationsAndCharts!$A405+$A$11,IF($C$7,8,0),1,1)</f>
        <v>132.05000000000001</v>
      </c>
      <c r="G405" s="4">
        <f ca="1">OFFSET(InputPriceData!F$15,CalculationsAndCharts!$A405+$A$11,IF($C$7,8,0),1,1)</f>
        <v>133.37</v>
      </c>
      <c r="H405" s="138"/>
      <c r="I405" s="138"/>
      <c r="O405" s="246">
        <f t="shared" ca="1" si="50"/>
        <v>-1.6277612375013186</v>
      </c>
      <c r="P405" s="246">
        <f t="shared" ca="1" si="51"/>
        <v>-3.1483404898332901</v>
      </c>
      <c r="Q405" s="246">
        <f t="shared" ca="1" si="53"/>
        <v>3.1483404898332901</v>
      </c>
      <c r="R405" s="4">
        <f t="shared" ca="1" si="54"/>
        <v>-1</v>
      </c>
      <c r="S405" s="4">
        <f t="shared" ca="1" si="52"/>
        <v>-1</v>
      </c>
      <c r="W405" s="246">
        <f t="shared" ca="1" si="55"/>
        <v>-1.6277612375013186</v>
      </c>
      <c r="X405" s="246">
        <f t="shared" ca="1" si="56"/>
        <v>-3.1483404898332901</v>
      </c>
      <c r="Y405" s="246">
        <f t="shared" ca="1" si="57"/>
        <v>3.1483404898332901</v>
      </c>
      <c r="Z405" s="4">
        <f t="shared" ca="1" si="58"/>
        <v>-1</v>
      </c>
      <c r="AA405" s="4">
        <f t="shared" ca="1" si="59"/>
        <v>-1</v>
      </c>
    </row>
    <row r="406" spans="1:27" x14ac:dyDescent="0.25">
      <c r="A406">
        <v>374</v>
      </c>
      <c r="B406" s="176">
        <f ca="1">OFFSET(InputPriceData!B$15,CalculationsAndCharts!$A406+$A$11,0,1,1)</f>
        <v>41015</v>
      </c>
      <c r="C406" s="3">
        <f ca="1">OFFSET(InputPriceData!G$15,CalculationsAndCharts!$A406+$A$11,IF($C$7,8,0),1,1)</f>
        <v>147825300</v>
      </c>
      <c r="D406" s="4">
        <f ca="1">OFFSET(InputPriceData!C$15,CalculationsAndCharts!$A406+$A$11,IF($C$7,8,0),1,1)</f>
        <v>132.18</v>
      </c>
      <c r="E406" s="4">
        <f ca="1">OFFSET(InputPriceData!D$15,CalculationsAndCharts!$A406+$A$11,IF($C$7,8,0),1,1)</f>
        <v>132.37</v>
      </c>
      <c r="F406" s="4">
        <f ca="1">OFFSET(InputPriceData!E$15,CalculationsAndCharts!$A406+$A$11,IF($C$7,8,0),1,1)</f>
        <v>130.97</v>
      </c>
      <c r="G406" s="4">
        <f ca="1">OFFSET(InputPriceData!F$15,CalculationsAndCharts!$A406+$A$11,IF($C$7,8,0),1,1)</f>
        <v>131.41999999999999</v>
      </c>
      <c r="H406" s="138"/>
      <c r="I406" s="138"/>
      <c r="O406" s="246">
        <f t="shared" ca="1" si="50"/>
        <v>-3.6581184409112764</v>
      </c>
      <c r="P406" s="246">
        <f t="shared" ca="1" si="51"/>
        <v>-2.9623233257418278</v>
      </c>
      <c r="Q406" s="246">
        <f t="shared" ca="1" si="53"/>
        <v>2.9623233257418278</v>
      </c>
      <c r="R406" s="4">
        <f t="shared" ca="1" si="54"/>
        <v>-1</v>
      </c>
      <c r="S406" s="4">
        <f t="shared" ca="1" si="52"/>
        <v>-1</v>
      </c>
      <c r="W406" s="246">
        <f t="shared" ca="1" si="55"/>
        <v>-3.6581184409112764</v>
      </c>
      <c r="X406" s="246">
        <f t="shared" ca="1" si="56"/>
        <v>-2.9623233257418278</v>
      </c>
      <c r="Y406" s="246">
        <f t="shared" ca="1" si="57"/>
        <v>2.9623233257418278</v>
      </c>
      <c r="Z406" s="4">
        <f t="shared" ca="1" si="58"/>
        <v>-1</v>
      </c>
      <c r="AA406" s="4">
        <f t="shared" ca="1" si="59"/>
        <v>-1</v>
      </c>
    </row>
    <row r="407" spans="1:27" x14ac:dyDescent="0.25">
      <c r="A407">
        <v>375</v>
      </c>
      <c r="B407" s="176">
        <f ca="1">OFFSET(InputPriceData!B$15,CalculationsAndCharts!$A407+$A$11,0,1,1)</f>
        <v>41012</v>
      </c>
      <c r="C407" s="3">
        <f ca="1">OFFSET(InputPriceData!G$15,CalculationsAndCharts!$A407+$A$11,IF($C$7,8,0),1,1)</f>
        <v>169246700</v>
      </c>
      <c r="D407" s="4">
        <f ca="1">OFFSET(InputPriceData!C$15,CalculationsAndCharts!$A407+$A$11,IF($C$7,8,0),1,1)</f>
        <v>132.79</v>
      </c>
      <c r="E407" s="4">
        <f ca="1">OFFSET(InputPriceData!D$15,CalculationsAndCharts!$A407+$A$11,IF($C$7,8,0),1,1)</f>
        <v>133.12</v>
      </c>
      <c r="F407" s="4">
        <f ca="1">OFFSET(InputPriceData!E$15,CalculationsAndCharts!$A407+$A$11,IF($C$7,8,0),1,1)</f>
        <v>131.38999999999999</v>
      </c>
      <c r="G407" s="4">
        <f ca="1">OFFSET(InputPriceData!F$15,CalculationsAndCharts!$A407+$A$11,IF($C$7,8,0),1,1)</f>
        <v>131.51</v>
      </c>
      <c r="H407" s="138"/>
      <c r="I407" s="138"/>
      <c r="O407" s="246">
        <f t="shared" ca="1" si="50"/>
        <v>-3.7358807475420517</v>
      </c>
      <c r="P407" s="246">
        <f t="shared" ca="1" si="51"/>
        <v>-2.6329214373422105</v>
      </c>
      <c r="Q407" s="246">
        <f t="shared" ca="1" si="53"/>
        <v>2.6329214373422105</v>
      </c>
      <c r="R407" s="4">
        <f t="shared" ca="1" si="54"/>
        <v>-1</v>
      </c>
      <c r="S407" s="4">
        <f t="shared" ca="1" si="52"/>
        <v>-1</v>
      </c>
      <c r="W407" s="246">
        <f t="shared" ca="1" si="55"/>
        <v>-3.7358807475420517</v>
      </c>
      <c r="X407" s="246">
        <f t="shared" ca="1" si="56"/>
        <v>-2.6329214373422105</v>
      </c>
      <c r="Y407" s="246">
        <f t="shared" ca="1" si="57"/>
        <v>2.6329214373422105</v>
      </c>
      <c r="Z407" s="4">
        <f t="shared" ca="1" si="58"/>
        <v>-1</v>
      </c>
      <c r="AA407" s="4">
        <f t="shared" ca="1" si="59"/>
        <v>-1</v>
      </c>
    </row>
    <row r="408" spans="1:27" x14ac:dyDescent="0.25">
      <c r="A408">
        <v>376</v>
      </c>
      <c r="B408" s="176">
        <f ca="1">OFFSET(InputPriceData!B$15,CalculationsAndCharts!$A408+$A$11,0,1,1)</f>
        <v>41011</v>
      </c>
      <c r="C408" s="3">
        <f ca="1">OFFSET(InputPriceData!G$15,CalculationsAndCharts!$A408+$A$11,IF($C$7,8,0),1,1)</f>
        <v>154321500</v>
      </c>
      <c r="D408" s="4">
        <f ca="1">OFFSET(InputPriceData!C$15,CalculationsAndCharts!$A408+$A$11,IF($C$7,8,0),1,1)</f>
        <v>131.5</v>
      </c>
      <c r="E408" s="4">
        <f ca="1">OFFSET(InputPriceData!D$15,CalculationsAndCharts!$A408+$A$11,IF($C$7,8,0),1,1)</f>
        <v>133.19999999999999</v>
      </c>
      <c r="F408" s="4">
        <f ca="1">OFFSET(InputPriceData!E$15,CalculationsAndCharts!$A408+$A$11,IF($C$7,8,0),1,1)</f>
        <v>131.4</v>
      </c>
      <c r="G408" s="4">
        <f ca="1">OFFSET(InputPriceData!F$15,CalculationsAndCharts!$A408+$A$11,IF($C$7,8,0),1,1)</f>
        <v>133.09</v>
      </c>
      <c r="H408" s="138"/>
      <c r="I408" s="138"/>
      <c r="O408" s="246">
        <f t="shared" ca="1" si="50"/>
        <v>-2.2546840750255397</v>
      </c>
      <c r="P408" s="246">
        <f t="shared" ca="1" si="51"/>
        <v>-2.2503943771713644</v>
      </c>
      <c r="Q408" s="246">
        <f t="shared" ca="1" si="53"/>
        <v>2.292179350614163</v>
      </c>
      <c r="R408" s="4">
        <f t="shared" ca="1" si="54"/>
        <v>-0.9817706352552199</v>
      </c>
      <c r="S408" s="4">
        <f t="shared" ca="1" si="52"/>
        <v>-0.7024580727221007</v>
      </c>
      <c r="W408" s="246">
        <f t="shared" ca="1" si="55"/>
        <v>-2.2546840750255397</v>
      </c>
      <c r="X408" s="246">
        <f t="shared" ca="1" si="56"/>
        <v>-2.2503943771713644</v>
      </c>
      <c r="Y408" s="246">
        <f t="shared" ca="1" si="57"/>
        <v>2.292179350614163</v>
      </c>
      <c r="Z408" s="4">
        <f t="shared" ca="1" si="58"/>
        <v>-0.9817706352552199</v>
      </c>
      <c r="AA408" s="4">
        <f t="shared" ca="1" si="59"/>
        <v>-0.95797553512775335</v>
      </c>
    </row>
    <row r="409" spans="1:27" x14ac:dyDescent="0.25">
      <c r="A409">
        <v>377</v>
      </c>
      <c r="B409" s="176">
        <f ca="1">OFFSET(InputPriceData!B$15,CalculationsAndCharts!$A409+$A$11,0,1,1)</f>
        <v>41010</v>
      </c>
      <c r="C409" s="3">
        <f ca="1">OFFSET(InputPriceData!G$15,CalculationsAndCharts!$A409+$A$11,IF($C$7,8,0),1,1)</f>
        <v>154133000</v>
      </c>
      <c r="D409" s="4">
        <f ca="1">OFFSET(InputPriceData!C$15,CalculationsAndCharts!$A409+$A$11,IF($C$7,8,0),1,1)</f>
        <v>131.65</v>
      </c>
      <c r="E409" s="4">
        <f ca="1">OFFSET(InputPriceData!D$15,CalculationsAndCharts!$A409+$A$11,IF($C$7,8,0),1,1)</f>
        <v>131.88999999999999</v>
      </c>
      <c r="F409" s="4">
        <f ca="1">OFFSET(InputPriceData!E$15,CalculationsAndCharts!$A409+$A$11,IF($C$7,8,0),1,1)</f>
        <v>131.13</v>
      </c>
      <c r="G409" s="4">
        <f ca="1">OFFSET(InputPriceData!F$15,CalculationsAndCharts!$A409+$A$11,IF($C$7,8,0),1,1)</f>
        <v>131.37</v>
      </c>
      <c r="H409" s="138"/>
      <c r="I409" s="138"/>
      <c r="O409" s="246">
        <f t="shared" ca="1" si="50"/>
        <v>-4.082817796011093</v>
      </c>
      <c r="P409" s="246">
        <f t="shared" ca="1" si="51"/>
        <v>-1.745704383769584</v>
      </c>
      <c r="Q409" s="246">
        <f t="shared" ca="1" si="53"/>
        <v>2.3129963174714057</v>
      </c>
      <c r="R409" s="4">
        <f t="shared" ca="1" si="54"/>
        <v>-0.75473720843533731</v>
      </c>
      <c r="S409" s="4">
        <f t="shared" ca="1" si="52"/>
        <v>0.4529038196305788</v>
      </c>
      <c r="W409" s="246">
        <f t="shared" ca="1" si="55"/>
        <v>-4.082817796011093</v>
      </c>
      <c r="X409" s="246">
        <f t="shared" ca="1" si="56"/>
        <v>-1.745704383769584</v>
      </c>
      <c r="Y409" s="246">
        <f t="shared" ca="1" si="57"/>
        <v>2.3129963174714057</v>
      </c>
      <c r="Z409" s="4">
        <f t="shared" ca="1" si="58"/>
        <v>-0.75473720843533731</v>
      </c>
      <c r="AA409" s="4">
        <f t="shared" ca="1" si="59"/>
        <v>-0.50814297157694566</v>
      </c>
    </row>
    <row r="410" spans="1:27" x14ac:dyDescent="0.25">
      <c r="A410">
        <v>378</v>
      </c>
      <c r="B410" s="176">
        <f ca="1">OFFSET(InputPriceData!B$15,CalculationsAndCharts!$A410+$A$11,0,1,1)</f>
        <v>41009</v>
      </c>
      <c r="C410" s="3">
        <f ca="1">OFFSET(InputPriceData!G$15,CalculationsAndCharts!$A410+$A$11,IF($C$7,8,0),1,1)</f>
        <v>235360300</v>
      </c>
      <c r="D410" s="4">
        <f ca="1">OFFSET(InputPriceData!C$15,CalculationsAndCharts!$A410+$A$11,IF($C$7,8,0),1,1)</f>
        <v>132.29</v>
      </c>
      <c r="E410" s="4">
        <f ca="1">OFFSET(InputPriceData!D$15,CalculationsAndCharts!$A410+$A$11,IF($C$7,8,0),1,1)</f>
        <v>132.66</v>
      </c>
      <c r="F410" s="4">
        <f ca="1">OFFSET(InputPriceData!E$15,CalculationsAndCharts!$A410+$A$11,IF($C$7,8,0),1,1)</f>
        <v>130.19</v>
      </c>
      <c r="G410" s="4">
        <f ca="1">OFFSET(InputPriceData!F$15,CalculationsAndCharts!$A410+$A$11,IF($C$7,8,0),1,1)</f>
        <v>130.32</v>
      </c>
      <c r="H410" s="138"/>
      <c r="I410" s="138"/>
      <c r="O410" s="246">
        <f t="shared" ca="1" si="50"/>
        <v>-5.3716429830310766</v>
      </c>
      <c r="P410" s="246">
        <f t="shared" ca="1" si="51"/>
        <v>-1.1340821244513319</v>
      </c>
      <c r="Q410" s="246">
        <f t="shared" ca="1" si="53"/>
        <v>2.3340023385180682</v>
      </c>
      <c r="R410" s="4">
        <f t="shared" ca="1" si="54"/>
        <v>-0.4858958818230647</v>
      </c>
      <c r="S410" s="4">
        <f t="shared" ca="1" si="52"/>
        <v>0.73593166850271807</v>
      </c>
      <c r="W410" s="246">
        <f t="shared" ca="1" si="55"/>
        <v>-5.3716429830310766</v>
      </c>
      <c r="X410" s="246">
        <f t="shared" ca="1" si="56"/>
        <v>-1.1340821244513319</v>
      </c>
      <c r="Y410" s="246">
        <f t="shared" ca="1" si="57"/>
        <v>2.3340023385180682</v>
      </c>
      <c r="Z410" s="4">
        <f t="shared" ca="1" si="58"/>
        <v>-0.4858958818230647</v>
      </c>
      <c r="AA410" s="4">
        <f t="shared" ca="1" si="59"/>
        <v>-0.10661797601210068</v>
      </c>
    </row>
    <row r="411" spans="1:27" x14ac:dyDescent="0.25">
      <c r="A411">
        <v>379</v>
      </c>
      <c r="B411" s="176">
        <f ca="1">OFFSET(InputPriceData!B$15,CalculationsAndCharts!$A411+$A$11,0,1,1)</f>
        <v>41008</v>
      </c>
      <c r="C411" s="3">
        <f ca="1">OFFSET(InputPriceData!G$15,CalculationsAndCharts!$A411+$A$11,IF($C$7,8,0),1,1)</f>
        <v>127555900</v>
      </c>
      <c r="D411" s="4">
        <f ca="1">OFFSET(InputPriceData!C$15,CalculationsAndCharts!$A411+$A$11,IF($C$7,8,0),1,1)</f>
        <v>132.36000000000001</v>
      </c>
      <c r="E411" s="4">
        <f ca="1">OFFSET(InputPriceData!D$15,CalculationsAndCharts!$A411+$A$11,IF($C$7,8,0),1,1)</f>
        <v>134.09</v>
      </c>
      <c r="F411" s="4">
        <f ca="1">OFFSET(InputPriceData!E$15,CalculationsAndCharts!$A411+$A$11,IF($C$7,8,0),1,1)</f>
        <v>132.18</v>
      </c>
      <c r="G411" s="4">
        <f ca="1">OFFSET(InputPriceData!F$15,CalculationsAndCharts!$A411+$A$11,IF($C$7,8,0),1,1)</f>
        <v>132.54</v>
      </c>
      <c r="H411" s="138"/>
      <c r="I411" s="138"/>
      <c r="O411" s="246">
        <f t="shared" ca="1" si="50"/>
        <v>-3.3488909810758258</v>
      </c>
      <c r="P411" s="246">
        <f t="shared" ca="1" si="51"/>
        <v>-0.62309300339276796</v>
      </c>
      <c r="Q411" s="246">
        <f t="shared" ca="1" si="53"/>
        <v>2.355199130694317</v>
      </c>
      <c r="R411" s="4">
        <f t="shared" ca="1" si="54"/>
        <v>-0.26456064596503098</v>
      </c>
      <c r="S411" s="4">
        <f t="shared" ca="1" si="52"/>
        <v>0.83402437985039279</v>
      </c>
      <c r="W411" s="246">
        <f t="shared" ca="1" si="55"/>
        <v>-3.3488909810758258</v>
      </c>
      <c r="X411" s="246">
        <f t="shared" ca="1" si="56"/>
        <v>-0.62309300339276796</v>
      </c>
      <c r="Y411" s="246">
        <f t="shared" ca="1" si="57"/>
        <v>2.355199130694317</v>
      </c>
      <c r="Z411" s="4">
        <f t="shared" ca="1" si="58"/>
        <v>-0.26456064596503098</v>
      </c>
      <c r="AA411" s="4">
        <f t="shared" ca="1" si="59"/>
        <v>0.15146838337450416</v>
      </c>
    </row>
    <row r="412" spans="1:27" x14ac:dyDescent="0.25">
      <c r="A412">
        <v>380</v>
      </c>
      <c r="B412" s="176">
        <f ca="1">OFFSET(InputPriceData!B$15,CalculationsAndCharts!$A412+$A$11,0,1,1)</f>
        <v>41004</v>
      </c>
      <c r="C412" s="3">
        <f ca="1">OFFSET(InputPriceData!G$15,CalculationsAndCharts!$A412+$A$11,IF($C$7,8,0),1,1)</f>
        <v>137439400</v>
      </c>
      <c r="D412" s="4">
        <f ca="1">OFFSET(InputPriceData!C$15,CalculationsAndCharts!$A412+$A$11,IF($C$7,8,0),1,1)</f>
        <v>133.66</v>
      </c>
      <c r="E412" s="4">
        <f ca="1">OFFSET(InputPriceData!D$15,CalculationsAndCharts!$A412+$A$11,IF($C$7,8,0),1,1)</f>
        <v>134.44</v>
      </c>
      <c r="F412" s="4">
        <f ca="1">OFFSET(InputPriceData!E$15,CalculationsAndCharts!$A412+$A$11,IF($C$7,8,0),1,1)</f>
        <v>133.54</v>
      </c>
      <c r="G412" s="4">
        <f ca="1">OFFSET(InputPriceData!F$15,CalculationsAndCharts!$A412+$A$11,IF($C$7,8,0),1,1)</f>
        <v>134.05000000000001</v>
      </c>
      <c r="H412" s="138"/>
      <c r="I412" s="138"/>
      <c r="O412" s="246">
        <f t="shared" ca="1" si="50"/>
        <v>-1.8738532712417413</v>
      </c>
      <c r="P412" s="246">
        <f t="shared" ca="1" si="51"/>
        <v>-0.28676345318214214</v>
      </c>
      <c r="Q412" s="246">
        <f t="shared" ca="1" si="53"/>
        <v>2.376588426533115</v>
      </c>
      <c r="R412" s="4">
        <f t="shared" ca="1" si="54"/>
        <v>-0.12066180663871311</v>
      </c>
      <c r="S412" s="4">
        <f t="shared" ca="1" si="52"/>
        <v>0.87428132065604103</v>
      </c>
      <c r="W412" s="246">
        <f t="shared" ca="1" si="55"/>
        <v>-1.8738532712417413</v>
      </c>
      <c r="X412" s="246">
        <f t="shared" ca="1" si="56"/>
        <v>-0.28676345318214214</v>
      </c>
      <c r="Y412" s="246">
        <f t="shared" ca="1" si="57"/>
        <v>2.376588426533115</v>
      </c>
      <c r="Z412" s="4">
        <f t="shared" ca="1" si="58"/>
        <v>-0.12066180663871311</v>
      </c>
      <c r="AA412" s="4">
        <f t="shared" ca="1" si="59"/>
        <v>0.29350408670432249</v>
      </c>
    </row>
    <row r="413" spans="1:27" x14ac:dyDescent="0.25">
      <c r="A413">
        <v>381</v>
      </c>
      <c r="B413" s="176">
        <f ca="1">OFFSET(InputPriceData!B$15,CalculationsAndCharts!$A413+$A$11,0,1,1)</f>
        <v>41003</v>
      </c>
      <c r="C413" s="3">
        <f ca="1">OFFSET(InputPriceData!G$15,CalculationsAndCharts!$A413+$A$11,IF($C$7,8,0),1,1)</f>
        <v>146896000</v>
      </c>
      <c r="D413" s="4">
        <f ca="1">OFFSET(InputPriceData!C$15,CalculationsAndCharts!$A413+$A$11,IF($C$7,8,0),1,1)</f>
        <v>134.46</v>
      </c>
      <c r="E413" s="4">
        <f ca="1">OFFSET(InputPriceData!D$15,CalculationsAndCharts!$A413+$A$11,IF($C$7,8,0),1,1)</f>
        <v>134.57</v>
      </c>
      <c r="F413" s="4">
        <f ca="1">OFFSET(InputPriceData!E$15,CalculationsAndCharts!$A413+$A$11,IF($C$7,8,0),1,1)</f>
        <v>133.61000000000001</v>
      </c>
      <c r="G413" s="4">
        <f ca="1">OFFSET(InputPriceData!F$15,CalculationsAndCharts!$A413+$A$11,IF($C$7,8,0),1,1)</f>
        <v>134.11000000000001</v>
      </c>
      <c r="H413" s="138"/>
      <c r="I413" s="138"/>
      <c r="O413" s="246">
        <f t="shared" ca="1" si="50"/>
        <v>-1.7744879131491973</v>
      </c>
      <c r="P413" s="246">
        <f t="shared" ca="1" si="51"/>
        <v>-4.8739403280171359E-2</v>
      </c>
      <c r="Q413" s="246">
        <f t="shared" ca="1" si="53"/>
        <v>2.3981719743018313</v>
      </c>
      <c r="R413" s="4">
        <f t="shared" ca="1" si="54"/>
        <v>-2.0323564699466824E-2</v>
      </c>
      <c r="S413" s="4">
        <f t="shared" ca="1" si="52"/>
        <v>0.89606657562276215</v>
      </c>
      <c r="W413" s="246">
        <f t="shared" ca="1" si="55"/>
        <v>-1.7744879131491973</v>
      </c>
      <c r="X413" s="246">
        <f t="shared" ca="1" si="56"/>
        <v>-4.8739403280171359E-2</v>
      </c>
      <c r="Y413" s="246">
        <f t="shared" ca="1" si="57"/>
        <v>2.3981719743018313</v>
      </c>
      <c r="Z413" s="4">
        <f t="shared" ca="1" si="58"/>
        <v>-2.0323564699466824E-2</v>
      </c>
      <c r="AA413" s="4">
        <f t="shared" ca="1" si="59"/>
        <v>0.38278828428528111</v>
      </c>
    </row>
    <row r="414" spans="1:27" x14ac:dyDescent="0.25">
      <c r="A414">
        <v>382</v>
      </c>
      <c r="B414" s="176">
        <f ca="1">OFFSET(InputPriceData!B$15,CalculationsAndCharts!$A414+$A$11,0,1,1)</f>
        <v>41002</v>
      </c>
      <c r="C414" s="3">
        <f ca="1">OFFSET(InputPriceData!G$15,CalculationsAndCharts!$A414+$A$11,IF($C$7,8,0),1,1)</f>
        <v>155806700</v>
      </c>
      <c r="D414" s="4">
        <f ca="1">OFFSET(InputPriceData!C$15,CalculationsAndCharts!$A414+$A$11,IF($C$7,8,0),1,1)</f>
        <v>135.82</v>
      </c>
      <c r="E414" s="4">
        <f ca="1">OFFSET(InputPriceData!D$15,CalculationsAndCharts!$A414+$A$11,IF($C$7,8,0),1,1)</f>
        <v>136.05000000000001</v>
      </c>
      <c r="F414" s="4">
        <f ca="1">OFFSET(InputPriceData!E$15,CalculationsAndCharts!$A414+$A$11,IF($C$7,8,0),1,1)</f>
        <v>134.66</v>
      </c>
      <c r="G414" s="4">
        <f ca="1">OFFSET(InputPriceData!F$15,CalculationsAndCharts!$A414+$A$11,IF($C$7,8,0),1,1)</f>
        <v>135.46</v>
      </c>
      <c r="H414" s="138"/>
      <c r="I414" s="138"/>
      <c r="O414" s="246">
        <f t="shared" ca="1" si="50"/>
        <v>-0.31294157825701407</v>
      </c>
      <c r="P414" s="246">
        <f t="shared" ca="1" si="51"/>
        <v>0.10366141477543914</v>
      </c>
      <c r="Q414" s="246">
        <f t="shared" ca="1" si="53"/>
        <v>2.4199515381451375</v>
      </c>
      <c r="R414" s="4">
        <f t="shared" ca="1" si="54"/>
        <v>4.2836153179701401E-2</v>
      </c>
      <c r="S414" s="4">
        <f t="shared" ca="1" si="52"/>
        <v>0.90783674278135251</v>
      </c>
      <c r="W414" s="246">
        <f t="shared" ca="1" si="55"/>
        <v>-0.31294157825701407</v>
      </c>
      <c r="X414" s="246">
        <f t="shared" ca="1" si="56"/>
        <v>0.10366141477543914</v>
      </c>
      <c r="Y414" s="246">
        <f t="shared" ca="1" si="57"/>
        <v>2.4199515381451375</v>
      </c>
      <c r="Z414" s="4">
        <f t="shared" ca="1" si="58"/>
        <v>4.2836153179701401E-2</v>
      </c>
      <c r="AA414" s="4">
        <f t="shared" ca="1" si="59"/>
        <v>0.4353762162634377</v>
      </c>
    </row>
    <row r="415" spans="1:27" x14ac:dyDescent="0.25">
      <c r="A415">
        <v>383</v>
      </c>
      <c r="B415" s="176">
        <f ca="1">OFFSET(InputPriceData!B$15,CalculationsAndCharts!$A415+$A$11,0,1,1)</f>
        <v>41001</v>
      </c>
      <c r="C415" s="3">
        <f ca="1">OFFSET(InputPriceData!G$15,CalculationsAndCharts!$A415+$A$11,IF($C$7,8,0),1,1)</f>
        <v>151741100</v>
      </c>
      <c r="D415" s="4">
        <f ca="1">OFFSET(InputPriceData!C$15,CalculationsAndCharts!$A415+$A$11,IF($C$7,8,0),1,1)</f>
        <v>134.86000000000001</v>
      </c>
      <c r="E415" s="4">
        <f ca="1">OFFSET(InputPriceData!D$15,CalculationsAndCharts!$A415+$A$11,IF($C$7,8,0),1,1)</f>
        <v>136.36000000000001</v>
      </c>
      <c r="F415" s="4">
        <f ca="1">OFFSET(InputPriceData!E$15,CalculationsAndCharts!$A415+$A$11,IF($C$7,8,0),1,1)</f>
        <v>134.59</v>
      </c>
      <c r="G415" s="4">
        <f ca="1">OFFSET(InputPriceData!F$15,CalculationsAndCharts!$A415+$A$11,IF($C$7,8,0),1,1)</f>
        <v>136.01</v>
      </c>
      <c r="H415" s="138"/>
      <c r="I415" s="138"/>
      <c r="O415" s="246">
        <f t="shared" ca="1" si="50"/>
        <v>0.44832644509831532</v>
      </c>
      <c r="P415" s="246">
        <f t="shared" ca="1" si="51"/>
        <v>0.19993234253798153</v>
      </c>
      <c r="Q415" s="246">
        <f t="shared" ca="1" si="53"/>
        <v>2.4419288982292002</v>
      </c>
      <c r="R415" s="4">
        <f t="shared" ca="1" si="54"/>
        <v>8.1874760023916068E-2</v>
      </c>
      <c r="S415" s="4">
        <f t="shared" ca="1" si="52"/>
        <v>0.91448858027476843</v>
      </c>
      <c r="W415" s="246">
        <f t="shared" ca="1" si="55"/>
        <v>0.44832644509831532</v>
      </c>
      <c r="X415" s="246">
        <f t="shared" ca="1" si="56"/>
        <v>0.19993234253798153</v>
      </c>
      <c r="Y415" s="246">
        <f t="shared" ca="1" si="57"/>
        <v>2.4419288982292002</v>
      </c>
      <c r="Z415" s="4">
        <f t="shared" ca="1" si="58"/>
        <v>8.1874760023916068E-2</v>
      </c>
      <c r="AA415" s="4">
        <f t="shared" ca="1" si="59"/>
        <v>0.46659385602756004</v>
      </c>
    </row>
    <row r="416" spans="1:27" x14ac:dyDescent="0.25">
      <c r="A416">
        <v>384</v>
      </c>
      <c r="B416" s="176">
        <f ca="1">OFFSET(InputPriceData!B$15,CalculationsAndCharts!$A416+$A$11,0,1,1)</f>
        <v>40998</v>
      </c>
      <c r="C416" s="3">
        <f ca="1">OFFSET(InputPriceData!G$15,CalculationsAndCharts!$A416+$A$11,IF($C$7,8,0),1,1)</f>
        <v>135486800</v>
      </c>
      <c r="D416" s="4">
        <f ca="1">OFFSET(InputPriceData!C$15,CalculationsAndCharts!$A416+$A$11,IF($C$7,8,0),1,1)</f>
        <v>135.13</v>
      </c>
      <c r="E416" s="4">
        <f ca="1">OFFSET(InputPriceData!D$15,CalculationsAndCharts!$A416+$A$11,IF($C$7,8,0),1,1)</f>
        <v>135.25</v>
      </c>
      <c r="F416" s="4">
        <f ca="1">OFFSET(InputPriceData!E$15,CalculationsAndCharts!$A416+$A$11,IF($C$7,8,0),1,1)</f>
        <v>134.29</v>
      </c>
      <c r="G416" s="4">
        <f ca="1">OFFSET(InputPriceData!F$15,CalculationsAndCharts!$A416+$A$11,IF($C$7,8,0),1,1)</f>
        <v>135.02000000000001</v>
      </c>
      <c r="H416" s="138"/>
      <c r="I416" s="138"/>
      <c r="O416" s="246">
        <f t="shared" ca="1" si="50"/>
        <v>-0.33134785143106593</v>
      </c>
      <c r="P416" s="246">
        <f t="shared" ca="1" si="51"/>
        <v>0.33375239897778708</v>
      </c>
      <c r="Q416" s="246">
        <f t="shared" ca="1" si="53"/>
        <v>2.4641058508871847</v>
      </c>
      <c r="R416" s="4">
        <f t="shared" ca="1" si="54"/>
        <v>0.13544564201964854</v>
      </c>
      <c r="S416" s="4">
        <f t="shared" ca="1" si="52"/>
        <v>0.92293845018296283</v>
      </c>
      <c r="W416" s="246">
        <f t="shared" ca="1" si="55"/>
        <v>-0.33134785143106593</v>
      </c>
      <c r="X416" s="246">
        <f t="shared" ca="1" si="56"/>
        <v>0.33375239897778708</v>
      </c>
      <c r="Y416" s="246">
        <f t="shared" ca="1" si="57"/>
        <v>2.4641058508871847</v>
      </c>
      <c r="Z416" s="4">
        <f t="shared" ca="1" si="58"/>
        <v>0.13544564201964854</v>
      </c>
      <c r="AA416" s="4">
        <f t="shared" ca="1" si="59"/>
        <v>0.50792704038596181</v>
      </c>
    </row>
    <row r="417" spans="1:27" x14ac:dyDescent="0.25">
      <c r="A417">
        <v>385</v>
      </c>
      <c r="B417" s="176">
        <f ca="1">OFFSET(InputPriceData!B$15,CalculationsAndCharts!$A417+$A$11,0,1,1)</f>
        <v>40997</v>
      </c>
      <c r="C417" s="3">
        <f ca="1">OFFSET(InputPriceData!G$15,CalculationsAndCharts!$A417+$A$11,IF($C$7,8,0),1,1)</f>
        <v>164963700</v>
      </c>
      <c r="D417" s="4">
        <f ca="1">OFFSET(InputPriceData!C$15,CalculationsAndCharts!$A417+$A$11,IF($C$7,8,0),1,1)</f>
        <v>133.9</v>
      </c>
      <c r="E417" s="4">
        <f ca="1">OFFSET(InputPriceData!D$15,CalculationsAndCharts!$A417+$A$11,IF($C$7,8,0),1,1)</f>
        <v>134.72</v>
      </c>
      <c r="F417" s="4">
        <f ca="1">OFFSET(InputPriceData!E$15,CalculationsAndCharts!$A417+$A$11,IF($C$7,8,0),1,1)</f>
        <v>133.38</v>
      </c>
      <c r="G417" s="4">
        <f ca="1">OFFSET(InputPriceData!F$15,CalculationsAndCharts!$A417+$A$11,IF($C$7,8,0),1,1)</f>
        <v>134.47</v>
      </c>
      <c r="H417" s="138"/>
      <c r="I417" s="138"/>
      <c r="O417" s="246">
        <f t="shared" ref="O417:O480" ca="1" si="60">$N$38*(G417-2*G418+G419)+2*$N$36*O418-$N$37*O419</f>
        <v>-0.72258258502564976</v>
      </c>
      <c r="P417" s="246">
        <f t="shared" ref="P417:P480" ca="1" si="61">$N$41*(O417+O418)/2+$N$42*P418+$N$43*P419</f>
        <v>0.5085005246177059</v>
      </c>
      <c r="Q417" s="246">
        <f t="shared" ca="1" si="53"/>
        <v>2.4864842087660795</v>
      </c>
      <c r="R417" s="4">
        <f t="shared" ca="1" si="54"/>
        <v>0.20450583310563225</v>
      </c>
      <c r="S417" s="4">
        <f t="shared" ref="S417:S480" ca="1" si="62">(R417+$A$21)/($A$21*R417+1)</f>
        <v>0.93281612770755029</v>
      </c>
      <c r="W417" s="246">
        <f t="shared" ca="1" si="55"/>
        <v>-0.72258258502564976</v>
      </c>
      <c r="X417" s="246">
        <f t="shared" ca="1" si="56"/>
        <v>0.5085005246177059</v>
      </c>
      <c r="Y417" s="246">
        <f t="shared" ca="1" si="57"/>
        <v>2.4864842087660795</v>
      </c>
      <c r="Z417" s="4">
        <f t="shared" ca="1" si="58"/>
        <v>0.20450583310563225</v>
      </c>
      <c r="AA417" s="4">
        <f t="shared" ca="1" si="59"/>
        <v>0.5587950908682896</v>
      </c>
    </row>
    <row r="418" spans="1:27" x14ac:dyDescent="0.25">
      <c r="A418">
        <v>386</v>
      </c>
      <c r="B418" s="176">
        <f ca="1">OFFSET(InputPriceData!B$15,CalculationsAndCharts!$A418+$A$11,0,1,1)</f>
        <v>40996</v>
      </c>
      <c r="C418" s="3">
        <f ca="1">OFFSET(InputPriceData!G$15,CalculationsAndCharts!$A418+$A$11,IF($C$7,8,0),1,1)</f>
        <v>148562100</v>
      </c>
      <c r="D418" s="4">
        <f ca="1">OFFSET(InputPriceData!C$15,CalculationsAndCharts!$A418+$A$11,IF($C$7,8,0),1,1)</f>
        <v>135.30000000000001</v>
      </c>
      <c r="E418" s="4">
        <f ca="1">OFFSET(InputPriceData!D$15,CalculationsAndCharts!$A418+$A$11,IF($C$7,8,0),1,1)</f>
        <v>135.52000000000001</v>
      </c>
      <c r="F418" s="4">
        <f ca="1">OFFSET(InputPriceData!E$15,CalculationsAndCharts!$A418+$A$11,IF($C$7,8,0),1,1)</f>
        <v>133.9</v>
      </c>
      <c r="G418" s="4">
        <f ca="1">OFFSET(InputPriceData!F$15,CalculationsAndCharts!$A418+$A$11,IF($C$7,8,0),1,1)</f>
        <v>134.69999999999999</v>
      </c>
      <c r="H418" s="138"/>
      <c r="I418" s="138"/>
      <c r="O418" s="246">
        <f t="shared" ca="1" si="60"/>
        <v>-0.33284278428211267</v>
      </c>
      <c r="P418" s="246">
        <f t="shared" ca="1" si="61"/>
        <v>0.65340509948396297</v>
      </c>
      <c r="Q418" s="246">
        <f t="shared" ref="Q418:Q481" ca="1" si="63">IF(ABS(P418)&gt;(Q419*0.991),ABS(P418),(Q419*0.991))</f>
        <v>2.5090658009748532</v>
      </c>
      <c r="R418" s="4">
        <f t="shared" ref="R418:R481" ca="1" si="64">IF(Q418&gt;0,P418/Q418,R419)</f>
        <v>0.26041768184401298</v>
      </c>
      <c r="S418" s="4">
        <f t="shared" ca="1" si="62"/>
        <v>0.94008451477610955</v>
      </c>
      <c r="W418" s="246">
        <f t="shared" ref="W418:W481" ca="1" si="65">$V$38*(G418-2*G419+G420)+2*$V$36*W419-$V$37*W420</f>
        <v>-0.33284278428211267</v>
      </c>
      <c r="X418" s="246">
        <f t="shared" ref="X418:X481" ca="1" si="66">$V$41*(W418+W419)/2+$V$42*X419+$V$43*X420</f>
        <v>0.65340509948396297</v>
      </c>
      <c r="Y418" s="246">
        <f t="shared" ref="Y418:Y481" ca="1" si="67">IF(ABS(X418)&gt;(Y419*0.991),ABS(X418),(Y419*0.991))</f>
        <v>2.5090658009748532</v>
      </c>
      <c r="Z418" s="4">
        <f t="shared" ref="Z418:Z481" ca="1" si="68">IF(Y418&gt;0,X418/Y418,Z419)</f>
        <v>0.26041768184401298</v>
      </c>
      <c r="AA418" s="4">
        <f t="shared" ref="AA418:AA481" ca="1" si="69">(Z418+$A$26)/($A$26*Z418+1)</f>
        <v>0.59811390698928679</v>
      </c>
    </row>
    <row r="419" spans="1:27" x14ac:dyDescent="0.25">
      <c r="A419">
        <v>387</v>
      </c>
      <c r="B419" s="176">
        <f ca="1">OFFSET(InputPriceData!B$15,CalculationsAndCharts!$A419+$A$11,0,1,1)</f>
        <v>40995</v>
      </c>
      <c r="C419" s="3">
        <f ca="1">OFFSET(InputPriceData!G$15,CalculationsAndCharts!$A419+$A$11,IF($C$7,8,0),1,1)</f>
        <v>119868500</v>
      </c>
      <c r="D419" s="4">
        <f ca="1">OFFSET(InputPriceData!C$15,CalculationsAndCharts!$A419+$A$11,IF($C$7,8,0),1,1)</f>
        <v>135.91999999999999</v>
      </c>
      <c r="E419" s="4">
        <f ca="1">OFFSET(InputPriceData!D$15,CalculationsAndCharts!$A419+$A$11,IF($C$7,8,0),1,1)</f>
        <v>136</v>
      </c>
      <c r="F419" s="4">
        <f ca="1">OFFSET(InputPriceData!E$15,CalculationsAndCharts!$A419+$A$11,IF($C$7,8,0),1,1)</f>
        <v>135.28</v>
      </c>
      <c r="G419" s="4">
        <f ca="1">OFFSET(InputPriceData!F$15,CalculationsAndCharts!$A419+$A$11,IF($C$7,8,0),1,1)</f>
        <v>135.37</v>
      </c>
      <c r="H419" s="138"/>
      <c r="I419" s="138"/>
      <c r="O419" s="246">
        <f t="shared" ca="1" si="60"/>
        <v>0.55402777480793231</v>
      </c>
      <c r="P419" s="246">
        <f t="shared" ca="1" si="61"/>
        <v>0.73383014806480507</v>
      </c>
      <c r="Q419" s="246">
        <f t="shared" ca="1" si="63"/>
        <v>2.5318524732339589</v>
      </c>
      <c r="R419" s="4">
        <f t="shared" ca="1" si="64"/>
        <v>0.28983922081663666</v>
      </c>
      <c r="S419" s="4">
        <f t="shared" ca="1" si="62"/>
        <v>0.94367626642836222</v>
      </c>
      <c r="W419" s="246">
        <f t="shared" ca="1" si="65"/>
        <v>0.55402777480793231</v>
      </c>
      <c r="X419" s="246">
        <f t="shared" ca="1" si="66"/>
        <v>0.73383014806480507</v>
      </c>
      <c r="Y419" s="246">
        <f t="shared" ca="1" si="67"/>
        <v>2.5318524732339589</v>
      </c>
      <c r="Z419" s="4">
        <f t="shared" ca="1" si="68"/>
        <v>0.28983922081663666</v>
      </c>
      <c r="AA419" s="4">
        <f t="shared" ca="1" si="69"/>
        <v>0.61817112583884681</v>
      </c>
    </row>
    <row r="420" spans="1:27" x14ac:dyDescent="0.25">
      <c r="A420">
        <v>388</v>
      </c>
      <c r="B420" s="176">
        <f ca="1">OFFSET(InputPriceData!B$15,CalculationsAndCharts!$A420+$A$11,0,1,1)</f>
        <v>40994</v>
      </c>
      <c r="C420" s="3">
        <f ca="1">OFFSET(InputPriceData!G$15,CalculationsAndCharts!$A420+$A$11,IF($C$7,8,0),1,1)</f>
        <v>120164000</v>
      </c>
      <c r="D420" s="4">
        <f ca="1">OFFSET(InputPriceData!C$15,CalculationsAndCharts!$A420+$A$11,IF($C$7,8,0),1,1)</f>
        <v>134.87</v>
      </c>
      <c r="E420" s="4">
        <f ca="1">OFFSET(InputPriceData!D$15,CalculationsAndCharts!$A420+$A$11,IF($C$7,8,0),1,1)</f>
        <v>135.79</v>
      </c>
      <c r="F420" s="4">
        <f ca="1">OFFSET(InputPriceData!E$15,CalculationsAndCharts!$A420+$A$11,IF($C$7,8,0),1,1)</f>
        <v>134.82</v>
      </c>
      <c r="G420" s="4">
        <f ca="1">OFFSET(InputPriceData!F$15,CalculationsAndCharts!$A420+$A$11,IF($C$7,8,0),1,1)</f>
        <v>135.79</v>
      </c>
      <c r="H420" s="138"/>
      <c r="I420" s="138"/>
      <c r="O420" s="246">
        <f t="shared" ca="1" si="60"/>
        <v>1.2606935320502597</v>
      </c>
      <c r="P420" s="246">
        <f t="shared" ca="1" si="61"/>
        <v>0.7824481727181074</v>
      </c>
      <c r="Q420" s="246">
        <f t="shared" ca="1" si="63"/>
        <v>2.5548460880261947</v>
      </c>
      <c r="R420" s="4">
        <f t="shared" ca="1" si="64"/>
        <v>0.30626039524854737</v>
      </c>
      <c r="S420" s="4">
        <f t="shared" ca="1" si="62"/>
        <v>0.94561610843744637</v>
      </c>
      <c r="W420" s="246">
        <f t="shared" ca="1" si="65"/>
        <v>1.2606935320502597</v>
      </c>
      <c r="X420" s="246">
        <f t="shared" ca="1" si="66"/>
        <v>0.7824481727181074</v>
      </c>
      <c r="Y420" s="246">
        <f t="shared" ca="1" si="67"/>
        <v>2.5548460880261947</v>
      </c>
      <c r="Z420" s="4">
        <f t="shared" ca="1" si="68"/>
        <v>0.30626039524854737</v>
      </c>
      <c r="AA420" s="4">
        <f t="shared" ca="1" si="69"/>
        <v>0.62918287665353534</v>
      </c>
    </row>
    <row r="421" spans="1:27" x14ac:dyDescent="0.25">
      <c r="A421">
        <v>389</v>
      </c>
      <c r="B421" s="176">
        <f ca="1">OFFSET(InputPriceData!B$15,CalculationsAndCharts!$A421+$A$11,0,1,1)</f>
        <v>40991</v>
      </c>
      <c r="C421" s="3">
        <f ca="1">OFFSET(InputPriceData!G$15,CalculationsAndCharts!$A421+$A$11,IF($C$7,8,0),1,1)</f>
        <v>120521000</v>
      </c>
      <c r="D421" s="4">
        <f ca="1">OFFSET(InputPriceData!C$15,CalculationsAndCharts!$A421+$A$11,IF($C$7,8,0),1,1)</f>
        <v>133.59</v>
      </c>
      <c r="E421" s="4">
        <f ca="1">OFFSET(InputPriceData!D$15,CalculationsAndCharts!$A421+$A$11,IF($C$7,8,0),1,1)</f>
        <v>134.06</v>
      </c>
      <c r="F421" s="4">
        <f ca="1">OFFSET(InputPriceData!E$15,CalculationsAndCharts!$A421+$A$11,IF($C$7,8,0),1,1)</f>
        <v>132.86000000000001</v>
      </c>
      <c r="G421" s="4">
        <f ca="1">OFFSET(InputPriceData!F$15,CalculationsAndCharts!$A421+$A$11,IF($C$7,8,0),1,1)</f>
        <v>133.91</v>
      </c>
      <c r="H421" s="138"/>
      <c r="I421" s="138"/>
      <c r="O421" s="246">
        <f t="shared" ca="1" si="60"/>
        <v>-0.37526098572798394</v>
      </c>
      <c r="P421" s="246">
        <f t="shared" ca="1" si="61"/>
        <v>0.87364702070521227</v>
      </c>
      <c r="Q421" s="246">
        <f t="shared" ca="1" si="63"/>
        <v>2.5780485247489353</v>
      </c>
      <c r="R421" s="4">
        <f t="shared" ca="1" si="64"/>
        <v>0.33887919964202107</v>
      </c>
      <c r="S421" s="4">
        <f t="shared" ca="1" si="62"/>
        <v>0.94933906374292409</v>
      </c>
      <c r="W421" s="246">
        <f t="shared" ca="1" si="65"/>
        <v>-0.37526098572798394</v>
      </c>
      <c r="X421" s="246">
        <f t="shared" ca="1" si="66"/>
        <v>0.87364702070521227</v>
      </c>
      <c r="Y421" s="246">
        <f t="shared" ca="1" si="67"/>
        <v>2.5780485247489353</v>
      </c>
      <c r="Z421" s="4">
        <f t="shared" ca="1" si="68"/>
        <v>0.33887919964202107</v>
      </c>
      <c r="AA421" s="4">
        <f t="shared" ca="1" si="69"/>
        <v>0.6506786196954002</v>
      </c>
    </row>
    <row r="422" spans="1:27" x14ac:dyDescent="0.25">
      <c r="A422">
        <v>390</v>
      </c>
      <c r="B422" s="176">
        <f ca="1">OFFSET(InputPriceData!B$15,CalculationsAndCharts!$A422+$A$11,0,1,1)</f>
        <v>40990</v>
      </c>
      <c r="C422" s="3">
        <f ca="1">OFFSET(InputPriceData!G$15,CalculationsAndCharts!$A422+$A$11,IF($C$7,8,0),1,1)</f>
        <v>135216700</v>
      </c>
      <c r="D422" s="4">
        <f ca="1">OFFSET(InputPriceData!C$15,CalculationsAndCharts!$A422+$A$11,IF($C$7,8,0),1,1)</f>
        <v>133.46</v>
      </c>
      <c r="E422" s="4">
        <f ca="1">OFFSET(InputPriceData!D$15,CalculationsAndCharts!$A422+$A$11,IF($C$7,8,0),1,1)</f>
        <v>133.82</v>
      </c>
      <c r="F422" s="4">
        <f ca="1">OFFSET(InputPriceData!E$15,CalculationsAndCharts!$A422+$A$11,IF($C$7,8,0),1,1)</f>
        <v>133.04</v>
      </c>
      <c r="G422" s="4">
        <f ca="1">OFFSET(InputPriceData!F$15,CalculationsAndCharts!$A422+$A$11,IF($C$7,8,0),1,1)</f>
        <v>133.47999999999999</v>
      </c>
      <c r="H422" s="138"/>
      <c r="I422" s="138"/>
      <c r="O422" s="246">
        <f t="shared" ca="1" si="60"/>
        <v>-0.64585542098787185</v>
      </c>
      <c r="P422" s="246">
        <f t="shared" ca="1" si="61"/>
        <v>0.96275775650962747</v>
      </c>
      <c r="Q422" s="246">
        <f t="shared" ca="1" si="63"/>
        <v>2.6014616798677452</v>
      </c>
      <c r="R422" s="4">
        <f t="shared" ca="1" si="64"/>
        <v>0.37008338964215409</v>
      </c>
      <c r="S422" s="4">
        <f t="shared" ca="1" si="62"/>
        <v>0.9527471007699454</v>
      </c>
      <c r="W422" s="246">
        <f t="shared" ca="1" si="65"/>
        <v>-0.64585542098787185</v>
      </c>
      <c r="X422" s="246">
        <f t="shared" ca="1" si="66"/>
        <v>0.96275775650962747</v>
      </c>
      <c r="Y422" s="246">
        <f t="shared" ca="1" si="67"/>
        <v>2.6014616798677452</v>
      </c>
      <c r="Z422" s="4">
        <f t="shared" ca="1" si="68"/>
        <v>0.37008338964215409</v>
      </c>
      <c r="AA422" s="4">
        <f t="shared" ca="1" si="69"/>
        <v>0.67078485630531559</v>
      </c>
    </row>
    <row r="423" spans="1:27" x14ac:dyDescent="0.25">
      <c r="A423">
        <v>391</v>
      </c>
      <c r="B423" s="176">
        <f ca="1">OFFSET(InputPriceData!B$15,CalculationsAndCharts!$A423+$A$11,0,1,1)</f>
        <v>40989</v>
      </c>
      <c r="C423" s="3">
        <f ca="1">OFFSET(InputPriceData!G$15,CalculationsAndCharts!$A423+$A$11,IF($C$7,8,0),1,1)</f>
        <v>122388400</v>
      </c>
      <c r="D423" s="4">
        <f ca="1">OFFSET(InputPriceData!C$15,CalculationsAndCharts!$A423+$A$11,IF($C$7,8,0),1,1)</f>
        <v>134.75</v>
      </c>
      <c r="E423" s="4">
        <f ca="1">OFFSET(InputPriceData!D$15,CalculationsAndCharts!$A423+$A$11,IF($C$7,8,0),1,1)</f>
        <v>134.87</v>
      </c>
      <c r="F423" s="4">
        <f ca="1">OFFSET(InputPriceData!E$15,CalculationsAndCharts!$A423+$A$11,IF($C$7,8,0),1,1)</f>
        <v>134.16999999999999</v>
      </c>
      <c r="G423" s="4">
        <f ca="1">OFFSET(InputPriceData!F$15,CalculationsAndCharts!$A423+$A$11,IF($C$7,8,0),1,1)</f>
        <v>134.44999999999999</v>
      </c>
      <c r="H423" s="138"/>
      <c r="I423" s="138"/>
      <c r="O423" s="246">
        <f t="shared" ca="1" si="60"/>
        <v>0.52407096049002178</v>
      </c>
      <c r="P423" s="246">
        <f t="shared" ca="1" si="61"/>
        <v>0.92018426071642123</v>
      </c>
      <c r="Q423" s="246">
        <f t="shared" ca="1" si="63"/>
        <v>2.625087467071388</v>
      </c>
      <c r="R423" s="4">
        <f t="shared" ca="1" si="64"/>
        <v>0.35053470494185146</v>
      </c>
      <c r="S423" s="4">
        <f t="shared" ca="1" si="62"/>
        <v>0.95062907185210899</v>
      </c>
      <c r="W423" s="246">
        <f t="shared" ca="1" si="65"/>
        <v>0.52407096049002178</v>
      </c>
      <c r="X423" s="246">
        <f t="shared" ca="1" si="66"/>
        <v>0.92018426071642123</v>
      </c>
      <c r="Y423" s="246">
        <f t="shared" ca="1" si="67"/>
        <v>2.625087467071388</v>
      </c>
      <c r="Z423" s="4">
        <f t="shared" ca="1" si="68"/>
        <v>0.35053470494185146</v>
      </c>
      <c r="AA423" s="4">
        <f t="shared" ca="1" si="69"/>
        <v>0.65824028000841484</v>
      </c>
    </row>
    <row r="424" spans="1:27" x14ac:dyDescent="0.25">
      <c r="A424">
        <v>392</v>
      </c>
      <c r="B424" s="176">
        <f ca="1">OFFSET(InputPriceData!B$15,CalculationsAndCharts!$A424+$A$11,0,1,1)</f>
        <v>40988</v>
      </c>
      <c r="C424" s="3">
        <f ca="1">OFFSET(InputPriceData!G$15,CalculationsAndCharts!$A424+$A$11,IF($C$7,8,0),1,1)</f>
        <v>121729700</v>
      </c>
      <c r="D424" s="4">
        <f ca="1">OFFSET(InputPriceData!C$15,CalculationsAndCharts!$A424+$A$11,IF($C$7,8,0),1,1)</f>
        <v>134.30000000000001</v>
      </c>
      <c r="E424" s="4">
        <f ca="1">OFFSET(InputPriceData!D$15,CalculationsAndCharts!$A424+$A$11,IF($C$7,8,0),1,1)</f>
        <v>134.83000000000001</v>
      </c>
      <c r="F424" s="4">
        <f ca="1">OFFSET(InputPriceData!E$15,CalculationsAndCharts!$A424+$A$11,IF($C$7,8,0),1,1)</f>
        <v>133.9</v>
      </c>
      <c r="G424" s="4">
        <f ca="1">OFFSET(InputPriceData!F$15,CalculationsAndCharts!$A424+$A$11,IF($C$7,8,0),1,1)</f>
        <v>134.66999999999999</v>
      </c>
      <c r="H424" s="138"/>
      <c r="I424" s="138"/>
      <c r="O424" s="246">
        <f t="shared" ca="1" si="60"/>
        <v>1.0171847638087068</v>
      </c>
      <c r="P424" s="246">
        <f t="shared" ca="1" si="61"/>
        <v>0.7329258044781376</v>
      </c>
      <c r="Q424" s="246">
        <f t="shared" ca="1" si="63"/>
        <v>2.648927817428242</v>
      </c>
      <c r="R424" s="4">
        <f t="shared" ca="1" si="64"/>
        <v>0.27668772235164618</v>
      </c>
      <c r="S424" s="4">
        <f t="shared" ca="1" si="62"/>
        <v>0.9420895673695826</v>
      </c>
      <c r="W424" s="246">
        <f t="shared" ca="1" si="65"/>
        <v>1.0171847638087068</v>
      </c>
      <c r="X424" s="246">
        <f t="shared" ca="1" si="66"/>
        <v>0.7329258044781376</v>
      </c>
      <c r="Y424" s="246">
        <f t="shared" ca="1" si="67"/>
        <v>2.648927817428242</v>
      </c>
      <c r="Z424" s="4">
        <f t="shared" ca="1" si="68"/>
        <v>0.27668772235164618</v>
      </c>
      <c r="AA424" s="4">
        <f t="shared" ca="1" si="69"/>
        <v>0.60925803512623888</v>
      </c>
    </row>
    <row r="425" spans="1:27" x14ac:dyDescent="0.25">
      <c r="A425">
        <v>393</v>
      </c>
      <c r="B425" s="176">
        <f ca="1">OFFSET(InputPriceData!B$15,CalculationsAndCharts!$A425+$A$11,0,1,1)</f>
        <v>40987</v>
      </c>
      <c r="C425" s="3">
        <f ca="1">OFFSET(InputPriceData!G$15,CalculationsAndCharts!$A425+$A$11,IF($C$7,8,0),1,1)</f>
        <v>125291100</v>
      </c>
      <c r="D425" s="4">
        <f ca="1">OFFSET(InputPriceData!C$15,CalculationsAndCharts!$A425+$A$11,IF($C$7,8,0),1,1)</f>
        <v>134.44999999999999</v>
      </c>
      <c r="E425" s="4">
        <f ca="1">OFFSET(InputPriceData!D$15,CalculationsAndCharts!$A425+$A$11,IF($C$7,8,0),1,1)</f>
        <v>135.47</v>
      </c>
      <c r="F425" s="4">
        <f ca="1">OFFSET(InputPriceData!E$15,CalculationsAndCharts!$A425+$A$11,IF($C$7,8,0),1,1)</f>
        <v>134.35</v>
      </c>
      <c r="G425" s="4">
        <f ca="1">OFFSET(InputPriceData!F$15,CalculationsAndCharts!$A425+$A$11,IF($C$7,8,0),1,1)</f>
        <v>135.06</v>
      </c>
      <c r="H425" s="138"/>
      <c r="I425" s="138"/>
      <c r="O425" s="246">
        <f t="shared" ca="1" si="60"/>
        <v>1.7318419114111261</v>
      </c>
      <c r="P425" s="246">
        <f t="shared" ca="1" si="61"/>
        <v>0.44558354324230248</v>
      </c>
      <c r="Q425" s="246">
        <f t="shared" ca="1" si="63"/>
        <v>2.6729846795441392</v>
      </c>
      <c r="R425" s="4">
        <f t="shared" ca="1" si="64"/>
        <v>0.16669887659748725</v>
      </c>
      <c r="S425" s="4">
        <f t="shared" ca="1" si="62"/>
        <v>0.92754085928110208</v>
      </c>
      <c r="W425" s="246">
        <f t="shared" ca="1" si="65"/>
        <v>1.7318419114111261</v>
      </c>
      <c r="X425" s="246">
        <f t="shared" ca="1" si="66"/>
        <v>0.44558354324230248</v>
      </c>
      <c r="Y425" s="246">
        <f t="shared" ca="1" si="67"/>
        <v>2.6729846795441392</v>
      </c>
      <c r="Z425" s="4">
        <f t="shared" ca="1" si="68"/>
        <v>0.16669887659748725</v>
      </c>
      <c r="AA425" s="4">
        <f t="shared" ca="1" si="69"/>
        <v>0.53127377970076017</v>
      </c>
    </row>
    <row r="426" spans="1:27" x14ac:dyDescent="0.25">
      <c r="A426">
        <v>394</v>
      </c>
      <c r="B426" s="176">
        <f ca="1">OFFSET(InputPriceData!B$15,CalculationsAndCharts!$A426+$A$11,0,1,1)</f>
        <v>40984</v>
      </c>
      <c r="C426" s="3">
        <f ca="1">OFFSET(InputPriceData!G$15,CalculationsAndCharts!$A426+$A$11,IF($C$7,8,0),1,1)</f>
        <v>152893500</v>
      </c>
      <c r="D426" s="4">
        <f ca="1">OFFSET(InputPriceData!C$15,CalculationsAndCharts!$A426+$A$11,IF($C$7,8,0),1,1)</f>
        <v>134.6</v>
      </c>
      <c r="E426" s="4">
        <f ca="1">OFFSET(InputPriceData!D$15,CalculationsAndCharts!$A426+$A$11,IF($C$7,8,0),1,1)</f>
        <v>134.71</v>
      </c>
      <c r="F426" s="4">
        <f ca="1">OFFSET(InputPriceData!E$15,CalculationsAndCharts!$A426+$A$11,IF($C$7,8,0),1,1)</f>
        <v>134.25</v>
      </c>
      <c r="G426" s="4">
        <f ca="1">OFFSET(InputPriceData!F$15,CalculationsAndCharts!$A426+$A$11,IF($C$7,8,0),1,1)</f>
        <v>134.54</v>
      </c>
      <c r="H426" s="138"/>
      <c r="I426" s="138"/>
      <c r="O426" s="246">
        <f t="shared" ca="1" si="60"/>
        <v>1.5575262111425974</v>
      </c>
      <c r="P426" s="246">
        <f t="shared" ca="1" si="61"/>
        <v>0.11198788650497174</v>
      </c>
      <c r="Q426" s="246">
        <f t="shared" ca="1" si="63"/>
        <v>2.6972600197216341</v>
      </c>
      <c r="R426" s="4">
        <f t="shared" ca="1" si="64"/>
        <v>4.1519128925704855E-2</v>
      </c>
      <c r="S426" s="4">
        <f t="shared" ca="1" si="62"/>
        <v>0.9076044763840232</v>
      </c>
      <c r="W426" s="246">
        <f t="shared" ca="1" si="65"/>
        <v>1.5575262111425974</v>
      </c>
      <c r="X426" s="246">
        <f t="shared" ca="1" si="66"/>
        <v>0.11198788650497174</v>
      </c>
      <c r="Y426" s="246">
        <f t="shared" ca="1" si="67"/>
        <v>2.6972600197216341</v>
      </c>
      <c r="Z426" s="4">
        <f t="shared" ca="1" si="68"/>
        <v>4.1519128925704855E-2</v>
      </c>
      <c r="AA426" s="4">
        <f t="shared" ca="1" si="69"/>
        <v>0.43430632087386073</v>
      </c>
    </row>
    <row r="427" spans="1:27" x14ac:dyDescent="0.25">
      <c r="A427">
        <v>395</v>
      </c>
      <c r="B427" s="176">
        <f ca="1">OFFSET(InputPriceData!B$15,CalculationsAndCharts!$A427+$A$11,0,1,1)</f>
        <v>40983</v>
      </c>
      <c r="C427" s="3">
        <f ca="1">OFFSET(InputPriceData!G$15,CalculationsAndCharts!$A427+$A$11,IF($C$7,8,0),1,1)</f>
        <v>165118500</v>
      </c>
      <c r="D427" s="4">
        <f ca="1">OFFSET(InputPriceData!C$15,CalculationsAndCharts!$A427+$A$11,IF($C$7,8,0),1,1)</f>
        <v>133.78</v>
      </c>
      <c r="E427" s="4">
        <f ca="1">OFFSET(InputPriceData!D$15,CalculationsAndCharts!$A427+$A$11,IF($C$7,8,0),1,1)</f>
        <v>134.41</v>
      </c>
      <c r="F427" s="4">
        <f ca="1">OFFSET(InputPriceData!E$15,CalculationsAndCharts!$A427+$A$11,IF($C$7,8,0),1,1)</f>
        <v>133.43</v>
      </c>
      <c r="G427" s="4">
        <f ca="1">OFFSET(InputPriceData!F$15,CalculationsAndCharts!$A427+$A$11,IF($C$7,8,0),1,1)</f>
        <v>134.35</v>
      </c>
      <c r="H427" s="138"/>
      <c r="I427" s="138"/>
      <c r="O427" s="246">
        <f t="shared" ca="1" si="60"/>
        <v>1.7089585453606306</v>
      </c>
      <c r="P427" s="246">
        <f t="shared" ca="1" si="61"/>
        <v>-0.21934177910499386</v>
      </c>
      <c r="Q427" s="246">
        <f t="shared" ca="1" si="63"/>
        <v>2.7217558221207208</v>
      </c>
      <c r="R427" s="4">
        <f t="shared" ca="1" si="64"/>
        <v>-8.0588338352148167E-2</v>
      </c>
      <c r="S427" s="4">
        <f t="shared" ca="1" si="62"/>
        <v>0.88349081252559625</v>
      </c>
      <c r="W427" s="246">
        <f t="shared" ca="1" si="65"/>
        <v>1.7089585453606306</v>
      </c>
      <c r="X427" s="246">
        <f t="shared" ca="1" si="66"/>
        <v>-0.21934177910499386</v>
      </c>
      <c r="Y427" s="246">
        <f t="shared" ca="1" si="67"/>
        <v>2.7217558221207208</v>
      </c>
      <c r="Z427" s="4">
        <f t="shared" ca="1" si="68"/>
        <v>-8.0588338352148167E-2</v>
      </c>
      <c r="AA427" s="4">
        <f t="shared" ca="1" si="69"/>
        <v>0.33005096519033661</v>
      </c>
    </row>
    <row r="428" spans="1:27" x14ac:dyDescent="0.25">
      <c r="A428">
        <v>396</v>
      </c>
      <c r="B428" s="176">
        <f ca="1">OFFSET(InputPriceData!B$15,CalculationsAndCharts!$A428+$A$11,0,1,1)</f>
        <v>40982</v>
      </c>
      <c r="C428" s="3">
        <f ca="1">OFFSET(InputPriceData!G$15,CalculationsAndCharts!$A428+$A$11,IF($C$7,8,0),1,1)</f>
        <v>145163600</v>
      </c>
      <c r="D428" s="4">
        <f ca="1">OFFSET(InputPriceData!C$15,CalculationsAndCharts!$A428+$A$11,IF($C$7,8,0),1,1)</f>
        <v>133.76</v>
      </c>
      <c r="E428" s="4">
        <f ca="1">OFFSET(InputPriceData!D$15,CalculationsAndCharts!$A428+$A$11,IF($C$7,8,0),1,1)</f>
        <v>134.1</v>
      </c>
      <c r="F428" s="4">
        <f ca="1">OFFSET(InputPriceData!E$15,CalculationsAndCharts!$A428+$A$11,IF($C$7,8,0),1,1)</f>
        <v>133.16999999999999</v>
      </c>
      <c r="G428" s="4">
        <f ca="1">OFFSET(InputPriceData!F$15,CalculationsAndCharts!$A428+$A$11,IF($C$7,8,0),1,1)</f>
        <v>133.58000000000001</v>
      </c>
      <c r="H428" s="138"/>
      <c r="I428" s="138"/>
      <c r="O428" s="246">
        <f t="shared" ca="1" si="60"/>
        <v>1.2642829870350398</v>
      </c>
      <c r="P428" s="246">
        <f t="shared" ca="1" si="61"/>
        <v>-0.50772596835537964</v>
      </c>
      <c r="Q428" s="246">
        <f t="shared" ca="1" si="63"/>
        <v>2.7464740889210097</v>
      </c>
      <c r="R428" s="4">
        <f t="shared" ca="1" si="64"/>
        <v>-0.18486464897065416</v>
      </c>
      <c r="S428" s="4">
        <f t="shared" ca="1" si="62"/>
        <v>0.85786544613711879</v>
      </c>
      <c r="W428" s="246">
        <f t="shared" ca="1" si="65"/>
        <v>1.2642829870350398</v>
      </c>
      <c r="X428" s="246">
        <f t="shared" ca="1" si="66"/>
        <v>-0.50772596835537964</v>
      </c>
      <c r="Y428" s="246">
        <f t="shared" ca="1" si="67"/>
        <v>2.7464740889210097</v>
      </c>
      <c r="Z428" s="4">
        <f t="shared" ca="1" si="68"/>
        <v>-0.18486464897065416</v>
      </c>
      <c r="AA428" s="4">
        <f t="shared" ca="1" si="69"/>
        <v>0.23231401020861833</v>
      </c>
    </row>
    <row r="429" spans="1:27" x14ac:dyDescent="0.25">
      <c r="A429">
        <v>397</v>
      </c>
      <c r="B429" s="176">
        <f ca="1">OFFSET(InputPriceData!B$15,CalculationsAndCharts!$A429+$A$11,0,1,1)</f>
        <v>40981</v>
      </c>
      <c r="C429" s="3">
        <f ca="1">OFFSET(InputPriceData!G$15,CalculationsAndCharts!$A429+$A$11,IF($C$7,8,0),1,1)</f>
        <v>184090500</v>
      </c>
      <c r="D429" s="4">
        <f ca="1">OFFSET(InputPriceData!C$15,CalculationsAndCharts!$A429+$A$11,IF($C$7,8,0),1,1)</f>
        <v>132.06</v>
      </c>
      <c r="E429" s="4">
        <f ca="1">OFFSET(InputPriceData!D$15,CalculationsAndCharts!$A429+$A$11,IF($C$7,8,0),1,1)</f>
        <v>133.79</v>
      </c>
      <c r="F429" s="4">
        <f ca="1">OFFSET(InputPriceData!E$15,CalculationsAndCharts!$A429+$A$11,IF($C$7,8,0),1,1)</f>
        <v>131.84</v>
      </c>
      <c r="G429" s="4">
        <f ca="1">OFFSET(InputPriceData!F$15,CalculationsAndCharts!$A429+$A$11,IF($C$7,8,0),1,1)</f>
        <v>133.72</v>
      </c>
      <c r="H429" s="138"/>
      <c r="I429" s="138"/>
      <c r="O429" s="246">
        <f t="shared" ca="1" si="60"/>
        <v>1.7274869403818167</v>
      </c>
      <c r="P429" s="246">
        <f t="shared" ca="1" si="61"/>
        <v>-0.71168033521620755</v>
      </c>
      <c r="Q429" s="246">
        <f t="shared" ca="1" si="63"/>
        <v>2.7714168404853781</v>
      </c>
      <c r="R429" s="4">
        <f t="shared" ca="1" si="64"/>
        <v>-0.2567929604886019</v>
      </c>
      <c r="S429" s="4">
        <f t="shared" ca="1" si="62"/>
        <v>0.83654372533843713</v>
      </c>
      <c r="W429" s="246">
        <f t="shared" ca="1" si="65"/>
        <v>1.7274869403818167</v>
      </c>
      <c r="X429" s="246">
        <f t="shared" ca="1" si="66"/>
        <v>-0.71168033521620755</v>
      </c>
      <c r="Y429" s="246">
        <f t="shared" ca="1" si="67"/>
        <v>2.7714168404853781</v>
      </c>
      <c r="Z429" s="4">
        <f t="shared" ca="1" si="68"/>
        <v>-0.2567929604886019</v>
      </c>
      <c r="AA429" s="4">
        <f t="shared" ca="1" si="69"/>
        <v>0.15960078248349138</v>
      </c>
    </row>
    <row r="430" spans="1:27" x14ac:dyDescent="0.25">
      <c r="A430">
        <v>398</v>
      </c>
      <c r="B430" s="176">
        <f ca="1">OFFSET(InputPriceData!B$15,CalculationsAndCharts!$A430+$A$11,0,1,1)</f>
        <v>40980</v>
      </c>
      <c r="C430" s="3">
        <f ca="1">OFFSET(InputPriceData!G$15,CalculationsAndCharts!$A430+$A$11,IF($C$7,8,0),1,1)</f>
        <v>104003500</v>
      </c>
      <c r="D430" s="4">
        <f ca="1">OFFSET(InputPriceData!C$15,CalculationsAndCharts!$A430+$A$11,IF($C$7,8,0),1,1)</f>
        <v>131.32</v>
      </c>
      <c r="E430" s="4">
        <f ca="1">OFFSET(InputPriceData!D$15,CalculationsAndCharts!$A430+$A$11,IF($C$7,8,0),1,1)</f>
        <v>131.52000000000001</v>
      </c>
      <c r="F430" s="4">
        <f ca="1">OFFSET(InputPriceData!E$15,CalculationsAndCharts!$A430+$A$11,IF($C$7,8,0),1,1)</f>
        <v>130.88</v>
      </c>
      <c r="G430" s="4">
        <f ca="1">OFFSET(InputPriceData!F$15,CalculationsAndCharts!$A430+$A$11,IF($C$7,8,0),1,1)</f>
        <v>131.35</v>
      </c>
      <c r="H430" s="138"/>
      <c r="I430" s="138"/>
      <c r="O430" s="246">
        <f t="shared" ca="1" si="60"/>
        <v>-0.39517163115703691</v>
      </c>
      <c r="P430" s="246">
        <f t="shared" ca="1" si="61"/>
        <v>-0.75771556673312068</v>
      </c>
      <c r="Q430" s="246">
        <f t="shared" ca="1" si="63"/>
        <v>2.7965861155251042</v>
      </c>
      <c r="R430" s="4">
        <f t="shared" ca="1" si="64"/>
        <v>-0.27094304821392828</v>
      </c>
      <c r="S430" s="4">
        <f t="shared" ca="1" si="62"/>
        <v>0.83191946887503454</v>
      </c>
      <c r="W430" s="246">
        <f t="shared" ca="1" si="65"/>
        <v>-0.39517163115703691</v>
      </c>
      <c r="X430" s="246">
        <f t="shared" ca="1" si="66"/>
        <v>-0.75771556673312068</v>
      </c>
      <c r="Y430" s="246">
        <f t="shared" ca="1" si="67"/>
        <v>2.7965861155251042</v>
      </c>
      <c r="Z430" s="4">
        <f t="shared" ca="1" si="68"/>
        <v>-0.27094304821392828</v>
      </c>
      <c r="AA430" s="4">
        <f t="shared" ca="1" si="69"/>
        <v>0.14474389234723517</v>
      </c>
    </row>
    <row r="431" spans="1:27" x14ac:dyDescent="0.25">
      <c r="A431">
        <v>399</v>
      </c>
      <c r="B431" s="176">
        <f ca="1">OFFSET(InputPriceData!B$15,CalculationsAndCharts!$A431+$A$11,0,1,1)</f>
        <v>40977</v>
      </c>
      <c r="C431" s="3">
        <f ca="1">OFFSET(InputPriceData!G$15,CalculationsAndCharts!$A431+$A$11,IF($C$7,8,0),1,1)</f>
        <v>122836800</v>
      </c>
      <c r="D431" s="4">
        <f ca="1">OFFSET(InputPriceData!C$15,CalculationsAndCharts!$A431+$A$11,IF($C$7,8,0),1,1)</f>
        <v>131.08000000000001</v>
      </c>
      <c r="E431" s="4">
        <f ca="1">OFFSET(InputPriceData!D$15,CalculationsAndCharts!$A431+$A$11,IF($C$7,8,0),1,1)</f>
        <v>131.68</v>
      </c>
      <c r="F431" s="4">
        <f ca="1">OFFSET(InputPriceData!E$15,CalculationsAndCharts!$A431+$A$11,IF($C$7,8,0),1,1)</f>
        <v>130.91999999999999</v>
      </c>
      <c r="G431" s="4">
        <f ca="1">OFFSET(InputPriceData!F$15,CalculationsAndCharts!$A431+$A$11,IF($C$7,8,0),1,1)</f>
        <v>131.34</v>
      </c>
      <c r="H431" s="138"/>
      <c r="I431" s="138"/>
      <c r="O431" s="246">
        <f t="shared" ca="1" si="60"/>
        <v>-0.24584537706691711</v>
      </c>
      <c r="P431" s="246">
        <f t="shared" ca="1" si="61"/>
        <v>-0.65406717414784654</v>
      </c>
      <c r="Q431" s="246">
        <f t="shared" ca="1" si="63"/>
        <v>2.8219839712665027</v>
      </c>
      <c r="R431" s="4">
        <f t="shared" ca="1" si="64"/>
        <v>-0.23177565174273546</v>
      </c>
      <c r="S431" s="4">
        <f t="shared" ca="1" si="62"/>
        <v>0.84435523457332484</v>
      </c>
      <c r="W431" s="246">
        <f t="shared" ca="1" si="65"/>
        <v>-0.24584537706691711</v>
      </c>
      <c r="X431" s="246">
        <f t="shared" ca="1" si="66"/>
        <v>-0.65406717414784654</v>
      </c>
      <c r="Y431" s="246">
        <f t="shared" ca="1" si="67"/>
        <v>2.8219839712665027</v>
      </c>
      <c r="Z431" s="4">
        <f t="shared" ca="1" si="68"/>
        <v>-0.23177565174273546</v>
      </c>
      <c r="AA431" s="4">
        <f t="shared" ca="1" si="69"/>
        <v>0.18541414166825659</v>
      </c>
    </row>
    <row r="432" spans="1:27" x14ac:dyDescent="0.25">
      <c r="A432">
        <v>400</v>
      </c>
      <c r="B432" s="176">
        <f ca="1">OFFSET(InputPriceData!B$15,CalculationsAndCharts!$A432+$A$11,0,1,1)</f>
        <v>40976</v>
      </c>
      <c r="C432" s="3">
        <f ca="1">OFFSET(InputPriceData!G$15,CalculationsAndCharts!$A432+$A$11,IF($C$7,8,0),1,1)</f>
        <v>116968900</v>
      </c>
      <c r="D432" s="4">
        <f ca="1">OFFSET(InputPriceData!C$15,CalculationsAndCharts!$A432+$A$11,IF($C$7,8,0),1,1)</f>
        <v>130.34</v>
      </c>
      <c r="E432" s="4">
        <f ca="1">OFFSET(InputPriceData!D$15,CalculationsAndCharts!$A432+$A$11,IF($C$7,8,0),1,1)</f>
        <v>131.11000000000001</v>
      </c>
      <c r="F432" s="4">
        <f ca="1">OFFSET(InputPriceData!E$15,CalculationsAndCharts!$A432+$A$11,IF($C$7,8,0),1,1)</f>
        <v>130.08000000000001</v>
      </c>
      <c r="G432" s="4">
        <f ca="1">OFFSET(InputPriceData!F$15,CalculationsAndCharts!$A432+$A$11,IF($C$7,8,0),1,1)</f>
        <v>130.84</v>
      </c>
      <c r="H432" s="138"/>
      <c r="I432" s="138"/>
      <c r="O432" s="246">
        <f t="shared" ca="1" si="60"/>
        <v>-0.59465074868867207</v>
      </c>
      <c r="P432" s="246">
        <f t="shared" ca="1" si="61"/>
        <v>-0.45135436340407642</v>
      </c>
      <c r="Q432" s="246">
        <f t="shared" ca="1" si="63"/>
        <v>2.8476124836190744</v>
      </c>
      <c r="R432" s="4">
        <f t="shared" ca="1" si="64"/>
        <v>-0.15850273378154434</v>
      </c>
      <c r="S432" s="4">
        <f t="shared" ca="1" si="62"/>
        <v>0.86487361539211616</v>
      </c>
      <c r="W432" s="246">
        <f t="shared" ca="1" si="65"/>
        <v>-0.59465074868867207</v>
      </c>
      <c r="X432" s="246">
        <f t="shared" ca="1" si="66"/>
        <v>-0.45135436340407642</v>
      </c>
      <c r="Y432" s="246">
        <f t="shared" ca="1" si="67"/>
        <v>2.8476124836190744</v>
      </c>
      <c r="Z432" s="4">
        <f t="shared" ca="1" si="68"/>
        <v>-0.15850273378154434</v>
      </c>
      <c r="AA432" s="4">
        <f t="shared" ca="1" si="69"/>
        <v>0.25784491583933861</v>
      </c>
    </row>
    <row r="433" spans="1:27" x14ac:dyDescent="0.25">
      <c r="A433">
        <v>401</v>
      </c>
      <c r="B433" s="176">
        <f ca="1">OFFSET(InputPriceData!B$15,CalculationsAndCharts!$A433+$A$11,0,1,1)</f>
        <v>40975</v>
      </c>
      <c r="C433" s="3">
        <f ca="1">OFFSET(InputPriceData!G$15,CalculationsAndCharts!$A433+$A$11,IF($C$7,8,0),1,1)</f>
        <v>143692200</v>
      </c>
      <c r="D433" s="4">
        <f ca="1">OFFSET(InputPriceData!C$15,CalculationsAndCharts!$A433+$A$11,IF($C$7,8,0),1,1)</f>
        <v>128.94999999999999</v>
      </c>
      <c r="E433" s="4">
        <f ca="1">OFFSET(InputPriceData!D$15,CalculationsAndCharts!$A433+$A$11,IF($C$7,8,0),1,1)</f>
        <v>129.76</v>
      </c>
      <c r="F433" s="4">
        <f ca="1">OFFSET(InputPriceData!E$15,CalculationsAndCharts!$A433+$A$11,IF($C$7,8,0),1,1)</f>
        <v>128.82</v>
      </c>
      <c r="G433" s="4">
        <f ca="1">OFFSET(InputPriceData!F$15,CalculationsAndCharts!$A433+$A$11,IF($C$7,8,0),1,1)</f>
        <v>129.55000000000001</v>
      </c>
      <c r="H433" s="138"/>
      <c r="I433" s="138"/>
      <c r="O433" s="246">
        <f t="shared" ca="1" si="60"/>
        <v>-1.8009516046363232</v>
      </c>
      <c r="P433" s="246">
        <f t="shared" ca="1" si="61"/>
        <v>-0.13143690264708036</v>
      </c>
      <c r="Q433" s="246">
        <f t="shared" ca="1" si="63"/>
        <v>2.873473747345181</v>
      </c>
      <c r="R433" s="4">
        <f t="shared" ca="1" si="64"/>
        <v>-4.5741466323997448E-2</v>
      </c>
      <c r="S433" s="4">
        <f t="shared" ca="1" si="62"/>
        <v>0.8909359799889548</v>
      </c>
      <c r="W433" s="246">
        <f t="shared" ca="1" si="65"/>
        <v>-1.8009516046363232</v>
      </c>
      <c r="X433" s="246">
        <f t="shared" ca="1" si="66"/>
        <v>-0.13143690264708036</v>
      </c>
      <c r="Y433" s="246">
        <f t="shared" ca="1" si="67"/>
        <v>2.873473747345181</v>
      </c>
      <c r="Z433" s="4">
        <f t="shared" ca="1" si="68"/>
        <v>-4.5741466323997448E-2</v>
      </c>
      <c r="AA433" s="4">
        <f t="shared" ca="1" si="69"/>
        <v>0.36086105927213802</v>
      </c>
    </row>
    <row r="434" spans="1:27" x14ac:dyDescent="0.25">
      <c r="A434">
        <v>402</v>
      </c>
      <c r="B434" s="176">
        <f ca="1">OFFSET(InputPriceData!B$15,CalculationsAndCharts!$A434+$A$11,0,1,1)</f>
        <v>40974</v>
      </c>
      <c r="C434" s="3">
        <f ca="1">OFFSET(InputPriceData!G$15,CalculationsAndCharts!$A434+$A$11,IF($C$7,8,0),1,1)</f>
        <v>202129900</v>
      </c>
      <c r="D434" s="4">
        <f ca="1">OFFSET(InputPriceData!C$15,CalculationsAndCharts!$A434+$A$11,IF($C$7,8,0),1,1)</f>
        <v>129.22</v>
      </c>
      <c r="E434" s="4">
        <f ca="1">OFFSET(InputPriceData!D$15,CalculationsAndCharts!$A434+$A$11,IF($C$7,8,0),1,1)</f>
        <v>129.30000000000001</v>
      </c>
      <c r="F434" s="4">
        <f ca="1">OFFSET(InputPriceData!E$15,CalculationsAndCharts!$A434+$A$11,IF($C$7,8,0),1,1)</f>
        <v>128.28</v>
      </c>
      <c r="G434" s="4">
        <f ca="1">OFFSET(InputPriceData!F$15,CalculationsAndCharts!$A434+$A$11,IF($C$7,8,0),1,1)</f>
        <v>128.65</v>
      </c>
      <c r="H434" s="138"/>
      <c r="I434" s="138"/>
      <c r="O434" s="246">
        <f t="shared" ca="1" si="60"/>
        <v>-2.7077280552806338</v>
      </c>
      <c r="P434" s="246">
        <f t="shared" ca="1" si="61"/>
        <v>0.23601966499700161</v>
      </c>
      <c r="Q434" s="246">
        <f t="shared" ca="1" si="63"/>
        <v>2.8995698762312623</v>
      </c>
      <c r="R434" s="4">
        <f t="shared" ca="1" si="64"/>
        <v>8.1398164235231316E-2</v>
      </c>
      <c r="S434" s="4">
        <f t="shared" ca="1" si="62"/>
        <v>0.91440999852107119</v>
      </c>
      <c r="W434" s="246">
        <f t="shared" ca="1" si="65"/>
        <v>-2.7077280552806338</v>
      </c>
      <c r="X434" s="246">
        <f t="shared" ca="1" si="66"/>
        <v>0.23601966499700161</v>
      </c>
      <c r="Y434" s="246">
        <f t="shared" ca="1" si="67"/>
        <v>2.8995698762312623</v>
      </c>
      <c r="Z434" s="4">
        <f t="shared" ca="1" si="68"/>
        <v>8.1398164235231316E-2</v>
      </c>
      <c r="AA434" s="4">
        <f t="shared" ca="1" si="69"/>
        <v>0.46621843435943855</v>
      </c>
    </row>
    <row r="435" spans="1:27" x14ac:dyDescent="0.25">
      <c r="A435">
        <v>403</v>
      </c>
      <c r="B435" s="176">
        <f ca="1">OFFSET(InputPriceData!B$15,CalculationsAndCharts!$A435+$A$11,0,1,1)</f>
        <v>40973</v>
      </c>
      <c r="C435" s="3">
        <f ca="1">OFFSET(InputPriceData!G$15,CalculationsAndCharts!$A435+$A$11,IF($C$7,8,0),1,1)</f>
        <v>140765000</v>
      </c>
      <c r="D435" s="4">
        <f ca="1">OFFSET(InputPriceData!C$15,CalculationsAndCharts!$A435+$A$11,IF($C$7,8,0),1,1)</f>
        <v>130.88999999999999</v>
      </c>
      <c r="E435" s="4">
        <f ca="1">OFFSET(InputPriceData!D$15,CalculationsAndCharts!$A435+$A$11,IF($C$7,8,0),1,1)</f>
        <v>130.99</v>
      </c>
      <c r="F435" s="4">
        <f ca="1">OFFSET(InputPriceData!E$15,CalculationsAndCharts!$A435+$A$11,IF($C$7,8,0),1,1)</f>
        <v>130.11000000000001</v>
      </c>
      <c r="G435" s="4">
        <f ca="1">OFFSET(InputPriceData!F$15,CalculationsAndCharts!$A435+$A$11,IF($C$7,8,0),1,1)</f>
        <v>130.56</v>
      </c>
      <c r="H435" s="138"/>
      <c r="I435" s="138"/>
      <c r="O435" s="246">
        <f t="shared" ca="1" si="60"/>
        <v>-0.75405826207455307</v>
      </c>
      <c r="P435" s="246">
        <f t="shared" ca="1" si="61"/>
        <v>0.50215776388386013</v>
      </c>
      <c r="Q435" s="246">
        <f t="shared" ca="1" si="63"/>
        <v>2.9259030032606077</v>
      </c>
      <c r="R435" s="4">
        <f t="shared" ca="1" si="64"/>
        <v>0.17162488412099058</v>
      </c>
      <c r="S435" s="4">
        <f t="shared" ca="1" si="62"/>
        <v>0.92824581216693935</v>
      </c>
      <c r="W435" s="246">
        <f t="shared" ca="1" si="65"/>
        <v>-0.75405826207455307</v>
      </c>
      <c r="X435" s="246">
        <f t="shared" ca="1" si="66"/>
        <v>0.50215776388386013</v>
      </c>
      <c r="Y435" s="246">
        <f t="shared" ca="1" si="67"/>
        <v>2.9259030032606077</v>
      </c>
      <c r="Z435" s="4">
        <f t="shared" ca="1" si="68"/>
        <v>0.17162488412099058</v>
      </c>
      <c r="AA435" s="4">
        <f t="shared" ca="1" si="69"/>
        <v>0.53490376541864781</v>
      </c>
    </row>
    <row r="436" spans="1:27" x14ac:dyDescent="0.25">
      <c r="A436">
        <v>404</v>
      </c>
      <c r="B436" s="176">
        <f ca="1">OFFSET(InputPriceData!B$15,CalculationsAndCharts!$A436+$A$11,0,1,1)</f>
        <v>40970</v>
      </c>
      <c r="C436" s="3">
        <f ca="1">OFFSET(InputPriceData!G$15,CalculationsAndCharts!$A436+$A$11,IF($C$7,8,0),1,1)</f>
        <v>120638300</v>
      </c>
      <c r="D436" s="4">
        <f ca="1">OFFSET(InputPriceData!C$15,CalculationsAndCharts!$A436+$A$11,IF($C$7,8,0),1,1)</f>
        <v>131.41</v>
      </c>
      <c r="E436" s="4">
        <f ca="1">OFFSET(InputPriceData!D$15,CalculationsAndCharts!$A436+$A$11,IF($C$7,8,0),1,1)</f>
        <v>131.58000000000001</v>
      </c>
      <c r="F436" s="4">
        <f ca="1">OFFSET(InputPriceData!E$15,CalculationsAndCharts!$A436+$A$11,IF($C$7,8,0),1,1)</f>
        <v>130.79</v>
      </c>
      <c r="G436" s="4">
        <f ca="1">OFFSET(InputPriceData!F$15,CalculationsAndCharts!$A436+$A$11,IF($C$7,8,0),1,1)</f>
        <v>131.09</v>
      </c>
      <c r="H436" s="138"/>
      <c r="I436" s="138"/>
      <c r="O436" s="246">
        <f t="shared" ca="1" si="60"/>
        <v>-6.0670800647526349E-2</v>
      </c>
      <c r="P436" s="246">
        <f t="shared" ca="1" si="61"/>
        <v>0.64201453411830711</v>
      </c>
      <c r="Q436" s="246">
        <f t="shared" ca="1" si="63"/>
        <v>2.9524752807876968</v>
      </c>
      <c r="R436" s="4">
        <f t="shared" ca="1" si="64"/>
        <v>0.21744958824753405</v>
      </c>
      <c r="S436" s="4">
        <f t="shared" ca="1" si="62"/>
        <v>0.93455320047307699</v>
      </c>
      <c r="W436" s="246">
        <f t="shared" ca="1" si="65"/>
        <v>-6.0670800647526349E-2</v>
      </c>
      <c r="X436" s="246">
        <f t="shared" ca="1" si="66"/>
        <v>0.64201453411830711</v>
      </c>
      <c r="Y436" s="246">
        <f t="shared" ca="1" si="67"/>
        <v>2.9524752807876968</v>
      </c>
      <c r="Z436" s="4">
        <f t="shared" ca="1" si="68"/>
        <v>0.21744958824753405</v>
      </c>
      <c r="AA436" s="4">
        <f t="shared" ca="1" si="69"/>
        <v>0.56804143756510617</v>
      </c>
    </row>
    <row r="437" spans="1:27" x14ac:dyDescent="0.25">
      <c r="A437">
        <v>405</v>
      </c>
      <c r="B437" s="176">
        <f ca="1">OFFSET(InputPriceData!B$15,CalculationsAndCharts!$A437+$A$11,0,1,1)</f>
        <v>40969</v>
      </c>
      <c r="C437" s="3">
        <f ca="1">OFFSET(InputPriceData!G$15,CalculationsAndCharts!$A437+$A$11,IF($C$7,8,0),1,1)</f>
        <v>145023500</v>
      </c>
      <c r="D437" s="4">
        <f ca="1">OFFSET(InputPriceData!C$15,CalculationsAndCharts!$A437+$A$11,IF($C$7,8,0),1,1)</f>
        <v>131.09</v>
      </c>
      <c r="E437" s="4">
        <f ca="1">OFFSET(InputPriceData!D$15,CalculationsAndCharts!$A437+$A$11,IF($C$7,8,0),1,1)</f>
        <v>131.74</v>
      </c>
      <c r="F437" s="4">
        <f ca="1">OFFSET(InputPriceData!E$15,CalculationsAndCharts!$A437+$A$11,IF($C$7,8,0),1,1)</f>
        <v>130.72999999999999</v>
      </c>
      <c r="G437" s="4">
        <f ca="1">OFFSET(InputPriceData!F$15,CalculationsAndCharts!$A437+$A$11,IF($C$7,8,0),1,1)</f>
        <v>131.49</v>
      </c>
      <c r="H437" s="138"/>
      <c r="I437" s="138"/>
      <c r="O437" s="246">
        <f t="shared" ca="1" si="60"/>
        <v>0.56131284458395792</v>
      </c>
      <c r="P437" s="246">
        <f t="shared" ca="1" si="61"/>
        <v>0.73079969138920253</v>
      </c>
      <c r="Q437" s="246">
        <f t="shared" ca="1" si="63"/>
        <v>2.9792888807141238</v>
      </c>
      <c r="R437" s="4">
        <f t="shared" ca="1" si="64"/>
        <v>0.24529333027082381</v>
      </c>
      <c r="S437" s="4">
        <f t="shared" ca="1" si="62"/>
        <v>0.93817751248946046</v>
      </c>
      <c r="W437" s="246">
        <f t="shared" ca="1" si="65"/>
        <v>0.56131284458395792</v>
      </c>
      <c r="X437" s="246">
        <f t="shared" ca="1" si="66"/>
        <v>0.73079969138920253</v>
      </c>
      <c r="Y437" s="246">
        <f t="shared" ca="1" si="67"/>
        <v>2.9792888807141238</v>
      </c>
      <c r="Z437" s="4">
        <f t="shared" ca="1" si="68"/>
        <v>0.24529333027082381</v>
      </c>
      <c r="AA437" s="4">
        <f t="shared" ca="1" si="69"/>
        <v>0.58763604890189047</v>
      </c>
    </row>
    <row r="438" spans="1:27" x14ac:dyDescent="0.25">
      <c r="A438">
        <v>406</v>
      </c>
      <c r="B438" s="176">
        <f ca="1">OFFSET(InputPriceData!B$15,CalculationsAndCharts!$A438+$A$11,0,1,1)</f>
        <v>40968</v>
      </c>
      <c r="C438" s="3">
        <f ca="1">OFFSET(InputPriceData!G$15,CalculationsAndCharts!$A438+$A$11,IF($C$7,8,0),1,1)</f>
        <v>185934700</v>
      </c>
      <c r="D438" s="4">
        <f ca="1">OFFSET(InputPriceData!C$15,CalculationsAndCharts!$A438+$A$11,IF($C$7,8,0),1,1)</f>
        <v>131.53</v>
      </c>
      <c r="E438" s="4">
        <f ca="1">OFFSET(InputPriceData!D$15,CalculationsAndCharts!$A438+$A$11,IF($C$7,8,0),1,1)</f>
        <v>131.94</v>
      </c>
      <c r="F438" s="4">
        <f ca="1">OFFSET(InputPriceData!E$15,CalculationsAndCharts!$A438+$A$11,IF($C$7,8,0),1,1)</f>
        <v>130.36000000000001</v>
      </c>
      <c r="G438" s="4">
        <f ca="1">OFFSET(InputPriceData!F$15,CalculationsAndCharts!$A438+$A$11,IF($C$7,8,0),1,1)</f>
        <v>130.82</v>
      </c>
      <c r="H438" s="138"/>
      <c r="I438" s="138"/>
      <c r="O438" s="246">
        <f t="shared" ca="1" si="60"/>
        <v>0.12077432346081729</v>
      </c>
      <c r="P438" s="246">
        <f t="shared" ca="1" si="61"/>
        <v>0.81004221039660174</v>
      </c>
      <c r="Q438" s="246">
        <f t="shared" ca="1" si="63"/>
        <v>3.0063459946661188</v>
      </c>
      <c r="R438" s="4">
        <f t="shared" ca="1" si="64"/>
        <v>0.26944410651128797</v>
      </c>
      <c r="S438" s="4">
        <f t="shared" ca="1" si="62"/>
        <v>0.94120273059841975</v>
      </c>
      <c r="W438" s="246">
        <f t="shared" ca="1" si="65"/>
        <v>0.12077432346081729</v>
      </c>
      <c r="X438" s="246">
        <f t="shared" ca="1" si="66"/>
        <v>0.81004221039660174</v>
      </c>
      <c r="Y438" s="246">
        <f t="shared" ca="1" si="67"/>
        <v>3.0063459946661188</v>
      </c>
      <c r="Z438" s="4">
        <f t="shared" ca="1" si="68"/>
        <v>0.26944410651128797</v>
      </c>
      <c r="AA438" s="4">
        <f t="shared" ca="1" si="69"/>
        <v>0.60431270750089006</v>
      </c>
    </row>
    <row r="439" spans="1:27" x14ac:dyDescent="0.25">
      <c r="A439">
        <v>407</v>
      </c>
      <c r="B439" s="176">
        <f ca="1">OFFSET(InputPriceData!B$15,CalculationsAndCharts!$A439+$A$11,0,1,1)</f>
        <v>40967</v>
      </c>
      <c r="C439" s="3">
        <f ca="1">OFFSET(InputPriceData!G$15,CalculationsAndCharts!$A439+$A$11,IF($C$7,8,0),1,1)</f>
        <v>129355900</v>
      </c>
      <c r="D439" s="4">
        <f ca="1">OFFSET(InputPriceData!C$15,CalculationsAndCharts!$A439+$A$11,IF($C$7,8,0),1,1)</f>
        <v>130.99</v>
      </c>
      <c r="E439" s="4">
        <f ca="1">OFFSET(InputPriceData!D$15,CalculationsAndCharts!$A439+$A$11,IF($C$7,8,0),1,1)</f>
        <v>131.47999999999999</v>
      </c>
      <c r="F439" s="4">
        <f ca="1">OFFSET(InputPriceData!E$15,CalculationsAndCharts!$A439+$A$11,IF($C$7,8,0),1,1)</f>
        <v>130.72999999999999</v>
      </c>
      <c r="G439" s="4">
        <f ca="1">OFFSET(InputPriceData!F$15,CalculationsAndCharts!$A439+$A$11,IF($C$7,8,0),1,1)</f>
        <v>131.33000000000001</v>
      </c>
      <c r="H439" s="138"/>
      <c r="I439" s="138"/>
      <c r="O439" s="246">
        <f t="shared" ca="1" si="60"/>
        <v>0.87326866104732215</v>
      </c>
      <c r="P439" s="246">
        <f t="shared" ca="1" si="61"/>
        <v>0.8758195464122448</v>
      </c>
      <c r="Q439" s="246">
        <f t="shared" ca="1" si="63"/>
        <v>3.033648834173682</v>
      </c>
      <c r="R439" s="4">
        <f t="shared" ca="1" si="64"/>
        <v>0.28870169036911758</v>
      </c>
      <c r="S439" s="4">
        <f t="shared" ca="1" si="62"/>
        <v>0.94354020378227077</v>
      </c>
      <c r="W439" s="246">
        <f t="shared" ca="1" si="65"/>
        <v>0.87326866104732215</v>
      </c>
      <c r="X439" s="246">
        <f t="shared" ca="1" si="66"/>
        <v>0.8758195464122448</v>
      </c>
      <c r="Y439" s="246">
        <f t="shared" ca="1" si="67"/>
        <v>3.033648834173682</v>
      </c>
      <c r="Z439" s="4">
        <f t="shared" ca="1" si="68"/>
        <v>0.28870169036911758</v>
      </c>
      <c r="AA439" s="4">
        <f t="shared" ca="1" si="69"/>
        <v>0.61740351500088186</v>
      </c>
    </row>
    <row r="440" spans="1:27" x14ac:dyDescent="0.25">
      <c r="A440">
        <v>408</v>
      </c>
      <c r="B440" s="176">
        <f ca="1">OFFSET(InputPriceData!B$15,CalculationsAndCharts!$A440+$A$11,0,1,1)</f>
        <v>40966</v>
      </c>
      <c r="C440" s="3">
        <f ca="1">OFFSET(InputPriceData!G$15,CalculationsAndCharts!$A440+$A$11,IF($C$7,8,0),1,1)</f>
        <v>145728900</v>
      </c>
      <c r="D440" s="4">
        <f ca="1">OFFSET(InputPriceData!C$15,CalculationsAndCharts!$A440+$A$11,IF($C$7,8,0),1,1)</f>
        <v>129.86000000000001</v>
      </c>
      <c r="E440" s="4">
        <f ca="1">OFFSET(InputPriceData!D$15,CalculationsAndCharts!$A440+$A$11,IF($C$7,8,0),1,1)</f>
        <v>131.30000000000001</v>
      </c>
      <c r="F440" s="4">
        <f ca="1">OFFSET(InputPriceData!E$15,CalculationsAndCharts!$A440+$A$11,IF($C$7,8,0),1,1)</f>
        <v>129.65</v>
      </c>
      <c r="G440" s="4">
        <f ca="1">OFFSET(InputPriceData!F$15,CalculationsAndCharts!$A440+$A$11,IF($C$7,8,0),1,1)</f>
        <v>130.94999999999999</v>
      </c>
      <c r="H440" s="138"/>
      <c r="I440" s="138"/>
      <c r="O440" s="246">
        <f t="shared" ca="1" si="60"/>
        <v>0.76299861459862439</v>
      </c>
      <c r="P440" s="246">
        <f t="shared" ca="1" si="61"/>
        <v>0.93171422937852777</v>
      </c>
      <c r="Q440" s="246">
        <f t="shared" ca="1" si="63"/>
        <v>3.0611996308513443</v>
      </c>
      <c r="R440" s="4">
        <f t="shared" ca="1" si="64"/>
        <v>0.30436245319924154</v>
      </c>
      <c r="S440" s="4">
        <f t="shared" ca="1" si="62"/>
        <v>0.94539420395795348</v>
      </c>
      <c r="W440" s="246">
        <f t="shared" ca="1" si="65"/>
        <v>0.76299861459862439</v>
      </c>
      <c r="X440" s="246">
        <f t="shared" ca="1" si="66"/>
        <v>0.93171422937852777</v>
      </c>
      <c r="Y440" s="246">
        <f t="shared" ca="1" si="67"/>
        <v>3.0611996308513443</v>
      </c>
      <c r="Z440" s="4">
        <f t="shared" ca="1" si="68"/>
        <v>0.30436245319924154</v>
      </c>
      <c r="AA440" s="4">
        <f t="shared" ca="1" si="69"/>
        <v>0.62791674128615105</v>
      </c>
    </row>
    <row r="441" spans="1:27" x14ac:dyDescent="0.25">
      <c r="A441">
        <v>409</v>
      </c>
      <c r="B441" s="176">
        <f ca="1">OFFSET(InputPriceData!B$15,CalculationsAndCharts!$A441+$A$11,0,1,1)</f>
        <v>40963</v>
      </c>
      <c r="C441" s="3">
        <f ca="1">OFFSET(InputPriceData!G$15,CalculationsAndCharts!$A441+$A$11,IF($C$7,8,0),1,1)</f>
        <v>105539100</v>
      </c>
      <c r="D441" s="4">
        <f ca="1">OFFSET(InputPriceData!C$15,CalculationsAndCharts!$A441+$A$11,IF($C$7,8,0),1,1)</f>
        <v>130.72999999999999</v>
      </c>
      <c r="E441" s="4">
        <f ca="1">OFFSET(InputPriceData!D$15,CalculationsAndCharts!$A441+$A$11,IF($C$7,8,0),1,1)</f>
        <v>130.99</v>
      </c>
      <c r="F441" s="4">
        <f ca="1">OFFSET(InputPriceData!E$15,CalculationsAndCharts!$A441+$A$11,IF($C$7,8,0),1,1)</f>
        <v>130.44</v>
      </c>
      <c r="G441" s="4">
        <f ca="1">OFFSET(InputPriceData!F$15,CalculationsAndCharts!$A441+$A$11,IF($C$7,8,0),1,1)</f>
        <v>130.72999999999999</v>
      </c>
      <c r="H441" s="138"/>
      <c r="I441" s="138"/>
      <c r="O441" s="246">
        <f t="shared" ca="1" si="60"/>
        <v>0.80825725697527506</v>
      </c>
      <c r="P441" s="246">
        <f t="shared" ca="1" si="61"/>
        <v>1.004875568831469</v>
      </c>
      <c r="Q441" s="246">
        <f t="shared" ca="1" si="63"/>
        <v>3.0890006365805696</v>
      </c>
      <c r="R441" s="4">
        <f t="shared" ca="1" si="64"/>
        <v>0.32530766000224459</v>
      </c>
      <c r="S441" s="4">
        <f t="shared" ca="1" si="62"/>
        <v>0.94781061271066458</v>
      </c>
      <c r="W441" s="246">
        <f t="shared" ca="1" si="65"/>
        <v>0.80825725697527506</v>
      </c>
      <c r="X441" s="246">
        <f t="shared" ca="1" si="66"/>
        <v>1.004875568831469</v>
      </c>
      <c r="Y441" s="246">
        <f t="shared" ca="1" si="67"/>
        <v>3.0890006365805696</v>
      </c>
      <c r="Z441" s="4">
        <f t="shared" ca="1" si="68"/>
        <v>0.32530766000224459</v>
      </c>
      <c r="AA441" s="4">
        <f t="shared" ca="1" si="69"/>
        <v>0.64179529035934113</v>
      </c>
    </row>
    <row r="442" spans="1:27" x14ac:dyDescent="0.25">
      <c r="A442">
        <v>410</v>
      </c>
      <c r="B442" s="176">
        <f ca="1">OFFSET(InputPriceData!B$15,CalculationsAndCharts!$A442+$A$11,0,1,1)</f>
        <v>40962</v>
      </c>
      <c r="C442" s="3">
        <f ca="1">OFFSET(InputPriceData!G$15,CalculationsAndCharts!$A442+$A$11,IF($C$7,8,0),1,1)</f>
        <v>137704300</v>
      </c>
      <c r="D442" s="4">
        <f ca="1">OFFSET(InputPriceData!C$15,CalculationsAndCharts!$A442+$A$11,IF($C$7,8,0),1,1)</f>
        <v>129.80000000000001</v>
      </c>
      <c r="E442" s="4">
        <f ca="1">OFFSET(InputPriceData!D$15,CalculationsAndCharts!$A442+$A$11,IF($C$7,8,0),1,1)</f>
        <v>130.54</v>
      </c>
      <c r="F442" s="4">
        <f ca="1">OFFSET(InputPriceData!E$15,CalculationsAndCharts!$A442+$A$11,IF($C$7,8,0),1,1)</f>
        <v>129.36000000000001</v>
      </c>
      <c r="G442" s="4">
        <f ca="1">OFFSET(InputPriceData!F$15,CalculationsAndCharts!$A442+$A$11,IF($C$7,8,0),1,1)</f>
        <v>130.44</v>
      </c>
      <c r="H442" s="138"/>
      <c r="I442" s="138"/>
      <c r="O442" s="246">
        <f t="shared" ca="1" si="60"/>
        <v>0.78283669484559248</v>
      </c>
      <c r="P442" s="246">
        <f t="shared" ca="1" si="61"/>
        <v>1.0919415386047384</v>
      </c>
      <c r="Q442" s="246">
        <f t="shared" ca="1" si="63"/>
        <v>3.1170541236938138</v>
      </c>
      <c r="R442" s="4">
        <f t="shared" ca="1" si="64"/>
        <v>0.35031202387681065</v>
      </c>
      <c r="S442" s="4">
        <f t="shared" ca="1" si="62"/>
        <v>0.95060461876212654</v>
      </c>
      <c r="W442" s="246">
        <f t="shared" ca="1" si="65"/>
        <v>0.78283669484559248</v>
      </c>
      <c r="X442" s="246">
        <f t="shared" ca="1" si="66"/>
        <v>1.0919415386047384</v>
      </c>
      <c r="Y442" s="246">
        <f t="shared" ca="1" si="67"/>
        <v>3.1170541236938138</v>
      </c>
      <c r="Z442" s="4">
        <f t="shared" ca="1" si="68"/>
        <v>0.35031202387681065</v>
      </c>
      <c r="AA442" s="4">
        <f t="shared" ca="1" si="69"/>
        <v>0.65809639224715866</v>
      </c>
    </row>
    <row r="443" spans="1:27" x14ac:dyDescent="0.25">
      <c r="A443">
        <v>411</v>
      </c>
      <c r="B443" s="176">
        <f ca="1">OFFSET(InputPriceData!B$15,CalculationsAndCharts!$A443+$A$11,0,1,1)</f>
        <v>40961</v>
      </c>
      <c r="C443" s="3">
        <f ca="1">OFFSET(InputPriceData!G$15,CalculationsAndCharts!$A443+$A$11,IF($C$7,8,0),1,1)</f>
        <v>124455300</v>
      </c>
      <c r="D443" s="4">
        <f ca="1">OFFSET(InputPriceData!C$15,CalculationsAndCharts!$A443+$A$11,IF($C$7,8,0),1,1)</f>
        <v>130.09</v>
      </c>
      <c r="E443" s="4">
        <f ca="1">OFFSET(InputPriceData!D$15,CalculationsAndCharts!$A443+$A$11,IF($C$7,8,0),1,1)</f>
        <v>130.37</v>
      </c>
      <c r="F443" s="4">
        <f ca="1">OFFSET(InputPriceData!E$15,CalculationsAndCharts!$A443+$A$11,IF($C$7,8,0),1,1)</f>
        <v>129.63999999999999</v>
      </c>
      <c r="G443" s="4">
        <f ca="1">OFFSET(InputPriceData!F$15,CalculationsAndCharts!$A443+$A$11,IF($C$7,8,0),1,1)</f>
        <v>129.87</v>
      </c>
      <c r="H443" s="138"/>
      <c r="I443" s="138"/>
      <c r="O443" s="246">
        <f t="shared" ca="1" si="60"/>
        <v>0.46056976955970286</v>
      </c>
      <c r="P443" s="246">
        <f t="shared" ca="1" si="61"/>
        <v>1.1911836698831979</v>
      </c>
      <c r="Q443" s="246">
        <f t="shared" ca="1" si="63"/>
        <v>3.1453623851602561</v>
      </c>
      <c r="R443" s="4">
        <f t="shared" ca="1" si="64"/>
        <v>0.3787111067084587</v>
      </c>
      <c r="S443" s="4">
        <f t="shared" ca="1" si="62"/>
        <v>0.95366420340029057</v>
      </c>
      <c r="W443" s="246">
        <f t="shared" ca="1" si="65"/>
        <v>0.46056976955970286</v>
      </c>
      <c r="X443" s="246">
        <f t="shared" ca="1" si="66"/>
        <v>1.1911836698831979</v>
      </c>
      <c r="Y443" s="246">
        <f t="shared" ca="1" si="67"/>
        <v>3.1453623851602561</v>
      </c>
      <c r="Z443" s="4">
        <f t="shared" ca="1" si="68"/>
        <v>0.3787111067084587</v>
      </c>
      <c r="AA443" s="4">
        <f t="shared" ca="1" si="69"/>
        <v>0.67626715380867375</v>
      </c>
    </row>
    <row r="444" spans="1:27" x14ac:dyDescent="0.25">
      <c r="A444">
        <v>412</v>
      </c>
      <c r="B444" s="176">
        <f ca="1">OFFSET(InputPriceData!B$15,CalculationsAndCharts!$A444+$A$11,0,1,1)</f>
        <v>40960</v>
      </c>
      <c r="C444" s="3">
        <f ca="1">OFFSET(InputPriceData!G$15,CalculationsAndCharts!$A444+$A$11,IF($C$7,8,0),1,1)</f>
        <v>134042300</v>
      </c>
      <c r="D444" s="4">
        <f ca="1">OFFSET(InputPriceData!C$15,CalculationsAndCharts!$A444+$A$11,IF($C$7,8,0),1,1)</f>
        <v>130.54</v>
      </c>
      <c r="E444" s="4">
        <f ca="1">OFFSET(InputPriceData!D$15,CalculationsAndCharts!$A444+$A$11,IF($C$7,8,0),1,1)</f>
        <v>130.84</v>
      </c>
      <c r="F444" s="4">
        <f ca="1">OFFSET(InputPriceData!E$15,CalculationsAndCharts!$A444+$A$11,IF($C$7,8,0),1,1)</f>
        <v>129.88999999999999</v>
      </c>
      <c r="G444" s="4">
        <f ca="1">OFFSET(InputPriceData!F$15,CalculationsAndCharts!$A444+$A$11,IF($C$7,8,0),1,1)</f>
        <v>130.29</v>
      </c>
      <c r="H444" s="138"/>
      <c r="I444" s="138"/>
      <c r="O444" s="246">
        <f t="shared" ca="1" si="60"/>
        <v>1.1428951211981413</v>
      </c>
      <c r="P444" s="246">
        <f t="shared" ca="1" si="61"/>
        <v>1.2757659175954306</v>
      </c>
      <c r="Q444" s="246">
        <f t="shared" ca="1" si="63"/>
        <v>3.1739277347732151</v>
      </c>
      <c r="R444" s="4">
        <f t="shared" ca="1" si="64"/>
        <v>0.4019517847297765</v>
      </c>
      <c r="S444" s="4">
        <f t="shared" ca="1" si="62"/>
        <v>0.95608259122647932</v>
      </c>
      <c r="W444" s="246">
        <f t="shared" ca="1" si="65"/>
        <v>1.1428951211981413</v>
      </c>
      <c r="X444" s="246">
        <f t="shared" ca="1" si="66"/>
        <v>1.2757659175954306</v>
      </c>
      <c r="Y444" s="246">
        <f t="shared" ca="1" si="67"/>
        <v>3.1739277347732151</v>
      </c>
      <c r="Z444" s="4">
        <f t="shared" ca="1" si="68"/>
        <v>0.4019517847297765</v>
      </c>
      <c r="AA444" s="4">
        <f t="shared" ca="1" si="69"/>
        <v>0.690872767898565</v>
      </c>
    </row>
    <row r="445" spans="1:27" x14ac:dyDescent="0.25">
      <c r="A445">
        <v>413</v>
      </c>
      <c r="B445" s="176">
        <f ca="1">OFFSET(InputPriceData!B$15,CalculationsAndCharts!$A445+$A$11,0,1,1)</f>
        <v>40956</v>
      </c>
      <c r="C445" s="3">
        <f ca="1">OFFSET(InputPriceData!G$15,CalculationsAndCharts!$A445+$A$11,IF($C$7,8,0),1,1)</f>
        <v>129869400</v>
      </c>
      <c r="D445" s="4">
        <f ca="1">OFFSET(InputPriceData!C$15,CalculationsAndCharts!$A445+$A$11,IF($C$7,8,0),1,1)</f>
        <v>130.34</v>
      </c>
      <c r="E445" s="4">
        <f ca="1">OFFSET(InputPriceData!D$15,CalculationsAndCharts!$A445+$A$11,IF($C$7,8,0),1,1)</f>
        <v>130.44</v>
      </c>
      <c r="F445" s="4">
        <f ca="1">OFFSET(InputPriceData!E$15,CalculationsAndCharts!$A445+$A$11,IF($C$7,8,0),1,1)</f>
        <v>129.80000000000001</v>
      </c>
      <c r="G445" s="4">
        <f ca="1">OFFSET(InputPriceData!F$15,CalculationsAndCharts!$A445+$A$11,IF($C$7,8,0),1,1)</f>
        <v>130.22999999999999</v>
      </c>
      <c r="H445" s="138"/>
      <c r="I445" s="138"/>
      <c r="O445" s="246">
        <f t="shared" ca="1" si="60"/>
        <v>1.3842192767635291</v>
      </c>
      <c r="P445" s="246">
        <f t="shared" ca="1" si="61"/>
        <v>1.3492490338124121</v>
      </c>
      <c r="Q445" s="246">
        <f t="shared" ca="1" si="63"/>
        <v>3.2027525073392686</v>
      </c>
      <c r="R445" s="4">
        <f t="shared" ca="1" si="64"/>
        <v>0.42127795723226819</v>
      </c>
      <c r="S445" s="4">
        <f t="shared" ca="1" si="62"/>
        <v>0.95803777870464046</v>
      </c>
      <c r="W445" s="246">
        <f t="shared" ca="1" si="65"/>
        <v>1.3842192767635291</v>
      </c>
      <c r="X445" s="246">
        <f t="shared" ca="1" si="66"/>
        <v>1.3492490338124121</v>
      </c>
      <c r="Y445" s="246">
        <f t="shared" ca="1" si="67"/>
        <v>3.2027525073392686</v>
      </c>
      <c r="Z445" s="4">
        <f t="shared" ca="1" si="68"/>
        <v>0.42127795723226819</v>
      </c>
      <c r="AA445" s="4">
        <f t="shared" ca="1" si="69"/>
        <v>0.70284133284802064</v>
      </c>
    </row>
    <row r="446" spans="1:27" x14ac:dyDescent="0.25">
      <c r="A446">
        <v>414</v>
      </c>
      <c r="B446" s="176">
        <f ca="1">OFFSET(InputPriceData!B$15,CalculationsAndCharts!$A446+$A$11,0,1,1)</f>
        <v>40955</v>
      </c>
      <c r="C446" s="3">
        <f ca="1">OFFSET(InputPriceData!G$15,CalculationsAndCharts!$A446+$A$11,IF($C$7,8,0),1,1)</f>
        <v>186567800</v>
      </c>
      <c r="D446" s="4">
        <f ca="1">OFFSET(InputPriceData!C$15,CalculationsAndCharts!$A446+$A$11,IF($C$7,8,0),1,1)</f>
        <v>128.47999999999999</v>
      </c>
      <c r="E446" s="4">
        <f ca="1">OFFSET(InputPriceData!D$15,CalculationsAndCharts!$A446+$A$11,IF($C$7,8,0),1,1)</f>
        <v>130</v>
      </c>
      <c r="F446" s="4">
        <f ca="1">OFFSET(InputPriceData!E$15,CalculationsAndCharts!$A446+$A$11,IF($C$7,8,0),1,1)</f>
        <v>128.25</v>
      </c>
      <c r="G446" s="4">
        <f ca="1">OFFSET(InputPriceData!F$15,CalculationsAndCharts!$A446+$A$11,IF($C$7,8,0),1,1)</f>
        <v>129.88999999999999</v>
      </c>
      <c r="H446" s="138"/>
      <c r="I446" s="138"/>
      <c r="O446" s="246">
        <f t="shared" ca="1" si="60"/>
        <v>1.3522472860388191</v>
      </c>
      <c r="P446" s="246">
        <f t="shared" ca="1" si="61"/>
        <v>1.4532716405187573</v>
      </c>
      <c r="Q446" s="246">
        <f t="shared" ca="1" si="63"/>
        <v>3.2318390588690904</v>
      </c>
      <c r="R446" s="4">
        <f t="shared" ca="1" si="64"/>
        <v>0.44967327086742281</v>
      </c>
      <c r="S446" s="4">
        <f t="shared" ca="1" si="62"/>
        <v>0.96082263824901271</v>
      </c>
      <c r="W446" s="246">
        <f t="shared" ca="1" si="65"/>
        <v>1.3522472860388191</v>
      </c>
      <c r="X446" s="246">
        <f t="shared" ca="1" si="66"/>
        <v>1.4532716405187573</v>
      </c>
      <c r="Y446" s="246">
        <f t="shared" ca="1" si="67"/>
        <v>3.2318390588690904</v>
      </c>
      <c r="Z446" s="4">
        <f t="shared" ca="1" si="68"/>
        <v>0.44967327086742281</v>
      </c>
      <c r="AA446" s="4">
        <f t="shared" ca="1" si="69"/>
        <v>0.72014185372601947</v>
      </c>
    </row>
    <row r="447" spans="1:27" x14ac:dyDescent="0.25">
      <c r="A447">
        <v>415</v>
      </c>
      <c r="B447" s="176">
        <f ca="1">OFFSET(InputPriceData!B$15,CalculationsAndCharts!$A447+$A$11,0,1,1)</f>
        <v>40954</v>
      </c>
      <c r="C447" s="3">
        <f ca="1">OFFSET(InputPriceData!G$15,CalculationsAndCharts!$A447+$A$11,IF($C$7,8,0),1,1)</f>
        <v>195195100</v>
      </c>
      <c r="D447" s="4">
        <f ca="1">OFFSET(InputPriceData!C$15,CalculationsAndCharts!$A447+$A$11,IF($C$7,8,0),1,1)</f>
        <v>129.49</v>
      </c>
      <c r="E447" s="4">
        <f ca="1">OFFSET(InputPriceData!D$15,CalculationsAndCharts!$A447+$A$11,IF($C$7,8,0),1,1)</f>
        <v>129.68</v>
      </c>
      <c r="F447" s="4">
        <f ca="1">OFFSET(InputPriceData!E$15,CalculationsAndCharts!$A447+$A$11,IF($C$7,8,0),1,1)</f>
        <v>128.21</v>
      </c>
      <c r="G447" s="4">
        <f ca="1">OFFSET(InputPriceData!F$15,CalculationsAndCharts!$A447+$A$11,IF($C$7,8,0),1,1)</f>
        <v>128.47</v>
      </c>
      <c r="H447" s="138"/>
      <c r="I447" s="138"/>
      <c r="O447" s="246">
        <f t="shared" ca="1" si="60"/>
        <v>0.18488036435231181</v>
      </c>
      <c r="P447" s="246">
        <f t="shared" ca="1" si="61"/>
        <v>1.6049942166583138</v>
      </c>
      <c r="Q447" s="246">
        <f t="shared" ca="1" si="63"/>
        <v>3.2611897667700207</v>
      </c>
      <c r="R447" s="4">
        <f t="shared" ca="1" si="64"/>
        <v>0.49214989971219852</v>
      </c>
      <c r="S447" s="4">
        <f t="shared" ca="1" si="62"/>
        <v>0.96480436526558466</v>
      </c>
      <c r="W447" s="246">
        <f t="shared" ca="1" si="65"/>
        <v>0.18488036435231181</v>
      </c>
      <c r="X447" s="246">
        <f t="shared" ca="1" si="66"/>
        <v>1.6049942166583138</v>
      </c>
      <c r="Y447" s="246">
        <f t="shared" ca="1" si="67"/>
        <v>3.2611897667700207</v>
      </c>
      <c r="Z447" s="4">
        <f t="shared" ca="1" si="68"/>
        <v>0.49214989971219852</v>
      </c>
      <c r="AA447" s="4">
        <f t="shared" ca="1" si="69"/>
        <v>0.74540876093641772</v>
      </c>
    </row>
    <row r="448" spans="1:27" x14ac:dyDescent="0.25">
      <c r="A448">
        <v>416</v>
      </c>
      <c r="B448" s="176">
        <f ca="1">OFFSET(InputPriceData!B$15,CalculationsAndCharts!$A448+$A$11,0,1,1)</f>
        <v>40953</v>
      </c>
      <c r="C448" s="3">
        <f ca="1">OFFSET(InputPriceData!G$15,CalculationsAndCharts!$A448+$A$11,IF($C$7,8,0),1,1)</f>
        <v>165329500</v>
      </c>
      <c r="D448" s="4">
        <f ca="1">OFFSET(InputPriceData!C$15,CalculationsAndCharts!$A448+$A$11,IF($C$7,8,0),1,1)</f>
        <v>128.88999999999999</v>
      </c>
      <c r="E448" s="4">
        <f ca="1">OFFSET(InputPriceData!D$15,CalculationsAndCharts!$A448+$A$11,IF($C$7,8,0),1,1)</f>
        <v>129.15</v>
      </c>
      <c r="F448" s="4">
        <f ca="1">OFFSET(InputPriceData!E$15,CalculationsAndCharts!$A448+$A$11,IF($C$7,8,0),1,1)</f>
        <v>128.16999999999999</v>
      </c>
      <c r="G448" s="4">
        <f ca="1">OFFSET(InputPriceData!F$15,CalculationsAndCharts!$A448+$A$11,IF($C$7,8,0),1,1)</f>
        <v>129.07</v>
      </c>
      <c r="H448" s="138"/>
      <c r="I448" s="138"/>
      <c r="O448" s="246">
        <f t="shared" ca="1" si="60"/>
        <v>1.021463001536894</v>
      </c>
      <c r="P448" s="246">
        <f t="shared" ca="1" si="61"/>
        <v>1.7385180165650984</v>
      </c>
      <c r="Q448" s="246">
        <f t="shared" ca="1" si="63"/>
        <v>3.290807030040384</v>
      </c>
      <c r="R448" s="4">
        <f t="shared" ca="1" si="64"/>
        <v>0.52829533931795558</v>
      </c>
      <c r="S448" s="4">
        <f t="shared" ca="1" si="62"/>
        <v>0.96803011910136483</v>
      </c>
      <c r="W448" s="246">
        <f t="shared" ca="1" si="65"/>
        <v>1.021463001536894</v>
      </c>
      <c r="X448" s="246">
        <f t="shared" ca="1" si="66"/>
        <v>1.7385180165650984</v>
      </c>
      <c r="Y448" s="246">
        <f t="shared" ca="1" si="67"/>
        <v>3.290807030040384</v>
      </c>
      <c r="Z448" s="4">
        <f t="shared" ca="1" si="68"/>
        <v>0.52829533931795558</v>
      </c>
      <c r="AA448" s="4">
        <f t="shared" ca="1" si="69"/>
        <v>0.76635139187499945</v>
      </c>
    </row>
    <row r="449" spans="1:27" x14ac:dyDescent="0.25">
      <c r="A449">
        <v>417</v>
      </c>
      <c r="B449" s="176">
        <f ca="1">OFFSET(InputPriceData!B$15,CalculationsAndCharts!$A449+$A$11,0,1,1)</f>
        <v>40952</v>
      </c>
      <c r="C449" s="3">
        <f ca="1">OFFSET(InputPriceData!G$15,CalculationsAndCharts!$A449+$A$11,IF($C$7,8,0),1,1)</f>
        <v>115841900</v>
      </c>
      <c r="D449" s="4">
        <f ca="1">OFFSET(InputPriceData!C$15,CalculationsAndCharts!$A449+$A$11,IF($C$7,8,0),1,1)</f>
        <v>129.19</v>
      </c>
      <c r="E449" s="4">
        <f ca="1">OFFSET(InputPriceData!D$15,CalculationsAndCharts!$A449+$A$11,IF($C$7,8,0),1,1)</f>
        <v>129.38</v>
      </c>
      <c r="F449" s="4">
        <f ca="1">OFFSET(InputPriceData!E$15,CalculationsAndCharts!$A449+$A$11,IF($C$7,8,0),1,1)</f>
        <v>128.63999999999999</v>
      </c>
      <c r="G449" s="4">
        <f ca="1">OFFSET(InputPriceData!F$15,CalculationsAndCharts!$A449+$A$11,IF($C$7,8,0),1,1)</f>
        <v>129.22999999999999</v>
      </c>
      <c r="H449" s="138"/>
      <c r="I449" s="138"/>
      <c r="O449" s="246">
        <f t="shared" ca="1" si="60"/>
        <v>1.4734703989875575</v>
      </c>
      <c r="P449" s="246">
        <f t="shared" ca="1" si="61"/>
        <v>1.8068366349893028</v>
      </c>
      <c r="Q449" s="246">
        <f t="shared" ca="1" si="63"/>
        <v>3.3206932694655742</v>
      </c>
      <c r="R449" s="4">
        <f t="shared" ca="1" si="64"/>
        <v>0.54411428228060688</v>
      </c>
      <c r="S449" s="4">
        <f t="shared" ca="1" si="62"/>
        <v>0.96939754015512447</v>
      </c>
      <c r="W449" s="246">
        <f t="shared" ca="1" si="65"/>
        <v>1.4734703989875575</v>
      </c>
      <c r="X449" s="246">
        <f t="shared" ca="1" si="66"/>
        <v>1.8068366349893028</v>
      </c>
      <c r="Y449" s="246">
        <f t="shared" ca="1" si="67"/>
        <v>3.3206932694655742</v>
      </c>
      <c r="Z449" s="4">
        <f t="shared" ca="1" si="68"/>
        <v>0.54411428228060688</v>
      </c>
      <c r="AA449" s="4">
        <f t="shared" ca="1" si="69"/>
        <v>0.77536041253130128</v>
      </c>
    </row>
    <row r="450" spans="1:27" x14ac:dyDescent="0.25">
      <c r="A450">
        <v>418</v>
      </c>
      <c r="B450" s="176">
        <f ca="1">OFFSET(InputPriceData!B$15,CalculationsAndCharts!$A450+$A$11,0,1,1)</f>
        <v>40949</v>
      </c>
      <c r="C450" s="3">
        <f ca="1">OFFSET(InputPriceData!G$15,CalculationsAndCharts!$A450+$A$11,IF($C$7,8,0),1,1)</f>
        <v>167907500</v>
      </c>
      <c r="D450" s="4">
        <f ca="1">OFFSET(InputPriceData!C$15,CalculationsAndCharts!$A450+$A$11,IF($C$7,8,0),1,1)</f>
        <v>128.09</v>
      </c>
      <c r="E450" s="4">
        <f ca="1">OFFSET(InputPriceData!D$15,CalculationsAndCharts!$A450+$A$11,IF($C$7,8,0),1,1)</f>
        <v>128.38999999999999</v>
      </c>
      <c r="F450" s="4">
        <f ca="1">OFFSET(InputPriceData!E$15,CalculationsAndCharts!$A450+$A$11,IF($C$7,8,0),1,1)</f>
        <v>127.78</v>
      </c>
      <c r="G450" s="4">
        <f ca="1">OFFSET(InputPriceData!F$15,CalculationsAndCharts!$A450+$A$11,IF($C$7,8,0),1,1)</f>
        <v>128.28</v>
      </c>
      <c r="H450" s="138"/>
      <c r="I450" s="138"/>
      <c r="O450" s="246">
        <f t="shared" ca="1" si="60"/>
        <v>0.8034361149986764</v>
      </c>
      <c r="P450" s="246">
        <f t="shared" ca="1" si="61"/>
        <v>1.8444463054799816</v>
      </c>
      <c r="Q450" s="246">
        <f t="shared" ca="1" si="63"/>
        <v>3.3508509278159173</v>
      </c>
      <c r="R450" s="4">
        <f t="shared" ca="1" si="64"/>
        <v>0.5504411700827857</v>
      </c>
      <c r="S450" s="4">
        <f t="shared" ca="1" si="62"/>
        <v>0.96993715956622162</v>
      </c>
      <c r="W450" s="246">
        <f t="shared" ca="1" si="65"/>
        <v>0.8034361149986764</v>
      </c>
      <c r="X450" s="246">
        <f t="shared" ca="1" si="66"/>
        <v>1.8444463054799816</v>
      </c>
      <c r="Y450" s="246">
        <f t="shared" ca="1" si="67"/>
        <v>3.3508509278159173</v>
      </c>
      <c r="Z450" s="4">
        <f t="shared" ca="1" si="68"/>
        <v>0.5504411700827857</v>
      </c>
      <c r="AA450" s="4">
        <f t="shared" ca="1" si="69"/>
        <v>0.77893746927841234</v>
      </c>
    </row>
    <row r="451" spans="1:27" x14ac:dyDescent="0.25">
      <c r="A451">
        <v>419</v>
      </c>
      <c r="B451" s="176">
        <f ca="1">OFFSET(InputPriceData!B$15,CalculationsAndCharts!$A451+$A$11,0,1,1)</f>
        <v>40948</v>
      </c>
      <c r="C451" s="3">
        <f ca="1">OFFSET(InputPriceData!G$15,CalculationsAndCharts!$A451+$A$11,IF($C$7,8,0),1,1)</f>
        <v>148602900</v>
      </c>
      <c r="D451" s="4">
        <f ca="1">OFFSET(InputPriceData!C$15,CalculationsAndCharts!$A451+$A$11,IF($C$7,8,0),1,1)</f>
        <v>129.28</v>
      </c>
      <c r="E451" s="4">
        <f ca="1">OFFSET(InputPriceData!D$15,CalculationsAndCharts!$A451+$A$11,IF($C$7,8,0),1,1)</f>
        <v>129.44999999999999</v>
      </c>
      <c r="F451" s="4">
        <f ca="1">OFFSET(InputPriceData!E$15,CalculationsAndCharts!$A451+$A$11,IF($C$7,8,0),1,1)</f>
        <v>128.47</v>
      </c>
      <c r="G451" s="4">
        <f ca="1">OFFSET(InputPriceData!F$15,CalculationsAndCharts!$A451+$A$11,IF($C$7,8,0),1,1)</f>
        <v>129.22999999999999</v>
      </c>
      <c r="H451" s="138"/>
      <c r="I451" s="138"/>
      <c r="O451" s="246">
        <f t="shared" ca="1" si="60"/>
        <v>2.0567829344351773</v>
      </c>
      <c r="P451" s="246">
        <f t="shared" ca="1" si="61"/>
        <v>1.8161074156018764</v>
      </c>
      <c r="Q451" s="246">
        <f t="shared" ca="1" si="63"/>
        <v>3.3812824700463344</v>
      </c>
      <c r="R451" s="4">
        <f t="shared" ca="1" si="64"/>
        <v>0.53710609264093512</v>
      </c>
      <c r="S451" s="4">
        <f t="shared" ca="1" si="62"/>
        <v>0.96879497662313752</v>
      </c>
      <c r="W451" s="246">
        <f t="shared" ca="1" si="65"/>
        <v>2.0567829344351773</v>
      </c>
      <c r="X451" s="246">
        <f t="shared" ca="1" si="66"/>
        <v>1.8161074156018764</v>
      </c>
      <c r="Y451" s="246">
        <f t="shared" ca="1" si="67"/>
        <v>3.3812824700463344</v>
      </c>
      <c r="Z451" s="4">
        <f t="shared" ca="1" si="68"/>
        <v>0.53710609264093512</v>
      </c>
      <c r="AA451" s="4">
        <f t="shared" ca="1" si="69"/>
        <v>0.7713807684489451</v>
      </c>
    </row>
    <row r="452" spans="1:27" x14ac:dyDescent="0.25">
      <c r="A452">
        <v>420</v>
      </c>
      <c r="B452" s="176">
        <f ca="1">OFFSET(InputPriceData!B$15,CalculationsAndCharts!$A452+$A$11,0,1,1)</f>
        <v>40947</v>
      </c>
      <c r="C452" s="3">
        <f ca="1">OFFSET(InputPriceData!G$15,CalculationsAndCharts!$A452+$A$11,IF($C$7,8,0),1,1)</f>
        <v>139361400</v>
      </c>
      <c r="D452" s="4">
        <f ca="1">OFFSET(InputPriceData!C$15,CalculationsAndCharts!$A452+$A$11,IF($C$7,8,0),1,1)</f>
        <v>128.75</v>
      </c>
      <c r="E452" s="4">
        <f ca="1">OFFSET(InputPriceData!D$15,CalculationsAndCharts!$A452+$A$11,IF($C$7,8,0),1,1)</f>
        <v>129.1</v>
      </c>
      <c r="F452" s="4">
        <f ca="1">OFFSET(InputPriceData!E$15,CalculationsAndCharts!$A452+$A$11,IF($C$7,8,0),1,1)</f>
        <v>128.22999999999999</v>
      </c>
      <c r="G452" s="4">
        <f ca="1">OFFSET(InputPriceData!F$15,CalculationsAndCharts!$A452+$A$11,IF($C$7,8,0),1,1)</f>
        <v>129.07</v>
      </c>
      <c r="H452" s="138"/>
      <c r="I452" s="138"/>
      <c r="O452" s="246">
        <f t="shared" ca="1" si="60"/>
        <v>2.2613620930563649</v>
      </c>
      <c r="P452" s="246">
        <f t="shared" ca="1" si="61"/>
        <v>1.7243619772015386</v>
      </c>
      <c r="Q452" s="246">
        <f t="shared" ca="1" si="63"/>
        <v>3.4119903834978147</v>
      </c>
      <c r="R452" s="4">
        <f t="shared" ca="1" si="64"/>
        <v>0.50538301208041581</v>
      </c>
      <c r="S452" s="4">
        <f t="shared" ca="1" si="62"/>
        <v>0.96600207676989824</v>
      </c>
      <c r="W452" s="246">
        <f t="shared" ca="1" si="65"/>
        <v>2.2613620930563649</v>
      </c>
      <c r="X452" s="246">
        <f t="shared" ca="1" si="66"/>
        <v>1.7243619772015386</v>
      </c>
      <c r="Y452" s="246">
        <f t="shared" ca="1" si="67"/>
        <v>3.4119903834978147</v>
      </c>
      <c r="Z452" s="4">
        <f t="shared" ca="1" si="68"/>
        <v>0.50538301208041581</v>
      </c>
      <c r="AA452" s="4">
        <f t="shared" ca="1" si="69"/>
        <v>0.75313446609063206</v>
      </c>
    </row>
    <row r="453" spans="1:27" x14ac:dyDescent="0.25">
      <c r="A453">
        <v>421</v>
      </c>
      <c r="B453" s="176">
        <f ca="1">OFFSET(InputPriceData!B$15,CalculationsAndCharts!$A453+$A$11,0,1,1)</f>
        <v>40946</v>
      </c>
      <c r="C453" s="3">
        <f ca="1">OFFSET(InputPriceData!G$15,CalculationsAndCharts!$A453+$A$11,IF($C$7,8,0),1,1)</f>
        <v>135528100</v>
      </c>
      <c r="D453" s="4">
        <f ca="1">OFFSET(InputPriceData!C$15,CalculationsAndCharts!$A453+$A$11,IF($C$7,8,0),1,1)</f>
        <v>128.1</v>
      </c>
      <c r="E453" s="4">
        <f ca="1">OFFSET(InputPriceData!D$15,CalculationsAndCharts!$A453+$A$11,IF($C$7,8,0),1,1)</f>
        <v>128.91</v>
      </c>
      <c r="F453" s="4">
        <f ca="1">OFFSET(InputPriceData!E$15,CalculationsAndCharts!$A453+$A$11,IF($C$7,8,0),1,1)</f>
        <v>127.59</v>
      </c>
      <c r="G453" s="4">
        <f ca="1">OFFSET(InputPriceData!F$15,CalculationsAndCharts!$A453+$A$11,IF($C$7,8,0),1,1)</f>
        <v>128.69</v>
      </c>
      <c r="H453" s="138"/>
      <c r="I453" s="138"/>
      <c r="O453" s="246">
        <f t="shared" ca="1" si="60"/>
        <v>2.2501762129323915</v>
      </c>
      <c r="P453" s="246">
        <f t="shared" ca="1" si="61"/>
        <v>1.6348646500836663</v>
      </c>
      <c r="Q453" s="246">
        <f t="shared" ca="1" si="63"/>
        <v>3.4429771781007212</v>
      </c>
      <c r="R453" s="4">
        <f t="shared" ca="1" si="64"/>
        <v>0.47484039699197794</v>
      </c>
      <c r="S453" s="4">
        <f t="shared" ca="1" si="62"/>
        <v>0.96320753396131054</v>
      </c>
      <c r="W453" s="246">
        <f t="shared" ca="1" si="65"/>
        <v>2.2501762129323915</v>
      </c>
      <c r="X453" s="246">
        <f t="shared" ca="1" si="66"/>
        <v>1.6348646500836663</v>
      </c>
      <c r="Y453" s="246">
        <f t="shared" ca="1" si="67"/>
        <v>3.4429771781007212</v>
      </c>
      <c r="Z453" s="4">
        <f t="shared" ca="1" si="68"/>
        <v>0.47484039699197794</v>
      </c>
      <c r="AA453" s="4">
        <f t="shared" ca="1" si="69"/>
        <v>0.73519943950318856</v>
      </c>
    </row>
    <row r="454" spans="1:27" x14ac:dyDescent="0.25">
      <c r="A454">
        <v>422</v>
      </c>
      <c r="B454" s="176">
        <f ca="1">OFFSET(InputPriceData!B$15,CalculationsAndCharts!$A454+$A$11,0,1,1)</f>
        <v>40945</v>
      </c>
      <c r="C454" s="3">
        <f ca="1">OFFSET(InputPriceData!G$15,CalculationsAndCharts!$A454+$A$11,IF($C$7,8,0),1,1)</f>
        <v>107694500</v>
      </c>
      <c r="D454" s="4">
        <f ca="1">OFFSET(InputPriceData!C$15,CalculationsAndCharts!$A454+$A$11,IF($C$7,8,0),1,1)</f>
        <v>127.91</v>
      </c>
      <c r="E454" s="4">
        <f ca="1">OFFSET(InputPriceData!D$15,CalculationsAndCharts!$A454+$A$11,IF($C$7,8,0),1,1)</f>
        <v>128.41999999999999</v>
      </c>
      <c r="F454" s="4">
        <f ca="1">OFFSET(InputPriceData!E$15,CalculationsAndCharts!$A454+$A$11,IF($C$7,8,0),1,1)</f>
        <v>127.77</v>
      </c>
      <c r="G454" s="4">
        <f ca="1">OFFSET(InputPriceData!F$15,CalculationsAndCharts!$A454+$A$11,IF($C$7,8,0),1,1)</f>
        <v>128.36000000000001</v>
      </c>
      <c r="H454" s="138"/>
      <c r="I454" s="138"/>
      <c r="O454" s="246">
        <f t="shared" ca="1" si="60"/>
        <v>2.285602529478167</v>
      </c>
      <c r="P454" s="246">
        <f t="shared" ca="1" si="61"/>
        <v>1.5718129918815988</v>
      </c>
      <c r="Q454" s="246">
        <f t="shared" ca="1" si="63"/>
        <v>3.4742453865799408</v>
      </c>
      <c r="R454" s="4">
        <f t="shared" ca="1" si="64"/>
        <v>0.45241853035283069</v>
      </c>
      <c r="S454" s="4">
        <f t="shared" ca="1" si="62"/>
        <v>0.96108651610890783</v>
      </c>
      <c r="W454" s="246">
        <f t="shared" ca="1" si="65"/>
        <v>2.285602529478167</v>
      </c>
      <c r="X454" s="246">
        <f t="shared" ca="1" si="66"/>
        <v>1.5718129918815988</v>
      </c>
      <c r="Y454" s="246">
        <f t="shared" ca="1" si="67"/>
        <v>3.4742453865799408</v>
      </c>
      <c r="Z454" s="4">
        <f t="shared" ca="1" si="68"/>
        <v>0.45241853035283069</v>
      </c>
      <c r="AA454" s="4">
        <f t="shared" ca="1" si="69"/>
        <v>0.72179682655880251</v>
      </c>
    </row>
    <row r="455" spans="1:27" x14ac:dyDescent="0.25">
      <c r="A455">
        <v>423</v>
      </c>
      <c r="B455" s="176">
        <f ca="1">OFFSET(InputPriceData!B$15,CalculationsAndCharts!$A455+$A$11,0,1,1)</f>
        <v>40942</v>
      </c>
      <c r="C455" s="3">
        <f ca="1">OFFSET(InputPriceData!G$15,CalculationsAndCharts!$A455+$A$11,IF($C$7,8,0),1,1)</f>
        <v>160598500</v>
      </c>
      <c r="D455" s="4">
        <f ca="1">OFFSET(InputPriceData!C$15,CalculationsAndCharts!$A455+$A$11,IF($C$7,8,0),1,1)</f>
        <v>127.93</v>
      </c>
      <c r="E455" s="4">
        <f ca="1">OFFSET(InputPriceData!D$15,CalculationsAndCharts!$A455+$A$11,IF($C$7,8,0),1,1)</f>
        <v>128.53</v>
      </c>
      <c r="F455" s="4">
        <f ca="1">OFFSET(InputPriceData!E$15,CalculationsAndCharts!$A455+$A$11,IF($C$7,8,0),1,1)</f>
        <v>127.71</v>
      </c>
      <c r="G455" s="4">
        <f ca="1">OFFSET(InputPriceData!F$15,CalculationsAndCharts!$A455+$A$11,IF($C$7,8,0),1,1)</f>
        <v>128.44999999999999</v>
      </c>
      <c r="H455" s="138"/>
      <c r="I455" s="138"/>
      <c r="O455" s="246">
        <f t="shared" ca="1" si="60"/>
        <v>2.7589034994945343</v>
      </c>
      <c r="P455" s="246">
        <f t="shared" ca="1" si="61"/>
        <v>1.5592590372307704</v>
      </c>
      <c r="Q455" s="246">
        <f t="shared" ca="1" si="63"/>
        <v>3.505797564661898</v>
      </c>
      <c r="R455" s="4">
        <f t="shared" ca="1" si="64"/>
        <v>0.44476585098579319</v>
      </c>
      <c r="S455" s="4">
        <f t="shared" ca="1" si="62"/>
        <v>0.96034861063778743</v>
      </c>
      <c r="W455" s="246">
        <f t="shared" ca="1" si="65"/>
        <v>2.7589034994945343</v>
      </c>
      <c r="X455" s="246">
        <f t="shared" ca="1" si="66"/>
        <v>1.5592590372307704</v>
      </c>
      <c r="Y455" s="246">
        <f t="shared" ca="1" si="67"/>
        <v>3.505797564661898</v>
      </c>
      <c r="Z455" s="4">
        <f t="shared" ca="1" si="68"/>
        <v>0.44476585098579319</v>
      </c>
      <c r="AA455" s="4">
        <f t="shared" ca="1" si="69"/>
        <v>0.71717573971373505</v>
      </c>
    </row>
    <row r="456" spans="1:27" x14ac:dyDescent="0.25">
      <c r="A456">
        <v>424</v>
      </c>
      <c r="B456" s="176">
        <f ca="1">OFFSET(InputPriceData!B$15,CalculationsAndCharts!$A456+$A$11,0,1,1)</f>
        <v>40941</v>
      </c>
      <c r="C456" s="3">
        <f ca="1">OFFSET(InputPriceData!G$15,CalculationsAndCharts!$A456+$A$11,IF($C$7,8,0),1,1)</f>
        <v>113090400</v>
      </c>
      <c r="D456" s="4">
        <f ca="1">OFFSET(InputPriceData!C$15,CalculationsAndCharts!$A456+$A$11,IF($C$7,8,0),1,1)</f>
        <v>126.72</v>
      </c>
      <c r="E456" s="4">
        <f ca="1">OFFSET(InputPriceData!D$15,CalculationsAndCharts!$A456+$A$11,IF($C$7,8,0),1,1)</f>
        <v>126.99</v>
      </c>
      <c r="F456" s="4">
        <f ca="1">OFFSET(InputPriceData!E$15,CalculationsAndCharts!$A456+$A$11,IF($C$7,8,0),1,1)</f>
        <v>126.22</v>
      </c>
      <c r="G456" s="4">
        <f ca="1">OFFSET(InputPriceData!F$15,CalculationsAndCharts!$A456+$A$11,IF($C$7,8,0),1,1)</f>
        <v>126.67</v>
      </c>
      <c r="H456" s="138"/>
      <c r="I456" s="138"/>
      <c r="O456" s="246">
        <f t="shared" ca="1" si="60"/>
        <v>1.314562037791545</v>
      </c>
      <c r="P456" s="246">
        <f t="shared" ca="1" si="61"/>
        <v>1.6583307732453589</v>
      </c>
      <c r="Q456" s="246">
        <f t="shared" ca="1" si="63"/>
        <v>3.5376362912834489</v>
      </c>
      <c r="R456" s="4">
        <f t="shared" ca="1" si="64"/>
        <v>0.46876802381618465</v>
      </c>
      <c r="S456" s="4">
        <f t="shared" ca="1" si="62"/>
        <v>0.96263905647804426</v>
      </c>
      <c r="W456" s="246">
        <f t="shared" ca="1" si="65"/>
        <v>1.314562037791545</v>
      </c>
      <c r="X456" s="246">
        <f t="shared" ca="1" si="66"/>
        <v>1.6583307732453589</v>
      </c>
      <c r="Y456" s="246">
        <f t="shared" ca="1" si="67"/>
        <v>3.5376362912834489</v>
      </c>
      <c r="Z456" s="4">
        <f t="shared" ca="1" si="68"/>
        <v>0.46876802381618465</v>
      </c>
      <c r="AA456" s="4">
        <f t="shared" ca="1" si="69"/>
        <v>0.73158968370609856</v>
      </c>
    </row>
    <row r="457" spans="1:27" x14ac:dyDescent="0.25">
      <c r="A457">
        <v>425</v>
      </c>
      <c r="B457" s="176">
        <f ca="1">OFFSET(InputPriceData!B$15,CalculationsAndCharts!$A457+$A$11,0,1,1)</f>
        <v>40940</v>
      </c>
      <c r="C457" s="3">
        <f ca="1">OFFSET(InputPriceData!G$15,CalculationsAndCharts!$A457+$A$11,IF($C$7,8,0),1,1)</f>
        <v>166234500</v>
      </c>
      <c r="D457" s="4">
        <f ca="1">OFFSET(InputPriceData!C$15,CalculationsAndCharts!$A457+$A$11,IF($C$7,8,0),1,1)</f>
        <v>126.3</v>
      </c>
      <c r="E457" s="4">
        <f ca="1">OFFSET(InputPriceData!D$15,CalculationsAndCharts!$A457+$A$11,IF($C$7,8,0),1,1)</f>
        <v>127.11</v>
      </c>
      <c r="F457" s="4">
        <f ca="1">OFFSET(InputPriceData!E$15,CalculationsAndCharts!$A457+$A$11,IF($C$7,8,0),1,1)</f>
        <v>126.15</v>
      </c>
      <c r="G457" s="4">
        <f ca="1">OFFSET(InputPriceData!F$15,CalculationsAndCharts!$A457+$A$11,IF($C$7,8,0),1,1)</f>
        <v>126.47</v>
      </c>
      <c r="H457" s="138"/>
      <c r="I457" s="138"/>
      <c r="O457" s="246">
        <f t="shared" ca="1" si="60"/>
        <v>1.385874822706916</v>
      </c>
      <c r="P457" s="246">
        <f t="shared" ca="1" si="61"/>
        <v>1.8594322932623459</v>
      </c>
      <c r="Q457" s="246">
        <f t="shared" ca="1" si="63"/>
        <v>3.5697641688026729</v>
      </c>
      <c r="R457" s="4">
        <f t="shared" ca="1" si="64"/>
        <v>0.52088379101133009</v>
      </c>
      <c r="S457" s="4">
        <f t="shared" ca="1" si="62"/>
        <v>0.96738033050051742</v>
      </c>
      <c r="W457" s="246">
        <f t="shared" ca="1" si="65"/>
        <v>1.385874822706916</v>
      </c>
      <c r="X457" s="246">
        <f t="shared" ca="1" si="66"/>
        <v>1.8594322932623459</v>
      </c>
      <c r="Y457" s="246">
        <f t="shared" ca="1" si="67"/>
        <v>3.5697641688026729</v>
      </c>
      <c r="Z457" s="4">
        <f t="shared" ca="1" si="68"/>
        <v>0.52088379101133009</v>
      </c>
      <c r="AA457" s="4">
        <f t="shared" ca="1" si="69"/>
        <v>0.76209799409648682</v>
      </c>
    </row>
    <row r="458" spans="1:27" x14ac:dyDescent="0.25">
      <c r="A458">
        <v>426</v>
      </c>
      <c r="B458" s="176">
        <f ca="1">OFFSET(InputPriceData!B$15,CalculationsAndCharts!$A458+$A$11,0,1,1)</f>
        <v>40939</v>
      </c>
      <c r="C458" s="3">
        <f ca="1">OFFSET(InputPriceData!G$15,CalculationsAndCharts!$A458+$A$11,IF($C$7,8,0),1,1)</f>
        <v>157212000</v>
      </c>
      <c r="D458" s="4">
        <f ca="1">OFFSET(InputPriceData!C$15,CalculationsAndCharts!$A458+$A$11,IF($C$7,8,0),1,1)</f>
        <v>126.04</v>
      </c>
      <c r="E458" s="4">
        <f ca="1">OFFSET(InputPriceData!D$15,CalculationsAndCharts!$A458+$A$11,IF($C$7,8,0),1,1)</f>
        <v>126.19</v>
      </c>
      <c r="F458" s="4">
        <f ca="1">OFFSET(InputPriceData!E$15,CalculationsAndCharts!$A458+$A$11,IF($C$7,8,0),1,1)</f>
        <v>124.76</v>
      </c>
      <c r="G458" s="4">
        <f ca="1">OFFSET(InputPriceData!F$15,CalculationsAndCharts!$A458+$A$11,IF($C$7,8,0),1,1)</f>
        <v>125.37</v>
      </c>
      <c r="H458" s="138"/>
      <c r="I458" s="138"/>
      <c r="O458" s="246">
        <f t="shared" ca="1" si="60"/>
        <v>0.51959467900138545</v>
      </c>
      <c r="P458" s="246">
        <f t="shared" ca="1" si="61"/>
        <v>2.1102665304522095</v>
      </c>
      <c r="Q458" s="246">
        <f t="shared" ca="1" si="63"/>
        <v>3.6021838232115773</v>
      </c>
      <c r="R458" s="4">
        <f t="shared" ca="1" si="64"/>
        <v>0.58582977272125214</v>
      </c>
      <c r="S458" s="4">
        <f t="shared" ca="1" si="62"/>
        <v>0.97288125085527188</v>
      </c>
      <c r="W458" s="246">
        <f t="shared" ca="1" si="65"/>
        <v>0.51959467900138545</v>
      </c>
      <c r="X458" s="246">
        <f t="shared" ca="1" si="66"/>
        <v>2.1102665304522095</v>
      </c>
      <c r="Y458" s="246">
        <f t="shared" ca="1" si="67"/>
        <v>3.6021838232115773</v>
      </c>
      <c r="Z458" s="4">
        <f t="shared" ca="1" si="68"/>
        <v>0.58582977272125214</v>
      </c>
      <c r="AA458" s="4">
        <f t="shared" ca="1" si="69"/>
        <v>0.79867478549529147</v>
      </c>
    </row>
    <row r="459" spans="1:27" x14ac:dyDescent="0.25">
      <c r="A459">
        <v>427</v>
      </c>
      <c r="B459" s="176">
        <f ca="1">OFFSET(InputPriceData!B$15,CalculationsAndCharts!$A459+$A$11,0,1,1)</f>
        <v>40938</v>
      </c>
      <c r="C459" s="3">
        <f ca="1">OFFSET(InputPriceData!G$15,CalculationsAndCharts!$A459+$A$11,IF($C$7,8,0),1,1)</f>
        <v>147311800</v>
      </c>
      <c r="D459" s="4">
        <f ca="1">OFFSET(InputPriceData!C$15,CalculationsAndCharts!$A459+$A$11,IF($C$7,8,0),1,1)</f>
        <v>124.6</v>
      </c>
      <c r="E459" s="4">
        <f ca="1">OFFSET(InputPriceData!D$15,CalculationsAndCharts!$A459+$A$11,IF($C$7,8,0),1,1)</f>
        <v>125.49</v>
      </c>
      <c r="F459" s="4">
        <f ca="1">OFFSET(InputPriceData!E$15,CalculationsAndCharts!$A459+$A$11,IF($C$7,8,0),1,1)</f>
        <v>124.17</v>
      </c>
      <c r="G459" s="4">
        <f ca="1">OFFSET(InputPriceData!F$15,CalculationsAndCharts!$A459+$A$11,IF($C$7,8,0),1,1)</f>
        <v>125.42</v>
      </c>
      <c r="H459" s="138"/>
      <c r="I459" s="138"/>
      <c r="O459" s="246">
        <f t="shared" ca="1" si="60"/>
        <v>0.77457587197324185</v>
      </c>
      <c r="P459" s="246">
        <f t="shared" ca="1" si="61"/>
        <v>2.3587709708399722</v>
      </c>
      <c r="Q459" s="246">
        <f t="shared" ca="1" si="63"/>
        <v>3.6348979043507339</v>
      </c>
      <c r="R459" s="4">
        <f t="shared" ca="1" si="64"/>
        <v>0.64892358269999229</v>
      </c>
      <c r="S459" s="4">
        <f t="shared" ca="1" si="62"/>
        <v>0.97783652166160151</v>
      </c>
      <c r="W459" s="246">
        <f t="shared" ca="1" si="65"/>
        <v>0.77457587197324185</v>
      </c>
      <c r="X459" s="246">
        <f t="shared" ca="1" si="66"/>
        <v>2.3587709708399722</v>
      </c>
      <c r="Y459" s="246">
        <f t="shared" ca="1" si="67"/>
        <v>3.6348979043507339</v>
      </c>
      <c r="Z459" s="4">
        <f t="shared" ca="1" si="68"/>
        <v>0.64892358269999229</v>
      </c>
      <c r="AA459" s="4">
        <f t="shared" ca="1" si="69"/>
        <v>0.83276360568316032</v>
      </c>
    </row>
    <row r="460" spans="1:27" x14ac:dyDescent="0.25">
      <c r="A460">
        <v>428</v>
      </c>
      <c r="B460" s="176">
        <f ca="1">OFFSET(InputPriceData!B$15,CalculationsAndCharts!$A460+$A$11,0,1,1)</f>
        <v>40935</v>
      </c>
      <c r="C460" s="3">
        <f ca="1">OFFSET(InputPriceData!G$15,CalculationsAndCharts!$A460+$A$11,IF($C$7,8,0),1,1)</f>
        <v>135259100</v>
      </c>
      <c r="D460" s="4">
        <f ca="1">OFFSET(InputPriceData!C$15,CalculationsAndCharts!$A460+$A$11,IF($C$7,8,0),1,1)</f>
        <v>125.3</v>
      </c>
      <c r="E460" s="4">
        <f ca="1">OFFSET(InputPriceData!D$15,CalculationsAndCharts!$A460+$A$11,IF($C$7,8,0),1,1)</f>
        <v>126.07</v>
      </c>
      <c r="F460" s="4">
        <f ca="1">OFFSET(InputPriceData!E$15,CalculationsAndCharts!$A460+$A$11,IF($C$7,8,0),1,1)</f>
        <v>125.21</v>
      </c>
      <c r="G460" s="4">
        <f ca="1">OFFSET(InputPriceData!F$15,CalculationsAndCharts!$A460+$A$11,IF($C$7,8,0),1,1)</f>
        <v>125.85</v>
      </c>
      <c r="H460" s="138"/>
      <c r="I460" s="138"/>
      <c r="O460" s="246">
        <f t="shared" ca="1" si="60"/>
        <v>1.4491192654430627</v>
      </c>
      <c r="P460" s="246">
        <f t="shared" ca="1" si="61"/>
        <v>2.5353674356169704</v>
      </c>
      <c r="Q460" s="246">
        <f t="shared" ca="1" si="63"/>
        <v>3.6679090861258667</v>
      </c>
      <c r="R460" s="4">
        <f t="shared" ca="1" si="64"/>
        <v>0.69122962867514426</v>
      </c>
      <c r="S460" s="4">
        <f t="shared" ca="1" si="62"/>
        <v>0.98096485404853917</v>
      </c>
      <c r="W460" s="246">
        <f t="shared" ca="1" si="65"/>
        <v>1.4491192654430627</v>
      </c>
      <c r="X460" s="246">
        <f t="shared" ca="1" si="66"/>
        <v>2.5353674356169704</v>
      </c>
      <c r="Y460" s="246">
        <f t="shared" ca="1" si="67"/>
        <v>3.6679090861258667</v>
      </c>
      <c r="Z460" s="4">
        <f t="shared" ca="1" si="68"/>
        <v>0.69122962867514426</v>
      </c>
      <c r="AA460" s="4">
        <f t="shared" ca="1" si="69"/>
        <v>0.85486611404408241</v>
      </c>
    </row>
    <row r="461" spans="1:27" x14ac:dyDescent="0.25">
      <c r="A461">
        <v>429</v>
      </c>
      <c r="B461" s="176">
        <f ca="1">OFFSET(InputPriceData!B$15,CalculationsAndCharts!$A461+$A$11,0,1,1)</f>
        <v>40934</v>
      </c>
      <c r="C461" s="3">
        <f ca="1">OFFSET(InputPriceData!G$15,CalculationsAndCharts!$A461+$A$11,IF($C$7,8,0),1,1)</f>
        <v>184880500</v>
      </c>
      <c r="D461" s="4">
        <f ca="1">OFFSET(InputPriceData!C$15,CalculationsAndCharts!$A461+$A$11,IF($C$7,8,0),1,1)</f>
        <v>127.12</v>
      </c>
      <c r="E461" s="4">
        <f ca="1">OFFSET(InputPriceData!D$15,CalculationsAndCharts!$A461+$A$11,IF($C$7,8,0),1,1)</f>
        <v>127.36</v>
      </c>
      <c r="F461" s="4">
        <f ca="1">OFFSET(InputPriceData!E$15,CalculationsAndCharts!$A461+$A$11,IF($C$7,8,0),1,1)</f>
        <v>125.41</v>
      </c>
      <c r="G461" s="4">
        <f ca="1">OFFSET(InputPriceData!F$15,CalculationsAndCharts!$A461+$A$11,IF($C$7,8,0),1,1)</f>
        <v>125.91</v>
      </c>
      <c r="H461" s="138"/>
      <c r="I461" s="138"/>
      <c r="O461" s="246">
        <f t="shared" ca="1" si="60"/>
        <v>1.7963609829836915</v>
      </c>
      <c r="P461" s="246">
        <f t="shared" ca="1" si="61"/>
        <v>2.6353434162271849</v>
      </c>
      <c r="Q461" s="246">
        <f t="shared" ca="1" si="63"/>
        <v>3.7012200667264046</v>
      </c>
      <c r="R461" s="4">
        <f t="shared" ca="1" si="64"/>
        <v>0.71202019029310271</v>
      </c>
      <c r="S461" s="4">
        <f t="shared" ca="1" si="62"/>
        <v>0.98244901142915264</v>
      </c>
      <c r="W461" s="246">
        <f t="shared" ca="1" si="65"/>
        <v>1.7963609829836915</v>
      </c>
      <c r="X461" s="246">
        <f t="shared" ca="1" si="66"/>
        <v>2.6353434162271849</v>
      </c>
      <c r="Y461" s="246">
        <f t="shared" ca="1" si="67"/>
        <v>3.7012200667264046</v>
      </c>
      <c r="Z461" s="4">
        <f t="shared" ca="1" si="68"/>
        <v>0.71202019029310271</v>
      </c>
      <c r="AA461" s="4">
        <f t="shared" ca="1" si="69"/>
        <v>0.86551463285760744</v>
      </c>
    </row>
    <row r="462" spans="1:27" x14ac:dyDescent="0.25">
      <c r="A462">
        <v>430</v>
      </c>
      <c r="B462" s="176">
        <f ca="1">OFFSET(InputPriceData!B$15,CalculationsAndCharts!$A462+$A$11,0,1,1)</f>
        <v>40933</v>
      </c>
      <c r="C462" s="3">
        <f ca="1">OFFSET(InputPriceData!G$15,CalculationsAndCharts!$A462+$A$11,IF($C$7,8,0),1,1)</f>
        <v>198613200</v>
      </c>
      <c r="D462" s="4">
        <f ca="1">OFFSET(InputPriceData!C$15,CalculationsAndCharts!$A462+$A$11,IF($C$7,8,0),1,1)</f>
        <v>125.32</v>
      </c>
      <c r="E462" s="4">
        <f ca="1">OFFSET(InputPriceData!D$15,CalculationsAndCharts!$A462+$A$11,IF($C$7,8,0),1,1)</f>
        <v>126.86</v>
      </c>
      <c r="F462" s="4">
        <f ca="1">OFFSET(InputPriceData!E$15,CalculationsAndCharts!$A462+$A$11,IF($C$7,8,0),1,1)</f>
        <v>124.83</v>
      </c>
      <c r="G462" s="4">
        <f ca="1">OFFSET(InputPriceData!F$15,CalculationsAndCharts!$A462+$A$11,IF($C$7,8,0),1,1)</f>
        <v>126.56</v>
      </c>
      <c r="H462" s="138"/>
      <c r="I462" s="138"/>
      <c r="O462" s="246">
        <f t="shared" ca="1" si="60"/>
        <v>2.7892806966848918</v>
      </c>
      <c r="P462" s="246">
        <f t="shared" ca="1" si="61"/>
        <v>2.6664744664314961</v>
      </c>
      <c r="Q462" s="246">
        <f t="shared" ca="1" si="63"/>
        <v>3.7348335688460188</v>
      </c>
      <c r="R462" s="4">
        <f t="shared" ca="1" si="64"/>
        <v>0.71394733320215331</v>
      </c>
      <c r="S462" s="4">
        <f t="shared" ca="1" si="62"/>
        <v>0.98258487023073671</v>
      </c>
      <c r="W462" s="246">
        <f t="shared" ca="1" si="65"/>
        <v>2.7892806966848918</v>
      </c>
      <c r="X462" s="246">
        <f t="shared" ca="1" si="66"/>
        <v>2.6664744664314961</v>
      </c>
      <c r="Y462" s="246">
        <f t="shared" ca="1" si="67"/>
        <v>3.7348335688460188</v>
      </c>
      <c r="Z462" s="4">
        <f t="shared" ca="1" si="68"/>
        <v>0.71394733320215331</v>
      </c>
      <c r="AA462" s="4">
        <f t="shared" ca="1" si="69"/>
        <v>0.86649470084213687</v>
      </c>
    </row>
    <row r="463" spans="1:27" x14ac:dyDescent="0.25">
      <c r="A463">
        <v>431</v>
      </c>
      <c r="B463" s="176">
        <f ca="1">OFFSET(InputPriceData!B$15,CalculationsAndCharts!$A463+$A$11,0,1,1)</f>
        <v>40932</v>
      </c>
      <c r="C463" s="3">
        <f ca="1">OFFSET(InputPriceData!G$15,CalculationsAndCharts!$A463+$A$11,IF($C$7,8,0),1,1)</f>
        <v>103083300</v>
      </c>
      <c r="D463" s="4">
        <f ca="1">OFFSET(InputPriceData!C$15,CalculationsAndCharts!$A463+$A$11,IF($C$7,8,0),1,1)</f>
        <v>124.88</v>
      </c>
      <c r="E463" s="4">
        <f ca="1">OFFSET(InputPriceData!D$15,CalculationsAndCharts!$A463+$A$11,IF($C$7,8,0),1,1)</f>
        <v>125.55</v>
      </c>
      <c r="F463" s="4">
        <f ca="1">OFFSET(InputPriceData!E$15,CalculationsAndCharts!$A463+$A$11,IF($C$7,8,0),1,1)</f>
        <v>124.69</v>
      </c>
      <c r="G463" s="4">
        <f ca="1">OFFSET(InputPriceData!F$15,CalculationsAndCharts!$A463+$A$11,IF($C$7,8,0),1,1)</f>
        <v>125.51</v>
      </c>
      <c r="H463" s="138"/>
      <c r="I463" s="138"/>
      <c r="O463" s="246">
        <f t="shared" ca="1" si="60"/>
        <v>2.0906022043956849</v>
      </c>
      <c r="P463" s="246">
        <f t="shared" ca="1" si="61"/>
        <v>2.6689798950723373</v>
      </c>
      <c r="Q463" s="246">
        <f t="shared" ca="1" si="63"/>
        <v>3.7687523399051654</v>
      </c>
      <c r="R463" s="4">
        <f t="shared" ca="1" si="64"/>
        <v>0.70818659714304755</v>
      </c>
      <c r="S463" s="4">
        <f t="shared" ca="1" si="62"/>
        <v>0.9821778968436865</v>
      </c>
      <c r="W463" s="246">
        <f t="shared" ca="1" si="65"/>
        <v>2.0906022043956849</v>
      </c>
      <c r="X463" s="246">
        <f t="shared" ca="1" si="66"/>
        <v>2.6689798950723373</v>
      </c>
      <c r="Y463" s="246">
        <f t="shared" ca="1" si="67"/>
        <v>3.7687523399051654</v>
      </c>
      <c r="Z463" s="4">
        <f t="shared" ca="1" si="68"/>
        <v>0.70818659714304755</v>
      </c>
      <c r="AA463" s="4">
        <f t="shared" ca="1" si="69"/>
        <v>0.86356151955898475</v>
      </c>
    </row>
    <row r="464" spans="1:27" x14ac:dyDescent="0.25">
      <c r="A464">
        <v>432</v>
      </c>
      <c r="B464" s="176">
        <f ca="1">OFFSET(InputPriceData!B$15,CalculationsAndCharts!$A464+$A$11,0,1,1)</f>
        <v>40931</v>
      </c>
      <c r="C464" s="3">
        <f ca="1">OFFSET(InputPriceData!G$15,CalculationsAndCharts!$A464+$A$11,IF($C$7,8,0),1,1)</f>
        <v>129295800</v>
      </c>
      <c r="D464" s="4">
        <f ca="1">OFFSET(InputPriceData!C$15,CalculationsAndCharts!$A464+$A$11,IF($C$7,8,0),1,1)</f>
        <v>125.55</v>
      </c>
      <c r="E464" s="4">
        <f ca="1">OFFSET(InputPriceData!D$15,CalculationsAndCharts!$A464+$A$11,IF($C$7,8,0),1,1)</f>
        <v>126.26</v>
      </c>
      <c r="F464" s="4">
        <f ca="1">OFFSET(InputPriceData!E$15,CalculationsAndCharts!$A464+$A$11,IF($C$7,8,0),1,1)</f>
        <v>125.05</v>
      </c>
      <c r="G464" s="4">
        <f ca="1">OFFSET(InputPriceData!F$15,CalculationsAndCharts!$A464+$A$11,IF($C$7,8,0),1,1)</f>
        <v>125.65</v>
      </c>
      <c r="H464" s="138"/>
      <c r="I464" s="138"/>
      <c r="O464" s="246">
        <f t="shared" ca="1" si="60"/>
        <v>2.5673569023046019</v>
      </c>
      <c r="P464" s="246">
        <f t="shared" ca="1" si="61"/>
        <v>2.6446675969432487</v>
      </c>
      <c r="Q464" s="246">
        <f t="shared" ca="1" si="63"/>
        <v>3.8029791522756464</v>
      </c>
      <c r="R464" s="4">
        <f t="shared" ca="1" si="64"/>
        <v>0.69541995657817868</v>
      </c>
      <c r="S464" s="4">
        <f t="shared" ca="1" si="62"/>
        <v>0.9812667339897142</v>
      </c>
      <c r="W464" s="246">
        <f t="shared" ca="1" si="65"/>
        <v>2.5673569023046019</v>
      </c>
      <c r="X464" s="246">
        <f t="shared" ca="1" si="66"/>
        <v>2.6446675969432487</v>
      </c>
      <c r="Y464" s="246">
        <f t="shared" ca="1" si="67"/>
        <v>3.8029791522756464</v>
      </c>
      <c r="Z464" s="4">
        <f t="shared" ca="1" si="68"/>
        <v>0.69541995657817868</v>
      </c>
      <c r="AA464" s="4">
        <f t="shared" ca="1" si="69"/>
        <v>0.85702346754384906</v>
      </c>
    </row>
    <row r="465" spans="1:27" x14ac:dyDescent="0.25">
      <c r="A465">
        <v>433</v>
      </c>
      <c r="B465" s="176">
        <f ca="1">OFFSET(InputPriceData!B$15,CalculationsAndCharts!$A465+$A$11,0,1,1)</f>
        <v>40928</v>
      </c>
      <c r="C465" s="3">
        <f ca="1">OFFSET(InputPriceData!G$15,CalculationsAndCharts!$A465+$A$11,IF($C$7,8,0),1,1)</f>
        <v>138230200</v>
      </c>
      <c r="D465" s="4">
        <f ca="1">OFFSET(InputPriceData!C$15,CalculationsAndCharts!$A465+$A$11,IF($C$7,8,0),1,1)</f>
        <v>125.3</v>
      </c>
      <c r="E465" s="4">
        <f ca="1">OFFSET(InputPriceData!D$15,CalculationsAndCharts!$A465+$A$11,IF($C$7,8,0),1,1)</f>
        <v>125.98</v>
      </c>
      <c r="F465" s="4">
        <f ca="1">OFFSET(InputPriceData!E$15,CalculationsAndCharts!$A465+$A$11,IF($C$7,8,0),1,1)</f>
        <v>125</v>
      </c>
      <c r="G465" s="4">
        <f ca="1">OFFSET(InputPriceData!F$15,CalculationsAndCharts!$A465+$A$11,IF($C$7,8,0),1,1)</f>
        <v>125.98</v>
      </c>
      <c r="H465" s="138"/>
      <c r="I465" s="138"/>
      <c r="O465" s="246">
        <f t="shared" ca="1" si="60"/>
        <v>3.2818529690742597</v>
      </c>
      <c r="P465" s="246">
        <f t="shared" ca="1" si="61"/>
        <v>2.5678633285740249</v>
      </c>
      <c r="Q465" s="246">
        <f t="shared" ca="1" si="63"/>
        <v>3.8375168035072114</v>
      </c>
      <c r="R465" s="4">
        <f t="shared" ca="1" si="64"/>
        <v>0.66914712301120993</v>
      </c>
      <c r="S465" s="4">
        <f t="shared" ca="1" si="62"/>
        <v>0.97935050653218525</v>
      </c>
      <c r="W465" s="246">
        <f t="shared" ca="1" si="65"/>
        <v>3.2818529690742597</v>
      </c>
      <c r="X465" s="246">
        <f t="shared" ca="1" si="66"/>
        <v>2.5678633285740249</v>
      </c>
      <c r="Y465" s="246">
        <f t="shared" ca="1" si="67"/>
        <v>3.8375168035072114</v>
      </c>
      <c r="Z465" s="4">
        <f t="shared" ca="1" si="68"/>
        <v>0.66914712301120993</v>
      </c>
      <c r="AA465" s="4">
        <f t="shared" ca="1" si="69"/>
        <v>0.8434028790018312</v>
      </c>
    </row>
    <row r="466" spans="1:27" x14ac:dyDescent="0.25">
      <c r="A466">
        <v>434</v>
      </c>
      <c r="B466" s="176">
        <f ca="1">OFFSET(InputPriceData!B$15,CalculationsAndCharts!$A466+$A$11,0,1,1)</f>
        <v>40927</v>
      </c>
      <c r="C466" s="3">
        <f ca="1">OFFSET(InputPriceData!G$15,CalculationsAndCharts!$A466+$A$11,IF($C$7,8,0),1,1)</f>
        <v>126328900</v>
      </c>
      <c r="D466" s="4">
        <f ca="1">OFFSET(InputPriceData!C$15,CalculationsAndCharts!$A466+$A$11,IF($C$7,8,0),1,1)</f>
        <v>125.28</v>
      </c>
      <c r="E466" s="4">
        <f ca="1">OFFSET(InputPriceData!D$15,CalculationsAndCharts!$A466+$A$11,IF($C$7,8,0),1,1)</f>
        <v>125.62</v>
      </c>
      <c r="F466" s="4">
        <f ca="1">OFFSET(InputPriceData!E$15,CalculationsAndCharts!$A466+$A$11,IF($C$7,8,0),1,1)</f>
        <v>124.88</v>
      </c>
      <c r="G466" s="4">
        <f ca="1">OFFSET(InputPriceData!F$15,CalculationsAndCharts!$A466+$A$11,IF($C$7,8,0),1,1)</f>
        <v>125.51</v>
      </c>
      <c r="H466" s="138"/>
      <c r="I466" s="138"/>
      <c r="O466" s="246">
        <f t="shared" ca="1" si="60"/>
        <v>3.2192159786325645</v>
      </c>
      <c r="P466" s="246">
        <f t="shared" ca="1" si="61"/>
        <v>2.4920571377411957</v>
      </c>
      <c r="Q466" s="246">
        <f t="shared" ca="1" si="63"/>
        <v>3.8723681165562174</v>
      </c>
      <c r="R466" s="4">
        <f t="shared" ca="1" si="64"/>
        <v>0.64354861488670589</v>
      </c>
      <c r="S466" s="4">
        <f t="shared" ca="1" si="62"/>
        <v>0.97742826778878156</v>
      </c>
      <c r="W466" s="246">
        <f t="shared" ca="1" si="65"/>
        <v>3.2192159786325645</v>
      </c>
      <c r="X466" s="246">
        <f t="shared" ca="1" si="66"/>
        <v>2.4920571377411957</v>
      </c>
      <c r="Y466" s="246">
        <f t="shared" ca="1" si="67"/>
        <v>3.8723681165562174</v>
      </c>
      <c r="Z466" s="4">
        <f t="shared" ca="1" si="68"/>
        <v>0.64354861488670589</v>
      </c>
      <c r="AA466" s="4">
        <f t="shared" ca="1" si="69"/>
        <v>0.82991289680143498</v>
      </c>
    </row>
    <row r="467" spans="1:27" x14ac:dyDescent="0.25">
      <c r="A467">
        <v>435</v>
      </c>
      <c r="B467" s="176">
        <f ca="1">OFFSET(InputPriceData!B$15,CalculationsAndCharts!$A467+$A$11,0,1,1)</f>
        <v>40926</v>
      </c>
      <c r="C467" s="3">
        <f ca="1">OFFSET(InputPriceData!G$15,CalculationsAndCharts!$A467+$A$11,IF($C$7,8,0),1,1)</f>
        <v>163395200</v>
      </c>
      <c r="D467" s="4">
        <f ca="1">OFFSET(InputPriceData!C$15,CalculationsAndCharts!$A467+$A$11,IF($C$7,8,0),1,1)</f>
        <v>123.46</v>
      </c>
      <c r="E467" s="4">
        <f ca="1">OFFSET(InputPriceData!D$15,CalculationsAndCharts!$A467+$A$11,IF($C$7,8,0),1,1)</f>
        <v>124.92</v>
      </c>
      <c r="F467" s="4">
        <f ca="1">OFFSET(InputPriceData!E$15,CalculationsAndCharts!$A467+$A$11,IF($C$7,8,0),1,1)</f>
        <v>123.24</v>
      </c>
      <c r="G467" s="4">
        <f ca="1">OFFSET(InputPriceData!F$15,CalculationsAndCharts!$A467+$A$11,IF($C$7,8,0),1,1)</f>
        <v>124.85</v>
      </c>
      <c r="H467" s="138"/>
      <c r="I467" s="138"/>
      <c r="O467" s="246">
        <f t="shared" ca="1" si="60"/>
        <v>2.9453792301969228</v>
      </c>
      <c r="P467" s="246">
        <f t="shared" ca="1" si="61"/>
        <v>2.4673035450453975</v>
      </c>
      <c r="Q467" s="246">
        <f t="shared" ca="1" si="63"/>
        <v>3.9075359400163645</v>
      </c>
      <c r="R467" s="4">
        <f t="shared" ca="1" si="64"/>
        <v>0.63142184305413318</v>
      </c>
      <c r="S467" s="4">
        <f t="shared" ca="1" si="62"/>
        <v>0.97649793167374588</v>
      </c>
      <c r="W467" s="246">
        <f t="shared" ca="1" si="65"/>
        <v>2.9453792301969228</v>
      </c>
      <c r="X467" s="246">
        <f t="shared" ca="1" si="66"/>
        <v>2.4673035450453975</v>
      </c>
      <c r="Y467" s="246">
        <f t="shared" ca="1" si="67"/>
        <v>3.9075359400163645</v>
      </c>
      <c r="Z467" s="4">
        <f t="shared" ca="1" si="68"/>
        <v>0.63142184305413318</v>
      </c>
      <c r="AA467" s="4">
        <f t="shared" ca="1" si="69"/>
        <v>0.82344530276394234</v>
      </c>
    </row>
    <row r="468" spans="1:27" x14ac:dyDescent="0.25">
      <c r="A468">
        <v>436</v>
      </c>
      <c r="B468" s="176">
        <f ca="1">OFFSET(InputPriceData!B$15,CalculationsAndCharts!$A468+$A$11,0,1,1)</f>
        <v>40925</v>
      </c>
      <c r="C468" s="3">
        <f ca="1">OFFSET(InputPriceData!G$15,CalculationsAndCharts!$A468+$A$11,IF($C$7,8,0),1,1)</f>
        <v>132209200</v>
      </c>
      <c r="D468" s="4">
        <f ca="1">OFFSET(InputPriceData!C$15,CalculationsAndCharts!$A468+$A$11,IF($C$7,8,0),1,1)</f>
        <v>124.19</v>
      </c>
      <c r="E468" s="4">
        <f ca="1">OFFSET(InputPriceData!D$15,CalculationsAndCharts!$A468+$A$11,IF($C$7,8,0),1,1)</f>
        <v>124.42</v>
      </c>
      <c r="F468" s="4">
        <f ca="1">OFFSET(InputPriceData!E$15,CalculationsAndCharts!$A468+$A$11,IF($C$7,8,0),1,1)</f>
        <v>123.06</v>
      </c>
      <c r="G468" s="4">
        <f ca="1">OFFSET(InputPriceData!F$15,CalculationsAndCharts!$A468+$A$11,IF($C$7,8,0),1,1)</f>
        <v>123.48</v>
      </c>
      <c r="H468" s="138"/>
      <c r="I468" s="138"/>
      <c r="O468" s="246">
        <f t="shared" ca="1" si="60"/>
        <v>1.897382101950245</v>
      </c>
      <c r="P468" s="246">
        <f t="shared" ca="1" si="61"/>
        <v>2.5044769557139679</v>
      </c>
      <c r="Q468" s="246">
        <f t="shared" ca="1" si="63"/>
        <v>3.9430231483515281</v>
      </c>
      <c r="R468" s="4">
        <f t="shared" ca="1" si="64"/>
        <v>0.63516668847379765</v>
      </c>
      <c r="S468" s="4">
        <f t="shared" ca="1" si="62"/>
        <v>0.9767866059892315</v>
      </c>
      <c r="W468" s="246">
        <f t="shared" ca="1" si="65"/>
        <v>1.897382101950245</v>
      </c>
      <c r="X468" s="246">
        <f t="shared" ca="1" si="66"/>
        <v>2.5044769557139679</v>
      </c>
      <c r="Y468" s="246">
        <f t="shared" ca="1" si="67"/>
        <v>3.9430231483515281</v>
      </c>
      <c r="Z468" s="4">
        <f t="shared" ca="1" si="68"/>
        <v>0.63516668847379765</v>
      </c>
      <c r="AA468" s="4">
        <f t="shared" ca="1" si="69"/>
        <v>0.82544788789022727</v>
      </c>
    </row>
    <row r="469" spans="1:27" x14ac:dyDescent="0.25">
      <c r="A469">
        <v>437</v>
      </c>
      <c r="B469" s="176">
        <f ca="1">OFFSET(InputPriceData!B$15,CalculationsAndCharts!$A469+$A$11,0,1,1)</f>
        <v>40921</v>
      </c>
      <c r="C469" s="3">
        <f ca="1">OFFSET(InputPriceData!G$15,CalculationsAndCharts!$A469+$A$11,IF($C$7,8,0),1,1)</f>
        <v>179836200</v>
      </c>
      <c r="D469" s="4">
        <f ca="1">OFFSET(InputPriceData!C$15,CalculationsAndCharts!$A469+$A$11,IF($C$7,8,0),1,1)</f>
        <v>122.82</v>
      </c>
      <c r="E469" s="4">
        <f ca="1">OFFSET(InputPriceData!D$15,CalculationsAndCharts!$A469+$A$11,IF($C$7,8,0),1,1)</f>
        <v>123.21</v>
      </c>
      <c r="F469" s="4">
        <f ca="1">OFFSET(InputPriceData!E$15,CalculationsAndCharts!$A469+$A$11,IF($C$7,8,0),1,1)</f>
        <v>121.94</v>
      </c>
      <c r="G469" s="4">
        <f ca="1">OFFSET(InputPriceData!F$15,CalculationsAndCharts!$A469+$A$11,IF($C$7,8,0),1,1)</f>
        <v>123.01</v>
      </c>
      <c r="H469" s="138"/>
      <c r="I469" s="138"/>
      <c r="O469" s="246">
        <f t="shared" ca="1" si="60"/>
        <v>1.6894236511783491</v>
      </c>
      <c r="P469" s="246">
        <f t="shared" ca="1" si="61"/>
        <v>2.5522025416192551</v>
      </c>
      <c r="Q469" s="246">
        <f t="shared" ca="1" si="63"/>
        <v>3.9788326421307043</v>
      </c>
      <c r="R469" s="4">
        <f t="shared" ca="1" si="64"/>
        <v>0.64144505968778953</v>
      </c>
      <c r="S469" s="4">
        <f t="shared" ca="1" si="62"/>
        <v>0.97726781116846773</v>
      </c>
      <c r="W469" s="246">
        <f t="shared" ca="1" si="65"/>
        <v>1.6894236511783491</v>
      </c>
      <c r="X469" s="246">
        <f t="shared" ca="1" si="66"/>
        <v>2.5522025416192551</v>
      </c>
      <c r="Y469" s="246">
        <f t="shared" ca="1" si="67"/>
        <v>3.9788326421307043</v>
      </c>
      <c r="Z469" s="4">
        <f t="shared" ca="1" si="68"/>
        <v>0.64144505968778953</v>
      </c>
      <c r="AA469" s="4">
        <f t="shared" ca="1" si="69"/>
        <v>0.82879458330499411</v>
      </c>
    </row>
    <row r="470" spans="1:27" x14ac:dyDescent="0.25">
      <c r="A470">
        <v>438</v>
      </c>
      <c r="B470" s="176">
        <f ca="1">OFFSET(InputPriceData!B$15,CalculationsAndCharts!$A470+$A$11,0,1,1)</f>
        <v>40920</v>
      </c>
      <c r="C470" s="3">
        <f ca="1">OFFSET(InputPriceData!G$15,CalculationsAndCharts!$A470+$A$11,IF($C$7,8,0),1,1)</f>
        <v>118983700</v>
      </c>
      <c r="D470" s="4">
        <f ca="1">OFFSET(InputPriceData!C$15,CalculationsAndCharts!$A470+$A$11,IF($C$7,8,0),1,1)</f>
        <v>123.71</v>
      </c>
      <c r="E470" s="4">
        <f ca="1">OFFSET(InputPriceData!D$15,CalculationsAndCharts!$A470+$A$11,IF($C$7,8,0),1,1)</f>
        <v>123.83</v>
      </c>
      <c r="F470" s="4">
        <f ca="1">OFFSET(InputPriceData!E$15,CalculationsAndCharts!$A470+$A$11,IF($C$7,8,0),1,1)</f>
        <v>122.72</v>
      </c>
      <c r="G470" s="4">
        <f ca="1">OFFSET(InputPriceData!F$15,CalculationsAndCharts!$A470+$A$11,IF($C$7,8,0),1,1)</f>
        <v>123.65</v>
      </c>
      <c r="H470" s="138"/>
      <c r="I470" s="138"/>
      <c r="O470" s="246">
        <f t="shared" ca="1" si="60"/>
        <v>2.6196589783261239</v>
      </c>
      <c r="P470" s="246">
        <f t="shared" ca="1" si="61"/>
        <v>2.5331310424413012</v>
      </c>
      <c r="Q470" s="246">
        <f t="shared" ca="1" si="63"/>
        <v>4.0149673482650901</v>
      </c>
      <c r="R470" s="4">
        <f t="shared" ca="1" si="64"/>
        <v>0.63092195345894753</v>
      </c>
      <c r="S470" s="4">
        <f t="shared" ca="1" si="62"/>
        <v>0.97645930340133014</v>
      </c>
      <c r="W470" s="246">
        <f t="shared" ca="1" si="65"/>
        <v>2.6196589783261239</v>
      </c>
      <c r="X470" s="246">
        <f t="shared" ca="1" si="66"/>
        <v>2.5331310424413012</v>
      </c>
      <c r="Y470" s="246">
        <f t="shared" ca="1" si="67"/>
        <v>4.0149673482650901</v>
      </c>
      <c r="Z470" s="4">
        <f t="shared" ca="1" si="68"/>
        <v>0.63092195345894753</v>
      </c>
      <c r="AA470" s="4">
        <f t="shared" ca="1" si="69"/>
        <v>0.82317762050888577</v>
      </c>
    </row>
    <row r="471" spans="1:27" x14ac:dyDescent="0.25">
      <c r="A471">
        <v>439</v>
      </c>
      <c r="B471" s="176">
        <f ca="1">OFFSET(InputPriceData!B$15,CalculationsAndCharts!$A471+$A$11,0,1,1)</f>
        <v>40919</v>
      </c>
      <c r="C471" s="3">
        <f ca="1">OFFSET(InputPriceData!G$15,CalculationsAndCharts!$A471+$A$11,IF($C$7,8,0),1,1)</f>
        <v>111540700</v>
      </c>
      <c r="D471" s="4">
        <f ca="1">OFFSET(InputPriceData!C$15,CalculationsAndCharts!$A471+$A$11,IF($C$7,8,0),1,1)</f>
        <v>122.9</v>
      </c>
      <c r="E471" s="4">
        <f ca="1">OFFSET(InputPriceData!D$15,CalculationsAndCharts!$A471+$A$11,IF($C$7,8,0),1,1)</f>
        <v>123.51</v>
      </c>
      <c r="F471" s="4">
        <f ca="1">OFFSET(InputPriceData!E$15,CalculationsAndCharts!$A471+$A$11,IF($C$7,8,0),1,1)</f>
        <v>122.7</v>
      </c>
      <c r="G471" s="4">
        <f ca="1">OFFSET(InputPriceData!F$15,CalculationsAndCharts!$A471+$A$11,IF($C$7,8,0),1,1)</f>
        <v>123.35</v>
      </c>
      <c r="H471" s="138"/>
      <c r="I471" s="138"/>
      <c r="O471" s="246">
        <f t="shared" ca="1" si="60"/>
        <v>2.6477460874362047</v>
      </c>
      <c r="P471" s="246">
        <f t="shared" ca="1" si="61"/>
        <v>2.456748744022315</v>
      </c>
      <c r="Q471" s="246">
        <f t="shared" ca="1" si="63"/>
        <v>4.0514302202473162</v>
      </c>
      <c r="R471" s="4">
        <f t="shared" ca="1" si="64"/>
        <v>0.60639048693089548</v>
      </c>
      <c r="S471" s="4">
        <f t="shared" ca="1" si="62"/>
        <v>0.97453604096155144</v>
      </c>
      <c r="W471" s="246">
        <f t="shared" ca="1" si="65"/>
        <v>2.6477460874362047</v>
      </c>
      <c r="X471" s="246">
        <f t="shared" ca="1" si="66"/>
        <v>2.456748744022315</v>
      </c>
      <c r="Y471" s="246">
        <f t="shared" ca="1" si="67"/>
        <v>4.0514302202473162</v>
      </c>
      <c r="Z471" s="4">
        <f t="shared" ca="1" si="68"/>
        <v>0.60639048693089548</v>
      </c>
      <c r="AA471" s="4">
        <f t="shared" ca="1" si="69"/>
        <v>0.80993559177842311</v>
      </c>
    </row>
    <row r="472" spans="1:27" x14ac:dyDescent="0.25">
      <c r="A472">
        <v>440</v>
      </c>
      <c r="B472" s="176">
        <f ca="1">OFFSET(InputPriceData!B$15,CalculationsAndCharts!$A472+$A$11,0,1,1)</f>
        <v>40918</v>
      </c>
      <c r="C472" s="3">
        <f ca="1">OFFSET(InputPriceData!G$15,CalculationsAndCharts!$A472+$A$11,IF($C$7,8,0),1,1)</f>
        <v>115282000</v>
      </c>
      <c r="D472" s="4">
        <f ca="1">OFFSET(InputPriceData!C$15,CalculationsAndCharts!$A472+$A$11,IF($C$7,8,0),1,1)</f>
        <v>123.53</v>
      </c>
      <c r="E472" s="4">
        <f ca="1">OFFSET(InputPriceData!D$15,CalculationsAndCharts!$A472+$A$11,IF($C$7,8,0),1,1)</f>
        <v>123.78</v>
      </c>
      <c r="F472" s="4">
        <f ca="1">OFFSET(InputPriceData!E$15,CalculationsAndCharts!$A472+$A$11,IF($C$7,8,0),1,1)</f>
        <v>123.11</v>
      </c>
      <c r="G472" s="4">
        <f ca="1">OFFSET(InputPriceData!F$15,CalculationsAndCharts!$A472+$A$11,IF($C$7,8,0),1,1)</f>
        <v>123.28</v>
      </c>
      <c r="H472" s="138"/>
      <c r="I472" s="138"/>
      <c r="O472" s="246">
        <f t="shared" ca="1" si="60"/>
        <v>2.9135465615538436</v>
      </c>
      <c r="P472" s="246">
        <f t="shared" ca="1" si="61"/>
        <v>2.3594495515706164</v>
      </c>
      <c r="Q472" s="246">
        <f t="shared" ca="1" si="63"/>
        <v>4.0882242383928515</v>
      </c>
      <c r="R472" s="4">
        <f t="shared" ca="1" si="64"/>
        <v>0.57713310571686127</v>
      </c>
      <c r="S472" s="4">
        <f t="shared" ca="1" si="62"/>
        <v>0.97216918618315518</v>
      </c>
      <c r="W472" s="246">
        <f t="shared" ca="1" si="65"/>
        <v>2.9135465615538436</v>
      </c>
      <c r="X472" s="246">
        <f t="shared" ca="1" si="66"/>
        <v>2.3594495515706164</v>
      </c>
      <c r="Y472" s="246">
        <f t="shared" ca="1" si="67"/>
        <v>4.0882242383928515</v>
      </c>
      <c r="Z472" s="4">
        <f t="shared" ca="1" si="68"/>
        <v>0.57713310571686127</v>
      </c>
      <c r="AA472" s="4">
        <f t="shared" ca="1" si="69"/>
        <v>0.79386645958009694</v>
      </c>
    </row>
    <row r="473" spans="1:27" x14ac:dyDescent="0.25">
      <c r="A473">
        <v>441</v>
      </c>
      <c r="B473" s="176">
        <f ca="1">OFFSET(InputPriceData!B$15,CalculationsAndCharts!$A473+$A$11,0,1,1)</f>
        <v>40917</v>
      </c>
      <c r="C473" s="3">
        <f ca="1">OFFSET(InputPriceData!G$15,CalculationsAndCharts!$A473+$A$11,IF($C$7,8,0),1,1)</f>
        <v>99530200</v>
      </c>
      <c r="D473" s="4">
        <f ca="1">OFFSET(InputPriceData!C$15,CalculationsAndCharts!$A473+$A$11,IF($C$7,8,0),1,1)</f>
        <v>122.2</v>
      </c>
      <c r="E473" s="4">
        <f ca="1">OFFSET(InputPriceData!D$15,CalculationsAndCharts!$A473+$A$11,IF($C$7,8,0),1,1)</f>
        <v>122.37</v>
      </c>
      <c r="F473" s="4">
        <f ca="1">OFFSET(InputPriceData!E$15,CalculationsAndCharts!$A473+$A$11,IF($C$7,8,0),1,1)</f>
        <v>121.64</v>
      </c>
      <c r="G473" s="4">
        <f ca="1">OFFSET(InputPriceData!F$15,CalculationsAndCharts!$A473+$A$11,IF($C$7,8,0),1,1)</f>
        <v>122.22</v>
      </c>
      <c r="H473" s="138"/>
      <c r="I473" s="138"/>
      <c r="O473" s="246">
        <f t="shared" ca="1" si="60"/>
        <v>2.1625401361152701</v>
      </c>
      <c r="P473" s="246">
        <f t="shared" ca="1" si="61"/>
        <v>2.2596274167739443</v>
      </c>
      <c r="Q473" s="246">
        <f t="shared" ca="1" si="63"/>
        <v>4.1253524100836039</v>
      </c>
      <c r="R473" s="4">
        <f t="shared" ca="1" si="64"/>
        <v>0.54774166959669535</v>
      </c>
      <c r="S473" s="4">
        <f t="shared" ca="1" si="62"/>
        <v>0.96970742299450707</v>
      </c>
      <c r="W473" s="246">
        <f t="shared" ca="1" si="65"/>
        <v>2.1625401361152701</v>
      </c>
      <c r="X473" s="246">
        <f t="shared" ca="1" si="66"/>
        <v>2.2596274167739443</v>
      </c>
      <c r="Y473" s="246">
        <f t="shared" ca="1" si="67"/>
        <v>4.1253524100836039</v>
      </c>
      <c r="Z473" s="4">
        <f t="shared" ca="1" si="68"/>
        <v>0.54774166959669535</v>
      </c>
      <c r="AA473" s="4">
        <f t="shared" ca="1" si="69"/>
        <v>0.77741305886508183</v>
      </c>
    </row>
    <row r="474" spans="1:27" x14ac:dyDescent="0.25">
      <c r="A474">
        <v>442</v>
      </c>
      <c r="B474" s="176">
        <f ca="1">OFFSET(InputPriceData!B$15,CalculationsAndCharts!$A474+$A$11,0,1,1)</f>
        <v>40914</v>
      </c>
      <c r="C474" s="3">
        <f ca="1">OFFSET(InputPriceData!G$15,CalculationsAndCharts!$A474+$A$11,IF($C$7,8,0),1,1)</f>
        <v>148050000</v>
      </c>
      <c r="D474" s="4">
        <f ca="1">OFFSET(InputPriceData!C$15,CalculationsAndCharts!$A474+$A$11,IF($C$7,8,0),1,1)</f>
        <v>122.4</v>
      </c>
      <c r="E474" s="4">
        <f ca="1">OFFSET(InputPriceData!D$15,CalculationsAndCharts!$A474+$A$11,IF($C$7,8,0),1,1)</f>
        <v>122.42</v>
      </c>
      <c r="F474" s="4">
        <f ca="1">OFFSET(InputPriceData!E$15,CalculationsAndCharts!$A474+$A$11,IF($C$7,8,0),1,1)</f>
        <v>121.53</v>
      </c>
      <c r="G474" s="4">
        <f ca="1">OFFSET(InputPriceData!F$15,CalculationsAndCharts!$A474+$A$11,IF($C$7,8,0),1,1)</f>
        <v>121.93</v>
      </c>
      <c r="H474" s="138"/>
      <c r="I474" s="138"/>
      <c r="O474" s="246">
        <f t="shared" ca="1" si="60"/>
        <v>2.1426537858938306</v>
      </c>
      <c r="P474" s="246">
        <f t="shared" ca="1" si="61"/>
        <v>2.138279840891701</v>
      </c>
      <c r="Q474" s="246">
        <f t="shared" ca="1" si="63"/>
        <v>4.1628177700137279</v>
      </c>
      <c r="R474" s="4">
        <f t="shared" ca="1" si="64"/>
        <v>0.51366164915853363</v>
      </c>
      <c r="S474" s="4">
        <f t="shared" ca="1" si="62"/>
        <v>0.96674144479811885</v>
      </c>
      <c r="W474" s="246">
        <f t="shared" ca="1" si="65"/>
        <v>2.1426537858938306</v>
      </c>
      <c r="X474" s="246">
        <f t="shared" ca="1" si="66"/>
        <v>2.138279840891701</v>
      </c>
      <c r="Y474" s="246">
        <f t="shared" ca="1" si="67"/>
        <v>4.1628177700137279</v>
      </c>
      <c r="Z474" s="4">
        <f t="shared" ca="1" si="68"/>
        <v>0.51366164915853363</v>
      </c>
      <c r="AA474" s="4">
        <f t="shared" ca="1" si="69"/>
        <v>0.75793316862034232</v>
      </c>
    </row>
    <row r="475" spans="1:27" x14ac:dyDescent="0.25">
      <c r="A475">
        <v>443</v>
      </c>
      <c r="B475" s="176">
        <f ca="1">OFFSET(InputPriceData!B$15,CalculationsAndCharts!$A475+$A$11,0,1,1)</f>
        <v>40913</v>
      </c>
      <c r="C475" s="3">
        <f ca="1">OFFSET(InputPriceData!G$15,CalculationsAndCharts!$A475+$A$11,IF($C$7,8,0),1,1)</f>
        <v>173895000</v>
      </c>
      <c r="D475" s="4">
        <f ca="1">OFFSET(InputPriceData!C$15,CalculationsAndCharts!$A475+$A$11,IF($C$7,8,0),1,1)</f>
        <v>121.26</v>
      </c>
      <c r="E475" s="4">
        <f ca="1">OFFSET(InputPriceData!D$15,CalculationsAndCharts!$A475+$A$11,IF($C$7,8,0),1,1)</f>
        <v>122.42</v>
      </c>
      <c r="F475" s="4">
        <f ca="1">OFFSET(InputPriceData!E$15,CalculationsAndCharts!$A475+$A$11,IF($C$7,8,0),1,1)</f>
        <v>120.7</v>
      </c>
      <c r="G475" s="4">
        <f ca="1">OFFSET(InputPriceData!F$15,CalculationsAndCharts!$A475+$A$11,IF($C$7,8,0),1,1)</f>
        <v>122.24</v>
      </c>
      <c r="H475" s="138"/>
      <c r="I475" s="138"/>
      <c r="O475" s="246">
        <f t="shared" ca="1" si="60"/>
        <v>2.7440682454281649</v>
      </c>
      <c r="P475" s="246">
        <f t="shared" ca="1" si="61"/>
        <v>1.950829584239512</v>
      </c>
      <c r="Q475" s="246">
        <f t="shared" ca="1" si="63"/>
        <v>4.2006233804376665</v>
      </c>
      <c r="R475" s="4">
        <f t="shared" ca="1" si="64"/>
        <v>0.46441430415412616</v>
      </c>
      <c r="S475" s="4">
        <f t="shared" ca="1" si="62"/>
        <v>0.96222877702633924</v>
      </c>
      <c r="W475" s="246">
        <f t="shared" ca="1" si="65"/>
        <v>2.7440682454281649</v>
      </c>
      <c r="X475" s="246">
        <f t="shared" ca="1" si="66"/>
        <v>1.950829584239512</v>
      </c>
      <c r="Y475" s="246">
        <f t="shared" ca="1" si="67"/>
        <v>4.2006233804376665</v>
      </c>
      <c r="Z475" s="4">
        <f t="shared" ca="1" si="68"/>
        <v>0.46441430415412616</v>
      </c>
      <c r="AA475" s="4">
        <f t="shared" ca="1" si="69"/>
        <v>0.72899248845108755</v>
      </c>
    </row>
    <row r="476" spans="1:27" x14ac:dyDescent="0.25">
      <c r="A476">
        <v>444</v>
      </c>
      <c r="B476" s="176">
        <f ca="1">OFFSET(InputPriceData!B$15,CalculationsAndCharts!$A476+$A$11,0,1,1)</f>
        <v>40912</v>
      </c>
      <c r="C476" s="3">
        <f ca="1">OFFSET(InputPriceData!G$15,CalculationsAndCharts!$A476+$A$11,IF($C$7,8,0),1,1)</f>
        <v>127186500</v>
      </c>
      <c r="D476" s="4">
        <f ca="1">OFFSET(InputPriceData!C$15,CalculationsAndCharts!$A476+$A$11,IF($C$7,8,0),1,1)</f>
        <v>121.44</v>
      </c>
      <c r="E476" s="4">
        <f ca="1">OFFSET(InputPriceData!D$15,CalculationsAndCharts!$A476+$A$11,IF($C$7,8,0),1,1)</f>
        <v>122.03</v>
      </c>
      <c r="F476" s="4">
        <f ca="1">OFFSET(InputPriceData!E$15,CalculationsAndCharts!$A476+$A$11,IF($C$7,8,0),1,1)</f>
        <v>120.97</v>
      </c>
      <c r="G476" s="4">
        <f ca="1">OFFSET(InputPriceData!F$15,CalculationsAndCharts!$A476+$A$11,IF($C$7,8,0),1,1)</f>
        <v>121.92</v>
      </c>
      <c r="H476" s="138"/>
      <c r="I476" s="138"/>
      <c r="O476" s="246">
        <f t="shared" ca="1" si="60"/>
        <v>2.7367622852251046</v>
      </c>
      <c r="P476" s="246">
        <f t="shared" ca="1" si="61"/>
        <v>1.7192260391521947</v>
      </c>
      <c r="Q476" s="246">
        <f t="shared" ca="1" si="63"/>
        <v>4.2387723314204502</v>
      </c>
      <c r="R476" s="4">
        <f t="shared" ca="1" si="64"/>
        <v>0.40559527729484512</v>
      </c>
      <c r="S476" s="4">
        <f t="shared" ca="1" si="62"/>
        <v>0.95645500691872587</v>
      </c>
      <c r="W476" s="246">
        <f t="shared" ca="1" si="65"/>
        <v>2.7367622852251046</v>
      </c>
      <c r="X476" s="246">
        <f t="shared" ca="1" si="66"/>
        <v>1.7192260391521947</v>
      </c>
      <c r="Y476" s="246">
        <f t="shared" ca="1" si="67"/>
        <v>4.2387723314204502</v>
      </c>
      <c r="Z476" s="4">
        <f t="shared" ca="1" si="68"/>
        <v>0.40559527729484512</v>
      </c>
      <c r="AA476" s="4">
        <f t="shared" ca="1" si="69"/>
        <v>0.69314133629517993</v>
      </c>
    </row>
    <row r="477" spans="1:27" x14ac:dyDescent="0.25">
      <c r="A477">
        <v>445</v>
      </c>
      <c r="B477" s="176">
        <f ca="1">OFFSET(InputPriceData!B$15,CalculationsAndCharts!$A477+$A$11,0,1,1)</f>
        <v>40911</v>
      </c>
      <c r="C477" s="3">
        <f ca="1">OFFSET(InputPriceData!G$15,CalculationsAndCharts!$A477+$A$11,IF($C$7,8,0),1,1)</f>
        <v>193697900</v>
      </c>
      <c r="D477" s="4">
        <f ca="1">OFFSET(InputPriceData!C$15,CalculationsAndCharts!$A477+$A$11,IF($C$7,8,0),1,1)</f>
        <v>121.98</v>
      </c>
      <c r="E477" s="4">
        <f ca="1">OFFSET(InputPriceData!D$15,CalculationsAndCharts!$A477+$A$11,IF($C$7,8,0),1,1)</f>
        <v>122.57</v>
      </c>
      <c r="F477" s="4">
        <f ca="1">OFFSET(InputPriceData!E$15,CalculationsAndCharts!$A477+$A$11,IF($C$7,8,0),1,1)</f>
        <v>121.66</v>
      </c>
      <c r="G477" s="4">
        <f ca="1">OFFSET(InputPriceData!F$15,CalculationsAndCharts!$A477+$A$11,IF($C$7,8,0),1,1)</f>
        <v>121.73</v>
      </c>
      <c r="H477" s="138"/>
      <c r="I477" s="138"/>
      <c r="O477" s="246">
        <f t="shared" ca="1" si="60"/>
        <v>2.8591008829628608</v>
      </c>
      <c r="P477" s="246">
        <f t="shared" ca="1" si="61"/>
        <v>1.4839092879042819</v>
      </c>
      <c r="Q477" s="246">
        <f t="shared" ca="1" si="63"/>
        <v>4.2772677410902622</v>
      </c>
      <c r="R477" s="4">
        <f t="shared" ca="1" si="64"/>
        <v>0.34692924963496397</v>
      </c>
      <c r="S477" s="4">
        <f t="shared" ca="1" si="62"/>
        <v>0.95023223042324045</v>
      </c>
      <c r="W477" s="246">
        <f t="shared" ca="1" si="65"/>
        <v>2.8591008829628608</v>
      </c>
      <c r="X477" s="246">
        <f t="shared" ca="1" si="66"/>
        <v>1.4839092879042819</v>
      </c>
      <c r="Y477" s="246">
        <f t="shared" ca="1" si="67"/>
        <v>4.2772677410902622</v>
      </c>
      <c r="Z477" s="4">
        <f t="shared" ca="1" si="68"/>
        <v>0.34692924963496397</v>
      </c>
      <c r="AA477" s="4">
        <f t="shared" ca="1" si="69"/>
        <v>0.65590780815042726</v>
      </c>
    </row>
    <row r="478" spans="1:27" x14ac:dyDescent="0.25">
      <c r="A478">
        <v>446</v>
      </c>
      <c r="B478" s="176">
        <f ca="1">OFFSET(InputPriceData!B$15,CalculationsAndCharts!$A478+$A$11,0,1,1)</f>
        <v>40907</v>
      </c>
      <c r="C478" s="3">
        <f ca="1">OFFSET(InputPriceData!G$15,CalculationsAndCharts!$A478+$A$11,IF($C$7,8,0),1,1)</f>
        <v>95599000</v>
      </c>
      <c r="D478" s="4">
        <f ca="1">OFFSET(InputPriceData!C$15,CalculationsAndCharts!$A478+$A$11,IF($C$7,8,0),1,1)</f>
        <v>120.32</v>
      </c>
      <c r="E478" s="4">
        <f ca="1">OFFSET(InputPriceData!D$15,CalculationsAndCharts!$A478+$A$11,IF($C$7,8,0),1,1)</f>
        <v>120.61</v>
      </c>
      <c r="F478" s="4">
        <f ca="1">OFFSET(InputPriceData!E$15,CalculationsAndCharts!$A478+$A$11,IF($C$7,8,0),1,1)</f>
        <v>119.82</v>
      </c>
      <c r="G478" s="4">
        <f ca="1">OFFSET(InputPriceData!F$15,CalculationsAndCharts!$A478+$A$11,IF($C$7,8,0),1,1)</f>
        <v>119.82</v>
      </c>
      <c r="H478" s="138"/>
      <c r="I478" s="138"/>
      <c r="O478" s="246">
        <f t="shared" ca="1" si="60"/>
        <v>1.1878641520383788</v>
      </c>
      <c r="P478" s="246">
        <f t="shared" ca="1" si="61"/>
        <v>1.2788814693137529</v>
      </c>
      <c r="Q478" s="246">
        <f t="shared" ca="1" si="63"/>
        <v>4.3161127558933021</v>
      </c>
      <c r="R478" s="4">
        <f t="shared" ca="1" si="64"/>
        <v>0.29630399890909798</v>
      </c>
      <c r="S478" s="4">
        <f t="shared" ca="1" si="62"/>
        <v>0.94444535659096829</v>
      </c>
      <c r="W478" s="246">
        <f t="shared" ca="1" si="65"/>
        <v>1.1878641520383788</v>
      </c>
      <c r="X478" s="246">
        <f t="shared" ca="1" si="66"/>
        <v>1.2788814693137529</v>
      </c>
      <c r="Y478" s="246">
        <f t="shared" ca="1" si="67"/>
        <v>4.3161127558933021</v>
      </c>
      <c r="Z478" s="4">
        <f t="shared" ca="1" si="68"/>
        <v>0.29630399890909798</v>
      </c>
      <c r="AA478" s="4">
        <f t="shared" ca="1" si="69"/>
        <v>0.62252172794941285</v>
      </c>
    </row>
    <row r="479" spans="1:27" x14ac:dyDescent="0.25">
      <c r="A479">
        <v>447</v>
      </c>
      <c r="B479" s="176">
        <f ca="1">OFFSET(InputPriceData!B$15,CalculationsAndCharts!$A479+$A$11,0,1,1)</f>
        <v>40906</v>
      </c>
      <c r="C479" s="3">
        <f ca="1">OFFSET(InputPriceData!G$15,CalculationsAndCharts!$A479+$A$11,IF($C$7,8,0),1,1)</f>
        <v>123507200</v>
      </c>
      <c r="D479" s="4">
        <f ca="1">OFFSET(InputPriceData!C$15,CalculationsAndCharts!$A479+$A$11,IF($C$7,8,0),1,1)</f>
        <v>119.57</v>
      </c>
      <c r="E479" s="4">
        <f ca="1">OFFSET(InputPriceData!D$15,CalculationsAndCharts!$A479+$A$11,IF($C$7,8,0),1,1)</f>
        <v>120.53</v>
      </c>
      <c r="F479" s="4">
        <f ca="1">OFFSET(InputPriceData!E$15,CalculationsAndCharts!$A479+$A$11,IF($C$7,8,0),1,1)</f>
        <v>119.21</v>
      </c>
      <c r="G479" s="4">
        <f ca="1">OFFSET(InputPriceData!F$15,CalculationsAndCharts!$A479+$A$11,IF($C$7,8,0),1,1)</f>
        <v>120.41</v>
      </c>
      <c r="H479" s="138"/>
      <c r="I479" s="138"/>
      <c r="O479" s="246">
        <f t="shared" ca="1" si="60"/>
        <v>1.9737336854725092</v>
      </c>
      <c r="P479" s="246">
        <f t="shared" ca="1" si="61"/>
        <v>1.0509262076334165</v>
      </c>
      <c r="Q479" s="246">
        <f t="shared" ca="1" si="63"/>
        <v>4.3553105508509606</v>
      </c>
      <c r="R479" s="4">
        <f t="shared" ca="1" si="64"/>
        <v>0.24129765153671573</v>
      </c>
      <c r="S479" s="4">
        <f t="shared" ca="1" si="62"/>
        <v>0.93766658182891627</v>
      </c>
      <c r="W479" s="246">
        <f t="shared" ca="1" si="65"/>
        <v>1.9737336854725092</v>
      </c>
      <c r="X479" s="246">
        <f t="shared" ca="1" si="66"/>
        <v>1.0509262076334165</v>
      </c>
      <c r="Y479" s="246">
        <f t="shared" ca="1" si="67"/>
        <v>4.3553105508509606</v>
      </c>
      <c r="Z479" s="4">
        <f t="shared" ca="1" si="68"/>
        <v>0.24129765153671573</v>
      </c>
      <c r="AA479" s="4">
        <f t="shared" ca="1" si="69"/>
        <v>0.58484861282504041</v>
      </c>
    </row>
    <row r="480" spans="1:27" x14ac:dyDescent="0.25">
      <c r="A480">
        <v>448</v>
      </c>
      <c r="B480" s="176">
        <f ca="1">OFFSET(InputPriceData!B$15,CalculationsAndCharts!$A480+$A$11,0,1,1)</f>
        <v>40905</v>
      </c>
      <c r="C480" s="3">
        <f ca="1">OFFSET(InputPriceData!G$15,CalculationsAndCharts!$A480+$A$11,IF($C$7,8,0),1,1)</f>
        <v>119107100</v>
      </c>
      <c r="D480" s="4">
        <f ca="1">OFFSET(InputPriceData!C$15,CalculationsAndCharts!$A480+$A$11,IF($C$7,8,0),1,1)</f>
        <v>120.78</v>
      </c>
      <c r="E480" s="4">
        <f ca="1">OFFSET(InputPriceData!D$15,CalculationsAndCharts!$A480+$A$11,IF($C$7,8,0),1,1)</f>
        <v>120.8</v>
      </c>
      <c r="F480" s="4">
        <f ca="1">OFFSET(InputPriceData!E$15,CalculationsAndCharts!$A480+$A$11,IF($C$7,8,0),1,1)</f>
        <v>119.08</v>
      </c>
      <c r="G480" s="4">
        <f ca="1">OFFSET(InputPriceData!F$15,CalculationsAndCharts!$A480+$A$11,IF($C$7,8,0),1,1)</f>
        <v>119.18</v>
      </c>
      <c r="H480" s="138"/>
      <c r="I480" s="138"/>
      <c r="O480" s="246">
        <f t="shared" ca="1" si="60"/>
        <v>0.924930528987149</v>
      </c>
      <c r="P480" s="246">
        <f t="shared" ca="1" si="61"/>
        <v>0.76076490600340085</v>
      </c>
      <c r="Q480" s="246">
        <f t="shared" ca="1" si="63"/>
        <v>4.3948643298193346</v>
      </c>
      <c r="R480" s="4">
        <f t="shared" ca="1" si="64"/>
        <v>0.17310316062354411</v>
      </c>
      <c r="S480" s="4">
        <f t="shared" ca="1" si="62"/>
        <v>0.92845631089796221</v>
      </c>
      <c r="W480" s="246">
        <f t="shared" ca="1" si="65"/>
        <v>0.924930528987149</v>
      </c>
      <c r="X480" s="246">
        <f t="shared" ca="1" si="66"/>
        <v>0.76076490600340085</v>
      </c>
      <c r="Y480" s="246">
        <f t="shared" ca="1" si="67"/>
        <v>4.3948643298193346</v>
      </c>
      <c r="Z480" s="4">
        <f t="shared" ca="1" si="68"/>
        <v>0.17310316062354411</v>
      </c>
      <c r="AA480" s="4">
        <f t="shared" ca="1" si="69"/>
        <v>0.5359905007274941</v>
      </c>
    </row>
    <row r="481" spans="1:27" x14ac:dyDescent="0.25">
      <c r="A481">
        <v>449</v>
      </c>
      <c r="B481" s="176">
        <f ca="1">OFFSET(InputPriceData!B$15,CalculationsAndCharts!$A481+$A$11,0,1,1)</f>
        <v>40904</v>
      </c>
      <c r="C481" s="3">
        <f ca="1">OFFSET(InputPriceData!G$15,CalculationsAndCharts!$A481+$A$11,IF($C$7,8,0),1,1)</f>
        <v>86075700</v>
      </c>
      <c r="D481" s="4">
        <f ca="1">OFFSET(InputPriceData!C$15,CalculationsAndCharts!$A481+$A$11,IF($C$7,8,0),1,1)</f>
        <v>120.45</v>
      </c>
      <c r="E481" s="4">
        <f ca="1">OFFSET(InputPriceData!D$15,CalculationsAndCharts!$A481+$A$11,IF($C$7,8,0),1,1)</f>
        <v>121.08</v>
      </c>
      <c r="F481" s="4">
        <f ca="1">OFFSET(InputPriceData!E$15,CalculationsAndCharts!$A481+$A$11,IF($C$7,8,0),1,1)</f>
        <v>120.35</v>
      </c>
      <c r="G481" s="4">
        <f ca="1">OFFSET(InputPriceData!F$15,CalculationsAndCharts!$A481+$A$11,IF($C$7,8,0),1,1)</f>
        <v>120.76</v>
      </c>
      <c r="H481" s="138"/>
      <c r="I481" s="138"/>
      <c r="O481" s="246">
        <f t="shared" ref="O481:O544" ca="1" si="70">$N$38*(G481-2*G482+G483)+2*$N$36*O482-$N$37*O483</f>
        <v>2.7158730124527297</v>
      </c>
      <c r="P481" s="246">
        <f t="shared" ref="P481:P544" ca="1" si="71">$N$41*(O481+O482)/2+$N$42*P482+$N$43*P483</f>
        <v>0.39315943588258023</v>
      </c>
      <c r="Q481" s="246">
        <f t="shared" ca="1" si="63"/>
        <v>4.4347773257510941</v>
      </c>
      <c r="R481" s="4">
        <f t="shared" ca="1" si="64"/>
        <v>8.8653703896168667E-2</v>
      </c>
      <c r="S481" s="4">
        <f t="shared" ref="S481:S544" ca="1" si="72">(R481+$A$21)/($A$21*R481+1)</f>
        <v>0.91559954225989026</v>
      </c>
      <c r="W481" s="246">
        <f t="shared" ca="1" si="65"/>
        <v>2.7158730124527297</v>
      </c>
      <c r="X481" s="246">
        <f t="shared" ca="1" si="66"/>
        <v>0.39315943588258023</v>
      </c>
      <c r="Y481" s="246">
        <f t="shared" ca="1" si="67"/>
        <v>4.4347773257510941</v>
      </c>
      <c r="Z481" s="4">
        <f t="shared" ca="1" si="68"/>
        <v>8.8653703896168667E-2</v>
      </c>
      <c r="AA481" s="4">
        <f t="shared" ca="1" si="69"/>
        <v>0.47191876530327198</v>
      </c>
    </row>
    <row r="482" spans="1:27" x14ac:dyDescent="0.25">
      <c r="A482">
        <v>450</v>
      </c>
      <c r="B482" s="176">
        <f ca="1">OFFSET(InputPriceData!B$15,CalculationsAndCharts!$A482+$A$11,0,1,1)</f>
        <v>40900</v>
      </c>
      <c r="C482" s="3">
        <f ca="1">OFFSET(InputPriceData!G$15,CalculationsAndCharts!$A482+$A$11,IF($C$7,8,0),1,1)</f>
        <v>92187200</v>
      </c>
      <c r="D482" s="4">
        <f ca="1">OFFSET(InputPriceData!C$15,CalculationsAndCharts!$A482+$A$11,IF($C$7,8,0),1,1)</f>
        <v>119.98</v>
      </c>
      <c r="E482" s="4">
        <f ca="1">OFFSET(InputPriceData!D$15,CalculationsAndCharts!$A482+$A$11,IF($C$7,8,0),1,1)</f>
        <v>120.71</v>
      </c>
      <c r="F482" s="4">
        <f ca="1">OFFSET(InputPriceData!E$15,CalculationsAndCharts!$A482+$A$11,IF($C$7,8,0),1,1)</f>
        <v>119.73</v>
      </c>
      <c r="G482" s="4">
        <f ca="1">OFFSET(InputPriceData!F$15,CalculationsAndCharts!$A482+$A$11,IF($C$7,8,0),1,1)</f>
        <v>120.67</v>
      </c>
      <c r="H482" s="138"/>
      <c r="I482" s="138"/>
      <c r="O482" s="246">
        <f t="shared" ca="1" si="70"/>
        <v>2.9209176256470393</v>
      </c>
      <c r="P482" s="246">
        <f t="shared" ca="1" si="71"/>
        <v>-4.193437731610794E-3</v>
      </c>
      <c r="Q482" s="246">
        <f t="shared" ref="Q482:Q545" ca="1" si="73">IF(ABS(P482)&gt;(Q483*0.991),ABS(P482),(Q483*0.991))</f>
        <v>4.4750528009597321</v>
      </c>
      <c r="R482" s="4">
        <f t="shared" ref="R482:R545" ca="1" si="74">IF(Q482&gt;0,P482/Q482,R483)</f>
        <v>-9.3707000076322176E-4</v>
      </c>
      <c r="S482" s="4">
        <f t="shared" ca="1" si="72"/>
        <v>0.89982180641798093</v>
      </c>
      <c r="W482" s="246">
        <f t="shared" ref="W482:W545" ca="1" si="75">$V$38*(G482-2*G483+G484)+2*$V$36*W483-$V$37*W484</f>
        <v>2.9209176256470393</v>
      </c>
      <c r="X482" s="246">
        <f t="shared" ref="X482:X545" ca="1" si="76">$V$41*(W482+W483)/2+$V$42*X483+$V$43*X484</f>
        <v>-4.193437731610794E-3</v>
      </c>
      <c r="Y482" s="246">
        <f t="shared" ref="Y482:Y545" ca="1" si="77">IF(ABS(X482)&gt;(Y483*0.991),ABS(X482),(Y483*0.991))</f>
        <v>4.4750528009597321</v>
      </c>
      <c r="Z482" s="4">
        <f t="shared" ref="Z482:Z545" ca="1" si="78">IF(Y482&gt;0,X482/Y482,Z483)</f>
        <v>-9.3707000076322176E-4</v>
      </c>
      <c r="AA482" s="4">
        <f t="shared" ref="AA482:AA545" ca="1" si="79">(Z482+$A$26)/($A$26*Z482+1)</f>
        <v>0.39921256604706501</v>
      </c>
    </row>
    <row r="483" spans="1:27" x14ac:dyDescent="0.25">
      <c r="A483">
        <v>451</v>
      </c>
      <c r="B483" s="176">
        <f ca="1">OFFSET(InputPriceData!B$15,CalculationsAndCharts!$A483+$A$11,0,1,1)</f>
        <v>40899</v>
      </c>
      <c r="C483" s="3">
        <f ca="1">OFFSET(InputPriceData!G$15,CalculationsAndCharts!$A483+$A$11,IF($C$7,8,0),1,1)</f>
        <v>119465400</v>
      </c>
      <c r="D483" s="4">
        <f ca="1">OFFSET(InputPriceData!C$15,CalculationsAndCharts!$A483+$A$11,IF($C$7,8,0),1,1)</f>
        <v>118.99</v>
      </c>
      <c r="E483" s="4">
        <f ca="1">OFFSET(InputPriceData!D$15,CalculationsAndCharts!$A483+$A$11,IF($C$7,8,0),1,1)</f>
        <v>119.72</v>
      </c>
      <c r="F483" s="4">
        <f ca="1">OFFSET(InputPriceData!E$15,CalculationsAndCharts!$A483+$A$11,IF($C$7,8,0),1,1)</f>
        <v>118.61</v>
      </c>
      <c r="G483" s="4">
        <f ca="1">OFFSET(InputPriceData!F$15,CalculationsAndCharts!$A483+$A$11,IF($C$7,8,0),1,1)</f>
        <v>119.6</v>
      </c>
      <c r="H483" s="138"/>
      <c r="I483" s="138"/>
      <c r="O483" s="246">
        <f t="shared" ca="1" si="70"/>
        <v>2.1139528771855609</v>
      </c>
      <c r="P483" s="246">
        <f t="shared" ca="1" si="71"/>
        <v>-0.27601539709856299</v>
      </c>
      <c r="Q483" s="246">
        <f t="shared" ca="1" si="73"/>
        <v>4.5156940473862077</v>
      </c>
      <c r="R483" s="4">
        <f t="shared" ca="1" si="74"/>
        <v>-6.1123582377846729E-2</v>
      </c>
      <c r="S483" s="4">
        <f t="shared" ca="1" si="72"/>
        <v>0.88771045651709179</v>
      </c>
      <c r="W483" s="246">
        <f t="shared" ca="1" si="75"/>
        <v>2.1139528771855609</v>
      </c>
      <c r="X483" s="246">
        <f t="shared" ca="1" si="76"/>
        <v>-0.27601539709856299</v>
      </c>
      <c r="Y483" s="246">
        <f t="shared" ca="1" si="77"/>
        <v>4.5156940473862077</v>
      </c>
      <c r="Z483" s="4">
        <f t="shared" ca="1" si="78"/>
        <v>-6.1123582377846729E-2</v>
      </c>
      <c r="AA483" s="4">
        <f t="shared" ca="1" si="79"/>
        <v>0.34736940253880288</v>
      </c>
    </row>
    <row r="484" spans="1:27" x14ac:dyDescent="0.25">
      <c r="A484">
        <v>452</v>
      </c>
      <c r="B484" s="176">
        <f ca="1">OFFSET(InputPriceData!B$15,CalculationsAndCharts!$A484+$A$11,0,1,1)</f>
        <v>40898</v>
      </c>
      <c r="C484" s="3">
        <f ca="1">OFFSET(InputPriceData!G$15,CalculationsAndCharts!$A484+$A$11,IF($C$7,8,0),1,1)</f>
        <v>194230900</v>
      </c>
      <c r="D484" s="4">
        <f ca="1">OFFSET(InputPriceData!C$15,CalculationsAndCharts!$A484+$A$11,IF($C$7,8,0),1,1)</f>
        <v>118.32</v>
      </c>
      <c r="E484" s="4">
        <f ca="1">OFFSET(InputPriceData!D$15,CalculationsAndCharts!$A484+$A$11,IF($C$7,8,0),1,1)</f>
        <v>118.73</v>
      </c>
      <c r="F484" s="4">
        <f ca="1">OFFSET(InputPriceData!E$15,CalculationsAndCharts!$A484+$A$11,IF($C$7,8,0),1,1)</f>
        <v>117.19</v>
      </c>
      <c r="G484" s="4">
        <f ca="1">OFFSET(InputPriceData!F$15,CalculationsAndCharts!$A484+$A$11,IF($C$7,8,0),1,1)</f>
        <v>118.55</v>
      </c>
      <c r="H484" s="138"/>
      <c r="I484" s="138"/>
      <c r="O484" s="246">
        <f t="shared" ca="1" si="70"/>
        <v>1.2485413658110298</v>
      </c>
      <c r="P484" s="246">
        <f t="shared" ca="1" si="71"/>
        <v>-0.35569016302529244</v>
      </c>
      <c r="Q484" s="246">
        <f t="shared" ca="1" si="73"/>
        <v>4.5567043868680202</v>
      </c>
      <c r="R484" s="4">
        <f t="shared" ca="1" si="74"/>
        <v>-7.8058643446425227E-2</v>
      </c>
      <c r="S484" s="4">
        <f t="shared" ca="1" si="72"/>
        <v>0.8840481994229652</v>
      </c>
      <c r="W484" s="246">
        <f t="shared" ca="1" si="75"/>
        <v>1.2485413658110298</v>
      </c>
      <c r="X484" s="246">
        <f t="shared" ca="1" si="76"/>
        <v>-0.35569016302529244</v>
      </c>
      <c r="Y484" s="246">
        <f t="shared" ca="1" si="77"/>
        <v>4.5567043868680202</v>
      </c>
      <c r="Z484" s="4">
        <f t="shared" ca="1" si="78"/>
        <v>-7.8058643446425227E-2</v>
      </c>
      <c r="AA484" s="4">
        <f t="shared" ca="1" si="79"/>
        <v>0.33231745649252398</v>
      </c>
    </row>
    <row r="485" spans="1:27" x14ac:dyDescent="0.25">
      <c r="A485">
        <v>453</v>
      </c>
      <c r="B485" s="176">
        <f ca="1">OFFSET(InputPriceData!B$15,CalculationsAndCharts!$A485+$A$11,0,1,1)</f>
        <v>40897</v>
      </c>
      <c r="C485" s="3">
        <f ca="1">OFFSET(InputPriceData!G$15,CalculationsAndCharts!$A485+$A$11,IF($C$7,8,0),1,1)</f>
        <v>225418100</v>
      </c>
      <c r="D485" s="4">
        <f ca="1">OFFSET(InputPriceData!C$15,CalculationsAndCharts!$A485+$A$11,IF($C$7,8,0),1,1)</f>
        <v>116.65</v>
      </c>
      <c r="E485" s="4">
        <f ca="1">OFFSET(InputPriceData!D$15,CalculationsAndCharts!$A485+$A$11,IF($C$7,8,0),1,1)</f>
        <v>118.52</v>
      </c>
      <c r="F485" s="4">
        <f ca="1">OFFSET(InputPriceData!E$15,CalculationsAndCharts!$A485+$A$11,IF($C$7,8,0),1,1)</f>
        <v>114.92</v>
      </c>
      <c r="G485" s="4">
        <f ca="1">OFFSET(InputPriceData!F$15,CalculationsAndCharts!$A485+$A$11,IF($C$7,8,0),1,1)</f>
        <v>118.32</v>
      </c>
      <c r="H485" s="138"/>
      <c r="I485" s="138"/>
      <c r="O485" s="246">
        <f t="shared" ca="1" si="70"/>
        <v>1.15780172338473</v>
      </c>
      <c r="P485" s="246">
        <f t="shared" ca="1" si="71"/>
        <v>-0.2289617719884689</v>
      </c>
      <c r="Q485" s="246">
        <f t="shared" ca="1" si="73"/>
        <v>4.5980871714107163</v>
      </c>
      <c r="R485" s="4">
        <f t="shared" ca="1" si="74"/>
        <v>-4.9795004629767006E-2</v>
      </c>
      <c r="S485" s="4">
        <f t="shared" ca="1" si="72"/>
        <v>0.89009505397027744</v>
      </c>
      <c r="W485" s="246">
        <f t="shared" ca="1" si="75"/>
        <v>1.15780172338473</v>
      </c>
      <c r="X485" s="246">
        <f t="shared" ca="1" si="76"/>
        <v>-0.2289617719884689</v>
      </c>
      <c r="Y485" s="246">
        <f t="shared" ca="1" si="77"/>
        <v>4.5980871714107163</v>
      </c>
      <c r="Z485" s="4">
        <f t="shared" ca="1" si="78"/>
        <v>-4.9795004629767006E-2</v>
      </c>
      <c r="AA485" s="4">
        <f t="shared" ca="1" si="79"/>
        <v>0.35732213838429883</v>
      </c>
    </row>
    <row r="486" spans="1:27" x14ac:dyDescent="0.25">
      <c r="A486">
        <v>454</v>
      </c>
      <c r="B486" s="176">
        <f ca="1">OFFSET(InputPriceData!B$15,CalculationsAndCharts!$A486+$A$11,0,1,1)</f>
        <v>40896</v>
      </c>
      <c r="C486" s="3">
        <f ca="1">OFFSET(InputPriceData!G$15,CalculationsAndCharts!$A486+$A$11,IF($C$7,8,0),1,1)</f>
        <v>183903000</v>
      </c>
      <c r="D486" s="4">
        <f ca="1">OFFSET(InputPriceData!C$15,CalculationsAndCharts!$A486+$A$11,IF($C$7,8,0),1,1)</f>
        <v>116.53</v>
      </c>
      <c r="E486" s="4">
        <f ca="1">OFFSET(InputPriceData!D$15,CalculationsAndCharts!$A486+$A$11,IF($C$7,8,0),1,1)</f>
        <v>116.78</v>
      </c>
      <c r="F486" s="4">
        <f ca="1">OFFSET(InputPriceData!E$15,CalculationsAndCharts!$A486+$A$11,IF($C$7,8,0),1,1)</f>
        <v>114.59</v>
      </c>
      <c r="G486" s="4">
        <f ca="1">OFFSET(InputPriceData!F$15,CalculationsAndCharts!$A486+$A$11,IF($C$7,8,0),1,1)</f>
        <v>114.84</v>
      </c>
      <c r="H486" s="138"/>
      <c r="I486" s="138"/>
      <c r="O486" s="246">
        <f t="shared" ca="1" si="70"/>
        <v>-2.343115754998021</v>
      </c>
      <c r="P486" s="246">
        <f t="shared" ca="1" si="71"/>
        <v>0.14509027416684928</v>
      </c>
      <c r="Q486" s="246">
        <f t="shared" ca="1" si="73"/>
        <v>4.6398457834618734</v>
      </c>
      <c r="R486" s="4">
        <f t="shared" ca="1" si="74"/>
        <v>3.127049495567389E-2</v>
      </c>
      <c r="S486" s="4">
        <f t="shared" ca="1" si="72"/>
        <v>0.90577875982948963</v>
      </c>
      <c r="W486" s="246">
        <f t="shared" ca="1" si="75"/>
        <v>-2.343115754998021</v>
      </c>
      <c r="X486" s="246">
        <f t="shared" ca="1" si="76"/>
        <v>0.14509027416684928</v>
      </c>
      <c r="Y486" s="246">
        <f t="shared" ca="1" si="77"/>
        <v>4.6398457834618734</v>
      </c>
      <c r="Z486" s="4">
        <f t="shared" ca="1" si="78"/>
        <v>3.127049495567389E-2</v>
      </c>
      <c r="AA486" s="4">
        <f t="shared" ca="1" si="79"/>
        <v>0.42594271909611348</v>
      </c>
    </row>
    <row r="487" spans="1:27" x14ac:dyDescent="0.25">
      <c r="A487">
        <v>455</v>
      </c>
      <c r="B487" s="176">
        <f ca="1">OFFSET(InputPriceData!B$15,CalculationsAndCharts!$A487+$A$11,0,1,1)</f>
        <v>40893</v>
      </c>
      <c r="C487" s="3">
        <f ca="1">OFFSET(InputPriceData!G$15,CalculationsAndCharts!$A487+$A$11,IF($C$7,8,0),1,1)</f>
        <v>220481400</v>
      </c>
      <c r="D487" s="4">
        <f ca="1">OFFSET(InputPriceData!C$15,CalculationsAndCharts!$A487+$A$11,IF($C$7,8,0),1,1)</f>
        <v>116.7</v>
      </c>
      <c r="E487" s="4">
        <f ca="1">OFFSET(InputPriceData!D$15,CalculationsAndCharts!$A487+$A$11,IF($C$7,8,0),1,1)</f>
        <v>117.39</v>
      </c>
      <c r="F487" s="4">
        <f ca="1">OFFSET(InputPriceData!E$15,CalculationsAndCharts!$A487+$A$11,IF($C$7,8,0),1,1)</f>
        <v>115.81</v>
      </c>
      <c r="G487" s="4">
        <f ca="1">OFFSET(InputPriceData!F$15,CalculationsAndCharts!$A487+$A$11,IF($C$7,8,0),1,1)</f>
        <v>116.09</v>
      </c>
      <c r="H487" s="138"/>
      <c r="I487" s="138"/>
      <c r="O487" s="246">
        <f t="shared" ca="1" si="70"/>
        <v>-1.2172117779894029</v>
      </c>
      <c r="P487" s="246">
        <f t="shared" ca="1" si="71"/>
        <v>0.63744517573280324</v>
      </c>
      <c r="Q487" s="246">
        <f t="shared" ca="1" si="73"/>
        <v>4.6819836361875611</v>
      </c>
      <c r="R487" s="4">
        <f t="shared" ca="1" si="74"/>
        <v>0.13614852704864666</v>
      </c>
      <c r="S487" s="4">
        <f t="shared" ca="1" si="72"/>
        <v>0.92304449365794328</v>
      </c>
      <c r="W487" s="246">
        <f t="shared" ca="1" si="75"/>
        <v>-1.2172117779894029</v>
      </c>
      <c r="X487" s="246">
        <f t="shared" ca="1" si="76"/>
        <v>0.63744517573280324</v>
      </c>
      <c r="Y487" s="246">
        <f t="shared" ca="1" si="77"/>
        <v>4.6819836361875611</v>
      </c>
      <c r="Z487" s="4">
        <f t="shared" ca="1" si="78"/>
        <v>0.13614852704864666</v>
      </c>
      <c r="AA487" s="4">
        <f t="shared" ca="1" si="79"/>
        <v>0.50845819340925247</v>
      </c>
    </row>
    <row r="488" spans="1:27" x14ac:dyDescent="0.25">
      <c r="A488">
        <v>456</v>
      </c>
      <c r="B488" s="176">
        <f ca="1">OFFSET(InputPriceData!B$15,CalculationsAndCharts!$A488+$A$11,0,1,1)</f>
        <v>40892</v>
      </c>
      <c r="C488" s="3">
        <f ca="1">OFFSET(InputPriceData!G$15,CalculationsAndCharts!$A488+$A$11,IF($C$7,8,0),1,1)</f>
        <v>199109200</v>
      </c>
      <c r="D488" s="4">
        <f ca="1">OFFSET(InputPriceData!C$15,CalculationsAndCharts!$A488+$A$11,IF($C$7,8,0),1,1)</f>
        <v>116.72</v>
      </c>
      <c r="E488" s="4">
        <f ca="1">OFFSET(InputPriceData!D$15,CalculationsAndCharts!$A488+$A$11,IF($C$7,8,0),1,1)</f>
        <v>116.88</v>
      </c>
      <c r="F488" s="4">
        <f ca="1">OFFSET(InputPriceData!E$15,CalculationsAndCharts!$A488+$A$11,IF($C$7,8,0),1,1)</f>
        <v>115.73</v>
      </c>
      <c r="G488" s="4">
        <f ca="1">OFFSET(InputPriceData!F$15,CalculationsAndCharts!$A488+$A$11,IF($C$7,8,0),1,1)</f>
        <v>115.91</v>
      </c>
      <c r="H488" s="138"/>
      <c r="I488" s="138"/>
      <c r="O488" s="246">
        <f t="shared" ca="1" si="70"/>
        <v>-1.4798661262307697</v>
      </c>
      <c r="P488" s="246">
        <f t="shared" ca="1" si="71"/>
        <v>1.1072974133262399</v>
      </c>
      <c r="Q488" s="246">
        <f t="shared" ca="1" si="73"/>
        <v>4.7245041737513231</v>
      </c>
      <c r="R488" s="4">
        <f t="shared" ca="1" si="74"/>
        <v>0.23437325327771488</v>
      </c>
      <c r="S488" s="4">
        <f t="shared" ca="1" si="72"/>
        <v>0.93677396722232409</v>
      </c>
      <c r="W488" s="246">
        <f t="shared" ca="1" si="75"/>
        <v>-1.4798661262307697</v>
      </c>
      <c r="X488" s="246">
        <f t="shared" ca="1" si="76"/>
        <v>1.1072974133262399</v>
      </c>
      <c r="Y488" s="246">
        <f t="shared" ca="1" si="77"/>
        <v>4.7245041737513231</v>
      </c>
      <c r="Z488" s="4">
        <f t="shared" ca="1" si="78"/>
        <v>0.23437325327771488</v>
      </c>
      <c r="AA488" s="4">
        <f t="shared" ca="1" si="79"/>
        <v>0.57999877350073425</v>
      </c>
    </row>
    <row r="489" spans="1:27" x14ac:dyDescent="0.25">
      <c r="A489">
        <v>457</v>
      </c>
      <c r="B489" s="176">
        <f ca="1">OFFSET(InputPriceData!B$15,CalculationsAndCharts!$A489+$A$11,0,1,1)</f>
        <v>40891</v>
      </c>
      <c r="C489" s="3">
        <f ca="1">OFFSET(InputPriceData!G$15,CalculationsAndCharts!$A489+$A$11,IF($C$7,8,0),1,1)</f>
        <v>238618800</v>
      </c>
      <c r="D489" s="4">
        <f ca="1">OFFSET(InputPriceData!C$15,CalculationsAndCharts!$A489+$A$11,IF($C$7,8,0),1,1)</f>
        <v>116.28</v>
      </c>
      <c r="E489" s="4">
        <f ca="1">OFFSET(InputPriceData!D$15,CalculationsAndCharts!$A489+$A$11,IF($C$7,8,0),1,1)</f>
        <v>116.72</v>
      </c>
      <c r="F489" s="4">
        <f ca="1">OFFSET(InputPriceData!E$15,CalculationsAndCharts!$A489+$A$11,IF($C$7,8,0),1,1)</f>
        <v>115.24</v>
      </c>
      <c r="G489" s="4">
        <f ca="1">OFFSET(InputPriceData!F$15,CalculationsAndCharts!$A489+$A$11,IF($C$7,8,0),1,1)</f>
        <v>115.5</v>
      </c>
      <c r="H489" s="138"/>
      <c r="I489" s="138"/>
      <c r="O489" s="246">
        <f t="shared" ca="1" si="70"/>
        <v>-2.004446380489199</v>
      </c>
      <c r="P489" s="246">
        <f t="shared" ca="1" si="71"/>
        <v>1.5373519601450176</v>
      </c>
      <c r="Q489" s="246">
        <f t="shared" ca="1" si="73"/>
        <v>4.7674108715956844</v>
      </c>
      <c r="R489" s="4">
        <f t="shared" ca="1" si="74"/>
        <v>0.32247104383316044</v>
      </c>
      <c r="S489" s="4">
        <f t="shared" ca="1" si="72"/>
        <v>0.94748749147719735</v>
      </c>
      <c r="W489" s="246">
        <f t="shared" ca="1" si="75"/>
        <v>-2.004446380489199</v>
      </c>
      <c r="X489" s="246">
        <f t="shared" ca="1" si="76"/>
        <v>1.5373519601450176</v>
      </c>
      <c r="Y489" s="246">
        <f t="shared" ca="1" si="77"/>
        <v>4.7674108715956844</v>
      </c>
      <c r="Z489" s="4">
        <f t="shared" ca="1" si="78"/>
        <v>0.32247104383316044</v>
      </c>
      <c r="AA489" s="4">
        <f t="shared" ca="1" si="79"/>
        <v>0.63992777305164328</v>
      </c>
    </row>
    <row r="490" spans="1:27" x14ac:dyDescent="0.25">
      <c r="A490">
        <v>458</v>
      </c>
      <c r="B490" s="176">
        <f ca="1">OFFSET(InputPriceData!B$15,CalculationsAndCharts!$A490+$A$11,0,1,1)</f>
        <v>40890</v>
      </c>
      <c r="C490" s="3">
        <f ca="1">OFFSET(InputPriceData!G$15,CalculationsAndCharts!$A490+$A$11,IF($C$7,8,0),1,1)</f>
        <v>245159800</v>
      </c>
      <c r="D490" s="4">
        <f ca="1">OFFSET(InputPriceData!C$15,CalculationsAndCharts!$A490+$A$11,IF($C$7,8,0),1,1)</f>
        <v>118.46</v>
      </c>
      <c r="E490" s="4">
        <f ca="1">OFFSET(InputPriceData!D$15,CalculationsAndCharts!$A490+$A$11,IF($C$7,8,0),1,1)</f>
        <v>119.13</v>
      </c>
      <c r="F490" s="4">
        <f ca="1">OFFSET(InputPriceData!E$15,CalculationsAndCharts!$A490+$A$11,IF($C$7,8,0),1,1)</f>
        <v>116.17</v>
      </c>
      <c r="G490" s="4">
        <f ca="1">OFFSET(InputPriceData!F$15,CalculationsAndCharts!$A490+$A$11,IF($C$7,8,0),1,1)</f>
        <v>116.74</v>
      </c>
      <c r="H490" s="138"/>
      <c r="I490" s="138"/>
      <c r="O490" s="246">
        <f t="shared" ca="1" si="70"/>
        <v>-0.84781804138540884</v>
      </c>
      <c r="P490" s="246">
        <f t="shared" ca="1" si="71"/>
        <v>1.8038695168568621</v>
      </c>
      <c r="Q490" s="246">
        <f t="shared" ca="1" si="73"/>
        <v>4.8107072367262207</v>
      </c>
      <c r="R490" s="4">
        <f t="shared" ca="1" si="74"/>
        <v>0.37496971403407003</v>
      </c>
      <c r="S490" s="4">
        <f t="shared" ca="1" si="72"/>
        <v>0.95326781129486327</v>
      </c>
      <c r="W490" s="246">
        <f t="shared" ca="1" si="75"/>
        <v>-0.84781804138540884</v>
      </c>
      <c r="X490" s="246">
        <f t="shared" ca="1" si="76"/>
        <v>1.8038695168568621</v>
      </c>
      <c r="Y490" s="246">
        <f t="shared" ca="1" si="77"/>
        <v>4.8107072367262207</v>
      </c>
      <c r="Z490" s="4">
        <f t="shared" ca="1" si="78"/>
        <v>0.37496971403407003</v>
      </c>
      <c r="AA490" s="4">
        <f t="shared" ca="1" si="79"/>
        <v>0.67389380682088662</v>
      </c>
    </row>
    <row r="491" spans="1:27" x14ac:dyDescent="0.25">
      <c r="A491">
        <v>459</v>
      </c>
      <c r="B491" s="176">
        <f ca="1">OFFSET(InputPriceData!B$15,CalculationsAndCharts!$A491+$A$11,0,1,1)</f>
        <v>40889</v>
      </c>
      <c r="C491" s="3">
        <f ca="1">OFFSET(InputPriceData!G$15,CalculationsAndCharts!$A491+$A$11,IF($C$7,8,0),1,1)</f>
        <v>215826100</v>
      </c>
      <c r="D491" s="4">
        <f ca="1">OFFSET(InputPriceData!C$15,CalculationsAndCharts!$A491+$A$11,IF($C$7,8,0),1,1)</f>
        <v>118.54</v>
      </c>
      <c r="E491" s="4">
        <f ca="1">OFFSET(InputPriceData!D$15,CalculationsAndCharts!$A491+$A$11,IF($C$7,8,0),1,1)</f>
        <v>118.56</v>
      </c>
      <c r="F491" s="4">
        <f ca="1">OFFSET(InputPriceData!E$15,CalculationsAndCharts!$A491+$A$11,IF($C$7,8,0),1,1)</f>
        <v>116.84</v>
      </c>
      <c r="G491" s="4">
        <f ca="1">OFFSET(InputPriceData!F$15,CalculationsAndCharts!$A491+$A$11,IF($C$7,8,0),1,1)</f>
        <v>117.84</v>
      </c>
      <c r="H491" s="138"/>
      <c r="I491" s="138"/>
      <c r="O491" s="246">
        <f t="shared" ca="1" si="70"/>
        <v>0.27162684637607415</v>
      </c>
      <c r="P491" s="246">
        <f t="shared" ca="1" si="71"/>
        <v>1.821487474503799</v>
      </c>
      <c r="Q491" s="246">
        <f t="shared" ca="1" si="73"/>
        <v>4.8543968079982047</v>
      </c>
      <c r="R491" s="4">
        <f t="shared" ca="1" si="74"/>
        <v>0.375224265042091</v>
      </c>
      <c r="S491" s="4">
        <f t="shared" ca="1" si="72"/>
        <v>0.95329484366704675</v>
      </c>
      <c r="W491" s="246">
        <f t="shared" ca="1" si="75"/>
        <v>0.27162684637607415</v>
      </c>
      <c r="X491" s="246">
        <f t="shared" ca="1" si="76"/>
        <v>1.821487474503799</v>
      </c>
      <c r="Y491" s="246">
        <f t="shared" ca="1" si="77"/>
        <v>4.8543968079982047</v>
      </c>
      <c r="Z491" s="4">
        <f t="shared" ca="1" si="78"/>
        <v>0.375224265042091</v>
      </c>
      <c r="AA491" s="4">
        <f t="shared" ca="1" si="79"/>
        <v>0.67405547670447752</v>
      </c>
    </row>
    <row r="492" spans="1:27" x14ac:dyDescent="0.25">
      <c r="A492">
        <v>460</v>
      </c>
      <c r="B492" s="176">
        <f ca="1">OFFSET(InputPriceData!B$15,CalculationsAndCharts!$A492+$A$11,0,1,1)</f>
        <v>40886</v>
      </c>
      <c r="C492" s="3">
        <f ca="1">OFFSET(InputPriceData!G$15,CalculationsAndCharts!$A492+$A$11,IF($C$7,8,0),1,1)</f>
        <v>209111400</v>
      </c>
      <c r="D492" s="4">
        <f ca="1">OFFSET(InputPriceData!C$15,CalculationsAndCharts!$A492+$A$11,IF($C$7,8,0),1,1)</f>
        <v>118.13</v>
      </c>
      <c r="E492" s="4">
        <f ca="1">OFFSET(InputPriceData!D$15,CalculationsAndCharts!$A492+$A$11,IF($C$7,8,0),1,1)</f>
        <v>119.89</v>
      </c>
      <c r="F492" s="4">
        <f ca="1">OFFSET(InputPriceData!E$15,CalculationsAndCharts!$A492+$A$11,IF($C$7,8,0),1,1)</f>
        <v>118.02</v>
      </c>
      <c r="G492" s="4">
        <f ca="1">OFFSET(InputPriceData!F$15,CalculationsAndCharts!$A492+$A$11,IF($C$7,8,0),1,1)</f>
        <v>119.59</v>
      </c>
      <c r="H492" s="138"/>
      <c r="I492" s="138"/>
      <c r="O492" s="246">
        <f t="shared" ca="1" si="70"/>
        <v>2.174425517924452</v>
      </c>
      <c r="P492" s="246">
        <f t="shared" ca="1" si="71"/>
        <v>1.5890450583051852</v>
      </c>
      <c r="Q492" s="246">
        <f t="shared" ca="1" si="73"/>
        <v>4.8984831564058577</v>
      </c>
      <c r="R492" s="4">
        <f t="shared" ca="1" si="74"/>
        <v>0.32439532964957835</v>
      </c>
      <c r="S492" s="4">
        <f t="shared" ca="1" si="72"/>
        <v>0.94770682773480819</v>
      </c>
      <c r="W492" s="246">
        <f t="shared" ca="1" si="75"/>
        <v>2.174425517924452</v>
      </c>
      <c r="X492" s="246">
        <f t="shared" ca="1" si="76"/>
        <v>1.5890450583051852</v>
      </c>
      <c r="Y492" s="246">
        <f t="shared" ca="1" si="77"/>
        <v>4.8984831564058577</v>
      </c>
      <c r="Z492" s="4">
        <f t="shared" ca="1" si="78"/>
        <v>0.32439532964957835</v>
      </c>
      <c r="AA492" s="4">
        <f t="shared" ca="1" si="79"/>
        <v>0.64119505690750267</v>
      </c>
    </row>
    <row r="493" spans="1:27" x14ac:dyDescent="0.25">
      <c r="A493">
        <v>461</v>
      </c>
      <c r="B493" s="176">
        <f ca="1">OFFSET(InputPriceData!B$15,CalculationsAndCharts!$A493+$A$11,0,1,1)</f>
        <v>40885</v>
      </c>
      <c r="C493" s="3">
        <f ca="1">OFFSET(InputPriceData!G$15,CalculationsAndCharts!$A493+$A$11,IF($C$7,8,0),1,1)</f>
        <v>240862800</v>
      </c>
      <c r="D493" s="4">
        <f ca="1">OFFSET(InputPriceData!C$15,CalculationsAndCharts!$A493+$A$11,IF($C$7,8,0),1,1)</f>
        <v>119.44</v>
      </c>
      <c r="E493" s="4">
        <f ca="1">OFFSET(InputPriceData!D$15,CalculationsAndCharts!$A493+$A$11,IF($C$7,8,0),1,1)</f>
        <v>119.71</v>
      </c>
      <c r="F493" s="4">
        <f ca="1">OFFSET(InputPriceData!E$15,CalculationsAndCharts!$A493+$A$11,IF($C$7,8,0),1,1)</f>
        <v>117.31</v>
      </c>
      <c r="G493" s="4">
        <f ca="1">OFFSET(InputPriceData!F$15,CalculationsAndCharts!$A493+$A$11,IF($C$7,8,0),1,1)</f>
        <v>117.59</v>
      </c>
      <c r="H493" s="138"/>
      <c r="I493" s="138"/>
      <c r="O493" s="246">
        <f t="shared" ca="1" si="70"/>
        <v>0.327253998491428</v>
      </c>
      <c r="P493" s="246">
        <f t="shared" ca="1" si="71"/>
        <v>1.1815076775264757</v>
      </c>
      <c r="Q493" s="246">
        <f t="shared" ca="1" si="73"/>
        <v>4.9429698853742261</v>
      </c>
      <c r="R493" s="4">
        <f t="shared" ca="1" si="74"/>
        <v>0.23902789313413453</v>
      </c>
      <c r="S493" s="4">
        <f t="shared" ca="1" si="72"/>
        <v>0.93737499912781508</v>
      </c>
      <c r="W493" s="246">
        <f t="shared" ca="1" si="75"/>
        <v>0.327253998491428</v>
      </c>
      <c r="X493" s="246">
        <f t="shared" ca="1" si="76"/>
        <v>1.1815076775264757</v>
      </c>
      <c r="Y493" s="246">
        <f t="shared" ca="1" si="77"/>
        <v>4.9429698853742261</v>
      </c>
      <c r="Z493" s="4">
        <f t="shared" ca="1" si="78"/>
        <v>0.23902789313413453</v>
      </c>
      <c r="AA493" s="4">
        <f t="shared" ca="1" si="79"/>
        <v>0.58326157862062378</v>
      </c>
    </row>
    <row r="494" spans="1:27" x14ac:dyDescent="0.25">
      <c r="A494">
        <v>462</v>
      </c>
      <c r="B494" s="176">
        <f ca="1">OFFSET(InputPriceData!B$15,CalculationsAndCharts!$A494+$A$11,0,1,1)</f>
        <v>40884</v>
      </c>
      <c r="C494" s="3">
        <f ca="1">OFFSET(InputPriceData!G$15,CalculationsAndCharts!$A494+$A$11,IF($C$7,8,0),1,1)</f>
        <v>237802500</v>
      </c>
      <c r="D494" s="4">
        <f ca="1">OFFSET(InputPriceData!C$15,CalculationsAndCharts!$A494+$A$11,IF($C$7,8,0),1,1)</f>
        <v>119.39</v>
      </c>
      <c r="E494" s="4">
        <f ca="1">OFFSET(InputPriceData!D$15,CalculationsAndCharts!$A494+$A$11,IF($C$7,8,0),1,1)</f>
        <v>120.73</v>
      </c>
      <c r="F494" s="4">
        <f ca="1">OFFSET(InputPriceData!E$15,CalculationsAndCharts!$A494+$A$11,IF($C$7,8,0),1,1)</f>
        <v>118.56</v>
      </c>
      <c r="G494" s="4">
        <f ca="1">OFFSET(InputPriceData!F$15,CalculationsAndCharts!$A494+$A$11,IF($C$7,8,0),1,1)</f>
        <v>120.23</v>
      </c>
      <c r="H494" s="138"/>
      <c r="I494" s="138"/>
      <c r="O494" s="246">
        <f t="shared" ca="1" si="70"/>
        <v>3.1609575596798973</v>
      </c>
      <c r="P494" s="246">
        <f t="shared" ca="1" si="71"/>
        <v>0.55458705959690491</v>
      </c>
      <c r="Q494" s="246">
        <f t="shared" ca="1" si="73"/>
        <v>4.9878606310537092</v>
      </c>
      <c r="R494" s="4">
        <f t="shared" ca="1" si="74"/>
        <v>0.11118736079836011</v>
      </c>
      <c r="S494" s="4">
        <f t="shared" ca="1" si="72"/>
        <v>0.91920389153639748</v>
      </c>
      <c r="W494" s="246">
        <f t="shared" ca="1" si="75"/>
        <v>3.1609575596798973</v>
      </c>
      <c r="X494" s="246">
        <f t="shared" ca="1" si="76"/>
        <v>0.55458705959690491</v>
      </c>
      <c r="Y494" s="246">
        <f t="shared" ca="1" si="77"/>
        <v>4.9878606310537092</v>
      </c>
      <c r="Z494" s="4">
        <f t="shared" ca="1" si="78"/>
        <v>0.11118736079836011</v>
      </c>
      <c r="AA494" s="4">
        <f t="shared" ca="1" si="79"/>
        <v>0.48942041508854683</v>
      </c>
    </row>
    <row r="495" spans="1:27" x14ac:dyDescent="0.25">
      <c r="A495">
        <v>463</v>
      </c>
      <c r="B495" s="176">
        <f ca="1">OFFSET(InputPriceData!B$15,CalculationsAndCharts!$A495+$A$11,0,1,1)</f>
        <v>40883</v>
      </c>
      <c r="C495" s="3">
        <f ca="1">OFFSET(InputPriceData!G$15,CalculationsAndCharts!$A495+$A$11,IF($C$7,8,0),1,1)</f>
        <v>178842100</v>
      </c>
      <c r="D495" s="4">
        <f ca="1">OFFSET(InputPriceData!C$15,CalculationsAndCharts!$A495+$A$11,IF($C$7,8,0),1,1)</f>
        <v>119.73</v>
      </c>
      <c r="E495" s="4">
        <f ca="1">OFFSET(InputPriceData!D$15,CalculationsAndCharts!$A495+$A$11,IF($C$7,8,0),1,1)</f>
        <v>120.59</v>
      </c>
      <c r="F495" s="4">
        <f ca="1">OFFSET(InputPriceData!E$15,CalculationsAndCharts!$A495+$A$11,IF($C$7,8,0),1,1)</f>
        <v>119.31</v>
      </c>
      <c r="G495" s="4">
        <f ca="1">OFFSET(InputPriceData!F$15,CalculationsAndCharts!$A495+$A$11,IF($C$7,8,0),1,1)</f>
        <v>119.78</v>
      </c>
      <c r="H495" s="138"/>
      <c r="I495" s="138"/>
      <c r="O495" s="246">
        <f t="shared" ca="1" si="70"/>
        <v>3.0195048548030536</v>
      </c>
      <c r="P495" s="246">
        <f t="shared" ca="1" si="71"/>
        <v>-0.27639839948938949</v>
      </c>
      <c r="Q495" s="246">
        <f t="shared" ca="1" si="73"/>
        <v>5.0331590626172646</v>
      </c>
      <c r="R495" s="4">
        <f t="shared" ca="1" si="74"/>
        <v>-5.4915490659192705E-2</v>
      </c>
      <c r="S495" s="4">
        <f t="shared" ca="1" si="72"/>
        <v>0.88902355773326014</v>
      </c>
      <c r="W495" s="246">
        <f t="shared" ca="1" si="75"/>
        <v>3.0195048548030536</v>
      </c>
      <c r="X495" s="246">
        <f t="shared" ca="1" si="76"/>
        <v>-0.27639839948938949</v>
      </c>
      <c r="Y495" s="246">
        <f t="shared" ca="1" si="77"/>
        <v>5.0331590626172646</v>
      </c>
      <c r="Z495" s="4">
        <f t="shared" ca="1" si="78"/>
        <v>-5.4915490659192705E-2</v>
      </c>
      <c r="AA495" s="4">
        <f t="shared" ca="1" si="79"/>
        <v>0.35283495112592428</v>
      </c>
    </row>
    <row r="496" spans="1:27" x14ac:dyDescent="0.25">
      <c r="A496">
        <v>464</v>
      </c>
      <c r="B496" s="176">
        <f ca="1">OFFSET(InputPriceData!B$15,CalculationsAndCharts!$A496+$A$11,0,1,1)</f>
        <v>40882</v>
      </c>
      <c r="C496" s="3">
        <f ca="1">OFFSET(InputPriceData!G$15,CalculationsAndCharts!$A496+$A$11,IF($C$7,8,0),1,1)</f>
        <v>225263900</v>
      </c>
      <c r="D496" s="4">
        <f ca="1">OFFSET(InputPriceData!C$15,CalculationsAndCharts!$A496+$A$11,IF($C$7,8,0),1,1)</f>
        <v>120.34</v>
      </c>
      <c r="E496" s="4">
        <f ca="1">OFFSET(InputPriceData!D$15,CalculationsAndCharts!$A496+$A$11,IF($C$7,8,0),1,1)</f>
        <v>120.66</v>
      </c>
      <c r="F496" s="4">
        <f ca="1">OFFSET(InputPriceData!E$15,CalculationsAndCharts!$A496+$A$11,IF($C$7,8,0),1,1)</f>
        <v>119.01</v>
      </c>
      <c r="G496" s="4">
        <f ca="1">OFFSET(InputPriceData!F$15,CalculationsAndCharts!$A496+$A$11,IF($C$7,8,0),1,1)</f>
        <v>119.75</v>
      </c>
      <c r="H496" s="138"/>
      <c r="I496" s="138"/>
      <c r="O496" s="246">
        <f t="shared" ca="1" si="70"/>
        <v>3.2979719700113326</v>
      </c>
      <c r="P496" s="246">
        <f t="shared" ca="1" si="71"/>
        <v>-1.1573435213355996</v>
      </c>
      <c r="Q496" s="246">
        <f t="shared" ca="1" si="73"/>
        <v>5.0788688825603074</v>
      </c>
      <c r="R496" s="4">
        <f t="shared" ca="1" si="74"/>
        <v>-0.22787426651427384</v>
      </c>
      <c r="S496" s="4">
        <f t="shared" ca="1" si="72"/>
        <v>0.84553353396458841</v>
      </c>
      <c r="W496" s="246">
        <f t="shared" ca="1" si="75"/>
        <v>3.2979719700113326</v>
      </c>
      <c r="X496" s="246">
        <f t="shared" ca="1" si="76"/>
        <v>-1.1573435213355996</v>
      </c>
      <c r="Y496" s="246">
        <f t="shared" ca="1" si="77"/>
        <v>5.0788688825603074</v>
      </c>
      <c r="Z496" s="4">
        <f t="shared" ca="1" si="78"/>
        <v>-0.22787426651427384</v>
      </c>
      <c r="AA496" s="4">
        <f t="shared" ca="1" si="79"/>
        <v>0.18938843364718169</v>
      </c>
    </row>
    <row r="497" spans="1:27" x14ac:dyDescent="0.25">
      <c r="A497">
        <v>465</v>
      </c>
      <c r="B497" s="176">
        <f ca="1">OFFSET(InputPriceData!B$15,CalculationsAndCharts!$A497+$A$11,0,1,1)</f>
        <v>40879</v>
      </c>
      <c r="C497" s="3">
        <f ca="1">OFFSET(InputPriceData!G$15,CalculationsAndCharts!$A497+$A$11,IF($C$7,8,0),1,1)</f>
        <v>221109700</v>
      </c>
      <c r="D497" s="4">
        <f ca="1">OFFSET(InputPriceData!C$15,CalculationsAndCharts!$A497+$A$11,IF($C$7,8,0),1,1)</f>
        <v>119.66</v>
      </c>
      <c r="E497" s="4">
        <f ca="1">OFFSET(InputPriceData!D$15,CalculationsAndCharts!$A497+$A$11,IF($C$7,8,0),1,1)</f>
        <v>120.02</v>
      </c>
      <c r="F497" s="4">
        <f ca="1">OFFSET(InputPriceData!E$15,CalculationsAndCharts!$A497+$A$11,IF($C$7,8,0),1,1)</f>
        <v>118.38</v>
      </c>
      <c r="G497" s="4">
        <f ca="1">OFFSET(InputPriceData!F$15,CalculationsAndCharts!$A497+$A$11,IF($C$7,8,0),1,1)</f>
        <v>118.46</v>
      </c>
      <c r="H497" s="138"/>
      <c r="I497" s="138"/>
      <c r="O497" s="246">
        <f t="shared" ca="1" si="70"/>
        <v>2.2776078822186809</v>
      </c>
      <c r="P497" s="246">
        <f t="shared" ca="1" si="71"/>
        <v>-1.99921109917927</v>
      </c>
      <c r="Q497" s="246">
        <f t="shared" ca="1" si="73"/>
        <v>5.1249938270033377</v>
      </c>
      <c r="R497" s="4">
        <f t="shared" ca="1" si="74"/>
        <v>-0.39009044043048913</v>
      </c>
      <c r="S497" s="4">
        <f t="shared" ca="1" si="72"/>
        <v>0.78578354316060728</v>
      </c>
      <c r="W497" s="246">
        <f t="shared" ca="1" si="75"/>
        <v>2.2776078822186809</v>
      </c>
      <c r="X497" s="246">
        <f t="shared" ca="1" si="76"/>
        <v>-1.99921109917927</v>
      </c>
      <c r="Y497" s="246">
        <f t="shared" ca="1" si="77"/>
        <v>5.1249938270033377</v>
      </c>
      <c r="Z497" s="4">
        <f t="shared" ca="1" si="78"/>
        <v>-0.39009044043048913</v>
      </c>
      <c r="AA497" s="4">
        <f t="shared" ca="1" si="79"/>
        <v>1.1741687605241196E-2</v>
      </c>
    </row>
    <row r="498" spans="1:27" x14ac:dyDescent="0.25">
      <c r="A498">
        <v>466</v>
      </c>
      <c r="B498" s="176">
        <f ca="1">OFFSET(InputPriceData!B$15,CalculationsAndCharts!$A498+$A$11,0,1,1)</f>
        <v>40878</v>
      </c>
      <c r="C498" s="3">
        <f ca="1">OFFSET(InputPriceData!G$15,CalculationsAndCharts!$A498+$A$11,IF($C$7,8,0),1,1)</f>
        <v>176954800</v>
      </c>
      <c r="D498" s="4">
        <f ca="1">OFFSET(InputPriceData!C$15,CalculationsAndCharts!$A498+$A$11,IF($C$7,8,0),1,1)</f>
        <v>118.45</v>
      </c>
      <c r="E498" s="4">
        <f ca="1">OFFSET(InputPriceData!D$15,CalculationsAndCharts!$A498+$A$11,IF($C$7,8,0),1,1)</f>
        <v>119.2</v>
      </c>
      <c r="F498" s="4">
        <f ca="1">OFFSET(InputPriceData!E$15,CalculationsAndCharts!$A498+$A$11,IF($C$7,8,0),1,1)</f>
        <v>118.05</v>
      </c>
      <c r="G498" s="4">
        <f ca="1">OFFSET(InputPriceData!F$15,CalculationsAndCharts!$A498+$A$11,IF($C$7,8,0),1,1)</f>
        <v>118.56</v>
      </c>
      <c r="H498" s="138"/>
      <c r="I498" s="138"/>
      <c r="O498" s="246">
        <f t="shared" ca="1" si="70"/>
        <v>2.6115836589023962</v>
      </c>
      <c r="P498" s="246">
        <f t="shared" ca="1" si="71"/>
        <v>-2.7221259101288733</v>
      </c>
      <c r="Q498" s="246">
        <f t="shared" ca="1" si="73"/>
        <v>5.171537665997314</v>
      </c>
      <c r="R498" s="4">
        <f t="shared" ca="1" si="74"/>
        <v>-0.5263668343801805</v>
      </c>
      <c r="S498" s="4">
        <f t="shared" ca="1" si="72"/>
        <v>0.70996498524230855</v>
      </c>
      <c r="W498" s="246">
        <f t="shared" ca="1" si="75"/>
        <v>2.6115836589023962</v>
      </c>
      <c r="X498" s="246">
        <f t="shared" ca="1" si="76"/>
        <v>-2.7221259101288733</v>
      </c>
      <c r="Y498" s="246">
        <f t="shared" ca="1" si="77"/>
        <v>5.171537665997314</v>
      </c>
      <c r="Z498" s="4">
        <f t="shared" ca="1" si="78"/>
        <v>-0.5263668343801805</v>
      </c>
      <c r="AA498" s="4">
        <f t="shared" ca="1" si="79"/>
        <v>-0.16006879670125398</v>
      </c>
    </row>
    <row r="499" spans="1:27" x14ac:dyDescent="0.25">
      <c r="A499">
        <v>467</v>
      </c>
      <c r="B499" s="176">
        <f ca="1">OFFSET(InputPriceData!B$15,CalculationsAndCharts!$A499+$A$11,0,1,1)</f>
        <v>40877</v>
      </c>
      <c r="C499" s="3">
        <f ca="1">OFFSET(InputPriceData!G$15,CalculationsAndCharts!$A499+$A$11,IF($C$7,8,0),1,1)</f>
        <v>324439500</v>
      </c>
      <c r="D499" s="4">
        <f ca="1">OFFSET(InputPriceData!C$15,CalculationsAndCharts!$A499+$A$11,IF($C$7,8,0),1,1)</f>
        <v>117.16</v>
      </c>
      <c r="E499" s="4">
        <f ca="1">OFFSET(InputPriceData!D$15,CalculationsAndCharts!$A499+$A$11,IF($C$7,8,0),1,1)</f>
        <v>118.8</v>
      </c>
      <c r="F499" s="4">
        <f ca="1">OFFSET(InputPriceData!E$15,CalculationsAndCharts!$A499+$A$11,IF($C$7,8,0),1,1)</f>
        <v>113.85</v>
      </c>
      <c r="G499" s="4">
        <f ca="1">OFFSET(InputPriceData!F$15,CalculationsAndCharts!$A499+$A$11,IF($C$7,8,0),1,1)</f>
        <v>118.58</v>
      </c>
      <c r="H499" s="138"/>
      <c r="I499" s="138"/>
      <c r="O499" s="246">
        <f t="shared" ca="1" si="70"/>
        <v>2.8875314272638519</v>
      </c>
      <c r="P499" s="246">
        <f t="shared" ca="1" si="71"/>
        <v>-3.2127767440404633</v>
      </c>
      <c r="Q499" s="246">
        <f t="shared" ca="1" si="73"/>
        <v>5.2185042038318006</v>
      </c>
      <c r="R499" s="4">
        <f t="shared" ca="1" si="74"/>
        <v>-0.61565088740973173</v>
      </c>
      <c r="S499" s="4">
        <f t="shared" ca="1" si="72"/>
        <v>0.63767673633485245</v>
      </c>
      <c r="W499" s="246">
        <f t="shared" ca="1" si="75"/>
        <v>2.8875314272638519</v>
      </c>
      <c r="X499" s="246">
        <f t="shared" ca="1" si="76"/>
        <v>-3.2127767440404633</v>
      </c>
      <c r="Y499" s="246">
        <f t="shared" ca="1" si="77"/>
        <v>5.2185042038318006</v>
      </c>
      <c r="Z499" s="4">
        <f t="shared" ca="1" si="78"/>
        <v>-0.61565088740973173</v>
      </c>
      <c r="AA499" s="4">
        <f t="shared" ca="1" si="79"/>
        <v>-0.28610792709384564</v>
      </c>
    </row>
    <row r="500" spans="1:27" x14ac:dyDescent="0.25">
      <c r="A500">
        <v>468</v>
      </c>
      <c r="B500" s="176">
        <f ca="1">OFFSET(InputPriceData!B$15,CalculationsAndCharts!$A500+$A$11,0,1,1)</f>
        <v>40876</v>
      </c>
      <c r="C500" s="3">
        <f ca="1">OFFSET(InputPriceData!G$15,CalculationsAndCharts!$A500+$A$11,IF($C$7,8,0),1,1)</f>
        <v>199241500</v>
      </c>
      <c r="D500" s="4">
        <f ca="1">OFFSET(InputPriceData!C$15,CalculationsAndCharts!$A500+$A$11,IF($C$7,8,0),1,1)</f>
        <v>113.89</v>
      </c>
      <c r="E500" s="4">
        <f ca="1">OFFSET(InputPriceData!D$15,CalculationsAndCharts!$A500+$A$11,IF($C$7,8,0),1,1)</f>
        <v>114.79</v>
      </c>
      <c r="F500" s="4">
        <f ca="1">OFFSET(InputPriceData!E$15,CalculationsAndCharts!$A500+$A$11,IF($C$7,8,0),1,1)</f>
        <v>113.47</v>
      </c>
      <c r="G500" s="4">
        <f ca="1">OFFSET(InputPriceData!F$15,CalculationsAndCharts!$A500+$A$11,IF($C$7,8,0),1,1)</f>
        <v>113.89</v>
      </c>
      <c r="H500" s="138"/>
      <c r="I500" s="138"/>
      <c r="O500" s="246">
        <f t="shared" ca="1" si="70"/>
        <v>-1.7432835116148544</v>
      </c>
      <c r="P500" s="246">
        <f t="shared" ca="1" si="71"/>
        <v>-3.2432398341697839</v>
      </c>
      <c r="Q500" s="246">
        <f t="shared" ca="1" si="73"/>
        <v>5.2658972793459142</v>
      </c>
      <c r="R500" s="4">
        <f t="shared" ca="1" si="74"/>
        <v>-0.61589500556543941</v>
      </c>
      <c r="S500" s="4">
        <f t="shared" ca="1" si="72"/>
        <v>0.63744335554387088</v>
      </c>
      <c r="W500" s="246">
        <f t="shared" ca="1" si="75"/>
        <v>-1.7432835116148544</v>
      </c>
      <c r="X500" s="246">
        <f t="shared" ca="1" si="76"/>
        <v>-3.2432398341697839</v>
      </c>
      <c r="Y500" s="246">
        <f t="shared" ca="1" si="77"/>
        <v>5.2658972793459142</v>
      </c>
      <c r="Z500" s="4">
        <f t="shared" ca="1" si="78"/>
        <v>-0.61589500556543941</v>
      </c>
      <c r="AA500" s="4">
        <f t="shared" ca="1" si="79"/>
        <v>-0.28646891521859125</v>
      </c>
    </row>
    <row r="501" spans="1:27" x14ac:dyDescent="0.25">
      <c r="A501">
        <v>469</v>
      </c>
      <c r="B501" s="176">
        <f ca="1">OFFSET(InputPriceData!B$15,CalculationsAndCharts!$A501+$A$11,0,1,1)</f>
        <v>40875</v>
      </c>
      <c r="C501" s="3">
        <f ca="1">OFFSET(InputPriceData!G$15,CalculationsAndCharts!$A501+$A$11,IF($C$7,8,0),1,1)</f>
        <v>210686000</v>
      </c>
      <c r="D501" s="4">
        <f ca="1">OFFSET(InputPriceData!C$15,CalculationsAndCharts!$A501+$A$11,IF($C$7,8,0),1,1)</f>
        <v>113.41</v>
      </c>
      <c r="E501" s="4">
        <f ca="1">OFFSET(InputPriceData!D$15,CalculationsAndCharts!$A501+$A$11,IF($C$7,8,0),1,1)</f>
        <v>114.02</v>
      </c>
      <c r="F501" s="4">
        <f ca="1">OFFSET(InputPriceData!E$15,CalculationsAndCharts!$A501+$A$11,IF($C$7,8,0),1,1)</f>
        <v>112.73</v>
      </c>
      <c r="G501" s="4">
        <f ca="1">OFFSET(InputPriceData!F$15,CalculationsAndCharts!$A501+$A$11,IF($C$7,8,0),1,1)</f>
        <v>113.57</v>
      </c>
      <c r="H501" s="138"/>
      <c r="I501" s="138"/>
      <c r="O501" s="246">
        <f t="shared" ca="1" si="70"/>
        <v>-2.2300746040811807</v>
      </c>
      <c r="P501" s="246">
        <f t="shared" ca="1" si="71"/>
        <v>-2.8206637976035025</v>
      </c>
      <c r="Q501" s="246">
        <f t="shared" ca="1" si="73"/>
        <v>5.3137207662420929</v>
      </c>
      <c r="R501" s="4">
        <f t="shared" ca="1" si="74"/>
        <v>-0.53082650024124234</v>
      </c>
      <c r="S501" s="4">
        <f t="shared" ca="1" si="72"/>
        <v>0.70688205378191249</v>
      </c>
      <c r="W501" s="246">
        <f t="shared" ca="1" si="75"/>
        <v>-2.2300746040811807</v>
      </c>
      <c r="X501" s="246">
        <f t="shared" ca="1" si="76"/>
        <v>-2.8206637976035025</v>
      </c>
      <c r="Y501" s="246">
        <f t="shared" ca="1" si="77"/>
        <v>5.3137207662420929</v>
      </c>
      <c r="Z501" s="4">
        <f t="shared" ca="1" si="78"/>
        <v>-0.53082650024124234</v>
      </c>
      <c r="AA501" s="4">
        <f t="shared" ca="1" si="79"/>
        <v>-0.16609316073122785</v>
      </c>
    </row>
    <row r="502" spans="1:27" x14ac:dyDescent="0.25">
      <c r="A502">
        <v>470</v>
      </c>
      <c r="B502" s="176">
        <f ca="1">OFFSET(InputPriceData!B$15,CalculationsAndCharts!$A502+$A$11,0,1,1)</f>
        <v>40872</v>
      </c>
      <c r="C502" s="3">
        <f ca="1">OFFSET(InputPriceData!G$15,CalculationsAndCharts!$A502+$A$11,IF($C$7,8,0),1,1)</f>
        <v>99557000</v>
      </c>
      <c r="D502" s="4">
        <f ca="1">OFFSET(InputPriceData!C$15,CalculationsAndCharts!$A502+$A$11,IF($C$7,8,0),1,1)</f>
        <v>110.41</v>
      </c>
      <c r="E502" s="4">
        <f ca="1">OFFSET(InputPriceData!D$15,CalculationsAndCharts!$A502+$A$11,IF($C$7,8,0),1,1)</f>
        <v>111.66</v>
      </c>
      <c r="F502" s="4">
        <f ca="1">OFFSET(InputPriceData!E$15,CalculationsAndCharts!$A502+$A$11,IF($C$7,8,0),1,1)</f>
        <v>110.24</v>
      </c>
      <c r="G502" s="4">
        <f ca="1">OFFSET(InputPriceData!F$15,CalculationsAndCharts!$A502+$A$11,IF($C$7,8,0),1,1)</f>
        <v>110.37</v>
      </c>
      <c r="H502" s="138"/>
      <c r="I502" s="138"/>
      <c r="O502" s="246">
        <f t="shared" ca="1" si="70"/>
        <v>-5.7698552291338068</v>
      </c>
      <c r="P502" s="246">
        <f t="shared" ca="1" si="71"/>
        <v>-2.0589995761988829</v>
      </c>
      <c r="Q502" s="246">
        <f t="shared" ca="1" si="73"/>
        <v>5.361978573402717</v>
      </c>
      <c r="R502" s="4">
        <f t="shared" ca="1" si="74"/>
        <v>-0.38399996344861176</v>
      </c>
      <c r="S502" s="4">
        <f t="shared" ca="1" si="72"/>
        <v>0.78850857367422611</v>
      </c>
      <c r="W502" s="246">
        <f t="shared" ca="1" si="75"/>
        <v>-5.7698552291338068</v>
      </c>
      <c r="X502" s="246">
        <f t="shared" ca="1" si="76"/>
        <v>-2.0589995761988829</v>
      </c>
      <c r="Y502" s="246">
        <f t="shared" ca="1" si="77"/>
        <v>5.361978573402717</v>
      </c>
      <c r="Z502" s="4">
        <f t="shared" ca="1" si="78"/>
        <v>-0.38399996344861176</v>
      </c>
      <c r="AA502" s="4">
        <f t="shared" ca="1" si="79"/>
        <v>1.8903634540414261E-2</v>
      </c>
    </row>
    <row r="503" spans="1:27" x14ac:dyDescent="0.25">
      <c r="A503">
        <v>471</v>
      </c>
      <c r="B503" s="176">
        <f ca="1">OFFSET(InputPriceData!B$15,CalculationsAndCharts!$A503+$A$11,0,1,1)</f>
        <v>40870</v>
      </c>
      <c r="C503" s="3">
        <f ca="1">OFFSET(InputPriceData!G$15,CalculationsAndCharts!$A503+$A$11,IF($C$7,8,0),1,1)</f>
        <v>224329100</v>
      </c>
      <c r="D503" s="4">
        <f ca="1">OFFSET(InputPriceData!C$15,CalculationsAndCharts!$A503+$A$11,IF($C$7,8,0),1,1)</f>
        <v>112.01</v>
      </c>
      <c r="E503" s="4">
        <f ca="1">OFFSET(InputPriceData!D$15,CalculationsAndCharts!$A503+$A$11,IF($C$7,8,0),1,1)</f>
        <v>113.08</v>
      </c>
      <c r="F503" s="4">
        <f ca="1">OFFSET(InputPriceData!E$15,CalculationsAndCharts!$A503+$A$11,IF($C$7,8,0),1,1)</f>
        <v>110.58</v>
      </c>
      <c r="G503" s="4">
        <f ca="1">OFFSET(InputPriceData!F$15,CalculationsAndCharts!$A503+$A$11,IF($C$7,8,0),1,1)</f>
        <v>110.58</v>
      </c>
      <c r="H503" s="138"/>
      <c r="I503" s="138"/>
      <c r="O503" s="246">
        <f t="shared" ca="1" si="70"/>
        <v>-6.0600118960030747</v>
      </c>
      <c r="P503" s="246">
        <f t="shared" ca="1" si="71"/>
        <v>-1.1104946760202541</v>
      </c>
      <c r="Q503" s="246">
        <f t="shared" ca="1" si="73"/>
        <v>5.4106746452096033</v>
      </c>
      <c r="R503" s="4">
        <f t="shared" ca="1" si="74"/>
        <v>-0.20524144378251277</v>
      </c>
      <c r="S503" s="4">
        <f t="shared" ca="1" si="72"/>
        <v>0.85216889271637619</v>
      </c>
      <c r="W503" s="246">
        <f t="shared" ca="1" si="75"/>
        <v>-6.0600118960030747</v>
      </c>
      <c r="X503" s="246">
        <f t="shared" ca="1" si="76"/>
        <v>-1.1104946760202541</v>
      </c>
      <c r="Y503" s="246">
        <f t="shared" ca="1" si="77"/>
        <v>5.4106746452096033</v>
      </c>
      <c r="Z503" s="4">
        <f t="shared" ca="1" si="78"/>
        <v>-0.20524144378251277</v>
      </c>
      <c r="AA503" s="4">
        <f t="shared" ca="1" si="79"/>
        <v>0.21217761198645782</v>
      </c>
    </row>
    <row r="504" spans="1:27" x14ac:dyDescent="0.25">
      <c r="A504">
        <v>472</v>
      </c>
      <c r="B504" s="176">
        <f ca="1">OFFSET(InputPriceData!B$15,CalculationsAndCharts!$A504+$A$11,0,1,1)</f>
        <v>40869</v>
      </c>
      <c r="C504" s="3">
        <f ca="1">OFFSET(InputPriceData!G$15,CalculationsAndCharts!$A504+$A$11,IF($C$7,8,0),1,1)</f>
        <v>216494900</v>
      </c>
      <c r="D504" s="4">
        <f ca="1">OFFSET(InputPriceData!C$15,CalculationsAndCharts!$A504+$A$11,IF($C$7,8,0),1,1)</f>
        <v>113.28</v>
      </c>
      <c r="E504" s="4">
        <f ca="1">OFFSET(InputPriceData!D$15,CalculationsAndCharts!$A504+$A$11,IF($C$7,8,0),1,1)</f>
        <v>113.94</v>
      </c>
      <c r="F504" s="4">
        <f ca="1">OFFSET(InputPriceData!E$15,CalculationsAndCharts!$A504+$A$11,IF($C$7,8,0),1,1)</f>
        <v>112.44</v>
      </c>
      <c r="G504" s="4">
        <f ca="1">OFFSET(InputPriceData!F$15,CalculationsAndCharts!$A504+$A$11,IF($C$7,8,0),1,1)</f>
        <v>113.08</v>
      </c>
      <c r="H504" s="138"/>
      <c r="I504" s="138"/>
      <c r="O504" s="246">
        <f t="shared" ca="1" si="70"/>
        <v>-3.9693874044194093</v>
      </c>
      <c r="P504" s="246">
        <f t="shared" ca="1" si="71"/>
        <v>-0.22345143029091685</v>
      </c>
      <c r="Q504" s="246">
        <f t="shared" ca="1" si="73"/>
        <v>5.4598129618664011</v>
      </c>
      <c r="R504" s="4">
        <f t="shared" ca="1" si="74"/>
        <v>-4.0926572366415177E-2</v>
      </c>
      <c r="S504" s="4">
        <f t="shared" ca="1" si="72"/>
        <v>0.89192657541438802</v>
      </c>
      <c r="W504" s="246">
        <f t="shared" ca="1" si="75"/>
        <v>-3.9693874044194093</v>
      </c>
      <c r="X504" s="246">
        <f t="shared" ca="1" si="76"/>
        <v>-0.22345143029091685</v>
      </c>
      <c r="Y504" s="246">
        <f t="shared" ca="1" si="77"/>
        <v>5.4598129618664011</v>
      </c>
      <c r="Z504" s="4">
        <f t="shared" ca="1" si="78"/>
        <v>-4.0926572366415177E-2</v>
      </c>
      <c r="AA504" s="4">
        <f t="shared" ca="1" si="79"/>
        <v>0.36504951783722084</v>
      </c>
    </row>
    <row r="505" spans="1:27" x14ac:dyDescent="0.25">
      <c r="A505">
        <v>473</v>
      </c>
      <c r="B505" s="176">
        <f ca="1">OFFSET(InputPriceData!B$15,CalculationsAndCharts!$A505+$A$11,0,1,1)</f>
        <v>40868</v>
      </c>
      <c r="C505" s="3">
        <f ca="1">OFFSET(InputPriceData!G$15,CalculationsAndCharts!$A505+$A$11,IF($C$7,8,0),1,1)</f>
        <v>229611600</v>
      </c>
      <c r="D505" s="4">
        <f ca="1">OFFSET(InputPriceData!C$15,CalculationsAndCharts!$A505+$A$11,IF($C$7,8,0),1,1)</f>
        <v>114.03</v>
      </c>
      <c r="E505" s="4">
        <f ca="1">OFFSET(InputPriceData!D$15,CalculationsAndCharts!$A505+$A$11,IF($C$7,8,0),1,1)</f>
        <v>114.17</v>
      </c>
      <c r="F505" s="4">
        <f ca="1">OFFSET(InputPriceData!E$15,CalculationsAndCharts!$A505+$A$11,IF($C$7,8,0),1,1)</f>
        <v>112.56</v>
      </c>
      <c r="G505" s="4">
        <f ca="1">OFFSET(InputPriceData!F$15,CalculationsAndCharts!$A505+$A$11,IF($C$7,8,0),1,1)</f>
        <v>113.52</v>
      </c>
      <c r="H505" s="138"/>
      <c r="I505" s="138"/>
      <c r="O505" s="246">
        <f t="shared" ca="1" si="70"/>
        <v>-3.8309271064057366</v>
      </c>
      <c r="P505" s="246">
        <f t="shared" ca="1" si="71"/>
        <v>0.56938137949429568</v>
      </c>
      <c r="Q505" s="246">
        <f t="shared" ca="1" si="73"/>
        <v>5.5093975397239161</v>
      </c>
      <c r="R505" s="4">
        <f t="shared" ca="1" si="74"/>
        <v>0.10334730347355334</v>
      </c>
      <c r="S505" s="4">
        <f t="shared" ca="1" si="72"/>
        <v>0.91796501535550779</v>
      </c>
      <c r="W505" s="246">
        <f t="shared" ca="1" si="75"/>
        <v>-3.8309271064057366</v>
      </c>
      <c r="X505" s="246">
        <f t="shared" ca="1" si="76"/>
        <v>0.56938137949429568</v>
      </c>
      <c r="Y505" s="246">
        <f t="shared" ca="1" si="77"/>
        <v>5.5093975397239161</v>
      </c>
      <c r="Z505" s="4">
        <f t="shared" ca="1" si="78"/>
        <v>0.10334730347355334</v>
      </c>
      <c r="AA505" s="4">
        <f t="shared" ca="1" si="79"/>
        <v>0.48336549526253669</v>
      </c>
    </row>
    <row r="506" spans="1:27" x14ac:dyDescent="0.25">
      <c r="A506">
        <v>474</v>
      </c>
      <c r="B506" s="176">
        <f ca="1">OFFSET(InputPriceData!B$15,CalculationsAndCharts!$A506+$A$11,0,1,1)</f>
        <v>40865</v>
      </c>
      <c r="C506" s="3">
        <f ca="1">OFFSET(InputPriceData!G$15,CalculationsAndCharts!$A506+$A$11,IF($C$7,8,0),1,1)</f>
        <v>215580400</v>
      </c>
      <c r="D506" s="4">
        <f ca="1">OFFSET(InputPriceData!C$15,CalculationsAndCharts!$A506+$A$11,IF($C$7,8,0),1,1)</f>
        <v>116.21</v>
      </c>
      <c r="E506" s="4">
        <f ca="1">OFFSET(InputPriceData!D$15,CalculationsAndCharts!$A506+$A$11,IF($C$7,8,0),1,1)</f>
        <v>116.45</v>
      </c>
      <c r="F506" s="4">
        <f ca="1">OFFSET(InputPriceData!E$15,CalculationsAndCharts!$A506+$A$11,IF($C$7,8,0),1,1)</f>
        <v>115.24</v>
      </c>
      <c r="G506" s="4">
        <f ca="1">OFFSET(InputPriceData!F$15,CalculationsAndCharts!$A506+$A$11,IF($C$7,8,0),1,1)</f>
        <v>115.72</v>
      </c>
      <c r="H506" s="138"/>
      <c r="I506" s="138"/>
      <c r="O506" s="246">
        <f t="shared" ca="1" si="70"/>
        <v>-1.8308074960009495</v>
      </c>
      <c r="P506" s="246">
        <f t="shared" ca="1" si="71"/>
        <v>1.2549508390868882</v>
      </c>
      <c r="Q506" s="246">
        <f t="shared" ca="1" si="73"/>
        <v>5.5594324316083918</v>
      </c>
      <c r="R506" s="4">
        <f t="shared" ca="1" si="74"/>
        <v>0.22573362560390361</v>
      </c>
      <c r="S506" s="4">
        <f t="shared" ca="1" si="72"/>
        <v>0.93564727840682571</v>
      </c>
      <c r="W506" s="246">
        <f t="shared" ca="1" si="75"/>
        <v>-1.8308074960009495</v>
      </c>
      <c r="X506" s="246">
        <f t="shared" ca="1" si="76"/>
        <v>1.2549508390868882</v>
      </c>
      <c r="Y506" s="246">
        <f t="shared" ca="1" si="77"/>
        <v>5.5594324316083918</v>
      </c>
      <c r="Z506" s="4">
        <f t="shared" ca="1" si="78"/>
        <v>0.22573362560390361</v>
      </c>
      <c r="AA506" s="4">
        <f t="shared" ca="1" si="79"/>
        <v>0.57391303732519749</v>
      </c>
    </row>
    <row r="507" spans="1:27" x14ac:dyDescent="0.25">
      <c r="A507">
        <v>475</v>
      </c>
      <c r="B507" s="176">
        <f ca="1">OFFSET(InputPriceData!B$15,CalculationsAndCharts!$A507+$A$11,0,1,1)</f>
        <v>40864</v>
      </c>
      <c r="C507" s="3">
        <f ca="1">OFFSET(InputPriceData!G$15,CalculationsAndCharts!$A507+$A$11,IF($C$7,8,0),1,1)</f>
        <v>331219600</v>
      </c>
      <c r="D507" s="4">
        <f ca="1">OFFSET(InputPriceData!C$15,CalculationsAndCharts!$A507+$A$11,IF($C$7,8,0),1,1)</f>
        <v>117.5</v>
      </c>
      <c r="E507" s="4">
        <f ca="1">OFFSET(InputPriceData!D$15,CalculationsAndCharts!$A507+$A$11,IF($C$7,8,0),1,1)</f>
        <v>117.79</v>
      </c>
      <c r="F507" s="4">
        <f ca="1">OFFSET(InputPriceData!E$15,CalculationsAndCharts!$A507+$A$11,IF($C$7,8,0),1,1)</f>
        <v>115.02</v>
      </c>
      <c r="G507" s="4">
        <f ca="1">OFFSET(InputPriceData!F$15,CalculationsAndCharts!$A507+$A$11,IF($C$7,8,0),1,1)</f>
        <v>115.85</v>
      </c>
      <c r="H507" s="138"/>
      <c r="I507" s="138"/>
      <c r="O507" s="246">
        <f t="shared" ca="1" si="70"/>
        <v>-1.8061388668493974</v>
      </c>
      <c r="P507" s="246">
        <f t="shared" ca="1" si="71"/>
        <v>1.8205439952914313</v>
      </c>
      <c r="Q507" s="246">
        <f t="shared" ca="1" si="73"/>
        <v>5.6099217271527664</v>
      </c>
      <c r="R507" s="4">
        <f t="shared" ca="1" si="74"/>
        <v>0.32452217407593348</v>
      </c>
      <c r="S507" s="4">
        <f t="shared" ca="1" si="72"/>
        <v>0.9477212652118453</v>
      </c>
      <c r="W507" s="246">
        <f t="shared" ca="1" si="75"/>
        <v>-1.8061388668493974</v>
      </c>
      <c r="X507" s="246">
        <f t="shared" ca="1" si="76"/>
        <v>1.8205439952914313</v>
      </c>
      <c r="Y507" s="246">
        <f t="shared" ca="1" si="77"/>
        <v>5.6099217271527664</v>
      </c>
      <c r="Z507" s="4">
        <f t="shared" ca="1" si="78"/>
        <v>0.32452217407593348</v>
      </c>
      <c r="AA507" s="4">
        <f t="shared" ca="1" si="79"/>
        <v>0.64127853263620349</v>
      </c>
    </row>
    <row r="508" spans="1:27" x14ac:dyDescent="0.25">
      <c r="A508">
        <v>476</v>
      </c>
      <c r="B508" s="176">
        <f ca="1">OFFSET(InputPriceData!B$15,CalculationsAndCharts!$A508+$A$11,0,1,1)</f>
        <v>40863</v>
      </c>
      <c r="C508" s="3">
        <f ca="1">OFFSET(InputPriceData!G$15,CalculationsAndCharts!$A508+$A$11,IF($C$7,8,0),1,1)</f>
        <v>235782500</v>
      </c>
      <c r="D508" s="4">
        <f ca="1">OFFSET(InputPriceData!C$15,CalculationsAndCharts!$A508+$A$11,IF($C$7,8,0),1,1)</f>
        <v>118.41</v>
      </c>
      <c r="E508" s="4">
        <f ca="1">OFFSET(InputPriceData!D$15,CalculationsAndCharts!$A508+$A$11,IF($C$7,8,0),1,1)</f>
        <v>119.86</v>
      </c>
      <c r="F508" s="4">
        <f ca="1">OFFSET(InputPriceData!E$15,CalculationsAndCharts!$A508+$A$11,IF($C$7,8,0),1,1)</f>
        <v>117.55</v>
      </c>
      <c r="G508" s="4">
        <f ca="1">OFFSET(InputPriceData!F$15,CalculationsAndCharts!$A508+$A$11,IF($C$7,8,0),1,1)</f>
        <v>117.72</v>
      </c>
      <c r="H508" s="138"/>
      <c r="I508" s="138"/>
      <c r="O508" s="246">
        <f t="shared" ca="1" si="70"/>
        <v>4.4513352142680374E-2</v>
      </c>
      <c r="P508" s="246">
        <f t="shared" ca="1" si="71"/>
        <v>2.2541097639202397</v>
      </c>
      <c r="Q508" s="246">
        <f t="shared" ca="1" si="73"/>
        <v>5.6608695531309445</v>
      </c>
      <c r="R508" s="4">
        <f t="shared" ca="1" si="74"/>
        <v>0.39819143380075317</v>
      </c>
      <c r="S508" s="4">
        <f t="shared" ca="1" si="72"/>
        <v>0.95569634551269655</v>
      </c>
      <c r="W508" s="246">
        <f t="shared" ca="1" si="75"/>
        <v>4.4513352142680374E-2</v>
      </c>
      <c r="X508" s="246">
        <f t="shared" ca="1" si="76"/>
        <v>2.2541097639202397</v>
      </c>
      <c r="Y508" s="246">
        <f t="shared" ca="1" si="77"/>
        <v>5.6608695531309445</v>
      </c>
      <c r="Z508" s="4">
        <f t="shared" ca="1" si="78"/>
        <v>0.39819143380075317</v>
      </c>
      <c r="AA508" s="4">
        <f t="shared" ca="1" si="79"/>
        <v>0.68852545805953469</v>
      </c>
    </row>
    <row r="509" spans="1:27" x14ac:dyDescent="0.25">
      <c r="A509">
        <v>477</v>
      </c>
      <c r="B509" s="176">
        <f ca="1">OFFSET(InputPriceData!B$15,CalculationsAndCharts!$A509+$A$11,0,1,1)</f>
        <v>40862</v>
      </c>
      <c r="C509" s="3">
        <f ca="1">OFFSET(InputPriceData!G$15,CalculationsAndCharts!$A509+$A$11,IF($C$7,8,0),1,1)</f>
        <v>184709400</v>
      </c>
      <c r="D509" s="4">
        <f ca="1">OFFSET(InputPriceData!C$15,CalculationsAndCharts!$A509+$A$11,IF($C$7,8,0),1,1)</f>
        <v>118.75</v>
      </c>
      <c r="E509" s="4">
        <f ca="1">OFFSET(InputPriceData!D$15,CalculationsAndCharts!$A509+$A$11,IF($C$7,8,0),1,1)</f>
        <v>120.25</v>
      </c>
      <c r="F509" s="4">
        <f ca="1">OFFSET(InputPriceData!E$15,CalculationsAndCharts!$A509+$A$11,IF($C$7,8,0),1,1)</f>
        <v>118.32</v>
      </c>
      <c r="G509" s="4">
        <f ca="1">OFFSET(InputPriceData!F$15,CalculationsAndCharts!$A509+$A$11,IF($C$7,8,0),1,1)</f>
        <v>119.61</v>
      </c>
      <c r="H509" s="138"/>
      <c r="I509" s="138"/>
      <c r="O509" s="246">
        <f t="shared" ca="1" si="70"/>
        <v>2.0879967543798705</v>
      </c>
      <c r="P509" s="246">
        <f t="shared" ca="1" si="71"/>
        <v>2.5439161297857913</v>
      </c>
      <c r="Q509" s="246">
        <f t="shared" ca="1" si="73"/>
        <v>5.7122800737951005</v>
      </c>
      <c r="R509" s="4">
        <f t="shared" ca="1" si="74"/>
        <v>0.44534163187409592</v>
      </c>
      <c r="S509" s="4">
        <f t="shared" ca="1" si="72"/>
        <v>0.96040438243480264</v>
      </c>
      <c r="W509" s="246">
        <f t="shared" ca="1" si="75"/>
        <v>2.0879967543798705</v>
      </c>
      <c r="X509" s="246">
        <f t="shared" ca="1" si="76"/>
        <v>2.5439161297857913</v>
      </c>
      <c r="Y509" s="246">
        <f t="shared" ca="1" si="77"/>
        <v>5.7122800737951005</v>
      </c>
      <c r="Z509" s="4">
        <f t="shared" ca="1" si="78"/>
        <v>0.44534163187409592</v>
      </c>
      <c r="AA509" s="4">
        <f t="shared" ca="1" si="79"/>
        <v>0.71752426163905836</v>
      </c>
    </row>
    <row r="510" spans="1:27" x14ac:dyDescent="0.25">
      <c r="A510">
        <v>478</v>
      </c>
      <c r="B510" s="176">
        <f ca="1">OFFSET(InputPriceData!B$15,CalculationsAndCharts!$A510+$A$11,0,1,1)</f>
        <v>40861</v>
      </c>
      <c r="C510" s="3">
        <f ca="1">OFFSET(InputPriceData!G$15,CalculationsAndCharts!$A510+$A$11,IF($C$7,8,0),1,1)</f>
        <v>159258300</v>
      </c>
      <c r="D510" s="4">
        <f ca="1">OFFSET(InputPriceData!C$15,CalculationsAndCharts!$A510+$A$11,IF($C$7,8,0),1,1)</f>
        <v>119.72</v>
      </c>
      <c r="E510" s="4">
        <f ca="1">OFFSET(InputPriceData!D$15,CalculationsAndCharts!$A510+$A$11,IF($C$7,8,0),1,1)</f>
        <v>120.92</v>
      </c>
      <c r="F510" s="4">
        <f ca="1">OFFSET(InputPriceData!E$15,CalculationsAndCharts!$A510+$A$11,IF($C$7,8,0),1,1)</f>
        <v>118.52</v>
      </c>
      <c r="G510" s="4">
        <f ca="1">OFFSET(InputPriceData!F$15,CalculationsAndCharts!$A510+$A$11,IF($C$7,8,0),1,1)</f>
        <v>119.03</v>
      </c>
      <c r="H510" s="138"/>
      <c r="I510" s="138"/>
      <c r="O510" s="246">
        <f t="shared" ca="1" si="70"/>
        <v>1.7335863970944285</v>
      </c>
      <c r="P510" s="246">
        <f t="shared" ca="1" si="71"/>
        <v>2.8137469224171814</v>
      </c>
      <c r="Q510" s="246">
        <f t="shared" ca="1" si="73"/>
        <v>5.7641574912160447</v>
      </c>
      <c r="R510" s="4">
        <f t="shared" ca="1" si="74"/>
        <v>0.48814539274907542</v>
      </c>
      <c r="S510" s="4">
        <f t="shared" ca="1" si="72"/>
        <v>0.96443801603950607</v>
      </c>
      <c r="W510" s="246">
        <f t="shared" ca="1" si="75"/>
        <v>1.7335863970944285</v>
      </c>
      <c r="X510" s="246">
        <f t="shared" ca="1" si="76"/>
        <v>2.8137469224171814</v>
      </c>
      <c r="Y510" s="246">
        <f t="shared" ca="1" si="77"/>
        <v>5.7641574912160447</v>
      </c>
      <c r="Z510" s="4">
        <f t="shared" ca="1" si="78"/>
        <v>0.48814539274907542</v>
      </c>
      <c r="AA510" s="4">
        <f t="shared" ca="1" si="79"/>
        <v>0.74305737841958486</v>
      </c>
    </row>
    <row r="511" spans="1:27" x14ac:dyDescent="0.25">
      <c r="A511">
        <v>479</v>
      </c>
      <c r="B511" s="176">
        <f ca="1">OFFSET(InputPriceData!B$15,CalculationsAndCharts!$A511+$A$11,0,1,1)</f>
        <v>40858</v>
      </c>
      <c r="C511" s="3">
        <f ca="1">OFFSET(InputPriceData!G$15,CalculationsAndCharts!$A511+$A$11,IF($C$7,8,0),1,1)</f>
        <v>189924400</v>
      </c>
      <c r="D511" s="4">
        <f ca="1">OFFSET(InputPriceData!C$15,CalculationsAndCharts!$A511+$A$11,IF($C$7,8,0),1,1)</f>
        <v>119.37</v>
      </c>
      <c r="E511" s="4">
        <f ca="1">OFFSET(InputPriceData!D$15,CalculationsAndCharts!$A511+$A$11,IF($C$7,8,0),1,1)</f>
        <v>120.47</v>
      </c>
      <c r="F511" s="4">
        <f ca="1">OFFSET(InputPriceData!E$15,CalculationsAndCharts!$A511+$A$11,IF($C$7,8,0),1,1)</f>
        <v>119.33</v>
      </c>
      <c r="G511" s="4">
        <f ca="1">OFFSET(InputPriceData!F$15,CalculationsAndCharts!$A511+$A$11,IF($C$7,8,0),1,1)</f>
        <v>120.16</v>
      </c>
      <c r="H511" s="138"/>
      <c r="I511" s="138"/>
      <c r="O511" s="246">
        <f t="shared" ca="1" si="70"/>
        <v>3.1312400548036479</v>
      </c>
      <c r="P511" s="246">
        <f t="shared" ca="1" si="71"/>
        <v>3.1232376001175841</v>
      </c>
      <c r="Q511" s="246">
        <f t="shared" ca="1" si="73"/>
        <v>5.8165060456266851</v>
      </c>
      <c r="R511" s="4">
        <f t="shared" ca="1" si="74"/>
        <v>0.53696111989187811</v>
      </c>
      <c r="S511" s="4">
        <f t="shared" ca="1" si="72"/>
        <v>0.96878245777786864</v>
      </c>
      <c r="W511" s="246">
        <f t="shared" ca="1" si="75"/>
        <v>3.1312400548036479</v>
      </c>
      <c r="X511" s="246">
        <f t="shared" ca="1" si="76"/>
        <v>3.1232376001175841</v>
      </c>
      <c r="Y511" s="246">
        <f t="shared" ca="1" si="77"/>
        <v>5.8165060456266851</v>
      </c>
      <c r="Z511" s="4">
        <f t="shared" ca="1" si="78"/>
        <v>0.53696111989187811</v>
      </c>
      <c r="AA511" s="4">
        <f t="shared" ca="1" si="79"/>
        <v>0.77129825086897696</v>
      </c>
    </row>
    <row r="512" spans="1:27" x14ac:dyDescent="0.25">
      <c r="A512">
        <v>480</v>
      </c>
      <c r="B512" s="176">
        <f ca="1">OFFSET(InputPriceData!B$15,CalculationsAndCharts!$A512+$A$11,0,1,1)</f>
        <v>40857</v>
      </c>
      <c r="C512" s="3">
        <f ca="1">OFFSET(InputPriceData!G$15,CalculationsAndCharts!$A512+$A$11,IF($C$7,8,0),1,1)</f>
        <v>231866500</v>
      </c>
      <c r="D512" s="4">
        <f ca="1">OFFSET(InputPriceData!C$15,CalculationsAndCharts!$A512+$A$11,IF($C$7,8,0),1,1)</f>
        <v>118.39</v>
      </c>
      <c r="E512" s="4">
        <f ca="1">OFFSET(InputPriceData!D$15,CalculationsAndCharts!$A512+$A$11,IF($C$7,8,0),1,1)</f>
        <v>118.53</v>
      </c>
      <c r="F512" s="4">
        <f ca="1">OFFSET(InputPriceData!E$15,CalculationsAndCharts!$A512+$A$11,IF($C$7,8,0),1,1)</f>
        <v>116.71</v>
      </c>
      <c r="G512" s="4">
        <f ca="1">OFFSET(InputPriceData!F$15,CalculationsAndCharts!$A512+$A$11,IF($C$7,8,0),1,1)</f>
        <v>117.94</v>
      </c>
      <c r="H512" s="138"/>
      <c r="I512" s="138"/>
      <c r="O512" s="246">
        <f t="shared" ca="1" si="70"/>
        <v>1.148380630847643</v>
      </c>
      <c r="P512" s="246">
        <f t="shared" ca="1" si="71"/>
        <v>3.5207047811451573</v>
      </c>
      <c r="Q512" s="246">
        <f t="shared" ca="1" si="73"/>
        <v>5.8693300157686021</v>
      </c>
      <c r="R512" s="4">
        <f t="shared" ca="1" si="74"/>
        <v>0.59984781426268341</v>
      </c>
      <c r="S512" s="4">
        <f t="shared" ca="1" si="72"/>
        <v>0.97401378062825239</v>
      </c>
      <c r="W512" s="246">
        <f t="shared" ca="1" si="75"/>
        <v>1.148380630847643</v>
      </c>
      <c r="X512" s="246">
        <f t="shared" ca="1" si="76"/>
        <v>3.5207047811451573</v>
      </c>
      <c r="Y512" s="246">
        <f t="shared" ca="1" si="77"/>
        <v>5.8693300157686021</v>
      </c>
      <c r="Z512" s="4">
        <f t="shared" ca="1" si="78"/>
        <v>0.59984781426268341</v>
      </c>
      <c r="AA512" s="4">
        <f t="shared" ca="1" si="79"/>
        <v>0.80636846885054503</v>
      </c>
    </row>
    <row r="513" spans="1:27" x14ac:dyDescent="0.25">
      <c r="A513">
        <v>481</v>
      </c>
      <c r="B513" s="176">
        <f ca="1">OFFSET(InputPriceData!B$15,CalculationsAndCharts!$A513+$A$11,0,1,1)</f>
        <v>40856</v>
      </c>
      <c r="C513" s="3">
        <f ca="1">OFFSET(InputPriceData!G$15,CalculationsAndCharts!$A513+$A$11,IF($C$7,8,0),1,1)</f>
        <v>337982000</v>
      </c>
      <c r="D513" s="4">
        <f ca="1">OFFSET(InputPriceData!C$15,CalculationsAndCharts!$A513+$A$11,IF($C$7,8,0),1,1)</f>
        <v>118.48</v>
      </c>
      <c r="E513" s="4">
        <f ca="1">OFFSET(InputPriceData!D$15,CalculationsAndCharts!$A513+$A$11,IF($C$7,8,0),1,1)</f>
        <v>119.34</v>
      </c>
      <c r="F513" s="4">
        <f ca="1">OFFSET(InputPriceData!E$15,CalculationsAndCharts!$A513+$A$11,IF($C$7,8,0),1,1)</f>
        <v>116.56</v>
      </c>
      <c r="G513" s="4">
        <f ca="1">OFFSET(InputPriceData!F$15,CalculationsAndCharts!$A513+$A$11,IF($C$7,8,0),1,1)</f>
        <v>116.84</v>
      </c>
      <c r="H513" s="138"/>
      <c r="I513" s="138"/>
      <c r="O513" s="246">
        <f t="shared" ca="1" si="70"/>
        <v>0.15032813039697945</v>
      </c>
      <c r="P513" s="246">
        <f t="shared" ca="1" si="71"/>
        <v>3.9703306142188306</v>
      </c>
      <c r="Q513" s="246">
        <f t="shared" ca="1" si="73"/>
        <v>5.9226337192417784</v>
      </c>
      <c r="R513" s="4">
        <f t="shared" ca="1" si="74"/>
        <v>0.67036571944670531</v>
      </c>
      <c r="S513" s="4">
        <f t="shared" ca="1" si="72"/>
        <v>0.979440635688133</v>
      </c>
      <c r="W513" s="246">
        <f t="shared" ca="1" si="75"/>
        <v>0.15032813039697945</v>
      </c>
      <c r="X513" s="246">
        <f t="shared" ca="1" si="76"/>
        <v>3.9703306142188306</v>
      </c>
      <c r="Y513" s="246">
        <f t="shared" ca="1" si="77"/>
        <v>5.9226337192417784</v>
      </c>
      <c r="Z513" s="4">
        <f t="shared" ca="1" si="78"/>
        <v>0.67036571944670531</v>
      </c>
      <c r="AA513" s="4">
        <f t="shared" ca="1" si="79"/>
        <v>0.84403962678594879</v>
      </c>
    </row>
    <row r="514" spans="1:27" x14ac:dyDescent="0.25">
      <c r="A514">
        <v>482</v>
      </c>
      <c r="B514" s="176">
        <f ca="1">OFFSET(InputPriceData!B$15,CalculationsAndCharts!$A514+$A$11,0,1,1)</f>
        <v>40855</v>
      </c>
      <c r="C514" s="3">
        <f ca="1">OFFSET(InputPriceData!G$15,CalculationsAndCharts!$A514+$A$11,IF($C$7,8,0),1,1)</f>
        <v>224426300</v>
      </c>
      <c r="D514" s="4">
        <f ca="1">OFFSET(InputPriceData!C$15,CalculationsAndCharts!$A514+$A$11,IF($C$7,8,0),1,1)</f>
        <v>120.41</v>
      </c>
      <c r="E514" s="4">
        <f ca="1">OFFSET(InputPriceData!D$15,CalculationsAndCharts!$A514+$A$11,IF($C$7,8,0),1,1)</f>
        <v>121.45</v>
      </c>
      <c r="F514" s="4">
        <f ca="1">OFFSET(InputPriceData!E$15,CalculationsAndCharts!$A514+$A$11,IF($C$7,8,0),1,1)</f>
        <v>119.26</v>
      </c>
      <c r="G514" s="4">
        <f ca="1">OFFSET(InputPriceData!F$15,CalculationsAndCharts!$A514+$A$11,IF($C$7,8,0),1,1)</f>
        <v>121.32</v>
      </c>
      <c r="H514" s="138"/>
      <c r="I514" s="138"/>
      <c r="O514" s="246">
        <f t="shared" ca="1" si="70"/>
        <v>4.8956328435392553</v>
      </c>
      <c r="P514" s="246">
        <f t="shared" ca="1" si="71"/>
        <v>4.2622560679388144</v>
      </c>
      <c r="Q514" s="246">
        <f t="shared" ca="1" si="73"/>
        <v>5.9764215128574962</v>
      </c>
      <c r="R514" s="4">
        <f t="shared" ca="1" si="74"/>
        <v>0.71317862349051564</v>
      </c>
      <c r="S514" s="4">
        <f t="shared" ca="1" si="72"/>
        <v>0.98253071251242541</v>
      </c>
      <c r="W514" s="246">
        <f t="shared" ca="1" si="75"/>
        <v>4.8956328435392553</v>
      </c>
      <c r="X514" s="246">
        <f t="shared" ca="1" si="76"/>
        <v>4.2622560679388144</v>
      </c>
      <c r="Y514" s="246">
        <f t="shared" ca="1" si="77"/>
        <v>5.9764215128574962</v>
      </c>
      <c r="Z514" s="4">
        <f t="shared" ca="1" si="78"/>
        <v>0.71317862349051564</v>
      </c>
      <c r="AA514" s="4">
        <f t="shared" ca="1" si="79"/>
        <v>0.8661039066988252</v>
      </c>
    </row>
    <row r="515" spans="1:27" x14ac:dyDescent="0.25">
      <c r="A515">
        <v>483</v>
      </c>
      <c r="B515" s="176">
        <f ca="1">OFFSET(InputPriceData!B$15,CalculationsAndCharts!$A515+$A$11,0,1,1)</f>
        <v>40854</v>
      </c>
      <c r="C515" s="3">
        <f ca="1">OFFSET(InputPriceData!G$15,CalculationsAndCharts!$A515+$A$11,IF($C$7,8,0),1,1)</f>
        <v>196617200</v>
      </c>
      <c r="D515" s="4">
        <f ca="1">OFFSET(InputPriceData!C$15,CalculationsAndCharts!$A515+$A$11,IF($C$7,8,0),1,1)</f>
        <v>118.95</v>
      </c>
      <c r="E515" s="4">
        <f ca="1">OFFSET(InputPriceData!D$15,CalculationsAndCharts!$A515+$A$11,IF($C$7,8,0),1,1)</f>
        <v>119.9</v>
      </c>
      <c r="F515" s="4">
        <f ca="1">OFFSET(InputPriceData!E$15,CalculationsAndCharts!$A515+$A$11,IF($C$7,8,0),1,1)</f>
        <v>117.83</v>
      </c>
      <c r="G515" s="4">
        <f ca="1">OFFSET(InputPriceData!F$15,CalculationsAndCharts!$A515+$A$11,IF($C$7,8,0),1,1)</f>
        <v>119.78</v>
      </c>
      <c r="H515" s="138"/>
      <c r="I515" s="138"/>
      <c r="O515" s="246">
        <f t="shared" ca="1" si="70"/>
        <v>3.7752202775237675</v>
      </c>
      <c r="P515" s="246">
        <f t="shared" ca="1" si="71"/>
        <v>4.5031585793826263</v>
      </c>
      <c r="Q515" s="246">
        <f t="shared" ca="1" si="73"/>
        <v>6.0306977929944461</v>
      </c>
      <c r="R515" s="4">
        <f t="shared" ca="1" si="74"/>
        <v>0.74670605856153427</v>
      </c>
      <c r="S515" s="4">
        <f t="shared" ca="1" si="72"/>
        <v>0.98485116203555179</v>
      </c>
      <c r="W515" s="246">
        <f t="shared" ca="1" si="75"/>
        <v>3.7752202775237675</v>
      </c>
      <c r="X515" s="246">
        <f t="shared" ca="1" si="76"/>
        <v>4.5031585793826263</v>
      </c>
      <c r="Y515" s="246">
        <f t="shared" ca="1" si="77"/>
        <v>6.0306977929944461</v>
      </c>
      <c r="Z515" s="4">
        <f t="shared" ca="1" si="78"/>
        <v>0.74670605856153427</v>
      </c>
      <c r="AA515" s="4">
        <f t="shared" ca="1" si="79"/>
        <v>0.88297649824017854</v>
      </c>
    </row>
    <row r="516" spans="1:27" x14ac:dyDescent="0.25">
      <c r="A516">
        <v>484</v>
      </c>
      <c r="B516" s="176">
        <f ca="1">OFFSET(InputPriceData!B$15,CalculationsAndCharts!$A516+$A$11,0,1,1)</f>
        <v>40851</v>
      </c>
      <c r="C516" s="3">
        <f ca="1">OFFSET(InputPriceData!G$15,CalculationsAndCharts!$A516+$A$11,IF($C$7,8,0),1,1)</f>
        <v>249401600</v>
      </c>
      <c r="D516" s="4">
        <f ca="1">OFFSET(InputPriceData!C$15,CalculationsAndCharts!$A516+$A$11,IF($C$7,8,0),1,1)</f>
        <v>118.8</v>
      </c>
      <c r="E516" s="4">
        <f ca="1">OFFSET(InputPriceData!D$15,CalculationsAndCharts!$A516+$A$11,IF($C$7,8,0),1,1)</f>
        <v>119.25</v>
      </c>
      <c r="F516" s="4">
        <f ca="1">OFFSET(InputPriceData!E$15,CalculationsAndCharts!$A516+$A$11,IF($C$7,8,0),1,1)</f>
        <v>117.65</v>
      </c>
      <c r="G516" s="4">
        <f ca="1">OFFSET(InputPriceData!F$15,CalculationsAndCharts!$A516+$A$11,IF($C$7,8,0),1,1)</f>
        <v>119.04</v>
      </c>
      <c r="H516" s="138"/>
      <c r="I516" s="138"/>
      <c r="O516" s="246">
        <f t="shared" ca="1" si="70"/>
        <v>3.379643276383526</v>
      </c>
      <c r="P516" s="246">
        <f t="shared" ca="1" si="71"/>
        <v>4.8581261691235351</v>
      </c>
      <c r="Q516" s="246">
        <f t="shared" ca="1" si="73"/>
        <v>6.0854669959580692</v>
      </c>
      <c r="R516" s="4">
        <f t="shared" ca="1" si="74"/>
        <v>0.79831608196220172</v>
      </c>
      <c r="S516" s="4">
        <f t="shared" ca="1" si="72"/>
        <v>0.98826384985627369</v>
      </c>
      <c r="W516" s="246">
        <f t="shared" ca="1" si="75"/>
        <v>3.379643276383526</v>
      </c>
      <c r="X516" s="246">
        <f t="shared" ca="1" si="76"/>
        <v>4.8581261691235351</v>
      </c>
      <c r="Y516" s="246">
        <f t="shared" ca="1" si="77"/>
        <v>6.0854669959580692</v>
      </c>
      <c r="Z516" s="4">
        <f t="shared" ca="1" si="78"/>
        <v>0.79831608196220172</v>
      </c>
      <c r="AA516" s="4">
        <f t="shared" ca="1" si="79"/>
        <v>0.90827868841584103</v>
      </c>
    </row>
    <row r="517" spans="1:27" x14ac:dyDescent="0.25">
      <c r="A517">
        <v>485</v>
      </c>
      <c r="B517" s="176">
        <f ca="1">OFFSET(InputPriceData!B$15,CalculationsAndCharts!$A517+$A$11,0,1,1)</f>
        <v>40850</v>
      </c>
      <c r="C517" s="3">
        <f ca="1">OFFSET(InputPriceData!G$15,CalculationsAndCharts!$A517+$A$11,IF($C$7,8,0),1,1)</f>
        <v>291174800</v>
      </c>
      <c r="D517" s="4">
        <f ca="1">OFFSET(InputPriceData!C$15,CalculationsAndCharts!$A517+$A$11,IF($C$7,8,0),1,1)</f>
        <v>118.84</v>
      </c>
      <c r="E517" s="4">
        <f ca="1">OFFSET(InputPriceData!D$15,CalculationsAndCharts!$A517+$A$11,IF($C$7,8,0),1,1)</f>
        <v>120.01</v>
      </c>
      <c r="F517" s="4">
        <f ca="1">OFFSET(InputPriceData!E$15,CalculationsAndCharts!$A517+$A$11,IF($C$7,8,0),1,1)</f>
        <v>117.26</v>
      </c>
      <c r="G517" s="4">
        <f ca="1">OFFSET(InputPriceData!F$15,CalculationsAndCharts!$A517+$A$11,IF($C$7,8,0),1,1)</f>
        <v>119.77</v>
      </c>
      <c r="H517" s="138"/>
      <c r="I517" s="138"/>
      <c r="O517" s="246">
        <f t="shared" ca="1" si="70"/>
        <v>4.4778763691207102</v>
      </c>
      <c r="P517" s="246">
        <f t="shared" ca="1" si="71"/>
        <v>5.2538287255545129</v>
      </c>
      <c r="Q517" s="246">
        <f t="shared" ca="1" si="73"/>
        <v>6.1407335983431572</v>
      </c>
      <c r="R517" s="4">
        <f t="shared" ca="1" si="74"/>
        <v>0.85557020857769472</v>
      </c>
      <c r="S517" s="4">
        <f t="shared" ca="1" si="72"/>
        <v>0.99184018557464226</v>
      </c>
      <c r="W517" s="246">
        <f t="shared" ca="1" si="75"/>
        <v>4.4778763691207102</v>
      </c>
      <c r="X517" s="246">
        <f t="shared" ca="1" si="76"/>
        <v>5.2538287255545129</v>
      </c>
      <c r="Y517" s="246">
        <f t="shared" ca="1" si="77"/>
        <v>6.1407335983431572</v>
      </c>
      <c r="Z517" s="4">
        <f t="shared" ca="1" si="78"/>
        <v>0.85557020857769472</v>
      </c>
      <c r="AA517" s="4">
        <f t="shared" ca="1" si="79"/>
        <v>0.93543729570024825</v>
      </c>
    </row>
    <row r="518" spans="1:27" x14ac:dyDescent="0.25">
      <c r="A518">
        <v>486</v>
      </c>
      <c r="B518" s="176">
        <f ca="1">OFFSET(InputPriceData!B$15,CalculationsAndCharts!$A518+$A$11,0,1,1)</f>
        <v>40849</v>
      </c>
      <c r="C518" s="3">
        <f ca="1">OFFSET(InputPriceData!G$15,CalculationsAndCharts!$A518+$A$11,IF($C$7,8,0),1,1)</f>
        <v>244717600</v>
      </c>
      <c r="D518" s="4">
        <f ca="1">OFFSET(InputPriceData!C$15,CalculationsAndCharts!$A518+$A$11,IF($C$7,8,0),1,1)</f>
        <v>117.48</v>
      </c>
      <c r="E518" s="4">
        <f ca="1">OFFSET(InputPriceData!D$15,CalculationsAndCharts!$A518+$A$11,IF($C$7,8,0),1,1)</f>
        <v>118.02</v>
      </c>
      <c r="F518" s="4">
        <f ca="1">OFFSET(InputPriceData!E$15,CalculationsAndCharts!$A518+$A$11,IF($C$7,8,0),1,1)</f>
        <v>116.49</v>
      </c>
      <c r="G518" s="4">
        <f ca="1">OFFSET(InputPriceData!F$15,CalculationsAndCharts!$A518+$A$11,IF($C$7,8,0),1,1)</f>
        <v>117.63</v>
      </c>
      <c r="H518" s="138"/>
      <c r="I518" s="138"/>
      <c r="O518" s="246">
        <f t="shared" ca="1" si="70"/>
        <v>2.6670455462123499</v>
      </c>
      <c r="P518" s="246">
        <f t="shared" ca="1" si="71"/>
        <v>5.7075810744926745</v>
      </c>
      <c r="Q518" s="246">
        <f t="shared" ca="1" si="73"/>
        <v>6.1965021173997554</v>
      </c>
      <c r="R518" s="4">
        <f t="shared" ca="1" si="74"/>
        <v>0.92109725234593365</v>
      </c>
      <c r="S518" s="4">
        <f t="shared" ca="1" si="72"/>
        <v>0.99568598765795391</v>
      </c>
      <c r="W518" s="246">
        <f t="shared" ca="1" si="75"/>
        <v>2.6670455462123499</v>
      </c>
      <c r="X518" s="246">
        <f t="shared" ca="1" si="76"/>
        <v>5.7075810744926745</v>
      </c>
      <c r="Y518" s="246">
        <f t="shared" ca="1" si="77"/>
        <v>6.1965021173997554</v>
      </c>
      <c r="Z518" s="4">
        <f t="shared" ca="1" si="78"/>
        <v>0.92109725234593365</v>
      </c>
      <c r="AA518" s="4">
        <f t="shared" ca="1" si="79"/>
        <v>0.96540463110192465</v>
      </c>
    </row>
    <row r="519" spans="1:27" x14ac:dyDescent="0.25">
      <c r="A519">
        <v>487</v>
      </c>
      <c r="B519" s="176">
        <f ca="1">OFFSET(InputPriceData!B$15,CalculationsAndCharts!$A519+$A$11,0,1,1)</f>
        <v>40848</v>
      </c>
      <c r="C519" s="3">
        <f ca="1">OFFSET(InputPriceData!G$15,CalculationsAndCharts!$A519+$A$11,IF($C$7,8,0),1,1)</f>
        <v>416565800</v>
      </c>
      <c r="D519" s="4">
        <f ca="1">OFFSET(InputPriceData!C$15,CalculationsAndCharts!$A519+$A$11,IF($C$7,8,0),1,1)</f>
        <v>115.77</v>
      </c>
      <c r="E519" s="4">
        <f ca="1">OFFSET(InputPriceData!D$15,CalculationsAndCharts!$A519+$A$11,IF($C$7,8,0),1,1)</f>
        <v>117.17</v>
      </c>
      <c r="F519" s="4">
        <f ca="1">OFFSET(InputPriceData!E$15,CalculationsAndCharts!$A519+$A$11,IF($C$7,8,0),1,1)</f>
        <v>115.28</v>
      </c>
      <c r="G519" s="4">
        <f ca="1">OFFSET(InputPriceData!F$15,CalculationsAndCharts!$A519+$A$11,IF($C$7,8,0),1,1)</f>
        <v>115.74</v>
      </c>
      <c r="H519" s="138"/>
      <c r="I519" s="138"/>
      <c r="O519" s="246">
        <f t="shared" ca="1" si="70"/>
        <v>0.94389396424751659</v>
      </c>
      <c r="P519" s="246">
        <f t="shared" ca="1" si="71"/>
        <v>6.1520456920723259</v>
      </c>
      <c r="Q519" s="246">
        <f t="shared" ca="1" si="73"/>
        <v>6.2527771114023771</v>
      </c>
      <c r="R519" s="4">
        <f t="shared" ca="1" si="74"/>
        <v>0.98389013113127599</v>
      </c>
      <c r="S519" s="4">
        <f t="shared" ca="1" si="72"/>
        <v>0.9991455921868847</v>
      </c>
      <c r="W519" s="246">
        <f t="shared" ca="1" si="75"/>
        <v>0.94389396424751659</v>
      </c>
      <c r="X519" s="246">
        <f t="shared" ca="1" si="76"/>
        <v>6.1520456920723259</v>
      </c>
      <c r="Y519" s="246">
        <f t="shared" ca="1" si="77"/>
        <v>6.2527771114023771</v>
      </c>
      <c r="Z519" s="4">
        <f t="shared" ca="1" si="78"/>
        <v>0.98389013113127599</v>
      </c>
      <c r="AA519" s="4">
        <f t="shared" ca="1" si="79"/>
        <v>0.9930638446123331</v>
      </c>
    </row>
    <row r="520" spans="1:27" x14ac:dyDescent="0.25">
      <c r="A520">
        <v>488</v>
      </c>
      <c r="B520" s="176">
        <f ca="1">OFFSET(InputPriceData!B$15,CalculationsAndCharts!$A520+$A$11,0,1,1)</f>
        <v>40847</v>
      </c>
      <c r="C520" s="3">
        <f ca="1">OFFSET(InputPriceData!G$15,CalculationsAndCharts!$A520+$A$11,IF($C$7,8,0),1,1)</f>
        <v>228146700</v>
      </c>
      <c r="D520" s="4">
        <f ca="1">OFFSET(InputPriceData!C$15,CalculationsAndCharts!$A520+$A$11,IF($C$7,8,0),1,1)</f>
        <v>120.63</v>
      </c>
      <c r="E520" s="4">
        <f ca="1">OFFSET(InputPriceData!D$15,CalculationsAndCharts!$A520+$A$11,IF($C$7,8,0),1,1)</f>
        <v>122.02</v>
      </c>
      <c r="F520" s="4">
        <f ca="1">OFFSET(InputPriceData!E$15,CalculationsAndCharts!$A520+$A$11,IF($C$7,8,0),1,1)</f>
        <v>118.89</v>
      </c>
      <c r="G520" s="4">
        <f ca="1">OFFSET(InputPriceData!F$15,CalculationsAndCharts!$A520+$A$11,IF($C$7,8,0),1,1)</f>
        <v>119.06</v>
      </c>
      <c r="H520" s="138"/>
      <c r="I520" s="138"/>
      <c r="O520" s="246">
        <f t="shared" ca="1" si="70"/>
        <v>4.5080653550428362</v>
      </c>
      <c r="P520" s="246">
        <f t="shared" ca="1" si="71"/>
        <v>6.3095631800225807</v>
      </c>
      <c r="Q520" s="246">
        <f t="shared" ca="1" si="73"/>
        <v>6.3095631800225807</v>
      </c>
      <c r="R520" s="4">
        <f t="shared" ca="1" si="74"/>
        <v>1</v>
      </c>
      <c r="S520" s="4">
        <f t="shared" ca="1" si="72"/>
        <v>1</v>
      </c>
      <c r="W520" s="246">
        <f t="shared" ca="1" si="75"/>
        <v>4.5080653550428362</v>
      </c>
      <c r="X520" s="246">
        <f t="shared" ca="1" si="76"/>
        <v>6.3095631800225807</v>
      </c>
      <c r="Y520" s="246">
        <f t="shared" ca="1" si="77"/>
        <v>6.3095631800225807</v>
      </c>
      <c r="Z520" s="4">
        <f t="shared" ca="1" si="78"/>
        <v>1</v>
      </c>
      <c r="AA520" s="4">
        <f t="shared" ca="1" si="79"/>
        <v>1</v>
      </c>
    </row>
    <row r="521" spans="1:27" x14ac:dyDescent="0.25">
      <c r="A521">
        <v>489</v>
      </c>
      <c r="B521" s="176">
        <f ca="1">OFFSET(InputPriceData!B$15,CalculationsAndCharts!$A521+$A$11,0,1,1)</f>
        <v>40844</v>
      </c>
      <c r="C521" s="3">
        <f ca="1">OFFSET(InputPriceData!G$15,CalculationsAndCharts!$A521+$A$11,IF($C$7,8,0),1,1)</f>
        <v>225906500</v>
      </c>
      <c r="D521" s="4">
        <f ca="1">OFFSET(InputPriceData!C$15,CalculationsAndCharts!$A521+$A$11,IF($C$7,8,0),1,1)</f>
        <v>121.43</v>
      </c>
      <c r="E521" s="4">
        <f ca="1">OFFSET(InputPriceData!D$15,CalculationsAndCharts!$A521+$A$11,IF($C$7,8,0),1,1)</f>
        <v>122.24</v>
      </c>
      <c r="F521" s="4">
        <f ca="1">OFFSET(InputPriceData!E$15,CalculationsAndCharts!$A521+$A$11,IF($C$7,8,0),1,1)</f>
        <v>121.24</v>
      </c>
      <c r="G521" s="4">
        <f ca="1">OFFSET(InputPriceData!F$15,CalculationsAndCharts!$A521+$A$11,IF($C$7,8,0),1,1)</f>
        <v>122</v>
      </c>
      <c r="H521" s="138"/>
      <c r="I521" s="138"/>
      <c r="O521" s="246">
        <f t="shared" ca="1" si="70"/>
        <v>7.9967286033188145</v>
      </c>
      <c r="P521" s="246">
        <f t="shared" ca="1" si="71"/>
        <v>6.1136566209897696</v>
      </c>
      <c r="Q521" s="246">
        <f t="shared" ca="1" si="73"/>
        <v>6.1136566209897696</v>
      </c>
      <c r="R521" s="4">
        <f t="shared" ca="1" si="74"/>
        <v>1</v>
      </c>
      <c r="S521" s="4">
        <f t="shared" ca="1" si="72"/>
        <v>1</v>
      </c>
      <c r="W521" s="246">
        <f t="shared" ca="1" si="75"/>
        <v>7.9967286033188145</v>
      </c>
      <c r="X521" s="246">
        <f t="shared" ca="1" si="76"/>
        <v>6.1136566209897696</v>
      </c>
      <c r="Y521" s="246">
        <f t="shared" ca="1" si="77"/>
        <v>6.1136566209897696</v>
      </c>
      <c r="Z521" s="4">
        <f t="shared" ca="1" si="78"/>
        <v>1</v>
      </c>
      <c r="AA521" s="4">
        <f t="shared" ca="1" si="79"/>
        <v>1</v>
      </c>
    </row>
    <row r="522" spans="1:27" x14ac:dyDescent="0.25">
      <c r="A522">
        <v>490</v>
      </c>
      <c r="B522" s="176">
        <f ca="1">OFFSET(InputPriceData!B$15,CalculationsAndCharts!$A522+$A$11,0,1,1)</f>
        <v>40843</v>
      </c>
      <c r="C522" s="3">
        <f ca="1">OFFSET(InputPriceData!G$15,CalculationsAndCharts!$A522+$A$11,IF($C$7,8,0),1,1)</f>
        <v>393220200</v>
      </c>
      <c r="D522" s="4">
        <f ca="1">OFFSET(InputPriceData!C$15,CalculationsAndCharts!$A522+$A$11,IF($C$7,8,0),1,1)</f>
        <v>121.08</v>
      </c>
      <c r="E522" s="4">
        <f ca="1">OFFSET(InputPriceData!D$15,CalculationsAndCharts!$A522+$A$11,IF($C$7,8,0),1,1)</f>
        <v>122.78</v>
      </c>
      <c r="F522" s="4">
        <f ca="1">OFFSET(InputPriceData!E$15,CalculationsAndCharts!$A522+$A$11,IF($C$7,8,0),1,1)</f>
        <v>120.11</v>
      </c>
      <c r="G522" s="4">
        <f ca="1">OFFSET(InputPriceData!F$15,CalculationsAndCharts!$A522+$A$11,IF($C$7,8,0),1,1)</f>
        <v>122.03</v>
      </c>
      <c r="H522" s="138"/>
      <c r="I522" s="138"/>
      <c r="O522" s="246">
        <f t="shared" ca="1" si="70"/>
        <v>8.7493966296886256</v>
      </c>
      <c r="P522" s="246">
        <f t="shared" ca="1" si="71"/>
        <v>5.8252781333591486</v>
      </c>
      <c r="Q522" s="246">
        <f t="shared" ca="1" si="73"/>
        <v>5.8252781333591486</v>
      </c>
      <c r="R522" s="4">
        <f t="shared" ca="1" si="74"/>
        <v>1</v>
      </c>
      <c r="S522" s="4">
        <f t="shared" ca="1" si="72"/>
        <v>1</v>
      </c>
      <c r="W522" s="246">
        <f t="shared" ca="1" si="75"/>
        <v>8.7493966296886256</v>
      </c>
      <c r="X522" s="246">
        <f t="shared" ca="1" si="76"/>
        <v>5.8252781333591486</v>
      </c>
      <c r="Y522" s="246">
        <f t="shared" ca="1" si="77"/>
        <v>5.8252781333591486</v>
      </c>
      <c r="Z522" s="4">
        <f t="shared" ca="1" si="78"/>
        <v>1</v>
      </c>
      <c r="AA522" s="4">
        <f t="shared" ca="1" si="79"/>
        <v>1</v>
      </c>
    </row>
    <row r="523" spans="1:27" x14ac:dyDescent="0.25">
      <c r="A523">
        <v>491</v>
      </c>
      <c r="B523" s="176">
        <f ca="1">OFFSET(InputPriceData!B$15,CalculationsAndCharts!$A523+$A$11,0,1,1)</f>
        <v>40842</v>
      </c>
      <c r="C523" s="3">
        <f ca="1">OFFSET(InputPriceData!G$15,CalculationsAndCharts!$A523+$A$11,IF($C$7,8,0),1,1)</f>
        <v>289053800</v>
      </c>
      <c r="D523" s="4">
        <f ca="1">OFFSET(InputPriceData!C$15,CalculationsAndCharts!$A523+$A$11,IF($C$7,8,0),1,1)</f>
        <v>117.97</v>
      </c>
      <c r="E523" s="4">
        <f ca="1">OFFSET(InputPriceData!D$15,CalculationsAndCharts!$A523+$A$11,IF($C$7,8,0),1,1)</f>
        <v>118.37</v>
      </c>
      <c r="F523" s="4">
        <f ca="1">OFFSET(InputPriceData!E$15,CalculationsAndCharts!$A523+$A$11,IF($C$7,8,0),1,1)</f>
        <v>115.94</v>
      </c>
      <c r="G523" s="4">
        <f ca="1">OFFSET(InputPriceData!F$15,CalculationsAndCharts!$A523+$A$11,IF($C$7,8,0),1,1)</f>
        <v>117.92</v>
      </c>
      <c r="H523" s="138"/>
      <c r="I523" s="138"/>
      <c r="O523" s="246">
        <f t="shared" ca="1" si="70"/>
        <v>5.2237008887364054</v>
      </c>
      <c r="P523" s="246">
        <f t="shared" ca="1" si="71"/>
        <v>5.6895196029000683</v>
      </c>
      <c r="Q523" s="246">
        <f t="shared" ca="1" si="73"/>
        <v>5.6895196029000683</v>
      </c>
      <c r="R523" s="4">
        <f t="shared" ca="1" si="74"/>
        <v>1</v>
      </c>
      <c r="S523" s="4">
        <f t="shared" ca="1" si="72"/>
        <v>1</v>
      </c>
      <c r="W523" s="246">
        <f t="shared" ca="1" si="75"/>
        <v>5.2237008887364054</v>
      </c>
      <c r="X523" s="246">
        <f t="shared" ca="1" si="76"/>
        <v>5.6895196029000683</v>
      </c>
      <c r="Y523" s="246">
        <f t="shared" ca="1" si="77"/>
        <v>5.6895196029000683</v>
      </c>
      <c r="Z523" s="4">
        <f t="shared" ca="1" si="78"/>
        <v>1</v>
      </c>
      <c r="AA523" s="4">
        <f t="shared" ca="1" si="79"/>
        <v>1</v>
      </c>
    </row>
    <row r="524" spans="1:27" x14ac:dyDescent="0.25">
      <c r="A524">
        <v>492</v>
      </c>
      <c r="B524" s="176">
        <f ca="1">OFFSET(InputPriceData!B$15,CalculationsAndCharts!$A524+$A$11,0,1,1)</f>
        <v>40841</v>
      </c>
      <c r="C524" s="3">
        <f ca="1">OFFSET(InputPriceData!G$15,CalculationsAndCharts!$A524+$A$11,IF($C$7,8,0),1,1)</f>
        <v>268596800</v>
      </c>
      <c r="D524" s="4">
        <f ca="1">OFFSET(InputPriceData!C$15,CalculationsAndCharts!$A524+$A$11,IF($C$7,8,0),1,1)</f>
        <v>118.49</v>
      </c>
      <c r="E524" s="4">
        <f ca="1">OFFSET(InputPriceData!D$15,CalculationsAndCharts!$A524+$A$11,IF($C$7,8,0),1,1)</f>
        <v>118.54</v>
      </c>
      <c r="F524" s="4">
        <f ca="1">OFFSET(InputPriceData!E$15,CalculationsAndCharts!$A524+$A$11,IF($C$7,8,0),1,1)</f>
        <v>116.48</v>
      </c>
      <c r="G524" s="4">
        <f ca="1">OFFSET(InputPriceData!F$15,CalculationsAndCharts!$A524+$A$11,IF($C$7,8,0),1,1)</f>
        <v>116.74</v>
      </c>
      <c r="H524" s="138"/>
      <c r="I524" s="138"/>
      <c r="O524" s="246">
        <f t="shared" ca="1" si="70"/>
        <v>4.4241815213184257</v>
      </c>
      <c r="P524" s="246">
        <f t="shared" ca="1" si="71"/>
        <v>5.6376367470296023</v>
      </c>
      <c r="Q524" s="246">
        <f t="shared" ca="1" si="73"/>
        <v>5.7203969912613442</v>
      </c>
      <c r="R524" s="4">
        <f t="shared" ca="1" si="74"/>
        <v>0.98553242994180845</v>
      </c>
      <c r="S524" s="4">
        <f t="shared" ca="1" si="72"/>
        <v>0.99923329466703881</v>
      </c>
      <c r="W524" s="246">
        <f t="shared" ca="1" si="75"/>
        <v>4.4241815213184257</v>
      </c>
      <c r="X524" s="246">
        <f t="shared" ca="1" si="76"/>
        <v>5.6376367470296023</v>
      </c>
      <c r="Y524" s="246">
        <f t="shared" ca="1" si="77"/>
        <v>5.7203969912613442</v>
      </c>
      <c r="Z524" s="4">
        <f t="shared" ca="1" si="78"/>
        <v>0.98553242994180845</v>
      </c>
      <c r="AA524" s="4">
        <f t="shared" ca="1" si="79"/>
        <v>0.99377387658170502</v>
      </c>
    </row>
    <row r="525" spans="1:27" x14ac:dyDescent="0.25">
      <c r="A525">
        <v>493</v>
      </c>
      <c r="B525" s="176">
        <f ca="1">OFFSET(InputPriceData!B$15,CalculationsAndCharts!$A525+$A$11,0,1,1)</f>
        <v>40840</v>
      </c>
      <c r="C525" s="3">
        <f ca="1">OFFSET(InputPriceData!G$15,CalculationsAndCharts!$A525+$A$11,IF($C$7,8,0),1,1)</f>
        <v>203215600</v>
      </c>
      <c r="D525" s="4">
        <f ca="1">OFFSET(InputPriceData!C$15,CalculationsAndCharts!$A525+$A$11,IF($C$7,8,0),1,1)</f>
        <v>117.8</v>
      </c>
      <c r="E525" s="4">
        <f ca="1">OFFSET(InputPriceData!D$15,CalculationsAndCharts!$A525+$A$11,IF($C$7,8,0),1,1)</f>
        <v>119.34</v>
      </c>
      <c r="F525" s="4">
        <f ca="1">OFFSET(InputPriceData!E$15,CalculationsAndCharts!$A525+$A$11,IF($C$7,8,0),1,1)</f>
        <v>117.69</v>
      </c>
      <c r="G525" s="4">
        <f ca="1">OFFSET(InputPriceData!F$15,CalculationsAndCharts!$A525+$A$11,IF($C$7,8,0),1,1)</f>
        <v>119.05</v>
      </c>
      <c r="H525" s="138"/>
      <c r="I525" s="138"/>
      <c r="O525" s="246">
        <f t="shared" ca="1" si="70"/>
        <v>7.1916013631043203</v>
      </c>
      <c r="P525" s="246">
        <f t="shared" ca="1" si="71"/>
        <v>5.4564848062980857</v>
      </c>
      <c r="Q525" s="246">
        <f t="shared" ca="1" si="73"/>
        <v>5.7723481243807715</v>
      </c>
      <c r="R525" s="4">
        <f t="shared" ca="1" si="74"/>
        <v>0.94527992572925945</v>
      </c>
      <c r="S525" s="4">
        <f t="shared" ca="1" si="72"/>
        <v>0.99704335987495529</v>
      </c>
      <c r="W525" s="246">
        <f t="shared" ca="1" si="75"/>
        <v>7.1916013631043203</v>
      </c>
      <c r="X525" s="246">
        <f t="shared" ca="1" si="76"/>
        <v>5.4564848062980857</v>
      </c>
      <c r="Y525" s="246">
        <f t="shared" ca="1" si="77"/>
        <v>5.7723481243807715</v>
      </c>
      <c r="Z525" s="4">
        <f t="shared" ca="1" si="78"/>
        <v>0.94527992572925945</v>
      </c>
      <c r="AA525" s="4">
        <f t="shared" ca="1" si="79"/>
        <v>0.97617606894779774</v>
      </c>
    </row>
    <row r="526" spans="1:27" x14ac:dyDescent="0.25">
      <c r="A526">
        <v>494</v>
      </c>
      <c r="B526" s="176">
        <f ca="1">OFFSET(InputPriceData!B$15,CalculationsAndCharts!$A526+$A$11,0,1,1)</f>
        <v>40837</v>
      </c>
      <c r="C526" s="3">
        <f ca="1">OFFSET(InputPriceData!G$15,CalculationsAndCharts!$A526+$A$11,IF($C$7,8,0),1,1)</f>
        <v>278999400</v>
      </c>
      <c r="D526" s="4">
        <f ca="1">OFFSET(InputPriceData!C$15,CalculationsAndCharts!$A526+$A$11,IF($C$7,8,0),1,1)</f>
        <v>116.78</v>
      </c>
      <c r="E526" s="4">
        <f ca="1">OFFSET(InputPriceData!D$15,CalculationsAndCharts!$A526+$A$11,IF($C$7,8,0),1,1)</f>
        <v>117.75</v>
      </c>
      <c r="F526" s="4">
        <f ca="1">OFFSET(InputPriceData!E$15,CalculationsAndCharts!$A526+$A$11,IF($C$7,8,0),1,1)</f>
        <v>116.42</v>
      </c>
      <c r="G526" s="4">
        <f ca="1">OFFSET(InputPriceData!F$15,CalculationsAndCharts!$A526+$A$11,IF($C$7,8,0),1,1)</f>
        <v>117.61</v>
      </c>
      <c r="H526" s="138"/>
      <c r="I526" s="138"/>
      <c r="O526" s="246">
        <f t="shared" ca="1" si="70"/>
        <v>6.2790520456546552</v>
      </c>
      <c r="P526" s="246">
        <f t="shared" ca="1" si="71"/>
        <v>5.2173146206391801</v>
      </c>
      <c r="Q526" s="246">
        <f t="shared" ca="1" si="73"/>
        <v>5.824771063956379</v>
      </c>
      <c r="R526" s="4">
        <f t="shared" ca="1" si="74"/>
        <v>0.89571153326932751</v>
      </c>
      <c r="S526" s="4">
        <f t="shared" ca="1" si="72"/>
        <v>0.99422589362992941</v>
      </c>
      <c r="W526" s="246">
        <f t="shared" ca="1" si="75"/>
        <v>6.2790520456546552</v>
      </c>
      <c r="X526" s="246">
        <f t="shared" ca="1" si="76"/>
        <v>5.2173146206391801</v>
      </c>
      <c r="Y526" s="246">
        <f t="shared" ca="1" si="77"/>
        <v>5.824771063956379</v>
      </c>
      <c r="Z526" s="4">
        <f t="shared" ca="1" si="78"/>
        <v>0.89571153326932751</v>
      </c>
      <c r="AA526" s="4">
        <f t="shared" ca="1" si="79"/>
        <v>0.95393227647184797</v>
      </c>
    </row>
    <row r="527" spans="1:27" x14ac:dyDescent="0.25">
      <c r="A527">
        <v>495</v>
      </c>
      <c r="B527" s="176">
        <f ca="1">OFFSET(InputPriceData!B$15,CalculationsAndCharts!$A527+$A$11,0,1,1)</f>
        <v>40836</v>
      </c>
      <c r="C527" s="3">
        <f ca="1">OFFSET(InputPriceData!G$15,CalculationsAndCharts!$A527+$A$11,IF($C$7,8,0),1,1)</f>
        <v>262075600</v>
      </c>
      <c r="D527" s="4">
        <f ca="1">OFFSET(InputPriceData!C$15,CalculationsAndCharts!$A527+$A$11,IF($C$7,8,0),1,1)</f>
        <v>115.2</v>
      </c>
      <c r="E527" s="4">
        <f ca="1">OFFSET(InputPriceData!D$15,CalculationsAndCharts!$A527+$A$11,IF($C$7,8,0),1,1)</f>
        <v>115.84</v>
      </c>
      <c r="F527" s="4">
        <f ca="1">OFFSET(InputPriceData!E$15,CalculationsAndCharts!$A527+$A$11,IF($C$7,8,0),1,1)</f>
        <v>113.67</v>
      </c>
      <c r="G527" s="4">
        <f ca="1">OFFSET(InputPriceData!F$15,CalculationsAndCharts!$A527+$A$11,IF($C$7,8,0),1,1)</f>
        <v>115.42</v>
      </c>
      <c r="H527" s="138"/>
      <c r="I527" s="138"/>
      <c r="O527" s="246">
        <f t="shared" ca="1" si="70"/>
        <v>4.4842576989322067</v>
      </c>
      <c r="P527" s="246">
        <f t="shared" ca="1" si="71"/>
        <v>5.0314110396616485</v>
      </c>
      <c r="Q527" s="246">
        <f t="shared" ca="1" si="73"/>
        <v>5.8776700948096661</v>
      </c>
      <c r="R527" s="4">
        <f t="shared" ca="1" si="74"/>
        <v>0.85602134153542997</v>
      </c>
      <c r="S527" s="4">
        <f t="shared" ca="1" si="72"/>
        <v>0.99186753861095489</v>
      </c>
      <c r="W527" s="246">
        <f t="shared" ca="1" si="75"/>
        <v>4.4842576989322067</v>
      </c>
      <c r="X527" s="246">
        <f t="shared" ca="1" si="76"/>
        <v>5.0314110396616485</v>
      </c>
      <c r="Y527" s="246">
        <f t="shared" ca="1" si="77"/>
        <v>5.8776700948096661</v>
      </c>
      <c r="Z527" s="4">
        <f t="shared" ca="1" si="78"/>
        <v>0.85602134153542997</v>
      </c>
      <c r="AA527" s="4">
        <f t="shared" ca="1" si="79"/>
        <v>0.93564761194335955</v>
      </c>
    </row>
    <row r="528" spans="1:27" x14ac:dyDescent="0.25">
      <c r="A528">
        <v>496</v>
      </c>
      <c r="B528" s="176">
        <f ca="1">OFFSET(InputPriceData!B$15,CalculationsAndCharts!$A528+$A$11,0,1,1)</f>
        <v>40835</v>
      </c>
      <c r="C528" s="3">
        <f ca="1">OFFSET(InputPriceData!G$15,CalculationsAndCharts!$A528+$A$11,IF($C$7,8,0),1,1)</f>
        <v>226601300</v>
      </c>
      <c r="D528" s="4">
        <f ca="1">OFFSET(InputPriceData!C$15,CalculationsAndCharts!$A528+$A$11,IF($C$7,8,0),1,1)</f>
        <v>116.11</v>
      </c>
      <c r="E528" s="4">
        <f ca="1">OFFSET(InputPriceData!D$15,CalculationsAndCharts!$A528+$A$11,IF($C$7,8,0),1,1)</f>
        <v>116.77</v>
      </c>
      <c r="F528" s="4">
        <f ca="1">OFFSET(InputPriceData!E$15,CalculationsAndCharts!$A528+$A$11,IF($C$7,8,0),1,1)</f>
        <v>114.52</v>
      </c>
      <c r="G528" s="4">
        <f ca="1">OFFSET(InputPriceData!F$15,CalculationsAndCharts!$A528+$A$11,IF($C$7,8,0),1,1)</f>
        <v>114.92</v>
      </c>
      <c r="H528" s="138"/>
      <c r="I528" s="138"/>
      <c r="O528" s="246">
        <f t="shared" ca="1" si="70"/>
        <v>4.281056298420884</v>
      </c>
      <c r="P528" s="246">
        <f t="shared" ca="1" si="71"/>
        <v>4.784688476682228</v>
      </c>
      <c r="Q528" s="246">
        <f t="shared" ca="1" si="73"/>
        <v>5.9310495406757475</v>
      </c>
      <c r="R528" s="4">
        <f t="shared" ca="1" si="74"/>
        <v>0.80671868340811226</v>
      </c>
      <c r="S528" s="4">
        <f t="shared" ca="1" si="72"/>
        <v>0.98880208144387149</v>
      </c>
      <c r="W528" s="246">
        <f t="shared" ca="1" si="75"/>
        <v>4.281056298420884</v>
      </c>
      <c r="X528" s="246">
        <f t="shared" ca="1" si="76"/>
        <v>4.784688476682228</v>
      </c>
      <c r="Y528" s="246">
        <f t="shared" ca="1" si="77"/>
        <v>5.9310495406757475</v>
      </c>
      <c r="Z528" s="4">
        <f t="shared" ca="1" si="78"/>
        <v>0.80671868340811226</v>
      </c>
      <c r="AA528" s="4">
        <f t="shared" ca="1" si="79"/>
        <v>0.91232336263058822</v>
      </c>
    </row>
    <row r="529" spans="1:27" x14ac:dyDescent="0.25">
      <c r="A529">
        <v>497</v>
      </c>
      <c r="B529" s="176">
        <f ca="1">OFFSET(InputPriceData!B$15,CalculationsAndCharts!$A529+$A$11,0,1,1)</f>
        <v>40834</v>
      </c>
      <c r="C529" s="3">
        <f ca="1">OFFSET(InputPriceData!G$15,CalculationsAndCharts!$A529+$A$11,IF($C$7,8,0),1,1)</f>
        <v>318857900</v>
      </c>
      <c r="D529" s="4">
        <f ca="1">OFFSET(InputPriceData!C$15,CalculationsAndCharts!$A529+$A$11,IF($C$7,8,0),1,1)</f>
        <v>113.98</v>
      </c>
      <c r="E529" s="4">
        <f ca="1">OFFSET(InputPriceData!D$15,CalculationsAndCharts!$A529+$A$11,IF($C$7,8,0),1,1)</f>
        <v>117.16</v>
      </c>
      <c r="F529" s="4">
        <f ca="1">OFFSET(InputPriceData!E$15,CalculationsAndCharts!$A529+$A$11,IF($C$7,8,0),1,1)</f>
        <v>113.08</v>
      </c>
      <c r="G529" s="4">
        <f ca="1">OFFSET(InputPriceData!F$15,CalculationsAndCharts!$A529+$A$11,IF($C$7,8,0),1,1)</f>
        <v>116.29</v>
      </c>
      <c r="H529" s="138"/>
      <c r="I529" s="138"/>
      <c r="O529" s="246">
        <f t="shared" ca="1" si="70"/>
        <v>6.0060657016839327</v>
      </c>
      <c r="P529" s="246">
        <f t="shared" ca="1" si="71"/>
        <v>4.3504474484408453</v>
      </c>
      <c r="Q529" s="246">
        <f t="shared" ca="1" si="73"/>
        <v>5.9849137645567581</v>
      </c>
      <c r="R529" s="4">
        <f t="shared" ca="1" si="74"/>
        <v>0.7269022778915577</v>
      </c>
      <c r="S529" s="4">
        <f t="shared" ca="1" si="72"/>
        <v>0.98349076697322224</v>
      </c>
      <c r="W529" s="246">
        <f t="shared" ca="1" si="75"/>
        <v>6.0060657016839327</v>
      </c>
      <c r="X529" s="246">
        <f t="shared" ca="1" si="76"/>
        <v>4.3504474484408453</v>
      </c>
      <c r="Y529" s="246">
        <f t="shared" ca="1" si="77"/>
        <v>5.9849137645567581</v>
      </c>
      <c r="Z529" s="4">
        <f t="shared" ca="1" si="78"/>
        <v>0.7269022778915577</v>
      </c>
      <c r="AA529" s="4">
        <f t="shared" ca="1" si="79"/>
        <v>0.87305268400308511</v>
      </c>
    </row>
    <row r="530" spans="1:27" x14ac:dyDescent="0.25">
      <c r="A530">
        <v>498</v>
      </c>
      <c r="B530" s="176">
        <f ca="1">OFFSET(InputPriceData!B$15,CalculationsAndCharts!$A530+$A$11,0,1,1)</f>
        <v>40833</v>
      </c>
      <c r="C530" s="3">
        <f ca="1">OFFSET(InputPriceData!G$15,CalculationsAndCharts!$A530+$A$11,IF($C$7,8,0),1,1)</f>
        <v>202311600</v>
      </c>
      <c r="D530" s="4">
        <f ca="1">OFFSET(InputPriceData!C$15,CalculationsAndCharts!$A530+$A$11,IF($C$7,8,0),1,1)</f>
        <v>115.73</v>
      </c>
      <c r="E530" s="4">
        <f ca="1">OFFSET(InputPriceData!D$15,CalculationsAndCharts!$A530+$A$11,IF($C$7,8,0),1,1)</f>
        <v>116.26</v>
      </c>
      <c r="F530" s="4">
        <f ca="1">OFFSET(InputPriceData!E$15,CalculationsAndCharts!$A530+$A$11,IF($C$7,8,0),1,1)</f>
        <v>113.78</v>
      </c>
      <c r="G530" s="4">
        <f ca="1">OFFSET(InputPriceData!F$15,CalculationsAndCharts!$A530+$A$11,IF($C$7,8,0),1,1)</f>
        <v>114.06</v>
      </c>
      <c r="H530" s="138"/>
      <c r="I530" s="138"/>
      <c r="O530" s="246">
        <f t="shared" ca="1" si="70"/>
        <v>4.1135628695035447</v>
      </c>
      <c r="P530" s="246">
        <f t="shared" ca="1" si="71"/>
        <v>3.7710628504248089</v>
      </c>
      <c r="Q530" s="246">
        <f t="shared" ca="1" si="73"/>
        <v>6.0392671690784638</v>
      </c>
      <c r="R530" s="4">
        <f t="shared" ca="1" si="74"/>
        <v>0.62442391516191831</v>
      </c>
      <c r="S530" s="4">
        <f t="shared" ca="1" si="72"/>
        <v>0.97595515189184356</v>
      </c>
      <c r="W530" s="246">
        <f t="shared" ca="1" si="75"/>
        <v>4.1135628695035447</v>
      </c>
      <c r="X530" s="246">
        <f t="shared" ca="1" si="76"/>
        <v>3.7710628504248089</v>
      </c>
      <c r="Y530" s="246">
        <f t="shared" ca="1" si="77"/>
        <v>6.0392671690784638</v>
      </c>
      <c r="Z530" s="4">
        <f t="shared" ca="1" si="78"/>
        <v>0.62442391516191831</v>
      </c>
      <c r="AA530" s="4">
        <f t="shared" ca="1" si="79"/>
        <v>0.81969023968761701</v>
      </c>
    </row>
    <row r="531" spans="1:27" x14ac:dyDescent="0.25">
      <c r="A531">
        <v>499</v>
      </c>
      <c r="B531" s="176">
        <f ca="1">OFFSET(InputPriceData!B$15,CalculationsAndCharts!$A531+$A$11,0,1,1)</f>
        <v>40830</v>
      </c>
      <c r="C531" s="3">
        <f ca="1">OFFSET(InputPriceData!G$15,CalculationsAndCharts!$A531+$A$11,IF($C$7,8,0),1,1)</f>
        <v>211397600</v>
      </c>
      <c r="D531" s="4">
        <f ca="1">OFFSET(InputPriceData!C$15,CalculationsAndCharts!$A531+$A$11,IF($C$7,8,0),1,1)</f>
        <v>115.65</v>
      </c>
      <c r="E531" s="4">
        <f ca="1">OFFSET(InputPriceData!D$15,CalculationsAndCharts!$A531+$A$11,IF($C$7,8,0),1,1)</f>
        <v>116.31</v>
      </c>
      <c r="F531" s="4">
        <f ca="1">OFFSET(InputPriceData!E$15,CalculationsAndCharts!$A531+$A$11,IF($C$7,8,0),1,1)</f>
        <v>115.01</v>
      </c>
      <c r="G531" s="4">
        <f ca="1">OFFSET(InputPriceData!F$15,CalculationsAndCharts!$A531+$A$11,IF($C$7,8,0),1,1)</f>
        <v>116.28</v>
      </c>
      <c r="H531" s="138"/>
      <c r="I531" s="138"/>
      <c r="O531" s="246">
        <f t="shared" ca="1" si="70"/>
        <v>6.6911729206687633</v>
      </c>
      <c r="P531" s="246">
        <f t="shared" ca="1" si="71"/>
        <v>3.0264251911002158</v>
      </c>
      <c r="Q531" s="246">
        <f t="shared" ca="1" si="73"/>
        <v>6.0941141968501151</v>
      </c>
      <c r="R531" s="4">
        <f t="shared" ca="1" si="74"/>
        <v>0.49661445344501326</v>
      </c>
      <c r="S531" s="4">
        <f t="shared" ca="1" si="72"/>
        <v>0.96521064998400974</v>
      </c>
      <c r="W531" s="246">
        <f t="shared" ca="1" si="75"/>
        <v>6.6911729206687633</v>
      </c>
      <c r="X531" s="246">
        <f t="shared" ca="1" si="76"/>
        <v>3.0264251911002158</v>
      </c>
      <c r="Y531" s="246">
        <f t="shared" ca="1" si="77"/>
        <v>6.0941141968501151</v>
      </c>
      <c r="Z531" s="4">
        <f t="shared" ca="1" si="78"/>
        <v>0.49661445344501326</v>
      </c>
      <c r="AA531" s="4">
        <f t="shared" ca="1" si="79"/>
        <v>0.74802286661722017</v>
      </c>
    </row>
    <row r="532" spans="1:27" x14ac:dyDescent="0.25">
      <c r="A532">
        <v>500</v>
      </c>
      <c r="B532" s="176">
        <f ca="1">OFFSET(InputPriceData!B$15,CalculationsAndCharts!$A532+$A$11,0,1,1)</f>
        <v>40829</v>
      </c>
      <c r="C532" s="3">
        <f ca="1">OFFSET(InputPriceData!G$15,CalculationsAndCharts!$A532+$A$11,IF($C$7,8,0),1,1)</f>
        <v>212538800</v>
      </c>
      <c r="D532" s="4">
        <f ca="1">OFFSET(InputPriceData!C$15,CalculationsAndCharts!$A532+$A$11,IF($C$7,8,0),1,1)</f>
        <v>113.88</v>
      </c>
      <c r="E532" s="4">
        <f ca="1">OFFSET(InputPriceData!D$15,CalculationsAndCharts!$A532+$A$11,IF($C$7,8,0),1,1)</f>
        <v>114.67</v>
      </c>
      <c r="F532" s="4">
        <f ca="1">OFFSET(InputPriceData!E$15,CalculationsAndCharts!$A532+$A$11,IF($C$7,8,0),1,1)</f>
        <v>113.01</v>
      </c>
      <c r="G532" s="4">
        <f ca="1">OFFSET(InputPriceData!F$15,CalculationsAndCharts!$A532+$A$11,IF($C$7,8,0),1,1)</f>
        <v>114.33</v>
      </c>
      <c r="H532" s="138"/>
      <c r="I532" s="138"/>
      <c r="O532" s="246">
        <f t="shared" ca="1" si="70"/>
        <v>5.1329045669390707</v>
      </c>
      <c r="P532" s="246">
        <f t="shared" ca="1" si="71"/>
        <v>2.1580612752268982</v>
      </c>
      <c r="Q532" s="246">
        <f t="shared" ca="1" si="73"/>
        <v>6.1494593308275629</v>
      </c>
      <c r="R532" s="4">
        <f t="shared" ca="1" si="74"/>
        <v>0.35093512439515184</v>
      </c>
      <c r="S532" s="4">
        <f t="shared" ca="1" si="72"/>
        <v>0.9506730240397101</v>
      </c>
      <c r="W532" s="246">
        <f t="shared" ca="1" si="75"/>
        <v>5.1329045669390707</v>
      </c>
      <c r="X532" s="246">
        <f t="shared" ca="1" si="76"/>
        <v>2.1580612752268982</v>
      </c>
      <c r="Y532" s="246">
        <f t="shared" ca="1" si="77"/>
        <v>6.1494593308275629</v>
      </c>
      <c r="Z532" s="4">
        <f t="shared" ca="1" si="78"/>
        <v>0.35093512439515184</v>
      </c>
      <c r="AA532" s="4">
        <f t="shared" ca="1" si="79"/>
        <v>0.65849895878853837</v>
      </c>
    </row>
    <row r="533" spans="1:27" x14ac:dyDescent="0.25">
      <c r="A533">
        <v>501</v>
      </c>
      <c r="B533" s="176">
        <f ca="1">OFFSET(InputPriceData!B$15,CalculationsAndCharts!$A533+$A$11,0,1,1)</f>
        <v>40828</v>
      </c>
      <c r="C533" s="3">
        <f ca="1">OFFSET(InputPriceData!G$15,CalculationsAndCharts!$A533+$A$11,IF($C$7,8,0),1,1)</f>
        <v>281544900</v>
      </c>
      <c r="D533" s="4">
        <f ca="1">OFFSET(InputPriceData!C$15,CalculationsAndCharts!$A533+$A$11,IF($C$7,8,0),1,1)</f>
        <v>114.42</v>
      </c>
      <c r="E533" s="4">
        <f ca="1">OFFSET(InputPriceData!D$15,CalculationsAndCharts!$A533+$A$11,IF($C$7,8,0),1,1)</f>
        <v>115.88</v>
      </c>
      <c r="F533" s="4">
        <f ca="1">OFFSET(InputPriceData!E$15,CalculationsAndCharts!$A533+$A$11,IF($C$7,8,0),1,1)</f>
        <v>114.16</v>
      </c>
      <c r="G533" s="4">
        <f ca="1">OFFSET(InputPriceData!F$15,CalculationsAndCharts!$A533+$A$11,IF($C$7,8,0),1,1)</f>
        <v>114.56</v>
      </c>
      <c r="H533" s="138"/>
      <c r="I533" s="138"/>
      <c r="O533" s="246">
        <f t="shared" ca="1" si="70"/>
        <v>5.6993911451428509</v>
      </c>
      <c r="P533" s="246">
        <f t="shared" ca="1" si="71"/>
        <v>1.2665565155326373</v>
      </c>
      <c r="Q533" s="246">
        <f t="shared" ca="1" si="73"/>
        <v>6.2053070946796804</v>
      </c>
      <c r="R533" s="4">
        <f t="shared" ca="1" si="74"/>
        <v>0.20410859546638074</v>
      </c>
      <c r="S533" s="4">
        <f t="shared" ca="1" si="72"/>
        <v>0.93276227702545988</v>
      </c>
      <c r="W533" s="246">
        <f t="shared" ca="1" si="75"/>
        <v>5.6993911451428509</v>
      </c>
      <c r="X533" s="246">
        <f t="shared" ca="1" si="76"/>
        <v>1.2665565155326373</v>
      </c>
      <c r="Y533" s="246">
        <f t="shared" ca="1" si="77"/>
        <v>6.2053070946796804</v>
      </c>
      <c r="Z533" s="4">
        <f t="shared" ca="1" si="78"/>
        <v>0.20410859546638074</v>
      </c>
      <c r="AA533" s="4">
        <f t="shared" ca="1" si="79"/>
        <v>0.55850992493349683</v>
      </c>
    </row>
    <row r="534" spans="1:27" x14ac:dyDescent="0.25">
      <c r="A534">
        <v>502</v>
      </c>
      <c r="B534" s="176">
        <f ca="1">OFFSET(InputPriceData!B$15,CalculationsAndCharts!$A534+$A$11,0,1,1)</f>
        <v>40827</v>
      </c>
      <c r="C534" s="3">
        <f ca="1">OFFSET(InputPriceData!G$15,CalculationsAndCharts!$A534+$A$11,IF($C$7,8,0),1,1)</f>
        <v>209088000</v>
      </c>
      <c r="D534" s="4">
        <f ca="1">OFFSET(InputPriceData!C$15,CalculationsAndCharts!$A534+$A$11,IF($C$7,8,0),1,1)</f>
        <v>112.77</v>
      </c>
      <c r="E534" s="4">
        <f ca="1">OFFSET(InputPriceData!D$15,CalculationsAndCharts!$A534+$A$11,IF($C$7,8,0),1,1)</f>
        <v>113.88</v>
      </c>
      <c r="F534" s="4">
        <f ca="1">OFFSET(InputPriceData!E$15,CalculationsAndCharts!$A534+$A$11,IF($C$7,8,0),1,1)</f>
        <v>112.66</v>
      </c>
      <c r="G534" s="4">
        <f ca="1">OFFSET(InputPriceData!F$15,CalculationsAndCharts!$A534+$A$11,IF($C$7,8,0),1,1)</f>
        <v>113.56</v>
      </c>
      <c r="H534" s="138"/>
      <c r="I534" s="138"/>
      <c r="O534" s="246">
        <f t="shared" ca="1" si="70"/>
        <v>5.0202361987490853</v>
      </c>
      <c r="P534" s="246">
        <f t="shared" ca="1" si="71"/>
        <v>0.38771089221285882</v>
      </c>
      <c r="Q534" s="246">
        <f t="shared" ca="1" si="73"/>
        <v>6.2616620531581031</v>
      </c>
      <c r="R534" s="4">
        <f t="shared" ca="1" si="74"/>
        <v>6.1918207805116969E-2</v>
      </c>
      <c r="S534" s="4">
        <f t="shared" ca="1" si="72"/>
        <v>0.91114347394131967</v>
      </c>
      <c r="W534" s="246">
        <f t="shared" ca="1" si="75"/>
        <v>5.0202361987490853</v>
      </c>
      <c r="X534" s="246">
        <f t="shared" ca="1" si="76"/>
        <v>0.38771089221285882</v>
      </c>
      <c r="Y534" s="246">
        <f t="shared" ca="1" si="77"/>
        <v>6.2616620531581031</v>
      </c>
      <c r="Z534" s="4">
        <f t="shared" ca="1" si="78"/>
        <v>6.1918207805116969E-2</v>
      </c>
      <c r="AA534" s="4">
        <f t="shared" ca="1" si="79"/>
        <v>0.45075424968470995</v>
      </c>
    </row>
    <row r="535" spans="1:27" x14ac:dyDescent="0.25">
      <c r="A535">
        <v>503</v>
      </c>
      <c r="B535" s="176">
        <f ca="1">OFFSET(InputPriceData!B$15,CalculationsAndCharts!$A535+$A$11,0,1,1)</f>
        <v>40826</v>
      </c>
      <c r="C535" s="3">
        <f ca="1">OFFSET(InputPriceData!G$15,CalculationsAndCharts!$A535+$A$11,IF($C$7,8,0),1,1)</f>
        <v>230666300</v>
      </c>
      <c r="D535" s="4">
        <f ca="1">OFFSET(InputPriceData!C$15,CalculationsAndCharts!$A535+$A$11,IF($C$7,8,0),1,1)</f>
        <v>111.65</v>
      </c>
      <c r="E535" s="4">
        <f ca="1">OFFSET(InputPriceData!D$15,CalculationsAndCharts!$A535+$A$11,IF($C$7,8,0),1,1)</f>
        <v>113.5</v>
      </c>
      <c r="F535" s="4">
        <f ca="1">OFFSET(InputPriceData!E$15,CalculationsAndCharts!$A535+$A$11,IF($C$7,8,0),1,1)</f>
        <v>111.64</v>
      </c>
      <c r="G535" s="4">
        <f ca="1">OFFSET(InputPriceData!F$15,CalculationsAndCharts!$A535+$A$11,IF($C$7,8,0),1,1)</f>
        <v>113.45</v>
      </c>
      <c r="H535" s="138"/>
      <c r="I535" s="138"/>
      <c r="O535" s="246">
        <f t="shared" ca="1" si="70"/>
        <v>5.1984937243168883</v>
      </c>
      <c r="P535" s="246">
        <f t="shared" ca="1" si="71"/>
        <v>-0.37005717386447545</v>
      </c>
      <c r="Q535" s="246">
        <f t="shared" ca="1" si="73"/>
        <v>6.318528812470336</v>
      </c>
      <c r="R535" s="4">
        <f t="shared" ca="1" si="74"/>
        <v>-5.8566983683626714E-2</v>
      </c>
      <c r="S535" s="4">
        <f t="shared" ca="1" si="72"/>
        <v>0.88825309012925113</v>
      </c>
      <c r="W535" s="246">
        <f t="shared" ca="1" si="75"/>
        <v>5.1984937243168883</v>
      </c>
      <c r="X535" s="246">
        <f t="shared" ca="1" si="76"/>
        <v>-0.37005717386447545</v>
      </c>
      <c r="Y535" s="246">
        <f t="shared" ca="1" si="77"/>
        <v>6.318528812470336</v>
      </c>
      <c r="Z535" s="4">
        <f t="shared" ca="1" si="78"/>
        <v>-5.8566983683626714E-2</v>
      </c>
      <c r="AA535" s="4">
        <f t="shared" ca="1" si="79"/>
        <v>0.3496235756157734</v>
      </c>
    </row>
    <row r="536" spans="1:27" x14ac:dyDescent="0.25">
      <c r="A536">
        <v>504</v>
      </c>
      <c r="B536" s="176">
        <f ca="1">OFFSET(InputPriceData!B$15,CalculationsAndCharts!$A536+$A$11,0,1,1)</f>
        <v>40823</v>
      </c>
      <c r="C536" s="3">
        <f ca="1">OFFSET(InputPriceData!G$15,CalculationsAndCharts!$A536+$A$11,IF($C$7,8,0),1,1)</f>
        <v>312657900</v>
      </c>
      <c r="D536" s="4">
        <f ca="1">OFFSET(InputPriceData!C$15,CalculationsAndCharts!$A536+$A$11,IF($C$7,8,0),1,1)</f>
        <v>111.17</v>
      </c>
      <c r="E536" s="4">
        <f ca="1">OFFSET(InputPriceData!D$15,CalculationsAndCharts!$A536+$A$11,IF($C$7,8,0),1,1)</f>
        <v>111.24</v>
      </c>
      <c r="F536" s="4">
        <f ca="1">OFFSET(InputPriceData!E$15,CalculationsAndCharts!$A536+$A$11,IF($C$7,8,0),1,1)</f>
        <v>109.16</v>
      </c>
      <c r="G536" s="4">
        <f ca="1">OFFSET(InputPriceData!F$15,CalculationsAndCharts!$A536+$A$11,IF($C$7,8,0),1,1)</f>
        <v>109.78</v>
      </c>
      <c r="H536" s="138"/>
      <c r="I536" s="138"/>
      <c r="O536" s="246">
        <f t="shared" ca="1" si="70"/>
        <v>1.6589858253418099</v>
      </c>
      <c r="P536" s="246">
        <f t="shared" ca="1" si="71"/>
        <v>-0.8765271835970454</v>
      </c>
      <c r="Q536" s="246">
        <f t="shared" ca="1" si="73"/>
        <v>6.3759120206562425</v>
      </c>
      <c r="R536" s="4">
        <f t="shared" ca="1" si="74"/>
        <v>-0.13747479274452545</v>
      </c>
      <c r="S536" s="4">
        <f t="shared" ca="1" si="72"/>
        <v>0.87019168687672233</v>
      </c>
      <c r="W536" s="246">
        <f t="shared" ca="1" si="75"/>
        <v>1.6589858253418099</v>
      </c>
      <c r="X536" s="246">
        <f t="shared" ca="1" si="76"/>
        <v>-0.8765271835970454</v>
      </c>
      <c r="Y536" s="246">
        <f t="shared" ca="1" si="77"/>
        <v>6.3759120206562425</v>
      </c>
      <c r="Z536" s="4">
        <f t="shared" ca="1" si="78"/>
        <v>-0.13747479274452545</v>
      </c>
      <c r="AA536" s="4">
        <f t="shared" ca="1" si="79"/>
        <v>0.27780148805316651</v>
      </c>
    </row>
    <row r="537" spans="1:27" x14ac:dyDescent="0.25">
      <c r="A537">
        <v>505</v>
      </c>
      <c r="B537" s="176">
        <f ca="1">OFFSET(InputPriceData!B$15,CalculationsAndCharts!$A537+$A$11,0,1,1)</f>
        <v>40822</v>
      </c>
      <c r="C537" s="3">
        <f ca="1">OFFSET(InputPriceData!G$15,CalculationsAndCharts!$A537+$A$11,IF($C$7,8,0),1,1)</f>
        <v>257800800</v>
      </c>
      <c r="D537" s="4">
        <f ca="1">OFFSET(InputPriceData!C$15,CalculationsAndCharts!$A537+$A$11,IF($C$7,8,0),1,1)</f>
        <v>108.5</v>
      </c>
      <c r="E537" s="4">
        <f ca="1">OFFSET(InputPriceData!D$15,CalculationsAndCharts!$A537+$A$11,IF($C$7,8,0),1,1)</f>
        <v>110.68</v>
      </c>
      <c r="F537" s="4">
        <f ca="1">OFFSET(InputPriceData!E$15,CalculationsAndCharts!$A537+$A$11,IF($C$7,8,0),1,1)</f>
        <v>107.69</v>
      </c>
      <c r="G537" s="4">
        <f ca="1">OFFSET(InputPriceData!F$15,CalculationsAndCharts!$A537+$A$11,IF($C$7,8,0),1,1)</f>
        <v>110.52</v>
      </c>
      <c r="H537" s="138"/>
      <c r="I537" s="138"/>
      <c r="O537" s="246">
        <f t="shared" ca="1" si="70"/>
        <v>2.3997440031223287</v>
      </c>
      <c r="P537" s="246">
        <f t="shared" ca="1" si="71"/>
        <v>-1.1358176365758978</v>
      </c>
      <c r="Q537" s="246">
        <f t="shared" ca="1" si="73"/>
        <v>6.4338163679679541</v>
      </c>
      <c r="R537" s="4">
        <f t="shared" ca="1" si="74"/>
        <v>-0.17653870916036613</v>
      </c>
      <c r="S537" s="4">
        <f t="shared" ca="1" si="72"/>
        <v>0.86012156686076591</v>
      </c>
      <c r="W537" s="246">
        <f t="shared" ca="1" si="75"/>
        <v>2.3997440031223287</v>
      </c>
      <c r="X537" s="246">
        <f t="shared" ca="1" si="76"/>
        <v>-1.1358176365758978</v>
      </c>
      <c r="Y537" s="246">
        <f t="shared" ca="1" si="77"/>
        <v>6.4338163679679541</v>
      </c>
      <c r="Z537" s="4">
        <f t="shared" ca="1" si="78"/>
        <v>-0.17653870916036613</v>
      </c>
      <c r="AA537" s="4">
        <f t="shared" ca="1" si="79"/>
        <v>0.2404400836379775</v>
      </c>
    </row>
    <row r="538" spans="1:27" x14ac:dyDescent="0.25">
      <c r="A538">
        <v>506</v>
      </c>
      <c r="B538" s="176">
        <f ca="1">OFFSET(InputPriceData!B$15,CalculationsAndCharts!$A538+$A$11,0,1,1)</f>
        <v>40821</v>
      </c>
      <c r="C538" s="3">
        <f ca="1">OFFSET(InputPriceData!G$15,CalculationsAndCharts!$A538+$A$11,IF($C$7,8,0),1,1)</f>
        <v>284108000</v>
      </c>
      <c r="D538" s="4">
        <f ca="1">OFFSET(InputPriceData!C$15,CalculationsAndCharts!$A538+$A$11,IF($C$7,8,0),1,1)</f>
        <v>106.84</v>
      </c>
      <c r="E538" s="4">
        <f ca="1">OFFSET(InputPriceData!D$15,CalculationsAndCharts!$A538+$A$11,IF($C$7,8,0),1,1)</f>
        <v>108.83</v>
      </c>
      <c r="F538" s="4">
        <f ca="1">OFFSET(InputPriceData!E$15,CalculationsAndCharts!$A538+$A$11,IF($C$7,8,0),1,1)</f>
        <v>105.86</v>
      </c>
      <c r="G538" s="4">
        <f ca="1">OFFSET(InputPriceData!F$15,CalculationsAndCharts!$A538+$A$11,IF($C$7,8,0),1,1)</f>
        <v>108.55</v>
      </c>
      <c r="H538" s="138"/>
      <c r="I538" s="138"/>
      <c r="O538" s="246">
        <f t="shared" ca="1" si="70"/>
        <v>0.36985719844606768</v>
      </c>
      <c r="P538" s="246">
        <f t="shared" ca="1" si="71"/>
        <v>-1.1501526762860996</v>
      </c>
      <c r="Q538" s="246">
        <f t="shared" ca="1" si="73"/>
        <v>6.4922465872532333</v>
      </c>
      <c r="R538" s="4">
        <f t="shared" ca="1" si="74"/>
        <v>-0.1771578853064962</v>
      </c>
      <c r="S538" s="4">
        <f t="shared" ca="1" si="72"/>
        <v>0.85995517015648337</v>
      </c>
      <c r="W538" s="246">
        <f t="shared" ca="1" si="75"/>
        <v>0.36985719844606768</v>
      </c>
      <c r="X538" s="246">
        <f t="shared" ca="1" si="76"/>
        <v>-1.1501526762860996</v>
      </c>
      <c r="Y538" s="246">
        <f t="shared" ca="1" si="77"/>
        <v>6.4922465872532333</v>
      </c>
      <c r="Z538" s="4">
        <f t="shared" ca="1" si="78"/>
        <v>-0.1771578853064962</v>
      </c>
      <c r="AA538" s="4">
        <f t="shared" ca="1" si="79"/>
        <v>0.23983777597698194</v>
      </c>
    </row>
    <row r="539" spans="1:27" x14ac:dyDescent="0.25">
      <c r="A539">
        <v>507</v>
      </c>
      <c r="B539" s="176">
        <f ca="1">OFFSET(InputPriceData!B$15,CalculationsAndCharts!$A539+$A$11,0,1,1)</f>
        <v>40820</v>
      </c>
      <c r="C539" s="3">
        <f ca="1">OFFSET(InputPriceData!G$15,CalculationsAndCharts!$A539+$A$11,IF($C$7,8,0),1,1)</f>
        <v>459177500</v>
      </c>
      <c r="D539" s="4">
        <f ca="1">OFFSET(InputPriceData!C$15,CalculationsAndCharts!$A539+$A$11,IF($C$7,8,0),1,1)</f>
        <v>102.79</v>
      </c>
      <c r="E539" s="4">
        <f ca="1">OFFSET(InputPriceData!D$15,CalculationsAndCharts!$A539+$A$11,IF($C$7,8,0),1,1)</f>
        <v>106.81</v>
      </c>
      <c r="F539" s="4">
        <f ca="1">OFFSET(InputPriceData!E$15,CalculationsAndCharts!$A539+$A$11,IF($C$7,8,0),1,1)</f>
        <v>101.92</v>
      </c>
      <c r="G539" s="4">
        <f ca="1">OFFSET(InputPriceData!F$15,CalculationsAndCharts!$A539+$A$11,IF($C$7,8,0),1,1)</f>
        <v>106.58</v>
      </c>
      <c r="H539" s="138"/>
      <c r="I539" s="138"/>
      <c r="O539" s="246">
        <f t="shared" ca="1" si="70"/>
        <v>-1.8494557209850822</v>
      </c>
      <c r="P539" s="246">
        <f t="shared" ca="1" si="71"/>
        <v>-0.86018305464232969</v>
      </c>
      <c r="Q539" s="246">
        <f t="shared" ca="1" si="73"/>
        <v>6.5512074543423147</v>
      </c>
      <c r="R539" s="4">
        <f t="shared" ca="1" si="74"/>
        <v>-0.13130145253943645</v>
      </c>
      <c r="S539" s="4">
        <f t="shared" ca="1" si="72"/>
        <v>0.87170961186837947</v>
      </c>
      <c r="W539" s="246">
        <f t="shared" ca="1" si="75"/>
        <v>-1.8494557209850822</v>
      </c>
      <c r="X539" s="246">
        <f t="shared" ca="1" si="76"/>
        <v>-0.86018305464232969</v>
      </c>
      <c r="Y539" s="246">
        <f t="shared" ca="1" si="77"/>
        <v>6.5512074543423147</v>
      </c>
      <c r="Z539" s="4">
        <f t="shared" ca="1" si="78"/>
        <v>-0.13130145253943645</v>
      </c>
      <c r="AA539" s="4">
        <f t="shared" ca="1" si="79"/>
        <v>0.28359301751232774</v>
      </c>
    </row>
    <row r="540" spans="1:27" x14ac:dyDescent="0.25">
      <c r="A540">
        <v>508</v>
      </c>
      <c r="B540" s="176">
        <f ca="1">OFFSET(InputPriceData!B$15,CalculationsAndCharts!$A540+$A$11,0,1,1)</f>
        <v>40819</v>
      </c>
      <c r="C540" s="3">
        <f ca="1">OFFSET(InputPriceData!G$15,CalculationsAndCharts!$A540+$A$11,IF($C$7,8,0),1,1)</f>
        <v>365136800</v>
      </c>
      <c r="D540" s="4">
        <f ca="1">OFFSET(InputPriceData!C$15,CalculationsAndCharts!$A540+$A$11,IF($C$7,8,0),1,1)</f>
        <v>106.72</v>
      </c>
      <c r="E540" s="4">
        <f ca="1">OFFSET(InputPriceData!D$15,CalculationsAndCharts!$A540+$A$11,IF($C$7,8,0),1,1)</f>
        <v>108.1</v>
      </c>
      <c r="F540" s="4">
        <f ca="1">OFFSET(InputPriceData!E$15,CalculationsAndCharts!$A540+$A$11,IF($C$7,8,0),1,1)</f>
        <v>104.18</v>
      </c>
      <c r="G540" s="4">
        <f ca="1">OFFSET(InputPriceData!F$15,CalculationsAndCharts!$A540+$A$11,IF($C$7,8,0),1,1)</f>
        <v>104.29</v>
      </c>
      <c r="H540" s="138"/>
      <c r="I540" s="138"/>
      <c r="O540" s="246">
        <f t="shared" ca="1" si="70"/>
        <v>-4.6059238801339699</v>
      </c>
      <c r="P540" s="246">
        <f t="shared" ca="1" si="71"/>
        <v>-0.39320871154387571</v>
      </c>
      <c r="Q540" s="246">
        <f t="shared" ca="1" si="73"/>
        <v>6.6107037884382587</v>
      </c>
      <c r="R540" s="4">
        <f t="shared" ca="1" si="74"/>
        <v>-5.9480612674186847E-2</v>
      </c>
      <c r="S540" s="4">
        <f t="shared" ca="1" si="72"/>
        <v>0.8880594769266571</v>
      </c>
      <c r="W540" s="246">
        <f t="shared" ca="1" si="75"/>
        <v>-4.6059238801339699</v>
      </c>
      <c r="X540" s="246">
        <f t="shared" ca="1" si="76"/>
        <v>-0.39320871154387571</v>
      </c>
      <c r="Y540" s="246">
        <f t="shared" ca="1" si="77"/>
        <v>6.6107037884382587</v>
      </c>
      <c r="Z540" s="4">
        <f t="shared" ca="1" si="78"/>
        <v>-5.9480612674186847E-2</v>
      </c>
      <c r="AA540" s="4">
        <f t="shared" ca="1" si="79"/>
        <v>0.34881856408743339</v>
      </c>
    </row>
    <row r="541" spans="1:27" x14ac:dyDescent="0.25">
      <c r="A541">
        <v>509</v>
      </c>
      <c r="B541" s="176">
        <f ca="1">OFFSET(InputPriceData!B$15,CalculationsAndCharts!$A541+$A$11,0,1,1)</f>
        <v>40816</v>
      </c>
      <c r="C541" s="3">
        <f ca="1">OFFSET(InputPriceData!G$15,CalculationsAndCharts!$A541+$A$11,IF($C$7,8,0),1,1)</f>
        <v>288392300</v>
      </c>
      <c r="D541" s="4">
        <f ca="1">OFFSET(InputPriceData!C$15,CalculationsAndCharts!$A541+$A$11,IF($C$7,8,0),1,1)</f>
        <v>108.58</v>
      </c>
      <c r="E541" s="4">
        <f ca="1">OFFSET(InputPriceData!D$15,CalculationsAndCharts!$A541+$A$11,IF($C$7,8,0),1,1)</f>
        <v>109.53</v>
      </c>
      <c r="F541" s="4">
        <f ca="1">OFFSET(InputPriceData!E$15,CalculationsAndCharts!$A541+$A$11,IF($C$7,8,0),1,1)</f>
        <v>107.27</v>
      </c>
      <c r="G541" s="4">
        <f ca="1">OFFSET(InputPriceData!F$15,CalculationsAndCharts!$A541+$A$11,IF($C$7,8,0),1,1)</f>
        <v>107.35</v>
      </c>
      <c r="H541" s="138"/>
      <c r="I541" s="138"/>
      <c r="O541" s="246">
        <f t="shared" ca="1" si="70"/>
        <v>-2.0132156071205003</v>
      </c>
      <c r="P541" s="246">
        <f t="shared" ca="1" si="71"/>
        <v>-1.4292959662189131E-2</v>
      </c>
      <c r="Q541" s="246">
        <f t="shared" ca="1" si="73"/>
        <v>6.6707404525108567</v>
      </c>
      <c r="R541" s="4">
        <f t="shared" ca="1" si="74"/>
        <v>-2.1426346541198859E-3</v>
      </c>
      <c r="S541" s="4">
        <f t="shared" ca="1" si="72"/>
        <v>0.89959211285790419</v>
      </c>
      <c r="W541" s="246">
        <f t="shared" ca="1" si="75"/>
        <v>-2.0132156071205003</v>
      </c>
      <c r="X541" s="246">
        <f t="shared" ca="1" si="76"/>
        <v>-1.4292959662189131E-2</v>
      </c>
      <c r="Y541" s="246">
        <f t="shared" ca="1" si="77"/>
        <v>6.6707404525108567</v>
      </c>
      <c r="Z541" s="4">
        <f t="shared" ca="1" si="78"/>
        <v>-2.1426346541198859E-3</v>
      </c>
      <c r="AA541" s="4">
        <f t="shared" ca="1" si="79"/>
        <v>0.39819864303059244</v>
      </c>
    </row>
    <row r="542" spans="1:27" x14ac:dyDescent="0.25">
      <c r="A542">
        <v>510</v>
      </c>
      <c r="B542" s="176">
        <f ca="1">OFFSET(InputPriceData!B$15,CalculationsAndCharts!$A542+$A$11,0,1,1)</f>
        <v>40815</v>
      </c>
      <c r="C542" s="3">
        <f ca="1">OFFSET(InputPriceData!G$15,CalculationsAndCharts!$A542+$A$11,IF($C$7,8,0),1,1)</f>
        <v>298108900</v>
      </c>
      <c r="D542" s="4">
        <f ca="1">OFFSET(InputPriceData!C$15,CalculationsAndCharts!$A542+$A$11,IF($C$7,8,0),1,1)</f>
        <v>111.05</v>
      </c>
      <c r="E542" s="4">
        <f ca="1">OFFSET(InputPriceData!D$15,CalculationsAndCharts!$A542+$A$11,IF($C$7,8,0),1,1)</f>
        <v>111.6</v>
      </c>
      <c r="F542" s="4">
        <f ca="1">OFFSET(InputPriceData!E$15,CalculationsAndCharts!$A542+$A$11,IF($C$7,8,0),1,1)</f>
        <v>108.09</v>
      </c>
      <c r="G542" s="4">
        <f ca="1">OFFSET(InputPriceData!F$15,CalculationsAndCharts!$A542+$A$11,IF($C$7,8,0),1,1)</f>
        <v>110.1</v>
      </c>
      <c r="H542" s="138"/>
      <c r="I542" s="138"/>
      <c r="O542" s="246">
        <f t="shared" ca="1" si="70"/>
        <v>0.50037570694418498</v>
      </c>
      <c r="P542" s="246">
        <f t="shared" ca="1" si="71"/>
        <v>0.17054237883637074</v>
      </c>
      <c r="Q542" s="246">
        <f t="shared" ca="1" si="73"/>
        <v>6.7313223536941038</v>
      </c>
      <c r="R542" s="4">
        <f t="shared" ca="1" si="74"/>
        <v>2.5335642816567572E-2</v>
      </c>
      <c r="S542" s="4">
        <f t="shared" ca="1" si="72"/>
        <v>0.90470645517463477</v>
      </c>
      <c r="W542" s="246">
        <f t="shared" ca="1" si="75"/>
        <v>0.50037570694418498</v>
      </c>
      <c r="X542" s="246">
        <f t="shared" ca="1" si="76"/>
        <v>0.17054237883637074</v>
      </c>
      <c r="Y542" s="246">
        <f t="shared" ca="1" si="77"/>
        <v>6.7313223536941038</v>
      </c>
      <c r="Z542" s="4">
        <f t="shared" ca="1" si="78"/>
        <v>2.5335642816567572E-2</v>
      </c>
      <c r="AA542" s="4">
        <f t="shared" ca="1" si="79"/>
        <v>0.42106842710834724</v>
      </c>
    </row>
    <row r="543" spans="1:27" x14ac:dyDescent="0.25">
      <c r="A543">
        <v>511</v>
      </c>
      <c r="B543" s="176">
        <f ca="1">OFFSET(InputPriceData!B$15,CalculationsAndCharts!$A543+$A$11,0,1,1)</f>
        <v>40814</v>
      </c>
      <c r="C543" s="3">
        <f ca="1">OFFSET(InputPriceData!G$15,CalculationsAndCharts!$A543+$A$11,IF($C$7,8,0),1,1)</f>
        <v>286696800</v>
      </c>
      <c r="D543" s="4">
        <f ca="1">OFFSET(InputPriceData!C$15,CalculationsAndCharts!$A543+$A$11,IF($C$7,8,0),1,1)</f>
        <v>111.73</v>
      </c>
      <c r="E543" s="4">
        <f ca="1">OFFSET(InputPriceData!D$15,CalculationsAndCharts!$A543+$A$11,IF($C$7,8,0),1,1)</f>
        <v>112.41</v>
      </c>
      <c r="F543" s="4">
        <f ca="1">OFFSET(InputPriceData!E$15,CalculationsAndCharts!$A543+$A$11,IF($C$7,8,0),1,1)</f>
        <v>109.07</v>
      </c>
      <c r="G543" s="4">
        <f ca="1">OFFSET(InputPriceData!F$15,CalculationsAndCharts!$A543+$A$11,IF($C$7,8,0),1,1)</f>
        <v>109.23</v>
      </c>
      <c r="H543" s="138"/>
      <c r="I543" s="138"/>
      <c r="O543" s="246">
        <f t="shared" ca="1" si="70"/>
        <v>-0.5398041171933049</v>
      </c>
      <c r="P543" s="246">
        <f t="shared" ca="1" si="71"/>
        <v>0.34454398046647583</v>
      </c>
      <c r="Q543" s="246">
        <f t="shared" ca="1" si="73"/>
        <v>6.7924544436872898</v>
      </c>
      <c r="R543" s="4">
        <f t="shared" ca="1" si="74"/>
        <v>5.0724518408317779E-2</v>
      </c>
      <c r="S543" s="4">
        <f t="shared" ca="1" si="72"/>
        <v>0.90921688849065974</v>
      </c>
      <c r="W543" s="246">
        <f t="shared" ca="1" si="75"/>
        <v>-0.5398041171933049</v>
      </c>
      <c r="X543" s="246">
        <f t="shared" ca="1" si="76"/>
        <v>0.34454398046647583</v>
      </c>
      <c r="Y543" s="246">
        <f t="shared" ca="1" si="77"/>
        <v>6.7924544436872898</v>
      </c>
      <c r="Z543" s="4">
        <f t="shared" ca="1" si="78"/>
        <v>5.0724518408317779E-2</v>
      </c>
      <c r="AA543" s="4">
        <f t="shared" ca="1" si="79"/>
        <v>0.44176126739234783</v>
      </c>
    </row>
    <row r="544" spans="1:27" x14ac:dyDescent="0.25">
      <c r="A544">
        <v>512</v>
      </c>
      <c r="B544" s="176">
        <f ca="1">OFFSET(InputPriceData!B$15,CalculationsAndCharts!$A544+$A$11,0,1,1)</f>
        <v>40813</v>
      </c>
      <c r="C544" s="3">
        <f ca="1">OFFSET(InputPriceData!G$15,CalculationsAndCharts!$A544+$A$11,IF($C$7,8,0),1,1)</f>
        <v>311753900</v>
      </c>
      <c r="D544" s="4">
        <f ca="1">OFFSET(InputPriceData!C$15,CalculationsAndCharts!$A544+$A$11,IF($C$7,8,0),1,1)</f>
        <v>112.45</v>
      </c>
      <c r="E544" s="4">
        <f ca="1">OFFSET(InputPriceData!D$15,CalculationsAndCharts!$A544+$A$11,IF($C$7,8,0),1,1)</f>
        <v>113.43</v>
      </c>
      <c r="F544" s="4">
        <f ca="1">OFFSET(InputPriceData!E$15,CalculationsAndCharts!$A544+$A$11,IF($C$7,8,0),1,1)</f>
        <v>110.85</v>
      </c>
      <c r="G544" s="4">
        <f ca="1">OFFSET(InputPriceData!F$15,CalculationsAndCharts!$A544+$A$11,IF($C$7,8,0),1,1)</f>
        <v>111.51</v>
      </c>
      <c r="H544" s="138"/>
      <c r="I544" s="138"/>
      <c r="O544" s="246">
        <f t="shared" ca="1" si="70"/>
        <v>1.6192120945814839</v>
      </c>
      <c r="P544" s="246">
        <f t="shared" ca="1" si="71"/>
        <v>0.57098143249459776</v>
      </c>
      <c r="Q544" s="246">
        <f t="shared" ca="1" si="73"/>
        <v>6.8541417191597276</v>
      </c>
      <c r="R544" s="4">
        <f t="shared" ca="1" si="74"/>
        <v>8.3304585153018446E-2</v>
      </c>
      <c r="S544" s="4">
        <f t="shared" ca="1" si="72"/>
        <v>0.91472395547656538</v>
      </c>
      <c r="W544" s="246">
        <f t="shared" ca="1" si="75"/>
        <v>1.6192120945814839</v>
      </c>
      <c r="X544" s="246">
        <f t="shared" ca="1" si="76"/>
        <v>0.57098143249459776</v>
      </c>
      <c r="Y544" s="246">
        <f t="shared" ca="1" si="77"/>
        <v>6.8541417191597276</v>
      </c>
      <c r="Z544" s="4">
        <f t="shared" ca="1" si="78"/>
        <v>8.3304585153018446E-2</v>
      </c>
      <c r="AA544" s="4">
        <f t="shared" ca="1" si="79"/>
        <v>0.46771931959814811</v>
      </c>
    </row>
    <row r="545" spans="1:27" x14ac:dyDescent="0.25">
      <c r="A545">
        <v>513</v>
      </c>
      <c r="B545" s="176">
        <f ca="1">OFFSET(InputPriceData!B$15,CalculationsAndCharts!$A545+$A$11,0,1,1)</f>
        <v>40812</v>
      </c>
      <c r="C545" s="3">
        <f ca="1">OFFSET(InputPriceData!G$15,CalculationsAndCharts!$A545+$A$11,IF($C$7,8,0),1,1)</f>
        <v>260673700</v>
      </c>
      <c r="D545" s="4">
        <f ca="1">OFFSET(InputPriceData!C$15,CalculationsAndCharts!$A545+$A$11,IF($C$7,8,0),1,1)</f>
        <v>108.73</v>
      </c>
      <c r="E545" s="4">
        <f ca="1">OFFSET(InputPriceData!D$15,CalculationsAndCharts!$A545+$A$11,IF($C$7,8,0),1,1)</f>
        <v>110.43</v>
      </c>
      <c r="F545" s="4">
        <f ca="1">OFFSET(InputPriceData!E$15,CalculationsAndCharts!$A545+$A$11,IF($C$7,8,0),1,1)</f>
        <v>107.19</v>
      </c>
      <c r="G545" s="4">
        <f ca="1">OFFSET(InputPriceData!F$15,CalculationsAndCharts!$A545+$A$11,IF($C$7,8,0),1,1)</f>
        <v>110.28</v>
      </c>
      <c r="H545" s="138"/>
      <c r="I545" s="138"/>
      <c r="O545" s="246">
        <f t="shared" ref="O545:O608" ca="1" si="80">$N$38*(G545-2*G546+G547)+2*$N$36*O546-$N$37*O547</f>
        <v>0.30424712352335659</v>
      </c>
      <c r="P545" s="246">
        <f t="shared" ref="P545:P608" ca="1" si="81">$N$41*(O545+O546)/2+$N$42*P546+$N$43*P547</f>
        <v>0.92020606569179253</v>
      </c>
      <c r="Q545" s="246">
        <f t="shared" ca="1" si="73"/>
        <v>6.9163892221591601</v>
      </c>
      <c r="R545" s="4">
        <f t="shared" ca="1" si="74"/>
        <v>0.13304717767235813</v>
      </c>
      <c r="S545" s="4">
        <f t="shared" ref="S545:S608" ca="1" si="82">(R545+$A$21)/($A$21*R545+1)</f>
        <v>0.92257569455738075</v>
      </c>
      <c r="W545" s="246">
        <f t="shared" ca="1" si="75"/>
        <v>0.30424712352335659</v>
      </c>
      <c r="X545" s="246">
        <f t="shared" ca="1" si="76"/>
        <v>0.92020606569179253</v>
      </c>
      <c r="Y545" s="246">
        <f t="shared" ca="1" si="77"/>
        <v>6.9163892221591601</v>
      </c>
      <c r="Z545" s="4">
        <f t="shared" ca="1" si="78"/>
        <v>0.13304717767235813</v>
      </c>
      <c r="AA545" s="4">
        <f t="shared" ca="1" si="79"/>
        <v>0.50611244472989048</v>
      </c>
    </row>
    <row r="546" spans="1:27" x14ac:dyDescent="0.25">
      <c r="A546">
        <v>514</v>
      </c>
      <c r="B546" s="176">
        <f ca="1">OFFSET(InputPriceData!B$15,CalculationsAndCharts!$A546+$A$11,0,1,1)</f>
        <v>40809</v>
      </c>
      <c r="C546" s="3">
        <f ca="1">OFFSET(InputPriceData!G$15,CalculationsAndCharts!$A546+$A$11,IF($C$7,8,0),1,1)</f>
        <v>307242500</v>
      </c>
      <c r="D546" s="4">
        <f ca="1">OFFSET(InputPriceData!C$15,CalculationsAndCharts!$A546+$A$11,IF($C$7,8,0),1,1)</f>
        <v>106.36</v>
      </c>
      <c r="E546" s="4">
        <f ca="1">OFFSET(InputPriceData!D$15,CalculationsAndCharts!$A546+$A$11,IF($C$7,8,0),1,1)</f>
        <v>108.31</v>
      </c>
      <c r="F546" s="4">
        <f ca="1">OFFSET(InputPriceData!E$15,CalculationsAndCharts!$A546+$A$11,IF($C$7,8,0),1,1)</f>
        <v>106.28</v>
      </c>
      <c r="G546" s="4">
        <f ca="1">OFFSET(InputPriceData!F$15,CalculationsAndCharts!$A546+$A$11,IF($C$7,8,0),1,1)</f>
        <v>107.72</v>
      </c>
      <c r="H546" s="138"/>
      <c r="I546" s="138"/>
      <c r="O546" s="246">
        <f t="shared" ca="1" si="80"/>
        <v>-2.5246821360706209</v>
      </c>
      <c r="P546" s="246">
        <f t="shared" ca="1" si="81"/>
        <v>1.4698591841930897</v>
      </c>
      <c r="Q546" s="246">
        <f t="shared" ref="Q546:Q609" ca="1" si="83">IF(ABS(P546)&gt;(Q547*0.991),ABS(P546),(Q547*0.991))</f>
        <v>6.9792020405238748</v>
      </c>
      <c r="R546" s="4">
        <f t="shared" ref="R546:R609" ca="1" si="84">IF(Q546&gt;0,P546/Q546,R547)</f>
        <v>0.21060562162529955</v>
      </c>
      <c r="S546" s="4">
        <f t="shared" ca="1" si="82"/>
        <v>0.9336389679318905</v>
      </c>
      <c r="W546" s="246">
        <f t="shared" ref="W546:W609" ca="1" si="85">$V$38*(G546-2*G547+G548)+2*$V$36*W547-$V$37*W548</f>
        <v>-2.5246821360706209</v>
      </c>
      <c r="X546" s="246">
        <f t="shared" ref="X546:X609" ca="1" si="86">$V$41*(W546+W547)/2+$V$42*X547+$V$43*X548</f>
        <v>1.4698591841930897</v>
      </c>
      <c r="Y546" s="246">
        <f t="shared" ref="Y546:Y609" ca="1" si="87">IF(ABS(X546)&gt;(Y547*0.991),ABS(X546),(Y547*0.991))</f>
        <v>6.9792020405238748</v>
      </c>
      <c r="Z546" s="4">
        <f t="shared" ref="Z546:Z609" ca="1" si="88">IF(Y546&gt;0,X546/Y546,Z547)</f>
        <v>0.21060562162529955</v>
      </c>
      <c r="AA546" s="4">
        <f t="shared" ref="AA546:AA609" ca="1" si="89">(Z546+$A$26)/($A$26*Z546+1)</f>
        <v>0.56316346497796299</v>
      </c>
    </row>
    <row r="547" spans="1:27" x14ac:dyDescent="0.25">
      <c r="A547">
        <v>515</v>
      </c>
      <c r="B547" s="176">
        <f ca="1">OFFSET(InputPriceData!B$15,CalculationsAndCharts!$A547+$A$11,0,1,1)</f>
        <v>40808</v>
      </c>
      <c r="C547" s="3">
        <f ca="1">OFFSET(InputPriceData!G$15,CalculationsAndCharts!$A547+$A$11,IF($C$7,8,0),1,1)</f>
        <v>513911300</v>
      </c>
      <c r="D547" s="4">
        <f ca="1">OFFSET(InputPriceData!C$15,CalculationsAndCharts!$A547+$A$11,IF($C$7,8,0),1,1)</f>
        <v>107.44</v>
      </c>
      <c r="E547" s="4">
        <f ca="1">OFFSET(InputPriceData!D$15,CalculationsAndCharts!$A547+$A$11,IF($C$7,8,0),1,1)</f>
        <v>108.35</v>
      </c>
      <c r="F547" s="4">
        <f ca="1">OFFSET(InputPriceData!E$15,CalculationsAndCharts!$A547+$A$11,IF($C$7,8,0),1,1)</f>
        <v>105.59</v>
      </c>
      <c r="G547" s="4">
        <f ca="1">OFFSET(InputPriceData!F$15,CalculationsAndCharts!$A547+$A$11,IF($C$7,8,0),1,1)</f>
        <v>107.07</v>
      </c>
      <c r="H547" s="138"/>
      <c r="I547" s="138"/>
      <c r="O547" s="246">
        <f t="shared" ca="1" si="80"/>
        <v>-3.6135520158029273</v>
      </c>
      <c r="P547" s="246">
        <f t="shared" ca="1" si="81"/>
        <v>2.0090380569579969</v>
      </c>
      <c r="Q547" s="246">
        <f t="shared" ca="1" si="83"/>
        <v>7.0425853082985617</v>
      </c>
      <c r="R547" s="4">
        <f t="shared" ca="1" si="84"/>
        <v>0.28526996394217141</v>
      </c>
      <c r="S547" s="4">
        <f t="shared" ca="1" si="82"/>
        <v>0.94312838388486497</v>
      </c>
      <c r="W547" s="246">
        <f t="shared" ca="1" si="85"/>
        <v>-3.6135520158029273</v>
      </c>
      <c r="X547" s="246">
        <f t="shared" ca="1" si="86"/>
        <v>2.0090380569579969</v>
      </c>
      <c r="Y547" s="246">
        <f t="shared" ca="1" si="87"/>
        <v>7.0425853082985617</v>
      </c>
      <c r="Z547" s="4">
        <f t="shared" ca="1" si="88"/>
        <v>0.28526996394217141</v>
      </c>
      <c r="AA547" s="4">
        <f t="shared" ca="1" si="89"/>
        <v>0.61508397104554358</v>
      </c>
    </row>
    <row r="548" spans="1:27" x14ac:dyDescent="0.25">
      <c r="A548">
        <v>516</v>
      </c>
      <c r="B548" s="176">
        <f ca="1">OFFSET(InputPriceData!B$15,CalculationsAndCharts!$A548+$A$11,0,1,1)</f>
        <v>40807</v>
      </c>
      <c r="C548" s="3">
        <f ca="1">OFFSET(InputPriceData!G$15,CalculationsAndCharts!$A548+$A$11,IF($C$7,8,0),1,1)</f>
        <v>316251300</v>
      </c>
      <c r="D548" s="4">
        <f ca="1">OFFSET(InputPriceData!C$15,CalculationsAndCharts!$A548+$A$11,IF($C$7,8,0),1,1)</f>
        <v>114.07</v>
      </c>
      <c r="E548" s="4">
        <f ca="1">OFFSET(InputPriceData!D$15,CalculationsAndCharts!$A548+$A$11,IF($C$7,8,0),1,1)</f>
        <v>114.42</v>
      </c>
      <c r="F548" s="4">
        <f ca="1">OFFSET(InputPriceData!E$15,CalculationsAndCharts!$A548+$A$11,IF($C$7,8,0),1,1)</f>
        <v>110.47</v>
      </c>
      <c r="G548" s="4">
        <f ca="1">OFFSET(InputPriceData!F$15,CalculationsAndCharts!$A548+$A$11,IF($C$7,8,0),1,1)</f>
        <v>110.65</v>
      </c>
      <c r="H548" s="138"/>
      <c r="I548" s="138"/>
      <c r="O548" s="246">
        <f t="shared" ca="1" si="80"/>
        <v>-0.37177348826709622</v>
      </c>
      <c r="P548" s="246">
        <f t="shared" ca="1" si="81"/>
        <v>2.2241060222616946</v>
      </c>
      <c r="Q548" s="246">
        <f t="shared" ca="1" si="83"/>
        <v>7.1065442061539477</v>
      </c>
      <c r="R548" s="4">
        <f t="shared" ca="1" si="84"/>
        <v>0.31296590265852686</v>
      </c>
      <c r="S548" s="4">
        <f t="shared" ca="1" si="82"/>
        <v>0.94639536964032567</v>
      </c>
      <c r="W548" s="246">
        <f t="shared" ca="1" si="85"/>
        <v>-0.37177348826709622</v>
      </c>
      <c r="X548" s="246">
        <f t="shared" ca="1" si="86"/>
        <v>2.2241060222616946</v>
      </c>
      <c r="Y548" s="246">
        <f t="shared" ca="1" si="87"/>
        <v>7.1065442061539477</v>
      </c>
      <c r="Z548" s="4">
        <f t="shared" ca="1" si="88"/>
        <v>0.31296590265852686</v>
      </c>
      <c r="AA548" s="4">
        <f t="shared" ca="1" si="89"/>
        <v>0.63364250343801243</v>
      </c>
    </row>
    <row r="549" spans="1:27" x14ac:dyDescent="0.25">
      <c r="A549">
        <v>517</v>
      </c>
      <c r="B549" s="176">
        <f ca="1">OFFSET(InputPriceData!B$15,CalculationsAndCharts!$A549+$A$11,0,1,1)</f>
        <v>40806</v>
      </c>
      <c r="C549" s="3">
        <f ca="1">OFFSET(InputPriceData!G$15,CalculationsAndCharts!$A549+$A$11,IF($C$7,8,0),1,1)</f>
        <v>218932200</v>
      </c>
      <c r="D549" s="4">
        <f ca="1">OFFSET(InputPriceData!C$15,CalculationsAndCharts!$A549+$A$11,IF($C$7,8,0),1,1)</f>
        <v>114.63</v>
      </c>
      <c r="E549" s="4">
        <f ca="1">OFFSET(InputPriceData!D$15,CalculationsAndCharts!$A549+$A$11,IF($C$7,8,0),1,1)</f>
        <v>115.74</v>
      </c>
      <c r="F549" s="4">
        <f ca="1">OFFSET(InputPriceData!E$15,CalculationsAndCharts!$A549+$A$11,IF($C$7,8,0),1,1)</f>
        <v>113.86</v>
      </c>
      <c r="G549" s="4">
        <f ca="1">OFFSET(InputPriceData!F$15,CalculationsAndCharts!$A549+$A$11,IF($C$7,8,0),1,1)</f>
        <v>114.01</v>
      </c>
      <c r="H549" s="138"/>
      <c r="I549" s="138"/>
      <c r="O549" s="246">
        <f t="shared" ca="1" si="80"/>
        <v>2.9419610882482177</v>
      </c>
      <c r="P549" s="246">
        <f t="shared" ca="1" si="81"/>
        <v>2.0399241401086217</v>
      </c>
      <c r="Q549" s="246">
        <f t="shared" ca="1" si="83"/>
        <v>7.1710839618102398</v>
      </c>
      <c r="R549" s="4">
        <f t="shared" ca="1" si="84"/>
        <v>0.28446524276835705</v>
      </c>
      <c r="S549" s="4">
        <f t="shared" ca="1" si="82"/>
        <v>0.94303152121084621</v>
      </c>
      <c r="W549" s="246">
        <f t="shared" ca="1" si="85"/>
        <v>2.9419610882482177</v>
      </c>
      <c r="X549" s="246">
        <f t="shared" ca="1" si="86"/>
        <v>2.0399241401086217</v>
      </c>
      <c r="Y549" s="246">
        <f t="shared" ca="1" si="87"/>
        <v>7.1710839618102398</v>
      </c>
      <c r="Z549" s="4">
        <f t="shared" ca="1" si="88"/>
        <v>0.28446524276835705</v>
      </c>
      <c r="AA549" s="4">
        <f t="shared" ca="1" si="89"/>
        <v>0.61453922305728936</v>
      </c>
    </row>
    <row r="550" spans="1:27" x14ac:dyDescent="0.25">
      <c r="A550">
        <v>518</v>
      </c>
      <c r="B550" s="176">
        <f ca="1">OFFSET(InputPriceData!B$15,CalculationsAndCharts!$A550+$A$11,0,1,1)</f>
        <v>40805</v>
      </c>
      <c r="C550" s="3">
        <f ca="1">OFFSET(InputPriceData!G$15,CalculationsAndCharts!$A550+$A$11,IF($C$7,8,0),1,1)</f>
        <v>241517000</v>
      </c>
      <c r="D550" s="4">
        <f ca="1">OFFSET(InputPriceData!C$15,CalculationsAndCharts!$A550+$A$11,IF($C$7,8,0),1,1)</f>
        <v>113.4</v>
      </c>
      <c r="E550" s="4">
        <f ca="1">OFFSET(InputPriceData!D$15,CalculationsAndCharts!$A550+$A$11,IF($C$7,8,0),1,1)</f>
        <v>114.73</v>
      </c>
      <c r="F550" s="4">
        <f ca="1">OFFSET(InputPriceData!E$15,CalculationsAndCharts!$A550+$A$11,IF($C$7,8,0),1,1)</f>
        <v>112.63</v>
      </c>
      <c r="G550" s="4">
        <f ca="1">OFFSET(InputPriceData!F$15,CalculationsAndCharts!$A550+$A$11,IF($C$7,8,0),1,1)</f>
        <v>114.14</v>
      </c>
      <c r="H550" s="138"/>
      <c r="I550" s="138"/>
      <c r="O550" s="246">
        <f t="shared" ca="1" si="80"/>
        <v>3.1791730733748915</v>
      </c>
      <c r="P550" s="246">
        <f t="shared" ca="1" si="81"/>
        <v>1.659734220944834</v>
      </c>
      <c r="Q550" s="246">
        <f t="shared" ca="1" si="83"/>
        <v>7.2362098504644194</v>
      </c>
      <c r="R550" s="4">
        <f t="shared" ca="1" si="84"/>
        <v>0.22936513108976689</v>
      </c>
      <c r="S550" s="4">
        <f t="shared" ca="1" si="82"/>
        <v>0.93612263026385678</v>
      </c>
      <c r="W550" s="246">
        <f t="shared" ca="1" si="85"/>
        <v>3.1791730733748915</v>
      </c>
      <c r="X550" s="246">
        <f t="shared" ca="1" si="86"/>
        <v>1.659734220944834</v>
      </c>
      <c r="Y550" s="246">
        <f t="shared" ca="1" si="87"/>
        <v>7.2362098504644194</v>
      </c>
      <c r="Z550" s="4">
        <f t="shared" ca="1" si="88"/>
        <v>0.22936513108976689</v>
      </c>
      <c r="AA550" s="4">
        <f t="shared" ca="1" si="89"/>
        <v>0.57647575613900837</v>
      </c>
    </row>
    <row r="551" spans="1:27" x14ac:dyDescent="0.25">
      <c r="A551">
        <v>519</v>
      </c>
      <c r="B551" s="176">
        <f ca="1">OFFSET(InputPriceData!B$15,CalculationsAndCharts!$A551+$A$11,0,1,1)</f>
        <v>40802</v>
      </c>
      <c r="C551" s="3">
        <f ca="1">OFFSET(InputPriceData!G$15,CalculationsAndCharts!$A551+$A$11,IF($C$7,8,0),1,1)</f>
        <v>284528300</v>
      </c>
      <c r="D551" s="4">
        <f ca="1">OFFSET(InputPriceData!C$15,CalculationsAndCharts!$A551+$A$11,IF($C$7,8,0),1,1)</f>
        <v>115.07</v>
      </c>
      <c r="E551" s="4">
        <f ca="1">OFFSET(InputPriceData!D$15,CalculationsAndCharts!$A551+$A$11,IF($C$7,8,0),1,1)</f>
        <v>115.72</v>
      </c>
      <c r="F551" s="4">
        <f ca="1">OFFSET(InputPriceData!E$15,CalculationsAndCharts!$A551+$A$11,IF($C$7,8,0),1,1)</f>
        <v>114.15</v>
      </c>
      <c r="G551" s="4">
        <f ca="1">OFFSET(InputPriceData!F$15,CalculationsAndCharts!$A551+$A$11,IF($C$7,8,0),1,1)</f>
        <v>115.29</v>
      </c>
      <c r="H551" s="138"/>
      <c r="I551" s="138"/>
      <c r="O551" s="246">
        <f t="shared" ca="1" si="80"/>
        <v>4.4987422099300289</v>
      </c>
      <c r="P551" s="246">
        <f t="shared" ca="1" si="81"/>
        <v>1.2395049230729249</v>
      </c>
      <c r="Q551" s="246">
        <f t="shared" ca="1" si="83"/>
        <v>7.3019271952214124</v>
      </c>
      <c r="R551" s="4">
        <f t="shared" ca="1" si="84"/>
        <v>0.16975038095204401</v>
      </c>
      <c r="S551" s="4">
        <f t="shared" ca="1" si="82"/>
        <v>0.92797819417351446</v>
      </c>
      <c r="W551" s="246">
        <f t="shared" ca="1" si="85"/>
        <v>4.4987422099300289</v>
      </c>
      <c r="X551" s="246">
        <f t="shared" ca="1" si="86"/>
        <v>1.2395049230729249</v>
      </c>
      <c r="Y551" s="246">
        <f t="shared" ca="1" si="87"/>
        <v>7.3019271952214124</v>
      </c>
      <c r="Z551" s="4">
        <f t="shared" ca="1" si="88"/>
        <v>0.16975038095204401</v>
      </c>
      <c r="AA551" s="4">
        <f t="shared" ca="1" si="89"/>
        <v>0.53352401877817945</v>
      </c>
    </row>
    <row r="552" spans="1:27" x14ac:dyDescent="0.25">
      <c r="A552">
        <v>520</v>
      </c>
      <c r="B552" s="176">
        <f ca="1">OFFSET(InputPriceData!B$15,CalculationsAndCharts!$A552+$A$11,0,1,1)</f>
        <v>40801</v>
      </c>
      <c r="C552" s="3">
        <f ca="1">OFFSET(InputPriceData!G$15,CalculationsAndCharts!$A552+$A$11,IF($C$7,8,0),1,1)</f>
        <v>326777200</v>
      </c>
      <c r="D552" s="4">
        <f ca="1">OFFSET(InputPriceData!C$15,CalculationsAndCharts!$A552+$A$11,IF($C$7,8,0),1,1)</f>
        <v>113.87</v>
      </c>
      <c r="E552" s="4">
        <f ca="1">OFFSET(InputPriceData!D$15,CalculationsAndCharts!$A552+$A$11,IF($C$7,8,0),1,1)</f>
        <v>114.65</v>
      </c>
      <c r="F552" s="4">
        <f ca="1">OFFSET(InputPriceData!E$15,CalculationsAndCharts!$A552+$A$11,IF($C$7,8,0),1,1)</f>
        <v>112.69</v>
      </c>
      <c r="G552" s="4">
        <f ca="1">OFFSET(InputPriceData!F$15,CalculationsAndCharts!$A552+$A$11,IF($C$7,8,0),1,1)</f>
        <v>114.61</v>
      </c>
      <c r="H552" s="138"/>
      <c r="I552" s="138"/>
      <c r="O552" s="246">
        <f t="shared" ca="1" si="80"/>
        <v>4.0175690537839044</v>
      </c>
      <c r="P552" s="246">
        <f t="shared" ca="1" si="81"/>
        <v>0.90452059546844632</v>
      </c>
      <c r="Q552" s="246">
        <f t="shared" ca="1" si="83"/>
        <v>7.3682413675291754</v>
      </c>
      <c r="R552" s="4">
        <f t="shared" ca="1" si="84"/>
        <v>0.12275936011740114</v>
      </c>
      <c r="S552" s="4">
        <f t="shared" ca="1" si="82"/>
        <v>0.92100371596369446</v>
      </c>
      <c r="W552" s="246">
        <f t="shared" ca="1" si="85"/>
        <v>4.0175690537839044</v>
      </c>
      <c r="X552" s="246">
        <f t="shared" ca="1" si="86"/>
        <v>0.90452059546844632</v>
      </c>
      <c r="Y552" s="246">
        <f t="shared" ca="1" si="87"/>
        <v>7.3682413675291754</v>
      </c>
      <c r="Z552" s="4">
        <f t="shared" ca="1" si="88"/>
        <v>0.12275936011740114</v>
      </c>
      <c r="AA552" s="4">
        <f t="shared" ca="1" si="89"/>
        <v>0.49829138737112472</v>
      </c>
    </row>
    <row r="553" spans="1:27" x14ac:dyDescent="0.25">
      <c r="A553">
        <v>521</v>
      </c>
      <c r="B553" s="176">
        <f ca="1">OFFSET(InputPriceData!B$15,CalculationsAndCharts!$A553+$A$11,0,1,1)</f>
        <v>40800</v>
      </c>
      <c r="C553" s="3">
        <f ca="1">OFFSET(InputPriceData!G$15,CalculationsAndCharts!$A553+$A$11,IF($C$7,8,0),1,1)</f>
        <v>319389500</v>
      </c>
      <c r="D553" s="4">
        <f ca="1">OFFSET(InputPriceData!C$15,CalculationsAndCharts!$A553+$A$11,IF($C$7,8,0),1,1)</f>
        <v>111.69</v>
      </c>
      <c r="E553" s="4">
        <f ca="1">OFFSET(InputPriceData!D$15,CalculationsAndCharts!$A553+$A$11,IF($C$7,8,0),1,1)</f>
        <v>114.01</v>
      </c>
      <c r="F553" s="4">
        <f ca="1">OFFSET(InputPriceData!E$15,CalculationsAndCharts!$A553+$A$11,IF($C$7,8,0),1,1)</f>
        <v>110.16</v>
      </c>
      <c r="G553" s="4">
        <f ca="1">OFFSET(InputPriceData!F$15,CalculationsAndCharts!$A553+$A$11,IF($C$7,8,0),1,1)</f>
        <v>112.66</v>
      </c>
      <c r="H553" s="138"/>
      <c r="I553" s="138"/>
      <c r="O553" s="246">
        <f t="shared" ca="1" si="80"/>
        <v>2.1550166397261403</v>
      </c>
      <c r="P553" s="246">
        <f t="shared" ca="1" si="81"/>
        <v>0.79537651555978739</v>
      </c>
      <c r="Q553" s="246">
        <f t="shared" ca="1" si="83"/>
        <v>7.4351577876177348</v>
      </c>
      <c r="R553" s="4">
        <f t="shared" ca="1" si="84"/>
        <v>0.10697506875837673</v>
      </c>
      <c r="S553" s="4">
        <f t="shared" ca="1" si="82"/>
        <v>0.91854025273416051</v>
      </c>
      <c r="W553" s="246">
        <f t="shared" ca="1" si="85"/>
        <v>2.1550166397261403</v>
      </c>
      <c r="X553" s="246">
        <f t="shared" ca="1" si="86"/>
        <v>0.79537651555978739</v>
      </c>
      <c r="Y553" s="246">
        <f t="shared" ca="1" si="87"/>
        <v>7.4351577876177348</v>
      </c>
      <c r="Z553" s="4">
        <f t="shared" ca="1" si="88"/>
        <v>0.10697506875837673</v>
      </c>
      <c r="AA553" s="4">
        <f t="shared" ca="1" si="89"/>
        <v>0.48617176553958535</v>
      </c>
    </row>
    <row r="554" spans="1:27" x14ac:dyDescent="0.25">
      <c r="A554">
        <v>522</v>
      </c>
      <c r="B554" s="176">
        <f ca="1">OFFSET(InputPriceData!B$15,CalculationsAndCharts!$A554+$A$11,0,1,1)</f>
        <v>40799</v>
      </c>
      <c r="C554" s="3">
        <f ca="1">OFFSET(InputPriceData!G$15,CalculationsAndCharts!$A554+$A$11,IF($C$7,8,0),1,1)</f>
        <v>272514700</v>
      </c>
      <c r="D554" s="4">
        <f ca="1">OFFSET(InputPriceData!C$15,CalculationsAndCharts!$A554+$A$11,IF($C$7,8,0),1,1)</f>
        <v>110.48</v>
      </c>
      <c r="E554" s="4">
        <f ca="1">OFFSET(InputPriceData!D$15,CalculationsAndCharts!$A554+$A$11,IF($C$7,8,0),1,1)</f>
        <v>111.55</v>
      </c>
      <c r="F554" s="4">
        <f ca="1">OFFSET(InputPriceData!E$15,CalculationsAndCharts!$A554+$A$11,IF($C$7,8,0),1,1)</f>
        <v>109.7</v>
      </c>
      <c r="G554" s="4">
        <f ca="1">OFFSET(InputPriceData!F$15,CalculationsAndCharts!$A554+$A$11,IF($C$7,8,0),1,1)</f>
        <v>111.13</v>
      </c>
      <c r="H554" s="138"/>
      <c r="I554" s="138"/>
      <c r="O554" s="246">
        <f t="shared" ca="1" si="80"/>
        <v>0.55420587121387266</v>
      </c>
      <c r="P554" s="246">
        <f t="shared" ca="1" si="81"/>
        <v>0.90744593454731681</v>
      </c>
      <c r="Q554" s="246">
        <f t="shared" ca="1" si="83"/>
        <v>7.5026819249422152</v>
      </c>
      <c r="R554" s="4">
        <f t="shared" ca="1" si="84"/>
        <v>0.12094954092756716</v>
      </c>
      <c r="S554" s="4">
        <f t="shared" ca="1" si="82"/>
        <v>0.92072446022145649</v>
      </c>
      <c r="W554" s="246">
        <f t="shared" ca="1" si="85"/>
        <v>0.55420587121387266</v>
      </c>
      <c r="X554" s="246">
        <f t="shared" ca="1" si="86"/>
        <v>0.90744593454731681</v>
      </c>
      <c r="Y554" s="246">
        <f t="shared" ca="1" si="87"/>
        <v>7.5026819249422152</v>
      </c>
      <c r="Z554" s="4">
        <f t="shared" ca="1" si="88"/>
        <v>0.12094954092756716</v>
      </c>
      <c r="AA554" s="4">
        <f t="shared" ca="1" si="89"/>
        <v>0.49690916669002383</v>
      </c>
    </row>
    <row r="555" spans="1:27" x14ac:dyDescent="0.25">
      <c r="A555">
        <v>523</v>
      </c>
      <c r="B555" s="176">
        <f ca="1">OFFSET(InputPriceData!B$15,CalculationsAndCharts!$A555+$A$11,0,1,1)</f>
        <v>40798</v>
      </c>
      <c r="C555" s="3">
        <f ca="1">OFFSET(InputPriceData!G$15,CalculationsAndCharts!$A555+$A$11,IF($C$7,8,0),1,1)</f>
        <v>305793500</v>
      </c>
      <c r="D555" s="4">
        <f ca="1">OFFSET(InputPriceData!C$15,CalculationsAndCharts!$A555+$A$11,IF($C$7,8,0),1,1)</f>
        <v>108.04</v>
      </c>
      <c r="E555" s="4">
        <f ca="1">OFFSET(InputPriceData!D$15,CalculationsAndCharts!$A555+$A$11,IF($C$7,8,0),1,1)</f>
        <v>110.2</v>
      </c>
      <c r="F555" s="4">
        <f ca="1">OFFSET(InputPriceData!E$15,CalculationsAndCharts!$A555+$A$11,IF($C$7,8,0),1,1)</f>
        <v>107.65</v>
      </c>
      <c r="G555" s="4">
        <f ca="1">OFFSET(InputPriceData!F$15,CalculationsAndCharts!$A555+$A$11,IF($C$7,8,0),1,1)</f>
        <v>110.12</v>
      </c>
      <c r="H555" s="138"/>
      <c r="I555" s="138"/>
      <c r="O555" s="246">
        <f t="shared" ca="1" si="80"/>
        <v>-0.65263568927915216</v>
      </c>
      <c r="P555" s="246">
        <f t="shared" ca="1" si="81"/>
        <v>1.1372864798286462</v>
      </c>
      <c r="Q555" s="246">
        <f t="shared" ca="1" si="83"/>
        <v>7.5708192986298846</v>
      </c>
      <c r="R555" s="4">
        <f t="shared" ca="1" si="84"/>
        <v>0.15021973646028833</v>
      </c>
      <c r="S555" s="4">
        <f t="shared" ca="1" si="82"/>
        <v>0.9251425353910997</v>
      </c>
      <c r="W555" s="246">
        <f t="shared" ca="1" si="85"/>
        <v>-0.65263568927915216</v>
      </c>
      <c r="X555" s="246">
        <f t="shared" ca="1" si="86"/>
        <v>1.1372864798286462</v>
      </c>
      <c r="Y555" s="246">
        <f t="shared" ca="1" si="87"/>
        <v>7.5708192986298846</v>
      </c>
      <c r="Z555" s="4">
        <f t="shared" ca="1" si="88"/>
        <v>0.15021973646028833</v>
      </c>
      <c r="AA555" s="4">
        <f t="shared" ca="1" si="89"/>
        <v>0.51903218522851435</v>
      </c>
    </row>
    <row r="556" spans="1:27" x14ac:dyDescent="0.25">
      <c r="A556">
        <v>524</v>
      </c>
      <c r="B556" s="176">
        <f ca="1">OFFSET(InputPriceData!B$15,CalculationsAndCharts!$A556+$A$11,0,1,1)</f>
        <v>40795</v>
      </c>
      <c r="C556" s="3">
        <f ca="1">OFFSET(InputPriceData!G$15,CalculationsAndCharts!$A556+$A$11,IF($C$7,8,0),1,1)</f>
        <v>380195100</v>
      </c>
      <c r="D556" s="4">
        <f ca="1">OFFSET(InputPriceData!C$15,CalculationsAndCharts!$A556+$A$11,IF($C$7,8,0),1,1)</f>
        <v>111.07</v>
      </c>
      <c r="E556" s="4">
        <f ca="1">OFFSET(InputPriceData!D$15,CalculationsAndCharts!$A556+$A$11,IF($C$7,8,0),1,1)</f>
        <v>112.37</v>
      </c>
      <c r="F556" s="4">
        <f ca="1">OFFSET(InputPriceData!E$15,CalculationsAndCharts!$A556+$A$11,IF($C$7,8,0),1,1)</f>
        <v>108.81</v>
      </c>
      <c r="G556" s="4">
        <f ca="1">OFFSET(InputPriceData!F$15,CalculationsAndCharts!$A556+$A$11,IF($C$7,8,0),1,1)</f>
        <v>109.41</v>
      </c>
      <c r="H556" s="138"/>
      <c r="I556" s="138"/>
      <c r="O556" s="246">
        <f t="shared" ca="1" si="80"/>
        <v>-1.6565099636671081</v>
      </c>
      <c r="P556" s="246">
        <f t="shared" ca="1" si="81"/>
        <v>1.3494867513290161</v>
      </c>
      <c r="Q556" s="246">
        <f t="shared" ca="1" si="83"/>
        <v>7.6395754779312659</v>
      </c>
      <c r="R556" s="4">
        <f t="shared" ca="1" si="84"/>
        <v>0.17664420689701019</v>
      </c>
      <c r="S556" s="4">
        <f t="shared" ca="1" si="82"/>
        <v>0.92895857176272478</v>
      </c>
      <c r="W556" s="246">
        <f t="shared" ca="1" si="85"/>
        <v>-1.6565099636671081</v>
      </c>
      <c r="X556" s="246">
        <f t="shared" ca="1" si="86"/>
        <v>1.3494867513290161</v>
      </c>
      <c r="Y556" s="246">
        <f t="shared" ca="1" si="87"/>
        <v>7.6395754779312659</v>
      </c>
      <c r="Z556" s="4">
        <f t="shared" ca="1" si="88"/>
        <v>0.17664420689701019</v>
      </c>
      <c r="AA556" s="4">
        <f t="shared" ca="1" si="89"/>
        <v>0.53858877228728164</v>
      </c>
    </row>
    <row r="557" spans="1:27" x14ac:dyDescent="0.25">
      <c r="A557">
        <v>525</v>
      </c>
      <c r="B557" s="176">
        <f ca="1">OFFSET(InputPriceData!B$15,CalculationsAndCharts!$A557+$A$11,0,1,1)</f>
        <v>40794</v>
      </c>
      <c r="C557" s="3">
        <f ca="1">OFFSET(InputPriceData!G$15,CalculationsAndCharts!$A557+$A$11,IF($C$7,8,0),1,1)</f>
        <v>250568200</v>
      </c>
      <c r="D557" s="4">
        <f ca="1">OFFSET(InputPriceData!C$15,CalculationsAndCharts!$A557+$A$11,IF($C$7,8,0),1,1)</f>
        <v>112.85</v>
      </c>
      <c r="E557" s="4">
        <f ca="1">OFFSET(InputPriceData!D$15,CalculationsAndCharts!$A557+$A$11,IF($C$7,8,0),1,1)</f>
        <v>114.14</v>
      </c>
      <c r="F557" s="4">
        <f ca="1">OFFSET(InputPriceData!E$15,CalculationsAndCharts!$A557+$A$11,IF($C$7,8,0),1,1)</f>
        <v>112.1</v>
      </c>
      <c r="G557" s="4">
        <f ca="1">OFFSET(InputPriceData!F$15,CalculationsAndCharts!$A557+$A$11,IF($C$7,8,0),1,1)</f>
        <v>112.35</v>
      </c>
      <c r="H557" s="138"/>
      <c r="I557" s="138"/>
      <c r="O557" s="246">
        <f t="shared" ca="1" si="80"/>
        <v>1.067469275114723</v>
      </c>
      <c r="P557" s="246">
        <f t="shared" ca="1" si="81"/>
        <v>1.3718496890681253</v>
      </c>
      <c r="Q557" s="246">
        <f t="shared" ca="1" si="83"/>
        <v>7.7089560826753445</v>
      </c>
      <c r="R557" s="4">
        <f t="shared" ca="1" si="84"/>
        <v>0.17795531254239985</v>
      </c>
      <c r="S557" s="4">
        <f t="shared" ca="1" si="82"/>
        <v>0.9291438385715407</v>
      </c>
      <c r="W557" s="246">
        <f t="shared" ca="1" si="85"/>
        <v>1.067469275114723</v>
      </c>
      <c r="X557" s="246">
        <f t="shared" ca="1" si="86"/>
        <v>1.3718496890681253</v>
      </c>
      <c r="Y557" s="246">
        <f t="shared" ca="1" si="87"/>
        <v>7.7089560826753445</v>
      </c>
      <c r="Z557" s="4">
        <f t="shared" ca="1" si="88"/>
        <v>0.17795531254239985</v>
      </c>
      <c r="AA557" s="4">
        <f t="shared" ca="1" si="89"/>
        <v>0.5395490636414878</v>
      </c>
    </row>
    <row r="558" spans="1:27" x14ac:dyDescent="0.25">
      <c r="A558">
        <v>526</v>
      </c>
      <c r="B558" s="176">
        <f ca="1">OFFSET(InputPriceData!B$15,CalculationsAndCharts!$A558+$A$11,0,1,1)</f>
        <v>40793</v>
      </c>
      <c r="C558" s="3">
        <f ca="1">OFFSET(InputPriceData!G$15,CalculationsAndCharts!$A558+$A$11,IF($C$7,8,0),1,1)</f>
        <v>209803200</v>
      </c>
      <c r="D558" s="4">
        <f ca="1">OFFSET(InputPriceData!C$15,CalculationsAndCharts!$A558+$A$11,IF($C$7,8,0),1,1)</f>
        <v>112.09</v>
      </c>
      <c r="E558" s="4">
        <f ca="1">OFFSET(InputPriceData!D$15,CalculationsAndCharts!$A558+$A$11,IF($C$7,8,0),1,1)</f>
        <v>113.58</v>
      </c>
      <c r="F558" s="4">
        <f ca="1">OFFSET(InputPriceData!E$15,CalculationsAndCharts!$A558+$A$11,IF($C$7,8,0),1,1)</f>
        <v>111.71</v>
      </c>
      <c r="G558" s="4">
        <f ca="1">OFFSET(InputPriceData!F$15,CalculationsAndCharts!$A558+$A$11,IF($C$7,8,0),1,1)</f>
        <v>113.53</v>
      </c>
      <c r="H558" s="138"/>
      <c r="I558" s="138"/>
      <c r="O558" s="246">
        <f t="shared" ca="1" si="80"/>
        <v>2.2015367723542401</v>
      </c>
      <c r="P558" s="246">
        <f t="shared" ca="1" si="81"/>
        <v>1.2014125821663817</v>
      </c>
      <c r="Q558" s="246">
        <f t="shared" ca="1" si="83"/>
        <v>7.7789667837289045</v>
      </c>
      <c r="R558" s="4">
        <f t="shared" ca="1" si="84"/>
        <v>0.15444372184225677</v>
      </c>
      <c r="S558" s="4">
        <f t="shared" ca="1" si="82"/>
        <v>0.92576323433269658</v>
      </c>
      <c r="W558" s="246">
        <f t="shared" ca="1" si="85"/>
        <v>2.2015367723542401</v>
      </c>
      <c r="X558" s="246">
        <f t="shared" ca="1" si="86"/>
        <v>1.2014125821663817</v>
      </c>
      <c r="Y558" s="246">
        <f t="shared" ca="1" si="87"/>
        <v>7.7789667837289045</v>
      </c>
      <c r="Z558" s="4">
        <f t="shared" ca="1" si="88"/>
        <v>0.15444372184225677</v>
      </c>
      <c r="AA558" s="4">
        <f t="shared" ca="1" si="89"/>
        <v>0.52218447624259445</v>
      </c>
    </row>
    <row r="559" spans="1:27" x14ac:dyDescent="0.25">
      <c r="A559">
        <v>527</v>
      </c>
      <c r="B559" s="176">
        <f ca="1">OFFSET(InputPriceData!B$15,CalculationsAndCharts!$A559+$A$11,0,1,1)</f>
        <v>40792</v>
      </c>
      <c r="C559" s="3">
        <f ca="1">OFFSET(InputPriceData!G$15,CalculationsAndCharts!$A559+$A$11,IF($C$7,8,0),1,1)</f>
        <v>285130500</v>
      </c>
      <c r="D559" s="4">
        <f ca="1">OFFSET(InputPriceData!C$15,CalculationsAndCharts!$A559+$A$11,IF($C$7,8,0),1,1)</f>
        <v>107.97</v>
      </c>
      <c r="E559" s="4">
        <f ca="1">OFFSET(InputPriceData!D$15,CalculationsAndCharts!$A559+$A$11,IF($C$7,8,0),1,1)</f>
        <v>110.58</v>
      </c>
      <c r="F559" s="4">
        <f ca="1">OFFSET(InputPriceData!E$15,CalculationsAndCharts!$A559+$A$11,IF($C$7,8,0),1,1)</f>
        <v>107.96</v>
      </c>
      <c r="G559" s="4">
        <f ca="1">OFFSET(InputPriceData!F$15,CalculationsAndCharts!$A559+$A$11,IF($C$7,8,0),1,1)</f>
        <v>110.42</v>
      </c>
      <c r="H559" s="138"/>
      <c r="I559" s="138"/>
      <c r="O559" s="246">
        <f t="shared" ca="1" si="80"/>
        <v>-1.0506852940511682</v>
      </c>
      <c r="P559" s="246">
        <f t="shared" ca="1" si="81"/>
        <v>0.98901371557247741</v>
      </c>
      <c r="Q559" s="246">
        <f t="shared" ca="1" si="83"/>
        <v>7.8496133034600453</v>
      </c>
      <c r="R559" s="4">
        <f t="shared" ca="1" si="84"/>
        <v>0.12599521496638927</v>
      </c>
      <c r="S559" s="4">
        <f t="shared" ca="1" si="82"/>
        <v>0.92150097308981949</v>
      </c>
      <c r="W559" s="246">
        <f t="shared" ca="1" si="85"/>
        <v>-1.0506852940511682</v>
      </c>
      <c r="X559" s="246">
        <f t="shared" ca="1" si="86"/>
        <v>0.98901371557247741</v>
      </c>
      <c r="Y559" s="246">
        <f t="shared" ca="1" si="87"/>
        <v>7.8496133034600453</v>
      </c>
      <c r="Z559" s="4">
        <f t="shared" ca="1" si="88"/>
        <v>0.12599521496638927</v>
      </c>
      <c r="AA559" s="4">
        <f t="shared" ca="1" si="89"/>
        <v>0.50075797165258895</v>
      </c>
    </row>
    <row r="560" spans="1:27" x14ac:dyDescent="0.25">
      <c r="A560">
        <v>528</v>
      </c>
      <c r="B560" s="176">
        <f ca="1">OFFSET(InputPriceData!B$15,CalculationsAndCharts!$A560+$A$11,0,1,1)</f>
        <v>40788</v>
      </c>
      <c r="C560" s="3">
        <f ca="1">OFFSET(InputPriceData!G$15,CalculationsAndCharts!$A560+$A$11,IF($C$7,8,0),1,1)</f>
        <v>255517200</v>
      </c>
      <c r="D560" s="4">
        <f ca="1">OFFSET(InputPriceData!C$15,CalculationsAndCharts!$A560+$A$11,IF($C$7,8,0),1,1)</f>
        <v>111.77</v>
      </c>
      <c r="E560" s="4">
        <f ca="1">OFFSET(InputPriceData!D$15,CalculationsAndCharts!$A560+$A$11,IF($C$7,8,0),1,1)</f>
        <v>114.08</v>
      </c>
      <c r="F560" s="4">
        <f ca="1">OFFSET(InputPriceData!E$15,CalculationsAndCharts!$A560+$A$11,IF($C$7,8,0),1,1)</f>
        <v>110.83</v>
      </c>
      <c r="G560" s="4">
        <f ca="1">OFFSET(InputPriceData!F$15,CalculationsAndCharts!$A560+$A$11,IF($C$7,8,0),1,1)</f>
        <v>111.23</v>
      </c>
      <c r="H560" s="138"/>
      <c r="I560" s="138"/>
      <c r="O560" s="246">
        <f t="shared" ca="1" si="80"/>
        <v>-0.50286358899950923</v>
      </c>
      <c r="P560" s="246">
        <f t="shared" ca="1" si="81"/>
        <v>0.60686892940233328</v>
      </c>
      <c r="Q560" s="246">
        <f t="shared" ca="1" si="83"/>
        <v>7.9209014162058988</v>
      </c>
      <c r="R560" s="4">
        <f t="shared" ca="1" si="84"/>
        <v>7.6616144743412634E-2</v>
      </c>
      <c r="S560" s="4">
        <f t="shared" ca="1" si="82"/>
        <v>0.91361804182408424</v>
      </c>
      <c r="W560" s="246">
        <f t="shared" ca="1" si="85"/>
        <v>-0.50286358899950923</v>
      </c>
      <c r="X560" s="246">
        <f t="shared" ca="1" si="86"/>
        <v>0.60686892940233328</v>
      </c>
      <c r="Y560" s="246">
        <f t="shared" ca="1" si="87"/>
        <v>7.9209014162058988</v>
      </c>
      <c r="Z560" s="4">
        <f t="shared" ca="1" si="88"/>
        <v>7.6616144743412634E-2</v>
      </c>
      <c r="AA560" s="4">
        <f t="shared" ca="1" si="89"/>
        <v>0.46244387790917485</v>
      </c>
    </row>
    <row r="561" spans="1:27" x14ac:dyDescent="0.25">
      <c r="A561">
        <v>529</v>
      </c>
      <c r="B561" s="176">
        <f ca="1">OFFSET(InputPriceData!B$15,CalculationsAndCharts!$A561+$A$11,0,1,1)</f>
        <v>40787</v>
      </c>
      <c r="C561" s="3">
        <f ca="1">OFFSET(InputPriceData!G$15,CalculationsAndCharts!$A561+$A$11,IF($C$7,8,0),1,1)</f>
        <v>254585900</v>
      </c>
      <c r="D561" s="4">
        <f ca="1">OFFSET(InputPriceData!C$15,CalculationsAndCharts!$A561+$A$11,IF($C$7,8,0),1,1)</f>
        <v>115.42</v>
      </c>
      <c r="E561" s="4">
        <f ca="1">OFFSET(InputPriceData!D$15,CalculationsAndCharts!$A561+$A$11,IF($C$7,8,0),1,1)</f>
        <v>116.47</v>
      </c>
      <c r="F561" s="4">
        <f ca="1">OFFSET(InputPriceData!E$15,CalculationsAndCharts!$A561+$A$11,IF($C$7,8,0),1,1)</f>
        <v>114</v>
      </c>
      <c r="G561" s="4">
        <f ca="1">OFFSET(InputPriceData!F$15,CalculationsAndCharts!$A561+$A$11,IF($C$7,8,0),1,1)</f>
        <v>114.15</v>
      </c>
      <c r="H561" s="138"/>
      <c r="I561" s="138"/>
      <c r="O561" s="246">
        <f t="shared" ca="1" si="80"/>
        <v>2.3038772853491047</v>
      </c>
      <c r="P561" s="246">
        <f t="shared" ca="1" si="81"/>
        <v>-0.15947319851880026</v>
      </c>
      <c r="Q561" s="246">
        <f t="shared" ca="1" si="83"/>
        <v>7.9928369487446007</v>
      </c>
      <c r="R561" s="4">
        <f t="shared" ca="1" si="84"/>
        <v>-1.9952014477644012E-2</v>
      </c>
      <c r="S561" s="4">
        <f t="shared" ca="1" si="82"/>
        <v>0.89613980036616481</v>
      </c>
      <c r="W561" s="246">
        <f t="shared" ca="1" si="85"/>
        <v>2.3038772853491047</v>
      </c>
      <c r="X561" s="246">
        <f t="shared" ca="1" si="86"/>
        <v>-0.15947319851880026</v>
      </c>
      <c r="Y561" s="246">
        <f t="shared" ca="1" si="87"/>
        <v>7.9928369487446007</v>
      </c>
      <c r="Z561" s="4">
        <f t="shared" ca="1" si="88"/>
        <v>-1.9952014477644012E-2</v>
      </c>
      <c r="AA561" s="4">
        <f t="shared" ca="1" si="89"/>
        <v>0.38310547592318972</v>
      </c>
    </row>
    <row r="562" spans="1:27" x14ac:dyDescent="0.25">
      <c r="A562">
        <v>530</v>
      </c>
      <c r="B562" s="176">
        <f ca="1">OFFSET(InputPriceData!B$15,CalculationsAndCharts!$A562+$A$11,0,1,1)</f>
        <v>40786</v>
      </c>
      <c r="C562" s="3">
        <f ca="1">OFFSET(InputPriceData!G$15,CalculationsAndCharts!$A562+$A$11,IF($C$7,8,0),1,1)</f>
        <v>301828400</v>
      </c>
      <c r="D562" s="4">
        <f ca="1">OFFSET(InputPriceData!C$15,CalculationsAndCharts!$A562+$A$11,IF($C$7,8,0),1,1)</f>
        <v>115.58</v>
      </c>
      <c r="E562" s="4">
        <f ca="1">OFFSET(InputPriceData!D$15,CalculationsAndCharts!$A562+$A$11,IF($C$7,8,0),1,1)</f>
        <v>116.57</v>
      </c>
      <c r="F562" s="4">
        <f ca="1">OFFSET(InputPriceData!E$15,CalculationsAndCharts!$A562+$A$11,IF($C$7,8,0),1,1)</f>
        <v>114.48</v>
      </c>
      <c r="G562" s="4">
        <f ca="1">OFFSET(InputPriceData!F$15,CalculationsAndCharts!$A562+$A$11,IF($C$7,8,0),1,1)</f>
        <v>115.35</v>
      </c>
      <c r="H562" s="138"/>
      <c r="I562" s="138"/>
      <c r="O562" s="246">
        <f t="shared" ca="1" si="80"/>
        <v>3.5676838837560561</v>
      </c>
      <c r="P562" s="246">
        <f t="shared" ca="1" si="81"/>
        <v>-1.2238150652686723</v>
      </c>
      <c r="Q562" s="246">
        <f t="shared" ca="1" si="83"/>
        <v>8.0654257807715446</v>
      </c>
      <c r="R562" s="4">
        <f t="shared" ca="1" si="84"/>
        <v>-0.15173595276102103</v>
      </c>
      <c r="S562" s="4">
        <f t="shared" ca="1" si="82"/>
        <v>0.86661040750943352</v>
      </c>
      <c r="W562" s="246">
        <f t="shared" ca="1" si="85"/>
        <v>3.5676838837560561</v>
      </c>
      <c r="X562" s="246">
        <f t="shared" ca="1" si="86"/>
        <v>-1.2238150652686723</v>
      </c>
      <c r="Y562" s="246">
        <f t="shared" ca="1" si="87"/>
        <v>8.0654257807715446</v>
      </c>
      <c r="Z562" s="4">
        <f t="shared" ca="1" si="88"/>
        <v>-0.15173595276102103</v>
      </c>
      <c r="AA562" s="4">
        <f t="shared" ca="1" si="89"/>
        <v>0.26430593221712084</v>
      </c>
    </row>
    <row r="563" spans="1:27" x14ac:dyDescent="0.25">
      <c r="A563">
        <v>531</v>
      </c>
      <c r="B563" s="176">
        <f ca="1">OFFSET(InputPriceData!B$15,CalculationsAndCharts!$A563+$A$11,0,1,1)</f>
        <v>40785</v>
      </c>
      <c r="C563" s="3">
        <f ca="1">OFFSET(InputPriceData!G$15,CalculationsAndCharts!$A563+$A$11,IF($C$7,8,0),1,1)</f>
        <v>241315700</v>
      </c>
      <c r="D563" s="4">
        <f ca="1">OFFSET(InputPriceData!C$15,CalculationsAndCharts!$A563+$A$11,IF($C$7,8,0),1,1)</f>
        <v>114.05</v>
      </c>
      <c r="E563" s="4">
        <f ca="1">OFFSET(InputPriceData!D$15,CalculationsAndCharts!$A563+$A$11,IF($C$7,8,0),1,1)</f>
        <v>115.56</v>
      </c>
      <c r="F563" s="4">
        <f ca="1">OFFSET(InputPriceData!E$15,CalculationsAndCharts!$A563+$A$11,IF($C$7,8,0),1,1)</f>
        <v>112.57</v>
      </c>
      <c r="G563" s="4">
        <f ca="1">OFFSET(InputPriceData!F$15,CalculationsAndCharts!$A563+$A$11,IF($C$7,8,0),1,1)</f>
        <v>114.85</v>
      </c>
      <c r="H563" s="138"/>
      <c r="I563" s="138"/>
      <c r="O563" s="246">
        <f t="shared" ca="1" si="80"/>
        <v>3.1634619835194018</v>
      </c>
      <c r="P563" s="246">
        <f t="shared" ca="1" si="81"/>
        <v>-2.3709286373341016</v>
      </c>
      <c r="Q563" s="246">
        <f t="shared" ca="1" si="83"/>
        <v>8.1386738453799641</v>
      </c>
      <c r="R563" s="4">
        <f t="shared" ca="1" si="84"/>
        <v>-0.29131633511520966</v>
      </c>
      <c r="S563" s="4">
        <f t="shared" ca="1" si="82"/>
        <v>0.82498108430091277</v>
      </c>
      <c r="W563" s="246">
        <f t="shared" ca="1" si="85"/>
        <v>3.1634619835194018</v>
      </c>
      <c r="X563" s="246">
        <f t="shared" ca="1" si="86"/>
        <v>-2.3709286373341016</v>
      </c>
      <c r="Y563" s="246">
        <f t="shared" ca="1" si="87"/>
        <v>8.1386738453799641</v>
      </c>
      <c r="Z563" s="4">
        <f t="shared" ca="1" si="88"/>
        <v>-0.29131633511520966</v>
      </c>
      <c r="AA563" s="4">
        <f t="shared" ca="1" si="89"/>
        <v>0.12301859543392279</v>
      </c>
    </row>
    <row r="564" spans="1:27" x14ac:dyDescent="0.25">
      <c r="A564">
        <v>532</v>
      </c>
      <c r="B564" s="176">
        <f ca="1">OFFSET(InputPriceData!B$15,CalculationsAndCharts!$A564+$A$11,0,1,1)</f>
        <v>40784</v>
      </c>
      <c r="C564" s="3">
        <f ca="1">OFFSET(InputPriceData!G$15,CalculationsAndCharts!$A564+$A$11,IF($C$7,8,0),1,1)</f>
        <v>190977200</v>
      </c>
      <c r="D564" s="4">
        <f ca="1">OFFSET(InputPriceData!C$15,CalculationsAndCharts!$A564+$A$11,IF($C$7,8,0),1,1)</f>
        <v>112.84</v>
      </c>
      <c r="E564" s="4">
        <f ca="1">OFFSET(InputPriceData!D$15,CalculationsAndCharts!$A564+$A$11,IF($C$7,8,0),1,1)</f>
        <v>114.61</v>
      </c>
      <c r="F564" s="4">
        <f ca="1">OFFSET(InputPriceData!E$15,CalculationsAndCharts!$A564+$A$11,IF($C$7,8,0),1,1)</f>
        <v>111.43</v>
      </c>
      <c r="G564" s="4">
        <f ca="1">OFFSET(InputPriceData!F$15,CalculationsAndCharts!$A564+$A$11,IF($C$7,8,0),1,1)</f>
        <v>114.54</v>
      </c>
      <c r="H564" s="138"/>
      <c r="I564" s="138"/>
      <c r="O564" s="246">
        <f t="shared" ca="1" si="80"/>
        <v>2.9138706349134447</v>
      </c>
      <c r="P564" s="246">
        <f t="shared" ca="1" si="81"/>
        <v>-3.4528215007546326</v>
      </c>
      <c r="Q564" s="246">
        <f t="shared" ca="1" si="83"/>
        <v>8.2125871295458772</v>
      </c>
      <c r="R564" s="4">
        <f t="shared" ca="1" si="84"/>
        <v>-0.42043042542984377</v>
      </c>
      <c r="S564" s="4">
        <f t="shared" ca="1" si="82"/>
        <v>0.77149266499342806</v>
      </c>
      <c r="W564" s="246">
        <f t="shared" ca="1" si="85"/>
        <v>2.9138706349134447</v>
      </c>
      <c r="X564" s="246">
        <f t="shared" ca="1" si="86"/>
        <v>-3.4528215007546326</v>
      </c>
      <c r="Y564" s="246">
        <f t="shared" ca="1" si="87"/>
        <v>8.2125871295458772</v>
      </c>
      <c r="Z564" s="4">
        <f t="shared" ca="1" si="88"/>
        <v>-0.42043042542984377</v>
      </c>
      <c r="AA564" s="4">
        <f t="shared" ca="1" si="89"/>
        <v>-2.4560882309103176E-2</v>
      </c>
    </row>
    <row r="565" spans="1:27" x14ac:dyDescent="0.25">
      <c r="A565">
        <v>533</v>
      </c>
      <c r="B565" s="176">
        <f ca="1">OFFSET(InputPriceData!B$15,CalculationsAndCharts!$A565+$A$11,0,1,1)</f>
        <v>40781</v>
      </c>
      <c r="C565" s="3">
        <f ca="1">OFFSET(InputPriceData!G$15,CalculationsAndCharts!$A565+$A$11,IF($C$7,8,0),1,1)</f>
        <v>314495900</v>
      </c>
      <c r="D565" s="4">
        <f ca="1">OFFSET(InputPriceData!C$15,CalculationsAndCharts!$A565+$A$11,IF($C$7,8,0),1,1)</f>
        <v>109.19</v>
      </c>
      <c r="E565" s="4">
        <f ca="1">OFFSET(InputPriceData!D$15,CalculationsAndCharts!$A565+$A$11,IF($C$7,8,0),1,1)</f>
        <v>111.85</v>
      </c>
      <c r="F565" s="4">
        <f ca="1">OFFSET(InputPriceData!E$15,CalculationsAndCharts!$A565+$A$11,IF($C$7,8,0),1,1)</f>
        <v>107.45</v>
      </c>
      <c r="G565" s="4">
        <f ca="1">OFFSET(InputPriceData!F$15,CalculationsAndCharts!$A565+$A$11,IF($C$7,8,0),1,1)</f>
        <v>111.34</v>
      </c>
      <c r="H565" s="138"/>
      <c r="I565" s="138"/>
      <c r="O565" s="246">
        <f t="shared" ca="1" si="80"/>
        <v>-0.38774453345977311</v>
      </c>
      <c r="P565" s="246">
        <f t="shared" ca="1" si="81"/>
        <v>-4.3399983944839367</v>
      </c>
      <c r="Q565" s="246">
        <f t="shared" ca="1" si="83"/>
        <v>8.2871716746174346</v>
      </c>
      <c r="R565" s="4">
        <f t="shared" ca="1" si="84"/>
        <v>-0.52370079502236044</v>
      </c>
      <c r="S565" s="4">
        <f t="shared" ca="1" si="82"/>
        <v>0.71178563995420441</v>
      </c>
      <c r="W565" s="246">
        <f t="shared" ca="1" si="85"/>
        <v>-0.38774453345977311</v>
      </c>
      <c r="X565" s="246">
        <f t="shared" ca="1" si="86"/>
        <v>-4.3399983944839367</v>
      </c>
      <c r="Y565" s="246">
        <f t="shared" ca="1" si="87"/>
        <v>8.2871716746174346</v>
      </c>
      <c r="Z565" s="4">
        <f t="shared" ca="1" si="88"/>
        <v>-0.52370079502236044</v>
      </c>
      <c r="AA565" s="4">
        <f t="shared" ca="1" si="89"/>
        <v>-0.15648034810569081</v>
      </c>
    </row>
    <row r="566" spans="1:27" x14ac:dyDescent="0.25">
      <c r="A566">
        <v>534</v>
      </c>
      <c r="B566" s="176">
        <f ca="1">OFFSET(InputPriceData!B$15,CalculationsAndCharts!$A566+$A$11,0,1,1)</f>
        <v>40780</v>
      </c>
      <c r="C566" s="3">
        <f ca="1">OFFSET(InputPriceData!G$15,CalculationsAndCharts!$A566+$A$11,IF($C$7,8,0),1,1)</f>
        <v>312365400</v>
      </c>
      <c r="D566" s="4">
        <f ca="1">OFFSET(InputPriceData!C$15,CalculationsAndCharts!$A566+$A$11,IF($C$7,8,0),1,1)</f>
        <v>112.06</v>
      </c>
      <c r="E566" s="4">
        <f ca="1">OFFSET(InputPriceData!D$15,CalculationsAndCharts!$A566+$A$11,IF($C$7,8,0),1,1)</f>
        <v>112.69</v>
      </c>
      <c r="F566" s="4">
        <f ca="1">OFFSET(InputPriceData!E$15,CalculationsAndCharts!$A566+$A$11,IF($C$7,8,0),1,1)</f>
        <v>109.36</v>
      </c>
      <c r="G566" s="4">
        <f ca="1">OFFSET(InputPriceData!F$15,CalculationsAndCharts!$A566+$A$11,IF($C$7,8,0),1,1)</f>
        <v>109.75</v>
      </c>
      <c r="H566" s="138"/>
      <c r="I566" s="138"/>
      <c r="O566" s="246">
        <f t="shared" ca="1" si="80"/>
        <v>-2.3114314790561479</v>
      </c>
      <c r="P566" s="246">
        <f t="shared" ca="1" si="81"/>
        <v>-5.0330191989945128</v>
      </c>
      <c r="Q566" s="246">
        <f t="shared" ca="1" si="83"/>
        <v>8.3624335768087139</v>
      </c>
      <c r="R566" s="4">
        <f t="shared" ca="1" si="84"/>
        <v>-0.60186058911755469</v>
      </c>
      <c r="S566" s="4">
        <f t="shared" ca="1" si="82"/>
        <v>0.65049714783757739</v>
      </c>
      <c r="W566" s="246">
        <f t="shared" ca="1" si="85"/>
        <v>-2.3114314790561479</v>
      </c>
      <c r="X566" s="246">
        <f t="shared" ca="1" si="86"/>
        <v>-5.0330191989945128</v>
      </c>
      <c r="Y566" s="246">
        <f t="shared" ca="1" si="87"/>
        <v>8.3624335768087139</v>
      </c>
      <c r="Z566" s="4">
        <f t="shared" ca="1" si="88"/>
        <v>-0.60186058911755469</v>
      </c>
      <c r="AA566" s="4">
        <f t="shared" ca="1" si="89"/>
        <v>-0.26586638995039574</v>
      </c>
    </row>
    <row r="567" spans="1:27" x14ac:dyDescent="0.25">
      <c r="A567">
        <v>535</v>
      </c>
      <c r="B567" s="176">
        <f ca="1">OFFSET(InputPriceData!B$15,CalculationsAndCharts!$A567+$A$11,0,1,1)</f>
        <v>40779</v>
      </c>
      <c r="C567" s="3">
        <f ca="1">OFFSET(InputPriceData!G$15,CalculationsAndCharts!$A567+$A$11,IF($C$7,8,0),1,1)</f>
        <v>246869700</v>
      </c>
      <c r="D567" s="4">
        <f ca="1">OFFSET(InputPriceData!C$15,CalculationsAndCharts!$A567+$A$11,IF($C$7,8,0),1,1)</f>
        <v>109.67</v>
      </c>
      <c r="E567" s="4">
        <f ca="1">OFFSET(InputPriceData!D$15,CalculationsAndCharts!$A567+$A$11,IF($C$7,8,0),1,1)</f>
        <v>111.6</v>
      </c>
      <c r="F567" s="4">
        <f ca="1">OFFSET(InputPriceData!E$15,CalculationsAndCharts!$A567+$A$11,IF($C$7,8,0),1,1)</f>
        <v>109.41</v>
      </c>
      <c r="G567" s="4">
        <f ca="1">OFFSET(InputPriceData!F$15,CalculationsAndCharts!$A567+$A$11,IF($C$7,8,0),1,1)</f>
        <v>111.45</v>
      </c>
      <c r="H567" s="138"/>
      <c r="I567" s="138"/>
      <c r="O567" s="246">
        <f t="shared" ca="1" si="80"/>
        <v>-0.96794606889710888</v>
      </c>
      <c r="P567" s="246">
        <f t="shared" ca="1" si="81"/>
        <v>-5.6598076045321148</v>
      </c>
      <c r="Q567" s="246">
        <f t="shared" ca="1" si="83"/>
        <v>8.4383789876979964</v>
      </c>
      <c r="R567" s="4">
        <f t="shared" ca="1" si="84"/>
        <v>-0.67072213902496447</v>
      </c>
      <c r="S567" s="4">
        <f t="shared" ca="1" si="82"/>
        <v>0.5784731112915269</v>
      </c>
      <c r="W567" s="246">
        <f t="shared" ca="1" si="85"/>
        <v>-0.96794606889710888</v>
      </c>
      <c r="X567" s="246">
        <f t="shared" ca="1" si="86"/>
        <v>-5.6598076045321148</v>
      </c>
      <c r="Y567" s="246">
        <f t="shared" ca="1" si="87"/>
        <v>8.4383789876979964</v>
      </c>
      <c r="Z567" s="4">
        <f t="shared" ca="1" si="88"/>
        <v>-0.67072213902496447</v>
      </c>
      <c r="AA567" s="4">
        <f t="shared" ca="1" si="89"/>
        <v>-0.36998498806608998</v>
      </c>
    </row>
    <row r="568" spans="1:27" x14ac:dyDescent="0.25">
      <c r="A568">
        <v>536</v>
      </c>
      <c r="B568" s="176">
        <f ca="1">OFFSET(InputPriceData!B$15,CalculationsAndCharts!$A568+$A$11,0,1,1)</f>
        <v>40778</v>
      </c>
      <c r="C568" s="3">
        <f ca="1">OFFSET(InputPriceData!G$15,CalculationsAndCharts!$A568+$A$11,IF($C$7,8,0),1,1)</f>
        <v>331136600</v>
      </c>
      <c r="D568" s="4">
        <f ca="1">OFFSET(InputPriceData!C$15,CalculationsAndCharts!$A568+$A$11,IF($C$7,8,0),1,1)</f>
        <v>106.79</v>
      </c>
      <c r="E568" s="4">
        <f ca="1">OFFSET(InputPriceData!D$15,CalculationsAndCharts!$A568+$A$11,IF($C$7,8,0),1,1)</f>
        <v>110.02</v>
      </c>
      <c r="F568" s="4">
        <f ca="1">OFFSET(InputPriceData!E$15,CalculationsAndCharts!$A568+$A$11,IF($C$7,8,0),1,1)</f>
        <v>106.26</v>
      </c>
      <c r="G568" s="4">
        <f ca="1">OFFSET(InputPriceData!F$15,CalculationsAndCharts!$A568+$A$11,IF($C$7,8,0),1,1)</f>
        <v>109.9</v>
      </c>
      <c r="H568" s="138"/>
      <c r="I568" s="138"/>
      <c r="O568" s="246">
        <f t="shared" ca="1" si="80"/>
        <v>-2.8969492242637767</v>
      </c>
      <c r="P568" s="246">
        <f t="shared" ca="1" si="81"/>
        <v>-6.1418395062448523</v>
      </c>
      <c r="Q568" s="246">
        <f t="shared" ca="1" si="83"/>
        <v>8.5150141147305725</v>
      </c>
      <c r="R568" s="4">
        <f t="shared" ca="1" si="84"/>
        <v>-0.72129528189739112</v>
      </c>
      <c r="S568" s="4">
        <f t="shared" ca="1" si="82"/>
        <v>0.50937079259273743</v>
      </c>
      <c r="W568" s="246">
        <f t="shared" ca="1" si="85"/>
        <v>-2.8969492242637767</v>
      </c>
      <c r="X568" s="246">
        <f t="shared" ca="1" si="86"/>
        <v>-6.1418395062448523</v>
      </c>
      <c r="Y568" s="246">
        <f t="shared" ca="1" si="87"/>
        <v>8.5150141147305725</v>
      </c>
      <c r="Z568" s="4">
        <f t="shared" ca="1" si="88"/>
        <v>-0.72129528189739112</v>
      </c>
      <c r="AA568" s="4">
        <f t="shared" ca="1" si="89"/>
        <v>-0.4515860314354555</v>
      </c>
    </row>
    <row r="569" spans="1:27" x14ac:dyDescent="0.25">
      <c r="A569">
        <v>537</v>
      </c>
      <c r="B569" s="176">
        <f ca="1">OFFSET(InputPriceData!B$15,CalculationsAndCharts!$A569+$A$11,0,1,1)</f>
        <v>40777</v>
      </c>
      <c r="C569" s="3">
        <f ca="1">OFFSET(InputPriceData!G$15,CalculationsAndCharts!$A569+$A$11,IF($C$7,8,0),1,1)</f>
        <v>275090600</v>
      </c>
      <c r="D569" s="4">
        <f ca="1">OFFSET(InputPriceData!C$15,CalculationsAndCharts!$A569+$A$11,IF($C$7,8,0),1,1)</f>
        <v>108.7</v>
      </c>
      <c r="E569" s="4">
        <f ca="1">OFFSET(InputPriceData!D$15,CalculationsAndCharts!$A569+$A$11,IF($C$7,8,0),1,1)</f>
        <v>108.76</v>
      </c>
      <c r="F569" s="4">
        <f ca="1">OFFSET(InputPriceData!E$15,CalculationsAndCharts!$A569+$A$11,IF($C$7,8,0),1,1)</f>
        <v>106.1</v>
      </c>
      <c r="G569" s="4">
        <f ca="1">OFFSET(InputPriceData!F$15,CalculationsAndCharts!$A569+$A$11,IF($C$7,8,0),1,1)</f>
        <v>106.4</v>
      </c>
      <c r="H569" s="138"/>
      <c r="I569" s="138"/>
      <c r="O569" s="246">
        <f t="shared" ca="1" si="80"/>
        <v>-7.0388694618877006</v>
      </c>
      <c r="P569" s="246">
        <f t="shared" ca="1" si="81"/>
        <v>-6.3748366376481123</v>
      </c>
      <c r="Q569" s="246">
        <f t="shared" ca="1" si="83"/>
        <v>8.5923452217261076</v>
      </c>
      <c r="R569" s="4">
        <f t="shared" ca="1" si="84"/>
        <v>-0.74192045048761179</v>
      </c>
      <c r="S569" s="4">
        <f t="shared" ca="1" si="82"/>
        <v>0.47575402802991079</v>
      </c>
      <c r="W569" s="246">
        <f t="shared" ca="1" si="85"/>
        <v>-7.0388694618877006</v>
      </c>
      <c r="X569" s="246">
        <f t="shared" ca="1" si="86"/>
        <v>-6.3748366376481123</v>
      </c>
      <c r="Y569" s="246">
        <f t="shared" ca="1" si="87"/>
        <v>8.5923452217261076</v>
      </c>
      <c r="Z569" s="4">
        <f t="shared" ca="1" si="88"/>
        <v>-0.74192045048761179</v>
      </c>
      <c r="AA569" s="4">
        <f t="shared" ca="1" si="89"/>
        <v>-0.48621299670775009</v>
      </c>
    </row>
    <row r="570" spans="1:27" x14ac:dyDescent="0.25">
      <c r="A570">
        <v>538</v>
      </c>
      <c r="B570" s="176">
        <f ca="1">OFFSET(InputPriceData!B$15,CalculationsAndCharts!$A570+$A$11,0,1,1)</f>
        <v>40774</v>
      </c>
      <c r="C570" s="3">
        <f ca="1">OFFSET(InputPriceData!G$15,CalculationsAndCharts!$A570+$A$11,IF($C$7,8,0),1,1)</f>
        <v>428281300</v>
      </c>
      <c r="D570" s="4">
        <f ca="1">OFFSET(InputPriceData!C$15,CalculationsAndCharts!$A570+$A$11,IF($C$7,8,0),1,1)</f>
        <v>106.61</v>
      </c>
      <c r="E570" s="4">
        <f ca="1">OFFSET(InputPriceData!D$15,CalculationsAndCharts!$A570+$A$11,IF($C$7,8,0),1,1)</f>
        <v>109.37</v>
      </c>
      <c r="F570" s="4">
        <f ca="1">OFFSET(InputPriceData!E$15,CalculationsAndCharts!$A570+$A$11,IF($C$7,8,0),1,1)</f>
        <v>106.18</v>
      </c>
      <c r="G570" s="4">
        <f ca="1">OFFSET(InputPriceData!F$15,CalculationsAndCharts!$A570+$A$11,IF($C$7,8,0),1,1)</f>
        <v>106.31</v>
      </c>
      <c r="H570" s="138"/>
      <c r="I570" s="138"/>
      <c r="O570" s="246">
        <f t="shared" ca="1" si="80"/>
        <v>-7.9845099010549241</v>
      </c>
      <c r="P570" s="246">
        <f t="shared" ca="1" si="81"/>
        <v>-6.5648010623874464</v>
      </c>
      <c r="Q570" s="246">
        <f t="shared" ca="1" si="83"/>
        <v>8.6703786293906226</v>
      </c>
      <c r="R570" s="4">
        <f t="shared" ca="1" si="84"/>
        <v>-0.75715275456763276</v>
      </c>
      <c r="S570" s="4">
        <f t="shared" ca="1" si="82"/>
        <v>0.44841196332095346</v>
      </c>
      <c r="W570" s="246">
        <f t="shared" ca="1" si="85"/>
        <v>-7.9845099010549241</v>
      </c>
      <c r="X570" s="246">
        <f t="shared" ca="1" si="86"/>
        <v>-6.5648010623874464</v>
      </c>
      <c r="Y570" s="246">
        <f t="shared" ca="1" si="87"/>
        <v>8.6703786293906226</v>
      </c>
      <c r="Z570" s="4">
        <f t="shared" ca="1" si="88"/>
        <v>-0.75715275456763276</v>
      </c>
      <c r="AA570" s="4">
        <f t="shared" ca="1" si="89"/>
        <v>-0.51231218843713111</v>
      </c>
    </row>
    <row r="571" spans="1:27" x14ac:dyDescent="0.25">
      <c r="A571">
        <v>539</v>
      </c>
      <c r="B571" s="176">
        <f ca="1">OFFSET(InputPriceData!B$15,CalculationsAndCharts!$A571+$A$11,0,1,1)</f>
        <v>40773</v>
      </c>
      <c r="C571" s="3">
        <f ca="1">OFFSET(InputPriceData!G$15,CalculationsAndCharts!$A571+$A$11,IF($C$7,8,0),1,1)</f>
        <v>512956300</v>
      </c>
      <c r="D571" s="4">
        <f ca="1">OFFSET(InputPriceData!C$15,CalculationsAndCharts!$A571+$A$11,IF($C$7,8,0),1,1)</f>
        <v>109.96</v>
      </c>
      <c r="E571" s="4">
        <f ca="1">OFFSET(InputPriceData!D$15,CalculationsAndCharts!$A571+$A$11,IF($C$7,8,0),1,1)</f>
        <v>112.99</v>
      </c>
      <c r="F571" s="4">
        <f ca="1">OFFSET(InputPriceData!E$15,CalculationsAndCharts!$A571+$A$11,IF($C$7,8,0),1,1)</f>
        <v>107.02</v>
      </c>
      <c r="G571" s="4">
        <f ca="1">OFFSET(InputPriceData!F$15,CalculationsAndCharts!$A571+$A$11,IF($C$7,8,0),1,1)</f>
        <v>108.08</v>
      </c>
      <c r="H571" s="138"/>
      <c r="I571" s="138"/>
      <c r="O571" s="246">
        <f t="shared" ca="1" si="80"/>
        <v>-7.0560785582557219</v>
      </c>
      <c r="P571" s="246">
        <f t="shared" ca="1" si="81"/>
        <v>-6.9776703195487872</v>
      </c>
      <c r="Q571" s="246">
        <f t="shared" ca="1" si="83"/>
        <v>8.7491207158331203</v>
      </c>
      <c r="R571" s="4">
        <f t="shared" ca="1" si="84"/>
        <v>-0.79752817982285096</v>
      </c>
      <c r="S571" s="4">
        <f t="shared" ca="1" si="82"/>
        <v>0.36308601844769051</v>
      </c>
      <c r="W571" s="246">
        <f t="shared" ca="1" si="85"/>
        <v>-7.0560785582557219</v>
      </c>
      <c r="X571" s="246">
        <f t="shared" ca="1" si="86"/>
        <v>-6.9776703195487872</v>
      </c>
      <c r="Y571" s="246">
        <f t="shared" ca="1" si="87"/>
        <v>8.7491207158331203</v>
      </c>
      <c r="Z571" s="4">
        <f t="shared" ca="1" si="88"/>
        <v>-0.79752817982285096</v>
      </c>
      <c r="AA571" s="4">
        <f t="shared" ca="1" si="89"/>
        <v>-0.58375148286079503</v>
      </c>
    </row>
    <row r="572" spans="1:27" x14ac:dyDescent="0.25">
      <c r="A572">
        <v>540</v>
      </c>
      <c r="B572" s="176">
        <f ca="1">OFFSET(InputPriceData!B$15,CalculationsAndCharts!$A572+$A$11,0,1,1)</f>
        <v>40772</v>
      </c>
      <c r="C572" s="3">
        <f ca="1">OFFSET(InputPriceData!G$15,CalculationsAndCharts!$A572+$A$11,IF($C$7,8,0),1,1)</f>
        <v>238201100</v>
      </c>
      <c r="D572" s="4">
        <f ca="1">OFFSET(InputPriceData!C$15,CalculationsAndCharts!$A572+$A$11,IF($C$7,8,0),1,1)</f>
        <v>113.5</v>
      </c>
      <c r="E572" s="4">
        <f ca="1">OFFSET(InputPriceData!D$15,CalculationsAndCharts!$A572+$A$11,IF($C$7,8,0),1,1)</f>
        <v>114.39</v>
      </c>
      <c r="F572" s="4">
        <f ca="1">OFFSET(InputPriceData!E$15,CalculationsAndCharts!$A572+$A$11,IF($C$7,8,0),1,1)</f>
        <v>112.05</v>
      </c>
      <c r="G572" s="4">
        <f ca="1">OFFSET(InputPriceData!F$15,CalculationsAndCharts!$A572+$A$11,IF($C$7,8,0),1,1)</f>
        <v>112.95</v>
      </c>
      <c r="H572" s="138"/>
      <c r="I572" s="138"/>
      <c r="O572" s="246">
        <f t="shared" ca="1" si="80"/>
        <v>-2.784327484287322</v>
      </c>
      <c r="P572" s="246">
        <f t="shared" ca="1" si="81"/>
        <v>-7.6883015524077996</v>
      </c>
      <c r="Q572" s="246">
        <f t="shared" ca="1" si="83"/>
        <v>8.8285779170869016</v>
      </c>
      <c r="R572" s="4">
        <f t="shared" ca="1" si="84"/>
        <v>-0.87084257788876718</v>
      </c>
      <c r="S572" s="4">
        <f t="shared" ca="1" si="82"/>
        <v>0.13483719754999032</v>
      </c>
      <c r="W572" s="246">
        <f t="shared" ca="1" si="85"/>
        <v>-2.784327484287322</v>
      </c>
      <c r="X572" s="246">
        <f t="shared" ca="1" si="86"/>
        <v>-7.6883015524077996</v>
      </c>
      <c r="Y572" s="246">
        <f t="shared" ca="1" si="87"/>
        <v>8.8285779170869016</v>
      </c>
      <c r="Z572" s="4">
        <f t="shared" ca="1" si="88"/>
        <v>-0.87084257788876718</v>
      </c>
      <c r="AA572" s="4">
        <f t="shared" ca="1" si="89"/>
        <v>-0.72252467977987067</v>
      </c>
    </row>
    <row r="573" spans="1:27" x14ac:dyDescent="0.25">
      <c r="A573">
        <v>541</v>
      </c>
      <c r="B573" s="176">
        <f ca="1">OFFSET(InputPriceData!B$15,CalculationsAndCharts!$A573+$A$11,0,1,1)</f>
        <v>40771</v>
      </c>
      <c r="C573" s="3">
        <f ca="1">OFFSET(InputPriceData!G$15,CalculationsAndCharts!$A573+$A$11,IF($C$7,8,0),1,1)</f>
        <v>294095200</v>
      </c>
      <c r="D573" s="4">
        <f ca="1">OFFSET(InputPriceData!C$15,CalculationsAndCharts!$A573+$A$11,IF($C$7,8,0),1,1)</f>
        <v>112.76</v>
      </c>
      <c r="E573" s="4">
        <f ca="1">OFFSET(InputPriceData!D$15,CalculationsAndCharts!$A573+$A$11,IF($C$7,8,0),1,1)</f>
        <v>113.91</v>
      </c>
      <c r="F573" s="4">
        <f ca="1">OFFSET(InputPriceData!E$15,CalculationsAndCharts!$A573+$A$11,IF($C$7,8,0),1,1)</f>
        <v>111.66</v>
      </c>
      <c r="G573" s="4">
        <f ca="1">OFFSET(InputPriceData!F$15,CalculationsAndCharts!$A573+$A$11,IF($C$7,8,0),1,1)</f>
        <v>112.87</v>
      </c>
      <c r="H573" s="138"/>
      <c r="I573" s="138"/>
      <c r="O573" s="246">
        <f t="shared" ca="1" si="80"/>
        <v>-3.2872783021696437</v>
      </c>
      <c r="P573" s="246">
        <f t="shared" ca="1" si="81"/>
        <v>-8.4553240872879272</v>
      </c>
      <c r="Q573" s="246">
        <f t="shared" ca="1" si="83"/>
        <v>8.9087567276356232</v>
      </c>
      <c r="R573" s="4">
        <f t="shared" ca="1" si="84"/>
        <v>-0.94910259038266087</v>
      </c>
      <c r="S573" s="4">
        <f t="shared" ca="1" si="82"/>
        <v>-0.33676274255944777</v>
      </c>
      <c r="W573" s="246">
        <f t="shared" ca="1" si="85"/>
        <v>-3.2872783021696437</v>
      </c>
      <c r="X573" s="246">
        <f t="shared" ca="1" si="86"/>
        <v>-8.4553240872879272</v>
      </c>
      <c r="Y573" s="246">
        <f t="shared" ca="1" si="87"/>
        <v>8.9087567276356232</v>
      </c>
      <c r="Z573" s="4">
        <f t="shared" ca="1" si="88"/>
        <v>-0.94910259038266087</v>
      </c>
      <c r="AA573" s="4">
        <f t="shared" ca="1" si="89"/>
        <v>-0.88513686814098136</v>
      </c>
    </row>
    <row r="574" spans="1:27" x14ac:dyDescent="0.25">
      <c r="A574">
        <v>542</v>
      </c>
      <c r="B574" s="176">
        <f ca="1">OFFSET(InputPriceData!B$15,CalculationsAndCharts!$A574+$A$11,0,1,1)</f>
        <v>40770</v>
      </c>
      <c r="C574" s="3">
        <f ca="1">OFFSET(InputPriceData!G$15,CalculationsAndCharts!$A574+$A$11,IF($C$7,8,0),1,1)</f>
        <v>258810600</v>
      </c>
      <c r="D574" s="4">
        <f ca="1">OFFSET(InputPriceData!C$15,CalculationsAndCharts!$A574+$A$11,IF($C$7,8,0),1,1)</f>
        <v>112.49</v>
      </c>
      <c r="E574" s="4">
        <f ca="1">OFFSET(InputPriceData!D$15,CalculationsAndCharts!$A574+$A$11,IF($C$7,8,0),1,1)</f>
        <v>113.95</v>
      </c>
      <c r="F574" s="4">
        <f ca="1">OFFSET(InputPriceData!E$15,CalculationsAndCharts!$A574+$A$11,IF($C$7,8,0),1,1)</f>
        <v>112.31</v>
      </c>
      <c r="G574" s="4">
        <f ca="1">OFFSET(InputPriceData!F$15,CalculationsAndCharts!$A574+$A$11,IF($C$7,8,0),1,1)</f>
        <v>113.84</v>
      </c>
      <c r="H574" s="138"/>
      <c r="I574" s="138"/>
      <c r="O574" s="246">
        <f t="shared" ca="1" si="80"/>
        <v>-2.7319345937253745</v>
      </c>
      <c r="P574" s="246">
        <f t="shared" ca="1" si="81"/>
        <v>-8.9836045224245797</v>
      </c>
      <c r="Q574" s="246">
        <f t="shared" ca="1" si="83"/>
        <v>8.9896637009441207</v>
      </c>
      <c r="R574" s="4">
        <f t="shared" ca="1" si="84"/>
        <v>-0.99932598384977356</v>
      </c>
      <c r="S574" s="4">
        <f t="shared" ca="1" si="82"/>
        <v>-0.98727090965791164</v>
      </c>
      <c r="W574" s="246">
        <f t="shared" ca="1" si="85"/>
        <v>-2.7319345937253745</v>
      </c>
      <c r="X574" s="246">
        <f t="shared" ca="1" si="86"/>
        <v>-8.9836045224245797</v>
      </c>
      <c r="Y574" s="246">
        <f t="shared" ca="1" si="87"/>
        <v>8.9896637009441207</v>
      </c>
      <c r="Z574" s="4">
        <f t="shared" ca="1" si="88"/>
        <v>-0.99932598384977356</v>
      </c>
      <c r="AA574" s="4">
        <f t="shared" ca="1" si="89"/>
        <v>-0.9984280020174906</v>
      </c>
    </row>
    <row r="575" spans="1:27" x14ac:dyDescent="0.25">
      <c r="A575">
        <v>543</v>
      </c>
      <c r="B575" s="176">
        <f ca="1">OFFSET(InputPriceData!B$15,CalculationsAndCharts!$A575+$A$11,0,1,1)</f>
        <v>40767</v>
      </c>
      <c r="C575" s="3">
        <f ca="1">OFFSET(InputPriceData!G$15,CalculationsAndCharts!$A575+$A$11,IF($C$7,8,0),1,1)</f>
        <v>313731600</v>
      </c>
      <c r="D575" s="4">
        <f ca="1">OFFSET(InputPriceData!C$15,CalculationsAndCharts!$A575+$A$11,IF($C$7,8,0),1,1)</f>
        <v>111.75</v>
      </c>
      <c r="E575" s="4">
        <f ca="1">OFFSET(InputPriceData!D$15,CalculationsAndCharts!$A575+$A$11,IF($C$7,8,0),1,1)</f>
        <v>112.52</v>
      </c>
      <c r="F575" s="4">
        <f ca="1">OFFSET(InputPriceData!E$15,CalculationsAndCharts!$A575+$A$11,IF($C$7,8,0),1,1)</f>
        <v>110.7</v>
      </c>
      <c r="G575" s="4">
        <f ca="1">OFFSET(InputPriceData!F$15,CalculationsAndCharts!$A575+$A$11,IF($C$7,8,0),1,1)</f>
        <v>111.49</v>
      </c>
      <c r="H575" s="138"/>
      <c r="I575" s="138"/>
      <c r="O575" s="246">
        <f t="shared" ca="1" si="80"/>
        <v>-5.5919059673118596</v>
      </c>
      <c r="P575" s="246">
        <f t="shared" ca="1" si="81"/>
        <v>-9.0713054499940675</v>
      </c>
      <c r="Q575" s="246">
        <f t="shared" ca="1" si="83"/>
        <v>9.0713054499940675</v>
      </c>
      <c r="R575" s="4">
        <f t="shared" ca="1" si="84"/>
        <v>-1</v>
      </c>
      <c r="S575" s="4">
        <f t="shared" ca="1" si="82"/>
        <v>-1</v>
      </c>
      <c r="W575" s="246">
        <f t="shared" ca="1" si="85"/>
        <v>-5.5919059673118596</v>
      </c>
      <c r="X575" s="246">
        <f t="shared" ca="1" si="86"/>
        <v>-9.0713054499940675</v>
      </c>
      <c r="Y575" s="246">
        <f t="shared" ca="1" si="87"/>
        <v>9.0713054499940675</v>
      </c>
      <c r="Z575" s="4">
        <f t="shared" ca="1" si="88"/>
        <v>-1</v>
      </c>
      <c r="AA575" s="4">
        <f t="shared" ca="1" si="89"/>
        <v>-1</v>
      </c>
    </row>
    <row r="576" spans="1:27" x14ac:dyDescent="0.25">
      <c r="A576">
        <v>544</v>
      </c>
      <c r="B576" s="176">
        <f ca="1">OFFSET(InputPriceData!B$15,CalculationsAndCharts!$A576+$A$11,0,1,1)</f>
        <v>40766</v>
      </c>
      <c r="C576" s="3">
        <f ca="1">OFFSET(InputPriceData!G$15,CalculationsAndCharts!$A576+$A$11,IF($C$7,8,0),1,1)</f>
        <v>487979700</v>
      </c>
      <c r="D576" s="4">
        <f ca="1">OFFSET(InputPriceData!C$15,CalculationsAndCharts!$A576+$A$11,IF($C$7,8,0),1,1)</f>
        <v>106.9</v>
      </c>
      <c r="E576" s="4">
        <f ca="1">OFFSET(InputPriceData!D$15,CalculationsAndCharts!$A576+$A$11,IF($C$7,8,0),1,1)</f>
        <v>112.24</v>
      </c>
      <c r="F576" s="4">
        <f ca="1">OFFSET(InputPriceData!E$15,CalculationsAndCharts!$A576+$A$11,IF($C$7,8,0),1,1)</f>
        <v>106.01</v>
      </c>
      <c r="G576" s="4">
        <f ca="1">OFFSET(InputPriceData!F$15,CalculationsAndCharts!$A576+$A$11,IF($C$7,8,0),1,1)</f>
        <v>110.74</v>
      </c>
      <c r="H576" s="138"/>
      <c r="I576" s="138"/>
      <c r="O576" s="246">
        <f t="shared" ca="1" si="80"/>
        <v>-7.0326162812824027</v>
      </c>
      <c r="P576" s="246">
        <f t="shared" ca="1" si="81"/>
        <v>-8.6031887444350907</v>
      </c>
      <c r="Q576" s="246">
        <f t="shared" ca="1" si="83"/>
        <v>8.6031887444350907</v>
      </c>
      <c r="R576" s="4">
        <f t="shared" ca="1" si="84"/>
        <v>-1</v>
      </c>
      <c r="S576" s="4">
        <f t="shared" ca="1" si="82"/>
        <v>-1</v>
      </c>
      <c r="W576" s="246">
        <f t="shared" ca="1" si="85"/>
        <v>-7.0326162812824027</v>
      </c>
      <c r="X576" s="246">
        <f t="shared" ca="1" si="86"/>
        <v>-8.6031887444350907</v>
      </c>
      <c r="Y576" s="246">
        <f t="shared" ca="1" si="87"/>
        <v>8.6031887444350907</v>
      </c>
      <c r="Z576" s="4">
        <f t="shared" ca="1" si="88"/>
        <v>-1</v>
      </c>
      <c r="AA576" s="4">
        <f t="shared" ca="1" si="89"/>
        <v>-1</v>
      </c>
    </row>
    <row r="577" spans="1:27" x14ac:dyDescent="0.25">
      <c r="A577">
        <v>545</v>
      </c>
      <c r="B577" s="176">
        <f ca="1">OFFSET(InputPriceData!B$15,CalculationsAndCharts!$A577+$A$11,0,1,1)</f>
        <v>40765</v>
      </c>
      <c r="C577" s="3">
        <f ca="1">OFFSET(InputPriceData!G$15,CalculationsAndCharts!$A577+$A$11,IF($C$7,8,0),1,1)</f>
        <v>662607400</v>
      </c>
      <c r="D577" s="4">
        <f ca="1">OFFSET(InputPriceData!C$15,CalculationsAndCharts!$A577+$A$11,IF($C$7,8,0),1,1)</f>
        <v>108.78</v>
      </c>
      <c r="E577" s="4">
        <f ca="1">OFFSET(InputPriceData!D$15,CalculationsAndCharts!$A577+$A$11,IF($C$7,8,0),1,1)</f>
        <v>109.75</v>
      </c>
      <c r="F577" s="4">
        <f ca="1">OFFSET(InputPriceData!E$15,CalculationsAndCharts!$A577+$A$11,IF($C$7,8,0),1,1)</f>
        <v>105.66</v>
      </c>
      <c r="G577" s="4">
        <f ca="1">OFFSET(InputPriceData!F$15,CalculationsAndCharts!$A577+$A$11,IF($C$7,8,0),1,1)</f>
        <v>105.98</v>
      </c>
      <c r="H577" s="138"/>
      <c r="I577" s="138"/>
      <c r="O577" s="246">
        <f t="shared" ca="1" si="80"/>
        <v>-12.786989044429061</v>
      </c>
      <c r="P577" s="246">
        <f t="shared" ca="1" si="81"/>
        <v>-7.59100975261609</v>
      </c>
      <c r="Q577" s="246">
        <f t="shared" ca="1" si="83"/>
        <v>7.59100975261609</v>
      </c>
      <c r="R577" s="4">
        <f t="shared" ca="1" si="84"/>
        <v>-1</v>
      </c>
      <c r="S577" s="4">
        <f t="shared" ca="1" si="82"/>
        <v>-1</v>
      </c>
      <c r="W577" s="246">
        <f t="shared" ca="1" si="85"/>
        <v>-12.786989044429061</v>
      </c>
      <c r="X577" s="246">
        <f t="shared" ca="1" si="86"/>
        <v>-7.59100975261609</v>
      </c>
      <c r="Y577" s="246">
        <f t="shared" ca="1" si="87"/>
        <v>7.59100975261609</v>
      </c>
      <c r="Z577" s="4">
        <f t="shared" ca="1" si="88"/>
        <v>-1</v>
      </c>
      <c r="AA577" s="4">
        <f t="shared" ca="1" si="89"/>
        <v>-1</v>
      </c>
    </row>
    <row r="578" spans="1:27" x14ac:dyDescent="0.25">
      <c r="A578">
        <v>546</v>
      </c>
      <c r="B578" s="176">
        <f ca="1">OFFSET(InputPriceData!B$15,CalculationsAndCharts!$A578+$A$11,0,1,1)</f>
        <v>40764</v>
      </c>
      <c r="C578" s="3">
        <f ca="1">OFFSET(InputPriceData!G$15,CalculationsAndCharts!$A578+$A$11,IF($C$7,8,0),1,1)</f>
        <v>717828700</v>
      </c>
      <c r="D578" s="4">
        <f ca="1">OFFSET(InputPriceData!C$15,CalculationsAndCharts!$A578+$A$11,IF($C$7,8,0),1,1)</f>
        <v>107.66</v>
      </c>
      <c r="E578" s="4">
        <f ca="1">OFFSET(InputPriceData!D$15,CalculationsAndCharts!$A578+$A$11,IF($C$7,8,0),1,1)</f>
        <v>111.03</v>
      </c>
      <c r="F578" s="4">
        <f ca="1">OFFSET(InputPriceData!E$15,CalculationsAndCharts!$A578+$A$11,IF($C$7,8,0),1,1)</f>
        <v>104.08</v>
      </c>
      <c r="G578" s="4">
        <f ca="1">OFFSET(InputPriceData!F$15,CalculationsAndCharts!$A578+$A$11,IF($C$7,8,0),1,1)</f>
        <v>110.88</v>
      </c>
      <c r="H578" s="138"/>
      <c r="I578" s="138"/>
      <c r="O578" s="246">
        <f t="shared" ca="1" si="80"/>
        <v>-8.9458602753449874</v>
      </c>
      <c r="P578" s="246">
        <f t="shared" ca="1" si="81"/>
        <v>-6.2984341781687618</v>
      </c>
      <c r="Q578" s="246">
        <f t="shared" ca="1" si="83"/>
        <v>6.2984341781687618</v>
      </c>
      <c r="R578" s="4">
        <f t="shared" ca="1" si="84"/>
        <v>-1</v>
      </c>
      <c r="S578" s="4">
        <f t="shared" ca="1" si="82"/>
        <v>-1</v>
      </c>
      <c r="W578" s="246">
        <f t="shared" ca="1" si="85"/>
        <v>-8.9458602753449874</v>
      </c>
      <c r="X578" s="246">
        <f t="shared" ca="1" si="86"/>
        <v>-6.2984341781687618</v>
      </c>
      <c r="Y578" s="246">
        <f t="shared" ca="1" si="87"/>
        <v>6.2984341781687618</v>
      </c>
      <c r="Z578" s="4">
        <f t="shared" ca="1" si="88"/>
        <v>-1</v>
      </c>
      <c r="AA578" s="4">
        <f t="shared" ca="1" si="89"/>
        <v>-1</v>
      </c>
    </row>
    <row r="579" spans="1:27" x14ac:dyDescent="0.25">
      <c r="A579">
        <v>547</v>
      </c>
      <c r="B579" s="176">
        <f ca="1">OFFSET(InputPriceData!B$15,CalculationsAndCharts!$A579+$A$11,0,1,1)</f>
        <v>40763</v>
      </c>
      <c r="C579" s="3">
        <f ca="1">OFFSET(InputPriceData!G$15,CalculationsAndCharts!$A579+$A$11,IF($C$7,8,0),1,1)</f>
        <v>702263900</v>
      </c>
      <c r="D579" s="4">
        <f ca="1">OFFSET(InputPriceData!C$15,CalculationsAndCharts!$A579+$A$11,IF($C$7,8,0),1,1)</f>
        <v>110.34</v>
      </c>
      <c r="E579" s="4">
        <f ca="1">OFFSET(InputPriceData!D$15,CalculationsAndCharts!$A579+$A$11,IF($C$7,8,0),1,1)</f>
        <v>113.37</v>
      </c>
      <c r="F579" s="4">
        <f ca="1">OFFSET(InputPriceData!E$15,CalculationsAndCharts!$A579+$A$11,IF($C$7,8,0),1,1)</f>
        <v>105.72</v>
      </c>
      <c r="G579" s="4">
        <f ca="1">OFFSET(InputPriceData!F$15,CalculationsAndCharts!$A579+$A$11,IF($C$7,8,0),1,1)</f>
        <v>105.95</v>
      </c>
      <c r="H579" s="138"/>
      <c r="I579" s="138"/>
      <c r="O579" s="246">
        <f t="shared" ca="1" si="80"/>
        <v>-15.010995255070263</v>
      </c>
      <c r="P579" s="246">
        <f t="shared" ca="1" si="81"/>
        <v>-4.8457583062356893</v>
      </c>
      <c r="Q579" s="246">
        <f t="shared" ca="1" si="83"/>
        <v>4.8457583062356893</v>
      </c>
      <c r="R579" s="4">
        <f t="shared" ca="1" si="84"/>
        <v>-1</v>
      </c>
      <c r="S579" s="4">
        <f t="shared" ca="1" si="82"/>
        <v>-1</v>
      </c>
      <c r="W579" s="246">
        <f t="shared" ca="1" si="85"/>
        <v>-15.010995255070263</v>
      </c>
      <c r="X579" s="246">
        <f t="shared" ca="1" si="86"/>
        <v>-4.8457583062356893</v>
      </c>
      <c r="Y579" s="246">
        <f t="shared" ca="1" si="87"/>
        <v>4.8457583062356893</v>
      </c>
      <c r="Z579" s="4">
        <f t="shared" ca="1" si="88"/>
        <v>-1</v>
      </c>
      <c r="AA579" s="4">
        <f t="shared" ca="1" si="89"/>
        <v>-1</v>
      </c>
    </row>
    <row r="580" spans="1:27" x14ac:dyDescent="0.25">
      <c r="A580">
        <v>548</v>
      </c>
      <c r="B580" s="176">
        <f ca="1">OFFSET(InputPriceData!B$15,CalculationsAndCharts!$A580+$A$11,0,1,1)</f>
        <v>40760</v>
      </c>
      <c r="C580" s="3">
        <f ca="1">OFFSET(InputPriceData!G$15,CalculationsAndCharts!$A580+$A$11,IF($C$7,8,0),1,1)</f>
        <v>655619200</v>
      </c>
      <c r="D580" s="4">
        <f ca="1">OFFSET(InputPriceData!C$15,CalculationsAndCharts!$A580+$A$11,IF($C$7,8,0),1,1)</f>
        <v>114.92</v>
      </c>
      <c r="E580" s="4">
        <f ca="1">OFFSET(InputPriceData!D$15,CalculationsAndCharts!$A580+$A$11,IF($C$7,8,0),1,1)</f>
        <v>115.21</v>
      </c>
      <c r="F580" s="4">
        <f ca="1">OFFSET(InputPriceData!E$15,CalculationsAndCharts!$A580+$A$11,IF($C$7,8,0),1,1)</f>
        <v>110.29</v>
      </c>
      <c r="G580" s="4">
        <f ca="1">OFFSET(InputPriceData!F$15,CalculationsAndCharts!$A580+$A$11,IF($C$7,8,0),1,1)</f>
        <v>113.33</v>
      </c>
      <c r="H580" s="138"/>
      <c r="I580" s="138"/>
      <c r="O580" s="246">
        <f t="shared" ca="1" si="80"/>
        <v>-8.7331390238975111</v>
      </c>
      <c r="P580" s="246">
        <f t="shared" ca="1" si="81"/>
        <v>-3.4594263559834957</v>
      </c>
      <c r="Q580" s="246">
        <f t="shared" ca="1" si="83"/>
        <v>3.4594263559834957</v>
      </c>
      <c r="R580" s="4">
        <f t="shared" ca="1" si="84"/>
        <v>-1</v>
      </c>
      <c r="S580" s="4">
        <f t="shared" ca="1" si="82"/>
        <v>-1</v>
      </c>
      <c r="W580" s="246">
        <f t="shared" ca="1" si="85"/>
        <v>-8.7331390238975111</v>
      </c>
      <c r="X580" s="246">
        <f t="shared" ca="1" si="86"/>
        <v>-3.4594263559834957</v>
      </c>
      <c r="Y580" s="246">
        <f t="shared" ca="1" si="87"/>
        <v>3.4594263559834957</v>
      </c>
      <c r="Z580" s="4">
        <f t="shared" ca="1" si="88"/>
        <v>-1</v>
      </c>
      <c r="AA580" s="4">
        <f t="shared" ca="1" si="89"/>
        <v>-1</v>
      </c>
    </row>
    <row r="581" spans="1:27" x14ac:dyDescent="0.25">
      <c r="A581">
        <v>549</v>
      </c>
      <c r="B581" s="176">
        <f ca="1">OFFSET(InputPriceData!B$15,CalculationsAndCharts!$A581+$A$11,0,1,1)</f>
        <v>40759</v>
      </c>
      <c r="C581" s="3">
        <f ca="1">OFFSET(InputPriceData!G$15,CalculationsAndCharts!$A581+$A$11,IF($C$7,8,0),1,1)</f>
        <v>520721800</v>
      </c>
      <c r="D581" s="4">
        <f ca="1">OFFSET(InputPriceData!C$15,CalculationsAndCharts!$A581+$A$11,IF($C$7,8,0),1,1)</f>
        <v>117.43</v>
      </c>
      <c r="E581" s="4">
        <f ca="1">OFFSET(InputPriceData!D$15,CalculationsAndCharts!$A581+$A$11,IF($C$7,8,0),1,1)</f>
        <v>117.61</v>
      </c>
      <c r="F581" s="4">
        <f ca="1">OFFSET(InputPriceData!E$15,CalculationsAndCharts!$A581+$A$11,IF($C$7,8,0),1,1)</f>
        <v>113.31</v>
      </c>
      <c r="G581" s="4">
        <f ca="1">OFFSET(InputPriceData!F$15,CalculationsAndCharts!$A581+$A$11,IF($C$7,8,0),1,1)</f>
        <v>113.5</v>
      </c>
      <c r="H581" s="138"/>
      <c r="I581" s="138"/>
      <c r="O581" s="246">
        <f t="shared" ca="1" si="80"/>
        <v>-9.395108413477228</v>
      </c>
      <c r="P581" s="246">
        <f t="shared" ca="1" si="81"/>
        <v>-2.3342431755107369</v>
      </c>
      <c r="Q581" s="246">
        <f t="shared" ca="1" si="83"/>
        <v>2.7693730915229722</v>
      </c>
      <c r="R581" s="4">
        <f t="shared" ca="1" si="84"/>
        <v>-0.84287782771336794</v>
      </c>
      <c r="S581" s="4">
        <f t="shared" ca="1" si="82"/>
        <v>0.23661895911838252</v>
      </c>
      <c r="W581" s="246">
        <f t="shared" ca="1" si="85"/>
        <v>-9.395108413477228</v>
      </c>
      <c r="X581" s="246">
        <f t="shared" ca="1" si="86"/>
        <v>-2.3342431755107369</v>
      </c>
      <c r="Y581" s="246">
        <f t="shared" ca="1" si="87"/>
        <v>2.7693730915229722</v>
      </c>
      <c r="Z581" s="4">
        <f t="shared" ca="1" si="88"/>
        <v>-0.84287782771336794</v>
      </c>
      <c r="AA581" s="4">
        <f t="shared" ca="1" si="89"/>
        <v>-0.66814299379968023</v>
      </c>
    </row>
    <row r="582" spans="1:27" x14ac:dyDescent="0.25">
      <c r="A582">
        <v>550</v>
      </c>
      <c r="B582" s="176">
        <f ca="1">OFFSET(InputPriceData!B$15,CalculationsAndCharts!$A582+$A$11,0,1,1)</f>
        <v>40758</v>
      </c>
      <c r="C582" s="3">
        <f ca="1">OFFSET(InputPriceData!G$15,CalculationsAndCharts!$A582+$A$11,IF($C$7,8,0),1,1)</f>
        <v>370830800</v>
      </c>
      <c r="D582" s="4">
        <f ca="1">OFFSET(InputPriceData!C$15,CalculationsAndCharts!$A582+$A$11,IF($C$7,8,0),1,1)</f>
        <v>118.6</v>
      </c>
      <c r="E582" s="4">
        <f ca="1">OFFSET(InputPriceData!D$15,CalculationsAndCharts!$A582+$A$11,IF($C$7,8,0),1,1)</f>
        <v>119.21</v>
      </c>
      <c r="F582" s="4">
        <f ca="1">OFFSET(InputPriceData!E$15,CalculationsAndCharts!$A582+$A$11,IF($C$7,8,0),1,1)</f>
        <v>116.59</v>
      </c>
      <c r="G582" s="4">
        <f ca="1">OFFSET(InputPriceData!F$15,CalculationsAndCharts!$A582+$A$11,IF($C$7,8,0),1,1)</f>
        <v>119.08</v>
      </c>
      <c r="H582" s="138"/>
      <c r="I582" s="138"/>
      <c r="O582" s="246">
        <f t="shared" ca="1" si="80"/>
        <v>-4.4405882351219148</v>
      </c>
      <c r="P582" s="246">
        <f t="shared" ca="1" si="81"/>
        <v>-1.40893623825984</v>
      </c>
      <c r="Q582" s="246">
        <f t="shared" ca="1" si="83"/>
        <v>2.7945238057749466</v>
      </c>
      <c r="R582" s="4">
        <f t="shared" ca="1" si="84"/>
        <v>-0.50417757592482892</v>
      </c>
      <c r="S582" s="4">
        <f t="shared" ca="1" si="82"/>
        <v>0.72463073453647764</v>
      </c>
      <c r="W582" s="246">
        <f t="shared" ca="1" si="85"/>
        <v>-4.4405882351219148</v>
      </c>
      <c r="X582" s="246">
        <f t="shared" ca="1" si="86"/>
        <v>-1.40893623825984</v>
      </c>
      <c r="Y582" s="246">
        <f t="shared" ca="1" si="87"/>
        <v>2.7945238057749466</v>
      </c>
      <c r="Z582" s="4">
        <f t="shared" ca="1" si="88"/>
        <v>-0.50417757592482892</v>
      </c>
      <c r="AA582" s="4">
        <f t="shared" ca="1" si="89"/>
        <v>-0.13049454534150623</v>
      </c>
    </row>
    <row r="583" spans="1:27" x14ac:dyDescent="0.25">
      <c r="A583">
        <v>551</v>
      </c>
      <c r="B583" s="176">
        <f ca="1">OFFSET(InputPriceData!B$15,CalculationsAndCharts!$A583+$A$11,0,1,1)</f>
        <v>40757</v>
      </c>
      <c r="C583" s="3">
        <f ca="1">OFFSET(InputPriceData!G$15,CalculationsAndCharts!$A583+$A$11,IF($C$7,8,0),1,1)</f>
        <v>346653800</v>
      </c>
      <c r="D583" s="4">
        <f ca="1">OFFSET(InputPriceData!C$15,CalculationsAndCharts!$A583+$A$11,IF($C$7,8,0),1,1)</f>
        <v>120.63</v>
      </c>
      <c r="E583" s="4">
        <f ca="1">OFFSET(InputPriceData!D$15,CalculationsAndCharts!$A583+$A$11,IF($C$7,8,0),1,1)</f>
        <v>121.28</v>
      </c>
      <c r="F583" s="4">
        <f ca="1">OFFSET(InputPriceData!E$15,CalculationsAndCharts!$A583+$A$11,IF($C$7,8,0),1,1)</f>
        <v>118.44</v>
      </c>
      <c r="G583" s="4">
        <f ca="1">OFFSET(InputPriceData!F$15,CalculationsAndCharts!$A583+$A$11,IF($C$7,8,0),1,1)</f>
        <v>118.44</v>
      </c>
      <c r="H583" s="138"/>
      <c r="I583" s="138"/>
      <c r="O583" s="246">
        <f t="shared" ca="1" si="80"/>
        <v>-5.5222549752063008</v>
      </c>
      <c r="P583" s="246">
        <f t="shared" ca="1" si="81"/>
        <v>-0.64486043661175074</v>
      </c>
      <c r="Q583" s="246">
        <f t="shared" ca="1" si="83"/>
        <v>2.8199029321644264</v>
      </c>
      <c r="R583" s="4">
        <f t="shared" ca="1" si="84"/>
        <v>-0.22868178519775709</v>
      </c>
      <c r="S583" s="4">
        <f t="shared" ca="1" si="82"/>
        <v>0.84529050163422248</v>
      </c>
      <c r="W583" s="246">
        <f t="shared" ca="1" si="85"/>
        <v>-5.5222549752063008</v>
      </c>
      <c r="X583" s="246">
        <f t="shared" ca="1" si="86"/>
        <v>-0.64486043661175074</v>
      </c>
      <c r="Y583" s="246">
        <f t="shared" ca="1" si="87"/>
        <v>2.8199029321644264</v>
      </c>
      <c r="Z583" s="4">
        <f t="shared" ca="1" si="88"/>
        <v>-0.22868178519775709</v>
      </c>
      <c r="AA583" s="4">
        <f t="shared" ca="1" si="89"/>
        <v>0.18856694505172972</v>
      </c>
    </row>
    <row r="584" spans="1:27" x14ac:dyDescent="0.25">
      <c r="A584">
        <v>552</v>
      </c>
      <c r="B584" s="176">
        <f ca="1">OFFSET(InputPriceData!B$15,CalculationsAndCharts!$A584+$A$11,0,1,1)</f>
        <v>40756</v>
      </c>
      <c r="C584" s="3">
        <f ca="1">OFFSET(InputPriceData!G$15,CalculationsAndCharts!$A584+$A$11,IF($C$7,8,0),1,1)</f>
        <v>325790900</v>
      </c>
      <c r="D584" s="4">
        <f ca="1">OFFSET(InputPriceData!C$15,CalculationsAndCharts!$A584+$A$11,IF($C$7,8,0),1,1)</f>
        <v>123.49</v>
      </c>
      <c r="E584" s="4">
        <f ca="1">OFFSET(InputPriceData!D$15,CalculationsAndCharts!$A584+$A$11,IF($C$7,8,0),1,1)</f>
        <v>123.61</v>
      </c>
      <c r="F584" s="4">
        <f ca="1">OFFSET(InputPriceData!E$15,CalculationsAndCharts!$A584+$A$11,IF($C$7,8,0),1,1)</f>
        <v>120.37</v>
      </c>
      <c r="G584" s="4">
        <f ca="1">OFFSET(InputPriceData!F$15,CalculationsAndCharts!$A584+$A$11,IF($C$7,8,0),1,1)</f>
        <v>121.55</v>
      </c>
      <c r="H584" s="138"/>
      <c r="I584" s="138"/>
      <c r="O584" s="246">
        <f t="shared" ca="1" si="80"/>
        <v>-2.7707213596727325</v>
      </c>
      <c r="P584" s="246">
        <f t="shared" ca="1" si="81"/>
        <v>1.2252590046308742E-2</v>
      </c>
      <c r="Q584" s="246">
        <f t="shared" ca="1" si="83"/>
        <v>2.8455125450700569</v>
      </c>
      <c r="R584" s="4">
        <f t="shared" ca="1" si="84"/>
        <v>4.305934292061637E-3</v>
      </c>
      <c r="S584" s="4">
        <f t="shared" ca="1" si="82"/>
        <v>0.90081496923192517</v>
      </c>
      <c r="W584" s="246">
        <f t="shared" ca="1" si="85"/>
        <v>-2.7707213596727325</v>
      </c>
      <c r="X584" s="246">
        <f t="shared" ca="1" si="86"/>
        <v>1.2252590046308742E-2</v>
      </c>
      <c r="Y584" s="246">
        <f t="shared" ca="1" si="87"/>
        <v>2.8455125450700569</v>
      </c>
      <c r="Z584" s="4">
        <f t="shared" ca="1" si="88"/>
        <v>4.305934292061637E-3</v>
      </c>
      <c r="AA584" s="4">
        <f t="shared" ca="1" si="89"/>
        <v>0.40361076571736265</v>
      </c>
    </row>
    <row r="585" spans="1:27" x14ac:dyDescent="0.25">
      <c r="A585">
        <v>553</v>
      </c>
      <c r="B585" s="176">
        <f ca="1">OFFSET(InputPriceData!B$15,CalculationsAndCharts!$A585+$A$11,0,1,1)</f>
        <v>40753</v>
      </c>
      <c r="C585" s="3">
        <f ca="1">OFFSET(InputPriceData!G$15,CalculationsAndCharts!$A585+$A$11,IF($C$7,8,0),1,1)</f>
        <v>307038400</v>
      </c>
      <c r="D585" s="4">
        <f ca="1">OFFSET(InputPriceData!C$15,CalculationsAndCharts!$A585+$A$11,IF($C$7,8,0),1,1)</f>
        <v>121.67</v>
      </c>
      <c r="E585" s="4">
        <f ca="1">OFFSET(InputPriceData!D$15,CalculationsAndCharts!$A585+$A$11,IF($C$7,8,0),1,1)</f>
        <v>123.22</v>
      </c>
      <c r="F585" s="4">
        <f ca="1">OFFSET(InputPriceData!E$15,CalculationsAndCharts!$A585+$A$11,IF($C$7,8,0),1,1)</f>
        <v>120.79</v>
      </c>
      <c r="G585" s="4">
        <f ca="1">OFFSET(InputPriceData!F$15,CalculationsAndCharts!$A585+$A$11,IF($C$7,8,0),1,1)</f>
        <v>122.07</v>
      </c>
      <c r="H585" s="138"/>
      <c r="I585" s="138"/>
      <c r="O585" s="246">
        <f t="shared" ca="1" si="80"/>
        <v>-2.466756508591549</v>
      </c>
      <c r="P585" s="246">
        <f t="shared" ca="1" si="81"/>
        <v>0.524489831700928</v>
      </c>
      <c r="Q585" s="246">
        <f t="shared" ca="1" si="83"/>
        <v>2.8713547377094417</v>
      </c>
      <c r="R585" s="4">
        <f t="shared" ca="1" si="84"/>
        <v>0.18266284719641709</v>
      </c>
      <c r="S585" s="4">
        <f t="shared" ca="1" si="82"/>
        <v>0.92980594591716814</v>
      </c>
      <c r="W585" s="246">
        <f t="shared" ca="1" si="85"/>
        <v>-2.466756508591549</v>
      </c>
      <c r="X585" s="246">
        <f t="shared" ca="1" si="86"/>
        <v>0.524489831700928</v>
      </c>
      <c r="Y585" s="246">
        <f t="shared" ca="1" si="87"/>
        <v>2.8713547377094417</v>
      </c>
      <c r="Z585" s="4">
        <f t="shared" ca="1" si="88"/>
        <v>0.18266284719641709</v>
      </c>
      <c r="AA585" s="4">
        <f t="shared" ca="1" si="89"/>
        <v>0.54298926140247494</v>
      </c>
    </row>
    <row r="586" spans="1:27" x14ac:dyDescent="0.25">
      <c r="A586">
        <v>554</v>
      </c>
      <c r="B586" s="176">
        <f ca="1">OFFSET(InputPriceData!B$15,CalculationsAndCharts!$A586+$A$11,0,1,1)</f>
        <v>40752</v>
      </c>
      <c r="C586" s="3">
        <f ca="1">OFFSET(InputPriceData!G$15,CalculationsAndCharts!$A586+$A$11,IF($C$7,8,0),1,1)</f>
        <v>207939900</v>
      </c>
      <c r="D586" s="4">
        <f ca="1">OFFSET(InputPriceData!C$15,CalculationsAndCharts!$A586+$A$11,IF($C$7,8,0),1,1)</f>
        <v>123.27</v>
      </c>
      <c r="E586" s="4">
        <f ca="1">OFFSET(InputPriceData!D$15,CalculationsAndCharts!$A586+$A$11,IF($C$7,8,0),1,1)</f>
        <v>124.37</v>
      </c>
      <c r="F586" s="4">
        <f ca="1">OFFSET(InputPriceData!E$15,CalculationsAndCharts!$A586+$A$11,IF($C$7,8,0),1,1)</f>
        <v>122.71</v>
      </c>
      <c r="G586" s="4">
        <f ca="1">OFFSET(InputPriceData!F$15,CalculationsAndCharts!$A586+$A$11,IF($C$7,8,0),1,1)</f>
        <v>122.91</v>
      </c>
      <c r="H586" s="138"/>
      <c r="I586" s="138"/>
      <c r="O586" s="246">
        <f t="shared" ca="1" si="80"/>
        <v>-1.7947417608183793</v>
      </c>
      <c r="P586" s="246">
        <f t="shared" ca="1" si="81"/>
        <v>0.9359432604584641</v>
      </c>
      <c r="Q586" s="246">
        <f t="shared" ca="1" si="83"/>
        <v>2.8974316223102337</v>
      </c>
      <c r="R586" s="4">
        <f t="shared" ca="1" si="84"/>
        <v>0.32302514173300856</v>
      </c>
      <c r="S586" s="4">
        <f t="shared" ca="1" si="82"/>
        <v>0.94755070967130206</v>
      </c>
      <c r="W586" s="246">
        <f t="shared" ca="1" si="85"/>
        <v>-1.7947417608183793</v>
      </c>
      <c r="X586" s="246">
        <f t="shared" ca="1" si="86"/>
        <v>0.9359432604584641</v>
      </c>
      <c r="Y586" s="246">
        <f t="shared" ca="1" si="87"/>
        <v>2.8974316223102337</v>
      </c>
      <c r="Z586" s="4">
        <f t="shared" ca="1" si="88"/>
        <v>0.32302514173300856</v>
      </c>
      <c r="AA586" s="4">
        <f t="shared" ca="1" si="89"/>
        <v>0.64029286442092692</v>
      </c>
    </row>
    <row r="587" spans="1:27" x14ac:dyDescent="0.25">
      <c r="A587">
        <v>555</v>
      </c>
      <c r="B587" s="176">
        <f ca="1">OFFSET(InputPriceData!B$15,CalculationsAndCharts!$A587+$A$11,0,1,1)</f>
        <v>40751</v>
      </c>
      <c r="C587" s="3">
        <f ca="1">OFFSET(InputPriceData!G$15,CalculationsAndCharts!$A587+$A$11,IF($C$7,8,0),1,1)</f>
        <v>249020100</v>
      </c>
      <c r="D587" s="4">
        <f ca="1">OFFSET(InputPriceData!C$15,CalculationsAndCharts!$A587+$A$11,IF($C$7,8,0),1,1)</f>
        <v>125.14</v>
      </c>
      <c r="E587" s="4">
        <f ca="1">OFFSET(InputPriceData!D$15,CalculationsAndCharts!$A587+$A$11,IF($C$7,8,0),1,1)</f>
        <v>125.18</v>
      </c>
      <c r="F587" s="4">
        <f ca="1">OFFSET(InputPriceData!E$15,CalculationsAndCharts!$A587+$A$11,IF($C$7,8,0),1,1)</f>
        <v>123.1</v>
      </c>
      <c r="G587" s="4">
        <f ca="1">OFFSET(InputPriceData!F$15,CalculationsAndCharts!$A587+$A$11,IF($C$7,8,0),1,1)</f>
        <v>123.26</v>
      </c>
      <c r="H587" s="138"/>
      <c r="I587" s="138"/>
      <c r="O587" s="246">
        <f t="shared" ca="1" si="80"/>
        <v>-1.5690807476788071</v>
      </c>
      <c r="P587" s="246">
        <f t="shared" ca="1" si="81"/>
        <v>1.199676785123563</v>
      </c>
      <c r="Q587" s="246">
        <f t="shared" ca="1" si="83"/>
        <v>2.9237453302827787</v>
      </c>
      <c r="R587" s="4">
        <f t="shared" ca="1" si="84"/>
        <v>0.4103219157625923</v>
      </c>
      <c r="S587" s="4">
        <f t="shared" ca="1" si="82"/>
        <v>0.95693547729003736</v>
      </c>
      <c r="W587" s="246">
        <f t="shared" ca="1" si="85"/>
        <v>-1.5690807476788071</v>
      </c>
      <c r="X587" s="246">
        <f t="shared" ca="1" si="86"/>
        <v>1.199676785123563</v>
      </c>
      <c r="Y587" s="246">
        <f t="shared" ca="1" si="87"/>
        <v>2.9237453302827787</v>
      </c>
      <c r="Z587" s="4">
        <f t="shared" ca="1" si="88"/>
        <v>0.4103219157625923</v>
      </c>
      <c r="AA587" s="4">
        <f t="shared" ca="1" si="89"/>
        <v>0.69607584591742955</v>
      </c>
    </row>
    <row r="588" spans="1:27" x14ac:dyDescent="0.25">
      <c r="A588">
        <v>556</v>
      </c>
      <c r="B588" s="176">
        <f ca="1">OFFSET(InputPriceData!B$15,CalculationsAndCharts!$A588+$A$11,0,1,1)</f>
        <v>40750</v>
      </c>
      <c r="C588" s="3">
        <f ca="1">OFFSET(InputPriceData!G$15,CalculationsAndCharts!$A588+$A$11,IF($C$7,8,0),1,1)</f>
        <v>131278200</v>
      </c>
      <c r="D588" s="4">
        <f ca="1">OFFSET(InputPriceData!C$15,CalculationsAndCharts!$A588+$A$11,IF($C$7,8,0),1,1)</f>
        <v>126.23</v>
      </c>
      <c r="E588" s="4">
        <f ca="1">OFFSET(InputPriceData!D$15,CalculationsAndCharts!$A588+$A$11,IF($C$7,8,0),1,1)</f>
        <v>126.43</v>
      </c>
      <c r="F588" s="4">
        <f ca="1">OFFSET(InputPriceData!E$15,CalculationsAndCharts!$A588+$A$11,IF($C$7,8,0),1,1)</f>
        <v>125.56</v>
      </c>
      <c r="G588" s="4">
        <f ca="1">OFFSET(InputPriceData!F$15,CalculationsAndCharts!$A588+$A$11,IF($C$7,8,0),1,1)</f>
        <v>125.84</v>
      </c>
      <c r="H588" s="138"/>
      <c r="I588" s="138"/>
      <c r="O588" s="246">
        <f t="shared" ca="1" si="80"/>
        <v>1.0132730657794058</v>
      </c>
      <c r="P588" s="246">
        <f t="shared" ca="1" si="81"/>
        <v>1.2558803883738039</v>
      </c>
      <c r="Q588" s="246">
        <f t="shared" ca="1" si="83"/>
        <v>2.9502980123943279</v>
      </c>
      <c r="R588" s="4">
        <f t="shared" ca="1" si="84"/>
        <v>0.42567916295160585</v>
      </c>
      <c r="S588" s="4">
        <f t="shared" ca="1" si="82"/>
        <v>0.95847616462979635</v>
      </c>
      <c r="W588" s="246">
        <f t="shared" ca="1" si="85"/>
        <v>1.0132730657794058</v>
      </c>
      <c r="X588" s="246">
        <f t="shared" ca="1" si="86"/>
        <v>1.2558803883738039</v>
      </c>
      <c r="Y588" s="246">
        <f t="shared" ca="1" si="87"/>
        <v>2.9502980123943279</v>
      </c>
      <c r="Z588" s="4">
        <f t="shared" ca="1" si="88"/>
        <v>0.42567916295160585</v>
      </c>
      <c r="AA588" s="4">
        <f t="shared" ca="1" si="89"/>
        <v>0.70554486408431882</v>
      </c>
    </row>
    <row r="589" spans="1:27" x14ac:dyDescent="0.25">
      <c r="A589">
        <v>557</v>
      </c>
      <c r="B589" s="176">
        <f ca="1">OFFSET(InputPriceData!B$15,CalculationsAndCharts!$A589+$A$11,0,1,1)</f>
        <v>40749</v>
      </c>
      <c r="C589" s="3">
        <f ca="1">OFFSET(InputPriceData!G$15,CalculationsAndCharts!$A589+$A$11,IF($C$7,8,0),1,1)</f>
        <v>136653800</v>
      </c>
      <c r="D589" s="4">
        <f ca="1">OFFSET(InputPriceData!C$15,CalculationsAndCharts!$A589+$A$11,IF($C$7,8,0),1,1)</f>
        <v>125.81</v>
      </c>
      <c r="E589" s="4">
        <f ca="1">OFFSET(InputPriceData!D$15,CalculationsAndCharts!$A589+$A$11,IF($C$7,8,0),1,1)</f>
        <v>126.93</v>
      </c>
      <c r="F589" s="4">
        <f ca="1">OFFSET(InputPriceData!E$15,CalculationsAndCharts!$A589+$A$11,IF($C$7,8,0),1,1)</f>
        <v>125.68</v>
      </c>
      <c r="G589" s="4">
        <f ca="1">OFFSET(InputPriceData!F$15,CalculationsAndCharts!$A589+$A$11,IF($C$7,8,0),1,1)</f>
        <v>126.31</v>
      </c>
      <c r="H589" s="138"/>
      <c r="I589" s="138"/>
      <c r="O589" s="246">
        <f t="shared" ca="1" si="80"/>
        <v>1.6265797811182141</v>
      </c>
      <c r="P589" s="246">
        <f t="shared" ca="1" si="81"/>
        <v>1.1545455668781175</v>
      </c>
      <c r="Q589" s="246">
        <f t="shared" ca="1" si="83"/>
        <v>2.9770918389448315</v>
      </c>
      <c r="R589" s="4">
        <f t="shared" ca="1" si="84"/>
        <v>0.38780985919712918</v>
      </c>
      <c r="S589" s="4">
        <f t="shared" ca="1" si="82"/>
        <v>0.95461993787311783</v>
      </c>
      <c r="W589" s="246">
        <f t="shared" ca="1" si="85"/>
        <v>1.6265797811182141</v>
      </c>
      <c r="X589" s="246">
        <f t="shared" ca="1" si="86"/>
        <v>1.1545455668781175</v>
      </c>
      <c r="Y589" s="246">
        <f t="shared" ca="1" si="87"/>
        <v>2.9770918389448315</v>
      </c>
      <c r="Z589" s="4">
        <f t="shared" ca="1" si="88"/>
        <v>0.38780985919712918</v>
      </c>
      <c r="AA589" s="4">
        <f t="shared" ca="1" si="89"/>
        <v>0.68201327096389641</v>
      </c>
    </row>
    <row r="590" spans="1:27" x14ac:dyDescent="0.25">
      <c r="A590">
        <v>558</v>
      </c>
      <c r="B590" s="176">
        <f ca="1">OFFSET(InputPriceData!B$15,CalculationsAndCharts!$A590+$A$11,0,1,1)</f>
        <v>40746</v>
      </c>
      <c r="C590" s="3">
        <f ca="1">OFFSET(InputPriceData!G$15,CalculationsAndCharts!$A590+$A$11,IF($C$7,8,0),1,1)</f>
        <v>126019400</v>
      </c>
      <c r="D590" s="4">
        <f ca="1">OFFSET(InputPriceData!C$15,CalculationsAndCharts!$A590+$A$11,IF($C$7,8,0),1,1)</f>
        <v>126.96</v>
      </c>
      <c r="E590" s="4">
        <f ca="1">OFFSET(InputPriceData!D$15,CalculationsAndCharts!$A590+$A$11,IF($C$7,8,0),1,1)</f>
        <v>127.15</v>
      </c>
      <c r="F590" s="4">
        <f ca="1">OFFSET(InputPriceData!E$15,CalculationsAndCharts!$A590+$A$11,IF($C$7,8,0),1,1)</f>
        <v>126.25</v>
      </c>
      <c r="G590" s="4">
        <f ca="1">OFFSET(InputPriceData!F$15,CalculationsAndCharts!$A590+$A$11,IF($C$7,8,0),1,1)</f>
        <v>127.02</v>
      </c>
      <c r="H590" s="138"/>
      <c r="I590" s="138"/>
      <c r="O590" s="246">
        <f t="shared" ca="1" si="80"/>
        <v>2.5445594940383494</v>
      </c>
      <c r="P590" s="246">
        <f t="shared" ca="1" si="81"/>
        <v>1.0169126779179551</v>
      </c>
      <c r="Q590" s="246">
        <f t="shared" ca="1" si="83"/>
        <v>3.0041289999443306</v>
      </c>
      <c r="R590" s="4">
        <f t="shared" ca="1" si="84"/>
        <v>0.33850499693481856</v>
      </c>
      <c r="S590" s="4">
        <f t="shared" ca="1" si="82"/>
        <v>0.94929730403996626</v>
      </c>
      <c r="W590" s="246">
        <f t="shared" ca="1" si="85"/>
        <v>2.5445594940383494</v>
      </c>
      <c r="X590" s="246">
        <f t="shared" ca="1" si="86"/>
        <v>1.0169126779179551</v>
      </c>
      <c r="Y590" s="246">
        <f t="shared" ca="1" si="87"/>
        <v>3.0041289999443306</v>
      </c>
      <c r="Z590" s="4">
        <f t="shared" ca="1" si="88"/>
        <v>0.33850499693481856</v>
      </c>
      <c r="AA590" s="4">
        <f t="shared" ca="1" si="89"/>
        <v>0.65043482196816527</v>
      </c>
    </row>
    <row r="591" spans="1:27" x14ac:dyDescent="0.25">
      <c r="A591">
        <v>559</v>
      </c>
      <c r="B591" s="176">
        <f ca="1">OFFSET(InputPriceData!B$15,CalculationsAndCharts!$A591+$A$11,0,1,1)</f>
        <v>40745</v>
      </c>
      <c r="C591" s="3">
        <f ca="1">OFFSET(InputPriceData!G$15,CalculationsAndCharts!$A591+$A$11,IF($C$7,8,0),1,1)</f>
        <v>245246300</v>
      </c>
      <c r="D591" s="4">
        <f ca="1">OFFSET(InputPriceData!C$15,CalculationsAndCharts!$A591+$A$11,IF($C$7,8,0),1,1)</f>
        <v>125.91</v>
      </c>
      <c r="E591" s="4">
        <f ca="1">OFFSET(InputPriceData!D$15,CalculationsAndCharts!$A591+$A$11,IF($C$7,8,0),1,1)</f>
        <v>127.25</v>
      </c>
      <c r="F591" s="4">
        <f ca="1">OFFSET(InputPriceData!E$15,CalculationsAndCharts!$A591+$A$11,IF($C$7,8,0),1,1)</f>
        <v>125.22</v>
      </c>
      <c r="G591" s="4">
        <f ca="1">OFFSET(InputPriceData!F$15,CalculationsAndCharts!$A591+$A$11,IF($C$7,8,0),1,1)</f>
        <v>126.94</v>
      </c>
      <c r="H591" s="138"/>
      <c r="I591" s="138"/>
      <c r="O591" s="246">
        <f t="shared" ca="1" si="80"/>
        <v>2.7163002315641469</v>
      </c>
      <c r="P591" s="246">
        <f t="shared" ca="1" si="81"/>
        <v>0.93397031815403997</v>
      </c>
      <c r="Q591" s="246">
        <f t="shared" ca="1" si="83"/>
        <v>3.031411705291958</v>
      </c>
      <c r="R591" s="4">
        <f t="shared" ca="1" si="84"/>
        <v>0.30809748359934119</v>
      </c>
      <c r="S591" s="4">
        <f t="shared" ca="1" si="82"/>
        <v>0.94583033271896477</v>
      </c>
      <c r="W591" s="246">
        <f t="shared" ca="1" si="85"/>
        <v>2.7163002315641469</v>
      </c>
      <c r="X591" s="246">
        <f t="shared" ca="1" si="86"/>
        <v>0.93397031815403997</v>
      </c>
      <c r="Y591" s="246">
        <f t="shared" ca="1" si="87"/>
        <v>3.031411705291958</v>
      </c>
      <c r="Z591" s="4">
        <f t="shared" ca="1" si="88"/>
        <v>0.30809748359934119</v>
      </c>
      <c r="AA591" s="4">
        <f t="shared" ca="1" si="89"/>
        <v>0.63040678585321186</v>
      </c>
    </row>
    <row r="592" spans="1:27" x14ac:dyDescent="0.25">
      <c r="A592">
        <v>560</v>
      </c>
      <c r="B592" s="176">
        <f ca="1">OFFSET(InputPriceData!B$15,CalculationsAndCharts!$A592+$A$11,0,1,1)</f>
        <v>40744</v>
      </c>
      <c r="C592" s="3">
        <f ca="1">OFFSET(InputPriceData!G$15,CalculationsAndCharts!$A592+$A$11,IF($C$7,8,0),1,1)</f>
        <v>137145400</v>
      </c>
      <c r="D592" s="4">
        <f ca="1">OFFSET(InputPriceData!C$15,CalculationsAndCharts!$A592+$A$11,IF($C$7,8,0),1,1)</f>
        <v>125.6</v>
      </c>
      <c r="E592" s="4">
        <f ca="1">OFFSET(InputPriceData!D$15,CalculationsAndCharts!$A592+$A$11,IF($C$7,8,0),1,1)</f>
        <v>125.67</v>
      </c>
      <c r="F592" s="4">
        <f ca="1">OFFSET(InputPriceData!E$15,CalculationsAndCharts!$A592+$A$11,IF($C$7,8,0),1,1)</f>
        <v>124.98</v>
      </c>
      <c r="G592" s="4">
        <f ca="1">OFFSET(InputPriceData!F$15,CalculationsAndCharts!$A592+$A$11,IF($C$7,8,0),1,1)</f>
        <v>125.2</v>
      </c>
      <c r="H592" s="138"/>
      <c r="I592" s="138"/>
      <c r="O592" s="246">
        <f t="shared" ca="1" si="80"/>
        <v>1.1621093313428053</v>
      </c>
      <c r="P592" s="246">
        <f t="shared" ca="1" si="81"/>
        <v>1.0136546738281142</v>
      </c>
      <c r="Q592" s="246">
        <f t="shared" ca="1" si="83"/>
        <v>3.058942184956567</v>
      </c>
      <c r="R592" s="4">
        <f t="shared" ca="1" si="84"/>
        <v>0.33137425048865604</v>
      </c>
      <c r="S592" s="4">
        <f t="shared" ca="1" si="82"/>
        <v>0.94849739766973251</v>
      </c>
      <c r="W592" s="246">
        <f t="shared" ca="1" si="85"/>
        <v>1.1621093313428053</v>
      </c>
      <c r="X592" s="246">
        <f t="shared" ca="1" si="86"/>
        <v>1.0136546738281142</v>
      </c>
      <c r="Y592" s="246">
        <f t="shared" ca="1" si="87"/>
        <v>3.058942184956567</v>
      </c>
      <c r="Z592" s="4">
        <f t="shared" ca="1" si="88"/>
        <v>0.33137425048865604</v>
      </c>
      <c r="AA592" s="4">
        <f t="shared" ca="1" si="89"/>
        <v>0.64577673753516585</v>
      </c>
    </row>
    <row r="593" spans="1:27" x14ac:dyDescent="0.25">
      <c r="A593">
        <v>561</v>
      </c>
      <c r="B593" s="176">
        <f ca="1">OFFSET(InputPriceData!B$15,CalculationsAndCharts!$A593+$A$11,0,1,1)</f>
        <v>40743</v>
      </c>
      <c r="C593" s="3">
        <f ca="1">OFFSET(InputPriceData!G$15,CalculationsAndCharts!$A593+$A$11,IF($C$7,8,0),1,1)</f>
        <v>166554900</v>
      </c>
      <c r="D593" s="4">
        <f ca="1">OFFSET(InputPriceData!C$15,CalculationsAndCharts!$A593+$A$11,IF($C$7,8,0),1,1)</f>
        <v>123.96</v>
      </c>
      <c r="E593" s="4">
        <f ca="1">OFFSET(InputPriceData!D$15,CalculationsAndCharts!$A593+$A$11,IF($C$7,8,0),1,1)</f>
        <v>125.42</v>
      </c>
      <c r="F593" s="4">
        <f ca="1">OFFSET(InputPriceData!E$15,CalculationsAndCharts!$A593+$A$11,IF($C$7,8,0),1,1)</f>
        <v>123.93</v>
      </c>
      <c r="G593" s="4">
        <f ca="1">OFFSET(InputPriceData!F$15,CalculationsAndCharts!$A593+$A$11,IF($C$7,8,0),1,1)</f>
        <v>125.27</v>
      </c>
      <c r="H593" s="138"/>
      <c r="I593" s="138"/>
      <c r="O593" s="246">
        <f t="shared" ca="1" si="80"/>
        <v>1.3542474307986161</v>
      </c>
      <c r="P593" s="246">
        <f t="shared" ca="1" si="81"/>
        <v>1.2519379647022326</v>
      </c>
      <c r="Q593" s="246">
        <f t="shared" ca="1" si="83"/>
        <v>3.0867226891589978</v>
      </c>
      <c r="R593" s="4">
        <f t="shared" ca="1" si="84"/>
        <v>0.40558809157013487</v>
      </c>
      <c r="S593" s="4">
        <f t="shared" ca="1" si="82"/>
        <v>0.95645427419849527</v>
      </c>
      <c r="W593" s="246">
        <f t="shared" ca="1" si="85"/>
        <v>1.3542474307986161</v>
      </c>
      <c r="X593" s="246">
        <f t="shared" ca="1" si="86"/>
        <v>1.2519379647022326</v>
      </c>
      <c r="Y593" s="246">
        <f t="shared" ca="1" si="87"/>
        <v>3.0867226891589978</v>
      </c>
      <c r="Z593" s="4">
        <f t="shared" ca="1" si="88"/>
        <v>0.40558809157013487</v>
      </c>
      <c r="AA593" s="4">
        <f t="shared" ca="1" si="89"/>
        <v>0.69313686780600026</v>
      </c>
    </row>
    <row r="594" spans="1:27" x14ac:dyDescent="0.25">
      <c r="A594">
        <v>562</v>
      </c>
      <c r="B594" s="176">
        <f ca="1">OFFSET(InputPriceData!B$15,CalculationsAndCharts!$A594+$A$11,0,1,1)</f>
        <v>40742</v>
      </c>
      <c r="C594" s="3">
        <f ca="1">OFFSET(InputPriceData!G$15,CalculationsAndCharts!$A594+$A$11,IF($C$7,8,0),1,1)</f>
        <v>196872100</v>
      </c>
      <c r="D594" s="4">
        <f ca="1">OFFSET(InputPriceData!C$15,CalculationsAndCharts!$A594+$A$11,IF($C$7,8,0),1,1)</f>
        <v>123.71</v>
      </c>
      <c r="E594" s="4">
        <f ca="1">OFFSET(InputPriceData!D$15,CalculationsAndCharts!$A594+$A$11,IF($C$7,8,0),1,1)</f>
        <v>123.9</v>
      </c>
      <c r="F594" s="4">
        <f ca="1">OFFSET(InputPriceData!E$15,CalculationsAndCharts!$A594+$A$11,IF($C$7,8,0),1,1)</f>
        <v>122.35</v>
      </c>
      <c r="G594" s="4">
        <f ca="1">OFFSET(InputPriceData!F$15,CalculationsAndCharts!$A594+$A$11,IF($C$7,8,0),1,1)</f>
        <v>123.27</v>
      </c>
      <c r="H594" s="138"/>
      <c r="I594" s="138"/>
      <c r="O594" s="246">
        <f t="shared" ca="1" si="80"/>
        <v>-0.60367966829244413</v>
      </c>
      <c r="P594" s="246">
        <f t="shared" ca="1" si="81"/>
        <v>1.6242559475163703</v>
      </c>
      <c r="Q594" s="246">
        <f t="shared" ca="1" si="83"/>
        <v>3.114755488556002</v>
      </c>
      <c r="R594" s="4">
        <f t="shared" ca="1" si="84"/>
        <v>0.52147141356170268</v>
      </c>
      <c r="S594" s="4">
        <f t="shared" ca="1" si="82"/>
        <v>0.96743206414741911</v>
      </c>
      <c r="W594" s="246">
        <f t="shared" ca="1" si="85"/>
        <v>-0.60367966829244413</v>
      </c>
      <c r="X594" s="246">
        <f t="shared" ca="1" si="86"/>
        <v>1.6242559475163703</v>
      </c>
      <c r="Y594" s="246">
        <f t="shared" ca="1" si="87"/>
        <v>3.114755488556002</v>
      </c>
      <c r="Z594" s="4">
        <f t="shared" ca="1" si="88"/>
        <v>0.52147141356170268</v>
      </c>
      <c r="AA594" s="4">
        <f t="shared" ca="1" si="89"/>
        <v>0.76243598518401556</v>
      </c>
    </row>
    <row r="595" spans="1:27" x14ac:dyDescent="0.25">
      <c r="A595">
        <v>563</v>
      </c>
      <c r="B595" s="176">
        <f ca="1">OFFSET(InputPriceData!B$15,CalculationsAndCharts!$A595+$A$11,0,1,1)</f>
        <v>40739</v>
      </c>
      <c r="C595" s="3">
        <f ca="1">OFFSET(InputPriceData!G$15,CalculationsAndCharts!$A595+$A$11,IF($C$7,8,0),1,1)</f>
        <v>220012800</v>
      </c>
      <c r="D595" s="4">
        <f ca="1">OFFSET(InputPriceData!C$15,CalculationsAndCharts!$A595+$A$11,IF($C$7,8,0),1,1)</f>
        <v>124.26</v>
      </c>
      <c r="E595" s="4">
        <f ca="1">OFFSET(InputPriceData!D$15,CalculationsAndCharts!$A595+$A$11,IF($C$7,8,0),1,1)</f>
        <v>124.46</v>
      </c>
      <c r="F595" s="4">
        <f ca="1">OFFSET(InputPriceData!E$15,CalculationsAndCharts!$A595+$A$11,IF($C$7,8,0),1,1)</f>
        <v>123.42</v>
      </c>
      <c r="G595" s="4">
        <f ca="1">OFFSET(InputPriceData!F$15,CalculationsAndCharts!$A595+$A$11,IF($C$7,8,0),1,1)</f>
        <v>124.29</v>
      </c>
      <c r="H595" s="138"/>
      <c r="I595" s="138"/>
      <c r="O595" s="246">
        <f t="shared" ca="1" si="80"/>
        <v>0.41644940057489666</v>
      </c>
      <c r="P595" s="246">
        <f t="shared" ca="1" si="81"/>
        <v>2.0509209205374219</v>
      </c>
      <c r="Q595" s="246">
        <f t="shared" ca="1" si="83"/>
        <v>3.1430428744258347</v>
      </c>
      <c r="R595" s="4">
        <f t="shared" ca="1" si="84"/>
        <v>0.65252718543080024</v>
      </c>
      <c r="S595" s="4">
        <f t="shared" ca="1" si="82"/>
        <v>0.97810883865280618</v>
      </c>
      <c r="W595" s="246">
        <f t="shared" ca="1" si="85"/>
        <v>0.41644940057489666</v>
      </c>
      <c r="X595" s="246">
        <f t="shared" ca="1" si="86"/>
        <v>2.0509209205374219</v>
      </c>
      <c r="Y595" s="246">
        <f t="shared" ca="1" si="87"/>
        <v>3.1430428744258347</v>
      </c>
      <c r="Z595" s="4">
        <f t="shared" ca="1" si="88"/>
        <v>0.65252718543080024</v>
      </c>
      <c r="AA595" s="4">
        <f t="shared" ca="1" si="89"/>
        <v>0.83466939658362538</v>
      </c>
    </row>
    <row r="596" spans="1:27" x14ac:dyDescent="0.25">
      <c r="A596">
        <v>564</v>
      </c>
      <c r="B596" s="176">
        <f ca="1">OFFSET(InputPriceData!B$15,CalculationsAndCharts!$A596+$A$11,0,1,1)</f>
        <v>40738</v>
      </c>
      <c r="C596" s="3">
        <f ca="1">OFFSET(InputPriceData!G$15,CalculationsAndCharts!$A596+$A$11,IF($C$7,8,0),1,1)</f>
        <v>226111800</v>
      </c>
      <c r="D596" s="4">
        <f ca="1">OFFSET(InputPriceData!C$15,CalculationsAndCharts!$A596+$A$11,IF($C$7,8,0),1,1)</f>
        <v>124.75</v>
      </c>
      <c r="E596" s="4">
        <f ca="1">OFFSET(InputPriceData!D$15,CalculationsAndCharts!$A596+$A$11,IF($C$7,8,0),1,1)</f>
        <v>125.33</v>
      </c>
      <c r="F596" s="4">
        <f ca="1">OFFSET(InputPriceData!E$15,CalculationsAndCharts!$A596+$A$11,IF($C$7,8,0),1,1)</f>
        <v>123.34</v>
      </c>
      <c r="G596" s="4">
        <f ca="1">OFFSET(InputPriceData!F$15,CalculationsAndCharts!$A596+$A$11,IF($C$7,8,0),1,1)</f>
        <v>123.58</v>
      </c>
      <c r="H596" s="138"/>
      <c r="I596" s="138"/>
      <c r="O596" s="246">
        <f t="shared" ca="1" si="80"/>
        <v>-0.27897032893912538</v>
      </c>
      <c r="P596" s="246">
        <f t="shared" ca="1" si="81"/>
        <v>2.4519887744845987</v>
      </c>
      <c r="Q596" s="246">
        <f t="shared" ca="1" si="83"/>
        <v>3.1715871588555347</v>
      </c>
      <c r="R596" s="4">
        <f t="shared" ca="1" si="84"/>
        <v>0.77311095412853081</v>
      </c>
      <c r="S596" s="4">
        <f t="shared" ca="1" si="82"/>
        <v>0.98662052926202592</v>
      </c>
      <c r="W596" s="246">
        <f t="shared" ca="1" si="85"/>
        <v>-0.27897032893912538</v>
      </c>
      <c r="X596" s="246">
        <f t="shared" ca="1" si="86"/>
        <v>2.4519887744845987</v>
      </c>
      <c r="Y596" s="246">
        <f t="shared" ca="1" si="87"/>
        <v>3.1715871588555347</v>
      </c>
      <c r="Z596" s="4">
        <f t="shared" ca="1" si="88"/>
        <v>0.77311095412853081</v>
      </c>
      <c r="AA596" s="4">
        <f t="shared" ca="1" si="89"/>
        <v>0.89602137734502241</v>
      </c>
    </row>
    <row r="597" spans="1:27" x14ac:dyDescent="0.25">
      <c r="A597">
        <v>565</v>
      </c>
      <c r="B597" s="176">
        <f ca="1">OFFSET(InputPriceData!B$15,CalculationsAndCharts!$A597+$A$11,0,1,1)</f>
        <v>40737</v>
      </c>
      <c r="C597" s="3">
        <f ca="1">OFFSET(InputPriceData!G$15,CalculationsAndCharts!$A597+$A$11,IF($C$7,8,0),1,1)</f>
        <v>204062600</v>
      </c>
      <c r="D597" s="4">
        <f ca="1">OFFSET(InputPriceData!C$15,CalculationsAndCharts!$A597+$A$11,IF($C$7,8,0),1,1)</f>
        <v>124.67</v>
      </c>
      <c r="E597" s="4">
        <f ca="1">OFFSET(InputPriceData!D$15,CalculationsAndCharts!$A597+$A$11,IF($C$7,8,0),1,1)</f>
        <v>125.73</v>
      </c>
      <c r="F597" s="4">
        <f ca="1">OFFSET(InputPriceData!E$15,CalculationsAndCharts!$A597+$A$11,IF($C$7,8,0),1,1)</f>
        <v>124.13</v>
      </c>
      <c r="G597" s="4">
        <f ca="1">OFFSET(InputPriceData!F$15,CalculationsAndCharts!$A597+$A$11,IF($C$7,8,0),1,1)</f>
        <v>124.43</v>
      </c>
      <c r="H597" s="138"/>
      <c r="I597" s="138"/>
      <c r="O597" s="246">
        <f t="shared" ca="1" si="80"/>
        <v>0.59324179007782296</v>
      </c>
      <c r="P597" s="246">
        <f t="shared" ca="1" si="81"/>
        <v>2.7837327488686059</v>
      </c>
      <c r="Q597" s="246">
        <f t="shared" ca="1" si="83"/>
        <v>3.200390674929904</v>
      </c>
      <c r="R597" s="4">
        <f t="shared" ca="1" si="84"/>
        <v>0.86981029243549335</v>
      </c>
      <c r="S597" s="4">
        <f t="shared" ca="1" si="82"/>
        <v>0.9926975784920975</v>
      </c>
      <c r="W597" s="246">
        <f t="shared" ca="1" si="85"/>
        <v>0.59324179007782296</v>
      </c>
      <c r="X597" s="246">
        <f t="shared" ca="1" si="86"/>
        <v>2.7837327488686059</v>
      </c>
      <c r="Y597" s="246">
        <f t="shared" ca="1" si="87"/>
        <v>3.200390674929904</v>
      </c>
      <c r="Z597" s="4">
        <f t="shared" ca="1" si="88"/>
        <v>0.86981029243549335</v>
      </c>
      <c r="AA597" s="4">
        <f t="shared" ca="1" si="89"/>
        <v>0.9420487966978045</v>
      </c>
    </row>
    <row r="598" spans="1:27" x14ac:dyDescent="0.25">
      <c r="A598">
        <v>566</v>
      </c>
      <c r="B598" s="176">
        <f ca="1">OFFSET(InputPriceData!B$15,CalculationsAndCharts!$A598+$A$11,0,1,1)</f>
        <v>40736</v>
      </c>
      <c r="C598" s="3">
        <f ca="1">OFFSET(InputPriceData!G$15,CalculationsAndCharts!$A598+$A$11,IF($C$7,8,0),1,1)</f>
        <v>214675700</v>
      </c>
      <c r="D598" s="4">
        <f ca="1">OFFSET(InputPriceData!C$15,CalculationsAndCharts!$A598+$A$11,IF($C$7,8,0),1,1)</f>
        <v>124.29</v>
      </c>
      <c r="E598" s="4">
        <f ca="1">OFFSET(InputPriceData!D$15,CalculationsAndCharts!$A598+$A$11,IF($C$7,8,0),1,1)</f>
        <v>125.32</v>
      </c>
      <c r="F598" s="4">
        <f ca="1">OFFSET(InputPriceData!E$15,CalculationsAndCharts!$A598+$A$11,IF($C$7,8,0),1,1)</f>
        <v>123.98</v>
      </c>
      <c r="G598" s="4">
        <f ca="1">OFFSET(InputPriceData!F$15,CalculationsAndCharts!$A598+$A$11,IF($C$7,8,0),1,1)</f>
        <v>124.02</v>
      </c>
      <c r="H598" s="138"/>
      <c r="I598" s="138"/>
      <c r="O598" s="246">
        <f t="shared" ca="1" si="80"/>
        <v>0.22739119317612522</v>
      </c>
      <c r="P598" s="246">
        <f t="shared" ca="1" si="81"/>
        <v>2.9773997982718163</v>
      </c>
      <c r="Q598" s="246">
        <f t="shared" ca="1" si="83"/>
        <v>3.2294557769222041</v>
      </c>
      <c r="R598" s="4">
        <f t="shared" ca="1" si="84"/>
        <v>0.92195094280231737</v>
      </c>
      <c r="S598" s="4">
        <f t="shared" ca="1" si="82"/>
        <v>0.99573445510444891</v>
      </c>
      <c r="W598" s="246">
        <f t="shared" ca="1" si="85"/>
        <v>0.22739119317612522</v>
      </c>
      <c r="X598" s="246">
        <f t="shared" ca="1" si="86"/>
        <v>2.9773997982718163</v>
      </c>
      <c r="Y598" s="246">
        <f t="shared" ca="1" si="87"/>
        <v>3.2294557769222041</v>
      </c>
      <c r="Z598" s="4">
        <f t="shared" ca="1" si="88"/>
        <v>0.92195094280231737</v>
      </c>
      <c r="AA598" s="4">
        <f t="shared" ca="1" si="89"/>
        <v>0.9657874739429636</v>
      </c>
    </row>
    <row r="599" spans="1:27" x14ac:dyDescent="0.25">
      <c r="A599">
        <v>567</v>
      </c>
      <c r="B599" s="176">
        <f ca="1">OFFSET(InputPriceData!B$15,CalculationsAndCharts!$A599+$A$11,0,1,1)</f>
        <v>40735</v>
      </c>
      <c r="C599" s="3">
        <f ca="1">OFFSET(InputPriceData!G$15,CalculationsAndCharts!$A599+$A$11,IF($C$7,8,0),1,1)</f>
        <v>195918600</v>
      </c>
      <c r="D599" s="4">
        <f ca="1">OFFSET(InputPriceData!C$15,CalculationsAndCharts!$A599+$A$11,IF($C$7,8,0),1,1)</f>
        <v>125.3</v>
      </c>
      <c r="E599" s="4">
        <f ca="1">OFFSET(InputPriceData!D$15,CalculationsAndCharts!$A599+$A$11,IF($C$7,8,0),1,1)</f>
        <v>125.7</v>
      </c>
      <c r="F599" s="4">
        <f ca="1">OFFSET(InputPriceData!E$15,CalculationsAndCharts!$A599+$A$11,IF($C$7,8,0),1,1)</f>
        <v>124.27</v>
      </c>
      <c r="G599" s="4">
        <f ca="1">OFFSET(InputPriceData!F$15,CalculationsAndCharts!$A599+$A$11,IF($C$7,8,0),1,1)</f>
        <v>124.56</v>
      </c>
      <c r="H599" s="138"/>
      <c r="I599" s="138"/>
      <c r="O599" s="246">
        <f t="shared" ca="1" si="80"/>
        <v>0.82072534441928813</v>
      </c>
      <c r="P599" s="246">
        <f t="shared" ca="1" si="81"/>
        <v>2.9630994379500741</v>
      </c>
      <c r="Q599" s="246">
        <f t="shared" ca="1" si="83"/>
        <v>3.2587848404865833</v>
      </c>
      <c r="R599" s="4">
        <f t="shared" ca="1" si="84"/>
        <v>0.90926513500892581</v>
      </c>
      <c r="S599" s="4">
        <f t="shared" ca="1" si="82"/>
        <v>0.99501001277111822</v>
      </c>
      <c r="W599" s="246">
        <f t="shared" ca="1" si="85"/>
        <v>0.82072534441928813</v>
      </c>
      <c r="X599" s="246">
        <f t="shared" ca="1" si="86"/>
        <v>2.9630994379500741</v>
      </c>
      <c r="Y599" s="246">
        <f t="shared" ca="1" si="87"/>
        <v>3.2587848404865833</v>
      </c>
      <c r="Z599" s="4">
        <f t="shared" ca="1" si="88"/>
        <v>0.90926513500892581</v>
      </c>
      <c r="AA599" s="4">
        <f t="shared" ca="1" si="89"/>
        <v>0.96007869963265402</v>
      </c>
    </row>
    <row r="600" spans="1:27" x14ac:dyDescent="0.25">
      <c r="A600">
        <v>568</v>
      </c>
      <c r="B600" s="176">
        <f ca="1">OFFSET(InputPriceData!B$15,CalculationsAndCharts!$A600+$A$11,0,1,1)</f>
        <v>40732</v>
      </c>
      <c r="C600" s="3">
        <f ca="1">OFFSET(InputPriceData!G$15,CalculationsAndCharts!$A600+$A$11,IF($C$7,8,0),1,1)</f>
        <v>194100500</v>
      </c>
      <c r="D600" s="4">
        <f ca="1">OFFSET(InputPriceData!C$15,CalculationsAndCharts!$A600+$A$11,IF($C$7,8,0),1,1)</f>
        <v>126.31</v>
      </c>
      <c r="E600" s="4">
        <f ca="1">OFFSET(InputPriceData!D$15,CalculationsAndCharts!$A600+$A$11,IF($C$7,8,0),1,1)</f>
        <v>127.76</v>
      </c>
      <c r="F600" s="4">
        <f ca="1">OFFSET(InputPriceData!E$15,CalculationsAndCharts!$A600+$A$11,IF($C$7,8,0),1,1)</f>
        <v>125.9</v>
      </c>
      <c r="G600" s="4">
        <f ca="1">OFFSET(InputPriceData!F$15,CalculationsAndCharts!$A600+$A$11,IF($C$7,8,0),1,1)</f>
        <v>126.85</v>
      </c>
      <c r="H600" s="138"/>
      <c r="I600" s="138"/>
      <c r="O600" s="246">
        <f t="shared" ca="1" si="80"/>
        <v>3.2979320978116808</v>
      </c>
      <c r="P600" s="246">
        <f t="shared" ca="1" si="81"/>
        <v>2.6402963229250487</v>
      </c>
      <c r="Q600" s="246">
        <f t="shared" ca="1" si="83"/>
        <v>3.2883802628522538</v>
      </c>
      <c r="R600" s="4">
        <f t="shared" ca="1" si="84"/>
        <v>0.80291697184525901</v>
      </c>
      <c r="S600" s="4">
        <f t="shared" ca="1" si="82"/>
        <v>0.98855914684094282</v>
      </c>
      <c r="W600" s="246">
        <f t="shared" ca="1" si="85"/>
        <v>3.2979320978116808</v>
      </c>
      <c r="X600" s="246">
        <f t="shared" ca="1" si="86"/>
        <v>2.6402963229250487</v>
      </c>
      <c r="Y600" s="246">
        <f t="shared" ca="1" si="87"/>
        <v>3.2883802628522538</v>
      </c>
      <c r="Z600" s="4">
        <f t="shared" ca="1" si="88"/>
        <v>0.80291697184525901</v>
      </c>
      <c r="AA600" s="4">
        <f t="shared" ca="1" si="89"/>
        <v>0.91049592080210451</v>
      </c>
    </row>
    <row r="601" spans="1:27" x14ac:dyDescent="0.25">
      <c r="A601">
        <v>569</v>
      </c>
      <c r="B601" s="176">
        <f ca="1">OFFSET(InputPriceData!B$15,CalculationsAndCharts!$A601+$A$11,0,1,1)</f>
        <v>40731</v>
      </c>
      <c r="C601" s="3">
        <f ca="1">OFFSET(InputPriceData!G$15,CalculationsAndCharts!$A601+$A$11,IF($C$7,8,0),1,1)</f>
        <v>170464200</v>
      </c>
      <c r="D601" s="4">
        <f ca="1">OFFSET(InputPriceData!C$15,CalculationsAndCharts!$A601+$A$11,IF($C$7,8,0),1,1)</f>
        <v>127.57</v>
      </c>
      <c r="E601" s="4">
        <f ca="1">OFFSET(InputPriceData!D$15,CalculationsAndCharts!$A601+$A$11,IF($C$7,8,0),1,1)</f>
        <v>128.08000000000001</v>
      </c>
      <c r="F601" s="4">
        <f ca="1">OFFSET(InputPriceData!E$15,CalculationsAndCharts!$A601+$A$11,IF($C$7,8,0),1,1)</f>
        <v>127.31</v>
      </c>
      <c r="G601" s="4">
        <f ca="1">OFFSET(InputPriceData!F$15,CalculationsAndCharts!$A601+$A$11,IF($C$7,8,0),1,1)</f>
        <v>127.76</v>
      </c>
      <c r="H601" s="138"/>
      <c r="I601" s="138"/>
      <c r="O601" s="246">
        <f t="shared" ca="1" si="80"/>
        <v>4.5551491857279434</v>
      </c>
      <c r="P601" s="246">
        <f t="shared" ca="1" si="81"/>
        <v>2.0653787742274683</v>
      </c>
      <c r="Q601" s="246">
        <f t="shared" ca="1" si="83"/>
        <v>3.3182444630194285</v>
      </c>
      <c r="R601" s="4">
        <f t="shared" ca="1" si="84"/>
        <v>0.6224311672166799</v>
      </c>
      <c r="S601" s="4">
        <f t="shared" ca="1" si="82"/>
        <v>0.97579978691264013</v>
      </c>
      <c r="W601" s="246">
        <f t="shared" ca="1" si="85"/>
        <v>4.5551491857279434</v>
      </c>
      <c r="X601" s="246">
        <f t="shared" ca="1" si="86"/>
        <v>2.0653787742274683</v>
      </c>
      <c r="Y601" s="246">
        <f t="shared" ca="1" si="87"/>
        <v>3.3182444630194285</v>
      </c>
      <c r="Z601" s="4">
        <f t="shared" ca="1" si="88"/>
        <v>0.6224311672166799</v>
      </c>
      <c r="AA601" s="4">
        <f t="shared" ca="1" si="89"/>
        <v>0.8186178593394503</v>
      </c>
    </row>
    <row r="602" spans="1:27" x14ac:dyDescent="0.25">
      <c r="A602">
        <v>570</v>
      </c>
      <c r="B602" s="176">
        <f ca="1">OFFSET(InputPriceData!B$15,CalculationsAndCharts!$A602+$A$11,0,1,1)</f>
        <v>40730</v>
      </c>
      <c r="C602" s="3">
        <f ca="1">OFFSET(InputPriceData!G$15,CalculationsAndCharts!$A602+$A$11,IF($C$7,8,0),1,1)</f>
        <v>143331600</v>
      </c>
      <c r="D602" s="4">
        <f ca="1">OFFSET(InputPriceData!C$15,CalculationsAndCharts!$A602+$A$11,IF($C$7,8,0),1,1)</f>
        <v>125.99</v>
      </c>
      <c r="E602" s="4">
        <f ca="1">OFFSET(InputPriceData!D$15,CalculationsAndCharts!$A602+$A$11,IF($C$7,8,0),1,1)</f>
        <v>126.6</v>
      </c>
      <c r="F602" s="4">
        <f ca="1">OFFSET(InputPriceData!E$15,CalculationsAndCharts!$A602+$A$11,IF($C$7,8,0),1,1)</f>
        <v>125.63</v>
      </c>
      <c r="G602" s="4">
        <f ca="1">OFFSET(InputPriceData!F$15,CalculationsAndCharts!$A602+$A$11,IF($C$7,8,0),1,1)</f>
        <v>126.44</v>
      </c>
      <c r="H602" s="138"/>
      <c r="I602" s="138"/>
      <c r="O602" s="246">
        <f t="shared" ca="1" si="80"/>
        <v>3.5873303677489505</v>
      </c>
      <c r="P602" s="246">
        <f t="shared" ca="1" si="81"/>
        <v>1.3982309699647042</v>
      </c>
      <c r="Q602" s="246">
        <f t="shared" ca="1" si="83"/>
        <v>3.3483798819570421</v>
      </c>
      <c r="R602" s="4">
        <f t="shared" ca="1" si="84"/>
        <v>0.41758433011115637</v>
      </c>
      <c r="S602" s="4">
        <f t="shared" ca="1" si="82"/>
        <v>0.95766792360018382</v>
      </c>
      <c r="W602" s="246">
        <f t="shared" ca="1" si="85"/>
        <v>3.5873303677489505</v>
      </c>
      <c r="X602" s="246">
        <f t="shared" ca="1" si="86"/>
        <v>1.3982309699647042</v>
      </c>
      <c r="Y602" s="246">
        <f t="shared" ca="1" si="87"/>
        <v>3.3483798819570421</v>
      </c>
      <c r="Z602" s="4">
        <f t="shared" ca="1" si="88"/>
        <v>0.41758433011115637</v>
      </c>
      <c r="AA602" s="4">
        <f t="shared" ca="1" si="89"/>
        <v>0.70056615131327449</v>
      </c>
    </row>
    <row r="603" spans="1:27" x14ac:dyDescent="0.25">
      <c r="A603">
        <v>571</v>
      </c>
      <c r="B603" s="176">
        <f ca="1">OFFSET(InputPriceData!B$15,CalculationsAndCharts!$A603+$A$11,0,1,1)</f>
        <v>40729</v>
      </c>
      <c r="C603" s="3">
        <f ca="1">OFFSET(InputPriceData!G$15,CalculationsAndCharts!$A603+$A$11,IF($C$7,8,0),1,1)</f>
        <v>165936000</v>
      </c>
      <c r="D603" s="4">
        <f ca="1">OFFSET(InputPriceData!C$15,CalculationsAndCharts!$A603+$A$11,IF($C$7,8,0),1,1)</f>
        <v>126.26</v>
      </c>
      <c r="E603" s="4">
        <f ca="1">OFFSET(InputPriceData!D$15,CalculationsAndCharts!$A603+$A$11,IF($C$7,8,0),1,1)</f>
        <v>126.54</v>
      </c>
      <c r="F603" s="4">
        <f ca="1">OFFSET(InputPriceData!E$15,CalculationsAndCharts!$A603+$A$11,IF($C$7,8,0),1,1)</f>
        <v>125.89</v>
      </c>
      <c r="G603" s="4">
        <f ca="1">OFFSET(InputPriceData!F$15,CalculationsAndCharts!$A603+$A$11,IF($C$7,8,0),1,1)</f>
        <v>126.29</v>
      </c>
      <c r="H603" s="138"/>
      <c r="I603" s="138"/>
      <c r="O603" s="246">
        <f t="shared" ca="1" si="80"/>
        <v>3.7459208255195886</v>
      </c>
      <c r="P603" s="246">
        <f t="shared" ca="1" si="81"/>
        <v>0.68729540760887986</v>
      </c>
      <c r="Q603" s="246">
        <f t="shared" ca="1" si="83"/>
        <v>3.3787889828022624</v>
      </c>
      <c r="R603" s="4">
        <f t="shared" ca="1" si="84"/>
        <v>0.20341471784925097</v>
      </c>
      <c r="S603" s="4">
        <f t="shared" ca="1" si="82"/>
        <v>0.93266813489353162</v>
      </c>
      <c r="W603" s="246">
        <f t="shared" ca="1" si="85"/>
        <v>3.7459208255195886</v>
      </c>
      <c r="X603" s="246">
        <f t="shared" ca="1" si="86"/>
        <v>0.68729540760887986</v>
      </c>
      <c r="Y603" s="246">
        <f t="shared" ca="1" si="87"/>
        <v>3.3787889828022624</v>
      </c>
      <c r="Z603" s="4">
        <f t="shared" ca="1" si="88"/>
        <v>0.20341471784925097</v>
      </c>
      <c r="AA603" s="4">
        <f t="shared" ca="1" si="89"/>
        <v>0.55801160830524388</v>
      </c>
    </row>
    <row r="604" spans="1:27" x14ac:dyDescent="0.25">
      <c r="A604">
        <v>572</v>
      </c>
      <c r="B604" s="176">
        <f ca="1">OFFSET(InputPriceData!B$15,CalculationsAndCharts!$A604+$A$11,0,1,1)</f>
        <v>40725</v>
      </c>
      <c r="C604" s="3">
        <f ca="1">OFFSET(InputPriceData!G$15,CalculationsAndCharts!$A604+$A$11,IF($C$7,8,0),1,1)</f>
        <v>202385700</v>
      </c>
      <c r="D604" s="4">
        <f ca="1">OFFSET(InputPriceData!C$15,CalculationsAndCharts!$A604+$A$11,IF($C$7,8,0),1,1)</f>
        <v>124.67</v>
      </c>
      <c r="E604" s="4">
        <f ca="1">OFFSET(InputPriceData!D$15,CalculationsAndCharts!$A604+$A$11,IF($C$7,8,0),1,1)</f>
        <v>126.57</v>
      </c>
      <c r="F604" s="4">
        <f ca="1">OFFSET(InputPriceData!E$15,CalculationsAndCharts!$A604+$A$11,IF($C$7,8,0),1,1)</f>
        <v>124.38</v>
      </c>
      <c r="G604" s="4">
        <f ca="1">OFFSET(InputPriceData!F$15,CalculationsAndCharts!$A604+$A$11,IF($C$7,8,0),1,1)</f>
        <v>126.4</v>
      </c>
      <c r="H604" s="138"/>
      <c r="I604" s="138"/>
      <c r="O604" s="246">
        <f t="shared" ca="1" si="80"/>
        <v>4.1834651999753794</v>
      </c>
      <c r="P604" s="246">
        <f t="shared" ca="1" si="81"/>
        <v>-5.417661677127894E-2</v>
      </c>
      <c r="Q604" s="246">
        <f t="shared" ca="1" si="83"/>
        <v>3.4094742510618188</v>
      </c>
      <c r="R604" s="4">
        <f t="shared" ca="1" si="84"/>
        <v>-1.5890020801420223E-2</v>
      </c>
      <c r="S604" s="4">
        <f t="shared" ca="1" si="82"/>
        <v>0.89693709336256677</v>
      </c>
      <c r="W604" s="246">
        <f t="shared" ca="1" si="85"/>
        <v>4.1834651999753794</v>
      </c>
      <c r="X604" s="246">
        <f t="shared" ca="1" si="86"/>
        <v>-5.417661677127894E-2</v>
      </c>
      <c r="Y604" s="246">
        <f t="shared" ca="1" si="87"/>
        <v>3.4094742510618188</v>
      </c>
      <c r="Z604" s="4">
        <f t="shared" ca="1" si="88"/>
        <v>-1.5890020801420223E-2</v>
      </c>
      <c r="AA604" s="4">
        <f t="shared" ca="1" si="89"/>
        <v>0.38656700228153829</v>
      </c>
    </row>
    <row r="605" spans="1:27" x14ac:dyDescent="0.25">
      <c r="A605">
        <v>573</v>
      </c>
      <c r="B605" s="176">
        <f ca="1">OFFSET(InputPriceData!B$15,CalculationsAndCharts!$A605+$A$11,0,1,1)</f>
        <v>40724</v>
      </c>
      <c r="C605" s="3">
        <f ca="1">OFFSET(InputPriceData!G$15,CalculationsAndCharts!$A605+$A$11,IF($C$7,8,0),1,1)</f>
        <v>223322700</v>
      </c>
      <c r="D605" s="4">
        <f ca="1">OFFSET(InputPriceData!C$15,CalculationsAndCharts!$A605+$A$11,IF($C$7,8,0),1,1)</f>
        <v>123.78</v>
      </c>
      <c r="E605" s="4">
        <f ca="1">OFFSET(InputPriceData!D$15,CalculationsAndCharts!$A605+$A$11,IF($C$7,8,0),1,1)</f>
        <v>124.76</v>
      </c>
      <c r="F605" s="4">
        <f ca="1">OFFSET(InputPriceData!E$15,CalculationsAndCharts!$A605+$A$11,IF($C$7,8,0),1,1)</f>
        <v>123.37</v>
      </c>
      <c r="G605" s="4">
        <f ca="1">OFFSET(InputPriceData!F$15,CalculationsAndCharts!$A605+$A$11,IF($C$7,8,0),1,1)</f>
        <v>124.56</v>
      </c>
      <c r="H605" s="138"/>
      <c r="I605" s="138"/>
      <c r="O605" s="246">
        <f t="shared" ca="1" si="80"/>
        <v>2.6134261641620098</v>
      </c>
      <c r="P605" s="246">
        <f t="shared" ca="1" si="81"/>
        <v>-0.71518570184449826</v>
      </c>
      <c r="Q605" s="246">
        <f t="shared" ca="1" si="83"/>
        <v>3.440438194815155</v>
      </c>
      <c r="R605" s="4">
        <f t="shared" ca="1" si="84"/>
        <v>-0.2078763405551958</v>
      </c>
      <c r="S605" s="4">
        <f t="shared" ca="1" si="82"/>
        <v>0.85141351212452876</v>
      </c>
      <c r="W605" s="246">
        <f t="shared" ca="1" si="85"/>
        <v>2.6134261641620098</v>
      </c>
      <c r="X605" s="246">
        <f t="shared" ca="1" si="86"/>
        <v>-0.71518570184449826</v>
      </c>
      <c r="Y605" s="246">
        <f t="shared" ca="1" si="87"/>
        <v>3.440438194815155</v>
      </c>
      <c r="Z605" s="4">
        <f t="shared" ca="1" si="88"/>
        <v>-0.2078763405551958</v>
      </c>
      <c r="AA605" s="4">
        <f t="shared" ca="1" si="89"/>
        <v>0.20954765971411446</v>
      </c>
    </row>
    <row r="606" spans="1:27" x14ac:dyDescent="0.25">
      <c r="A606">
        <v>574</v>
      </c>
      <c r="B606" s="176">
        <f ca="1">OFFSET(InputPriceData!B$15,CalculationsAndCharts!$A606+$A$11,0,1,1)</f>
        <v>40723</v>
      </c>
      <c r="C606" s="3">
        <f ca="1">OFFSET(InputPriceData!G$15,CalculationsAndCharts!$A606+$A$11,IF($C$7,8,0),1,1)</f>
        <v>244295500</v>
      </c>
      <c r="D606" s="4">
        <f ca="1">OFFSET(InputPriceData!C$15,CalculationsAndCharts!$A606+$A$11,IF($C$7,8,0),1,1)</f>
        <v>122.89</v>
      </c>
      <c r="E606" s="4">
        <f ca="1">OFFSET(InputPriceData!D$15,CalculationsAndCharts!$A606+$A$11,IF($C$7,8,0),1,1)</f>
        <v>123.58</v>
      </c>
      <c r="F606" s="4">
        <f ca="1">OFFSET(InputPriceData!E$15,CalculationsAndCharts!$A606+$A$11,IF($C$7,8,0),1,1)</f>
        <v>122.35</v>
      </c>
      <c r="G606" s="4">
        <f ca="1">OFFSET(InputPriceData!F$15,CalculationsAndCharts!$A606+$A$11,IF($C$7,8,0),1,1)</f>
        <v>123.38</v>
      </c>
      <c r="H606" s="138"/>
      <c r="I606" s="138"/>
      <c r="O606" s="246">
        <f t="shared" ca="1" si="80"/>
        <v>1.5823983879080443</v>
      </c>
      <c r="P606" s="246">
        <f t="shared" ca="1" si="81"/>
        <v>-1.2390557223155667</v>
      </c>
      <c r="Q606" s="246">
        <f t="shared" ca="1" si="83"/>
        <v>3.47168334491943</v>
      </c>
      <c r="R606" s="4">
        <f t="shared" ca="1" si="84"/>
        <v>-0.35690343824958565</v>
      </c>
      <c r="S606" s="4">
        <f t="shared" ca="1" si="82"/>
        <v>0.80009876043507244</v>
      </c>
      <c r="W606" s="246">
        <f t="shared" ca="1" si="85"/>
        <v>1.5823983879080443</v>
      </c>
      <c r="X606" s="246">
        <f t="shared" ca="1" si="86"/>
        <v>-1.2390557223155667</v>
      </c>
      <c r="Y606" s="246">
        <f t="shared" ca="1" si="87"/>
        <v>3.47168334491943</v>
      </c>
      <c r="Z606" s="4">
        <f t="shared" ca="1" si="88"/>
        <v>-0.35690343824958565</v>
      </c>
      <c r="AA606" s="4">
        <f t="shared" ca="1" si="89"/>
        <v>5.0273705020568986E-2</v>
      </c>
    </row>
    <row r="607" spans="1:27" x14ac:dyDescent="0.25">
      <c r="A607">
        <v>575</v>
      </c>
      <c r="B607" s="176">
        <f ca="1">OFFSET(InputPriceData!B$15,CalculationsAndCharts!$A607+$A$11,0,1,1)</f>
        <v>40722</v>
      </c>
      <c r="C607" s="3">
        <f ca="1">OFFSET(InputPriceData!G$15,CalculationsAndCharts!$A607+$A$11,IF($C$7,8,0),1,1)</f>
        <v>165556300</v>
      </c>
      <c r="D607" s="4">
        <f ca="1">OFFSET(InputPriceData!C$15,CalculationsAndCharts!$A607+$A$11,IF($C$7,8,0),1,1)</f>
        <v>121.24</v>
      </c>
      <c r="E607" s="4">
        <f ca="1">OFFSET(InputPriceData!D$15,CalculationsAndCharts!$A607+$A$11,IF($C$7,8,0),1,1)</f>
        <v>122.35</v>
      </c>
      <c r="F607" s="4">
        <f ca="1">OFFSET(InputPriceData!E$15,CalculationsAndCharts!$A607+$A$11,IF($C$7,8,0),1,1)</f>
        <v>121.07</v>
      </c>
      <c r="G607" s="4">
        <f ca="1">OFFSET(InputPriceData!F$15,CalculationsAndCharts!$A607+$A$11,IF($C$7,8,0),1,1)</f>
        <v>122.33</v>
      </c>
      <c r="H607" s="138"/>
      <c r="I607" s="138"/>
      <c r="O607" s="246">
        <f t="shared" ca="1" si="80"/>
        <v>0.58825144676102292</v>
      </c>
      <c r="P607" s="246">
        <f t="shared" ca="1" si="81"/>
        <v>-1.6447779806039453</v>
      </c>
      <c r="Q607" s="246">
        <f t="shared" ca="1" si="83"/>
        <v>3.5032122552163774</v>
      </c>
      <c r="R607" s="4">
        <f t="shared" ca="1" si="84"/>
        <v>-0.46950565959993623</v>
      </c>
      <c r="S607" s="4">
        <f t="shared" ca="1" si="82"/>
        <v>0.74551586767592903</v>
      </c>
      <c r="W607" s="246">
        <f t="shared" ca="1" si="85"/>
        <v>0.58825144676102292</v>
      </c>
      <c r="X607" s="246">
        <f t="shared" ca="1" si="86"/>
        <v>-1.6447779806039453</v>
      </c>
      <c r="Y607" s="246">
        <f t="shared" ca="1" si="87"/>
        <v>3.5032122552163774</v>
      </c>
      <c r="Z607" s="4">
        <f t="shared" ca="1" si="88"/>
        <v>-0.46950565959993623</v>
      </c>
      <c r="AA607" s="4">
        <f t="shared" ca="1" si="89"/>
        <v>-8.5577263399613399E-2</v>
      </c>
    </row>
    <row r="608" spans="1:27" x14ac:dyDescent="0.25">
      <c r="A608">
        <v>576</v>
      </c>
      <c r="B608" s="176">
        <f ca="1">OFFSET(InputPriceData!B$15,CalculationsAndCharts!$A608+$A$11,0,1,1)</f>
        <v>40721</v>
      </c>
      <c r="C608" s="3">
        <f ca="1">OFFSET(InputPriceData!G$15,CalculationsAndCharts!$A608+$A$11,IF($C$7,8,0),1,1)</f>
        <v>168904700</v>
      </c>
      <c r="D608" s="4">
        <f ca="1">OFFSET(InputPriceData!C$15,CalculationsAndCharts!$A608+$A$11,IF($C$7,8,0),1,1)</f>
        <v>119.76</v>
      </c>
      <c r="E608" s="4">
        <f ca="1">OFFSET(InputPriceData!D$15,CalculationsAndCharts!$A608+$A$11,IF($C$7,8,0),1,1)</f>
        <v>121.21</v>
      </c>
      <c r="F608" s="4">
        <f ca="1">OFFSET(InputPriceData!E$15,CalculationsAndCharts!$A608+$A$11,IF($C$7,8,0),1,1)</f>
        <v>119.52</v>
      </c>
      <c r="G608" s="4">
        <f ca="1">OFFSET(InputPriceData!F$15,CalculationsAndCharts!$A608+$A$11,IF($C$7,8,0),1,1)</f>
        <v>120.75</v>
      </c>
      <c r="H608" s="138"/>
      <c r="I608" s="138"/>
      <c r="O608" s="246">
        <f t="shared" ca="1" si="80"/>
        <v>-1.0538645702348881</v>
      </c>
      <c r="P608" s="246">
        <f t="shared" ca="1" si="81"/>
        <v>-1.9410449389437427</v>
      </c>
      <c r="Q608" s="246">
        <f t="shared" ca="1" si="83"/>
        <v>3.5350275027410469</v>
      </c>
      <c r="R608" s="4">
        <f t="shared" ca="1" si="84"/>
        <v>-0.54908906293901927</v>
      </c>
      <c r="S608" s="4">
        <f t="shared" ca="1" si="82"/>
        <v>0.69374687780839406</v>
      </c>
      <c r="W608" s="246">
        <f t="shared" ca="1" si="85"/>
        <v>-1.0538645702348881</v>
      </c>
      <c r="X608" s="246">
        <f t="shared" ca="1" si="86"/>
        <v>-1.9410449389437427</v>
      </c>
      <c r="Y608" s="246">
        <f t="shared" ca="1" si="87"/>
        <v>3.5350275027410469</v>
      </c>
      <c r="Z608" s="4">
        <f t="shared" ca="1" si="88"/>
        <v>-0.54908906293901927</v>
      </c>
      <c r="AA608" s="4">
        <f t="shared" ca="1" si="89"/>
        <v>-0.19105057553731769</v>
      </c>
    </row>
    <row r="609" spans="1:27" x14ac:dyDescent="0.25">
      <c r="A609">
        <v>577</v>
      </c>
      <c r="B609" s="176">
        <f ca="1">OFFSET(InputPriceData!B$15,CalculationsAndCharts!$A609+$A$11,0,1,1)</f>
        <v>40718</v>
      </c>
      <c r="C609" s="3">
        <f ca="1">OFFSET(InputPriceData!G$15,CalculationsAndCharts!$A609+$A$11,IF($C$7,8,0),1,1)</f>
        <v>226129300</v>
      </c>
      <c r="D609" s="4">
        <f ca="1">OFFSET(InputPriceData!C$15,CalculationsAndCharts!$A609+$A$11,IF($C$7,8,0),1,1)</f>
        <v>121.07</v>
      </c>
      <c r="E609" s="4">
        <f ca="1">OFFSET(InputPriceData!D$15,CalculationsAndCharts!$A609+$A$11,IF($C$7,8,0),1,1)</f>
        <v>121.16</v>
      </c>
      <c r="F609" s="4">
        <f ca="1">OFFSET(InputPriceData!E$15,CalculationsAndCharts!$A609+$A$11,IF($C$7,8,0),1,1)</f>
        <v>119.51</v>
      </c>
      <c r="G609" s="4">
        <f ca="1">OFFSET(InputPriceData!F$15,CalculationsAndCharts!$A609+$A$11,IF($C$7,8,0),1,1)</f>
        <v>119.69</v>
      </c>
      <c r="H609" s="138"/>
      <c r="I609" s="138"/>
      <c r="O609" s="246">
        <f t="shared" ref="O609:O672" ca="1" si="90">$N$38*(G609-2*G610+G611)+2*$N$36*O610-$N$37*O611</f>
        <v>-2.3025302229548101</v>
      </c>
      <c r="P609" s="246">
        <f t="shared" ref="P609:P672" ca="1" si="91">$N$41*(O609+O610)/2+$N$42*P610+$N$43*P611</f>
        <v>-2.192541024072169</v>
      </c>
      <c r="Q609" s="246">
        <f t="shared" ca="1" si="83"/>
        <v>3.5671316879324388</v>
      </c>
      <c r="R609" s="4">
        <f t="shared" ca="1" si="84"/>
        <v>-0.61465099017496538</v>
      </c>
      <c r="S609" s="4">
        <f t="shared" ref="S609:S672" ca="1" si="92">(R609+$A$21)/($A$21*R609+1)</f>
        <v>0.63863025848541188</v>
      </c>
      <c r="W609" s="246">
        <f t="shared" ca="1" si="85"/>
        <v>-2.3025302229548101</v>
      </c>
      <c r="X609" s="246">
        <f t="shared" ca="1" si="86"/>
        <v>-2.192541024072169</v>
      </c>
      <c r="Y609" s="246">
        <f t="shared" ca="1" si="87"/>
        <v>3.5671316879324388</v>
      </c>
      <c r="Z609" s="4">
        <f t="shared" ca="1" si="88"/>
        <v>-0.61465099017496538</v>
      </c>
      <c r="AA609" s="4">
        <f t="shared" ca="1" si="89"/>
        <v>-0.28463031122668042</v>
      </c>
    </row>
    <row r="610" spans="1:27" x14ac:dyDescent="0.25">
      <c r="A610">
        <v>578</v>
      </c>
      <c r="B610" s="176">
        <f ca="1">OFFSET(InputPriceData!B$15,CalculationsAndCharts!$A610+$A$11,0,1,1)</f>
        <v>40717</v>
      </c>
      <c r="C610" s="3">
        <f ca="1">OFFSET(InputPriceData!G$15,CalculationsAndCharts!$A610+$A$11,IF($C$7,8,0),1,1)</f>
        <v>334286500</v>
      </c>
      <c r="D610" s="4">
        <f ca="1">OFFSET(InputPriceData!C$15,CalculationsAndCharts!$A610+$A$11,IF($C$7,8,0),1,1)</f>
        <v>120.01</v>
      </c>
      <c r="E610" s="4">
        <f ca="1">OFFSET(InputPriceData!D$15,CalculationsAndCharts!$A610+$A$11,IF($C$7,8,0),1,1)</f>
        <v>121.41</v>
      </c>
      <c r="F610" s="4">
        <f ca="1">OFFSET(InputPriceData!E$15,CalculationsAndCharts!$A610+$A$11,IF($C$7,8,0),1,1)</f>
        <v>119.1</v>
      </c>
      <c r="G610" s="4">
        <f ca="1">OFFSET(InputPriceData!F$15,CalculationsAndCharts!$A610+$A$11,IF($C$7,8,0),1,1)</f>
        <v>121.09</v>
      </c>
      <c r="H610" s="138"/>
      <c r="I610" s="138"/>
      <c r="O610" s="246">
        <f t="shared" ca="1" si="90"/>
        <v>-1.0894464822517713</v>
      </c>
      <c r="P610" s="246">
        <f t="shared" ca="1" si="91"/>
        <v>-2.5213222168498302</v>
      </c>
      <c r="Q610" s="246">
        <f t="shared" ref="Q610:Q673" ca="1" si="93">IF(ABS(P610)&gt;(Q611*0.991),ABS(P610),(Q611*0.991))</f>
        <v>3.5995274348460535</v>
      </c>
      <c r="R610" s="4">
        <f t="shared" ref="R610:R673" ca="1" si="94">IF(Q610&gt;0,P610/Q610,R611)</f>
        <v>-0.7004592304094116</v>
      </c>
      <c r="S610" s="4">
        <f t="shared" ca="1" si="92"/>
        <v>0.53990247367896038</v>
      </c>
      <c r="W610" s="246">
        <f t="shared" ref="W610:W673" ca="1" si="95">$V$38*(G610-2*G611+G612)+2*$V$36*W611-$V$37*W612</f>
        <v>-1.0894464822517713</v>
      </c>
      <c r="X610" s="246">
        <f t="shared" ref="X610:X673" ca="1" si="96">$V$41*(W610+W611)/2+$V$42*X611+$V$43*X612</f>
        <v>-2.5213222168498302</v>
      </c>
      <c r="Y610" s="246">
        <f t="shared" ref="Y610:Y673" ca="1" si="97">IF(ABS(X610)&gt;(Y611*0.991),ABS(X610),(Y611*0.991))</f>
        <v>3.5995274348460535</v>
      </c>
      <c r="Z610" s="4">
        <f t="shared" ref="Z610:Z673" ca="1" si="98">IF(Y610&gt;0,X610/Y610,Z611)</f>
        <v>-0.7004592304094116</v>
      </c>
      <c r="AA610" s="4">
        <f t="shared" ref="AA610:AA673" ca="1" si="99">(Z610+$A$26)/($A$26*Z610+1)</f>
        <v>-0.41741097991040338</v>
      </c>
    </row>
    <row r="611" spans="1:27" x14ac:dyDescent="0.25">
      <c r="A611">
        <v>579</v>
      </c>
      <c r="B611" s="176">
        <f ca="1">OFFSET(InputPriceData!B$15,CalculationsAndCharts!$A611+$A$11,0,1,1)</f>
        <v>40716</v>
      </c>
      <c r="C611" s="3">
        <f ca="1">OFFSET(InputPriceData!G$15,CalculationsAndCharts!$A611+$A$11,IF($C$7,8,0),1,1)</f>
        <v>176703000</v>
      </c>
      <c r="D611" s="4">
        <f ca="1">OFFSET(InputPriceData!C$15,CalculationsAndCharts!$A611+$A$11,IF($C$7,8,0),1,1)</f>
        <v>121.8</v>
      </c>
      <c r="E611" s="4">
        <f ca="1">OFFSET(InputPriceData!D$15,CalculationsAndCharts!$A611+$A$11,IF($C$7,8,0),1,1)</f>
        <v>122.52</v>
      </c>
      <c r="F611" s="4">
        <f ca="1">OFFSET(InputPriceData!E$15,CalculationsAndCharts!$A611+$A$11,IF($C$7,8,0),1,1)</f>
        <v>121.36</v>
      </c>
      <c r="G611" s="4">
        <f ca="1">OFFSET(InputPriceData!F$15,CalculationsAndCharts!$A611+$A$11,IF($C$7,8,0),1,1)</f>
        <v>121.44</v>
      </c>
      <c r="H611" s="138"/>
      <c r="I611" s="138"/>
      <c r="O611" s="246">
        <f t="shared" ca="1" si="90"/>
        <v>-0.8596192655646786</v>
      </c>
      <c r="P611" s="246">
        <f t="shared" ca="1" si="91"/>
        <v>-2.9322962121891587</v>
      </c>
      <c r="Q611" s="246">
        <f t="shared" ca="1" si="93"/>
        <v>3.6322173913683691</v>
      </c>
      <c r="R611" s="4">
        <f t="shared" ca="1" si="94"/>
        <v>-0.80730195807043137</v>
      </c>
      <c r="S611" s="4">
        <f t="shared" ca="1" si="92"/>
        <v>0.33902146573048147</v>
      </c>
      <c r="W611" s="246">
        <f t="shared" ca="1" si="95"/>
        <v>-0.8596192655646786</v>
      </c>
      <c r="X611" s="246">
        <f t="shared" ca="1" si="96"/>
        <v>-2.9322962121891587</v>
      </c>
      <c r="Y611" s="246">
        <f t="shared" ca="1" si="97"/>
        <v>3.6322173913683691</v>
      </c>
      <c r="Z611" s="4">
        <f t="shared" ca="1" si="98"/>
        <v>-0.80730195807043137</v>
      </c>
      <c r="AA611" s="4">
        <f t="shared" ca="1" si="99"/>
        <v>-0.60155731852524175</v>
      </c>
    </row>
    <row r="612" spans="1:27" x14ac:dyDescent="0.25">
      <c r="A612">
        <v>580</v>
      </c>
      <c r="B612" s="176">
        <f ca="1">OFFSET(InputPriceData!B$15,CalculationsAndCharts!$A612+$A$11,0,1,1)</f>
        <v>40715</v>
      </c>
      <c r="C612" s="3">
        <f ca="1">OFFSET(InputPriceData!G$15,CalculationsAndCharts!$A612+$A$11,IF($C$7,8,0),1,1)</f>
        <v>193157300</v>
      </c>
      <c r="D612" s="4">
        <f ca="1">OFFSET(InputPriceData!C$15,CalculationsAndCharts!$A612+$A$11,IF($C$7,8,0),1,1)</f>
        <v>121.15</v>
      </c>
      <c r="E612" s="4">
        <f ca="1">OFFSET(InputPriceData!D$15,CalculationsAndCharts!$A612+$A$11,IF($C$7,8,0),1,1)</f>
        <v>122.42</v>
      </c>
      <c r="F612" s="4">
        <f ca="1">OFFSET(InputPriceData!E$15,CalculationsAndCharts!$A612+$A$11,IF($C$7,8,0),1,1)</f>
        <v>120.58</v>
      </c>
      <c r="G612" s="4">
        <f ca="1">OFFSET(InputPriceData!F$15,CalculationsAndCharts!$A612+$A$11,IF($C$7,8,0),1,1)</f>
        <v>122.18</v>
      </c>
      <c r="H612" s="138"/>
      <c r="I612" s="138"/>
      <c r="O612" s="246">
        <f t="shared" ca="1" si="90"/>
        <v>-0.1987340652917311</v>
      </c>
      <c r="P612" s="246">
        <f t="shared" ca="1" si="91"/>
        <v>-3.3319090716661766</v>
      </c>
      <c r="Q612" s="246">
        <f t="shared" ca="1" si="93"/>
        <v>3.6652042294332685</v>
      </c>
      <c r="R612" s="4">
        <f t="shared" ca="1" si="94"/>
        <v>-0.90906505152139161</v>
      </c>
      <c r="S612" s="4">
        <f t="shared" ca="1" si="92"/>
        <v>-4.9851402638912794E-2</v>
      </c>
      <c r="W612" s="246">
        <f t="shared" ca="1" si="95"/>
        <v>-0.1987340652917311</v>
      </c>
      <c r="X612" s="246">
        <f t="shared" ca="1" si="96"/>
        <v>-3.3319090716661766</v>
      </c>
      <c r="Y612" s="246">
        <f t="shared" ca="1" si="97"/>
        <v>3.6652042294332685</v>
      </c>
      <c r="Z612" s="4">
        <f t="shared" ca="1" si="98"/>
        <v>-0.90906505152139161</v>
      </c>
      <c r="AA612" s="4">
        <f t="shared" ca="1" si="99"/>
        <v>-0.79994636488469295</v>
      </c>
    </row>
    <row r="613" spans="1:27" x14ac:dyDescent="0.25">
      <c r="A613">
        <v>581</v>
      </c>
      <c r="B613" s="176">
        <f ca="1">OFFSET(InputPriceData!B$15,CalculationsAndCharts!$A613+$A$11,0,1,1)</f>
        <v>40714</v>
      </c>
      <c r="C613" s="3">
        <f ca="1">OFFSET(InputPriceData!G$15,CalculationsAndCharts!$A613+$A$11,IF($C$7,8,0),1,1)</f>
        <v>159479000</v>
      </c>
      <c r="D613" s="4">
        <f ca="1">OFFSET(InputPriceData!C$15,CalculationsAndCharts!$A613+$A$11,IF($C$7,8,0),1,1)</f>
        <v>119.51</v>
      </c>
      <c r="E613" s="4">
        <f ca="1">OFFSET(InputPriceData!D$15,CalculationsAndCharts!$A613+$A$11,IF($C$7,8,0),1,1)</f>
        <v>120.78</v>
      </c>
      <c r="F613" s="4">
        <f ca="1">OFFSET(InputPriceData!E$15,CalculationsAndCharts!$A613+$A$11,IF($C$7,8,0),1,1)</f>
        <v>119.47</v>
      </c>
      <c r="G613" s="4">
        <f ca="1">OFFSET(InputPriceData!F$15,CalculationsAndCharts!$A613+$A$11,IF($C$7,8,0),1,1)</f>
        <v>120.53</v>
      </c>
      <c r="H613" s="138"/>
      <c r="I613" s="138"/>
      <c r="O613" s="246">
        <f t="shared" ca="1" si="90"/>
        <v>-1.9758467814421734</v>
      </c>
      <c r="P613" s="246">
        <f t="shared" ca="1" si="91"/>
        <v>-3.6097013949079657</v>
      </c>
      <c r="Q613" s="246">
        <f t="shared" ca="1" si="93"/>
        <v>3.6984906452404323</v>
      </c>
      <c r="R613" s="4">
        <f t="shared" ca="1" si="94"/>
        <v>-0.9759931120964902</v>
      </c>
      <c r="S613" s="4">
        <f t="shared" ca="1" si="92"/>
        <v>-0.62491149835030957</v>
      </c>
      <c r="W613" s="246">
        <f t="shared" ca="1" si="95"/>
        <v>-1.9758467814421734</v>
      </c>
      <c r="X613" s="246">
        <f t="shared" ca="1" si="96"/>
        <v>-3.6097013949079657</v>
      </c>
      <c r="Y613" s="246">
        <f t="shared" ca="1" si="97"/>
        <v>3.6984906452404323</v>
      </c>
      <c r="Z613" s="4">
        <f t="shared" ca="1" si="98"/>
        <v>-0.9759931120964902</v>
      </c>
      <c r="AA613" s="4">
        <f t="shared" ca="1" si="99"/>
        <v>-0.94486632027111683</v>
      </c>
    </row>
    <row r="614" spans="1:27" x14ac:dyDescent="0.25">
      <c r="A614">
        <v>582</v>
      </c>
      <c r="B614" s="176">
        <f ca="1">OFFSET(InputPriceData!B$15,CalculationsAndCharts!$A614+$A$11,0,1,1)</f>
        <v>40711</v>
      </c>
      <c r="C614" s="3">
        <f ca="1">OFFSET(InputPriceData!G$15,CalculationsAndCharts!$A614+$A$11,IF($C$7,8,0),1,1)</f>
        <v>233284900</v>
      </c>
      <c r="D614" s="4">
        <f ca="1">OFFSET(InputPriceData!C$15,CalculationsAndCharts!$A614+$A$11,IF($C$7,8,0),1,1)</f>
        <v>120.74</v>
      </c>
      <c r="E614" s="4">
        <f ca="1">OFFSET(InputPriceData!D$15,CalculationsAndCharts!$A614+$A$11,IF($C$7,8,0),1,1)</f>
        <v>120.75</v>
      </c>
      <c r="F614" s="4">
        <f ca="1">OFFSET(InputPriceData!E$15,CalculationsAndCharts!$A614+$A$11,IF($C$7,8,0),1,1)</f>
        <v>119.5</v>
      </c>
      <c r="G614" s="4">
        <f ca="1">OFFSET(InputPriceData!F$15,CalculationsAndCharts!$A614+$A$11,IF($C$7,8,0),1,1)</f>
        <v>119.91</v>
      </c>
      <c r="H614" s="138"/>
      <c r="I614" s="138"/>
      <c r="O614" s="246">
        <f t="shared" ca="1" si="90"/>
        <v>-2.8367153852064182</v>
      </c>
      <c r="P614" s="246">
        <f t="shared" ca="1" si="91"/>
        <v>-3.7320793594757138</v>
      </c>
      <c r="Q614" s="246">
        <f t="shared" ca="1" si="93"/>
        <v>3.7320793594757138</v>
      </c>
      <c r="R614" s="4">
        <f t="shared" ca="1" si="94"/>
        <v>-1</v>
      </c>
      <c r="S614" s="4">
        <f t="shared" ca="1" si="92"/>
        <v>-1</v>
      </c>
      <c r="W614" s="246">
        <f t="shared" ca="1" si="95"/>
        <v>-2.8367153852064182</v>
      </c>
      <c r="X614" s="246">
        <f t="shared" ca="1" si="96"/>
        <v>-3.7320793594757138</v>
      </c>
      <c r="Y614" s="246">
        <f t="shared" ca="1" si="97"/>
        <v>3.7320793594757138</v>
      </c>
      <c r="Z614" s="4">
        <f t="shared" ca="1" si="98"/>
        <v>-1</v>
      </c>
      <c r="AA614" s="4">
        <f t="shared" ca="1" si="99"/>
        <v>-1</v>
      </c>
    </row>
    <row r="615" spans="1:27" x14ac:dyDescent="0.25">
      <c r="A615">
        <v>583</v>
      </c>
      <c r="B615" s="176">
        <f ca="1">OFFSET(InputPriceData!B$15,CalculationsAndCharts!$A615+$A$11,0,1,1)</f>
        <v>40710</v>
      </c>
      <c r="C615" s="3">
        <f ca="1">OFFSET(InputPriceData!G$15,CalculationsAndCharts!$A615+$A$11,IF($C$7,8,0),1,1)</f>
        <v>308032800</v>
      </c>
      <c r="D615" s="4">
        <f ca="1">OFFSET(InputPriceData!C$15,CalculationsAndCharts!$A615+$A$11,IF($C$7,8,0),1,1)</f>
        <v>119.33</v>
      </c>
      <c r="E615" s="4">
        <f ca="1">OFFSET(InputPriceData!D$15,CalculationsAndCharts!$A615+$A$11,IF($C$7,8,0),1,1)</f>
        <v>120.19</v>
      </c>
      <c r="F615" s="4">
        <f ca="1">OFFSET(InputPriceData!E$15,CalculationsAndCharts!$A615+$A$11,IF($C$7,8,0),1,1)</f>
        <v>118.64</v>
      </c>
      <c r="G615" s="4">
        <f ca="1">OFFSET(InputPriceData!F$15,CalculationsAndCharts!$A615+$A$11,IF($C$7,8,0),1,1)</f>
        <v>119.56</v>
      </c>
      <c r="H615" s="138"/>
      <c r="I615" s="138"/>
      <c r="O615" s="246">
        <f t="shared" ca="1" si="90"/>
        <v>-3.4893303662260458</v>
      </c>
      <c r="P615" s="246">
        <f t="shared" ca="1" si="91"/>
        <v>-3.7595537033583861</v>
      </c>
      <c r="Q615" s="246">
        <f t="shared" ca="1" si="93"/>
        <v>3.7595537033583861</v>
      </c>
      <c r="R615" s="4">
        <f t="shared" ca="1" si="94"/>
        <v>-1</v>
      </c>
      <c r="S615" s="4">
        <f t="shared" ca="1" si="92"/>
        <v>-1</v>
      </c>
      <c r="W615" s="246">
        <f t="shared" ca="1" si="95"/>
        <v>-3.4893303662260458</v>
      </c>
      <c r="X615" s="246">
        <f t="shared" ca="1" si="96"/>
        <v>-3.7595537033583861</v>
      </c>
      <c r="Y615" s="246">
        <f t="shared" ca="1" si="97"/>
        <v>3.7595537033583861</v>
      </c>
      <c r="Z615" s="4">
        <f t="shared" ca="1" si="98"/>
        <v>-1</v>
      </c>
      <c r="AA615" s="4">
        <f t="shared" ca="1" si="99"/>
        <v>-1</v>
      </c>
    </row>
    <row r="616" spans="1:27" x14ac:dyDescent="0.25">
      <c r="A616">
        <v>584</v>
      </c>
      <c r="B616" s="176">
        <f ca="1">OFFSET(InputPriceData!B$15,CalculationsAndCharts!$A616+$A$11,0,1,1)</f>
        <v>40709</v>
      </c>
      <c r="C616" s="3">
        <f ca="1">OFFSET(InputPriceData!G$15,CalculationsAndCharts!$A616+$A$11,IF($C$7,8,0),1,1)</f>
        <v>300958000</v>
      </c>
      <c r="D616" s="4">
        <f ca="1">OFFSET(InputPriceData!C$15,CalculationsAndCharts!$A616+$A$11,IF($C$7,8,0),1,1)</f>
        <v>120.44</v>
      </c>
      <c r="E616" s="4">
        <f ca="1">OFFSET(InputPriceData!D$15,CalculationsAndCharts!$A616+$A$11,IF($C$7,8,0),1,1)</f>
        <v>121.43</v>
      </c>
      <c r="F616" s="4">
        <f ca="1">OFFSET(InputPriceData!E$15,CalculationsAndCharts!$A616+$A$11,IF($C$7,8,0),1,1)</f>
        <v>118.97</v>
      </c>
      <c r="G616" s="4">
        <f ca="1">OFFSET(InputPriceData!F$15,CalculationsAndCharts!$A616+$A$11,IF($C$7,8,0),1,1)</f>
        <v>119.29</v>
      </c>
      <c r="H616" s="138"/>
      <c r="I616" s="138"/>
      <c r="O616" s="246">
        <f t="shared" ca="1" si="90"/>
        <v>-4.1117201463002502</v>
      </c>
      <c r="P616" s="246">
        <f t="shared" ca="1" si="91"/>
        <v>-3.7288974754766948</v>
      </c>
      <c r="Q616" s="246">
        <f t="shared" ca="1" si="93"/>
        <v>3.7288974754766948</v>
      </c>
      <c r="R616" s="4">
        <f t="shared" ca="1" si="94"/>
        <v>-1</v>
      </c>
      <c r="S616" s="4">
        <f t="shared" ca="1" si="92"/>
        <v>-1</v>
      </c>
      <c r="W616" s="246">
        <f t="shared" ca="1" si="95"/>
        <v>-4.1117201463002502</v>
      </c>
      <c r="X616" s="246">
        <f t="shared" ca="1" si="96"/>
        <v>-3.7288974754766948</v>
      </c>
      <c r="Y616" s="246">
        <f t="shared" ca="1" si="97"/>
        <v>3.7288974754766948</v>
      </c>
      <c r="Z616" s="4">
        <f t="shared" ca="1" si="98"/>
        <v>-1</v>
      </c>
      <c r="AA616" s="4">
        <f t="shared" ca="1" si="99"/>
        <v>-1</v>
      </c>
    </row>
    <row r="617" spans="1:27" x14ac:dyDescent="0.25">
      <c r="A617">
        <v>585</v>
      </c>
      <c r="B617" s="176">
        <f ca="1">OFFSET(InputPriceData!B$15,CalculationsAndCharts!$A617+$A$11,0,1,1)</f>
        <v>40708</v>
      </c>
      <c r="C617" s="3">
        <f ca="1">OFFSET(InputPriceData!G$15,CalculationsAndCharts!$A617+$A$11,IF($C$7,8,0),1,1)</f>
        <v>160570400</v>
      </c>
      <c r="D617" s="4">
        <f ca="1">OFFSET(InputPriceData!C$15,CalculationsAndCharts!$A617+$A$11,IF($C$7,8,0),1,1)</f>
        <v>121.03</v>
      </c>
      <c r="E617" s="4">
        <f ca="1">OFFSET(InputPriceData!D$15,CalculationsAndCharts!$A617+$A$11,IF($C$7,8,0),1,1)</f>
        <v>121.87</v>
      </c>
      <c r="F617" s="4">
        <f ca="1">OFFSET(InputPriceData!E$15,CalculationsAndCharts!$A617+$A$11,IF($C$7,8,0),1,1)</f>
        <v>120.98</v>
      </c>
      <c r="G617" s="4">
        <f ca="1">OFFSET(InputPriceData!F$15,CalculationsAndCharts!$A617+$A$11,IF($C$7,8,0),1,1)</f>
        <v>121.45</v>
      </c>
      <c r="H617" s="138"/>
      <c r="I617" s="138"/>
      <c r="O617" s="246">
        <f t="shared" ca="1" si="90"/>
        <v>-2.2417962115033951</v>
      </c>
      <c r="P617" s="246">
        <f t="shared" ca="1" si="91"/>
        <v>-3.6899209772362473</v>
      </c>
      <c r="Q617" s="246">
        <f t="shared" ca="1" si="93"/>
        <v>3.6899209772362473</v>
      </c>
      <c r="R617" s="4">
        <f t="shared" ca="1" si="94"/>
        <v>-1</v>
      </c>
      <c r="S617" s="4">
        <f t="shared" ca="1" si="92"/>
        <v>-1</v>
      </c>
      <c r="W617" s="246">
        <f t="shared" ca="1" si="95"/>
        <v>-2.2417962115033951</v>
      </c>
      <c r="X617" s="246">
        <f t="shared" ca="1" si="96"/>
        <v>-3.6899209772362473</v>
      </c>
      <c r="Y617" s="246">
        <f t="shared" ca="1" si="97"/>
        <v>3.6899209772362473</v>
      </c>
      <c r="Z617" s="4">
        <f t="shared" ca="1" si="98"/>
        <v>-1</v>
      </c>
      <c r="AA617" s="4">
        <f t="shared" ca="1" si="99"/>
        <v>-1</v>
      </c>
    </row>
    <row r="618" spans="1:27" x14ac:dyDescent="0.25">
      <c r="A618">
        <v>586</v>
      </c>
      <c r="B618" s="176">
        <f ca="1">OFFSET(InputPriceData!B$15,CalculationsAndCharts!$A618+$A$11,0,1,1)</f>
        <v>40707</v>
      </c>
      <c r="C618" s="3">
        <f ca="1">OFFSET(InputPriceData!G$15,CalculationsAndCharts!$A618+$A$11,IF($C$7,8,0),1,1)</f>
        <v>207599800</v>
      </c>
      <c r="D618" s="4">
        <f ca="1">OFFSET(InputPriceData!C$15,CalculationsAndCharts!$A618+$A$11,IF($C$7,8,0),1,1)</f>
        <v>120.11</v>
      </c>
      <c r="E618" s="4">
        <f ca="1">OFFSET(InputPriceData!D$15,CalculationsAndCharts!$A618+$A$11,IF($C$7,8,0),1,1)</f>
        <v>120.44</v>
      </c>
      <c r="F618" s="4">
        <f ca="1">OFFSET(InputPriceData!E$15,CalculationsAndCharts!$A618+$A$11,IF($C$7,8,0),1,1)</f>
        <v>119.32</v>
      </c>
      <c r="G618" s="4">
        <f ca="1">OFFSET(InputPriceData!F$15,CalculationsAndCharts!$A618+$A$11,IF($C$7,8,0),1,1)</f>
        <v>119.93</v>
      </c>
      <c r="H618" s="138"/>
      <c r="I618" s="138"/>
      <c r="O618" s="246">
        <f t="shared" ca="1" si="90"/>
        <v>-4.0425629530389156</v>
      </c>
      <c r="P618" s="246">
        <f t="shared" ca="1" si="91"/>
        <v>-3.5659210830795729</v>
      </c>
      <c r="Q618" s="246">
        <f t="shared" ca="1" si="93"/>
        <v>3.5659210830795729</v>
      </c>
      <c r="R618" s="4">
        <f t="shared" ca="1" si="94"/>
        <v>-1</v>
      </c>
      <c r="S618" s="4">
        <f t="shared" ca="1" si="92"/>
        <v>-1</v>
      </c>
      <c r="W618" s="246">
        <f t="shared" ca="1" si="95"/>
        <v>-4.0425629530389156</v>
      </c>
      <c r="X618" s="246">
        <f t="shared" ca="1" si="96"/>
        <v>-3.5659210830795729</v>
      </c>
      <c r="Y618" s="246">
        <f t="shared" ca="1" si="97"/>
        <v>3.5659210830795729</v>
      </c>
      <c r="Z618" s="4">
        <f t="shared" ca="1" si="98"/>
        <v>-1</v>
      </c>
      <c r="AA618" s="4">
        <f t="shared" ca="1" si="99"/>
        <v>-1</v>
      </c>
    </row>
    <row r="619" spans="1:27" x14ac:dyDescent="0.25">
      <c r="A619">
        <v>587</v>
      </c>
      <c r="B619" s="176">
        <f ca="1">OFFSET(InputPriceData!B$15,CalculationsAndCharts!$A619+$A$11,0,1,1)</f>
        <v>40704</v>
      </c>
      <c r="C619" s="3">
        <f ca="1">OFFSET(InputPriceData!G$15,CalculationsAndCharts!$A619+$A$11,IF($C$7,8,0),1,1)</f>
        <v>238629400</v>
      </c>
      <c r="D619" s="4">
        <f ca="1">OFFSET(InputPriceData!C$15,CalculationsAndCharts!$A619+$A$11,IF($C$7,8,0),1,1)</f>
        <v>121.01</v>
      </c>
      <c r="E619" s="4">
        <f ca="1">OFFSET(InputPriceData!D$15,CalculationsAndCharts!$A619+$A$11,IF($C$7,8,0),1,1)</f>
        <v>121.09</v>
      </c>
      <c r="F619" s="4">
        <f ca="1">OFFSET(InputPriceData!E$15,CalculationsAndCharts!$A619+$A$11,IF($C$7,8,0),1,1)</f>
        <v>119.52</v>
      </c>
      <c r="G619" s="4">
        <f ca="1">OFFSET(InputPriceData!F$15,CalculationsAndCharts!$A619+$A$11,IF($C$7,8,0),1,1)</f>
        <v>119.84</v>
      </c>
      <c r="H619" s="138"/>
      <c r="I619" s="138"/>
      <c r="O619" s="246">
        <f t="shared" ca="1" si="90"/>
        <v>-4.5066349155640477</v>
      </c>
      <c r="P619" s="246">
        <f t="shared" ca="1" si="91"/>
        <v>-3.3203636079925976</v>
      </c>
      <c r="Q619" s="246">
        <f t="shared" ca="1" si="93"/>
        <v>3.3203636079925976</v>
      </c>
      <c r="R619" s="4">
        <f t="shared" ca="1" si="94"/>
        <v>-1</v>
      </c>
      <c r="S619" s="4">
        <f t="shared" ca="1" si="92"/>
        <v>-1</v>
      </c>
      <c r="W619" s="246">
        <f t="shared" ca="1" si="95"/>
        <v>-4.5066349155640477</v>
      </c>
      <c r="X619" s="246">
        <f t="shared" ca="1" si="96"/>
        <v>-3.3203636079925976</v>
      </c>
      <c r="Y619" s="246">
        <f t="shared" ca="1" si="97"/>
        <v>3.3203636079925976</v>
      </c>
      <c r="Z619" s="4">
        <f t="shared" ca="1" si="98"/>
        <v>-1</v>
      </c>
      <c r="AA619" s="4">
        <f t="shared" ca="1" si="99"/>
        <v>-1</v>
      </c>
    </row>
    <row r="620" spans="1:27" x14ac:dyDescent="0.25">
      <c r="A620">
        <v>588</v>
      </c>
      <c r="B620" s="176">
        <f ca="1">OFFSET(InputPriceData!B$15,CalculationsAndCharts!$A620+$A$11,0,1,1)</f>
        <v>40703</v>
      </c>
      <c r="C620" s="3">
        <f ca="1">OFFSET(InputPriceData!G$15,CalculationsAndCharts!$A620+$A$11,IF($C$7,8,0),1,1)</f>
        <v>160964400</v>
      </c>
      <c r="D620" s="4">
        <f ca="1">OFFSET(InputPriceData!C$15,CalculationsAndCharts!$A620+$A$11,IF($C$7,8,0),1,1)</f>
        <v>120.94</v>
      </c>
      <c r="E620" s="4">
        <f ca="1">OFFSET(InputPriceData!D$15,CalculationsAndCharts!$A620+$A$11,IF($C$7,8,0),1,1)</f>
        <v>122.03</v>
      </c>
      <c r="F620" s="4">
        <f ca="1">OFFSET(InputPriceData!E$15,CalculationsAndCharts!$A620+$A$11,IF($C$7,8,0),1,1)</f>
        <v>120.65</v>
      </c>
      <c r="G620" s="4">
        <f ca="1">OFFSET(InputPriceData!F$15,CalculationsAndCharts!$A620+$A$11,IF($C$7,8,0),1,1)</f>
        <v>121.53</v>
      </c>
      <c r="H620" s="138"/>
      <c r="I620" s="138"/>
      <c r="O620" s="246">
        <f t="shared" ca="1" si="90"/>
        <v>-3.1427341114814986</v>
      </c>
      <c r="P620" s="246">
        <f t="shared" ca="1" si="91"/>
        <v>-3.0550397120195387</v>
      </c>
      <c r="Q620" s="246">
        <f t="shared" ca="1" si="93"/>
        <v>3.0550397120195387</v>
      </c>
      <c r="R620" s="4">
        <f t="shared" ca="1" si="94"/>
        <v>-1</v>
      </c>
      <c r="S620" s="4">
        <f t="shared" ca="1" si="92"/>
        <v>-1</v>
      </c>
      <c r="W620" s="246">
        <f t="shared" ca="1" si="95"/>
        <v>-3.1427341114814986</v>
      </c>
      <c r="X620" s="246">
        <f t="shared" ca="1" si="96"/>
        <v>-3.0550397120195387</v>
      </c>
      <c r="Y620" s="246">
        <f t="shared" ca="1" si="97"/>
        <v>3.0550397120195387</v>
      </c>
      <c r="Z620" s="4">
        <f t="shared" ca="1" si="98"/>
        <v>-1</v>
      </c>
      <c r="AA620" s="4">
        <f t="shared" ca="1" si="99"/>
        <v>-1</v>
      </c>
    </row>
    <row r="621" spans="1:27" x14ac:dyDescent="0.25">
      <c r="A621">
        <v>589</v>
      </c>
      <c r="B621" s="176">
        <f ca="1">OFFSET(InputPriceData!B$15,CalculationsAndCharts!$A621+$A$11,0,1,1)</f>
        <v>40702</v>
      </c>
      <c r="C621" s="3">
        <f ca="1">OFFSET(InputPriceData!G$15,CalculationsAndCharts!$A621+$A$11,IF($C$7,8,0),1,1)</f>
        <v>198696400</v>
      </c>
      <c r="D621" s="4">
        <f ca="1">OFFSET(InputPriceData!C$15,CalculationsAndCharts!$A621+$A$11,IF($C$7,8,0),1,1)</f>
        <v>120.93</v>
      </c>
      <c r="E621" s="4">
        <f ca="1">OFFSET(InputPriceData!D$15,CalculationsAndCharts!$A621+$A$11,IF($C$7,8,0),1,1)</f>
        <v>121.33</v>
      </c>
      <c r="F621" s="4">
        <f ca="1">OFFSET(InputPriceData!E$15,CalculationsAndCharts!$A621+$A$11,IF($C$7,8,0),1,1)</f>
        <v>120.38</v>
      </c>
      <c r="G621" s="4">
        <f ca="1">OFFSET(InputPriceData!F$15,CalculationsAndCharts!$A621+$A$11,IF($C$7,8,0),1,1)</f>
        <v>120.61</v>
      </c>
      <c r="H621" s="138"/>
      <c r="I621" s="138"/>
      <c r="O621" s="246">
        <f t="shared" ca="1" si="90"/>
        <v>-4.3755229534580753</v>
      </c>
      <c r="P621" s="246">
        <f t="shared" ca="1" si="91"/>
        <v>-2.7361518427427569</v>
      </c>
      <c r="Q621" s="246">
        <f t="shared" ca="1" si="93"/>
        <v>2.7361518427427569</v>
      </c>
      <c r="R621" s="4">
        <f t="shared" ca="1" si="94"/>
        <v>-1</v>
      </c>
      <c r="S621" s="4">
        <f t="shared" ca="1" si="92"/>
        <v>-1</v>
      </c>
      <c r="W621" s="246">
        <f t="shared" ca="1" si="95"/>
        <v>-4.3755229534580753</v>
      </c>
      <c r="X621" s="246">
        <f t="shared" ca="1" si="96"/>
        <v>-2.7361518427427569</v>
      </c>
      <c r="Y621" s="246">
        <f t="shared" ca="1" si="97"/>
        <v>2.7361518427427569</v>
      </c>
      <c r="Z621" s="4">
        <f t="shared" ca="1" si="98"/>
        <v>-1</v>
      </c>
      <c r="AA621" s="4">
        <f t="shared" ca="1" si="99"/>
        <v>-1</v>
      </c>
    </row>
    <row r="622" spans="1:27" x14ac:dyDescent="0.25">
      <c r="A622">
        <v>590</v>
      </c>
      <c r="B622" s="176">
        <f ca="1">OFFSET(InputPriceData!B$15,CalculationsAndCharts!$A622+$A$11,0,1,1)</f>
        <v>40701</v>
      </c>
      <c r="C622" s="3">
        <f ca="1">OFFSET(InputPriceData!G$15,CalculationsAndCharts!$A622+$A$11,IF($C$7,8,0),1,1)</f>
        <v>161660500</v>
      </c>
      <c r="D622" s="4">
        <f ca="1">OFFSET(InputPriceData!C$15,CalculationsAndCharts!$A622+$A$11,IF($C$7,8,0),1,1)</f>
        <v>121.82</v>
      </c>
      <c r="E622" s="4">
        <f ca="1">OFFSET(InputPriceData!D$15,CalculationsAndCharts!$A622+$A$11,IF($C$7,8,0),1,1)</f>
        <v>122.16</v>
      </c>
      <c r="F622" s="4">
        <f ca="1">OFFSET(InputPriceData!E$15,CalculationsAndCharts!$A622+$A$11,IF($C$7,8,0),1,1)</f>
        <v>121.02</v>
      </c>
      <c r="G622" s="4">
        <f ca="1">OFFSET(InputPriceData!F$15,CalculationsAndCharts!$A622+$A$11,IF($C$7,8,0),1,1)</f>
        <v>121.12</v>
      </c>
      <c r="H622" s="138"/>
      <c r="I622" s="138"/>
      <c r="O622" s="246">
        <f t="shared" ca="1" si="90"/>
        <v>-4.2181403501457648</v>
      </c>
      <c r="P622" s="246">
        <f t="shared" ca="1" si="91"/>
        <v>-2.3649550729849302</v>
      </c>
      <c r="Q622" s="246">
        <f t="shared" ca="1" si="93"/>
        <v>2.3649550729849302</v>
      </c>
      <c r="R622" s="4">
        <f t="shared" ca="1" si="94"/>
        <v>-1</v>
      </c>
      <c r="S622" s="4">
        <f t="shared" ca="1" si="92"/>
        <v>-1</v>
      </c>
      <c r="W622" s="246">
        <f t="shared" ca="1" si="95"/>
        <v>-4.2181403501457648</v>
      </c>
      <c r="X622" s="246">
        <f t="shared" ca="1" si="96"/>
        <v>-2.3649550729849302</v>
      </c>
      <c r="Y622" s="246">
        <f t="shared" ca="1" si="97"/>
        <v>2.3649550729849302</v>
      </c>
      <c r="Z622" s="4">
        <f t="shared" ca="1" si="98"/>
        <v>-1</v>
      </c>
      <c r="AA622" s="4">
        <f t="shared" ca="1" si="99"/>
        <v>-1</v>
      </c>
    </row>
    <row r="623" spans="1:27" x14ac:dyDescent="0.25">
      <c r="A623">
        <v>591</v>
      </c>
      <c r="B623" s="176">
        <f ca="1">OFFSET(InputPriceData!B$15,CalculationsAndCharts!$A623+$A$11,0,1,1)</f>
        <v>40700</v>
      </c>
      <c r="C623" s="3">
        <f ca="1">OFFSET(InputPriceData!G$15,CalculationsAndCharts!$A623+$A$11,IF($C$7,8,0),1,1)</f>
        <v>179951200</v>
      </c>
      <c r="D623" s="4">
        <f ca="1">OFFSET(InputPriceData!C$15,CalculationsAndCharts!$A623+$A$11,IF($C$7,8,0),1,1)</f>
        <v>122.18</v>
      </c>
      <c r="E623" s="4">
        <f ca="1">OFFSET(InputPriceData!D$15,CalculationsAndCharts!$A623+$A$11,IF($C$7,8,0),1,1)</f>
        <v>122.43</v>
      </c>
      <c r="F623" s="4">
        <f ca="1">OFFSET(InputPriceData!E$15,CalculationsAndCharts!$A623+$A$11,IF($C$7,8,0),1,1)</f>
        <v>121.03</v>
      </c>
      <c r="G623" s="4">
        <f ca="1">OFFSET(InputPriceData!F$15,CalculationsAndCharts!$A623+$A$11,IF($C$7,8,0),1,1)</f>
        <v>121.19</v>
      </c>
      <c r="H623" s="138"/>
      <c r="I623" s="138"/>
      <c r="O623" s="246">
        <f t="shared" ca="1" si="90"/>
        <v>-4.4976412964698227</v>
      </c>
      <c r="P623" s="246">
        <f t="shared" ca="1" si="91"/>
        <v>-2.0241764294984099</v>
      </c>
      <c r="Q623" s="246">
        <f t="shared" ca="1" si="93"/>
        <v>2.3345686298796404</v>
      </c>
      <c r="R623" s="4">
        <f t="shared" ca="1" si="94"/>
        <v>-0.86704515926043568</v>
      </c>
      <c r="S623" s="4">
        <f t="shared" ca="1" si="92"/>
        <v>0.15002702930488956</v>
      </c>
      <c r="W623" s="246">
        <f t="shared" ca="1" si="95"/>
        <v>-4.4976412964698227</v>
      </c>
      <c r="X623" s="246">
        <f t="shared" ca="1" si="96"/>
        <v>-2.0241764294984099</v>
      </c>
      <c r="Y623" s="246">
        <f t="shared" ca="1" si="97"/>
        <v>2.3345686298796404</v>
      </c>
      <c r="Z623" s="4">
        <f t="shared" ca="1" si="98"/>
        <v>-0.86704515926043568</v>
      </c>
      <c r="AA623" s="4">
        <f t="shared" ca="1" si="99"/>
        <v>-0.71503073387031202</v>
      </c>
    </row>
    <row r="624" spans="1:27" x14ac:dyDescent="0.25">
      <c r="A624">
        <v>592</v>
      </c>
      <c r="B624" s="176">
        <f ca="1">OFFSET(InputPriceData!B$15,CalculationsAndCharts!$A624+$A$11,0,1,1)</f>
        <v>40697</v>
      </c>
      <c r="C624" s="3">
        <f ca="1">OFFSET(InputPriceData!G$15,CalculationsAndCharts!$A624+$A$11,IF($C$7,8,0),1,1)</f>
        <v>234690200</v>
      </c>
      <c r="D624" s="4">
        <f ca="1">OFFSET(InputPriceData!C$15,CalculationsAndCharts!$A624+$A$11,IF($C$7,8,0),1,1)</f>
        <v>122.24</v>
      </c>
      <c r="E624" s="4">
        <f ca="1">OFFSET(InputPriceData!D$15,CalculationsAndCharts!$A624+$A$11,IF($C$7,8,0),1,1)</f>
        <v>123.43</v>
      </c>
      <c r="F624" s="4">
        <f ca="1">OFFSET(InputPriceData!E$15,CalculationsAndCharts!$A624+$A$11,IF($C$7,8,0),1,1)</f>
        <v>122.17</v>
      </c>
      <c r="G624" s="4">
        <f ca="1">OFFSET(InputPriceData!F$15,CalculationsAndCharts!$A624+$A$11,IF($C$7,8,0),1,1)</f>
        <v>122.49</v>
      </c>
      <c r="H624" s="138"/>
      <c r="I624" s="138"/>
      <c r="O624" s="246">
        <f t="shared" ca="1" si="90"/>
        <v>-3.5073088339976701</v>
      </c>
      <c r="P624" s="246">
        <f t="shared" ca="1" si="91"/>
        <v>-1.7803369016751414</v>
      </c>
      <c r="Q624" s="246">
        <f t="shared" ca="1" si="93"/>
        <v>2.3557705649643195</v>
      </c>
      <c r="R624" s="4">
        <f t="shared" ca="1" si="94"/>
        <v>-0.75573442004616709</v>
      </c>
      <c r="S624" s="4">
        <f t="shared" ca="1" si="92"/>
        <v>0.45105684437896554</v>
      </c>
      <c r="W624" s="246">
        <f t="shared" ca="1" si="95"/>
        <v>-3.5073088339976701</v>
      </c>
      <c r="X624" s="246">
        <f t="shared" ca="1" si="96"/>
        <v>-1.7803369016751414</v>
      </c>
      <c r="Y624" s="246">
        <f t="shared" ca="1" si="97"/>
        <v>2.3557705649643195</v>
      </c>
      <c r="Z624" s="4">
        <f t="shared" ca="1" si="98"/>
        <v>-0.75573442004616709</v>
      </c>
      <c r="AA624" s="4">
        <f t="shared" ca="1" si="99"/>
        <v>-0.50986275274603343</v>
      </c>
    </row>
    <row r="625" spans="1:27" x14ac:dyDescent="0.25">
      <c r="A625">
        <v>593</v>
      </c>
      <c r="B625" s="176">
        <f ca="1">OFFSET(InputPriceData!B$15,CalculationsAndCharts!$A625+$A$11,0,1,1)</f>
        <v>40696</v>
      </c>
      <c r="C625" s="3">
        <f ca="1">OFFSET(InputPriceData!G$15,CalculationsAndCharts!$A625+$A$11,IF($C$7,8,0),1,1)</f>
        <v>200466800</v>
      </c>
      <c r="D625" s="4">
        <f ca="1">OFFSET(InputPriceData!C$15,CalculationsAndCharts!$A625+$A$11,IF($C$7,8,0),1,1)</f>
        <v>123.94</v>
      </c>
      <c r="E625" s="4">
        <f ca="1">OFFSET(InputPriceData!D$15,CalculationsAndCharts!$A625+$A$11,IF($C$7,8,0),1,1)</f>
        <v>124.2</v>
      </c>
      <c r="F625" s="4">
        <f ca="1">OFFSET(InputPriceData!E$15,CalculationsAndCharts!$A625+$A$11,IF($C$7,8,0),1,1)</f>
        <v>123</v>
      </c>
      <c r="G625" s="4">
        <f ca="1">OFFSET(InputPriceData!F$15,CalculationsAndCharts!$A625+$A$11,IF($C$7,8,0),1,1)</f>
        <v>123.72</v>
      </c>
      <c r="H625" s="138"/>
      <c r="I625" s="138"/>
      <c r="O625" s="246">
        <f t="shared" ca="1" si="90"/>
        <v>-2.4909078853167701</v>
      </c>
      <c r="P625" s="246">
        <f t="shared" ca="1" si="91"/>
        <v>-1.6739052115872621</v>
      </c>
      <c r="Q625" s="246">
        <f t="shared" ca="1" si="93"/>
        <v>2.3771650504180823</v>
      </c>
      <c r="R625" s="4">
        <f t="shared" ca="1" si="94"/>
        <v>-0.70416028171576273</v>
      </c>
      <c r="S625" s="4">
        <f t="shared" ca="1" si="92"/>
        <v>0.53470756480776238</v>
      </c>
      <c r="W625" s="246">
        <f t="shared" ca="1" si="95"/>
        <v>-2.4909078853167701</v>
      </c>
      <c r="X625" s="246">
        <f t="shared" ca="1" si="96"/>
        <v>-1.6739052115872621</v>
      </c>
      <c r="Y625" s="246">
        <f t="shared" ca="1" si="97"/>
        <v>2.3771650504180823</v>
      </c>
      <c r="Z625" s="4">
        <f t="shared" ca="1" si="98"/>
        <v>-0.70416028171576273</v>
      </c>
      <c r="AA625" s="4">
        <f t="shared" ca="1" si="99"/>
        <v>-0.42342348069676339</v>
      </c>
    </row>
    <row r="626" spans="1:27" x14ac:dyDescent="0.25">
      <c r="A626">
        <v>594</v>
      </c>
      <c r="B626" s="176">
        <f ca="1">OFFSET(InputPriceData!B$15,CalculationsAndCharts!$A626+$A$11,0,1,1)</f>
        <v>40695</v>
      </c>
      <c r="C626" s="3">
        <f ca="1">OFFSET(InputPriceData!G$15,CalculationsAndCharts!$A626+$A$11,IF($C$7,8,0),1,1)</f>
        <v>233094300</v>
      </c>
      <c r="D626" s="4">
        <f ca="1">OFFSET(InputPriceData!C$15,CalculationsAndCharts!$A626+$A$11,IF($C$7,8,0),1,1)</f>
        <v>126.33</v>
      </c>
      <c r="E626" s="4">
        <f ca="1">OFFSET(InputPriceData!D$15,CalculationsAndCharts!$A626+$A$11,IF($C$7,8,0),1,1)</f>
        <v>126.71</v>
      </c>
      <c r="F626" s="4">
        <f ca="1">OFFSET(InputPriceData!E$15,CalculationsAndCharts!$A626+$A$11,IF($C$7,8,0),1,1)</f>
        <v>123.75</v>
      </c>
      <c r="G626" s="4">
        <f ca="1">OFFSET(InputPriceData!F$15,CalculationsAndCharts!$A626+$A$11,IF($C$7,8,0),1,1)</f>
        <v>123.85</v>
      </c>
      <c r="H626" s="138"/>
      <c r="I626" s="138"/>
      <c r="O626" s="246">
        <f t="shared" ca="1" si="90"/>
        <v>-2.5254477940067614</v>
      </c>
      <c r="P626" s="246">
        <f t="shared" ca="1" si="91"/>
        <v>-1.6712221678202104</v>
      </c>
      <c r="Q626" s="246">
        <f t="shared" ca="1" si="93"/>
        <v>2.3987538349324748</v>
      </c>
      <c r="R626" s="4">
        <f t="shared" ca="1" si="94"/>
        <v>-0.69670432350439804</v>
      </c>
      <c r="S626" s="4">
        <f t="shared" ca="1" si="92"/>
        <v>0.54507814965976242</v>
      </c>
      <c r="W626" s="246">
        <f t="shared" ca="1" si="95"/>
        <v>-2.5254477940067614</v>
      </c>
      <c r="X626" s="246">
        <f t="shared" ca="1" si="96"/>
        <v>-1.6712221678202104</v>
      </c>
      <c r="Y626" s="246">
        <f t="shared" ca="1" si="97"/>
        <v>2.3987538349324748</v>
      </c>
      <c r="Z626" s="4">
        <f t="shared" ca="1" si="98"/>
        <v>-0.69670432350439804</v>
      </c>
      <c r="AA626" s="4">
        <f t="shared" ca="1" si="99"/>
        <v>-0.41133620982360519</v>
      </c>
    </row>
    <row r="627" spans="1:27" x14ac:dyDescent="0.25">
      <c r="A627">
        <v>595</v>
      </c>
      <c r="B627" s="176">
        <f ca="1">OFFSET(InputPriceData!B$15,CalculationsAndCharts!$A627+$A$11,0,1,1)</f>
        <v>40694</v>
      </c>
      <c r="C627" s="3">
        <f ca="1">OFFSET(InputPriceData!G$15,CalculationsAndCharts!$A627+$A$11,IF($C$7,8,0),1,1)</f>
        <v>164731200</v>
      </c>
      <c r="D627" s="4">
        <f ca="1">OFFSET(InputPriceData!C$15,CalculationsAndCharts!$A627+$A$11,IF($C$7,8,0),1,1)</f>
        <v>126.57</v>
      </c>
      <c r="E627" s="4">
        <f ca="1">OFFSET(InputPriceData!D$15,CalculationsAndCharts!$A627+$A$11,IF($C$7,8,0),1,1)</f>
        <v>126.71</v>
      </c>
      <c r="F627" s="4">
        <f ca="1">OFFSET(InputPriceData!E$15,CalculationsAndCharts!$A627+$A$11,IF($C$7,8,0),1,1)</f>
        <v>125.69</v>
      </c>
      <c r="G627" s="4">
        <f ca="1">OFFSET(InputPriceData!F$15,CalculationsAndCharts!$A627+$A$11,IF($C$7,8,0),1,1)</f>
        <v>126.69</v>
      </c>
      <c r="H627" s="138"/>
      <c r="I627" s="138"/>
      <c r="O627" s="246">
        <f t="shared" ca="1" si="90"/>
        <v>0.27655441316966822</v>
      </c>
      <c r="P627" s="246">
        <f t="shared" ca="1" si="91"/>
        <v>-1.7701566691556874</v>
      </c>
      <c r="Q627" s="246">
        <f t="shared" ca="1" si="93"/>
        <v>2.4205386830801965</v>
      </c>
      <c r="R627" s="4">
        <f t="shared" ca="1" si="94"/>
        <v>-0.73130691177515839</v>
      </c>
      <c r="S627" s="4">
        <f t="shared" ca="1" si="92"/>
        <v>0.49350893176531951</v>
      </c>
      <c r="W627" s="246">
        <f t="shared" ca="1" si="95"/>
        <v>0.27655441316966822</v>
      </c>
      <c r="X627" s="246">
        <f t="shared" ca="1" si="96"/>
        <v>-1.7701566691556874</v>
      </c>
      <c r="Y627" s="246">
        <f t="shared" ca="1" si="97"/>
        <v>2.4205386830801965</v>
      </c>
      <c r="Z627" s="4">
        <f t="shared" ca="1" si="98"/>
        <v>-0.73130691177515839</v>
      </c>
      <c r="AA627" s="4">
        <f t="shared" ca="1" si="99"/>
        <v>-0.46829338846412916</v>
      </c>
    </row>
    <row r="628" spans="1:27" x14ac:dyDescent="0.25">
      <c r="A628">
        <v>596</v>
      </c>
      <c r="B628" s="176">
        <f ca="1">OFFSET(InputPriceData!B$15,CalculationsAndCharts!$A628+$A$11,0,1,1)</f>
        <v>40690</v>
      </c>
      <c r="C628" s="3">
        <f ca="1">OFFSET(InputPriceData!G$15,CalculationsAndCharts!$A628+$A$11,IF($C$7,8,0),1,1)</f>
        <v>120921900</v>
      </c>
      <c r="D628" s="4">
        <f ca="1">OFFSET(InputPriceData!C$15,CalculationsAndCharts!$A628+$A$11,IF($C$7,8,0),1,1)</f>
        <v>125.26</v>
      </c>
      <c r="E628" s="4">
        <f ca="1">OFFSET(InputPriceData!D$15,CalculationsAndCharts!$A628+$A$11,IF($C$7,8,0),1,1)</f>
        <v>125.73</v>
      </c>
      <c r="F628" s="4">
        <f ca="1">OFFSET(InputPriceData!E$15,CalculationsAndCharts!$A628+$A$11,IF($C$7,8,0),1,1)</f>
        <v>124.87</v>
      </c>
      <c r="G628" s="4">
        <f ca="1">OFFSET(InputPriceData!F$15,CalculationsAndCharts!$A628+$A$11,IF($C$7,8,0),1,1)</f>
        <v>125.39</v>
      </c>
      <c r="H628" s="138"/>
      <c r="I628" s="138"/>
      <c r="O628" s="246">
        <f t="shared" ca="1" si="90"/>
        <v>-0.99184341177735091</v>
      </c>
      <c r="P628" s="246">
        <f t="shared" ca="1" si="91"/>
        <v>-1.8448672873704097</v>
      </c>
      <c r="Q628" s="246">
        <f t="shared" ca="1" si="93"/>
        <v>2.4425213754593305</v>
      </c>
      <c r="R628" s="4">
        <f t="shared" ca="1" si="94"/>
        <v>-0.75531264778531226</v>
      </c>
      <c r="S628" s="4">
        <f t="shared" ca="1" si="92"/>
        <v>0.45183928896223952</v>
      </c>
      <c r="W628" s="246">
        <f t="shared" ca="1" si="95"/>
        <v>-0.99184341177735091</v>
      </c>
      <c r="X628" s="246">
        <f t="shared" ca="1" si="96"/>
        <v>-1.8448672873704097</v>
      </c>
      <c r="Y628" s="246">
        <f t="shared" ca="1" si="97"/>
        <v>2.4425213754593305</v>
      </c>
      <c r="Z628" s="4">
        <f t="shared" ca="1" si="98"/>
        <v>-0.75531264778531226</v>
      </c>
      <c r="AA628" s="4">
        <f t="shared" ca="1" si="99"/>
        <v>-0.50913512861528187</v>
      </c>
    </row>
    <row r="629" spans="1:27" x14ac:dyDescent="0.25">
      <c r="A629">
        <v>597</v>
      </c>
      <c r="B629" s="176">
        <f ca="1">OFFSET(InputPriceData!B$15,CalculationsAndCharts!$A629+$A$11,0,1,1)</f>
        <v>40689</v>
      </c>
      <c r="C629" s="3">
        <f ca="1">OFFSET(InputPriceData!G$15,CalculationsAndCharts!$A629+$A$11,IF($C$7,8,0),1,1)</f>
        <v>164850000</v>
      </c>
      <c r="D629" s="4">
        <f ca="1">OFFSET(InputPriceData!C$15,CalculationsAndCharts!$A629+$A$11,IF($C$7,8,0),1,1)</f>
        <v>124</v>
      </c>
      <c r="E629" s="4">
        <f ca="1">OFFSET(InputPriceData!D$15,CalculationsAndCharts!$A629+$A$11,IF($C$7,8,0),1,1)</f>
        <v>125.14</v>
      </c>
      <c r="F629" s="4">
        <f ca="1">OFFSET(InputPriceData!E$15,CalculationsAndCharts!$A629+$A$11,IF($C$7,8,0),1,1)</f>
        <v>123.76</v>
      </c>
      <c r="G629" s="4">
        <f ca="1">OFFSET(InputPriceData!F$15,CalculationsAndCharts!$A629+$A$11,IF($C$7,8,0),1,1)</f>
        <v>124.91</v>
      </c>
      <c r="H629" s="138"/>
      <c r="I629" s="138"/>
      <c r="O629" s="246">
        <f t="shared" ca="1" si="90"/>
        <v>-1.5183981723717119</v>
      </c>
      <c r="P629" s="246">
        <f t="shared" ca="1" si="91"/>
        <v>-1.7781266443917538</v>
      </c>
      <c r="Q629" s="246">
        <f t="shared" ca="1" si="93"/>
        <v>2.4647037088388806</v>
      </c>
      <c r="R629" s="4">
        <f t="shared" ca="1" si="94"/>
        <v>-0.72143626757855916</v>
      </c>
      <c r="S629" s="4">
        <f t="shared" ca="1" si="92"/>
        <v>0.50915308090284861</v>
      </c>
      <c r="W629" s="246">
        <f t="shared" ca="1" si="95"/>
        <v>-1.5183981723717119</v>
      </c>
      <c r="X629" s="246">
        <f t="shared" ca="1" si="96"/>
        <v>-1.7781266443917538</v>
      </c>
      <c r="Y629" s="246">
        <f t="shared" ca="1" si="97"/>
        <v>2.4647037088388806</v>
      </c>
      <c r="Z629" s="4">
        <f t="shared" ca="1" si="98"/>
        <v>-0.72143626757855916</v>
      </c>
      <c r="AA629" s="4">
        <f t="shared" ca="1" si="99"/>
        <v>-0.45182000189126897</v>
      </c>
    </row>
    <row r="630" spans="1:27" x14ac:dyDescent="0.25">
      <c r="A630">
        <v>598</v>
      </c>
      <c r="B630" s="176">
        <f ca="1">OFFSET(InputPriceData!B$15,CalculationsAndCharts!$A630+$A$11,0,1,1)</f>
        <v>40688</v>
      </c>
      <c r="C630" s="3">
        <f ca="1">OFFSET(InputPriceData!G$15,CalculationsAndCharts!$A630+$A$11,IF($C$7,8,0),1,1)</f>
        <v>151050100</v>
      </c>
      <c r="D630" s="4">
        <f ca="1">OFFSET(InputPriceData!C$15,CalculationsAndCharts!$A630+$A$11,IF($C$7,8,0),1,1)</f>
        <v>123.43</v>
      </c>
      <c r="E630" s="4">
        <f ca="1">OFFSET(InputPriceData!D$15,CalculationsAndCharts!$A630+$A$11,IF($C$7,8,0),1,1)</f>
        <v>124.86</v>
      </c>
      <c r="F630" s="4">
        <f ca="1">OFFSET(InputPriceData!E$15,CalculationsAndCharts!$A630+$A$11,IF($C$7,8,0),1,1)</f>
        <v>123.39</v>
      </c>
      <c r="G630" s="4">
        <f ca="1">OFFSET(InputPriceData!F$15,CalculationsAndCharts!$A630+$A$11,IF($C$7,8,0),1,1)</f>
        <v>124.34</v>
      </c>
      <c r="H630" s="138"/>
      <c r="I630" s="138"/>
      <c r="O630" s="246">
        <f t="shared" ca="1" si="90"/>
        <v>-2.1848931088074113</v>
      </c>
      <c r="P630" s="246">
        <f t="shared" ca="1" si="91"/>
        <v>-1.6096220946727922</v>
      </c>
      <c r="Q630" s="246">
        <f t="shared" ca="1" si="93"/>
        <v>2.4870874963056311</v>
      </c>
      <c r="R630" s="4">
        <f t="shared" ca="1" si="94"/>
        <v>-0.64719158335352356</v>
      </c>
      <c r="S630" s="4">
        <f t="shared" ca="1" si="92"/>
        <v>0.60548915040516527</v>
      </c>
      <c r="W630" s="246">
        <f t="shared" ca="1" si="95"/>
        <v>-2.1848931088074113</v>
      </c>
      <c r="X630" s="246">
        <f t="shared" ca="1" si="96"/>
        <v>-1.6096220946727922</v>
      </c>
      <c r="Y630" s="246">
        <f t="shared" ca="1" si="97"/>
        <v>2.4870874963056311</v>
      </c>
      <c r="Z630" s="4">
        <f t="shared" ca="1" si="98"/>
        <v>-0.64719158335352356</v>
      </c>
      <c r="AA630" s="4">
        <f t="shared" ca="1" si="99"/>
        <v>-0.33353635099646778</v>
      </c>
    </row>
    <row r="631" spans="1:27" x14ac:dyDescent="0.25">
      <c r="A631">
        <v>599</v>
      </c>
      <c r="B631" s="176">
        <f ca="1">OFFSET(InputPriceData!B$15,CalculationsAndCharts!$A631+$A$11,0,1,1)</f>
        <v>40687</v>
      </c>
      <c r="C631" s="3">
        <f ca="1">OFFSET(InputPriceData!G$15,CalculationsAndCharts!$A631+$A$11,IF($C$7,8,0),1,1)</f>
        <v>147199600</v>
      </c>
      <c r="D631" s="4">
        <f ca="1">OFFSET(InputPriceData!C$15,CalculationsAndCharts!$A631+$A$11,IF($C$7,8,0),1,1)</f>
        <v>124.38</v>
      </c>
      <c r="E631" s="4">
        <f ca="1">OFFSET(InputPriceData!D$15,CalculationsAndCharts!$A631+$A$11,IF($C$7,8,0),1,1)</f>
        <v>124.65</v>
      </c>
      <c r="F631" s="4">
        <f ca="1">OFFSET(InputPriceData!E$15,CalculationsAndCharts!$A631+$A$11,IF($C$7,8,0),1,1)</f>
        <v>123.69</v>
      </c>
      <c r="G631" s="4">
        <f ca="1">OFFSET(InputPriceData!F$15,CalculationsAndCharts!$A631+$A$11,IF($C$7,8,0),1,1)</f>
        <v>123.92</v>
      </c>
      <c r="H631" s="138"/>
      <c r="I631" s="138"/>
      <c r="O631" s="246">
        <f t="shared" ca="1" si="90"/>
        <v>-2.7519292853592976</v>
      </c>
      <c r="P631" s="246">
        <f t="shared" ca="1" si="91"/>
        <v>-1.3766959950880491</v>
      </c>
      <c r="Q631" s="246">
        <f t="shared" ca="1" si="93"/>
        <v>2.5096745674123424</v>
      </c>
      <c r="R631" s="4">
        <f t="shared" ca="1" si="94"/>
        <v>-0.54855558284894412</v>
      </c>
      <c r="S631" s="4">
        <f t="shared" ca="1" si="92"/>
        <v>0.69414267075253988</v>
      </c>
      <c r="W631" s="246">
        <f t="shared" ca="1" si="95"/>
        <v>-2.7519292853592976</v>
      </c>
      <c r="X631" s="246">
        <f t="shared" ca="1" si="96"/>
        <v>-1.3766959950880491</v>
      </c>
      <c r="Y631" s="246">
        <f t="shared" ca="1" si="97"/>
        <v>2.5096745674123424</v>
      </c>
      <c r="Z631" s="4">
        <f t="shared" ca="1" si="98"/>
        <v>-0.54855558284894412</v>
      </c>
      <c r="AA631" s="4">
        <f t="shared" ca="1" si="99"/>
        <v>-0.1903149041080846</v>
      </c>
    </row>
    <row r="632" spans="1:27" x14ac:dyDescent="0.25">
      <c r="A632">
        <v>600</v>
      </c>
      <c r="B632" s="176">
        <f ca="1">OFFSET(InputPriceData!B$15,CalculationsAndCharts!$A632+$A$11,0,1,1)</f>
        <v>40686</v>
      </c>
      <c r="C632" s="3">
        <f ca="1">OFFSET(InputPriceData!G$15,CalculationsAndCharts!$A632+$A$11,IF($C$7,8,0),1,1)</f>
        <v>168700000</v>
      </c>
      <c r="D632" s="4">
        <f ca="1">OFFSET(InputPriceData!C$15,CalculationsAndCharts!$A632+$A$11,IF($C$7,8,0),1,1)</f>
        <v>123.95</v>
      </c>
      <c r="E632" s="4">
        <f ca="1">OFFSET(InputPriceData!D$15,CalculationsAndCharts!$A632+$A$11,IF($C$7,8,0),1,1)</f>
        <v>124.65</v>
      </c>
      <c r="F632" s="4">
        <f ca="1">OFFSET(InputPriceData!E$15,CalculationsAndCharts!$A632+$A$11,IF($C$7,8,0),1,1)</f>
        <v>123.59</v>
      </c>
      <c r="G632" s="4">
        <f ca="1">OFFSET(InputPriceData!F$15,CalculationsAndCharts!$A632+$A$11,IF($C$7,8,0),1,1)</f>
        <v>124.03</v>
      </c>
      <c r="H632" s="138"/>
      <c r="I632" s="138"/>
      <c r="O632" s="246">
        <f t="shared" ca="1" si="90"/>
        <v>-2.8116291136658456</v>
      </c>
      <c r="P632" s="246">
        <f t="shared" ca="1" si="91"/>
        <v>-1.1480062534244915</v>
      </c>
      <c r="Q632" s="246">
        <f t="shared" ca="1" si="93"/>
        <v>2.5324667683272879</v>
      </c>
      <c r="R632" s="4">
        <f t="shared" ca="1" si="94"/>
        <v>-0.45331542659600532</v>
      </c>
      <c r="S632" s="4">
        <f t="shared" ca="1" si="92"/>
        <v>0.7545142121705537</v>
      </c>
      <c r="W632" s="246">
        <f t="shared" ca="1" si="95"/>
        <v>-2.8116291136658456</v>
      </c>
      <c r="X632" s="246">
        <f t="shared" ca="1" si="96"/>
        <v>-1.1480062534244915</v>
      </c>
      <c r="Y632" s="246">
        <f t="shared" ca="1" si="97"/>
        <v>2.5324667683272879</v>
      </c>
      <c r="Z632" s="4">
        <f t="shared" ca="1" si="98"/>
        <v>-0.45331542659600532</v>
      </c>
      <c r="AA632" s="4">
        <f t="shared" ca="1" si="99"/>
        <v>-6.5124136968663926E-2</v>
      </c>
    </row>
    <row r="633" spans="1:27" x14ac:dyDescent="0.25">
      <c r="A633">
        <v>601</v>
      </c>
      <c r="B633" s="176">
        <f ca="1">OFFSET(InputPriceData!B$15,CalculationsAndCharts!$A633+$A$11,0,1,1)</f>
        <v>40683</v>
      </c>
      <c r="C633" s="3">
        <f ca="1">OFFSET(InputPriceData!G$15,CalculationsAndCharts!$A633+$A$11,IF($C$7,8,0),1,1)</f>
        <v>182594900</v>
      </c>
      <c r="D633" s="4">
        <f ca="1">OFFSET(InputPriceData!C$15,CalculationsAndCharts!$A633+$A$11,IF($C$7,8,0),1,1)</f>
        <v>126.16</v>
      </c>
      <c r="E633" s="4">
        <f ca="1">OFFSET(InputPriceData!D$15,CalculationsAndCharts!$A633+$A$11,IF($C$7,8,0),1,1)</f>
        <v>126.48</v>
      </c>
      <c r="F633" s="4">
        <f ca="1">OFFSET(InputPriceData!E$15,CalculationsAndCharts!$A633+$A$11,IF($C$7,8,0),1,1)</f>
        <v>125.25</v>
      </c>
      <c r="G633" s="4">
        <f ca="1">OFFSET(InputPriceData!F$15,CalculationsAndCharts!$A633+$A$11,IF($C$7,8,0),1,1)</f>
        <v>125.48</v>
      </c>
      <c r="H633" s="138"/>
      <c r="I633" s="138"/>
      <c r="O633" s="246">
        <f t="shared" ca="1" si="90"/>
        <v>-1.4694927359950345</v>
      </c>
      <c r="P633" s="246">
        <f t="shared" ca="1" si="91"/>
        <v>-0.99270701703681019</v>
      </c>
      <c r="Q633" s="246">
        <f t="shared" ca="1" si="93"/>
        <v>2.5554659619851545</v>
      </c>
      <c r="R633" s="4">
        <f t="shared" ca="1" si="94"/>
        <v>-0.38846419079894484</v>
      </c>
      <c r="S633" s="4">
        <f t="shared" ca="1" si="92"/>
        <v>0.78651566257140071</v>
      </c>
      <c r="W633" s="246">
        <f t="shared" ca="1" si="95"/>
        <v>-1.4694927359950345</v>
      </c>
      <c r="X633" s="246">
        <f t="shared" ca="1" si="96"/>
        <v>-0.99270701703681019</v>
      </c>
      <c r="Y633" s="246">
        <f t="shared" ca="1" si="97"/>
        <v>2.5554659619851545</v>
      </c>
      <c r="Z633" s="4">
        <f t="shared" ca="1" si="98"/>
        <v>-0.38846419079894484</v>
      </c>
      <c r="AA633" s="4">
        <f t="shared" ca="1" si="99"/>
        <v>1.3658079051735337E-2</v>
      </c>
    </row>
    <row r="634" spans="1:27" x14ac:dyDescent="0.25">
      <c r="A634">
        <v>602</v>
      </c>
      <c r="B634" s="176">
        <f ca="1">OFFSET(InputPriceData!B$15,CalculationsAndCharts!$A634+$A$11,0,1,1)</f>
        <v>40682</v>
      </c>
      <c r="C634" s="3">
        <f ca="1">OFFSET(InputPriceData!G$15,CalculationsAndCharts!$A634+$A$11,IF($C$7,8,0),1,1)</f>
        <v>119489500</v>
      </c>
      <c r="D634" s="4">
        <f ca="1">OFFSET(InputPriceData!C$15,CalculationsAndCharts!$A634+$A$11,IF($C$7,8,0),1,1)</f>
        <v>126.6</v>
      </c>
      <c r="E634" s="4">
        <f ca="1">OFFSET(InputPriceData!D$15,CalculationsAndCharts!$A634+$A$11,IF($C$7,8,0),1,1)</f>
        <v>126.82</v>
      </c>
      <c r="F634" s="4">
        <f ca="1">OFFSET(InputPriceData!E$15,CalculationsAndCharts!$A634+$A$11,IF($C$7,8,0),1,1)</f>
        <v>125.8</v>
      </c>
      <c r="G634" s="4">
        <f ca="1">OFFSET(InputPriceData!F$15,CalculationsAndCharts!$A634+$A$11,IF($C$7,8,0),1,1)</f>
        <v>126.49</v>
      </c>
      <c r="H634" s="138"/>
      <c r="I634" s="138"/>
      <c r="O634" s="246">
        <f t="shared" ca="1" si="90"/>
        <v>-0.45980119284435728</v>
      </c>
      <c r="P634" s="246">
        <f t="shared" ca="1" si="91"/>
        <v>-0.89197552009622139</v>
      </c>
      <c r="Q634" s="246">
        <f t="shared" ca="1" si="93"/>
        <v>2.5786740282393081</v>
      </c>
      <c r="R634" s="4">
        <f t="shared" ca="1" si="94"/>
        <v>-0.34590472092560415</v>
      </c>
      <c r="S634" s="4">
        <f t="shared" ca="1" si="92"/>
        <v>0.80456910591731989</v>
      </c>
      <c r="W634" s="246">
        <f t="shared" ca="1" si="95"/>
        <v>-0.45980119284435728</v>
      </c>
      <c r="X634" s="246">
        <f t="shared" ca="1" si="96"/>
        <v>-0.89197552009622139</v>
      </c>
      <c r="Y634" s="246">
        <f t="shared" ca="1" si="97"/>
        <v>2.5786740282393081</v>
      </c>
      <c r="Z634" s="4">
        <f t="shared" ca="1" si="98"/>
        <v>-0.34590472092560415</v>
      </c>
      <c r="AA634" s="4">
        <f t="shared" ca="1" si="99"/>
        <v>6.2781901524848457E-2</v>
      </c>
    </row>
    <row r="635" spans="1:27" x14ac:dyDescent="0.25">
      <c r="A635">
        <v>603</v>
      </c>
      <c r="B635" s="176">
        <f ca="1">OFFSET(InputPriceData!B$15,CalculationsAndCharts!$A635+$A$11,0,1,1)</f>
        <v>40681</v>
      </c>
      <c r="C635" s="3">
        <f ca="1">OFFSET(InputPriceData!G$15,CalculationsAndCharts!$A635+$A$11,IF($C$7,8,0),1,1)</f>
        <v>135217900</v>
      </c>
      <c r="D635" s="4">
        <f ca="1">OFFSET(InputPriceData!C$15,CalculationsAndCharts!$A635+$A$11,IF($C$7,8,0),1,1)</f>
        <v>125.14</v>
      </c>
      <c r="E635" s="4">
        <f ca="1">OFFSET(InputPriceData!D$15,CalculationsAndCharts!$A635+$A$11,IF($C$7,8,0),1,1)</f>
        <v>126.32</v>
      </c>
      <c r="F635" s="4">
        <f ca="1">OFFSET(InputPriceData!E$15,CalculationsAndCharts!$A635+$A$11,IF($C$7,8,0),1,1)</f>
        <v>124.87</v>
      </c>
      <c r="G635" s="4">
        <f ca="1">OFFSET(InputPriceData!F$15,CalculationsAndCharts!$A635+$A$11,IF($C$7,8,0),1,1)</f>
        <v>126.19</v>
      </c>
      <c r="H635" s="138"/>
      <c r="I635" s="138"/>
      <c r="O635" s="246">
        <f t="shared" ca="1" si="90"/>
        <v>-0.72551824847455637</v>
      </c>
      <c r="P635" s="246">
        <f t="shared" ca="1" si="91"/>
        <v>-0.7438610081779895</v>
      </c>
      <c r="Q635" s="246">
        <f t="shared" ca="1" si="93"/>
        <v>2.602092864015447</v>
      </c>
      <c r="R635" s="4">
        <f t="shared" ca="1" si="94"/>
        <v>-0.28587027713918423</v>
      </c>
      <c r="S635" s="4">
        <f t="shared" ca="1" si="92"/>
        <v>0.82686935818478002</v>
      </c>
      <c r="W635" s="246">
        <f t="shared" ca="1" si="95"/>
        <v>-0.72551824847455637</v>
      </c>
      <c r="X635" s="246">
        <f t="shared" ca="1" si="96"/>
        <v>-0.7438610081779895</v>
      </c>
      <c r="Y635" s="246">
        <f t="shared" ca="1" si="97"/>
        <v>2.602092864015447</v>
      </c>
      <c r="Z635" s="4">
        <f t="shared" ca="1" si="98"/>
        <v>-0.28587027713918423</v>
      </c>
      <c r="AA635" s="4">
        <f t="shared" ca="1" si="99"/>
        <v>0.12886521697716061</v>
      </c>
    </row>
    <row r="636" spans="1:27" x14ac:dyDescent="0.25">
      <c r="A636">
        <v>604</v>
      </c>
      <c r="B636" s="176">
        <f ca="1">OFFSET(InputPriceData!B$15,CalculationsAndCharts!$A636+$A$11,0,1,1)</f>
        <v>40680</v>
      </c>
      <c r="C636" s="3">
        <f ca="1">OFFSET(InputPriceData!G$15,CalculationsAndCharts!$A636+$A$11,IF($C$7,8,0),1,1)</f>
        <v>192686200</v>
      </c>
      <c r="D636" s="4">
        <f ca="1">OFFSET(InputPriceData!C$15,CalculationsAndCharts!$A636+$A$11,IF($C$7,8,0),1,1)</f>
        <v>124.62</v>
      </c>
      <c r="E636" s="4">
        <f ca="1">OFFSET(InputPriceData!D$15,CalculationsAndCharts!$A636+$A$11,IF($C$7,8,0),1,1)</f>
        <v>125.24</v>
      </c>
      <c r="F636" s="4">
        <f ca="1">OFFSET(InputPriceData!E$15,CalculationsAndCharts!$A636+$A$11,IF($C$7,8,0),1,1)</f>
        <v>124.08</v>
      </c>
      <c r="G636" s="4">
        <f ca="1">OFFSET(InputPriceData!F$15,CalculationsAndCharts!$A636+$A$11,IF($C$7,8,0),1,1)</f>
        <v>125.07</v>
      </c>
      <c r="H636" s="138"/>
      <c r="I636" s="138"/>
      <c r="O636" s="246">
        <f t="shared" ca="1" si="90"/>
        <v>-1.872116813782855</v>
      </c>
      <c r="P636" s="246">
        <f t="shared" ca="1" si="91"/>
        <v>-0.49428085406370476</v>
      </c>
      <c r="Q636" s="246">
        <f t="shared" ca="1" si="93"/>
        <v>2.6257243834666468</v>
      </c>
      <c r="R636" s="4">
        <f t="shared" ca="1" si="94"/>
        <v>-0.18824552080790902</v>
      </c>
      <c r="S636" s="4">
        <f t="shared" ca="1" si="92"/>
        <v>0.85693769333582925</v>
      </c>
      <c r="W636" s="246">
        <f t="shared" ca="1" si="95"/>
        <v>-1.872116813782855</v>
      </c>
      <c r="X636" s="246">
        <f t="shared" ca="1" si="96"/>
        <v>-0.49428085406370476</v>
      </c>
      <c r="Y636" s="246">
        <f t="shared" ca="1" si="97"/>
        <v>2.6257243834666468</v>
      </c>
      <c r="Z636" s="4">
        <f t="shared" ca="1" si="98"/>
        <v>-0.18824552080790902</v>
      </c>
      <c r="AA636" s="4">
        <f t="shared" ca="1" si="99"/>
        <v>0.22899758722009125</v>
      </c>
    </row>
    <row r="637" spans="1:27" x14ac:dyDescent="0.25">
      <c r="A637">
        <v>605</v>
      </c>
      <c r="B637" s="176">
        <f ca="1">OFFSET(InputPriceData!B$15,CalculationsAndCharts!$A637+$A$11,0,1,1)</f>
        <v>40679</v>
      </c>
      <c r="C637" s="3">
        <f ca="1">OFFSET(InputPriceData!G$15,CalculationsAndCharts!$A637+$A$11,IF($C$7,8,0),1,1)</f>
        <v>141675400</v>
      </c>
      <c r="D637" s="4">
        <f ca="1">OFFSET(InputPriceData!C$15,CalculationsAndCharts!$A637+$A$11,IF($C$7,8,0),1,1)</f>
        <v>125.44</v>
      </c>
      <c r="E637" s="4">
        <f ca="1">OFFSET(InputPriceData!D$15,CalculationsAndCharts!$A637+$A$11,IF($C$7,8,0),1,1)</f>
        <v>126.42</v>
      </c>
      <c r="F637" s="4">
        <f ca="1">OFFSET(InputPriceData!E$15,CalculationsAndCharts!$A637+$A$11,IF($C$7,8,0),1,1)</f>
        <v>124.88</v>
      </c>
      <c r="G637" s="4">
        <f ca="1">OFFSET(InputPriceData!F$15,CalculationsAndCharts!$A637+$A$11,IF($C$7,8,0),1,1)</f>
        <v>125.09</v>
      </c>
      <c r="H637" s="138"/>
      <c r="I637" s="138"/>
      <c r="O637" s="246">
        <f t="shared" ca="1" si="90"/>
        <v>-1.9290289109870997</v>
      </c>
      <c r="P637" s="246">
        <f t="shared" ca="1" si="91"/>
        <v>-0.20424069874192899</v>
      </c>
      <c r="Q637" s="246">
        <f t="shared" ca="1" si="93"/>
        <v>2.6495705181298153</v>
      </c>
      <c r="R637" s="4">
        <f t="shared" ca="1" si="94"/>
        <v>-7.7084454761404561E-2</v>
      </c>
      <c r="S637" s="4">
        <f t="shared" ca="1" si="92"/>
        <v>0.88426212245676317</v>
      </c>
      <c r="W637" s="246">
        <f t="shared" ca="1" si="95"/>
        <v>-1.9290289109870997</v>
      </c>
      <c r="X637" s="246">
        <f t="shared" ca="1" si="96"/>
        <v>-0.20424069874192899</v>
      </c>
      <c r="Y637" s="246">
        <f t="shared" ca="1" si="97"/>
        <v>2.6495705181298153</v>
      </c>
      <c r="Z637" s="4">
        <f t="shared" ca="1" si="98"/>
        <v>-7.7084454761404561E-2</v>
      </c>
      <c r="AA637" s="4">
        <f t="shared" ca="1" si="99"/>
        <v>0.33318902290380548</v>
      </c>
    </row>
    <row r="638" spans="1:27" x14ac:dyDescent="0.25">
      <c r="A638">
        <v>606</v>
      </c>
      <c r="B638" s="176">
        <f ca="1">OFFSET(InputPriceData!B$15,CalculationsAndCharts!$A638+$A$11,0,1,1)</f>
        <v>40676</v>
      </c>
      <c r="C638" s="3">
        <f ca="1">OFFSET(InputPriceData!G$15,CalculationsAndCharts!$A638+$A$11,IF($C$7,8,0),1,1)</f>
        <v>157444900</v>
      </c>
      <c r="D638" s="4">
        <f ca="1">OFFSET(InputPriceData!C$15,CalculationsAndCharts!$A638+$A$11,IF($C$7,8,0),1,1)</f>
        <v>126.93</v>
      </c>
      <c r="E638" s="4">
        <f ca="1">OFFSET(InputPriceData!D$15,CalculationsAndCharts!$A638+$A$11,IF($C$7,8,0),1,1)</f>
        <v>127.11</v>
      </c>
      <c r="F638" s="4">
        <f ca="1">OFFSET(InputPriceData!E$15,CalculationsAndCharts!$A638+$A$11,IF($C$7,8,0),1,1)</f>
        <v>125.44</v>
      </c>
      <c r="G638" s="4">
        <f ca="1">OFFSET(InputPriceData!F$15,CalculationsAndCharts!$A638+$A$11,IF($C$7,8,0),1,1)</f>
        <v>125.89</v>
      </c>
      <c r="H638" s="138"/>
      <c r="I638" s="138"/>
      <c r="O638" s="246">
        <f t="shared" ca="1" si="90"/>
        <v>-1.1714028030509984</v>
      </c>
      <c r="P638" s="246">
        <f t="shared" ca="1" si="91"/>
        <v>3.9013008492123691E-2</v>
      </c>
      <c r="Q638" s="246">
        <f t="shared" ca="1" si="93"/>
        <v>2.6736332170835673</v>
      </c>
      <c r="R638" s="4">
        <f t="shared" ca="1" si="94"/>
        <v>1.4591757853262898E-2</v>
      </c>
      <c r="S638" s="4">
        <f t="shared" ca="1" si="92"/>
        <v>0.90273649672430933</v>
      </c>
      <c r="W638" s="246">
        <f t="shared" ca="1" si="95"/>
        <v>-1.1714028030509984</v>
      </c>
      <c r="X638" s="246">
        <f t="shared" ca="1" si="96"/>
        <v>3.9013008492123691E-2</v>
      </c>
      <c r="Y638" s="246">
        <f t="shared" ca="1" si="97"/>
        <v>2.6736332170835673</v>
      </c>
      <c r="Z638" s="4">
        <f t="shared" ca="1" si="98"/>
        <v>1.4591757853262898E-2</v>
      </c>
      <c r="AA638" s="4">
        <f t="shared" ca="1" si="99"/>
        <v>0.41218595081931397</v>
      </c>
    </row>
    <row r="639" spans="1:27" x14ac:dyDescent="0.25">
      <c r="A639">
        <v>607</v>
      </c>
      <c r="B639" s="176">
        <f ca="1">OFFSET(InputPriceData!B$15,CalculationsAndCharts!$A639+$A$11,0,1,1)</f>
        <v>40675</v>
      </c>
      <c r="C639" s="3">
        <f ca="1">OFFSET(InputPriceData!G$15,CalculationsAndCharts!$A639+$A$11,IF($C$7,8,0),1,1)</f>
        <v>171550700</v>
      </c>
      <c r="D639" s="4">
        <f ca="1">OFFSET(InputPriceData!C$15,CalculationsAndCharts!$A639+$A$11,IF($C$7,8,0),1,1)</f>
        <v>125.92</v>
      </c>
      <c r="E639" s="4">
        <f ca="1">OFFSET(InputPriceData!D$15,CalculationsAndCharts!$A639+$A$11,IF($C$7,8,0),1,1)</f>
        <v>127.12</v>
      </c>
      <c r="F639" s="4">
        <f ca="1">OFFSET(InputPriceData!E$15,CalculationsAndCharts!$A639+$A$11,IF($C$7,8,0),1,1)</f>
        <v>125.27</v>
      </c>
      <c r="G639" s="4">
        <f ca="1">OFFSET(InputPriceData!F$15,CalculationsAndCharts!$A639+$A$11,IF($C$7,8,0),1,1)</f>
        <v>126.86</v>
      </c>
      <c r="H639" s="138"/>
      <c r="I639" s="138"/>
      <c r="O639" s="246">
        <f t="shared" ca="1" si="90"/>
        <v>-0.16313020201929385</v>
      </c>
      <c r="P639" s="246">
        <f t="shared" ca="1" si="91"/>
        <v>0.22250957465085303</v>
      </c>
      <c r="Q639" s="246">
        <f t="shared" ca="1" si="93"/>
        <v>2.6979144471075349</v>
      </c>
      <c r="R639" s="4">
        <f t="shared" ca="1" si="94"/>
        <v>8.2474659227763175E-2</v>
      </c>
      <c r="S639" s="4">
        <f t="shared" ca="1" si="92"/>
        <v>0.9145874032522523</v>
      </c>
      <c r="W639" s="246">
        <f t="shared" ca="1" si="95"/>
        <v>-0.16313020201929385</v>
      </c>
      <c r="X639" s="246">
        <f t="shared" ca="1" si="96"/>
        <v>0.22250957465085303</v>
      </c>
      <c r="Y639" s="246">
        <f t="shared" ca="1" si="97"/>
        <v>2.6979144471075349</v>
      </c>
      <c r="Z639" s="4">
        <f t="shared" ca="1" si="98"/>
        <v>8.2474659227763175E-2</v>
      </c>
      <c r="AA639" s="4">
        <f t="shared" ca="1" si="99"/>
        <v>0.46706620866904996</v>
      </c>
    </row>
    <row r="640" spans="1:27" x14ac:dyDescent="0.25">
      <c r="A640">
        <v>608</v>
      </c>
      <c r="B640" s="176">
        <f ca="1">OFFSET(InputPriceData!B$15,CalculationsAndCharts!$A640+$A$11,0,1,1)</f>
        <v>40674</v>
      </c>
      <c r="C640" s="3">
        <f ca="1">OFFSET(InputPriceData!G$15,CalculationsAndCharts!$A640+$A$11,IF($C$7,8,0),1,1)</f>
        <v>193564200</v>
      </c>
      <c r="D640" s="4">
        <f ca="1">OFFSET(InputPriceData!C$15,CalculationsAndCharts!$A640+$A$11,IF($C$7,8,0),1,1)</f>
        <v>127.42</v>
      </c>
      <c r="E640" s="4">
        <f ca="1">OFFSET(InputPriceData!D$15,CalculationsAndCharts!$A640+$A$11,IF($C$7,8,0),1,1)</f>
        <v>127.43</v>
      </c>
      <c r="F640" s="4">
        <f ca="1">OFFSET(InputPriceData!E$15,CalculationsAndCharts!$A640+$A$11,IF($C$7,8,0),1,1)</f>
        <v>125.68</v>
      </c>
      <c r="G640" s="4">
        <f ca="1">OFFSET(InputPriceData!F$15,CalculationsAndCharts!$A640+$A$11,IF($C$7,8,0),1,1)</f>
        <v>126.26</v>
      </c>
      <c r="H640" s="138"/>
      <c r="I640" s="138"/>
      <c r="O640" s="246">
        <f t="shared" ca="1" si="90"/>
        <v>-0.70295891501355134</v>
      </c>
      <c r="P640" s="246">
        <f t="shared" ca="1" si="91"/>
        <v>0.39900523803917626</v>
      </c>
      <c r="Q640" s="246">
        <f t="shared" ca="1" si="93"/>
        <v>2.7224161928431232</v>
      </c>
      <c r="R640" s="4">
        <f t="shared" ca="1" si="94"/>
        <v>0.14656290948022899</v>
      </c>
      <c r="S640" s="4">
        <f t="shared" ca="1" si="92"/>
        <v>0.92460181109052431</v>
      </c>
      <c r="W640" s="246">
        <f t="shared" ca="1" si="95"/>
        <v>-0.70295891501355134</v>
      </c>
      <c r="X640" s="246">
        <f t="shared" ca="1" si="96"/>
        <v>0.39900523803917626</v>
      </c>
      <c r="Y640" s="246">
        <f t="shared" ca="1" si="97"/>
        <v>2.7224161928431232</v>
      </c>
      <c r="Z640" s="4">
        <f t="shared" ca="1" si="98"/>
        <v>0.14656290948022899</v>
      </c>
      <c r="AA640" s="4">
        <f t="shared" ca="1" si="99"/>
        <v>0.51629502884891854</v>
      </c>
    </row>
    <row r="641" spans="1:27" x14ac:dyDescent="0.25">
      <c r="A641">
        <v>609</v>
      </c>
      <c r="B641" s="176">
        <f ca="1">OFFSET(InputPriceData!B$15,CalculationsAndCharts!$A641+$A$11,0,1,1)</f>
        <v>40673</v>
      </c>
      <c r="C641" s="3">
        <f ca="1">OFFSET(InputPriceData!G$15,CalculationsAndCharts!$A641+$A$11,IF($C$7,8,0),1,1)</f>
        <v>114806900</v>
      </c>
      <c r="D641" s="4">
        <f ca="1">OFFSET(InputPriceData!C$15,CalculationsAndCharts!$A641+$A$11,IF($C$7,8,0),1,1)</f>
        <v>126.95</v>
      </c>
      <c r="E641" s="4">
        <f ca="1">OFFSET(InputPriceData!D$15,CalculationsAndCharts!$A641+$A$11,IF($C$7,8,0),1,1)</f>
        <v>127.84</v>
      </c>
      <c r="F641" s="4">
        <f ca="1">OFFSET(InputPriceData!E$15,CalculationsAndCharts!$A641+$A$11,IF($C$7,8,0),1,1)</f>
        <v>126.79</v>
      </c>
      <c r="G641" s="4">
        <f ca="1">OFFSET(InputPriceData!F$15,CalculationsAndCharts!$A641+$A$11,IF($C$7,8,0),1,1)</f>
        <v>127.61</v>
      </c>
      <c r="H641" s="138"/>
      <c r="I641" s="138"/>
      <c r="O641" s="246">
        <f t="shared" ca="1" si="90"/>
        <v>0.74810307488285566</v>
      </c>
      <c r="P641" s="246">
        <f t="shared" ca="1" si="91"/>
        <v>0.57169680434321257</v>
      </c>
      <c r="Q641" s="246">
        <f t="shared" ca="1" si="93"/>
        <v>2.7471404569557247</v>
      </c>
      <c r="R641" s="4">
        <f t="shared" ca="1" si="94"/>
        <v>0.20810614284234485</v>
      </c>
      <c r="S641" s="4">
        <f t="shared" ca="1" si="92"/>
        <v>0.93330271713232538</v>
      </c>
      <c r="W641" s="246">
        <f t="shared" ca="1" si="95"/>
        <v>0.74810307488285566</v>
      </c>
      <c r="X641" s="246">
        <f t="shared" ca="1" si="96"/>
        <v>0.57169680434321257</v>
      </c>
      <c r="Y641" s="246">
        <f t="shared" ca="1" si="97"/>
        <v>2.7471404569557247</v>
      </c>
      <c r="Z641" s="4">
        <f t="shared" ca="1" si="98"/>
        <v>0.20810614284234485</v>
      </c>
      <c r="AA641" s="4">
        <f t="shared" ca="1" si="99"/>
        <v>0.56137583865536322</v>
      </c>
    </row>
    <row r="642" spans="1:27" x14ac:dyDescent="0.25">
      <c r="A642">
        <v>610</v>
      </c>
      <c r="B642" s="176">
        <f ca="1">OFFSET(InputPriceData!B$15,CalculationsAndCharts!$A642+$A$11,0,1,1)</f>
        <v>40672</v>
      </c>
      <c r="C642" s="3">
        <f ca="1">OFFSET(InputPriceData!G$15,CalculationsAndCharts!$A642+$A$11,IF($C$7,8,0),1,1)</f>
        <v>114104500</v>
      </c>
      <c r="D642" s="4">
        <f ca="1">OFFSET(InputPriceData!C$15,CalculationsAndCharts!$A642+$A$11,IF($C$7,8,0),1,1)</f>
        <v>126.03</v>
      </c>
      <c r="E642" s="4">
        <f ca="1">OFFSET(InputPriceData!D$15,CalculationsAndCharts!$A642+$A$11,IF($C$7,8,0),1,1)</f>
        <v>126.9</v>
      </c>
      <c r="F642" s="4">
        <f ca="1">OFFSET(InputPriceData!E$15,CalculationsAndCharts!$A642+$A$11,IF($C$7,8,0),1,1)</f>
        <v>125.83</v>
      </c>
      <c r="G642" s="4">
        <f ca="1">OFFSET(InputPriceData!F$15,CalculationsAndCharts!$A642+$A$11,IF($C$7,8,0),1,1)</f>
        <v>126.53</v>
      </c>
      <c r="H642" s="138"/>
      <c r="I642" s="138"/>
      <c r="O642" s="246">
        <f t="shared" ca="1" si="90"/>
        <v>-0.20918507767500438</v>
      </c>
      <c r="P642" s="246">
        <f t="shared" ca="1" si="91"/>
        <v>0.77331485289820046</v>
      </c>
      <c r="Q642" s="246">
        <f t="shared" ca="1" si="93"/>
        <v>2.7720892602984106</v>
      </c>
      <c r="R642" s="4">
        <f t="shared" ca="1" si="94"/>
        <v>0.27896462930452481</v>
      </c>
      <c r="S642" s="4">
        <f t="shared" ca="1" si="92"/>
        <v>0.94236642014597594</v>
      </c>
      <c r="W642" s="246">
        <f t="shared" ca="1" si="95"/>
        <v>-0.20918507767500438</v>
      </c>
      <c r="X642" s="246">
        <f t="shared" ca="1" si="96"/>
        <v>0.77331485289820046</v>
      </c>
      <c r="Y642" s="246">
        <f t="shared" ca="1" si="97"/>
        <v>2.7720892602984106</v>
      </c>
      <c r="Z642" s="4">
        <f t="shared" ca="1" si="98"/>
        <v>0.27896462930452481</v>
      </c>
      <c r="AA642" s="4">
        <f t="shared" ca="1" si="99"/>
        <v>0.610807188893985</v>
      </c>
    </row>
    <row r="643" spans="1:27" x14ac:dyDescent="0.25">
      <c r="A643">
        <v>611</v>
      </c>
      <c r="B643" s="176">
        <f ca="1">OFFSET(InputPriceData!B$15,CalculationsAndCharts!$A643+$A$11,0,1,1)</f>
        <v>40669</v>
      </c>
      <c r="C643" s="3">
        <f ca="1">OFFSET(InputPriceData!G$15,CalculationsAndCharts!$A643+$A$11,IF($C$7,8,0),1,1)</f>
        <v>222787200</v>
      </c>
      <c r="D643" s="4">
        <f ca="1">OFFSET(InputPriceData!C$15,CalculationsAndCharts!$A643+$A$11,IF($C$7,8,0),1,1)</f>
        <v>126.74</v>
      </c>
      <c r="E643" s="4">
        <f ca="1">OFFSET(InputPriceData!D$15,CalculationsAndCharts!$A643+$A$11,IF($C$7,8,0),1,1)</f>
        <v>127.38</v>
      </c>
      <c r="F643" s="4">
        <f ca="1">OFFSET(InputPriceData!E$15,CalculationsAndCharts!$A643+$A$11,IF($C$7,8,0),1,1)</f>
        <v>125.55</v>
      </c>
      <c r="G643" s="4">
        <f ca="1">OFFSET(InputPriceData!F$15,CalculationsAndCharts!$A643+$A$11,IF($C$7,8,0),1,1)</f>
        <v>126.04</v>
      </c>
      <c r="H643" s="138"/>
      <c r="I643" s="138"/>
      <c r="O643" s="246">
        <f t="shared" ca="1" si="90"/>
        <v>-0.63790049529565707</v>
      </c>
      <c r="P643" s="246">
        <f t="shared" ca="1" si="91"/>
        <v>1.0256146397480479</v>
      </c>
      <c r="Q643" s="246">
        <f t="shared" ca="1" si="93"/>
        <v>2.7972646420771046</v>
      </c>
      <c r="R643" s="4">
        <f t="shared" ca="1" si="94"/>
        <v>0.36664912726544147</v>
      </c>
      <c r="S643" s="4">
        <f t="shared" ca="1" si="92"/>
        <v>0.95237906842720377</v>
      </c>
      <c r="W643" s="246">
        <f t="shared" ca="1" si="95"/>
        <v>-0.63790049529565707</v>
      </c>
      <c r="X643" s="246">
        <f t="shared" ca="1" si="96"/>
        <v>1.0256146397480479</v>
      </c>
      <c r="Y643" s="246">
        <f t="shared" ca="1" si="97"/>
        <v>2.7972646420771046</v>
      </c>
      <c r="Z643" s="4">
        <f t="shared" ca="1" si="98"/>
        <v>0.36664912726544147</v>
      </c>
      <c r="AA643" s="4">
        <f t="shared" ca="1" si="99"/>
        <v>0.66859344589266545</v>
      </c>
    </row>
    <row r="644" spans="1:27" x14ac:dyDescent="0.25">
      <c r="A644">
        <v>612</v>
      </c>
      <c r="B644" s="176">
        <f ca="1">OFFSET(InputPriceData!B$15,CalculationsAndCharts!$A644+$A$11,0,1,1)</f>
        <v>40668</v>
      </c>
      <c r="C644" s="3">
        <f ca="1">OFFSET(InputPriceData!G$15,CalculationsAndCharts!$A644+$A$11,IF($C$7,8,0),1,1)</f>
        <v>226900000</v>
      </c>
      <c r="D644" s="4">
        <f ca="1">OFFSET(InputPriceData!C$15,CalculationsAndCharts!$A644+$A$11,IF($C$7,8,0),1,1)</f>
        <v>125.92</v>
      </c>
      <c r="E644" s="4">
        <f ca="1">OFFSET(InputPriceData!D$15,CalculationsAndCharts!$A644+$A$11,IF($C$7,8,0),1,1)</f>
        <v>126.74</v>
      </c>
      <c r="F644" s="4">
        <f ca="1">OFFSET(InputPriceData!E$15,CalculationsAndCharts!$A644+$A$11,IF($C$7,8,0),1,1)</f>
        <v>124.93</v>
      </c>
      <c r="G644" s="4">
        <f ca="1">OFFSET(InputPriceData!F$15,CalculationsAndCharts!$A644+$A$11,IF($C$7,8,0),1,1)</f>
        <v>125.48</v>
      </c>
      <c r="H644" s="138"/>
      <c r="I644" s="138"/>
      <c r="O644" s="246">
        <f t="shared" ca="1" si="90"/>
        <v>-1.1783615218262757</v>
      </c>
      <c r="P644" s="246">
        <f t="shared" ca="1" si="91"/>
        <v>1.2404741954035483</v>
      </c>
      <c r="Q644" s="246">
        <f t="shared" ca="1" si="93"/>
        <v>2.8226686600172601</v>
      </c>
      <c r="R644" s="4">
        <f t="shared" ca="1" si="94"/>
        <v>0.4394685826837228</v>
      </c>
      <c r="S644" s="4">
        <f t="shared" ca="1" si="92"/>
        <v>0.9598335584814266</v>
      </c>
      <c r="W644" s="246">
        <f t="shared" ca="1" si="95"/>
        <v>-1.1783615218262757</v>
      </c>
      <c r="X644" s="246">
        <f t="shared" ca="1" si="96"/>
        <v>1.2404741954035483</v>
      </c>
      <c r="Y644" s="246">
        <f t="shared" ca="1" si="97"/>
        <v>2.8226686600172601</v>
      </c>
      <c r="Z644" s="4">
        <f t="shared" ca="1" si="98"/>
        <v>0.4394685826837228</v>
      </c>
      <c r="AA644" s="4">
        <f t="shared" ca="1" si="99"/>
        <v>0.71396288059429724</v>
      </c>
    </row>
    <row r="645" spans="1:27" x14ac:dyDescent="0.25">
      <c r="A645">
        <v>613</v>
      </c>
      <c r="B645" s="176">
        <f ca="1">OFFSET(InputPriceData!B$15,CalculationsAndCharts!$A645+$A$11,0,1,1)</f>
        <v>40667</v>
      </c>
      <c r="C645" s="3">
        <f ca="1">OFFSET(InputPriceData!G$15,CalculationsAndCharts!$A645+$A$11,IF($C$7,8,0),1,1)</f>
        <v>182678500</v>
      </c>
      <c r="D645" s="4">
        <f ca="1">OFFSET(InputPriceData!C$15,CalculationsAndCharts!$A645+$A$11,IF($C$7,8,0),1,1)</f>
        <v>127.42</v>
      </c>
      <c r="E645" s="4">
        <f ca="1">OFFSET(InputPriceData!D$15,CalculationsAndCharts!$A645+$A$11,IF($C$7,8,0),1,1)</f>
        <v>127.48</v>
      </c>
      <c r="F645" s="4">
        <f ca="1">OFFSET(InputPriceData!E$15,CalculationsAndCharts!$A645+$A$11,IF($C$7,8,0),1,1)</f>
        <v>126.07</v>
      </c>
      <c r="G645" s="4">
        <f ca="1">OFFSET(InputPriceData!F$15,CalculationsAndCharts!$A645+$A$11,IF($C$7,8,0),1,1)</f>
        <v>126.63</v>
      </c>
      <c r="H645" s="138"/>
      <c r="I645" s="138"/>
      <c r="O645" s="246">
        <f t="shared" ca="1" si="90"/>
        <v>2.196174163007969E-2</v>
      </c>
      <c r="P645" s="246">
        <f t="shared" ca="1" si="91"/>
        <v>1.3107778602902265</v>
      </c>
      <c r="Q645" s="246">
        <f t="shared" ca="1" si="93"/>
        <v>2.8483033905320485</v>
      </c>
      <c r="R645" s="4">
        <f t="shared" ca="1" si="94"/>
        <v>0.46019601164936991</v>
      </c>
      <c r="S645" s="4">
        <f t="shared" ca="1" si="92"/>
        <v>0.96182909116934578</v>
      </c>
      <c r="W645" s="246">
        <f t="shared" ca="1" si="95"/>
        <v>2.196174163007969E-2</v>
      </c>
      <c r="X645" s="246">
        <f t="shared" ca="1" si="96"/>
        <v>1.3107778602902265</v>
      </c>
      <c r="Y645" s="246">
        <f t="shared" ca="1" si="97"/>
        <v>2.8483033905320485</v>
      </c>
      <c r="Z645" s="4">
        <f t="shared" ca="1" si="98"/>
        <v>0.46019601164936991</v>
      </c>
      <c r="AA645" s="4">
        <f t="shared" ca="1" si="99"/>
        <v>0.72646879485700311</v>
      </c>
    </row>
    <row r="646" spans="1:27" x14ac:dyDescent="0.25">
      <c r="A646">
        <v>614</v>
      </c>
      <c r="B646" s="176">
        <f ca="1">OFFSET(InputPriceData!B$15,CalculationsAndCharts!$A646+$A$11,0,1,1)</f>
        <v>40666</v>
      </c>
      <c r="C646" s="3">
        <f ca="1">OFFSET(InputPriceData!G$15,CalculationsAndCharts!$A646+$A$11,IF($C$7,8,0),1,1)</f>
        <v>138375000</v>
      </c>
      <c r="D646" s="4">
        <f ca="1">OFFSET(InputPriceData!C$15,CalculationsAndCharts!$A646+$A$11,IF($C$7,8,0),1,1)</f>
        <v>127.69</v>
      </c>
      <c r="E646" s="4">
        <f ca="1">OFFSET(InputPriceData!D$15,CalculationsAndCharts!$A646+$A$11,IF($C$7,8,0),1,1)</f>
        <v>127.9</v>
      </c>
      <c r="F646" s="4">
        <f ca="1">OFFSET(InputPriceData!E$15,CalculationsAndCharts!$A646+$A$11,IF($C$7,8,0),1,1)</f>
        <v>126.82</v>
      </c>
      <c r="G646" s="4">
        <f ca="1">OFFSET(InputPriceData!F$15,CalculationsAndCharts!$A646+$A$11,IF($C$7,8,0),1,1)</f>
        <v>127.47</v>
      </c>
      <c r="H646" s="138"/>
      <c r="I646" s="138"/>
      <c r="O646" s="246">
        <f t="shared" ca="1" si="90"/>
        <v>1.0095544878510452</v>
      </c>
      <c r="P646" s="246">
        <f t="shared" ca="1" si="91"/>
        <v>1.1876668754737159</v>
      </c>
      <c r="Q646" s="246">
        <f t="shared" ca="1" si="93"/>
        <v>2.8741709288920774</v>
      </c>
      <c r="R646" s="4">
        <f t="shared" ca="1" si="94"/>
        <v>0.41322068340992246</v>
      </c>
      <c r="S646" s="4">
        <f t="shared" ca="1" si="92"/>
        <v>0.95722866761837244</v>
      </c>
      <c r="W646" s="246">
        <f t="shared" ca="1" si="95"/>
        <v>1.0095544878510452</v>
      </c>
      <c r="X646" s="246">
        <f t="shared" ca="1" si="96"/>
        <v>1.1876668754737159</v>
      </c>
      <c r="Y646" s="246">
        <f t="shared" ca="1" si="97"/>
        <v>2.8741709288920774</v>
      </c>
      <c r="Z646" s="4">
        <f t="shared" ca="1" si="98"/>
        <v>0.41322068340992246</v>
      </c>
      <c r="AA646" s="4">
        <f t="shared" ca="1" si="99"/>
        <v>0.69787082046428439</v>
      </c>
    </row>
    <row r="647" spans="1:27" x14ac:dyDescent="0.25">
      <c r="A647">
        <v>615</v>
      </c>
      <c r="B647" s="176">
        <f ca="1">OFFSET(InputPriceData!B$15,CalculationsAndCharts!$A647+$A$11,0,1,1)</f>
        <v>40665</v>
      </c>
      <c r="C647" s="3">
        <f ca="1">OFFSET(InputPriceData!G$15,CalculationsAndCharts!$A647+$A$11,IF($C$7,8,0),1,1)</f>
        <v>126278700</v>
      </c>
      <c r="D647" s="4">
        <f ca="1">OFFSET(InputPriceData!C$15,CalculationsAndCharts!$A647+$A$11,IF($C$7,8,0),1,1)</f>
        <v>128.72999999999999</v>
      </c>
      <c r="E647" s="4">
        <f ca="1">OFFSET(InputPriceData!D$15,CalculationsAndCharts!$A647+$A$11,IF($C$7,8,0),1,1)</f>
        <v>128.83000000000001</v>
      </c>
      <c r="F647" s="4">
        <f ca="1">OFFSET(InputPriceData!E$15,CalculationsAndCharts!$A647+$A$11,IF($C$7,8,0),1,1)</f>
        <v>127.68</v>
      </c>
      <c r="G647" s="4">
        <f ca="1">OFFSET(InputPriceData!F$15,CalculationsAndCharts!$A647+$A$11,IF($C$7,8,0),1,1)</f>
        <v>127.93</v>
      </c>
      <c r="H647" s="138"/>
      <c r="I647" s="138"/>
      <c r="O647" s="246">
        <f t="shared" ca="1" si="90"/>
        <v>1.6893891185384367</v>
      </c>
      <c r="P647" s="246">
        <f t="shared" ca="1" si="91"/>
        <v>0.91291971638274538</v>
      </c>
      <c r="Q647" s="246">
        <f t="shared" ca="1" si="93"/>
        <v>2.9002733893966473</v>
      </c>
      <c r="R647" s="4">
        <f t="shared" ca="1" si="94"/>
        <v>0.31477022811724065</v>
      </c>
      <c r="S647" s="4">
        <f t="shared" ca="1" si="92"/>
        <v>0.94660380269685729</v>
      </c>
      <c r="W647" s="246">
        <f t="shared" ca="1" si="95"/>
        <v>1.6893891185384367</v>
      </c>
      <c r="X647" s="246">
        <f t="shared" ca="1" si="96"/>
        <v>0.91291971638274538</v>
      </c>
      <c r="Y647" s="246">
        <f t="shared" ca="1" si="97"/>
        <v>2.9002733893966473</v>
      </c>
      <c r="Z647" s="4">
        <f t="shared" ca="1" si="98"/>
        <v>0.31477022811724065</v>
      </c>
      <c r="AA647" s="4">
        <f t="shared" ca="1" si="99"/>
        <v>0.63483887687996143</v>
      </c>
    </row>
    <row r="648" spans="1:27" x14ac:dyDescent="0.25">
      <c r="A648">
        <v>616</v>
      </c>
      <c r="B648" s="176">
        <f ca="1">OFFSET(InputPriceData!B$15,CalculationsAndCharts!$A648+$A$11,0,1,1)</f>
        <v>40662</v>
      </c>
      <c r="C648" s="3">
        <f ca="1">OFFSET(InputPriceData!G$15,CalculationsAndCharts!$A648+$A$11,IF($C$7,8,0),1,1)</f>
        <v>115094100</v>
      </c>
      <c r="D648" s="4">
        <f ca="1">OFFSET(InputPriceData!C$15,CalculationsAndCharts!$A648+$A$11,IF($C$7,8,0),1,1)</f>
        <v>127.88</v>
      </c>
      <c r="E648" s="4">
        <f ca="1">OFFSET(InputPriceData!D$15,CalculationsAndCharts!$A648+$A$11,IF($C$7,8,0),1,1)</f>
        <v>128.26</v>
      </c>
      <c r="F648" s="4">
        <f ca="1">OFFSET(InputPriceData!E$15,CalculationsAndCharts!$A648+$A$11,IF($C$7,8,0),1,1)</f>
        <v>127.71</v>
      </c>
      <c r="G648" s="4">
        <f ca="1">OFFSET(InputPriceData!F$15,CalculationsAndCharts!$A648+$A$11,IF($C$7,8,0),1,1)</f>
        <v>128.13</v>
      </c>
      <c r="H648" s="138"/>
      <c r="I648" s="138"/>
      <c r="O648" s="246">
        <f t="shared" ca="1" si="90"/>
        <v>2.1569728221328348</v>
      </c>
      <c r="P648" s="246">
        <f t="shared" ca="1" si="91"/>
        <v>0.53829931258165742</v>
      </c>
      <c r="Q648" s="246">
        <f t="shared" ca="1" si="93"/>
        <v>2.9266129055465662</v>
      </c>
      <c r="R648" s="4">
        <f t="shared" ca="1" si="94"/>
        <v>0.18393252881563649</v>
      </c>
      <c r="S648" s="4">
        <f t="shared" ca="1" si="92"/>
        <v>0.92998370041795808</v>
      </c>
      <c r="W648" s="246">
        <f t="shared" ca="1" si="95"/>
        <v>2.1569728221328348</v>
      </c>
      <c r="X648" s="246">
        <f t="shared" ca="1" si="96"/>
        <v>0.53829931258165742</v>
      </c>
      <c r="Y648" s="246">
        <f t="shared" ca="1" si="97"/>
        <v>2.9266129055465662</v>
      </c>
      <c r="Z648" s="4">
        <f t="shared" ca="1" si="98"/>
        <v>0.18393252881563649</v>
      </c>
      <c r="AA648" s="4">
        <f t="shared" ca="1" si="99"/>
        <v>0.54391505984812683</v>
      </c>
    </row>
    <row r="649" spans="1:27" x14ac:dyDescent="0.25">
      <c r="A649">
        <v>617</v>
      </c>
      <c r="B649" s="176">
        <f ca="1">OFFSET(InputPriceData!B$15,CalculationsAndCharts!$A649+$A$11,0,1,1)</f>
        <v>40661</v>
      </c>
      <c r="C649" s="3">
        <f ca="1">OFFSET(InputPriceData!G$15,CalculationsAndCharts!$A649+$A$11,IF($C$7,8,0),1,1)</f>
        <v>124791100</v>
      </c>
      <c r="D649" s="4">
        <f ca="1">OFFSET(InputPriceData!C$15,CalculationsAndCharts!$A649+$A$11,IF($C$7,8,0),1,1)</f>
        <v>127.19</v>
      </c>
      <c r="E649" s="4">
        <f ca="1">OFFSET(InputPriceData!D$15,CalculationsAndCharts!$A649+$A$11,IF($C$7,8,0),1,1)</f>
        <v>128</v>
      </c>
      <c r="F649" s="4">
        <f ca="1">OFFSET(InputPriceData!E$15,CalculationsAndCharts!$A649+$A$11,IF($C$7,8,0),1,1)</f>
        <v>127.17</v>
      </c>
      <c r="G649" s="4">
        <f ca="1">OFFSET(InputPriceData!F$15,CalculationsAndCharts!$A649+$A$11,IF($C$7,8,0),1,1)</f>
        <v>127.83</v>
      </c>
      <c r="H649" s="138"/>
      <c r="I649" s="138"/>
      <c r="O649" s="246">
        <f t="shared" ca="1" si="90"/>
        <v>2.1405838794024548</v>
      </c>
      <c r="P649" s="246">
        <f t="shared" ca="1" si="91"/>
        <v>0.12478913299086147</v>
      </c>
      <c r="Q649" s="246">
        <f t="shared" ca="1" si="93"/>
        <v>2.9531916302185328</v>
      </c>
      <c r="R649" s="4">
        <f t="shared" ca="1" si="94"/>
        <v>4.2255684227855958E-2</v>
      </c>
      <c r="S649" s="4">
        <f t="shared" ca="1" si="92"/>
        <v>0.90773443841469459</v>
      </c>
      <c r="W649" s="246">
        <f t="shared" ca="1" si="95"/>
        <v>2.1405838794024548</v>
      </c>
      <c r="X649" s="246">
        <f t="shared" ca="1" si="96"/>
        <v>0.12478913299086147</v>
      </c>
      <c r="Y649" s="246">
        <f t="shared" ca="1" si="97"/>
        <v>2.9531916302185328</v>
      </c>
      <c r="Z649" s="4">
        <f t="shared" ca="1" si="98"/>
        <v>4.2255684227855958E-2</v>
      </c>
      <c r="AA649" s="4">
        <f t="shared" ca="1" si="99"/>
        <v>0.43490480419771355</v>
      </c>
    </row>
    <row r="650" spans="1:27" x14ac:dyDescent="0.25">
      <c r="A650">
        <v>618</v>
      </c>
      <c r="B650" s="176">
        <f ca="1">OFFSET(InputPriceData!B$15,CalculationsAndCharts!$A650+$A$11,0,1,1)</f>
        <v>40660</v>
      </c>
      <c r="C650" s="3">
        <f ca="1">OFFSET(InputPriceData!G$15,CalculationsAndCharts!$A650+$A$11,IF($C$7,8,0),1,1)</f>
        <v>143031000</v>
      </c>
      <c r="D650" s="4">
        <f ca="1">OFFSET(InputPriceData!C$15,CalculationsAndCharts!$A650+$A$11,IF($C$7,8,0),1,1)</f>
        <v>126.84</v>
      </c>
      <c r="E650" s="4">
        <f ca="1">OFFSET(InputPriceData!D$15,CalculationsAndCharts!$A650+$A$11,IF($C$7,8,0),1,1)</f>
        <v>127.61</v>
      </c>
      <c r="F650" s="4">
        <f ca="1">OFFSET(InputPriceData!E$15,CalculationsAndCharts!$A650+$A$11,IF($C$7,8,0),1,1)</f>
        <v>126.32</v>
      </c>
      <c r="G650" s="4">
        <f ca="1">OFFSET(InputPriceData!F$15,CalculationsAndCharts!$A650+$A$11,IF($C$7,8,0),1,1)</f>
        <v>127.42</v>
      </c>
      <c r="H650" s="138"/>
      <c r="I650" s="138"/>
      <c r="O650" s="246">
        <f t="shared" ca="1" si="90"/>
        <v>2.0031970209036407</v>
      </c>
      <c r="P650" s="246">
        <f t="shared" ca="1" si="91"/>
        <v>-0.27061889756876367</v>
      </c>
      <c r="Q650" s="246">
        <f t="shared" ca="1" si="93"/>
        <v>2.9800117358411029</v>
      </c>
      <c r="R650" s="4">
        <f t="shared" ca="1" si="94"/>
        <v>-9.0811352960119121E-2</v>
      </c>
      <c r="S650" s="4">
        <f t="shared" ca="1" si="92"/>
        <v>0.88121014390941688</v>
      </c>
      <c r="W650" s="246">
        <f t="shared" ca="1" si="95"/>
        <v>2.0031970209036407</v>
      </c>
      <c r="X650" s="246">
        <f t="shared" ca="1" si="96"/>
        <v>-0.27061889756876367</v>
      </c>
      <c r="Y650" s="246">
        <f t="shared" ca="1" si="97"/>
        <v>2.9800117358411029</v>
      </c>
      <c r="Z650" s="4">
        <f t="shared" ca="1" si="98"/>
        <v>-9.0811352960119121E-2</v>
      </c>
      <c r="AA650" s="4">
        <f t="shared" ca="1" si="99"/>
        <v>0.3208431263983566</v>
      </c>
    </row>
    <row r="651" spans="1:27" x14ac:dyDescent="0.25">
      <c r="A651">
        <v>619</v>
      </c>
      <c r="B651" s="176">
        <f ca="1">OFFSET(InputPriceData!B$15,CalculationsAndCharts!$A651+$A$11,0,1,1)</f>
        <v>40659</v>
      </c>
      <c r="C651" s="3">
        <f ca="1">OFFSET(InputPriceData!G$15,CalculationsAndCharts!$A651+$A$11,IF($C$7,8,0),1,1)</f>
        <v>146600000</v>
      </c>
      <c r="D651" s="4">
        <f ca="1">OFFSET(InputPriceData!C$15,CalculationsAndCharts!$A651+$A$11,IF($C$7,8,0),1,1)</f>
        <v>125.9</v>
      </c>
      <c r="E651" s="4">
        <f ca="1">OFFSET(InputPriceData!D$15,CalculationsAndCharts!$A651+$A$11,IF($C$7,8,0),1,1)</f>
        <v>126.84</v>
      </c>
      <c r="F651" s="4">
        <f ca="1">OFFSET(InputPriceData!E$15,CalculationsAndCharts!$A651+$A$11,IF($C$7,8,0),1,1)</f>
        <v>125.76</v>
      </c>
      <c r="G651" s="4">
        <f ca="1">OFFSET(InputPriceData!F$15,CalculationsAndCharts!$A651+$A$11,IF($C$7,8,0),1,1)</f>
        <v>126.59</v>
      </c>
      <c r="H651" s="138"/>
      <c r="I651" s="138"/>
      <c r="O651" s="246">
        <f t="shared" ca="1" si="90"/>
        <v>1.4096040226263296</v>
      </c>
      <c r="P651" s="246">
        <f t="shared" ca="1" si="91"/>
        <v>-0.59855705808688831</v>
      </c>
      <c r="Q651" s="246">
        <f t="shared" ca="1" si="93"/>
        <v>3.0070754145722534</v>
      </c>
      <c r="R651" s="4">
        <f t="shared" ca="1" si="94"/>
        <v>-0.19904956662752374</v>
      </c>
      <c r="S651" s="4">
        <f t="shared" ca="1" si="92"/>
        <v>0.85392682058455338</v>
      </c>
      <c r="W651" s="246">
        <f t="shared" ca="1" si="95"/>
        <v>1.4096040226263296</v>
      </c>
      <c r="X651" s="246">
        <f t="shared" ca="1" si="96"/>
        <v>-0.59855705808688831</v>
      </c>
      <c r="Y651" s="246">
        <f t="shared" ca="1" si="97"/>
        <v>3.0070754145722534</v>
      </c>
      <c r="Z651" s="4">
        <f t="shared" ca="1" si="98"/>
        <v>-0.19904956662752374</v>
      </c>
      <c r="AA651" s="4">
        <f t="shared" ca="1" si="99"/>
        <v>0.21833416145990767</v>
      </c>
    </row>
    <row r="652" spans="1:27" x14ac:dyDescent="0.25">
      <c r="A652">
        <v>620</v>
      </c>
      <c r="B652" s="176">
        <f ca="1">OFFSET(InputPriceData!B$15,CalculationsAndCharts!$A652+$A$11,0,1,1)</f>
        <v>40658</v>
      </c>
      <c r="C652" s="3">
        <f ca="1">OFFSET(InputPriceData!G$15,CalculationsAndCharts!$A652+$A$11,IF($C$7,8,0),1,1)</f>
        <v>65757100</v>
      </c>
      <c r="D652" s="4">
        <f ca="1">OFFSET(InputPriceData!C$15,CalculationsAndCharts!$A652+$A$11,IF($C$7,8,0),1,1)</f>
        <v>125.55</v>
      </c>
      <c r="E652" s="4">
        <f ca="1">OFFSET(InputPriceData!D$15,CalculationsAndCharts!$A652+$A$11,IF($C$7,8,0),1,1)</f>
        <v>125.72</v>
      </c>
      <c r="F652" s="4">
        <f ca="1">OFFSET(InputPriceData!E$15,CalculationsAndCharts!$A652+$A$11,IF($C$7,8,0),1,1)</f>
        <v>125.1</v>
      </c>
      <c r="G652" s="4">
        <f ca="1">OFFSET(InputPriceData!F$15,CalculationsAndCharts!$A652+$A$11,IF($C$7,8,0),1,1)</f>
        <v>125.51</v>
      </c>
      <c r="H652" s="138"/>
      <c r="I652" s="138"/>
      <c r="O652" s="246">
        <f t="shared" ca="1" si="90"/>
        <v>0.49644194405841446</v>
      </c>
      <c r="P652" s="246">
        <f t="shared" ca="1" si="91"/>
        <v>-0.82591776164969866</v>
      </c>
      <c r="Q652" s="246">
        <f t="shared" ca="1" si="93"/>
        <v>3.0343848784785603</v>
      </c>
      <c r="R652" s="4">
        <f t="shared" ca="1" si="94"/>
        <v>-0.27218622380685392</v>
      </c>
      <c r="S652" s="4">
        <f t="shared" ca="1" si="92"/>
        <v>0.83150574383167331</v>
      </c>
      <c r="W652" s="246">
        <f t="shared" ca="1" si="95"/>
        <v>0.49644194405841446</v>
      </c>
      <c r="X652" s="246">
        <f t="shared" ca="1" si="96"/>
        <v>-0.82591776164969866</v>
      </c>
      <c r="Y652" s="246">
        <f t="shared" ca="1" si="97"/>
        <v>3.0343848784785603</v>
      </c>
      <c r="Z652" s="4">
        <f t="shared" ca="1" si="98"/>
        <v>-0.27218622380685392</v>
      </c>
      <c r="AA652" s="4">
        <f t="shared" ca="1" si="99"/>
        <v>0.14342960075813913</v>
      </c>
    </row>
    <row r="653" spans="1:27" x14ac:dyDescent="0.25">
      <c r="A653">
        <v>621</v>
      </c>
      <c r="B653" s="176">
        <f ca="1">OFFSET(InputPriceData!B$15,CalculationsAndCharts!$A653+$A$11,0,1,1)</f>
        <v>40654</v>
      </c>
      <c r="C653" s="3">
        <f ca="1">OFFSET(InputPriceData!G$15,CalculationsAndCharts!$A653+$A$11,IF($C$7,8,0),1,1)</f>
        <v>135935400</v>
      </c>
      <c r="D653" s="4">
        <f ca="1">OFFSET(InputPriceData!C$15,CalculationsAndCharts!$A653+$A$11,IF($C$7,8,0),1,1)</f>
        <v>125.65</v>
      </c>
      <c r="E653" s="4">
        <f ca="1">OFFSET(InputPriceData!D$15,CalculationsAndCharts!$A653+$A$11,IF($C$7,8,0),1,1)</f>
        <v>125.7</v>
      </c>
      <c r="F653" s="4">
        <f ca="1">OFFSET(InputPriceData!E$15,CalculationsAndCharts!$A653+$A$11,IF($C$7,8,0),1,1)</f>
        <v>125</v>
      </c>
      <c r="G653" s="4">
        <f ca="1">OFFSET(InputPriceData!F$15,CalculationsAndCharts!$A653+$A$11,IF($C$7,8,0),1,1)</f>
        <v>125.64</v>
      </c>
      <c r="H653" s="138"/>
      <c r="I653" s="138"/>
      <c r="O653" s="246">
        <f t="shared" ca="1" si="90"/>
        <v>0.76298898811307692</v>
      </c>
      <c r="P653" s="246">
        <f t="shared" ca="1" si="91"/>
        <v>-0.96125909376382734</v>
      </c>
      <c r="Q653" s="246">
        <f t="shared" ca="1" si="93"/>
        <v>3.0619423597160043</v>
      </c>
      <c r="R653" s="4">
        <f t="shared" ca="1" si="94"/>
        <v>-0.31393768426554713</v>
      </c>
      <c r="S653" s="4">
        <f t="shared" ca="1" si="92"/>
        <v>0.81686158731205627</v>
      </c>
      <c r="W653" s="246">
        <f t="shared" ca="1" si="95"/>
        <v>0.76298898811307692</v>
      </c>
      <c r="X653" s="246">
        <f t="shared" ca="1" si="96"/>
        <v>-0.96125909376382734</v>
      </c>
      <c r="Y653" s="246">
        <f t="shared" ca="1" si="97"/>
        <v>3.0619423597160043</v>
      </c>
      <c r="Z653" s="4">
        <f t="shared" ca="1" si="98"/>
        <v>-0.31393768426554713</v>
      </c>
      <c r="AA653" s="4">
        <f t="shared" ca="1" si="99"/>
        <v>9.8421617621566385E-2</v>
      </c>
    </row>
    <row r="654" spans="1:27" x14ac:dyDescent="0.25">
      <c r="A654">
        <v>622</v>
      </c>
      <c r="B654" s="176">
        <f ca="1">OFFSET(InputPriceData!B$15,CalculationsAndCharts!$A654+$A$11,0,1,1)</f>
        <v>40653</v>
      </c>
      <c r="C654" s="3">
        <f ca="1">OFFSET(InputPriceData!G$15,CalculationsAndCharts!$A654+$A$11,IF($C$7,8,0),1,1)</f>
        <v>156133800</v>
      </c>
      <c r="D654" s="4">
        <f ca="1">OFFSET(InputPriceData!C$15,CalculationsAndCharts!$A654+$A$11,IF($C$7,8,0),1,1)</f>
        <v>124.79</v>
      </c>
      <c r="E654" s="4">
        <f ca="1">OFFSET(InputPriceData!D$15,CalculationsAndCharts!$A654+$A$11,IF($C$7,8,0),1,1)</f>
        <v>125.27</v>
      </c>
      <c r="F654" s="4">
        <f ca="1">OFFSET(InputPriceData!E$15,CalculationsAndCharts!$A654+$A$11,IF($C$7,8,0),1,1)</f>
        <v>124.71</v>
      </c>
      <c r="G654" s="4">
        <f ca="1">OFFSET(InputPriceData!F$15,CalculationsAndCharts!$A654+$A$11,IF($C$7,8,0),1,1)</f>
        <v>125</v>
      </c>
      <c r="H654" s="138"/>
      <c r="I654" s="138"/>
      <c r="O654" s="246">
        <f t="shared" ca="1" si="90"/>
        <v>0.24734885287922959</v>
      </c>
      <c r="P654" s="246">
        <f t="shared" ca="1" si="91"/>
        <v>-0.97627553506231313</v>
      </c>
      <c r="Q654" s="246">
        <f t="shared" ca="1" si="93"/>
        <v>3.0897501107124161</v>
      </c>
      <c r="R654" s="4">
        <f t="shared" ca="1" si="94"/>
        <v>-0.31597232788421498</v>
      </c>
      <c r="S654" s="4">
        <f t="shared" ca="1" si="92"/>
        <v>0.81610864590293009</v>
      </c>
      <c r="W654" s="246">
        <f t="shared" ca="1" si="95"/>
        <v>0.24734885287922959</v>
      </c>
      <c r="X654" s="246">
        <f t="shared" ca="1" si="96"/>
        <v>-0.97627553506231313</v>
      </c>
      <c r="Y654" s="246">
        <f t="shared" ca="1" si="97"/>
        <v>3.0897501107124161</v>
      </c>
      <c r="Z654" s="4">
        <f t="shared" ca="1" si="98"/>
        <v>-0.31597232788421498</v>
      </c>
      <c r="AA654" s="4">
        <f t="shared" ca="1" si="99"/>
        <v>9.6184303418627159E-2</v>
      </c>
    </row>
    <row r="655" spans="1:27" x14ac:dyDescent="0.25">
      <c r="A655">
        <v>623</v>
      </c>
      <c r="B655" s="176">
        <f ca="1">OFFSET(InputPriceData!B$15,CalculationsAndCharts!$A655+$A$11,0,1,1)</f>
        <v>40652</v>
      </c>
      <c r="C655" s="3">
        <f ca="1">OFFSET(InputPriceData!G$15,CalculationsAndCharts!$A655+$A$11,IF($C$7,8,0),1,1)</f>
        <v>124258800</v>
      </c>
      <c r="D655" s="4">
        <f ca="1">OFFSET(InputPriceData!C$15,CalculationsAndCharts!$A655+$A$11,IF($C$7,8,0),1,1)</f>
        <v>122.8</v>
      </c>
      <c r="E655" s="4">
        <f ca="1">OFFSET(InputPriceData!D$15,CalculationsAndCharts!$A655+$A$11,IF($C$7,8,0),1,1)</f>
        <v>123.36</v>
      </c>
      <c r="F655" s="4">
        <f ca="1">OFFSET(InputPriceData!E$15,CalculationsAndCharts!$A655+$A$11,IF($C$7,8,0),1,1)</f>
        <v>122.5</v>
      </c>
      <c r="G655" s="4">
        <f ca="1">OFFSET(InputPriceData!F$15,CalculationsAndCharts!$A655+$A$11,IF($C$7,8,0),1,1)</f>
        <v>123.32</v>
      </c>
      <c r="H655" s="138"/>
      <c r="I655" s="138"/>
      <c r="O655" s="246">
        <f t="shared" ca="1" si="90"/>
        <v>-1.4045200024641886</v>
      </c>
      <c r="P655" s="246">
        <f t="shared" ca="1" si="91"/>
        <v>-0.81716719396734094</v>
      </c>
      <c r="Q655" s="246">
        <f t="shared" ca="1" si="93"/>
        <v>3.1178104043515802</v>
      </c>
      <c r="R655" s="4">
        <f t="shared" ca="1" si="94"/>
        <v>-0.26209649978292682</v>
      </c>
      <c r="S655" s="4">
        <f t="shared" ca="1" si="92"/>
        <v>0.8348285853397186</v>
      </c>
      <c r="W655" s="246">
        <f t="shared" ca="1" si="95"/>
        <v>-1.4045200024641886</v>
      </c>
      <c r="X655" s="246">
        <f t="shared" ca="1" si="96"/>
        <v>-0.81716719396734094</v>
      </c>
      <c r="Y655" s="246">
        <f t="shared" ca="1" si="97"/>
        <v>3.1178104043515802</v>
      </c>
      <c r="Z655" s="4">
        <f t="shared" ca="1" si="98"/>
        <v>-0.26209649978292682</v>
      </c>
      <c r="AA655" s="4">
        <f t="shared" ca="1" si="99"/>
        <v>0.15405434171278695</v>
      </c>
    </row>
    <row r="656" spans="1:27" x14ac:dyDescent="0.25">
      <c r="A656">
        <v>624</v>
      </c>
      <c r="B656" s="176">
        <f ca="1">OFFSET(InputPriceData!B$15,CalculationsAndCharts!$A656+$A$11,0,1,1)</f>
        <v>40651</v>
      </c>
      <c r="C656" s="3">
        <f ca="1">OFFSET(InputPriceData!G$15,CalculationsAndCharts!$A656+$A$11,IF($C$7,8,0),1,1)</f>
        <v>210759300</v>
      </c>
      <c r="D656" s="4">
        <f ca="1">OFFSET(InputPriceData!C$15,CalculationsAndCharts!$A656+$A$11,IF($C$7,8,0),1,1)</f>
        <v>122.65</v>
      </c>
      <c r="E656" s="4">
        <f ca="1">OFFSET(InputPriceData!D$15,CalculationsAndCharts!$A656+$A$11,IF($C$7,8,0),1,1)</f>
        <v>124</v>
      </c>
      <c r="F656" s="4">
        <f ca="1">OFFSET(InputPriceData!E$15,CalculationsAndCharts!$A656+$A$11,IF($C$7,8,0),1,1)</f>
        <v>121.63</v>
      </c>
      <c r="G656" s="4">
        <f ca="1">OFFSET(InputPriceData!F$15,CalculationsAndCharts!$A656+$A$11,IF($C$7,8,0),1,1)</f>
        <v>122.62</v>
      </c>
      <c r="H656" s="138"/>
      <c r="I656" s="138"/>
      <c r="O656" s="246">
        <f t="shared" ca="1" si="90"/>
        <v>-2.1819816470858839</v>
      </c>
      <c r="P656" s="246">
        <f t="shared" ca="1" si="91"/>
        <v>-0.53967884322302795</v>
      </c>
      <c r="Q656" s="246">
        <f t="shared" ca="1" si="93"/>
        <v>3.1461255341590113</v>
      </c>
      <c r="R656" s="4">
        <f t="shared" ca="1" si="94"/>
        <v>-0.17153760629176201</v>
      </c>
      <c r="S656" s="4">
        <f t="shared" ca="1" si="92"/>
        <v>0.86145751825073336</v>
      </c>
      <c r="W656" s="246">
        <f t="shared" ca="1" si="95"/>
        <v>-2.1819816470858839</v>
      </c>
      <c r="X656" s="246">
        <f t="shared" ca="1" si="96"/>
        <v>-0.53967884322302795</v>
      </c>
      <c r="Y656" s="246">
        <f t="shared" ca="1" si="97"/>
        <v>3.1461255341590113</v>
      </c>
      <c r="Z656" s="4">
        <f t="shared" ca="1" si="98"/>
        <v>-0.17153760629176201</v>
      </c>
      <c r="AA656" s="4">
        <f t="shared" ca="1" si="99"/>
        <v>0.24529319683836057</v>
      </c>
    </row>
    <row r="657" spans="1:27" x14ac:dyDescent="0.25">
      <c r="A657">
        <v>625</v>
      </c>
      <c r="B657" s="176">
        <f ca="1">OFFSET(InputPriceData!B$15,CalculationsAndCharts!$A657+$A$11,0,1,1)</f>
        <v>40648</v>
      </c>
      <c r="C657" s="3">
        <f ca="1">OFFSET(InputPriceData!G$15,CalculationsAndCharts!$A657+$A$11,IF($C$7,8,0),1,1)</f>
        <v>170006700</v>
      </c>
      <c r="D657" s="4">
        <f ca="1">OFFSET(InputPriceData!C$15,CalculationsAndCharts!$A657+$A$11,IF($C$7,8,0),1,1)</f>
        <v>123.78</v>
      </c>
      <c r="E657" s="4">
        <f ca="1">OFFSET(InputPriceData!D$15,CalculationsAndCharts!$A657+$A$11,IF($C$7,8,0),1,1)</f>
        <v>124.32</v>
      </c>
      <c r="F657" s="4">
        <f ca="1">OFFSET(InputPriceData!E$15,CalculationsAndCharts!$A657+$A$11,IF($C$7,8,0),1,1)</f>
        <v>123.42</v>
      </c>
      <c r="G657" s="4">
        <f ca="1">OFFSET(InputPriceData!F$15,CalculationsAndCharts!$A657+$A$11,IF($C$7,8,0),1,1)</f>
        <v>124.01</v>
      </c>
      <c r="H657" s="138"/>
      <c r="I657" s="138"/>
      <c r="O657" s="246">
        <f t="shared" ca="1" si="90"/>
        <v>-0.84115133319542368</v>
      </c>
      <c r="P657" s="246">
        <f t="shared" ca="1" si="91"/>
        <v>-0.26144606145816562</v>
      </c>
      <c r="Q657" s="246">
        <f t="shared" ca="1" si="93"/>
        <v>3.174697814489416</v>
      </c>
      <c r="R657" s="4">
        <f t="shared" ca="1" si="94"/>
        <v>-8.2353054285960056E-2</v>
      </c>
      <c r="S657" s="4">
        <f t="shared" ca="1" si="92"/>
        <v>0.88310035612517446</v>
      </c>
      <c r="W657" s="246">
        <f t="shared" ca="1" si="95"/>
        <v>-0.84115133319542368</v>
      </c>
      <c r="X657" s="246">
        <f t="shared" ca="1" si="96"/>
        <v>-0.26144606145816562</v>
      </c>
      <c r="Y657" s="246">
        <f t="shared" ca="1" si="97"/>
        <v>3.174697814489416</v>
      </c>
      <c r="Z657" s="4">
        <f t="shared" ca="1" si="98"/>
        <v>-8.2353054285960056E-2</v>
      </c>
      <c r="AA657" s="4">
        <f t="shared" ca="1" si="99"/>
        <v>0.32846705168961771</v>
      </c>
    </row>
    <row r="658" spans="1:27" x14ac:dyDescent="0.25">
      <c r="A658">
        <v>626</v>
      </c>
      <c r="B658" s="176">
        <f ca="1">OFFSET(InputPriceData!B$15,CalculationsAndCharts!$A658+$A$11,0,1,1)</f>
        <v>40647</v>
      </c>
      <c r="C658" s="3">
        <f ca="1">OFFSET(InputPriceData!G$15,CalculationsAndCharts!$A658+$A$11,IF($C$7,8,0),1,1)</f>
        <v>161220400</v>
      </c>
      <c r="D658" s="4">
        <f ca="1">OFFSET(InputPriceData!C$15,CalculationsAndCharts!$A658+$A$11,IF($C$7,8,0),1,1)</f>
        <v>122.75</v>
      </c>
      <c r="E658" s="4">
        <f ca="1">OFFSET(InputPriceData!D$15,CalculationsAndCharts!$A658+$A$11,IF($C$7,8,0),1,1)</f>
        <v>123.75</v>
      </c>
      <c r="F658" s="4">
        <f ca="1">OFFSET(InputPriceData!E$15,CalculationsAndCharts!$A658+$A$11,IF($C$7,8,0),1,1)</f>
        <v>122.35</v>
      </c>
      <c r="G658" s="4">
        <f ca="1">OFFSET(InputPriceData!F$15,CalculationsAndCharts!$A658+$A$11,IF($C$7,8,0),1,1)</f>
        <v>123.56</v>
      </c>
      <c r="H658" s="138"/>
      <c r="I658" s="138"/>
      <c r="O658" s="246">
        <f t="shared" ca="1" si="90"/>
        <v>-1.2985215843034978</v>
      </c>
      <c r="P658" s="246">
        <f t="shared" ca="1" si="91"/>
        <v>1.8372745433324844E-2</v>
      </c>
      <c r="Q658" s="246">
        <f t="shared" ca="1" si="93"/>
        <v>3.2035295807158586</v>
      </c>
      <c r="R658" s="4">
        <f t="shared" ca="1" si="94"/>
        <v>5.7351571041898367E-3</v>
      </c>
      <c r="S658" s="4">
        <f t="shared" ca="1" si="92"/>
        <v>0.90108408419593589</v>
      </c>
      <c r="W658" s="246">
        <f t="shared" ca="1" si="95"/>
        <v>-1.2985215843034978</v>
      </c>
      <c r="X658" s="246">
        <f t="shared" ca="1" si="96"/>
        <v>1.8372745433324844E-2</v>
      </c>
      <c r="Y658" s="246">
        <f t="shared" ca="1" si="97"/>
        <v>3.2035295807158586</v>
      </c>
      <c r="Z658" s="4">
        <f t="shared" ca="1" si="98"/>
        <v>5.7351571041898367E-3</v>
      </c>
      <c r="AA658" s="4">
        <f t="shared" ca="1" si="99"/>
        <v>0.40480650554175784</v>
      </c>
    </row>
    <row r="659" spans="1:27" x14ac:dyDescent="0.25">
      <c r="A659">
        <v>627</v>
      </c>
      <c r="B659" s="176">
        <f ca="1">OFFSET(InputPriceData!B$15,CalculationsAndCharts!$A659+$A$11,0,1,1)</f>
        <v>40646</v>
      </c>
      <c r="C659" s="3">
        <f ca="1">OFFSET(InputPriceData!G$15,CalculationsAndCharts!$A659+$A$11,IF($C$7,8,0),1,1)</f>
        <v>162059000</v>
      </c>
      <c r="D659" s="4">
        <f ca="1">OFFSET(InputPriceData!C$15,CalculationsAndCharts!$A659+$A$11,IF($C$7,8,0),1,1)</f>
        <v>124.04</v>
      </c>
      <c r="E659" s="4">
        <f ca="1">OFFSET(InputPriceData!D$15,CalculationsAndCharts!$A659+$A$11,IF($C$7,8,0),1,1)</f>
        <v>124.14</v>
      </c>
      <c r="F659" s="4">
        <f ca="1">OFFSET(InputPriceData!E$15,CalculationsAndCharts!$A659+$A$11,IF($C$7,8,0),1,1)</f>
        <v>122.99</v>
      </c>
      <c r="G659" s="4">
        <f ca="1">OFFSET(InputPriceData!F$15,CalculationsAndCharts!$A659+$A$11,IF($C$7,8,0),1,1)</f>
        <v>123.46</v>
      </c>
      <c r="H659" s="138"/>
      <c r="I659" s="138"/>
      <c r="O659" s="246">
        <f t="shared" ca="1" si="90"/>
        <v>-1.4296356119772335</v>
      </c>
      <c r="P659" s="246">
        <f t="shared" ca="1" si="91"/>
        <v>0.32061306334626094</v>
      </c>
      <c r="Q659" s="246">
        <f t="shared" ca="1" si="93"/>
        <v>3.2326231894206443</v>
      </c>
      <c r="R659" s="4">
        <f t="shared" ca="1" si="94"/>
        <v>9.9180462602485295E-2</v>
      </c>
      <c r="S659" s="4">
        <f t="shared" ca="1" si="92"/>
        <v>0.91730004415074884</v>
      </c>
      <c r="W659" s="246">
        <f t="shared" ca="1" si="95"/>
        <v>-1.4296356119772335</v>
      </c>
      <c r="X659" s="246">
        <f t="shared" ca="1" si="96"/>
        <v>0.32061306334626094</v>
      </c>
      <c r="Y659" s="246">
        <f t="shared" ca="1" si="97"/>
        <v>3.2326231894206443</v>
      </c>
      <c r="Z659" s="4">
        <f t="shared" ca="1" si="98"/>
        <v>9.9180462602485295E-2</v>
      </c>
      <c r="AA659" s="4">
        <f t="shared" ca="1" si="99"/>
        <v>0.48013255503493418</v>
      </c>
    </row>
    <row r="660" spans="1:27" x14ac:dyDescent="0.25">
      <c r="A660">
        <v>628</v>
      </c>
      <c r="B660" s="176">
        <f ca="1">OFFSET(InputPriceData!B$15,CalculationsAndCharts!$A660+$A$11,0,1,1)</f>
        <v>40645</v>
      </c>
      <c r="C660" s="3">
        <f ca="1">OFFSET(InputPriceData!G$15,CalculationsAndCharts!$A660+$A$11,IF($C$7,8,0),1,1)</f>
        <v>161187400</v>
      </c>
      <c r="D660" s="4">
        <f ca="1">OFFSET(InputPriceData!C$15,CalculationsAndCharts!$A660+$A$11,IF($C$7,8,0),1,1)</f>
        <v>123.7</v>
      </c>
      <c r="E660" s="4">
        <f ca="1">OFFSET(InputPriceData!D$15,CalculationsAndCharts!$A660+$A$11,IF($C$7,8,0),1,1)</f>
        <v>123.95</v>
      </c>
      <c r="F660" s="4">
        <f ca="1">OFFSET(InputPriceData!E$15,CalculationsAndCharts!$A660+$A$11,IF($C$7,8,0),1,1)</f>
        <v>123.02</v>
      </c>
      <c r="G660" s="4">
        <f ca="1">OFFSET(InputPriceData!F$15,CalculationsAndCharts!$A660+$A$11,IF($C$7,8,0),1,1)</f>
        <v>123.47</v>
      </c>
      <c r="H660" s="138"/>
      <c r="I660" s="138"/>
      <c r="O660" s="246">
        <f t="shared" ca="1" si="90"/>
        <v>-1.4549288847216653</v>
      </c>
      <c r="P660" s="246">
        <f t="shared" ca="1" si="91"/>
        <v>0.5843243580737435</v>
      </c>
      <c r="Q660" s="246">
        <f t="shared" ca="1" si="93"/>
        <v>3.2619810185879357</v>
      </c>
      <c r="R660" s="4">
        <f t="shared" ca="1" si="94"/>
        <v>0.17913174685691122</v>
      </c>
      <c r="S660" s="4">
        <f t="shared" ca="1" si="92"/>
        <v>0.92930975504394087</v>
      </c>
      <c r="W660" s="246">
        <f t="shared" ca="1" si="95"/>
        <v>-1.4549288847216653</v>
      </c>
      <c r="X660" s="246">
        <f t="shared" ca="1" si="96"/>
        <v>0.5843243580737435</v>
      </c>
      <c r="Y660" s="246">
        <f t="shared" ca="1" si="97"/>
        <v>3.2619810185879357</v>
      </c>
      <c r="Z660" s="4">
        <f t="shared" ca="1" si="98"/>
        <v>0.17913174685691122</v>
      </c>
      <c r="AA660" s="4">
        <f t="shared" ca="1" si="99"/>
        <v>0.54040991781790293</v>
      </c>
    </row>
    <row r="661" spans="1:27" x14ac:dyDescent="0.25">
      <c r="A661">
        <v>629</v>
      </c>
      <c r="B661" s="176">
        <f ca="1">OFFSET(InputPriceData!B$15,CalculationsAndCharts!$A661+$A$11,0,1,1)</f>
        <v>40644</v>
      </c>
      <c r="C661" s="3">
        <f ca="1">OFFSET(InputPriceData!G$15,CalculationsAndCharts!$A661+$A$11,IF($C$7,8,0),1,1)</f>
        <v>121385400</v>
      </c>
      <c r="D661" s="4">
        <f ca="1">OFFSET(InputPriceData!C$15,CalculationsAndCharts!$A661+$A$11,IF($C$7,8,0),1,1)</f>
        <v>124.91</v>
      </c>
      <c r="E661" s="4">
        <f ca="1">OFFSET(InputPriceData!D$15,CalculationsAndCharts!$A661+$A$11,IF($C$7,8,0),1,1)</f>
        <v>125.33</v>
      </c>
      <c r="F661" s="4">
        <f ca="1">OFFSET(InputPriceData!E$15,CalculationsAndCharts!$A661+$A$11,IF($C$7,8,0),1,1)</f>
        <v>124.1</v>
      </c>
      <c r="G661" s="4">
        <f ca="1">OFFSET(InputPriceData!F$15,CalculationsAndCharts!$A661+$A$11,IF($C$7,8,0),1,1)</f>
        <v>124.4</v>
      </c>
      <c r="H661" s="138"/>
      <c r="I661" s="138"/>
      <c r="O661" s="246">
        <f t="shared" ca="1" si="90"/>
        <v>-0.51729039139398114</v>
      </c>
      <c r="P661" s="246">
        <f t="shared" ca="1" si="91"/>
        <v>0.74583228755666298</v>
      </c>
      <c r="Q661" s="246">
        <f t="shared" ca="1" si="93"/>
        <v>3.2916054677981186</v>
      </c>
      <c r="R661" s="4">
        <f t="shared" ca="1" si="94"/>
        <v>0.22658617348074186</v>
      </c>
      <c r="S661" s="4">
        <f t="shared" ca="1" si="92"/>
        <v>0.93575910588809286</v>
      </c>
      <c r="W661" s="246">
        <f t="shared" ca="1" si="95"/>
        <v>-0.51729039139398114</v>
      </c>
      <c r="X661" s="246">
        <f t="shared" ca="1" si="96"/>
        <v>0.74583228755666298</v>
      </c>
      <c r="Y661" s="246">
        <f t="shared" ca="1" si="97"/>
        <v>3.2916054677981186</v>
      </c>
      <c r="Z661" s="4">
        <f t="shared" ca="1" si="98"/>
        <v>0.22658617348074186</v>
      </c>
      <c r="AA661" s="4">
        <f t="shared" ca="1" si="99"/>
        <v>0.57451528542819363</v>
      </c>
    </row>
    <row r="662" spans="1:27" x14ac:dyDescent="0.25">
      <c r="A662">
        <v>630</v>
      </c>
      <c r="B662" s="176">
        <f ca="1">OFFSET(InputPriceData!B$15,CalculationsAndCharts!$A662+$A$11,0,1,1)</f>
        <v>40641</v>
      </c>
      <c r="C662" s="3">
        <f ca="1">OFFSET(InputPriceData!G$15,CalculationsAndCharts!$A662+$A$11,IF($C$7,8,0),1,1)</f>
        <v>147945400</v>
      </c>
      <c r="D662" s="4">
        <f ca="1">OFFSET(InputPriceData!C$15,CalculationsAndCharts!$A662+$A$11,IF($C$7,8,0),1,1)</f>
        <v>125.77</v>
      </c>
      <c r="E662" s="4">
        <f ca="1">OFFSET(InputPriceData!D$15,CalculationsAndCharts!$A662+$A$11,IF($C$7,8,0),1,1)</f>
        <v>125.84</v>
      </c>
      <c r="F662" s="4">
        <f ca="1">OFFSET(InputPriceData!E$15,CalculationsAndCharts!$A662+$A$11,IF($C$7,8,0),1,1)</f>
        <v>124.26</v>
      </c>
      <c r="G662" s="4">
        <f ca="1">OFFSET(InputPriceData!F$15,CalculationsAndCharts!$A662+$A$11,IF($C$7,8,0),1,1)</f>
        <v>124.78</v>
      </c>
      <c r="H662" s="138"/>
      <c r="I662" s="138"/>
      <c r="O662" s="246">
        <f t="shared" ca="1" si="90"/>
        <v>-6.6712773251623947E-2</v>
      </c>
      <c r="P662" s="246">
        <f t="shared" ca="1" si="91"/>
        <v>0.78428159470434577</v>
      </c>
      <c r="Q662" s="246">
        <f t="shared" ca="1" si="93"/>
        <v>3.3214989584239341</v>
      </c>
      <c r="R662" s="4">
        <f t="shared" ca="1" si="94"/>
        <v>0.23612278809098011</v>
      </c>
      <c r="S662" s="4">
        <f t="shared" ca="1" si="92"/>
        <v>0.93700036362064754</v>
      </c>
      <c r="W662" s="246">
        <f t="shared" ca="1" si="95"/>
        <v>-6.6712773251623947E-2</v>
      </c>
      <c r="X662" s="246">
        <f t="shared" ca="1" si="96"/>
        <v>0.78428159470434577</v>
      </c>
      <c r="Y662" s="246">
        <f t="shared" ca="1" si="97"/>
        <v>3.3214989584239341</v>
      </c>
      <c r="Z662" s="4">
        <f t="shared" ca="1" si="98"/>
        <v>0.23612278809098011</v>
      </c>
      <c r="AA662" s="4">
        <f t="shared" ca="1" si="99"/>
        <v>0.58122646291653568</v>
      </c>
    </row>
    <row r="663" spans="1:27" x14ac:dyDescent="0.25">
      <c r="A663">
        <v>631</v>
      </c>
      <c r="B663" s="176">
        <f ca="1">OFFSET(InputPriceData!B$15,CalculationsAndCharts!$A663+$A$11,0,1,1)</f>
        <v>40640</v>
      </c>
      <c r="C663" s="3">
        <f ca="1">OFFSET(InputPriceData!G$15,CalculationsAndCharts!$A663+$A$11,IF($C$7,8,0),1,1)</f>
        <v>170731500</v>
      </c>
      <c r="D663" s="4">
        <f ca="1">OFFSET(InputPriceData!C$15,CalculationsAndCharts!$A663+$A$11,IF($C$7,8,0),1,1)</f>
        <v>125.3</v>
      </c>
      <c r="E663" s="4">
        <f ca="1">OFFSET(InputPriceData!D$15,CalculationsAndCharts!$A663+$A$11,IF($C$7,8,0),1,1)</f>
        <v>125.83</v>
      </c>
      <c r="F663" s="4">
        <f ca="1">OFFSET(InputPriceData!E$15,CalculationsAndCharts!$A663+$A$11,IF($C$7,8,0),1,1)</f>
        <v>124.59</v>
      </c>
      <c r="G663" s="4">
        <f ca="1">OFFSET(InputPriceData!F$15,CalculationsAndCharts!$A663+$A$11,IF($C$7,8,0),1,1)</f>
        <v>125.21</v>
      </c>
      <c r="H663" s="138"/>
      <c r="I663" s="138"/>
      <c r="O663" s="246">
        <f t="shared" ca="1" si="90"/>
        <v>0.47817808469111567</v>
      </c>
      <c r="P663" s="246">
        <f t="shared" ca="1" si="91"/>
        <v>0.71162990011031635</v>
      </c>
      <c r="Q663" s="246">
        <f t="shared" ca="1" si="93"/>
        <v>3.3516639338283896</v>
      </c>
      <c r="R663" s="4">
        <f t="shared" ca="1" si="94"/>
        <v>0.21232137653415251</v>
      </c>
      <c r="S663" s="4">
        <f t="shared" ca="1" si="92"/>
        <v>0.93386905046627511</v>
      </c>
      <c r="W663" s="246">
        <f t="shared" ca="1" si="95"/>
        <v>0.47817808469111567</v>
      </c>
      <c r="X663" s="246">
        <f t="shared" ca="1" si="96"/>
        <v>0.71162990011031635</v>
      </c>
      <c r="Y663" s="246">
        <f t="shared" ca="1" si="97"/>
        <v>3.3516639338283896</v>
      </c>
      <c r="Z663" s="4">
        <f t="shared" ca="1" si="98"/>
        <v>0.21232137653415251</v>
      </c>
      <c r="AA663" s="4">
        <f t="shared" ca="1" si="99"/>
        <v>0.56438866521469011</v>
      </c>
    </row>
    <row r="664" spans="1:27" x14ac:dyDescent="0.25">
      <c r="A664">
        <v>632</v>
      </c>
      <c r="B664" s="176">
        <f ca="1">OFFSET(InputPriceData!B$15,CalculationsAndCharts!$A664+$A$11,0,1,1)</f>
        <v>40639</v>
      </c>
      <c r="C664" s="3">
        <f ca="1">OFFSET(InputPriceData!G$15,CalculationsAndCharts!$A664+$A$11,IF($C$7,8,0),1,1)</f>
        <v>120411600</v>
      </c>
      <c r="D664" s="4">
        <f ca="1">OFFSET(InputPriceData!C$15,CalculationsAndCharts!$A664+$A$11,IF($C$7,8,0),1,1)</f>
        <v>125.74</v>
      </c>
      <c r="E664" s="4">
        <f ca="1">OFFSET(InputPriceData!D$15,CalculationsAndCharts!$A664+$A$11,IF($C$7,8,0),1,1)</f>
        <v>125.85</v>
      </c>
      <c r="F664" s="4">
        <f ca="1">OFFSET(InputPriceData!E$15,CalculationsAndCharts!$A664+$A$11,IF($C$7,8,0),1,1)</f>
        <v>125.02</v>
      </c>
      <c r="G664" s="4">
        <f ca="1">OFFSET(InputPriceData!F$15,CalculationsAndCharts!$A664+$A$11,IF($C$7,8,0),1,1)</f>
        <v>125.53</v>
      </c>
      <c r="H664" s="138"/>
      <c r="I664" s="138"/>
      <c r="O664" s="246">
        <f t="shared" ca="1" si="90"/>
        <v>0.95767004669477918</v>
      </c>
      <c r="P664" s="246">
        <f t="shared" ca="1" si="91"/>
        <v>0.53601628278522551</v>
      </c>
      <c r="Q664" s="246">
        <f t="shared" ca="1" si="93"/>
        <v>3.38210285956447</v>
      </c>
      <c r="R664" s="4">
        <f t="shared" ca="1" si="94"/>
        <v>0.15848609727211282</v>
      </c>
      <c r="S664" s="4">
        <f t="shared" ca="1" si="92"/>
        <v>0.92635337874867174</v>
      </c>
      <c r="W664" s="246">
        <f t="shared" ca="1" si="95"/>
        <v>0.95767004669477918</v>
      </c>
      <c r="X664" s="246">
        <f t="shared" ca="1" si="96"/>
        <v>0.53601628278522551</v>
      </c>
      <c r="Y664" s="246">
        <f t="shared" ca="1" si="97"/>
        <v>3.38210285956447</v>
      </c>
      <c r="Z664" s="4">
        <f t="shared" ca="1" si="98"/>
        <v>0.15848609727211282</v>
      </c>
      <c r="AA664" s="4">
        <f t="shared" ca="1" si="99"/>
        <v>0.5251918543463312</v>
      </c>
    </row>
    <row r="665" spans="1:27" x14ac:dyDescent="0.25">
      <c r="A665">
        <v>633</v>
      </c>
      <c r="B665" s="176">
        <f ca="1">OFFSET(InputPriceData!B$15,CalculationsAndCharts!$A665+$A$11,0,1,1)</f>
        <v>40638</v>
      </c>
      <c r="C665" s="3">
        <f ca="1">OFFSET(InputPriceData!G$15,CalculationsAndCharts!$A665+$A$11,IF($C$7,8,0),1,1)</f>
        <v>120791500</v>
      </c>
      <c r="D665" s="4">
        <f ca="1">OFFSET(InputPriceData!C$15,CalculationsAndCharts!$A665+$A$11,IF($C$7,8,0),1,1)</f>
        <v>124.91</v>
      </c>
      <c r="E665" s="4">
        <f ca="1">OFFSET(InputPriceData!D$15,CalculationsAndCharts!$A665+$A$11,IF($C$7,8,0),1,1)</f>
        <v>125.69</v>
      </c>
      <c r="F665" s="4">
        <f ca="1">OFFSET(InputPriceData!E$15,CalculationsAndCharts!$A665+$A$11,IF($C$7,8,0),1,1)</f>
        <v>124.86</v>
      </c>
      <c r="G665" s="4">
        <f ca="1">OFFSET(InputPriceData!F$15,CalculationsAndCharts!$A665+$A$11,IF($C$7,8,0),1,1)</f>
        <v>125.14</v>
      </c>
      <c r="H665" s="138"/>
      <c r="I665" s="138"/>
      <c r="O665" s="246">
        <f t="shared" ca="1" si="90"/>
        <v>0.73712177807000334</v>
      </c>
      <c r="P665" s="246">
        <f t="shared" ca="1" si="91"/>
        <v>0.28459856041121689</v>
      </c>
      <c r="Q665" s="246">
        <f t="shared" ca="1" si="93"/>
        <v>3.41281822357666</v>
      </c>
      <c r="R665" s="4">
        <f t="shared" ca="1" si="94"/>
        <v>8.3391069130237888E-2</v>
      </c>
      <c r="S665" s="4">
        <f t="shared" ca="1" si="92"/>
        <v>0.91473817423863635</v>
      </c>
      <c r="W665" s="246">
        <f t="shared" ca="1" si="95"/>
        <v>0.73712177807000334</v>
      </c>
      <c r="X665" s="246">
        <f t="shared" ca="1" si="96"/>
        <v>0.28459856041121689</v>
      </c>
      <c r="Y665" s="246">
        <f t="shared" ca="1" si="97"/>
        <v>3.41281822357666</v>
      </c>
      <c r="Z665" s="4">
        <f t="shared" ca="1" si="98"/>
        <v>8.3391069130237888E-2</v>
      </c>
      <c r="AA665" s="4">
        <f t="shared" ca="1" si="99"/>
        <v>0.46778735409674477</v>
      </c>
    </row>
    <row r="666" spans="1:27" x14ac:dyDescent="0.25">
      <c r="A666">
        <v>634</v>
      </c>
      <c r="B666" s="176">
        <f ca="1">OFFSET(InputPriceData!B$15,CalculationsAndCharts!$A666+$A$11,0,1,1)</f>
        <v>40637</v>
      </c>
      <c r="C666" s="3">
        <f ca="1">OFFSET(InputPriceData!G$15,CalculationsAndCharts!$A666+$A$11,IF($C$7,8,0),1,1)</f>
        <v>100768900</v>
      </c>
      <c r="D666" s="4">
        <f ca="1">OFFSET(InputPriceData!C$15,CalculationsAndCharts!$A666+$A$11,IF($C$7,8,0),1,1)</f>
        <v>125.31</v>
      </c>
      <c r="E666" s="4">
        <f ca="1">OFFSET(InputPriceData!D$15,CalculationsAndCharts!$A666+$A$11,IF($C$7,8,0),1,1)</f>
        <v>125.54</v>
      </c>
      <c r="F666" s="4">
        <f ca="1">OFFSET(InputPriceData!E$15,CalculationsAndCharts!$A666+$A$11,IF($C$7,8,0),1,1)</f>
        <v>124.79</v>
      </c>
      <c r="G666" s="4">
        <f ca="1">OFFSET(InputPriceData!F$15,CalculationsAndCharts!$A666+$A$11,IF($C$7,8,0),1,1)</f>
        <v>125.15</v>
      </c>
      <c r="H666" s="138"/>
      <c r="I666" s="138"/>
      <c r="O666" s="246">
        <f t="shared" ca="1" si="90"/>
        <v>0.91293530958463276</v>
      </c>
      <c r="P666" s="246">
        <f t="shared" ca="1" si="91"/>
        <v>-3.8090645424100344E-2</v>
      </c>
      <c r="Q666" s="246">
        <f t="shared" ca="1" si="93"/>
        <v>3.4438125364042986</v>
      </c>
      <c r="R666" s="4">
        <f t="shared" ca="1" si="94"/>
        <v>-1.1060603625036736E-2</v>
      </c>
      <c r="S666" s="4">
        <f t="shared" ca="1" si="92"/>
        <v>0.89787735535327629</v>
      </c>
      <c r="W666" s="246">
        <f t="shared" ca="1" si="95"/>
        <v>0.91293530958463276</v>
      </c>
      <c r="X666" s="246">
        <f t="shared" ca="1" si="96"/>
        <v>-3.8090645424100344E-2</v>
      </c>
      <c r="Y666" s="246">
        <f t="shared" ca="1" si="97"/>
        <v>3.4438125364042986</v>
      </c>
      <c r="Z666" s="4">
        <f t="shared" ca="1" si="98"/>
        <v>-1.1060603625036736E-2</v>
      </c>
      <c r="AA666" s="4">
        <f t="shared" ca="1" si="99"/>
        <v>0.39066780507134619</v>
      </c>
    </row>
    <row r="667" spans="1:27" x14ac:dyDescent="0.25">
      <c r="A667">
        <v>635</v>
      </c>
      <c r="B667" s="176">
        <f ca="1">OFFSET(InputPriceData!B$15,CalculationsAndCharts!$A667+$A$11,0,1,1)</f>
        <v>40634</v>
      </c>
      <c r="C667" s="3">
        <f ca="1">OFFSET(InputPriceData!G$15,CalculationsAndCharts!$A667+$A$11,IF($C$7,8,0),1,1)</f>
        <v>153850100</v>
      </c>
      <c r="D667" s="4">
        <f ca="1">OFFSET(InputPriceData!C$15,CalculationsAndCharts!$A667+$A$11,IF($C$7,8,0),1,1)</f>
        <v>125.29</v>
      </c>
      <c r="E667" s="4">
        <f ca="1">OFFSET(InputPriceData!D$15,CalculationsAndCharts!$A667+$A$11,IF($C$7,8,0),1,1)</f>
        <v>125.63</v>
      </c>
      <c r="F667" s="4">
        <f ca="1">OFFSET(InputPriceData!E$15,CalculationsAndCharts!$A667+$A$11,IF($C$7,8,0),1,1)</f>
        <v>124.75</v>
      </c>
      <c r="G667" s="4">
        <f ca="1">OFFSET(InputPriceData!F$15,CalculationsAndCharts!$A667+$A$11,IF($C$7,8,0),1,1)</f>
        <v>125.05</v>
      </c>
      <c r="H667" s="138"/>
      <c r="I667" s="138"/>
      <c r="O667" s="246">
        <f t="shared" ca="1" si="90"/>
        <v>0.98814938853345535</v>
      </c>
      <c r="P667" s="246">
        <f t="shared" ca="1" si="91"/>
        <v>-0.43491017396642984</v>
      </c>
      <c r="Q667" s="246">
        <f t="shared" ca="1" si="93"/>
        <v>3.4750883313867797</v>
      </c>
      <c r="R667" s="4">
        <f t="shared" ca="1" si="94"/>
        <v>-0.12515082567494715</v>
      </c>
      <c r="S667" s="4">
        <f t="shared" ca="1" si="92"/>
        <v>0.87320304858625897</v>
      </c>
      <c r="W667" s="246">
        <f t="shared" ca="1" si="95"/>
        <v>0.98814938853345535</v>
      </c>
      <c r="X667" s="246">
        <f t="shared" ca="1" si="96"/>
        <v>-0.43491017396642984</v>
      </c>
      <c r="Y667" s="246">
        <f t="shared" ca="1" si="97"/>
        <v>3.4750883313867797</v>
      </c>
      <c r="Z667" s="4">
        <f t="shared" ca="1" si="98"/>
        <v>-0.12515082567494715</v>
      </c>
      <c r="AA667" s="4">
        <f t="shared" ca="1" si="99"/>
        <v>0.28933329461140067</v>
      </c>
    </row>
    <row r="668" spans="1:27" x14ac:dyDescent="0.25">
      <c r="A668">
        <v>636</v>
      </c>
      <c r="B668" s="176">
        <f ca="1">OFFSET(InputPriceData!B$15,CalculationsAndCharts!$A668+$A$11,0,1,1)</f>
        <v>40633</v>
      </c>
      <c r="C668" s="3">
        <f ca="1">OFFSET(InputPriceData!G$15,CalculationsAndCharts!$A668+$A$11,IF($C$7,8,0),1,1)</f>
        <v>132537100</v>
      </c>
      <c r="D668" s="4">
        <f ca="1">OFFSET(InputPriceData!C$15,CalculationsAndCharts!$A668+$A$11,IF($C$7,8,0),1,1)</f>
        <v>124.53</v>
      </c>
      <c r="E668" s="4">
        <f ca="1">OFFSET(InputPriceData!D$15,CalculationsAndCharts!$A668+$A$11,IF($C$7,8,0),1,1)</f>
        <v>124.87</v>
      </c>
      <c r="F668" s="4">
        <f ca="1">OFFSET(InputPriceData!E$15,CalculationsAndCharts!$A668+$A$11,IF($C$7,8,0),1,1)</f>
        <v>124.39</v>
      </c>
      <c r="G668" s="4">
        <f ca="1">OFFSET(InputPriceData!F$15,CalculationsAndCharts!$A668+$A$11,IF($C$7,8,0),1,1)</f>
        <v>124.52</v>
      </c>
      <c r="H668" s="138"/>
      <c r="I668" s="138"/>
      <c r="O668" s="246">
        <f t="shared" ca="1" si="90"/>
        <v>0.61855316758442425</v>
      </c>
      <c r="P668" s="246">
        <f t="shared" ca="1" si="91"/>
        <v>-0.88296455469154167</v>
      </c>
      <c r="Q668" s="246">
        <f t="shared" ca="1" si="93"/>
        <v>3.5066481648706151</v>
      </c>
      <c r="R668" s="4">
        <f t="shared" ca="1" si="94"/>
        <v>-0.2517973041997843</v>
      </c>
      <c r="S668" s="4">
        <f t="shared" ca="1" si="92"/>
        <v>0.83813993416972499</v>
      </c>
      <c r="W668" s="246">
        <f t="shared" ca="1" si="95"/>
        <v>0.61855316758442425</v>
      </c>
      <c r="X668" s="246">
        <f t="shared" ca="1" si="96"/>
        <v>-0.88296455469154167</v>
      </c>
      <c r="Y668" s="246">
        <f t="shared" ca="1" si="97"/>
        <v>3.5066481648706151</v>
      </c>
      <c r="Z668" s="4">
        <f t="shared" ca="1" si="98"/>
        <v>-0.2517973041997843</v>
      </c>
      <c r="AA668" s="4">
        <f t="shared" ca="1" si="99"/>
        <v>0.1648013055907589</v>
      </c>
    </row>
    <row r="669" spans="1:27" x14ac:dyDescent="0.25">
      <c r="A669">
        <v>637</v>
      </c>
      <c r="B669" s="176">
        <f ca="1">OFFSET(InputPriceData!B$15,CalculationsAndCharts!$A669+$A$11,0,1,1)</f>
        <v>40632</v>
      </c>
      <c r="C669" s="3">
        <f ca="1">OFFSET(InputPriceData!G$15,CalculationsAndCharts!$A669+$A$11,IF($C$7,8,0),1,1)</f>
        <v>135835000</v>
      </c>
      <c r="D669" s="4">
        <f ca="1">OFFSET(InputPriceData!C$15,CalculationsAndCharts!$A669+$A$11,IF($C$7,8,0),1,1)</f>
        <v>124.48</v>
      </c>
      <c r="E669" s="4">
        <f ca="1">OFFSET(InputPriceData!D$15,CalculationsAndCharts!$A669+$A$11,IF($C$7,8,0),1,1)</f>
        <v>125.06</v>
      </c>
      <c r="F669" s="4">
        <f ca="1">OFFSET(InputPriceData!E$15,CalculationsAndCharts!$A669+$A$11,IF($C$7,8,0),1,1)</f>
        <v>124.3</v>
      </c>
      <c r="G669" s="4">
        <f ca="1">OFFSET(InputPriceData!F$15,CalculationsAndCharts!$A669+$A$11,IF($C$7,8,0),1,1)</f>
        <v>124.69</v>
      </c>
      <c r="H669" s="138"/>
      <c r="I669" s="138"/>
      <c r="O669" s="246">
        <f t="shared" ca="1" si="90"/>
        <v>0.94549718791910498</v>
      </c>
      <c r="P669" s="246">
        <f t="shared" ca="1" si="91"/>
        <v>-1.373839931627947</v>
      </c>
      <c r="Q669" s="246">
        <f t="shared" ca="1" si="93"/>
        <v>3.5384946164183808</v>
      </c>
      <c r="R669" s="4">
        <f t="shared" ca="1" si="94"/>
        <v>-0.38825548165409685</v>
      </c>
      <c r="S669" s="4">
        <f t="shared" ca="1" si="92"/>
        <v>0.78660938258370428</v>
      </c>
      <c r="W669" s="246">
        <f t="shared" ca="1" si="95"/>
        <v>0.94549718791910498</v>
      </c>
      <c r="X669" s="246">
        <f t="shared" ca="1" si="96"/>
        <v>-1.373839931627947</v>
      </c>
      <c r="Y669" s="246">
        <f t="shared" ca="1" si="97"/>
        <v>3.5384946164183808</v>
      </c>
      <c r="Z669" s="4">
        <f t="shared" ca="1" si="98"/>
        <v>-0.38825548165409685</v>
      </c>
      <c r="AA669" s="4">
        <f t="shared" ca="1" si="99"/>
        <v>1.3903810621824742E-2</v>
      </c>
    </row>
    <row r="670" spans="1:27" x14ac:dyDescent="0.25">
      <c r="A670">
        <v>638</v>
      </c>
      <c r="B670" s="176">
        <f ca="1">OFFSET(InputPriceData!B$15,CalculationsAndCharts!$A670+$A$11,0,1,1)</f>
        <v>40631</v>
      </c>
      <c r="C670" s="3">
        <f ca="1">OFFSET(InputPriceData!G$15,CalculationsAndCharts!$A670+$A$11,IF($C$7,8,0),1,1)</f>
        <v>129798800</v>
      </c>
      <c r="D670" s="4">
        <f ca="1">OFFSET(InputPriceData!C$15,CalculationsAndCharts!$A670+$A$11,IF($C$7,8,0),1,1)</f>
        <v>122.91</v>
      </c>
      <c r="E670" s="4">
        <f ca="1">OFFSET(InputPriceData!D$15,CalculationsAndCharts!$A670+$A$11,IF($C$7,8,0),1,1)</f>
        <v>123.88</v>
      </c>
      <c r="F670" s="4">
        <f ca="1">OFFSET(InputPriceData!E$15,CalculationsAndCharts!$A670+$A$11,IF($C$7,8,0),1,1)</f>
        <v>122.51</v>
      </c>
      <c r="G670" s="4">
        <f ca="1">OFFSET(InputPriceData!F$15,CalculationsAndCharts!$A670+$A$11,IF($C$7,8,0),1,1)</f>
        <v>123.84</v>
      </c>
      <c r="H670" s="138"/>
      <c r="I670" s="138"/>
      <c r="O670" s="246">
        <f t="shared" ca="1" si="90"/>
        <v>0.2340018918399604</v>
      </c>
      <c r="P670" s="246">
        <f t="shared" ca="1" si="91"/>
        <v>-1.8736336392702619</v>
      </c>
      <c r="Q670" s="246">
        <f t="shared" ca="1" si="93"/>
        <v>3.5706302890195567</v>
      </c>
      <c r="R670" s="4">
        <f t="shared" ca="1" si="94"/>
        <v>-0.52473470721180004</v>
      </c>
      <c r="S670" s="4">
        <f t="shared" ca="1" si="92"/>
        <v>0.71108154021649772</v>
      </c>
      <c r="W670" s="246">
        <f t="shared" ca="1" si="95"/>
        <v>0.2340018918399604</v>
      </c>
      <c r="X670" s="246">
        <f t="shared" ca="1" si="96"/>
        <v>-1.8736336392702619</v>
      </c>
      <c r="Y670" s="246">
        <f t="shared" ca="1" si="97"/>
        <v>3.5706302890195567</v>
      </c>
      <c r="Z670" s="4">
        <f t="shared" ca="1" si="98"/>
        <v>-0.52473470721180004</v>
      </c>
      <c r="AA670" s="4">
        <f t="shared" ca="1" si="99"/>
        <v>-0.15787082837329897</v>
      </c>
    </row>
    <row r="671" spans="1:27" x14ac:dyDescent="0.25">
      <c r="A671">
        <v>639</v>
      </c>
      <c r="B671" s="176">
        <f ca="1">OFFSET(InputPriceData!B$15,CalculationsAndCharts!$A671+$A$11,0,1,1)</f>
        <v>40630</v>
      </c>
      <c r="C671" s="3">
        <f ca="1">OFFSET(InputPriceData!G$15,CalculationsAndCharts!$A671+$A$11,IF($C$7,8,0),1,1)</f>
        <v>109762400</v>
      </c>
      <c r="D671" s="4">
        <f ca="1">OFFSET(InputPriceData!C$15,CalculationsAndCharts!$A671+$A$11,IF($C$7,8,0),1,1)</f>
        <v>123.57</v>
      </c>
      <c r="E671" s="4">
        <f ca="1">OFFSET(InputPriceData!D$15,CalculationsAndCharts!$A671+$A$11,IF($C$7,8,0),1,1)</f>
        <v>123.89</v>
      </c>
      <c r="F671" s="4">
        <f ca="1">OFFSET(InputPriceData!E$15,CalculationsAndCharts!$A671+$A$11,IF($C$7,8,0),1,1)</f>
        <v>122.97</v>
      </c>
      <c r="G671" s="4">
        <f ca="1">OFFSET(InputPriceData!F$15,CalculationsAndCharts!$A671+$A$11,IF($C$7,8,0),1,1)</f>
        <v>123.01</v>
      </c>
      <c r="H671" s="138"/>
      <c r="I671" s="138"/>
      <c r="O671" s="246">
        <f t="shared" ca="1" si="90"/>
        <v>-0.52318549860104335</v>
      </c>
      <c r="P671" s="246">
        <f t="shared" ca="1" si="91"/>
        <v>-2.3494453510706457</v>
      </c>
      <c r="Q671" s="246">
        <f t="shared" ca="1" si="93"/>
        <v>3.6030578093032863</v>
      </c>
      <c r="R671" s="4">
        <f t="shared" ca="1" si="94"/>
        <v>-0.65206984606359997</v>
      </c>
      <c r="S671" s="4">
        <f t="shared" ca="1" si="92"/>
        <v>0.60011587147772016</v>
      </c>
      <c r="W671" s="246">
        <f t="shared" ca="1" si="95"/>
        <v>-0.52318549860104335</v>
      </c>
      <c r="X671" s="246">
        <f t="shared" ca="1" si="96"/>
        <v>-2.3494453510706457</v>
      </c>
      <c r="Y671" s="246">
        <f t="shared" ca="1" si="97"/>
        <v>3.6030578093032863</v>
      </c>
      <c r="Z671" s="4">
        <f t="shared" ca="1" si="98"/>
        <v>-0.65206984606359997</v>
      </c>
      <c r="AA671" s="4">
        <f t="shared" ca="1" si="99"/>
        <v>-0.34101646851566469</v>
      </c>
    </row>
    <row r="672" spans="1:27" x14ac:dyDescent="0.25">
      <c r="A672">
        <v>640</v>
      </c>
      <c r="B672" s="176">
        <f ca="1">OFFSET(InputPriceData!B$15,CalculationsAndCharts!$A672+$A$11,0,1,1)</f>
        <v>40627</v>
      </c>
      <c r="C672" s="3">
        <f ca="1">OFFSET(InputPriceData!G$15,CalculationsAndCharts!$A672+$A$11,IF($C$7,8,0),1,1)</f>
        <v>155642800</v>
      </c>
      <c r="D672" s="4">
        <f ca="1">OFFSET(InputPriceData!C$15,CalculationsAndCharts!$A672+$A$11,IF($C$7,8,0),1,1)</f>
        <v>123.25</v>
      </c>
      <c r="E672" s="4">
        <f ca="1">OFFSET(InputPriceData!D$15,CalculationsAndCharts!$A672+$A$11,IF($C$7,8,0),1,1)</f>
        <v>123.85</v>
      </c>
      <c r="F672" s="4">
        <f ca="1">OFFSET(InputPriceData!E$15,CalculationsAndCharts!$A672+$A$11,IF($C$7,8,0),1,1)</f>
        <v>122.92</v>
      </c>
      <c r="G672" s="4">
        <f ca="1">OFFSET(InputPriceData!F$15,CalculationsAndCharts!$A672+$A$11,IF($C$7,8,0),1,1)</f>
        <v>123.31</v>
      </c>
      <c r="H672" s="138"/>
      <c r="I672" s="138"/>
      <c r="O672" s="246">
        <f t="shared" ca="1" si="90"/>
        <v>-0.16773829869211876</v>
      </c>
      <c r="P672" s="246">
        <f t="shared" ca="1" si="91"/>
        <v>-2.819714987713946</v>
      </c>
      <c r="Q672" s="246">
        <f t="shared" ca="1" si="93"/>
        <v>3.6357798277530637</v>
      </c>
      <c r="R672" s="4">
        <f t="shared" ca="1" si="94"/>
        <v>-0.77554613351176127</v>
      </c>
      <c r="S672" s="4">
        <f t="shared" ca="1" si="92"/>
        <v>0.41208732468178999</v>
      </c>
      <c r="W672" s="246">
        <f t="shared" ca="1" si="95"/>
        <v>-0.16773829869211876</v>
      </c>
      <c r="X672" s="246">
        <f t="shared" ca="1" si="96"/>
        <v>-2.819714987713946</v>
      </c>
      <c r="Y672" s="246">
        <f t="shared" ca="1" si="97"/>
        <v>3.6357798277530637</v>
      </c>
      <c r="Z672" s="4">
        <f t="shared" ca="1" si="98"/>
        <v>-0.77554613351176127</v>
      </c>
      <c r="AA672" s="4">
        <f t="shared" ca="1" si="99"/>
        <v>-0.54444212862090302</v>
      </c>
    </row>
    <row r="673" spans="1:27" x14ac:dyDescent="0.25">
      <c r="A673">
        <v>641</v>
      </c>
      <c r="B673" s="176">
        <f ca="1">OFFSET(InputPriceData!B$15,CalculationsAndCharts!$A673+$A$11,0,1,1)</f>
        <v>40626</v>
      </c>
      <c r="C673" s="3">
        <f ca="1">OFFSET(InputPriceData!G$15,CalculationsAndCharts!$A673+$A$11,IF($C$7,8,0),1,1)</f>
        <v>159129800</v>
      </c>
      <c r="D673" s="4">
        <f ca="1">OFFSET(InputPriceData!C$15,CalculationsAndCharts!$A673+$A$11,IF($C$7,8,0),1,1)</f>
        <v>122.47</v>
      </c>
      <c r="E673" s="4">
        <f ca="1">OFFSET(InputPriceData!D$15,CalculationsAndCharts!$A673+$A$11,IF($C$7,8,0),1,1)</f>
        <v>123.12</v>
      </c>
      <c r="F673" s="4">
        <f ca="1">OFFSET(InputPriceData!E$15,CalculationsAndCharts!$A673+$A$11,IF($C$7,8,0),1,1)</f>
        <v>121.78</v>
      </c>
      <c r="G673" s="4">
        <f ca="1">OFFSET(InputPriceData!F$15,CalculationsAndCharts!$A673+$A$11,IF($C$7,8,0),1,1)</f>
        <v>122.94</v>
      </c>
      <c r="H673" s="138"/>
      <c r="I673" s="138"/>
      <c r="O673" s="246">
        <f t="shared" ref="O673:O736" ca="1" si="100">$N$38*(G673-2*G674+G675)+2*$N$36*O674-$N$37*O675</f>
        <v>-0.47969852524992462</v>
      </c>
      <c r="P673" s="246">
        <f t="shared" ref="P673:P736" ca="1" si="101">$N$41*(O673+O674)/2+$N$42*P674+$N$43*P675</f>
        <v>-3.2481513203378025</v>
      </c>
      <c r="Q673" s="246">
        <f t="shared" ca="1" si="93"/>
        <v>3.6687990189233743</v>
      </c>
      <c r="R673" s="4">
        <f t="shared" ca="1" si="94"/>
        <v>-0.88534457831679947</v>
      </c>
      <c r="S673" s="4">
        <f t="shared" ref="S673:S736" ca="1" si="102">(R673+$A$21)/($A$21*R673+1)</f>
        <v>7.2126730515272922E-2</v>
      </c>
      <c r="W673" s="246">
        <f t="shared" ca="1" si="95"/>
        <v>-0.47969852524992462</v>
      </c>
      <c r="X673" s="246">
        <f t="shared" ca="1" si="96"/>
        <v>-3.2481513203378025</v>
      </c>
      <c r="Y673" s="246">
        <f t="shared" ca="1" si="97"/>
        <v>3.6687990189233743</v>
      </c>
      <c r="Z673" s="4">
        <f t="shared" ca="1" si="98"/>
        <v>-0.88534457831679947</v>
      </c>
      <c r="AA673" s="4">
        <f t="shared" ca="1" si="99"/>
        <v>-0.75146773082217622</v>
      </c>
    </row>
    <row r="674" spans="1:27" x14ac:dyDescent="0.25">
      <c r="A674">
        <v>642</v>
      </c>
      <c r="B674" s="176">
        <f ca="1">OFFSET(InputPriceData!B$15,CalculationsAndCharts!$A674+$A$11,0,1,1)</f>
        <v>40625</v>
      </c>
      <c r="C674" s="3">
        <f ca="1">OFFSET(InputPriceData!G$15,CalculationsAndCharts!$A674+$A$11,IF($C$7,8,0),1,1)</f>
        <v>148603100</v>
      </c>
      <c r="D674" s="4">
        <f ca="1">OFFSET(InputPriceData!C$15,CalculationsAndCharts!$A674+$A$11,IF($C$7,8,0),1,1)</f>
        <v>121.08</v>
      </c>
      <c r="E674" s="4">
        <f ca="1">OFFSET(InputPriceData!D$15,CalculationsAndCharts!$A674+$A$11,IF($C$7,8,0),1,1)</f>
        <v>122.09</v>
      </c>
      <c r="F674" s="4">
        <f ca="1">OFFSET(InputPriceData!E$15,CalculationsAndCharts!$A674+$A$11,IF($C$7,8,0),1,1)</f>
        <v>120.51</v>
      </c>
      <c r="G674" s="4">
        <f ca="1">OFFSET(InputPriceData!F$15,CalculationsAndCharts!$A674+$A$11,IF($C$7,8,0),1,1)</f>
        <v>121.77</v>
      </c>
      <c r="H674" s="138"/>
      <c r="I674" s="138"/>
      <c r="O674" s="246">
        <f t="shared" ca="1" si="100"/>
        <v>-1.6564266518683732</v>
      </c>
      <c r="P674" s="246">
        <f t="shared" ca="1" si="101"/>
        <v>-3.5558931053124403</v>
      </c>
      <c r="Q674" s="246">
        <f t="shared" ref="Q674:Q737" ca="1" si="103">IF(ABS(P674)&gt;(Q675*0.991),ABS(P674),(Q675*0.991))</f>
        <v>3.7021180816582993</v>
      </c>
      <c r="R674" s="4">
        <f t="shared" ref="R674:R737" ca="1" si="104">IF(Q674&gt;0,P674/Q674,R675)</f>
        <v>-0.96050234673218204</v>
      </c>
      <c r="S674" s="4">
        <f t="shared" ca="1" si="102"/>
        <v>-0.44635403510308319</v>
      </c>
      <c r="W674" s="246">
        <f t="shared" ref="W674:W737" ca="1" si="105">$V$38*(G674-2*G675+G676)+2*$V$36*W675-$V$37*W676</f>
        <v>-1.6564266518683732</v>
      </c>
      <c r="X674" s="246">
        <f t="shared" ref="X674:X737" ca="1" si="106">$V$41*(W674+W675)/2+$V$42*X675+$V$43*X676</f>
        <v>-3.5558931053124403</v>
      </c>
      <c r="Y674" s="246">
        <f t="shared" ref="Y674:Y737" ca="1" si="107">IF(ABS(X674)&gt;(Y675*0.991),ABS(X674),(Y675*0.991))</f>
        <v>3.7021180816582993</v>
      </c>
      <c r="Z674" s="4">
        <f t="shared" ref="Z674:Z737" ca="1" si="108">IF(Y674&gt;0,X674/Y674,Z675)</f>
        <v>-0.96050234673218204</v>
      </c>
      <c r="AA674" s="4">
        <f t="shared" ref="AA674:AA737" ca="1" si="109">(Z674+$A$26)/($A$26*Z674+1)</f>
        <v>-0.91020331460465465</v>
      </c>
    </row>
    <row r="675" spans="1:27" x14ac:dyDescent="0.25">
      <c r="A675">
        <v>643</v>
      </c>
      <c r="B675" s="176">
        <f ca="1">OFFSET(InputPriceData!B$15,CalculationsAndCharts!$A675+$A$11,0,1,1)</f>
        <v>40624</v>
      </c>
      <c r="C675" s="3">
        <f ca="1">OFFSET(InputPriceData!G$15,CalculationsAndCharts!$A675+$A$11,IF($C$7,8,0),1,1)</f>
        <v>129538600</v>
      </c>
      <c r="D675" s="4">
        <f ca="1">OFFSET(InputPriceData!C$15,CalculationsAndCharts!$A675+$A$11,IF($C$7,8,0),1,1)</f>
        <v>121.83</v>
      </c>
      <c r="E675" s="4">
        <f ca="1">OFFSET(InputPriceData!D$15,CalculationsAndCharts!$A675+$A$11,IF($C$7,8,0),1,1)</f>
        <v>121.99</v>
      </c>
      <c r="F675" s="4">
        <f ca="1">OFFSET(InputPriceData!E$15,CalculationsAndCharts!$A675+$A$11,IF($C$7,8,0),1,1)</f>
        <v>121.32</v>
      </c>
      <c r="G675" s="4">
        <f ca="1">OFFSET(InputPriceData!F$15,CalculationsAndCharts!$A675+$A$11,IF($C$7,8,0),1,1)</f>
        <v>121.43</v>
      </c>
      <c r="H675" s="138"/>
      <c r="I675" s="138"/>
      <c r="O675" s="246">
        <f t="shared" ca="1" si="100"/>
        <v>-2.0709600087231133</v>
      </c>
      <c r="P675" s="246">
        <f t="shared" ca="1" si="101"/>
        <v>-3.7292310355488114</v>
      </c>
      <c r="Q675" s="246">
        <f t="shared" ca="1" si="103"/>
        <v>3.7357397393121081</v>
      </c>
      <c r="R675" s="4">
        <f t="shared" ca="1" si="104"/>
        <v>-0.99825772023280845</v>
      </c>
      <c r="S675" s="4">
        <f t="shared" ca="1" si="102"/>
        <v>-0.96740774781726746</v>
      </c>
      <c r="W675" s="246">
        <f t="shared" ca="1" si="105"/>
        <v>-2.0709600087231133</v>
      </c>
      <c r="X675" s="246">
        <f t="shared" ca="1" si="106"/>
        <v>-3.7292310355488114</v>
      </c>
      <c r="Y675" s="246">
        <f t="shared" ca="1" si="107"/>
        <v>3.7357397393121081</v>
      </c>
      <c r="Z675" s="4">
        <f t="shared" ca="1" si="108"/>
        <v>-0.99825772023280845</v>
      </c>
      <c r="AA675" s="4">
        <f t="shared" ca="1" si="109"/>
        <v>-0.99593939701416967</v>
      </c>
    </row>
    <row r="676" spans="1:27" x14ac:dyDescent="0.25">
      <c r="A676">
        <v>644</v>
      </c>
      <c r="B676" s="176">
        <f ca="1">OFFSET(InputPriceData!B$15,CalculationsAndCharts!$A676+$A$11,0,1,1)</f>
        <v>40623</v>
      </c>
      <c r="C676" s="3">
        <f ca="1">OFFSET(InputPriceData!G$15,CalculationsAndCharts!$A676+$A$11,IF($C$7,8,0),1,1)</f>
        <v>153992600</v>
      </c>
      <c r="D676" s="4">
        <f ca="1">OFFSET(InputPriceData!C$15,CalculationsAndCharts!$A676+$A$11,IF($C$7,8,0),1,1)</f>
        <v>121.48</v>
      </c>
      <c r="E676" s="4">
        <f ca="1">OFFSET(InputPriceData!D$15,CalculationsAndCharts!$A676+$A$11,IF($C$7,8,0),1,1)</f>
        <v>122.1</v>
      </c>
      <c r="F676" s="4">
        <f ca="1">OFFSET(InputPriceData!E$15,CalculationsAndCharts!$A676+$A$11,IF($C$7,8,0),1,1)</f>
        <v>121.34</v>
      </c>
      <c r="G676" s="4">
        <f ca="1">OFFSET(InputPriceData!F$15,CalculationsAndCharts!$A676+$A$11,IF($C$7,8,0),1,1)</f>
        <v>121.85</v>
      </c>
      <c r="H676" s="138"/>
      <c r="I676" s="138"/>
      <c r="O676" s="246">
        <f t="shared" ca="1" si="100"/>
        <v>-1.7248193819193478</v>
      </c>
      <c r="P676" s="246">
        <f t="shared" ca="1" si="101"/>
        <v>-3.7696667399718549</v>
      </c>
      <c r="Q676" s="246">
        <f t="shared" ca="1" si="103"/>
        <v>3.7696667399718549</v>
      </c>
      <c r="R676" s="4">
        <f t="shared" ca="1" si="104"/>
        <v>-1</v>
      </c>
      <c r="S676" s="4">
        <f t="shared" ca="1" si="102"/>
        <v>-1</v>
      </c>
      <c r="W676" s="246">
        <f t="shared" ca="1" si="105"/>
        <v>-1.7248193819193478</v>
      </c>
      <c r="X676" s="246">
        <f t="shared" ca="1" si="106"/>
        <v>-3.7696667399718549</v>
      </c>
      <c r="Y676" s="246">
        <f t="shared" ca="1" si="107"/>
        <v>3.7696667399718549</v>
      </c>
      <c r="Z676" s="4">
        <f t="shared" ca="1" si="108"/>
        <v>-1</v>
      </c>
      <c r="AA676" s="4">
        <f t="shared" ca="1" si="109"/>
        <v>-1</v>
      </c>
    </row>
    <row r="677" spans="1:27" x14ac:dyDescent="0.25">
      <c r="A677">
        <v>645</v>
      </c>
      <c r="B677" s="176">
        <f ca="1">OFFSET(InputPriceData!B$15,CalculationsAndCharts!$A677+$A$11,0,1,1)</f>
        <v>40620</v>
      </c>
      <c r="C677" s="3">
        <f ca="1">OFFSET(InputPriceData!G$15,CalculationsAndCharts!$A677+$A$11,IF($C$7,8,0),1,1)</f>
        <v>230435400</v>
      </c>
      <c r="D677" s="4">
        <f ca="1">OFFSET(InputPriceData!C$15,CalculationsAndCharts!$A677+$A$11,IF($C$7,8,0),1,1)</f>
        <v>121</v>
      </c>
      <c r="E677" s="4">
        <f ca="1">OFFSET(InputPriceData!D$15,CalculationsAndCharts!$A677+$A$11,IF($C$7,8,0),1,1)</f>
        <v>121.04</v>
      </c>
      <c r="F677" s="4">
        <f ca="1">OFFSET(InputPriceData!E$15,CalculationsAndCharts!$A677+$A$11,IF($C$7,8,0),1,1)</f>
        <v>119.76</v>
      </c>
      <c r="G677" s="4">
        <f ca="1">OFFSET(InputPriceData!F$15,CalculationsAndCharts!$A677+$A$11,IF($C$7,8,0),1,1)</f>
        <v>119.99</v>
      </c>
      <c r="H677" s="138"/>
      <c r="I677" s="138"/>
      <c r="O677" s="246">
        <f t="shared" ca="1" si="100"/>
        <v>-3.7277238348063815</v>
      </c>
      <c r="P677" s="246">
        <f t="shared" ca="1" si="101"/>
        <v>-3.6021026308894344</v>
      </c>
      <c r="Q677" s="246">
        <f t="shared" ca="1" si="103"/>
        <v>3.6021026308894344</v>
      </c>
      <c r="R677" s="4">
        <f t="shared" ca="1" si="104"/>
        <v>-1</v>
      </c>
      <c r="S677" s="4">
        <f t="shared" ca="1" si="102"/>
        <v>-1</v>
      </c>
      <c r="W677" s="246">
        <f t="shared" ca="1" si="105"/>
        <v>-3.7277238348063815</v>
      </c>
      <c r="X677" s="246">
        <f t="shared" ca="1" si="106"/>
        <v>-3.6021026308894344</v>
      </c>
      <c r="Y677" s="246">
        <f t="shared" ca="1" si="107"/>
        <v>3.6021026308894344</v>
      </c>
      <c r="Z677" s="4">
        <f t="shared" ca="1" si="108"/>
        <v>-1</v>
      </c>
      <c r="AA677" s="4">
        <f t="shared" ca="1" si="109"/>
        <v>-1</v>
      </c>
    </row>
    <row r="678" spans="1:27" x14ac:dyDescent="0.25">
      <c r="A678">
        <v>646</v>
      </c>
      <c r="B678" s="176">
        <f ca="1">OFFSET(InputPriceData!B$15,CalculationsAndCharts!$A678+$A$11,0,1,1)</f>
        <v>40619</v>
      </c>
      <c r="C678" s="3">
        <f ca="1">OFFSET(InputPriceData!G$15,CalculationsAndCharts!$A678+$A$11,IF($C$7,8,0),1,1)</f>
        <v>254303700</v>
      </c>
      <c r="D678" s="4">
        <f ca="1">OFFSET(InputPriceData!C$15,CalculationsAndCharts!$A678+$A$11,IF($C$7,8,0),1,1)</f>
        <v>119.69</v>
      </c>
      <c r="E678" s="4">
        <f ca="1">OFFSET(InputPriceData!D$15,CalculationsAndCharts!$A678+$A$11,IF($C$7,8,0),1,1)</f>
        <v>120.05</v>
      </c>
      <c r="F678" s="4">
        <f ca="1">OFFSET(InputPriceData!E$15,CalculationsAndCharts!$A678+$A$11,IF($C$7,8,0),1,1)</f>
        <v>118.85</v>
      </c>
      <c r="G678" s="4">
        <f ca="1">OFFSET(InputPriceData!F$15,CalculationsAndCharts!$A678+$A$11,IF($C$7,8,0),1,1)</f>
        <v>119.55</v>
      </c>
      <c r="H678" s="138"/>
      <c r="I678" s="138"/>
      <c r="O678" s="246">
        <f t="shared" ca="1" si="100"/>
        <v>-4.4238302597287094</v>
      </c>
      <c r="P678" s="246">
        <f t="shared" ca="1" si="101"/>
        <v>-3.2329163553143361</v>
      </c>
      <c r="Q678" s="246">
        <f t="shared" ca="1" si="103"/>
        <v>3.2329163553143361</v>
      </c>
      <c r="R678" s="4">
        <f t="shared" ca="1" si="104"/>
        <v>-1</v>
      </c>
      <c r="S678" s="4">
        <f t="shared" ca="1" si="102"/>
        <v>-1</v>
      </c>
      <c r="W678" s="246">
        <f t="shared" ca="1" si="105"/>
        <v>-4.4238302597287094</v>
      </c>
      <c r="X678" s="246">
        <f t="shared" ca="1" si="106"/>
        <v>-3.2329163553143361</v>
      </c>
      <c r="Y678" s="246">
        <f t="shared" ca="1" si="107"/>
        <v>3.2329163553143361</v>
      </c>
      <c r="Z678" s="4">
        <f t="shared" ca="1" si="108"/>
        <v>-1</v>
      </c>
      <c r="AA678" s="4">
        <f t="shared" ca="1" si="109"/>
        <v>-1</v>
      </c>
    </row>
    <row r="679" spans="1:27" x14ac:dyDescent="0.25">
      <c r="A679">
        <v>647</v>
      </c>
      <c r="B679" s="176">
        <f ca="1">OFFSET(InputPriceData!B$15,CalculationsAndCharts!$A679+$A$11,0,1,1)</f>
        <v>40618</v>
      </c>
      <c r="C679" s="3">
        <f ca="1">OFFSET(InputPriceData!G$15,CalculationsAndCharts!$A679+$A$11,IF($C$7,8,0),1,1)</f>
        <v>468670300</v>
      </c>
      <c r="D679" s="4">
        <f ca="1">OFFSET(InputPriceData!C$15,CalculationsAndCharts!$A679+$A$11,IF($C$7,8,0),1,1)</f>
        <v>119.83</v>
      </c>
      <c r="E679" s="4">
        <f ca="1">OFFSET(InputPriceData!D$15,CalculationsAndCharts!$A679+$A$11,IF($C$7,8,0),1,1)</f>
        <v>120.22</v>
      </c>
      <c r="F679" s="4">
        <f ca="1">OFFSET(InputPriceData!E$15,CalculationsAndCharts!$A679+$A$11,IF($C$7,8,0),1,1)</f>
        <v>117.15</v>
      </c>
      <c r="G679" s="4">
        <f ca="1">OFFSET(InputPriceData!F$15,CalculationsAndCharts!$A679+$A$11,IF($C$7,8,0),1,1)</f>
        <v>117.99</v>
      </c>
      <c r="H679" s="138"/>
      <c r="I679" s="138"/>
      <c r="O679" s="246">
        <f t="shared" ca="1" si="100"/>
        <v>-6.3469702416660745</v>
      </c>
      <c r="P679" s="246">
        <f t="shared" ca="1" si="101"/>
        <v>-2.7610991468813291</v>
      </c>
      <c r="Q679" s="246">
        <f t="shared" ca="1" si="103"/>
        <v>2.7610991468813291</v>
      </c>
      <c r="R679" s="4">
        <f t="shared" ca="1" si="104"/>
        <v>-1</v>
      </c>
      <c r="S679" s="4">
        <f t="shared" ca="1" si="102"/>
        <v>-1</v>
      </c>
      <c r="W679" s="246">
        <f t="shared" ca="1" si="105"/>
        <v>-6.3469702416660745</v>
      </c>
      <c r="X679" s="246">
        <f t="shared" ca="1" si="106"/>
        <v>-2.7610991468813291</v>
      </c>
      <c r="Y679" s="246">
        <f t="shared" ca="1" si="107"/>
        <v>2.7610991468813291</v>
      </c>
      <c r="Z679" s="4">
        <f t="shared" ca="1" si="108"/>
        <v>-1</v>
      </c>
      <c r="AA679" s="4">
        <f t="shared" ca="1" si="109"/>
        <v>-1</v>
      </c>
    </row>
    <row r="680" spans="1:27" x14ac:dyDescent="0.25">
      <c r="A680">
        <v>648</v>
      </c>
      <c r="B680" s="176">
        <f ca="1">OFFSET(InputPriceData!B$15,CalculationsAndCharts!$A680+$A$11,0,1,1)</f>
        <v>40617</v>
      </c>
      <c r="C680" s="3">
        <f ca="1">OFFSET(InputPriceData!G$15,CalculationsAndCharts!$A680+$A$11,IF($C$7,8,0),1,1)</f>
        <v>359585400</v>
      </c>
      <c r="D680" s="4">
        <f ca="1">OFFSET(InputPriceData!C$15,CalculationsAndCharts!$A680+$A$11,IF($C$7,8,0),1,1)</f>
        <v>118.38</v>
      </c>
      <c r="E680" s="4">
        <f ca="1">OFFSET(InputPriceData!D$15,CalculationsAndCharts!$A680+$A$11,IF($C$7,8,0),1,1)</f>
        <v>120.94</v>
      </c>
      <c r="F680" s="4">
        <f ca="1">OFFSET(InputPriceData!E$15,CalculationsAndCharts!$A680+$A$11,IF($C$7,8,0),1,1)</f>
        <v>118.29</v>
      </c>
      <c r="G680" s="4">
        <f ca="1">OFFSET(InputPriceData!F$15,CalculationsAndCharts!$A680+$A$11,IF($C$7,8,0),1,1)</f>
        <v>120.22</v>
      </c>
      <c r="H680" s="138"/>
      <c r="I680" s="138"/>
      <c r="O680" s="246">
        <f t="shared" ca="1" si="100"/>
        <v>-4.4715773989669216</v>
      </c>
      <c r="P680" s="246">
        <f t="shared" ca="1" si="101"/>
        <v>-2.3487365659973261</v>
      </c>
      <c r="Q680" s="246">
        <f t="shared" ca="1" si="103"/>
        <v>2.3487365659973261</v>
      </c>
      <c r="R680" s="4">
        <f t="shared" ca="1" si="104"/>
        <v>-1</v>
      </c>
      <c r="S680" s="4">
        <f t="shared" ca="1" si="102"/>
        <v>-1</v>
      </c>
      <c r="W680" s="246">
        <f t="shared" ca="1" si="105"/>
        <v>-4.4715773989669216</v>
      </c>
      <c r="X680" s="246">
        <f t="shared" ca="1" si="106"/>
        <v>-2.3487365659973261</v>
      </c>
      <c r="Y680" s="246">
        <f t="shared" ca="1" si="107"/>
        <v>2.3487365659973261</v>
      </c>
      <c r="Z680" s="4">
        <f t="shared" ca="1" si="108"/>
        <v>-1</v>
      </c>
      <c r="AA680" s="4">
        <f t="shared" ca="1" si="109"/>
        <v>-1</v>
      </c>
    </row>
    <row r="681" spans="1:27" x14ac:dyDescent="0.25">
      <c r="A681">
        <v>649</v>
      </c>
      <c r="B681" s="176">
        <f ca="1">OFFSET(InputPriceData!B$15,CalculationsAndCharts!$A681+$A$11,0,1,1)</f>
        <v>40616</v>
      </c>
      <c r="C681" s="3">
        <f ca="1">OFFSET(InputPriceData!G$15,CalculationsAndCharts!$A681+$A$11,IF($C$7,8,0),1,1)</f>
        <v>234974100</v>
      </c>
      <c r="D681" s="4">
        <f ca="1">OFFSET(InputPriceData!C$15,CalculationsAndCharts!$A681+$A$11,IF($C$7,8,0),1,1)</f>
        <v>121.55</v>
      </c>
      <c r="E681" s="4">
        <f ca="1">OFFSET(InputPriceData!D$15,CalculationsAndCharts!$A681+$A$11,IF($C$7,8,0),1,1)</f>
        <v>122.01</v>
      </c>
      <c r="F681" s="4">
        <f ca="1">OFFSET(InputPriceData!E$15,CalculationsAndCharts!$A681+$A$11,IF($C$7,8,0),1,1)</f>
        <v>120.68</v>
      </c>
      <c r="G681" s="4">
        <f ca="1">OFFSET(InputPriceData!F$15,CalculationsAndCharts!$A681+$A$11,IF($C$7,8,0),1,1)</f>
        <v>121.61</v>
      </c>
      <c r="H681" s="138"/>
      <c r="I681" s="138"/>
      <c r="O681" s="246">
        <f t="shared" ca="1" si="100"/>
        <v>-3.2912509108768058</v>
      </c>
      <c r="P681" s="246">
        <f t="shared" ca="1" si="101"/>
        <v>-2.0828270720171531</v>
      </c>
      <c r="Q681" s="246">
        <f t="shared" ca="1" si="103"/>
        <v>2.0828270720171531</v>
      </c>
      <c r="R681" s="4">
        <f t="shared" ca="1" si="104"/>
        <v>-1</v>
      </c>
      <c r="S681" s="4">
        <f t="shared" ca="1" si="102"/>
        <v>-1</v>
      </c>
      <c r="W681" s="246">
        <f t="shared" ca="1" si="105"/>
        <v>-3.2912509108768058</v>
      </c>
      <c r="X681" s="246">
        <f t="shared" ca="1" si="106"/>
        <v>-2.0828270720171531</v>
      </c>
      <c r="Y681" s="246">
        <f t="shared" ca="1" si="107"/>
        <v>2.0828270720171531</v>
      </c>
      <c r="Z681" s="4">
        <f t="shared" ca="1" si="108"/>
        <v>-1</v>
      </c>
      <c r="AA681" s="4">
        <f t="shared" ca="1" si="109"/>
        <v>-1</v>
      </c>
    </row>
    <row r="682" spans="1:27" x14ac:dyDescent="0.25">
      <c r="A682">
        <v>650</v>
      </c>
      <c r="B682" s="176">
        <f ca="1">OFFSET(InputPriceData!B$15,CalculationsAndCharts!$A682+$A$11,0,1,1)</f>
        <v>40613</v>
      </c>
      <c r="C682" s="3">
        <f ca="1">OFFSET(InputPriceData!G$15,CalculationsAndCharts!$A682+$A$11,IF($C$7,8,0),1,1)</f>
        <v>225621800</v>
      </c>
      <c r="D682" s="4">
        <f ca="1">OFFSET(InputPriceData!C$15,CalculationsAndCharts!$A682+$A$11,IF($C$7,8,0),1,1)</f>
        <v>121.12</v>
      </c>
      <c r="E682" s="4">
        <f ca="1">OFFSET(InputPriceData!D$15,CalculationsAndCharts!$A682+$A$11,IF($C$7,8,0),1,1)</f>
        <v>122.79</v>
      </c>
      <c r="F682" s="4">
        <f ca="1">OFFSET(InputPriceData!E$15,CalculationsAndCharts!$A682+$A$11,IF($C$7,8,0),1,1)</f>
        <v>121.09</v>
      </c>
      <c r="G682" s="4">
        <f ca="1">OFFSET(InputPriceData!F$15,CalculationsAndCharts!$A682+$A$11,IF($C$7,8,0),1,1)</f>
        <v>122.35</v>
      </c>
      <c r="H682" s="138"/>
      <c r="I682" s="138"/>
      <c r="O682" s="246">
        <f t="shared" ca="1" si="100"/>
        <v>-2.6742974405288216</v>
      </c>
      <c r="P682" s="246">
        <f t="shared" ca="1" si="101"/>
        <v>-1.8897981334318397</v>
      </c>
      <c r="Q682" s="246">
        <f t="shared" ca="1" si="103"/>
        <v>1.8897981334318397</v>
      </c>
      <c r="R682" s="4">
        <f t="shared" ca="1" si="104"/>
        <v>-1</v>
      </c>
      <c r="S682" s="4">
        <f t="shared" ca="1" si="102"/>
        <v>-1</v>
      </c>
      <c r="W682" s="246">
        <f t="shared" ca="1" si="105"/>
        <v>-2.6742974405288216</v>
      </c>
      <c r="X682" s="246">
        <f t="shared" ca="1" si="106"/>
        <v>-1.8897981334318397</v>
      </c>
      <c r="Y682" s="246">
        <f t="shared" ca="1" si="107"/>
        <v>1.8897981334318397</v>
      </c>
      <c r="Z682" s="4">
        <f t="shared" ca="1" si="108"/>
        <v>-1</v>
      </c>
      <c r="AA682" s="4">
        <f t="shared" ca="1" si="109"/>
        <v>-1</v>
      </c>
    </row>
    <row r="683" spans="1:27" x14ac:dyDescent="0.25">
      <c r="A683">
        <v>651</v>
      </c>
      <c r="B683" s="176">
        <f ca="1">OFFSET(InputPriceData!B$15,CalculationsAndCharts!$A683+$A$11,0,1,1)</f>
        <v>40612</v>
      </c>
      <c r="C683" s="3">
        <f ca="1">OFFSET(InputPriceData!G$15,CalculationsAndCharts!$A683+$A$11,IF($C$7,8,0),1,1)</f>
        <v>301291800</v>
      </c>
      <c r="D683" s="4">
        <f ca="1">OFFSET(InputPriceData!C$15,CalculationsAndCharts!$A683+$A$11,IF($C$7,8,0),1,1)</f>
        <v>122.5</v>
      </c>
      <c r="E683" s="4">
        <f ca="1">OFFSET(InputPriceData!D$15,CalculationsAndCharts!$A683+$A$11,IF($C$7,8,0),1,1)</f>
        <v>122.67</v>
      </c>
      <c r="F683" s="4">
        <f ca="1">OFFSET(InputPriceData!E$15,CalculationsAndCharts!$A683+$A$11,IF($C$7,8,0),1,1)</f>
        <v>121.39</v>
      </c>
      <c r="G683" s="4">
        <f ca="1">OFFSET(InputPriceData!F$15,CalculationsAndCharts!$A683+$A$11,IF($C$7,8,0),1,1)</f>
        <v>121.51</v>
      </c>
      <c r="H683" s="138"/>
      <c r="I683" s="138"/>
      <c r="O683" s="246">
        <f t="shared" ca="1" si="100"/>
        <v>-3.6470901820754991</v>
      </c>
      <c r="P683" s="246">
        <f t="shared" ca="1" si="101"/>
        <v>-1.7234743718523031</v>
      </c>
      <c r="Q683" s="246">
        <f t="shared" ca="1" si="103"/>
        <v>1.7234743718523031</v>
      </c>
      <c r="R683" s="4">
        <f t="shared" ca="1" si="104"/>
        <v>-1</v>
      </c>
      <c r="S683" s="4">
        <f t="shared" ca="1" si="102"/>
        <v>-1</v>
      </c>
      <c r="W683" s="246">
        <f t="shared" ca="1" si="105"/>
        <v>-3.6470901820754991</v>
      </c>
      <c r="X683" s="246">
        <f t="shared" ca="1" si="106"/>
        <v>-1.7234743718523031</v>
      </c>
      <c r="Y683" s="246">
        <f t="shared" ca="1" si="107"/>
        <v>1.7234743718523031</v>
      </c>
      <c r="Z683" s="4">
        <f t="shared" ca="1" si="108"/>
        <v>-1</v>
      </c>
      <c r="AA683" s="4">
        <f t="shared" ca="1" si="109"/>
        <v>-1</v>
      </c>
    </row>
    <row r="684" spans="1:27" x14ac:dyDescent="0.25">
      <c r="A684">
        <v>652</v>
      </c>
      <c r="B684" s="176">
        <f ca="1">OFFSET(InputPriceData!B$15,CalculationsAndCharts!$A684+$A$11,0,1,1)</f>
        <v>40611</v>
      </c>
      <c r="C684" s="3">
        <f ca="1">OFFSET(InputPriceData!G$15,CalculationsAndCharts!$A684+$A$11,IF($C$7,8,0),1,1)</f>
        <v>153806000</v>
      </c>
      <c r="D684" s="4">
        <f ca="1">OFFSET(InputPriceData!C$15,CalculationsAndCharts!$A684+$A$11,IF($C$7,8,0),1,1)</f>
        <v>123.73</v>
      </c>
      <c r="E684" s="4">
        <f ca="1">OFFSET(InputPriceData!D$15,CalculationsAndCharts!$A684+$A$11,IF($C$7,8,0),1,1)</f>
        <v>124.18</v>
      </c>
      <c r="F684" s="4">
        <f ca="1">OFFSET(InputPriceData!E$15,CalculationsAndCharts!$A684+$A$11,IF($C$7,8,0),1,1)</f>
        <v>123.06</v>
      </c>
      <c r="G684" s="4">
        <f ca="1">OFFSET(InputPriceData!F$15,CalculationsAndCharts!$A684+$A$11,IF($C$7,8,0),1,1)</f>
        <v>123.8</v>
      </c>
      <c r="H684" s="138"/>
      <c r="I684" s="138"/>
      <c r="O684" s="246">
        <f t="shared" ca="1" si="100"/>
        <v>-1.4289272972091105</v>
      </c>
      <c r="P684" s="246">
        <f t="shared" ca="1" si="101"/>
        <v>-1.641204230099476</v>
      </c>
      <c r="Q684" s="246">
        <f t="shared" ca="1" si="103"/>
        <v>1.641204230099476</v>
      </c>
      <c r="R684" s="4">
        <f t="shared" ca="1" si="104"/>
        <v>-1</v>
      </c>
      <c r="S684" s="4">
        <f t="shared" ca="1" si="102"/>
        <v>-1</v>
      </c>
      <c r="W684" s="246">
        <f t="shared" ca="1" si="105"/>
        <v>-1.4289272972091105</v>
      </c>
      <c r="X684" s="246">
        <f t="shared" ca="1" si="106"/>
        <v>-1.641204230099476</v>
      </c>
      <c r="Y684" s="246">
        <f t="shared" ca="1" si="107"/>
        <v>1.641204230099476</v>
      </c>
      <c r="Z684" s="4">
        <f t="shared" ca="1" si="108"/>
        <v>-1</v>
      </c>
      <c r="AA684" s="4">
        <f t="shared" ca="1" si="109"/>
        <v>-1</v>
      </c>
    </row>
    <row r="685" spans="1:27" x14ac:dyDescent="0.25">
      <c r="A685">
        <v>653</v>
      </c>
      <c r="B685" s="176">
        <f ca="1">OFFSET(InputPriceData!B$15,CalculationsAndCharts!$A685+$A$11,0,1,1)</f>
        <v>40610</v>
      </c>
      <c r="C685" s="3">
        <f ca="1">OFFSET(InputPriceData!G$15,CalculationsAndCharts!$A685+$A$11,IF($C$7,8,0),1,1)</f>
        <v>174615000</v>
      </c>
      <c r="D685" s="4">
        <f ca="1">OFFSET(InputPriceData!C$15,CalculationsAndCharts!$A685+$A$11,IF($C$7,8,0),1,1)</f>
        <v>123.1</v>
      </c>
      <c r="E685" s="4">
        <f ca="1">OFFSET(InputPriceData!D$15,CalculationsAndCharts!$A685+$A$11,IF($C$7,8,0),1,1)</f>
        <v>124.37</v>
      </c>
      <c r="F685" s="4">
        <f ca="1">OFFSET(InputPriceData!E$15,CalculationsAndCharts!$A685+$A$11,IF($C$7,8,0),1,1)</f>
        <v>122.57</v>
      </c>
      <c r="G685" s="4">
        <f ca="1">OFFSET(InputPriceData!F$15,CalculationsAndCharts!$A685+$A$11,IF($C$7,8,0),1,1)</f>
        <v>123.98</v>
      </c>
      <c r="H685" s="138"/>
      <c r="I685" s="138"/>
      <c r="O685" s="246">
        <f t="shared" ca="1" si="100"/>
        <v>-1.2086178941235211</v>
      </c>
      <c r="P685" s="246">
        <f t="shared" ca="1" si="101"/>
        <v>-1.6234143231941061</v>
      </c>
      <c r="Q685" s="246">
        <f t="shared" ca="1" si="103"/>
        <v>1.6234143231941061</v>
      </c>
      <c r="R685" s="4">
        <f t="shared" ca="1" si="104"/>
        <v>-1</v>
      </c>
      <c r="S685" s="4">
        <f t="shared" ca="1" si="102"/>
        <v>-1</v>
      </c>
      <c r="W685" s="246">
        <f t="shared" ca="1" si="105"/>
        <v>-1.2086178941235211</v>
      </c>
      <c r="X685" s="246">
        <f t="shared" ca="1" si="106"/>
        <v>-1.6234143231941061</v>
      </c>
      <c r="Y685" s="246">
        <f t="shared" ca="1" si="107"/>
        <v>1.6234143231941061</v>
      </c>
      <c r="Z685" s="4">
        <f t="shared" ca="1" si="108"/>
        <v>-1</v>
      </c>
      <c r="AA685" s="4">
        <f t="shared" ca="1" si="109"/>
        <v>-1</v>
      </c>
    </row>
    <row r="686" spans="1:27" x14ac:dyDescent="0.25">
      <c r="A686">
        <v>654</v>
      </c>
      <c r="B686" s="176">
        <f ca="1">OFFSET(InputPriceData!B$15,CalculationsAndCharts!$A686+$A$11,0,1,1)</f>
        <v>40609</v>
      </c>
      <c r="C686" s="3">
        <f ca="1">OFFSET(InputPriceData!G$15,CalculationsAndCharts!$A686+$A$11,IF($C$7,8,0),1,1)</f>
        <v>216790400</v>
      </c>
      <c r="D686" s="4">
        <f ca="1">OFFSET(InputPriceData!C$15,CalculationsAndCharts!$A686+$A$11,IF($C$7,8,0),1,1)</f>
        <v>124.24</v>
      </c>
      <c r="E686" s="4">
        <f ca="1">OFFSET(InputPriceData!D$15,CalculationsAndCharts!$A686+$A$11,IF($C$7,8,0),1,1)</f>
        <v>124.52</v>
      </c>
      <c r="F686" s="4">
        <f ca="1">OFFSET(InputPriceData!E$15,CalculationsAndCharts!$A686+$A$11,IF($C$7,8,0),1,1)</f>
        <v>122.25</v>
      </c>
      <c r="G686" s="4">
        <f ca="1">OFFSET(InputPriceData!F$15,CalculationsAndCharts!$A686+$A$11,IF($C$7,8,0),1,1)</f>
        <v>122.9</v>
      </c>
      <c r="H686" s="138"/>
      <c r="I686" s="138"/>
      <c r="O686" s="246">
        <f t="shared" ca="1" si="100"/>
        <v>-2.2832403074984842</v>
      </c>
      <c r="P686" s="246">
        <f t="shared" ca="1" si="101"/>
        <v>-1.5581412292477885</v>
      </c>
      <c r="Q686" s="246">
        <f t="shared" ca="1" si="103"/>
        <v>1.5581412292477885</v>
      </c>
      <c r="R686" s="4">
        <f t="shared" ca="1" si="104"/>
        <v>-1</v>
      </c>
      <c r="S686" s="4">
        <f t="shared" ca="1" si="102"/>
        <v>-1</v>
      </c>
      <c r="W686" s="246">
        <f t="shared" ca="1" si="105"/>
        <v>-2.2832403074984842</v>
      </c>
      <c r="X686" s="246">
        <f t="shared" ca="1" si="106"/>
        <v>-1.5581412292477885</v>
      </c>
      <c r="Y686" s="246">
        <f t="shared" ca="1" si="107"/>
        <v>1.5581412292477885</v>
      </c>
      <c r="Z686" s="4">
        <f t="shared" ca="1" si="108"/>
        <v>-1</v>
      </c>
      <c r="AA686" s="4">
        <f t="shared" ca="1" si="109"/>
        <v>-1</v>
      </c>
    </row>
    <row r="687" spans="1:27" x14ac:dyDescent="0.25">
      <c r="A687">
        <v>655</v>
      </c>
      <c r="B687" s="176">
        <f ca="1">OFFSET(InputPriceData!B$15,CalculationsAndCharts!$A687+$A$11,0,1,1)</f>
        <v>40606</v>
      </c>
      <c r="C687" s="3">
        <f ca="1">OFFSET(InputPriceData!G$15,CalculationsAndCharts!$A687+$A$11,IF($C$7,8,0),1,1)</f>
        <v>277202300</v>
      </c>
      <c r="D687" s="4">
        <f ca="1">OFFSET(InputPriceData!C$15,CalculationsAndCharts!$A687+$A$11,IF($C$7,8,0),1,1)</f>
        <v>124.71</v>
      </c>
      <c r="E687" s="4">
        <f ca="1">OFFSET(InputPriceData!D$15,CalculationsAndCharts!$A687+$A$11,IF($C$7,8,0),1,1)</f>
        <v>124.95</v>
      </c>
      <c r="F687" s="4">
        <f ca="1">OFFSET(InputPriceData!E$15,CalculationsAndCharts!$A687+$A$11,IF($C$7,8,0),1,1)</f>
        <v>123.06</v>
      </c>
      <c r="G687" s="4">
        <f ca="1">OFFSET(InputPriceData!F$15,CalculationsAndCharts!$A687+$A$11,IF($C$7,8,0),1,1)</f>
        <v>123.87</v>
      </c>
      <c r="H687" s="138"/>
      <c r="I687" s="138"/>
      <c r="O687" s="246">
        <f t="shared" ca="1" si="100"/>
        <v>-1.3088187190612826</v>
      </c>
      <c r="P687" s="246">
        <f t="shared" ca="1" si="101"/>
        <v>-1.4794991649605822</v>
      </c>
      <c r="Q687" s="246">
        <f t="shared" ca="1" si="103"/>
        <v>1.4794991649605822</v>
      </c>
      <c r="R687" s="4">
        <f t="shared" ca="1" si="104"/>
        <v>-1</v>
      </c>
      <c r="S687" s="4">
        <f t="shared" ca="1" si="102"/>
        <v>-1</v>
      </c>
      <c r="W687" s="246">
        <f t="shared" ca="1" si="105"/>
        <v>-1.3088187190612826</v>
      </c>
      <c r="X687" s="246">
        <f t="shared" ca="1" si="106"/>
        <v>-1.4794991649605822</v>
      </c>
      <c r="Y687" s="246">
        <f t="shared" ca="1" si="107"/>
        <v>1.4794991649605822</v>
      </c>
      <c r="Z687" s="4">
        <f t="shared" ca="1" si="108"/>
        <v>-1</v>
      </c>
      <c r="AA687" s="4">
        <f t="shared" ca="1" si="109"/>
        <v>-1</v>
      </c>
    </row>
    <row r="688" spans="1:27" x14ac:dyDescent="0.25">
      <c r="A688">
        <v>656</v>
      </c>
      <c r="B688" s="176">
        <f ca="1">OFFSET(InputPriceData!B$15,CalculationsAndCharts!$A688+$A$11,0,1,1)</f>
        <v>40605</v>
      </c>
      <c r="C688" s="3">
        <f ca="1">OFFSET(InputPriceData!G$15,CalculationsAndCharts!$A688+$A$11,IF($C$7,8,0),1,1)</f>
        <v>176480100</v>
      </c>
      <c r="D688" s="4">
        <f ca="1">OFFSET(InputPriceData!C$15,CalculationsAndCharts!$A688+$A$11,IF($C$7,8,0),1,1)</f>
        <v>123.81</v>
      </c>
      <c r="E688" s="4">
        <f ca="1">OFFSET(InputPriceData!D$15,CalculationsAndCharts!$A688+$A$11,IF($C$7,8,0),1,1)</f>
        <v>124.95</v>
      </c>
      <c r="F688" s="4">
        <f ca="1">OFFSET(InputPriceData!E$15,CalculationsAndCharts!$A688+$A$11,IF($C$7,8,0),1,1)</f>
        <v>123.8</v>
      </c>
      <c r="G688" s="4">
        <f ca="1">OFFSET(InputPriceData!F$15,CalculationsAndCharts!$A688+$A$11,IF($C$7,8,0),1,1)</f>
        <v>124.81</v>
      </c>
      <c r="H688" s="138"/>
      <c r="I688" s="138"/>
      <c r="O688" s="246">
        <f t="shared" ca="1" si="100"/>
        <v>-0.27250843427165794</v>
      </c>
      <c r="P688" s="246">
        <f t="shared" ca="1" si="101"/>
        <v>-1.3958730700733657</v>
      </c>
      <c r="Q688" s="246">
        <f t="shared" ca="1" si="103"/>
        <v>1.3958730700733657</v>
      </c>
      <c r="R688" s="4">
        <f t="shared" ca="1" si="104"/>
        <v>-1</v>
      </c>
      <c r="S688" s="4">
        <f t="shared" ca="1" si="102"/>
        <v>-1</v>
      </c>
      <c r="W688" s="246">
        <f t="shared" ca="1" si="105"/>
        <v>-0.27250843427165794</v>
      </c>
      <c r="X688" s="246">
        <f t="shared" ca="1" si="106"/>
        <v>-1.3958730700733657</v>
      </c>
      <c r="Y688" s="246">
        <f t="shared" ca="1" si="107"/>
        <v>1.3958730700733657</v>
      </c>
      <c r="Z688" s="4">
        <f t="shared" ca="1" si="108"/>
        <v>-1</v>
      </c>
      <c r="AA688" s="4">
        <f t="shared" ca="1" si="109"/>
        <v>-1</v>
      </c>
    </row>
    <row r="689" spans="1:27" x14ac:dyDescent="0.25">
      <c r="A689">
        <v>657</v>
      </c>
      <c r="B689" s="176">
        <f ca="1">OFFSET(InputPriceData!B$15,CalculationsAndCharts!$A689+$A$11,0,1,1)</f>
        <v>40604</v>
      </c>
      <c r="C689" s="3">
        <f ca="1">OFFSET(InputPriceData!G$15,CalculationsAndCharts!$A689+$A$11,IF($C$7,8,0),1,1)</f>
        <v>200277400</v>
      </c>
      <c r="D689" s="4">
        <f ca="1">OFFSET(InputPriceData!C$15,CalculationsAndCharts!$A689+$A$11,IF($C$7,8,0),1,1)</f>
        <v>122.27</v>
      </c>
      <c r="E689" s="4">
        <f ca="1">OFFSET(InputPriceData!D$15,CalculationsAndCharts!$A689+$A$11,IF($C$7,8,0),1,1)</f>
        <v>123.27</v>
      </c>
      <c r="F689" s="4">
        <f ca="1">OFFSET(InputPriceData!E$15,CalculationsAndCharts!$A689+$A$11,IF($C$7,8,0),1,1)</f>
        <v>121.9</v>
      </c>
      <c r="G689" s="4">
        <f ca="1">OFFSET(InputPriceData!F$15,CalculationsAndCharts!$A689+$A$11,IF($C$7,8,0),1,1)</f>
        <v>122.7</v>
      </c>
      <c r="H689" s="138"/>
      <c r="I689" s="138"/>
      <c r="O689" s="246">
        <f t="shared" ca="1" si="100"/>
        <v>-2.3294811566799143</v>
      </c>
      <c r="P689" s="246">
        <f t="shared" ca="1" si="101"/>
        <v>-1.1909114652331172</v>
      </c>
      <c r="Q689" s="246">
        <f t="shared" ca="1" si="103"/>
        <v>1.2759982398735574</v>
      </c>
      <c r="R689" s="4">
        <f t="shared" ca="1" si="104"/>
        <v>-0.9333174827507037</v>
      </c>
      <c r="S689" s="4">
        <f t="shared" ca="1" si="102"/>
        <v>-0.20821570277826351</v>
      </c>
      <c r="W689" s="246">
        <f t="shared" ca="1" si="105"/>
        <v>-2.3294811566799143</v>
      </c>
      <c r="X689" s="246">
        <f t="shared" ca="1" si="106"/>
        <v>-1.1909114652331172</v>
      </c>
      <c r="Y689" s="246">
        <f t="shared" ca="1" si="107"/>
        <v>1.2759982398735574</v>
      </c>
      <c r="Z689" s="4">
        <f t="shared" ca="1" si="108"/>
        <v>-0.9333174827507037</v>
      </c>
      <c r="AA689" s="4">
        <f t="shared" ca="1" si="109"/>
        <v>-0.85102992609995443</v>
      </c>
    </row>
    <row r="690" spans="1:27" x14ac:dyDescent="0.25">
      <c r="A690">
        <v>658</v>
      </c>
      <c r="B690" s="176">
        <f ca="1">OFFSET(InputPriceData!B$15,CalculationsAndCharts!$A690+$A$11,0,1,1)</f>
        <v>40603</v>
      </c>
      <c r="C690" s="3">
        <f ca="1">OFFSET(InputPriceData!G$15,CalculationsAndCharts!$A690+$A$11,IF($C$7,8,0),1,1)</f>
        <v>258565500</v>
      </c>
      <c r="D690" s="4">
        <f ca="1">OFFSET(InputPriceData!C$15,CalculationsAndCharts!$A690+$A$11,IF($C$7,8,0),1,1)</f>
        <v>124.9</v>
      </c>
      <c r="E690" s="4">
        <f ca="1">OFFSET(InputPriceData!D$15,CalculationsAndCharts!$A690+$A$11,IF($C$7,8,0),1,1)</f>
        <v>125.01</v>
      </c>
      <c r="F690" s="4">
        <f ca="1">OFFSET(InputPriceData!E$15,CalculationsAndCharts!$A690+$A$11,IF($C$7,8,0),1,1)</f>
        <v>122.39</v>
      </c>
      <c r="G690" s="4">
        <f ca="1">OFFSET(InputPriceData!F$15,CalculationsAndCharts!$A690+$A$11,IF($C$7,8,0),1,1)</f>
        <v>122.43</v>
      </c>
      <c r="H690" s="138"/>
      <c r="I690" s="138"/>
      <c r="O690" s="246">
        <f t="shared" ca="1" si="100"/>
        <v>-2.6482669147306321</v>
      </c>
      <c r="P690" s="246">
        <f t="shared" ca="1" si="101"/>
        <v>-0.88488295038734555</v>
      </c>
      <c r="Q690" s="246">
        <f t="shared" ca="1" si="103"/>
        <v>1.2875865185404212</v>
      </c>
      <c r="R690" s="4">
        <f t="shared" ca="1" si="104"/>
        <v>-0.68724154660335268</v>
      </c>
      <c r="S690" s="4">
        <f t="shared" ca="1" si="102"/>
        <v>0.55771468712635874</v>
      </c>
      <c r="W690" s="246">
        <f t="shared" ca="1" si="105"/>
        <v>-2.6482669147306321</v>
      </c>
      <c r="X690" s="246">
        <f t="shared" ca="1" si="106"/>
        <v>-0.88488295038734555</v>
      </c>
      <c r="Y690" s="246">
        <f t="shared" ca="1" si="107"/>
        <v>1.2875865185404212</v>
      </c>
      <c r="Z690" s="4">
        <f t="shared" ca="1" si="108"/>
        <v>-0.68724154660335268</v>
      </c>
      <c r="AA690" s="4">
        <f t="shared" ca="1" si="109"/>
        <v>-0.3961387492982521</v>
      </c>
    </row>
    <row r="691" spans="1:27" x14ac:dyDescent="0.25">
      <c r="A691">
        <v>659</v>
      </c>
      <c r="B691" s="176">
        <f ca="1">OFFSET(InputPriceData!B$15,CalculationsAndCharts!$A691+$A$11,0,1,1)</f>
        <v>40602</v>
      </c>
      <c r="C691" s="3">
        <f ca="1">OFFSET(InputPriceData!G$15,CalculationsAndCharts!$A691+$A$11,IF($C$7,8,0),1,1)</f>
        <v>141585500</v>
      </c>
      <c r="D691" s="4">
        <f ca="1">OFFSET(InputPriceData!C$15,CalculationsAndCharts!$A691+$A$11,IF($C$7,8,0),1,1)</f>
        <v>124.2</v>
      </c>
      <c r="E691" s="4">
        <f ca="1">OFFSET(InputPriceData!D$15,CalculationsAndCharts!$A691+$A$11,IF($C$7,8,0),1,1)</f>
        <v>124.67</v>
      </c>
      <c r="F691" s="4">
        <f ca="1">OFFSET(InputPriceData!E$15,CalculationsAndCharts!$A691+$A$11,IF($C$7,8,0),1,1)</f>
        <v>123.79</v>
      </c>
      <c r="G691" s="4">
        <f ca="1">OFFSET(InputPriceData!F$15,CalculationsAndCharts!$A691+$A$11,IF($C$7,8,0),1,1)</f>
        <v>124.51</v>
      </c>
      <c r="H691" s="138"/>
      <c r="I691" s="138"/>
      <c r="O691" s="246">
        <f t="shared" ca="1" si="100"/>
        <v>-0.5332192578260222</v>
      </c>
      <c r="P691" s="246">
        <f t="shared" ca="1" si="101"/>
        <v>-0.60532200673130221</v>
      </c>
      <c r="Q691" s="246">
        <f t="shared" ca="1" si="103"/>
        <v>1.2992800388904351</v>
      </c>
      <c r="R691" s="4">
        <f t="shared" ca="1" si="104"/>
        <v>-0.46589033050044992</v>
      </c>
      <c r="S691" s="4">
        <f t="shared" ca="1" si="102"/>
        <v>0.74756438682153692</v>
      </c>
      <c r="W691" s="246">
        <f t="shared" ca="1" si="105"/>
        <v>-0.5332192578260222</v>
      </c>
      <c r="X691" s="246">
        <f t="shared" ca="1" si="106"/>
        <v>-0.60532200673130221</v>
      </c>
      <c r="Y691" s="246">
        <f t="shared" ca="1" si="107"/>
        <v>1.2992800388904351</v>
      </c>
      <c r="Z691" s="4">
        <f t="shared" ca="1" si="108"/>
        <v>-0.46589033050044992</v>
      </c>
      <c r="AA691" s="4">
        <f t="shared" ca="1" si="109"/>
        <v>-8.0981782212191183E-2</v>
      </c>
    </row>
    <row r="692" spans="1:27" x14ac:dyDescent="0.25">
      <c r="A692">
        <v>660</v>
      </c>
      <c r="B692" s="176">
        <f ca="1">OFFSET(InputPriceData!B$15,CalculationsAndCharts!$A692+$A$11,0,1,1)</f>
        <v>40599</v>
      </c>
      <c r="C692" s="3">
        <f ca="1">OFFSET(InputPriceData!G$15,CalculationsAndCharts!$A692+$A$11,IF($C$7,8,0),1,1)</f>
        <v>141686900</v>
      </c>
      <c r="D692" s="4">
        <f ca="1">OFFSET(InputPriceData!C$15,CalculationsAndCharts!$A692+$A$11,IF($C$7,8,0),1,1)</f>
        <v>122.95</v>
      </c>
      <c r="E692" s="4">
        <f ca="1">OFFSET(InputPriceData!D$15,CalculationsAndCharts!$A692+$A$11,IF($C$7,8,0),1,1)</f>
        <v>123.81</v>
      </c>
      <c r="F692" s="4">
        <f ca="1">OFFSET(InputPriceData!E$15,CalculationsAndCharts!$A692+$A$11,IF($C$7,8,0),1,1)</f>
        <v>122.87</v>
      </c>
      <c r="G692" s="4">
        <f ca="1">OFFSET(InputPriceData!F$15,CalculationsAndCharts!$A692+$A$11,IF($C$7,8,0),1,1)</f>
        <v>123.74</v>
      </c>
      <c r="H692" s="138"/>
      <c r="I692" s="138"/>
      <c r="O692" s="246">
        <f t="shared" ca="1" si="100"/>
        <v>-1.2014649199941005</v>
      </c>
      <c r="P692" s="246">
        <f t="shared" ca="1" si="101"/>
        <v>-0.29081963717430453</v>
      </c>
      <c r="Q692" s="246">
        <f t="shared" ca="1" si="103"/>
        <v>1.3110797567007417</v>
      </c>
      <c r="R692" s="4">
        <f t="shared" ca="1" si="104"/>
        <v>-0.22181689228894491</v>
      </c>
      <c r="S692" s="4">
        <f t="shared" ca="1" si="102"/>
        <v>0.84734249970009423</v>
      </c>
      <c r="W692" s="246">
        <f t="shared" ca="1" si="105"/>
        <v>-1.2014649199941005</v>
      </c>
      <c r="X692" s="246">
        <f t="shared" ca="1" si="106"/>
        <v>-0.29081963717430453</v>
      </c>
      <c r="Y692" s="246">
        <f t="shared" ca="1" si="107"/>
        <v>1.3110797567007417</v>
      </c>
      <c r="Z692" s="4">
        <f t="shared" ca="1" si="108"/>
        <v>-0.22181689228894491</v>
      </c>
      <c r="AA692" s="4">
        <f t="shared" ca="1" si="109"/>
        <v>0.19553203066508548</v>
      </c>
    </row>
    <row r="693" spans="1:27" x14ac:dyDescent="0.25">
      <c r="A693">
        <v>661</v>
      </c>
      <c r="B693" s="176">
        <f ca="1">OFFSET(InputPriceData!B$15,CalculationsAndCharts!$A693+$A$11,0,1,1)</f>
        <v>40598</v>
      </c>
      <c r="C693" s="3">
        <f ca="1">OFFSET(InputPriceData!G$15,CalculationsAndCharts!$A693+$A$11,IF($C$7,8,0),1,1)</f>
        <v>260431400</v>
      </c>
      <c r="D693" s="4">
        <f ca="1">OFFSET(InputPriceData!C$15,CalculationsAndCharts!$A693+$A$11,IF($C$7,8,0),1,1)</f>
        <v>122.38</v>
      </c>
      <c r="E693" s="4">
        <f ca="1">OFFSET(InputPriceData!D$15,CalculationsAndCharts!$A693+$A$11,IF($C$7,8,0),1,1)</f>
        <v>122.91</v>
      </c>
      <c r="F693" s="4">
        <f ca="1">OFFSET(InputPriceData!E$15,CalculationsAndCharts!$A693+$A$11,IF($C$7,8,0),1,1)</f>
        <v>121.28</v>
      </c>
      <c r="G693" s="4">
        <f ca="1">OFFSET(InputPriceData!F$15,CalculationsAndCharts!$A693+$A$11,IF($C$7,8,0),1,1)</f>
        <v>122.43</v>
      </c>
      <c r="H693" s="138"/>
      <c r="I693" s="138"/>
      <c r="O693" s="246">
        <f t="shared" ca="1" si="100"/>
        <v>-2.4941539675404818</v>
      </c>
      <c r="P693" s="246">
        <f t="shared" ca="1" si="101"/>
        <v>0.12854485077590694</v>
      </c>
      <c r="Q693" s="246">
        <f t="shared" ca="1" si="103"/>
        <v>1.3229866364285991</v>
      </c>
      <c r="R693" s="4">
        <f t="shared" ca="1" si="104"/>
        <v>9.7162622233973289E-2</v>
      </c>
      <c r="S693" s="4">
        <f t="shared" ca="1" si="102"/>
        <v>0.91697637594214343</v>
      </c>
      <c r="W693" s="246">
        <f t="shared" ca="1" si="105"/>
        <v>-2.4941539675404818</v>
      </c>
      <c r="X693" s="246">
        <f t="shared" ca="1" si="106"/>
        <v>0.12854485077590694</v>
      </c>
      <c r="Y693" s="246">
        <f t="shared" ca="1" si="107"/>
        <v>1.3229866364285991</v>
      </c>
      <c r="Z693" s="4">
        <f t="shared" ca="1" si="108"/>
        <v>9.7162622233973289E-2</v>
      </c>
      <c r="AA693" s="4">
        <f t="shared" ca="1" si="109"/>
        <v>0.47856323856834032</v>
      </c>
    </row>
    <row r="694" spans="1:27" x14ac:dyDescent="0.25">
      <c r="A694">
        <v>662</v>
      </c>
      <c r="B694" s="176">
        <f ca="1">OFFSET(InputPriceData!B$15,CalculationsAndCharts!$A694+$A$11,0,1,1)</f>
        <v>40597</v>
      </c>
      <c r="C694" s="3">
        <f ca="1">OFFSET(InputPriceData!G$15,CalculationsAndCharts!$A694+$A$11,IF($C$7,8,0),1,1)</f>
        <v>227584000</v>
      </c>
      <c r="D694" s="4">
        <f ca="1">OFFSET(InputPriceData!C$15,CalculationsAndCharts!$A694+$A$11,IF($C$7,8,0),1,1)</f>
        <v>123.2</v>
      </c>
      <c r="E694" s="4">
        <f ca="1">OFFSET(InputPriceData!D$15,CalculationsAndCharts!$A694+$A$11,IF($C$7,8,0),1,1)</f>
        <v>123.5</v>
      </c>
      <c r="F694" s="4">
        <f ca="1">OFFSET(InputPriceData!E$15,CalculationsAndCharts!$A694+$A$11,IF($C$7,8,0),1,1)</f>
        <v>121.76</v>
      </c>
      <c r="G694" s="4">
        <f ca="1">OFFSET(InputPriceData!F$15,CalculationsAndCharts!$A694+$A$11,IF($C$7,8,0),1,1)</f>
        <v>122.52</v>
      </c>
      <c r="H694" s="138"/>
      <c r="I694" s="138"/>
      <c r="O694" s="246">
        <f t="shared" ca="1" si="100"/>
        <v>-2.4375019265265552</v>
      </c>
      <c r="P694" s="246">
        <f t="shared" ca="1" si="101"/>
        <v>0.53895027319913769</v>
      </c>
      <c r="Q694" s="246">
        <f t="shared" ca="1" si="103"/>
        <v>1.335001651290211</v>
      </c>
      <c r="R694" s="4">
        <f t="shared" ca="1" si="104"/>
        <v>0.40370757045751199</v>
      </c>
      <c r="S694" s="4">
        <f t="shared" ca="1" si="102"/>
        <v>0.95626228062819929</v>
      </c>
      <c r="W694" s="246">
        <f t="shared" ca="1" si="105"/>
        <v>-2.4375019265265552</v>
      </c>
      <c r="X694" s="246">
        <f t="shared" ca="1" si="106"/>
        <v>0.53895027319913769</v>
      </c>
      <c r="Y694" s="246">
        <f t="shared" ca="1" si="107"/>
        <v>1.335001651290211</v>
      </c>
      <c r="Z694" s="4">
        <f t="shared" ca="1" si="108"/>
        <v>0.40370757045751199</v>
      </c>
      <c r="AA694" s="4">
        <f t="shared" ca="1" si="109"/>
        <v>0.6919666934047346</v>
      </c>
    </row>
    <row r="695" spans="1:27" x14ac:dyDescent="0.25">
      <c r="A695">
        <v>663</v>
      </c>
      <c r="B695" s="176">
        <f ca="1">OFFSET(InputPriceData!B$15,CalculationsAndCharts!$A695+$A$11,0,1,1)</f>
        <v>40596</v>
      </c>
      <c r="C695" s="3">
        <f ca="1">OFFSET(InputPriceData!G$15,CalculationsAndCharts!$A695+$A$11,IF($C$7,8,0),1,1)</f>
        <v>233116400</v>
      </c>
      <c r="D695" s="4">
        <f ca="1">OFFSET(InputPriceData!C$15,CalculationsAndCharts!$A695+$A$11,IF($C$7,8,0),1,1)</f>
        <v>124.49</v>
      </c>
      <c r="E695" s="4">
        <f ca="1">OFFSET(InputPriceData!D$15,CalculationsAndCharts!$A695+$A$11,IF($C$7,8,0),1,1)</f>
        <v>125.83</v>
      </c>
      <c r="F695" s="4">
        <f ca="1">OFFSET(InputPriceData!E$15,CalculationsAndCharts!$A695+$A$11,IF($C$7,8,0),1,1)</f>
        <v>122.94</v>
      </c>
      <c r="G695" s="4">
        <f ca="1">OFFSET(InputPriceData!F$15,CalculationsAndCharts!$A695+$A$11,IF($C$7,8,0),1,1)</f>
        <v>123.28</v>
      </c>
      <c r="H695" s="138"/>
      <c r="I695" s="138"/>
      <c r="O695" s="246">
        <f t="shared" ca="1" si="100"/>
        <v>-1.6697619739974989</v>
      </c>
      <c r="P695" s="246">
        <f t="shared" ca="1" si="101"/>
        <v>0.80867787645921185</v>
      </c>
      <c r="Q695" s="246">
        <f t="shared" ca="1" si="103"/>
        <v>1.3471257833402734</v>
      </c>
      <c r="R695" s="4">
        <f t="shared" ca="1" si="104"/>
        <v>0.60029871483422281</v>
      </c>
      <c r="S695" s="4">
        <f t="shared" ca="1" si="102"/>
        <v>0.97404990129539715</v>
      </c>
      <c r="W695" s="246">
        <f t="shared" ca="1" si="105"/>
        <v>-1.6697619739974989</v>
      </c>
      <c r="X695" s="246">
        <f t="shared" ca="1" si="106"/>
        <v>0.80867787645921185</v>
      </c>
      <c r="Y695" s="246">
        <f t="shared" ca="1" si="107"/>
        <v>1.3471257833402734</v>
      </c>
      <c r="Z695" s="4">
        <f t="shared" ca="1" si="108"/>
        <v>0.60029871483422281</v>
      </c>
      <c r="AA695" s="4">
        <f t="shared" ca="1" si="109"/>
        <v>0.80661478686555377</v>
      </c>
    </row>
    <row r="696" spans="1:27" x14ac:dyDescent="0.25">
      <c r="A696">
        <v>664</v>
      </c>
      <c r="B696" s="176">
        <f ca="1">OFFSET(InputPriceData!B$15,CalculationsAndCharts!$A696+$A$11,0,1,1)</f>
        <v>40592</v>
      </c>
      <c r="C696" s="3">
        <f ca="1">OFFSET(InputPriceData!G$15,CalculationsAndCharts!$A696+$A$11,IF($C$7,8,0),1,1)</f>
        <v>130002400</v>
      </c>
      <c r="D696" s="4">
        <f ca="1">OFFSET(InputPriceData!C$15,CalculationsAndCharts!$A696+$A$11,IF($C$7,8,0),1,1)</f>
        <v>125.65</v>
      </c>
      <c r="E696" s="4">
        <f ca="1">OFFSET(InputPriceData!D$15,CalculationsAndCharts!$A696+$A$11,IF($C$7,8,0),1,1)</f>
        <v>125.95</v>
      </c>
      <c r="F696" s="4">
        <f ca="1">OFFSET(InputPriceData!E$15,CalculationsAndCharts!$A696+$A$11,IF($C$7,8,0),1,1)</f>
        <v>125.36</v>
      </c>
      <c r="G696" s="4">
        <f ca="1">OFFSET(InputPriceData!F$15,CalculationsAndCharts!$A696+$A$11,IF($C$7,8,0),1,1)</f>
        <v>125.8</v>
      </c>
      <c r="H696" s="138"/>
      <c r="I696" s="138"/>
      <c r="O696" s="246">
        <f t="shared" ca="1" si="100"/>
        <v>1.0136618970694427</v>
      </c>
      <c r="P696" s="246">
        <f t="shared" ca="1" si="101"/>
        <v>0.87660309003665837</v>
      </c>
      <c r="Q696" s="246">
        <f t="shared" ca="1" si="103"/>
        <v>1.3593600235522436</v>
      </c>
      <c r="R696" s="4">
        <f t="shared" ca="1" si="104"/>
        <v>0.64486455011818167</v>
      </c>
      <c r="S696" s="4">
        <f t="shared" ca="1" si="102"/>
        <v>0.97752845024988044</v>
      </c>
      <c r="W696" s="246">
        <f t="shared" ca="1" si="105"/>
        <v>1.0136618970694427</v>
      </c>
      <c r="X696" s="246">
        <f t="shared" ca="1" si="106"/>
        <v>0.87660309003665837</v>
      </c>
      <c r="Y696" s="246">
        <f t="shared" ca="1" si="107"/>
        <v>1.3593600235522436</v>
      </c>
      <c r="Z696" s="4">
        <f t="shared" ca="1" si="108"/>
        <v>0.64486455011818167</v>
      </c>
      <c r="AA696" s="4">
        <f t="shared" ca="1" si="109"/>
        <v>0.83061172704474384</v>
      </c>
    </row>
    <row r="697" spans="1:27" x14ac:dyDescent="0.25">
      <c r="A697">
        <v>665</v>
      </c>
      <c r="B697" s="176">
        <f ca="1">OFFSET(InputPriceData!B$15,CalculationsAndCharts!$A697+$A$11,0,1,1)</f>
        <v>40591</v>
      </c>
      <c r="C697" s="3">
        <f ca="1">OFFSET(InputPriceData!G$15,CalculationsAndCharts!$A697+$A$11,IF($C$7,8,0),1,1)</f>
        <v>109810500</v>
      </c>
      <c r="D697" s="4">
        <f ca="1">OFFSET(InputPriceData!C$15,CalculationsAndCharts!$A697+$A$11,IF($C$7,8,0),1,1)</f>
        <v>124.8</v>
      </c>
      <c r="E697" s="4">
        <f ca="1">OFFSET(InputPriceData!D$15,CalculationsAndCharts!$A697+$A$11,IF($C$7,8,0),1,1)</f>
        <v>125.71</v>
      </c>
      <c r="F697" s="4">
        <f ca="1">OFFSET(InputPriceData!E$15,CalculationsAndCharts!$A697+$A$11,IF($C$7,8,0),1,1)</f>
        <v>124.69</v>
      </c>
      <c r="G697" s="4">
        <f ca="1">OFFSET(InputPriceData!F$15,CalculationsAndCharts!$A697+$A$11,IF($C$7,8,0),1,1)</f>
        <v>125.54</v>
      </c>
      <c r="H697" s="138"/>
      <c r="I697" s="138"/>
      <c r="O697" s="246">
        <f t="shared" ca="1" si="100"/>
        <v>1.0366417009445754</v>
      </c>
      <c r="P697" s="246">
        <f t="shared" ca="1" si="101"/>
        <v>0.83409646261870063</v>
      </c>
      <c r="Q697" s="246">
        <f t="shared" ca="1" si="103"/>
        <v>1.3717053718993377</v>
      </c>
      <c r="R697" s="4">
        <f t="shared" ca="1" si="104"/>
        <v>0.60807260779606442</v>
      </c>
      <c r="S697" s="4">
        <f t="shared" ca="1" si="102"/>
        <v>0.97466967169143437</v>
      </c>
      <c r="W697" s="246">
        <f t="shared" ca="1" si="105"/>
        <v>1.0366417009445754</v>
      </c>
      <c r="X697" s="246">
        <f t="shared" ca="1" si="106"/>
        <v>0.83409646261870063</v>
      </c>
      <c r="Y697" s="246">
        <f t="shared" ca="1" si="107"/>
        <v>1.3717053718993377</v>
      </c>
      <c r="Z697" s="4">
        <f t="shared" ca="1" si="108"/>
        <v>0.60807260779606442</v>
      </c>
      <c r="AA697" s="4">
        <f t="shared" ca="1" si="109"/>
        <v>0.81085027202026105</v>
      </c>
    </row>
    <row r="698" spans="1:27" x14ac:dyDescent="0.25">
      <c r="A698">
        <v>666</v>
      </c>
      <c r="B698" s="176">
        <f ca="1">OFFSET(InputPriceData!B$15,CalculationsAndCharts!$A698+$A$11,0,1,1)</f>
        <v>40590</v>
      </c>
      <c r="C698" s="3">
        <f ca="1">OFFSET(InputPriceData!G$15,CalculationsAndCharts!$A698+$A$11,IF($C$7,8,0),1,1)</f>
        <v>130183500</v>
      </c>
      <c r="D698" s="4">
        <f ca="1">OFFSET(InputPriceData!C$15,CalculationsAndCharts!$A698+$A$11,IF($C$7,8,0),1,1)</f>
        <v>124.8</v>
      </c>
      <c r="E698" s="4">
        <f ca="1">OFFSET(InputPriceData!D$15,CalculationsAndCharts!$A698+$A$11,IF($C$7,8,0),1,1)</f>
        <v>125.31</v>
      </c>
      <c r="F698" s="4">
        <f ca="1">OFFSET(InputPriceData!E$15,CalculationsAndCharts!$A698+$A$11,IF($C$7,8,0),1,1)</f>
        <v>124.54</v>
      </c>
      <c r="G698" s="4">
        <f ca="1">OFFSET(InputPriceData!F$15,CalculationsAndCharts!$A698+$A$11,IF($C$7,8,0),1,1)</f>
        <v>125.16</v>
      </c>
      <c r="H698" s="138"/>
      <c r="I698" s="138"/>
      <c r="O698" s="246">
        <f t="shared" ca="1" si="100"/>
        <v>0.93410235936505703</v>
      </c>
      <c r="P698" s="246">
        <f t="shared" ca="1" si="101"/>
        <v>0.79135614715890545</v>
      </c>
      <c r="Q698" s="246">
        <f t="shared" ca="1" si="103"/>
        <v>1.384162837436264</v>
      </c>
      <c r="R698" s="4">
        <f t="shared" ca="1" si="104"/>
        <v>0.57172185653000873</v>
      </c>
      <c r="S698" s="4">
        <f t="shared" ca="1" si="102"/>
        <v>0.9717224101853329</v>
      </c>
      <c r="W698" s="246">
        <f t="shared" ca="1" si="105"/>
        <v>0.93410235936505703</v>
      </c>
      <c r="X698" s="246">
        <f t="shared" ca="1" si="106"/>
        <v>0.79135614715890545</v>
      </c>
      <c r="Y698" s="246">
        <f t="shared" ca="1" si="107"/>
        <v>1.384162837436264</v>
      </c>
      <c r="Z698" s="4">
        <f t="shared" ca="1" si="108"/>
        <v>0.57172185653000873</v>
      </c>
      <c r="AA698" s="4">
        <f t="shared" ca="1" si="109"/>
        <v>0.79086087699011343</v>
      </c>
    </row>
    <row r="699" spans="1:27" x14ac:dyDescent="0.25">
      <c r="A699">
        <v>667</v>
      </c>
      <c r="B699" s="176">
        <f ca="1">OFFSET(InputPriceData!B$15,CalculationsAndCharts!$A699+$A$11,0,1,1)</f>
        <v>40589</v>
      </c>
      <c r="C699" s="3">
        <f ca="1">OFFSET(InputPriceData!G$15,CalculationsAndCharts!$A699+$A$11,IF($C$7,8,0),1,1)</f>
        <v>119575400</v>
      </c>
      <c r="D699" s="4">
        <f ca="1">OFFSET(InputPriceData!C$15,CalculationsAndCharts!$A699+$A$11,IF($C$7,8,0),1,1)</f>
        <v>124.39</v>
      </c>
      <c r="E699" s="4">
        <f ca="1">OFFSET(InputPriceData!D$15,CalculationsAndCharts!$A699+$A$11,IF($C$7,8,0),1,1)</f>
        <v>124.58</v>
      </c>
      <c r="F699" s="4">
        <f ca="1">OFFSET(InputPriceData!E$15,CalculationsAndCharts!$A699+$A$11,IF($C$7,8,0),1,1)</f>
        <v>123.73</v>
      </c>
      <c r="G699" s="4">
        <f ca="1">OFFSET(InputPriceData!F$15,CalculationsAndCharts!$A699+$A$11,IF($C$7,8,0),1,1)</f>
        <v>124.38</v>
      </c>
      <c r="H699" s="138"/>
      <c r="I699" s="138"/>
      <c r="O699" s="246">
        <f t="shared" ca="1" si="100"/>
        <v>0.401722135581975</v>
      </c>
      <c r="P699" s="246">
        <f t="shared" ca="1" si="101"/>
        <v>0.7486162054422425</v>
      </c>
      <c r="Q699" s="246">
        <f t="shared" ca="1" si="103"/>
        <v>1.3967334383816994</v>
      </c>
      <c r="R699" s="4">
        <f t="shared" ca="1" si="104"/>
        <v>0.53597643248923255</v>
      </c>
      <c r="S699" s="4">
        <f t="shared" ca="1" si="102"/>
        <v>0.96869736865645717</v>
      </c>
      <c r="W699" s="246">
        <f t="shared" ca="1" si="105"/>
        <v>0.401722135581975</v>
      </c>
      <c r="X699" s="246">
        <f t="shared" ca="1" si="106"/>
        <v>0.7486162054422425</v>
      </c>
      <c r="Y699" s="246">
        <f t="shared" ca="1" si="107"/>
        <v>1.3967334383816994</v>
      </c>
      <c r="Z699" s="4">
        <f t="shared" ca="1" si="108"/>
        <v>0.53597643248923255</v>
      </c>
      <c r="AA699" s="4">
        <f t="shared" ca="1" si="109"/>
        <v>0.77073756442323116</v>
      </c>
    </row>
    <row r="700" spans="1:27" x14ac:dyDescent="0.25">
      <c r="A700">
        <v>668</v>
      </c>
      <c r="B700" s="176">
        <f ca="1">OFFSET(InputPriceData!B$15,CalculationsAndCharts!$A700+$A$11,0,1,1)</f>
        <v>40588</v>
      </c>
      <c r="C700" s="3">
        <f ca="1">OFFSET(InputPriceData!G$15,CalculationsAndCharts!$A700+$A$11,IF($C$7,8,0),1,1)</f>
        <v>101690700</v>
      </c>
      <c r="D700" s="4">
        <f ca="1">OFFSET(InputPriceData!C$15,CalculationsAndCharts!$A700+$A$11,IF($C$7,8,0),1,1)</f>
        <v>124.4</v>
      </c>
      <c r="E700" s="4">
        <f ca="1">OFFSET(InputPriceData!D$15,CalculationsAndCharts!$A700+$A$11,IF($C$7,8,0),1,1)</f>
        <v>124.87</v>
      </c>
      <c r="F700" s="4">
        <f ca="1">OFFSET(InputPriceData!E$15,CalculationsAndCharts!$A700+$A$11,IF($C$7,8,0),1,1)</f>
        <v>124.26</v>
      </c>
      <c r="G700" s="4">
        <f ca="1">OFFSET(InputPriceData!F$15,CalculationsAndCharts!$A700+$A$11,IF($C$7,8,0),1,1)</f>
        <v>124.77</v>
      </c>
      <c r="H700" s="138"/>
      <c r="I700" s="138"/>
      <c r="O700" s="246">
        <f t="shared" ca="1" si="100"/>
        <v>1.0427991660461997</v>
      </c>
      <c r="P700" s="246">
        <f t="shared" ca="1" si="101"/>
        <v>0.67202966673173314</v>
      </c>
      <c r="Q700" s="246">
        <f t="shared" ca="1" si="103"/>
        <v>1.4094182022015129</v>
      </c>
      <c r="R700" s="4">
        <f t="shared" ca="1" si="104"/>
        <v>0.47681352893131507</v>
      </c>
      <c r="S700" s="4">
        <f t="shared" ca="1" si="102"/>
        <v>0.96339131678365431</v>
      </c>
      <c r="W700" s="246">
        <f t="shared" ca="1" si="105"/>
        <v>1.0427991660461997</v>
      </c>
      <c r="X700" s="246">
        <f t="shared" ca="1" si="106"/>
        <v>0.67202966673173314</v>
      </c>
      <c r="Y700" s="246">
        <f t="shared" ca="1" si="107"/>
        <v>1.4094182022015129</v>
      </c>
      <c r="Z700" s="4">
        <f t="shared" ca="1" si="108"/>
        <v>0.47681352893131507</v>
      </c>
      <c r="AA700" s="4">
        <f t="shared" ca="1" si="109"/>
        <v>0.73636920855947408</v>
      </c>
    </row>
    <row r="701" spans="1:27" x14ac:dyDescent="0.25">
      <c r="A701">
        <v>669</v>
      </c>
      <c r="B701" s="176">
        <f ca="1">OFFSET(InputPriceData!B$15,CalculationsAndCharts!$A701+$A$11,0,1,1)</f>
        <v>40585</v>
      </c>
      <c r="C701" s="3">
        <f ca="1">OFFSET(InputPriceData!G$15,CalculationsAndCharts!$A701+$A$11,IF($C$7,8,0),1,1)</f>
        <v>137710300</v>
      </c>
      <c r="D701" s="4">
        <f ca="1">OFFSET(InputPriceData!C$15,CalculationsAndCharts!$A701+$A$11,IF($C$7,8,0),1,1)</f>
        <v>123.25</v>
      </c>
      <c r="E701" s="4">
        <f ca="1">OFFSET(InputPriceData!D$15,CalculationsAndCharts!$A701+$A$11,IF($C$7,8,0),1,1)</f>
        <v>124.63</v>
      </c>
      <c r="F701" s="4">
        <f ca="1">OFFSET(InputPriceData!E$15,CalculationsAndCharts!$A701+$A$11,IF($C$7,8,0),1,1)</f>
        <v>123.22</v>
      </c>
      <c r="G701" s="4">
        <f ca="1">OFFSET(InputPriceData!F$15,CalculationsAndCharts!$A701+$A$11,IF($C$7,8,0),1,1)</f>
        <v>124.47</v>
      </c>
      <c r="H701" s="138"/>
      <c r="I701" s="138"/>
      <c r="O701" s="246">
        <f t="shared" ca="1" si="100"/>
        <v>1.0195973989949816</v>
      </c>
      <c r="P701" s="246">
        <f t="shared" ca="1" si="101"/>
        <v>0.55879897596305994</v>
      </c>
      <c r="Q701" s="246">
        <f t="shared" ca="1" si="103"/>
        <v>1.4222181656927477</v>
      </c>
      <c r="R701" s="4">
        <f t="shared" ca="1" si="104"/>
        <v>0.39290665064095476</v>
      </c>
      <c r="S701" s="4">
        <f t="shared" ca="1" si="102"/>
        <v>0.95515025266931042</v>
      </c>
      <c r="W701" s="246">
        <f t="shared" ca="1" si="105"/>
        <v>1.0195973989949816</v>
      </c>
      <c r="X701" s="246">
        <f t="shared" ca="1" si="106"/>
        <v>0.55879897596305994</v>
      </c>
      <c r="Y701" s="246">
        <f t="shared" ca="1" si="107"/>
        <v>1.4222181656927477</v>
      </c>
      <c r="Z701" s="4">
        <f t="shared" ca="1" si="108"/>
        <v>0.39290665064095476</v>
      </c>
      <c r="AA701" s="4">
        <f t="shared" ca="1" si="109"/>
        <v>0.68521624303473261</v>
      </c>
    </row>
    <row r="702" spans="1:27" x14ac:dyDescent="0.25">
      <c r="A702">
        <v>670</v>
      </c>
      <c r="B702" s="176">
        <f ca="1">OFFSET(InputPriceData!B$15,CalculationsAndCharts!$A702+$A$11,0,1,1)</f>
        <v>40584</v>
      </c>
      <c r="C702" s="3">
        <f ca="1">OFFSET(InputPriceData!G$15,CalculationsAndCharts!$A702+$A$11,IF($C$7,8,0),1,1)</f>
        <v>162708500</v>
      </c>
      <c r="D702" s="4">
        <f ca="1">OFFSET(InputPriceData!C$15,CalculationsAndCharts!$A702+$A$11,IF($C$7,8,0),1,1)</f>
        <v>123.06</v>
      </c>
      <c r="E702" s="4">
        <f ca="1">OFFSET(InputPriceData!D$15,CalculationsAndCharts!$A702+$A$11,IF($C$7,8,0),1,1)</f>
        <v>123.87</v>
      </c>
      <c r="F702" s="4">
        <f ca="1">OFFSET(InputPriceData!E$15,CalculationsAndCharts!$A702+$A$11,IF($C$7,8,0),1,1)</f>
        <v>122.78</v>
      </c>
      <c r="G702" s="4">
        <f ca="1">OFFSET(InputPriceData!F$15,CalculationsAndCharts!$A702+$A$11,IF($C$7,8,0),1,1)</f>
        <v>123.73</v>
      </c>
      <c r="H702" s="138"/>
      <c r="I702" s="138"/>
      <c r="O702" s="246">
        <f t="shared" ca="1" si="100"/>
        <v>0.53191385039972916</v>
      </c>
      <c r="P702" s="246">
        <f t="shared" ca="1" si="101"/>
        <v>0.44044372582200658</v>
      </c>
      <c r="Q702" s="246">
        <f t="shared" ca="1" si="103"/>
        <v>1.4351343750683629</v>
      </c>
      <c r="R702" s="4">
        <f t="shared" ca="1" si="104"/>
        <v>0.30690068712278318</v>
      </c>
      <c r="S702" s="4">
        <f t="shared" ca="1" si="102"/>
        <v>0.94569083638087437</v>
      </c>
      <c r="W702" s="246">
        <f t="shared" ca="1" si="105"/>
        <v>0.53191385039972916</v>
      </c>
      <c r="X702" s="246">
        <f t="shared" ca="1" si="106"/>
        <v>0.44044372582200658</v>
      </c>
      <c r="Y702" s="246">
        <f t="shared" ca="1" si="107"/>
        <v>1.4351343750683629</v>
      </c>
      <c r="Z702" s="4">
        <f t="shared" ca="1" si="108"/>
        <v>0.30690068712278318</v>
      </c>
      <c r="AA702" s="4">
        <f t="shared" ca="1" si="109"/>
        <v>0.62960963525164171</v>
      </c>
    </row>
    <row r="703" spans="1:27" x14ac:dyDescent="0.25">
      <c r="A703">
        <v>671</v>
      </c>
      <c r="B703" s="176">
        <f ca="1">OFFSET(InputPriceData!B$15,CalculationsAndCharts!$A703+$A$11,0,1,1)</f>
        <v>40583</v>
      </c>
      <c r="C703" s="3">
        <f ca="1">OFFSET(InputPriceData!G$15,CalculationsAndCharts!$A703+$A$11,IF($C$7,8,0),1,1)</f>
        <v>146436700</v>
      </c>
      <c r="D703" s="4">
        <f ca="1">OFFSET(InputPriceData!C$15,CalculationsAndCharts!$A703+$A$11,IF($C$7,8,0),1,1)</f>
        <v>123.63</v>
      </c>
      <c r="E703" s="4">
        <f ca="1">OFFSET(InputPriceData!D$15,CalculationsAndCharts!$A703+$A$11,IF($C$7,8,0),1,1)</f>
        <v>124.03</v>
      </c>
      <c r="F703" s="4">
        <f ca="1">OFFSET(InputPriceData!E$15,CalculationsAndCharts!$A703+$A$11,IF($C$7,8,0),1,1)</f>
        <v>123.07</v>
      </c>
      <c r="G703" s="4">
        <f ca="1">OFFSET(InputPriceData!F$15,CalculationsAndCharts!$A703+$A$11,IF($C$7,8,0),1,1)</f>
        <v>123.69</v>
      </c>
      <c r="H703" s="138"/>
      <c r="I703" s="138"/>
      <c r="O703" s="246">
        <f t="shared" ca="1" si="100"/>
        <v>0.7299741110379212</v>
      </c>
      <c r="P703" s="246">
        <f t="shared" ca="1" si="101"/>
        <v>0.29720786489106316</v>
      </c>
      <c r="Q703" s="246">
        <f t="shared" ca="1" si="103"/>
        <v>1.4481678860427476</v>
      </c>
      <c r="R703" s="4">
        <f t="shared" ca="1" si="104"/>
        <v>0.20523025524562008</v>
      </c>
      <c r="S703" s="4">
        <f t="shared" ca="1" si="102"/>
        <v>0.93291424878520324</v>
      </c>
      <c r="W703" s="246">
        <f t="shared" ca="1" si="105"/>
        <v>0.7299741110379212</v>
      </c>
      <c r="X703" s="246">
        <f t="shared" ca="1" si="106"/>
        <v>0.29720786489106316</v>
      </c>
      <c r="Y703" s="246">
        <f t="shared" ca="1" si="107"/>
        <v>1.4481678860427476</v>
      </c>
      <c r="Z703" s="4">
        <f t="shared" ca="1" si="108"/>
        <v>0.20523025524562008</v>
      </c>
      <c r="AA703" s="4">
        <f t="shared" ca="1" si="109"/>
        <v>0.55931491790027732</v>
      </c>
    </row>
    <row r="704" spans="1:27" x14ac:dyDescent="0.25">
      <c r="A704">
        <v>672</v>
      </c>
      <c r="B704" s="176">
        <f ca="1">OFFSET(InputPriceData!B$15,CalculationsAndCharts!$A704+$A$11,0,1,1)</f>
        <v>40582</v>
      </c>
      <c r="C704" s="3">
        <f ca="1">OFFSET(InputPriceData!G$15,CalculationsAndCharts!$A704+$A$11,IF($C$7,8,0),1,1)</f>
        <v>99072800</v>
      </c>
      <c r="D704" s="4">
        <f ca="1">OFFSET(InputPriceData!C$15,CalculationsAndCharts!$A704+$A$11,IF($C$7,8,0),1,1)</f>
        <v>123.52</v>
      </c>
      <c r="E704" s="4">
        <f ca="1">OFFSET(InputPriceData!D$15,CalculationsAndCharts!$A704+$A$11,IF($C$7,8,0),1,1)</f>
        <v>124.04</v>
      </c>
      <c r="F704" s="4">
        <f ca="1">OFFSET(InputPriceData!E$15,CalculationsAndCharts!$A704+$A$11,IF($C$7,8,0),1,1)</f>
        <v>123.18</v>
      </c>
      <c r="G704" s="4">
        <f ca="1">OFFSET(InputPriceData!F$15,CalculationsAndCharts!$A704+$A$11,IF($C$7,8,0),1,1)</f>
        <v>123.97</v>
      </c>
      <c r="H704" s="138"/>
      <c r="I704" s="138"/>
      <c r="O704" s="246">
        <f t="shared" ca="1" si="100"/>
        <v>1.2796409944161002</v>
      </c>
      <c r="P704" s="246">
        <f t="shared" ca="1" si="101"/>
        <v>0.11498214894756231</v>
      </c>
      <c r="Q704" s="246">
        <f t="shared" ca="1" si="103"/>
        <v>1.4613197639180098</v>
      </c>
      <c r="R704" s="4">
        <f t="shared" ca="1" si="104"/>
        <v>7.8683770511170342E-2</v>
      </c>
      <c r="S704" s="4">
        <f t="shared" ca="1" si="102"/>
        <v>0.91396124531681955</v>
      </c>
      <c r="W704" s="246">
        <f t="shared" ca="1" si="105"/>
        <v>1.2796409944161002</v>
      </c>
      <c r="X704" s="246">
        <f t="shared" ca="1" si="106"/>
        <v>0.11498214894756231</v>
      </c>
      <c r="Y704" s="246">
        <f t="shared" ca="1" si="107"/>
        <v>1.4613197639180098</v>
      </c>
      <c r="Z704" s="4">
        <f t="shared" ca="1" si="108"/>
        <v>7.8683770511170342E-2</v>
      </c>
      <c r="AA704" s="4">
        <f t="shared" ca="1" si="109"/>
        <v>0.4640776197388109</v>
      </c>
    </row>
    <row r="705" spans="1:27" x14ac:dyDescent="0.25">
      <c r="A705">
        <v>673</v>
      </c>
      <c r="B705" s="176">
        <f ca="1">OFFSET(InputPriceData!B$15,CalculationsAndCharts!$A705+$A$11,0,1,1)</f>
        <v>40581</v>
      </c>
      <c r="C705" s="3">
        <f ca="1">OFFSET(InputPriceData!G$15,CalculationsAndCharts!$A705+$A$11,IF($C$7,8,0),1,1)</f>
        <v>112439100</v>
      </c>
      <c r="D705" s="4">
        <f ca="1">OFFSET(InputPriceData!C$15,CalculationsAndCharts!$A705+$A$11,IF($C$7,8,0),1,1)</f>
        <v>122.91</v>
      </c>
      <c r="E705" s="4">
        <f ca="1">OFFSET(InputPriceData!D$15,CalculationsAndCharts!$A705+$A$11,IF($C$7,8,0),1,1)</f>
        <v>123.81</v>
      </c>
      <c r="F705" s="4">
        <f ca="1">OFFSET(InputPriceData!E$15,CalculationsAndCharts!$A705+$A$11,IF($C$7,8,0),1,1)</f>
        <v>122.91</v>
      </c>
      <c r="G705" s="4">
        <f ca="1">OFFSET(InputPriceData!F$15,CalculationsAndCharts!$A705+$A$11,IF($C$7,8,0),1,1)</f>
        <v>123.41</v>
      </c>
      <c r="H705" s="138"/>
      <c r="I705" s="138"/>
      <c r="O705" s="246">
        <f t="shared" ca="1" si="100"/>
        <v>0.99915094941187221</v>
      </c>
      <c r="P705" s="246">
        <f t="shared" ca="1" si="101"/>
        <v>-5.9525832415339985E-2</v>
      </c>
      <c r="Q705" s="246">
        <f t="shared" ca="1" si="103"/>
        <v>1.4745910836710492</v>
      </c>
      <c r="R705" s="4">
        <f t="shared" ca="1" si="104"/>
        <v>-4.0367687743742636E-2</v>
      </c>
      <c r="S705" s="4">
        <f t="shared" ca="1" si="102"/>
        <v>0.8920409808488321</v>
      </c>
      <c r="W705" s="246">
        <f t="shared" ca="1" si="105"/>
        <v>0.99915094941187221</v>
      </c>
      <c r="X705" s="246">
        <f t="shared" ca="1" si="106"/>
        <v>-5.9525832415339985E-2</v>
      </c>
      <c r="Y705" s="246">
        <f t="shared" ca="1" si="107"/>
        <v>1.4745910836710492</v>
      </c>
      <c r="Z705" s="4">
        <f t="shared" ca="1" si="108"/>
        <v>-4.0367687743742636E-2</v>
      </c>
      <c r="AA705" s="4">
        <f t="shared" ca="1" si="109"/>
        <v>0.36553462733456416</v>
      </c>
    </row>
    <row r="706" spans="1:27" x14ac:dyDescent="0.25">
      <c r="A706">
        <v>674</v>
      </c>
      <c r="B706" s="176">
        <f ca="1">OFFSET(InputPriceData!B$15,CalculationsAndCharts!$A706+$A$11,0,1,1)</f>
        <v>40578</v>
      </c>
      <c r="C706" s="3">
        <f ca="1">OFFSET(InputPriceData!G$15,CalculationsAndCharts!$A706+$A$11,IF($C$7,8,0),1,1)</f>
        <v>134634800</v>
      </c>
      <c r="D706" s="4">
        <f ca="1">OFFSET(InputPriceData!C$15,CalculationsAndCharts!$A706+$A$11,IF($C$7,8,0),1,1)</f>
        <v>122.34</v>
      </c>
      <c r="E706" s="4">
        <f ca="1">OFFSET(InputPriceData!D$15,CalculationsAndCharts!$A706+$A$11,IF($C$7,8,0),1,1)</f>
        <v>122.69</v>
      </c>
      <c r="F706" s="4">
        <f ca="1">OFFSET(InputPriceData!E$15,CalculationsAndCharts!$A706+$A$11,IF($C$7,8,0),1,1)</f>
        <v>121.78</v>
      </c>
      <c r="G706" s="4">
        <f ca="1">OFFSET(InputPriceData!F$15,CalculationsAndCharts!$A706+$A$11,IF($C$7,8,0),1,1)</f>
        <v>122.64</v>
      </c>
      <c r="H706" s="138"/>
      <c r="I706" s="138"/>
      <c r="O706" s="246">
        <f t="shared" ca="1" si="100"/>
        <v>0.47087801014840514</v>
      </c>
      <c r="P706" s="246">
        <f t="shared" ca="1" si="101"/>
        <v>-0.18391716087058066</v>
      </c>
      <c r="Q706" s="246">
        <f t="shared" ca="1" si="103"/>
        <v>1.487982930041422</v>
      </c>
      <c r="R706" s="4">
        <f t="shared" ca="1" si="104"/>
        <v>-0.12360166044744937</v>
      </c>
      <c r="S706" s="4">
        <f t="shared" ca="1" si="102"/>
        <v>0.8735762692147373</v>
      </c>
      <c r="W706" s="246">
        <f t="shared" ca="1" si="105"/>
        <v>0.47087801014840514</v>
      </c>
      <c r="X706" s="246">
        <f t="shared" ca="1" si="106"/>
        <v>-0.18391716087058066</v>
      </c>
      <c r="Y706" s="246">
        <f t="shared" ca="1" si="107"/>
        <v>1.487982930041422</v>
      </c>
      <c r="Z706" s="4">
        <f t="shared" ca="1" si="108"/>
        <v>-0.12360166044744937</v>
      </c>
      <c r="AA706" s="4">
        <f t="shared" ca="1" si="109"/>
        <v>0.29077442000379594</v>
      </c>
    </row>
    <row r="707" spans="1:27" x14ac:dyDescent="0.25">
      <c r="A707">
        <v>675</v>
      </c>
      <c r="B707" s="176">
        <f ca="1">OFFSET(InputPriceData!B$15,CalculationsAndCharts!$A707+$A$11,0,1,1)</f>
        <v>40577</v>
      </c>
      <c r="C707" s="3">
        <f ca="1">OFFSET(InputPriceData!G$15,CalculationsAndCharts!$A707+$A$11,IF($C$7,8,0),1,1)</f>
        <v>145886700</v>
      </c>
      <c r="D707" s="4">
        <f ca="1">OFFSET(InputPriceData!C$15,CalculationsAndCharts!$A707+$A$11,IF($C$7,8,0),1,1)</f>
        <v>121.8</v>
      </c>
      <c r="E707" s="4">
        <f ca="1">OFFSET(InputPriceData!D$15,CalculationsAndCharts!$A707+$A$11,IF($C$7,8,0),1,1)</f>
        <v>122.48</v>
      </c>
      <c r="F707" s="4">
        <f ca="1">OFFSET(InputPriceData!E$15,CalculationsAndCharts!$A707+$A$11,IF($C$7,8,0),1,1)</f>
        <v>121.16</v>
      </c>
      <c r="G707" s="4">
        <f ca="1">OFFSET(InputPriceData!F$15,CalculationsAndCharts!$A707+$A$11,IF($C$7,8,0),1,1)</f>
        <v>122.29</v>
      </c>
      <c r="H707" s="138"/>
      <c r="I707" s="138"/>
      <c r="O707" s="246">
        <f t="shared" ca="1" si="100"/>
        <v>0.33183502364038187</v>
      </c>
      <c r="P707" s="246">
        <f t="shared" ca="1" si="101"/>
        <v>-0.26465937263319356</v>
      </c>
      <c r="Q707" s="246">
        <f t="shared" ca="1" si="103"/>
        <v>1.501496397620002</v>
      </c>
      <c r="R707" s="4">
        <f t="shared" ca="1" si="104"/>
        <v>-0.17626374132678635</v>
      </c>
      <c r="S707" s="4">
        <f t="shared" ca="1" si="102"/>
        <v>0.86019539073134021</v>
      </c>
      <c r="W707" s="246">
        <f t="shared" ca="1" si="105"/>
        <v>0.33183502364038187</v>
      </c>
      <c r="X707" s="246">
        <f t="shared" ca="1" si="106"/>
        <v>-0.26465937263319356</v>
      </c>
      <c r="Y707" s="246">
        <f t="shared" ca="1" si="107"/>
        <v>1.501496397620002</v>
      </c>
      <c r="Z707" s="4">
        <f t="shared" ca="1" si="108"/>
        <v>-0.17626374132678635</v>
      </c>
      <c r="AA707" s="4">
        <f t="shared" ca="1" si="109"/>
        <v>0.24070745748159972</v>
      </c>
    </row>
    <row r="708" spans="1:27" x14ac:dyDescent="0.25">
      <c r="A708">
        <v>676</v>
      </c>
      <c r="B708" s="176">
        <f ca="1">OFFSET(InputPriceData!B$15,CalculationsAndCharts!$A708+$A$11,0,1,1)</f>
        <v>40576</v>
      </c>
      <c r="C708" s="3">
        <f ca="1">OFFSET(InputPriceData!G$15,CalculationsAndCharts!$A708+$A$11,IF($C$7,8,0),1,1)</f>
        <v>118323600</v>
      </c>
      <c r="D708" s="4">
        <f ca="1">OFFSET(InputPriceData!C$15,CalculationsAndCharts!$A708+$A$11,IF($C$7,8,0),1,1)</f>
        <v>121.94</v>
      </c>
      <c r="E708" s="4">
        <f ca="1">OFFSET(InputPriceData!D$15,CalculationsAndCharts!$A708+$A$11,IF($C$7,8,0),1,1)</f>
        <v>122.35</v>
      </c>
      <c r="F708" s="4">
        <f ca="1">OFFSET(InputPriceData!E$15,CalculationsAndCharts!$A708+$A$11,IF($C$7,8,0),1,1)</f>
        <v>121.87</v>
      </c>
      <c r="G708" s="4">
        <f ca="1">OFFSET(InputPriceData!F$15,CalculationsAndCharts!$A708+$A$11,IF($C$7,8,0),1,1)</f>
        <v>122.02</v>
      </c>
      <c r="H708" s="138"/>
      <c r="I708" s="138"/>
      <c r="O708" s="246">
        <f t="shared" ca="1" si="100"/>
        <v>0.26286031845901547</v>
      </c>
      <c r="P708" s="246">
        <f t="shared" ca="1" si="101"/>
        <v>-0.30850139907740526</v>
      </c>
      <c r="Q708" s="246">
        <f t="shared" ca="1" si="103"/>
        <v>1.5151325909384481</v>
      </c>
      <c r="R708" s="4">
        <f t="shared" ca="1" si="104"/>
        <v>-0.20361346651933915</v>
      </c>
      <c r="S708" s="4">
        <f t="shared" ca="1" si="102"/>
        <v>0.85263341408073967</v>
      </c>
      <c r="W708" s="246">
        <f t="shared" ca="1" si="105"/>
        <v>0.26286031845901547</v>
      </c>
      <c r="X708" s="246">
        <f t="shared" ca="1" si="106"/>
        <v>-0.30850139907740526</v>
      </c>
      <c r="Y708" s="246">
        <f t="shared" ca="1" si="107"/>
        <v>1.5151325909384481</v>
      </c>
      <c r="Z708" s="4">
        <f t="shared" ca="1" si="108"/>
        <v>-0.20361346651933915</v>
      </c>
      <c r="AA708" s="4">
        <f t="shared" ca="1" si="109"/>
        <v>0.21379951787014209</v>
      </c>
    </row>
    <row r="709" spans="1:27" x14ac:dyDescent="0.25">
      <c r="A709">
        <v>677</v>
      </c>
      <c r="B709" s="176">
        <f ca="1">OFFSET(InputPriceData!B$15,CalculationsAndCharts!$A709+$A$11,0,1,1)</f>
        <v>40575</v>
      </c>
      <c r="C709" s="3">
        <f ca="1">OFFSET(InputPriceData!G$15,CalculationsAndCharts!$A709+$A$11,IF($C$7,8,0),1,1)</f>
        <v>167194300</v>
      </c>
      <c r="D709" s="4">
        <f ca="1">OFFSET(InputPriceData!C$15,CalculationsAndCharts!$A709+$A$11,IF($C$7,8,0),1,1)</f>
        <v>121.06</v>
      </c>
      <c r="E709" s="4">
        <f ca="1">OFFSET(InputPriceData!D$15,CalculationsAndCharts!$A709+$A$11,IF($C$7,8,0),1,1)</f>
        <v>122.48</v>
      </c>
      <c r="F709" s="4">
        <f ca="1">OFFSET(InputPriceData!E$15,CalculationsAndCharts!$A709+$A$11,IF($C$7,8,0),1,1)</f>
        <v>120.99</v>
      </c>
      <c r="G709" s="4">
        <f ca="1">OFFSET(InputPriceData!F$15,CalculationsAndCharts!$A709+$A$11,IF($C$7,8,0),1,1)</f>
        <v>122.26</v>
      </c>
      <c r="H709" s="138"/>
      <c r="I709" s="138"/>
      <c r="O709" s="246">
        <f t="shared" ca="1" si="100"/>
        <v>0.72036927140918894</v>
      </c>
      <c r="P709" s="246">
        <f t="shared" ca="1" si="101"/>
        <v>-0.30221882077676798</v>
      </c>
      <c r="Q709" s="246">
        <f t="shared" ca="1" si="103"/>
        <v>1.5288926245594834</v>
      </c>
      <c r="R709" s="4">
        <f t="shared" ca="1" si="104"/>
        <v>-0.19767171083309115</v>
      </c>
      <c r="S709" s="4">
        <f t="shared" ca="1" si="102"/>
        <v>0.85431476407027485</v>
      </c>
      <c r="W709" s="246">
        <f t="shared" ca="1" si="105"/>
        <v>0.72036927140918894</v>
      </c>
      <c r="X709" s="246">
        <f t="shared" ca="1" si="106"/>
        <v>-0.30221882077676798</v>
      </c>
      <c r="Y709" s="246">
        <f t="shared" ca="1" si="107"/>
        <v>1.5288926245594834</v>
      </c>
      <c r="Z709" s="4">
        <f t="shared" ca="1" si="108"/>
        <v>-0.19767171083309115</v>
      </c>
      <c r="AA709" s="4">
        <f t="shared" ca="1" si="109"/>
        <v>0.21969965156459159</v>
      </c>
    </row>
    <row r="710" spans="1:27" x14ac:dyDescent="0.25">
      <c r="A710">
        <v>678</v>
      </c>
      <c r="B710" s="176">
        <f ca="1">OFFSET(InputPriceData!B$15,CalculationsAndCharts!$A710+$A$11,0,1,1)</f>
        <v>40574</v>
      </c>
      <c r="C710" s="3">
        <f ca="1">OFFSET(InputPriceData!G$15,CalculationsAndCharts!$A710+$A$11,IF($C$7,8,0),1,1)</f>
        <v>149249200</v>
      </c>
      <c r="D710" s="4">
        <f ca="1">OFFSET(InputPriceData!C$15,CalculationsAndCharts!$A710+$A$11,IF($C$7,8,0),1,1)</f>
        <v>119.76</v>
      </c>
      <c r="E710" s="4">
        <f ca="1">OFFSET(InputPriceData!D$15,CalculationsAndCharts!$A710+$A$11,IF($C$7,8,0),1,1)</f>
        <v>120.42</v>
      </c>
      <c r="F710" s="4">
        <f ca="1">OFFSET(InputPriceData!E$15,CalculationsAndCharts!$A710+$A$11,IF($C$7,8,0),1,1)</f>
        <v>119.46</v>
      </c>
      <c r="G710" s="4">
        <f ca="1">OFFSET(InputPriceData!F$15,CalculationsAndCharts!$A710+$A$11,IF($C$7,8,0),1,1)</f>
        <v>120.33</v>
      </c>
      <c r="H710" s="138"/>
      <c r="I710" s="138"/>
      <c r="O710" s="246">
        <f t="shared" ca="1" si="100"/>
        <v>-1.0508095204854544</v>
      </c>
      <c r="P710" s="246">
        <f t="shared" ca="1" si="101"/>
        <v>-0.19461735453061821</v>
      </c>
      <c r="Q710" s="246">
        <f t="shared" ca="1" si="103"/>
        <v>1.5427776231679953</v>
      </c>
      <c r="R710" s="4">
        <f t="shared" ca="1" si="104"/>
        <v>-0.126147379640485</v>
      </c>
      <c r="S710" s="4">
        <f t="shared" ca="1" si="102"/>
        <v>0.87296234101950576</v>
      </c>
      <c r="W710" s="246">
        <f t="shared" ca="1" si="105"/>
        <v>-1.0508095204854544</v>
      </c>
      <c r="X710" s="246">
        <f t="shared" ca="1" si="106"/>
        <v>-0.19461735453061821</v>
      </c>
      <c r="Y710" s="246">
        <f t="shared" ca="1" si="107"/>
        <v>1.5427776231679953</v>
      </c>
      <c r="Z710" s="4">
        <f t="shared" ca="1" si="108"/>
        <v>-0.126147379640485</v>
      </c>
      <c r="AA710" s="4">
        <f t="shared" ca="1" si="109"/>
        <v>0.2884052468240853</v>
      </c>
    </row>
    <row r="711" spans="1:27" x14ac:dyDescent="0.25">
      <c r="A711">
        <v>679</v>
      </c>
      <c r="B711" s="176">
        <f ca="1">OFFSET(InputPriceData!B$15,CalculationsAndCharts!$A711+$A$11,0,1,1)</f>
        <v>40571</v>
      </c>
      <c r="C711" s="3">
        <f ca="1">OFFSET(InputPriceData!G$15,CalculationsAndCharts!$A711+$A$11,IF($C$7,8,0),1,1)</f>
        <v>295637300</v>
      </c>
      <c r="D711" s="4">
        <f ca="1">OFFSET(InputPriceData!C$15,CalculationsAndCharts!$A711+$A$11,IF($C$7,8,0),1,1)</f>
        <v>121.69</v>
      </c>
      <c r="E711" s="4">
        <f ca="1">OFFSET(InputPriceData!D$15,CalculationsAndCharts!$A711+$A$11,IF($C$7,8,0),1,1)</f>
        <v>121.89</v>
      </c>
      <c r="F711" s="4">
        <f ca="1">OFFSET(InputPriceData!E$15,CalculationsAndCharts!$A711+$A$11,IF($C$7,8,0),1,1)</f>
        <v>119.23</v>
      </c>
      <c r="G711" s="4">
        <f ca="1">OFFSET(InputPriceData!F$15,CalculationsAndCharts!$A711+$A$11,IF($C$7,8,0),1,1)</f>
        <v>119.43</v>
      </c>
      <c r="H711" s="138"/>
      <c r="I711" s="138"/>
      <c r="O711" s="246">
        <f t="shared" ca="1" si="100"/>
        <v>-1.9071026003226106</v>
      </c>
      <c r="P711" s="246">
        <f t="shared" ca="1" si="101"/>
        <v>-2.3215182198732143E-2</v>
      </c>
      <c r="Q711" s="246">
        <f t="shared" ca="1" si="103"/>
        <v>1.5567887216629619</v>
      </c>
      <c r="R711" s="4">
        <f t="shared" ca="1" si="104"/>
        <v>-1.491222403893939E-2</v>
      </c>
      <c r="S711" s="4">
        <f t="shared" ca="1" si="102"/>
        <v>0.897128134115875</v>
      </c>
      <c r="W711" s="246">
        <f t="shared" ca="1" si="105"/>
        <v>-1.9071026003226106</v>
      </c>
      <c r="X711" s="246">
        <f t="shared" ca="1" si="106"/>
        <v>-2.3215182198732143E-2</v>
      </c>
      <c r="Y711" s="246">
        <f t="shared" ca="1" si="107"/>
        <v>1.5567887216629619</v>
      </c>
      <c r="Z711" s="4">
        <f t="shared" ca="1" si="108"/>
        <v>-1.491222403893939E-2</v>
      </c>
      <c r="AA711" s="4">
        <f t="shared" ca="1" si="109"/>
        <v>0.38739856564234965</v>
      </c>
    </row>
    <row r="712" spans="1:27" x14ac:dyDescent="0.25">
      <c r="A712">
        <v>680</v>
      </c>
      <c r="B712" s="176">
        <f ca="1">OFFSET(InputPriceData!B$15,CalculationsAndCharts!$A712+$A$11,0,1,1)</f>
        <v>40570</v>
      </c>
      <c r="C712" s="3">
        <f ca="1">OFFSET(InputPriceData!G$15,CalculationsAndCharts!$A712+$A$11,IF($C$7,8,0),1,1)</f>
        <v>123302700</v>
      </c>
      <c r="D712" s="4">
        <f ca="1">OFFSET(InputPriceData!C$15,CalculationsAndCharts!$A712+$A$11,IF($C$7,8,0),1,1)</f>
        <v>121.29</v>
      </c>
      <c r="E712" s="4">
        <f ca="1">OFFSET(InputPriceData!D$15,CalculationsAndCharts!$A712+$A$11,IF($C$7,8,0),1,1)</f>
        <v>121.77</v>
      </c>
      <c r="F712" s="4">
        <f ca="1">OFFSET(InputPriceData!E$15,CalculationsAndCharts!$A712+$A$11,IF($C$7,8,0),1,1)</f>
        <v>121.07</v>
      </c>
      <c r="G712" s="4">
        <f ca="1">OFFSET(InputPriceData!F$15,CalculationsAndCharts!$A712+$A$11,IF($C$7,8,0),1,1)</f>
        <v>121.56</v>
      </c>
      <c r="H712" s="138"/>
      <c r="I712" s="138"/>
      <c r="O712" s="246">
        <f t="shared" ca="1" si="100"/>
        <v>0.33019966775232368</v>
      </c>
      <c r="P712" s="246">
        <f t="shared" ca="1" si="101"/>
        <v>6.4691641788038642E-2</v>
      </c>
      <c r="Q712" s="246">
        <f t="shared" ca="1" si="103"/>
        <v>1.5709270652502139</v>
      </c>
      <c r="R712" s="4">
        <f t="shared" ca="1" si="104"/>
        <v>4.1180550783708532E-2</v>
      </c>
      <c r="S712" s="4">
        <f t="shared" ca="1" si="102"/>
        <v>0.90754467997956401</v>
      </c>
      <c r="W712" s="246">
        <f t="shared" ca="1" si="105"/>
        <v>0.33019966775232368</v>
      </c>
      <c r="X712" s="246">
        <f t="shared" ca="1" si="106"/>
        <v>6.4691641788038642E-2</v>
      </c>
      <c r="Y712" s="246">
        <f t="shared" ca="1" si="107"/>
        <v>1.5709270652502139</v>
      </c>
      <c r="Z712" s="4">
        <f t="shared" ca="1" si="108"/>
        <v>4.1180550783708532E-2</v>
      </c>
      <c r="AA712" s="4">
        <f t="shared" ca="1" si="109"/>
        <v>0.43403109496455</v>
      </c>
    </row>
    <row r="713" spans="1:27" x14ac:dyDescent="0.25">
      <c r="A713">
        <v>681</v>
      </c>
      <c r="B713" s="176">
        <f ca="1">OFFSET(InputPriceData!B$15,CalculationsAndCharts!$A713+$A$11,0,1,1)</f>
        <v>40569</v>
      </c>
      <c r="C713" s="3">
        <f ca="1">OFFSET(InputPriceData!G$15,CalculationsAndCharts!$A713+$A$11,IF($C$7,8,0),1,1)</f>
        <v>141281500</v>
      </c>
      <c r="D713" s="4">
        <f ca="1">OFFSET(InputPriceData!C$15,CalculationsAndCharts!$A713+$A$11,IF($C$7,8,0),1,1)</f>
        <v>121.09</v>
      </c>
      <c r="E713" s="4">
        <f ca="1">OFFSET(InputPriceData!D$15,CalculationsAndCharts!$A713+$A$11,IF($C$7,8,0),1,1)</f>
        <v>121.62</v>
      </c>
      <c r="F713" s="4">
        <f ca="1">OFFSET(InputPriceData!E$15,CalculationsAndCharts!$A713+$A$11,IF($C$7,8,0),1,1)</f>
        <v>120.85</v>
      </c>
      <c r="G713" s="4">
        <f ca="1">OFFSET(InputPriceData!F$15,CalculationsAndCharts!$A713+$A$11,IF($C$7,8,0),1,1)</f>
        <v>121.26</v>
      </c>
      <c r="H713" s="138"/>
      <c r="I713" s="138"/>
      <c r="O713" s="246">
        <f t="shared" ca="1" si="100"/>
        <v>0.23308966237322673</v>
      </c>
      <c r="P713" s="246">
        <f t="shared" ca="1" si="101"/>
        <v>9.6650039226188839E-2</v>
      </c>
      <c r="Q713" s="246">
        <f t="shared" ca="1" si="103"/>
        <v>1.5851938095360383</v>
      </c>
      <c r="R713" s="4">
        <f t="shared" ca="1" si="104"/>
        <v>6.0970487422277286E-2</v>
      </c>
      <c r="S713" s="4">
        <f t="shared" ca="1" si="102"/>
        <v>0.91098178434062016</v>
      </c>
      <c r="W713" s="246">
        <f t="shared" ca="1" si="105"/>
        <v>0.23308966237322673</v>
      </c>
      <c r="X713" s="246">
        <f t="shared" ca="1" si="106"/>
        <v>9.6650039226188839E-2</v>
      </c>
      <c r="Y713" s="246">
        <f t="shared" ca="1" si="107"/>
        <v>1.5851938095360383</v>
      </c>
      <c r="Z713" s="4">
        <f t="shared" ca="1" si="108"/>
        <v>6.0970487422277286E-2</v>
      </c>
      <c r="AA713" s="4">
        <f t="shared" ca="1" si="109"/>
        <v>0.44999589968553599</v>
      </c>
    </row>
    <row r="714" spans="1:27" x14ac:dyDescent="0.25">
      <c r="A714">
        <v>682</v>
      </c>
      <c r="B714" s="176">
        <f ca="1">OFFSET(InputPriceData!B$15,CalculationsAndCharts!$A714+$A$11,0,1,1)</f>
        <v>40568</v>
      </c>
      <c r="C714" s="3">
        <f ca="1">OFFSET(InputPriceData!G$15,CalculationsAndCharts!$A714+$A$11,IF($C$7,8,0),1,1)</f>
        <v>167552200</v>
      </c>
      <c r="D714" s="4">
        <f ca="1">OFFSET(InputPriceData!C$15,CalculationsAndCharts!$A714+$A$11,IF($C$7,8,0),1,1)</f>
        <v>120.41</v>
      </c>
      <c r="E714" s="4">
        <f ca="1">OFFSET(InputPriceData!D$15,CalculationsAndCharts!$A714+$A$11,IF($C$7,8,0),1,1)</f>
        <v>120.89</v>
      </c>
      <c r="F714" s="4">
        <f ca="1">OFFSET(InputPriceData!E$15,CalculationsAndCharts!$A714+$A$11,IF($C$7,8,0),1,1)</f>
        <v>119.8</v>
      </c>
      <c r="G714" s="4">
        <f ca="1">OFFSET(InputPriceData!F$15,CalculationsAndCharts!$A714+$A$11,IF($C$7,8,0),1,1)</f>
        <v>120.79</v>
      </c>
      <c r="H714" s="138"/>
      <c r="I714" s="138"/>
      <c r="O714" s="246">
        <f t="shared" ca="1" si="100"/>
        <v>-5.1339585300671176E-2</v>
      </c>
      <c r="P714" s="246">
        <f t="shared" ca="1" si="101"/>
        <v>0.16927444177816026</v>
      </c>
      <c r="Q714" s="246">
        <f t="shared" ca="1" si="103"/>
        <v>1.599590120621633</v>
      </c>
      <c r="R714" s="4">
        <f t="shared" ca="1" si="104"/>
        <v>0.10582363544004435</v>
      </c>
      <c r="S714" s="4">
        <f t="shared" ca="1" si="102"/>
        <v>0.91835804698886192</v>
      </c>
      <c r="W714" s="246">
        <f t="shared" ca="1" si="105"/>
        <v>-5.1339585300671176E-2</v>
      </c>
      <c r="X714" s="246">
        <f t="shared" ca="1" si="106"/>
        <v>0.16927444177816026</v>
      </c>
      <c r="Y714" s="246">
        <f t="shared" ca="1" si="107"/>
        <v>1.599590120621633</v>
      </c>
      <c r="Z714" s="4">
        <f t="shared" ca="1" si="108"/>
        <v>0.10582363544004435</v>
      </c>
      <c r="AA714" s="4">
        <f t="shared" ca="1" si="109"/>
        <v>0.48528191678120436</v>
      </c>
    </row>
    <row r="715" spans="1:27" x14ac:dyDescent="0.25">
      <c r="A715">
        <v>683</v>
      </c>
      <c r="B715" s="176">
        <f ca="1">OFFSET(InputPriceData!B$15,CalculationsAndCharts!$A715+$A$11,0,1,1)</f>
        <v>40567</v>
      </c>
      <c r="C715" s="3">
        <f ca="1">OFFSET(InputPriceData!G$15,CalculationsAndCharts!$A715+$A$11,IF($C$7,8,0),1,1)</f>
        <v>113715500</v>
      </c>
      <c r="D715" s="4">
        <f ca="1">OFFSET(InputPriceData!C$15,CalculationsAndCharts!$A715+$A$11,IF($C$7,8,0),1,1)</f>
        <v>119.96</v>
      </c>
      <c r="E715" s="4">
        <f ca="1">OFFSET(InputPriceData!D$15,CalculationsAndCharts!$A715+$A$11,IF($C$7,8,0),1,1)</f>
        <v>120.86</v>
      </c>
      <c r="F715" s="4">
        <f ca="1">OFFSET(InputPriceData!E$15,CalculationsAndCharts!$A715+$A$11,IF($C$7,8,0),1,1)</f>
        <v>119.93</v>
      </c>
      <c r="G715" s="4">
        <f ca="1">OFFSET(InputPriceData!F$15,CalculationsAndCharts!$A715+$A$11,IF($C$7,8,0),1,1)</f>
        <v>120.72</v>
      </c>
      <c r="H715" s="138"/>
      <c r="I715" s="138"/>
      <c r="O715" s="246">
        <f t="shared" ca="1" si="100"/>
        <v>5.6283644718800985E-2</v>
      </c>
      <c r="P715" s="246">
        <f t="shared" ca="1" si="101"/>
        <v>0.27285655050184743</v>
      </c>
      <c r="Q715" s="246">
        <f t="shared" ca="1" si="103"/>
        <v>1.6141171751984187</v>
      </c>
      <c r="R715" s="4">
        <f t="shared" ca="1" si="104"/>
        <v>0.16904383070473553</v>
      </c>
      <c r="S715" s="4">
        <f t="shared" ca="1" si="102"/>
        <v>0.92787711843375376</v>
      </c>
      <c r="W715" s="246">
        <f t="shared" ca="1" si="105"/>
        <v>5.6283644718800985E-2</v>
      </c>
      <c r="X715" s="246">
        <f t="shared" ca="1" si="106"/>
        <v>0.27285655050184743</v>
      </c>
      <c r="Y715" s="246">
        <f t="shared" ca="1" si="107"/>
        <v>1.6141171751984187</v>
      </c>
      <c r="Z715" s="4">
        <f t="shared" ca="1" si="108"/>
        <v>0.16904383070473553</v>
      </c>
      <c r="AA715" s="4">
        <f t="shared" ca="1" si="109"/>
        <v>0.53300345254585513</v>
      </c>
    </row>
    <row r="716" spans="1:27" x14ac:dyDescent="0.25">
      <c r="A716">
        <v>684</v>
      </c>
      <c r="B716" s="176">
        <f ca="1">OFFSET(InputPriceData!B$15,CalculationsAndCharts!$A716+$A$11,0,1,1)</f>
        <v>40564</v>
      </c>
      <c r="C716" s="3">
        <f ca="1">OFFSET(InputPriceData!G$15,CalculationsAndCharts!$A716+$A$11,IF($C$7,8,0),1,1)</f>
        <v>151462900</v>
      </c>
      <c r="D716" s="4">
        <f ca="1">OFFSET(InputPriceData!C$15,CalculationsAndCharts!$A716+$A$11,IF($C$7,8,0),1,1)</f>
        <v>120.52</v>
      </c>
      <c r="E716" s="4">
        <f ca="1">OFFSET(InputPriceData!D$15,CalculationsAndCharts!$A716+$A$11,IF($C$7,8,0),1,1)</f>
        <v>120.79</v>
      </c>
      <c r="F716" s="4">
        <f ca="1">OFFSET(InputPriceData!E$15,CalculationsAndCharts!$A716+$A$11,IF($C$7,8,0),1,1)</f>
        <v>119.91</v>
      </c>
      <c r="G716" s="4">
        <f ca="1">OFFSET(InputPriceData!F$15,CalculationsAndCharts!$A716+$A$11,IF($C$7,8,0),1,1)</f>
        <v>120.04</v>
      </c>
      <c r="H716" s="138"/>
      <c r="I716" s="138"/>
      <c r="O716" s="246">
        <f t="shared" ca="1" si="100"/>
        <v>-0.46423913180211213</v>
      </c>
      <c r="P716" s="246">
        <f t="shared" ca="1" si="101"/>
        <v>0.40105647831873475</v>
      </c>
      <c r="Q716" s="246">
        <f t="shared" ca="1" si="103"/>
        <v>1.6287761606442166</v>
      </c>
      <c r="R716" s="4">
        <f t="shared" ca="1" si="104"/>
        <v>0.24623179538685547</v>
      </c>
      <c r="S716" s="4">
        <f t="shared" ca="1" si="102"/>
        <v>0.93829707855409972</v>
      </c>
      <c r="W716" s="246">
        <f t="shared" ca="1" si="105"/>
        <v>-0.46423913180211213</v>
      </c>
      <c r="X716" s="246">
        <f t="shared" ca="1" si="106"/>
        <v>0.40105647831873475</v>
      </c>
      <c r="Y716" s="246">
        <f t="shared" ca="1" si="107"/>
        <v>1.6287761606442166</v>
      </c>
      <c r="Z716" s="4">
        <f t="shared" ca="1" si="108"/>
        <v>0.24623179538685547</v>
      </c>
      <c r="AA716" s="4">
        <f t="shared" ca="1" si="109"/>
        <v>0.58828955777913705</v>
      </c>
    </row>
    <row r="717" spans="1:27" x14ac:dyDescent="0.25">
      <c r="A717">
        <v>685</v>
      </c>
      <c r="B717" s="176">
        <f ca="1">OFFSET(InputPriceData!B$15,CalculationsAndCharts!$A717+$A$11,0,1,1)</f>
        <v>40563</v>
      </c>
      <c r="C717" s="3">
        <f ca="1">OFFSET(InputPriceData!G$15,CalculationsAndCharts!$A717+$A$11,IF($C$7,8,0),1,1)</f>
        <v>175745700</v>
      </c>
      <c r="D717" s="4">
        <f ca="1">OFFSET(InputPriceData!C$15,CalculationsAndCharts!$A717+$A$11,IF($C$7,8,0),1,1)</f>
        <v>119.66</v>
      </c>
      <c r="E717" s="4">
        <f ca="1">OFFSET(InputPriceData!D$15,CalculationsAndCharts!$A717+$A$11,IF($C$7,8,0),1,1)</f>
        <v>120.07</v>
      </c>
      <c r="F717" s="4">
        <f ca="1">OFFSET(InputPriceData!E$15,CalculationsAndCharts!$A717+$A$11,IF($C$7,8,0),1,1)</f>
        <v>118.88</v>
      </c>
      <c r="G717" s="4">
        <f ca="1">OFFSET(InputPriceData!F$15,CalculationsAndCharts!$A717+$A$11,IF($C$7,8,0),1,1)</f>
        <v>119.77</v>
      </c>
      <c r="H717" s="138"/>
      <c r="I717" s="138"/>
      <c r="O717" s="246">
        <f t="shared" ca="1" si="100"/>
        <v>-0.60334046214938519</v>
      </c>
      <c r="P717" s="246">
        <f t="shared" ca="1" si="101"/>
        <v>0.5264114421213939</v>
      </c>
      <c r="Q717" s="246">
        <f t="shared" ca="1" si="103"/>
        <v>1.6435682751202993</v>
      </c>
      <c r="R717" s="4">
        <f t="shared" ca="1" si="104"/>
        <v>0.32028571620054164</v>
      </c>
      <c r="S717" s="4">
        <f t="shared" ca="1" si="102"/>
        <v>0.94723768568574074</v>
      </c>
      <c r="W717" s="246">
        <f t="shared" ca="1" si="105"/>
        <v>-0.60334046214938519</v>
      </c>
      <c r="X717" s="246">
        <f t="shared" ca="1" si="106"/>
        <v>0.5264114421213939</v>
      </c>
      <c r="Y717" s="246">
        <f t="shared" ca="1" si="107"/>
        <v>1.6435682751202993</v>
      </c>
      <c r="Z717" s="4">
        <f t="shared" ca="1" si="108"/>
        <v>0.32028571620054164</v>
      </c>
      <c r="AA717" s="4">
        <f t="shared" ca="1" si="109"/>
        <v>0.63848647679826454</v>
      </c>
    </row>
    <row r="718" spans="1:27" x14ac:dyDescent="0.25">
      <c r="A718">
        <v>686</v>
      </c>
      <c r="B718" s="176">
        <f ca="1">OFFSET(InputPriceData!B$15,CalculationsAndCharts!$A718+$A$11,0,1,1)</f>
        <v>40562</v>
      </c>
      <c r="C718" s="3">
        <f ca="1">OFFSET(InputPriceData!G$15,CalculationsAndCharts!$A718+$A$11,IF($C$7,8,0),1,1)</f>
        <v>151958400</v>
      </c>
      <c r="D718" s="4">
        <f ca="1">OFFSET(InputPriceData!C$15,CalculationsAndCharts!$A718+$A$11,IF($C$7,8,0),1,1)</f>
        <v>121.01</v>
      </c>
      <c r="E718" s="4">
        <f ca="1">OFFSET(InputPriceData!D$15,CalculationsAndCharts!$A718+$A$11,IF($C$7,8,0),1,1)</f>
        <v>121.14</v>
      </c>
      <c r="F718" s="4">
        <f ca="1">OFFSET(InputPriceData!E$15,CalculationsAndCharts!$A718+$A$11,IF($C$7,8,0),1,1)</f>
        <v>119.61</v>
      </c>
      <c r="G718" s="4">
        <f ca="1">OFFSET(InputPriceData!F$15,CalculationsAndCharts!$A718+$A$11,IF($C$7,8,0),1,1)</f>
        <v>119.93</v>
      </c>
      <c r="H718" s="138"/>
      <c r="I718" s="138"/>
      <c r="O718" s="246">
        <f t="shared" ca="1" si="100"/>
        <v>-0.30436383501758346</v>
      </c>
      <c r="P718" s="246">
        <f t="shared" ca="1" si="101"/>
        <v>0.59125093984083177</v>
      </c>
      <c r="Q718" s="246">
        <f t="shared" ca="1" si="103"/>
        <v>1.6584947276693234</v>
      </c>
      <c r="R718" s="4">
        <f t="shared" ca="1" si="104"/>
        <v>0.35649853447029922</v>
      </c>
      <c r="S718" s="4">
        <f t="shared" ca="1" si="102"/>
        <v>0.95128121224066509</v>
      </c>
      <c r="W718" s="246">
        <f t="shared" ca="1" si="105"/>
        <v>-0.30436383501758346</v>
      </c>
      <c r="X718" s="246">
        <f t="shared" ca="1" si="106"/>
        <v>0.59125093984083177</v>
      </c>
      <c r="Y718" s="246">
        <f t="shared" ca="1" si="107"/>
        <v>1.6584947276693234</v>
      </c>
      <c r="Z718" s="4">
        <f t="shared" ca="1" si="108"/>
        <v>0.35649853447029922</v>
      </c>
      <c r="AA718" s="4">
        <f t="shared" ca="1" si="109"/>
        <v>0.6620855265120783</v>
      </c>
    </row>
    <row r="719" spans="1:27" x14ac:dyDescent="0.25">
      <c r="A719">
        <v>687</v>
      </c>
      <c r="B719" s="176">
        <f ca="1">OFFSET(InputPriceData!B$15,CalculationsAndCharts!$A719+$A$11,0,1,1)</f>
        <v>40561</v>
      </c>
      <c r="C719" s="3">
        <f ca="1">OFFSET(InputPriceData!G$15,CalculationsAndCharts!$A719+$A$11,IF($C$7,8,0),1,1)</f>
        <v>114401300</v>
      </c>
      <c r="D719" s="4">
        <f ca="1">OFFSET(InputPriceData!C$15,CalculationsAndCharts!$A719+$A$11,IF($C$7,8,0),1,1)</f>
        <v>120.8</v>
      </c>
      <c r="E719" s="4">
        <f ca="1">OFFSET(InputPriceData!D$15,CalculationsAndCharts!$A719+$A$11,IF($C$7,8,0),1,1)</f>
        <v>121.23</v>
      </c>
      <c r="F719" s="4">
        <f ca="1">OFFSET(InputPriceData!E$15,CalculationsAndCharts!$A719+$A$11,IF($C$7,8,0),1,1)</f>
        <v>120.66</v>
      </c>
      <c r="G719" s="4">
        <f ca="1">OFFSET(InputPriceData!F$15,CalculationsAndCharts!$A719+$A$11,IF($C$7,8,0),1,1)</f>
        <v>121.12</v>
      </c>
      <c r="H719" s="138"/>
      <c r="I719" s="138"/>
      <c r="O719" s="246">
        <f t="shared" ca="1" si="100"/>
        <v>1.1003624619848618</v>
      </c>
      <c r="P719" s="246">
        <f t="shared" ca="1" si="101"/>
        <v>0.56359038307455367</v>
      </c>
      <c r="Q719" s="246">
        <f t="shared" ca="1" si="103"/>
        <v>1.6735567383141507</v>
      </c>
      <c r="R719" s="4">
        <f t="shared" ca="1" si="104"/>
        <v>0.33676204108997448</v>
      </c>
      <c r="S719" s="4">
        <f t="shared" ca="1" si="102"/>
        <v>0.94910251189233763</v>
      </c>
      <c r="W719" s="246">
        <f t="shared" ca="1" si="105"/>
        <v>1.1003624619848618</v>
      </c>
      <c r="X719" s="246">
        <f t="shared" ca="1" si="106"/>
        <v>0.56359038307455367</v>
      </c>
      <c r="Y719" s="246">
        <f t="shared" ca="1" si="107"/>
        <v>1.6735567383141507</v>
      </c>
      <c r="Z719" s="4">
        <f t="shared" ca="1" si="108"/>
        <v>0.33676204108997448</v>
      </c>
      <c r="AA719" s="4">
        <f t="shared" ca="1" si="109"/>
        <v>0.64929841701393376</v>
      </c>
    </row>
    <row r="720" spans="1:27" x14ac:dyDescent="0.25">
      <c r="A720">
        <v>688</v>
      </c>
      <c r="B720" s="176">
        <f ca="1">OFFSET(InputPriceData!B$15,CalculationsAndCharts!$A720+$A$11,0,1,1)</f>
        <v>40557</v>
      </c>
      <c r="C720" s="3">
        <f ca="1">OFFSET(InputPriceData!G$15,CalculationsAndCharts!$A720+$A$11,IF($C$7,8,0),1,1)</f>
        <v>117677900</v>
      </c>
      <c r="D720" s="4">
        <f ca="1">OFFSET(InputPriceData!C$15,CalculationsAndCharts!$A720+$A$11,IF($C$7,8,0),1,1)</f>
        <v>119.87</v>
      </c>
      <c r="E720" s="4">
        <f ca="1">OFFSET(InputPriceData!D$15,CalculationsAndCharts!$A720+$A$11,IF($C$7,8,0),1,1)</f>
        <v>120.94</v>
      </c>
      <c r="F720" s="4">
        <f ca="1">OFFSET(InputPriceData!E$15,CalculationsAndCharts!$A720+$A$11,IF($C$7,8,0),1,1)</f>
        <v>119.79</v>
      </c>
      <c r="G720" s="4">
        <f ca="1">OFFSET(InputPriceData!F$15,CalculationsAndCharts!$A720+$A$11,IF($C$7,8,0),1,1)</f>
        <v>120.91</v>
      </c>
      <c r="H720" s="138"/>
      <c r="I720" s="138"/>
      <c r="O720" s="246">
        <f t="shared" ca="1" si="100"/>
        <v>1.1690384215682688</v>
      </c>
      <c r="P720" s="246">
        <f t="shared" ca="1" si="101"/>
        <v>0.50005813294656398</v>
      </c>
      <c r="Q720" s="246">
        <f t="shared" ca="1" si="103"/>
        <v>1.688755538157569</v>
      </c>
      <c r="R720" s="4">
        <f t="shared" ca="1" si="104"/>
        <v>0.29611043259234965</v>
      </c>
      <c r="S720" s="4">
        <f t="shared" ca="1" si="102"/>
        <v>0.94442243136190629</v>
      </c>
      <c r="W720" s="246">
        <f t="shared" ca="1" si="105"/>
        <v>1.1690384215682688</v>
      </c>
      <c r="X720" s="246">
        <f t="shared" ca="1" si="106"/>
        <v>0.50005813294656398</v>
      </c>
      <c r="Y720" s="246">
        <f t="shared" ca="1" si="107"/>
        <v>1.688755538157569</v>
      </c>
      <c r="Z720" s="4">
        <f t="shared" ca="1" si="108"/>
        <v>0.29611043259234965</v>
      </c>
      <c r="AA720" s="4">
        <f t="shared" ca="1" si="109"/>
        <v>0.62239175577461625</v>
      </c>
    </row>
    <row r="721" spans="1:27" x14ac:dyDescent="0.25">
      <c r="A721">
        <v>689</v>
      </c>
      <c r="B721" s="176">
        <f ca="1">OFFSET(InputPriceData!B$15,CalculationsAndCharts!$A721+$A$11,0,1,1)</f>
        <v>40556</v>
      </c>
      <c r="C721" s="3">
        <f ca="1">OFFSET(InputPriceData!G$15,CalculationsAndCharts!$A721+$A$11,IF($C$7,8,0),1,1)</f>
        <v>129048400</v>
      </c>
      <c r="D721" s="4">
        <f ca="1">OFFSET(InputPriceData!C$15,CalculationsAndCharts!$A721+$A$11,IF($C$7,8,0),1,1)</f>
        <v>120.28</v>
      </c>
      <c r="E721" s="4">
        <f ca="1">OFFSET(InputPriceData!D$15,CalculationsAndCharts!$A721+$A$11,IF($C$7,8,0),1,1)</f>
        <v>120.34</v>
      </c>
      <c r="F721" s="4">
        <f ca="1">OFFSET(InputPriceData!E$15,CalculationsAndCharts!$A721+$A$11,IF($C$7,8,0),1,1)</f>
        <v>119.74</v>
      </c>
      <c r="G721" s="4">
        <f ca="1">OFFSET(InputPriceData!F$15,CalculationsAndCharts!$A721+$A$11,IF($C$7,8,0),1,1)</f>
        <v>120.04</v>
      </c>
      <c r="H721" s="138"/>
      <c r="I721" s="138"/>
      <c r="O721" s="246">
        <f t="shared" ca="1" si="100"/>
        <v>0.5513532814693517</v>
      </c>
      <c r="P721" s="246">
        <f t="shared" ca="1" si="101"/>
        <v>0.4791857468204001</v>
      </c>
      <c r="Q721" s="246">
        <f t="shared" ca="1" si="103"/>
        <v>1.7040923694829153</v>
      </c>
      <c r="R721" s="4">
        <f t="shared" ca="1" si="104"/>
        <v>0.28119704976192272</v>
      </c>
      <c r="S721" s="4">
        <f t="shared" ca="1" si="102"/>
        <v>0.94263698460201684</v>
      </c>
      <c r="W721" s="246">
        <f t="shared" ca="1" si="105"/>
        <v>0.5513532814693517</v>
      </c>
      <c r="X721" s="246">
        <f t="shared" ca="1" si="106"/>
        <v>0.4791857468204001</v>
      </c>
      <c r="Y721" s="246">
        <f t="shared" ca="1" si="107"/>
        <v>1.7040923694829153</v>
      </c>
      <c r="Z721" s="4">
        <f t="shared" ca="1" si="108"/>
        <v>0.28119704976192272</v>
      </c>
      <c r="AA721" s="4">
        <f t="shared" ca="1" si="109"/>
        <v>0.61232361243536748</v>
      </c>
    </row>
    <row r="722" spans="1:27" x14ac:dyDescent="0.25">
      <c r="A722">
        <v>690</v>
      </c>
      <c r="B722" s="176">
        <f ca="1">OFFSET(InputPriceData!B$15,CalculationsAndCharts!$A722+$A$11,0,1,1)</f>
        <v>40555</v>
      </c>
      <c r="C722" s="3">
        <f ca="1">OFFSET(InputPriceData!G$15,CalculationsAndCharts!$A722+$A$11,IF($C$7,8,0),1,1)</f>
        <v>107929200</v>
      </c>
      <c r="D722" s="4">
        <f ca="1">OFFSET(InputPriceData!C$15,CalculationsAndCharts!$A722+$A$11,IF($C$7,8,0),1,1)</f>
        <v>119.89</v>
      </c>
      <c r="E722" s="4">
        <f ca="1">OFFSET(InputPriceData!D$15,CalculationsAndCharts!$A722+$A$11,IF($C$7,8,0),1,1)</f>
        <v>120.37</v>
      </c>
      <c r="F722" s="4">
        <f ca="1">OFFSET(InputPriceData!E$15,CalculationsAndCharts!$A722+$A$11,IF($C$7,8,0),1,1)</f>
        <v>119.19</v>
      </c>
      <c r="G722" s="4">
        <f ca="1">OFFSET(InputPriceData!F$15,CalculationsAndCharts!$A722+$A$11,IF($C$7,8,0),1,1)</f>
        <v>120.24</v>
      </c>
      <c r="H722" s="138"/>
      <c r="I722" s="138"/>
      <c r="O722" s="246">
        <f t="shared" ca="1" si="100"/>
        <v>0.99429251262636387</v>
      </c>
      <c r="P722" s="246">
        <f t="shared" ca="1" si="101"/>
        <v>0.4935827578127342</v>
      </c>
      <c r="Q722" s="246">
        <f t="shared" ca="1" si="103"/>
        <v>1.7195684858556159</v>
      </c>
      <c r="R722" s="4">
        <f t="shared" ca="1" si="104"/>
        <v>0.28703873202650565</v>
      </c>
      <c r="S722" s="4">
        <f t="shared" ca="1" si="102"/>
        <v>0.94334089507463148</v>
      </c>
      <c r="W722" s="246">
        <f t="shared" ca="1" si="105"/>
        <v>0.99429251262636387</v>
      </c>
      <c r="X722" s="246">
        <f t="shared" ca="1" si="106"/>
        <v>0.4935827578127342</v>
      </c>
      <c r="Y722" s="246">
        <f t="shared" ca="1" si="107"/>
        <v>1.7195684858556159</v>
      </c>
      <c r="Z722" s="4">
        <f t="shared" ca="1" si="108"/>
        <v>0.28703873202650565</v>
      </c>
      <c r="AA722" s="4">
        <f t="shared" ca="1" si="109"/>
        <v>0.61628021538737965</v>
      </c>
    </row>
    <row r="723" spans="1:27" x14ac:dyDescent="0.25">
      <c r="A723">
        <v>691</v>
      </c>
      <c r="B723" s="176">
        <f ca="1">OFFSET(InputPriceData!B$15,CalculationsAndCharts!$A723+$A$11,0,1,1)</f>
        <v>40554</v>
      </c>
      <c r="C723" s="3">
        <f ca="1">OFFSET(InputPriceData!G$15,CalculationsAndCharts!$A723+$A$11,IF($C$7,8,0),1,1)</f>
        <v>110287000</v>
      </c>
      <c r="D723" s="4">
        <f ca="1">OFFSET(InputPriceData!C$15,CalculationsAndCharts!$A723+$A$11,IF($C$7,8,0),1,1)</f>
        <v>119.17</v>
      </c>
      <c r="E723" s="4">
        <f ca="1">OFFSET(InputPriceData!D$15,CalculationsAndCharts!$A723+$A$11,IF($C$7,8,0),1,1)</f>
        <v>119.45</v>
      </c>
      <c r="F723" s="4">
        <f ca="1">OFFSET(InputPriceData!E$15,CalculationsAndCharts!$A723+$A$11,IF($C$7,8,0),1,1)</f>
        <v>118.71</v>
      </c>
      <c r="G723" s="4">
        <f ca="1">OFFSET(InputPriceData!F$15,CalculationsAndCharts!$A723+$A$11,IF($C$7,8,0),1,1)</f>
        <v>119.16</v>
      </c>
      <c r="H723" s="138"/>
      <c r="I723" s="138"/>
      <c r="O723" s="246">
        <f t="shared" ca="1" si="100"/>
        <v>0.13752424677575056</v>
      </c>
      <c r="P723" s="246">
        <f t="shared" ca="1" si="101"/>
        <v>0.55043576230787794</v>
      </c>
      <c r="Q723" s="246">
        <f t="shared" ca="1" si="103"/>
        <v>1.7351851522256467</v>
      </c>
      <c r="R723" s="4">
        <f t="shared" ca="1" si="104"/>
        <v>0.31722018921257933</v>
      </c>
      <c r="S723" s="4">
        <f t="shared" ca="1" si="102"/>
        <v>0.94688597568110977</v>
      </c>
      <c r="W723" s="246">
        <f t="shared" ca="1" si="105"/>
        <v>0.13752424677575056</v>
      </c>
      <c r="X723" s="246">
        <f t="shared" ca="1" si="106"/>
        <v>0.55043576230787794</v>
      </c>
      <c r="Y723" s="246">
        <f t="shared" ca="1" si="107"/>
        <v>1.7351851522256467</v>
      </c>
      <c r="Z723" s="4">
        <f t="shared" ca="1" si="108"/>
        <v>0.31722018921257933</v>
      </c>
      <c r="AA723" s="4">
        <f t="shared" ca="1" si="109"/>
        <v>0.63646089144796703</v>
      </c>
    </row>
    <row r="724" spans="1:27" x14ac:dyDescent="0.25">
      <c r="A724">
        <v>692</v>
      </c>
      <c r="B724" s="176">
        <f ca="1">OFFSET(InputPriceData!B$15,CalculationsAndCharts!$A724+$A$11,0,1,1)</f>
        <v>40553</v>
      </c>
      <c r="C724" s="3">
        <f ca="1">OFFSET(InputPriceData!G$15,CalculationsAndCharts!$A724+$A$11,IF($C$7,8,0),1,1)</f>
        <v>122401700</v>
      </c>
      <c r="D724" s="4">
        <f ca="1">OFFSET(InputPriceData!C$15,CalculationsAndCharts!$A724+$A$11,IF($C$7,8,0),1,1)</f>
        <v>118.37</v>
      </c>
      <c r="E724" s="4">
        <f ca="1">OFFSET(InputPriceData!D$15,CalculationsAndCharts!$A724+$A$11,IF($C$7,8,0),1,1)</f>
        <v>118.91</v>
      </c>
      <c r="F724" s="4">
        <f ca="1">OFFSET(InputPriceData!E$15,CalculationsAndCharts!$A724+$A$11,IF($C$7,8,0),1,1)</f>
        <v>118.01</v>
      </c>
      <c r="G724" s="4">
        <f ca="1">OFFSET(InputPriceData!F$15,CalculationsAndCharts!$A724+$A$11,IF($C$7,8,0),1,1)</f>
        <v>118.74</v>
      </c>
      <c r="H724" s="138"/>
      <c r="I724" s="138"/>
      <c r="O724" s="246">
        <f t="shared" ca="1" si="100"/>
        <v>-0.10882772430905902</v>
      </c>
      <c r="P724" s="246">
        <f t="shared" ca="1" si="101"/>
        <v>0.64099154010568793</v>
      </c>
      <c r="Q724" s="246">
        <f t="shared" ca="1" si="103"/>
        <v>1.750943645030925</v>
      </c>
      <c r="R724" s="4">
        <f t="shared" ca="1" si="104"/>
        <v>0.36608347842877992</v>
      </c>
      <c r="S724" s="4">
        <f t="shared" ca="1" si="102"/>
        <v>0.95231828659390927</v>
      </c>
      <c r="W724" s="246">
        <f t="shared" ca="1" si="105"/>
        <v>-0.10882772430905902</v>
      </c>
      <c r="X724" s="246">
        <f t="shared" ca="1" si="106"/>
        <v>0.64099154010568793</v>
      </c>
      <c r="Y724" s="246">
        <f t="shared" ca="1" si="107"/>
        <v>1.750943645030925</v>
      </c>
      <c r="Z724" s="4">
        <f t="shared" ca="1" si="108"/>
        <v>0.36608347842877992</v>
      </c>
      <c r="AA724" s="4">
        <f t="shared" ca="1" si="109"/>
        <v>0.66823200038886854</v>
      </c>
    </row>
    <row r="725" spans="1:27" x14ac:dyDescent="0.25">
      <c r="A725">
        <v>693</v>
      </c>
      <c r="B725" s="176">
        <f ca="1">OFFSET(InputPriceData!B$15,CalculationsAndCharts!$A725+$A$11,0,1,1)</f>
        <v>40550</v>
      </c>
      <c r="C725" s="3">
        <f ca="1">OFFSET(InputPriceData!G$15,CalculationsAndCharts!$A725+$A$11,IF($C$7,8,0),1,1)</f>
        <v>156034600</v>
      </c>
      <c r="D725" s="4">
        <f ca="1">OFFSET(InputPriceData!C$15,CalculationsAndCharts!$A725+$A$11,IF($C$7,8,0),1,1)</f>
        <v>119.28</v>
      </c>
      <c r="E725" s="4">
        <f ca="1">OFFSET(InputPriceData!D$15,CalculationsAndCharts!$A725+$A$11,IF($C$7,8,0),1,1)</f>
        <v>119.48</v>
      </c>
      <c r="F725" s="4">
        <f ca="1">OFFSET(InputPriceData!E$15,CalculationsAndCharts!$A725+$A$11,IF($C$7,8,0),1,1)</f>
        <v>117.96</v>
      </c>
      <c r="G725" s="4">
        <f ca="1">OFFSET(InputPriceData!F$15,CalculationsAndCharts!$A725+$A$11,IF($C$7,8,0),1,1)</f>
        <v>118.89</v>
      </c>
      <c r="H725" s="138"/>
      <c r="I725" s="138"/>
      <c r="O725" s="246">
        <f t="shared" ca="1" si="100"/>
        <v>0.21834282097500357</v>
      </c>
      <c r="P725" s="246">
        <f t="shared" ca="1" si="101"/>
        <v>0.7049865611409476</v>
      </c>
      <c r="Q725" s="246">
        <f t="shared" ca="1" si="103"/>
        <v>1.7668452523016398</v>
      </c>
      <c r="R725" s="4">
        <f t="shared" ca="1" si="104"/>
        <v>0.3990086625993835</v>
      </c>
      <c r="S725" s="4">
        <f t="shared" ca="1" si="102"/>
        <v>0.95578045104153642</v>
      </c>
      <c r="W725" s="246">
        <f t="shared" ca="1" si="105"/>
        <v>0.21834282097500357</v>
      </c>
      <c r="X725" s="246">
        <f t="shared" ca="1" si="106"/>
        <v>0.7049865611409476</v>
      </c>
      <c r="Y725" s="246">
        <f t="shared" ca="1" si="107"/>
        <v>1.7668452523016398</v>
      </c>
      <c r="Z725" s="4">
        <f t="shared" ca="1" si="108"/>
        <v>0.3990086625993835</v>
      </c>
      <c r="AA725" s="4">
        <f t="shared" ca="1" si="109"/>
        <v>0.68903611164355383</v>
      </c>
    </row>
    <row r="726" spans="1:27" x14ac:dyDescent="0.25">
      <c r="A726">
        <v>694</v>
      </c>
      <c r="B726" s="176">
        <f ca="1">OFFSET(InputPriceData!B$15,CalculationsAndCharts!$A726+$A$11,0,1,1)</f>
        <v>40549</v>
      </c>
      <c r="C726" s="3">
        <f ca="1">OFFSET(InputPriceData!G$15,CalculationsAndCharts!$A726+$A$11,IF($C$7,8,0),1,1)</f>
        <v>122519000</v>
      </c>
      <c r="D726" s="4">
        <f ca="1">OFFSET(InputPriceData!C$15,CalculationsAndCharts!$A726+$A$11,IF($C$7,8,0),1,1)</f>
        <v>119.4</v>
      </c>
      <c r="E726" s="4">
        <f ca="1">OFFSET(InputPriceData!D$15,CalculationsAndCharts!$A726+$A$11,IF($C$7,8,0),1,1)</f>
        <v>119.53</v>
      </c>
      <c r="F726" s="4">
        <f ca="1">OFFSET(InputPriceData!E$15,CalculationsAndCharts!$A726+$A$11,IF($C$7,8,0),1,1)</f>
        <v>118.76</v>
      </c>
      <c r="G726" s="4">
        <f ca="1">OFFSET(InputPriceData!F$15,CalculationsAndCharts!$A726+$A$11,IF($C$7,8,0),1,1)</f>
        <v>119.12</v>
      </c>
      <c r="H726" s="138"/>
      <c r="I726" s="138"/>
      <c r="O726" s="246">
        <f t="shared" ca="1" si="100"/>
        <v>0.65914696060127675</v>
      </c>
      <c r="P726" s="246">
        <f t="shared" ca="1" si="101"/>
        <v>0.72466015615090251</v>
      </c>
      <c r="Q726" s="246">
        <f t="shared" ca="1" si="103"/>
        <v>1.7828912737655296</v>
      </c>
      <c r="R726" s="4">
        <f t="shared" ca="1" si="104"/>
        <v>0.40645224238514249</v>
      </c>
      <c r="S726" s="4">
        <f t="shared" ca="1" si="102"/>
        <v>0.95654234092161217</v>
      </c>
      <c r="W726" s="246">
        <f t="shared" ca="1" si="105"/>
        <v>0.65914696060127675</v>
      </c>
      <c r="X726" s="246">
        <f t="shared" ca="1" si="106"/>
        <v>0.72466015615090251</v>
      </c>
      <c r="Y726" s="246">
        <f t="shared" ca="1" si="107"/>
        <v>1.7828912737655296</v>
      </c>
      <c r="Z726" s="4">
        <f t="shared" ca="1" si="108"/>
        <v>0.40645224238514249</v>
      </c>
      <c r="AA726" s="4">
        <f t="shared" ca="1" si="109"/>
        <v>0.69367408710915024</v>
      </c>
    </row>
    <row r="727" spans="1:27" x14ac:dyDescent="0.25">
      <c r="A727">
        <v>695</v>
      </c>
      <c r="B727" s="176">
        <f ca="1">OFFSET(InputPriceData!B$15,CalculationsAndCharts!$A727+$A$11,0,1,1)</f>
        <v>40548</v>
      </c>
      <c r="C727" s="3">
        <f ca="1">OFFSET(InputPriceData!G$15,CalculationsAndCharts!$A727+$A$11,IF($C$7,8,0),1,1)</f>
        <v>133975300</v>
      </c>
      <c r="D727" s="4">
        <f ca="1">OFFSET(InputPriceData!C$15,CalculationsAndCharts!$A727+$A$11,IF($C$7,8,0),1,1)</f>
        <v>118.37</v>
      </c>
      <c r="E727" s="4">
        <f ca="1">OFFSET(InputPriceData!D$15,CalculationsAndCharts!$A727+$A$11,IF($C$7,8,0),1,1)</f>
        <v>119.43</v>
      </c>
      <c r="F727" s="4">
        <f ca="1">OFFSET(InputPriceData!E$15,CalculationsAndCharts!$A727+$A$11,IF($C$7,8,0),1,1)</f>
        <v>118.26</v>
      </c>
      <c r="G727" s="4">
        <f ca="1">OFFSET(InputPriceData!F$15,CalculationsAndCharts!$A727+$A$11,IF($C$7,8,0),1,1)</f>
        <v>119.36</v>
      </c>
      <c r="H727" s="138"/>
      <c r="I727" s="138"/>
      <c r="O727" s="246">
        <f t="shared" ca="1" si="100"/>
        <v>1.1500190956453094</v>
      </c>
      <c r="P727" s="246">
        <f t="shared" ca="1" si="101"/>
        <v>0.72011017146621326</v>
      </c>
      <c r="Q727" s="246">
        <f t="shared" ca="1" si="103"/>
        <v>1.7990830209541167</v>
      </c>
      <c r="R727" s="4">
        <f t="shared" ca="1" si="104"/>
        <v>0.400265114549474</v>
      </c>
      <c r="S727" s="4">
        <f t="shared" ca="1" si="102"/>
        <v>0.95590958203317145</v>
      </c>
      <c r="W727" s="246">
        <f t="shared" ca="1" si="105"/>
        <v>1.1500190956453094</v>
      </c>
      <c r="X727" s="246">
        <f t="shared" ca="1" si="106"/>
        <v>0.72011017146621326</v>
      </c>
      <c r="Y727" s="246">
        <f t="shared" ca="1" si="107"/>
        <v>1.7990830209541167</v>
      </c>
      <c r="Z727" s="4">
        <f t="shared" ca="1" si="108"/>
        <v>0.400265114549474</v>
      </c>
      <c r="AA727" s="4">
        <f t="shared" ca="1" si="109"/>
        <v>0.68982065685552585</v>
      </c>
    </row>
    <row r="728" spans="1:27" x14ac:dyDescent="0.25">
      <c r="A728">
        <v>696</v>
      </c>
      <c r="B728" s="176">
        <f ca="1">OFFSET(InputPriceData!B$15,CalculationsAndCharts!$A728+$A$11,0,1,1)</f>
        <v>40547</v>
      </c>
      <c r="C728" s="3">
        <f ca="1">OFFSET(InputPriceData!G$15,CalculationsAndCharts!$A728+$A$11,IF($C$7,8,0),1,1)</f>
        <v>137409700</v>
      </c>
      <c r="D728" s="4">
        <f ca="1">OFFSET(InputPriceData!C$15,CalculationsAndCharts!$A728+$A$11,IF($C$7,8,0),1,1)</f>
        <v>119.07</v>
      </c>
      <c r="E728" s="4">
        <f ca="1">OFFSET(InputPriceData!D$15,CalculationsAndCharts!$A728+$A$11,IF($C$7,8,0),1,1)</f>
        <v>119.1</v>
      </c>
      <c r="F728" s="4">
        <f ca="1">OFFSET(InputPriceData!E$15,CalculationsAndCharts!$A728+$A$11,IF($C$7,8,0),1,1)</f>
        <v>118</v>
      </c>
      <c r="G728" s="4">
        <f ca="1">OFFSET(InputPriceData!F$15,CalculationsAndCharts!$A728+$A$11,IF($C$7,8,0),1,1)</f>
        <v>118.74</v>
      </c>
      <c r="H728" s="138"/>
      <c r="I728" s="138"/>
      <c r="O728" s="246">
        <f t="shared" ca="1" si="100"/>
        <v>0.78461830808452371</v>
      </c>
      <c r="P728" s="246">
        <f t="shared" ca="1" si="101"/>
        <v>0.73574368947794699</v>
      </c>
      <c r="Q728" s="246">
        <f t="shared" ca="1" si="103"/>
        <v>1.8154218173099059</v>
      </c>
      <c r="R728" s="4">
        <f t="shared" ca="1" si="104"/>
        <v>0.40527423569700888</v>
      </c>
      <c r="S728" s="4">
        <f t="shared" ca="1" si="102"/>
        <v>0.95642226389406559</v>
      </c>
      <c r="W728" s="246">
        <f t="shared" ca="1" si="105"/>
        <v>0.78461830808452371</v>
      </c>
      <c r="X728" s="246">
        <f t="shared" ca="1" si="106"/>
        <v>0.73574368947794699</v>
      </c>
      <c r="Y728" s="246">
        <f t="shared" ca="1" si="107"/>
        <v>1.8154218173099059</v>
      </c>
      <c r="Z728" s="4">
        <f t="shared" ca="1" si="108"/>
        <v>0.40527423569700888</v>
      </c>
      <c r="AA728" s="4">
        <f t="shared" ca="1" si="109"/>
        <v>0.69294167294315179</v>
      </c>
    </row>
    <row r="729" spans="1:27" x14ac:dyDescent="0.25">
      <c r="A729">
        <v>697</v>
      </c>
      <c r="B729" s="176">
        <f ca="1">OFFSET(InputPriceData!B$15,CalculationsAndCharts!$A729+$A$11,0,1,1)</f>
        <v>40546</v>
      </c>
      <c r="C729" s="3">
        <f ca="1">OFFSET(InputPriceData!G$15,CalculationsAndCharts!$A729+$A$11,IF($C$7,8,0),1,1)</f>
        <v>138725200</v>
      </c>
      <c r="D729" s="4">
        <f ca="1">OFFSET(InputPriceData!C$15,CalculationsAndCharts!$A729+$A$11,IF($C$7,8,0),1,1)</f>
        <v>118.49</v>
      </c>
      <c r="E729" s="4">
        <f ca="1">OFFSET(InputPriceData!D$15,CalculationsAndCharts!$A729+$A$11,IF($C$7,8,0),1,1)</f>
        <v>119.32</v>
      </c>
      <c r="F729" s="4">
        <f ca="1">OFFSET(InputPriceData!E$15,CalculationsAndCharts!$A729+$A$11,IF($C$7,8,0),1,1)</f>
        <v>117.55</v>
      </c>
      <c r="G729" s="4">
        <f ca="1">OFFSET(InputPriceData!F$15,CalculationsAndCharts!$A729+$A$11,IF($C$7,8,0),1,1)</f>
        <v>118.81</v>
      </c>
      <c r="H729" s="138"/>
      <c r="I729" s="138"/>
      <c r="O729" s="246">
        <f t="shared" ca="1" si="100"/>
        <v>1.1053452725144919</v>
      </c>
      <c r="P729" s="246">
        <f t="shared" ca="1" si="101"/>
        <v>0.78865211039936511</v>
      </c>
      <c r="Q729" s="246">
        <f t="shared" ca="1" si="103"/>
        <v>1.8319089982945569</v>
      </c>
      <c r="R729" s="4">
        <f t="shared" ca="1" si="104"/>
        <v>0.43050834464679882</v>
      </c>
      <c r="S729" s="4">
        <f t="shared" ca="1" si="102"/>
        <v>0.95895429941645938</v>
      </c>
      <c r="W729" s="246">
        <f t="shared" ca="1" si="105"/>
        <v>1.1053452725144919</v>
      </c>
      <c r="X729" s="246">
        <f t="shared" ca="1" si="106"/>
        <v>0.78865211039936511</v>
      </c>
      <c r="Y729" s="246">
        <f t="shared" ca="1" si="107"/>
        <v>1.8319089982945569</v>
      </c>
      <c r="Z729" s="4">
        <f t="shared" ca="1" si="108"/>
        <v>0.43050834464679882</v>
      </c>
      <c r="AA729" s="4">
        <f t="shared" ca="1" si="109"/>
        <v>0.70850194486214335</v>
      </c>
    </row>
    <row r="730" spans="1:27" x14ac:dyDescent="0.25">
      <c r="A730">
        <v>698</v>
      </c>
      <c r="B730" s="176">
        <f ca="1">OFFSET(InputPriceData!B$15,CalculationsAndCharts!$A730+$A$11,0,1,1)</f>
        <v>40543</v>
      </c>
      <c r="C730" s="3">
        <f ca="1">OFFSET(InputPriceData!G$15,CalculationsAndCharts!$A730+$A$11,IF($C$7,8,0),1,1)</f>
        <v>91218900</v>
      </c>
      <c r="D730" s="4">
        <f ca="1">OFFSET(InputPriceData!C$15,CalculationsAndCharts!$A730+$A$11,IF($C$7,8,0),1,1)</f>
        <v>117.38</v>
      </c>
      <c r="E730" s="4">
        <f ca="1">OFFSET(InputPriceData!D$15,CalculationsAndCharts!$A730+$A$11,IF($C$7,8,0),1,1)</f>
        <v>117.7</v>
      </c>
      <c r="F730" s="4">
        <f ca="1">OFFSET(InputPriceData!E$15,CalculationsAndCharts!$A730+$A$11,IF($C$7,8,0),1,1)</f>
        <v>117.2</v>
      </c>
      <c r="G730" s="4">
        <f ca="1">OFFSET(InputPriceData!F$15,CalculationsAndCharts!$A730+$A$11,IF($C$7,8,0),1,1)</f>
        <v>117.59</v>
      </c>
      <c r="H730" s="138"/>
      <c r="I730" s="138"/>
      <c r="O730" s="246">
        <f t="shared" ca="1" si="100"/>
        <v>0.10431720376594467</v>
      </c>
      <c r="P730" s="246">
        <f t="shared" ca="1" si="101"/>
        <v>0.89041165788886423</v>
      </c>
      <c r="Q730" s="246">
        <f t="shared" ca="1" si="103"/>
        <v>1.8485459114980392</v>
      </c>
      <c r="R730" s="4">
        <f t="shared" ca="1" si="104"/>
        <v>0.4816821980728006</v>
      </c>
      <c r="S730" s="4">
        <f t="shared" ca="1" si="102"/>
        <v>0.96384284982317803</v>
      </c>
      <c r="W730" s="246">
        <f t="shared" ca="1" si="105"/>
        <v>0.10431720376594467</v>
      </c>
      <c r="X730" s="246">
        <f t="shared" ca="1" si="106"/>
        <v>0.89041165788886423</v>
      </c>
      <c r="Y730" s="246">
        <f t="shared" ca="1" si="107"/>
        <v>1.8485459114980392</v>
      </c>
      <c r="Z730" s="4">
        <f t="shared" ca="1" si="108"/>
        <v>0.4816821980728006</v>
      </c>
      <c r="AA730" s="4">
        <f t="shared" ca="1" si="109"/>
        <v>0.73924897046596116</v>
      </c>
    </row>
    <row r="731" spans="1:27" x14ac:dyDescent="0.25">
      <c r="A731">
        <v>699</v>
      </c>
      <c r="B731" s="176">
        <f ca="1">OFFSET(InputPriceData!B$15,CalculationsAndCharts!$A731+$A$11,0,1,1)</f>
        <v>40542</v>
      </c>
      <c r="C731" s="3">
        <f ca="1">OFFSET(InputPriceData!G$15,CalculationsAndCharts!$A731+$A$11,IF($C$7,8,0),1,1)</f>
        <v>76616900</v>
      </c>
      <c r="D731" s="4">
        <f ca="1">OFFSET(InputPriceData!C$15,CalculationsAndCharts!$A731+$A$11,IF($C$7,8,0),1,1)</f>
        <v>117.63</v>
      </c>
      <c r="E731" s="4">
        <f ca="1">OFFSET(InputPriceData!D$15,CalculationsAndCharts!$A731+$A$11,IF($C$7,8,0),1,1)</f>
        <v>117.94</v>
      </c>
      <c r="F731" s="4">
        <f ca="1">OFFSET(InputPriceData!E$15,CalculationsAndCharts!$A731+$A$11,IF($C$7,8,0),1,1)</f>
        <v>117.38</v>
      </c>
      <c r="G731" s="4">
        <f ca="1">OFFSET(InputPriceData!F$15,CalculationsAndCharts!$A731+$A$11,IF($C$7,8,0),1,1)</f>
        <v>117.56</v>
      </c>
      <c r="H731" s="138"/>
      <c r="I731" s="138"/>
      <c r="O731" s="246">
        <f t="shared" ca="1" si="100"/>
        <v>0.25472229997048301</v>
      </c>
      <c r="P731" s="246">
        <f t="shared" ca="1" si="101"/>
        <v>1.0138974834170096</v>
      </c>
      <c r="Q731" s="246">
        <f t="shared" ca="1" si="103"/>
        <v>1.8653339167487781</v>
      </c>
      <c r="R731" s="4">
        <f t="shared" ca="1" si="104"/>
        <v>0.54354744440834646</v>
      </c>
      <c r="S731" s="4">
        <f t="shared" ca="1" si="102"/>
        <v>0.96934899320943413</v>
      </c>
      <c r="W731" s="246">
        <f t="shared" ca="1" si="105"/>
        <v>0.25472229997048301</v>
      </c>
      <c r="X731" s="246">
        <f t="shared" ca="1" si="106"/>
        <v>1.0138974834170096</v>
      </c>
      <c r="Y731" s="246">
        <f t="shared" ca="1" si="107"/>
        <v>1.8653339167487781</v>
      </c>
      <c r="Z731" s="4">
        <f t="shared" ca="1" si="108"/>
        <v>0.54354744440834646</v>
      </c>
      <c r="AA731" s="4">
        <f t="shared" ca="1" si="109"/>
        <v>0.7750392113501029</v>
      </c>
    </row>
    <row r="732" spans="1:27" x14ac:dyDescent="0.25">
      <c r="A732">
        <v>700</v>
      </c>
      <c r="B732" s="176">
        <f ca="1">OFFSET(InputPriceData!B$15,CalculationsAndCharts!$A732+$A$11,0,1,1)</f>
        <v>40541</v>
      </c>
      <c r="C732" s="3">
        <f ca="1">OFFSET(InputPriceData!G$15,CalculationsAndCharts!$A732+$A$11,IF($C$7,8,0),1,1)</f>
        <v>58033100</v>
      </c>
      <c r="D732" s="4">
        <f ca="1">OFFSET(InputPriceData!C$15,CalculationsAndCharts!$A732+$A$11,IF($C$7,8,0),1,1)</f>
        <v>117.81</v>
      </c>
      <c r="E732" s="4">
        <f ca="1">OFFSET(InputPriceData!D$15,CalculationsAndCharts!$A732+$A$11,IF($C$7,8,0),1,1)</f>
        <v>118.01</v>
      </c>
      <c r="F732" s="4">
        <f ca="1">OFFSET(InputPriceData!E$15,CalculationsAndCharts!$A732+$A$11,IF($C$7,8,0),1,1)</f>
        <v>117.73</v>
      </c>
      <c r="G732" s="4">
        <f ca="1">OFFSET(InputPriceData!F$15,CalculationsAndCharts!$A732+$A$11,IF($C$7,8,0),1,1)</f>
        <v>117.75</v>
      </c>
      <c r="H732" s="138"/>
      <c r="I732" s="138"/>
      <c r="O732" s="246">
        <f t="shared" ca="1" si="100"/>
        <v>0.64869058110676536</v>
      </c>
      <c r="P732" s="246">
        <f t="shared" ca="1" si="101"/>
        <v>1.1036453307075134</v>
      </c>
      <c r="Q732" s="246">
        <f t="shared" ca="1" si="103"/>
        <v>1.8822743862248013</v>
      </c>
      <c r="R732" s="4">
        <f t="shared" ca="1" si="104"/>
        <v>0.58633605110094944</v>
      </c>
      <c r="S732" s="4">
        <f t="shared" ca="1" si="102"/>
        <v>0.97292247911334895</v>
      </c>
      <c r="W732" s="246">
        <f t="shared" ca="1" si="105"/>
        <v>0.64869058110676536</v>
      </c>
      <c r="X732" s="246">
        <f t="shared" ca="1" si="106"/>
        <v>1.1036453307075134</v>
      </c>
      <c r="Y732" s="246">
        <f t="shared" ca="1" si="107"/>
        <v>1.8822743862248013</v>
      </c>
      <c r="Z732" s="4">
        <f t="shared" ca="1" si="108"/>
        <v>0.58633605110094944</v>
      </c>
      <c r="AA732" s="4">
        <f t="shared" ca="1" si="109"/>
        <v>0.79895386857590112</v>
      </c>
    </row>
    <row r="733" spans="1:27" x14ac:dyDescent="0.25">
      <c r="A733">
        <v>701</v>
      </c>
      <c r="B733" s="176">
        <f ca="1">OFFSET(InputPriceData!B$15,CalculationsAndCharts!$A733+$A$11,0,1,1)</f>
        <v>40540</v>
      </c>
      <c r="C733" s="3">
        <f ca="1">OFFSET(InputPriceData!G$15,CalculationsAndCharts!$A733+$A$11,IF($C$7,8,0),1,1)</f>
        <v>55309100</v>
      </c>
      <c r="D733" s="4">
        <f ca="1">OFFSET(InputPriceData!C$15,CalculationsAndCharts!$A733+$A$11,IF($C$7,8,0),1,1)</f>
        <v>117.73</v>
      </c>
      <c r="E733" s="4">
        <f ca="1">OFFSET(InputPriceData!D$15,CalculationsAndCharts!$A733+$A$11,IF($C$7,8,0),1,1)</f>
        <v>117.77</v>
      </c>
      <c r="F733" s="4">
        <f ca="1">OFFSET(InputPriceData!E$15,CalculationsAndCharts!$A733+$A$11,IF($C$7,8,0),1,1)</f>
        <v>117.35</v>
      </c>
      <c r="G733" s="4">
        <f ca="1">OFFSET(InputPriceData!F$15,CalculationsAndCharts!$A733+$A$11,IF($C$7,8,0),1,1)</f>
        <v>117.66</v>
      </c>
      <c r="H733" s="138"/>
      <c r="I733" s="138"/>
      <c r="O733" s="246">
        <f t="shared" ca="1" si="100"/>
        <v>0.78506845881231913</v>
      </c>
      <c r="P733" s="246">
        <f t="shared" ca="1" si="101"/>
        <v>1.1632639906655604</v>
      </c>
      <c r="Q733" s="246">
        <f t="shared" ca="1" si="103"/>
        <v>1.8993687045658942</v>
      </c>
      <c r="R733" s="4">
        <f t="shared" ca="1" si="104"/>
        <v>0.61244769794784393</v>
      </c>
      <c r="S733" s="4">
        <f t="shared" ca="1" si="102"/>
        <v>0.97501601531183302</v>
      </c>
      <c r="W733" s="246">
        <f t="shared" ca="1" si="105"/>
        <v>0.78506845881231913</v>
      </c>
      <c r="X733" s="246">
        <f t="shared" ca="1" si="106"/>
        <v>1.1632639906655604</v>
      </c>
      <c r="Y733" s="246">
        <f t="shared" ca="1" si="107"/>
        <v>1.8993687045658942</v>
      </c>
      <c r="Z733" s="4">
        <f t="shared" ca="1" si="108"/>
        <v>0.61244769794784393</v>
      </c>
      <c r="AA733" s="4">
        <f t="shared" ca="1" si="109"/>
        <v>0.81322466769111446</v>
      </c>
    </row>
    <row r="734" spans="1:27" x14ac:dyDescent="0.25">
      <c r="A734">
        <v>702</v>
      </c>
      <c r="B734" s="176">
        <f ca="1">OFFSET(InputPriceData!B$15,CalculationsAndCharts!$A734+$A$11,0,1,1)</f>
        <v>40539</v>
      </c>
      <c r="C734" s="3">
        <f ca="1">OFFSET(InputPriceData!G$15,CalculationsAndCharts!$A734+$A$11,IF($C$7,8,0),1,1)</f>
        <v>58126000</v>
      </c>
      <c r="D734" s="4">
        <f ca="1">OFFSET(InputPriceData!C$15,CalculationsAndCharts!$A734+$A$11,IF($C$7,8,0),1,1)</f>
        <v>117.01</v>
      </c>
      <c r="E734" s="4">
        <f ca="1">OFFSET(InputPriceData!D$15,CalculationsAndCharts!$A734+$A$11,IF($C$7,8,0),1,1)</f>
        <v>117.61</v>
      </c>
      <c r="F734" s="4">
        <f ca="1">OFFSET(InputPriceData!E$15,CalculationsAndCharts!$A734+$A$11,IF($C$7,8,0),1,1)</f>
        <v>116.93</v>
      </c>
      <c r="G734" s="4">
        <f ca="1">OFFSET(InputPriceData!F$15,CalculationsAndCharts!$A734+$A$11,IF($C$7,8,0),1,1)</f>
        <v>117.5</v>
      </c>
      <c r="H734" s="138"/>
      <c r="I734" s="138"/>
      <c r="O734" s="246">
        <f t="shared" ca="1" si="100"/>
        <v>0.85928384663612456</v>
      </c>
      <c r="P734" s="246">
        <f t="shared" ca="1" si="101"/>
        <v>1.2012285417925561</v>
      </c>
      <c r="Q734" s="246">
        <f t="shared" ca="1" si="103"/>
        <v>1.9166182689867752</v>
      </c>
      <c r="R734" s="4">
        <f t="shared" ca="1" si="104"/>
        <v>0.62674376073206717</v>
      </c>
      <c r="S734" s="4">
        <f t="shared" ca="1" si="102"/>
        <v>0.97613557026759767</v>
      </c>
      <c r="W734" s="246">
        <f t="shared" ca="1" si="105"/>
        <v>0.85928384663612456</v>
      </c>
      <c r="X734" s="246">
        <f t="shared" ca="1" si="106"/>
        <v>1.2012285417925561</v>
      </c>
      <c r="Y734" s="246">
        <f t="shared" ca="1" si="107"/>
        <v>1.9166182689867752</v>
      </c>
      <c r="Z734" s="4">
        <f t="shared" ca="1" si="108"/>
        <v>0.62674376073206717</v>
      </c>
      <c r="AA734" s="4">
        <f t="shared" ca="1" si="109"/>
        <v>0.82093692296332832</v>
      </c>
    </row>
    <row r="735" spans="1:27" x14ac:dyDescent="0.25">
      <c r="A735">
        <v>703</v>
      </c>
      <c r="B735" s="176">
        <f ca="1">OFFSET(InputPriceData!B$15,CalculationsAndCharts!$A735+$A$11,0,1,1)</f>
        <v>40535</v>
      </c>
      <c r="C735" s="3">
        <f ca="1">OFFSET(InputPriceData!G$15,CalculationsAndCharts!$A735+$A$11,IF($C$7,8,0),1,1)</f>
        <v>70053700</v>
      </c>
      <c r="D735" s="4">
        <f ca="1">OFFSET(InputPriceData!C$15,CalculationsAndCharts!$A735+$A$11,IF($C$7,8,0),1,1)</f>
        <v>117.49</v>
      </c>
      <c r="E735" s="4">
        <f ca="1">OFFSET(InputPriceData!D$15,CalculationsAndCharts!$A735+$A$11,IF($C$7,8,0),1,1)</f>
        <v>117.62</v>
      </c>
      <c r="F735" s="4">
        <f ca="1">OFFSET(InputPriceData!E$15,CalculationsAndCharts!$A735+$A$11,IF($C$7,8,0),1,1)</f>
        <v>117.16</v>
      </c>
      <c r="G735" s="4">
        <f ca="1">OFFSET(InputPriceData!F$15,CalculationsAndCharts!$A735+$A$11,IF($C$7,8,0),1,1)</f>
        <v>117.45</v>
      </c>
      <c r="H735" s="138"/>
      <c r="I735" s="138"/>
      <c r="O735" s="246">
        <f t="shared" ca="1" si="100"/>
        <v>1.0536778859600089</v>
      </c>
      <c r="P735" s="246">
        <f t="shared" ca="1" si="101"/>
        <v>1.2137241152006675</v>
      </c>
      <c r="Q735" s="246">
        <f t="shared" ca="1" si="103"/>
        <v>1.934024489391297</v>
      </c>
      <c r="R735" s="4">
        <f t="shared" ca="1" si="104"/>
        <v>0.6275639847676735</v>
      </c>
      <c r="S735" s="4">
        <f t="shared" ca="1" si="102"/>
        <v>0.97619924529410551</v>
      </c>
      <c r="W735" s="246">
        <f t="shared" ca="1" si="105"/>
        <v>1.0536778859600089</v>
      </c>
      <c r="X735" s="246">
        <f t="shared" ca="1" si="106"/>
        <v>1.2137241152006675</v>
      </c>
      <c r="Y735" s="246">
        <f t="shared" ca="1" si="107"/>
        <v>1.934024489391297</v>
      </c>
      <c r="Z735" s="4">
        <f t="shared" ca="1" si="108"/>
        <v>0.6275639847676735</v>
      </c>
      <c r="AA735" s="4">
        <f t="shared" ca="1" si="109"/>
        <v>0.82137726819680434</v>
      </c>
    </row>
    <row r="736" spans="1:27" x14ac:dyDescent="0.25">
      <c r="A736">
        <v>704</v>
      </c>
      <c r="B736" s="176">
        <f ca="1">OFFSET(InputPriceData!B$15,CalculationsAndCharts!$A736+$A$11,0,1,1)</f>
        <v>40534</v>
      </c>
      <c r="C736" s="3">
        <f ca="1">OFFSET(InputPriceData!G$15,CalculationsAndCharts!$A736+$A$11,IF($C$7,8,0),1,1)</f>
        <v>78878100</v>
      </c>
      <c r="D736" s="4">
        <f ca="1">OFFSET(InputPriceData!C$15,CalculationsAndCharts!$A736+$A$11,IF($C$7,8,0),1,1)</f>
        <v>117.34</v>
      </c>
      <c r="E736" s="4">
        <f ca="1">OFFSET(InputPriceData!D$15,CalculationsAndCharts!$A736+$A$11,IF($C$7,8,0),1,1)</f>
        <v>117.66</v>
      </c>
      <c r="F736" s="4">
        <f ca="1">OFFSET(InputPriceData!E$15,CalculationsAndCharts!$A736+$A$11,IF($C$7,8,0),1,1)</f>
        <v>117.27</v>
      </c>
      <c r="G736" s="4">
        <f ca="1">OFFSET(InputPriceData!F$15,CalculationsAndCharts!$A736+$A$11,IF($C$7,8,0),1,1)</f>
        <v>117.62</v>
      </c>
      <c r="H736" s="138"/>
      <c r="I736" s="138"/>
      <c r="O736" s="246">
        <f t="shared" ca="1" si="100"/>
        <v>1.4940739525543265</v>
      </c>
      <c r="P736" s="246">
        <f t="shared" ca="1" si="101"/>
        <v>1.2015141918595846</v>
      </c>
      <c r="Q736" s="246">
        <f t="shared" ca="1" si="103"/>
        <v>1.9515887884876861</v>
      </c>
      <c r="R736" s="4">
        <f t="shared" ca="1" si="104"/>
        <v>0.61565950724212504</v>
      </c>
      <c r="S736" s="4">
        <f t="shared" ca="1" si="102"/>
        <v>0.97526915344665444</v>
      </c>
      <c r="W736" s="246">
        <f t="shared" ca="1" si="105"/>
        <v>1.4940739525543265</v>
      </c>
      <c r="X736" s="246">
        <f t="shared" ca="1" si="106"/>
        <v>1.2015141918595846</v>
      </c>
      <c r="Y736" s="246">
        <f t="shared" ca="1" si="107"/>
        <v>1.9515887884876861</v>
      </c>
      <c r="Z736" s="4">
        <f t="shared" ca="1" si="108"/>
        <v>0.61565950724212504</v>
      </c>
      <c r="AA736" s="4">
        <f t="shared" ca="1" si="109"/>
        <v>0.81496349719962824</v>
      </c>
    </row>
    <row r="737" spans="1:27" x14ac:dyDescent="0.25">
      <c r="A737">
        <v>705</v>
      </c>
      <c r="B737" s="176">
        <f ca="1">OFFSET(InputPriceData!B$15,CalculationsAndCharts!$A737+$A$11,0,1,1)</f>
        <v>40533</v>
      </c>
      <c r="C737" s="3">
        <f ca="1">OFFSET(InputPriceData!G$15,CalculationsAndCharts!$A737+$A$11,IF($C$7,8,0),1,1)</f>
        <v>94965500</v>
      </c>
      <c r="D737" s="4">
        <f ca="1">OFFSET(InputPriceData!C$15,CalculationsAndCharts!$A737+$A$11,IF($C$7,8,0),1,1)</f>
        <v>116.88</v>
      </c>
      <c r="E737" s="4">
        <f ca="1">OFFSET(InputPriceData!D$15,CalculationsAndCharts!$A737+$A$11,IF($C$7,8,0),1,1)</f>
        <v>117.32</v>
      </c>
      <c r="F737" s="4">
        <f ca="1">OFFSET(InputPriceData!E$15,CalculationsAndCharts!$A737+$A$11,IF($C$7,8,0),1,1)</f>
        <v>116.76</v>
      </c>
      <c r="G737" s="4">
        <f ca="1">OFFSET(InputPriceData!F$15,CalculationsAndCharts!$A737+$A$11,IF($C$7,8,0),1,1)</f>
        <v>117.25</v>
      </c>
      <c r="H737" s="138"/>
      <c r="I737" s="138"/>
      <c r="O737" s="246">
        <f t="shared" ref="O737:O800" ca="1" si="110">$N$38*(G737-2*G738+G739)+2*$N$36*O738-$N$37*O739</f>
        <v>1.4075009685383746</v>
      </c>
      <c r="P737" s="246">
        <f t="shared" ref="P737:P800" ca="1" si="111">$N$41*(O737+O738)/2+$N$42*P738+$N$43*P739</f>
        <v>1.1913909777518898</v>
      </c>
      <c r="Q737" s="246">
        <f t="shared" ca="1" si="103"/>
        <v>1.9693126019048297</v>
      </c>
      <c r="R737" s="4">
        <f t="shared" ca="1" si="104"/>
        <v>0.60497809062893804</v>
      </c>
      <c r="S737" s="4">
        <f t="shared" ref="S737:S800" ca="1" si="112">(R737+$A$21)/($A$21*R737+1)</f>
        <v>0.9744236353104796</v>
      </c>
      <c r="W737" s="246">
        <f t="shared" ca="1" si="105"/>
        <v>1.4075009685383746</v>
      </c>
      <c r="X737" s="246">
        <f t="shared" ca="1" si="106"/>
        <v>1.1913909777518898</v>
      </c>
      <c r="Y737" s="246">
        <f t="shared" ca="1" si="107"/>
        <v>1.9693126019048297</v>
      </c>
      <c r="Z737" s="4">
        <f t="shared" ca="1" si="108"/>
        <v>0.60497809062893804</v>
      </c>
      <c r="AA737" s="4">
        <f t="shared" ca="1" si="109"/>
        <v>0.80916681317497774</v>
      </c>
    </row>
    <row r="738" spans="1:27" x14ac:dyDescent="0.25">
      <c r="A738">
        <v>706</v>
      </c>
      <c r="B738" s="176">
        <f ca="1">OFFSET(InputPriceData!B$15,CalculationsAndCharts!$A738+$A$11,0,1,1)</f>
        <v>40532</v>
      </c>
      <c r="C738" s="3">
        <f ca="1">OFFSET(InputPriceData!G$15,CalculationsAndCharts!$A738+$A$11,IF($C$7,8,0),1,1)</f>
        <v>119085500</v>
      </c>
      <c r="D738" s="4">
        <f ca="1">OFFSET(InputPriceData!C$15,CalculationsAndCharts!$A738+$A$11,IF($C$7,8,0),1,1)</f>
        <v>116.55</v>
      </c>
      <c r="E738" s="4">
        <f ca="1">OFFSET(InputPriceData!D$15,CalculationsAndCharts!$A738+$A$11,IF($C$7,8,0),1,1)</f>
        <v>116.79</v>
      </c>
      <c r="F738" s="4">
        <f ca="1">OFFSET(InputPriceData!E$15,CalculationsAndCharts!$A738+$A$11,IF($C$7,8,0),1,1)</f>
        <v>115.93</v>
      </c>
      <c r="G738" s="4">
        <f ca="1">OFFSET(InputPriceData!F$15,CalculationsAndCharts!$A738+$A$11,IF($C$7,8,0),1,1)</f>
        <v>116.51</v>
      </c>
      <c r="H738" s="138"/>
      <c r="I738" s="138"/>
      <c r="O738" s="246">
        <f t="shared" ca="1" si="110"/>
        <v>0.92297228319231339</v>
      </c>
      <c r="P738" s="246">
        <f t="shared" ca="1" si="111"/>
        <v>1.2075653528133108</v>
      </c>
      <c r="Q738" s="246">
        <f t="shared" ref="Q738:Q801" ca="1" si="113">IF(ABS(P738)&gt;(Q739*0.991),ABS(P738),(Q739*0.991))</f>
        <v>1.9871973783096162</v>
      </c>
      <c r="R738" s="4">
        <f t="shared" ref="R738:R801" ca="1" si="114">IF(Q738&gt;0,P738/Q738,R739)</f>
        <v>0.60767257746712144</v>
      </c>
      <c r="S738" s="4">
        <f t="shared" ca="1" si="112"/>
        <v>0.97463791626214147</v>
      </c>
      <c r="W738" s="246">
        <f t="shared" ref="W738:W801" ca="1" si="115">$V$38*(G738-2*G739+G740)+2*$V$36*W739-$V$37*W740</f>
        <v>0.92297228319231339</v>
      </c>
      <c r="X738" s="246">
        <f t="shared" ref="X738:X801" ca="1" si="116">$V$41*(W738+W739)/2+$V$42*X739+$V$43*X740</f>
        <v>1.2075653528133108</v>
      </c>
      <c r="Y738" s="246">
        <f t="shared" ref="Y738:Y801" ca="1" si="117">IF(ABS(X738)&gt;(Y739*0.991),ABS(X738),(Y739*0.991))</f>
        <v>1.9871973783096162</v>
      </c>
      <c r="Z738" s="4">
        <f t="shared" ref="Z738:Z801" ca="1" si="118">IF(Y738&gt;0,X738/Y738,Z739)</f>
        <v>0.60767257746712144</v>
      </c>
      <c r="AA738" s="4">
        <f t="shared" ref="AA738:AA801" ca="1" si="119">(Z738+$A$26)/($A$26*Z738+1)</f>
        <v>0.81063283884335025</v>
      </c>
    </row>
    <row r="739" spans="1:27" x14ac:dyDescent="0.25">
      <c r="A739">
        <v>707</v>
      </c>
      <c r="B739" s="176">
        <f ca="1">OFFSET(InputPriceData!B$15,CalculationsAndCharts!$A739+$A$11,0,1,1)</f>
        <v>40529</v>
      </c>
      <c r="C739" s="3">
        <f ca="1">OFFSET(InputPriceData!G$15,CalculationsAndCharts!$A739+$A$11,IF($C$7,8,0),1,1)</f>
        <v>141075300</v>
      </c>
      <c r="D739" s="4">
        <f ca="1">OFFSET(InputPriceData!C$15,CalculationsAndCharts!$A739+$A$11,IF($C$7,8,0),1,1)</f>
        <v>116.02</v>
      </c>
      <c r="E739" s="4">
        <f ca="1">OFFSET(InputPriceData!D$15,CalculationsAndCharts!$A739+$A$11,IF($C$7,8,0),1,1)</f>
        <v>116.38</v>
      </c>
      <c r="F739" s="4">
        <f ca="1">OFFSET(InputPriceData!E$15,CalculationsAndCharts!$A739+$A$11,IF($C$7,8,0),1,1)</f>
        <v>115.78</v>
      </c>
      <c r="G739" s="4">
        <f ca="1">OFFSET(InputPriceData!F$15,CalculationsAndCharts!$A739+$A$11,IF($C$7,8,0),1,1)</f>
        <v>116.23</v>
      </c>
      <c r="H739" s="138"/>
      <c r="I739" s="138"/>
      <c r="O739" s="246">
        <f t="shared" ca="1" si="110"/>
        <v>0.87264401168309491</v>
      </c>
      <c r="P739" s="246">
        <f t="shared" ca="1" si="111"/>
        <v>1.2275704874847699</v>
      </c>
      <c r="Q739" s="246">
        <f t="shared" ca="1" si="113"/>
        <v>2.0052445795253444</v>
      </c>
      <c r="R739" s="4">
        <f t="shared" ca="1" si="114"/>
        <v>0.61217993057751818</v>
      </c>
      <c r="S739" s="4">
        <f t="shared" ca="1" si="112"/>
        <v>0.97499486866565754</v>
      </c>
      <c r="W739" s="246">
        <f t="shared" ca="1" si="115"/>
        <v>0.87264401168309491</v>
      </c>
      <c r="X739" s="246">
        <f t="shared" ca="1" si="116"/>
        <v>1.2275704874847699</v>
      </c>
      <c r="Y739" s="246">
        <f t="shared" ca="1" si="117"/>
        <v>2.0052445795253444</v>
      </c>
      <c r="Z739" s="4">
        <f t="shared" ca="1" si="118"/>
        <v>0.61217993057751818</v>
      </c>
      <c r="AA739" s="4">
        <f t="shared" ca="1" si="119"/>
        <v>0.81307954002975258</v>
      </c>
    </row>
    <row r="740" spans="1:27" x14ac:dyDescent="0.25">
      <c r="A740">
        <v>708</v>
      </c>
      <c r="B740" s="176">
        <f ca="1">OFFSET(InputPriceData!B$15,CalculationsAndCharts!$A740+$A$11,0,1,1)</f>
        <v>40528</v>
      </c>
      <c r="C740" s="3">
        <f ca="1">OFFSET(InputPriceData!G$15,CalculationsAndCharts!$A740+$A$11,IF($C$7,8,0),1,1)</f>
        <v>185035200</v>
      </c>
      <c r="D740" s="4">
        <f ca="1">OFFSET(InputPriceData!C$15,CalculationsAndCharts!$A740+$A$11,IF($C$7,8,0),1,1)</f>
        <v>115.51</v>
      </c>
      <c r="E740" s="4">
        <f ca="1">OFFSET(InputPriceData!D$15,CalculationsAndCharts!$A740+$A$11,IF($C$7,8,0),1,1)</f>
        <v>116.19</v>
      </c>
      <c r="F740" s="4">
        <f ca="1">OFFSET(InputPriceData!E$15,CalculationsAndCharts!$A740+$A$11,IF($C$7,8,0),1,1)</f>
        <v>115.11</v>
      </c>
      <c r="G740" s="4">
        <f ca="1">OFFSET(InputPriceData!F$15,CalculationsAndCharts!$A740+$A$11,IF($C$7,8,0),1,1)</f>
        <v>116.11</v>
      </c>
      <c r="H740" s="138"/>
      <c r="I740" s="138"/>
      <c r="O740" s="246">
        <f t="shared" ca="1" si="110"/>
        <v>0.9831891756414779</v>
      </c>
      <c r="P740" s="246">
        <f t="shared" ca="1" si="111"/>
        <v>1.2181352340406764</v>
      </c>
      <c r="Q740" s="246">
        <f t="shared" ca="1" si="113"/>
        <v>2.0234556806512054</v>
      </c>
      <c r="R740" s="4">
        <f t="shared" ca="1" si="114"/>
        <v>0.60200737070191024</v>
      </c>
      <c r="S740" s="4">
        <f t="shared" ca="1" si="112"/>
        <v>0.97418660546552327</v>
      </c>
      <c r="W740" s="246">
        <f t="shared" ca="1" si="115"/>
        <v>0.9831891756414779</v>
      </c>
      <c r="X740" s="246">
        <f t="shared" ca="1" si="116"/>
        <v>1.2181352340406764</v>
      </c>
      <c r="Y740" s="246">
        <f t="shared" ca="1" si="117"/>
        <v>2.0234556806512054</v>
      </c>
      <c r="Z740" s="4">
        <f t="shared" ca="1" si="118"/>
        <v>0.60200737070191024</v>
      </c>
      <c r="AA740" s="4">
        <f t="shared" ca="1" si="119"/>
        <v>0.80754754176742982</v>
      </c>
    </row>
    <row r="741" spans="1:27" x14ac:dyDescent="0.25">
      <c r="A741">
        <v>709</v>
      </c>
      <c r="B741" s="176">
        <f ca="1">OFFSET(InputPriceData!B$15,CalculationsAndCharts!$A741+$A$11,0,1,1)</f>
        <v>40527</v>
      </c>
      <c r="C741" s="3">
        <f ca="1">OFFSET(InputPriceData!G$15,CalculationsAndCharts!$A741+$A$11,IF($C$7,8,0),1,1)</f>
        <v>160823100</v>
      </c>
      <c r="D741" s="4">
        <f ca="1">OFFSET(InputPriceData!C$15,CalculationsAndCharts!$A741+$A$11,IF($C$7,8,0),1,1)</f>
        <v>115.76</v>
      </c>
      <c r="E741" s="4">
        <f ca="1">OFFSET(InputPriceData!D$15,CalculationsAndCharts!$A741+$A$11,IF($C$7,8,0),1,1)</f>
        <v>116.21</v>
      </c>
      <c r="F741" s="4">
        <f ca="1">OFFSET(InputPriceData!E$15,CalculationsAndCharts!$A741+$A$11,IF($C$7,8,0),1,1)</f>
        <v>115.24</v>
      </c>
      <c r="G741" s="4">
        <f ca="1">OFFSET(InputPriceData!F$15,CalculationsAndCharts!$A741+$A$11,IF($C$7,8,0),1,1)</f>
        <v>115.44</v>
      </c>
      <c r="H741" s="138"/>
      <c r="I741" s="138"/>
      <c r="O741" s="246">
        <f t="shared" ca="1" si="110"/>
        <v>0.52670343439416523</v>
      </c>
      <c r="P741" s="246">
        <f t="shared" ca="1" si="111"/>
        <v>1.1676663538436782</v>
      </c>
      <c r="Q741" s="246">
        <f t="shared" ca="1" si="113"/>
        <v>2.0418321701828512</v>
      </c>
      <c r="R741" s="4">
        <f t="shared" ca="1" si="114"/>
        <v>0.57187185650969086</v>
      </c>
      <c r="S741" s="4">
        <f t="shared" ca="1" si="112"/>
        <v>0.97173483354475421</v>
      </c>
      <c r="W741" s="246">
        <f t="shared" ca="1" si="115"/>
        <v>0.52670343439416523</v>
      </c>
      <c r="X741" s="246">
        <f t="shared" ca="1" si="116"/>
        <v>1.1676663538436782</v>
      </c>
      <c r="Y741" s="246">
        <f t="shared" ca="1" si="117"/>
        <v>2.0418321701828512</v>
      </c>
      <c r="Z741" s="4">
        <f t="shared" ca="1" si="118"/>
        <v>0.57187185650969086</v>
      </c>
      <c r="AA741" s="4">
        <f t="shared" ca="1" si="119"/>
        <v>0.79094433451884527</v>
      </c>
    </row>
    <row r="742" spans="1:27" x14ac:dyDescent="0.25">
      <c r="A742">
        <v>710</v>
      </c>
      <c r="B742" s="176">
        <f ca="1">OFFSET(InputPriceData!B$15,CalculationsAndCharts!$A742+$A$11,0,1,1)</f>
        <v>40526</v>
      </c>
      <c r="C742" s="3">
        <f ca="1">OFFSET(InputPriceData!G$15,CalculationsAndCharts!$A742+$A$11,IF($C$7,8,0),1,1)</f>
        <v>147249600</v>
      </c>
      <c r="D742" s="4">
        <f ca="1">OFFSET(InputPriceData!C$15,CalculationsAndCharts!$A742+$A$11,IF($C$7,8,0),1,1)</f>
        <v>116.04</v>
      </c>
      <c r="E742" s="4">
        <f ca="1">OFFSET(InputPriceData!D$15,CalculationsAndCharts!$A742+$A$11,IF($C$7,8,0),1,1)</f>
        <v>116.49</v>
      </c>
      <c r="F742" s="4">
        <f ca="1">OFFSET(InputPriceData!E$15,CalculationsAndCharts!$A742+$A$11,IF($C$7,8,0),1,1)</f>
        <v>115.62</v>
      </c>
      <c r="G742" s="4">
        <f ca="1">OFFSET(InputPriceData!F$15,CalculationsAndCharts!$A742+$A$11,IF($C$7,8,0),1,1)</f>
        <v>115.97</v>
      </c>
      <c r="H742" s="138"/>
      <c r="I742" s="138"/>
      <c r="O742" s="246">
        <f t="shared" ca="1" si="110"/>
        <v>1.2818493627929137</v>
      </c>
      <c r="P742" s="246">
        <f t="shared" ca="1" si="111"/>
        <v>1.0381218449790617</v>
      </c>
      <c r="Q742" s="246">
        <f t="shared" ca="1" si="113"/>
        <v>2.0603755501340579</v>
      </c>
      <c r="R742" s="4">
        <f t="shared" ca="1" si="114"/>
        <v>0.50385078822718343</v>
      </c>
      <c r="S742" s="4">
        <f t="shared" ca="1" si="112"/>
        <v>0.96586440199018475</v>
      </c>
      <c r="W742" s="246">
        <f t="shared" ca="1" si="115"/>
        <v>1.2818493627929137</v>
      </c>
      <c r="X742" s="246">
        <f t="shared" ca="1" si="116"/>
        <v>1.0381218449790617</v>
      </c>
      <c r="Y742" s="246">
        <f t="shared" ca="1" si="117"/>
        <v>2.0603755501340579</v>
      </c>
      <c r="Z742" s="4">
        <f t="shared" ca="1" si="118"/>
        <v>0.50385078822718343</v>
      </c>
      <c r="AA742" s="4">
        <f t="shared" ca="1" si="119"/>
        <v>0.75224341349576418</v>
      </c>
    </row>
    <row r="743" spans="1:27" x14ac:dyDescent="0.25">
      <c r="A743">
        <v>711</v>
      </c>
      <c r="B743" s="176">
        <f ca="1">OFFSET(InputPriceData!B$15,CalculationsAndCharts!$A743+$A$11,0,1,1)</f>
        <v>40525</v>
      </c>
      <c r="C743" s="3">
        <f ca="1">OFFSET(InputPriceData!G$15,CalculationsAndCharts!$A743+$A$11,IF($C$7,8,0),1,1)</f>
        <v>133812700</v>
      </c>
      <c r="D743" s="4">
        <f ca="1">OFFSET(InputPriceData!C$15,CalculationsAndCharts!$A743+$A$11,IF($C$7,8,0),1,1)</f>
        <v>116.33</v>
      </c>
      <c r="E743" s="4">
        <f ca="1">OFFSET(InputPriceData!D$15,CalculationsAndCharts!$A743+$A$11,IF($C$7,8,0),1,1)</f>
        <v>116.47</v>
      </c>
      <c r="F743" s="4">
        <f ca="1">OFFSET(InputPriceData!E$15,CalculationsAndCharts!$A743+$A$11,IF($C$7,8,0),1,1)</f>
        <v>115.83</v>
      </c>
      <c r="G743" s="4">
        <f ca="1">OFFSET(InputPriceData!F$15,CalculationsAndCharts!$A743+$A$11,IF($C$7,8,0),1,1)</f>
        <v>115.87</v>
      </c>
      <c r="H743" s="138"/>
      <c r="I743" s="138"/>
      <c r="O743" s="246">
        <f t="shared" ca="1" si="110"/>
        <v>1.4455820630259442</v>
      </c>
      <c r="P743" s="246">
        <f t="shared" ca="1" si="111"/>
        <v>0.81963577495107443</v>
      </c>
      <c r="Q743" s="246">
        <f t="shared" ca="1" si="113"/>
        <v>2.0790873361594935</v>
      </c>
      <c r="R743" s="4">
        <f t="shared" ca="1" si="114"/>
        <v>0.3942286409502701</v>
      </c>
      <c r="S743" s="4">
        <f t="shared" ca="1" si="112"/>
        <v>0.95528721759248492</v>
      </c>
      <c r="W743" s="246">
        <f t="shared" ca="1" si="115"/>
        <v>1.4455820630259442</v>
      </c>
      <c r="X743" s="246">
        <f t="shared" ca="1" si="116"/>
        <v>0.81963577495107443</v>
      </c>
      <c r="Y743" s="246">
        <f t="shared" ca="1" si="117"/>
        <v>2.0790873361594935</v>
      </c>
      <c r="Z743" s="4">
        <f t="shared" ca="1" si="118"/>
        <v>0.3942286409502701</v>
      </c>
      <c r="AA743" s="4">
        <f t="shared" ca="1" si="119"/>
        <v>0.68604517773127516</v>
      </c>
    </row>
    <row r="744" spans="1:27" x14ac:dyDescent="0.25">
      <c r="A744">
        <v>712</v>
      </c>
      <c r="B744" s="176">
        <f ca="1">OFFSET(InputPriceData!B$15,CalculationsAndCharts!$A744+$A$11,0,1,1)</f>
        <v>40522</v>
      </c>
      <c r="C744" s="3">
        <f ca="1">OFFSET(InputPriceData!G$15,CalculationsAndCharts!$A744+$A$11,IF($C$7,8,0),1,1)</f>
        <v>117571700</v>
      </c>
      <c r="D744" s="4">
        <f ca="1">OFFSET(InputPriceData!C$15,CalculationsAndCharts!$A744+$A$11,IF($C$7,8,0),1,1)</f>
        <v>115.47</v>
      </c>
      <c r="E744" s="4">
        <f ca="1">OFFSET(InputPriceData!D$15,CalculationsAndCharts!$A744+$A$11,IF($C$7,8,0),1,1)</f>
        <v>115.9</v>
      </c>
      <c r="F744" s="4">
        <f ca="1">OFFSET(InputPriceData!E$15,CalculationsAndCharts!$A744+$A$11,IF($C$7,8,0),1,1)</f>
        <v>115.09</v>
      </c>
      <c r="G744" s="4">
        <f ca="1">OFFSET(InputPriceData!F$15,CalculationsAndCharts!$A744+$A$11,IF($C$7,8,0),1,1)</f>
        <v>115.79</v>
      </c>
      <c r="H744" s="138"/>
      <c r="I744" s="138"/>
      <c r="O744" s="246">
        <f t="shared" ca="1" si="110"/>
        <v>1.6424668915704193</v>
      </c>
      <c r="P744" s="246">
        <f t="shared" ca="1" si="111"/>
        <v>0.54598996303593683</v>
      </c>
      <c r="Q744" s="246">
        <f t="shared" ca="1" si="113"/>
        <v>2.097969057678601</v>
      </c>
      <c r="R744" s="4">
        <f t="shared" ca="1" si="114"/>
        <v>0.26024690928476979</v>
      </c>
      <c r="S744" s="4">
        <f t="shared" ca="1" si="112"/>
        <v>0.94006321716518648</v>
      </c>
      <c r="W744" s="246">
        <f t="shared" ca="1" si="115"/>
        <v>1.6424668915704193</v>
      </c>
      <c r="X744" s="246">
        <f t="shared" ca="1" si="116"/>
        <v>0.54598996303593683</v>
      </c>
      <c r="Y744" s="246">
        <f t="shared" ca="1" si="117"/>
        <v>2.097969057678601</v>
      </c>
      <c r="Z744" s="4">
        <f t="shared" ca="1" si="118"/>
        <v>0.26024690928476979</v>
      </c>
      <c r="AA744" s="4">
        <f t="shared" ca="1" si="119"/>
        <v>0.59799623999565654</v>
      </c>
    </row>
    <row r="745" spans="1:27" x14ac:dyDescent="0.25">
      <c r="A745">
        <v>713</v>
      </c>
      <c r="B745" s="176">
        <f ca="1">OFFSET(InputPriceData!B$15,CalculationsAndCharts!$A745+$A$11,0,1,1)</f>
        <v>40521</v>
      </c>
      <c r="C745" s="3">
        <f ca="1">OFFSET(InputPriceData!G$15,CalculationsAndCharts!$A745+$A$11,IF($C$7,8,0),1,1)</f>
        <v>123705100</v>
      </c>
      <c r="D745" s="4">
        <f ca="1">OFFSET(InputPriceData!C$15,CalculationsAndCharts!$A745+$A$11,IF($C$7,8,0),1,1)</f>
        <v>115.32</v>
      </c>
      <c r="E745" s="4">
        <f ca="1">OFFSET(InputPriceData!D$15,CalculationsAndCharts!$A745+$A$11,IF($C$7,8,0),1,1)</f>
        <v>115.36</v>
      </c>
      <c r="F745" s="4">
        <f ca="1">OFFSET(InputPriceData!E$15,CalculationsAndCharts!$A745+$A$11,IF($C$7,8,0),1,1)</f>
        <v>114.55</v>
      </c>
      <c r="G745" s="4">
        <f ca="1">OFFSET(InputPriceData!F$15,CalculationsAndCharts!$A745+$A$11,IF($C$7,8,0),1,1)</f>
        <v>115.12</v>
      </c>
      <c r="H745" s="138"/>
      <c r="I745" s="138"/>
      <c r="O745" s="246">
        <f t="shared" ca="1" si="110"/>
        <v>1.2371460241943728</v>
      </c>
      <c r="P745" s="246">
        <f t="shared" ca="1" si="111"/>
        <v>0.24226496219649157</v>
      </c>
      <c r="Q745" s="246">
        <f t="shared" ca="1" si="113"/>
        <v>2.1170222580006066</v>
      </c>
      <c r="R745" s="4">
        <f t="shared" ca="1" si="114"/>
        <v>0.11443666276106869</v>
      </c>
      <c r="S745" s="4">
        <f t="shared" ca="1" si="112"/>
        <v>0.91971269626724195</v>
      </c>
      <c r="W745" s="246">
        <f t="shared" ca="1" si="115"/>
        <v>1.2371460241943728</v>
      </c>
      <c r="X745" s="246">
        <f t="shared" ca="1" si="116"/>
        <v>0.24226496219649157</v>
      </c>
      <c r="Y745" s="246">
        <f t="shared" ca="1" si="117"/>
        <v>2.1170222580006066</v>
      </c>
      <c r="Z745" s="4">
        <f t="shared" ca="1" si="118"/>
        <v>0.11443666276106869</v>
      </c>
      <c r="AA745" s="4">
        <f t="shared" ca="1" si="119"/>
        <v>0.49191922497921559</v>
      </c>
    </row>
    <row r="746" spans="1:27" x14ac:dyDescent="0.25">
      <c r="A746">
        <v>714</v>
      </c>
      <c r="B746" s="176">
        <f ca="1">OFFSET(InputPriceData!B$15,CalculationsAndCharts!$A746+$A$11,0,1,1)</f>
        <v>40520</v>
      </c>
      <c r="C746" s="3">
        <f ca="1">OFFSET(InputPriceData!G$15,CalculationsAndCharts!$A746+$A$11,IF($C$7,8,0),1,1)</f>
        <v>138019200</v>
      </c>
      <c r="D746" s="4">
        <f ca="1">OFFSET(InputPriceData!C$15,CalculationsAndCharts!$A746+$A$11,IF($C$7,8,0),1,1)</f>
        <v>114.4</v>
      </c>
      <c r="E746" s="4">
        <f ca="1">OFFSET(InputPriceData!D$15,CalculationsAndCharts!$A746+$A$11,IF($C$7,8,0),1,1)</f>
        <v>114.77</v>
      </c>
      <c r="F746" s="4">
        <f ca="1">OFFSET(InputPriceData!E$15,CalculationsAndCharts!$A746+$A$11,IF($C$7,8,0),1,1)</f>
        <v>113.87</v>
      </c>
      <c r="G746" s="4">
        <f ca="1">OFFSET(InputPriceData!F$15,CalculationsAndCharts!$A746+$A$11,IF($C$7,8,0),1,1)</f>
        <v>114.68</v>
      </c>
      <c r="H746" s="138"/>
      <c r="I746" s="138"/>
      <c r="O746" s="246">
        <f t="shared" ca="1" si="110"/>
        <v>1.0321690095263469</v>
      </c>
      <c r="P746" s="246">
        <f t="shared" ca="1" si="111"/>
        <v>-8.3781267903809353E-2</v>
      </c>
      <c r="Q746" s="246">
        <f t="shared" ca="1" si="113"/>
        <v>2.1362484944506628</v>
      </c>
      <c r="R746" s="4">
        <f t="shared" ca="1" si="114"/>
        <v>-3.9218877448690133E-2</v>
      </c>
      <c r="S746" s="4">
        <f t="shared" ca="1" si="112"/>
        <v>0.89227577126253255</v>
      </c>
      <c r="W746" s="246">
        <f t="shared" ca="1" si="115"/>
        <v>1.0321690095263469</v>
      </c>
      <c r="X746" s="246">
        <f t="shared" ca="1" si="116"/>
        <v>-8.3781267903809353E-2</v>
      </c>
      <c r="Y746" s="246">
        <f t="shared" ca="1" si="117"/>
        <v>2.1362484944506628</v>
      </c>
      <c r="Z746" s="4">
        <f t="shared" ca="1" si="118"/>
        <v>-3.9218877448690133E-2</v>
      </c>
      <c r="AA746" s="4">
        <f t="shared" ca="1" si="119"/>
        <v>0.36653109783414639</v>
      </c>
    </row>
    <row r="747" spans="1:27" x14ac:dyDescent="0.25">
      <c r="A747">
        <v>715</v>
      </c>
      <c r="B747" s="176">
        <f ca="1">OFFSET(InputPriceData!B$15,CalculationsAndCharts!$A747+$A$11,0,1,1)</f>
        <v>40519</v>
      </c>
      <c r="C747" s="3">
        <f ca="1">OFFSET(InputPriceData!G$15,CalculationsAndCharts!$A747+$A$11,IF($C$7,8,0),1,1)</f>
        <v>206581000</v>
      </c>
      <c r="D747" s="4">
        <f ca="1">OFFSET(InputPriceData!C$15,CalculationsAndCharts!$A747+$A$11,IF($C$7,8,0),1,1)</f>
        <v>115.29</v>
      </c>
      <c r="E747" s="4">
        <f ca="1">OFFSET(InputPriceData!D$15,CalculationsAndCharts!$A747+$A$11,IF($C$7,8,0),1,1)</f>
        <v>115.36</v>
      </c>
      <c r="F747" s="4">
        <f ca="1">OFFSET(InputPriceData!E$15,CalculationsAndCharts!$A747+$A$11,IF($C$7,8,0),1,1)</f>
        <v>114.19</v>
      </c>
      <c r="G747" s="4">
        <f ca="1">OFFSET(InputPriceData!F$15,CalculationsAndCharts!$A747+$A$11,IF($C$7,8,0),1,1)</f>
        <v>114.26</v>
      </c>
      <c r="H747" s="138"/>
      <c r="I747" s="138"/>
      <c r="O747" s="246">
        <f t="shared" ca="1" si="110"/>
        <v>0.82692894016317986</v>
      </c>
      <c r="P747" s="246">
        <f t="shared" ca="1" si="111"/>
        <v>-0.44205775278416992</v>
      </c>
      <c r="Q747" s="246">
        <f t="shared" ca="1" si="113"/>
        <v>2.1556493384971369</v>
      </c>
      <c r="R747" s="4">
        <f t="shared" ca="1" si="114"/>
        <v>-0.20506941685253929</v>
      </c>
      <c r="S747" s="4">
        <f t="shared" ca="1" si="112"/>
        <v>0.85221805715897647</v>
      </c>
      <c r="W747" s="246">
        <f t="shared" ca="1" si="115"/>
        <v>0.82692894016317986</v>
      </c>
      <c r="X747" s="246">
        <f t="shared" ca="1" si="116"/>
        <v>-0.44205775278416992</v>
      </c>
      <c r="Y747" s="246">
        <f t="shared" ca="1" si="117"/>
        <v>2.1556493384971369</v>
      </c>
      <c r="Z747" s="4">
        <f t="shared" ca="1" si="118"/>
        <v>-0.20506941685253929</v>
      </c>
      <c r="AA747" s="4">
        <f t="shared" ca="1" si="119"/>
        <v>0.2123491060894275</v>
      </c>
    </row>
    <row r="748" spans="1:27" x14ac:dyDescent="0.25">
      <c r="A748">
        <v>716</v>
      </c>
      <c r="B748" s="176">
        <f ca="1">OFFSET(InputPriceData!B$15,CalculationsAndCharts!$A748+$A$11,0,1,1)</f>
        <v>40518</v>
      </c>
      <c r="C748" s="3">
        <f ca="1">OFFSET(InputPriceData!G$15,CalculationsAndCharts!$A748+$A$11,IF($C$7,8,0),1,1)</f>
        <v>103050500</v>
      </c>
      <c r="D748" s="4">
        <f ca="1">OFFSET(InputPriceData!C$15,CalculationsAndCharts!$A748+$A$11,IF($C$7,8,0),1,1)</f>
        <v>114.07</v>
      </c>
      <c r="E748" s="4">
        <f ca="1">OFFSET(InputPriceData!D$15,CalculationsAndCharts!$A748+$A$11,IF($C$7,8,0),1,1)</f>
        <v>114.45</v>
      </c>
      <c r="F748" s="4">
        <f ca="1">OFFSET(InputPriceData!E$15,CalculationsAndCharts!$A748+$A$11,IF($C$7,8,0),1,1)</f>
        <v>113.95</v>
      </c>
      <c r="G748" s="4">
        <f ca="1">OFFSET(InputPriceData!F$15,CalculationsAndCharts!$A748+$A$11,IF($C$7,8,0),1,1)</f>
        <v>114.19</v>
      </c>
      <c r="H748" s="138"/>
      <c r="I748" s="138"/>
      <c r="O748" s="246">
        <f t="shared" ca="1" si="110"/>
        <v>0.96699027691825323</v>
      </c>
      <c r="P748" s="246">
        <f t="shared" ca="1" si="111"/>
        <v>-0.8317188251744464</v>
      </c>
      <c r="Q748" s="246">
        <f t="shared" ca="1" si="113"/>
        <v>2.1752263758800576</v>
      </c>
      <c r="R748" s="4">
        <f t="shared" ca="1" si="114"/>
        <v>-0.3823596635260309</v>
      </c>
      <c r="S748" s="4">
        <f t="shared" ca="1" si="112"/>
        <v>0.7892346990478849</v>
      </c>
      <c r="W748" s="246">
        <f t="shared" ca="1" si="115"/>
        <v>0.96699027691825323</v>
      </c>
      <c r="X748" s="246">
        <f t="shared" ca="1" si="116"/>
        <v>-0.8317188251744464</v>
      </c>
      <c r="Y748" s="246">
        <f t="shared" ca="1" si="117"/>
        <v>2.1752263758800576</v>
      </c>
      <c r="Z748" s="4">
        <f t="shared" ca="1" si="118"/>
        <v>-0.3823596635260309</v>
      </c>
      <c r="AA748" s="4">
        <f t="shared" ca="1" si="119"/>
        <v>2.0825463335456686E-2</v>
      </c>
    </row>
    <row r="749" spans="1:27" x14ac:dyDescent="0.25">
      <c r="A749">
        <v>717</v>
      </c>
      <c r="B749" s="176">
        <f ca="1">OFFSET(InputPriceData!B$15,CalculationsAndCharts!$A749+$A$11,0,1,1)</f>
        <v>40515</v>
      </c>
      <c r="C749" s="3">
        <f ca="1">OFFSET(InputPriceData!G$15,CalculationsAndCharts!$A749+$A$11,IF($C$7,8,0),1,1)</f>
        <v>151288900</v>
      </c>
      <c r="D749" s="4">
        <f ca="1">OFFSET(InputPriceData!C$15,CalculationsAndCharts!$A749+$A$11,IF($C$7,8,0),1,1)</f>
        <v>113.61</v>
      </c>
      <c r="E749" s="4">
        <f ca="1">OFFSET(InputPriceData!D$15,CalculationsAndCharts!$A749+$A$11,IF($C$7,8,0),1,1)</f>
        <v>114.44</v>
      </c>
      <c r="F749" s="4">
        <f ca="1">OFFSET(InputPriceData!E$15,CalculationsAndCharts!$A749+$A$11,IF($C$7,8,0),1,1)</f>
        <v>113.58</v>
      </c>
      <c r="G749" s="4">
        <f ca="1">OFFSET(InputPriceData!F$15,CalculationsAndCharts!$A749+$A$11,IF($C$7,8,0),1,1)</f>
        <v>114.31</v>
      </c>
      <c r="H749" s="138"/>
      <c r="I749" s="138"/>
      <c r="O749" s="246">
        <f t="shared" ca="1" si="110"/>
        <v>1.3168041637939576</v>
      </c>
      <c r="P749" s="246">
        <f t="shared" ca="1" si="111"/>
        <v>-1.2263236554685242</v>
      </c>
      <c r="Q749" s="246">
        <f t="shared" ca="1" si="113"/>
        <v>2.1949812067407239</v>
      </c>
      <c r="R749" s="4">
        <f t="shared" ca="1" si="114"/>
        <v>-0.55869437592564331</v>
      </c>
      <c r="S749" s="4">
        <f t="shared" ca="1" si="112"/>
        <v>0.68648983102658523</v>
      </c>
      <c r="W749" s="246">
        <f t="shared" ca="1" si="115"/>
        <v>1.3168041637939576</v>
      </c>
      <c r="X749" s="246">
        <f t="shared" ca="1" si="116"/>
        <v>-1.2263236554685242</v>
      </c>
      <c r="Y749" s="246">
        <f t="shared" ca="1" si="117"/>
        <v>2.1949812067407239</v>
      </c>
      <c r="Z749" s="4">
        <f t="shared" ca="1" si="118"/>
        <v>-0.55869437592564331</v>
      </c>
      <c r="AA749" s="4">
        <f t="shared" ca="1" si="119"/>
        <v>-0.20436552333344102</v>
      </c>
    </row>
    <row r="750" spans="1:27" x14ac:dyDescent="0.25">
      <c r="A750">
        <v>718</v>
      </c>
      <c r="B750" s="176">
        <f ca="1">OFFSET(InputPriceData!B$15,CalculationsAndCharts!$A750+$A$11,0,1,1)</f>
        <v>40514</v>
      </c>
      <c r="C750" s="3">
        <f ca="1">OFFSET(InputPriceData!G$15,CalculationsAndCharts!$A750+$A$11,IF($C$7,8,0),1,1)</f>
        <v>191213600</v>
      </c>
      <c r="D750" s="4">
        <f ca="1">OFFSET(InputPriceData!C$15,CalculationsAndCharts!$A750+$A$11,IF($C$7,8,0),1,1)</f>
        <v>112.74</v>
      </c>
      <c r="E750" s="4">
        <f ca="1">OFFSET(InputPriceData!D$15,CalculationsAndCharts!$A750+$A$11,IF($C$7,8,0),1,1)</f>
        <v>114.09</v>
      </c>
      <c r="F750" s="4">
        <f ca="1">OFFSET(InputPriceData!E$15,CalculationsAndCharts!$A750+$A$11,IF($C$7,8,0),1,1)</f>
        <v>112.68</v>
      </c>
      <c r="G750" s="4">
        <f ca="1">OFFSET(InputPriceData!F$15,CalculationsAndCharts!$A750+$A$11,IF($C$7,8,0),1,1)</f>
        <v>114.01</v>
      </c>
      <c r="H750" s="138"/>
      <c r="I750" s="138"/>
      <c r="O750" s="246">
        <f t="shared" ca="1" si="110"/>
        <v>1.2571106861838519</v>
      </c>
      <c r="P750" s="246">
        <f t="shared" ca="1" si="111"/>
        <v>-1.5498415871388513</v>
      </c>
      <c r="Q750" s="246">
        <f t="shared" ca="1" si="113"/>
        <v>2.2149154457524962</v>
      </c>
      <c r="R750" s="4">
        <f t="shared" ca="1" si="114"/>
        <v>-0.69972945924909002</v>
      </c>
      <c r="S750" s="4">
        <f t="shared" ca="1" si="112"/>
        <v>0.54091577018413461</v>
      </c>
      <c r="W750" s="246">
        <f t="shared" ca="1" si="115"/>
        <v>1.2571106861838519</v>
      </c>
      <c r="X750" s="246">
        <f t="shared" ca="1" si="116"/>
        <v>-1.5498415871388513</v>
      </c>
      <c r="Y750" s="246">
        <f t="shared" ca="1" si="117"/>
        <v>2.2149154457524962</v>
      </c>
      <c r="Z750" s="4">
        <f t="shared" ca="1" si="118"/>
        <v>-0.69972945924909002</v>
      </c>
      <c r="AA750" s="4">
        <f t="shared" ca="1" si="119"/>
        <v>-0.41622835632814109</v>
      </c>
    </row>
    <row r="751" spans="1:27" x14ac:dyDescent="0.25">
      <c r="A751">
        <v>719</v>
      </c>
      <c r="B751" s="176">
        <f ca="1">OFFSET(InputPriceData!B$15,CalculationsAndCharts!$A751+$A$11,0,1,1)</f>
        <v>40513</v>
      </c>
      <c r="C751" s="3">
        <f ca="1">OFFSET(InputPriceData!G$15,CalculationsAndCharts!$A751+$A$11,IF($C$7,8,0),1,1)</f>
        <v>221037200</v>
      </c>
      <c r="D751" s="4">
        <f ca="1">OFFSET(InputPriceData!C$15,CalculationsAndCharts!$A751+$A$11,IF($C$7,8,0),1,1)</f>
        <v>111.82</v>
      </c>
      <c r="E751" s="4">
        <f ca="1">OFFSET(InputPriceData!D$15,CalculationsAndCharts!$A751+$A$11,IF($C$7,8,0),1,1)</f>
        <v>112.78</v>
      </c>
      <c r="F751" s="4">
        <f ca="1">OFFSET(InputPriceData!E$15,CalculationsAndCharts!$A751+$A$11,IF($C$7,8,0),1,1)</f>
        <v>111.81</v>
      </c>
      <c r="G751" s="4">
        <f ca="1">OFFSET(InputPriceData!F$15,CalculationsAndCharts!$A751+$A$11,IF($C$7,8,0),1,1)</f>
        <v>112.57</v>
      </c>
      <c r="H751" s="138"/>
      <c r="I751" s="138"/>
      <c r="O751" s="246">
        <f t="shared" ca="1" si="110"/>
        <v>-3.1150960329466848E-3</v>
      </c>
      <c r="P751" s="246">
        <f t="shared" ca="1" si="111"/>
        <v>-1.7047837927907754</v>
      </c>
      <c r="Q751" s="246">
        <f t="shared" ca="1" si="113"/>
        <v>2.235030722252771</v>
      </c>
      <c r="R751" s="4">
        <f t="shared" ca="1" si="114"/>
        <v>-0.76275631284050549</v>
      </c>
      <c r="S751" s="4">
        <f t="shared" ca="1" si="112"/>
        <v>0.43775193133499934</v>
      </c>
      <c r="W751" s="246">
        <f t="shared" ca="1" si="115"/>
        <v>-3.1150960329466848E-3</v>
      </c>
      <c r="X751" s="246">
        <f t="shared" ca="1" si="116"/>
        <v>-1.7047837927907754</v>
      </c>
      <c r="Y751" s="246">
        <f t="shared" ca="1" si="117"/>
        <v>2.235030722252771</v>
      </c>
      <c r="Z751" s="4">
        <f t="shared" ca="1" si="118"/>
        <v>-0.76275631284050549</v>
      </c>
      <c r="AA751" s="4">
        <f t="shared" ca="1" si="119"/>
        <v>-0.52202853796757132</v>
      </c>
    </row>
    <row r="752" spans="1:27" x14ac:dyDescent="0.25">
      <c r="A752">
        <v>720</v>
      </c>
      <c r="B752" s="176">
        <f ca="1">OFFSET(InputPriceData!B$15,CalculationsAndCharts!$A752+$A$11,0,1,1)</f>
        <v>40512</v>
      </c>
      <c r="C752" s="3">
        <f ca="1">OFFSET(InputPriceData!G$15,CalculationsAndCharts!$A752+$A$11,IF($C$7,8,0),1,1)</f>
        <v>233930700</v>
      </c>
      <c r="D752" s="4">
        <f ca="1">OFFSET(InputPriceData!C$15,CalculationsAndCharts!$A752+$A$11,IF($C$7,8,0),1,1)</f>
        <v>109.75</v>
      </c>
      <c r="E752" s="4">
        <f ca="1">OFFSET(InputPriceData!D$15,CalculationsAndCharts!$A752+$A$11,IF($C$7,8,0),1,1)</f>
        <v>110.85</v>
      </c>
      <c r="F752" s="4">
        <f ca="1">OFFSET(InputPriceData!E$15,CalculationsAndCharts!$A752+$A$11,IF($C$7,8,0),1,1)</f>
        <v>109.59</v>
      </c>
      <c r="G752" s="4">
        <f ca="1">OFFSET(InputPriceData!F$15,CalculationsAndCharts!$A752+$A$11,IF($C$7,8,0),1,1)</f>
        <v>110.22</v>
      </c>
      <c r="H752" s="138"/>
      <c r="I752" s="138"/>
      <c r="O752" s="246">
        <f t="shared" ca="1" si="110"/>
        <v>-2.3322818663186644</v>
      </c>
      <c r="P752" s="246">
        <f t="shared" ca="1" si="111"/>
        <v>-1.6590913842534663</v>
      </c>
      <c r="Q752" s="246">
        <f t="shared" ca="1" si="113"/>
        <v>2.2553286803761563</v>
      </c>
      <c r="R752" s="4">
        <f t="shared" ca="1" si="114"/>
        <v>-0.73563175012555315</v>
      </c>
      <c r="S752" s="4">
        <f t="shared" ca="1" si="112"/>
        <v>0.48639527954350059</v>
      </c>
      <c r="W752" s="246">
        <f t="shared" ca="1" si="115"/>
        <v>-2.3322818663186644</v>
      </c>
      <c r="X752" s="246">
        <f t="shared" ca="1" si="116"/>
        <v>-1.6590913842534663</v>
      </c>
      <c r="Y752" s="246">
        <f t="shared" ca="1" si="117"/>
        <v>2.2553286803761563</v>
      </c>
      <c r="Z752" s="4">
        <f t="shared" ca="1" si="118"/>
        <v>-0.73563175012555315</v>
      </c>
      <c r="AA752" s="4">
        <f t="shared" ca="1" si="119"/>
        <v>-0.47556930100821759</v>
      </c>
    </row>
    <row r="753" spans="1:27" x14ac:dyDescent="0.25">
      <c r="A753">
        <v>721</v>
      </c>
      <c r="B753" s="176">
        <f ca="1">OFFSET(InputPriceData!B$15,CalculationsAndCharts!$A753+$A$11,0,1,1)</f>
        <v>40511</v>
      </c>
      <c r="C753" s="3">
        <f ca="1">OFFSET(InputPriceData!G$15,CalculationsAndCharts!$A753+$A$11,IF($C$7,8,0),1,1)</f>
        <v>223642300</v>
      </c>
      <c r="D753" s="4">
        <f ca="1">OFFSET(InputPriceData!C$15,CalculationsAndCharts!$A753+$A$11,IF($C$7,8,0),1,1)</f>
        <v>110.23</v>
      </c>
      <c r="E753" s="4">
        <f ca="1">OFFSET(InputPriceData!D$15,CalculationsAndCharts!$A753+$A$11,IF($C$7,8,0),1,1)</f>
        <v>111.14</v>
      </c>
      <c r="F753" s="4">
        <f ca="1">OFFSET(InputPriceData!E$15,CalculationsAndCharts!$A753+$A$11,IF($C$7,8,0),1,1)</f>
        <v>109.52</v>
      </c>
      <c r="G753" s="4">
        <f ca="1">OFFSET(InputPriceData!F$15,CalculationsAndCharts!$A753+$A$11,IF($C$7,8,0),1,1)</f>
        <v>110.84</v>
      </c>
      <c r="H753" s="138"/>
      <c r="I753" s="138"/>
      <c r="O753" s="246">
        <f t="shared" ca="1" si="110"/>
        <v>-1.7666250870762581</v>
      </c>
      <c r="P753" s="246">
        <f t="shared" ca="1" si="111"/>
        <v>-1.5273017260152364</v>
      </c>
      <c r="Q753" s="246">
        <f t="shared" ca="1" si="113"/>
        <v>2.2758109791888561</v>
      </c>
      <c r="R753" s="4">
        <f t="shared" ca="1" si="114"/>
        <v>-0.67110218730010562</v>
      </c>
      <c r="S753" s="4">
        <f t="shared" ca="1" si="112"/>
        <v>0.57801305663774216</v>
      </c>
      <c r="W753" s="246">
        <f t="shared" ca="1" si="115"/>
        <v>-1.7666250870762581</v>
      </c>
      <c r="X753" s="246">
        <f t="shared" ca="1" si="116"/>
        <v>-1.5273017260152364</v>
      </c>
      <c r="Y753" s="246">
        <f t="shared" ca="1" si="117"/>
        <v>2.2758109791888561</v>
      </c>
      <c r="Z753" s="4">
        <f t="shared" ca="1" si="118"/>
        <v>-0.67110218730010562</v>
      </c>
      <c r="AA753" s="4">
        <f t="shared" ca="1" si="119"/>
        <v>-0.37058137614027403</v>
      </c>
    </row>
    <row r="754" spans="1:27" x14ac:dyDescent="0.25">
      <c r="A754">
        <v>722</v>
      </c>
      <c r="B754" s="176">
        <f ca="1">OFFSET(InputPriceData!B$15,CalculationsAndCharts!$A754+$A$11,0,1,1)</f>
        <v>40508</v>
      </c>
      <c r="C754" s="3">
        <f ca="1">OFFSET(InputPriceData!G$15,CalculationsAndCharts!$A754+$A$11,IF($C$7,8,0),1,1)</f>
        <v>76007800</v>
      </c>
      <c r="D754" s="4">
        <f ca="1">OFFSET(InputPriceData!C$15,CalculationsAndCharts!$A754+$A$11,IF($C$7,8,0),1,1)</f>
        <v>110.84</v>
      </c>
      <c r="E754" s="4">
        <f ca="1">OFFSET(InputPriceData!D$15,CalculationsAndCharts!$A754+$A$11,IF($C$7,8,0),1,1)</f>
        <v>111.45</v>
      </c>
      <c r="F754" s="4">
        <f ca="1">OFFSET(InputPriceData!E$15,CalculationsAndCharts!$A754+$A$11,IF($C$7,8,0),1,1)</f>
        <v>110.51</v>
      </c>
      <c r="G754" s="4">
        <f ca="1">OFFSET(InputPriceData!F$15,CalculationsAndCharts!$A754+$A$11,IF($C$7,8,0),1,1)</f>
        <v>110.51</v>
      </c>
      <c r="H754" s="138"/>
      <c r="I754" s="138"/>
      <c r="O754" s="246">
        <f t="shared" ca="1" si="110"/>
        <v>-2.1384045597247456</v>
      </c>
      <c r="P754" s="246">
        <f t="shared" ca="1" si="111"/>
        <v>-1.3861377541791617</v>
      </c>
      <c r="Q754" s="246">
        <f t="shared" ca="1" si="113"/>
        <v>2.2964792928242748</v>
      </c>
      <c r="R754" s="4">
        <f t="shared" ca="1" si="114"/>
        <v>-0.60359253336634733</v>
      </c>
      <c r="S754" s="4">
        <f t="shared" ca="1" si="112"/>
        <v>0.64892526901463832</v>
      </c>
      <c r="W754" s="246">
        <f t="shared" ca="1" si="115"/>
        <v>-2.1384045597247456</v>
      </c>
      <c r="X754" s="246">
        <f t="shared" ca="1" si="116"/>
        <v>-1.3861377541791617</v>
      </c>
      <c r="Y754" s="246">
        <f t="shared" ca="1" si="117"/>
        <v>2.2964792928242748</v>
      </c>
      <c r="Z754" s="4">
        <f t="shared" ca="1" si="118"/>
        <v>-0.60359253336634733</v>
      </c>
      <c r="AA754" s="4">
        <f t="shared" ca="1" si="119"/>
        <v>-0.26839239054430125</v>
      </c>
    </row>
    <row r="755" spans="1:27" x14ac:dyDescent="0.25">
      <c r="A755">
        <v>723</v>
      </c>
      <c r="B755" s="176">
        <f ca="1">OFFSET(InputPriceData!B$15,CalculationsAndCharts!$A755+$A$11,0,1,1)</f>
        <v>40506</v>
      </c>
      <c r="C755" s="3">
        <f ca="1">OFFSET(InputPriceData!G$15,CalculationsAndCharts!$A755+$A$11,IF($C$7,8,0),1,1)</f>
        <v>140046100</v>
      </c>
      <c r="D755" s="4">
        <f ca="1">OFFSET(InputPriceData!C$15,CalculationsAndCharts!$A755+$A$11,IF($C$7,8,0),1,1)</f>
        <v>110.88</v>
      </c>
      <c r="E755" s="4">
        <f ca="1">OFFSET(InputPriceData!D$15,CalculationsAndCharts!$A755+$A$11,IF($C$7,8,0),1,1)</f>
        <v>111.84</v>
      </c>
      <c r="F755" s="4">
        <f ca="1">OFFSET(InputPriceData!E$15,CalculationsAndCharts!$A755+$A$11,IF($C$7,8,0),1,1)</f>
        <v>110.86</v>
      </c>
      <c r="G755" s="4">
        <f ca="1">OFFSET(InputPriceData!F$15,CalculationsAndCharts!$A755+$A$11,IF($C$7,8,0),1,1)</f>
        <v>111.81</v>
      </c>
      <c r="H755" s="138"/>
      <c r="I755" s="138"/>
      <c r="O755" s="246">
        <f t="shared" ca="1" si="110"/>
        <v>-0.83541629173805232</v>
      </c>
      <c r="P755" s="246">
        <f t="shared" ca="1" si="111"/>
        <v>-1.2358054837754591</v>
      </c>
      <c r="Q755" s="246">
        <f t="shared" ca="1" si="113"/>
        <v>2.3173353106198533</v>
      </c>
      <c r="R755" s="4">
        <f t="shared" ca="1" si="114"/>
        <v>-0.5332872968844975</v>
      </c>
      <c r="S755" s="4">
        <f t="shared" ca="1" si="112"/>
        <v>0.70516055064740912</v>
      </c>
      <c r="W755" s="246">
        <f t="shared" ca="1" si="115"/>
        <v>-0.83541629173805232</v>
      </c>
      <c r="X755" s="246">
        <f t="shared" ca="1" si="116"/>
        <v>-1.2358054837754591</v>
      </c>
      <c r="Y755" s="246">
        <f t="shared" ca="1" si="117"/>
        <v>2.3173353106198533</v>
      </c>
      <c r="Z755" s="4">
        <f t="shared" ca="1" si="118"/>
        <v>-0.5332872968844975</v>
      </c>
      <c r="AA755" s="4">
        <f t="shared" ca="1" si="119"/>
        <v>-0.1694290384576187</v>
      </c>
    </row>
    <row r="756" spans="1:27" x14ac:dyDescent="0.25">
      <c r="A756">
        <v>724</v>
      </c>
      <c r="B756" s="176">
        <f ca="1">OFFSET(InputPriceData!B$15,CalculationsAndCharts!$A756+$A$11,0,1,1)</f>
        <v>40505</v>
      </c>
      <c r="C756" s="3">
        <f ca="1">OFFSET(InputPriceData!G$15,CalculationsAndCharts!$A756+$A$11,IF($C$7,8,0),1,1)</f>
        <v>222309000</v>
      </c>
      <c r="D756" s="4">
        <f ca="1">OFFSET(InputPriceData!C$15,CalculationsAndCharts!$A756+$A$11,IF($C$7,8,0),1,1)</f>
        <v>110.48</v>
      </c>
      <c r="E756" s="4">
        <f ca="1">OFFSET(InputPriceData!D$15,CalculationsAndCharts!$A756+$A$11,IF($C$7,8,0),1,1)</f>
        <v>110.71</v>
      </c>
      <c r="F756" s="4">
        <f ca="1">OFFSET(InputPriceData!E$15,CalculationsAndCharts!$A756+$A$11,IF($C$7,8,0),1,1)</f>
        <v>109.75</v>
      </c>
      <c r="G756" s="4">
        <f ca="1">OFFSET(InputPriceData!F$15,CalculationsAndCharts!$A756+$A$11,IF($C$7,8,0),1,1)</f>
        <v>110.18</v>
      </c>
      <c r="H756" s="138"/>
      <c r="I756" s="138"/>
      <c r="O756" s="246">
        <f t="shared" ca="1" si="110"/>
        <v>-2.4742485190208781</v>
      </c>
      <c r="P756" s="246">
        <f t="shared" ca="1" si="111"/>
        <v>-1.0323338449850294</v>
      </c>
      <c r="Q756" s="246">
        <f t="shared" ca="1" si="113"/>
        <v>2.3383807372551497</v>
      </c>
      <c r="R756" s="4">
        <f t="shared" ca="1" si="114"/>
        <v>-0.44147380644129364</v>
      </c>
      <c r="S756" s="4">
        <f t="shared" ca="1" si="112"/>
        <v>0.76082014076227755</v>
      </c>
      <c r="W756" s="246">
        <f t="shared" ca="1" si="115"/>
        <v>-2.4742485190208781</v>
      </c>
      <c r="X756" s="246">
        <f t="shared" ca="1" si="116"/>
        <v>-1.0323338449850294</v>
      </c>
      <c r="Y756" s="246">
        <f t="shared" ca="1" si="117"/>
        <v>2.3383807372551497</v>
      </c>
      <c r="Z756" s="4">
        <f t="shared" ca="1" si="118"/>
        <v>-0.44147380644129364</v>
      </c>
      <c r="AA756" s="4">
        <f t="shared" ca="1" si="119"/>
        <v>-5.0368324885867961E-2</v>
      </c>
    </row>
    <row r="757" spans="1:27" x14ac:dyDescent="0.25">
      <c r="A757">
        <v>725</v>
      </c>
      <c r="B757" s="176">
        <f ca="1">OFFSET(InputPriceData!B$15,CalculationsAndCharts!$A757+$A$11,0,1,1)</f>
        <v>40504</v>
      </c>
      <c r="C757" s="3">
        <f ca="1">OFFSET(InputPriceData!G$15,CalculationsAndCharts!$A757+$A$11,IF($C$7,8,0),1,1)</f>
        <v>181361000</v>
      </c>
      <c r="D757" s="4">
        <f ca="1">OFFSET(InputPriceData!C$15,CalculationsAndCharts!$A757+$A$11,IF($C$7,8,0),1,1)</f>
        <v>111.33</v>
      </c>
      <c r="E757" s="4">
        <f ca="1">OFFSET(InputPriceData!D$15,CalculationsAndCharts!$A757+$A$11,IF($C$7,8,0),1,1)</f>
        <v>111.85</v>
      </c>
      <c r="F757" s="4">
        <f ca="1">OFFSET(InputPriceData!E$15,CalculationsAndCharts!$A757+$A$11,IF($C$7,8,0),1,1)</f>
        <v>110.48</v>
      </c>
      <c r="G757" s="4">
        <f ca="1">OFFSET(InputPriceData!F$15,CalculationsAndCharts!$A757+$A$11,IF($C$7,8,0),1,1)</f>
        <v>111.8</v>
      </c>
      <c r="H757" s="138"/>
      <c r="I757" s="138"/>
      <c r="O757" s="246">
        <f t="shared" ca="1" si="110"/>
        <v>-0.86093535407501232</v>
      </c>
      <c r="P757" s="246">
        <f t="shared" ca="1" si="111"/>
        <v>-0.79176131519718806</v>
      </c>
      <c r="Q757" s="246">
        <f t="shared" ca="1" si="113"/>
        <v>2.3596172928911701</v>
      </c>
      <c r="R757" s="4">
        <f t="shared" ca="1" si="114"/>
        <v>-0.33554649628248234</v>
      </c>
      <c r="S757" s="4">
        <f t="shared" ca="1" si="112"/>
        <v>0.80866319542532561</v>
      </c>
      <c r="W757" s="246">
        <f t="shared" ca="1" si="115"/>
        <v>-0.86093535407501232</v>
      </c>
      <c r="X757" s="246">
        <f t="shared" ca="1" si="116"/>
        <v>-0.79176131519718806</v>
      </c>
      <c r="Y757" s="246">
        <f t="shared" ca="1" si="117"/>
        <v>2.3596172928911701</v>
      </c>
      <c r="Z757" s="4">
        <f t="shared" ca="1" si="118"/>
        <v>-0.33554649628248234</v>
      </c>
      <c r="AA757" s="4">
        <f t="shared" ca="1" si="119"/>
        <v>7.4445470423384855E-2</v>
      </c>
    </row>
    <row r="758" spans="1:27" x14ac:dyDescent="0.25">
      <c r="A758">
        <v>726</v>
      </c>
      <c r="B758" s="176">
        <f ca="1">OFFSET(InputPriceData!B$15,CalculationsAndCharts!$A758+$A$11,0,1,1)</f>
        <v>40501</v>
      </c>
      <c r="C758" s="3">
        <f ca="1">OFFSET(InputPriceData!G$15,CalculationsAndCharts!$A758+$A$11,IF($C$7,8,0),1,1)</f>
        <v>156852900</v>
      </c>
      <c r="D758" s="4">
        <f ca="1">OFFSET(InputPriceData!C$15,CalculationsAndCharts!$A758+$A$11,IF($C$7,8,0),1,1)</f>
        <v>111.54</v>
      </c>
      <c r="E758" s="4">
        <f ca="1">OFFSET(InputPriceData!D$15,CalculationsAndCharts!$A758+$A$11,IF($C$7,8,0),1,1)</f>
        <v>111.95</v>
      </c>
      <c r="F758" s="4">
        <f ca="1">OFFSET(InputPriceData!E$15,CalculationsAndCharts!$A758+$A$11,IF($C$7,8,0),1,1)</f>
        <v>110.93</v>
      </c>
      <c r="G758" s="4">
        <f ca="1">OFFSET(InputPriceData!F$15,CalculationsAndCharts!$A758+$A$11,IF($C$7,8,0),1,1)</f>
        <v>111.9</v>
      </c>
      <c r="H758" s="138"/>
      <c r="I758" s="138"/>
      <c r="O758" s="246">
        <f t="shared" ca="1" si="110"/>
        <v>-0.68575110345191526</v>
      </c>
      <c r="P758" s="246">
        <f t="shared" ca="1" si="111"/>
        <v>-0.52455037518575565</v>
      </c>
      <c r="Q758" s="246">
        <f t="shared" ca="1" si="113"/>
        <v>2.381046713310969</v>
      </c>
      <c r="R758" s="4">
        <f t="shared" ca="1" si="114"/>
        <v>-0.22030242928595933</v>
      </c>
      <c r="S758" s="4">
        <f t="shared" ca="1" si="112"/>
        <v>0.84779093246852255</v>
      </c>
      <c r="W758" s="246">
        <f t="shared" ca="1" si="115"/>
        <v>-0.68575110345191526</v>
      </c>
      <c r="X758" s="246">
        <f t="shared" ca="1" si="116"/>
        <v>-0.52455037518575565</v>
      </c>
      <c r="Y758" s="246">
        <f t="shared" ca="1" si="117"/>
        <v>2.381046713310969</v>
      </c>
      <c r="Z758" s="4">
        <f t="shared" ca="1" si="118"/>
        <v>-0.22030242928595933</v>
      </c>
      <c r="AA758" s="4">
        <f t="shared" ca="1" si="119"/>
        <v>0.19706294929480087</v>
      </c>
    </row>
    <row r="759" spans="1:27" x14ac:dyDescent="0.25">
      <c r="A759">
        <v>727</v>
      </c>
      <c r="B759" s="176">
        <f ca="1">OFFSET(InputPriceData!B$15,CalculationsAndCharts!$A759+$A$11,0,1,1)</f>
        <v>40500</v>
      </c>
      <c r="C759" s="3">
        <f ca="1">OFFSET(InputPriceData!G$15,CalculationsAndCharts!$A759+$A$11,IF($C$7,8,0),1,1)</f>
        <v>197723700</v>
      </c>
      <c r="D759" s="4">
        <f ca="1">OFFSET(InputPriceData!C$15,CalculationsAndCharts!$A759+$A$11,IF($C$7,8,0),1,1)</f>
        <v>111.03</v>
      </c>
      <c r="E759" s="4">
        <f ca="1">OFFSET(InputPriceData!D$15,CalculationsAndCharts!$A759+$A$11,IF($C$7,8,0),1,1)</f>
        <v>111.99</v>
      </c>
      <c r="F759" s="4">
        <f ca="1">OFFSET(InputPriceData!E$15,CalculationsAndCharts!$A759+$A$11,IF($C$7,8,0),1,1)</f>
        <v>111.02</v>
      </c>
      <c r="G759" s="4">
        <f ca="1">OFFSET(InputPriceData!F$15,CalculationsAndCharts!$A759+$A$11,IF($C$7,8,0),1,1)</f>
        <v>111.59</v>
      </c>
      <c r="H759" s="138"/>
      <c r="I759" s="138"/>
      <c r="O759" s="246">
        <f t="shared" ca="1" si="110"/>
        <v>-0.92171050647402408</v>
      </c>
      <c r="P759" s="246">
        <f t="shared" ca="1" si="111"/>
        <v>-0.1385479114648499</v>
      </c>
      <c r="Q759" s="246">
        <f t="shared" ca="1" si="113"/>
        <v>2.4026707500615228</v>
      </c>
      <c r="R759" s="4">
        <f t="shared" ca="1" si="114"/>
        <v>-5.7664127080792174E-2</v>
      </c>
      <c r="S759" s="4">
        <f t="shared" ca="1" si="112"/>
        <v>0.88844409056761042</v>
      </c>
      <c r="W759" s="246">
        <f t="shared" ca="1" si="115"/>
        <v>-0.92171050647402408</v>
      </c>
      <c r="X759" s="246">
        <f t="shared" ca="1" si="116"/>
        <v>-0.1385479114648499</v>
      </c>
      <c r="Y759" s="246">
        <f t="shared" ca="1" si="117"/>
        <v>2.4026707500615228</v>
      </c>
      <c r="Z759" s="4">
        <f t="shared" ca="1" si="118"/>
        <v>-5.7664127080792174E-2</v>
      </c>
      <c r="AA759" s="4">
        <f t="shared" ca="1" si="119"/>
        <v>0.35041850377240508</v>
      </c>
    </row>
    <row r="760" spans="1:27" x14ac:dyDescent="0.25">
      <c r="A760">
        <v>728</v>
      </c>
      <c r="B760" s="176">
        <f ca="1">OFFSET(InputPriceData!B$15,CalculationsAndCharts!$A760+$A$11,0,1,1)</f>
        <v>40499</v>
      </c>
      <c r="C760" s="3">
        <f ca="1">OFFSET(InputPriceData!G$15,CalculationsAndCharts!$A760+$A$11,IF($C$7,8,0),1,1)</f>
        <v>172308900</v>
      </c>
      <c r="D760" s="4">
        <f ca="1">OFFSET(InputPriceData!C$15,CalculationsAndCharts!$A760+$A$11,IF($C$7,8,0),1,1)</f>
        <v>109.96</v>
      </c>
      <c r="E760" s="4">
        <f ca="1">OFFSET(InputPriceData!D$15,CalculationsAndCharts!$A760+$A$11,IF($C$7,8,0),1,1)</f>
        <v>110.43</v>
      </c>
      <c r="F760" s="4">
        <f ca="1">OFFSET(InputPriceData!E$15,CalculationsAndCharts!$A760+$A$11,IF($C$7,8,0),1,1)</f>
        <v>109.64</v>
      </c>
      <c r="G760" s="4">
        <f ca="1">OFFSET(InputPriceData!F$15,CalculationsAndCharts!$A760+$A$11,IF($C$7,8,0),1,1)</f>
        <v>109.97</v>
      </c>
      <c r="H760" s="138"/>
      <c r="I760" s="138"/>
      <c r="O760" s="246">
        <f t="shared" ca="1" si="110"/>
        <v>-2.547898551374101</v>
      </c>
      <c r="P760" s="246">
        <f t="shared" ca="1" si="111"/>
        <v>0.38138135623027647</v>
      </c>
      <c r="Q760" s="246">
        <f t="shared" ca="1" si="113"/>
        <v>2.424491170596895</v>
      </c>
      <c r="R760" s="4">
        <f t="shared" ca="1" si="114"/>
        <v>0.15730366885039335</v>
      </c>
      <c r="S760" s="4">
        <f t="shared" ca="1" si="112"/>
        <v>0.92618114581877442</v>
      </c>
      <c r="W760" s="246">
        <f t="shared" ca="1" si="115"/>
        <v>-2.547898551374101</v>
      </c>
      <c r="X760" s="246">
        <f t="shared" ca="1" si="116"/>
        <v>0.38138135623027647</v>
      </c>
      <c r="Y760" s="246">
        <f t="shared" ca="1" si="117"/>
        <v>2.424491170596895</v>
      </c>
      <c r="Z760" s="4">
        <f t="shared" ca="1" si="118"/>
        <v>0.15730366885039335</v>
      </c>
      <c r="AA760" s="4">
        <f t="shared" ca="1" si="119"/>
        <v>0.52431311801437341</v>
      </c>
    </row>
    <row r="761" spans="1:27" x14ac:dyDescent="0.25">
      <c r="A761">
        <v>729</v>
      </c>
      <c r="B761" s="176">
        <f ca="1">OFFSET(InputPriceData!B$15,CalculationsAndCharts!$A761+$A$11,0,1,1)</f>
        <v>40498</v>
      </c>
      <c r="C761" s="3">
        <f ca="1">OFFSET(InputPriceData!G$15,CalculationsAndCharts!$A761+$A$11,IF($C$7,8,0),1,1)</f>
        <v>299566200</v>
      </c>
      <c r="D761" s="4">
        <f ca="1">OFFSET(InputPriceData!C$15,CalculationsAndCharts!$A761+$A$11,IF($C$7,8,0),1,1)</f>
        <v>110.96</v>
      </c>
      <c r="E761" s="4">
        <f ca="1">OFFSET(InputPriceData!D$15,CalculationsAndCharts!$A761+$A$11,IF($C$7,8,0),1,1)</f>
        <v>111.15</v>
      </c>
      <c r="F761" s="4">
        <f ca="1">OFFSET(InputPriceData!E$15,CalculationsAndCharts!$A761+$A$11,IF($C$7,8,0),1,1)</f>
        <v>109.38</v>
      </c>
      <c r="G761" s="4">
        <f ca="1">OFFSET(InputPriceData!F$15,CalculationsAndCharts!$A761+$A$11,IF($C$7,8,0),1,1)</f>
        <v>109.91</v>
      </c>
      <c r="H761" s="138"/>
      <c r="I761" s="138"/>
      <c r="O761" s="246">
        <f t="shared" ca="1" si="110"/>
        <v>-2.6882779251213624</v>
      </c>
      <c r="P761" s="246">
        <f t="shared" ca="1" si="111"/>
        <v>0.93136678817144425</v>
      </c>
      <c r="Q761" s="246">
        <f t="shared" ca="1" si="113"/>
        <v>2.4465097584226991</v>
      </c>
      <c r="R761" s="4">
        <f t="shared" ca="1" si="114"/>
        <v>0.38069203891993064</v>
      </c>
      <c r="S761" s="4">
        <f t="shared" ca="1" si="112"/>
        <v>0.95387327364596886</v>
      </c>
      <c r="W761" s="246">
        <f t="shared" ca="1" si="115"/>
        <v>-2.6882779251213624</v>
      </c>
      <c r="X761" s="246">
        <f t="shared" ca="1" si="116"/>
        <v>0.93136678817144425</v>
      </c>
      <c r="Y761" s="246">
        <f t="shared" ca="1" si="117"/>
        <v>2.4465097584226991</v>
      </c>
      <c r="Z761" s="4">
        <f t="shared" ca="1" si="118"/>
        <v>0.38069203891993064</v>
      </c>
      <c r="AA761" s="4">
        <f t="shared" ca="1" si="119"/>
        <v>0.67752125910397432</v>
      </c>
    </row>
    <row r="762" spans="1:27" x14ac:dyDescent="0.25">
      <c r="A762">
        <v>730</v>
      </c>
      <c r="B762" s="176">
        <f ca="1">OFFSET(InputPriceData!B$15,CalculationsAndCharts!$A762+$A$11,0,1,1)</f>
        <v>40497</v>
      </c>
      <c r="C762" s="3">
        <f ca="1">OFFSET(InputPriceData!G$15,CalculationsAndCharts!$A762+$A$11,IF($C$7,8,0),1,1)</f>
        <v>163940800</v>
      </c>
      <c r="D762" s="4">
        <f ca="1">OFFSET(InputPriceData!C$15,CalculationsAndCharts!$A762+$A$11,IF($C$7,8,0),1,1)</f>
        <v>112.16</v>
      </c>
      <c r="E762" s="4">
        <f ca="1">OFFSET(InputPriceData!D$15,CalculationsAndCharts!$A762+$A$11,IF($C$7,8,0),1,1)</f>
        <v>112.6</v>
      </c>
      <c r="F762" s="4">
        <f ca="1">OFFSET(InputPriceData!E$15,CalculationsAndCharts!$A762+$A$11,IF($C$7,8,0),1,1)</f>
        <v>111.6</v>
      </c>
      <c r="G762" s="4">
        <f ca="1">OFFSET(InputPriceData!F$15,CalculationsAndCharts!$A762+$A$11,IF($C$7,8,0),1,1)</f>
        <v>111.65</v>
      </c>
      <c r="H762" s="138"/>
      <c r="I762" s="138"/>
      <c r="O762" s="246">
        <f t="shared" ca="1" si="110"/>
        <v>-0.95343501790972596</v>
      </c>
      <c r="P762" s="246">
        <f t="shared" ca="1" si="111"/>
        <v>1.3516304356692672</v>
      </c>
      <c r="Q762" s="246">
        <f t="shared" ca="1" si="113"/>
        <v>2.468728313241876</v>
      </c>
      <c r="R762" s="4">
        <f t="shared" ca="1" si="114"/>
        <v>0.54750068220116854</v>
      </c>
      <c r="S762" s="4">
        <f t="shared" ca="1" si="112"/>
        <v>0.96968687779721963</v>
      </c>
      <c r="W762" s="246">
        <f t="shared" ca="1" si="115"/>
        <v>-0.95343501790972596</v>
      </c>
      <c r="X762" s="246">
        <f t="shared" ca="1" si="116"/>
        <v>1.3516304356692672</v>
      </c>
      <c r="Y762" s="246">
        <f t="shared" ca="1" si="117"/>
        <v>2.468728313241876</v>
      </c>
      <c r="Z762" s="4">
        <f t="shared" ca="1" si="118"/>
        <v>0.54750068220116854</v>
      </c>
      <c r="AA762" s="4">
        <f t="shared" ca="1" si="119"/>
        <v>0.77727684175348699</v>
      </c>
    </row>
    <row r="763" spans="1:27" x14ac:dyDescent="0.25">
      <c r="A763">
        <v>731</v>
      </c>
      <c r="B763" s="176">
        <f ca="1">OFFSET(InputPriceData!B$15,CalculationsAndCharts!$A763+$A$11,0,1,1)</f>
        <v>40494</v>
      </c>
      <c r="C763" s="3">
        <f ca="1">OFFSET(InputPriceData!G$15,CalculationsAndCharts!$A763+$A$11,IF($C$7,8,0),1,1)</f>
        <v>239068800</v>
      </c>
      <c r="D763" s="4">
        <f ca="1">OFFSET(InputPriceData!C$15,CalculationsAndCharts!$A763+$A$11,IF($C$7,8,0),1,1)</f>
        <v>112.39</v>
      </c>
      <c r="E763" s="4">
        <f ca="1">OFFSET(InputPriceData!D$15,CalculationsAndCharts!$A763+$A$11,IF($C$7,8,0),1,1)</f>
        <v>112.88</v>
      </c>
      <c r="F763" s="4">
        <f ca="1">OFFSET(InputPriceData!E$15,CalculationsAndCharts!$A763+$A$11,IF($C$7,8,0),1,1)</f>
        <v>111.3</v>
      </c>
      <c r="G763" s="4">
        <f ca="1">OFFSET(InputPriceData!F$15,CalculationsAndCharts!$A763+$A$11,IF($C$7,8,0),1,1)</f>
        <v>111.81</v>
      </c>
      <c r="H763" s="138"/>
      <c r="I763" s="138"/>
      <c r="O763" s="246">
        <f t="shared" ca="1" si="110"/>
        <v>-0.7079920812850895</v>
      </c>
      <c r="P763" s="246">
        <f t="shared" ca="1" si="111"/>
        <v>1.6160669754255683</v>
      </c>
      <c r="Q763" s="246">
        <f t="shared" ca="1" si="113"/>
        <v>2.4911486511017924</v>
      </c>
      <c r="R763" s="4">
        <f t="shared" ca="1" si="114"/>
        <v>0.64872362181630938</v>
      </c>
      <c r="S763" s="4">
        <f t="shared" ca="1" si="112"/>
        <v>0.97782137836196104</v>
      </c>
      <c r="W763" s="246">
        <f t="shared" ca="1" si="115"/>
        <v>-0.7079920812850895</v>
      </c>
      <c r="X763" s="246">
        <f t="shared" ca="1" si="116"/>
        <v>1.6160669754255683</v>
      </c>
      <c r="Y763" s="246">
        <f t="shared" ca="1" si="117"/>
        <v>2.4911486511017924</v>
      </c>
      <c r="Z763" s="4">
        <f t="shared" ca="1" si="118"/>
        <v>0.64872362181630938</v>
      </c>
      <c r="AA763" s="4">
        <f t="shared" ca="1" si="119"/>
        <v>0.83265772720579689</v>
      </c>
    </row>
    <row r="764" spans="1:27" x14ac:dyDescent="0.25">
      <c r="A764">
        <v>732</v>
      </c>
      <c r="B764" s="176">
        <f ca="1">OFFSET(InputPriceData!B$15,CalculationsAndCharts!$A764+$A$11,0,1,1)</f>
        <v>40493</v>
      </c>
      <c r="C764" s="3">
        <f ca="1">OFFSET(InputPriceData!G$15,CalculationsAndCharts!$A764+$A$11,IF($C$7,8,0),1,1)</f>
        <v>158017600</v>
      </c>
      <c r="D764" s="4">
        <f ca="1">OFFSET(InputPriceData!C$15,CalculationsAndCharts!$A764+$A$11,IF($C$7,8,0),1,1)</f>
        <v>112.6</v>
      </c>
      <c r="E764" s="4">
        <f ca="1">OFFSET(InputPriceData!D$15,CalculationsAndCharts!$A764+$A$11,IF($C$7,8,0),1,1)</f>
        <v>113.32</v>
      </c>
      <c r="F764" s="4">
        <f ca="1">OFFSET(InputPriceData!E$15,CalculationsAndCharts!$A764+$A$11,IF($C$7,8,0),1,1)</f>
        <v>112.26</v>
      </c>
      <c r="G764" s="4">
        <f ca="1">OFFSET(InputPriceData!F$15,CalculationsAndCharts!$A764+$A$11,IF($C$7,8,0),1,1)</f>
        <v>113.15</v>
      </c>
      <c r="H764" s="138"/>
      <c r="I764" s="138"/>
      <c r="O764" s="246">
        <f t="shared" ca="1" si="110"/>
        <v>0.79595159529768655</v>
      </c>
      <c r="P764" s="246">
        <f t="shared" ca="1" si="111"/>
        <v>1.7269377414332157</v>
      </c>
      <c r="Q764" s="246">
        <f t="shared" ca="1" si="113"/>
        <v>2.5137726045426767</v>
      </c>
      <c r="R764" s="4">
        <f t="shared" ca="1" si="114"/>
        <v>0.68699043752503319</v>
      </c>
      <c r="S764" s="4">
        <f t="shared" ca="1" si="112"/>
        <v>0.98065802217823794</v>
      </c>
      <c r="W764" s="246">
        <f t="shared" ca="1" si="115"/>
        <v>0.79595159529768655</v>
      </c>
      <c r="X764" s="246">
        <f t="shared" ca="1" si="116"/>
        <v>1.7269377414332157</v>
      </c>
      <c r="Y764" s="246">
        <f t="shared" ca="1" si="117"/>
        <v>2.5137726045426767</v>
      </c>
      <c r="Z764" s="4">
        <f t="shared" ca="1" si="118"/>
        <v>0.68699043752503319</v>
      </c>
      <c r="AA764" s="4">
        <f t="shared" ca="1" si="119"/>
        <v>0.85267783103953465</v>
      </c>
    </row>
    <row r="765" spans="1:27" x14ac:dyDescent="0.25">
      <c r="A765">
        <v>733</v>
      </c>
      <c r="B765" s="176">
        <f ca="1">OFFSET(InputPriceData!B$15,CalculationsAndCharts!$A765+$A$11,0,1,1)</f>
        <v>40492</v>
      </c>
      <c r="C765" s="3">
        <f ca="1">OFFSET(InputPriceData!G$15,CalculationsAndCharts!$A765+$A$11,IF($C$7,8,0),1,1)</f>
        <v>221387400</v>
      </c>
      <c r="D765" s="4">
        <f ca="1">OFFSET(InputPriceData!C$15,CalculationsAndCharts!$A765+$A$11,IF($C$7,8,0),1,1)</f>
        <v>113.1</v>
      </c>
      <c r="E765" s="4">
        <f ca="1">OFFSET(InputPriceData!D$15,CalculationsAndCharts!$A765+$A$11,IF($C$7,8,0),1,1)</f>
        <v>113.64</v>
      </c>
      <c r="F765" s="4">
        <f ca="1">OFFSET(InputPriceData!E$15,CalculationsAndCharts!$A765+$A$11,IF($C$7,8,0),1,1)</f>
        <v>112.24</v>
      </c>
      <c r="G765" s="4">
        <f ca="1">OFFSET(InputPriceData!F$15,CalculationsAndCharts!$A765+$A$11,IF($C$7,8,0),1,1)</f>
        <v>113.58</v>
      </c>
      <c r="H765" s="138"/>
      <c r="I765" s="138"/>
      <c r="O765" s="246">
        <f t="shared" ca="1" si="110"/>
        <v>1.4862129000746584</v>
      </c>
      <c r="P765" s="246">
        <f t="shared" ca="1" si="111"/>
        <v>1.6924649206895515</v>
      </c>
      <c r="Q765" s="246">
        <f t="shared" ca="1" si="113"/>
        <v>2.5366020227474033</v>
      </c>
      <c r="R765" s="4">
        <f t="shared" ca="1" si="114"/>
        <v>0.66721736618992211</v>
      </c>
      <c r="S765" s="4">
        <f t="shared" ca="1" si="112"/>
        <v>0.97920752623990026</v>
      </c>
      <c r="W765" s="246">
        <f t="shared" ca="1" si="115"/>
        <v>1.4862129000746584</v>
      </c>
      <c r="X765" s="246">
        <f t="shared" ca="1" si="116"/>
        <v>1.6924649206895515</v>
      </c>
      <c r="Y765" s="246">
        <f t="shared" ca="1" si="117"/>
        <v>2.5366020227474033</v>
      </c>
      <c r="Z765" s="4">
        <f t="shared" ca="1" si="118"/>
        <v>0.66721736618992211</v>
      </c>
      <c r="AA765" s="4">
        <f t="shared" ca="1" si="119"/>
        <v>0.84239352939782297</v>
      </c>
    </row>
    <row r="766" spans="1:27" x14ac:dyDescent="0.25">
      <c r="A766">
        <v>734</v>
      </c>
      <c r="B766" s="176">
        <f ca="1">OFFSET(InputPriceData!B$15,CalculationsAndCharts!$A766+$A$11,0,1,1)</f>
        <v>40491</v>
      </c>
      <c r="C766" s="3">
        <f ca="1">OFFSET(InputPriceData!G$15,CalculationsAndCharts!$A766+$A$11,IF($C$7,8,0),1,1)</f>
        <v>186621600</v>
      </c>
      <c r="D766" s="4">
        <f ca="1">OFFSET(InputPriceData!C$15,CalculationsAndCharts!$A766+$A$11,IF($C$7,8,0),1,1)</f>
        <v>114.25</v>
      </c>
      <c r="E766" s="4">
        <f ca="1">OFFSET(InputPriceData!D$15,CalculationsAndCharts!$A766+$A$11,IF($C$7,8,0),1,1)</f>
        <v>114.37</v>
      </c>
      <c r="F766" s="4">
        <f ca="1">OFFSET(InputPriceData!E$15,CalculationsAndCharts!$A766+$A$11,IF($C$7,8,0),1,1)</f>
        <v>112.66</v>
      </c>
      <c r="G766" s="4">
        <f ca="1">OFFSET(InputPriceData!F$15,CalculationsAndCharts!$A766+$A$11,IF($C$7,8,0),1,1)</f>
        <v>113.12</v>
      </c>
      <c r="H766" s="138"/>
      <c r="I766" s="138"/>
      <c r="O766" s="246">
        <f t="shared" ca="1" si="110"/>
        <v>1.3066601971548737</v>
      </c>
      <c r="P766" s="246">
        <f t="shared" ca="1" si="111"/>
        <v>1.5707785728306476</v>
      </c>
      <c r="Q766" s="246">
        <f t="shared" ca="1" si="113"/>
        <v>2.559638771692637</v>
      </c>
      <c r="R766" s="4">
        <f t="shared" ca="1" si="114"/>
        <v>0.61367197207749891</v>
      </c>
      <c r="S766" s="4">
        <f t="shared" ca="1" si="112"/>
        <v>0.97511261743333111</v>
      </c>
      <c r="W766" s="246">
        <f t="shared" ca="1" si="115"/>
        <v>1.3066601971548737</v>
      </c>
      <c r="X766" s="246">
        <f t="shared" ca="1" si="116"/>
        <v>1.5707785728306476</v>
      </c>
      <c r="Y766" s="246">
        <f t="shared" ca="1" si="117"/>
        <v>2.559638771692637</v>
      </c>
      <c r="Z766" s="4">
        <f t="shared" ca="1" si="118"/>
        <v>0.61367197207749891</v>
      </c>
      <c r="AA766" s="4">
        <f t="shared" ca="1" si="119"/>
        <v>0.81388789600174094</v>
      </c>
    </row>
    <row r="767" spans="1:27" x14ac:dyDescent="0.25">
      <c r="A767">
        <v>735</v>
      </c>
      <c r="B767" s="176">
        <f ca="1">OFFSET(InputPriceData!B$15,CalculationsAndCharts!$A767+$A$11,0,1,1)</f>
        <v>40490</v>
      </c>
      <c r="C767" s="3">
        <f ca="1">OFFSET(InputPriceData!G$15,CalculationsAndCharts!$A767+$A$11,IF($C$7,8,0),1,1)</f>
        <v>156107100</v>
      </c>
      <c r="D767" s="4">
        <f ca="1">OFFSET(InputPriceData!C$15,CalculationsAndCharts!$A767+$A$11,IF($C$7,8,0),1,1)</f>
        <v>113.8</v>
      </c>
      <c r="E767" s="4">
        <f ca="1">OFFSET(InputPriceData!D$15,CalculationsAndCharts!$A767+$A$11,IF($C$7,8,0),1,1)</f>
        <v>114.13</v>
      </c>
      <c r="F767" s="4">
        <f ca="1">OFFSET(InputPriceData!E$15,CalculationsAndCharts!$A767+$A$11,IF($C$7,8,0),1,1)</f>
        <v>113.43</v>
      </c>
      <c r="G767" s="4">
        <f ca="1">OFFSET(InputPriceData!F$15,CalculationsAndCharts!$A767+$A$11,IF($C$7,8,0),1,1)</f>
        <v>113.94</v>
      </c>
      <c r="H767" s="138"/>
      <c r="I767" s="138"/>
      <c r="O767" s="246">
        <f t="shared" ca="1" si="110"/>
        <v>2.4465440081180745</v>
      </c>
      <c r="P767" s="246">
        <f t="shared" ca="1" si="111"/>
        <v>1.3595561067429625</v>
      </c>
      <c r="Q767" s="246">
        <f t="shared" ca="1" si="113"/>
        <v>2.582884734301349</v>
      </c>
      <c r="R767" s="4">
        <f t="shared" ca="1" si="114"/>
        <v>0.52637118826392859</v>
      </c>
      <c r="S767" s="4">
        <f t="shared" ca="1" si="112"/>
        <v>0.96786198938070023</v>
      </c>
      <c r="W767" s="246">
        <f t="shared" ca="1" si="115"/>
        <v>2.4465440081180745</v>
      </c>
      <c r="X767" s="246">
        <f t="shared" ca="1" si="116"/>
        <v>1.3595561067429625</v>
      </c>
      <c r="Y767" s="246">
        <f t="shared" ca="1" si="117"/>
        <v>2.582884734301349</v>
      </c>
      <c r="Z767" s="4">
        <f t="shared" ca="1" si="118"/>
        <v>0.52637118826392859</v>
      </c>
      <c r="AA767" s="4">
        <f t="shared" ca="1" si="119"/>
        <v>0.76524914711085013</v>
      </c>
    </row>
    <row r="768" spans="1:27" x14ac:dyDescent="0.25">
      <c r="A768">
        <v>736</v>
      </c>
      <c r="B768" s="176">
        <f ca="1">OFFSET(InputPriceData!B$15,CalculationsAndCharts!$A768+$A$11,0,1,1)</f>
        <v>40487</v>
      </c>
      <c r="C768" s="3">
        <f ca="1">OFFSET(InputPriceData!G$15,CalculationsAndCharts!$A768+$A$11,IF($C$7,8,0),1,1)</f>
        <v>180654100</v>
      </c>
      <c r="D768" s="4">
        <f ca="1">OFFSET(InputPriceData!C$15,CalculationsAndCharts!$A768+$A$11,IF($C$7,8,0),1,1)</f>
        <v>113.81</v>
      </c>
      <c r="E768" s="4">
        <f ca="1">OFFSET(InputPriceData!D$15,CalculationsAndCharts!$A768+$A$11,IF($C$7,8,0),1,1)</f>
        <v>114.35</v>
      </c>
      <c r="F768" s="4">
        <f ca="1">OFFSET(InputPriceData!E$15,CalculationsAndCharts!$A768+$A$11,IF($C$7,8,0),1,1)</f>
        <v>113.66</v>
      </c>
      <c r="G768" s="4">
        <f ca="1">OFFSET(InputPriceData!F$15,CalculationsAndCharts!$A768+$A$11,IF($C$7,8,0),1,1)</f>
        <v>114.16</v>
      </c>
      <c r="H768" s="138"/>
      <c r="I768" s="138"/>
      <c r="O768" s="246">
        <f t="shared" ca="1" si="110"/>
        <v>3.0597469579320764</v>
      </c>
      <c r="P768" s="246">
        <f t="shared" ca="1" si="111"/>
        <v>1.0939055007402612</v>
      </c>
      <c r="Q768" s="246">
        <f t="shared" ca="1" si="113"/>
        <v>2.6063418105967195</v>
      </c>
      <c r="R768" s="4">
        <f t="shared" ca="1" si="114"/>
        <v>0.41970914800688114</v>
      </c>
      <c r="S768" s="4">
        <f t="shared" ca="1" si="112"/>
        <v>0.95788090669134607</v>
      </c>
      <c r="W768" s="246">
        <f t="shared" ca="1" si="115"/>
        <v>3.0597469579320764</v>
      </c>
      <c r="X768" s="246">
        <f t="shared" ca="1" si="116"/>
        <v>1.0939055007402612</v>
      </c>
      <c r="Y768" s="246">
        <f t="shared" ca="1" si="117"/>
        <v>2.6063418105967195</v>
      </c>
      <c r="Z768" s="4">
        <f t="shared" ca="1" si="118"/>
        <v>0.41970914800688114</v>
      </c>
      <c r="AA768" s="4">
        <f t="shared" ca="1" si="119"/>
        <v>0.70187568902749264</v>
      </c>
    </row>
    <row r="769" spans="1:27" x14ac:dyDescent="0.25">
      <c r="A769">
        <v>737</v>
      </c>
      <c r="B769" s="176">
        <f ca="1">OFFSET(InputPriceData!B$15,CalculationsAndCharts!$A769+$A$11,0,1,1)</f>
        <v>40486</v>
      </c>
      <c r="C769" s="3">
        <f ca="1">OFFSET(InputPriceData!G$15,CalculationsAndCharts!$A769+$A$11,IF($C$7,8,0),1,1)</f>
        <v>215039400</v>
      </c>
      <c r="D769" s="4">
        <f ca="1">OFFSET(InputPriceData!C$15,CalculationsAndCharts!$A769+$A$11,IF($C$7,8,0),1,1)</f>
        <v>112.82</v>
      </c>
      <c r="E769" s="4">
        <f ca="1">OFFSET(InputPriceData!D$15,CalculationsAndCharts!$A769+$A$11,IF($C$7,8,0),1,1)</f>
        <v>113.79</v>
      </c>
      <c r="F769" s="4">
        <f ca="1">OFFSET(InputPriceData!E$15,CalculationsAndCharts!$A769+$A$11,IF($C$7,8,0),1,1)</f>
        <v>111.6</v>
      </c>
      <c r="G769" s="4">
        <f ca="1">OFFSET(InputPriceData!F$15,CalculationsAndCharts!$A769+$A$11,IF($C$7,8,0),1,1)</f>
        <v>113.73</v>
      </c>
      <c r="H769" s="138"/>
      <c r="I769" s="138"/>
      <c r="O769" s="246">
        <f t="shared" ca="1" si="110"/>
        <v>3.0437542599326219</v>
      </c>
      <c r="P769" s="246">
        <f t="shared" ca="1" si="111"/>
        <v>0.88411181691072405</v>
      </c>
      <c r="Q769" s="246">
        <f t="shared" ca="1" si="113"/>
        <v>2.6300119178574364</v>
      </c>
      <c r="R769" s="4">
        <f t="shared" ca="1" si="114"/>
        <v>0.33616266561672997</v>
      </c>
      <c r="S769" s="4">
        <f t="shared" ca="1" si="112"/>
        <v>0.94903541748187581</v>
      </c>
      <c r="W769" s="246">
        <f t="shared" ca="1" si="115"/>
        <v>3.0437542599326219</v>
      </c>
      <c r="X769" s="246">
        <f t="shared" ca="1" si="116"/>
        <v>0.88411181691072405</v>
      </c>
      <c r="Y769" s="246">
        <f t="shared" ca="1" si="117"/>
        <v>2.6300119178574364</v>
      </c>
      <c r="Z769" s="4">
        <f t="shared" ca="1" si="118"/>
        <v>0.33616266561672997</v>
      </c>
      <c r="AA769" s="4">
        <f t="shared" ca="1" si="119"/>
        <v>0.64890730223388804</v>
      </c>
    </row>
    <row r="770" spans="1:27" x14ac:dyDescent="0.25">
      <c r="A770">
        <v>738</v>
      </c>
      <c r="B770" s="176">
        <f ca="1">OFFSET(InputPriceData!B$15,CalculationsAndCharts!$A770+$A$11,0,1,1)</f>
        <v>40485</v>
      </c>
      <c r="C770" s="3">
        <f ca="1">OFFSET(InputPriceData!G$15,CalculationsAndCharts!$A770+$A$11,IF($C$7,8,0),1,1)</f>
        <v>226702800</v>
      </c>
      <c r="D770" s="4">
        <f ca="1">OFFSET(InputPriceData!C$15,CalculationsAndCharts!$A770+$A$11,IF($C$7,8,0),1,1)</f>
        <v>111.33</v>
      </c>
      <c r="E770" s="4">
        <f ca="1">OFFSET(InputPriceData!D$15,CalculationsAndCharts!$A770+$A$11,IF($C$7,8,0),1,1)</f>
        <v>111.65</v>
      </c>
      <c r="F770" s="4">
        <f ca="1">OFFSET(InputPriceData!E$15,CalculationsAndCharts!$A770+$A$11,IF($C$7,8,0),1,1)</f>
        <v>110.18</v>
      </c>
      <c r="G770" s="4">
        <f ca="1">OFFSET(InputPriceData!F$15,CalculationsAndCharts!$A770+$A$11,IF($C$7,8,0),1,1)</f>
        <v>111.58</v>
      </c>
      <c r="H770" s="138"/>
      <c r="I770" s="138"/>
      <c r="O770" s="246">
        <f t="shared" ca="1" si="110"/>
        <v>1.2209481442505448</v>
      </c>
      <c r="P770" s="246">
        <f t="shared" ca="1" si="111"/>
        <v>0.82405229368981381</v>
      </c>
      <c r="Q770" s="246">
        <f t="shared" ca="1" si="113"/>
        <v>2.6538969907744061</v>
      </c>
      <c r="R770" s="4">
        <f t="shared" ca="1" si="114"/>
        <v>0.31050651044649463</v>
      </c>
      <c r="S770" s="4">
        <f t="shared" ca="1" si="112"/>
        <v>0.94611041213443281</v>
      </c>
      <c r="W770" s="246">
        <f t="shared" ca="1" si="115"/>
        <v>1.2209481442505448</v>
      </c>
      <c r="X770" s="246">
        <f t="shared" ca="1" si="116"/>
        <v>0.82405229368981381</v>
      </c>
      <c r="Y770" s="246">
        <f t="shared" ca="1" si="117"/>
        <v>2.6538969907744061</v>
      </c>
      <c r="Z770" s="4">
        <f t="shared" ca="1" si="118"/>
        <v>0.31050651044649463</v>
      </c>
      <c r="AA770" s="4">
        <f t="shared" ca="1" si="119"/>
        <v>0.63200930846947168</v>
      </c>
    </row>
    <row r="771" spans="1:27" x14ac:dyDescent="0.25">
      <c r="A771">
        <v>739</v>
      </c>
      <c r="B771" s="176">
        <f ca="1">OFFSET(InputPriceData!B$15,CalculationsAndCharts!$A771+$A$11,0,1,1)</f>
        <v>40484</v>
      </c>
      <c r="C771" s="3">
        <f ca="1">OFFSET(InputPriceData!G$15,CalculationsAndCharts!$A771+$A$11,IF($C$7,8,0),1,1)</f>
        <v>158345900</v>
      </c>
      <c r="D771" s="4">
        <f ca="1">OFFSET(InputPriceData!C$15,CalculationsAndCharts!$A771+$A$11,IF($C$7,8,0),1,1)</f>
        <v>111.08</v>
      </c>
      <c r="E771" s="4">
        <f ca="1">OFFSET(InputPriceData!D$15,CalculationsAndCharts!$A771+$A$11,IF($C$7,8,0),1,1)</f>
        <v>111.39</v>
      </c>
      <c r="F771" s="4">
        <f ca="1">OFFSET(InputPriceData!E$15,CalculationsAndCharts!$A771+$A$11,IF($C$7,8,0),1,1)</f>
        <v>110.79</v>
      </c>
      <c r="G771" s="4">
        <f ca="1">OFFSET(InputPriceData!F$15,CalculationsAndCharts!$A771+$A$11,IF($C$7,8,0),1,1)</f>
        <v>111.13</v>
      </c>
      <c r="H771" s="138"/>
      <c r="I771" s="138"/>
      <c r="O771" s="246">
        <f t="shared" ca="1" si="110"/>
        <v>1.0043287607385574</v>
      </c>
      <c r="P771" s="246">
        <f t="shared" ca="1" si="111"/>
        <v>0.89159349338090677</v>
      </c>
      <c r="Q771" s="246">
        <f t="shared" ca="1" si="113"/>
        <v>2.6779989816088863</v>
      </c>
      <c r="R771" s="4">
        <f t="shared" ca="1" si="114"/>
        <v>0.33293272309060246</v>
      </c>
      <c r="S771" s="4">
        <f t="shared" ca="1" si="112"/>
        <v>0.94867289720173886</v>
      </c>
      <c r="W771" s="246">
        <f t="shared" ca="1" si="115"/>
        <v>1.0043287607385574</v>
      </c>
      <c r="X771" s="246">
        <f t="shared" ca="1" si="116"/>
        <v>0.89159349338090677</v>
      </c>
      <c r="Y771" s="246">
        <f t="shared" ca="1" si="117"/>
        <v>2.6779989816088863</v>
      </c>
      <c r="Z771" s="4">
        <f t="shared" ca="1" si="118"/>
        <v>0.33293272309060246</v>
      </c>
      <c r="AA771" s="4">
        <f t="shared" ca="1" si="119"/>
        <v>0.64679679569923365</v>
      </c>
    </row>
    <row r="772" spans="1:27" x14ac:dyDescent="0.25">
      <c r="A772">
        <v>740</v>
      </c>
      <c r="B772" s="176">
        <f ca="1">OFFSET(InputPriceData!B$15,CalculationsAndCharts!$A772+$A$11,0,1,1)</f>
        <v>40483</v>
      </c>
      <c r="C772" s="3">
        <f ca="1">OFFSET(InputPriceData!G$15,CalculationsAndCharts!$A772+$A$11,IF($C$7,8,0),1,1)</f>
        <v>174074800</v>
      </c>
      <c r="D772" s="4">
        <f ca="1">OFFSET(InputPriceData!C$15,CalculationsAndCharts!$A772+$A$11,IF($C$7,8,0),1,1)</f>
        <v>110.76</v>
      </c>
      <c r="E772" s="4">
        <f ca="1">OFFSET(InputPriceData!D$15,CalculationsAndCharts!$A772+$A$11,IF($C$7,8,0),1,1)</f>
        <v>111.39</v>
      </c>
      <c r="F772" s="4">
        <f ca="1">OFFSET(InputPriceData!E$15,CalculationsAndCharts!$A772+$A$11,IF($C$7,8,0),1,1)</f>
        <v>109.63</v>
      </c>
      <c r="G772" s="4">
        <f ca="1">OFFSET(InputPriceData!F$15,CalculationsAndCharts!$A772+$A$11,IF($C$7,8,0),1,1)</f>
        <v>110.26</v>
      </c>
      <c r="H772" s="138"/>
      <c r="I772" s="138"/>
      <c r="O772" s="246">
        <f t="shared" ca="1" si="110"/>
        <v>0.32620153063363677</v>
      </c>
      <c r="P772" s="246">
        <f t="shared" ca="1" si="111"/>
        <v>1.024142885480027</v>
      </c>
      <c r="Q772" s="246">
        <f t="shared" ca="1" si="113"/>
        <v>2.7023198603520546</v>
      </c>
      <c r="R772" s="4">
        <f t="shared" ca="1" si="114"/>
        <v>0.37898655170546797</v>
      </c>
      <c r="S772" s="4">
        <f t="shared" ca="1" si="112"/>
        <v>0.95369330750809878</v>
      </c>
      <c r="W772" s="246">
        <f t="shared" ca="1" si="115"/>
        <v>0.32620153063363677</v>
      </c>
      <c r="X772" s="246">
        <f t="shared" ca="1" si="116"/>
        <v>1.024142885480027</v>
      </c>
      <c r="Y772" s="246">
        <f t="shared" ca="1" si="117"/>
        <v>2.7023198603520546</v>
      </c>
      <c r="Z772" s="4">
        <f t="shared" ca="1" si="118"/>
        <v>0.37898655170546797</v>
      </c>
      <c r="AA772" s="4">
        <f t="shared" ca="1" si="119"/>
        <v>0.67644163815562819</v>
      </c>
    </row>
    <row r="773" spans="1:27" x14ac:dyDescent="0.25">
      <c r="A773">
        <v>741</v>
      </c>
      <c r="B773" s="176">
        <f ca="1">OFFSET(InputPriceData!B$15,CalculationsAndCharts!$A773+$A$11,0,1,1)</f>
        <v>40480</v>
      </c>
      <c r="C773" s="3">
        <f ca="1">OFFSET(InputPriceData!G$15,CalculationsAndCharts!$A773+$A$11,IF($C$7,8,0),1,1)</f>
        <v>144305500</v>
      </c>
      <c r="D773" s="4">
        <f ca="1">OFFSET(InputPriceData!C$15,CalculationsAndCharts!$A773+$A$11,IF($C$7,8,0),1,1)</f>
        <v>110.02</v>
      </c>
      <c r="E773" s="4">
        <f ca="1">OFFSET(InputPriceData!D$15,CalculationsAndCharts!$A773+$A$11,IF($C$7,8,0),1,1)</f>
        <v>110.43</v>
      </c>
      <c r="F773" s="4">
        <f ca="1">OFFSET(InputPriceData!E$15,CalculationsAndCharts!$A773+$A$11,IF($C$7,8,0),1,1)</f>
        <v>109.83</v>
      </c>
      <c r="G773" s="4">
        <f ca="1">OFFSET(InputPriceData!F$15,CalculationsAndCharts!$A773+$A$11,IF($C$7,8,0),1,1)</f>
        <v>110.22</v>
      </c>
      <c r="H773" s="138"/>
      <c r="I773" s="138"/>
      <c r="O773" s="246">
        <f t="shared" ca="1" si="110"/>
        <v>0.45251670703856395</v>
      </c>
      <c r="P773" s="246">
        <f t="shared" ca="1" si="111"/>
        <v>1.1866078569023604</v>
      </c>
      <c r="Q773" s="246">
        <f t="shared" ca="1" si="113"/>
        <v>2.7268616148860287</v>
      </c>
      <c r="R773" s="4">
        <f t="shared" ca="1" si="114"/>
        <v>0.4351551433430389</v>
      </c>
      <c r="S773" s="4">
        <f t="shared" ca="1" si="112"/>
        <v>0.95941155706673142</v>
      </c>
      <c r="W773" s="246">
        <f t="shared" ca="1" si="115"/>
        <v>0.45251670703856395</v>
      </c>
      <c r="X773" s="246">
        <f t="shared" ca="1" si="116"/>
        <v>1.1866078569023604</v>
      </c>
      <c r="Y773" s="246">
        <f t="shared" ca="1" si="117"/>
        <v>2.7268616148860287</v>
      </c>
      <c r="Z773" s="4">
        <f t="shared" ca="1" si="118"/>
        <v>0.4351551433430389</v>
      </c>
      <c r="AA773" s="4">
        <f t="shared" ca="1" si="119"/>
        <v>0.71133815978788972</v>
      </c>
    </row>
    <row r="774" spans="1:27" x14ac:dyDescent="0.25">
      <c r="A774">
        <v>742</v>
      </c>
      <c r="B774" s="176">
        <f ca="1">OFFSET(InputPriceData!B$15,CalculationsAndCharts!$A774+$A$11,0,1,1)</f>
        <v>40479</v>
      </c>
      <c r="C774" s="3">
        <f ca="1">OFFSET(InputPriceData!G$15,CalculationsAndCharts!$A774+$A$11,IF($C$7,8,0),1,1)</f>
        <v>168576000</v>
      </c>
      <c r="D774" s="4">
        <f ca="1">OFFSET(InputPriceData!C$15,CalculationsAndCharts!$A774+$A$11,IF($C$7,8,0),1,1)</f>
        <v>110.75</v>
      </c>
      <c r="E774" s="4">
        <f ca="1">OFFSET(InputPriceData!D$15,CalculationsAndCharts!$A774+$A$11,IF($C$7,8,0),1,1)</f>
        <v>110.8</v>
      </c>
      <c r="F774" s="4">
        <f ca="1">OFFSET(InputPriceData!E$15,CalculationsAndCharts!$A774+$A$11,IF($C$7,8,0),1,1)</f>
        <v>109.61</v>
      </c>
      <c r="G774" s="4">
        <f ca="1">OFFSET(InputPriceData!F$15,CalculationsAndCharts!$A774+$A$11,IF($C$7,8,0),1,1)</f>
        <v>110.14</v>
      </c>
      <c r="H774" s="138"/>
      <c r="I774" s="138"/>
      <c r="O774" s="246">
        <f t="shared" ca="1" si="110"/>
        <v>0.5477994081953077</v>
      </c>
      <c r="P774" s="246">
        <f t="shared" ca="1" si="111"/>
        <v>1.3417094243044549</v>
      </c>
      <c r="Q774" s="246">
        <f t="shared" ca="1" si="113"/>
        <v>2.7516262511463458</v>
      </c>
      <c r="R774" s="4">
        <f t="shared" ca="1" si="114"/>
        <v>0.48760598345995931</v>
      </c>
      <c r="S774" s="4">
        <f t="shared" ca="1" si="112"/>
        <v>0.96438852834076716</v>
      </c>
      <c r="W774" s="246">
        <f t="shared" ca="1" si="115"/>
        <v>0.5477994081953077</v>
      </c>
      <c r="X774" s="246">
        <f t="shared" ca="1" si="116"/>
        <v>1.3417094243044549</v>
      </c>
      <c r="Y774" s="246">
        <f t="shared" ca="1" si="117"/>
        <v>2.7516262511463458</v>
      </c>
      <c r="Z774" s="4">
        <f t="shared" ca="1" si="118"/>
        <v>0.48760598345995931</v>
      </c>
      <c r="AA774" s="4">
        <f t="shared" ca="1" si="119"/>
        <v>0.74274016417655164</v>
      </c>
    </row>
    <row r="775" spans="1:27" x14ac:dyDescent="0.25">
      <c r="A775">
        <v>743</v>
      </c>
      <c r="B775" s="176">
        <f ca="1">OFFSET(InputPriceData!B$15,CalculationsAndCharts!$A775+$A$11,0,1,1)</f>
        <v>40478</v>
      </c>
      <c r="C775" s="3">
        <f ca="1">OFFSET(InputPriceData!G$15,CalculationsAndCharts!$A775+$A$11,IF($C$7,8,0),1,1)</f>
        <v>190024000</v>
      </c>
      <c r="D775" s="4">
        <f ca="1">OFFSET(InputPriceData!C$15,CalculationsAndCharts!$A775+$A$11,IF($C$7,8,0),1,1)</f>
        <v>109.66</v>
      </c>
      <c r="E775" s="4">
        <f ca="1">OFFSET(InputPriceData!D$15,CalculationsAndCharts!$A775+$A$11,IF($C$7,8,0),1,1)</f>
        <v>110.24</v>
      </c>
      <c r="F775" s="4">
        <f ca="1">OFFSET(InputPriceData!E$15,CalculationsAndCharts!$A775+$A$11,IF($C$7,8,0),1,1)</f>
        <v>109.08</v>
      </c>
      <c r="G775" s="4">
        <f ca="1">OFFSET(InputPriceData!F$15,CalculationsAndCharts!$A775+$A$11,IF($C$7,8,0),1,1)</f>
        <v>110.12</v>
      </c>
      <c r="H775" s="138"/>
      <c r="I775" s="138"/>
      <c r="O775" s="246">
        <f t="shared" ca="1" si="110"/>
        <v>0.71356417442219922</v>
      </c>
      <c r="P775" s="246">
        <f t="shared" ca="1" si="111"/>
        <v>1.4798710643049693</v>
      </c>
      <c r="Q775" s="246">
        <f t="shared" ca="1" si="113"/>
        <v>2.7766157932859192</v>
      </c>
      <c r="R775" s="4">
        <f t="shared" ca="1" si="114"/>
        <v>0.53297653491830477</v>
      </c>
      <c r="S775" s="4">
        <f t="shared" ca="1" si="112"/>
        <v>0.96843751229108144</v>
      </c>
      <c r="W775" s="246">
        <f t="shared" ca="1" si="115"/>
        <v>0.71356417442219922</v>
      </c>
      <c r="X775" s="246">
        <f t="shared" ca="1" si="116"/>
        <v>1.4798710643049693</v>
      </c>
      <c r="Y775" s="246">
        <f t="shared" ca="1" si="117"/>
        <v>2.7766157932859192</v>
      </c>
      <c r="Z775" s="4">
        <f t="shared" ca="1" si="118"/>
        <v>0.53297653491830477</v>
      </c>
      <c r="AA775" s="4">
        <f t="shared" ca="1" si="119"/>
        <v>0.76902716207746324</v>
      </c>
    </row>
    <row r="776" spans="1:27" x14ac:dyDescent="0.25">
      <c r="A776">
        <v>744</v>
      </c>
      <c r="B776" s="176">
        <f ca="1">OFFSET(InputPriceData!B$15,CalculationsAndCharts!$A776+$A$11,0,1,1)</f>
        <v>40477</v>
      </c>
      <c r="C776" s="3">
        <f ca="1">OFFSET(InputPriceData!G$15,CalculationsAndCharts!$A776+$A$11,IF($C$7,8,0),1,1)</f>
        <v>158982900</v>
      </c>
      <c r="D776" s="4">
        <f ca="1">OFFSET(InputPriceData!C$15,CalculationsAndCharts!$A776+$A$11,IF($C$7,8,0),1,1)</f>
        <v>109.86</v>
      </c>
      <c r="E776" s="4">
        <f ca="1">OFFSET(InputPriceData!D$15,CalculationsAndCharts!$A776+$A$11,IF($C$7,8,0),1,1)</f>
        <v>110.55</v>
      </c>
      <c r="F776" s="4">
        <f ca="1">OFFSET(InputPriceData!E$15,CalculationsAndCharts!$A776+$A$11,IF($C$7,8,0),1,1)</f>
        <v>109.65</v>
      </c>
      <c r="G776" s="4">
        <f ca="1">OFFSET(InputPriceData!F$15,CalculationsAndCharts!$A776+$A$11,IF($C$7,8,0),1,1)</f>
        <v>110.44</v>
      </c>
      <c r="H776" s="138"/>
      <c r="I776" s="138"/>
      <c r="O776" s="246">
        <f t="shared" ca="1" si="110"/>
        <v>1.248886925425676</v>
      </c>
      <c r="P776" s="246">
        <f t="shared" ca="1" si="111"/>
        <v>1.590677665608228</v>
      </c>
      <c r="Q776" s="246">
        <f t="shared" ca="1" si="113"/>
        <v>2.8018322838404837</v>
      </c>
      <c r="R776" s="4">
        <f t="shared" ca="1" si="114"/>
        <v>0.56772765264446134</v>
      </c>
      <c r="S776" s="4">
        <f t="shared" ca="1" si="112"/>
        <v>0.97139078400248635</v>
      </c>
      <c r="W776" s="246">
        <f t="shared" ca="1" si="115"/>
        <v>1.248886925425676</v>
      </c>
      <c r="X776" s="246">
        <f t="shared" ca="1" si="116"/>
        <v>1.590677665608228</v>
      </c>
      <c r="Y776" s="246">
        <f t="shared" ca="1" si="117"/>
        <v>2.8018322838404837</v>
      </c>
      <c r="Z776" s="4">
        <f t="shared" ca="1" si="118"/>
        <v>0.56772765264446134</v>
      </c>
      <c r="AA776" s="4">
        <f t="shared" ca="1" si="119"/>
        <v>0.78863556532654944</v>
      </c>
    </row>
    <row r="777" spans="1:27" x14ac:dyDescent="0.25">
      <c r="A777">
        <v>745</v>
      </c>
      <c r="B777" s="176">
        <f ca="1">OFFSET(InputPriceData!B$15,CalculationsAndCharts!$A777+$A$11,0,1,1)</f>
        <v>40476</v>
      </c>
      <c r="C777" s="3">
        <f ca="1">OFFSET(InputPriceData!G$15,CalculationsAndCharts!$A777+$A$11,IF($C$7,8,0),1,1)</f>
        <v>151145700</v>
      </c>
      <c r="D777" s="4">
        <f ca="1">OFFSET(InputPriceData!C$15,CalculationsAndCharts!$A777+$A$11,IF($C$7,8,0),1,1)</f>
        <v>110.83</v>
      </c>
      <c r="E777" s="4">
        <f ca="1">OFFSET(InputPriceData!D$15,CalculationsAndCharts!$A777+$A$11,IF($C$7,8,0),1,1)</f>
        <v>111.41</v>
      </c>
      <c r="F777" s="4">
        <f ca="1">OFFSET(InputPriceData!E$15,CalculationsAndCharts!$A777+$A$11,IF($C$7,8,0),1,1)</f>
        <v>110.34</v>
      </c>
      <c r="G777" s="4">
        <f ca="1">OFFSET(InputPriceData!F$15,CalculationsAndCharts!$A777+$A$11,IF($C$7,8,0),1,1)</f>
        <v>110.42</v>
      </c>
      <c r="H777" s="138"/>
      <c r="I777" s="138"/>
      <c r="O777" s="246">
        <f t="shared" ca="1" si="110"/>
        <v>1.4757605726645875</v>
      </c>
      <c r="P777" s="246">
        <f t="shared" ca="1" si="111"/>
        <v>1.6883673423242613</v>
      </c>
      <c r="Q777" s="246">
        <f t="shared" ca="1" si="113"/>
        <v>2.8272777838955436</v>
      </c>
      <c r="R777" s="4">
        <f t="shared" ca="1" si="114"/>
        <v>0.59717066074701619</v>
      </c>
      <c r="S777" s="4">
        <f t="shared" ca="1" si="112"/>
        <v>0.97379892696281078</v>
      </c>
      <c r="W777" s="246">
        <f t="shared" ca="1" si="115"/>
        <v>1.4757605726645875</v>
      </c>
      <c r="X777" s="246">
        <f t="shared" ca="1" si="116"/>
        <v>1.6883673423242613</v>
      </c>
      <c r="Y777" s="246">
        <f t="shared" ca="1" si="117"/>
        <v>2.8272777838955436</v>
      </c>
      <c r="Z777" s="4">
        <f t="shared" ca="1" si="118"/>
        <v>0.59717066074701619</v>
      </c>
      <c r="AA777" s="4">
        <f t="shared" ca="1" si="119"/>
        <v>0.80490451606766278</v>
      </c>
    </row>
    <row r="778" spans="1:27" x14ac:dyDescent="0.25">
      <c r="A778">
        <v>746</v>
      </c>
      <c r="B778" s="176">
        <f ca="1">OFFSET(InputPriceData!B$15,CalculationsAndCharts!$A778+$A$11,0,1,1)</f>
        <v>40473</v>
      </c>
      <c r="C778" s="3">
        <f ca="1">OFFSET(InputPriceData!G$15,CalculationsAndCharts!$A778+$A$11,IF($C$7,8,0),1,1)</f>
        <v>108212400</v>
      </c>
      <c r="D778" s="4">
        <f ca="1">OFFSET(InputPriceData!C$15,CalculationsAndCharts!$A778+$A$11,IF($C$7,8,0),1,1)</f>
        <v>110.05</v>
      </c>
      <c r="E778" s="4">
        <f ca="1">OFFSET(InputPriceData!D$15,CalculationsAndCharts!$A778+$A$11,IF($C$7,8,0),1,1)</f>
        <v>110.26</v>
      </c>
      <c r="F778" s="4">
        <f ca="1">OFFSET(InputPriceData!E$15,CalculationsAndCharts!$A778+$A$11,IF($C$7,8,0),1,1)</f>
        <v>109.76</v>
      </c>
      <c r="G778" s="4">
        <f ca="1">OFFSET(InputPriceData!F$15,CalculationsAndCharts!$A778+$A$11,IF($C$7,8,0),1,1)</f>
        <v>110.09</v>
      </c>
      <c r="H778" s="138"/>
      <c r="I778" s="138"/>
      <c r="O778" s="246">
        <f t="shared" ca="1" si="110"/>
        <v>1.3964273547459529</v>
      </c>
      <c r="P778" s="246">
        <f t="shared" ca="1" si="111"/>
        <v>1.8005218083277841</v>
      </c>
      <c r="Q778" s="246">
        <f t="shared" ca="1" si="113"/>
        <v>2.8529543732548373</v>
      </c>
      <c r="R778" s="4">
        <f t="shared" ca="1" si="114"/>
        <v>0.63110781763874857</v>
      </c>
      <c r="S778" s="4">
        <f t="shared" ca="1" si="112"/>
        <v>0.97647366838576799</v>
      </c>
      <c r="W778" s="246">
        <f t="shared" ca="1" si="115"/>
        <v>1.3964273547459529</v>
      </c>
      <c r="X778" s="246">
        <f t="shared" ca="1" si="116"/>
        <v>1.8005218083277841</v>
      </c>
      <c r="Y778" s="246">
        <f t="shared" ca="1" si="117"/>
        <v>2.8529543732548373</v>
      </c>
      <c r="Z778" s="4">
        <f t="shared" ca="1" si="118"/>
        <v>0.63110781763874857</v>
      </c>
      <c r="AA778" s="4">
        <f t="shared" ca="1" si="119"/>
        <v>0.82327715755276554</v>
      </c>
    </row>
    <row r="779" spans="1:27" x14ac:dyDescent="0.25">
      <c r="A779">
        <v>747</v>
      </c>
      <c r="B779" s="176">
        <f ca="1">OFFSET(InputPriceData!B$15,CalculationsAndCharts!$A779+$A$11,0,1,1)</f>
        <v>40472</v>
      </c>
      <c r="C779" s="3">
        <f ca="1">OFFSET(InputPriceData!G$15,CalculationsAndCharts!$A779+$A$11,IF($C$7,8,0),1,1)</f>
        <v>221585500</v>
      </c>
      <c r="D779" s="4">
        <f ca="1">OFFSET(InputPriceData!C$15,CalculationsAndCharts!$A779+$A$11,IF($C$7,8,0),1,1)</f>
        <v>110.14</v>
      </c>
      <c r="E779" s="4">
        <f ca="1">OFFSET(InputPriceData!D$15,CalculationsAndCharts!$A779+$A$11,IF($C$7,8,0),1,1)</f>
        <v>110.78</v>
      </c>
      <c r="F779" s="4">
        <f ca="1">OFFSET(InputPriceData!E$15,CalculationsAndCharts!$A779+$A$11,IF($C$7,8,0),1,1)</f>
        <v>109.03</v>
      </c>
      <c r="G779" s="4">
        <f ca="1">OFFSET(InputPriceData!F$15,CalculationsAndCharts!$A779+$A$11,IF($C$7,8,0),1,1)</f>
        <v>109.89</v>
      </c>
      <c r="H779" s="138"/>
      <c r="I779" s="138"/>
      <c r="O779" s="246">
        <f t="shared" ca="1" si="110"/>
        <v>1.4428116846308308</v>
      </c>
      <c r="P779" s="246">
        <f t="shared" ca="1" si="111"/>
        <v>1.9305016787647273</v>
      </c>
      <c r="Q779" s="246">
        <f t="shared" ca="1" si="113"/>
        <v>2.8788641506103301</v>
      </c>
      <c r="R779" s="4">
        <f t="shared" ca="1" si="114"/>
        <v>0.6705775534269145</v>
      </c>
      <c r="S779" s="4">
        <f t="shared" ca="1" si="112"/>
        <v>0.97945629065717454</v>
      </c>
      <c r="W779" s="246">
        <f t="shared" ca="1" si="115"/>
        <v>1.4428116846308308</v>
      </c>
      <c r="X779" s="246">
        <f t="shared" ca="1" si="116"/>
        <v>1.9305016787647273</v>
      </c>
      <c r="Y779" s="246">
        <f t="shared" ca="1" si="117"/>
        <v>2.8788641506103301</v>
      </c>
      <c r="Z779" s="4">
        <f t="shared" ca="1" si="118"/>
        <v>0.6705775534269145</v>
      </c>
      <c r="AA779" s="4">
        <f t="shared" ca="1" si="119"/>
        <v>0.84415026551691064</v>
      </c>
    </row>
    <row r="780" spans="1:27" x14ac:dyDescent="0.25">
      <c r="A780">
        <v>748</v>
      </c>
      <c r="B780" s="176">
        <f ca="1">OFFSET(InputPriceData!B$15,CalculationsAndCharts!$A780+$A$11,0,1,1)</f>
        <v>40471</v>
      </c>
      <c r="C780" s="3">
        <f ca="1">OFFSET(InputPriceData!G$15,CalculationsAndCharts!$A780+$A$11,IF($C$7,8,0),1,1)</f>
        <v>200051800</v>
      </c>
      <c r="D780" s="4">
        <f ca="1">OFFSET(InputPriceData!C$15,CalculationsAndCharts!$A780+$A$11,IF($C$7,8,0),1,1)</f>
        <v>108.77</v>
      </c>
      <c r="E780" s="4">
        <f ca="1">OFFSET(InputPriceData!D$15,CalculationsAndCharts!$A780+$A$11,IF($C$7,8,0),1,1)</f>
        <v>110.17</v>
      </c>
      <c r="F780" s="4">
        <f ca="1">OFFSET(InputPriceData!E$15,CalculationsAndCharts!$A780+$A$11,IF($C$7,8,0),1,1)</f>
        <v>108.71</v>
      </c>
      <c r="G780" s="4">
        <f ca="1">OFFSET(InputPriceData!F$15,CalculationsAndCharts!$A780+$A$11,IF($C$7,8,0),1,1)</f>
        <v>109.64</v>
      </c>
      <c r="H780" s="138"/>
      <c r="I780" s="138"/>
      <c r="O780" s="246">
        <f t="shared" ca="1" si="110"/>
        <v>1.43823037738255</v>
      </c>
      <c r="P780" s="246">
        <f t="shared" ca="1" si="111"/>
        <v>2.0702321773652299</v>
      </c>
      <c r="Q780" s="246">
        <f t="shared" ca="1" si="113"/>
        <v>2.9050092337137539</v>
      </c>
      <c r="R780" s="4">
        <f t="shared" ca="1" si="114"/>
        <v>0.7126422020761195</v>
      </c>
      <c r="S780" s="4">
        <f t="shared" ca="1" si="112"/>
        <v>0.98249289309968935</v>
      </c>
      <c r="W780" s="246">
        <f t="shared" ca="1" si="115"/>
        <v>1.43823037738255</v>
      </c>
      <c r="X780" s="246">
        <f t="shared" ca="1" si="116"/>
        <v>2.0702321773652299</v>
      </c>
      <c r="Y780" s="246">
        <f t="shared" ca="1" si="117"/>
        <v>2.9050092337137539</v>
      </c>
      <c r="Z780" s="4">
        <f t="shared" ca="1" si="118"/>
        <v>0.7126422020761195</v>
      </c>
      <c r="AA780" s="4">
        <f t="shared" ca="1" si="119"/>
        <v>0.86583109173898354</v>
      </c>
    </row>
    <row r="781" spans="1:27" x14ac:dyDescent="0.25">
      <c r="A781">
        <v>749</v>
      </c>
      <c r="B781" s="176">
        <f ca="1">OFFSET(InputPriceData!B$15,CalculationsAndCharts!$A781+$A$11,0,1,1)</f>
        <v>40470</v>
      </c>
      <c r="C781" s="3">
        <f ca="1">OFFSET(InputPriceData!G$15,CalculationsAndCharts!$A781+$A$11,IF($C$7,8,0),1,1)</f>
        <v>280604700</v>
      </c>
      <c r="D781" s="4">
        <f ca="1">OFFSET(InputPriceData!C$15,CalculationsAndCharts!$A781+$A$11,IF($C$7,8,0),1,1)</f>
        <v>109.01</v>
      </c>
      <c r="E781" s="4">
        <f ca="1">OFFSET(InputPriceData!D$15,CalculationsAndCharts!$A781+$A$11,IF($C$7,8,0),1,1)</f>
        <v>109.62</v>
      </c>
      <c r="F781" s="4">
        <f ca="1">OFFSET(InputPriceData!E$15,CalculationsAndCharts!$A781+$A$11,IF($C$7,8,0),1,1)</f>
        <v>107.92</v>
      </c>
      <c r="G781" s="4">
        <f ca="1">OFFSET(InputPriceData!F$15,CalculationsAndCharts!$A781+$A$11,IF($C$7,8,0),1,1)</f>
        <v>108.58</v>
      </c>
      <c r="H781" s="138"/>
      <c r="I781" s="138"/>
      <c r="O781" s="246">
        <f t="shared" ca="1" si="110"/>
        <v>0.58303021824277468</v>
      </c>
      <c r="P781" s="246">
        <f t="shared" ca="1" si="111"/>
        <v>2.2105261199590891</v>
      </c>
      <c r="Q781" s="246">
        <f t="shared" ca="1" si="113"/>
        <v>2.931391759549701</v>
      </c>
      <c r="R781" s="4">
        <f t="shared" ca="1" si="114"/>
        <v>0.75408758067146031</v>
      </c>
      <c r="S781" s="4">
        <f t="shared" ca="1" si="112"/>
        <v>0.98535083566807435</v>
      </c>
      <c r="W781" s="246">
        <f t="shared" ca="1" si="115"/>
        <v>0.58303021824277468</v>
      </c>
      <c r="X781" s="246">
        <f t="shared" ca="1" si="116"/>
        <v>2.2105261199590891</v>
      </c>
      <c r="Y781" s="246">
        <f t="shared" ca="1" si="117"/>
        <v>2.931391759549701</v>
      </c>
      <c r="Z781" s="4">
        <f t="shared" ca="1" si="118"/>
        <v>0.75408758067146031</v>
      </c>
      <c r="AA781" s="4">
        <f t="shared" ca="1" si="119"/>
        <v>0.88664452942698735</v>
      </c>
    </row>
    <row r="782" spans="1:27" x14ac:dyDescent="0.25">
      <c r="A782">
        <v>750</v>
      </c>
      <c r="B782" s="176">
        <f ca="1">OFFSET(InputPriceData!B$15,CalculationsAndCharts!$A782+$A$11,0,1,1)</f>
        <v>40469</v>
      </c>
      <c r="C782" s="3">
        <f ca="1">OFFSET(InputPriceData!G$15,CalculationsAndCharts!$A782+$A$11,IF($C$7,8,0),1,1)</f>
        <v>141204800</v>
      </c>
      <c r="D782" s="4">
        <f ca="1">OFFSET(InputPriceData!C$15,CalculationsAndCharts!$A782+$A$11,IF($C$7,8,0),1,1)</f>
        <v>109.53</v>
      </c>
      <c r="E782" s="4">
        <f ca="1">OFFSET(InputPriceData!D$15,CalculationsAndCharts!$A782+$A$11,IF($C$7,8,0),1,1)</f>
        <v>110.39</v>
      </c>
      <c r="F782" s="4">
        <f ca="1">OFFSET(InputPriceData!E$15,CalculationsAndCharts!$A782+$A$11,IF($C$7,8,0),1,1)</f>
        <v>109.13</v>
      </c>
      <c r="G782" s="4">
        <f ca="1">OFFSET(InputPriceData!F$15,CalculationsAndCharts!$A782+$A$11,IF($C$7,8,0),1,1)</f>
        <v>110.03</v>
      </c>
      <c r="H782" s="138"/>
      <c r="I782" s="138"/>
      <c r="O782" s="246">
        <f t="shared" ca="1" si="110"/>
        <v>2.272489033675213</v>
      </c>
      <c r="P782" s="246">
        <f t="shared" ca="1" si="111"/>
        <v>2.2814483557701157</v>
      </c>
      <c r="Q782" s="246">
        <f t="shared" ca="1" si="113"/>
        <v>2.9580138845102937</v>
      </c>
      <c r="R782" s="4">
        <f t="shared" ca="1" si="114"/>
        <v>0.77127709498490571</v>
      </c>
      <c r="S782" s="4">
        <f t="shared" ca="1" si="112"/>
        <v>0.9864992481197622</v>
      </c>
      <c r="W782" s="246">
        <f t="shared" ca="1" si="115"/>
        <v>2.272489033675213</v>
      </c>
      <c r="X782" s="246">
        <f t="shared" ca="1" si="116"/>
        <v>2.2814483557701157</v>
      </c>
      <c r="Y782" s="246">
        <f t="shared" ca="1" si="117"/>
        <v>2.9580138845102937</v>
      </c>
      <c r="Z782" s="4">
        <f t="shared" ca="1" si="118"/>
        <v>0.77127709498490571</v>
      </c>
      <c r="AA782" s="4">
        <f t="shared" ca="1" si="119"/>
        <v>0.89512219614516486</v>
      </c>
    </row>
    <row r="783" spans="1:27" x14ac:dyDescent="0.25">
      <c r="A783">
        <v>751</v>
      </c>
      <c r="B783" s="176">
        <f ca="1">OFFSET(InputPriceData!B$15,CalculationsAndCharts!$A783+$A$11,0,1,1)</f>
        <v>40466</v>
      </c>
      <c r="C783" s="3">
        <f ca="1">OFFSET(InputPriceData!G$15,CalculationsAndCharts!$A783+$A$11,IF($C$7,8,0),1,1)</f>
        <v>243705000</v>
      </c>
      <c r="D783" s="4">
        <f ca="1">OFFSET(InputPriceData!C$15,CalculationsAndCharts!$A783+$A$11,IF($C$7,8,0),1,1)</f>
        <v>110.03</v>
      </c>
      <c r="E783" s="4">
        <f ca="1">OFFSET(InputPriceData!D$15,CalculationsAndCharts!$A783+$A$11,IF($C$7,8,0),1,1)</f>
        <v>110.09</v>
      </c>
      <c r="F783" s="4">
        <f ca="1">OFFSET(InputPriceData!E$15,CalculationsAndCharts!$A783+$A$11,IF($C$7,8,0),1,1)</f>
        <v>108.62</v>
      </c>
      <c r="G783" s="4">
        <f ca="1">OFFSET(InputPriceData!F$15,CalculationsAndCharts!$A783+$A$11,IF($C$7,8,0),1,1)</f>
        <v>109.49</v>
      </c>
      <c r="H783" s="138"/>
      <c r="I783" s="138"/>
      <c r="O783" s="246">
        <f t="shared" ca="1" si="110"/>
        <v>2.0328276935801677</v>
      </c>
      <c r="P783" s="246">
        <f t="shared" ca="1" si="111"/>
        <v>2.2868558893195101</v>
      </c>
      <c r="Q783" s="246">
        <f t="shared" ca="1" si="113"/>
        <v>2.9848777845714367</v>
      </c>
      <c r="R783" s="4">
        <f t="shared" ca="1" si="114"/>
        <v>0.76614724433277015</v>
      </c>
      <c r="S783" s="4">
        <f t="shared" ca="1" si="112"/>
        <v>0.98615873012724597</v>
      </c>
      <c r="W783" s="246">
        <f t="shared" ca="1" si="115"/>
        <v>2.0328276935801677</v>
      </c>
      <c r="X783" s="246">
        <f t="shared" ca="1" si="116"/>
        <v>2.2868558893195101</v>
      </c>
      <c r="Y783" s="246">
        <f t="shared" ca="1" si="117"/>
        <v>2.9848777845714367</v>
      </c>
      <c r="Z783" s="4">
        <f t="shared" ca="1" si="118"/>
        <v>0.76614724433277015</v>
      </c>
      <c r="AA783" s="4">
        <f t="shared" ca="1" si="119"/>
        <v>0.89260155551483589</v>
      </c>
    </row>
    <row r="784" spans="1:27" x14ac:dyDescent="0.25">
      <c r="A784">
        <v>752</v>
      </c>
      <c r="B784" s="176">
        <f ca="1">OFFSET(InputPriceData!B$15,CalculationsAndCharts!$A784+$A$11,0,1,1)</f>
        <v>40465</v>
      </c>
      <c r="C784" s="3">
        <f ca="1">OFFSET(InputPriceData!G$15,CalculationsAndCharts!$A784+$A$11,IF($C$7,8,0),1,1)</f>
        <v>217764300</v>
      </c>
      <c r="D784" s="4">
        <f ca="1">OFFSET(InputPriceData!C$15,CalculationsAndCharts!$A784+$A$11,IF($C$7,8,0),1,1)</f>
        <v>109.59</v>
      </c>
      <c r="E784" s="4">
        <f ca="1">OFFSET(InputPriceData!D$15,CalculationsAndCharts!$A784+$A$11,IF($C$7,8,0),1,1)</f>
        <v>109.77</v>
      </c>
      <c r="F784" s="4">
        <f ca="1">OFFSET(InputPriceData!E$15,CalculationsAndCharts!$A784+$A$11,IF($C$7,8,0),1,1)</f>
        <v>108.57</v>
      </c>
      <c r="G784" s="4">
        <f ca="1">OFFSET(InputPriceData!F$15,CalculationsAndCharts!$A784+$A$11,IF($C$7,8,0),1,1)</f>
        <v>109.26</v>
      </c>
      <c r="H784" s="138"/>
      <c r="I784" s="138"/>
      <c r="O784" s="246">
        <f t="shared" ca="1" si="110"/>
        <v>2.0909405604143241</v>
      </c>
      <c r="P784" s="246">
        <f t="shared" ca="1" si="111"/>
        <v>2.2787537566565175</v>
      </c>
      <c r="Q784" s="246">
        <f t="shared" ca="1" si="113"/>
        <v>3.011985655470673</v>
      </c>
      <c r="R784" s="4">
        <f t="shared" ca="1" si="114"/>
        <v>0.75656195523959902</v>
      </c>
      <c r="S784" s="4">
        <f t="shared" ca="1" si="112"/>
        <v>0.9855174483546546</v>
      </c>
      <c r="W784" s="246">
        <f t="shared" ca="1" si="115"/>
        <v>2.0909405604143241</v>
      </c>
      <c r="X784" s="246">
        <f t="shared" ca="1" si="116"/>
        <v>2.2787537566565175</v>
      </c>
      <c r="Y784" s="246">
        <f t="shared" ca="1" si="117"/>
        <v>3.011985655470673</v>
      </c>
      <c r="Z784" s="4">
        <f t="shared" ca="1" si="118"/>
        <v>0.75656195523959902</v>
      </c>
      <c r="AA784" s="4">
        <f t="shared" ca="1" si="119"/>
        <v>0.88787037613299891</v>
      </c>
    </row>
    <row r="785" spans="1:27" x14ac:dyDescent="0.25">
      <c r="A785">
        <v>753</v>
      </c>
      <c r="B785" s="176">
        <f ca="1">OFFSET(InputPriceData!B$15,CalculationsAndCharts!$A785+$A$11,0,1,1)</f>
        <v>40464</v>
      </c>
      <c r="C785" s="3">
        <f ca="1">OFFSET(InputPriceData!G$15,CalculationsAndCharts!$A785+$A$11,IF($C$7,8,0),1,1)</f>
        <v>194347200</v>
      </c>
      <c r="D785" s="4">
        <f ca="1">OFFSET(InputPriceData!C$15,CalculationsAndCharts!$A785+$A$11,IF($C$7,8,0),1,1)</f>
        <v>109.45</v>
      </c>
      <c r="E785" s="4">
        <f ca="1">OFFSET(InputPriceData!D$15,CalculationsAndCharts!$A785+$A$11,IF($C$7,8,0),1,1)</f>
        <v>110.28</v>
      </c>
      <c r="F785" s="4">
        <f ca="1">OFFSET(InputPriceData!E$15,CalculationsAndCharts!$A785+$A$11,IF($C$7,8,0),1,1)</f>
        <v>109.19</v>
      </c>
      <c r="G785" s="4">
        <f ca="1">OFFSET(InputPriceData!F$15,CalculationsAndCharts!$A785+$A$11,IF($C$7,8,0),1,1)</f>
        <v>109.69</v>
      </c>
      <c r="H785" s="138"/>
      <c r="I785" s="138"/>
      <c r="O785" s="246">
        <f t="shared" ca="1" si="110"/>
        <v>2.8404677407298817</v>
      </c>
      <c r="P785" s="246">
        <f t="shared" ca="1" si="111"/>
        <v>2.2394006288399968</v>
      </c>
      <c r="Q785" s="246">
        <f t="shared" ca="1" si="113"/>
        <v>3.0393397128866528</v>
      </c>
      <c r="R785" s="4">
        <f t="shared" ca="1" si="114"/>
        <v>0.73680497752358742</v>
      </c>
      <c r="S785" s="4">
        <f t="shared" ca="1" si="112"/>
        <v>0.98417466487459704</v>
      </c>
      <c r="W785" s="246">
        <f t="shared" ca="1" si="115"/>
        <v>2.8404677407298817</v>
      </c>
      <c r="X785" s="246">
        <f t="shared" ca="1" si="116"/>
        <v>2.2394006288399968</v>
      </c>
      <c r="Y785" s="246">
        <f t="shared" ca="1" si="117"/>
        <v>3.0393397128866528</v>
      </c>
      <c r="Z785" s="4">
        <f t="shared" ca="1" si="118"/>
        <v>0.73680497752358742</v>
      </c>
      <c r="AA785" s="4">
        <f t="shared" ca="1" si="119"/>
        <v>0.87803017591233867</v>
      </c>
    </row>
    <row r="786" spans="1:27" x14ac:dyDescent="0.25">
      <c r="A786">
        <v>754</v>
      </c>
      <c r="B786" s="176">
        <f ca="1">OFFSET(InputPriceData!B$15,CalculationsAndCharts!$A786+$A$11,0,1,1)</f>
        <v>40463</v>
      </c>
      <c r="C786" s="3">
        <f ca="1">OFFSET(InputPriceData!G$15,CalculationsAndCharts!$A786+$A$11,IF($C$7,8,0),1,1)</f>
        <v>182210000</v>
      </c>
      <c r="D786" s="4">
        <f ca="1">OFFSET(InputPriceData!C$15,CalculationsAndCharts!$A786+$A$11,IF($C$7,8,0),1,1)</f>
        <v>108.15</v>
      </c>
      <c r="E786" s="4">
        <f ca="1">OFFSET(InputPriceData!D$15,CalculationsAndCharts!$A786+$A$11,IF($C$7,8,0),1,1)</f>
        <v>109.16</v>
      </c>
      <c r="F786" s="4">
        <f ca="1">OFFSET(InputPriceData!E$15,CalculationsAndCharts!$A786+$A$11,IF($C$7,8,0),1,1)</f>
        <v>107.57</v>
      </c>
      <c r="G786" s="4">
        <f ca="1">OFFSET(InputPriceData!F$15,CalculationsAndCharts!$A786+$A$11,IF($C$7,8,0),1,1)</f>
        <v>108.84</v>
      </c>
      <c r="H786" s="138"/>
      <c r="I786" s="138"/>
      <c r="O786" s="246">
        <f t="shared" ca="1" si="110"/>
        <v>2.314970656610515</v>
      </c>
      <c r="P786" s="246">
        <f t="shared" ca="1" si="111"/>
        <v>2.2059202797233963</v>
      </c>
      <c r="Q786" s="246">
        <f t="shared" ca="1" si="113"/>
        <v>3.0669421926202349</v>
      </c>
      <c r="R786" s="4">
        <f t="shared" ca="1" si="114"/>
        <v>0.71925720837886853</v>
      </c>
      <c r="S786" s="4">
        <f t="shared" ca="1" si="112"/>
        <v>0.98295772321816033</v>
      </c>
      <c r="W786" s="246">
        <f t="shared" ca="1" si="115"/>
        <v>2.314970656610515</v>
      </c>
      <c r="X786" s="246">
        <f t="shared" ca="1" si="116"/>
        <v>2.2059202797233963</v>
      </c>
      <c r="Y786" s="246">
        <f t="shared" ca="1" si="117"/>
        <v>3.0669421926202349</v>
      </c>
      <c r="Z786" s="4">
        <f t="shared" ca="1" si="118"/>
        <v>0.71925720837886853</v>
      </c>
      <c r="AA786" s="4">
        <f t="shared" ca="1" si="119"/>
        <v>0.86918902089101513</v>
      </c>
    </row>
    <row r="787" spans="1:27" x14ac:dyDescent="0.25">
      <c r="A787">
        <v>755</v>
      </c>
      <c r="B787" s="176">
        <f ca="1">OFFSET(InputPriceData!B$15,CalculationsAndCharts!$A787+$A$11,0,1,1)</f>
        <v>40462</v>
      </c>
      <c r="C787" s="3">
        <f ca="1">OFFSET(InputPriceData!G$15,CalculationsAndCharts!$A787+$A$11,IF($C$7,8,0),1,1)</f>
        <v>103098300</v>
      </c>
      <c r="D787" s="4">
        <f ca="1">OFFSET(InputPriceData!C$15,CalculationsAndCharts!$A787+$A$11,IF($C$7,8,0),1,1)</f>
        <v>108.58</v>
      </c>
      <c r="E787" s="4">
        <f ca="1">OFFSET(InputPriceData!D$15,CalculationsAndCharts!$A787+$A$11,IF($C$7,8,0),1,1)</f>
        <v>108.81</v>
      </c>
      <c r="F787" s="4">
        <f ca="1">OFFSET(InputPriceData!E$15,CalculationsAndCharts!$A787+$A$11,IF($C$7,8,0),1,1)</f>
        <v>108.14</v>
      </c>
      <c r="G787" s="4">
        <f ca="1">OFFSET(InputPriceData!F$15,CalculationsAndCharts!$A787+$A$11,IF($C$7,8,0),1,1)</f>
        <v>108.51</v>
      </c>
      <c r="H787" s="138"/>
      <c r="I787" s="138"/>
      <c r="O787" s="246">
        <f t="shared" ca="1" si="110"/>
        <v>2.2797495448750409</v>
      </c>
      <c r="P787" s="246">
        <f t="shared" ca="1" si="111"/>
        <v>2.1995231371189661</v>
      </c>
      <c r="Q787" s="246">
        <f t="shared" ca="1" si="113"/>
        <v>3.0947953507772299</v>
      </c>
      <c r="R787" s="4">
        <f t="shared" ca="1" si="114"/>
        <v>0.71071682868031183</v>
      </c>
      <c r="S787" s="4">
        <f t="shared" ca="1" si="112"/>
        <v>0.98235696473358713</v>
      </c>
      <c r="W787" s="246">
        <f t="shared" ca="1" si="115"/>
        <v>2.2797495448750409</v>
      </c>
      <c r="X787" s="246">
        <f t="shared" ca="1" si="116"/>
        <v>2.1995231371189661</v>
      </c>
      <c r="Y787" s="246">
        <f t="shared" ca="1" si="117"/>
        <v>3.0947953507772299</v>
      </c>
      <c r="Z787" s="4">
        <f t="shared" ca="1" si="118"/>
        <v>0.71071682868031183</v>
      </c>
      <c r="AA787" s="4">
        <f t="shared" ca="1" si="119"/>
        <v>0.86485112822674981</v>
      </c>
    </row>
    <row r="788" spans="1:27" x14ac:dyDescent="0.25">
      <c r="A788">
        <v>756</v>
      </c>
      <c r="B788" s="176">
        <f ca="1">OFFSET(InputPriceData!B$15,CalculationsAndCharts!$A788+$A$11,0,1,1)</f>
        <v>40459</v>
      </c>
      <c r="C788" s="3">
        <f ca="1">OFFSET(InputPriceData!G$15,CalculationsAndCharts!$A788+$A$11,IF($C$7,8,0),1,1)</f>
        <v>177760100</v>
      </c>
      <c r="D788" s="4">
        <f ca="1">OFFSET(InputPriceData!C$15,CalculationsAndCharts!$A788+$A$11,IF($C$7,8,0),1,1)</f>
        <v>107.95</v>
      </c>
      <c r="E788" s="4">
        <f ca="1">OFFSET(InputPriceData!D$15,CalculationsAndCharts!$A788+$A$11,IF($C$7,8,0),1,1)</f>
        <v>108.71</v>
      </c>
      <c r="F788" s="4">
        <f ca="1">OFFSET(InputPriceData!E$15,CalculationsAndCharts!$A788+$A$11,IF($C$7,8,0),1,1)</f>
        <v>107.54</v>
      </c>
      <c r="G788" s="4">
        <f ca="1">OFFSET(InputPriceData!F$15,CalculationsAndCharts!$A788+$A$11,IF($C$7,8,0),1,1)</f>
        <v>108.41</v>
      </c>
      <c r="H788" s="138"/>
      <c r="I788" s="138"/>
      <c r="O788" s="246">
        <f t="shared" ca="1" si="110"/>
        <v>2.4771175805611154</v>
      </c>
      <c r="P788" s="246">
        <f t="shared" ca="1" si="111"/>
        <v>2.2016023517086927</v>
      </c>
      <c r="Q788" s="246">
        <f t="shared" ca="1" si="113"/>
        <v>3.1229014639528052</v>
      </c>
      <c r="R788" s="4">
        <f t="shared" ca="1" si="114"/>
        <v>0.7049861729937581</v>
      </c>
      <c r="S788" s="4">
        <f t="shared" ca="1" si="112"/>
        <v>0.98195068381044304</v>
      </c>
      <c r="W788" s="246">
        <f t="shared" ca="1" si="115"/>
        <v>2.4771175805611154</v>
      </c>
      <c r="X788" s="246">
        <f t="shared" ca="1" si="116"/>
        <v>2.2016023517086927</v>
      </c>
      <c r="Y788" s="246">
        <f t="shared" ca="1" si="117"/>
        <v>3.1229014639528052</v>
      </c>
      <c r="Z788" s="4">
        <f t="shared" ca="1" si="118"/>
        <v>0.7049861729937581</v>
      </c>
      <c r="AA788" s="4">
        <f t="shared" ca="1" si="119"/>
        <v>0.8619274104087612</v>
      </c>
    </row>
    <row r="789" spans="1:27" x14ac:dyDescent="0.25">
      <c r="A789">
        <v>757</v>
      </c>
      <c r="B789" s="176">
        <f ca="1">OFFSET(InputPriceData!B$15,CalculationsAndCharts!$A789+$A$11,0,1,1)</f>
        <v>40458</v>
      </c>
      <c r="C789" s="3">
        <f ca="1">OFFSET(InputPriceData!G$15,CalculationsAndCharts!$A789+$A$11,IF($C$7,8,0),1,1)</f>
        <v>164860000</v>
      </c>
      <c r="D789" s="4">
        <f ca="1">OFFSET(InputPriceData!C$15,CalculationsAndCharts!$A789+$A$11,IF($C$7,8,0),1,1)</f>
        <v>108.37</v>
      </c>
      <c r="E789" s="4">
        <f ca="1">OFFSET(InputPriceData!D$15,CalculationsAndCharts!$A789+$A$11,IF($C$7,8,0),1,1)</f>
        <v>108.4</v>
      </c>
      <c r="F789" s="4">
        <f ca="1">OFFSET(InputPriceData!E$15,CalculationsAndCharts!$A789+$A$11,IF($C$7,8,0),1,1)</f>
        <v>107.15</v>
      </c>
      <c r="G789" s="4">
        <f ca="1">OFFSET(InputPriceData!F$15,CalculationsAndCharts!$A789+$A$11,IF($C$7,8,0),1,1)</f>
        <v>107.8</v>
      </c>
      <c r="H789" s="138"/>
      <c r="I789" s="138"/>
      <c r="O789" s="246">
        <f t="shared" ca="1" si="110"/>
        <v>2.1542779382746726</v>
      </c>
      <c r="P789" s="246">
        <f t="shared" ca="1" si="111"/>
        <v>2.2266311150321858</v>
      </c>
      <c r="Q789" s="246">
        <f t="shared" ca="1" si="113"/>
        <v>3.1512628294175635</v>
      </c>
      <c r="R789" s="4">
        <f t="shared" ca="1" si="114"/>
        <v>0.70658375247098193</v>
      </c>
      <c r="S789" s="4">
        <f t="shared" ca="1" si="112"/>
        <v>0.98206420344019996</v>
      </c>
      <c r="W789" s="246">
        <f t="shared" ca="1" si="115"/>
        <v>2.1542779382746726</v>
      </c>
      <c r="X789" s="246">
        <f t="shared" ca="1" si="116"/>
        <v>2.2266311150321858</v>
      </c>
      <c r="Y789" s="246">
        <f t="shared" ca="1" si="117"/>
        <v>3.1512628294175635</v>
      </c>
      <c r="Z789" s="4">
        <f t="shared" ca="1" si="118"/>
        <v>0.70658375247098193</v>
      </c>
      <c r="AA789" s="4">
        <f t="shared" ca="1" si="119"/>
        <v>0.86274352854361958</v>
      </c>
    </row>
    <row r="790" spans="1:27" x14ac:dyDescent="0.25">
      <c r="A790">
        <v>758</v>
      </c>
      <c r="B790" s="176">
        <f ca="1">OFFSET(InputPriceData!B$15,CalculationsAndCharts!$A790+$A$11,0,1,1)</f>
        <v>40457</v>
      </c>
      <c r="C790" s="3">
        <f ca="1">OFFSET(InputPriceData!G$15,CalculationsAndCharts!$A790+$A$11,IF($C$7,8,0),1,1)</f>
        <v>148626600</v>
      </c>
      <c r="D790" s="4">
        <f ca="1">OFFSET(InputPriceData!C$15,CalculationsAndCharts!$A790+$A$11,IF($C$7,8,0),1,1)</f>
        <v>107.92</v>
      </c>
      <c r="E790" s="4">
        <f ca="1">OFFSET(InputPriceData!D$15,CalculationsAndCharts!$A790+$A$11,IF($C$7,8,0),1,1)</f>
        <v>108.21</v>
      </c>
      <c r="F790" s="4">
        <f ca="1">OFFSET(InputPriceData!E$15,CalculationsAndCharts!$A790+$A$11,IF($C$7,8,0),1,1)</f>
        <v>107.49</v>
      </c>
      <c r="G790" s="4">
        <f ca="1">OFFSET(InputPriceData!F$15,CalculationsAndCharts!$A790+$A$11,IF($C$7,8,0),1,1)</f>
        <v>107.93</v>
      </c>
      <c r="H790" s="138"/>
      <c r="I790" s="138"/>
      <c r="O790" s="246">
        <f t="shared" ca="1" si="110"/>
        <v>2.5709916121225187</v>
      </c>
      <c r="P790" s="246">
        <f t="shared" ca="1" si="111"/>
        <v>2.2766313945951784</v>
      </c>
      <c r="Q790" s="246">
        <f t="shared" ca="1" si="113"/>
        <v>3.1798817653053115</v>
      </c>
      <c r="R790" s="4">
        <f t="shared" ca="1" si="114"/>
        <v>0.71594844167943172</v>
      </c>
      <c r="S790" s="4">
        <f t="shared" ca="1" si="112"/>
        <v>0.9827256401086456</v>
      </c>
      <c r="W790" s="246">
        <f t="shared" ca="1" si="115"/>
        <v>2.5709916121225187</v>
      </c>
      <c r="X790" s="246">
        <f t="shared" ca="1" si="116"/>
        <v>2.2766313945951784</v>
      </c>
      <c r="Y790" s="246">
        <f t="shared" ca="1" si="117"/>
        <v>3.1798817653053115</v>
      </c>
      <c r="Z790" s="4">
        <f t="shared" ca="1" si="118"/>
        <v>0.71594844167943172</v>
      </c>
      <c r="AA790" s="4">
        <f t="shared" ca="1" si="119"/>
        <v>0.86751114167167853</v>
      </c>
    </row>
    <row r="791" spans="1:27" x14ac:dyDescent="0.25">
      <c r="A791">
        <v>759</v>
      </c>
      <c r="B791" s="176">
        <f ca="1">OFFSET(InputPriceData!B$15,CalculationsAndCharts!$A791+$A$11,0,1,1)</f>
        <v>40456</v>
      </c>
      <c r="C791" s="3">
        <f ca="1">OFFSET(InputPriceData!G$15,CalculationsAndCharts!$A791+$A$11,IF($C$7,8,0),1,1)</f>
        <v>229634100</v>
      </c>
      <c r="D791" s="4">
        <f ca="1">OFFSET(InputPriceData!C$15,CalculationsAndCharts!$A791+$A$11,IF($C$7,8,0),1,1)</f>
        <v>106.79</v>
      </c>
      <c r="E791" s="4">
        <f ca="1">OFFSET(InputPriceData!D$15,CalculationsAndCharts!$A791+$A$11,IF($C$7,8,0),1,1)</f>
        <v>108.2</v>
      </c>
      <c r="F791" s="4">
        <f ca="1">OFFSET(InputPriceData!E$15,CalculationsAndCharts!$A791+$A$11,IF($C$7,8,0),1,1)</f>
        <v>106.67</v>
      </c>
      <c r="G791" s="4">
        <f ca="1">OFFSET(InputPriceData!F$15,CalculationsAndCharts!$A791+$A$11,IF($C$7,8,0),1,1)</f>
        <v>107.94</v>
      </c>
      <c r="H791" s="138"/>
      <c r="I791" s="138"/>
      <c r="O791" s="246">
        <f t="shared" ca="1" si="110"/>
        <v>2.8956127428118137</v>
      </c>
      <c r="P791" s="246">
        <f t="shared" ca="1" si="111"/>
        <v>2.3651917165473098</v>
      </c>
      <c r="Q791" s="246">
        <f t="shared" ca="1" si="113"/>
        <v>3.2087606108025342</v>
      </c>
      <c r="R791" s="4">
        <f t="shared" ca="1" si="114"/>
        <v>0.73710444730115232</v>
      </c>
      <c r="S791" s="4">
        <f t="shared" ca="1" si="112"/>
        <v>0.9841952326212251</v>
      </c>
      <c r="W791" s="246">
        <f t="shared" ca="1" si="115"/>
        <v>2.8956127428118137</v>
      </c>
      <c r="X791" s="246">
        <f t="shared" ca="1" si="116"/>
        <v>2.3651917165473098</v>
      </c>
      <c r="Y791" s="246">
        <f t="shared" ca="1" si="117"/>
        <v>3.2087606108025342</v>
      </c>
      <c r="Z791" s="4">
        <f t="shared" ca="1" si="118"/>
        <v>0.73710444730115232</v>
      </c>
      <c r="AA791" s="4">
        <f t="shared" ca="1" si="119"/>
        <v>0.87818022696887521</v>
      </c>
    </row>
    <row r="792" spans="1:27" x14ac:dyDescent="0.25">
      <c r="A792">
        <v>760</v>
      </c>
      <c r="B792" s="176">
        <f ca="1">OFFSET(InputPriceData!B$15,CalculationsAndCharts!$A792+$A$11,0,1,1)</f>
        <v>40455</v>
      </c>
      <c r="C792" s="3">
        <f ca="1">OFFSET(InputPriceData!G$15,CalculationsAndCharts!$A792+$A$11,IF($C$7,8,0),1,1)</f>
        <v>166153200</v>
      </c>
      <c r="D792" s="4">
        <f ca="1">OFFSET(InputPriceData!C$15,CalculationsAndCharts!$A792+$A$11,IF($C$7,8,0),1,1)</f>
        <v>106.39</v>
      </c>
      <c r="E792" s="4">
        <f ca="1">OFFSET(InputPriceData!D$15,CalculationsAndCharts!$A792+$A$11,IF($C$7,8,0),1,1)</f>
        <v>106.83</v>
      </c>
      <c r="F792" s="4">
        <f ca="1">OFFSET(InputPriceData!E$15,CalculationsAndCharts!$A792+$A$11,IF($C$7,8,0),1,1)</f>
        <v>105.28</v>
      </c>
      <c r="G792" s="4">
        <f ca="1">OFFSET(InputPriceData!F$15,CalculationsAndCharts!$A792+$A$11,IF($C$7,8,0),1,1)</f>
        <v>105.81</v>
      </c>
      <c r="H792" s="138"/>
      <c r="I792" s="138"/>
      <c r="O792" s="246">
        <f t="shared" ca="1" si="110"/>
        <v>1.0060826718558695</v>
      </c>
      <c r="P792" s="246">
        <f t="shared" ca="1" si="111"/>
        <v>2.5486350731974841</v>
      </c>
      <c r="Q792" s="246">
        <f t="shared" ca="1" si="113"/>
        <v>3.2379017263395906</v>
      </c>
      <c r="R792" s="4">
        <f t="shared" ca="1" si="114"/>
        <v>0.78712551788243612</v>
      </c>
      <c r="S792" s="4">
        <f t="shared" ca="1" si="112"/>
        <v>0.9875396355364684</v>
      </c>
      <c r="W792" s="246">
        <f t="shared" ca="1" si="115"/>
        <v>1.0060826718558695</v>
      </c>
      <c r="X792" s="246">
        <f t="shared" ca="1" si="116"/>
        <v>2.5486350731974841</v>
      </c>
      <c r="Y792" s="246">
        <f t="shared" ca="1" si="117"/>
        <v>3.2379017263395906</v>
      </c>
      <c r="Z792" s="4">
        <f t="shared" ca="1" si="118"/>
        <v>0.78712551788243612</v>
      </c>
      <c r="AA792" s="4">
        <f t="shared" ca="1" si="119"/>
        <v>0.90285989341166184</v>
      </c>
    </row>
    <row r="793" spans="1:27" x14ac:dyDescent="0.25">
      <c r="A793">
        <v>761</v>
      </c>
      <c r="B793" s="176">
        <f ca="1">OFFSET(InputPriceData!B$15,CalculationsAndCharts!$A793+$A$11,0,1,1)</f>
        <v>40452</v>
      </c>
      <c r="C793" s="3">
        <f ca="1">OFFSET(InputPriceData!G$15,CalculationsAndCharts!$A793+$A$11,IF($C$7,8,0),1,1)</f>
        <v>174638700</v>
      </c>
      <c r="D793" s="4">
        <f ca="1">OFFSET(InputPriceData!C$15,CalculationsAndCharts!$A793+$A$11,IF($C$7,8,0),1,1)</f>
        <v>106.96</v>
      </c>
      <c r="E793" s="4">
        <f ca="1">OFFSET(InputPriceData!D$15,CalculationsAndCharts!$A793+$A$11,IF($C$7,8,0),1,1)</f>
        <v>107.08</v>
      </c>
      <c r="F793" s="4">
        <f ca="1">OFFSET(InputPriceData!E$15,CalculationsAndCharts!$A793+$A$11,IF($C$7,8,0),1,1)</f>
        <v>105.98</v>
      </c>
      <c r="G793" s="4">
        <f ca="1">OFFSET(InputPriceData!F$15,CalculationsAndCharts!$A793+$A$11,IF($C$7,8,0),1,1)</f>
        <v>106.61</v>
      </c>
      <c r="H793" s="138"/>
      <c r="I793" s="138"/>
      <c r="O793" s="246">
        <f t="shared" ca="1" si="110"/>
        <v>2.003506142531307</v>
      </c>
      <c r="P793" s="246">
        <f t="shared" ca="1" si="111"/>
        <v>2.7610225795013434</v>
      </c>
      <c r="Q793" s="246">
        <f t="shared" ca="1" si="113"/>
        <v>3.2673074937836435</v>
      </c>
      <c r="R793" s="4">
        <f t="shared" ca="1" si="114"/>
        <v>0.84504521988042014</v>
      </c>
      <c r="S793" s="4">
        <f t="shared" ca="1" si="112"/>
        <v>0.99119845509364923</v>
      </c>
      <c r="W793" s="246">
        <f t="shared" ca="1" si="115"/>
        <v>2.003506142531307</v>
      </c>
      <c r="X793" s="246">
        <f t="shared" ca="1" si="116"/>
        <v>2.7610225795013434</v>
      </c>
      <c r="Y793" s="246">
        <f t="shared" ca="1" si="117"/>
        <v>3.2673074937836435</v>
      </c>
      <c r="Z793" s="4">
        <f t="shared" ca="1" si="118"/>
        <v>0.84504521988042014</v>
      </c>
      <c r="AA793" s="4">
        <f t="shared" ca="1" si="119"/>
        <v>0.93051449086608196</v>
      </c>
    </row>
    <row r="794" spans="1:27" x14ac:dyDescent="0.25">
      <c r="A794">
        <v>762</v>
      </c>
      <c r="B794" s="176">
        <f ca="1">OFFSET(InputPriceData!B$15,CalculationsAndCharts!$A794+$A$11,0,1,1)</f>
        <v>40451</v>
      </c>
      <c r="C794" s="3">
        <f ca="1">OFFSET(InputPriceData!G$15,CalculationsAndCharts!$A794+$A$11,IF($C$7,8,0),1,1)</f>
        <v>287106700</v>
      </c>
      <c r="D794" s="4">
        <f ca="1">OFFSET(InputPriceData!C$15,CalculationsAndCharts!$A794+$A$11,IF($C$7,8,0),1,1)</f>
        <v>107.03</v>
      </c>
      <c r="E794" s="4">
        <f ca="1">OFFSET(InputPriceData!D$15,CalculationsAndCharts!$A794+$A$11,IF($C$7,8,0),1,1)</f>
        <v>107.71</v>
      </c>
      <c r="F794" s="4">
        <f ca="1">OFFSET(InputPriceData!E$15,CalculationsAndCharts!$A794+$A$11,IF($C$7,8,0),1,1)</f>
        <v>105.67</v>
      </c>
      <c r="G794" s="4">
        <f ca="1">OFFSET(InputPriceData!F$15,CalculationsAndCharts!$A794+$A$11,IF($C$7,8,0),1,1)</f>
        <v>106.17</v>
      </c>
      <c r="H794" s="138"/>
      <c r="I794" s="138"/>
      <c r="O794" s="246">
        <f t="shared" ca="1" si="110"/>
        <v>1.7925116805103793</v>
      </c>
      <c r="P794" s="246">
        <f t="shared" ca="1" si="111"/>
        <v>2.9374179975396966</v>
      </c>
      <c r="Q794" s="246">
        <f t="shared" ca="1" si="113"/>
        <v>3.2969803166333436</v>
      </c>
      <c r="R794" s="4">
        <f t="shared" ca="1" si="114"/>
        <v>0.89094192729036126</v>
      </c>
      <c r="S794" s="4">
        <f t="shared" ca="1" si="112"/>
        <v>0.99394743126082241</v>
      </c>
      <c r="W794" s="246">
        <f t="shared" ca="1" si="115"/>
        <v>1.7925116805103793</v>
      </c>
      <c r="X794" s="246">
        <f t="shared" ca="1" si="116"/>
        <v>2.9374179975396966</v>
      </c>
      <c r="Y794" s="246">
        <f t="shared" ca="1" si="117"/>
        <v>3.2969803166333436</v>
      </c>
      <c r="Z794" s="4">
        <f t="shared" ca="1" si="118"/>
        <v>0.89094192729036126</v>
      </c>
      <c r="AA794" s="4">
        <f t="shared" ca="1" si="119"/>
        <v>0.95175761998520059</v>
      </c>
    </row>
    <row r="795" spans="1:27" x14ac:dyDescent="0.25">
      <c r="A795">
        <v>763</v>
      </c>
      <c r="B795" s="176">
        <f ca="1">OFFSET(InputPriceData!B$15,CalculationsAndCharts!$A795+$A$11,0,1,1)</f>
        <v>40450</v>
      </c>
      <c r="C795" s="3">
        <f ca="1">OFFSET(InputPriceData!G$15,CalculationsAndCharts!$A795+$A$11,IF($C$7,8,0),1,1)</f>
        <v>179665800</v>
      </c>
      <c r="D795" s="4">
        <f ca="1">OFFSET(InputPriceData!C$15,CalculationsAndCharts!$A795+$A$11,IF($C$7,8,0),1,1)</f>
        <v>106.4</v>
      </c>
      <c r="E795" s="4">
        <f ca="1">OFFSET(InputPriceData!D$15,CalculationsAndCharts!$A795+$A$11,IF($C$7,8,0),1,1)</f>
        <v>106.89</v>
      </c>
      <c r="F795" s="4">
        <f ca="1">OFFSET(InputPriceData!E$15,CalculationsAndCharts!$A795+$A$11,IF($C$7,8,0),1,1)</f>
        <v>106.06</v>
      </c>
      <c r="G795" s="4">
        <f ca="1">OFFSET(InputPriceData!F$15,CalculationsAndCharts!$A795+$A$11,IF($C$7,8,0),1,1)</f>
        <v>106.48</v>
      </c>
      <c r="H795" s="138"/>
      <c r="I795" s="138"/>
      <c r="O795" s="246">
        <f t="shared" ca="1" si="110"/>
        <v>2.3426721744204477</v>
      </c>
      <c r="P795" s="246">
        <f t="shared" ca="1" si="111"/>
        <v>3.0844053096774524</v>
      </c>
      <c r="Q795" s="246">
        <f t="shared" ca="1" si="113"/>
        <v>3.3269226202152811</v>
      </c>
      <c r="R795" s="4">
        <f t="shared" ca="1" si="114"/>
        <v>0.92710461341534423</v>
      </c>
      <c r="S795" s="4">
        <f t="shared" ca="1" si="112"/>
        <v>0.99602618736533544</v>
      </c>
      <c r="W795" s="246">
        <f t="shared" ca="1" si="115"/>
        <v>2.3426721744204477</v>
      </c>
      <c r="X795" s="246">
        <f t="shared" ca="1" si="116"/>
        <v>3.0844053096774524</v>
      </c>
      <c r="Y795" s="246">
        <f t="shared" ca="1" si="117"/>
        <v>3.3269226202152811</v>
      </c>
      <c r="Z795" s="4">
        <f t="shared" ca="1" si="118"/>
        <v>0.92710461341534423</v>
      </c>
      <c r="AA795" s="4">
        <f t="shared" ca="1" si="119"/>
        <v>0.96809461857424417</v>
      </c>
    </row>
    <row r="796" spans="1:27" x14ac:dyDescent="0.25">
      <c r="A796">
        <v>764</v>
      </c>
      <c r="B796" s="176">
        <f ca="1">OFFSET(InputPriceData!B$15,CalculationsAndCharts!$A796+$A$11,0,1,1)</f>
        <v>40449</v>
      </c>
      <c r="C796" s="3">
        <f ca="1">OFFSET(InputPriceData!G$15,CalculationsAndCharts!$A796+$A$11,IF($C$7,8,0),1,1)</f>
        <v>209207500</v>
      </c>
      <c r="D796" s="4">
        <f ca="1">OFFSET(InputPriceData!C$15,CalculationsAndCharts!$A796+$A$11,IF($C$7,8,0),1,1)</f>
        <v>106.44</v>
      </c>
      <c r="E796" s="4">
        <f ca="1">OFFSET(InputPriceData!D$15,CalculationsAndCharts!$A796+$A$11,IF($C$7,8,0),1,1)</f>
        <v>107.01</v>
      </c>
      <c r="F796" s="4">
        <f ca="1">OFFSET(InputPriceData!E$15,CalculationsAndCharts!$A796+$A$11,IF($C$7,8,0),1,1)</f>
        <v>105.28</v>
      </c>
      <c r="G796" s="4">
        <f ca="1">OFFSET(InputPriceData!F$15,CalculationsAndCharts!$A796+$A$11,IF($C$7,8,0),1,1)</f>
        <v>106.67</v>
      </c>
      <c r="H796" s="138"/>
      <c r="I796" s="138"/>
      <c r="O796" s="246">
        <f t="shared" ca="1" si="110"/>
        <v>2.8136143962725155</v>
      </c>
      <c r="P796" s="246">
        <f t="shared" ca="1" si="111"/>
        <v>3.1883212342258869</v>
      </c>
      <c r="Q796" s="246">
        <f t="shared" ca="1" si="113"/>
        <v>3.3571368518822209</v>
      </c>
      <c r="R796" s="4">
        <f t="shared" ca="1" si="114"/>
        <v>0.94971440691740483</v>
      </c>
      <c r="S796" s="4">
        <f t="shared" ca="1" si="112"/>
        <v>0.99728881068707198</v>
      </c>
      <c r="W796" s="246">
        <f t="shared" ca="1" si="115"/>
        <v>2.8136143962725155</v>
      </c>
      <c r="X796" s="246">
        <f t="shared" ca="1" si="116"/>
        <v>3.1883212342258869</v>
      </c>
      <c r="Y796" s="246">
        <f t="shared" ca="1" si="117"/>
        <v>3.3571368518822209</v>
      </c>
      <c r="Z796" s="4">
        <f t="shared" ca="1" si="118"/>
        <v>0.94971440691740483</v>
      </c>
      <c r="AA796" s="4">
        <f t="shared" ca="1" si="119"/>
        <v>0.97813488865262499</v>
      </c>
    </row>
    <row r="797" spans="1:27" x14ac:dyDescent="0.25">
      <c r="A797">
        <v>765</v>
      </c>
      <c r="B797" s="176">
        <f ca="1">OFFSET(InputPriceData!B$15,CalculationsAndCharts!$A797+$A$11,0,1,1)</f>
        <v>40448</v>
      </c>
      <c r="C797" s="3">
        <f ca="1">OFFSET(InputPriceData!G$15,CalculationsAndCharts!$A797+$A$11,IF($C$7,8,0),1,1)</f>
        <v>128761800</v>
      </c>
      <c r="D797" s="4">
        <f ca="1">OFFSET(InputPriceData!C$15,CalculationsAndCharts!$A797+$A$11,IF($C$7,8,0),1,1)</f>
        <v>106.85</v>
      </c>
      <c r="E797" s="4">
        <f ca="1">OFFSET(InputPriceData!D$15,CalculationsAndCharts!$A797+$A$11,IF($C$7,8,0),1,1)</f>
        <v>106.97</v>
      </c>
      <c r="F797" s="4">
        <f ca="1">OFFSET(InputPriceData!E$15,CalculationsAndCharts!$A797+$A$11,IF($C$7,8,0),1,1)</f>
        <v>106.2</v>
      </c>
      <c r="G797" s="4">
        <f ca="1">OFFSET(InputPriceData!F$15,CalculationsAndCharts!$A797+$A$11,IF($C$7,8,0),1,1)</f>
        <v>106.3</v>
      </c>
      <c r="H797" s="138"/>
      <c r="I797" s="138"/>
      <c r="O797" s="246">
        <f t="shared" ca="1" si="110"/>
        <v>2.7367830599349432</v>
      </c>
      <c r="P797" s="246">
        <f t="shared" ca="1" si="111"/>
        <v>3.2751770253595178</v>
      </c>
      <c r="Q797" s="246">
        <f t="shared" ca="1" si="113"/>
        <v>3.387625481213139</v>
      </c>
      <c r="R797" s="4">
        <f t="shared" ca="1" si="114"/>
        <v>0.96680611346288714</v>
      </c>
      <c r="S797" s="4">
        <f t="shared" ca="1" si="112"/>
        <v>0.99822504497695241</v>
      </c>
      <c r="W797" s="246">
        <f t="shared" ca="1" si="115"/>
        <v>2.7367830599349432</v>
      </c>
      <c r="X797" s="246">
        <f t="shared" ca="1" si="116"/>
        <v>3.2751770253595178</v>
      </c>
      <c r="Y797" s="246">
        <f t="shared" ca="1" si="117"/>
        <v>3.387625481213139</v>
      </c>
      <c r="Z797" s="4">
        <f t="shared" ca="1" si="118"/>
        <v>0.96680611346288714</v>
      </c>
      <c r="AA797" s="4">
        <f t="shared" ca="1" si="119"/>
        <v>0.98563783835146901</v>
      </c>
    </row>
    <row r="798" spans="1:27" x14ac:dyDescent="0.25">
      <c r="A798">
        <v>766</v>
      </c>
      <c r="B798" s="176">
        <f ca="1">OFFSET(InputPriceData!B$15,CalculationsAndCharts!$A798+$A$11,0,1,1)</f>
        <v>40445</v>
      </c>
      <c r="C798" s="3">
        <f ca="1">OFFSET(InputPriceData!G$15,CalculationsAndCharts!$A798+$A$11,IF($C$7,8,0),1,1)</f>
        <v>209671800</v>
      </c>
      <c r="D798" s="4">
        <f ca="1">OFFSET(InputPriceData!C$15,CalculationsAndCharts!$A798+$A$11,IF($C$7,8,0),1,1)</f>
        <v>105.81</v>
      </c>
      <c r="E798" s="4">
        <f ca="1">OFFSET(InputPriceData!D$15,CalculationsAndCharts!$A798+$A$11,IF($C$7,8,0),1,1)</f>
        <v>106.88</v>
      </c>
      <c r="F798" s="4">
        <f ca="1">OFFSET(InputPriceData!E$15,CalculationsAndCharts!$A798+$A$11,IF($C$7,8,0),1,1)</f>
        <v>105.72</v>
      </c>
      <c r="G798" s="4">
        <f ca="1">OFFSET(InputPriceData!F$15,CalculationsAndCharts!$A798+$A$11,IF($C$7,8,0),1,1)</f>
        <v>106.81</v>
      </c>
      <c r="H798" s="138"/>
      <c r="I798" s="138"/>
      <c r="O798" s="246">
        <f t="shared" ca="1" si="110"/>
        <v>3.5676006428579066</v>
      </c>
      <c r="P798" s="246">
        <f t="shared" ca="1" si="111"/>
        <v>3.3490086579297316</v>
      </c>
      <c r="Q798" s="246">
        <f t="shared" ca="1" si="113"/>
        <v>3.4183910002150748</v>
      </c>
      <c r="R798" s="4">
        <f t="shared" ca="1" si="114"/>
        <v>0.97970321643107006</v>
      </c>
      <c r="S798" s="4">
        <f t="shared" ca="1" si="112"/>
        <v>0.99892137807522274</v>
      </c>
      <c r="W798" s="246">
        <f t="shared" ca="1" si="115"/>
        <v>3.5676006428579066</v>
      </c>
      <c r="X798" s="246">
        <f t="shared" ca="1" si="116"/>
        <v>3.3490086579297316</v>
      </c>
      <c r="Y798" s="246">
        <f t="shared" ca="1" si="117"/>
        <v>3.4183910002150748</v>
      </c>
      <c r="Z798" s="4">
        <f t="shared" ca="1" si="118"/>
        <v>0.97970321643107006</v>
      </c>
      <c r="AA798" s="4">
        <f t="shared" ca="1" si="119"/>
        <v>0.99125064022424847</v>
      </c>
    </row>
    <row r="799" spans="1:27" x14ac:dyDescent="0.25">
      <c r="A799">
        <v>767</v>
      </c>
      <c r="B799" s="176">
        <f ca="1">OFFSET(InputPriceData!B$15,CalculationsAndCharts!$A799+$A$11,0,1,1)</f>
        <v>40444</v>
      </c>
      <c r="C799" s="3">
        <f ca="1">OFFSET(InputPriceData!G$15,CalculationsAndCharts!$A799+$A$11,IF($C$7,8,0),1,1)</f>
        <v>202354300</v>
      </c>
      <c r="D799" s="4">
        <f ca="1">OFFSET(InputPriceData!C$15,CalculationsAndCharts!$A799+$A$11,IF($C$7,8,0),1,1)</f>
        <v>104.64</v>
      </c>
      <c r="E799" s="4">
        <f ca="1">OFFSET(InputPriceData!D$15,CalculationsAndCharts!$A799+$A$11,IF($C$7,8,0),1,1)</f>
        <v>105.74</v>
      </c>
      <c r="F799" s="4">
        <f ca="1">OFFSET(InputPriceData!E$15,CalculationsAndCharts!$A799+$A$11,IF($C$7,8,0),1,1)</f>
        <v>104.35</v>
      </c>
      <c r="G799" s="4">
        <f ca="1">OFFSET(InputPriceData!F$15,CalculationsAndCharts!$A799+$A$11,IF($C$7,8,0),1,1)</f>
        <v>104.65</v>
      </c>
      <c r="H799" s="138"/>
      <c r="I799" s="138"/>
      <c r="O799" s="246">
        <f t="shared" ca="1" si="110"/>
        <v>1.6755705180567269</v>
      </c>
      <c r="P799" s="246">
        <f t="shared" ca="1" si="111"/>
        <v>3.4398834151049407</v>
      </c>
      <c r="Q799" s="246">
        <f t="shared" ca="1" si="113"/>
        <v>3.4494359235268162</v>
      </c>
      <c r="R799" s="4">
        <f t="shared" ca="1" si="114"/>
        <v>0.99723070419812043</v>
      </c>
      <c r="S799" s="4">
        <f t="shared" ca="1" si="112"/>
        <v>0.99985405614435574</v>
      </c>
      <c r="W799" s="246">
        <f t="shared" ca="1" si="115"/>
        <v>1.6755705180567269</v>
      </c>
      <c r="X799" s="246">
        <f t="shared" ca="1" si="116"/>
        <v>3.4398834151049407</v>
      </c>
      <c r="Y799" s="246">
        <f t="shared" ca="1" si="117"/>
        <v>3.4494359235268162</v>
      </c>
      <c r="Z799" s="4">
        <f t="shared" ca="1" si="118"/>
        <v>0.99723070419812043</v>
      </c>
      <c r="AA799" s="4">
        <f t="shared" ca="1" si="119"/>
        <v>0.99881221913732121</v>
      </c>
    </row>
    <row r="800" spans="1:27" x14ac:dyDescent="0.25">
      <c r="A800">
        <v>768</v>
      </c>
      <c r="B800" s="176">
        <f ca="1">OFFSET(InputPriceData!B$15,CalculationsAndCharts!$A800+$A$11,0,1,1)</f>
        <v>40443</v>
      </c>
      <c r="C800" s="3">
        <f ca="1">OFFSET(InputPriceData!G$15,CalculationsAndCharts!$A800+$A$11,IF($C$7,8,0),1,1)</f>
        <v>191322400</v>
      </c>
      <c r="D800" s="4">
        <f ca="1">OFFSET(InputPriceData!C$15,CalculationsAndCharts!$A800+$A$11,IF($C$7,8,0),1,1)</f>
        <v>105.86</v>
      </c>
      <c r="E800" s="4">
        <f ca="1">OFFSET(InputPriceData!D$15,CalculationsAndCharts!$A800+$A$11,IF($C$7,8,0),1,1)</f>
        <v>106.46</v>
      </c>
      <c r="F800" s="4">
        <f ca="1">OFFSET(InputPriceData!E$15,CalculationsAndCharts!$A800+$A$11,IF($C$7,8,0),1,1)</f>
        <v>105.21</v>
      </c>
      <c r="G800" s="4">
        <f ca="1">OFFSET(InputPriceData!F$15,CalculationsAndCharts!$A800+$A$11,IF($C$7,8,0),1,1)</f>
        <v>105.51</v>
      </c>
      <c r="H800" s="138"/>
      <c r="I800" s="138"/>
      <c r="O800" s="246">
        <f t="shared" ca="1" si="110"/>
        <v>2.7630152413313405</v>
      </c>
      <c r="P800" s="246">
        <f t="shared" ca="1" si="111"/>
        <v>3.4807627886244363</v>
      </c>
      <c r="Q800" s="246">
        <f t="shared" ca="1" si="113"/>
        <v>3.4807627886244363</v>
      </c>
      <c r="R800" s="4">
        <f t="shared" ca="1" si="114"/>
        <v>1</v>
      </c>
      <c r="S800" s="4">
        <f t="shared" ca="1" si="112"/>
        <v>1</v>
      </c>
      <c r="W800" s="246">
        <f t="shared" ca="1" si="115"/>
        <v>2.7630152413313405</v>
      </c>
      <c r="X800" s="246">
        <f t="shared" ca="1" si="116"/>
        <v>3.4807627886244363</v>
      </c>
      <c r="Y800" s="246">
        <f t="shared" ca="1" si="117"/>
        <v>3.4807627886244363</v>
      </c>
      <c r="Z800" s="4">
        <f t="shared" ca="1" si="118"/>
        <v>1</v>
      </c>
      <c r="AA800" s="4">
        <f t="shared" ca="1" si="119"/>
        <v>1</v>
      </c>
    </row>
    <row r="801" spans="1:27" x14ac:dyDescent="0.25">
      <c r="A801">
        <v>769</v>
      </c>
      <c r="B801" s="176">
        <f ca="1">OFFSET(InputPriceData!B$15,CalculationsAndCharts!$A801+$A$11,0,1,1)</f>
        <v>40442</v>
      </c>
      <c r="C801" s="3">
        <f ca="1">OFFSET(InputPriceData!G$15,CalculationsAndCharts!$A801+$A$11,IF($C$7,8,0),1,1)</f>
        <v>268389100</v>
      </c>
      <c r="D801" s="4">
        <f ca="1">OFFSET(InputPriceData!C$15,CalculationsAndCharts!$A801+$A$11,IF($C$7,8,0),1,1)</f>
        <v>106.33</v>
      </c>
      <c r="E801" s="4">
        <f ca="1">OFFSET(InputPriceData!D$15,CalculationsAndCharts!$A801+$A$11,IF($C$7,8,0),1,1)</f>
        <v>106.83</v>
      </c>
      <c r="F801" s="4">
        <f ca="1">OFFSET(InputPriceData!E$15,CalculationsAndCharts!$A801+$A$11,IF($C$7,8,0),1,1)</f>
        <v>105.59</v>
      </c>
      <c r="G801" s="4">
        <f ca="1">OFFSET(InputPriceData!F$15,CalculationsAndCharts!$A801+$A$11,IF($C$7,8,0),1,1)</f>
        <v>106.03</v>
      </c>
      <c r="H801" s="138"/>
      <c r="I801" s="138"/>
      <c r="O801" s="246">
        <f t="shared" ref="O801:O864" ca="1" si="120">$N$38*(G801-2*G802+G803)+2*$N$36*O802-$N$37*O803</f>
        <v>3.5902001788271858</v>
      </c>
      <c r="P801" s="246">
        <f t="shared" ref="P801:P864" ca="1" si="121">$N$41*(O801+O802)/2+$N$42*P802+$N$43*P803</f>
        <v>3.3890840870303807</v>
      </c>
      <c r="Q801" s="246">
        <f t="shared" ca="1" si="113"/>
        <v>3.3890840870303807</v>
      </c>
      <c r="R801" s="4">
        <f t="shared" ca="1" si="114"/>
        <v>1</v>
      </c>
      <c r="S801" s="4">
        <f t="shared" ref="S801:S864" ca="1" si="122">(R801+$A$21)/($A$21*R801+1)</f>
        <v>1</v>
      </c>
      <c r="W801" s="246">
        <f t="shared" ca="1" si="115"/>
        <v>3.5902001788271858</v>
      </c>
      <c r="X801" s="246">
        <f t="shared" ca="1" si="116"/>
        <v>3.3890840870303807</v>
      </c>
      <c r="Y801" s="246">
        <f t="shared" ca="1" si="117"/>
        <v>3.3890840870303807</v>
      </c>
      <c r="Z801" s="4">
        <f t="shared" ca="1" si="118"/>
        <v>1</v>
      </c>
      <c r="AA801" s="4">
        <f t="shared" ca="1" si="119"/>
        <v>1</v>
      </c>
    </row>
    <row r="802" spans="1:27" x14ac:dyDescent="0.25">
      <c r="A802">
        <v>770</v>
      </c>
      <c r="B802" s="176">
        <f ca="1">OFFSET(InputPriceData!B$15,CalculationsAndCharts!$A802+$A$11,0,1,1)</f>
        <v>40441</v>
      </c>
      <c r="C802" s="3">
        <f ca="1">OFFSET(InputPriceData!G$15,CalculationsAndCharts!$A802+$A$11,IF($C$7,8,0),1,1)</f>
        <v>214555200</v>
      </c>
      <c r="D802" s="4">
        <f ca="1">OFFSET(InputPriceData!C$15,CalculationsAndCharts!$A802+$A$11,IF($C$7,8,0),1,1)</f>
        <v>105</v>
      </c>
      <c r="E802" s="4">
        <f ca="1">OFFSET(InputPriceData!D$15,CalculationsAndCharts!$A802+$A$11,IF($C$7,8,0),1,1)</f>
        <v>106.47</v>
      </c>
      <c r="F802" s="4">
        <f ca="1">OFFSET(InputPriceData!E$15,CalculationsAndCharts!$A802+$A$11,IF($C$7,8,0),1,1)</f>
        <v>104.67</v>
      </c>
      <c r="G802" s="4">
        <f ca="1">OFFSET(InputPriceData!F$15,CalculationsAndCharts!$A802+$A$11,IF($C$7,8,0),1,1)</f>
        <v>106.24</v>
      </c>
      <c r="H802" s="138"/>
      <c r="I802" s="138"/>
      <c r="O802" s="246">
        <f t="shared" ca="1" si="120"/>
        <v>4.1626069427328556</v>
      </c>
      <c r="P802" s="246">
        <f t="shared" ca="1" si="121"/>
        <v>3.2199533992588698</v>
      </c>
      <c r="Q802" s="246">
        <f t="shared" ref="Q802:Q865" ca="1" si="123">IF(ABS(P802)&gt;(Q803*0.991),ABS(P802),(Q803*0.991))</f>
        <v>3.2199533992588698</v>
      </c>
      <c r="R802" s="4">
        <f t="shared" ref="R802:R865" ca="1" si="124">IF(Q802&gt;0,P802/Q802,R803)</f>
        <v>1</v>
      </c>
      <c r="S802" s="4">
        <f t="shared" ca="1" si="122"/>
        <v>1</v>
      </c>
      <c r="W802" s="246">
        <f t="shared" ref="W802:W865" ca="1" si="125">$V$38*(G802-2*G803+G804)+2*$V$36*W803-$V$37*W804</f>
        <v>4.1626069427328556</v>
      </c>
      <c r="X802" s="246">
        <f t="shared" ref="X802:X865" ca="1" si="126">$V$41*(W802+W803)/2+$V$42*X803+$V$43*X804</f>
        <v>3.2199533992588698</v>
      </c>
      <c r="Y802" s="246">
        <f t="shared" ref="Y802:Y865" ca="1" si="127">IF(ABS(X802)&gt;(Y803*0.991),ABS(X802),(Y803*0.991))</f>
        <v>3.2199533992588698</v>
      </c>
      <c r="Z802" s="4">
        <f t="shared" ref="Z802:Z865" ca="1" si="128">IF(Y802&gt;0,X802/Y802,Z803)</f>
        <v>1</v>
      </c>
      <c r="AA802" s="4">
        <f t="shared" ref="AA802:AA865" ca="1" si="129">(Z802+$A$26)/($A$26*Z802+1)</f>
        <v>1</v>
      </c>
    </row>
    <row r="803" spans="1:27" x14ac:dyDescent="0.25">
      <c r="A803">
        <v>771</v>
      </c>
      <c r="B803" s="176">
        <f ca="1">OFFSET(InputPriceData!B$15,CalculationsAndCharts!$A803+$A$11,0,1,1)</f>
        <v>40438</v>
      </c>
      <c r="C803" s="3">
        <f ca="1">OFFSET(InputPriceData!G$15,CalculationsAndCharts!$A803+$A$11,IF($C$7,8,0),1,1)</f>
        <v>195836900</v>
      </c>
      <c r="D803" s="4">
        <f ca="1">OFFSET(InputPriceData!C$15,CalculationsAndCharts!$A803+$A$11,IF($C$7,8,0),1,1)</f>
        <v>105.15</v>
      </c>
      <c r="E803" s="4">
        <f ca="1">OFFSET(InputPriceData!D$15,CalculationsAndCharts!$A803+$A$11,IF($C$7,8,0),1,1)</f>
        <v>105.25</v>
      </c>
      <c r="F803" s="4">
        <f ca="1">OFFSET(InputPriceData!E$15,CalculationsAndCharts!$A803+$A$11,IF($C$7,8,0),1,1)</f>
        <v>104.35</v>
      </c>
      <c r="G803" s="4">
        <f ca="1">OFFSET(InputPriceData!F$15,CalculationsAndCharts!$A803+$A$11,IF($C$7,8,0),1,1)</f>
        <v>104.64</v>
      </c>
      <c r="H803" s="138"/>
      <c r="I803" s="138"/>
      <c r="O803" s="246">
        <f t="shared" ca="1" si="120"/>
        <v>2.8864414925292348</v>
      </c>
      <c r="P803" s="246">
        <f t="shared" ca="1" si="121"/>
        <v>3.0371108949607475</v>
      </c>
      <c r="Q803" s="246">
        <f t="shared" ca="1" si="123"/>
        <v>3.0371108949607475</v>
      </c>
      <c r="R803" s="4">
        <f t="shared" ca="1" si="124"/>
        <v>1</v>
      </c>
      <c r="S803" s="4">
        <f t="shared" ca="1" si="122"/>
        <v>1</v>
      </c>
      <c r="W803" s="246">
        <f t="shared" ca="1" si="125"/>
        <v>2.8864414925292348</v>
      </c>
      <c r="X803" s="246">
        <f t="shared" ca="1" si="126"/>
        <v>3.0371108949607475</v>
      </c>
      <c r="Y803" s="246">
        <f t="shared" ca="1" si="127"/>
        <v>3.0371108949607475</v>
      </c>
      <c r="Z803" s="4">
        <f t="shared" ca="1" si="128"/>
        <v>1</v>
      </c>
      <c r="AA803" s="4">
        <f t="shared" ca="1" si="129"/>
        <v>1</v>
      </c>
    </row>
    <row r="804" spans="1:27" x14ac:dyDescent="0.25">
      <c r="A804">
        <v>772</v>
      </c>
      <c r="B804" s="176">
        <f ca="1">OFFSET(InputPriceData!B$15,CalculationsAndCharts!$A804+$A$11,0,1,1)</f>
        <v>40437</v>
      </c>
      <c r="C804" s="3">
        <f ca="1">OFFSET(InputPriceData!G$15,CalculationsAndCharts!$A804+$A$11,IF($C$7,8,0),1,1)</f>
        <v>199962900</v>
      </c>
      <c r="D804" s="4">
        <f ca="1">OFFSET(InputPriceData!C$15,CalculationsAndCharts!$A804+$A$11,IF($C$7,8,0),1,1)</f>
        <v>104.3</v>
      </c>
      <c r="E804" s="4">
        <f ca="1">OFFSET(InputPriceData!D$15,CalculationsAndCharts!$A804+$A$11,IF($C$7,8,0),1,1)</f>
        <v>104.66</v>
      </c>
      <c r="F804" s="4">
        <f ca="1">OFFSET(InputPriceData!E$15,CalculationsAndCharts!$A804+$A$11,IF($C$7,8,0),1,1)</f>
        <v>103.95</v>
      </c>
      <c r="G804" s="4">
        <f ca="1">OFFSET(InputPriceData!F$15,CalculationsAndCharts!$A804+$A$11,IF($C$7,8,0),1,1)</f>
        <v>104.6</v>
      </c>
      <c r="H804" s="138"/>
      <c r="I804" s="138"/>
      <c r="O804" s="246">
        <f t="shared" ca="1" si="120"/>
        <v>3.1173964240322154</v>
      </c>
      <c r="P804" s="246">
        <f t="shared" ca="1" si="121"/>
        <v>2.8120615193101677</v>
      </c>
      <c r="Q804" s="246">
        <f t="shared" ca="1" si="123"/>
        <v>3.0600945320422359</v>
      </c>
      <c r="R804" s="4">
        <f t="shared" ca="1" si="124"/>
        <v>0.91894596387957439</v>
      </c>
      <c r="S804" s="4">
        <f t="shared" ca="1" si="122"/>
        <v>0.99556366955179221</v>
      </c>
      <c r="W804" s="246">
        <f t="shared" ca="1" si="125"/>
        <v>3.1173964240322154</v>
      </c>
      <c r="X804" s="246">
        <f t="shared" ca="1" si="126"/>
        <v>2.8120615193101677</v>
      </c>
      <c r="Y804" s="246">
        <f t="shared" ca="1" si="127"/>
        <v>3.0600945320422359</v>
      </c>
      <c r="Z804" s="4">
        <f t="shared" ca="1" si="128"/>
        <v>0.91894596387957439</v>
      </c>
      <c r="AA804" s="4">
        <f t="shared" ca="1" si="129"/>
        <v>0.96443902434694317</v>
      </c>
    </row>
    <row r="805" spans="1:27" x14ac:dyDescent="0.25">
      <c r="A805">
        <v>773</v>
      </c>
      <c r="B805" s="176">
        <f ca="1">OFFSET(InputPriceData!B$15,CalculationsAndCharts!$A805+$A$11,0,1,1)</f>
        <v>40436</v>
      </c>
      <c r="C805" s="3">
        <f ca="1">OFFSET(InputPriceData!G$15,CalculationsAndCharts!$A805+$A$11,IF($C$7,8,0),1,1)</f>
        <v>168608400</v>
      </c>
      <c r="D805" s="4">
        <f ca="1">OFFSET(InputPriceData!C$15,CalculationsAndCharts!$A805+$A$11,IF($C$7,8,0),1,1)</f>
        <v>103.93</v>
      </c>
      <c r="E805" s="4">
        <f ca="1">OFFSET(InputPriceData!D$15,CalculationsAndCharts!$A805+$A$11,IF($C$7,8,0),1,1)</f>
        <v>104.75</v>
      </c>
      <c r="F805" s="4">
        <f ca="1">OFFSET(InputPriceData!E$15,CalculationsAndCharts!$A805+$A$11,IF($C$7,8,0),1,1)</f>
        <v>103.61</v>
      </c>
      <c r="G805" s="4">
        <f ca="1">OFFSET(InputPriceData!F$15,CalculationsAndCharts!$A805+$A$11,IF($C$7,8,0),1,1)</f>
        <v>104.63</v>
      </c>
      <c r="H805" s="138"/>
      <c r="I805" s="138"/>
      <c r="O805" s="246">
        <f t="shared" ca="1" si="120"/>
        <v>3.436597252356647</v>
      </c>
      <c r="P805" s="246">
        <f t="shared" ca="1" si="121"/>
        <v>2.4845393126318784</v>
      </c>
      <c r="Q805" s="246">
        <f t="shared" ca="1" si="123"/>
        <v>3.0878855015562423</v>
      </c>
      <c r="R805" s="4">
        <f t="shared" ca="1" si="124"/>
        <v>0.80460862664101773</v>
      </c>
      <c r="S805" s="4">
        <f t="shared" ca="1" si="122"/>
        <v>0.98866736497640473</v>
      </c>
      <c r="W805" s="246">
        <f t="shared" ca="1" si="125"/>
        <v>3.436597252356647</v>
      </c>
      <c r="X805" s="246">
        <f t="shared" ca="1" si="126"/>
        <v>2.4845393126318784</v>
      </c>
      <c r="Y805" s="246">
        <f t="shared" ca="1" si="127"/>
        <v>3.0878855015562423</v>
      </c>
      <c r="Z805" s="4">
        <f t="shared" ca="1" si="128"/>
        <v>0.80460862664101773</v>
      </c>
      <c r="AA805" s="4">
        <f t="shared" ca="1" si="129"/>
        <v>0.9113096002728821</v>
      </c>
    </row>
    <row r="806" spans="1:27" x14ac:dyDescent="0.25">
      <c r="A806">
        <v>774</v>
      </c>
      <c r="B806" s="176">
        <f ca="1">OFFSET(InputPriceData!B$15,CalculationsAndCharts!$A806+$A$11,0,1,1)</f>
        <v>40435</v>
      </c>
      <c r="C806" s="3">
        <f ca="1">OFFSET(InputPriceData!G$15,CalculationsAndCharts!$A806+$A$11,IF($C$7,8,0),1,1)</f>
        <v>209823600</v>
      </c>
      <c r="D806" s="4">
        <f ca="1">OFFSET(InputPriceData!C$15,CalculationsAndCharts!$A806+$A$11,IF($C$7,8,0),1,1)</f>
        <v>104.09</v>
      </c>
      <c r="E806" s="4">
        <f ca="1">OFFSET(InputPriceData!D$15,CalculationsAndCharts!$A806+$A$11,IF($C$7,8,0),1,1)</f>
        <v>104.82</v>
      </c>
      <c r="F806" s="4">
        <f ca="1">OFFSET(InputPriceData!E$15,CalculationsAndCharts!$A806+$A$11,IF($C$7,8,0),1,1)</f>
        <v>103.7</v>
      </c>
      <c r="G806" s="4">
        <f ca="1">OFFSET(InputPriceData!F$15,CalculationsAndCharts!$A806+$A$11,IF($C$7,8,0),1,1)</f>
        <v>104.23</v>
      </c>
      <c r="H806" s="138"/>
      <c r="I806" s="138"/>
      <c r="O806" s="246">
        <f t="shared" ca="1" si="120"/>
        <v>3.3286092049165839</v>
      </c>
      <c r="P806" s="246">
        <f t="shared" ca="1" si="121"/>
        <v>2.071477854747831</v>
      </c>
      <c r="Q806" s="246">
        <f t="shared" ca="1" si="123"/>
        <v>3.1159288613080145</v>
      </c>
      <c r="R806" s="4">
        <f t="shared" ca="1" si="124"/>
        <v>0.66480267905675461</v>
      </c>
      <c r="S806" s="4">
        <f t="shared" ca="1" si="122"/>
        <v>0.9790281786325048</v>
      </c>
      <c r="W806" s="246">
        <f t="shared" ca="1" si="125"/>
        <v>3.3286092049165839</v>
      </c>
      <c r="X806" s="246">
        <f t="shared" ca="1" si="126"/>
        <v>2.071477854747831</v>
      </c>
      <c r="Y806" s="246">
        <f t="shared" ca="1" si="127"/>
        <v>3.1159288613080145</v>
      </c>
      <c r="Z806" s="4">
        <f t="shared" ca="1" si="128"/>
        <v>0.66480267905675461</v>
      </c>
      <c r="AA806" s="4">
        <f t="shared" ca="1" si="129"/>
        <v>0.84112880567810866</v>
      </c>
    </row>
    <row r="807" spans="1:27" x14ac:dyDescent="0.25">
      <c r="A807">
        <v>775</v>
      </c>
      <c r="B807" s="176">
        <f ca="1">OFFSET(InputPriceData!B$15,CalculationsAndCharts!$A807+$A$11,0,1,1)</f>
        <v>40434</v>
      </c>
      <c r="C807" s="3">
        <f ca="1">OFFSET(InputPriceData!G$15,CalculationsAndCharts!$A807+$A$11,IF($C$7,8,0),1,1)</f>
        <v>178503500</v>
      </c>
      <c r="D807" s="4">
        <f ca="1">OFFSET(InputPriceData!C$15,CalculationsAndCharts!$A807+$A$11,IF($C$7,8,0),1,1)</f>
        <v>104.17</v>
      </c>
      <c r="E807" s="4">
        <f ca="1">OFFSET(InputPriceData!D$15,CalculationsAndCharts!$A807+$A$11,IF($C$7,8,0),1,1)</f>
        <v>104.51</v>
      </c>
      <c r="F807" s="4">
        <f ca="1">OFFSET(InputPriceData!E$15,CalculationsAndCharts!$A807+$A$11,IF($C$7,8,0),1,1)</f>
        <v>103.75</v>
      </c>
      <c r="G807" s="4">
        <f ca="1">OFFSET(InputPriceData!F$15,CalculationsAndCharts!$A807+$A$11,IF($C$7,8,0),1,1)</f>
        <v>104.3</v>
      </c>
      <c r="H807" s="138"/>
      <c r="I807" s="138"/>
      <c r="O807" s="246">
        <f t="shared" ca="1" si="120"/>
        <v>3.695310808321679</v>
      </c>
      <c r="P807" s="246">
        <f t="shared" ca="1" si="121"/>
        <v>1.5889402798238428</v>
      </c>
      <c r="Q807" s="246">
        <f t="shared" ca="1" si="123"/>
        <v>3.1442269034389652</v>
      </c>
      <c r="R807" s="4">
        <f t="shared" ca="1" si="124"/>
        <v>0.50535165833164142</v>
      </c>
      <c r="S807" s="4">
        <f t="shared" ca="1" si="122"/>
        <v>0.96599926215994036</v>
      </c>
      <c r="W807" s="246">
        <f t="shared" ca="1" si="125"/>
        <v>3.695310808321679</v>
      </c>
      <c r="X807" s="246">
        <f t="shared" ca="1" si="126"/>
        <v>1.5889402798238428</v>
      </c>
      <c r="Y807" s="246">
        <f t="shared" ca="1" si="127"/>
        <v>3.1442269034389652</v>
      </c>
      <c r="Z807" s="4">
        <f t="shared" ca="1" si="128"/>
        <v>0.50535165833164142</v>
      </c>
      <c r="AA807" s="4">
        <f t="shared" ca="1" si="129"/>
        <v>0.75311624167321956</v>
      </c>
    </row>
    <row r="808" spans="1:27" x14ac:dyDescent="0.25">
      <c r="A808">
        <v>776</v>
      </c>
      <c r="B808" s="176">
        <f ca="1">OFFSET(InputPriceData!B$15,CalculationsAndCharts!$A808+$A$11,0,1,1)</f>
        <v>40431</v>
      </c>
      <c r="C808" s="3">
        <f ca="1">OFFSET(InputPriceData!G$15,CalculationsAndCharts!$A808+$A$11,IF($C$7,8,0),1,1)</f>
        <v>127819000</v>
      </c>
      <c r="D808" s="4">
        <f ca="1">OFFSET(InputPriceData!C$15,CalculationsAndCharts!$A808+$A$11,IF($C$7,8,0),1,1)</f>
        <v>102.82</v>
      </c>
      <c r="E808" s="4">
        <f ca="1">OFFSET(InputPriceData!D$15,CalculationsAndCharts!$A808+$A$11,IF($C$7,8,0),1,1)</f>
        <v>103.27</v>
      </c>
      <c r="F808" s="4">
        <f ca="1">OFFSET(InputPriceData!E$15,CalculationsAndCharts!$A808+$A$11,IF($C$7,8,0),1,1)</f>
        <v>102.59</v>
      </c>
      <c r="G808" s="4">
        <f ca="1">OFFSET(InputPriceData!F$15,CalculationsAndCharts!$A808+$A$11,IF($C$7,8,0),1,1)</f>
        <v>103.15</v>
      </c>
      <c r="H808" s="138"/>
      <c r="I808" s="138"/>
      <c r="O808" s="246">
        <f t="shared" ca="1" si="120"/>
        <v>2.8123997501707856</v>
      </c>
      <c r="P808" s="246">
        <f t="shared" ca="1" si="121"/>
        <v>1.0734595084735714</v>
      </c>
      <c r="Q808" s="246">
        <f t="shared" ca="1" si="123"/>
        <v>3.1727819409071292</v>
      </c>
      <c r="R808" s="4">
        <f t="shared" ca="1" si="124"/>
        <v>0.33833384344297512</v>
      </c>
      <c r="S808" s="4">
        <f t="shared" ca="1" si="122"/>
        <v>0.94927819672718305</v>
      </c>
      <c r="W808" s="246">
        <f t="shared" ca="1" si="125"/>
        <v>2.8123997501707856</v>
      </c>
      <c r="X808" s="246">
        <f t="shared" ca="1" si="126"/>
        <v>1.0734595084735714</v>
      </c>
      <c r="Y808" s="246">
        <f t="shared" ca="1" si="127"/>
        <v>3.1727819409071292</v>
      </c>
      <c r="Z808" s="4">
        <f t="shared" ca="1" si="128"/>
        <v>0.33833384344297512</v>
      </c>
      <c r="AA808" s="4">
        <f t="shared" ca="1" si="129"/>
        <v>0.65032329191001403</v>
      </c>
    </row>
    <row r="809" spans="1:27" x14ac:dyDescent="0.25">
      <c r="A809">
        <v>777</v>
      </c>
      <c r="B809" s="176">
        <f ca="1">OFFSET(InputPriceData!B$15,CalculationsAndCharts!$A809+$A$11,0,1,1)</f>
        <v>40430</v>
      </c>
      <c r="C809" s="3">
        <f ca="1">OFFSET(InputPriceData!G$15,CalculationsAndCharts!$A809+$A$11,IF($C$7,8,0),1,1)</f>
        <v>147017900</v>
      </c>
      <c r="D809" s="4">
        <f ca="1">OFFSET(InputPriceData!C$15,CalculationsAndCharts!$A809+$A$11,IF($C$7,8,0),1,1)</f>
        <v>103.31</v>
      </c>
      <c r="E809" s="4">
        <f ca="1">OFFSET(InputPriceData!D$15,CalculationsAndCharts!$A809+$A$11,IF($C$7,8,0),1,1)</f>
        <v>103.33</v>
      </c>
      <c r="F809" s="4">
        <f ca="1">OFFSET(InputPriceData!E$15,CalculationsAndCharts!$A809+$A$11,IF($C$7,8,0),1,1)</f>
        <v>102.35</v>
      </c>
      <c r="G809" s="4">
        <f ca="1">OFFSET(InputPriceData!F$15,CalculationsAndCharts!$A809+$A$11,IF($C$7,8,0),1,1)</f>
        <v>102.63</v>
      </c>
      <c r="H809" s="138"/>
      <c r="I809" s="138"/>
      <c r="O809" s="246">
        <f t="shared" ca="1" si="120"/>
        <v>2.5005737804664459</v>
      </c>
      <c r="P809" s="246">
        <f t="shared" ca="1" si="121"/>
        <v>0.53832155883534016</v>
      </c>
      <c r="Q809" s="246">
        <f t="shared" ca="1" si="123"/>
        <v>3.2015963076762151</v>
      </c>
      <c r="R809" s="4">
        <f t="shared" ca="1" si="124"/>
        <v>0.16814161034126915</v>
      </c>
      <c r="S809" s="4">
        <f t="shared" ca="1" si="122"/>
        <v>0.92774788873840064</v>
      </c>
      <c r="W809" s="246">
        <f t="shared" ca="1" si="125"/>
        <v>2.5005737804664459</v>
      </c>
      <c r="X809" s="246">
        <f t="shared" ca="1" si="126"/>
        <v>0.53832155883534016</v>
      </c>
      <c r="Y809" s="246">
        <f t="shared" ca="1" si="127"/>
        <v>3.2015963076762151</v>
      </c>
      <c r="Z809" s="4">
        <f t="shared" ca="1" si="128"/>
        <v>0.16814161034126915</v>
      </c>
      <c r="AA809" s="4">
        <f t="shared" ca="1" si="129"/>
        <v>0.53233832130503089</v>
      </c>
    </row>
    <row r="810" spans="1:27" x14ac:dyDescent="0.25">
      <c r="A810">
        <v>778</v>
      </c>
      <c r="B810" s="176">
        <f ca="1">OFFSET(InputPriceData!B$15,CalculationsAndCharts!$A810+$A$11,0,1,1)</f>
        <v>40429</v>
      </c>
      <c r="C810" s="3">
        <f ca="1">OFFSET(InputPriceData!G$15,CalculationsAndCharts!$A810+$A$11,IF($C$7,8,0),1,1)</f>
        <v>149924400</v>
      </c>
      <c r="D810" s="4">
        <f ca="1">OFFSET(InputPriceData!C$15,CalculationsAndCharts!$A810+$A$11,IF($C$7,8,0),1,1)</f>
        <v>101.65</v>
      </c>
      <c r="E810" s="4">
        <f ca="1">OFFSET(InputPriceData!D$15,CalculationsAndCharts!$A810+$A$11,IF($C$7,8,0),1,1)</f>
        <v>102.57</v>
      </c>
      <c r="F810" s="4">
        <f ca="1">OFFSET(InputPriceData!E$15,CalculationsAndCharts!$A810+$A$11,IF($C$7,8,0),1,1)</f>
        <v>101.6</v>
      </c>
      <c r="G810" s="4">
        <f ca="1">OFFSET(InputPriceData!F$15,CalculationsAndCharts!$A810+$A$11,IF($C$7,8,0),1,1)</f>
        <v>102.16</v>
      </c>
      <c r="H810" s="138"/>
      <c r="I810" s="138"/>
      <c r="O810" s="246">
        <f t="shared" ca="1" si="120"/>
        <v>2.2069008144342517</v>
      </c>
      <c r="P810" s="246">
        <f t="shared" ca="1" si="121"/>
        <v>-3.513452263364969E-2</v>
      </c>
      <c r="Q810" s="246">
        <f t="shared" ca="1" si="123"/>
        <v>3.2306723589063724</v>
      </c>
      <c r="R810" s="4">
        <f t="shared" ca="1" si="124"/>
        <v>-1.0875297377894184E-2</v>
      </c>
      <c r="S810" s="4">
        <f t="shared" ca="1" si="122"/>
        <v>0.89791326906063829</v>
      </c>
      <c r="W810" s="246">
        <f t="shared" ca="1" si="125"/>
        <v>2.2069008144342517</v>
      </c>
      <c r="X810" s="246">
        <f t="shared" ca="1" si="126"/>
        <v>-3.513452263364969E-2</v>
      </c>
      <c r="Y810" s="246">
        <f t="shared" ca="1" si="127"/>
        <v>3.2306723589063724</v>
      </c>
      <c r="Z810" s="4">
        <f t="shared" ca="1" si="128"/>
        <v>-1.0875297377894184E-2</v>
      </c>
      <c r="AA810" s="4">
        <f t="shared" ca="1" si="129"/>
        <v>0.39082483715278732</v>
      </c>
    </row>
    <row r="811" spans="1:27" x14ac:dyDescent="0.25">
      <c r="A811">
        <v>779</v>
      </c>
      <c r="B811" s="176">
        <f ca="1">OFFSET(InputPriceData!B$15,CalculationsAndCharts!$A811+$A$11,0,1,1)</f>
        <v>40428</v>
      </c>
      <c r="C811" s="3">
        <f ca="1">OFFSET(InputPriceData!G$15,CalculationsAndCharts!$A811+$A$11,IF($C$7,8,0),1,1)</f>
        <v>141973700</v>
      </c>
      <c r="D811" s="4">
        <f ca="1">OFFSET(InputPriceData!C$15,CalculationsAndCharts!$A811+$A$11,IF($C$7,8,0),1,1)</f>
        <v>102.13</v>
      </c>
      <c r="E811" s="4">
        <f ca="1">OFFSET(InputPriceData!D$15,CalculationsAndCharts!$A811+$A$11,IF($C$7,8,0),1,1)</f>
        <v>102.26</v>
      </c>
      <c r="F811" s="4">
        <f ca="1">OFFSET(InputPriceData!E$15,CalculationsAndCharts!$A811+$A$11,IF($C$7,8,0),1,1)</f>
        <v>101.37</v>
      </c>
      <c r="G811" s="4">
        <f ca="1">OFFSET(InputPriceData!F$15,CalculationsAndCharts!$A811+$A$11,IF($C$7,8,0),1,1)</f>
        <v>101.45</v>
      </c>
      <c r="H811" s="138"/>
      <c r="I811" s="138"/>
      <c r="O811" s="246">
        <f t="shared" ca="1" si="120"/>
        <v>1.6303474254734915</v>
      </c>
      <c r="P811" s="246">
        <f t="shared" ca="1" si="121"/>
        <v>-0.63498637514611511</v>
      </c>
      <c r="Q811" s="246">
        <f t="shared" ca="1" si="123"/>
        <v>3.2600124711466925</v>
      </c>
      <c r="R811" s="4">
        <f t="shared" ca="1" si="124"/>
        <v>-0.19478035153735529</v>
      </c>
      <c r="S811" s="4">
        <f t="shared" ca="1" si="122"/>
        <v>0.85512505063696487</v>
      </c>
      <c r="W811" s="246">
        <f t="shared" ca="1" si="125"/>
        <v>1.6303474254734915</v>
      </c>
      <c r="X811" s="246">
        <f t="shared" ca="1" si="126"/>
        <v>-0.63498637514611511</v>
      </c>
      <c r="Y811" s="246">
        <f t="shared" ca="1" si="127"/>
        <v>3.2600124711466925</v>
      </c>
      <c r="Z811" s="4">
        <f t="shared" ca="1" si="128"/>
        <v>-0.19478035153735529</v>
      </c>
      <c r="AA811" s="4">
        <f t="shared" ca="1" si="129"/>
        <v>0.22255975542233697</v>
      </c>
    </row>
    <row r="812" spans="1:27" x14ac:dyDescent="0.25">
      <c r="A812">
        <v>780</v>
      </c>
      <c r="B812" s="176">
        <f ca="1">OFFSET(InputPriceData!B$15,CalculationsAndCharts!$A812+$A$11,0,1,1)</f>
        <v>40424</v>
      </c>
      <c r="C812" s="3">
        <f ca="1">OFFSET(InputPriceData!G$15,CalculationsAndCharts!$A812+$A$11,IF($C$7,8,0),1,1)</f>
        <v>212197300</v>
      </c>
      <c r="D812" s="4">
        <f ca="1">OFFSET(InputPriceData!C$15,CalculationsAndCharts!$A812+$A$11,IF($C$7,8,0),1,1)</f>
        <v>102.28</v>
      </c>
      <c r="E812" s="4">
        <f ca="1">OFFSET(InputPriceData!D$15,CalculationsAndCharts!$A812+$A$11,IF($C$7,8,0),1,1)</f>
        <v>102.69</v>
      </c>
      <c r="F812" s="4">
        <f ca="1">OFFSET(InputPriceData!E$15,CalculationsAndCharts!$A812+$A$11,IF($C$7,8,0),1,1)</f>
        <v>101.73</v>
      </c>
      <c r="G812" s="4">
        <f ca="1">OFFSET(InputPriceData!F$15,CalculationsAndCharts!$A812+$A$11,IF($C$7,8,0),1,1)</f>
        <v>102.6</v>
      </c>
      <c r="H812" s="138"/>
      <c r="I812" s="138"/>
      <c r="O812" s="246">
        <f t="shared" ca="1" si="120"/>
        <v>2.9423179609918213</v>
      </c>
      <c r="P812" s="246">
        <f t="shared" ca="1" si="121"/>
        <v>-1.2556996662404449</v>
      </c>
      <c r="Q812" s="246">
        <f t="shared" ca="1" si="123"/>
        <v>3.2896190425294578</v>
      </c>
      <c r="R812" s="4">
        <f t="shared" ca="1" si="124"/>
        <v>-0.38171583092336153</v>
      </c>
      <c r="S812" s="4">
        <f t="shared" ca="1" si="122"/>
        <v>0.78951881732194762</v>
      </c>
      <c r="W812" s="246">
        <f t="shared" ca="1" si="125"/>
        <v>2.9423179609918213</v>
      </c>
      <c r="X812" s="246">
        <f t="shared" ca="1" si="126"/>
        <v>-1.2556996662404449</v>
      </c>
      <c r="Y812" s="246">
        <f t="shared" ca="1" si="127"/>
        <v>3.2896190425294578</v>
      </c>
      <c r="Z812" s="4">
        <f t="shared" ca="1" si="128"/>
        <v>-0.38171583092336153</v>
      </c>
      <c r="AA812" s="4">
        <f t="shared" ca="1" si="129"/>
        <v>2.157898518002966E-2</v>
      </c>
    </row>
    <row r="813" spans="1:27" x14ac:dyDescent="0.25">
      <c r="A813">
        <v>781</v>
      </c>
      <c r="B813" s="176">
        <f ca="1">OFFSET(InputPriceData!B$15,CalculationsAndCharts!$A813+$A$11,0,1,1)</f>
        <v>40423</v>
      </c>
      <c r="C813" s="3">
        <f ca="1">OFFSET(InputPriceData!G$15,CalculationsAndCharts!$A813+$A$11,IF($C$7,8,0),1,1)</f>
        <v>156112200</v>
      </c>
      <c r="D813" s="4">
        <f ca="1">OFFSET(InputPriceData!C$15,CalculationsAndCharts!$A813+$A$11,IF($C$7,8,0),1,1)</f>
        <v>100.6</v>
      </c>
      <c r="E813" s="4">
        <f ca="1">OFFSET(InputPriceData!D$15,CalculationsAndCharts!$A813+$A$11,IF($C$7,8,0),1,1)</f>
        <v>101.31</v>
      </c>
      <c r="F813" s="4">
        <f ca="1">OFFSET(InputPriceData!E$15,CalculationsAndCharts!$A813+$A$11,IF($C$7,8,0),1,1)</f>
        <v>100.38</v>
      </c>
      <c r="G813" s="4">
        <f ca="1">OFFSET(InputPriceData!F$15,CalculationsAndCharts!$A813+$A$11,IF($C$7,8,0),1,1)</f>
        <v>101.29</v>
      </c>
      <c r="H813" s="138"/>
      <c r="I813" s="138"/>
      <c r="O813" s="246">
        <f t="shared" ca="1" si="120"/>
        <v>1.7971018464264481</v>
      </c>
      <c r="P813" s="246">
        <f t="shared" ca="1" si="121"/>
        <v>-1.7871619988521839</v>
      </c>
      <c r="Q813" s="246">
        <f t="shared" ca="1" si="123"/>
        <v>3.3194944929661534</v>
      </c>
      <c r="R813" s="4">
        <f t="shared" ca="1" si="124"/>
        <v>-0.53838378181951885</v>
      </c>
      <c r="S813" s="4">
        <f t="shared" ca="1" si="122"/>
        <v>0.70154814940522314</v>
      </c>
      <c r="W813" s="246">
        <f t="shared" ca="1" si="125"/>
        <v>1.7971018464264481</v>
      </c>
      <c r="X813" s="246">
        <f t="shared" ca="1" si="126"/>
        <v>-1.7871619988521839</v>
      </c>
      <c r="Y813" s="246">
        <f t="shared" ca="1" si="127"/>
        <v>3.3194944929661534</v>
      </c>
      <c r="Z813" s="4">
        <f t="shared" ca="1" si="128"/>
        <v>-0.53838378181951885</v>
      </c>
      <c r="AA813" s="4">
        <f t="shared" ca="1" si="129"/>
        <v>-0.17636449543106633</v>
      </c>
    </row>
    <row r="814" spans="1:27" x14ac:dyDescent="0.25">
      <c r="A814">
        <v>782</v>
      </c>
      <c r="B814" s="176">
        <f ca="1">OFFSET(InputPriceData!B$15,CalculationsAndCharts!$A814+$A$11,0,1,1)</f>
        <v>40422</v>
      </c>
      <c r="C814" s="3">
        <f ca="1">OFFSET(InputPriceData!G$15,CalculationsAndCharts!$A814+$A$11,IF($C$7,8,0),1,1)</f>
        <v>256828100</v>
      </c>
      <c r="D814" s="4">
        <f ca="1">OFFSET(InputPriceData!C$15,CalculationsAndCharts!$A814+$A$11,IF($C$7,8,0),1,1)</f>
        <v>98.75</v>
      </c>
      <c r="E814" s="4">
        <f ca="1">OFFSET(InputPriceData!D$15,CalculationsAndCharts!$A814+$A$11,IF($C$7,8,0),1,1)</f>
        <v>100.49</v>
      </c>
      <c r="F814" s="4">
        <f ca="1">OFFSET(InputPriceData!E$15,CalculationsAndCharts!$A814+$A$11,IF($C$7,8,0),1,1)</f>
        <v>98.68</v>
      </c>
      <c r="G814" s="4">
        <f ca="1">OFFSET(InputPriceData!F$15,CalculationsAndCharts!$A814+$A$11,IF($C$7,8,0),1,1)</f>
        <v>100.35</v>
      </c>
      <c r="H814" s="138"/>
      <c r="I814" s="138"/>
      <c r="O814" s="246">
        <f t="shared" ca="1" si="120"/>
        <v>0.9287395396197593</v>
      </c>
      <c r="P814" s="246">
        <f t="shared" ca="1" si="121"/>
        <v>-2.1037055371510167</v>
      </c>
      <c r="Q814" s="246">
        <f t="shared" ca="1" si="123"/>
        <v>3.3496412643452609</v>
      </c>
      <c r="R814" s="4">
        <f t="shared" ca="1" si="124"/>
        <v>-0.62803905586654474</v>
      </c>
      <c r="S814" s="4">
        <f t="shared" ca="1" si="122"/>
        <v>0.62553572191619589</v>
      </c>
      <c r="W814" s="246">
        <f t="shared" ca="1" si="125"/>
        <v>0.9287395396197593</v>
      </c>
      <c r="X814" s="246">
        <f t="shared" ca="1" si="126"/>
        <v>-2.1037055371510167</v>
      </c>
      <c r="Y814" s="246">
        <f t="shared" ca="1" si="127"/>
        <v>3.3496412643452609</v>
      </c>
      <c r="Z814" s="4">
        <f t="shared" ca="1" si="128"/>
        <v>-0.62803905586654474</v>
      </c>
      <c r="AA814" s="4">
        <f t="shared" ca="1" si="129"/>
        <v>-0.30454569121914254</v>
      </c>
    </row>
    <row r="815" spans="1:27" x14ac:dyDescent="0.25">
      <c r="A815">
        <v>783</v>
      </c>
      <c r="B815" s="176">
        <f ca="1">OFFSET(InputPriceData!B$15,CalculationsAndCharts!$A815+$A$11,0,1,1)</f>
        <v>40421</v>
      </c>
      <c r="C815" s="3">
        <f ca="1">OFFSET(InputPriceData!G$15,CalculationsAndCharts!$A815+$A$11,IF($C$7,8,0),1,1)</f>
        <v>273933100</v>
      </c>
      <c r="D815" s="4">
        <f ca="1">OFFSET(InputPriceData!C$15,CalculationsAndCharts!$A815+$A$11,IF($C$7,8,0),1,1)</f>
        <v>97.08</v>
      </c>
      <c r="E815" s="4">
        <f ca="1">OFFSET(InputPriceData!D$15,CalculationsAndCharts!$A815+$A$11,IF($C$7,8,0),1,1)</f>
        <v>98.06</v>
      </c>
      <c r="F815" s="4">
        <f ca="1">OFFSET(InputPriceData!E$15,CalculationsAndCharts!$A815+$A$11,IF($C$7,8,0),1,1)</f>
        <v>96.68</v>
      </c>
      <c r="G815" s="4">
        <f ca="1">OFFSET(InputPriceData!F$15,CalculationsAndCharts!$A815+$A$11,IF($C$7,8,0),1,1)</f>
        <v>97.44</v>
      </c>
      <c r="H815" s="138"/>
      <c r="I815" s="138"/>
      <c r="O815" s="246">
        <f t="shared" ca="1" si="120"/>
        <v>-2.0827793369042826</v>
      </c>
      <c r="P815" s="246">
        <f t="shared" ca="1" si="121"/>
        <v>-2.1701741470781659</v>
      </c>
      <c r="Q815" s="246">
        <f t="shared" ca="1" si="123"/>
        <v>3.3800618207318474</v>
      </c>
      <c r="R815" s="4">
        <f t="shared" ca="1" si="124"/>
        <v>-0.64205161389867182</v>
      </c>
      <c r="S815" s="4">
        <f t="shared" ca="1" si="122"/>
        <v>0.61102977254196378</v>
      </c>
      <c r="W815" s="246">
        <f t="shared" ca="1" si="125"/>
        <v>-2.0827793369042826</v>
      </c>
      <c r="X815" s="246">
        <f t="shared" ca="1" si="126"/>
        <v>-2.1701741470781659</v>
      </c>
      <c r="Y815" s="246">
        <f t="shared" ca="1" si="127"/>
        <v>3.3800618207318474</v>
      </c>
      <c r="Z815" s="4">
        <f t="shared" ca="1" si="128"/>
        <v>-0.64205161389867182</v>
      </c>
      <c r="AA815" s="4">
        <f t="shared" ca="1" si="129"/>
        <v>-0.32569744093724101</v>
      </c>
    </row>
    <row r="816" spans="1:27" x14ac:dyDescent="0.25">
      <c r="A816">
        <v>784</v>
      </c>
      <c r="B816" s="176">
        <f ca="1">OFFSET(InputPriceData!B$15,CalculationsAndCharts!$A816+$A$11,0,1,1)</f>
        <v>40420</v>
      </c>
      <c r="C816" s="3">
        <f ca="1">OFFSET(InputPriceData!G$15,CalculationsAndCharts!$A816+$A$11,IF($C$7,8,0),1,1)</f>
        <v>167238600</v>
      </c>
      <c r="D816" s="4">
        <f ca="1">OFFSET(InputPriceData!C$15,CalculationsAndCharts!$A816+$A$11,IF($C$7,8,0),1,1)</f>
        <v>98.62</v>
      </c>
      <c r="E816" s="4">
        <f ca="1">OFFSET(InputPriceData!D$15,CalculationsAndCharts!$A816+$A$11,IF($C$7,8,0),1,1)</f>
        <v>98.92</v>
      </c>
      <c r="F816" s="4">
        <f ca="1">OFFSET(InputPriceData!E$15,CalculationsAndCharts!$A816+$A$11,IF($C$7,8,0),1,1)</f>
        <v>97.43</v>
      </c>
      <c r="G816" s="4">
        <f ca="1">OFFSET(InputPriceData!F$15,CalculationsAndCharts!$A816+$A$11,IF($C$7,8,0),1,1)</f>
        <v>97.44</v>
      </c>
      <c r="H816" s="138"/>
      <c r="I816" s="138"/>
      <c r="O816" s="246">
        <f t="shared" ca="1" si="120"/>
        <v>-2.3261665260672495</v>
      </c>
      <c r="P816" s="246">
        <f t="shared" ca="1" si="121"/>
        <v>-2.077530538829631</v>
      </c>
      <c r="Q816" s="246">
        <f t="shared" ca="1" si="123"/>
        <v>3.4107586485689683</v>
      </c>
      <c r="R816" s="4">
        <f t="shared" ca="1" si="124"/>
        <v>-0.60911097878511222</v>
      </c>
      <c r="S816" s="4">
        <f t="shared" ca="1" si="122"/>
        <v>0.64384449875444449</v>
      </c>
      <c r="W816" s="246">
        <f t="shared" ca="1" si="125"/>
        <v>-2.3261665260672495</v>
      </c>
      <c r="X816" s="246">
        <f t="shared" ca="1" si="126"/>
        <v>-2.077530538829631</v>
      </c>
      <c r="Y816" s="246">
        <f t="shared" ca="1" si="127"/>
        <v>3.4107586485689683</v>
      </c>
      <c r="Z816" s="4">
        <f t="shared" ca="1" si="128"/>
        <v>-0.60911097878511222</v>
      </c>
      <c r="AA816" s="4">
        <f t="shared" ca="1" si="129"/>
        <v>-0.27647177655455335</v>
      </c>
    </row>
    <row r="817" spans="1:27" x14ac:dyDescent="0.25">
      <c r="A817">
        <v>785</v>
      </c>
      <c r="B817" s="176">
        <f ca="1">OFFSET(InputPriceData!B$15,CalculationsAndCharts!$A817+$A$11,0,1,1)</f>
        <v>40417</v>
      </c>
      <c r="C817" s="3">
        <f ca="1">OFFSET(InputPriceData!G$15,CalculationsAndCharts!$A817+$A$11,IF($C$7,8,0),1,1)</f>
        <v>272649000</v>
      </c>
      <c r="D817" s="4">
        <f ca="1">OFFSET(InputPriceData!C$15,CalculationsAndCharts!$A817+$A$11,IF($C$7,8,0),1,1)</f>
        <v>97.97</v>
      </c>
      <c r="E817" s="4">
        <f ca="1">OFFSET(InputPriceData!D$15,CalculationsAndCharts!$A817+$A$11,IF($C$7,8,0),1,1)</f>
        <v>98.97</v>
      </c>
      <c r="F817" s="4">
        <f ca="1">OFFSET(InputPriceData!E$15,CalculationsAndCharts!$A817+$A$11,IF($C$7,8,0),1,1)</f>
        <v>96.51</v>
      </c>
      <c r="G817" s="4">
        <f ca="1">OFFSET(InputPriceData!F$15,CalculationsAndCharts!$A817+$A$11,IF($C$7,8,0),1,1)</f>
        <v>98.87</v>
      </c>
      <c r="H817" s="138"/>
      <c r="I817" s="138"/>
      <c r="O817" s="246">
        <f t="shared" ca="1" si="120"/>
        <v>-1.0916562244314179</v>
      </c>
      <c r="P817" s="246">
        <f t="shared" ca="1" si="121"/>
        <v>-1.9487137834924424</v>
      </c>
      <c r="Q817" s="246">
        <f t="shared" ca="1" si="123"/>
        <v>3.4417342568808964</v>
      </c>
      <c r="R817" s="4">
        <f t="shared" ca="1" si="124"/>
        <v>-0.56620111782206051</v>
      </c>
      <c r="S817" s="4">
        <f t="shared" ca="1" si="122"/>
        <v>0.68064020009197701</v>
      </c>
      <c r="W817" s="246">
        <f t="shared" ca="1" si="125"/>
        <v>-1.0916562244314179</v>
      </c>
      <c r="X817" s="246">
        <f t="shared" ca="1" si="126"/>
        <v>-1.9487137834924424</v>
      </c>
      <c r="Y817" s="246">
        <f t="shared" ca="1" si="127"/>
        <v>3.4417342568808964</v>
      </c>
      <c r="Z817" s="4">
        <f t="shared" ca="1" si="128"/>
        <v>-0.56620111782206051</v>
      </c>
      <c r="AA817" s="4">
        <f t="shared" ca="1" si="129"/>
        <v>-0.21486349919035608</v>
      </c>
    </row>
    <row r="818" spans="1:27" x14ac:dyDescent="0.25">
      <c r="A818">
        <v>786</v>
      </c>
      <c r="B818" s="176">
        <f ca="1">OFFSET(InputPriceData!B$15,CalculationsAndCharts!$A818+$A$11,0,1,1)</f>
        <v>40416</v>
      </c>
      <c r="C818" s="3">
        <f ca="1">OFFSET(InputPriceData!G$15,CalculationsAndCharts!$A818+$A$11,IF($C$7,8,0),1,1)</f>
        <v>224439500</v>
      </c>
      <c r="D818" s="4">
        <f ca="1">OFFSET(InputPriceData!C$15,CalculationsAndCharts!$A818+$A$11,IF($C$7,8,0),1,1)</f>
        <v>98.49</v>
      </c>
      <c r="E818" s="4">
        <f ca="1">OFFSET(InputPriceData!D$15,CalculationsAndCharts!$A818+$A$11,IF($C$7,8,0),1,1)</f>
        <v>98.62</v>
      </c>
      <c r="F818" s="4">
        <f ca="1">OFFSET(InputPriceData!E$15,CalculationsAndCharts!$A818+$A$11,IF($C$7,8,0),1,1)</f>
        <v>97.05</v>
      </c>
      <c r="G818" s="4">
        <f ca="1">OFFSET(InputPriceData!F$15,CalculationsAndCharts!$A818+$A$11,IF($C$7,8,0),1,1)</f>
        <v>97.37</v>
      </c>
      <c r="H818" s="138"/>
      <c r="I818" s="138"/>
      <c r="O818" s="246">
        <f t="shared" ca="1" si="120"/>
        <v>-2.8048018665349344</v>
      </c>
      <c r="P818" s="246">
        <f t="shared" ca="1" si="121"/>
        <v>-1.7183079295988695</v>
      </c>
      <c r="Q818" s="246">
        <f t="shared" ca="1" si="123"/>
        <v>3.4729911774782001</v>
      </c>
      <c r="R818" s="4">
        <f t="shared" ca="1" si="124"/>
        <v>-0.49476311392376271</v>
      </c>
      <c r="S818" s="4">
        <f t="shared" ca="1" si="122"/>
        <v>0.73053406323394032</v>
      </c>
      <c r="W818" s="246">
        <f t="shared" ca="1" si="125"/>
        <v>-2.8048018665349344</v>
      </c>
      <c r="X818" s="246">
        <f t="shared" ca="1" si="126"/>
        <v>-1.7183079295988695</v>
      </c>
      <c r="Y818" s="246">
        <f t="shared" ca="1" si="127"/>
        <v>3.4729911774782001</v>
      </c>
      <c r="Z818" s="4">
        <f t="shared" ca="1" si="128"/>
        <v>-0.49476311392376271</v>
      </c>
      <c r="AA818" s="4">
        <f t="shared" ca="1" si="129"/>
        <v>-0.11814453766256905</v>
      </c>
    </row>
    <row r="819" spans="1:27" x14ac:dyDescent="0.25">
      <c r="A819">
        <v>787</v>
      </c>
      <c r="B819" s="176">
        <f ca="1">OFFSET(InputPriceData!B$15,CalculationsAndCharts!$A819+$A$11,0,1,1)</f>
        <v>40415</v>
      </c>
      <c r="C819" s="3">
        <f ca="1">OFFSET(InputPriceData!G$15,CalculationsAndCharts!$A819+$A$11,IF($C$7,8,0),1,1)</f>
        <v>272234800</v>
      </c>
      <c r="D819" s="4">
        <f ca="1">OFFSET(InputPriceData!C$15,CalculationsAndCharts!$A819+$A$11,IF($C$7,8,0),1,1)</f>
        <v>97.1</v>
      </c>
      <c r="E819" s="4">
        <f ca="1">OFFSET(InputPriceData!D$15,CalculationsAndCharts!$A819+$A$11,IF($C$7,8,0),1,1)</f>
        <v>98.39</v>
      </c>
      <c r="F819" s="4">
        <f ca="1">OFFSET(InputPriceData!E$15,CalculationsAndCharts!$A819+$A$11,IF($C$7,8,0),1,1)</f>
        <v>96.49</v>
      </c>
      <c r="G819" s="4">
        <f ca="1">OFFSET(InputPriceData!F$15,CalculationsAndCharts!$A819+$A$11,IF($C$7,8,0),1,1)</f>
        <v>98.02</v>
      </c>
      <c r="H819" s="138"/>
      <c r="I819" s="138"/>
      <c r="O819" s="246">
        <f t="shared" ca="1" si="120"/>
        <v>-2.422577001382952</v>
      </c>
      <c r="P819" s="246">
        <f t="shared" ca="1" si="121"/>
        <v>-1.3873695937453343</v>
      </c>
      <c r="Q819" s="246">
        <f t="shared" ca="1" si="123"/>
        <v>3.5045319651646825</v>
      </c>
      <c r="R819" s="4">
        <f t="shared" ca="1" si="124"/>
        <v>-0.39587871006339642</v>
      </c>
      <c r="S819" s="4">
        <f t="shared" ca="1" si="122"/>
        <v>0.78315071545375703</v>
      </c>
      <c r="W819" s="246">
        <f t="shared" ca="1" si="125"/>
        <v>-2.422577001382952</v>
      </c>
      <c r="X819" s="246">
        <f t="shared" ca="1" si="126"/>
        <v>-1.3873695937453343</v>
      </c>
      <c r="Y819" s="246">
        <f t="shared" ca="1" si="127"/>
        <v>3.5045319651646825</v>
      </c>
      <c r="Z819" s="4">
        <f t="shared" ca="1" si="128"/>
        <v>-0.39587871006339642</v>
      </c>
      <c r="AA819" s="4">
        <f t="shared" ca="1" si="129"/>
        <v>4.896687700840399E-3</v>
      </c>
    </row>
    <row r="820" spans="1:27" x14ac:dyDescent="0.25">
      <c r="A820">
        <v>788</v>
      </c>
      <c r="B820" s="176">
        <f ca="1">OFFSET(InputPriceData!B$15,CalculationsAndCharts!$A820+$A$11,0,1,1)</f>
        <v>40414</v>
      </c>
      <c r="C820" s="3">
        <f ca="1">OFFSET(InputPriceData!G$15,CalculationsAndCharts!$A820+$A$11,IF($C$7,8,0),1,1)</f>
        <v>280677800</v>
      </c>
      <c r="D820" s="4">
        <f ca="1">OFFSET(InputPriceData!C$15,CalculationsAndCharts!$A820+$A$11,IF($C$7,8,0),1,1)</f>
        <v>98.03</v>
      </c>
      <c r="E820" s="4">
        <f ca="1">OFFSET(InputPriceData!D$15,CalculationsAndCharts!$A820+$A$11,IF($C$7,8,0),1,1)</f>
        <v>98.44</v>
      </c>
      <c r="F820" s="4">
        <f ca="1">OFFSET(InputPriceData!E$15,CalculationsAndCharts!$A820+$A$11,IF($C$7,8,0),1,1)</f>
        <v>97.12</v>
      </c>
      <c r="G820" s="4">
        <f ca="1">OFFSET(InputPriceData!F$15,CalculationsAndCharts!$A820+$A$11,IF($C$7,8,0),1,1)</f>
        <v>97.64</v>
      </c>
      <c r="H820" s="138"/>
      <c r="I820" s="138"/>
      <c r="O820" s="246">
        <f t="shared" ca="1" si="120"/>
        <v>-3.0771590482976006</v>
      </c>
      <c r="P820" s="246">
        <f t="shared" ca="1" si="121"/>
        <v>-1.0224359664294023</v>
      </c>
      <c r="Q820" s="246">
        <f t="shared" ca="1" si="123"/>
        <v>3.5363591979461981</v>
      </c>
      <c r="R820" s="4">
        <f t="shared" ca="1" si="124"/>
        <v>-0.28912107317129992</v>
      </c>
      <c r="S820" s="4">
        <f t="shared" ca="1" si="122"/>
        <v>0.82574524241703851</v>
      </c>
      <c r="W820" s="246">
        <f t="shared" ca="1" si="125"/>
        <v>-3.0771590482976006</v>
      </c>
      <c r="X820" s="246">
        <f t="shared" ca="1" si="126"/>
        <v>-1.0224359664294023</v>
      </c>
      <c r="Y820" s="246">
        <f t="shared" ca="1" si="127"/>
        <v>3.5363591979461981</v>
      </c>
      <c r="Z820" s="4">
        <f t="shared" ca="1" si="128"/>
        <v>-0.28912107317129992</v>
      </c>
      <c r="AA820" s="4">
        <f t="shared" ca="1" si="129"/>
        <v>0.12537878655768997</v>
      </c>
    </row>
    <row r="821" spans="1:27" x14ac:dyDescent="0.25">
      <c r="A821">
        <v>789</v>
      </c>
      <c r="B821" s="176">
        <f ca="1">OFFSET(InputPriceData!B$15,CalculationsAndCharts!$A821+$A$11,0,1,1)</f>
        <v>40413</v>
      </c>
      <c r="C821" s="3">
        <f ca="1">OFFSET(InputPriceData!G$15,CalculationsAndCharts!$A821+$A$11,IF($C$7,8,0),1,1)</f>
        <v>163490300</v>
      </c>
      <c r="D821" s="4">
        <f ca="1">OFFSET(InputPriceData!C$15,CalculationsAndCharts!$A821+$A$11,IF($C$7,8,0),1,1)</f>
        <v>99.96</v>
      </c>
      <c r="E821" s="4">
        <f ca="1">OFFSET(InputPriceData!D$15,CalculationsAndCharts!$A821+$A$11,IF($C$7,8,0),1,1)</f>
        <v>100.45</v>
      </c>
      <c r="F821" s="4">
        <f ca="1">OFFSET(InputPriceData!E$15,CalculationsAndCharts!$A821+$A$11,IF($C$7,8,0),1,1)</f>
        <v>99.06</v>
      </c>
      <c r="G821" s="4">
        <f ca="1">OFFSET(InputPriceData!F$15,CalculationsAndCharts!$A821+$A$11,IF($C$7,8,0),1,1)</f>
        <v>99.11</v>
      </c>
      <c r="H821" s="138"/>
      <c r="I821" s="138"/>
      <c r="O821" s="246">
        <f t="shared" ca="1" si="120"/>
        <v>-1.8512093568351491</v>
      </c>
      <c r="P821" s="246">
        <f t="shared" ca="1" si="121"/>
        <v>-0.66623445638598366</v>
      </c>
      <c r="Q821" s="246">
        <f t="shared" ca="1" si="123"/>
        <v>3.5684754772413707</v>
      </c>
      <c r="R821" s="4">
        <f t="shared" ca="1" si="124"/>
        <v>-0.18670002375945141</v>
      </c>
      <c r="S821" s="4">
        <f t="shared" ca="1" si="122"/>
        <v>0.85736263876578245</v>
      </c>
      <c r="W821" s="246">
        <f t="shared" ca="1" si="125"/>
        <v>-1.8512093568351491</v>
      </c>
      <c r="X821" s="246">
        <f t="shared" ca="1" si="126"/>
        <v>-0.66623445638598366</v>
      </c>
      <c r="Y821" s="246">
        <f t="shared" ca="1" si="127"/>
        <v>3.5684754772413707</v>
      </c>
      <c r="Z821" s="4">
        <f t="shared" ca="1" si="128"/>
        <v>-0.18670002375945141</v>
      </c>
      <c r="AA821" s="4">
        <f t="shared" ca="1" si="129"/>
        <v>0.23051482560769346</v>
      </c>
    </row>
    <row r="822" spans="1:27" x14ac:dyDescent="0.25">
      <c r="A822">
        <v>790</v>
      </c>
      <c r="B822" s="176">
        <f ca="1">OFFSET(InputPriceData!B$15,CalculationsAndCharts!$A822+$A$11,0,1,1)</f>
        <v>40410</v>
      </c>
      <c r="C822" s="3">
        <f ca="1">OFFSET(InputPriceData!G$15,CalculationsAndCharts!$A822+$A$11,IF($C$7,8,0),1,1)</f>
        <v>209714200</v>
      </c>
      <c r="D822" s="4">
        <f ca="1">OFFSET(InputPriceData!C$15,CalculationsAndCharts!$A822+$A$11,IF($C$7,8,0),1,1)</f>
        <v>99.52</v>
      </c>
      <c r="E822" s="4">
        <f ca="1">OFFSET(InputPriceData!D$15,CalculationsAndCharts!$A822+$A$11,IF($C$7,8,0),1,1)</f>
        <v>99.87</v>
      </c>
      <c r="F822" s="4">
        <f ca="1">OFFSET(InputPriceData!E$15,CalculationsAndCharts!$A822+$A$11,IF($C$7,8,0),1,1)</f>
        <v>98.77</v>
      </c>
      <c r="G822" s="4">
        <f ca="1">OFFSET(InputPriceData!F$15,CalculationsAndCharts!$A822+$A$11,IF($C$7,8,0),1,1)</f>
        <v>99.49</v>
      </c>
      <c r="H822" s="138"/>
      <c r="I822" s="138"/>
      <c r="O822" s="246">
        <f t="shared" ca="1" si="120"/>
        <v>-1.6475857952867057</v>
      </c>
      <c r="P822" s="246">
        <f t="shared" ca="1" si="121"/>
        <v>-0.33233693085985366</v>
      </c>
      <c r="Q822" s="246">
        <f t="shared" ca="1" si="123"/>
        <v>3.6008834280942188</v>
      </c>
      <c r="R822" s="4">
        <f t="shared" ca="1" si="124"/>
        <v>-9.2293165690105178E-2</v>
      </c>
      <c r="S822" s="4">
        <f t="shared" ca="1" si="122"/>
        <v>0.88087576603418727</v>
      </c>
      <c r="W822" s="246">
        <f t="shared" ca="1" si="125"/>
        <v>-1.6475857952867057</v>
      </c>
      <c r="X822" s="246">
        <f t="shared" ca="1" si="126"/>
        <v>-0.33233693085985366</v>
      </c>
      <c r="Y822" s="246">
        <f t="shared" ca="1" si="127"/>
        <v>3.6008834280942188</v>
      </c>
      <c r="Z822" s="4">
        <f t="shared" ca="1" si="128"/>
        <v>-9.2293165690105178E-2</v>
      </c>
      <c r="AA822" s="4">
        <f t="shared" ca="1" si="129"/>
        <v>0.31950197375056549</v>
      </c>
    </row>
    <row r="823" spans="1:27" x14ac:dyDescent="0.25">
      <c r="A823">
        <v>791</v>
      </c>
      <c r="B823" s="176">
        <f ca="1">OFFSET(InputPriceData!B$15,CalculationsAndCharts!$A823+$A$11,0,1,1)</f>
        <v>40409</v>
      </c>
      <c r="C823" s="3">
        <f ca="1">OFFSET(InputPriceData!G$15,CalculationsAndCharts!$A823+$A$11,IF($C$7,8,0),1,1)</f>
        <v>265847600</v>
      </c>
      <c r="D823" s="4">
        <f ca="1">OFFSET(InputPriceData!C$15,CalculationsAndCharts!$A823+$A$11,IF($C$7,8,0),1,1)</f>
        <v>101.06</v>
      </c>
      <c r="E823" s="4">
        <f ca="1">OFFSET(InputPriceData!D$15,CalculationsAndCharts!$A823+$A$11,IF($C$7,8,0),1,1)</f>
        <v>101.31</v>
      </c>
      <c r="F823" s="4">
        <f ca="1">OFFSET(InputPriceData!E$15,CalculationsAndCharts!$A823+$A$11,IF($C$7,8,0),1,1)</f>
        <v>99.4</v>
      </c>
      <c r="G823" s="4">
        <f ca="1">OFFSET(InputPriceData!F$15,CalculationsAndCharts!$A823+$A$11,IF($C$7,8,0),1,1)</f>
        <v>99.82</v>
      </c>
      <c r="H823" s="138"/>
      <c r="I823" s="138"/>
      <c r="O823" s="246">
        <f t="shared" ca="1" si="120"/>
        <v>-1.473932978840776</v>
      </c>
      <c r="P823" s="246">
        <f t="shared" ca="1" si="121"/>
        <v>1.3710441993009248E-2</v>
      </c>
      <c r="Q823" s="246">
        <f t="shared" ca="1" si="123"/>
        <v>3.6335856993887172</v>
      </c>
      <c r="R823" s="4">
        <f t="shared" ca="1" si="124"/>
        <v>3.7732540601191195E-3</v>
      </c>
      <c r="S823" s="4">
        <f t="shared" ca="1" si="122"/>
        <v>0.90071449190787956</v>
      </c>
      <c r="W823" s="246">
        <f t="shared" ca="1" si="125"/>
        <v>-1.473932978840776</v>
      </c>
      <c r="X823" s="246">
        <f t="shared" ca="1" si="126"/>
        <v>1.3710441993009248E-2</v>
      </c>
      <c r="Y823" s="246">
        <f t="shared" ca="1" si="127"/>
        <v>3.6335856993887172</v>
      </c>
      <c r="Z823" s="4">
        <f t="shared" ca="1" si="128"/>
        <v>3.7732540601191195E-3</v>
      </c>
      <c r="AA823" s="4">
        <f t="shared" ca="1" si="129"/>
        <v>0.40316475683786496</v>
      </c>
    </row>
    <row r="824" spans="1:27" x14ac:dyDescent="0.25">
      <c r="A824">
        <v>792</v>
      </c>
      <c r="B824" s="176">
        <f ca="1">OFFSET(InputPriceData!B$15,CalculationsAndCharts!$A824+$A$11,0,1,1)</f>
        <v>40408</v>
      </c>
      <c r="C824" s="3">
        <f ca="1">OFFSET(InputPriceData!G$15,CalculationsAndCharts!$A824+$A$11,IF($C$7,8,0),1,1)</f>
        <v>182922100</v>
      </c>
      <c r="D824" s="4">
        <f ca="1">OFFSET(InputPriceData!C$15,CalculationsAndCharts!$A824+$A$11,IF($C$7,8,0),1,1)</f>
        <v>101.35</v>
      </c>
      <c r="E824" s="4">
        <f ca="1">OFFSET(InputPriceData!D$15,CalculationsAndCharts!$A824+$A$11,IF($C$7,8,0),1,1)</f>
        <v>102.13</v>
      </c>
      <c r="F824" s="4">
        <f ca="1">OFFSET(InputPriceData!E$15,CalculationsAndCharts!$A824+$A$11,IF($C$7,8,0),1,1)</f>
        <v>100.77</v>
      </c>
      <c r="G824" s="4">
        <f ca="1">OFFSET(InputPriceData!F$15,CalculationsAndCharts!$A824+$A$11,IF($C$7,8,0),1,1)</f>
        <v>101.58</v>
      </c>
      <c r="H824" s="138"/>
      <c r="I824" s="138"/>
      <c r="O824" s="246">
        <f t="shared" ca="1" si="120"/>
        <v>0.21461841542831284</v>
      </c>
      <c r="P824" s="246">
        <f t="shared" ca="1" si="121"/>
        <v>0.35930898245795939</v>
      </c>
      <c r="Q824" s="246">
        <f t="shared" ca="1" si="123"/>
        <v>3.6665849640653052</v>
      </c>
      <c r="R824" s="4">
        <f t="shared" ca="1" si="124"/>
        <v>9.7995542440554168E-2</v>
      </c>
      <c r="S824" s="4">
        <f t="shared" ca="1" si="122"/>
        <v>0.91711011000377196</v>
      </c>
      <c r="W824" s="246">
        <f t="shared" ca="1" si="125"/>
        <v>0.21461841542831284</v>
      </c>
      <c r="X824" s="246">
        <f t="shared" ca="1" si="126"/>
        <v>0.35930898245795939</v>
      </c>
      <c r="Y824" s="246">
        <f t="shared" ca="1" si="127"/>
        <v>3.6665849640653052</v>
      </c>
      <c r="Z824" s="4">
        <f t="shared" ca="1" si="128"/>
        <v>9.7995542440554168E-2</v>
      </c>
      <c r="AA824" s="4">
        <f t="shared" ca="1" si="129"/>
        <v>0.47921131340042422</v>
      </c>
    </row>
    <row r="825" spans="1:27" x14ac:dyDescent="0.25">
      <c r="A825">
        <v>793</v>
      </c>
      <c r="B825" s="176">
        <f ca="1">OFFSET(InputPriceData!B$15,CalculationsAndCharts!$A825+$A$11,0,1,1)</f>
        <v>40407</v>
      </c>
      <c r="C825" s="3">
        <f ca="1">OFFSET(InputPriceData!G$15,CalculationsAndCharts!$A825+$A$11,IF($C$7,8,0),1,1)</f>
        <v>172270300</v>
      </c>
      <c r="D825" s="4">
        <f ca="1">OFFSET(InputPriceData!C$15,CalculationsAndCharts!$A825+$A$11,IF($C$7,8,0),1,1)</f>
        <v>101.03</v>
      </c>
      <c r="E825" s="4">
        <f ca="1">OFFSET(InputPriceData!D$15,CalculationsAndCharts!$A825+$A$11,IF($C$7,8,0),1,1)</f>
        <v>102.14</v>
      </c>
      <c r="F825" s="4">
        <f ca="1">OFFSET(InputPriceData!E$15,CalculationsAndCharts!$A825+$A$11,IF($C$7,8,0),1,1)</f>
        <v>100.74</v>
      </c>
      <c r="G825" s="4">
        <f ca="1">OFFSET(InputPriceData!F$15,CalculationsAndCharts!$A825+$A$11,IF($C$7,8,0),1,1)</f>
        <v>101.4</v>
      </c>
      <c r="H825" s="138"/>
      <c r="I825" s="138"/>
      <c r="O825" s="246">
        <f t="shared" ca="1" si="120"/>
        <v>3.0511927391441374E-2</v>
      </c>
      <c r="P825" s="246">
        <f t="shared" ca="1" si="121"/>
        <v>0.77634532236500498</v>
      </c>
      <c r="Q825" s="246">
        <f t="shared" ca="1" si="123"/>
        <v>3.6998839193393596</v>
      </c>
      <c r="R825" s="4">
        <f t="shared" ca="1" si="124"/>
        <v>0.20982964311583779</v>
      </c>
      <c r="S825" s="4">
        <f t="shared" ca="1" si="122"/>
        <v>0.93353471301455648</v>
      </c>
      <c r="W825" s="246">
        <f t="shared" ca="1" si="125"/>
        <v>3.0511927391441374E-2</v>
      </c>
      <c r="X825" s="246">
        <f t="shared" ca="1" si="126"/>
        <v>0.77634532236500498</v>
      </c>
      <c r="Y825" s="246">
        <f t="shared" ca="1" si="127"/>
        <v>3.6998839193393596</v>
      </c>
      <c r="Z825" s="4">
        <f t="shared" ca="1" si="128"/>
        <v>0.20982964311583779</v>
      </c>
      <c r="AA825" s="4">
        <f t="shared" ca="1" si="129"/>
        <v>0.56260883840527953</v>
      </c>
    </row>
    <row r="826" spans="1:27" x14ac:dyDescent="0.25">
      <c r="A826">
        <v>794</v>
      </c>
      <c r="B826" s="176">
        <f ca="1">OFFSET(InputPriceData!B$15,CalculationsAndCharts!$A826+$A$11,0,1,1)</f>
        <v>40406</v>
      </c>
      <c r="C826" s="3">
        <f ca="1">OFFSET(InputPriceData!G$15,CalculationsAndCharts!$A826+$A$11,IF($C$7,8,0),1,1)</f>
        <v>147895300</v>
      </c>
      <c r="D826" s="4">
        <f ca="1">OFFSET(InputPriceData!C$15,CalculationsAndCharts!$A826+$A$11,IF($C$7,8,0),1,1)</f>
        <v>99.53</v>
      </c>
      <c r="E826" s="4">
        <f ca="1">OFFSET(InputPriceData!D$15,CalculationsAndCharts!$A826+$A$11,IF($C$7,8,0),1,1)</f>
        <v>100.49</v>
      </c>
      <c r="F826" s="4">
        <f ca="1">OFFSET(InputPriceData!E$15,CalculationsAndCharts!$A826+$A$11,IF($C$7,8,0),1,1)</f>
        <v>99.17</v>
      </c>
      <c r="G826" s="4">
        <f ca="1">OFFSET(InputPriceData!F$15,CalculationsAndCharts!$A826+$A$11,IF($C$7,8,0),1,1)</f>
        <v>100.17</v>
      </c>
      <c r="H826" s="138"/>
      <c r="I826" s="138"/>
      <c r="O826" s="246">
        <f t="shared" ca="1" si="120"/>
        <v>-1.2690216098739178</v>
      </c>
      <c r="P826" s="246">
        <f t="shared" ca="1" si="121"/>
        <v>1.3460698186493212</v>
      </c>
      <c r="Q826" s="246">
        <f t="shared" ca="1" si="123"/>
        <v>3.7334852869216544</v>
      </c>
      <c r="R826" s="4">
        <f t="shared" ca="1" si="124"/>
        <v>0.36053974107373199</v>
      </c>
      <c r="S826" s="4">
        <f t="shared" ca="1" si="122"/>
        <v>0.95172011093853381</v>
      </c>
      <c r="W826" s="246">
        <f t="shared" ca="1" si="125"/>
        <v>-1.2690216098739178</v>
      </c>
      <c r="X826" s="246">
        <f t="shared" ca="1" si="126"/>
        <v>1.3460698186493212</v>
      </c>
      <c r="Y826" s="246">
        <f t="shared" ca="1" si="127"/>
        <v>3.7334852869216544</v>
      </c>
      <c r="Z826" s="4">
        <f t="shared" ca="1" si="128"/>
        <v>0.36053974107373199</v>
      </c>
      <c r="AA826" s="4">
        <f t="shared" ca="1" si="129"/>
        <v>0.66468202674598731</v>
      </c>
    </row>
    <row r="827" spans="1:27" x14ac:dyDescent="0.25">
      <c r="A827">
        <v>795</v>
      </c>
      <c r="B827" s="176">
        <f ca="1">OFFSET(InputPriceData!B$15,CalculationsAndCharts!$A827+$A$11,0,1,1)</f>
        <v>40403</v>
      </c>
      <c r="C827" s="3">
        <f ca="1">OFFSET(InputPriceData!G$15,CalculationsAndCharts!$A827+$A$11,IF($C$7,8,0),1,1)</f>
        <v>158698500</v>
      </c>
      <c r="D827" s="4">
        <f ca="1">OFFSET(InputPriceData!C$15,CalculationsAndCharts!$A827+$A$11,IF($C$7,8,0),1,1)</f>
        <v>100.2</v>
      </c>
      <c r="E827" s="4">
        <f ca="1">OFFSET(InputPriceData!D$15,CalculationsAndCharts!$A827+$A$11,IF($C$7,8,0),1,1)</f>
        <v>100.82</v>
      </c>
      <c r="F827" s="4">
        <f ca="1">OFFSET(InputPriceData!E$15,CalculationsAndCharts!$A827+$A$11,IF($C$7,8,0),1,1)</f>
        <v>100.1</v>
      </c>
      <c r="G827" s="4">
        <f ca="1">OFFSET(InputPriceData!F$15,CalculationsAndCharts!$A827+$A$11,IF($C$7,8,0),1,1)</f>
        <v>100.22</v>
      </c>
      <c r="H827" s="138"/>
      <c r="I827" s="138"/>
      <c r="O827" s="246">
        <f t="shared" ca="1" si="120"/>
        <v>-1.3478943187214094</v>
      </c>
      <c r="P827" s="246">
        <f t="shared" ca="1" si="121"/>
        <v>1.9922867284452419</v>
      </c>
      <c r="Q827" s="246">
        <f t="shared" ca="1" si="123"/>
        <v>3.7673918132408217</v>
      </c>
      <c r="R827" s="4">
        <f t="shared" ca="1" si="124"/>
        <v>0.52882387264398123</v>
      </c>
      <c r="S827" s="4">
        <f t="shared" ca="1" si="122"/>
        <v>0.96807623255912201</v>
      </c>
      <c r="W827" s="246">
        <f t="shared" ca="1" si="125"/>
        <v>-1.3478943187214094</v>
      </c>
      <c r="X827" s="246">
        <f t="shared" ca="1" si="126"/>
        <v>1.9922867284452419</v>
      </c>
      <c r="Y827" s="246">
        <f t="shared" ca="1" si="127"/>
        <v>3.7673918132408217</v>
      </c>
      <c r="Z827" s="4">
        <f t="shared" ca="1" si="128"/>
        <v>0.52882387264398123</v>
      </c>
      <c r="AA827" s="4">
        <f t="shared" ca="1" si="129"/>
        <v>0.76665391559494489</v>
      </c>
    </row>
    <row r="828" spans="1:27" x14ac:dyDescent="0.25">
      <c r="A828">
        <v>796</v>
      </c>
      <c r="B828" s="176">
        <f ca="1">OFFSET(InputPriceData!B$15,CalculationsAndCharts!$A828+$A$11,0,1,1)</f>
        <v>40402</v>
      </c>
      <c r="C828" s="3">
        <f ca="1">OFFSET(InputPriceData!G$15,CalculationsAndCharts!$A828+$A$11,IF($C$7,8,0),1,1)</f>
        <v>239542600</v>
      </c>
      <c r="D828" s="4">
        <f ca="1">OFFSET(InputPriceData!C$15,CalculationsAndCharts!$A828+$A$11,IF($C$7,8,0),1,1)</f>
        <v>99.6</v>
      </c>
      <c r="E828" s="4">
        <f ca="1">OFFSET(InputPriceData!D$15,CalculationsAndCharts!$A828+$A$11,IF($C$7,8,0),1,1)</f>
        <v>100.87</v>
      </c>
      <c r="F828" s="4">
        <f ca="1">OFFSET(InputPriceData!E$15,CalculationsAndCharts!$A828+$A$11,IF($C$7,8,0),1,1)</f>
        <v>99.56</v>
      </c>
      <c r="G828" s="4">
        <f ca="1">OFFSET(InputPriceData!F$15,CalculationsAndCharts!$A828+$A$11,IF($C$7,8,0),1,1)</f>
        <v>100.51</v>
      </c>
      <c r="H828" s="138"/>
      <c r="I828" s="138"/>
      <c r="O828" s="246">
        <f t="shared" ca="1" si="120"/>
        <v>-1.1802854601145387</v>
      </c>
      <c r="P828" s="246">
        <f t="shared" ca="1" si="121"/>
        <v>2.5932443399748166</v>
      </c>
      <c r="Q828" s="246">
        <f t="shared" ca="1" si="123"/>
        <v>3.8016062696678321</v>
      </c>
      <c r="R828" s="4">
        <f t="shared" ca="1" si="124"/>
        <v>0.68214437688240737</v>
      </c>
      <c r="S828" s="4">
        <f t="shared" ca="1" si="122"/>
        <v>0.98030548815047724</v>
      </c>
      <c r="W828" s="246">
        <f t="shared" ca="1" si="125"/>
        <v>-1.1802854601145387</v>
      </c>
      <c r="X828" s="246">
        <f t="shared" ca="1" si="126"/>
        <v>2.5932443399748166</v>
      </c>
      <c r="Y828" s="246">
        <f t="shared" ca="1" si="127"/>
        <v>3.8016062696678321</v>
      </c>
      <c r="Z828" s="4">
        <f t="shared" ca="1" si="128"/>
        <v>0.68214437688240737</v>
      </c>
      <c r="AA828" s="4">
        <f t="shared" ca="1" si="129"/>
        <v>0.85016913810067274</v>
      </c>
    </row>
    <row r="829" spans="1:27" x14ac:dyDescent="0.25">
      <c r="A829">
        <v>797</v>
      </c>
      <c r="B829" s="176">
        <f ca="1">OFFSET(InputPriceData!B$15,CalculationsAndCharts!$A829+$A$11,0,1,1)</f>
        <v>40401</v>
      </c>
      <c r="C829" s="3">
        <f ca="1">OFFSET(InputPriceData!G$15,CalculationsAndCharts!$A829+$A$11,IF($C$7,8,0),1,1)</f>
        <v>273406900</v>
      </c>
      <c r="D829" s="4">
        <f ca="1">OFFSET(InputPriceData!C$15,CalculationsAndCharts!$A829+$A$11,IF($C$7,8,0),1,1)</f>
        <v>102.38</v>
      </c>
      <c r="E829" s="4">
        <f ca="1">OFFSET(InputPriceData!D$15,CalculationsAndCharts!$A829+$A$11,IF($C$7,8,0),1,1)</f>
        <v>102.42</v>
      </c>
      <c r="F829" s="4">
        <f ca="1">OFFSET(InputPriceData!E$15,CalculationsAndCharts!$A829+$A$11,IF($C$7,8,0),1,1)</f>
        <v>100.96</v>
      </c>
      <c r="G829" s="4">
        <f ca="1">OFFSET(InputPriceData!F$15,CalculationsAndCharts!$A829+$A$11,IF($C$7,8,0),1,1)</f>
        <v>101.13</v>
      </c>
      <c r="H829" s="138"/>
      <c r="I829" s="138"/>
      <c r="O829" s="246">
        <f t="shared" ca="1" si="120"/>
        <v>-0.64949656403946587</v>
      </c>
      <c r="P829" s="246">
        <f t="shared" ca="1" si="121"/>
        <v>3.0550550035883575</v>
      </c>
      <c r="Q829" s="246">
        <f t="shared" ca="1" si="123"/>
        <v>3.8361314527425145</v>
      </c>
      <c r="R829" s="4">
        <f t="shared" ca="1" si="124"/>
        <v>0.79638955057294702</v>
      </c>
      <c r="S829" s="4">
        <f t="shared" ca="1" si="122"/>
        <v>0.98813977697407496</v>
      </c>
      <c r="W829" s="246">
        <f t="shared" ca="1" si="125"/>
        <v>-0.64949656403946587</v>
      </c>
      <c r="X829" s="246">
        <f t="shared" ca="1" si="126"/>
        <v>3.0550550035883575</v>
      </c>
      <c r="Y829" s="246">
        <f t="shared" ca="1" si="127"/>
        <v>3.8361314527425145</v>
      </c>
      <c r="Z829" s="4">
        <f t="shared" ca="1" si="128"/>
        <v>0.79638955057294702</v>
      </c>
      <c r="AA829" s="4">
        <f t="shared" ca="1" si="129"/>
        <v>0.90734842789211778</v>
      </c>
    </row>
    <row r="830" spans="1:27" x14ac:dyDescent="0.25">
      <c r="A830">
        <v>798</v>
      </c>
      <c r="B830" s="176">
        <f ca="1">OFFSET(InputPriceData!B$15,CalculationsAndCharts!$A830+$A$11,0,1,1)</f>
        <v>40400</v>
      </c>
      <c r="C830" s="3">
        <f ca="1">OFFSET(InputPriceData!G$15,CalculationsAndCharts!$A830+$A$11,IF($C$7,8,0),1,1)</f>
        <v>242916300</v>
      </c>
      <c r="D830" s="4">
        <f ca="1">OFFSET(InputPriceData!C$15,CalculationsAndCharts!$A830+$A$11,IF($C$7,8,0),1,1)</f>
        <v>103.66</v>
      </c>
      <c r="E830" s="4">
        <f ca="1">OFFSET(InputPriceData!D$15,CalculationsAndCharts!$A830+$A$11,IF($C$7,8,0),1,1)</f>
        <v>104.54</v>
      </c>
      <c r="F830" s="4">
        <f ca="1">OFFSET(InputPriceData!E$15,CalculationsAndCharts!$A830+$A$11,IF($C$7,8,0),1,1)</f>
        <v>103.05</v>
      </c>
      <c r="G830" s="4">
        <f ca="1">OFFSET(InputPriceData!F$15,CalculationsAndCharts!$A830+$A$11,IF($C$7,8,0),1,1)</f>
        <v>103.98</v>
      </c>
      <c r="H830" s="138"/>
      <c r="I830" s="138"/>
      <c r="O830" s="246">
        <f t="shared" ca="1" si="120"/>
        <v>2.26444578426843</v>
      </c>
      <c r="P830" s="246">
        <f t="shared" ca="1" si="121"/>
        <v>3.2860228741361857</v>
      </c>
      <c r="Q830" s="246">
        <f t="shared" ca="1" si="123"/>
        <v>3.8709701844021338</v>
      </c>
      <c r="R830" s="4">
        <f t="shared" ca="1" si="124"/>
        <v>0.84888870686140594</v>
      </c>
      <c r="S830" s="4">
        <f t="shared" ca="1" si="122"/>
        <v>0.99143359936663955</v>
      </c>
      <c r="W830" s="246">
        <f t="shared" ca="1" si="125"/>
        <v>2.26444578426843</v>
      </c>
      <c r="X830" s="246">
        <f t="shared" ca="1" si="126"/>
        <v>3.2860228741361857</v>
      </c>
      <c r="Y830" s="246">
        <f t="shared" ca="1" si="127"/>
        <v>3.8709701844021338</v>
      </c>
      <c r="Z830" s="4">
        <f t="shared" ca="1" si="128"/>
        <v>0.84888870686140594</v>
      </c>
      <c r="AA830" s="4">
        <f t="shared" ca="1" si="129"/>
        <v>0.93231577411232502</v>
      </c>
    </row>
    <row r="831" spans="1:27" x14ac:dyDescent="0.25">
      <c r="A831">
        <v>799</v>
      </c>
      <c r="B831" s="176">
        <f ca="1">OFFSET(InputPriceData!B$15,CalculationsAndCharts!$A831+$A$11,0,1,1)</f>
        <v>40399</v>
      </c>
      <c r="C831" s="3">
        <f ca="1">OFFSET(InputPriceData!G$15,CalculationsAndCharts!$A831+$A$11,IF($C$7,8,0),1,1)</f>
        <v>120800400</v>
      </c>
      <c r="D831" s="4">
        <f ca="1">OFFSET(InputPriceData!C$15,CalculationsAndCharts!$A831+$A$11,IF($C$7,8,0),1,1)</f>
        <v>104.49</v>
      </c>
      <c r="E831" s="4">
        <f ca="1">OFFSET(InputPriceData!D$15,CalculationsAndCharts!$A831+$A$11,IF($C$7,8,0),1,1)</f>
        <v>104.73</v>
      </c>
      <c r="F831" s="4">
        <f ca="1">OFFSET(InputPriceData!E$15,CalculationsAndCharts!$A831+$A$11,IF($C$7,8,0),1,1)</f>
        <v>103.93</v>
      </c>
      <c r="G831" s="4">
        <f ca="1">OFFSET(InputPriceData!F$15,CalculationsAndCharts!$A831+$A$11,IF($C$7,8,0),1,1)</f>
        <v>104.55</v>
      </c>
      <c r="H831" s="138"/>
      <c r="I831" s="138"/>
      <c r="O831" s="246">
        <f t="shared" ca="1" si="120"/>
        <v>3.0597640234571575</v>
      </c>
      <c r="P831" s="246">
        <f t="shared" ca="1" si="121"/>
        <v>3.3407928069699739</v>
      </c>
      <c r="Q831" s="246">
        <f t="shared" ca="1" si="123"/>
        <v>3.9061253122120423</v>
      </c>
      <c r="R831" s="4">
        <f t="shared" ca="1" si="124"/>
        <v>0.85527025887402475</v>
      </c>
      <c r="S831" s="4">
        <f t="shared" ca="1" si="122"/>
        <v>0.99182199211567379</v>
      </c>
      <c r="W831" s="246">
        <f t="shared" ca="1" si="125"/>
        <v>3.0597640234571575</v>
      </c>
      <c r="X831" s="246">
        <f t="shared" ca="1" si="126"/>
        <v>3.3407928069699739</v>
      </c>
      <c r="Y831" s="246">
        <f t="shared" ca="1" si="127"/>
        <v>3.9061253122120423</v>
      </c>
      <c r="Z831" s="4">
        <f t="shared" ca="1" si="128"/>
        <v>0.85527025887402475</v>
      </c>
      <c r="AA831" s="4">
        <f t="shared" ca="1" si="129"/>
        <v>0.93529742913710434</v>
      </c>
    </row>
    <row r="832" spans="1:27" x14ac:dyDescent="0.25">
      <c r="A832">
        <v>800</v>
      </c>
      <c r="B832" s="176">
        <f ca="1">OFFSET(InputPriceData!B$15,CalculationsAndCharts!$A832+$A$11,0,1,1)</f>
        <v>40396</v>
      </c>
      <c r="C832" s="3">
        <f ca="1">OFFSET(InputPriceData!G$15,CalculationsAndCharts!$A832+$A$11,IF($C$7,8,0),1,1)</f>
        <v>239728300</v>
      </c>
      <c r="D832" s="4">
        <f ca="1">OFFSET(InputPriceData!C$15,CalculationsAndCharts!$A832+$A$11,IF($C$7,8,0),1,1)</f>
        <v>103.39</v>
      </c>
      <c r="E832" s="4">
        <f ca="1">OFFSET(InputPriceData!D$15,CalculationsAndCharts!$A832+$A$11,IF($C$7,8,0),1,1)</f>
        <v>104.16</v>
      </c>
      <c r="F832" s="4">
        <f ca="1">OFFSET(InputPriceData!E$15,CalculationsAndCharts!$A832+$A$11,IF($C$7,8,0),1,1)</f>
        <v>102.63</v>
      </c>
      <c r="G832" s="4">
        <f ca="1">OFFSET(InputPriceData!F$15,CalculationsAndCharts!$A832+$A$11,IF($C$7,8,0),1,1)</f>
        <v>103.99</v>
      </c>
      <c r="H832" s="138"/>
      <c r="I832" s="138"/>
      <c r="O832" s="246">
        <f t="shared" ca="1" si="120"/>
        <v>2.7407544003958186</v>
      </c>
      <c r="P832" s="246">
        <f t="shared" ca="1" si="121"/>
        <v>3.3425756437300356</v>
      </c>
      <c r="Q832" s="246">
        <f t="shared" ca="1" si="123"/>
        <v>3.9415997095984281</v>
      </c>
      <c r="R832" s="4">
        <f t="shared" ca="1" si="124"/>
        <v>0.84802513953670311</v>
      </c>
      <c r="S832" s="4">
        <f t="shared" ca="1" si="122"/>
        <v>0.99138084673720406</v>
      </c>
      <c r="W832" s="246">
        <f t="shared" ca="1" si="125"/>
        <v>2.7407544003958186</v>
      </c>
      <c r="X832" s="246">
        <f t="shared" ca="1" si="126"/>
        <v>3.3425756437300356</v>
      </c>
      <c r="Y832" s="246">
        <f t="shared" ca="1" si="127"/>
        <v>3.9415997095984281</v>
      </c>
      <c r="Z832" s="4">
        <f t="shared" ca="1" si="128"/>
        <v>0.84802513953670311</v>
      </c>
      <c r="AA832" s="4">
        <f t="shared" ca="1" si="129"/>
        <v>0.93191141607542094</v>
      </c>
    </row>
    <row r="833" spans="1:27" x14ac:dyDescent="0.25">
      <c r="A833">
        <v>801</v>
      </c>
      <c r="B833" s="176">
        <f ca="1">OFFSET(InputPriceData!B$15,CalculationsAndCharts!$A833+$A$11,0,1,1)</f>
        <v>40395</v>
      </c>
      <c r="C833" s="3">
        <f ca="1">OFFSET(InputPriceData!G$15,CalculationsAndCharts!$A833+$A$11,IF($C$7,8,0),1,1)</f>
        <v>140473800</v>
      </c>
      <c r="D833" s="4">
        <f ca="1">OFFSET(InputPriceData!C$15,CalculationsAndCharts!$A833+$A$11,IF($C$7,8,0),1,1)</f>
        <v>103.86</v>
      </c>
      <c r="E833" s="4">
        <f ca="1">OFFSET(InputPriceData!D$15,CalculationsAndCharts!$A833+$A$11,IF($C$7,8,0),1,1)</f>
        <v>104.48</v>
      </c>
      <c r="F833" s="4">
        <f ca="1">OFFSET(InputPriceData!E$15,CalculationsAndCharts!$A833+$A$11,IF($C$7,8,0),1,1)</f>
        <v>103.71</v>
      </c>
      <c r="G833" s="4">
        <f ca="1">OFFSET(InputPriceData!F$15,CalculationsAndCharts!$A833+$A$11,IF($C$7,8,0),1,1)</f>
        <v>104.42</v>
      </c>
      <c r="H833" s="138"/>
      <c r="I833" s="138"/>
      <c r="O833" s="246">
        <f t="shared" ca="1" si="120"/>
        <v>3.4219319259373457</v>
      </c>
      <c r="P833" s="246">
        <f t="shared" ca="1" si="121"/>
        <v>3.2908594620917002</v>
      </c>
      <c r="Q833" s="246">
        <f t="shared" ca="1" si="123"/>
        <v>3.9773962760831769</v>
      </c>
      <c r="R833" s="4">
        <f t="shared" ca="1" si="124"/>
        <v>0.82739039151825278</v>
      </c>
      <c r="S833" s="4">
        <f t="shared" ca="1" si="122"/>
        <v>0.9901063551610112</v>
      </c>
      <c r="W833" s="246">
        <f t="shared" ca="1" si="125"/>
        <v>3.4219319259373457</v>
      </c>
      <c r="X833" s="246">
        <f t="shared" ca="1" si="126"/>
        <v>3.2908594620917002</v>
      </c>
      <c r="Y833" s="246">
        <f t="shared" ca="1" si="127"/>
        <v>3.9773962760831769</v>
      </c>
      <c r="Z833" s="4">
        <f t="shared" ca="1" si="128"/>
        <v>0.82739039151825278</v>
      </c>
      <c r="AA833" s="4">
        <f t="shared" ca="1" si="129"/>
        <v>0.92218694464508533</v>
      </c>
    </row>
    <row r="834" spans="1:27" x14ac:dyDescent="0.25">
      <c r="A834">
        <v>802</v>
      </c>
      <c r="B834" s="176">
        <f ca="1">OFFSET(InputPriceData!B$15,CalculationsAndCharts!$A834+$A$11,0,1,1)</f>
        <v>40394</v>
      </c>
      <c r="C834" s="3">
        <f ca="1">OFFSET(InputPriceData!G$15,CalculationsAndCharts!$A834+$A$11,IF($C$7,8,0),1,1)</f>
        <v>158171700</v>
      </c>
      <c r="D834" s="4">
        <f ca="1">OFFSET(InputPriceData!C$15,CalculationsAndCharts!$A834+$A$11,IF($C$7,8,0),1,1)</f>
        <v>104.12</v>
      </c>
      <c r="E834" s="4">
        <f ca="1">OFFSET(InputPriceData!D$15,CalculationsAndCharts!$A834+$A$11,IF($C$7,8,0),1,1)</f>
        <v>104.66</v>
      </c>
      <c r="F834" s="4">
        <f ca="1">OFFSET(InputPriceData!E$15,CalculationsAndCharts!$A834+$A$11,IF($C$7,8,0),1,1)</f>
        <v>103.78</v>
      </c>
      <c r="G834" s="4">
        <f ca="1">OFFSET(InputPriceData!F$15,CalculationsAndCharts!$A834+$A$11,IF($C$7,8,0),1,1)</f>
        <v>104.53</v>
      </c>
      <c r="H834" s="138"/>
      <c r="I834" s="138"/>
      <c r="O834" s="246">
        <f t="shared" ca="1" si="120"/>
        <v>3.8246488754300567</v>
      </c>
      <c r="P834" s="246">
        <f t="shared" ca="1" si="121"/>
        <v>3.1844060235533447</v>
      </c>
      <c r="Q834" s="246">
        <f t="shared" ca="1" si="123"/>
        <v>4.0135179375208647</v>
      </c>
      <c r="R834" s="4">
        <f t="shared" ca="1" si="124"/>
        <v>0.79342015486801099</v>
      </c>
      <c r="S834" s="4">
        <f t="shared" ca="1" si="122"/>
        <v>0.98794804971921724</v>
      </c>
      <c r="W834" s="246">
        <f t="shared" ca="1" si="125"/>
        <v>3.8246488754300567</v>
      </c>
      <c r="X834" s="246">
        <f t="shared" ca="1" si="126"/>
        <v>3.1844060235533447</v>
      </c>
      <c r="Y834" s="246">
        <f t="shared" ca="1" si="127"/>
        <v>4.0135179375208647</v>
      </c>
      <c r="Z834" s="4">
        <f t="shared" ca="1" si="128"/>
        <v>0.79342015486801099</v>
      </c>
      <c r="AA834" s="4">
        <f t="shared" ca="1" si="129"/>
        <v>0.90591246997745967</v>
      </c>
    </row>
    <row r="835" spans="1:27" x14ac:dyDescent="0.25">
      <c r="A835">
        <v>803</v>
      </c>
      <c r="B835" s="176">
        <f ca="1">OFFSET(InputPriceData!B$15,CalculationsAndCharts!$A835+$A$11,0,1,1)</f>
        <v>40393</v>
      </c>
      <c r="C835" s="3">
        <f ca="1">OFFSET(InputPriceData!G$15,CalculationsAndCharts!$A835+$A$11,IF($C$7,8,0),1,1)</f>
        <v>146657300</v>
      </c>
      <c r="D835" s="4">
        <f ca="1">OFFSET(InputPriceData!C$15,CalculationsAndCharts!$A835+$A$11,IF($C$7,8,0),1,1)</f>
        <v>104.07</v>
      </c>
      <c r="E835" s="4">
        <f ca="1">OFFSET(InputPriceData!D$15,CalculationsAndCharts!$A835+$A$11,IF($C$7,8,0),1,1)</f>
        <v>104.34</v>
      </c>
      <c r="F835" s="4">
        <f ca="1">OFFSET(InputPriceData!E$15,CalculationsAndCharts!$A835+$A$11,IF($C$7,8,0),1,1)</f>
        <v>103.49</v>
      </c>
      <c r="G835" s="4">
        <f ca="1">OFFSET(InputPriceData!F$15,CalculationsAndCharts!$A835+$A$11,IF($C$7,8,0),1,1)</f>
        <v>103.83</v>
      </c>
      <c r="H835" s="138"/>
      <c r="I835" s="138"/>
      <c r="O835" s="246">
        <f t="shared" ca="1" si="120"/>
        <v>3.4096750257515289</v>
      </c>
      <c r="P835" s="246">
        <f t="shared" ca="1" si="121"/>
        <v>3.0724891257324698</v>
      </c>
      <c r="Q835" s="246">
        <f t="shared" ca="1" si="123"/>
        <v>4.0499676463379055</v>
      </c>
      <c r="R835" s="4">
        <f t="shared" ca="1" si="124"/>
        <v>0.75864535078711082</v>
      </c>
      <c r="S835" s="4">
        <f t="shared" ca="1" si="122"/>
        <v>0.98565739239716221</v>
      </c>
      <c r="W835" s="246">
        <f t="shared" ca="1" si="125"/>
        <v>3.4096750257515289</v>
      </c>
      <c r="X835" s="246">
        <f t="shared" ca="1" si="126"/>
        <v>3.0724891257324698</v>
      </c>
      <c r="Y835" s="246">
        <f t="shared" ca="1" si="127"/>
        <v>4.0499676463379055</v>
      </c>
      <c r="Z835" s="4">
        <f t="shared" ca="1" si="128"/>
        <v>0.75864535078711082</v>
      </c>
      <c r="AA835" s="4">
        <f t="shared" ca="1" si="129"/>
        <v>0.88890108163139425</v>
      </c>
    </row>
    <row r="836" spans="1:27" x14ac:dyDescent="0.25">
      <c r="A836">
        <v>804</v>
      </c>
      <c r="B836" s="176">
        <f ca="1">OFFSET(InputPriceData!B$15,CalculationsAndCharts!$A836+$A$11,0,1,1)</f>
        <v>40392</v>
      </c>
      <c r="C836" s="3">
        <f ca="1">OFFSET(InputPriceData!G$15,CalculationsAndCharts!$A836+$A$11,IF($C$7,8,0),1,1)</f>
        <v>188263200</v>
      </c>
      <c r="D836" s="4">
        <f ca="1">OFFSET(InputPriceData!C$15,CalculationsAndCharts!$A836+$A$11,IF($C$7,8,0),1,1)</f>
        <v>103.62</v>
      </c>
      <c r="E836" s="4">
        <f ca="1">OFFSET(InputPriceData!D$15,CalculationsAndCharts!$A836+$A$11,IF($C$7,8,0),1,1)</f>
        <v>104.5</v>
      </c>
      <c r="F836" s="4">
        <f ca="1">OFFSET(InputPriceData!E$15,CalculationsAndCharts!$A836+$A$11,IF($C$7,8,0),1,1)</f>
        <v>103.2</v>
      </c>
      <c r="G836" s="4">
        <f ca="1">OFFSET(InputPriceData!F$15,CalculationsAndCharts!$A836+$A$11,IF($C$7,8,0),1,1)</f>
        <v>104.33</v>
      </c>
      <c r="H836" s="138"/>
      <c r="I836" s="138"/>
      <c r="O836" s="246">
        <f t="shared" ca="1" si="120"/>
        <v>4.2042386223427162</v>
      </c>
      <c r="P836" s="246">
        <f t="shared" ca="1" si="121"/>
        <v>2.9650869832659161</v>
      </c>
      <c r="Q836" s="246">
        <f t="shared" ca="1" si="123"/>
        <v>4.0867483817738703</v>
      </c>
      <c r="R836" s="4">
        <f t="shared" ca="1" si="124"/>
        <v>0.72553695659112427</v>
      </c>
      <c r="S836" s="4">
        <f t="shared" ca="1" si="122"/>
        <v>0.98339589698844732</v>
      </c>
      <c r="W836" s="246">
        <f t="shared" ca="1" si="125"/>
        <v>4.2042386223427162</v>
      </c>
      <c r="X836" s="246">
        <f t="shared" ca="1" si="126"/>
        <v>2.9650869832659161</v>
      </c>
      <c r="Y836" s="246">
        <f t="shared" ca="1" si="127"/>
        <v>4.0867483817738703</v>
      </c>
      <c r="Z836" s="4">
        <f t="shared" ca="1" si="128"/>
        <v>0.72553695659112427</v>
      </c>
      <c r="AA836" s="4">
        <f t="shared" ca="1" si="129"/>
        <v>0.87236402166403693</v>
      </c>
    </row>
    <row r="837" spans="1:27" x14ac:dyDescent="0.25">
      <c r="A837">
        <v>805</v>
      </c>
      <c r="B837" s="176">
        <f ca="1">OFFSET(InputPriceData!B$15,CalculationsAndCharts!$A837+$A$11,0,1,1)</f>
        <v>40389</v>
      </c>
      <c r="C837" s="3">
        <f ca="1">OFFSET(InputPriceData!G$15,CalculationsAndCharts!$A837+$A$11,IF($C$7,8,0),1,1)</f>
        <v>220070600</v>
      </c>
      <c r="D837" s="4">
        <f ca="1">OFFSET(InputPriceData!C$15,CalculationsAndCharts!$A837+$A$11,IF($C$7,8,0),1,1)</f>
        <v>101.01</v>
      </c>
      <c r="E837" s="4">
        <f ca="1">OFFSET(InputPriceData!D$15,CalculationsAndCharts!$A837+$A$11,IF($C$7,8,0),1,1)</f>
        <v>102.58</v>
      </c>
      <c r="F837" s="4">
        <f ca="1">OFFSET(InputPriceData!E$15,CalculationsAndCharts!$A837+$A$11,IF($C$7,8,0),1,1)</f>
        <v>100.84</v>
      </c>
      <c r="G837" s="4">
        <f ca="1">OFFSET(InputPriceData!F$15,CalculationsAndCharts!$A837+$A$11,IF($C$7,8,0),1,1)</f>
        <v>102.03</v>
      </c>
      <c r="H837" s="138"/>
      <c r="I837" s="138"/>
      <c r="O837" s="246">
        <f t="shared" ca="1" si="120"/>
        <v>2.1352963701218979</v>
      </c>
      <c r="P837" s="246">
        <f t="shared" ca="1" si="121"/>
        <v>2.9013410913716724</v>
      </c>
      <c r="Q837" s="246">
        <f t="shared" ca="1" si="123"/>
        <v>4.1238631501249952</v>
      </c>
      <c r="R837" s="4">
        <f t="shared" ca="1" si="124"/>
        <v>0.7035493142597935</v>
      </c>
      <c r="S837" s="4">
        <f t="shared" ca="1" si="122"/>
        <v>0.98184841382898813</v>
      </c>
      <c r="W837" s="246">
        <f t="shared" ca="1" si="125"/>
        <v>2.1352963701218979</v>
      </c>
      <c r="X837" s="246">
        <f t="shared" ca="1" si="126"/>
        <v>2.9013410913716724</v>
      </c>
      <c r="Y837" s="246">
        <f t="shared" ca="1" si="127"/>
        <v>4.1238631501249952</v>
      </c>
      <c r="Z837" s="4">
        <f t="shared" ca="1" si="128"/>
        <v>0.7035493142597935</v>
      </c>
      <c r="AA837" s="4">
        <f t="shared" ca="1" si="129"/>
        <v>0.86119270066143616</v>
      </c>
    </row>
    <row r="838" spans="1:27" x14ac:dyDescent="0.25">
      <c r="A838">
        <v>806</v>
      </c>
      <c r="B838" s="176">
        <f ca="1">OFFSET(InputPriceData!B$15,CalculationsAndCharts!$A838+$A$11,0,1,1)</f>
        <v>40388</v>
      </c>
      <c r="C838" s="3">
        <f ca="1">OFFSET(InputPriceData!G$15,CalculationsAndCharts!$A838+$A$11,IF($C$7,8,0),1,1)</f>
        <v>220149100</v>
      </c>
      <c r="D838" s="4">
        <f ca="1">OFFSET(InputPriceData!C$15,CalculationsAndCharts!$A838+$A$11,IF($C$7,8,0),1,1)</f>
        <v>103.19</v>
      </c>
      <c r="E838" s="4">
        <f ca="1">OFFSET(InputPriceData!D$15,CalculationsAndCharts!$A838+$A$11,IF($C$7,8,0),1,1)</f>
        <v>103.47</v>
      </c>
      <c r="F838" s="4">
        <f ca="1">OFFSET(InputPriceData!E$15,CalculationsAndCharts!$A838+$A$11,IF($C$7,8,0),1,1)</f>
        <v>101.24</v>
      </c>
      <c r="G838" s="4">
        <f ca="1">OFFSET(InputPriceData!F$15,CalculationsAndCharts!$A838+$A$11,IF($C$7,8,0),1,1)</f>
        <v>102.05</v>
      </c>
      <c r="H838" s="138"/>
      <c r="I838" s="138"/>
      <c r="O838" s="246">
        <f t="shared" ca="1" si="120"/>
        <v>2.2962686380393231</v>
      </c>
      <c r="P838" s="246">
        <f t="shared" ca="1" si="121"/>
        <v>2.8350155196621269</v>
      </c>
      <c r="Q838" s="246">
        <f t="shared" ca="1" si="123"/>
        <v>4.1613149849899047</v>
      </c>
      <c r="R838" s="4">
        <f t="shared" ca="1" si="124"/>
        <v>0.68127876161458245</v>
      </c>
      <c r="S838" s="4">
        <f t="shared" ca="1" si="122"/>
        <v>0.98024231699219566</v>
      </c>
      <c r="W838" s="246">
        <f t="shared" ca="1" si="125"/>
        <v>2.2962686380393231</v>
      </c>
      <c r="X838" s="246">
        <f t="shared" ca="1" si="126"/>
        <v>2.8350155196621269</v>
      </c>
      <c r="Y838" s="246">
        <f t="shared" ca="1" si="127"/>
        <v>4.1613149849899047</v>
      </c>
      <c r="Z838" s="4">
        <f t="shared" ca="1" si="128"/>
        <v>0.68127876161458245</v>
      </c>
      <c r="AA838" s="4">
        <f t="shared" ca="1" si="129"/>
        <v>0.84972022466352892</v>
      </c>
    </row>
    <row r="839" spans="1:27" x14ac:dyDescent="0.25">
      <c r="A839">
        <v>807</v>
      </c>
      <c r="B839" s="176">
        <f ca="1">OFFSET(InputPriceData!B$15,CalculationsAndCharts!$A839+$A$11,0,1,1)</f>
        <v>40387</v>
      </c>
      <c r="C839" s="3">
        <f ca="1">OFFSET(InputPriceData!G$15,CalculationsAndCharts!$A839+$A$11,IF($C$7,8,0),1,1)</f>
        <v>163056200</v>
      </c>
      <c r="D839" s="4">
        <f ca="1">OFFSET(InputPriceData!C$15,CalculationsAndCharts!$A839+$A$11,IF($C$7,8,0),1,1)</f>
        <v>103</v>
      </c>
      <c r="E839" s="4">
        <f ca="1">OFFSET(InputPriceData!D$15,CalculationsAndCharts!$A839+$A$11,IF($C$7,8,0),1,1)</f>
        <v>103.32</v>
      </c>
      <c r="F839" s="4">
        <f ca="1">OFFSET(InputPriceData!E$15,CalculationsAndCharts!$A839+$A$11,IF($C$7,8,0),1,1)</f>
        <v>102.21</v>
      </c>
      <c r="G839" s="4">
        <f ca="1">OFFSET(InputPriceData!F$15,CalculationsAndCharts!$A839+$A$11,IF($C$7,8,0),1,1)</f>
        <v>102.55</v>
      </c>
      <c r="H839" s="138"/>
      <c r="I839" s="138"/>
      <c r="O839" s="246">
        <f t="shared" ca="1" si="120"/>
        <v>2.9695193751073869</v>
      </c>
      <c r="P839" s="246">
        <f t="shared" ca="1" si="121"/>
        <v>2.6553023997506502</v>
      </c>
      <c r="Q839" s="246">
        <f t="shared" ca="1" si="123"/>
        <v>4.1991069475175626</v>
      </c>
      <c r="R839" s="4">
        <f t="shared" ca="1" si="124"/>
        <v>0.63234931449422072</v>
      </c>
      <c r="S839" s="4">
        <f t="shared" ca="1" si="122"/>
        <v>0.97656954206280566</v>
      </c>
      <c r="W839" s="246">
        <f t="shared" ca="1" si="125"/>
        <v>2.9695193751073869</v>
      </c>
      <c r="X839" s="246">
        <f t="shared" ca="1" si="126"/>
        <v>2.6553023997506502</v>
      </c>
      <c r="Y839" s="246">
        <f t="shared" ca="1" si="127"/>
        <v>4.1991069475175626</v>
      </c>
      <c r="Z839" s="4">
        <f t="shared" ca="1" si="128"/>
        <v>0.63234931449422072</v>
      </c>
      <c r="AA839" s="4">
        <f t="shared" ca="1" si="129"/>
        <v>0.82394172140800492</v>
      </c>
    </row>
    <row r="840" spans="1:27" x14ac:dyDescent="0.25">
      <c r="A840">
        <v>808</v>
      </c>
      <c r="B840" s="176">
        <f ca="1">OFFSET(InputPriceData!B$15,CalculationsAndCharts!$A840+$A$11,0,1,1)</f>
        <v>40386</v>
      </c>
      <c r="C840" s="3">
        <f ca="1">OFFSET(InputPriceData!G$15,CalculationsAndCharts!$A840+$A$11,IF($C$7,8,0),1,1)</f>
        <v>204855600</v>
      </c>
      <c r="D840" s="4">
        <f ca="1">OFFSET(InputPriceData!C$15,CalculationsAndCharts!$A840+$A$11,IF($C$7,8,0),1,1)</f>
        <v>103.78</v>
      </c>
      <c r="E840" s="4">
        <f ca="1">OFFSET(InputPriceData!D$15,CalculationsAndCharts!$A840+$A$11,IF($C$7,8,0),1,1)</f>
        <v>103.89</v>
      </c>
      <c r="F840" s="4">
        <f ca="1">OFFSET(InputPriceData!E$15,CalculationsAndCharts!$A840+$A$11,IF($C$7,8,0),1,1)</f>
        <v>102.8</v>
      </c>
      <c r="G840" s="4">
        <f ca="1">OFFSET(InputPriceData!F$15,CalculationsAndCharts!$A840+$A$11,IF($C$7,8,0),1,1)</f>
        <v>103.21</v>
      </c>
      <c r="H840" s="138"/>
      <c r="I840" s="138"/>
      <c r="O840" s="246">
        <f t="shared" ca="1" si="120"/>
        <v>3.8665652968405904</v>
      </c>
      <c r="P840" s="246">
        <f t="shared" ca="1" si="121"/>
        <v>2.3723194126267155</v>
      </c>
      <c r="Q840" s="246">
        <f t="shared" ca="1" si="123"/>
        <v>4.2372421266574802</v>
      </c>
      <c r="R840" s="4">
        <f t="shared" ca="1" si="124"/>
        <v>0.55987346054687315</v>
      </c>
      <c r="S840" s="4">
        <f t="shared" ca="1" si="122"/>
        <v>0.97073405125482215</v>
      </c>
      <c r="W840" s="246">
        <f t="shared" ca="1" si="125"/>
        <v>3.8665652968405904</v>
      </c>
      <c r="X840" s="246">
        <f t="shared" ca="1" si="126"/>
        <v>2.3723194126267155</v>
      </c>
      <c r="Y840" s="246">
        <f t="shared" ca="1" si="127"/>
        <v>4.2372421266574802</v>
      </c>
      <c r="Z840" s="4">
        <f t="shared" ca="1" si="128"/>
        <v>0.55987346054687315</v>
      </c>
      <c r="AA840" s="4">
        <f t="shared" ca="1" si="129"/>
        <v>0.78424277418919852</v>
      </c>
    </row>
    <row r="841" spans="1:27" x14ac:dyDescent="0.25">
      <c r="A841">
        <v>809</v>
      </c>
      <c r="B841" s="176">
        <f ca="1">OFFSET(InputPriceData!B$15,CalculationsAndCharts!$A841+$A$11,0,1,1)</f>
        <v>40385</v>
      </c>
      <c r="C841" s="3">
        <f ca="1">OFFSET(InputPriceData!G$15,CalculationsAndCharts!$A841+$A$11,IF($C$7,8,0),1,1)</f>
        <v>184445700</v>
      </c>
      <c r="D841" s="4">
        <f ca="1">OFFSET(InputPriceData!C$15,CalculationsAndCharts!$A841+$A$11,IF($C$7,8,0),1,1)</f>
        <v>102.33</v>
      </c>
      <c r="E841" s="4">
        <f ca="1">OFFSET(InputPriceData!D$15,CalculationsAndCharts!$A841+$A$11,IF($C$7,8,0),1,1)</f>
        <v>103.32</v>
      </c>
      <c r="F841" s="4">
        <f ca="1">OFFSET(InputPriceData!E$15,CalculationsAndCharts!$A841+$A$11,IF($C$7,8,0),1,1)</f>
        <v>102.04</v>
      </c>
      <c r="G841" s="4">
        <f ca="1">OFFSET(InputPriceData!F$15,CalculationsAndCharts!$A841+$A$11,IF($C$7,8,0),1,1)</f>
        <v>103.22</v>
      </c>
      <c r="H841" s="138"/>
      <c r="I841" s="138"/>
      <c r="O841" s="246">
        <f t="shared" ca="1" si="120"/>
        <v>4.1591307790393701</v>
      </c>
      <c r="P841" s="246">
        <f t="shared" ca="1" si="121"/>
        <v>2.0599106962996387</v>
      </c>
      <c r="Q841" s="246">
        <f t="shared" ca="1" si="123"/>
        <v>4.27572363941219</v>
      </c>
      <c r="R841" s="4">
        <f t="shared" ca="1" si="124"/>
        <v>0.48176890510697912</v>
      </c>
      <c r="S841" s="4">
        <f t="shared" ca="1" si="122"/>
        <v>0.96385086624251592</v>
      </c>
      <c r="W841" s="246">
        <f t="shared" ca="1" si="125"/>
        <v>4.1591307790393701</v>
      </c>
      <c r="X841" s="246">
        <f t="shared" ca="1" si="126"/>
        <v>2.0599106962996387</v>
      </c>
      <c r="Y841" s="246">
        <f t="shared" ca="1" si="127"/>
        <v>4.27572363941219</v>
      </c>
      <c r="Z841" s="4">
        <f t="shared" ca="1" si="128"/>
        <v>0.48176890510697912</v>
      </c>
      <c r="AA841" s="4">
        <f t="shared" ca="1" si="129"/>
        <v>0.73930017144918825</v>
      </c>
    </row>
    <row r="842" spans="1:27" x14ac:dyDescent="0.25">
      <c r="A842">
        <v>810</v>
      </c>
      <c r="B842" s="176">
        <f ca="1">OFFSET(InputPriceData!B$15,CalculationsAndCharts!$A842+$A$11,0,1,1)</f>
        <v>40382</v>
      </c>
      <c r="C842" s="3">
        <f ca="1">OFFSET(InputPriceData!G$15,CalculationsAndCharts!$A842+$A$11,IF($C$7,8,0),1,1)</f>
        <v>222020800</v>
      </c>
      <c r="D842" s="4">
        <f ca="1">OFFSET(InputPriceData!C$15,CalculationsAndCharts!$A842+$A$11,IF($C$7,8,0),1,1)</f>
        <v>101.08</v>
      </c>
      <c r="E842" s="4">
        <f ca="1">OFFSET(InputPriceData!D$15,CalculationsAndCharts!$A842+$A$11,IF($C$7,8,0),1,1)</f>
        <v>102.31</v>
      </c>
      <c r="F842" s="4">
        <f ca="1">OFFSET(InputPriceData!E$15,CalculationsAndCharts!$A842+$A$11,IF($C$7,8,0),1,1)</f>
        <v>100.79</v>
      </c>
      <c r="G842" s="4">
        <f ca="1">OFFSET(InputPriceData!F$15,CalculationsAndCharts!$A842+$A$11,IF($C$7,8,0),1,1)</f>
        <v>102.16</v>
      </c>
      <c r="H842" s="138"/>
      <c r="I842" s="138"/>
      <c r="O842" s="246">
        <f t="shared" ca="1" si="120"/>
        <v>3.3511288213254811</v>
      </c>
      <c r="P842" s="246">
        <f t="shared" ca="1" si="121"/>
        <v>1.8133935976092248</v>
      </c>
      <c r="Q842" s="246">
        <f t="shared" ca="1" si="123"/>
        <v>4.314554631092018</v>
      </c>
      <c r="R842" s="4">
        <f t="shared" ca="1" si="124"/>
        <v>0.42029682149377562</v>
      </c>
      <c r="S842" s="4">
        <f t="shared" ca="1" si="122"/>
        <v>0.95793970835131625</v>
      </c>
      <c r="W842" s="246">
        <f t="shared" ca="1" si="125"/>
        <v>3.3511288213254811</v>
      </c>
      <c r="X842" s="246">
        <f t="shared" ca="1" si="126"/>
        <v>1.8133935976092248</v>
      </c>
      <c r="Y842" s="246">
        <f t="shared" ca="1" si="127"/>
        <v>4.314554631092018</v>
      </c>
      <c r="Z842" s="4">
        <f t="shared" ca="1" si="128"/>
        <v>0.42029682149377562</v>
      </c>
      <c r="AA842" s="4">
        <f t="shared" ca="1" si="129"/>
        <v>0.70223753922570564</v>
      </c>
    </row>
    <row r="843" spans="1:27" x14ac:dyDescent="0.25">
      <c r="A843">
        <v>811</v>
      </c>
      <c r="B843" s="176">
        <f ca="1">OFFSET(InputPriceData!B$15,CalculationsAndCharts!$A843+$A$11,0,1,1)</f>
        <v>40381</v>
      </c>
      <c r="C843" s="3">
        <f ca="1">OFFSET(InputPriceData!G$15,CalculationsAndCharts!$A843+$A$11,IF($C$7,8,0),1,1)</f>
        <v>274781300</v>
      </c>
      <c r="D843" s="4">
        <f ca="1">OFFSET(InputPriceData!C$15,CalculationsAndCharts!$A843+$A$11,IF($C$7,8,0),1,1)</f>
        <v>100.24</v>
      </c>
      <c r="E843" s="4">
        <f ca="1">OFFSET(InputPriceData!D$15,CalculationsAndCharts!$A843+$A$11,IF($C$7,8,0),1,1)</f>
        <v>101.72</v>
      </c>
      <c r="F843" s="4">
        <f ca="1">OFFSET(InputPriceData!E$15,CalculationsAndCharts!$A843+$A$11,IF($C$7,8,0),1,1)</f>
        <v>100.23</v>
      </c>
      <c r="G843" s="4">
        <f ca="1">OFFSET(InputPriceData!F$15,CalculationsAndCharts!$A843+$A$11,IF($C$7,8,0),1,1)</f>
        <v>101.28</v>
      </c>
      <c r="H843" s="138"/>
      <c r="I843" s="138"/>
      <c r="O843" s="246">
        <f t="shared" ca="1" si="120"/>
        <v>2.6493821192572033</v>
      </c>
      <c r="P843" s="246">
        <f t="shared" ca="1" si="121"/>
        <v>1.6682395867929758</v>
      </c>
      <c r="Q843" s="246">
        <f t="shared" ca="1" si="123"/>
        <v>4.3537382755721676</v>
      </c>
      <c r="R843" s="4">
        <f t="shared" ca="1" si="124"/>
        <v>0.38317406357499428</v>
      </c>
      <c r="S843" s="4">
        <f t="shared" ca="1" si="122"/>
        <v>0.95413444748072884</v>
      </c>
      <c r="W843" s="246">
        <f t="shared" ca="1" si="125"/>
        <v>2.6493821192572033</v>
      </c>
      <c r="X843" s="246">
        <f t="shared" ca="1" si="126"/>
        <v>1.6682395867929758</v>
      </c>
      <c r="Y843" s="246">
        <f t="shared" ca="1" si="127"/>
        <v>4.3537382755721676</v>
      </c>
      <c r="Z843" s="4">
        <f t="shared" ca="1" si="128"/>
        <v>0.38317406357499428</v>
      </c>
      <c r="AA843" s="4">
        <f t="shared" ca="1" si="129"/>
        <v>0.67909016790673482</v>
      </c>
    </row>
    <row r="844" spans="1:27" x14ac:dyDescent="0.25">
      <c r="A844">
        <v>812</v>
      </c>
      <c r="B844" s="176">
        <f ca="1">OFFSET(InputPriceData!B$15,CalculationsAndCharts!$A844+$A$11,0,1,1)</f>
        <v>40380</v>
      </c>
      <c r="C844" s="3">
        <f ca="1">OFFSET(InputPriceData!G$15,CalculationsAndCharts!$A844+$A$11,IF($C$7,8,0),1,1)</f>
        <v>264527000</v>
      </c>
      <c r="D844" s="4">
        <f ca="1">OFFSET(InputPriceData!C$15,CalculationsAndCharts!$A844+$A$11,IF($C$7,8,0),1,1)</f>
        <v>100.89</v>
      </c>
      <c r="E844" s="4">
        <f ca="1">OFFSET(InputPriceData!D$15,CalculationsAndCharts!$A844+$A$11,IF($C$7,8,0),1,1)</f>
        <v>100.92</v>
      </c>
      <c r="F844" s="4">
        <f ca="1">OFFSET(InputPriceData!E$15,CalculationsAndCharts!$A844+$A$11,IF($C$7,8,0),1,1)</f>
        <v>98.66</v>
      </c>
      <c r="G844" s="4">
        <f ca="1">OFFSET(InputPriceData!F$15,CalculationsAndCharts!$A844+$A$11,IF($C$7,8,0),1,1)</f>
        <v>99.07</v>
      </c>
      <c r="H844" s="138"/>
      <c r="I844" s="138"/>
      <c r="O844" s="246">
        <f t="shared" ca="1" si="120"/>
        <v>0.48582311132916378</v>
      </c>
      <c r="P844" s="246">
        <f t="shared" ca="1" si="121"/>
        <v>1.6060171760929314</v>
      </c>
      <c r="Q844" s="246">
        <f t="shared" ca="1" si="123"/>
        <v>4.3932777755521366</v>
      </c>
      <c r="R844" s="4">
        <f t="shared" ca="1" si="124"/>
        <v>0.36556240195649614</v>
      </c>
      <c r="S844" s="4">
        <f t="shared" ca="1" si="122"/>
        <v>0.95226225308068424</v>
      </c>
      <c r="W844" s="246">
        <f t="shared" ca="1" si="125"/>
        <v>0.48582311132916378</v>
      </c>
      <c r="X844" s="246">
        <f t="shared" ca="1" si="126"/>
        <v>1.6060171760929314</v>
      </c>
      <c r="Y844" s="246">
        <f t="shared" ca="1" si="127"/>
        <v>4.3932777755521366</v>
      </c>
      <c r="Z844" s="4">
        <f t="shared" ca="1" si="128"/>
        <v>0.36556240195649614</v>
      </c>
      <c r="AA844" s="4">
        <f t="shared" ca="1" si="129"/>
        <v>0.66789891003054014</v>
      </c>
    </row>
    <row r="845" spans="1:27" x14ac:dyDescent="0.25">
      <c r="A845">
        <v>813</v>
      </c>
      <c r="B845" s="176">
        <f ca="1">OFFSET(InputPriceData!B$15,CalculationsAndCharts!$A845+$A$11,0,1,1)</f>
        <v>40379</v>
      </c>
      <c r="C845" s="3">
        <f ca="1">OFFSET(InputPriceData!G$15,CalculationsAndCharts!$A845+$A$11,IF($C$7,8,0),1,1)</f>
        <v>258162400</v>
      </c>
      <c r="D845" s="4">
        <f ca="1">OFFSET(InputPriceData!C$15,CalculationsAndCharts!$A845+$A$11,IF($C$7,8,0),1,1)</f>
        <v>97.96</v>
      </c>
      <c r="E845" s="4">
        <f ca="1">OFFSET(InputPriceData!D$15,CalculationsAndCharts!$A845+$A$11,IF($C$7,8,0),1,1)</f>
        <v>100.44</v>
      </c>
      <c r="F845" s="4">
        <f ca="1">OFFSET(InputPriceData!E$15,CalculationsAndCharts!$A845+$A$11,IF($C$7,8,0),1,1)</f>
        <v>97.91</v>
      </c>
      <c r="G845" s="4">
        <f ca="1">OFFSET(InputPriceData!F$15,CalculationsAndCharts!$A845+$A$11,IF($C$7,8,0),1,1)</f>
        <v>100.37</v>
      </c>
      <c r="H845" s="138"/>
      <c r="I845" s="138"/>
      <c r="O845" s="246">
        <f t="shared" ca="1" si="120"/>
        <v>1.7914768272458423</v>
      </c>
      <c r="P845" s="246">
        <f t="shared" ca="1" si="121"/>
        <v>1.5042624296302674</v>
      </c>
      <c r="Q845" s="246">
        <f t="shared" ca="1" si="123"/>
        <v>4.4331763628174938</v>
      </c>
      <c r="R845" s="4">
        <f t="shared" ca="1" si="124"/>
        <v>0.33931932919407637</v>
      </c>
      <c r="S845" s="4">
        <f t="shared" ca="1" si="122"/>
        <v>0.94938815307307389</v>
      </c>
      <c r="W845" s="246">
        <f t="shared" ca="1" si="125"/>
        <v>1.7914768272458423</v>
      </c>
      <c r="X845" s="246">
        <f t="shared" ca="1" si="126"/>
        <v>1.5042624296302674</v>
      </c>
      <c r="Y845" s="246">
        <f t="shared" ca="1" si="127"/>
        <v>4.4331763628174938</v>
      </c>
      <c r="Z845" s="4">
        <f t="shared" ca="1" si="128"/>
        <v>0.33931932919407637</v>
      </c>
      <c r="AA845" s="4">
        <f t="shared" ca="1" si="129"/>
        <v>0.65096528734223746</v>
      </c>
    </row>
    <row r="846" spans="1:27" x14ac:dyDescent="0.25">
      <c r="A846">
        <v>814</v>
      </c>
      <c r="B846" s="176">
        <f ca="1">OFFSET(InputPriceData!B$15,CalculationsAndCharts!$A846+$A$11,0,1,1)</f>
        <v>40378</v>
      </c>
      <c r="C846" s="3">
        <f ca="1">OFFSET(InputPriceData!G$15,CalculationsAndCharts!$A846+$A$11,IF($C$7,8,0),1,1)</f>
        <v>186709000</v>
      </c>
      <c r="D846" s="4">
        <f ca="1">OFFSET(InputPriceData!C$15,CalculationsAndCharts!$A846+$A$11,IF($C$7,8,0),1,1)</f>
        <v>99.05</v>
      </c>
      <c r="E846" s="4">
        <f ca="1">OFFSET(InputPriceData!D$15,CalculationsAndCharts!$A846+$A$11,IF($C$7,8,0),1,1)</f>
        <v>99.58</v>
      </c>
      <c r="F846" s="4">
        <f ca="1">OFFSET(InputPriceData!E$15,CalculationsAndCharts!$A846+$A$11,IF($C$7,8,0),1,1)</f>
        <v>98.28</v>
      </c>
      <c r="G846" s="4">
        <f ca="1">OFFSET(InputPriceData!F$15,CalculationsAndCharts!$A846+$A$11,IF($C$7,8,0),1,1)</f>
        <v>99.27</v>
      </c>
      <c r="H846" s="138"/>
      <c r="I846" s="138"/>
      <c r="O846" s="246">
        <f t="shared" ca="1" si="120"/>
        <v>0.70449022129368144</v>
      </c>
      <c r="P846" s="246">
        <f t="shared" ca="1" si="121"/>
        <v>1.3005531087435416</v>
      </c>
      <c r="Q846" s="246">
        <f t="shared" ca="1" si="123"/>
        <v>4.47343729850403</v>
      </c>
      <c r="R846" s="4">
        <f t="shared" ca="1" si="124"/>
        <v>0.29072791725022318</v>
      </c>
      <c r="S846" s="4">
        <f t="shared" ca="1" si="122"/>
        <v>0.94378241181760969</v>
      </c>
      <c r="W846" s="246">
        <f t="shared" ca="1" si="125"/>
        <v>0.70449022129368144</v>
      </c>
      <c r="X846" s="246">
        <f t="shared" ca="1" si="126"/>
        <v>1.3005531087435416</v>
      </c>
      <c r="Y846" s="246">
        <f t="shared" ca="1" si="127"/>
        <v>4.47343729850403</v>
      </c>
      <c r="Z846" s="4">
        <f t="shared" ca="1" si="128"/>
        <v>0.29072791725022318</v>
      </c>
      <c r="AA846" s="4">
        <f t="shared" ca="1" si="129"/>
        <v>0.61877038691290209</v>
      </c>
    </row>
    <row r="847" spans="1:27" x14ac:dyDescent="0.25">
      <c r="A847">
        <v>815</v>
      </c>
      <c r="B847" s="176">
        <f ca="1">OFFSET(InputPriceData!B$15,CalculationsAndCharts!$A847+$A$11,0,1,1)</f>
        <v>40375</v>
      </c>
      <c r="C847" s="3">
        <f ca="1">OFFSET(InputPriceData!G$15,CalculationsAndCharts!$A847+$A$11,IF($C$7,8,0),1,1)</f>
        <v>282693400</v>
      </c>
      <c r="D847" s="4">
        <f ca="1">OFFSET(InputPriceData!C$15,CalculationsAndCharts!$A847+$A$11,IF($C$7,8,0),1,1)</f>
        <v>100.94</v>
      </c>
      <c r="E847" s="4">
        <f ca="1">OFFSET(InputPriceData!D$15,CalculationsAndCharts!$A847+$A$11,IF($C$7,8,0),1,1)</f>
        <v>101.05</v>
      </c>
      <c r="F847" s="4">
        <f ca="1">OFFSET(InputPriceData!E$15,CalculationsAndCharts!$A847+$A$11,IF($C$7,8,0),1,1)</f>
        <v>98.5</v>
      </c>
      <c r="G847" s="4">
        <f ca="1">OFFSET(InputPriceData!F$15,CalculationsAndCharts!$A847+$A$11,IF($C$7,8,0),1,1)</f>
        <v>98.69</v>
      </c>
      <c r="H847" s="138"/>
      <c r="I847" s="138"/>
      <c r="O847" s="246">
        <f t="shared" ca="1" si="120"/>
        <v>5.8918564611289082E-2</v>
      </c>
      <c r="P847" s="246">
        <f t="shared" ca="1" si="121"/>
        <v>0.97643740581971361</v>
      </c>
      <c r="Q847" s="246">
        <f t="shared" ca="1" si="123"/>
        <v>4.514063873364309</v>
      </c>
      <c r="R847" s="4">
        <f t="shared" ca="1" si="124"/>
        <v>0.21631005524340968</v>
      </c>
      <c r="S847" s="4">
        <f t="shared" ca="1" si="122"/>
        <v>0.93440163323020731</v>
      </c>
      <c r="W847" s="246">
        <f t="shared" ca="1" si="125"/>
        <v>5.8918564611289082E-2</v>
      </c>
      <c r="X847" s="246">
        <f t="shared" ca="1" si="126"/>
        <v>0.97643740581971361</v>
      </c>
      <c r="Y847" s="246">
        <f t="shared" ca="1" si="127"/>
        <v>4.514063873364309</v>
      </c>
      <c r="Z847" s="4">
        <f t="shared" ca="1" si="128"/>
        <v>0.21631005524340968</v>
      </c>
      <c r="AA847" s="4">
        <f t="shared" ca="1" si="129"/>
        <v>0.56723095183272632</v>
      </c>
    </row>
    <row r="848" spans="1:27" x14ac:dyDescent="0.25">
      <c r="A848">
        <v>816</v>
      </c>
      <c r="B848" s="176">
        <f ca="1">OFFSET(InputPriceData!B$15,CalculationsAndCharts!$A848+$A$11,0,1,1)</f>
        <v>40374</v>
      </c>
      <c r="C848" s="3">
        <f ca="1">OFFSET(InputPriceData!G$15,CalculationsAndCharts!$A848+$A$11,IF($C$7,8,0),1,1)</f>
        <v>232337900</v>
      </c>
      <c r="D848" s="4">
        <f ca="1">OFFSET(InputPriceData!C$15,CalculationsAndCharts!$A848+$A$11,IF($C$7,8,0),1,1)</f>
        <v>101.42</v>
      </c>
      <c r="E848" s="4">
        <f ca="1">OFFSET(InputPriceData!D$15,CalculationsAndCharts!$A848+$A$11,IF($C$7,8,0),1,1)</f>
        <v>101.83</v>
      </c>
      <c r="F848" s="4">
        <f ca="1">OFFSET(InputPriceData!E$15,CalculationsAndCharts!$A848+$A$11,IF($C$7,8,0),1,1)</f>
        <v>100.08</v>
      </c>
      <c r="G848" s="4">
        <f ca="1">OFFSET(InputPriceData!F$15,CalculationsAndCharts!$A848+$A$11,IF($C$7,8,0),1,1)</f>
        <v>101.48</v>
      </c>
      <c r="H848" s="138"/>
      <c r="I848" s="138"/>
      <c r="O848" s="246">
        <f t="shared" ca="1" si="120"/>
        <v>2.8780926856876659</v>
      </c>
      <c r="P848" s="246">
        <f t="shared" ca="1" si="121"/>
        <v>0.39777718832860642</v>
      </c>
      <c r="Q848" s="246">
        <f t="shared" ca="1" si="123"/>
        <v>4.5550594080366391</v>
      </c>
      <c r="R848" s="4">
        <f t="shared" ca="1" si="124"/>
        <v>8.7326454541250376E-2</v>
      </c>
      <c r="S848" s="4">
        <f t="shared" ca="1" si="122"/>
        <v>0.91538301650079024</v>
      </c>
      <c r="W848" s="246">
        <f t="shared" ca="1" si="125"/>
        <v>2.8780926856876659</v>
      </c>
      <c r="X848" s="246">
        <f t="shared" ca="1" si="126"/>
        <v>0.39777718832860642</v>
      </c>
      <c r="Y848" s="246">
        <f t="shared" ca="1" si="127"/>
        <v>4.5550594080366391</v>
      </c>
      <c r="Z848" s="4">
        <f t="shared" ca="1" si="128"/>
        <v>8.7326454541250376E-2</v>
      </c>
      <c r="AA848" s="4">
        <f t="shared" ca="1" si="129"/>
        <v>0.4708783981297564</v>
      </c>
    </row>
    <row r="849" spans="1:27" x14ac:dyDescent="0.25">
      <c r="A849">
        <v>817</v>
      </c>
      <c r="B849" s="176">
        <f ca="1">OFFSET(InputPriceData!B$15,CalculationsAndCharts!$A849+$A$11,0,1,1)</f>
        <v>40373</v>
      </c>
      <c r="C849" s="3">
        <f ca="1">OFFSET(InputPriceData!G$15,CalculationsAndCharts!$A849+$A$11,IF($C$7,8,0),1,1)</f>
        <v>184426800</v>
      </c>
      <c r="D849" s="4">
        <f ca="1">OFFSET(InputPriceData!C$15,CalculationsAndCharts!$A849+$A$11,IF($C$7,8,0),1,1)</f>
        <v>101.15</v>
      </c>
      <c r="E849" s="4">
        <f ca="1">OFFSET(InputPriceData!D$15,CalculationsAndCharts!$A849+$A$11,IF($C$7,8,0),1,1)</f>
        <v>101.86</v>
      </c>
      <c r="F849" s="4">
        <f ca="1">OFFSET(InputPriceData!E$15,CalculationsAndCharts!$A849+$A$11,IF($C$7,8,0),1,1)</f>
        <v>100.73</v>
      </c>
      <c r="G849" s="4">
        <f ca="1">OFFSET(InputPriceData!F$15,CalculationsAndCharts!$A849+$A$11,IF($C$7,8,0),1,1)</f>
        <v>101.46</v>
      </c>
      <c r="H849" s="138"/>
      <c r="I849" s="138"/>
      <c r="O849" s="246">
        <f t="shared" ca="1" si="120"/>
        <v>3.0142115704842611</v>
      </c>
      <c r="P849" s="246">
        <f t="shared" ca="1" si="121"/>
        <v>-0.37259274157853484</v>
      </c>
      <c r="Q849" s="246">
        <f t="shared" ca="1" si="123"/>
        <v>4.5964272533164872</v>
      </c>
      <c r="R849" s="4">
        <f t="shared" ca="1" si="124"/>
        <v>-8.1061381165055055E-2</v>
      </c>
      <c r="S849" s="4">
        <f t="shared" ca="1" si="122"/>
        <v>0.88338627956647087</v>
      </c>
      <c r="W849" s="246">
        <f t="shared" ca="1" si="125"/>
        <v>3.0142115704842611</v>
      </c>
      <c r="X849" s="246">
        <f t="shared" ca="1" si="126"/>
        <v>-0.37259274157853484</v>
      </c>
      <c r="Y849" s="246">
        <f t="shared" ca="1" si="127"/>
        <v>4.5964272533164872</v>
      </c>
      <c r="Z849" s="4">
        <f t="shared" ca="1" si="128"/>
        <v>-8.1061381165055055E-2</v>
      </c>
      <c r="AA849" s="4">
        <f t="shared" ca="1" si="129"/>
        <v>0.32962661428399354</v>
      </c>
    </row>
    <row r="850" spans="1:27" x14ac:dyDescent="0.25">
      <c r="A850">
        <v>818</v>
      </c>
      <c r="B850" s="176">
        <f ca="1">OFFSET(InputPriceData!B$15,CalculationsAndCharts!$A850+$A$11,0,1,1)</f>
        <v>40372</v>
      </c>
      <c r="C850" s="3">
        <f ca="1">OFFSET(InputPriceData!G$15,CalculationsAndCharts!$A850+$A$11,IF($C$7,8,0),1,1)</f>
        <v>213025900</v>
      </c>
      <c r="D850" s="4">
        <f ca="1">OFFSET(InputPriceData!C$15,CalculationsAndCharts!$A850+$A$11,IF($C$7,8,0),1,1)</f>
        <v>100.99</v>
      </c>
      <c r="E850" s="4">
        <f ca="1">OFFSET(InputPriceData!D$15,CalculationsAndCharts!$A850+$A$11,IF($C$7,8,0),1,1)</f>
        <v>101.86</v>
      </c>
      <c r="F850" s="4">
        <f ca="1">OFFSET(InputPriceData!E$15,CalculationsAndCharts!$A850+$A$11,IF($C$7,8,0),1,1)</f>
        <v>100.78</v>
      </c>
      <c r="G850" s="4">
        <f ca="1">OFFSET(InputPriceData!F$15,CalculationsAndCharts!$A850+$A$11,IF($C$7,8,0),1,1)</f>
        <v>101.46</v>
      </c>
      <c r="H850" s="138"/>
      <c r="I850" s="138"/>
      <c r="O850" s="246">
        <f t="shared" ca="1" si="120"/>
        <v>3.1776773599397545</v>
      </c>
      <c r="P850" s="246">
        <f t="shared" ca="1" si="121"/>
        <v>-1.1649212928542947</v>
      </c>
      <c r="Q850" s="246">
        <f t="shared" ca="1" si="123"/>
        <v>4.6381707904303608</v>
      </c>
      <c r="R850" s="4">
        <f t="shared" ca="1" si="124"/>
        <v>-0.25115963716942069</v>
      </c>
      <c r="S850" s="4">
        <f t="shared" ca="1" si="122"/>
        <v>0.83834234642791594</v>
      </c>
      <c r="W850" s="246">
        <f t="shared" ca="1" si="125"/>
        <v>3.1776773599397545</v>
      </c>
      <c r="X850" s="246">
        <f t="shared" ca="1" si="126"/>
        <v>-1.1649212928542947</v>
      </c>
      <c r="Y850" s="246">
        <f t="shared" ca="1" si="127"/>
        <v>4.6381707904303608</v>
      </c>
      <c r="Z850" s="4">
        <f t="shared" ca="1" si="128"/>
        <v>-0.25115963716942069</v>
      </c>
      <c r="AA850" s="4">
        <f t="shared" ca="1" si="129"/>
        <v>0.16546345984651881</v>
      </c>
    </row>
    <row r="851" spans="1:27" x14ac:dyDescent="0.25">
      <c r="A851">
        <v>819</v>
      </c>
      <c r="B851" s="176">
        <f ca="1">OFFSET(InputPriceData!B$15,CalculationsAndCharts!$A851+$A$11,0,1,1)</f>
        <v>40371</v>
      </c>
      <c r="C851" s="3">
        <f ca="1">OFFSET(InputPriceData!G$15,CalculationsAndCharts!$A851+$A$11,IF($C$7,8,0),1,1)</f>
        <v>131283600</v>
      </c>
      <c r="D851" s="4">
        <f ca="1">OFFSET(InputPriceData!C$15,CalculationsAndCharts!$A851+$A$11,IF($C$7,8,0),1,1)</f>
        <v>99.56</v>
      </c>
      <c r="E851" s="4">
        <f ca="1">OFFSET(InputPriceData!D$15,CalculationsAndCharts!$A851+$A$11,IF($C$7,8,0),1,1)</f>
        <v>100.15</v>
      </c>
      <c r="F851" s="4">
        <f ca="1">OFFSET(InputPriceData!E$15,CalculationsAndCharts!$A851+$A$11,IF($C$7,8,0),1,1)</f>
        <v>99.15</v>
      </c>
      <c r="G851" s="4">
        <f ca="1">OFFSET(InputPriceData!F$15,CalculationsAndCharts!$A851+$A$11,IF($C$7,8,0),1,1)</f>
        <v>99.96</v>
      </c>
      <c r="H851" s="138"/>
      <c r="I851" s="138"/>
      <c r="O851" s="246">
        <f t="shared" ca="1" si="120"/>
        <v>1.7808426201134733</v>
      </c>
      <c r="P851" s="246">
        <f t="shared" ca="1" si="121"/>
        <v>-1.8754142610644802</v>
      </c>
      <c r="Q851" s="246">
        <f t="shared" ca="1" si="123"/>
        <v>4.6802934313121707</v>
      </c>
      <c r="R851" s="4">
        <f t="shared" ca="1" si="124"/>
        <v>-0.4007044191967869</v>
      </c>
      <c r="S851" s="4">
        <f t="shared" ca="1" si="122"/>
        <v>0.78092291904540767</v>
      </c>
      <c r="W851" s="246">
        <f t="shared" ca="1" si="125"/>
        <v>1.7808426201134733</v>
      </c>
      <c r="X851" s="246">
        <f t="shared" ca="1" si="126"/>
        <v>-1.8754142610644802</v>
      </c>
      <c r="Y851" s="246">
        <f t="shared" ca="1" si="127"/>
        <v>4.6802934313121707</v>
      </c>
      <c r="Z851" s="4">
        <f t="shared" ca="1" si="128"/>
        <v>-0.4007044191967869</v>
      </c>
      <c r="AA851" s="4">
        <f t="shared" ca="1" si="129"/>
        <v>-8.3887567242598327E-4</v>
      </c>
    </row>
    <row r="852" spans="1:27" x14ac:dyDescent="0.25">
      <c r="A852">
        <v>820</v>
      </c>
      <c r="B852" s="176">
        <f ca="1">OFFSET(InputPriceData!B$15,CalculationsAndCharts!$A852+$A$11,0,1,1)</f>
        <v>40368</v>
      </c>
      <c r="C852" s="3">
        <f ca="1">OFFSET(InputPriceData!G$15,CalculationsAndCharts!$A852+$A$11,IF($C$7,8,0),1,1)</f>
        <v>144999900</v>
      </c>
      <c r="D852" s="4">
        <f ca="1">OFFSET(InputPriceData!C$15,CalculationsAndCharts!$A852+$A$11,IF($C$7,8,0),1,1)</f>
        <v>99.12</v>
      </c>
      <c r="E852" s="4">
        <f ca="1">OFFSET(InputPriceData!D$15,CalculationsAndCharts!$A852+$A$11,IF($C$7,8,0),1,1)</f>
        <v>99.9</v>
      </c>
      <c r="F852" s="4">
        <f ca="1">OFFSET(InputPriceData!E$15,CalculationsAndCharts!$A852+$A$11,IF($C$7,8,0),1,1)</f>
        <v>98.94</v>
      </c>
      <c r="G852" s="4">
        <f ca="1">OFFSET(InputPriceData!F$15,CalculationsAndCharts!$A852+$A$11,IF($C$7,8,0),1,1)</f>
        <v>99.89</v>
      </c>
      <c r="H852" s="138"/>
      <c r="I852" s="138"/>
      <c r="O852" s="246">
        <f t="shared" ca="1" si="120"/>
        <v>1.7462215385933511</v>
      </c>
      <c r="P852" s="246">
        <f t="shared" ca="1" si="121"/>
        <v>-2.4467452835667372</v>
      </c>
      <c r="Q852" s="246">
        <f t="shared" ca="1" si="123"/>
        <v>4.7227986188821101</v>
      </c>
      <c r="R852" s="4">
        <f t="shared" ca="1" si="124"/>
        <v>-0.51807105934698605</v>
      </c>
      <c r="S852" s="4">
        <f t="shared" ca="1" si="122"/>
        <v>0.7155764410044374</v>
      </c>
      <c r="W852" s="246">
        <f t="shared" ca="1" si="125"/>
        <v>1.7462215385933511</v>
      </c>
      <c r="X852" s="246">
        <f t="shared" ca="1" si="126"/>
        <v>-2.4467452835667372</v>
      </c>
      <c r="Y852" s="246">
        <f t="shared" ca="1" si="127"/>
        <v>4.7227986188821101</v>
      </c>
      <c r="Z852" s="4">
        <f t="shared" ca="1" si="128"/>
        <v>-0.51807105934698605</v>
      </c>
      <c r="AA852" s="4">
        <f t="shared" ca="1" si="129"/>
        <v>-0.14893452651748895</v>
      </c>
    </row>
    <row r="853" spans="1:27" x14ac:dyDescent="0.25">
      <c r="A853">
        <v>821</v>
      </c>
      <c r="B853" s="176">
        <f ca="1">OFFSET(InputPriceData!B$15,CalculationsAndCharts!$A853+$A$11,0,1,1)</f>
        <v>40367</v>
      </c>
      <c r="C853" s="3">
        <f ca="1">OFFSET(InputPriceData!G$15,CalculationsAndCharts!$A853+$A$11,IF($C$7,8,0),1,1)</f>
        <v>210842100</v>
      </c>
      <c r="D853" s="4">
        <f ca="1">OFFSET(InputPriceData!C$15,CalculationsAndCharts!$A853+$A$11,IF($C$7,8,0),1,1)</f>
        <v>99</v>
      </c>
      <c r="E853" s="4">
        <f ca="1">OFFSET(InputPriceData!D$15,CalculationsAndCharts!$A853+$A$11,IF($C$7,8,0),1,1)</f>
        <v>99.26</v>
      </c>
      <c r="F853" s="4">
        <f ca="1">OFFSET(InputPriceData!E$15,CalculationsAndCharts!$A853+$A$11,IF($C$7,8,0),1,1)</f>
        <v>97.99</v>
      </c>
      <c r="G853" s="4">
        <f ca="1">OFFSET(InputPriceData!F$15,CalculationsAndCharts!$A853+$A$11,IF($C$7,8,0),1,1)</f>
        <v>99.15</v>
      </c>
      <c r="H853" s="138"/>
      <c r="I853" s="138"/>
      <c r="O853" s="246">
        <f t="shared" ca="1" si="120"/>
        <v>1.0039874332529117</v>
      </c>
      <c r="P853" s="246">
        <f t="shared" ca="1" si="121"/>
        <v>-2.818875182071948</v>
      </c>
      <c r="Q853" s="246">
        <f t="shared" ca="1" si="123"/>
        <v>4.765689827328063</v>
      </c>
      <c r="R853" s="4">
        <f t="shared" ca="1" si="124"/>
        <v>-0.5914936313957263</v>
      </c>
      <c r="S853" s="4">
        <f t="shared" ca="1" si="122"/>
        <v>0.65968691852419103</v>
      </c>
      <c r="W853" s="246">
        <f t="shared" ca="1" si="125"/>
        <v>1.0039874332529117</v>
      </c>
      <c r="X853" s="246">
        <f t="shared" ca="1" si="126"/>
        <v>-2.818875182071948</v>
      </c>
      <c r="Y853" s="246">
        <f t="shared" ca="1" si="127"/>
        <v>4.765689827328063</v>
      </c>
      <c r="Z853" s="4">
        <f t="shared" ca="1" si="128"/>
        <v>-0.5914936313957263</v>
      </c>
      <c r="AA853" s="4">
        <f t="shared" ca="1" si="129"/>
        <v>-0.25084227454762065</v>
      </c>
    </row>
    <row r="854" spans="1:27" x14ac:dyDescent="0.25">
      <c r="A854">
        <v>822</v>
      </c>
      <c r="B854" s="176">
        <f ca="1">OFFSET(InputPriceData!B$15,CalculationsAndCharts!$A854+$A$11,0,1,1)</f>
        <v>40366</v>
      </c>
      <c r="C854" s="3">
        <f ca="1">OFFSET(InputPriceData!G$15,CalculationsAndCharts!$A854+$A$11,IF($C$7,8,0),1,1)</f>
        <v>253769400</v>
      </c>
      <c r="D854" s="4">
        <f ca="1">OFFSET(InputPriceData!C$15,CalculationsAndCharts!$A854+$A$11,IF($C$7,8,0),1,1)</f>
        <v>95.42</v>
      </c>
      <c r="E854" s="4">
        <f ca="1">OFFSET(InputPriceData!D$15,CalculationsAndCharts!$A854+$A$11,IF($C$7,8,0),1,1)</f>
        <v>98.3</v>
      </c>
      <c r="F854" s="4">
        <f ca="1">OFFSET(InputPriceData!E$15,CalculationsAndCharts!$A854+$A$11,IF($C$7,8,0),1,1)</f>
        <v>95.32</v>
      </c>
      <c r="G854" s="4">
        <f ca="1">OFFSET(InputPriceData!F$15,CalculationsAndCharts!$A854+$A$11,IF($C$7,8,0),1,1)</f>
        <v>98.18</v>
      </c>
      <c r="H854" s="138"/>
      <c r="I854" s="138"/>
      <c r="O854" s="246">
        <f t="shared" ca="1" si="120"/>
        <v>-4.9874236159784147E-2</v>
      </c>
      <c r="P854" s="246">
        <f t="shared" ca="1" si="121"/>
        <v>-2.8824037691654669</v>
      </c>
      <c r="Q854" s="246">
        <f t="shared" ca="1" si="123"/>
        <v>4.8089705623895691</v>
      </c>
      <c r="R854" s="4">
        <f t="shared" ca="1" si="124"/>
        <v>-0.59938062247842194</v>
      </c>
      <c r="S854" s="4">
        <f t="shared" ca="1" si="122"/>
        <v>0.65272939173902889</v>
      </c>
      <c r="W854" s="246">
        <f t="shared" ca="1" si="125"/>
        <v>-4.9874236159784147E-2</v>
      </c>
      <c r="X854" s="246">
        <f t="shared" ca="1" si="126"/>
        <v>-2.8824037691654669</v>
      </c>
      <c r="Y854" s="246">
        <f t="shared" ca="1" si="127"/>
        <v>4.8089705623895691</v>
      </c>
      <c r="Z854" s="4">
        <f t="shared" ca="1" si="128"/>
        <v>-0.59938062247842194</v>
      </c>
      <c r="AA854" s="4">
        <f t="shared" ca="1" si="129"/>
        <v>-0.26225743149374781</v>
      </c>
    </row>
    <row r="855" spans="1:27" x14ac:dyDescent="0.25">
      <c r="A855">
        <v>823</v>
      </c>
      <c r="B855" s="176">
        <f ca="1">OFFSET(InputPriceData!B$15,CalculationsAndCharts!$A855+$A$11,0,1,1)</f>
        <v>40365</v>
      </c>
      <c r="C855" s="3">
        <f ca="1">OFFSET(InputPriceData!G$15,CalculationsAndCharts!$A855+$A$11,IF($C$7,8,0),1,1)</f>
        <v>256935300</v>
      </c>
      <c r="D855" s="4">
        <f ca="1">OFFSET(InputPriceData!C$15,CalculationsAndCharts!$A855+$A$11,IF($C$7,8,0),1,1)</f>
        <v>95.89</v>
      </c>
      <c r="E855" s="4">
        <f ca="1">OFFSET(InputPriceData!D$15,CalculationsAndCharts!$A855+$A$11,IF($C$7,8,0),1,1)</f>
        <v>96.57</v>
      </c>
      <c r="F855" s="4">
        <f ca="1">OFFSET(InputPriceData!E$15,CalculationsAndCharts!$A855+$A$11,IF($C$7,8,0),1,1)</f>
        <v>94.26</v>
      </c>
      <c r="G855" s="4">
        <f ca="1">OFFSET(InputPriceData!F$15,CalculationsAndCharts!$A855+$A$11,IF($C$7,8,0),1,1)</f>
        <v>95.18</v>
      </c>
      <c r="H855" s="138"/>
      <c r="I855" s="138"/>
      <c r="O855" s="246">
        <f t="shared" ca="1" si="120"/>
        <v>-3.324869992779476</v>
      </c>
      <c r="P855" s="246">
        <f t="shared" ca="1" si="121"/>
        <v>-2.5675560433216509</v>
      </c>
      <c r="Q855" s="246">
        <f t="shared" ca="1" si="123"/>
        <v>4.8526443616443684</v>
      </c>
      <c r="R855" s="4">
        <f t="shared" ca="1" si="124"/>
        <v>-0.52910451538872061</v>
      </c>
      <c r="S855" s="4">
        <f t="shared" ca="1" si="122"/>
        <v>0.70807804763969007</v>
      </c>
      <c r="W855" s="246">
        <f t="shared" ca="1" si="125"/>
        <v>-3.324869992779476</v>
      </c>
      <c r="X855" s="246">
        <f t="shared" ca="1" si="126"/>
        <v>-2.5675560433216509</v>
      </c>
      <c r="Y855" s="246">
        <f t="shared" ca="1" si="127"/>
        <v>4.8526443616443684</v>
      </c>
      <c r="Z855" s="4">
        <f t="shared" ca="1" si="128"/>
        <v>-0.52910451538872061</v>
      </c>
      <c r="AA855" s="4">
        <f t="shared" ca="1" si="129"/>
        <v>-0.16376377691862226</v>
      </c>
    </row>
    <row r="856" spans="1:27" x14ac:dyDescent="0.25">
      <c r="A856">
        <v>824</v>
      </c>
      <c r="B856" s="176">
        <f ca="1">OFFSET(InputPriceData!B$15,CalculationsAndCharts!$A856+$A$11,0,1,1)</f>
        <v>40361</v>
      </c>
      <c r="C856" s="3">
        <f ca="1">OFFSET(InputPriceData!G$15,CalculationsAndCharts!$A856+$A$11,IF($C$7,8,0),1,1)</f>
        <v>233385200</v>
      </c>
      <c r="D856" s="4">
        <f ca="1">OFFSET(InputPriceData!C$15,CalculationsAndCharts!$A856+$A$11,IF($C$7,8,0),1,1)</f>
        <v>95.4</v>
      </c>
      <c r="E856" s="4">
        <f ca="1">OFFSET(InputPriceData!D$15,CalculationsAndCharts!$A856+$A$11,IF($C$7,8,0),1,1)</f>
        <v>95.69</v>
      </c>
      <c r="F856" s="4">
        <f ca="1">OFFSET(InputPriceData!E$15,CalculationsAndCharts!$A856+$A$11,IF($C$7,8,0),1,1)</f>
        <v>94.02</v>
      </c>
      <c r="G856" s="4">
        <f ca="1">OFFSET(InputPriceData!F$15,CalculationsAndCharts!$A856+$A$11,IF($C$7,8,0),1,1)</f>
        <v>94.56</v>
      </c>
      <c r="H856" s="138"/>
      <c r="I856" s="138"/>
      <c r="O856" s="246">
        <f t="shared" ca="1" si="120"/>
        <v>-4.4080138510200371</v>
      </c>
      <c r="P856" s="246">
        <f t="shared" ca="1" si="121"/>
        <v>-1.9681778342877796</v>
      </c>
      <c r="Q856" s="246">
        <f t="shared" ca="1" si="123"/>
        <v>4.8967147947975462</v>
      </c>
      <c r="R856" s="4">
        <f t="shared" ca="1" si="124"/>
        <v>-0.40193842540693725</v>
      </c>
      <c r="S856" s="4">
        <f t="shared" ca="1" si="122"/>
        <v>0.78034837029622284</v>
      </c>
      <c r="W856" s="246">
        <f t="shared" ca="1" si="125"/>
        <v>-4.4080138510200371</v>
      </c>
      <c r="X856" s="246">
        <f t="shared" ca="1" si="126"/>
        <v>-1.9681778342877796</v>
      </c>
      <c r="Y856" s="246">
        <f t="shared" ca="1" si="127"/>
        <v>4.8967147947975462</v>
      </c>
      <c r="Z856" s="4">
        <f t="shared" ca="1" si="128"/>
        <v>-0.40193842540693725</v>
      </c>
      <c r="AA856" s="4">
        <f t="shared" ca="1" si="129"/>
        <v>-2.3097813601028389E-3</v>
      </c>
    </row>
    <row r="857" spans="1:27" x14ac:dyDescent="0.25">
      <c r="A857">
        <v>825</v>
      </c>
      <c r="B857" s="176">
        <f ca="1">OFFSET(InputPriceData!B$15,CalculationsAndCharts!$A857+$A$11,0,1,1)</f>
        <v>40360</v>
      </c>
      <c r="C857" s="3">
        <f ca="1">OFFSET(InputPriceData!G$15,CalculationsAndCharts!$A857+$A$11,IF($C$7,8,0),1,1)</f>
        <v>382924800</v>
      </c>
      <c r="D857" s="4">
        <f ca="1">OFFSET(InputPriceData!C$15,CalculationsAndCharts!$A857+$A$11,IF($C$7,8,0),1,1)</f>
        <v>95.44</v>
      </c>
      <c r="E857" s="4">
        <f ca="1">OFFSET(InputPriceData!D$15,CalculationsAndCharts!$A857+$A$11,IF($C$7,8,0),1,1)</f>
        <v>95.76</v>
      </c>
      <c r="F857" s="4">
        <f ca="1">OFFSET(InputPriceData!E$15,CalculationsAndCharts!$A857+$A$11,IF($C$7,8,0),1,1)</f>
        <v>93.57</v>
      </c>
      <c r="G857" s="4">
        <f ca="1">OFFSET(InputPriceData!F$15,CalculationsAndCharts!$A857+$A$11,IF($C$7,8,0),1,1)</f>
        <v>95.08</v>
      </c>
      <c r="H857" s="138"/>
      <c r="I857" s="138"/>
      <c r="O857" s="246">
        <f t="shared" ca="1" si="120"/>
        <v>-4.3903377747709627</v>
      </c>
      <c r="P857" s="246">
        <f t="shared" ca="1" si="121"/>
        <v>-1.2674603618362514</v>
      </c>
      <c r="Q857" s="246">
        <f t="shared" ca="1" si="123"/>
        <v>4.9411854639733059</v>
      </c>
      <c r="R857" s="4">
        <f t="shared" ca="1" si="124"/>
        <v>-0.25650936826343312</v>
      </c>
      <c r="S857" s="4">
        <f t="shared" ca="1" si="122"/>
        <v>0.83663483815975048</v>
      </c>
      <c r="W857" s="246">
        <f t="shared" ca="1" si="125"/>
        <v>-4.3903377747709627</v>
      </c>
      <c r="X857" s="246">
        <f t="shared" ca="1" si="126"/>
        <v>-1.2674603618362514</v>
      </c>
      <c r="Y857" s="246">
        <f t="shared" ca="1" si="127"/>
        <v>4.9411854639733059</v>
      </c>
      <c r="Z857" s="4">
        <f t="shared" ca="1" si="128"/>
        <v>-0.25650936826343312</v>
      </c>
      <c r="AA857" s="4">
        <f t="shared" ca="1" si="129"/>
        <v>0.15989662460223694</v>
      </c>
    </row>
    <row r="858" spans="1:27" x14ac:dyDescent="0.25">
      <c r="A858">
        <v>826</v>
      </c>
      <c r="B858" s="176">
        <f ca="1">OFFSET(InputPriceData!B$15,CalculationsAndCharts!$A858+$A$11,0,1,1)</f>
        <v>40359</v>
      </c>
      <c r="C858" s="3">
        <f ca="1">OFFSET(InputPriceData!G$15,CalculationsAndCharts!$A858+$A$11,IF($C$7,8,0),1,1)</f>
        <v>284101700</v>
      </c>
      <c r="D858" s="4">
        <f ca="1">OFFSET(InputPriceData!C$15,CalculationsAndCharts!$A858+$A$11,IF($C$7,8,0),1,1)</f>
        <v>96.16</v>
      </c>
      <c r="E858" s="4">
        <f ca="1">OFFSET(InputPriceData!D$15,CalculationsAndCharts!$A858+$A$11,IF($C$7,8,0),1,1)</f>
        <v>97.05</v>
      </c>
      <c r="F858" s="4">
        <f ca="1">OFFSET(InputPriceData!E$15,CalculationsAndCharts!$A858+$A$11,IF($C$7,8,0),1,1)</f>
        <v>95.2</v>
      </c>
      <c r="G858" s="4">
        <f ca="1">OFFSET(InputPriceData!F$15,CalculationsAndCharts!$A858+$A$11,IF($C$7,8,0),1,1)</f>
        <v>95.51</v>
      </c>
      <c r="H858" s="138"/>
      <c r="I858" s="138"/>
      <c r="O858" s="246">
        <f t="shared" ca="1" si="120"/>
        <v>-4.4560901156553427</v>
      </c>
      <c r="P858" s="246">
        <f t="shared" ca="1" si="121"/>
        <v>-0.56069595198775413</v>
      </c>
      <c r="Q858" s="246">
        <f t="shared" ca="1" si="123"/>
        <v>4.9860600040093903</v>
      </c>
      <c r="R858" s="4">
        <f t="shared" ca="1" si="124"/>
        <v>-0.11245270845855992</v>
      </c>
      <c r="S858" s="4">
        <f t="shared" ca="1" si="122"/>
        <v>0.87622809144039215</v>
      </c>
      <c r="W858" s="246">
        <f t="shared" ca="1" si="125"/>
        <v>-4.4560901156553427</v>
      </c>
      <c r="X858" s="246">
        <f t="shared" ca="1" si="126"/>
        <v>-0.56069595198775413</v>
      </c>
      <c r="Y858" s="246">
        <f t="shared" ca="1" si="127"/>
        <v>4.9860600040093903</v>
      </c>
      <c r="Z858" s="4">
        <f t="shared" ca="1" si="128"/>
        <v>-0.11245270845855992</v>
      </c>
      <c r="AA858" s="4">
        <f t="shared" ca="1" si="129"/>
        <v>0.30109067636079662</v>
      </c>
    </row>
    <row r="859" spans="1:27" x14ac:dyDescent="0.25">
      <c r="A859">
        <v>827</v>
      </c>
      <c r="B859" s="176">
        <f ca="1">OFFSET(InputPriceData!B$15,CalculationsAndCharts!$A859+$A$11,0,1,1)</f>
        <v>40358</v>
      </c>
      <c r="C859" s="3">
        <f ca="1">OFFSET(InputPriceData!G$15,CalculationsAndCharts!$A859+$A$11,IF($C$7,8,0),1,1)</f>
        <v>373649500</v>
      </c>
      <c r="D859" s="4">
        <f ca="1">OFFSET(InputPriceData!C$15,CalculationsAndCharts!$A859+$A$11,IF($C$7,8,0),1,1)</f>
        <v>98.09</v>
      </c>
      <c r="E859" s="4">
        <f ca="1">OFFSET(InputPriceData!D$15,CalculationsAndCharts!$A859+$A$11,IF($C$7,8,0),1,1)</f>
        <v>99.47</v>
      </c>
      <c r="F859" s="4">
        <f ca="1">OFFSET(InputPriceData!E$15,CalculationsAndCharts!$A859+$A$11,IF($C$7,8,0),1,1)</f>
        <v>95.81</v>
      </c>
      <c r="G859" s="4">
        <f ca="1">OFFSET(InputPriceData!F$15,CalculationsAndCharts!$A859+$A$11,IF($C$7,8,0),1,1)</f>
        <v>96.42</v>
      </c>
      <c r="H859" s="138"/>
      <c r="I859" s="138"/>
      <c r="O859" s="246">
        <f t="shared" ca="1" si="120"/>
        <v>-4.0166947945312996</v>
      </c>
      <c r="P859" s="246">
        <f t="shared" ca="1" si="121"/>
        <v>6.5457911681414904E-2</v>
      </c>
      <c r="Q859" s="246">
        <f t="shared" ca="1" si="123"/>
        <v>5.0313420827541782</v>
      </c>
      <c r="R859" s="4">
        <f t="shared" ca="1" si="124"/>
        <v>1.301003004859947E-2</v>
      </c>
      <c r="S859" s="4">
        <f t="shared" ca="1" si="122"/>
        <v>0.90244329707767557</v>
      </c>
      <c r="W859" s="246">
        <f t="shared" ca="1" si="125"/>
        <v>-4.0166947945312996</v>
      </c>
      <c r="X859" s="246">
        <f t="shared" ca="1" si="126"/>
        <v>6.5457911681414904E-2</v>
      </c>
      <c r="Y859" s="246">
        <f t="shared" ca="1" si="127"/>
        <v>5.0313420827541782</v>
      </c>
      <c r="Z859" s="4">
        <f t="shared" ca="1" si="128"/>
        <v>1.301003004859947E-2</v>
      </c>
      <c r="AA859" s="4">
        <f t="shared" ca="1" si="129"/>
        <v>0.4108718480130899</v>
      </c>
    </row>
    <row r="860" spans="1:27" x14ac:dyDescent="0.25">
      <c r="A860">
        <v>828</v>
      </c>
      <c r="B860" s="176">
        <f ca="1">OFFSET(InputPriceData!B$15,CalculationsAndCharts!$A860+$A$11,0,1,1)</f>
        <v>40357</v>
      </c>
      <c r="C860" s="3">
        <f ca="1">OFFSET(InputPriceData!G$15,CalculationsAndCharts!$A860+$A$11,IF($C$7,8,0),1,1)</f>
        <v>169218600</v>
      </c>
      <c r="D860" s="4">
        <f ca="1">OFFSET(InputPriceData!C$15,CalculationsAndCharts!$A860+$A$11,IF($C$7,8,0),1,1)</f>
        <v>99.95</v>
      </c>
      <c r="E860" s="4">
        <f ca="1">OFFSET(InputPriceData!D$15,CalculationsAndCharts!$A860+$A$11,IF($C$7,8,0),1,1)</f>
        <v>100.22</v>
      </c>
      <c r="F860" s="4">
        <f ca="1">OFFSET(InputPriceData!E$15,CalculationsAndCharts!$A860+$A$11,IF($C$7,8,0),1,1)</f>
        <v>99.13</v>
      </c>
      <c r="G860" s="4">
        <f ca="1">OFFSET(InputPriceData!F$15,CalculationsAndCharts!$A860+$A$11,IF($C$7,8,0),1,1)</f>
        <v>99.49</v>
      </c>
      <c r="H860" s="138"/>
      <c r="I860" s="138"/>
      <c r="O860" s="246">
        <f t="shared" ca="1" si="120"/>
        <v>-1.2689049930414578</v>
      </c>
      <c r="P860" s="246">
        <f t="shared" ca="1" si="121"/>
        <v>0.51178932437624369</v>
      </c>
      <c r="Q860" s="246">
        <f t="shared" ca="1" si="123"/>
        <v>5.0770354013664765</v>
      </c>
      <c r="R860" s="4">
        <f t="shared" ca="1" si="124"/>
        <v>0.10080475787868179</v>
      </c>
      <c r="S860" s="4">
        <f t="shared" ca="1" si="122"/>
        <v>0.91755980343651589</v>
      </c>
      <c r="W860" s="246">
        <f t="shared" ca="1" si="125"/>
        <v>-1.2689049930414578</v>
      </c>
      <c r="X860" s="246">
        <f t="shared" ca="1" si="126"/>
        <v>0.51178932437624369</v>
      </c>
      <c r="Y860" s="246">
        <f t="shared" ca="1" si="127"/>
        <v>5.0770354013664765</v>
      </c>
      <c r="Z860" s="4">
        <f t="shared" ca="1" si="128"/>
        <v>0.10080475787868179</v>
      </c>
      <c r="AA860" s="4">
        <f t="shared" ca="1" si="129"/>
        <v>0.48139403425188076</v>
      </c>
    </row>
    <row r="861" spans="1:27" x14ac:dyDescent="0.25">
      <c r="A861">
        <v>829</v>
      </c>
      <c r="B861" s="176">
        <f ca="1">OFFSET(InputPriceData!B$15,CalculationsAndCharts!$A861+$A$11,0,1,1)</f>
        <v>40354</v>
      </c>
      <c r="C861" s="3">
        <f ca="1">OFFSET(InputPriceData!G$15,CalculationsAndCharts!$A861+$A$11,IF($C$7,8,0),1,1)</f>
        <v>238726500</v>
      </c>
      <c r="D861" s="4">
        <f ca="1">OFFSET(InputPriceData!C$15,CalculationsAndCharts!$A861+$A$11,IF($C$7,8,0),1,1)</f>
        <v>99.69</v>
      </c>
      <c r="E861" s="4">
        <f ca="1">OFFSET(InputPriceData!D$15,CalculationsAndCharts!$A861+$A$11,IF($C$7,8,0),1,1)</f>
        <v>100.32</v>
      </c>
      <c r="F861" s="4">
        <f ca="1">OFFSET(InputPriceData!E$15,CalculationsAndCharts!$A861+$A$11,IF($C$7,8,0),1,1)</f>
        <v>98.79</v>
      </c>
      <c r="G861" s="4">
        <f ca="1">OFFSET(InputPriceData!F$15,CalculationsAndCharts!$A861+$A$11,IF($C$7,8,0),1,1)</f>
        <v>99.81</v>
      </c>
      <c r="H861" s="138"/>
      <c r="I861" s="138"/>
      <c r="O861" s="246">
        <f t="shared" ca="1" si="120"/>
        <v>-1.139485498526825</v>
      </c>
      <c r="P861" s="246">
        <f t="shared" ca="1" si="121"/>
        <v>0.81907777860942088</v>
      </c>
      <c r="Q861" s="246">
        <f t="shared" ca="1" si="123"/>
        <v>5.1231436946180384</v>
      </c>
      <c r="R861" s="4">
        <f t="shared" ca="1" si="124"/>
        <v>0.15987796310883842</v>
      </c>
      <c r="S861" s="4">
        <f t="shared" ca="1" si="122"/>
        <v>0.92655570777018903</v>
      </c>
      <c r="W861" s="246">
        <f t="shared" ca="1" si="125"/>
        <v>-1.139485498526825</v>
      </c>
      <c r="X861" s="246">
        <f t="shared" ca="1" si="126"/>
        <v>0.81907777860942088</v>
      </c>
      <c r="Y861" s="246">
        <f t="shared" ca="1" si="127"/>
        <v>5.1231436946180384</v>
      </c>
      <c r="Z861" s="4">
        <f t="shared" ca="1" si="128"/>
        <v>0.15987796310883842</v>
      </c>
      <c r="AA861" s="4">
        <f t="shared" ca="1" si="129"/>
        <v>0.52622523558793166</v>
      </c>
    </row>
    <row r="862" spans="1:27" x14ac:dyDescent="0.25">
      <c r="A862">
        <v>830</v>
      </c>
      <c r="B862" s="176">
        <f ca="1">OFFSET(InputPriceData!B$15,CalculationsAndCharts!$A862+$A$11,0,1,1)</f>
        <v>40353</v>
      </c>
      <c r="C862" s="3">
        <f ca="1">OFFSET(InputPriceData!G$15,CalculationsAndCharts!$A862+$A$11,IF($C$7,8,0),1,1)</f>
        <v>268523600</v>
      </c>
      <c r="D862" s="4">
        <f ca="1">OFFSET(InputPriceData!C$15,CalculationsAndCharts!$A862+$A$11,IF($C$7,8,0),1,1)</f>
        <v>100.57</v>
      </c>
      <c r="E862" s="4">
        <f ca="1">OFFSET(InputPriceData!D$15,CalculationsAndCharts!$A862+$A$11,IF($C$7,8,0),1,1)</f>
        <v>100.69</v>
      </c>
      <c r="F862" s="4">
        <f ca="1">OFFSET(InputPriceData!E$15,CalculationsAndCharts!$A862+$A$11,IF($C$7,8,0),1,1)</f>
        <v>99.13</v>
      </c>
      <c r="G862" s="4">
        <f ca="1">OFFSET(InputPriceData!F$15,CalculationsAndCharts!$A862+$A$11,IF($C$7,8,0),1,1)</f>
        <v>99.39</v>
      </c>
      <c r="H862" s="138"/>
      <c r="I862" s="138"/>
      <c r="O862" s="246">
        <f t="shared" ca="1" si="120"/>
        <v>-1.7696914753207837</v>
      </c>
      <c r="P862" s="246">
        <f t="shared" ca="1" si="121"/>
        <v>1.0489451915983885</v>
      </c>
      <c r="Q862" s="246">
        <f t="shared" ca="1" si="123"/>
        <v>5.1696707311988277</v>
      </c>
      <c r="R862" s="4">
        <f t="shared" ca="1" si="124"/>
        <v>0.20290367532849465</v>
      </c>
      <c r="S862" s="4">
        <f t="shared" ca="1" si="122"/>
        <v>0.93259873540935645</v>
      </c>
      <c r="W862" s="246">
        <f t="shared" ca="1" si="125"/>
        <v>-1.7696914753207837</v>
      </c>
      <c r="X862" s="246">
        <f t="shared" ca="1" si="126"/>
        <v>1.0489451915983885</v>
      </c>
      <c r="Y862" s="246">
        <f t="shared" ca="1" si="127"/>
        <v>5.1696707311988277</v>
      </c>
      <c r="Z862" s="4">
        <f t="shared" ca="1" si="128"/>
        <v>0.20290367532849465</v>
      </c>
      <c r="AA862" s="4">
        <f t="shared" ca="1" si="129"/>
        <v>0.5576444333104299</v>
      </c>
    </row>
    <row r="863" spans="1:27" x14ac:dyDescent="0.25">
      <c r="A863">
        <v>831</v>
      </c>
      <c r="B863" s="176">
        <f ca="1">OFFSET(InputPriceData!B$15,CalculationsAndCharts!$A863+$A$11,0,1,1)</f>
        <v>40352</v>
      </c>
      <c r="C863" s="3">
        <f ca="1">OFFSET(InputPriceData!G$15,CalculationsAndCharts!$A863+$A$11,IF($C$7,8,0),1,1)</f>
        <v>254639900</v>
      </c>
      <c r="D863" s="4">
        <f ca="1">OFFSET(InputPriceData!C$15,CalculationsAndCharts!$A863+$A$11,IF($C$7,8,0),1,1)</f>
        <v>101.45</v>
      </c>
      <c r="E863" s="4">
        <f ca="1">OFFSET(InputPriceData!D$15,CalculationsAndCharts!$A863+$A$11,IF($C$7,8,0),1,1)</f>
        <v>101.81</v>
      </c>
      <c r="F863" s="4">
        <f ca="1">OFFSET(InputPriceData!E$15,CalculationsAndCharts!$A863+$A$11,IF($C$7,8,0),1,1)</f>
        <v>100.38</v>
      </c>
      <c r="G863" s="4">
        <f ca="1">OFFSET(InputPriceData!F$15,CalculationsAndCharts!$A863+$A$11,IF($C$7,8,0),1,1)</f>
        <v>101.07</v>
      </c>
      <c r="H863" s="138"/>
      <c r="I863" s="138"/>
      <c r="O863" s="246">
        <f t="shared" ca="1" si="120"/>
        <v>-0.25831090440471738</v>
      </c>
      <c r="P863" s="246">
        <f t="shared" ca="1" si="121"/>
        <v>1.0989208514617381</v>
      </c>
      <c r="Q863" s="246">
        <f t="shared" ca="1" si="123"/>
        <v>5.2166203140250529</v>
      </c>
      <c r="R863" s="4">
        <f t="shared" ca="1" si="124"/>
        <v>0.21065762607013083</v>
      </c>
      <c r="S863" s="4">
        <f t="shared" ca="1" si="122"/>
        <v>0.9336459505000354</v>
      </c>
      <c r="W863" s="246">
        <f t="shared" ca="1" si="125"/>
        <v>-0.25831090440471738</v>
      </c>
      <c r="X863" s="246">
        <f t="shared" ca="1" si="126"/>
        <v>1.0989208514617381</v>
      </c>
      <c r="Y863" s="246">
        <f t="shared" ca="1" si="127"/>
        <v>5.2166203140250529</v>
      </c>
      <c r="Z863" s="4">
        <f t="shared" ca="1" si="128"/>
        <v>0.21065762607013083</v>
      </c>
      <c r="AA863" s="4">
        <f t="shared" ca="1" si="129"/>
        <v>0.56320062352862754</v>
      </c>
    </row>
    <row r="864" spans="1:27" x14ac:dyDescent="0.25">
      <c r="A864">
        <v>832</v>
      </c>
      <c r="B864" s="176">
        <f ca="1">OFFSET(InputPriceData!B$15,CalculationsAndCharts!$A864+$A$11,0,1,1)</f>
        <v>40351</v>
      </c>
      <c r="C864" s="3">
        <f ca="1">OFFSET(InputPriceData!G$15,CalculationsAndCharts!$A864+$A$11,IF($C$7,8,0),1,1)</f>
        <v>239355400</v>
      </c>
      <c r="D864" s="4">
        <f ca="1">OFFSET(InputPriceData!C$15,CalculationsAndCharts!$A864+$A$11,IF($C$7,8,0),1,1)</f>
        <v>103.08</v>
      </c>
      <c r="E864" s="4">
        <f ca="1">OFFSET(InputPriceData!D$15,CalculationsAndCharts!$A864+$A$11,IF($C$7,8,0),1,1)</f>
        <v>103.54</v>
      </c>
      <c r="F864" s="4">
        <f ca="1">OFFSET(InputPriceData!E$15,CalculationsAndCharts!$A864+$A$11,IF($C$7,8,0),1,1)</f>
        <v>101.23</v>
      </c>
      <c r="G864" s="4">
        <f ca="1">OFFSET(InputPriceData!F$15,CalculationsAndCharts!$A864+$A$11,IF($C$7,8,0),1,1)</f>
        <v>101.38</v>
      </c>
      <c r="H864" s="138"/>
      <c r="I864" s="138"/>
      <c r="O864" s="246">
        <f t="shared" ca="1" si="120"/>
        <v>-3.8884083951419068E-2</v>
      </c>
      <c r="P864" s="246">
        <f t="shared" ca="1" si="121"/>
        <v>0.91652160251384862</v>
      </c>
      <c r="Q864" s="246">
        <f t="shared" ca="1" si="123"/>
        <v>5.2639962805500033</v>
      </c>
      <c r="R864" s="4">
        <f t="shared" ca="1" si="124"/>
        <v>0.17411136970220023</v>
      </c>
      <c r="S864" s="4">
        <f t="shared" ca="1" si="122"/>
        <v>0.9285995967730416</v>
      </c>
      <c r="W864" s="246">
        <f t="shared" ca="1" si="125"/>
        <v>-3.8884083951419068E-2</v>
      </c>
      <c r="X864" s="246">
        <f t="shared" ca="1" si="126"/>
        <v>0.91652160251384862</v>
      </c>
      <c r="Y864" s="246">
        <f t="shared" ca="1" si="127"/>
        <v>5.2639962805500033</v>
      </c>
      <c r="Z864" s="4">
        <f t="shared" ca="1" si="128"/>
        <v>0.17411136970220023</v>
      </c>
      <c r="AA864" s="4">
        <f t="shared" ca="1" si="129"/>
        <v>0.53673098305376077</v>
      </c>
    </row>
    <row r="865" spans="1:27" x14ac:dyDescent="0.25">
      <c r="A865">
        <v>833</v>
      </c>
      <c r="B865" s="176">
        <f ca="1">OFFSET(InputPriceData!B$15,CalculationsAndCharts!$A865+$A$11,0,1,1)</f>
        <v>40350</v>
      </c>
      <c r="C865" s="3">
        <f ca="1">OFFSET(InputPriceData!G$15,CalculationsAndCharts!$A865+$A$11,IF($C$7,8,0),1,1)</f>
        <v>213140700</v>
      </c>
      <c r="D865" s="4">
        <f ca="1">OFFSET(InputPriceData!C$15,CalculationsAndCharts!$A865+$A$11,IF($C$7,8,0),1,1)</f>
        <v>104.66</v>
      </c>
      <c r="E865" s="4">
        <f ca="1">OFFSET(InputPriceData!D$15,CalculationsAndCharts!$A865+$A$11,IF($C$7,8,0),1,1)</f>
        <v>104.74</v>
      </c>
      <c r="F865" s="4">
        <f ca="1">OFFSET(InputPriceData!E$15,CalculationsAndCharts!$A865+$A$11,IF($C$7,8,0),1,1)</f>
        <v>102.51</v>
      </c>
      <c r="G865" s="4">
        <f ca="1">OFFSET(InputPriceData!F$15,CalculationsAndCharts!$A865+$A$11,IF($C$7,8,0),1,1)</f>
        <v>103.08</v>
      </c>
      <c r="H865" s="138"/>
      <c r="I865" s="138"/>
      <c r="O865" s="246">
        <f t="shared" ref="O865:O928" ca="1" si="130">$N$38*(G865-2*G866+G867)+2*$N$36*O866-$N$37*O867</f>
        <v>1.6548945298935032</v>
      </c>
      <c r="P865" s="246">
        <f t="shared" ref="P865:P928" ca="1" si="131">$N$41*(O865+O866)/2+$N$42*P866+$N$43*P867</f>
        <v>0.50088180867322396</v>
      </c>
      <c r="Q865" s="246">
        <f t="shared" ca="1" si="123"/>
        <v>5.3118025030777023</v>
      </c>
      <c r="R865" s="4">
        <f t="shared" ca="1" si="124"/>
        <v>9.4296015031245781E-2</v>
      </c>
      <c r="S865" s="4">
        <f t="shared" ref="S865:S928" ca="1" si="132">(R865+$A$21)/($A$21*R865+1)</f>
        <v>0.91651469953583575</v>
      </c>
      <c r="W865" s="246">
        <f t="shared" ca="1" si="125"/>
        <v>1.6548945298935032</v>
      </c>
      <c r="X865" s="246">
        <f t="shared" ca="1" si="126"/>
        <v>0.50088180867322396</v>
      </c>
      <c r="Y865" s="246">
        <f t="shared" ca="1" si="127"/>
        <v>5.3118025030777023</v>
      </c>
      <c r="Z865" s="4">
        <f t="shared" ca="1" si="128"/>
        <v>9.4296015031245781E-2</v>
      </c>
      <c r="AA865" s="4">
        <f t="shared" ca="1" si="129"/>
        <v>0.47632962099093051</v>
      </c>
    </row>
    <row r="866" spans="1:27" x14ac:dyDescent="0.25">
      <c r="A866">
        <v>834</v>
      </c>
      <c r="B866" s="176">
        <f ca="1">OFFSET(InputPriceData!B$15,CalculationsAndCharts!$A866+$A$11,0,1,1)</f>
        <v>40347</v>
      </c>
      <c r="C866" s="3">
        <f ca="1">OFFSET(InputPriceData!G$15,CalculationsAndCharts!$A866+$A$11,IF($C$7,8,0),1,1)</f>
        <v>174006600</v>
      </c>
      <c r="D866" s="4">
        <f ca="1">OFFSET(InputPriceData!C$15,CalculationsAndCharts!$A866+$A$11,IF($C$7,8,0),1,1)</f>
        <v>103.47</v>
      </c>
      <c r="E866" s="4">
        <f ca="1">OFFSET(InputPriceData!D$15,CalculationsAndCharts!$A866+$A$11,IF($C$7,8,0),1,1)</f>
        <v>103.75</v>
      </c>
      <c r="F866" s="4">
        <f ca="1">OFFSET(InputPriceData!E$15,CalculationsAndCharts!$A866+$A$11,IF($C$7,8,0),1,1)</f>
        <v>103.05</v>
      </c>
      <c r="G866" s="4">
        <f ca="1">OFFSET(InputPriceData!F$15,CalculationsAndCharts!$A866+$A$11,IF($C$7,8,0),1,1)</f>
        <v>103.38</v>
      </c>
      <c r="H866" s="138"/>
      <c r="I866" s="138"/>
      <c r="O866" s="246">
        <f t="shared" ca="1" si="130"/>
        <v>2.0383430758408481</v>
      </c>
      <c r="P866" s="246">
        <f t="shared" ca="1" si="131"/>
        <v>-0.10937533780565722</v>
      </c>
      <c r="Q866" s="246">
        <f t="shared" ref="Q866:Q929" ca="1" si="133">IF(ABS(P866)&gt;(Q867*0.991),ABS(P866),(Q867*0.991))</f>
        <v>5.3600428890794172</v>
      </c>
      <c r="R866" s="4">
        <f t="shared" ref="R866:R929" ca="1" si="134">IF(Q866&gt;0,P866/Q866,R867)</f>
        <v>-2.0405683325500842E-2</v>
      </c>
      <c r="S866" s="4">
        <f t="shared" ca="1" si="132"/>
        <v>0.89605038503514745</v>
      </c>
      <c r="W866" s="246">
        <f t="shared" ref="W866:W929" ca="1" si="135">$V$38*(G866-2*G867+G868)+2*$V$36*W867-$V$37*W868</f>
        <v>2.0383430758408481</v>
      </c>
      <c r="X866" s="246">
        <f t="shared" ref="X866:X929" ca="1" si="136">$V$41*(W866+W867)/2+$V$42*X867+$V$43*X868</f>
        <v>-0.10937533780565722</v>
      </c>
      <c r="Y866" s="246">
        <f t="shared" ref="Y866:Y929" ca="1" si="137">IF(ABS(X866)&gt;(Y867*0.991),ABS(X866),(Y867*0.991))</f>
        <v>5.3600428890794172</v>
      </c>
      <c r="Z866" s="4">
        <f t="shared" ref="Z866:Z929" ca="1" si="138">IF(Y866&gt;0,X866/Y866,Z867)</f>
        <v>-2.0405683325500842E-2</v>
      </c>
      <c r="AA866" s="4">
        <f t="shared" ref="AA866:AA929" ca="1" si="139">(Z866+$A$26)/($A$26*Z866+1)</f>
        <v>0.3827181669616736</v>
      </c>
    </row>
    <row r="867" spans="1:27" x14ac:dyDescent="0.25">
      <c r="A867">
        <v>835</v>
      </c>
      <c r="B867" s="176">
        <f ca="1">OFFSET(InputPriceData!B$15,CalculationsAndCharts!$A867+$A$11,0,1,1)</f>
        <v>40346</v>
      </c>
      <c r="C867" s="3">
        <f ca="1">OFFSET(InputPriceData!G$15,CalculationsAndCharts!$A867+$A$11,IF($C$7,8,0),1,1)</f>
        <v>263185800</v>
      </c>
      <c r="D867" s="4">
        <f ca="1">OFFSET(InputPriceData!C$15,CalculationsAndCharts!$A867+$A$11,IF($C$7,8,0),1,1)</f>
        <v>103.4</v>
      </c>
      <c r="E867" s="4">
        <f ca="1">OFFSET(InputPriceData!D$15,CalculationsAndCharts!$A867+$A$11,IF($C$7,8,0),1,1)</f>
        <v>103.44</v>
      </c>
      <c r="F867" s="4">
        <f ca="1">OFFSET(InputPriceData!E$15,CalculationsAndCharts!$A867+$A$11,IF($C$7,8,0),1,1)</f>
        <v>102.27</v>
      </c>
      <c r="G867" s="4">
        <f ca="1">OFFSET(InputPriceData!F$15,CalculationsAndCharts!$A867+$A$11,IF($C$7,8,0),1,1)</f>
        <v>103.27</v>
      </c>
      <c r="H867" s="138"/>
      <c r="I867" s="138"/>
      <c r="O867" s="246">
        <f t="shared" ca="1" si="130"/>
        <v>2.0243801393850847</v>
      </c>
      <c r="P867" s="246">
        <f t="shared" ca="1" si="131"/>
        <v>-0.81994336420339198</v>
      </c>
      <c r="Q867" s="246">
        <f t="shared" ca="1" si="133"/>
        <v>5.4087213815130344</v>
      </c>
      <c r="R867" s="4">
        <f t="shared" ca="1" si="134"/>
        <v>-0.15159652464368967</v>
      </c>
      <c r="S867" s="4">
        <f t="shared" ca="1" si="132"/>
        <v>0.86664593617493813</v>
      </c>
      <c r="W867" s="246">
        <f t="shared" ca="1" si="135"/>
        <v>2.0243801393850847</v>
      </c>
      <c r="X867" s="246">
        <f t="shared" ca="1" si="136"/>
        <v>-0.81994336420339198</v>
      </c>
      <c r="Y867" s="246">
        <f t="shared" ca="1" si="137"/>
        <v>5.4087213815130344</v>
      </c>
      <c r="Z867" s="4">
        <f t="shared" ca="1" si="138"/>
        <v>-0.15159652464368967</v>
      </c>
      <c r="AA867" s="4">
        <f t="shared" ca="1" si="139"/>
        <v>0.26443866861360082</v>
      </c>
    </row>
    <row r="868" spans="1:27" x14ac:dyDescent="0.25">
      <c r="A868">
        <v>836</v>
      </c>
      <c r="B868" s="176">
        <f ca="1">OFFSET(InputPriceData!B$15,CalculationsAndCharts!$A868+$A$11,0,1,1)</f>
        <v>40345</v>
      </c>
      <c r="C868" s="3">
        <f ca="1">OFFSET(InputPriceData!G$15,CalculationsAndCharts!$A868+$A$11,IF($C$7,8,0),1,1)</f>
        <v>216374000</v>
      </c>
      <c r="D868" s="4">
        <f ca="1">OFFSET(InputPriceData!C$15,CalculationsAndCharts!$A868+$A$11,IF($C$7,8,0),1,1)</f>
        <v>102.6</v>
      </c>
      <c r="E868" s="4">
        <f ca="1">OFFSET(InputPriceData!D$15,CalculationsAndCharts!$A868+$A$11,IF($C$7,8,0),1,1)</f>
        <v>103.52</v>
      </c>
      <c r="F868" s="4">
        <f ca="1">OFFSET(InputPriceData!E$15,CalculationsAndCharts!$A868+$A$11,IF($C$7,8,0),1,1)</f>
        <v>102.4</v>
      </c>
      <c r="G868" s="4">
        <f ca="1">OFFSET(InputPriceData!F$15,CalculationsAndCharts!$A868+$A$11,IF($C$7,8,0),1,1)</f>
        <v>103.1</v>
      </c>
      <c r="H868" s="138"/>
      <c r="I868" s="138"/>
      <c r="O868" s="246">
        <f t="shared" ca="1" si="130"/>
        <v>1.9421824408359576</v>
      </c>
      <c r="P868" s="246">
        <f t="shared" ca="1" si="131"/>
        <v>-1.5766157958661335</v>
      </c>
      <c r="Q868" s="246">
        <f t="shared" ca="1" si="133"/>
        <v>5.4578419591453429</v>
      </c>
      <c r="R868" s="4">
        <f t="shared" ca="1" si="134"/>
        <v>-0.28887164701138024</v>
      </c>
      <c r="S868" s="4">
        <f t="shared" ca="1" si="132"/>
        <v>0.82583180809031043</v>
      </c>
      <c r="W868" s="246">
        <f t="shared" ca="1" si="135"/>
        <v>1.9421824408359576</v>
      </c>
      <c r="X868" s="246">
        <f t="shared" ca="1" si="136"/>
        <v>-1.5766157958661335</v>
      </c>
      <c r="Y868" s="246">
        <f t="shared" ca="1" si="137"/>
        <v>5.4578419591453429</v>
      </c>
      <c r="Z868" s="4">
        <f t="shared" ca="1" si="138"/>
        <v>-0.28887164701138024</v>
      </c>
      <c r="AA868" s="4">
        <f t="shared" ca="1" si="139"/>
        <v>0.1256466555168719</v>
      </c>
    </row>
    <row r="869" spans="1:27" x14ac:dyDescent="0.25">
      <c r="A869">
        <v>837</v>
      </c>
      <c r="B869" s="176">
        <f ca="1">OFFSET(InputPriceData!B$15,CalculationsAndCharts!$A869+$A$11,0,1,1)</f>
        <v>40344</v>
      </c>
      <c r="C869" s="3">
        <f ca="1">OFFSET(InputPriceData!G$15,CalculationsAndCharts!$A869+$A$11,IF($C$7,8,0),1,1)</f>
        <v>238268700</v>
      </c>
      <c r="D869" s="4">
        <f ca="1">OFFSET(InputPriceData!C$15,CalculationsAndCharts!$A869+$A$11,IF($C$7,8,0),1,1)</f>
        <v>101.56</v>
      </c>
      <c r="E869" s="4">
        <f ca="1">OFFSET(InputPriceData!D$15,CalculationsAndCharts!$A869+$A$11,IF($C$7,8,0),1,1)</f>
        <v>103.23</v>
      </c>
      <c r="F869" s="4">
        <f ca="1">OFFSET(InputPriceData!E$15,CalculationsAndCharts!$A869+$A$11,IF($C$7,8,0),1,1)</f>
        <v>101.38</v>
      </c>
      <c r="G869" s="4">
        <f ca="1">OFFSET(InputPriceData!F$15,CalculationsAndCharts!$A869+$A$11,IF($C$7,8,0),1,1)</f>
        <v>103.14</v>
      </c>
      <c r="H869" s="138"/>
      <c r="I869" s="138"/>
      <c r="O869" s="246">
        <f t="shared" ca="1" si="130"/>
        <v>2.0679856452925054</v>
      </c>
      <c r="P869" s="246">
        <f t="shared" ca="1" si="131"/>
        <v>-2.3178747423829829</v>
      </c>
      <c r="Q869" s="246">
        <f t="shared" ca="1" si="133"/>
        <v>5.5074086368772379</v>
      </c>
      <c r="R869" s="4">
        <f t="shared" ca="1" si="134"/>
        <v>-0.42086485590748607</v>
      </c>
      <c r="S869" s="4">
        <f t="shared" ca="1" si="132"/>
        <v>0.77127891431727336</v>
      </c>
      <c r="W869" s="246">
        <f t="shared" ca="1" si="135"/>
        <v>2.0679856452925054</v>
      </c>
      <c r="X869" s="246">
        <f t="shared" ca="1" si="136"/>
        <v>-2.3178747423829829</v>
      </c>
      <c r="Y869" s="246">
        <f t="shared" ca="1" si="137"/>
        <v>5.5074086368772379</v>
      </c>
      <c r="Z869" s="4">
        <f t="shared" ca="1" si="138"/>
        <v>-0.42086485590748607</v>
      </c>
      <c r="AA869" s="4">
        <f t="shared" ca="1" si="139"/>
        <v>-2.508838346411699E-2</v>
      </c>
    </row>
    <row r="870" spans="1:27" x14ac:dyDescent="0.25">
      <c r="A870">
        <v>838</v>
      </c>
      <c r="B870" s="176">
        <f ca="1">OFFSET(InputPriceData!B$15,CalculationsAndCharts!$A870+$A$11,0,1,1)</f>
        <v>40343</v>
      </c>
      <c r="C870" s="3">
        <f ca="1">OFFSET(InputPriceData!G$15,CalculationsAndCharts!$A870+$A$11,IF($C$7,8,0),1,1)</f>
        <v>207196100</v>
      </c>
      <c r="D870" s="4">
        <f ca="1">OFFSET(InputPriceData!C$15,CalculationsAndCharts!$A870+$A$11,IF($C$7,8,0),1,1)</f>
        <v>101.78</v>
      </c>
      <c r="E870" s="4">
        <f ca="1">OFFSET(InputPriceData!D$15,CalculationsAndCharts!$A870+$A$11,IF($C$7,8,0),1,1)</f>
        <v>102.33</v>
      </c>
      <c r="F870" s="4">
        <f ca="1">OFFSET(InputPriceData!E$15,CalculationsAndCharts!$A870+$A$11,IF($C$7,8,0),1,1)</f>
        <v>100.75</v>
      </c>
      <c r="G870" s="4">
        <f ca="1">OFFSET(InputPriceData!F$15,CalculationsAndCharts!$A870+$A$11,IF($C$7,8,0),1,1)</f>
        <v>100.85</v>
      </c>
      <c r="H870" s="138"/>
      <c r="I870" s="138"/>
      <c r="O870" s="246">
        <f t="shared" ca="1" si="130"/>
        <v>-0.23586361972471381</v>
      </c>
      <c r="P870" s="246">
        <f t="shared" ca="1" si="131"/>
        <v>-2.9410859199086272</v>
      </c>
      <c r="Q870" s="246">
        <f t="shared" ca="1" si="133"/>
        <v>5.5574254660718854</v>
      </c>
      <c r="R870" s="4">
        <f t="shared" ca="1" si="134"/>
        <v>-0.52921733955119576</v>
      </c>
      <c r="S870" s="4">
        <f t="shared" ca="1" si="132"/>
        <v>0.70799990301938587</v>
      </c>
      <c r="W870" s="246">
        <f t="shared" ca="1" si="135"/>
        <v>-0.23586361972471381</v>
      </c>
      <c r="X870" s="246">
        <f t="shared" ca="1" si="136"/>
        <v>-2.9410859199086272</v>
      </c>
      <c r="Y870" s="246">
        <f t="shared" ca="1" si="137"/>
        <v>5.5574254660718854</v>
      </c>
      <c r="Z870" s="4">
        <f t="shared" ca="1" si="138"/>
        <v>-0.52921733955119576</v>
      </c>
      <c r="AA870" s="4">
        <f t="shared" ca="1" si="139"/>
        <v>-0.16391627314420507</v>
      </c>
    </row>
    <row r="871" spans="1:27" x14ac:dyDescent="0.25">
      <c r="A871">
        <v>839</v>
      </c>
      <c r="B871" s="176">
        <f ca="1">OFFSET(InputPriceData!B$15,CalculationsAndCharts!$A871+$A$11,0,1,1)</f>
        <v>40340</v>
      </c>
      <c r="C871" s="3">
        <f ca="1">OFFSET(InputPriceData!G$15,CalculationsAndCharts!$A871+$A$11,IF($C$7,8,0),1,1)</f>
        <v>214128200</v>
      </c>
      <c r="D871" s="4">
        <f ca="1">OFFSET(InputPriceData!C$15,CalculationsAndCharts!$A871+$A$11,IF($C$7,8,0),1,1)</f>
        <v>99.63</v>
      </c>
      <c r="E871" s="4">
        <f ca="1">OFFSET(InputPriceData!D$15,CalculationsAndCharts!$A871+$A$11,IF($C$7,8,0),1,1)</f>
        <v>101.06</v>
      </c>
      <c r="F871" s="4">
        <f ca="1">OFFSET(InputPriceData!E$15,CalculationsAndCharts!$A871+$A$11,IF($C$7,8,0),1,1)</f>
        <v>99.56</v>
      </c>
      <c r="G871" s="4">
        <f ca="1">OFFSET(InputPriceData!F$15,CalculationsAndCharts!$A871+$A$11,IF($C$7,8,0),1,1)</f>
        <v>101</v>
      </c>
      <c r="H871" s="138"/>
      <c r="I871" s="138"/>
      <c r="O871" s="246">
        <f t="shared" ca="1" si="130"/>
        <v>-0.20122087080278694</v>
      </c>
      <c r="P871" s="246">
        <f t="shared" ca="1" si="131"/>
        <v>-3.4376190837656142</v>
      </c>
      <c r="Q871" s="246">
        <f t="shared" ca="1" si="133"/>
        <v>5.6078965348858585</v>
      </c>
      <c r="R871" s="4">
        <f t="shared" ca="1" si="134"/>
        <v>-0.61299616752568753</v>
      </c>
      <c r="S871" s="4">
        <f t="shared" ca="1" si="132"/>
        <v>0.6401999203201828</v>
      </c>
      <c r="W871" s="246">
        <f t="shared" ca="1" si="135"/>
        <v>-0.20122087080278694</v>
      </c>
      <c r="X871" s="246">
        <f t="shared" ca="1" si="136"/>
        <v>-3.4376190837656142</v>
      </c>
      <c r="Y871" s="246">
        <f t="shared" ca="1" si="137"/>
        <v>5.6078965348858585</v>
      </c>
      <c r="Z871" s="4">
        <f t="shared" ca="1" si="138"/>
        <v>-0.61299616752568753</v>
      </c>
      <c r="AA871" s="4">
        <f t="shared" ca="1" si="139"/>
        <v>-0.28218830807354361</v>
      </c>
    </row>
    <row r="872" spans="1:27" x14ac:dyDescent="0.25">
      <c r="A872">
        <v>840</v>
      </c>
      <c r="B872" s="176">
        <f ca="1">OFFSET(InputPriceData!B$15,CalculationsAndCharts!$A872+$A$11,0,1,1)</f>
        <v>40339</v>
      </c>
      <c r="C872" s="3">
        <f ca="1">OFFSET(InputPriceData!G$15,CalculationsAndCharts!$A872+$A$11,IF($C$7,8,0),1,1)</f>
        <v>317890600</v>
      </c>
      <c r="D872" s="4">
        <f ca="1">OFFSET(InputPriceData!C$15,CalculationsAndCharts!$A872+$A$11,IF($C$7,8,0),1,1)</f>
        <v>99.32</v>
      </c>
      <c r="E872" s="4">
        <f ca="1">OFFSET(InputPriceData!D$15,CalculationsAndCharts!$A872+$A$11,IF($C$7,8,0),1,1)</f>
        <v>100.63</v>
      </c>
      <c r="F872" s="4">
        <f ca="1">OFFSET(InputPriceData!E$15,CalculationsAndCharts!$A872+$A$11,IF($C$7,8,0),1,1)</f>
        <v>97.65</v>
      </c>
      <c r="G872" s="4">
        <f ca="1">OFFSET(InputPriceData!F$15,CalculationsAndCharts!$A872+$A$11,IF($C$7,8,0),1,1)</f>
        <v>100.51</v>
      </c>
      <c r="H872" s="138"/>
      <c r="I872" s="138"/>
      <c r="O872" s="246">
        <f t="shared" ca="1" si="130"/>
        <v>-0.83235409055628784</v>
      </c>
      <c r="P872" s="246">
        <f t="shared" ca="1" si="131"/>
        <v>-3.8152405895051063</v>
      </c>
      <c r="Q872" s="246">
        <f t="shared" ca="1" si="133"/>
        <v>5.6588259686032885</v>
      </c>
      <c r="R872" s="4">
        <f t="shared" ca="1" si="134"/>
        <v>-0.67421062437210522</v>
      </c>
      <c r="S872" s="4">
        <f t="shared" ca="1" si="132"/>
        <v>0.57422019806735158</v>
      </c>
      <c r="W872" s="246">
        <f t="shared" ca="1" si="135"/>
        <v>-0.83235409055628784</v>
      </c>
      <c r="X872" s="246">
        <f t="shared" ca="1" si="136"/>
        <v>-3.8152405895051063</v>
      </c>
      <c r="Y872" s="246">
        <f t="shared" ca="1" si="137"/>
        <v>5.6588259686032885</v>
      </c>
      <c r="Z872" s="4">
        <f t="shared" ca="1" si="138"/>
        <v>-0.67421062437210522</v>
      </c>
      <c r="AA872" s="4">
        <f t="shared" ca="1" si="139"/>
        <v>-0.37546858913805881</v>
      </c>
    </row>
    <row r="873" spans="1:27" x14ac:dyDescent="0.25">
      <c r="A873">
        <v>841</v>
      </c>
      <c r="B873" s="176">
        <f ca="1">OFFSET(InputPriceData!B$15,CalculationsAndCharts!$A873+$A$11,0,1,1)</f>
        <v>40338</v>
      </c>
      <c r="C873" s="3">
        <f ca="1">OFFSET(InputPriceData!G$15,CalculationsAndCharts!$A873+$A$11,IF($C$7,8,0),1,1)</f>
        <v>268023300</v>
      </c>
      <c r="D873" s="4">
        <f ca="1">OFFSET(InputPriceData!C$15,CalculationsAndCharts!$A873+$A$11,IF($C$7,8,0),1,1)</f>
        <v>98.76</v>
      </c>
      <c r="E873" s="4">
        <f ca="1">OFFSET(InputPriceData!D$15,CalculationsAndCharts!$A873+$A$11,IF($C$7,8,0),1,1)</f>
        <v>99.71</v>
      </c>
      <c r="F873" s="4">
        <f ca="1">OFFSET(InputPriceData!E$15,CalculationsAndCharts!$A873+$A$11,IF($C$7,8,0),1,1)</f>
        <v>97.25</v>
      </c>
      <c r="G873" s="4">
        <f ca="1">OFFSET(InputPriceData!F$15,CalculationsAndCharts!$A873+$A$11,IF($C$7,8,0),1,1)</f>
        <v>97.66</v>
      </c>
      <c r="H873" s="138"/>
      <c r="I873" s="138"/>
      <c r="O873" s="246">
        <f t="shared" ca="1" si="130"/>
        <v>-3.9888815930789212</v>
      </c>
      <c r="P873" s="246">
        <f t="shared" ca="1" si="131"/>
        <v>-3.9976664998155829</v>
      </c>
      <c r="Q873" s="246">
        <f t="shared" ca="1" si="133"/>
        <v>5.7102179299730462</v>
      </c>
      <c r="R873" s="4">
        <f t="shared" ca="1" si="134"/>
        <v>-0.70009000511727459</v>
      </c>
      <c r="S873" s="4">
        <f t="shared" ca="1" si="132"/>
        <v>0.54041559739195599</v>
      </c>
      <c r="W873" s="246">
        <f t="shared" ca="1" si="135"/>
        <v>-3.9888815930789212</v>
      </c>
      <c r="X873" s="246">
        <f t="shared" ca="1" si="136"/>
        <v>-3.9976664998155829</v>
      </c>
      <c r="Y873" s="246">
        <f t="shared" ca="1" si="137"/>
        <v>5.7102179299730462</v>
      </c>
      <c r="Z873" s="4">
        <f t="shared" ca="1" si="138"/>
        <v>-0.70009000511727459</v>
      </c>
      <c r="AA873" s="4">
        <f t="shared" ca="1" si="139"/>
        <v>-0.41681251558474069</v>
      </c>
    </row>
    <row r="874" spans="1:27" x14ac:dyDescent="0.25">
      <c r="A874">
        <v>842</v>
      </c>
      <c r="B874" s="176">
        <f ca="1">OFFSET(InputPriceData!B$15,CalculationsAndCharts!$A874+$A$11,0,1,1)</f>
        <v>40337</v>
      </c>
      <c r="C874" s="3">
        <f ca="1">OFFSET(InputPriceData!G$15,CalculationsAndCharts!$A874+$A$11,IF($C$7,8,0),1,1)</f>
        <v>357774300</v>
      </c>
      <c r="D874" s="4">
        <f ca="1">OFFSET(InputPriceData!C$15,CalculationsAndCharts!$A874+$A$11,IF($C$7,8,0),1,1)</f>
        <v>97.21</v>
      </c>
      <c r="E874" s="4">
        <f ca="1">OFFSET(InputPriceData!D$15,CalculationsAndCharts!$A874+$A$11,IF($C$7,8,0),1,1)</f>
        <v>98.37</v>
      </c>
      <c r="F874" s="4">
        <f ca="1">OFFSET(InputPriceData!E$15,CalculationsAndCharts!$A874+$A$11,IF($C$7,8,0),1,1)</f>
        <v>96.37</v>
      </c>
      <c r="G874" s="4">
        <f ca="1">OFFSET(InputPriceData!F$15,CalculationsAndCharts!$A874+$A$11,IF($C$7,8,0),1,1)</f>
        <v>98.18</v>
      </c>
      <c r="H874" s="138"/>
      <c r="I874" s="138"/>
      <c r="O874" s="246">
        <f t="shared" ca="1" si="130"/>
        <v>-3.9056800419462494</v>
      </c>
      <c r="P874" s="246">
        <f t="shared" ca="1" si="131"/>
        <v>-4.0865844315707864</v>
      </c>
      <c r="Q874" s="246">
        <f t="shared" ca="1" si="133"/>
        <v>5.7620766195489868</v>
      </c>
      <c r="R874" s="4">
        <f t="shared" ca="1" si="134"/>
        <v>-0.70922077254339855</v>
      </c>
      <c r="S874" s="4">
        <f t="shared" ca="1" si="132"/>
        <v>0.52744965243922848</v>
      </c>
      <c r="W874" s="246">
        <f t="shared" ca="1" si="135"/>
        <v>-3.9056800419462494</v>
      </c>
      <c r="X874" s="246">
        <f t="shared" ca="1" si="136"/>
        <v>-4.0865844315707864</v>
      </c>
      <c r="Y874" s="246">
        <f t="shared" ca="1" si="137"/>
        <v>5.7620766195489868</v>
      </c>
      <c r="Z874" s="4">
        <f t="shared" ca="1" si="138"/>
        <v>-0.70922077254339855</v>
      </c>
      <c r="AA874" s="4">
        <f t="shared" ca="1" si="139"/>
        <v>-0.43168466525962695</v>
      </c>
    </row>
    <row r="875" spans="1:27" x14ac:dyDescent="0.25">
      <c r="A875">
        <v>843</v>
      </c>
      <c r="B875" s="176">
        <f ca="1">OFFSET(InputPriceData!B$15,CalculationsAndCharts!$A875+$A$11,0,1,1)</f>
        <v>40336</v>
      </c>
      <c r="C875" s="3">
        <f ca="1">OFFSET(InputPriceData!G$15,CalculationsAndCharts!$A875+$A$11,IF($C$7,8,0),1,1)</f>
        <v>264609100</v>
      </c>
      <c r="D875" s="4">
        <f ca="1">OFFSET(InputPriceData!C$15,CalculationsAndCharts!$A875+$A$11,IF($C$7,8,0),1,1)</f>
        <v>98.71</v>
      </c>
      <c r="E875" s="4">
        <f ca="1">OFFSET(InputPriceData!D$15,CalculationsAndCharts!$A875+$A$11,IF($C$7,8,0),1,1)</f>
        <v>99.09</v>
      </c>
      <c r="F875" s="4">
        <f ca="1">OFFSET(InputPriceData!E$15,CalculationsAndCharts!$A875+$A$11,IF($C$7,8,0),1,1)</f>
        <v>97.07</v>
      </c>
      <c r="G875" s="4">
        <f ca="1">OFFSET(InputPriceData!F$15,CalculationsAndCharts!$A875+$A$11,IF($C$7,8,0),1,1)</f>
        <v>97.14</v>
      </c>
      <c r="H875" s="138"/>
      <c r="I875" s="138"/>
      <c r="O875" s="246">
        <f t="shared" ca="1" si="130"/>
        <v>-5.43837134604484</v>
      </c>
      <c r="P875" s="246">
        <f t="shared" ca="1" si="131"/>
        <v>-4.2080688547678289</v>
      </c>
      <c r="Q875" s="246">
        <f t="shared" ca="1" si="133"/>
        <v>5.814406276033286</v>
      </c>
      <c r="R875" s="4">
        <f t="shared" ca="1" si="134"/>
        <v>-0.72373147919045389</v>
      </c>
      <c r="S875" s="4">
        <f t="shared" ca="1" si="132"/>
        <v>0.50558649931992672</v>
      </c>
      <c r="W875" s="246">
        <f t="shared" ca="1" si="135"/>
        <v>-5.43837134604484</v>
      </c>
      <c r="X875" s="246">
        <f t="shared" ca="1" si="136"/>
        <v>-4.2080688547678289</v>
      </c>
      <c r="Y875" s="246">
        <f t="shared" ca="1" si="137"/>
        <v>5.814406276033286</v>
      </c>
      <c r="Z875" s="4">
        <f t="shared" ca="1" si="138"/>
        <v>-0.72373147919045389</v>
      </c>
      <c r="AA875" s="4">
        <f t="shared" ca="1" si="139"/>
        <v>-0.45563420648094227</v>
      </c>
    </row>
    <row r="876" spans="1:27" x14ac:dyDescent="0.25">
      <c r="A876">
        <v>844</v>
      </c>
      <c r="B876" s="176">
        <f ca="1">OFFSET(InputPriceData!B$15,CalculationsAndCharts!$A876+$A$11,0,1,1)</f>
        <v>40333</v>
      </c>
      <c r="C876" s="3">
        <f ca="1">OFFSET(InputPriceData!G$15,CalculationsAndCharts!$A876+$A$11,IF($C$7,8,0),1,1)</f>
        <v>398475600</v>
      </c>
      <c r="D876" s="4">
        <f ca="1">OFFSET(InputPriceData!C$15,CalculationsAndCharts!$A876+$A$11,IF($C$7,8,0),1,1)</f>
        <v>100.02</v>
      </c>
      <c r="E876" s="4">
        <f ca="1">OFFSET(InputPriceData!D$15,CalculationsAndCharts!$A876+$A$11,IF($C$7,8,0),1,1)</f>
        <v>100.68</v>
      </c>
      <c r="F876" s="4">
        <f ca="1">OFFSET(InputPriceData!E$15,CalculationsAndCharts!$A876+$A$11,IF($C$7,8,0),1,1)</f>
        <v>98.04</v>
      </c>
      <c r="G876" s="4">
        <f ca="1">OFFSET(InputPriceData!F$15,CalculationsAndCharts!$A876+$A$11,IF($C$7,8,0),1,1)</f>
        <v>98.37</v>
      </c>
      <c r="H876" s="138"/>
      <c r="I876" s="138"/>
      <c r="O876" s="246">
        <f t="shared" ca="1" si="130"/>
        <v>-4.727968190181695</v>
      </c>
      <c r="P876" s="246">
        <f t="shared" ca="1" si="131"/>
        <v>-4.4546587973084062</v>
      </c>
      <c r="Q876" s="246">
        <f t="shared" ca="1" si="133"/>
        <v>5.8672111766228916</v>
      </c>
      <c r="R876" s="4">
        <f t="shared" ca="1" si="134"/>
        <v>-0.75924637160792696</v>
      </c>
      <c r="S876" s="4">
        <f t="shared" ca="1" si="132"/>
        <v>0.44446886225785487</v>
      </c>
      <c r="W876" s="246">
        <f t="shared" ca="1" si="135"/>
        <v>-4.727968190181695</v>
      </c>
      <c r="X876" s="246">
        <f t="shared" ca="1" si="136"/>
        <v>-4.4546587973084062</v>
      </c>
      <c r="Y876" s="246">
        <f t="shared" ca="1" si="137"/>
        <v>5.8672111766228916</v>
      </c>
      <c r="Z876" s="4">
        <f t="shared" ca="1" si="138"/>
        <v>-0.75924637160792696</v>
      </c>
      <c r="AA876" s="4">
        <f t="shared" ca="1" si="139"/>
        <v>-0.51593511819900861</v>
      </c>
    </row>
    <row r="877" spans="1:27" x14ac:dyDescent="0.25">
      <c r="A877">
        <v>845</v>
      </c>
      <c r="B877" s="176">
        <f ca="1">OFFSET(InputPriceData!B$15,CalculationsAndCharts!$A877+$A$11,0,1,1)</f>
        <v>40332</v>
      </c>
      <c r="C877" s="3">
        <f ca="1">OFFSET(InputPriceData!G$15,CalculationsAndCharts!$A877+$A$11,IF($C$7,8,0),1,1)</f>
        <v>226618300</v>
      </c>
      <c r="D877" s="4">
        <f ca="1">OFFSET(InputPriceData!C$15,CalculationsAndCharts!$A877+$A$11,IF($C$7,8,0),1,1)</f>
        <v>101.89</v>
      </c>
      <c r="E877" s="4">
        <f ca="1">OFFSET(InputPriceData!D$15,CalculationsAndCharts!$A877+$A$11,IF($C$7,8,0),1,1)</f>
        <v>102.27</v>
      </c>
      <c r="F877" s="4">
        <f ca="1">OFFSET(InputPriceData!E$15,CalculationsAndCharts!$A877+$A$11,IF($C$7,8,0),1,1)</f>
        <v>100.91</v>
      </c>
      <c r="G877" s="4">
        <f ca="1">OFFSET(InputPriceData!F$15,CalculationsAndCharts!$A877+$A$11,IF($C$7,8,0),1,1)</f>
        <v>101.95</v>
      </c>
      <c r="H877" s="138"/>
      <c r="I877" s="138"/>
      <c r="O877" s="246">
        <f t="shared" ca="1" si="130"/>
        <v>-1.4837824362115155</v>
      </c>
      <c r="P877" s="246">
        <f t="shared" ca="1" si="131"/>
        <v>-4.9165967050112531</v>
      </c>
      <c r="Q877" s="246">
        <f t="shared" ca="1" si="133"/>
        <v>5.9204956373591235</v>
      </c>
      <c r="R877" s="4">
        <f t="shared" ca="1" si="134"/>
        <v>-0.83043667391406673</v>
      </c>
      <c r="S877" s="4">
        <f t="shared" ca="1" si="132"/>
        <v>0.2753816318714607</v>
      </c>
      <c r="W877" s="246">
        <f t="shared" ca="1" si="135"/>
        <v>-1.4837824362115155</v>
      </c>
      <c r="X877" s="246">
        <f t="shared" ca="1" si="136"/>
        <v>-4.9165967050112531</v>
      </c>
      <c r="Y877" s="246">
        <f t="shared" ca="1" si="137"/>
        <v>5.9204956373591235</v>
      </c>
      <c r="Z877" s="4">
        <f t="shared" ca="1" si="138"/>
        <v>-0.83043667391406673</v>
      </c>
      <c r="AA877" s="4">
        <f t="shared" ca="1" si="139"/>
        <v>-0.64453481217026909</v>
      </c>
    </row>
    <row r="878" spans="1:27" x14ac:dyDescent="0.25">
      <c r="A878">
        <v>846</v>
      </c>
      <c r="B878" s="176">
        <f ca="1">OFFSET(InputPriceData!B$15,CalculationsAndCharts!$A878+$A$11,0,1,1)</f>
        <v>40331</v>
      </c>
      <c r="C878" s="3">
        <f ca="1">OFFSET(InputPriceData!G$15,CalculationsAndCharts!$A878+$A$11,IF($C$7,8,0),1,1)</f>
        <v>240243700</v>
      </c>
      <c r="D878" s="4">
        <f ca="1">OFFSET(InputPriceData!C$15,CalculationsAndCharts!$A878+$A$11,IF($C$7,8,0),1,1)</f>
        <v>99.53</v>
      </c>
      <c r="E878" s="4">
        <f ca="1">OFFSET(InputPriceData!D$15,CalculationsAndCharts!$A878+$A$11,IF($C$7,8,0),1,1)</f>
        <v>101.61</v>
      </c>
      <c r="F878" s="4">
        <f ca="1">OFFSET(InputPriceData!E$15,CalculationsAndCharts!$A878+$A$11,IF($C$7,8,0),1,1)</f>
        <v>99</v>
      </c>
      <c r="G878" s="4">
        <f ca="1">OFFSET(InputPriceData!F$15,CalculationsAndCharts!$A878+$A$11,IF($C$7,8,0),1,1)</f>
        <v>101.6</v>
      </c>
      <c r="H878" s="138"/>
      <c r="I878" s="138"/>
      <c r="O878" s="246">
        <f t="shared" ca="1" si="130"/>
        <v>-2.0456140327219754</v>
      </c>
      <c r="P878" s="246">
        <f t="shared" ca="1" si="131"/>
        <v>-5.4137927827560333</v>
      </c>
      <c r="Q878" s="246">
        <f t="shared" ca="1" si="133"/>
        <v>5.9742640134804477</v>
      </c>
      <c r="R878" s="4">
        <f t="shared" ca="1" si="134"/>
        <v>-0.90618572773821915</v>
      </c>
      <c r="S878" s="4">
        <f t="shared" ca="1" si="132"/>
        <v>-3.3539187323304798E-2</v>
      </c>
      <c r="W878" s="246">
        <f t="shared" ca="1" si="135"/>
        <v>-2.0456140327219754</v>
      </c>
      <c r="X878" s="246">
        <f t="shared" ca="1" si="136"/>
        <v>-5.4137927827560333</v>
      </c>
      <c r="Y878" s="246">
        <f t="shared" ca="1" si="137"/>
        <v>5.9742640134804477</v>
      </c>
      <c r="Z878" s="4">
        <f t="shared" ca="1" si="138"/>
        <v>-0.90618572773821915</v>
      </c>
      <c r="AA878" s="4">
        <f t="shared" ca="1" si="139"/>
        <v>-0.79398480824853457</v>
      </c>
    </row>
    <row r="879" spans="1:27" x14ac:dyDescent="0.25">
      <c r="A879">
        <v>847</v>
      </c>
      <c r="B879" s="176">
        <f ca="1">OFFSET(InputPriceData!B$15,CalculationsAndCharts!$A879+$A$11,0,1,1)</f>
        <v>40330</v>
      </c>
      <c r="C879" s="3">
        <f ca="1">OFFSET(InputPriceData!G$15,CalculationsAndCharts!$A879+$A$11,IF($C$7,8,0),1,1)</f>
        <v>277909400</v>
      </c>
      <c r="D879" s="4">
        <f ca="1">OFFSET(InputPriceData!C$15,CalculationsAndCharts!$A879+$A$11,IF($C$7,8,0),1,1)</f>
        <v>99.78</v>
      </c>
      <c r="E879" s="4">
        <f ca="1">OFFSET(InputPriceData!D$15,CalculationsAndCharts!$A879+$A$11,IF($C$7,8,0),1,1)</f>
        <v>101.25</v>
      </c>
      <c r="F879" s="4">
        <f ca="1">OFFSET(InputPriceData!E$15,CalculationsAndCharts!$A879+$A$11,IF($C$7,8,0),1,1)</f>
        <v>98.87</v>
      </c>
      <c r="G879" s="4">
        <f ca="1">OFFSET(InputPriceData!F$15,CalculationsAndCharts!$A879+$A$11,IF($C$7,8,0),1,1)</f>
        <v>99.02</v>
      </c>
      <c r="H879" s="138"/>
      <c r="I879" s="138"/>
      <c r="O879" s="246">
        <f t="shared" ca="1" si="130"/>
        <v>-4.987919701060421</v>
      </c>
      <c r="P879" s="246">
        <f t="shared" ca="1" si="131"/>
        <v>-5.7394671178218228</v>
      </c>
      <c r="Q879" s="246">
        <f t="shared" ca="1" si="133"/>
        <v>6.0285206997784542</v>
      </c>
      <c r="R879" s="4">
        <f t="shared" ca="1" si="134"/>
        <v>-0.95205231990540329</v>
      </c>
      <c r="S879" s="4">
        <f t="shared" ca="1" si="132"/>
        <v>-0.36361341971476135</v>
      </c>
      <c r="W879" s="246">
        <f t="shared" ca="1" si="135"/>
        <v>-4.987919701060421</v>
      </c>
      <c r="X879" s="246">
        <f t="shared" ca="1" si="136"/>
        <v>-5.7394671178218228</v>
      </c>
      <c r="Y879" s="246">
        <f t="shared" ca="1" si="137"/>
        <v>6.0285206997784542</v>
      </c>
      <c r="Z879" s="4">
        <f t="shared" ca="1" si="138"/>
        <v>-0.95205231990540329</v>
      </c>
      <c r="AA879" s="4">
        <f t="shared" ca="1" si="139"/>
        <v>-0.89158749840896867</v>
      </c>
    </row>
    <row r="880" spans="1:27" x14ac:dyDescent="0.25">
      <c r="A880">
        <v>848</v>
      </c>
      <c r="B880" s="176">
        <f ca="1">OFFSET(InputPriceData!B$15,CalculationsAndCharts!$A880+$A$11,0,1,1)</f>
        <v>40326</v>
      </c>
      <c r="C880" s="3">
        <f ca="1">OFFSET(InputPriceData!G$15,CalculationsAndCharts!$A880+$A$11,IF($C$7,8,0),1,1)</f>
        <v>297933500</v>
      </c>
      <c r="D880" s="4">
        <f ca="1">OFFSET(InputPriceData!C$15,CalculationsAndCharts!$A880+$A$11,IF($C$7,8,0),1,1)</f>
        <v>101.89</v>
      </c>
      <c r="E880" s="4">
        <f ca="1">OFFSET(InputPriceData!D$15,CalculationsAndCharts!$A880+$A$11,IF($C$7,8,0),1,1)</f>
        <v>101.96</v>
      </c>
      <c r="F880" s="4">
        <f ca="1">OFFSET(InputPriceData!E$15,CalculationsAndCharts!$A880+$A$11,IF($C$7,8,0),1,1)</f>
        <v>100.24</v>
      </c>
      <c r="G880" s="4">
        <f ca="1">OFFSET(InputPriceData!F$15,CalculationsAndCharts!$A880+$A$11,IF($C$7,8,0),1,1)</f>
        <v>100.72</v>
      </c>
      <c r="H880" s="138"/>
      <c r="I880" s="138"/>
      <c r="O880" s="246">
        <f t="shared" ca="1" si="130"/>
        <v>-3.7167042720758205</v>
      </c>
      <c r="P880" s="246">
        <f t="shared" ca="1" si="131"/>
        <v>-5.9734325060102691</v>
      </c>
      <c r="Q880" s="246">
        <f t="shared" ca="1" si="133"/>
        <v>6.083270130957068</v>
      </c>
      <c r="R880" s="4">
        <f t="shared" ca="1" si="134"/>
        <v>-0.98194431242041225</v>
      </c>
      <c r="S880" s="4">
        <f t="shared" ca="1" si="132"/>
        <v>-0.70489659065334265</v>
      </c>
      <c r="W880" s="246">
        <f t="shared" ca="1" si="135"/>
        <v>-3.7167042720758205</v>
      </c>
      <c r="X880" s="246">
        <f t="shared" ca="1" si="136"/>
        <v>-5.9734325060102691</v>
      </c>
      <c r="Y880" s="246">
        <f t="shared" ca="1" si="137"/>
        <v>6.083270130957068</v>
      </c>
      <c r="Z880" s="4">
        <f t="shared" ca="1" si="138"/>
        <v>-0.98194431242041225</v>
      </c>
      <c r="AA880" s="4">
        <f t="shared" ca="1" si="139"/>
        <v>-0.9583711539401325</v>
      </c>
    </row>
    <row r="881" spans="1:27" x14ac:dyDescent="0.25">
      <c r="A881">
        <v>849</v>
      </c>
      <c r="B881" s="176">
        <f ca="1">OFFSET(InputPriceData!B$15,CalculationsAndCharts!$A881+$A$11,0,1,1)</f>
        <v>40325</v>
      </c>
      <c r="C881" s="3">
        <f ca="1">OFFSET(InputPriceData!G$15,CalculationsAndCharts!$A881+$A$11,IF($C$7,8,0),1,1)</f>
        <v>300870500</v>
      </c>
      <c r="D881" s="4">
        <f ca="1">OFFSET(InputPriceData!C$15,CalculationsAndCharts!$A881+$A$11,IF($C$7,8,0),1,1)</f>
        <v>100.55</v>
      </c>
      <c r="E881" s="4">
        <f ca="1">OFFSET(InputPriceData!D$15,CalculationsAndCharts!$A881+$A$11,IF($C$7,8,0),1,1)</f>
        <v>102.04</v>
      </c>
      <c r="F881" s="4">
        <f ca="1">OFFSET(InputPriceData!E$15,CalculationsAndCharts!$A881+$A$11,IF($C$7,8,0),1,1)</f>
        <v>100.18</v>
      </c>
      <c r="G881" s="4">
        <f ca="1">OFFSET(InputPriceData!F$15,CalculationsAndCharts!$A881+$A$11,IF($C$7,8,0),1,1)</f>
        <v>102</v>
      </c>
      <c r="H881" s="138"/>
      <c r="I881" s="138"/>
      <c r="O881" s="246">
        <f t="shared" ca="1" si="130"/>
        <v>-2.7589663474078607</v>
      </c>
      <c r="P881" s="246">
        <f t="shared" ca="1" si="131"/>
        <v>-6.1385167819950235</v>
      </c>
      <c r="Q881" s="246">
        <f t="shared" ca="1" si="133"/>
        <v>6.1385167819950235</v>
      </c>
      <c r="R881" s="4">
        <f t="shared" ca="1" si="134"/>
        <v>-1</v>
      </c>
      <c r="S881" s="4">
        <f t="shared" ca="1" si="132"/>
        <v>-1</v>
      </c>
      <c r="W881" s="246">
        <f t="shared" ca="1" si="135"/>
        <v>-2.7589663474078607</v>
      </c>
      <c r="X881" s="246">
        <f t="shared" ca="1" si="136"/>
        <v>-6.1385167819950235</v>
      </c>
      <c r="Y881" s="246">
        <f t="shared" ca="1" si="137"/>
        <v>6.1385167819950235</v>
      </c>
      <c r="Z881" s="4">
        <f t="shared" ca="1" si="138"/>
        <v>-1</v>
      </c>
      <c r="AA881" s="4">
        <f t="shared" ca="1" si="139"/>
        <v>-1</v>
      </c>
    </row>
    <row r="882" spans="1:27" x14ac:dyDescent="0.25">
      <c r="A882">
        <v>850</v>
      </c>
      <c r="B882" s="176">
        <f ca="1">OFFSET(InputPriceData!B$15,CalculationsAndCharts!$A882+$A$11,0,1,1)</f>
        <v>40324</v>
      </c>
      <c r="C882" s="3">
        <f ca="1">OFFSET(InputPriceData!G$15,CalculationsAndCharts!$A882+$A$11,IF($C$7,8,0),1,1)</f>
        <v>349719300</v>
      </c>
      <c r="D882" s="4">
        <f ca="1">OFFSET(InputPriceData!C$15,CalculationsAndCharts!$A882+$A$11,IF($C$7,8,0),1,1)</f>
        <v>99.9</v>
      </c>
      <c r="E882" s="4">
        <f ca="1">OFFSET(InputPriceData!D$15,CalculationsAndCharts!$A882+$A$11,IF($C$7,8,0),1,1)</f>
        <v>100.81</v>
      </c>
      <c r="F882" s="4">
        <f ca="1">OFFSET(InputPriceData!E$15,CalculationsAndCharts!$A882+$A$11,IF($C$7,8,0),1,1)</f>
        <v>98.4</v>
      </c>
      <c r="G882" s="4">
        <f ca="1">OFFSET(InputPriceData!F$15,CalculationsAndCharts!$A882+$A$11,IF($C$7,8,0),1,1)</f>
        <v>98.69</v>
      </c>
      <c r="H882" s="138"/>
      <c r="I882" s="138"/>
      <c r="O882" s="246">
        <f t="shared" ca="1" si="130"/>
        <v>-6.5074510852728791</v>
      </c>
      <c r="P882" s="246">
        <f t="shared" ca="1" si="131"/>
        <v>-6.0385466713442444</v>
      </c>
      <c r="Q882" s="246">
        <f t="shared" ca="1" si="133"/>
        <v>6.0385466713442444</v>
      </c>
      <c r="R882" s="4">
        <f t="shared" ca="1" si="134"/>
        <v>-1</v>
      </c>
      <c r="S882" s="4">
        <f t="shared" ca="1" si="132"/>
        <v>-1</v>
      </c>
      <c r="W882" s="246">
        <f t="shared" ca="1" si="135"/>
        <v>-6.5074510852728791</v>
      </c>
      <c r="X882" s="246">
        <f t="shared" ca="1" si="136"/>
        <v>-6.0385466713442444</v>
      </c>
      <c r="Y882" s="246">
        <f t="shared" ca="1" si="137"/>
        <v>6.0385466713442444</v>
      </c>
      <c r="Z882" s="4">
        <f t="shared" ca="1" si="138"/>
        <v>-1</v>
      </c>
      <c r="AA882" s="4">
        <f t="shared" ca="1" si="139"/>
        <v>-1</v>
      </c>
    </row>
    <row r="883" spans="1:27" x14ac:dyDescent="0.25">
      <c r="A883">
        <v>851</v>
      </c>
      <c r="B883" s="176">
        <f ca="1">OFFSET(InputPriceData!B$15,CalculationsAndCharts!$A883+$A$11,0,1,1)</f>
        <v>40323</v>
      </c>
      <c r="C883" s="3">
        <f ca="1">OFFSET(InputPriceData!G$15,CalculationsAndCharts!$A883+$A$11,IF($C$7,8,0),1,1)</f>
        <v>396505200</v>
      </c>
      <c r="D883" s="4">
        <f ca="1">OFFSET(InputPriceData!C$15,CalculationsAndCharts!$A883+$A$11,IF($C$7,8,0),1,1)</f>
        <v>96.79</v>
      </c>
      <c r="E883" s="4">
        <f ca="1">OFFSET(InputPriceData!D$15,CalculationsAndCharts!$A883+$A$11,IF($C$7,8,0),1,1)</f>
        <v>99.34</v>
      </c>
      <c r="F883" s="4">
        <f ca="1">OFFSET(InputPriceData!E$15,CalculationsAndCharts!$A883+$A$11,IF($C$7,8,0),1,1)</f>
        <v>96.12</v>
      </c>
      <c r="G883" s="4">
        <f ca="1">OFFSET(InputPriceData!F$15,CalculationsAndCharts!$A883+$A$11,IF($C$7,8,0),1,1)</f>
        <v>99.29</v>
      </c>
      <c r="H883" s="138"/>
      <c r="I883" s="138"/>
      <c r="O883" s="246">
        <f t="shared" ca="1" si="130"/>
        <v>-6.5012089083711659</v>
      </c>
      <c r="P883" s="246">
        <f t="shared" ca="1" si="131"/>
        <v>-5.709519490751406</v>
      </c>
      <c r="Q883" s="246">
        <f t="shared" ca="1" si="133"/>
        <v>5.709519490751406</v>
      </c>
      <c r="R883" s="4">
        <f t="shared" ca="1" si="134"/>
        <v>-1</v>
      </c>
      <c r="S883" s="4">
        <f t="shared" ca="1" si="132"/>
        <v>-1</v>
      </c>
      <c r="W883" s="246">
        <f t="shared" ca="1" si="135"/>
        <v>-6.5012089083711659</v>
      </c>
      <c r="X883" s="246">
        <f t="shared" ca="1" si="136"/>
        <v>-5.709519490751406</v>
      </c>
      <c r="Y883" s="246">
        <f t="shared" ca="1" si="137"/>
        <v>5.709519490751406</v>
      </c>
      <c r="Z883" s="4">
        <f t="shared" ca="1" si="138"/>
        <v>-1</v>
      </c>
      <c r="AA883" s="4">
        <f t="shared" ca="1" si="139"/>
        <v>-1</v>
      </c>
    </row>
    <row r="884" spans="1:27" x14ac:dyDescent="0.25">
      <c r="A884">
        <v>852</v>
      </c>
      <c r="B884" s="176">
        <f ca="1">OFFSET(InputPriceData!B$15,CalculationsAndCharts!$A884+$A$11,0,1,1)</f>
        <v>40322</v>
      </c>
      <c r="C884" s="3">
        <f ca="1">OFFSET(InputPriceData!G$15,CalculationsAndCharts!$A884+$A$11,IF($C$7,8,0),1,1)</f>
        <v>269823000</v>
      </c>
      <c r="D884" s="4">
        <f ca="1">OFFSET(InputPriceData!C$15,CalculationsAndCharts!$A884+$A$11,IF($C$7,8,0),1,1)</f>
        <v>99.94</v>
      </c>
      <c r="E884" s="4">
        <f ca="1">OFFSET(InputPriceData!D$15,CalculationsAndCharts!$A884+$A$11,IF($C$7,8,0),1,1)</f>
        <v>100.74</v>
      </c>
      <c r="F884" s="4">
        <f ca="1">OFFSET(InputPriceData!E$15,CalculationsAndCharts!$A884+$A$11,IF($C$7,8,0),1,1)</f>
        <v>99.1</v>
      </c>
      <c r="G884" s="4">
        <f ca="1">OFFSET(InputPriceData!F$15,CalculationsAndCharts!$A884+$A$11,IF($C$7,8,0),1,1)</f>
        <v>99.19</v>
      </c>
      <c r="H884" s="138"/>
      <c r="I884" s="138"/>
      <c r="O884" s="246">
        <f t="shared" ca="1" si="130"/>
        <v>-7.2131321076959027</v>
      </c>
      <c r="P884" s="246">
        <f t="shared" ca="1" si="131"/>
        <v>-5.294401266723181</v>
      </c>
      <c r="Q884" s="246">
        <f t="shared" ca="1" si="133"/>
        <v>5.294401266723181</v>
      </c>
      <c r="R884" s="4">
        <f t="shared" ca="1" si="134"/>
        <v>-1</v>
      </c>
      <c r="S884" s="4">
        <f t="shared" ca="1" si="132"/>
        <v>-1</v>
      </c>
      <c r="W884" s="246">
        <f t="shared" ca="1" si="135"/>
        <v>-7.2131321076959027</v>
      </c>
      <c r="X884" s="246">
        <f t="shared" ca="1" si="136"/>
        <v>-5.294401266723181</v>
      </c>
      <c r="Y884" s="246">
        <f t="shared" ca="1" si="137"/>
        <v>5.294401266723181</v>
      </c>
      <c r="Z884" s="4">
        <f t="shared" ca="1" si="138"/>
        <v>-1</v>
      </c>
      <c r="AA884" s="4">
        <f t="shared" ca="1" si="139"/>
        <v>-1</v>
      </c>
    </row>
    <row r="885" spans="1:27" x14ac:dyDescent="0.25">
      <c r="A885">
        <v>853</v>
      </c>
      <c r="B885" s="176">
        <f ca="1">OFFSET(InputPriceData!B$15,CalculationsAndCharts!$A885+$A$11,0,1,1)</f>
        <v>40319</v>
      </c>
      <c r="C885" s="3">
        <f ca="1">OFFSET(InputPriceData!G$15,CalculationsAndCharts!$A885+$A$11,IF($C$7,8,0),1,1)</f>
        <v>500909400</v>
      </c>
      <c r="D885" s="4">
        <f ca="1">OFFSET(InputPriceData!C$15,CalculationsAndCharts!$A885+$A$11,IF($C$7,8,0),1,1)</f>
        <v>97.53</v>
      </c>
      <c r="E885" s="4">
        <f ca="1">OFFSET(InputPriceData!D$15,CalculationsAndCharts!$A885+$A$11,IF($C$7,8,0),1,1)</f>
        <v>100.73</v>
      </c>
      <c r="F885" s="4">
        <f ca="1">OFFSET(InputPriceData!E$15,CalculationsAndCharts!$A885+$A$11,IF($C$7,8,0),1,1)</f>
        <v>97.03</v>
      </c>
      <c r="G885" s="4">
        <f ca="1">OFFSET(InputPriceData!F$15,CalculationsAndCharts!$A885+$A$11,IF($C$7,8,0),1,1)</f>
        <v>100.48</v>
      </c>
      <c r="H885" s="138"/>
      <c r="I885" s="138"/>
      <c r="O885" s="246">
        <f t="shared" ca="1" si="130"/>
        <v>-6.5224528014012568</v>
      </c>
      <c r="P885" s="246">
        <f t="shared" ca="1" si="131"/>
        <v>-4.8396607056451897</v>
      </c>
      <c r="Q885" s="246">
        <f t="shared" ca="1" si="133"/>
        <v>4.8396607056451897</v>
      </c>
      <c r="R885" s="4">
        <f t="shared" ca="1" si="134"/>
        <v>-1</v>
      </c>
      <c r="S885" s="4">
        <f t="shared" ca="1" si="132"/>
        <v>-1</v>
      </c>
      <c r="W885" s="246">
        <f t="shared" ca="1" si="135"/>
        <v>-6.5224528014012568</v>
      </c>
      <c r="X885" s="246">
        <f t="shared" ca="1" si="136"/>
        <v>-4.8396607056451897</v>
      </c>
      <c r="Y885" s="246">
        <f t="shared" ca="1" si="137"/>
        <v>4.8396607056451897</v>
      </c>
      <c r="Z885" s="4">
        <f t="shared" ca="1" si="138"/>
        <v>-1</v>
      </c>
      <c r="AA885" s="4">
        <f t="shared" ca="1" si="139"/>
        <v>-1</v>
      </c>
    </row>
    <row r="886" spans="1:27" x14ac:dyDescent="0.25">
      <c r="A886">
        <v>854</v>
      </c>
      <c r="B886" s="176">
        <f ca="1">OFFSET(InputPriceData!B$15,CalculationsAndCharts!$A886+$A$11,0,1,1)</f>
        <v>40318</v>
      </c>
      <c r="C886" s="3">
        <f ca="1">OFFSET(InputPriceData!G$15,CalculationsAndCharts!$A886+$A$11,IF($C$7,8,0),1,1)</f>
        <v>530418300</v>
      </c>
      <c r="D886" s="4">
        <f ca="1">OFFSET(InputPriceData!C$15,CalculationsAndCharts!$A886+$A$11,IF($C$7,8,0),1,1)</f>
        <v>100.72</v>
      </c>
      <c r="E886" s="4">
        <f ca="1">OFFSET(InputPriceData!D$15,CalculationsAndCharts!$A886+$A$11,IF($C$7,8,0),1,1)</f>
        <v>101.19</v>
      </c>
      <c r="F886" s="4">
        <f ca="1">OFFSET(InputPriceData!E$15,CalculationsAndCharts!$A886+$A$11,IF($C$7,8,0),1,1)</f>
        <v>98.97</v>
      </c>
      <c r="G886" s="4">
        <f ca="1">OFFSET(InputPriceData!F$15,CalculationsAndCharts!$A886+$A$11,IF($C$7,8,0),1,1)</f>
        <v>99.03</v>
      </c>
      <c r="H886" s="138"/>
      <c r="I886" s="138"/>
      <c r="O886" s="246">
        <f t="shared" ca="1" si="130"/>
        <v>-8.6200300244122019</v>
      </c>
      <c r="P886" s="246">
        <f t="shared" ca="1" si="131"/>
        <v>-4.3804735666262271</v>
      </c>
      <c r="Q886" s="246">
        <f t="shared" ca="1" si="133"/>
        <v>4.3804735666262271</v>
      </c>
      <c r="R886" s="4">
        <f t="shared" ca="1" si="134"/>
        <v>-1</v>
      </c>
      <c r="S886" s="4">
        <f t="shared" ca="1" si="132"/>
        <v>-1</v>
      </c>
      <c r="W886" s="246">
        <f t="shared" ca="1" si="135"/>
        <v>-8.6200300244122019</v>
      </c>
      <c r="X886" s="246">
        <f t="shared" ca="1" si="136"/>
        <v>-4.3804735666262271</v>
      </c>
      <c r="Y886" s="246">
        <f t="shared" ca="1" si="137"/>
        <v>4.3804735666262271</v>
      </c>
      <c r="Z886" s="4">
        <f t="shared" ca="1" si="138"/>
        <v>-1</v>
      </c>
      <c r="AA886" s="4">
        <f t="shared" ca="1" si="139"/>
        <v>-1</v>
      </c>
    </row>
    <row r="887" spans="1:27" x14ac:dyDescent="0.25">
      <c r="A887">
        <v>855</v>
      </c>
      <c r="B887" s="176">
        <f ca="1">OFFSET(InputPriceData!B$15,CalculationsAndCharts!$A887+$A$11,0,1,1)</f>
        <v>40317</v>
      </c>
      <c r="C887" s="3">
        <f ca="1">OFFSET(InputPriceData!G$15,CalculationsAndCharts!$A887+$A$11,IF($C$7,8,0),1,1)</f>
        <v>394742700</v>
      </c>
      <c r="D887" s="4">
        <f ca="1">OFFSET(InputPriceData!C$15,CalculationsAndCharts!$A887+$A$11,IF($C$7,8,0),1,1)</f>
        <v>102.93</v>
      </c>
      <c r="E887" s="4">
        <f ca="1">OFFSET(InputPriceData!D$15,CalculationsAndCharts!$A887+$A$11,IF($C$7,8,0),1,1)</f>
        <v>103.85</v>
      </c>
      <c r="F887" s="4">
        <f ca="1">OFFSET(InputPriceData!E$15,CalculationsAndCharts!$A887+$A$11,IF($C$7,8,0),1,1)</f>
        <v>101.63</v>
      </c>
      <c r="G887" s="4">
        <f ca="1">OFFSET(InputPriceData!F$15,CalculationsAndCharts!$A887+$A$11,IF($C$7,8,0),1,1)</f>
        <v>102.92</v>
      </c>
      <c r="H887" s="138"/>
      <c r="I887" s="138"/>
      <c r="O887" s="246">
        <f t="shared" ca="1" si="130"/>
        <v>-5.3093636086689662</v>
      </c>
      <c r="P887" s="246">
        <f t="shared" ca="1" si="131"/>
        <v>-4.0575969328586563</v>
      </c>
      <c r="Q887" s="246">
        <f t="shared" ca="1" si="133"/>
        <v>4.0575969328586563</v>
      </c>
      <c r="R887" s="4">
        <f t="shared" ca="1" si="134"/>
        <v>-1</v>
      </c>
      <c r="S887" s="4">
        <f t="shared" ca="1" si="132"/>
        <v>-1</v>
      </c>
      <c r="W887" s="246">
        <f t="shared" ca="1" si="135"/>
        <v>-5.3093636086689662</v>
      </c>
      <c r="X887" s="246">
        <f t="shared" ca="1" si="136"/>
        <v>-4.0575969328586563</v>
      </c>
      <c r="Y887" s="246">
        <f t="shared" ca="1" si="137"/>
        <v>4.0575969328586563</v>
      </c>
      <c r="Z887" s="4">
        <f t="shared" ca="1" si="138"/>
        <v>-1</v>
      </c>
      <c r="AA887" s="4">
        <f t="shared" ca="1" si="139"/>
        <v>-1</v>
      </c>
    </row>
    <row r="888" spans="1:27" x14ac:dyDescent="0.25">
      <c r="A888">
        <v>856</v>
      </c>
      <c r="B888" s="176">
        <f ca="1">OFFSET(InputPriceData!B$15,CalculationsAndCharts!$A888+$A$11,0,1,1)</f>
        <v>40316</v>
      </c>
      <c r="C888" s="3">
        <f ca="1">OFFSET(InputPriceData!G$15,CalculationsAndCharts!$A888+$A$11,IF($C$7,8,0),1,1)</f>
        <v>360556800</v>
      </c>
      <c r="D888" s="4">
        <f ca="1">OFFSET(InputPriceData!C$15,CalculationsAndCharts!$A888+$A$11,IF($C$7,8,0),1,1)</f>
        <v>105.79</v>
      </c>
      <c r="E888" s="4">
        <f ca="1">OFFSET(InputPriceData!D$15,CalculationsAndCharts!$A888+$A$11,IF($C$7,8,0),1,1)</f>
        <v>106.11</v>
      </c>
      <c r="F888" s="4">
        <f ca="1">OFFSET(InputPriceData!E$15,CalculationsAndCharts!$A888+$A$11,IF($C$7,8,0),1,1)</f>
        <v>103.17</v>
      </c>
      <c r="G888" s="4">
        <f ca="1">OFFSET(InputPriceData!F$15,CalculationsAndCharts!$A888+$A$11,IF($C$7,8,0),1,1)</f>
        <v>103.51</v>
      </c>
      <c r="H888" s="138"/>
      <c r="I888" s="138"/>
      <c r="O888" s="246">
        <f t="shared" ca="1" si="130"/>
        <v>-5.1316853865627285</v>
      </c>
      <c r="P888" s="246">
        <f t="shared" ca="1" si="131"/>
        <v>-3.9123161880676904</v>
      </c>
      <c r="Q888" s="246">
        <f t="shared" ca="1" si="133"/>
        <v>3.9123161880676904</v>
      </c>
      <c r="R888" s="4">
        <f t="shared" ca="1" si="134"/>
        <v>-1</v>
      </c>
      <c r="S888" s="4">
        <f t="shared" ca="1" si="132"/>
        <v>-1</v>
      </c>
      <c r="W888" s="246">
        <f t="shared" ca="1" si="135"/>
        <v>-5.1316853865627285</v>
      </c>
      <c r="X888" s="246">
        <f t="shared" ca="1" si="136"/>
        <v>-3.9123161880676904</v>
      </c>
      <c r="Y888" s="246">
        <f t="shared" ca="1" si="137"/>
        <v>3.9123161880676904</v>
      </c>
      <c r="Z888" s="4">
        <f t="shared" ca="1" si="138"/>
        <v>-1</v>
      </c>
      <c r="AA888" s="4">
        <f t="shared" ca="1" si="139"/>
        <v>-1</v>
      </c>
    </row>
    <row r="889" spans="1:27" x14ac:dyDescent="0.25">
      <c r="A889">
        <v>857</v>
      </c>
      <c r="B889" s="176">
        <f ca="1">OFFSET(InputPriceData!B$15,CalculationsAndCharts!$A889+$A$11,0,1,1)</f>
        <v>40315</v>
      </c>
      <c r="C889" s="3">
        <f ca="1">OFFSET(InputPriceData!G$15,CalculationsAndCharts!$A889+$A$11,IF($C$7,8,0),1,1)</f>
        <v>325739800</v>
      </c>
      <c r="D889" s="4">
        <f ca="1">OFFSET(InputPriceData!C$15,CalculationsAndCharts!$A889+$A$11,IF($C$7,8,0),1,1)</f>
        <v>105.16</v>
      </c>
      <c r="E889" s="4">
        <f ca="1">OFFSET(InputPriceData!D$15,CalculationsAndCharts!$A889+$A$11,IF($C$7,8,0),1,1)</f>
        <v>105.45</v>
      </c>
      <c r="F889" s="4">
        <f ca="1">OFFSET(InputPriceData!E$15,CalculationsAndCharts!$A889+$A$11,IF($C$7,8,0),1,1)</f>
        <v>102.92</v>
      </c>
      <c r="G889" s="4">
        <f ca="1">OFFSET(InputPriceData!F$15,CalculationsAndCharts!$A889+$A$11,IF($C$7,8,0),1,1)</f>
        <v>104.93</v>
      </c>
      <c r="H889" s="138"/>
      <c r="I889" s="138"/>
      <c r="O889" s="246">
        <f t="shared" ca="1" si="130"/>
        <v>-4.0587553442096098</v>
      </c>
      <c r="P889" s="246">
        <f t="shared" ca="1" si="131"/>
        <v>-3.8469629242452794</v>
      </c>
      <c r="Q889" s="246">
        <f t="shared" ca="1" si="133"/>
        <v>3.8469629242452794</v>
      </c>
      <c r="R889" s="4">
        <f t="shared" ca="1" si="134"/>
        <v>-1</v>
      </c>
      <c r="S889" s="4">
        <f t="shared" ca="1" si="132"/>
        <v>-1</v>
      </c>
      <c r="W889" s="246">
        <f t="shared" ca="1" si="135"/>
        <v>-4.0587553442096098</v>
      </c>
      <c r="X889" s="246">
        <f t="shared" ca="1" si="136"/>
        <v>-3.8469629242452794</v>
      </c>
      <c r="Y889" s="246">
        <f t="shared" ca="1" si="137"/>
        <v>3.8469629242452794</v>
      </c>
      <c r="Z889" s="4">
        <f t="shared" ca="1" si="138"/>
        <v>-1</v>
      </c>
      <c r="AA889" s="4">
        <f t="shared" ca="1" si="139"/>
        <v>-1</v>
      </c>
    </row>
    <row r="890" spans="1:27" x14ac:dyDescent="0.25">
      <c r="A890">
        <v>858</v>
      </c>
      <c r="B890" s="176">
        <f ca="1">OFFSET(InputPriceData!B$15,CalculationsAndCharts!$A890+$A$11,0,1,1)</f>
        <v>40312</v>
      </c>
      <c r="C890" s="3">
        <f ca="1">OFFSET(InputPriceData!G$15,CalculationsAndCharts!$A890+$A$11,IF($C$7,8,0),1,1)</f>
        <v>345601400</v>
      </c>
      <c r="D890" s="4">
        <f ca="1">OFFSET(InputPriceData!C$15,CalculationsAndCharts!$A890+$A$11,IF($C$7,8,0),1,1)</f>
        <v>106.01</v>
      </c>
      <c r="E890" s="4">
        <f ca="1">OFFSET(InputPriceData!D$15,CalculationsAndCharts!$A890+$A$11,IF($C$7,8,0),1,1)</f>
        <v>106.21</v>
      </c>
      <c r="F890" s="4">
        <f ca="1">OFFSET(InputPriceData!E$15,CalculationsAndCharts!$A890+$A$11,IF($C$7,8,0),1,1)</f>
        <v>103.94</v>
      </c>
      <c r="G890" s="4">
        <f ca="1">OFFSET(InputPriceData!F$15,CalculationsAndCharts!$A890+$A$11,IF($C$7,8,0),1,1)</f>
        <v>104.88</v>
      </c>
      <c r="H890" s="138"/>
      <c r="I890" s="138"/>
      <c r="O890" s="246">
        <f t="shared" ca="1" si="130"/>
        <v>-4.4152784494051787</v>
      </c>
      <c r="P890" s="246">
        <f t="shared" ca="1" si="131"/>
        <v>-3.8372491628427468</v>
      </c>
      <c r="Q890" s="246">
        <f t="shared" ca="1" si="133"/>
        <v>3.8372491628427468</v>
      </c>
      <c r="R890" s="4">
        <f t="shared" ca="1" si="134"/>
        <v>-1</v>
      </c>
      <c r="S890" s="4">
        <f t="shared" ca="1" si="132"/>
        <v>-1</v>
      </c>
      <c r="W890" s="246">
        <f t="shared" ca="1" si="135"/>
        <v>-4.4152784494051787</v>
      </c>
      <c r="X890" s="246">
        <f t="shared" ca="1" si="136"/>
        <v>-3.8372491628427468</v>
      </c>
      <c r="Y890" s="246">
        <f t="shared" ca="1" si="137"/>
        <v>3.8372491628427468</v>
      </c>
      <c r="Z890" s="4">
        <f t="shared" ca="1" si="138"/>
        <v>-1</v>
      </c>
      <c r="AA890" s="4">
        <f t="shared" ca="1" si="139"/>
        <v>-1</v>
      </c>
    </row>
    <row r="891" spans="1:27" x14ac:dyDescent="0.25">
      <c r="A891">
        <v>859</v>
      </c>
      <c r="B891" s="176">
        <f ca="1">OFFSET(InputPriceData!B$15,CalculationsAndCharts!$A891+$A$11,0,1,1)</f>
        <v>40311</v>
      </c>
      <c r="C891" s="3">
        <f ca="1">OFFSET(InputPriceData!G$15,CalculationsAndCharts!$A891+$A$11,IF($C$7,8,0),1,1)</f>
        <v>234452500</v>
      </c>
      <c r="D891" s="4">
        <f ca="1">OFFSET(InputPriceData!C$15,CalculationsAndCharts!$A891+$A$11,IF($C$7,8,0),1,1)</f>
        <v>107.86</v>
      </c>
      <c r="E891" s="4">
        <f ca="1">OFFSET(InputPriceData!D$15,CalculationsAndCharts!$A891+$A$11,IF($C$7,8,0),1,1)</f>
        <v>108.37</v>
      </c>
      <c r="F891" s="4">
        <f ca="1">OFFSET(InputPriceData!E$15,CalculationsAndCharts!$A891+$A$11,IF($C$7,8,0),1,1)</f>
        <v>106.72</v>
      </c>
      <c r="G891" s="4">
        <f ca="1">OFFSET(InputPriceData!F$15,CalculationsAndCharts!$A891+$A$11,IF($C$7,8,0),1,1)</f>
        <v>106.81</v>
      </c>
      <c r="H891" s="138"/>
      <c r="I891" s="138"/>
      <c r="O891" s="246">
        <f t="shared" ca="1" si="130"/>
        <v>-2.7248305638658228</v>
      </c>
      <c r="P891" s="246">
        <f t="shared" ca="1" si="131"/>
        <v>-3.8713565915846568</v>
      </c>
      <c r="Q891" s="246">
        <f t="shared" ca="1" si="133"/>
        <v>3.8713565915846568</v>
      </c>
      <c r="R891" s="4">
        <f t="shared" ca="1" si="134"/>
        <v>-1</v>
      </c>
      <c r="S891" s="4">
        <f t="shared" ca="1" si="132"/>
        <v>-1</v>
      </c>
      <c r="W891" s="246">
        <f t="shared" ca="1" si="135"/>
        <v>-2.7248305638658228</v>
      </c>
      <c r="X891" s="246">
        <f t="shared" ca="1" si="136"/>
        <v>-3.8713565915846568</v>
      </c>
      <c r="Y891" s="246">
        <f t="shared" ca="1" si="137"/>
        <v>3.8713565915846568</v>
      </c>
      <c r="Z891" s="4">
        <f t="shared" ca="1" si="138"/>
        <v>-1</v>
      </c>
      <c r="AA891" s="4">
        <f t="shared" ca="1" si="139"/>
        <v>-1</v>
      </c>
    </row>
    <row r="892" spans="1:27" x14ac:dyDescent="0.25">
      <c r="A892">
        <v>860</v>
      </c>
      <c r="B892" s="176">
        <f ca="1">OFFSET(InputPriceData!B$15,CalculationsAndCharts!$A892+$A$11,0,1,1)</f>
        <v>40310</v>
      </c>
      <c r="C892" s="3">
        <f ca="1">OFFSET(InputPriceData!G$15,CalculationsAndCharts!$A892+$A$11,IF($C$7,8,0),1,1)</f>
        <v>235607100</v>
      </c>
      <c r="D892" s="4">
        <f ca="1">OFFSET(InputPriceData!C$15,CalculationsAndCharts!$A892+$A$11,IF($C$7,8,0),1,1)</f>
        <v>107.09</v>
      </c>
      <c r="E892" s="4">
        <f ca="1">OFFSET(InputPriceData!D$15,CalculationsAndCharts!$A892+$A$11,IF($C$7,8,0),1,1)</f>
        <v>108.32</v>
      </c>
      <c r="F892" s="4">
        <f ca="1">OFFSET(InputPriceData!E$15,CalculationsAndCharts!$A892+$A$11,IF($C$7,8,0),1,1)</f>
        <v>106.91</v>
      </c>
      <c r="G892" s="4">
        <f ca="1">OFFSET(InputPriceData!F$15,CalculationsAndCharts!$A892+$A$11,IF($C$7,8,0),1,1)</f>
        <v>108.16</v>
      </c>
      <c r="H892" s="138"/>
      <c r="I892" s="138"/>
      <c r="O892" s="246">
        <f t="shared" ca="1" si="130"/>
        <v>-1.4782964388792847</v>
      </c>
      <c r="P892" s="246">
        <f t="shared" ca="1" si="131"/>
        <v>-3.887417168631027</v>
      </c>
      <c r="Q892" s="246">
        <f t="shared" ca="1" si="133"/>
        <v>3.887417168631027</v>
      </c>
      <c r="R892" s="4">
        <f t="shared" ca="1" si="134"/>
        <v>-1</v>
      </c>
      <c r="S892" s="4">
        <f t="shared" ca="1" si="132"/>
        <v>-1</v>
      </c>
      <c r="W892" s="246">
        <f t="shared" ca="1" si="135"/>
        <v>-1.4782964388792847</v>
      </c>
      <c r="X892" s="246">
        <f t="shared" ca="1" si="136"/>
        <v>-3.887417168631027</v>
      </c>
      <c r="Y892" s="246">
        <f t="shared" ca="1" si="137"/>
        <v>3.887417168631027</v>
      </c>
      <c r="Z892" s="4">
        <f t="shared" ca="1" si="138"/>
        <v>-1</v>
      </c>
      <c r="AA892" s="4">
        <f t="shared" ca="1" si="139"/>
        <v>-1</v>
      </c>
    </row>
    <row r="893" spans="1:27" x14ac:dyDescent="0.25">
      <c r="A893">
        <v>861</v>
      </c>
      <c r="B893" s="176">
        <f ca="1">OFFSET(InputPriceData!B$15,CalculationsAndCharts!$A893+$A$11,0,1,1)</f>
        <v>40309</v>
      </c>
      <c r="C893" s="3">
        <f ca="1">OFFSET(InputPriceData!G$15,CalculationsAndCharts!$A893+$A$11,IF($C$7,8,0),1,1)</f>
        <v>317849800</v>
      </c>
      <c r="D893" s="4">
        <f ca="1">OFFSET(InputPriceData!C$15,CalculationsAndCharts!$A893+$A$11,IF($C$7,8,0),1,1)</f>
        <v>105.97</v>
      </c>
      <c r="E893" s="4">
        <f ca="1">OFFSET(InputPriceData!D$15,CalculationsAndCharts!$A893+$A$11,IF($C$7,8,0),1,1)</f>
        <v>108.08</v>
      </c>
      <c r="F893" s="4">
        <f ca="1">OFFSET(InputPriceData!E$15,CalculationsAndCharts!$A893+$A$11,IF($C$7,8,0),1,1)</f>
        <v>105.82</v>
      </c>
      <c r="G893" s="4">
        <f ca="1">OFFSET(InputPriceData!F$15,CalculationsAndCharts!$A893+$A$11,IF($C$7,8,0),1,1)</f>
        <v>106.67</v>
      </c>
      <c r="H893" s="138"/>
      <c r="I893" s="138"/>
      <c r="O893" s="246">
        <f t="shared" ca="1" si="130"/>
        <v>-3.0833664928703524</v>
      </c>
      <c r="P893" s="246">
        <f t="shared" ca="1" si="131"/>
        <v>-3.6924318286142923</v>
      </c>
      <c r="Q893" s="246">
        <f t="shared" ca="1" si="133"/>
        <v>3.6924318286142923</v>
      </c>
      <c r="R893" s="4">
        <f t="shared" ca="1" si="134"/>
        <v>-1</v>
      </c>
      <c r="S893" s="4">
        <f t="shared" ca="1" si="132"/>
        <v>-1</v>
      </c>
      <c r="W893" s="246">
        <f t="shared" ca="1" si="135"/>
        <v>-3.0833664928703524</v>
      </c>
      <c r="X893" s="246">
        <f t="shared" ca="1" si="136"/>
        <v>-3.6924318286142923</v>
      </c>
      <c r="Y893" s="246">
        <f t="shared" ca="1" si="137"/>
        <v>3.6924318286142923</v>
      </c>
      <c r="Z893" s="4">
        <f t="shared" ca="1" si="138"/>
        <v>-1</v>
      </c>
      <c r="AA893" s="4">
        <f t="shared" ca="1" si="139"/>
        <v>-1</v>
      </c>
    </row>
    <row r="894" spans="1:27" x14ac:dyDescent="0.25">
      <c r="A894">
        <v>862</v>
      </c>
      <c r="B894" s="176">
        <f ca="1">OFFSET(InputPriceData!B$15,CalculationsAndCharts!$A894+$A$11,0,1,1)</f>
        <v>40308</v>
      </c>
      <c r="C894" s="3">
        <f ca="1">OFFSET(InputPriceData!G$15,CalculationsAndCharts!$A894+$A$11,IF($C$7,8,0),1,1)</f>
        <v>396159600</v>
      </c>
      <c r="D894" s="4">
        <f ca="1">OFFSET(InputPriceData!C$15,CalculationsAndCharts!$A894+$A$11,IF($C$7,8,0),1,1)</f>
        <v>106.65</v>
      </c>
      <c r="E894" s="4">
        <f ca="1">OFFSET(InputPriceData!D$15,CalculationsAndCharts!$A894+$A$11,IF($C$7,8,0),1,1)</f>
        <v>107.42</v>
      </c>
      <c r="F894" s="4">
        <f ca="1">OFFSET(InputPriceData!E$15,CalculationsAndCharts!$A894+$A$11,IF($C$7,8,0),1,1)</f>
        <v>105.82</v>
      </c>
      <c r="G894" s="4">
        <f ca="1">OFFSET(InputPriceData!F$15,CalculationsAndCharts!$A894+$A$11,IF($C$7,8,0),1,1)</f>
        <v>106.97</v>
      </c>
      <c r="H894" s="138"/>
      <c r="I894" s="138"/>
      <c r="O894" s="246">
        <f t="shared" ca="1" si="130"/>
        <v>-2.9589898934266508</v>
      </c>
      <c r="P894" s="246">
        <f t="shared" ca="1" si="131"/>
        <v>-3.2144782302538566</v>
      </c>
      <c r="Q894" s="246">
        <f t="shared" ca="1" si="133"/>
        <v>3.2144782302538566</v>
      </c>
      <c r="R894" s="4">
        <f t="shared" ca="1" si="134"/>
        <v>-1</v>
      </c>
      <c r="S894" s="4">
        <f t="shared" ca="1" si="132"/>
        <v>-1</v>
      </c>
      <c r="W894" s="246">
        <f t="shared" ca="1" si="135"/>
        <v>-2.9589898934266508</v>
      </c>
      <c r="X894" s="246">
        <f t="shared" ca="1" si="136"/>
        <v>-3.2144782302538566</v>
      </c>
      <c r="Y894" s="246">
        <f t="shared" ca="1" si="137"/>
        <v>3.2144782302538566</v>
      </c>
      <c r="Z894" s="4">
        <f t="shared" ca="1" si="138"/>
        <v>-1</v>
      </c>
      <c r="AA894" s="4">
        <f t="shared" ca="1" si="139"/>
        <v>-1</v>
      </c>
    </row>
    <row r="895" spans="1:27" x14ac:dyDescent="0.25">
      <c r="A895">
        <v>863</v>
      </c>
      <c r="B895" s="176">
        <f ca="1">OFFSET(InputPriceData!B$15,CalculationsAndCharts!$A895+$A$11,0,1,1)</f>
        <v>40305</v>
      </c>
      <c r="C895" s="3">
        <f ca="1">OFFSET(InputPriceData!G$15,CalculationsAndCharts!$A895+$A$11,IF($C$7,8,0),1,1)</f>
        <v>637558800</v>
      </c>
      <c r="D895" s="4">
        <f ca="1">OFFSET(InputPriceData!C$15,CalculationsAndCharts!$A895+$A$11,IF($C$7,8,0),1,1)</f>
        <v>103.73</v>
      </c>
      <c r="E895" s="4">
        <f ca="1">OFFSET(InputPriceData!D$15,CalculationsAndCharts!$A895+$A$11,IF($C$7,8,0),1,1)</f>
        <v>104.77</v>
      </c>
      <c r="F895" s="4">
        <f ca="1">OFFSET(InputPriceData!E$15,CalculationsAndCharts!$A895+$A$11,IF($C$7,8,0),1,1)</f>
        <v>100.76</v>
      </c>
      <c r="G895" s="4">
        <f ca="1">OFFSET(InputPriceData!F$15,CalculationsAndCharts!$A895+$A$11,IF($C$7,8,0),1,1)</f>
        <v>102.46</v>
      </c>
      <c r="H895" s="138"/>
      <c r="I895" s="138"/>
      <c r="O895" s="246">
        <f t="shared" ca="1" si="130"/>
        <v>-7.8479876426558075</v>
      </c>
      <c r="P895" s="246">
        <f t="shared" ca="1" si="131"/>
        <v>-2.4454014827558637</v>
      </c>
      <c r="Q895" s="246">
        <f t="shared" ca="1" si="133"/>
        <v>2.4454014827558637</v>
      </c>
      <c r="R895" s="4">
        <f t="shared" ca="1" si="134"/>
        <v>-1</v>
      </c>
      <c r="S895" s="4">
        <f t="shared" ca="1" si="132"/>
        <v>-1</v>
      </c>
      <c r="W895" s="246">
        <f t="shared" ca="1" si="135"/>
        <v>-7.8479876426558075</v>
      </c>
      <c r="X895" s="246">
        <f t="shared" ca="1" si="136"/>
        <v>-2.4454014827558637</v>
      </c>
      <c r="Y895" s="246">
        <f t="shared" ca="1" si="137"/>
        <v>2.4454014827558637</v>
      </c>
      <c r="Z895" s="4">
        <f t="shared" ca="1" si="138"/>
        <v>-1</v>
      </c>
      <c r="AA895" s="4">
        <f t="shared" ca="1" si="139"/>
        <v>-1</v>
      </c>
    </row>
    <row r="896" spans="1:27" x14ac:dyDescent="0.25">
      <c r="A896">
        <v>864</v>
      </c>
      <c r="B896" s="176">
        <f ca="1">OFFSET(InputPriceData!B$15,CalculationsAndCharts!$A896+$A$11,0,1,1)</f>
        <v>40304</v>
      </c>
      <c r="C896" s="3">
        <f ca="1">OFFSET(InputPriceData!G$15,CalculationsAndCharts!$A896+$A$11,IF($C$7,8,0),1,1)</f>
        <v>647356600</v>
      </c>
      <c r="D896" s="4">
        <f ca="1">OFFSET(InputPriceData!C$15,CalculationsAndCharts!$A896+$A$11,IF($C$7,8,0),1,1)</f>
        <v>107.06</v>
      </c>
      <c r="E896" s="4">
        <f ca="1">OFFSET(InputPriceData!D$15,CalculationsAndCharts!$A896+$A$11,IF($C$7,8,0),1,1)</f>
        <v>107.74</v>
      </c>
      <c r="F896" s="4">
        <f ca="1">OFFSET(InputPriceData!E$15,CalculationsAndCharts!$A896+$A$11,IF($C$7,8,0),1,1)</f>
        <v>96.69</v>
      </c>
      <c r="G896" s="4">
        <f ca="1">OFFSET(InputPriceData!F$15,CalculationsAndCharts!$A896+$A$11,IF($C$7,8,0),1,1)</f>
        <v>104</v>
      </c>
      <c r="H896" s="138"/>
      <c r="I896" s="138"/>
      <c r="O896" s="246">
        <f t="shared" ca="1" si="130"/>
        <v>-6.8471489413682427</v>
      </c>
      <c r="P896" s="246">
        <f t="shared" ca="1" si="131"/>
        <v>-1.6106541181004246</v>
      </c>
      <c r="Q896" s="246">
        <f t="shared" ca="1" si="133"/>
        <v>2.3242867068223112</v>
      </c>
      <c r="R896" s="4">
        <f t="shared" ca="1" si="134"/>
        <v>-0.69296705667712488</v>
      </c>
      <c r="S896" s="4">
        <f t="shared" ca="1" si="132"/>
        <v>0.55013721049667608</v>
      </c>
      <c r="W896" s="246">
        <f t="shared" ca="1" si="135"/>
        <v>-6.8471489413682427</v>
      </c>
      <c r="X896" s="246">
        <f t="shared" ca="1" si="136"/>
        <v>-1.6106541181004246</v>
      </c>
      <c r="Y896" s="246">
        <f t="shared" ca="1" si="137"/>
        <v>2.3242867068223112</v>
      </c>
      <c r="Z896" s="4">
        <f t="shared" ca="1" si="138"/>
        <v>-0.69296705667712488</v>
      </c>
      <c r="AA896" s="4">
        <f t="shared" ca="1" si="139"/>
        <v>-0.40531504663440221</v>
      </c>
    </row>
    <row r="897" spans="1:27" x14ac:dyDescent="0.25">
      <c r="A897">
        <v>865</v>
      </c>
      <c r="B897" s="176">
        <f ca="1">OFFSET(InputPriceData!B$15,CalculationsAndCharts!$A897+$A$11,0,1,1)</f>
        <v>40303</v>
      </c>
      <c r="C897" s="3">
        <f ca="1">OFFSET(InputPriceData!G$15,CalculationsAndCharts!$A897+$A$11,IF($C$7,8,0),1,1)</f>
        <v>328973200</v>
      </c>
      <c r="D897" s="4">
        <f ca="1">OFFSET(InputPriceData!C$15,CalculationsAndCharts!$A897+$A$11,IF($C$7,8,0),1,1)</f>
        <v>107.34</v>
      </c>
      <c r="E897" s="4">
        <f ca="1">OFFSET(InputPriceData!D$15,CalculationsAndCharts!$A897+$A$11,IF($C$7,8,0),1,1)</f>
        <v>108.48</v>
      </c>
      <c r="F897" s="4">
        <f ca="1">OFFSET(InputPriceData!E$15,CalculationsAndCharts!$A897+$A$11,IF($C$7,8,0),1,1)</f>
        <v>106.8</v>
      </c>
      <c r="G897" s="4">
        <f ca="1">OFFSET(InputPriceData!F$15,CalculationsAndCharts!$A897+$A$11,IF($C$7,8,0),1,1)</f>
        <v>107.58</v>
      </c>
      <c r="H897" s="138"/>
      <c r="I897" s="138"/>
      <c r="O897" s="246">
        <f t="shared" ca="1" si="130"/>
        <v>-3.6054044821940261</v>
      </c>
      <c r="P897" s="246">
        <f t="shared" ca="1" si="131"/>
        <v>-1.0158768380031611</v>
      </c>
      <c r="Q897" s="246">
        <f t="shared" ca="1" si="133"/>
        <v>2.3453952642001124</v>
      </c>
      <c r="R897" s="4">
        <f t="shared" ca="1" si="134"/>
        <v>-0.43313673115547191</v>
      </c>
      <c r="S897" s="4">
        <f t="shared" ca="1" si="132"/>
        <v>0.76512768139815346</v>
      </c>
      <c r="W897" s="246">
        <f t="shared" ca="1" si="135"/>
        <v>-3.6054044821940261</v>
      </c>
      <c r="X897" s="246">
        <f t="shared" ca="1" si="136"/>
        <v>-1.0158768380031611</v>
      </c>
      <c r="Y897" s="246">
        <f t="shared" ca="1" si="137"/>
        <v>2.3453952642001124</v>
      </c>
      <c r="Z897" s="4">
        <f t="shared" ca="1" si="138"/>
        <v>-0.43313673115547191</v>
      </c>
      <c r="AA897" s="4">
        <f t="shared" ca="1" si="139"/>
        <v>-4.0080942526494322E-2</v>
      </c>
    </row>
    <row r="898" spans="1:27" x14ac:dyDescent="0.25">
      <c r="A898">
        <v>866</v>
      </c>
      <c r="B898" s="176">
        <f ca="1">OFFSET(InputPriceData!B$15,CalculationsAndCharts!$A898+$A$11,0,1,1)</f>
        <v>40302</v>
      </c>
      <c r="C898" s="3">
        <f ca="1">OFFSET(InputPriceData!G$15,CalculationsAndCharts!$A898+$A$11,IF($C$7,8,0),1,1)</f>
        <v>360353400</v>
      </c>
      <c r="D898" s="4">
        <f ca="1">OFFSET(InputPriceData!C$15,CalculationsAndCharts!$A898+$A$11,IF($C$7,8,0),1,1)</f>
        <v>109.59</v>
      </c>
      <c r="E898" s="4">
        <f ca="1">OFFSET(InputPriceData!D$15,CalculationsAndCharts!$A898+$A$11,IF($C$7,8,0),1,1)</f>
        <v>109.61</v>
      </c>
      <c r="F898" s="4">
        <f ca="1">OFFSET(InputPriceData!E$15,CalculationsAndCharts!$A898+$A$11,IF($C$7,8,0),1,1)</f>
        <v>107.67</v>
      </c>
      <c r="G898" s="4">
        <f ca="1">OFFSET(InputPriceData!F$15,CalculationsAndCharts!$A898+$A$11,IF($C$7,8,0),1,1)</f>
        <v>108.22</v>
      </c>
      <c r="H898" s="138"/>
      <c r="I898" s="138"/>
      <c r="O898" s="246">
        <f t="shared" ca="1" si="130"/>
        <v>-3.1300283266431603</v>
      </c>
      <c r="P898" s="246">
        <f t="shared" ca="1" si="131"/>
        <v>-0.60720287553175933</v>
      </c>
      <c r="Q898" s="246">
        <f t="shared" ca="1" si="133"/>
        <v>2.3666955239153507</v>
      </c>
      <c r="R898" s="4">
        <f t="shared" ca="1" si="134"/>
        <v>-0.25656146698888888</v>
      </c>
      <c r="S898" s="4">
        <f t="shared" ca="1" si="132"/>
        <v>0.83661810435840023</v>
      </c>
      <c r="W898" s="246">
        <f t="shared" ca="1" si="135"/>
        <v>-3.1300283266431603</v>
      </c>
      <c r="X898" s="246">
        <f t="shared" ca="1" si="136"/>
        <v>-0.60720287553175933</v>
      </c>
      <c r="Y898" s="246">
        <f t="shared" ca="1" si="137"/>
        <v>2.3666955239153507</v>
      </c>
      <c r="Z898" s="4">
        <f t="shared" ca="1" si="138"/>
        <v>-0.25656146698888888</v>
      </c>
      <c r="AA898" s="4">
        <f t="shared" ca="1" si="139"/>
        <v>0.15984228105704995</v>
      </c>
    </row>
    <row r="899" spans="1:27" x14ac:dyDescent="0.25">
      <c r="A899">
        <v>867</v>
      </c>
      <c r="B899" s="176">
        <f ca="1">OFFSET(InputPriceData!B$15,CalculationsAndCharts!$A899+$A$11,0,1,1)</f>
        <v>40301</v>
      </c>
      <c r="C899" s="3">
        <f ca="1">OFFSET(InputPriceData!G$15,CalculationsAndCharts!$A899+$A$11,IF($C$7,8,0),1,1)</f>
        <v>182747900</v>
      </c>
      <c r="D899" s="4">
        <f ca="1">OFFSET(InputPriceData!C$15,CalculationsAndCharts!$A899+$A$11,IF($C$7,8,0),1,1)</f>
        <v>109.94</v>
      </c>
      <c r="E899" s="4">
        <f ca="1">OFFSET(InputPriceData!D$15,CalculationsAndCharts!$A899+$A$11,IF($C$7,8,0),1,1)</f>
        <v>111.13</v>
      </c>
      <c r="F899" s="4">
        <f ca="1">OFFSET(InputPriceData!E$15,CalculationsAndCharts!$A899+$A$11,IF($C$7,8,0),1,1)</f>
        <v>109.77</v>
      </c>
      <c r="G899" s="4">
        <f ca="1">OFFSET(InputPriceData!F$15,CalculationsAndCharts!$A899+$A$11,IF($C$7,8,0),1,1)</f>
        <v>110.83</v>
      </c>
      <c r="H899" s="138"/>
      <c r="I899" s="138"/>
      <c r="O899" s="246">
        <f t="shared" ca="1" si="130"/>
        <v>-0.5434756882800863</v>
      </c>
      <c r="P899" s="246">
        <f t="shared" ca="1" si="131"/>
        <v>-0.31008017671649046</v>
      </c>
      <c r="Q899" s="246">
        <f t="shared" ca="1" si="133"/>
        <v>2.3881892269579725</v>
      </c>
      <c r="R899" s="4">
        <f t="shared" ca="1" si="134"/>
        <v>-0.12983903168823199</v>
      </c>
      <c r="S899" s="4">
        <f t="shared" ca="1" si="132"/>
        <v>0.872066399503169</v>
      </c>
      <c r="W899" s="246">
        <f t="shared" ca="1" si="135"/>
        <v>-0.5434756882800863</v>
      </c>
      <c r="X899" s="246">
        <f t="shared" ca="1" si="136"/>
        <v>-0.31008017671649046</v>
      </c>
      <c r="Y899" s="246">
        <f t="shared" ca="1" si="137"/>
        <v>2.3881892269579725</v>
      </c>
      <c r="Z899" s="4">
        <f t="shared" ca="1" si="138"/>
        <v>-0.12983903168823199</v>
      </c>
      <c r="AA899" s="4">
        <f t="shared" ca="1" si="139"/>
        <v>0.28496057010866216</v>
      </c>
    </row>
    <row r="900" spans="1:27" x14ac:dyDescent="0.25">
      <c r="A900">
        <v>868</v>
      </c>
      <c r="B900" s="176">
        <f ca="1">OFFSET(InputPriceData!B$15,CalculationsAndCharts!$A900+$A$11,0,1,1)</f>
        <v>40298</v>
      </c>
      <c r="C900" s="3">
        <f ca="1">OFFSET(InputPriceData!G$15,CalculationsAndCharts!$A900+$A$11,IF($C$7,8,0),1,1)</f>
        <v>270000900</v>
      </c>
      <c r="D900" s="4">
        <f ca="1">OFFSET(InputPriceData!C$15,CalculationsAndCharts!$A900+$A$11,IF($C$7,8,0),1,1)</f>
        <v>111.32</v>
      </c>
      <c r="E900" s="4">
        <f ca="1">OFFSET(InputPriceData!D$15,CalculationsAndCharts!$A900+$A$11,IF($C$7,8,0),1,1)</f>
        <v>111.44</v>
      </c>
      <c r="F900" s="4">
        <f ca="1">OFFSET(InputPriceData!E$15,CalculationsAndCharts!$A900+$A$11,IF($C$7,8,0),1,1)</f>
        <v>109.38</v>
      </c>
      <c r="G900" s="4">
        <f ca="1">OFFSET(InputPriceData!F$15,CalculationsAndCharts!$A900+$A$11,IF($C$7,8,0),1,1)</f>
        <v>109.41</v>
      </c>
      <c r="H900" s="138"/>
      <c r="I900" s="138"/>
      <c r="O900" s="246">
        <f t="shared" ca="1" si="130"/>
        <v>-1.9305993166798425</v>
      </c>
      <c r="P900" s="246">
        <f t="shared" ca="1" si="131"/>
        <v>-3.4879638039544802E-2</v>
      </c>
      <c r="Q900" s="246">
        <f t="shared" ca="1" si="133"/>
        <v>2.409878130129135</v>
      </c>
      <c r="R900" s="4">
        <f t="shared" ca="1" si="134"/>
        <v>-1.4473610762082709E-2</v>
      </c>
      <c r="S900" s="4">
        <f t="shared" ca="1" si="132"/>
        <v>0.89721371916535719</v>
      </c>
      <c r="W900" s="246">
        <f t="shared" ca="1" si="135"/>
        <v>-1.9305993166798425</v>
      </c>
      <c r="X900" s="246">
        <f t="shared" ca="1" si="136"/>
        <v>-3.4879638039544802E-2</v>
      </c>
      <c r="Y900" s="246">
        <f t="shared" ca="1" si="137"/>
        <v>2.409878130129135</v>
      </c>
      <c r="Z900" s="4">
        <f t="shared" ca="1" si="138"/>
        <v>-1.4473610762082709E-2</v>
      </c>
      <c r="AA900" s="4">
        <f t="shared" ca="1" si="139"/>
        <v>0.38777136998746858</v>
      </c>
    </row>
    <row r="901" spans="1:27" x14ac:dyDescent="0.25">
      <c r="A901">
        <v>869</v>
      </c>
      <c r="B901" s="176">
        <f ca="1">OFFSET(InputPriceData!B$15,CalculationsAndCharts!$A901+$A$11,0,1,1)</f>
        <v>40297</v>
      </c>
      <c r="C901" s="3">
        <f ca="1">OFFSET(InputPriceData!G$15,CalculationsAndCharts!$A901+$A$11,IF($C$7,8,0),1,1)</f>
        <v>193775000</v>
      </c>
      <c r="D901" s="4">
        <f ca="1">OFFSET(InputPriceData!C$15,CalculationsAndCharts!$A901+$A$11,IF($C$7,8,0),1,1)</f>
        <v>110.6</v>
      </c>
      <c r="E901" s="4">
        <f ca="1">OFFSET(InputPriceData!D$15,CalculationsAndCharts!$A901+$A$11,IF($C$7,8,0),1,1)</f>
        <v>111.53</v>
      </c>
      <c r="F901" s="4">
        <f ca="1">OFFSET(InputPriceData!E$15,CalculationsAndCharts!$A901+$A$11,IF($C$7,8,0),1,1)</f>
        <v>110.57</v>
      </c>
      <c r="G901" s="4">
        <f ca="1">OFFSET(InputPriceData!F$15,CalculationsAndCharts!$A901+$A$11,IF($C$7,8,0),1,1)</f>
        <v>111.3</v>
      </c>
      <c r="H901" s="138"/>
      <c r="I901" s="138"/>
      <c r="O901" s="246">
        <f t="shared" ca="1" si="130"/>
        <v>1.9451673576746487E-2</v>
      </c>
      <c r="P901" s="246">
        <f t="shared" ca="1" si="131"/>
        <v>0.24612035259212761</v>
      </c>
      <c r="Q901" s="246">
        <f t="shared" ca="1" si="133"/>
        <v>2.4317640061847983</v>
      </c>
      <c r="R901" s="4">
        <f t="shared" ca="1" si="134"/>
        <v>0.10121062404335303</v>
      </c>
      <c r="S901" s="4">
        <f t="shared" ca="1" si="132"/>
        <v>0.91762460135660195</v>
      </c>
      <c r="W901" s="246">
        <f t="shared" ca="1" si="135"/>
        <v>1.9451673576746487E-2</v>
      </c>
      <c r="X901" s="246">
        <f t="shared" ca="1" si="136"/>
        <v>0.24612035259212761</v>
      </c>
      <c r="Y901" s="246">
        <f t="shared" ca="1" si="137"/>
        <v>2.4317640061847983</v>
      </c>
      <c r="Z901" s="4">
        <f t="shared" ca="1" si="138"/>
        <v>0.10121062404335303</v>
      </c>
      <c r="AA901" s="4">
        <f t="shared" ca="1" si="139"/>
        <v>0.48170899677499512</v>
      </c>
    </row>
    <row r="902" spans="1:27" x14ac:dyDescent="0.25">
      <c r="A902">
        <v>870</v>
      </c>
      <c r="B902" s="176">
        <f ca="1">OFFSET(InputPriceData!B$15,CalculationsAndCharts!$A902+$A$11,0,1,1)</f>
        <v>40296</v>
      </c>
      <c r="C902" s="3">
        <f ca="1">OFFSET(InputPriceData!G$15,CalculationsAndCharts!$A902+$A$11,IF($C$7,8,0),1,1)</f>
        <v>300674100</v>
      </c>
      <c r="D902" s="4">
        <f ca="1">OFFSET(InputPriceData!C$15,CalculationsAndCharts!$A902+$A$11,IF($C$7,8,0),1,1)</f>
        <v>109.64</v>
      </c>
      <c r="E902" s="4">
        <f ca="1">OFFSET(InputPriceData!D$15,CalculationsAndCharts!$A902+$A$11,IF($C$7,8,0),1,1)</f>
        <v>110.22</v>
      </c>
      <c r="F902" s="4">
        <f ca="1">OFFSET(InputPriceData!E$15,CalculationsAndCharts!$A902+$A$11,IF($C$7,8,0),1,1)</f>
        <v>108.92</v>
      </c>
      <c r="G902" s="4">
        <f ca="1">OFFSET(InputPriceData!F$15,CalculationsAndCharts!$A902+$A$11,IF($C$7,8,0),1,1)</f>
        <v>109.94</v>
      </c>
      <c r="H902" s="138"/>
      <c r="I902" s="138"/>
      <c r="O902" s="246">
        <f t="shared" ca="1" si="130"/>
        <v>-1.2486489319194822</v>
      </c>
      <c r="P902" s="246">
        <f t="shared" ca="1" si="131"/>
        <v>0.53622041187762559</v>
      </c>
      <c r="Q902" s="246">
        <f t="shared" ca="1" si="133"/>
        <v>2.4538486439806237</v>
      </c>
      <c r="R902" s="4">
        <f t="shared" ca="1" si="134"/>
        <v>0.21852220314932339</v>
      </c>
      <c r="S902" s="4">
        <f t="shared" ca="1" si="132"/>
        <v>0.93469562970070541</v>
      </c>
      <c r="W902" s="246">
        <f t="shared" ca="1" si="135"/>
        <v>-1.2486489319194822</v>
      </c>
      <c r="X902" s="246">
        <f t="shared" ca="1" si="136"/>
        <v>0.53622041187762559</v>
      </c>
      <c r="Y902" s="246">
        <f t="shared" ca="1" si="137"/>
        <v>2.4538486439806237</v>
      </c>
      <c r="Z902" s="4">
        <f t="shared" ca="1" si="138"/>
        <v>0.21852220314932339</v>
      </c>
      <c r="AA902" s="4">
        <f t="shared" ca="1" si="139"/>
        <v>0.56880370742676356</v>
      </c>
    </row>
    <row r="903" spans="1:27" x14ac:dyDescent="0.25">
      <c r="A903">
        <v>871</v>
      </c>
      <c r="B903" s="176">
        <f ca="1">OFFSET(InputPriceData!B$15,CalculationsAndCharts!$A903+$A$11,0,1,1)</f>
        <v>40295</v>
      </c>
      <c r="C903" s="3">
        <f ca="1">OFFSET(InputPriceData!G$15,CalculationsAndCharts!$A903+$A$11,IF($C$7,8,0),1,1)</f>
        <v>355853300</v>
      </c>
      <c r="D903" s="4">
        <f ca="1">OFFSET(InputPriceData!C$15,CalculationsAndCharts!$A903+$A$11,IF($C$7,8,0),1,1)</f>
        <v>111.11</v>
      </c>
      <c r="E903" s="4">
        <f ca="1">OFFSET(InputPriceData!D$15,CalculationsAndCharts!$A903+$A$11,IF($C$7,8,0),1,1)</f>
        <v>111.74</v>
      </c>
      <c r="F903" s="4">
        <f ca="1">OFFSET(InputPriceData!E$15,CalculationsAndCharts!$A903+$A$11,IF($C$7,8,0),1,1)</f>
        <v>108.9</v>
      </c>
      <c r="G903" s="4">
        <f ca="1">OFFSET(InputPriceData!F$15,CalculationsAndCharts!$A903+$A$11,IF($C$7,8,0),1,1)</f>
        <v>109.11</v>
      </c>
      <c r="H903" s="138"/>
      <c r="I903" s="138"/>
      <c r="O903" s="246">
        <f t="shared" ca="1" si="130"/>
        <v>-2.0776755782025909</v>
      </c>
      <c r="P903" s="246">
        <f t="shared" ca="1" si="131"/>
        <v>0.84677810903372308</v>
      </c>
      <c r="Q903" s="246">
        <f t="shared" ca="1" si="133"/>
        <v>2.4761338486181876</v>
      </c>
      <c r="R903" s="4">
        <f t="shared" ca="1" si="134"/>
        <v>0.3419759030822464</v>
      </c>
      <c r="S903" s="4">
        <f t="shared" ca="1" si="132"/>
        <v>0.9496838194600451</v>
      </c>
      <c r="W903" s="246">
        <f t="shared" ca="1" si="135"/>
        <v>-2.0776755782025909</v>
      </c>
      <c r="X903" s="246">
        <f t="shared" ca="1" si="136"/>
        <v>0.84677810903372308</v>
      </c>
      <c r="Y903" s="246">
        <f t="shared" ca="1" si="137"/>
        <v>2.4761338486181876</v>
      </c>
      <c r="Z903" s="4">
        <f t="shared" ca="1" si="138"/>
        <v>0.3419759030822464</v>
      </c>
      <c r="AA903" s="4">
        <f t="shared" ca="1" si="139"/>
        <v>0.65269369655592535</v>
      </c>
    </row>
    <row r="904" spans="1:27" x14ac:dyDescent="0.25">
      <c r="A904">
        <v>872</v>
      </c>
      <c r="B904" s="176">
        <f ca="1">OFFSET(InputPriceData!B$15,CalculationsAndCharts!$A904+$A$11,0,1,1)</f>
        <v>40294</v>
      </c>
      <c r="C904" s="3">
        <f ca="1">OFFSET(InputPriceData!G$15,CalculationsAndCharts!$A904+$A$11,IF($C$7,8,0),1,1)</f>
        <v>143457300</v>
      </c>
      <c r="D904" s="4">
        <f ca="1">OFFSET(InputPriceData!C$15,CalculationsAndCharts!$A904+$A$11,IF($C$7,8,0),1,1)</f>
        <v>112.21</v>
      </c>
      <c r="E904" s="4">
        <f ca="1">OFFSET(InputPriceData!D$15,CalculationsAndCharts!$A904+$A$11,IF($C$7,8,0),1,1)</f>
        <v>112.46</v>
      </c>
      <c r="F904" s="4">
        <f ca="1">OFFSET(InputPriceData!E$15,CalculationsAndCharts!$A904+$A$11,IF($C$7,8,0),1,1)</f>
        <v>111.64</v>
      </c>
      <c r="G904" s="4">
        <f ca="1">OFFSET(InputPriceData!F$15,CalculationsAndCharts!$A904+$A$11,IF($C$7,8,0),1,1)</f>
        <v>111.75</v>
      </c>
      <c r="H904" s="138"/>
      <c r="I904" s="138"/>
      <c r="O904" s="246">
        <f t="shared" ca="1" si="130"/>
        <v>0.6499997142031344</v>
      </c>
      <c r="P904" s="246">
        <f t="shared" ca="1" si="131"/>
        <v>1.0217827504690331</v>
      </c>
      <c r="Q904" s="246">
        <f t="shared" ca="1" si="133"/>
        <v>2.4986214415925203</v>
      </c>
      <c r="R904" s="4">
        <f t="shared" ca="1" si="134"/>
        <v>0.40893859848484693</v>
      </c>
      <c r="S904" s="4">
        <f t="shared" ca="1" si="132"/>
        <v>0.95679517015618154</v>
      </c>
      <c r="W904" s="246">
        <f t="shared" ca="1" si="135"/>
        <v>0.6499997142031344</v>
      </c>
      <c r="X904" s="246">
        <f t="shared" ca="1" si="136"/>
        <v>1.0217827504690331</v>
      </c>
      <c r="Y904" s="246">
        <f t="shared" ca="1" si="137"/>
        <v>2.4986214415925203</v>
      </c>
      <c r="Z904" s="4">
        <f t="shared" ca="1" si="138"/>
        <v>0.40893859848484693</v>
      </c>
      <c r="AA904" s="4">
        <f t="shared" ca="1" si="139"/>
        <v>0.69521800744281059</v>
      </c>
    </row>
    <row r="905" spans="1:27" x14ac:dyDescent="0.25">
      <c r="A905">
        <v>873</v>
      </c>
      <c r="B905" s="176">
        <f ca="1">OFFSET(InputPriceData!B$15,CalculationsAndCharts!$A905+$A$11,0,1,1)</f>
        <v>40291</v>
      </c>
      <c r="C905" s="3">
        <f ca="1">OFFSET(InputPriceData!G$15,CalculationsAndCharts!$A905+$A$11,IF($C$7,8,0),1,1)</f>
        <v>177335500</v>
      </c>
      <c r="D905" s="4">
        <f ca="1">OFFSET(InputPriceData!C$15,CalculationsAndCharts!$A905+$A$11,IF($C$7,8,0),1,1)</f>
        <v>111.37</v>
      </c>
      <c r="E905" s="4">
        <f ca="1">OFFSET(InputPriceData!D$15,CalculationsAndCharts!$A905+$A$11,IF($C$7,8,0),1,1)</f>
        <v>112.22</v>
      </c>
      <c r="F905" s="4">
        <f ca="1">OFFSET(InputPriceData!E$15,CalculationsAndCharts!$A905+$A$11,IF($C$7,8,0),1,1)</f>
        <v>111.08</v>
      </c>
      <c r="G905" s="4">
        <f ca="1">OFFSET(InputPriceData!F$15,CalculationsAndCharts!$A905+$A$11,IF($C$7,8,0),1,1)</f>
        <v>112.17</v>
      </c>
      <c r="H905" s="138"/>
      <c r="I905" s="138"/>
      <c r="O905" s="246">
        <f t="shared" ca="1" si="130"/>
        <v>1.3078294251420051</v>
      </c>
      <c r="P905" s="246">
        <f t="shared" ca="1" si="131"/>
        <v>1.0808238945764133</v>
      </c>
      <c r="Q905" s="246">
        <f t="shared" ca="1" si="133"/>
        <v>2.5213132609409894</v>
      </c>
      <c r="R905" s="4">
        <f t="shared" ca="1" si="134"/>
        <v>0.42867497320544556</v>
      </c>
      <c r="S905" s="4">
        <f t="shared" ca="1" si="132"/>
        <v>0.95877313142435328</v>
      </c>
      <c r="W905" s="246">
        <f t="shared" ca="1" si="135"/>
        <v>1.3078294251420051</v>
      </c>
      <c r="X905" s="246">
        <f t="shared" ca="1" si="136"/>
        <v>1.0808238945764133</v>
      </c>
      <c r="Y905" s="246">
        <f t="shared" ca="1" si="137"/>
        <v>2.5213132609409894</v>
      </c>
      <c r="Z905" s="4">
        <f t="shared" ca="1" si="138"/>
        <v>0.42867497320544556</v>
      </c>
      <c r="AA905" s="4">
        <f t="shared" ca="1" si="139"/>
        <v>0.70738045428992902</v>
      </c>
    </row>
    <row r="906" spans="1:27" x14ac:dyDescent="0.25">
      <c r="A906">
        <v>874</v>
      </c>
      <c r="B906" s="176">
        <f ca="1">OFFSET(InputPriceData!B$15,CalculationsAndCharts!$A906+$A$11,0,1,1)</f>
        <v>40290</v>
      </c>
      <c r="C906" s="3">
        <f ca="1">OFFSET(InputPriceData!G$15,CalculationsAndCharts!$A906+$A$11,IF($C$7,8,0),1,1)</f>
        <v>115360300</v>
      </c>
      <c r="D906" s="4">
        <f ca="1">OFFSET(InputPriceData!C$15,CalculationsAndCharts!$A906+$A$11,IF($C$7,8,0),1,1)</f>
        <v>110.34</v>
      </c>
      <c r="E906" s="4">
        <f ca="1">OFFSET(InputPriceData!D$15,CalculationsAndCharts!$A906+$A$11,IF($C$7,8,0),1,1)</f>
        <v>111.59</v>
      </c>
      <c r="F906" s="4">
        <f ca="1">OFFSET(InputPriceData!E$15,CalculationsAndCharts!$A906+$A$11,IF($C$7,8,0),1,1)</f>
        <v>109.7</v>
      </c>
      <c r="G906" s="4">
        <f ca="1">OFFSET(InputPriceData!F$15,CalculationsAndCharts!$A906+$A$11,IF($C$7,8,0),1,1)</f>
        <v>111.45</v>
      </c>
      <c r="H906" s="138"/>
      <c r="I906" s="138"/>
      <c r="O906" s="246">
        <f t="shared" ca="1" si="130"/>
        <v>0.83171041333726503</v>
      </c>
      <c r="P906" s="246">
        <f t="shared" ca="1" si="131"/>
        <v>1.1603294035977765</v>
      </c>
      <c r="Q906" s="246">
        <f t="shared" ca="1" si="133"/>
        <v>2.5442111613935312</v>
      </c>
      <c r="R906" s="4">
        <f t="shared" ca="1" si="134"/>
        <v>0.45606647011258045</v>
      </c>
      <c r="S906" s="4">
        <f t="shared" ca="1" si="132"/>
        <v>0.96143573032151908</v>
      </c>
      <c r="W906" s="246">
        <f t="shared" ca="1" si="135"/>
        <v>0.83171041333726503</v>
      </c>
      <c r="X906" s="246">
        <f t="shared" ca="1" si="136"/>
        <v>1.1603294035977765</v>
      </c>
      <c r="Y906" s="246">
        <f t="shared" ca="1" si="137"/>
        <v>2.5442111613935312</v>
      </c>
      <c r="Z906" s="4">
        <f t="shared" ca="1" si="138"/>
        <v>0.45606647011258045</v>
      </c>
      <c r="AA906" s="4">
        <f t="shared" ca="1" si="139"/>
        <v>0.7239912217535297</v>
      </c>
    </row>
    <row r="907" spans="1:27" x14ac:dyDescent="0.25">
      <c r="A907">
        <v>875</v>
      </c>
      <c r="B907" s="176">
        <f ca="1">OFFSET(InputPriceData!B$15,CalculationsAndCharts!$A907+$A$11,0,1,1)</f>
        <v>40289</v>
      </c>
      <c r="C907" s="3">
        <f ca="1">OFFSET(InputPriceData!G$15,CalculationsAndCharts!$A907+$A$11,IF($C$7,8,0),1,1)</f>
        <v>192910100</v>
      </c>
      <c r="D907" s="4">
        <f ca="1">OFFSET(InputPriceData!C$15,CalculationsAndCharts!$A907+$A$11,IF($C$7,8,0),1,1)</f>
        <v>111.38</v>
      </c>
      <c r="E907" s="4">
        <f ca="1">OFFSET(InputPriceData!D$15,CalculationsAndCharts!$A907+$A$11,IF($C$7,8,0),1,1)</f>
        <v>111.63</v>
      </c>
      <c r="F907" s="4">
        <f ca="1">OFFSET(InputPriceData!E$15,CalculationsAndCharts!$A907+$A$11,IF($C$7,8,0),1,1)</f>
        <v>110.49</v>
      </c>
      <c r="G907" s="4">
        <f ca="1">OFFSET(InputPriceData!F$15,CalculationsAndCharts!$A907+$A$11,IF($C$7,8,0),1,1)</f>
        <v>111.11</v>
      </c>
      <c r="H907" s="138"/>
      <c r="I907" s="138"/>
      <c r="O907" s="246">
        <f t="shared" ca="1" si="130"/>
        <v>0.70708545683859514</v>
      </c>
      <c r="P907" s="246">
        <f t="shared" ca="1" si="131"/>
        <v>1.2731428510342813</v>
      </c>
      <c r="Q907" s="246">
        <f t="shared" ca="1" si="133"/>
        <v>2.5673170145242494</v>
      </c>
      <c r="R907" s="4">
        <f t="shared" ca="1" si="134"/>
        <v>0.49590402892655933</v>
      </c>
      <c r="S907" s="4">
        <f t="shared" ca="1" si="132"/>
        <v>0.96514615073801269</v>
      </c>
      <c r="W907" s="246">
        <f t="shared" ca="1" si="135"/>
        <v>0.70708545683859514</v>
      </c>
      <c r="X907" s="246">
        <f t="shared" ca="1" si="136"/>
        <v>1.2731428510342813</v>
      </c>
      <c r="Y907" s="246">
        <f t="shared" ca="1" si="137"/>
        <v>2.5673170145242494</v>
      </c>
      <c r="Z907" s="4">
        <f t="shared" ca="1" si="138"/>
        <v>0.49590402892655933</v>
      </c>
      <c r="AA907" s="4">
        <f t="shared" ca="1" si="139"/>
        <v>0.74760741689009003</v>
      </c>
    </row>
    <row r="908" spans="1:27" x14ac:dyDescent="0.25">
      <c r="A908">
        <v>876</v>
      </c>
      <c r="B908" s="176">
        <f ca="1">OFFSET(InputPriceData!B$15,CalculationsAndCharts!$A908+$A$11,0,1,1)</f>
        <v>40288</v>
      </c>
      <c r="C908" s="3">
        <f ca="1">OFFSET(InputPriceData!G$15,CalculationsAndCharts!$A908+$A$11,IF($C$7,8,0),1,1)</f>
        <v>157708000</v>
      </c>
      <c r="D908" s="4">
        <f ca="1">OFFSET(InputPriceData!C$15,CalculationsAndCharts!$A908+$A$11,IF($C$7,8,0),1,1)</f>
        <v>111.03</v>
      </c>
      <c r="E908" s="4">
        <f ca="1">OFFSET(InputPriceData!D$15,CalculationsAndCharts!$A908+$A$11,IF($C$7,8,0),1,1)</f>
        <v>111.41</v>
      </c>
      <c r="F908" s="4">
        <f ca="1">OFFSET(InputPriceData!E$15,CalculationsAndCharts!$A908+$A$11,IF($C$7,8,0),1,1)</f>
        <v>110.39</v>
      </c>
      <c r="G908" s="4">
        <f ca="1">OFFSET(InputPriceData!F$15,CalculationsAndCharts!$A908+$A$11,IF($C$7,8,0),1,1)</f>
        <v>111.32</v>
      </c>
      <c r="H908" s="138"/>
      <c r="I908" s="138"/>
      <c r="O908" s="246">
        <f t="shared" ca="1" si="130"/>
        <v>1.1446929067326355</v>
      </c>
      <c r="P908" s="246">
        <f t="shared" ca="1" si="131"/>
        <v>1.3869855316548207</v>
      </c>
      <c r="Q908" s="246">
        <f t="shared" ca="1" si="133"/>
        <v>2.5906327089043888</v>
      </c>
      <c r="R908" s="4">
        <f t="shared" ca="1" si="134"/>
        <v>0.53538486057384582</v>
      </c>
      <c r="S908" s="4">
        <f t="shared" ca="1" si="132"/>
        <v>0.9686462006172698</v>
      </c>
      <c r="W908" s="246">
        <f t="shared" ca="1" si="135"/>
        <v>1.1446929067326355</v>
      </c>
      <c r="X908" s="246">
        <f t="shared" ca="1" si="136"/>
        <v>1.3869855316548207</v>
      </c>
      <c r="Y908" s="246">
        <f t="shared" ca="1" si="137"/>
        <v>2.5906327089043888</v>
      </c>
      <c r="Z908" s="4">
        <f t="shared" ca="1" si="138"/>
        <v>0.53538486057384582</v>
      </c>
      <c r="AA908" s="4">
        <f t="shared" ca="1" si="139"/>
        <v>0.7704005451857342</v>
      </c>
    </row>
    <row r="909" spans="1:27" x14ac:dyDescent="0.25">
      <c r="A909">
        <v>877</v>
      </c>
      <c r="B909" s="176">
        <f ca="1">OFFSET(InputPriceData!B$15,CalculationsAndCharts!$A909+$A$11,0,1,1)</f>
        <v>40287</v>
      </c>
      <c r="C909" s="3">
        <f ca="1">OFFSET(InputPriceData!G$15,CalculationsAndCharts!$A909+$A$11,IF($C$7,8,0),1,1)</f>
        <v>217947800</v>
      </c>
      <c r="D909" s="4">
        <f ca="1">OFFSET(InputPriceData!C$15,CalculationsAndCharts!$A909+$A$11,IF($C$7,8,0),1,1)</f>
        <v>109.59</v>
      </c>
      <c r="E909" s="4">
        <f ca="1">OFFSET(InputPriceData!D$15,CalculationsAndCharts!$A909+$A$11,IF($C$7,8,0),1,1)</f>
        <v>110.44</v>
      </c>
      <c r="F909" s="4">
        <f ca="1">OFFSET(InputPriceData!E$15,CalculationsAndCharts!$A909+$A$11,IF($C$7,8,0),1,1)</f>
        <v>109.1</v>
      </c>
      <c r="G909" s="4">
        <f ca="1">OFFSET(InputPriceData!F$15,CalculationsAndCharts!$A909+$A$11,IF($C$7,8,0),1,1)</f>
        <v>110.33</v>
      </c>
      <c r="H909" s="138"/>
      <c r="I909" s="138"/>
      <c r="O909" s="246">
        <f t="shared" ca="1" si="130"/>
        <v>0.36546318213221518</v>
      </c>
      <c r="P909" s="246">
        <f t="shared" ca="1" si="131"/>
        <v>1.5076876361520477</v>
      </c>
      <c r="Q909" s="246">
        <f t="shared" ca="1" si="133"/>
        <v>2.6141601502566991</v>
      </c>
      <c r="R909" s="4">
        <f t="shared" ca="1" si="134"/>
        <v>0.57673881839412144</v>
      </c>
      <c r="S909" s="4">
        <f t="shared" ca="1" si="132"/>
        <v>0.97213672889021785</v>
      </c>
      <c r="W909" s="246">
        <f t="shared" ca="1" si="135"/>
        <v>0.36546318213221518</v>
      </c>
      <c r="X909" s="246">
        <f t="shared" ca="1" si="136"/>
        <v>1.5076876361520477</v>
      </c>
      <c r="Y909" s="246">
        <f t="shared" ca="1" si="137"/>
        <v>2.6141601502566991</v>
      </c>
      <c r="Z909" s="4">
        <f t="shared" ca="1" si="138"/>
        <v>0.57673881839412144</v>
      </c>
      <c r="AA909" s="4">
        <f t="shared" ca="1" si="139"/>
        <v>0.79364781676847229</v>
      </c>
    </row>
    <row r="910" spans="1:27" x14ac:dyDescent="0.25">
      <c r="A910">
        <v>878</v>
      </c>
      <c r="B910" s="176">
        <f ca="1">OFFSET(InputPriceData!B$15,CalculationsAndCharts!$A910+$A$11,0,1,1)</f>
        <v>40284</v>
      </c>
      <c r="C910" s="3">
        <f ca="1">OFFSET(InputPriceData!G$15,CalculationsAndCharts!$A910+$A$11,IF($C$7,8,0),1,1)</f>
        <v>366786700</v>
      </c>
      <c r="D910" s="4">
        <f ca="1">OFFSET(InputPriceData!C$15,CalculationsAndCharts!$A910+$A$11,IF($C$7,8,0),1,1)</f>
        <v>111.3</v>
      </c>
      <c r="E910" s="4">
        <f ca="1">OFFSET(InputPriceData!D$15,CalculationsAndCharts!$A910+$A$11,IF($C$7,8,0),1,1)</f>
        <v>111.7</v>
      </c>
      <c r="F910" s="4">
        <f ca="1">OFFSET(InputPriceData!E$15,CalculationsAndCharts!$A910+$A$11,IF($C$7,8,0),1,1)</f>
        <v>109.36</v>
      </c>
      <c r="G910" s="4">
        <f ca="1">OFFSET(InputPriceData!F$15,CalculationsAndCharts!$A910+$A$11,IF($C$7,8,0),1,1)</f>
        <v>109.92</v>
      </c>
      <c r="H910" s="138"/>
      <c r="I910" s="138"/>
      <c r="O910" s="246">
        <f t="shared" ca="1" si="130"/>
        <v>0.11970934399300592</v>
      </c>
      <c r="P910" s="246">
        <f t="shared" ca="1" si="131"/>
        <v>1.603169236891306</v>
      </c>
      <c r="Q910" s="246">
        <f t="shared" ca="1" si="133"/>
        <v>2.6379012616112001</v>
      </c>
      <c r="R910" s="4">
        <f t="shared" ca="1" si="134"/>
        <v>0.60774421704931758</v>
      </c>
      <c r="S910" s="4">
        <f t="shared" ca="1" si="132"/>
        <v>0.9746436042816623</v>
      </c>
      <c r="W910" s="246">
        <f t="shared" ca="1" si="135"/>
        <v>0.11970934399300592</v>
      </c>
      <c r="X910" s="246">
        <f t="shared" ca="1" si="136"/>
        <v>1.603169236891306</v>
      </c>
      <c r="Y910" s="246">
        <f t="shared" ca="1" si="137"/>
        <v>2.6379012616112001</v>
      </c>
      <c r="Z910" s="4">
        <f t="shared" ca="1" si="138"/>
        <v>0.60774421704931758</v>
      </c>
      <c r="AA910" s="4">
        <f t="shared" ca="1" si="139"/>
        <v>0.8106717820604068</v>
      </c>
    </row>
    <row r="911" spans="1:27" x14ac:dyDescent="0.25">
      <c r="A911">
        <v>879</v>
      </c>
      <c r="B911" s="176">
        <f ca="1">OFFSET(InputPriceData!B$15,CalculationsAndCharts!$A911+$A$11,0,1,1)</f>
        <v>40283</v>
      </c>
      <c r="C911" s="3">
        <f ca="1">OFFSET(InputPriceData!G$15,CalculationsAndCharts!$A911+$A$11,IF($C$7,8,0),1,1)</f>
        <v>144615300</v>
      </c>
      <c r="D911" s="4">
        <f ca="1">OFFSET(InputPriceData!C$15,CalculationsAndCharts!$A911+$A$11,IF($C$7,8,0),1,1)</f>
        <v>111.41</v>
      </c>
      <c r="E911" s="4">
        <f ca="1">OFFSET(InputPriceData!D$15,CalculationsAndCharts!$A911+$A$11,IF($C$7,8,0),1,1)</f>
        <v>111.95</v>
      </c>
      <c r="F911" s="4">
        <f ca="1">OFFSET(InputPriceData!E$15,CalculationsAndCharts!$A911+$A$11,IF($C$7,8,0),1,1)</f>
        <v>111.38</v>
      </c>
      <c r="G911" s="4">
        <f ca="1">OFFSET(InputPriceData!F$15,CalculationsAndCharts!$A911+$A$11,IF($C$7,8,0),1,1)</f>
        <v>111.69</v>
      </c>
      <c r="H911" s="138"/>
      <c r="I911" s="138"/>
      <c r="O911" s="246">
        <f t="shared" ca="1" si="130"/>
        <v>2.1310493212373798</v>
      </c>
      <c r="P911" s="246">
        <f t="shared" ca="1" si="131"/>
        <v>1.5844190696719167</v>
      </c>
      <c r="Q911" s="246">
        <f t="shared" ca="1" si="133"/>
        <v>2.6618579834623612</v>
      </c>
      <c r="R911" s="4">
        <f t="shared" ca="1" si="134"/>
        <v>0.59523050422510282</v>
      </c>
      <c r="S911" s="4">
        <f t="shared" ca="1" si="132"/>
        <v>0.973642799299265</v>
      </c>
      <c r="W911" s="246">
        <f t="shared" ca="1" si="135"/>
        <v>2.1310493212373798</v>
      </c>
      <c r="X911" s="246">
        <f t="shared" ca="1" si="136"/>
        <v>1.5844190696719167</v>
      </c>
      <c r="Y911" s="246">
        <f t="shared" ca="1" si="137"/>
        <v>2.6618579834623612</v>
      </c>
      <c r="Z911" s="4">
        <f t="shared" ca="1" si="138"/>
        <v>0.59523050422510282</v>
      </c>
      <c r="AA911" s="4">
        <f t="shared" ca="1" si="139"/>
        <v>0.8038419940506667</v>
      </c>
    </row>
    <row r="912" spans="1:27" x14ac:dyDescent="0.25">
      <c r="A912">
        <v>880</v>
      </c>
      <c r="B912" s="176">
        <f ca="1">OFFSET(InputPriceData!B$15,CalculationsAndCharts!$A912+$A$11,0,1,1)</f>
        <v>40282</v>
      </c>
      <c r="C912" s="3">
        <f ca="1">OFFSET(InputPriceData!G$15,CalculationsAndCharts!$A912+$A$11,IF($C$7,8,0),1,1)</f>
        <v>161609000</v>
      </c>
      <c r="D912" s="4">
        <f ca="1">OFFSET(InputPriceData!C$15,CalculationsAndCharts!$A912+$A$11,IF($C$7,8,0),1,1)</f>
        <v>110.75</v>
      </c>
      <c r="E912" s="4">
        <f ca="1">OFFSET(InputPriceData!D$15,CalculationsAndCharts!$A912+$A$11,IF($C$7,8,0),1,1)</f>
        <v>111.6</v>
      </c>
      <c r="F912" s="4">
        <f ca="1">OFFSET(InputPriceData!E$15,CalculationsAndCharts!$A912+$A$11,IF($C$7,8,0),1,1)</f>
        <v>110.58</v>
      </c>
      <c r="G912" s="4">
        <f ca="1">OFFSET(InputPriceData!F$15,CalculationsAndCharts!$A912+$A$11,IF($C$7,8,0),1,1)</f>
        <v>111.6</v>
      </c>
      <c r="H912" s="138"/>
      <c r="I912" s="138"/>
      <c r="O912" s="246">
        <f t="shared" ca="1" si="130"/>
        <v>2.3794517186162665</v>
      </c>
      <c r="P912" s="246">
        <f t="shared" ca="1" si="131"/>
        <v>1.4986258784422382</v>
      </c>
      <c r="Q912" s="246">
        <f t="shared" ca="1" si="133"/>
        <v>2.6860322739277107</v>
      </c>
      <c r="R912" s="4">
        <f t="shared" ca="1" si="134"/>
        <v>0.55793293810682287</v>
      </c>
      <c r="S912" s="4">
        <f t="shared" ca="1" si="132"/>
        <v>0.97057084116168735</v>
      </c>
      <c r="W912" s="246">
        <f t="shared" ca="1" si="135"/>
        <v>2.3794517186162665</v>
      </c>
      <c r="X912" s="246">
        <f t="shared" ca="1" si="136"/>
        <v>1.4986258784422382</v>
      </c>
      <c r="Y912" s="246">
        <f t="shared" ca="1" si="137"/>
        <v>2.6860322739277107</v>
      </c>
      <c r="Z912" s="4">
        <f t="shared" ca="1" si="138"/>
        <v>0.55793293810682287</v>
      </c>
      <c r="AA912" s="4">
        <f t="shared" ca="1" si="139"/>
        <v>0.78315397810839704</v>
      </c>
    </row>
    <row r="913" spans="1:27" x14ac:dyDescent="0.25">
      <c r="A913">
        <v>881</v>
      </c>
      <c r="B913" s="176">
        <f ca="1">OFFSET(InputPriceData!B$15,CalculationsAndCharts!$A913+$A$11,0,1,1)</f>
        <v>40281</v>
      </c>
      <c r="C913" s="3">
        <f ca="1">OFFSET(InputPriceData!G$15,CalculationsAndCharts!$A913+$A$11,IF($C$7,8,0),1,1)</f>
        <v>125043600</v>
      </c>
      <c r="D913" s="4">
        <f ca="1">OFFSET(InputPriceData!C$15,CalculationsAndCharts!$A913+$A$11,IF($C$7,8,0),1,1)</f>
        <v>110.16</v>
      </c>
      <c r="E913" s="4">
        <f ca="1">OFFSET(InputPriceData!D$15,CalculationsAndCharts!$A913+$A$11,IF($C$7,8,0),1,1)</f>
        <v>110.54</v>
      </c>
      <c r="F913" s="4">
        <f ca="1">OFFSET(InputPriceData!E$15,CalculationsAndCharts!$A913+$A$11,IF($C$7,8,0),1,1)</f>
        <v>109.59</v>
      </c>
      <c r="G913" s="4">
        <f ca="1">OFFSET(InputPriceData!F$15,CalculationsAndCharts!$A913+$A$11,IF($C$7,8,0),1,1)</f>
        <v>110.35</v>
      </c>
      <c r="H913" s="138"/>
      <c r="I913" s="138"/>
      <c r="O913" s="246">
        <f t="shared" ca="1" si="130"/>
        <v>1.4327205856927947</v>
      </c>
      <c r="P913" s="246">
        <f t="shared" ca="1" si="131"/>
        <v>1.4580715445280501</v>
      </c>
      <c r="Q913" s="246">
        <f t="shared" ca="1" si="133"/>
        <v>2.7104261089078818</v>
      </c>
      <c r="R913" s="4">
        <f t="shared" ca="1" si="134"/>
        <v>0.53794919541841124</v>
      </c>
      <c r="S913" s="4">
        <f t="shared" ca="1" si="132"/>
        <v>0.96886773753296684</v>
      </c>
      <c r="W913" s="246">
        <f t="shared" ca="1" si="135"/>
        <v>1.4327205856927947</v>
      </c>
      <c r="X913" s="246">
        <f t="shared" ca="1" si="136"/>
        <v>1.4580715445280501</v>
      </c>
      <c r="Y913" s="246">
        <f t="shared" ca="1" si="137"/>
        <v>2.7104261089078818</v>
      </c>
      <c r="Z913" s="4">
        <f t="shared" ca="1" si="138"/>
        <v>0.53794919541841124</v>
      </c>
      <c r="AA913" s="4">
        <f t="shared" ca="1" si="139"/>
        <v>0.77186050118361937</v>
      </c>
    </row>
    <row r="914" spans="1:27" x14ac:dyDescent="0.25">
      <c r="A914">
        <v>882</v>
      </c>
      <c r="B914" s="176">
        <f ca="1">OFFSET(InputPriceData!B$15,CalculationsAndCharts!$A914+$A$11,0,1,1)</f>
        <v>40280</v>
      </c>
      <c r="C914" s="3">
        <f ca="1">OFFSET(InputPriceData!G$15,CalculationsAndCharts!$A914+$A$11,IF($C$7,8,0),1,1)</f>
        <v>110279000</v>
      </c>
      <c r="D914" s="4">
        <f ca="1">OFFSET(InputPriceData!C$15,CalculationsAndCharts!$A914+$A$11,IF($C$7,8,0),1,1)</f>
        <v>110.23</v>
      </c>
      <c r="E914" s="4">
        <f ca="1">OFFSET(InputPriceData!D$15,CalculationsAndCharts!$A914+$A$11,IF($C$7,8,0),1,1)</f>
        <v>110.56</v>
      </c>
      <c r="F914" s="4">
        <f ca="1">OFFSET(InputPriceData!E$15,CalculationsAndCharts!$A914+$A$11,IF($C$7,8,0),1,1)</f>
        <v>110.1</v>
      </c>
      <c r="G914" s="4">
        <f ca="1">OFFSET(InputPriceData!F$15,CalculationsAndCharts!$A914+$A$11,IF($C$7,8,0),1,1)</f>
        <v>110.27</v>
      </c>
      <c r="H914" s="138"/>
      <c r="I914" s="138"/>
      <c r="O914" s="246">
        <f t="shared" ca="1" si="130"/>
        <v>1.6188072645966196</v>
      </c>
      <c r="P914" s="246">
        <f t="shared" ca="1" si="131"/>
        <v>1.4500343590515548</v>
      </c>
      <c r="Q914" s="246">
        <f t="shared" ca="1" si="133"/>
        <v>2.7350414822481151</v>
      </c>
      <c r="R914" s="4">
        <f t="shared" ca="1" si="134"/>
        <v>0.53016905537376846</v>
      </c>
      <c r="S914" s="4">
        <f t="shared" ca="1" si="132"/>
        <v>0.96819346303099052</v>
      </c>
      <c r="W914" s="246">
        <f t="shared" ca="1" si="135"/>
        <v>1.6188072645966196</v>
      </c>
      <c r="X914" s="246">
        <f t="shared" ca="1" si="136"/>
        <v>1.4500343590515548</v>
      </c>
      <c r="Y914" s="246">
        <f t="shared" ca="1" si="137"/>
        <v>2.7350414822481151</v>
      </c>
      <c r="Z914" s="4">
        <f t="shared" ca="1" si="138"/>
        <v>0.53016905537376846</v>
      </c>
      <c r="AA914" s="4">
        <f t="shared" ca="1" si="139"/>
        <v>0.76742339979694052</v>
      </c>
    </row>
    <row r="915" spans="1:27" x14ac:dyDescent="0.25">
      <c r="A915">
        <v>883</v>
      </c>
      <c r="B915" s="176">
        <f ca="1">OFFSET(InputPriceData!B$15,CalculationsAndCharts!$A915+$A$11,0,1,1)</f>
        <v>40277</v>
      </c>
      <c r="C915" s="3">
        <f ca="1">OFFSET(InputPriceData!G$15,CalculationsAndCharts!$A915+$A$11,IF($C$7,8,0),1,1)</f>
        <v>133006500</v>
      </c>
      <c r="D915" s="4">
        <f ca="1">OFFSET(InputPriceData!C$15,CalculationsAndCharts!$A915+$A$11,IF($C$7,8,0),1,1)</f>
        <v>109.6</v>
      </c>
      <c r="E915" s="4">
        <f ca="1">OFFSET(InputPriceData!D$15,CalculationsAndCharts!$A915+$A$11,IF($C$7,8,0),1,1)</f>
        <v>110.14</v>
      </c>
      <c r="F915" s="4">
        <f ca="1">OFFSET(InputPriceData!E$15,CalculationsAndCharts!$A915+$A$11,IF($C$7,8,0),1,1)</f>
        <v>109.4</v>
      </c>
      <c r="G915" s="4">
        <f ca="1">OFFSET(InputPriceData!F$15,CalculationsAndCharts!$A915+$A$11,IF($C$7,8,0),1,1)</f>
        <v>110.09</v>
      </c>
      <c r="H915" s="138"/>
      <c r="I915" s="138"/>
      <c r="O915" s="246">
        <f t="shared" ca="1" si="130"/>
        <v>1.7142514463090934</v>
      </c>
      <c r="P915" s="246">
        <f t="shared" ca="1" si="131"/>
        <v>1.4468325283539982</v>
      </c>
      <c r="Q915" s="246">
        <f t="shared" ca="1" si="133"/>
        <v>2.7598804059012263</v>
      </c>
      <c r="R915" s="4">
        <f t="shared" ca="1" si="134"/>
        <v>0.52423740001934671</v>
      </c>
      <c r="S915" s="4">
        <f t="shared" ca="1" si="132"/>
        <v>0.96767507919616502</v>
      </c>
      <c r="W915" s="246">
        <f t="shared" ca="1" si="135"/>
        <v>1.7142514463090934</v>
      </c>
      <c r="X915" s="246">
        <f t="shared" ca="1" si="136"/>
        <v>1.4468325283539982</v>
      </c>
      <c r="Y915" s="246">
        <f t="shared" ca="1" si="137"/>
        <v>2.7598804059012263</v>
      </c>
      <c r="Z915" s="4">
        <f t="shared" ca="1" si="138"/>
        <v>0.52423740001934671</v>
      </c>
      <c r="AA915" s="4">
        <f t="shared" ca="1" si="139"/>
        <v>0.76402517210903664</v>
      </c>
    </row>
    <row r="916" spans="1:27" x14ac:dyDescent="0.25">
      <c r="A916">
        <v>884</v>
      </c>
      <c r="B916" s="176">
        <f ca="1">OFFSET(InputPriceData!B$15,CalculationsAndCharts!$A916+$A$11,0,1,1)</f>
        <v>40276</v>
      </c>
      <c r="C916" s="3">
        <f ca="1">OFFSET(InputPriceData!G$15,CalculationsAndCharts!$A916+$A$11,IF($C$7,8,0),1,1)</f>
        <v>158704000</v>
      </c>
      <c r="D916" s="4">
        <f ca="1">OFFSET(InputPriceData!C$15,CalculationsAndCharts!$A916+$A$11,IF($C$7,8,0),1,1)</f>
        <v>108.61</v>
      </c>
      <c r="E916" s="4">
        <f ca="1">OFFSET(InputPriceData!D$15,CalculationsAndCharts!$A916+$A$11,IF($C$7,8,0),1,1)</f>
        <v>109.55</v>
      </c>
      <c r="F916" s="4">
        <f ca="1">OFFSET(InputPriceData!E$15,CalculationsAndCharts!$A916+$A$11,IF($C$7,8,0),1,1)</f>
        <v>108.29</v>
      </c>
      <c r="G916" s="4">
        <f ca="1">OFFSET(InputPriceData!F$15,CalculationsAndCharts!$A916+$A$11,IF($C$7,8,0),1,1)</f>
        <v>109.37</v>
      </c>
      <c r="H916" s="138"/>
      <c r="I916" s="138"/>
      <c r="O916" s="246">
        <f t="shared" ca="1" si="130"/>
        <v>1.2502113364971033</v>
      </c>
      <c r="P916" s="246">
        <f t="shared" ca="1" si="131"/>
        <v>1.4689079994051828</v>
      </c>
      <c r="Q916" s="246">
        <f t="shared" ca="1" si="133"/>
        <v>2.7849449100920549</v>
      </c>
      <c r="R916" s="4">
        <f t="shared" ca="1" si="134"/>
        <v>0.52744598073813564</v>
      </c>
      <c r="S916" s="4">
        <f t="shared" ca="1" si="132"/>
        <v>0.96795595197665663</v>
      </c>
      <c r="W916" s="246">
        <f t="shared" ca="1" si="135"/>
        <v>1.2502113364971033</v>
      </c>
      <c r="X916" s="246">
        <f t="shared" ca="1" si="136"/>
        <v>1.4689079994051828</v>
      </c>
      <c r="Y916" s="246">
        <f t="shared" ca="1" si="137"/>
        <v>2.7849449100920549</v>
      </c>
      <c r="Z916" s="4">
        <f t="shared" ca="1" si="138"/>
        <v>0.52744598073813564</v>
      </c>
      <c r="AA916" s="4">
        <f t="shared" ca="1" si="139"/>
        <v>0.76586501182756916</v>
      </c>
    </row>
    <row r="917" spans="1:27" x14ac:dyDescent="0.25">
      <c r="A917">
        <v>885</v>
      </c>
      <c r="B917" s="176">
        <f ca="1">OFFSET(InputPriceData!B$15,CalculationsAndCharts!$A917+$A$11,0,1,1)</f>
        <v>40275</v>
      </c>
      <c r="C917" s="3">
        <f ca="1">OFFSET(InputPriceData!G$15,CalculationsAndCharts!$A917+$A$11,IF($C$7,8,0),1,1)</f>
        <v>184576300</v>
      </c>
      <c r="D917" s="4">
        <f ca="1">OFFSET(InputPriceData!C$15,CalculationsAndCharts!$A917+$A$11,IF($C$7,8,0),1,1)</f>
        <v>109.41</v>
      </c>
      <c r="E917" s="4">
        <f ca="1">OFFSET(InputPriceData!D$15,CalculationsAndCharts!$A917+$A$11,IF($C$7,8,0),1,1)</f>
        <v>109.92</v>
      </c>
      <c r="F917" s="4">
        <f ca="1">OFFSET(InputPriceData!E$15,CalculationsAndCharts!$A917+$A$11,IF($C$7,8,0),1,1)</f>
        <v>108.49</v>
      </c>
      <c r="G917" s="4">
        <f ca="1">OFFSET(InputPriceData!F$15,CalculationsAndCharts!$A917+$A$11,IF($C$7,8,0),1,1)</f>
        <v>109</v>
      </c>
      <c r="H917" s="138"/>
      <c r="I917" s="138"/>
      <c r="O917" s="246">
        <f t="shared" ca="1" si="130"/>
        <v>1.1065451995962972</v>
      </c>
      <c r="P917" s="246">
        <f t="shared" ca="1" si="131"/>
        <v>1.5049712486996734</v>
      </c>
      <c r="Q917" s="246">
        <f t="shared" ca="1" si="133"/>
        <v>2.8102370434834056</v>
      </c>
      <c r="R917" s="4">
        <f t="shared" ca="1" si="134"/>
        <v>0.53553178091845199</v>
      </c>
      <c r="S917" s="4">
        <f t="shared" ca="1" si="132"/>
        <v>0.96865891193060016</v>
      </c>
      <c r="W917" s="246">
        <f t="shared" ca="1" si="135"/>
        <v>1.1065451995962972</v>
      </c>
      <c r="X917" s="246">
        <f t="shared" ca="1" si="136"/>
        <v>1.5049712486996734</v>
      </c>
      <c r="Y917" s="246">
        <f t="shared" ca="1" si="137"/>
        <v>2.8102370434834056</v>
      </c>
      <c r="Z917" s="4">
        <f t="shared" ca="1" si="138"/>
        <v>0.53553178091845199</v>
      </c>
      <c r="AA917" s="4">
        <f t="shared" ca="1" si="139"/>
        <v>0.77048425814487009</v>
      </c>
    </row>
    <row r="918" spans="1:27" x14ac:dyDescent="0.25">
      <c r="A918">
        <v>886</v>
      </c>
      <c r="B918" s="176">
        <f ca="1">OFFSET(InputPriceData!B$15,CalculationsAndCharts!$A918+$A$11,0,1,1)</f>
        <v>40274</v>
      </c>
      <c r="C918" s="3">
        <f ca="1">OFFSET(InputPriceData!G$15,CalculationsAndCharts!$A918+$A$11,IF($C$7,8,0),1,1)</f>
        <v>110384200</v>
      </c>
      <c r="D918" s="4">
        <f ca="1">OFFSET(InputPriceData!C$15,CalculationsAndCharts!$A918+$A$11,IF($C$7,8,0),1,1)</f>
        <v>109.05</v>
      </c>
      <c r="E918" s="4">
        <f ca="1">OFFSET(InputPriceData!D$15,CalculationsAndCharts!$A918+$A$11,IF($C$7,8,0),1,1)</f>
        <v>109.81</v>
      </c>
      <c r="F918" s="4">
        <f ca="1">OFFSET(InputPriceData!E$15,CalculationsAndCharts!$A918+$A$11,IF($C$7,8,0),1,1)</f>
        <v>108.93</v>
      </c>
      <c r="G918" s="4">
        <f ca="1">OFFSET(InputPriceData!F$15,CalculationsAndCharts!$A918+$A$11,IF($C$7,8,0),1,1)</f>
        <v>109.62</v>
      </c>
      <c r="H918" s="138"/>
      <c r="I918" s="138"/>
      <c r="O918" s="246">
        <f t="shared" ca="1" si="130"/>
        <v>1.9827371811480829</v>
      </c>
      <c r="P918" s="246">
        <f t="shared" ca="1" si="131"/>
        <v>1.5209654929738303</v>
      </c>
      <c r="Q918" s="246">
        <f t="shared" ca="1" si="133"/>
        <v>2.8357588733434973</v>
      </c>
      <c r="R918" s="4">
        <f t="shared" ca="1" si="134"/>
        <v>0.5363521938593242</v>
      </c>
      <c r="S918" s="4">
        <f t="shared" ca="1" si="132"/>
        <v>0.96872985106915999</v>
      </c>
      <c r="W918" s="246">
        <f t="shared" ca="1" si="135"/>
        <v>1.9827371811480829</v>
      </c>
      <c r="X918" s="246">
        <f t="shared" ca="1" si="136"/>
        <v>1.5209654929738303</v>
      </c>
      <c r="Y918" s="246">
        <f t="shared" ca="1" si="137"/>
        <v>2.8357588733434973</v>
      </c>
      <c r="Z918" s="4">
        <f t="shared" ca="1" si="138"/>
        <v>0.5363521938593242</v>
      </c>
      <c r="AA918" s="4">
        <f t="shared" ca="1" si="139"/>
        <v>0.77095156793157071</v>
      </c>
    </row>
    <row r="919" spans="1:27" x14ac:dyDescent="0.25">
      <c r="A919">
        <v>887</v>
      </c>
      <c r="B919" s="176">
        <f ca="1">OFFSET(InputPriceData!B$15,CalculationsAndCharts!$A919+$A$11,0,1,1)</f>
        <v>40273</v>
      </c>
      <c r="C919" s="3">
        <f ca="1">OFFSET(InputPriceData!G$15,CalculationsAndCharts!$A919+$A$11,IF($C$7,8,0),1,1)</f>
        <v>105847600</v>
      </c>
      <c r="D919" s="4">
        <f ca="1">OFFSET(InputPriceData!C$15,CalculationsAndCharts!$A919+$A$11,IF($C$7,8,0),1,1)</f>
        <v>108.89</v>
      </c>
      <c r="E919" s="4">
        <f ca="1">OFFSET(InputPriceData!D$15,CalculationsAndCharts!$A919+$A$11,IF($C$7,8,0),1,1)</f>
        <v>109.43</v>
      </c>
      <c r="F919" s="4">
        <f ca="1">OFFSET(InputPriceData!E$15,CalculationsAndCharts!$A919+$A$11,IF($C$7,8,0),1,1)</f>
        <v>108.59</v>
      </c>
      <c r="G919" s="4">
        <f ca="1">OFFSET(InputPriceData!F$15,CalculationsAndCharts!$A919+$A$11,IF($C$7,8,0),1,1)</f>
        <v>109.36</v>
      </c>
      <c r="H919" s="138"/>
      <c r="I919" s="138"/>
      <c r="O919" s="246">
        <f t="shared" ca="1" si="130"/>
        <v>2.015830373750132</v>
      </c>
      <c r="P919" s="246">
        <f t="shared" ca="1" si="131"/>
        <v>1.5488219066592948</v>
      </c>
      <c r="Q919" s="246">
        <f t="shared" ca="1" si="133"/>
        <v>2.8615124857149317</v>
      </c>
      <c r="R919" s="4">
        <f t="shared" ca="1" si="134"/>
        <v>0.54125988070687414</v>
      </c>
      <c r="S919" s="4">
        <f t="shared" ca="1" si="132"/>
        <v>0.96915273590598261</v>
      </c>
      <c r="W919" s="246">
        <f t="shared" ca="1" si="135"/>
        <v>2.015830373750132</v>
      </c>
      <c r="X919" s="246">
        <f t="shared" ca="1" si="136"/>
        <v>1.5488219066592948</v>
      </c>
      <c r="Y919" s="246">
        <f t="shared" ca="1" si="137"/>
        <v>2.8615124857149317</v>
      </c>
      <c r="Z919" s="4">
        <f t="shared" ca="1" si="138"/>
        <v>0.54125988070687414</v>
      </c>
      <c r="AA919" s="4">
        <f t="shared" ca="1" si="139"/>
        <v>0.77374173667139801</v>
      </c>
    </row>
    <row r="920" spans="1:27" x14ac:dyDescent="0.25">
      <c r="A920">
        <v>888</v>
      </c>
      <c r="B920" s="176">
        <f ca="1">OFFSET(InputPriceData!B$15,CalculationsAndCharts!$A920+$A$11,0,1,1)</f>
        <v>40269</v>
      </c>
      <c r="C920" s="3">
        <f ca="1">OFFSET(InputPriceData!G$15,CalculationsAndCharts!$A920+$A$11,IF($C$7,8,0),1,1)</f>
        <v>161215200</v>
      </c>
      <c r="D920" s="4">
        <f ca="1">OFFSET(InputPriceData!C$15,CalculationsAndCharts!$A920+$A$11,IF($C$7,8,0),1,1)</f>
        <v>108.48</v>
      </c>
      <c r="E920" s="4">
        <f ca="1">OFFSET(InputPriceData!D$15,CalculationsAndCharts!$A920+$A$11,IF($C$7,8,0),1,1)</f>
        <v>108.89</v>
      </c>
      <c r="F920" s="4">
        <f ca="1">OFFSET(InputPriceData!E$15,CalculationsAndCharts!$A920+$A$11,IF($C$7,8,0),1,1)</f>
        <v>107.84</v>
      </c>
      <c r="G920" s="4">
        <f ca="1">OFFSET(InputPriceData!F$15,CalculationsAndCharts!$A920+$A$11,IF($C$7,8,0),1,1)</f>
        <v>108.48</v>
      </c>
      <c r="H920" s="138"/>
      <c r="I920" s="138"/>
      <c r="O920" s="246">
        <f t="shared" ca="1" si="130"/>
        <v>1.3993451594914934</v>
      </c>
      <c r="P920" s="246">
        <f t="shared" ca="1" si="131"/>
        <v>1.6477573922477864</v>
      </c>
      <c r="Q920" s="246">
        <f t="shared" ca="1" si="133"/>
        <v>2.8874999855851984</v>
      </c>
      <c r="R920" s="4">
        <f t="shared" ca="1" si="134"/>
        <v>0.57065191358393785</v>
      </c>
      <c r="S920" s="4">
        <f t="shared" ca="1" si="132"/>
        <v>0.97163373065371783</v>
      </c>
      <c r="W920" s="246">
        <f t="shared" ca="1" si="135"/>
        <v>1.3993451594914934</v>
      </c>
      <c r="X920" s="246">
        <f t="shared" ca="1" si="136"/>
        <v>1.6477573922477864</v>
      </c>
      <c r="Y920" s="246">
        <f t="shared" ca="1" si="137"/>
        <v>2.8874999855851984</v>
      </c>
      <c r="Z920" s="4">
        <f t="shared" ca="1" si="138"/>
        <v>0.57065191358393785</v>
      </c>
      <c r="AA920" s="4">
        <f t="shared" ca="1" si="139"/>
        <v>0.7902653417747969</v>
      </c>
    </row>
    <row r="921" spans="1:27" x14ac:dyDescent="0.25">
      <c r="A921">
        <v>889</v>
      </c>
      <c r="B921" s="176">
        <f ca="1">OFFSET(InputPriceData!B$15,CalculationsAndCharts!$A921+$A$11,0,1,1)</f>
        <v>40268</v>
      </c>
      <c r="C921" s="3">
        <f ca="1">OFFSET(InputPriceData!G$15,CalculationsAndCharts!$A921+$A$11,IF($C$7,8,0),1,1)</f>
        <v>161078700</v>
      </c>
      <c r="D921" s="4">
        <f ca="1">OFFSET(InputPriceData!C$15,CalculationsAndCharts!$A921+$A$11,IF($C$7,8,0),1,1)</f>
        <v>107.69</v>
      </c>
      <c r="E921" s="4">
        <f ca="1">OFFSET(InputPriceData!D$15,CalculationsAndCharts!$A921+$A$11,IF($C$7,8,0),1,1)</f>
        <v>108.22</v>
      </c>
      <c r="F921" s="4">
        <f ca="1">OFFSET(InputPriceData!E$15,CalculationsAndCharts!$A921+$A$11,IF($C$7,8,0),1,1)</f>
        <v>107.38</v>
      </c>
      <c r="G921" s="4">
        <f ca="1">OFFSET(InputPriceData!F$15,CalculationsAndCharts!$A921+$A$11,IF($C$7,8,0),1,1)</f>
        <v>107.74</v>
      </c>
      <c r="H921" s="138"/>
      <c r="I921" s="138"/>
      <c r="O921" s="246">
        <f t="shared" ca="1" si="130"/>
        <v>0.86910684325664622</v>
      </c>
      <c r="P921" s="246">
        <f t="shared" ca="1" si="131"/>
        <v>1.8093964707278893</v>
      </c>
      <c r="Q921" s="246">
        <f t="shared" ca="1" si="133"/>
        <v>2.9137234970587271</v>
      </c>
      <c r="R921" s="4">
        <f t="shared" ca="1" si="134"/>
        <v>0.62099113816200946</v>
      </c>
      <c r="S921" s="4">
        <f t="shared" ca="1" si="132"/>
        <v>0.97568729226149931</v>
      </c>
      <c r="W921" s="246">
        <f t="shared" ca="1" si="135"/>
        <v>0.86910684325664622</v>
      </c>
      <c r="X921" s="246">
        <f t="shared" ca="1" si="136"/>
        <v>1.8093964707278893</v>
      </c>
      <c r="Y921" s="246">
        <f t="shared" ca="1" si="137"/>
        <v>2.9137234970587271</v>
      </c>
      <c r="Z921" s="4">
        <f t="shared" ca="1" si="138"/>
        <v>0.62099113816200946</v>
      </c>
      <c r="AA921" s="4">
        <f t="shared" ca="1" si="139"/>
        <v>0.81784206760298894</v>
      </c>
    </row>
    <row r="922" spans="1:27" x14ac:dyDescent="0.25">
      <c r="A922">
        <v>890</v>
      </c>
      <c r="B922" s="176">
        <f ca="1">OFFSET(InputPriceData!B$15,CalculationsAndCharts!$A922+$A$11,0,1,1)</f>
        <v>40267</v>
      </c>
      <c r="C922" s="3">
        <f ca="1">OFFSET(InputPriceData!G$15,CalculationsAndCharts!$A922+$A$11,IF($C$7,8,0),1,1)</f>
        <v>145772500</v>
      </c>
      <c r="D922" s="4">
        <f ca="1">OFFSET(InputPriceData!C$15,CalculationsAndCharts!$A922+$A$11,IF($C$7,8,0),1,1)</f>
        <v>108.17</v>
      </c>
      <c r="E922" s="4">
        <f ca="1">OFFSET(InputPriceData!D$15,CalculationsAndCharts!$A922+$A$11,IF($C$7,8,0),1,1)</f>
        <v>108.51</v>
      </c>
      <c r="F922" s="4">
        <f ca="1">OFFSET(InputPriceData!E$15,CalculationsAndCharts!$A922+$A$11,IF($C$7,8,0),1,1)</f>
        <v>107.66</v>
      </c>
      <c r="G922" s="4">
        <f ca="1">OFFSET(InputPriceData!F$15,CalculationsAndCharts!$A922+$A$11,IF($C$7,8,0),1,1)</f>
        <v>108.11</v>
      </c>
      <c r="H922" s="138"/>
      <c r="I922" s="138"/>
      <c r="O922" s="246">
        <f t="shared" ca="1" si="130"/>
        <v>1.4488025510986493</v>
      </c>
      <c r="P922" s="246">
        <f t="shared" ca="1" si="131"/>
        <v>1.9782510401741054</v>
      </c>
      <c r="Q922" s="246">
        <f t="shared" ca="1" si="133"/>
        <v>2.9401851635305016</v>
      </c>
      <c r="R922" s="4">
        <f t="shared" ca="1" si="134"/>
        <v>0.6728321279598154</v>
      </c>
      <c r="S922" s="4">
        <f t="shared" ca="1" si="132"/>
        <v>0.97962267801683267</v>
      </c>
      <c r="W922" s="246">
        <f t="shared" ca="1" si="135"/>
        <v>1.4488025510986493</v>
      </c>
      <c r="X922" s="246">
        <f t="shared" ca="1" si="136"/>
        <v>1.9782510401741054</v>
      </c>
      <c r="Y922" s="246">
        <f t="shared" ca="1" si="137"/>
        <v>2.9401851635305016</v>
      </c>
      <c r="Z922" s="4">
        <f t="shared" ca="1" si="138"/>
        <v>0.6728321279598154</v>
      </c>
      <c r="AA922" s="4">
        <f t="shared" ca="1" si="139"/>
        <v>0.84532689147476625</v>
      </c>
    </row>
    <row r="923" spans="1:27" x14ac:dyDescent="0.25">
      <c r="A923">
        <v>891</v>
      </c>
      <c r="B923" s="176">
        <f ca="1">OFFSET(InputPriceData!B$15,CalculationsAndCharts!$A923+$A$11,0,1,1)</f>
        <v>40266</v>
      </c>
      <c r="C923" s="3">
        <f ca="1">OFFSET(InputPriceData!G$15,CalculationsAndCharts!$A923+$A$11,IF($C$7,8,0),1,1)</f>
        <v>134513500</v>
      </c>
      <c r="D923" s="4">
        <f ca="1">OFFSET(InputPriceData!C$15,CalculationsAndCharts!$A923+$A$11,IF($C$7,8,0),1,1)</f>
        <v>107.9</v>
      </c>
      <c r="E923" s="4">
        <f ca="1">OFFSET(InputPriceData!D$15,CalculationsAndCharts!$A923+$A$11,IF($C$7,8,0),1,1)</f>
        <v>108.23</v>
      </c>
      <c r="F923" s="4">
        <f ca="1">OFFSET(InputPriceData!E$15,CalculationsAndCharts!$A923+$A$11,IF($C$7,8,0),1,1)</f>
        <v>107.46</v>
      </c>
      <c r="G923" s="4">
        <f ca="1">OFFSET(InputPriceData!F$15,CalculationsAndCharts!$A923+$A$11,IF($C$7,8,0),1,1)</f>
        <v>108.04</v>
      </c>
      <c r="H923" s="138"/>
      <c r="I923" s="138"/>
      <c r="O923" s="246">
        <f t="shared" ca="1" si="130"/>
        <v>1.619165018310154</v>
      </c>
      <c r="P923" s="246">
        <f t="shared" ca="1" si="131"/>
        <v>2.1405993456158212</v>
      </c>
      <c r="Q923" s="246">
        <f t="shared" ca="1" si="133"/>
        <v>2.9668871478612528</v>
      </c>
      <c r="R923" s="4">
        <f t="shared" ca="1" si="134"/>
        <v>0.72149671994060183</v>
      </c>
      <c r="S923" s="4">
        <f t="shared" ca="1" si="132"/>
        <v>0.98311433118905223</v>
      </c>
      <c r="W923" s="246">
        <f t="shared" ca="1" si="135"/>
        <v>1.619165018310154</v>
      </c>
      <c r="X923" s="246">
        <f t="shared" ca="1" si="136"/>
        <v>2.1405993456158212</v>
      </c>
      <c r="Y923" s="246">
        <f t="shared" ca="1" si="137"/>
        <v>2.9668871478612528</v>
      </c>
      <c r="Z923" s="4">
        <f t="shared" ca="1" si="138"/>
        <v>0.72149671994060183</v>
      </c>
      <c r="AA923" s="4">
        <f t="shared" ca="1" si="139"/>
        <v>0.87032272375034425</v>
      </c>
    </row>
    <row r="924" spans="1:27" x14ac:dyDescent="0.25">
      <c r="A924">
        <v>892</v>
      </c>
      <c r="B924" s="176">
        <f ca="1">OFFSET(InputPriceData!B$15,CalculationsAndCharts!$A924+$A$11,0,1,1)</f>
        <v>40263</v>
      </c>
      <c r="C924" s="3">
        <f ca="1">OFFSET(InputPriceData!G$15,CalculationsAndCharts!$A924+$A$11,IF($C$7,8,0),1,1)</f>
        <v>205808500</v>
      </c>
      <c r="D924" s="4">
        <f ca="1">OFFSET(InputPriceData!C$15,CalculationsAndCharts!$A924+$A$11,IF($C$7,8,0),1,1)</f>
        <v>107.63</v>
      </c>
      <c r="E924" s="4">
        <f ca="1">OFFSET(InputPriceData!D$15,CalculationsAndCharts!$A924+$A$11,IF($C$7,8,0),1,1)</f>
        <v>108.13</v>
      </c>
      <c r="F924" s="4">
        <f ca="1">OFFSET(InputPriceData!E$15,CalculationsAndCharts!$A924+$A$11,IF($C$7,8,0),1,1)</f>
        <v>106.94</v>
      </c>
      <c r="G924" s="4">
        <f ca="1">OFFSET(InputPriceData!F$15,CalculationsAndCharts!$A924+$A$11,IF($C$7,8,0),1,1)</f>
        <v>107.36</v>
      </c>
      <c r="H924" s="138"/>
      <c r="I924" s="138"/>
      <c r="O924" s="246">
        <f t="shared" ca="1" si="130"/>
        <v>1.1639857495939847</v>
      </c>
      <c r="P924" s="246">
        <f t="shared" ca="1" si="131"/>
        <v>2.3190061825609454</v>
      </c>
      <c r="Q924" s="246">
        <f t="shared" ca="1" si="133"/>
        <v>2.9938316325542411</v>
      </c>
      <c r="R924" s="4">
        <f t="shared" ca="1" si="134"/>
        <v>0.77459472247690953</v>
      </c>
      <c r="S924" s="4">
        <f t="shared" ca="1" si="132"/>
        <v>0.98671848472343937</v>
      </c>
      <c r="W924" s="246">
        <f t="shared" ca="1" si="135"/>
        <v>1.1639857495939847</v>
      </c>
      <c r="X924" s="246">
        <f t="shared" ca="1" si="136"/>
        <v>2.3190061825609454</v>
      </c>
      <c r="Y924" s="246">
        <f t="shared" ca="1" si="137"/>
        <v>2.9938316325542411</v>
      </c>
      <c r="Z924" s="4">
        <f t="shared" ca="1" si="138"/>
        <v>0.77459472247690953</v>
      </c>
      <c r="AA924" s="4">
        <f t="shared" ca="1" si="139"/>
        <v>0.89674816429530857</v>
      </c>
    </row>
    <row r="925" spans="1:27" x14ac:dyDescent="0.25">
      <c r="A925">
        <v>893</v>
      </c>
      <c r="B925" s="176">
        <f ca="1">OFFSET(InputPriceData!B$15,CalculationsAndCharts!$A925+$A$11,0,1,1)</f>
        <v>40262</v>
      </c>
      <c r="C925" s="3">
        <f ca="1">OFFSET(InputPriceData!G$15,CalculationsAndCharts!$A925+$A$11,IF($C$7,8,0),1,1)</f>
        <v>223396300</v>
      </c>
      <c r="D925" s="4">
        <f ca="1">OFFSET(InputPriceData!C$15,CalculationsAndCharts!$A925+$A$11,IF($C$7,8,0),1,1)</f>
        <v>108.32</v>
      </c>
      <c r="E925" s="4">
        <f ca="1">OFFSET(InputPriceData!D$15,CalculationsAndCharts!$A925+$A$11,IF($C$7,8,0),1,1)</f>
        <v>108.82</v>
      </c>
      <c r="F925" s="4">
        <f ca="1">OFFSET(InputPriceData!E$15,CalculationsAndCharts!$A925+$A$11,IF($C$7,8,0),1,1)</f>
        <v>107.29</v>
      </c>
      <c r="G925" s="4">
        <f ca="1">OFFSET(InputPriceData!F$15,CalculationsAndCharts!$A925+$A$11,IF($C$7,8,0),1,1)</f>
        <v>107.42</v>
      </c>
      <c r="H925" s="138"/>
      <c r="I925" s="138"/>
      <c r="O925" s="246">
        <f t="shared" ca="1" si="130"/>
        <v>1.438104483819711</v>
      </c>
      <c r="P925" s="246">
        <f t="shared" ca="1" si="131"/>
        <v>2.4829262655150464</v>
      </c>
      <c r="Q925" s="246">
        <f t="shared" ca="1" si="133"/>
        <v>3.0210208199336441</v>
      </c>
      <c r="R925" s="4">
        <f t="shared" ca="1" si="134"/>
        <v>0.82188320223810407</v>
      </c>
      <c r="S925" s="4">
        <f t="shared" ca="1" si="132"/>
        <v>0.98976160707240435</v>
      </c>
      <c r="W925" s="246">
        <f t="shared" ca="1" si="135"/>
        <v>1.438104483819711</v>
      </c>
      <c r="X925" s="246">
        <f t="shared" ca="1" si="136"/>
        <v>2.4829262655150464</v>
      </c>
      <c r="Y925" s="246">
        <f t="shared" ca="1" si="137"/>
        <v>3.0210208199336441</v>
      </c>
      <c r="Z925" s="4">
        <f t="shared" ca="1" si="138"/>
        <v>0.82188320223810407</v>
      </c>
      <c r="AA925" s="4">
        <f t="shared" ca="1" si="139"/>
        <v>0.91957116479506695</v>
      </c>
    </row>
    <row r="926" spans="1:27" x14ac:dyDescent="0.25">
      <c r="A926">
        <v>894</v>
      </c>
      <c r="B926" s="176">
        <f ca="1">OFFSET(InputPriceData!B$15,CalculationsAndCharts!$A926+$A$11,0,1,1)</f>
        <v>40261</v>
      </c>
      <c r="C926" s="3">
        <f ca="1">OFFSET(InputPriceData!G$15,CalculationsAndCharts!$A926+$A$11,IF($C$7,8,0),1,1)</f>
        <v>196072600</v>
      </c>
      <c r="D926" s="4">
        <f ca="1">OFFSET(InputPriceData!C$15,CalculationsAndCharts!$A926+$A$11,IF($C$7,8,0),1,1)</f>
        <v>107.72</v>
      </c>
      <c r="E926" s="4">
        <f ca="1">OFFSET(InputPriceData!D$15,CalculationsAndCharts!$A926+$A$11,IF($C$7,8,0),1,1)</f>
        <v>108.14</v>
      </c>
      <c r="F926" s="4">
        <f ca="1">OFFSET(InputPriceData!E$15,CalculationsAndCharts!$A926+$A$11,IF($C$7,8,0),1,1)</f>
        <v>106.44</v>
      </c>
      <c r="G926" s="4">
        <f ca="1">OFFSET(InputPriceData!F$15,CalculationsAndCharts!$A926+$A$11,IF($C$7,8,0),1,1)</f>
        <v>107.6</v>
      </c>
      <c r="H926" s="138"/>
      <c r="I926" s="138"/>
      <c r="O926" s="246">
        <f t="shared" ca="1" si="130"/>
        <v>1.8602458249237981</v>
      </c>
      <c r="P926" s="246">
        <f t="shared" ca="1" si="131"/>
        <v>2.5929076649721554</v>
      </c>
      <c r="Q926" s="246">
        <f t="shared" ca="1" si="133"/>
        <v>3.0484569323245654</v>
      </c>
      <c r="R926" s="4">
        <f t="shared" ca="1" si="134"/>
        <v>0.85056398123196175</v>
      </c>
      <c r="S926" s="4">
        <f t="shared" ca="1" si="132"/>
        <v>0.99153580419604281</v>
      </c>
      <c r="W926" s="246">
        <f t="shared" ca="1" si="135"/>
        <v>1.8602458249237981</v>
      </c>
      <c r="X926" s="246">
        <f t="shared" ca="1" si="136"/>
        <v>2.5929076649721554</v>
      </c>
      <c r="Y926" s="246">
        <f t="shared" ca="1" si="137"/>
        <v>3.0484569323245654</v>
      </c>
      <c r="Z926" s="4">
        <f t="shared" ca="1" si="138"/>
        <v>0.85056398123196175</v>
      </c>
      <c r="AA926" s="4">
        <f t="shared" ca="1" si="139"/>
        <v>0.93309961265994423</v>
      </c>
    </row>
    <row r="927" spans="1:27" x14ac:dyDescent="0.25">
      <c r="A927">
        <v>895</v>
      </c>
      <c r="B927" s="176">
        <f ca="1">OFFSET(InputPriceData!B$15,CalculationsAndCharts!$A927+$A$11,0,1,1)</f>
        <v>40260</v>
      </c>
      <c r="C927" s="3">
        <f ca="1">OFFSET(InputPriceData!G$15,CalculationsAndCharts!$A927+$A$11,IF($C$7,8,0),1,1)</f>
        <v>182941600</v>
      </c>
      <c r="D927" s="4">
        <f ca="1">OFFSET(InputPriceData!C$15,CalculationsAndCharts!$A927+$A$11,IF($C$7,8,0),1,1)</f>
        <v>107.52</v>
      </c>
      <c r="E927" s="4">
        <f ca="1">OFFSET(InputPriceData!D$15,CalculationsAndCharts!$A927+$A$11,IF($C$7,8,0),1,1)</f>
        <v>108.21</v>
      </c>
      <c r="F927" s="4">
        <f ca="1">OFFSET(InputPriceData!E$15,CalculationsAndCharts!$A927+$A$11,IF($C$7,8,0),1,1)</f>
        <v>107.17</v>
      </c>
      <c r="G927" s="4">
        <f ca="1">OFFSET(InputPriceData!F$15,CalculationsAndCharts!$A927+$A$11,IF($C$7,8,0),1,1)</f>
        <v>108.12</v>
      </c>
      <c r="H927" s="138"/>
      <c r="I927" s="138"/>
      <c r="O927" s="246">
        <f t="shared" ca="1" si="130"/>
        <v>2.6734058555781441</v>
      </c>
      <c r="P927" s="246">
        <f t="shared" ca="1" si="131"/>
        <v>2.6481252176944645</v>
      </c>
      <c r="Q927" s="246">
        <f t="shared" ca="1" si="133"/>
        <v>3.0761422122346773</v>
      </c>
      <c r="R927" s="4">
        <f t="shared" ca="1" si="134"/>
        <v>0.86085916547100139</v>
      </c>
      <c r="S927" s="4">
        <f t="shared" ca="1" si="132"/>
        <v>0.99216007821768981</v>
      </c>
      <c r="W927" s="246">
        <f t="shared" ca="1" si="135"/>
        <v>2.6734058555781441</v>
      </c>
      <c r="X927" s="246">
        <f t="shared" ca="1" si="136"/>
        <v>2.6481252176944645</v>
      </c>
      <c r="Y927" s="246">
        <f t="shared" ca="1" si="137"/>
        <v>3.0761422122346773</v>
      </c>
      <c r="Z927" s="4">
        <f t="shared" ca="1" si="138"/>
        <v>0.86085916547100139</v>
      </c>
      <c r="AA927" s="4">
        <f t="shared" ca="1" si="139"/>
        <v>0.93789943537718912</v>
      </c>
    </row>
    <row r="928" spans="1:27" x14ac:dyDescent="0.25">
      <c r="A928">
        <v>896</v>
      </c>
      <c r="B928" s="176">
        <f ca="1">OFFSET(InputPriceData!B$15,CalculationsAndCharts!$A928+$A$11,0,1,1)</f>
        <v>40259</v>
      </c>
      <c r="C928" s="3">
        <f ca="1">OFFSET(InputPriceData!G$15,CalculationsAndCharts!$A928+$A$11,IF($C$7,8,0),1,1)</f>
        <v>184477800</v>
      </c>
      <c r="D928" s="4">
        <f ca="1">OFFSET(InputPriceData!C$15,CalculationsAndCharts!$A928+$A$11,IF($C$7,8,0),1,1)</f>
        <v>106.19</v>
      </c>
      <c r="E928" s="4">
        <f ca="1">OFFSET(InputPriceData!D$15,CalculationsAndCharts!$A928+$A$11,IF($C$7,8,0),1,1)</f>
        <v>107.56</v>
      </c>
      <c r="F928" s="4">
        <f ca="1">OFFSET(InputPriceData!E$15,CalculationsAndCharts!$A928+$A$11,IF($C$7,8,0),1,1)</f>
        <v>106.13</v>
      </c>
      <c r="G928" s="4">
        <f ca="1">OFFSET(InputPriceData!F$15,CalculationsAndCharts!$A928+$A$11,IF($C$7,8,0),1,1)</f>
        <v>107.37</v>
      </c>
      <c r="H928" s="138"/>
      <c r="I928" s="138"/>
      <c r="O928" s="246">
        <f t="shared" ca="1" si="130"/>
        <v>2.2282602899852995</v>
      </c>
      <c r="P928" s="246">
        <f t="shared" ca="1" si="131"/>
        <v>2.6872461184662795</v>
      </c>
      <c r="Q928" s="246">
        <f t="shared" ca="1" si="133"/>
        <v>3.1040789225375152</v>
      </c>
      <c r="R928" s="4">
        <f t="shared" ca="1" si="134"/>
        <v>0.86571449551595669</v>
      </c>
      <c r="S928" s="4">
        <f t="shared" ca="1" si="132"/>
        <v>0.9924522367783386</v>
      </c>
      <c r="W928" s="246">
        <f t="shared" ca="1" si="135"/>
        <v>2.2282602899852995</v>
      </c>
      <c r="X928" s="246">
        <f t="shared" ca="1" si="136"/>
        <v>2.6872461184662795</v>
      </c>
      <c r="Y928" s="246">
        <f t="shared" ca="1" si="137"/>
        <v>3.1040789225375152</v>
      </c>
      <c r="Z928" s="4">
        <f t="shared" ca="1" si="138"/>
        <v>0.86571449551595669</v>
      </c>
      <c r="AA928" s="4">
        <f t="shared" ca="1" si="139"/>
        <v>0.94015289859124351</v>
      </c>
    </row>
    <row r="929" spans="1:27" x14ac:dyDescent="0.25">
      <c r="A929">
        <v>897</v>
      </c>
      <c r="B929" s="176">
        <f ca="1">OFFSET(InputPriceData!B$15,CalculationsAndCharts!$A929+$A$11,0,1,1)</f>
        <v>40256</v>
      </c>
      <c r="C929" s="3">
        <f ca="1">OFFSET(InputPriceData!G$15,CalculationsAndCharts!$A929+$A$11,IF($C$7,8,0),1,1)</f>
        <v>226641100</v>
      </c>
      <c r="D929" s="4">
        <f ca="1">OFFSET(InputPriceData!C$15,CalculationsAndCharts!$A929+$A$11,IF($C$7,8,0),1,1)</f>
        <v>106.79</v>
      </c>
      <c r="E929" s="4">
        <f ca="1">OFFSET(InputPriceData!D$15,CalculationsAndCharts!$A929+$A$11,IF($C$7,8,0),1,1)</f>
        <v>108.01</v>
      </c>
      <c r="F929" s="4">
        <f ca="1">OFFSET(InputPriceData!E$15,CalculationsAndCharts!$A929+$A$11,IF($C$7,8,0),1,1)</f>
        <v>106.38</v>
      </c>
      <c r="G929" s="4">
        <f ca="1">OFFSET(InputPriceData!F$15,CalculationsAndCharts!$A929+$A$11,IF($C$7,8,0),1,1)</f>
        <v>106.79</v>
      </c>
      <c r="H929" s="138"/>
      <c r="I929" s="138"/>
      <c r="O929" s="246">
        <f t="shared" ref="O929:O992" ca="1" si="140">$N$38*(G929-2*G930+G931)+2*$N$36*O930-$N$37*O931</f>
        <v>1.914953533350467</v>
      </c>
      <c r="P929" s="246">
        <f t="shared" ref="P929:P992" ca="1" si="141">$N$41*(O929+O930)/2+$N$42*P930+$N$43*P931</f>
        <v>2.7191188060707718</v>
      </c>
      <c r="Q929" s="246">
        <f t="shared" ca="1" si="133"/>
        <v>3.1322693466574321</v>
      </c>
      <c r="R929" s="4">
        <f t="shared" ca="1" si="134"/>
        <v>0.8680986547253513</v>
      </c>
      <c r="S929" s="4">
        <f t="shared" ref="S929:S992" ca="1" si="142">(R929+$A$21)/($A$21*R929+1)</f>
        <v>0.99259517344574011</v>
      </c>
      <c r="W929" s="246">
        <f t="shared" ca="1" si="135"/>
        <v>1.914953533350467</v>
      </c>
      <c r="X929" s="246">
        <f t="shared" ca="1" si="136"/>
        <v>2.7191188060707718</v>
      </c>
      <c r="Y929" s="246">
        <f t="shared" ca="1" si="137"/>
        <v>3.1322693466574321</v>
      </c>
      <c r="Z929" s="4">
        <f t="shared" ca="1" si="138"/>
        <v>0.8680986547253513</v>
      </c>
      <c r="AA929" s="4">
        <f t="shared" ca="1" si="139"/>
        <v>0.94125705978523178</v>
      </c>
    </row>
    <row r="930" spans="1:27" x14ac:dyDescent="0.25">
      <c r="A930">
        <v>898</v>
      </c>
      <c r="B930" s="176">
        <f ca="1">OFFSET(InputPriceData!B$15,CalculationsAndCharts!$A930+$A$11,0,1,1)</f>
        <v>40255</v>
      </c>
      <c r="C930" s="3">
        <f ca="1">OFFSET(InputPriceData!G$15,CalculationsAndCharts!$A930+$A$11,IF($C$7,8,0),1,1)</f>
        <v>196509100</v>
      </c>
      <c r="D930" s="4">
        <f ca="1">OFFSET(InputPriceData!C$15,CalculationsAndCharts!$A930+$A$11,IF($C$7,8,0),1,1)</f>
        <v>107.4</v>
      </c>
      <c r="E930" s="4">
        <f ca="1">OFFSET(InputPriceData!D$15,CalculationsAndCharts!$A930+$A$11,IF($C$7,8,0),1,1)</f>
        <v>107.55</v>
      </c>
      <c r="F930" s="4">
        <f ca="1">OFFSET(InputPriceData!E$15,CalculationsAndCharts!$A930+$A$11,IF($C$7,8,0),1,1)</f>
        <v>106.91</v>
      </c>
      <c r="G930" s="4">
        <f ca="1">OFFSET(InputPriceData!F$15,CalculationsAndCharts!$A930+$A$11,IF($C$7,8,0),1,1)</f>
        <v>107.34</v>
      </c>
      <c r="H930" s="138"/>
      <c r="I930" s="138"/>
      <c r="O930" s="246">
        <f t="shared" ca="1" si="140"/>
        <v>2.7505026855709271</v>
      </c>
      <c r="P930" s="246">
        <f t="shared" ca="1" si="141"/>
        <v>2.6890396225707187</v>
      </c>
      <c r="Q930" s="246">
        <f t="shared" ref="Q930:Q993" ca="1" si="143">IF(ABS(P930)&gt;(Q931*0.991),ABS(P930),(Q931*0.991))</f>
        <v>3.1607157887562383</v>
      </c>
      <c r="R930" s="4">
        <f t="shared" ref="R930:R993" ca="1" si="144">IF(Q930&gt;0,P930/Q930,R931)</f>
        <v>0.85076919352779667</v>
      </c>
      <c r="S930" s="4">
        <f t="shared" ca="1" si="142"/>
        <v>0.99154831174973979</v>
      </c>
      <c r="W930" s="246">
        <f t="shared" ref="W930:W993" ca="1" si="145">$V$38*(G930-2*G931+G932)+2*$V$36*W931-$V$37*W932</f>
        <v>2.7505026855709271</v>
      </c>
      <c r="X930" s="246">
        <f t="shared" ref="X930:X993" ca="1" si="146">$V$41*(W930+W931)/2+$V$42*X931+$V$43*X932</f>
        <v>2.6890396225707187</v>
      </c>
      <c r="Y930" s="246">
        <f t="shared" ref="Y930:Y993" ca="1" si="147">IF(ABS(X930)&gt;(Y931*0.991),ABS(X930),(Y931*0.991))</f>
        <v>3.1607157887562383</v>
      </c>
      <c r="Z930" s="4">
        <f t="shared" ref="Z930:Z993" ca="1" si="148">IF(Y930&gt;0,X930/Y930,Z931)</f>
        <v>0.85076919352779667</v>
      </c>
      <c r="AA930" s="4">
        <f t="shared" ref="AA930:AA993" ca="1" si="149">(Z930+$A$26)/($A$26*Z930+1)</f>
        <v>0.93319557487257654</v>
      </c>
    </row>
    <row r="931" spans="1:27" x14ac:dyDescent="0.25">
      <c r="A931">
        <v>899</v>
      </c>
      <c r="B931" s="176">
        <f ca="1">OFFSET(InputPriceData!B$15,CalculationsAndCharts!$A931+$A$11,0,1,1)</f>
        <v>40254</v>
      </c>
      <c r="C931" s="3">
        <f ca="1">OFFSET(InputPriceData!G$15,CalculationsAndCharts!$A931+$A$11,IF($C$7,8,0),1,1)</f>
        <v>177468100</v>
      </c>
      <c r="D931" s="4">
        <f ca="1">OFFSET(InputPriceData!C$15,CalculationsAndCharts!$A931+$A$11,IF($C$7,8,0),1,1)</f>
        <v>107.08</v>
      </c>
      <c r="E931" s="4">
        <f ca="1">OFFSET(InputPriceData!D$15,CalculationsAndCharts!$A931+$A$11,IF($C$7,8,0),1,1)</f>
        <v>107.74</v>
      </c>
      <c r="F931" s="4">
        <f ca="1">OFFSET(InputPriceData!E$15,CalculationsAndCharts!$A931+$A$11,IF($C$7,8,0),1,1)</f>
        <v>106.77</v>
      </c>
      <c r="G931" s="4">
        <f ca="1">OFFSET(InputPriceData!F$15,CalculationsAndCharts!$A931+$A$11,IF($C$7,8,0),1,1)</f>
        <v>107.39</v>
      </c>
      <c r="H931" s="138"/>
      <c r="I931" s="138"/>
      <c r="O931" s="246">
        <f t="shared" ca="1" si="140"/>
        <v>3.1350533156038551</v>
      </c>
      <c r="P931" s="246">
        <f t="shared" ca="1" si="141"/>
        <v>2.5982381331657076</v>
      </c>
      <c r="Q931" s="246">
        <f t="shared" ca="1" si="143"/>
        <v>3.1894205739215322</v>
      </c>
      <c r="R931" s="4">
        <f t="shared" ca="1" si="144"/>
        <v>0.8146426828779938</v>
      </c>
      <c r="S931" s="4">
        <f t="shared" ca="1" si="142"/>
        <v>0.98930535278066956</v>
      </c>
      <c r="W931" s="246">
        <f t="shared" ca="1" si="145"/>
        <v>3.1350533156038551</v>
      </c>
      <c r="X931" s="246">
        <f t="shared" ca="1" si="146"/>
        <v>2.5982381331657076</v>
      </c>
      <c r="Y931" s="246">
        <f t="shared" ca="1" si="147"/>
        <v>3.1894205739215322</v>
      </c>
      <c r="Z931" s="4">
        <f t="shared" ca="1" si="148"/>
        <v>0.8146426828779938</v>
      </c>
      <c r="AA931" s="4">
        <f t="shared" ca="1" si="149"/>
        <v>0.91611886942769938</v>
      </c>
    </row>
    <row r="932" spans="1:27" x14ac:dyDescent="0.25">
      <c r="A932">
        <v>900</v>
      </c>
      <c r="B932" s="176">
        <f ca="1">OFFSET(InputPriceData!B$15,CalculationsAndCharts!$A932+$A$11,0,1,1)</f>
        <v>40253</v>
      </c>
      <c r="C932" s="3">
        <f ca="1">OFFSET(InputPriceData!G$15,CalculationsAndCharts!$A932+$A$11,IF($C$7,8,0),1,1)</f>
        <v>168673000</v>
      </c>
      <c r="D932" s="4">
        <f ca="1">OFFSET(InputPriceData!C$15,CalculationsAndCharts!$A932+$A$11,IF($C$7,8,0),1,1)</f>
        <v>106.21</v>
      </c>
      <c r="E932" s="4">
        <f ca="1">OFFSET(InputPriceData!D$15,CalculationsAndCharts!$A932+$A$11,IF($C$7,8,0),1,1)</f>
        <v>106.86</v>
      </c>
      <c r="F932" s="4">
        <f ca="1">OFFSET(InputPriceData!E$15,CalculationsAndCharts!$A932+$A$11,IF($C$7,8,0),1,1)</f>
        <v>105.92</v>
      </c>
      <c r="G932" s="4">
        <f ca="1">OFFSET(InputPriceData!F$15,CalculationsAndCharts!$A932+$A$11,IF($C$7,8,0),1,1)</f>
        <v>106.76</v>
      </c>
      <c r="H932" s="138"/>
      <c r="I932" s="138"/>
      <c r="O932" s="246">
        <f t="shared" ca="1" si="140"/>
        <v>2.8376226766467427</v>
      </c>
      <c r="P932" s="246">
        <f t="shared" ca="1" si="141"/>
        <v>2.4991030990076002</v>
      </c>
      <c r="Q932" s="246">
        <f t="shared" ca="1" si="143"/>
        <v>3.2183860483567428</v>
      </c>
      <c r="R932" s="4">
        <f t="shared" ca="1" si="144"/>
        <v>0.77650818188315318</v>
      </c>
      <c r="S932" s="4">
        <f t="shared" ca="1" si="142"/>
        <v>0.98684458019296117</v>
      </c>
      <c r="W932" s="246">
        <f t="shared" ca="1" si="145"/>
        <v>2.8376226766467427</v>
      </c>
      <c r="X932" s="246">
        <f t="shared" ca="1" si="146"/>
        <v>2.4991030990076002</v>
      </c>
      <c r="Y932" s="246">
        <f t="shared" ca="1" si="147"/>
        <v>3.2183860483567428</v>
      </c>
      <c r="Z932" s="4">
        <f t="shared" ca="1" si="148"/>
        <v>0.77650818188315318</v>
      </c>
      <c r="AA932" s="4">
        <f t="shared" ca="1" si="149"/>
        <v>0.89768445290968435</v>
      </c>
    </row>
    <row r="933" spans="1:27" x14ac:dyDescent="0.25">
      <c r="A933">
        <v>901</v>
      </c>
      <c r="B933" s="176">
        <f ca="1">OFFSET(InputPriceData!B$15,CalculationsAndCharts!$A933+$A$11,0,1,1)</f>
        <v>40252</v>
      </c>
      <c r="C933" s="3">
        <f ca="1">OFFSET(InputPriceData!G$15,CalculationsAndCharts!$A933+$A$11,IF($C$7,8,0),1,1)</f>
        <v>146816800</v>
      </c>
      <c r="D933" s="4">
        <f ca="1">OFFSET(InputPriceData!C$15,CalculationsAndCharts!$A933+$A$11,IF($C$7,8,0),1,1)</f>
        <v>105.71</v>
      </c>
      <c r="E933" s="4">
        <f ca="1">OFFSET(InputPriceData!D$15,CalculationsAndCharts!$A933+$A$11,IF($C$7,8,0),1,1)</f>
        <v>105.99</v>
      </c>
      <c r="F933" s="4">
        <f ca="1">OFFSET(InputPriceData!E$15,CalculationsAndCharts!$A933+$A$11,IF($C$7,8,0),1,1)</f>
        <v>105.1</v>
      </c>
      <c r="G933" s="4">
        <f ca="1">OFFSET(InputPriceData!F$15,CalculationsAndCharts!$A933+$A$11,IF($C$7,8,0),1,1)</f>
        <v>105.92</v>
      </c>
      <c r="H933" s="138"/>
      <c r="I933" s="138"/>
      <c r="O933" s="246">
        <f t="shared" ca="1" si="140"/>
        <v>2.2870387742229097</v>
      </c>
      <c r="P933" s="246">
        <f t="shared" ca="1" si="141"/>
        <v>2.4045546869814487</v>
      </c>
      <c r="Q933" s="246">
        <f t="shared" ca="1" si="143"/>
        <v>3.247614579572899</v>
      </c>
      <c r="R933" s="4">
        <f t="shared" ca="1" si="144"/>
        <v>0.74040642079445185</v>
      </c>
      <c r="S933" s="4">
        <f t="shared" ca="1" si="142"/>
        <v>0.98442157283104259</v>
      </c>
      <c r="W933" s="246">
        <f t="shared" ca="1" si="145"/>
        <v>2.2870387742229097</v>
      </c>
      <c r="X933" s="246">
        <f t="shared" ca="1" si="146"/>
        <v>2.4045546869814487</v>
      </c>
      <c r="Y933" s="246">
        <f t="shared" ca="1" si="147"/>
        <v>3.247614579572899</v>
      </c>
      <c r="Z933" s="4">
        <f t="shared" ca="1" si="148"/>
        <v>0.74040642079445185</v>
      </c>
      <c r="AA933" s="4">
        <f t="shared" ca="1" si="149"/>
        <v>0.87983286099252478</v>
      </c>
    </row>
    <row r="934" spans="1:27" x14ac:dyDescent="0.25">
      <c r="A934">
        <v>902</v>
      </c>
      <c r="B934" s="176">
        <f ca="1">OFFSET(InputPriceData!B$15,CalculationsAndCharts!$A934+$A$11,0,1,1)</f>
        <v>40249</v>
      </c>
      <c r="C934" s="3">
        <f ca="1">OFFSET(InputPriceData!G$15,CalculationsAndCharts!$A934+$A$11,IF($C$7,8,0),1,1)</f>
        <v>162074800</v>
      </c>
      <c r="D934" s="4">
        <f ca="1">OFFSET(InputPriceData!C$15,CalculationsAndCharts!$A934+$A$11,IF($C$7,8,0),1,1)</f>
        <v>106.34</v>
      </c>
      <c r="E934" s="4">
        <f ca="1">OFFSET(InputPriceData!D$15,CalculationsAndCharts!$A934+$A$11,IF($C$7,8,0),1,1)</f>
        <v>106.36</v>
      </c>
      <c r="F934" s="4">
        <f ca="1">OFFSET(InputPriceData!E$15,CalculationsAndCharts!$A934+$A$11,IF($C$7,8,0),1,1)</f>
        <v>105.6</v>
      </c>
      <c r="G934" s="4">
        <f ca="1">OFFSET(InputPriceData!F$15,CalculationsAndCharts!$A934+$A$11,IF($C$7,8,0),1,1)</f>
        <v>105.89</v>
      </c>
      <c r="H934" s="138"/>
      <c r="I934" s="138"/>
      <c r="O934" s="246">
        <f t="shared" ca="1" si="140"/>
        <v>2.5277838393199503</v>
      </c>
      <c r="P934" s="246">
        <f t="shared" ca="1" si="141"/>
        <v>2.2765667146038413</v>
      </c>
      <c r="Q934" s="246">
        <f t="shared" ca="1" si="143"/>
        <v>3.2771085565821383</v>
      </c>
      <c r="R934" s="4">
        <f t="shared" ca="1" si="144"/>
        <v>0.69468761113552724</v>
      </c>
      <c r="S934" s="4">
        <f t="shared" ca="1" si="142"/>
        <v>0.98121407533143346</v>
      </c>
      <c r="W934" s="246">
        <f t="shared" ca="1" si="145"/>
        <v>2.5277838393199503</v>
      </c>
      <c r="X934" s="246">
        <f t="shared" ca="1" si="146"/>
        <v>2.2765667146038413</v>
      </c>
      <c r="Y934" s="246">
        <f t="shared" ca="1" si="147"/>
        <v>3.2771085565821383</v>
      </c>
      <c r="Z934" s="4">
        <f t="shared" ca="1" si="148"/>
        <v>0.69468761113552724</v>
      </c>
      <c r="AA934" s="4">
        <f t="shared" ca="1" si="149"/>
        <v>0.85664683404399355</v>
      </c>
    </row>
    <row r="935" spans="1:27" x14ac:dyDescent="0.25">
      <c r="A935">
        <v>903</v>
      </c>
      <c r="B935" s="176">
        <f ca="1">OFFSET(InputPriceData!B$15,CalculationsAndCharts!$A935+$A$11,0,1,1)</f>
        <v>40248</v>
      </c>
      <c r="C935" s="3">
        <f ca="1">OFFSET(InputPriceData!G$15,CalculationsAndCharts!$A935+$A$11,IF($C$7,8,0),1,1)</f>
        <v>160791100</v>
      </c>
      <c r="D935" s="4">
        <f ca="1">OFFSET(InputPriceData!C$15,CalculationsAndCharts!$A935+$A$11,IF($C$7,8,0),1,1)</f>
        <v>105.19</v>
      </c>
      <c r="E935" s="4">
        <f ca="1">OFFSET(InputPriceData!D$15,CalculationsAndCharts!$A935+$A$11,IF($C$7,8,0),1,1)</f>
        <v>105.91</v>
      </c>
      <c r="F935" s="4">
        <f ca="1">OFFSET(InputPriceData!E$15,CalculationsAndCharts!$A935+$A$11,IF($C$7,8,0),1,1)</f>
        <v>104.87</v>
      </c>
      <c r="G935" s="4">
        <f ca="1">OFFSET(InputPriceData!F$15,CalculationsAndCharts!$A935+$A$11,IF($C$7,8,0),1,1)</f>
        <v>105.88</v>
      </c>
      <c r="H935" s="138"/>
      <c r="I935" s="138"/>
      <c r="O935" s="246">
        <f t="shared" ca="1" si="140"/>
        <v>2.8066043349087724</v>
      </c>
      <c r="P935" s="246">
        <f t="shared" ca="1" si="141"/>
        <v>2.0931191588669158</v>
      </c>
      <c r="Q935" s="246">
        <f t="shared" ca="1" si="143"/>
        <v>3.3068703900929752</v>
      </c>
      <c r="R935" s="4">
        <f t="shared" ca="1" si="144"/>
        <v>0.63296074897210175</v>
      </c>
      <c r="S935" s="4">
        <f t="shared" ca="1" si="142"/>
        <v>0.97661670947368306</v>
      </c>
      <c r="W935" s="246">
        <f t="shared" ca="1" si="145"/>
        <v>2.8066043349087724</v>
      </c>
      <c r="X935" s="246">
        <f t="shared" ca="1" si="146"/>
        <v>2.0931191588669158</v>
      </c>
      <c r="Y935" s="246">
        <f t="shared" ca="1" si="147"/>
        <v>3.3068703900929752</v>
      </c>
      <c r="Z935" s="4">
        <f t="shared" ca="1" si="148"/>
        <v>0.63296074897210175</v>
      </c>
      <c r="AA935" s="4">
        <f t="shared" ca="1" si="149"/>
        <v>0.82426882407560287</v>
      </c>
    </row>
    <row r="936" spans="1:27" x14ac:dyDescent="0.25">
      <c r="A936">
        <v>904</v>
      </c>
      <c r="B936" s="176">
        <f ca="1">OFFSET(InputPriceData!B$15,CalculationsAndCharts!$A936+$A$11,0,1,1)</f>
        <v>40247</v>
      </c>
      <c r="C936" s="3">
        <f ca="1">OFFSET(InputPriceData!G$15,CalculationsAndCharts!$A936+$A$11,IF($C$7,8,0),1,1)</f>
        <v>186088800</v>
      </c>
      <c r="D936" s="4">
        <f ca="1">OFFSET(InputPriceData!C$15,CalculationsAndCharts!$A936+$A$11,IF($C$7,8,0),1,1)</f>
        <v>105.02</v>
      </c>
      <c r="E936" s="4">
        <f ca="1">OFFSET(InputPriceData!D$15,CalculationsAndCharts!$A936+$A$11,IF($C$7,8,0),1,1)</f>
        <v>105.72</v>
      </c>
      <c r="F936" s="4">
        <f ca="1">OFFSET(InputPriceData!E$15,CalculationsAndCharts!$A936+$A$11,IF($C$7,8,0),1,1)</f>
        <v>104.93</v>
      </c>
      <c r="G936" s="4">
        <f ca="1">OFFSET(InputPriceData!F$15,CalculationsAndCharts!$A936+$A$11,IF($C$7,8,0),1,1)</f>
        <v>105.44</v>
      </c>
      <c r="H936" s="138"/>
      <c r="I936" s="138"/>
      <c r="O936" s="246">
        <f t="shared" ca="1" si="140"/>
        <v>2.6557836499861591</v>
      </c>
      <c r="P936" s="246">
        <f t="shared" ca="1" si="141"/>
        <v>1.8778035863841334</v>
      </c>
      <c r="Q936" s="246">
        <f t="shared" ca="1" si="143"/>
        <v>3.3369025127073413</v>
      </c>
      <c r="R936" s="4">
        <f t="shared" ca="1" si="144"/>
        <v>0.5627385214980728</v>
      </c>
      <c r="S936" s="4">
        <f t="shared" ca="1" si="142"/>
        <v>0.97097432901024505</v>
      </c>
      <c r="W936" s="246">
        <f t="shared" ca="1" si="145"/>
        <v>2.6557836499861591</v>
      </c>
      <c r="X936" s="246">
        <f t="shared" ca="1" si="146"/>
        <v>1.8778035863841334</v>
      </c>
      <c r="Y936" s="246">
        <f t="shared" ca="1" si="147"/>
        <v>3.3369025127073413</v>
      </c>
      <c r="Z936" s="4">
        <f t="shared" ca="1" si="148"/>
        <v>0.5627385214980728</v>
      </c>
      <c r="AA936" s="4">
        <f t="shared" ca="1" si="149"/>
        <v>0.78584779172331198</v>
      </c>
    </row>
    <row r="937" spans="1:27" x14ac:dyDescent="0.25">
      <c r="A937">
        <v>905</v>
      </c>
      <c r="B937" s="176">
        <f ca="1">OFFSET(InputPriceData!B$15,CalculationsAndCharts!$A937+$A$11,0,1,1)</f>
        <v>40246</v>
      </c>
      <c r="C937" s="3">
        <f ca="1">OFFSET(InputPriceData!G$15,CalculationsAndCharts!$A937+$A$11,IF($C$7,8,0),1,1)</f>
        <v>154556700</v>
      </c>
      <c r="D937" s="4">
        <f ca="1">OFFSET(InputPriceData!C$15,CalculationsAndCharts!$A937+$A$11,IF($C$7,8,0),1,1)</f>
        <v>104.48</v>
      </c>
      <c r="E937" s="4">
        <f ca="1">OFFSET(InputPriceData!D$15,CalculationsAndCharts!$A937+$A$11,IF($C$7,8,0),1,1)</f>
        <v>105.46</v>
      </c>
      <c r="F937" s="4">
        <f ca="1">OFFSET(InputPriceData!E$15,CalculationsAndCharts!$A937+$A$11,IF($C$7,8,0),1,1)</f>
        <v>104.43</v>
      </c>
      <c r="G937" s="4">
        <f ca="1">OFFSET(InputPriceData!F$15,CalculationsAndCharts!$A937+$A$11,IF($C$7,8,0),1,1)</f>
        <v>104.97</v>
      </c>
      <c r="H937" s="138"/>
      <c r="I937" s="138"/>
      <c r="O937" s="246">
        <f t="shared" ca="1" si="140"/>
        <v>2.4540833195823737</v>
      </c>
      <c r="P937" s="246">
        <f t="shared" ca="1" si="141"/>
        <v>1.6472104098106373</v>
      </c>
      <c r="Q937" s="246">
        <f t="shared" ca="1" si="143"/>
        <v>3.3672073791194159</v>
      </c>
      <c r="R937" s="4">
        <f t="shared" ca="1" si="144"/>
        <v>0.48919185079756267</v>
      </c>
      <c r="S937" s="4">
        <f t="shared" ca="1" si="142"/>
        <v>0.96453392740409616</v>
      </c>
      <c r="W937" s="246">
        <f t="shared" ca="1" si="145"/>
        <v>2.4540833195823737</v>
      </c>
      <c r="X937" s="246">
        <f t="shared" ca="1" si="146"/>
        <v>1.6472104098106373</v>
      </c>
      <c r="Y937" s="246">
        <f t="shared" ca="1" si="147"/>
        <v>3.3672073791194159</v>
      </c>
      <c r="Z937" s="4">
        <f t="shared" ca="1" si="148"/>
        <v>0.48919185079756267</v>
      </c>
      <c r="AA937" s="4">
        <f t="shared" ca="1" si="149"/>
        <v>0.74367244993016468</v>
      </c>
    </row>
    <row r="938" spans="1:27" x14ac:dyDescent="0.25">
      <c r="A938">
        <v>906</v>
      </c>
      <c r="B938" s="176">
        <f ca="1">OFFSET(InputPriceData!B$15,CalculationsAndCharts!$A938+$A$11,0,1,1)</f>
        <v>40245</v>
      </c>
      <c r="C938" s="3">
        <f ca="1">OFFSET(InputPriceData!G$15,CalculationsAndCharts!$A938+$A$11,IF($C$7,8,0),1,1)</f>
        <v>114631200</v>
      </c>
      <c r="D938" s="4">
        <f ca="1">OFFSET(InputPriceData!C$15,CalculationsAndCharts!$A938+$A$11,IF($C$7,8,0),1,1)</f>
        <v>104.79</v>
      </c>
      <c r="E938" s="4">
        <f ca="1">OFFSET(InputPriceData!D$15,CalculationsAndCharts!$A938+$A$11,IF($C$7,8,0),1,1)</f>
        <v>105.03</v>
      </c>
      <c r="F938" s="4">
        <f ca="1">OFFSET(InputPriceData!E$15,CalculationsAndCharts!$A938+$A$11,IF($C$7,8,0),1,1)</f>
        <v>104.62</v>
      </c>
      <c r="G938" s="4">
        <f ca="1">OFFSET(InputPriceData!F$15,CalculationsAndCharts!$A938+$A$11,IF($C$7,8,0),1,1)</f>
        <v>104.8</v>
      </c>
      <c r="H938" s="138"/>
      <c r="I938" s="138"/>
      <c r="O938" s="246">
        <f t="shared" ca="1" si="140"/>
        <v>2.5423560705294506</v>
      </c>
      <c r="P938" s="246">
        <f t="shared" ca="1" si="141"/>
        <v>1.3994893706488389</v>
      </c>
      <c r="Q938" s="246">
        <f t="shared" ca="1" si="143"/>
        <v>3.3977874663162622</v>
      </c>
      <c r="R938" s="4">
        <f t="shared" ca="1" si="144"/>
        <v>0.41188255137279267</v>
      </c>
      <c r="S938" s="4">
        <f t="shared" ca="1" si="142"/>
        <v>0.95709346349201152</v>
      </c>
      <c r="W938" s="246">
        <f t="shared" ca="1" si="145"/>
        <v>2.5423560705294506</v>
      </c>
      <c r="X938" s="246">
        <f t="shared" ca="1" si="146"/>
        <v>1.3994893706488389</v>
      </c>
      <c r="Y938" s="246">
        <f t="shared" ca="1" si="147"/>
        <v>3.3977874663162622</v>
      </c>
      <c r="Z938" s="4">
        <f t="shared" ca="1" si="148"/>
        <v>0.41188255137279267</v>
      </c>
      <c r="AA938" s="4">
        <f t="shared" ca="1" si="149"/>
        <v>0.69704266659899694</v>
      </c>
    </row>
    <row r="939" spans="1:27" x14ac:dyDescent="0.25">
      <c r="A939">
        <v>907</v>
      </c>
      <c r="B939" s="176">
        <f ca="1">OFFSET(InputPriceData!B$15,CalculationsAndCharts!$A939+$A$11,0,1,1)</f>
        <v>40242</v>
      </c>
      <c r="C939" s="3">
        <f ca="1">OFFSET(InputPriceData!G$15,CalculationsAndCharts!$A939+$A$11,IF($C$7,8,0),1,1)</f>
        <v>176118800</v>
      </c>
      <c r="D939" s="4">
        <f ca="1">OFFSET(InputPriceData!C$15,CalculationsAndCharts!$A939+$A$11,IF($C$7,8,0),1,1)</f>
        <v>103.97</v>
      </c>
      <c r="E939" s="4">
        <f ca="1">OFFSET(InputPriceData!D$15,CalculationsAndCharts!$A939+$A$11,IF($C$7,8,0),1,1)</f>
        <v>104.86</v>
      </c>
      <c r="F939" s="4">
        <f ca="1">OFFSET(InputPriceData!E$15,CalculationsAndCharts!$A939+$A$11,IF($C$7,8,0),1,1)</f>
        <v>103.73</v>
      </c>
      <c r="G939" s="4">
        <f ca="1">OFFSET(InputPriceData!F$15,CalculationsAndCharts!$A939+$A$11,IF($C$7,8,0),1,1)</f>
        <v>104.78</v>
      </c>
      <c r="H939" s="138"/>
      <c r="I939" s="138"/>
      <c r="O939" s="246">
        <f t="shared" ca="1" si="140"/>
        <v>2.7904771789777083</v>
      </c>
      <c r="P939" s="246">
        <f t="shared" ca="1" si="141"/>
        <v>1.1485945592630267</v>
      </c>
      <c r="Q939" s="246">
        <f t="shared" ca="1" si="143"/>
        <v>3.4286452737802846</v>
      </c>
      <c r="R939" s="4">
        <f t="shared" ca="1" si="144"/>
        <v>0.33499953116953191</v>
      </c>
      <c r="S939" s="4">
        <f t="shared" ca="1" si="142"/>
        <v>0.94890505690170857</v>
      </c>
      <c r="W939" s="246">
        <f t="shared" ca="1" si="145"/>
        <v>2.7904771789777083</v>
      </c>
      <c r="X939" s="246">
        <f t="shared" ca="1" si="146"/>
        <v>1.1485945592630267</v>
      </c>
      <c r="Y939" s="246">
        <f t="shared" ca="1" si="147"/>
        <v>3.4286452737802846</v>
      </c>
      <c r="Z939" s="4">
        <f t="shared" ca="1" si="148"/>
        <v>0.33499953116953191</v>
      </c>
      <c r="AA939" s="4">
        <f t="shared" ca="1" si="149"/>
        <v>0.64814784190309904</v>
      </c>
    </row>
    <row r="940" spans="1:27" x14ac:dyDescent="0.25">
      <c r="A940">
        <v>908</v>
      </c>
      <c r="B940" s="176">
        <f ca="1">OFFSET(InputPriceData!B$15,CalculationsAndCharts!$A940+$A$11,0,1,1)</f>
        <v>40241</v>
      </c>
      <c r="C940" s="3">
        <f ca="1">OFFSET(InputPriceData!G$15,CalculationsAndCharts!$A940+$A$11,IF($C$7,8,0),1,1)</f>
        <v>135770400</v>
      </c>
      <c r="D940" s="4">
        <f ca="1">OFFSET(InputPriceData!C$15,CalculationsAndCharts!$A940+$A$11,IF($C$7,8,0),1,1)</f>
        <v>103.13</v>
      </c>
      <c r="E940" s="4">
        <f ca="1">OFFSET(InputPriceData!D$15,CalculationsAndCharts!$A940+$A$11,IF($C$7,8,0),1,1)</f>
        <v>103.45</v>
      </c>
      <c r="F940" s="4">
        <f ca="1">OFFSET(InputPriceData!E$15,CalculationsAndCharts!$A940+$A$11,IF($C$7,8,0),1,1)</f>
        <v>102.74</v>
      </c>
      <c r="G940" s="4">
        <f ca="1">OFFSET(InputPriceData!F$15,CalculationsAndCharts!$A940+$A$11,IF($C$7,8,0),1,1)</f>
        <v>103.3</v>
      </c>
      <c r="H940" s="138"/>
      <c r="I940" s="138"/>
      <c r="O940" s="246">
        <f t="shared" ca="1" si="140"/>
        <v>1.5288034713914627</v>
      </c>
      <c r="P940" s="246">
        <f t="shared" ca="1" si="141"/>
        <v>0.94438565371026606</v>
      </c>
      <c r="Q940" s="246">
        <f t="shared" ca="1" si="143"/>
        <v>3.4597833236935265</v>
      </c>
      <c r="R940" s="4">
        <f t="shared" ca="1" si="144"/>
        <v>0.27296092424137058</v>
      </c>
      <c r="S940" s="4">
        <f t="shared" ca="1" si="142"/>
        <v>0.94163445437421633</v>
      </c>
      <c r="W940" s="246">
        <f t="shared" ca="1" si="145"/>
        <v>1.5288034713914627</v>
      </c>
      <c r="X940" s="246">
        <f t="shared" ca="1" si="146"/>
        <v>0.94438565371026606</v>
      </c>
      <c r="Y940" s="246">
        <f t="shared" ca="1" si="147"/>
        <v>3.4597833236935265</v>
      </c>
      <c r="Z940" s="4">
        <f t="shared" ca="1" si="148"/>
        <v>0.27296092424137058</v>
      </c>
      <c r="AA940" s="4">
        <f t="shared" ca="1" si="149"/>
        <v>0.60671691977184994</v>
      </c>
    </row>
    <row r="941" spans="1:27" x14ac:dyDescent="0.25">
      <c r="A941">
        <v>909</v>
      </c>
      <c r="B941" s="176">
        <f ca="1">OFFSET(InputPriceData!B$15,CalculationsAndCharts!$A941+$A$11,0,1,1)</f>
        <v>40240</v>
      </c>
      <c r="C941" s="3">
        <f ca="1">OFFSET(InputPriceData!G$15,CalculationsAndCharts!$A941+$A$11,IF($C$7,8,0),1,1)</f>
        <v>150785000</v>
      </c>
      <c r="D941" s="4">
        <f ca="1">OFFSET(InputPriceData!C$15,CalculationsAndCharts!$A941+$A$11,IF($C$7,8,0),1,1)</f>
        <v>103.16</v>
      </c>
      <c r="E941" s="4">
        <f ca="1">OFFSET(InputPriceData!D$15,CalculationsAndCharts!$A941+$A$11,IF($C$7,8,0),1,1)</f>
        <v>103.6</v>
      </c>
      <c r="F941" s="4">
        <f ca="1">OFFSET(InputPriceData!E$15,CalculationsAndCharts!$A941+$A$11,IF($C$7,8,0),1,1)</f>
        <v>102.73</v>
      </c>
      <c r="G941" s="4">
        <f ca="1">OFFSET(InputPriceData!F$15,CalculationsAndCharts!$A941+$A$11,IF($C$7,8,0),1,1)</f>
        <v>102.99</v>
      </c>
      <c r="H941" s="138"/>
      <c r="I941" s="138"/>
      <c r="O941" s="246">
        <f t="shared" ca="1" si="140"/>
        <v>1.3704776875439473</v>
      </c>
      <c r="P941" s="246">
        <f t="shared" ca="1" si="141"/>
        <v>0.77569473336725481</v>
      </c>
      <c r="Q941" s="246">
        <f t="shared" ca="1" si="143"/>
        <v>3.4912041611438207</v>
      </c>
      <c r="R941" s="4">
        <f t="shared" ca="1" si="144"/>
        <v>0.22218544019869479</v>
      </c>
      <c r="S941" s="4">
        <f t="shared" ca="1" si="142"/>
        <v>0.93518033186763927</v>
      </c>
      <c r="W941" s="246">
        <f t="shared" ca="1" si="145"/>
        <v>1.3704776875439473</v>
      </c>
      <c r="X941" s="246">
        <f t="shared" ca="1" si="146"/>
        <v>0.77569473336725481</v>
      </c>
      <c r="Y941" s="246">
        <f t="shared" ca="1" si="147"/>
        <v>3.4912041611438207</v>
      </c>
      <c r="Z941" s="4">
        <f t="shared" ca="1" si="148"/>
        <v>0.22218544019869479</v>
      </c>
      <c r="AA941" s="4">
        <f t="shared" ca="1" si="149"/>
        <v>0.57140251267496389</v>
      </c>
    </row>
    <row r="942" spans="1:27" x14ac:dyDescent="0.25">
      <c r="A942">
        <v>910</v>
      </c>
      <c r="B942" s="176">
        <f ca="1">OFFSET(InputPriceData!B$15,CalculationsAndCharts!$A942+$A$11,0,1,1)</f>
        <v>40239</v>
      </c>
      <c r="C942" s="3">
        <f ca="1">OFFSET(InputPriceData!G$15,CalculationsAndCharts!$A942+$A$11,IF($C$7,8,0),1,1)</f>
        <v>160992400</v>
      </c>
      <c r="D942" s="4">
        <f ca="1">OFFSET(InputPriceData!C$15,CalculationsAndCharts!$A942+$A$11,IF($C$7,8,0),1,1)</f>
        <v>103.06</v>
      </c>
      <c r="E942" s="4">
        <f ca="1">OFFSET(InputPriceData!D$15,CalculationsAndCharts!$A942+$A$11,IF($C$7,8,0),1,1)</f>
        <v>103.4</v>
      </c>
      <c r="F942" s="4">
        <f ca="1">OFFSET(InputPriceData!E$15,CalculationsAndCharts!$A942+$A$11,IF($C$7,8,0),1,1)</f>
        <v>102.72</v>
      </c>
      <c r="G942" s="4">
        <f ca="1">OFFSET(InputPriceData!F$15,CalculationsAndCharts!$A942+$A$11,IF($C$7,8,0),1,1)</f>
        <v>102.9</v>
      </c>
      <c r="H942" s="138"/>
      <c r="I942" s="138"/>
      <c r="O942" s="246">
        <f t="shared" ca="1" si="140"/>
        <v>1.4247172246042228</v>
      </c>
      <c r="P942" s="246">
        <f t="shared" ca="1" si="141"/>
        <v>0.59569352363750894</v>
      </c>
      <c r="Q942" s="246">
        <f t="shared" ca="1" si="143"/>
        <v>3.522910354332816</v>
      </c>
      <c r="R942" s="4">
        <f t="shared" ca="1" si="144"/>
        <v>0.16909130909472828</v>
      </c>
      <c r="S942" s="4">
        <f t="shared" ca="1" si="142"/>
        <v>0.92788391396454384</v>
      </c>
      <c r="W942" s="246">
        <f t="shared" ca="1" si="145"/>
        <v>1.4247172246042228</v>
      </c>
      <c r="X942" s="246">
        <f t="shared" ca="1" si="146"/>
        <v>0.59569352363750894</v>
      </c>
      <c r="Y942" s="246">
        <f t="shared" ca="1" si="147"/>
        <v>3.522910354332816</v>
      </c>
      <c r="Z942" s="4">
        <f t="shared" ca="1" si="148"/>
        <v>0.16909130909472828</v>
      </c>
      <c r="AA942" s="4">
        <f t="shared" ca="1" si="149"/>
        <v>0.5330384419180344</v>
      </c>
    </row>
    <row r="943" spans="1:27" x14ac:dyDescent="0.25">
      <c r="A943">
        <v>911</v>
      </c>
      <c r="B943" s="176">
        <f ca="1">OFFSET(InputPriceData!B$15,CalculationsAndCharts!$A943+$A$11,0,1,1)</f>
        <v>40238</v>
      </c>
      <c r="C943" s="3">
        <f ca="1">OFFSET(InputPriceData!G$15,CalculationsAndCharts!$A943+$A$11,IF($C$7,8,0),1,1)</f>
        <v>147709700</v>
      </c>
      <c r="D943" s="4">
        <f ca="1">OFFSET(InputPriceData!C$15,CalculationsAndCharts!$A943+$A$11,IF($C$7,8,0),1,1)</f>
        <v>101.99</v>
      </c>
      <c r="E943" s="4">
        <f ca="1">OFFSET(InputPriceData!D$15,CalculationsAndCharts!$A943+$A$11,IF($C$7,8,0),1,1)</f>
        <v>102.72</v>
      </c>
      <c r="F943" s="4">
        <f ca="1">OFFSET(InputPriceData!E$15,CalculationsAndCharts!$A943+$A$11,IF($C$7,8,0),1,1)</f>
        <v>101.96</v>
      </c>
      <c r="G943" s="4">
        <f ca="1">OFFSET(InputPriceData!F$15,CalculationsAndCharts!$A943+$A$11,IF($C$7,8,0),1,1)</f>
        <v>102.62</v>
      </c>
      <c r="H943" s="138"/>
      <c r="I943" s="138"/>
      <c r="O943" s="246">
        <f t="shared" ca="1" si="140"/>
        <v>1.282324864165185</v>
      </c>
      <c r="P943" s="246">
        <f t="shared" ca="1" si="141"/>
        <v>0.41382169085105319</v>
      </c>
      <c r="Q943" s="246">
        <f t="shared" ca="1" si="143"/>
        <v>3.5549044947858892</v>
      </c>
      <c r="R943" s="4">
        <f t="shared" ca="1" si="144"/>
        <v>0.11640866624068828</v>
      </c>
      <c r="S943" s="4">
        <f t="shared" ca="1" si="142"/>
        <v>0.92002017672257119</v>
      </c>
      <c r="W943" s="246">
        <f t="shared" ca="1" si="145"/>
        <v>1.282324864165185</v>
      </c>
      <c r="X943" s="246">
        <f t="shared" ca="1" si="146"/>
        <v>0.41382169085105319</v>
      </c>
      <c r="Y943" s="246">
        <f t="shared" ca="1" si="147"/>
        <v>3.5549044947858892</v>
      </c>
      <c r="Z943" s="4">
        <f t="shared" ca="1" si="148"/>
        <v>0.11640866624068828</v>
      </c>
      <c r="AA943" s="4">
        <f t="shared" ca="1" si="149"/>
        <v>0.49343272794486198</v>
      </c>
    </row>
    <row r="944" spans="1:27" x14ac:dyDescent="0.25">
      <c r="A944">
        <v>912</v>
      </c>
      <c r="B944" s="176">
        <f ca="1">OFFSET(InputPriceData!B$15,CalculationsAndCharts!$A944+$A$11,0,1,1)</f>
        <v>40235</v>
      </c>
      <c r="C944" s="3">
        <f ca="1">OFFSET(InputPriceData!G$15,CalculationsAndCharts!$A944+$A$11,IF($C$7,8,0),1,1)</f>
        <v>173589300</v>
      </c>
      <c r="D944" s="4">
        <f ca="1">OFFSET(InputPriceData!C$15,CalculationsAndCharts!$A944+$A$11,IF($C$7,8,0),1,1)</f>
        <v>101.59</v>
      </c>
      <c r="E944" s="4">
        <f ca="1">OFFSET(InputPriceData!D$15,CalculationsAndCharts!$A944+$A$11,IF($C$7,8,0),1,1)</f>
        <v>101.91</v>
      </c>
      <c r="F944" s="4">
        <f ca="1">OFFSET(InputPriceData!E$15,CalculationsAndCharts!$A944+$A$11,IF($C$7,8,0),1,1)</f>
        <v>100.98</v>
      </c>
      <c r="G944" s="4">
        <f ca="1">OFFSET(InputPriceData!F$15,CalculationsAndCharts!$A944+$A$11,IF($C$7,8,0),1,1)</f>
        <v>101.56</v>
      </c>
      <c r="H944" s="138"/>
      <c r="I944" s="138"/>
      <c r="O944" s="246">
        <f t="shared" ca="1" si="140"/>
        <v>0.30820571349232012</v>
      </c>
      <c r="P944" s="246">
        <f t="shared" ca="1" si="141"/>
        <v>0.24601028896118049</v>
      </c>
      <c r="Q944" s="246">
        <f t="shared" ca="1" si="143"/>
        <v>3.5871891975639651</v>
      </c>
      <c r="R944" s="4">
        <f t="shared" ca="1" si="144"/>
        <v>6.8580238011489422E-2</v>
      </c>
      <c r="S944" s="4">
        <f t="shared" ca="1" si="142"/>
        <v>0.91227274427131988</v>
      </c>
      <c r="W944" s="246">
        <f t="shared" ca="1" si="145"/>
        <v>0.30820571349232012</v>
      </c>
      <c r="X944" s="246">
        <f t="shared" ca="1" si="146"/>
        <v>0.24601028896118049</v>
      </c>
      <c r="Y944" s="246">
        <f t="shared" ca="1" si="147"/>
        <v>3.5871891975639651</v>
      </c>
      <c r="Z944" s="4">
        <f t="shared" ca="1" si="148"/>
        <v>6.8580238011489422E-2</v>
      </c>
      <c r="AA944" s="4">
        <f t="shared" ca="1" si="149"/>
        <v>0.45606930151250497</v>
      </c>
    </row>
    <row r="945" spans="1:27" x14ac:dyDescent="0.25">
      <c r="A945">
        <v>913</v>
      </c>
      <c r="B945" s="176">
        <f ca="1">OFFSET(InputPriceData!B$15,CalculationsAndCharts!$A945+$A$11,0,1,1)</f>
        <v>40234</v>
      </c>
      <c r="C945" s="3">
        <f ca="1">OFFSET(InputPriceData!G$15,CalculationsAndCharts!$A945+$A$11,IF($C$7,8,0),1,1)</f>
        <v>259634700</v>
      </c>
      <c r="D945" s="4">
        <f ca="1">OFFSET(InputPriceData!C$15,CalculationsAndCharts!$A945+$A$11,IF($C$7,8,0),1,1)</f>
        <v>100.19</v>
      </c>
      <c r="E945" s="4">
        <f ca="1">OFFSET(InputPriceData!D$15,CalculationsAndCharts!$A945+$A$11,IF($C$7,8,0),1,1)</f>
        <v>101.57</v>
      </c>
      <c r="F945" s="4">
        <f ca="1">OFFSET(InputPriceData!E$15,CalculationsAndCharts!$A945+$A$11,IF($C$7,8,0),1,1)</f>
        <v>99.91</v>
      </c>
      <c r="G945" s="4">
        <f ca="1">OFFSET(InputPriceData!F$15,CalculationsAndCharts!$A945+$A$11,IF($C$7,8,0),1,1)</f>
        <v>101.5</v>
      </c>
      <c r="H945" s="138"/>
      <c r="I945" s="138"/>
      <c r="O945" s="246">
        <f t="shared" ca="1" si="140"/>
        <v>0.28886828829069572</v>
      </c>
      <c r="P945" s="246">
        <f t="shared" ca="1" si="141"/>
        <v>5.2017808420527112E-2</v>
      </c>
      <c r="Q945" s="246">
        <f t="shared" ca="1" si="143"/>
        <v>3.6197671014772603</v>
      </c>
      <c r="R945" s="4">
        <f t="shared" ca="1" si="144"/>
        <v>1.4370484885422094E-2</v>
      </c>
      <c r="S945" s="4">
        <f t="shared" ca="1" si="142"/>
        <v>0.90269552966672972</v>
      </c>
      <c r="W945" s="246">
        <f t="shared" ca="1" si="145"/>
        <v>0.28886828829069572</v>
      </c>
      <c r="X945" s="246">
        <f t="shared" ca="1" si="146"/>
        <v>5.2017808420527112E-2</v>
      </c>
      <c r="Y945" s="246">
        <f t="shared" ca="1" si="147"/>
        <v>3.6197671014772603</v>
      </c>
      <c r="Z945" s="4">
        <f t="shared" ca="1" si="148"/>
        <v>1.4370484885422094E-2</v>
      </c>
      <c r="AA945" s="4">
        <f t="shared" ca="1" si="149"/>
        <v>0.41200221623694477</v>
      </c>
    </row>
    <row r="946" spans="1:27" x14ac:dyDescent="0.25">
      <c r="A946">
        <v>914</v>
      </c>
      <c r="B946" s="176">
        <f ca="1">OFFSET(InputPriceData!B$15,CalculationsAndCharts!$A946+$A$11,0,1,1)</f>
        <v>40233</v>
      </c>
      <c r="C946" s="3">
        <f ca="1">OFFSET(InputPriceData!G$15,CalculationsAndCharts!$A946+$A$11,IF($C$7,8,0),1,1)</f>
        <v>176350700</v>
      </c>
      <c r="D946" s="4">
        <f ca="1">OFFSET(InputPriceData!C$15,CalculationsAndCharts!$A946+$A$11,IF($C$7,8,0),1,1)</f>
        <v>101.01</v>
      </c>
      <c r="E946" s="4">
        <f ca="1">OFFSET(InputPriceData!D$15,CalculationsAndCharts!$A946+$A$11,IF($C$7,8,0),1,1)</f>
        <v>101.8</v>
      </c>
      <c r="F946" s="4">
        <f ca="1">OFFSET(InputPriceData!E$15,CalculationsAndCharts!$A946+$A$11,IF($C$7,8,0),1,1)</f>
        <v>100.75</v>
      </c>
      <c r="G946" s="4">
        <f ca="1">OFFSET(InputPriceData!F$15,CalculationsAndCharts!$A946+$A$11,IF($C$7,8,0),1,1)</f>
        <v>101.63</v>
      </c>
      <c r="H946" s="138"/>
      <c r="I946" s="138"/>
      <c r="O946" s="246">
        <f t="shared" ca="1" si="140"/>
        <v>0.46586862599237322</v>
      </c>
      <c r="P946" s="246">
        <f t="shared" ca="1" si="141"/>
        <v>-0.22009708738829203</v>
      </c>
      <c r="Q946" s="246">
        <f t="shared" ca="1" si="143"/>
        <v>3.6526408693009689</v>
      </c>
      <c r="R946" s="4">
        <f t="shared" ca="1" si="144"/>
        <v>-6.0256974409426005E-2</v>
      </c>
      <c r="S946" s="4">
        <f t="shared" ca="1" si="142"/>
        <v>0.88789468835351892</v>
      </c>
      <c r="W946" s="246">
        <f t="shared" ca="1" si="145"/>
        <v>0.46586862599237322</v>
      </c>
      <c r="X946" s="246">
        <f t="shared" ca="1" si="146"/>
        <v>-0.22009708738829203</v>
      </c>
      <c r="Y946" s="246">
        <f t="shared" ca="1" si="147"/>
        <v>3.6526408693009689</v>
      </c>
      <c r="Z946" s="4">
        <f t="shared" ca="1" si="148"/>
        <v>-6.0256974409426005E-2</v>
      </c>
      <c r="AA946" s="4">
        <f t="shared" ca="1" si="149"/>
        <v>0.34813402684933842</v>
      </c>
    </row>
    <row r="947" spans="1:27" x14ac:dyDescent="0.25">
      <c r="A947">
        <v>915</v>
      </c>
      <c r="B947" s="176">
        <f ca="1">OFFSET(InputPriceData!B$15,CalculationsAndCharts!$A947+$A$11,0,1,1)</f>
        <v>40232</v>
      </c>
      <c r="C947" s="3">
        <f ca="1">OFFSET(InputPriceData!G$15,CalculationsAndCharts!$A947+$A$11,IF($C$7,8,0),1,1)</f>
        <v>207497000</v>
      </c>
      <c r="D947" s="4">
        <f ca="1">OFFSET(InputPriceData!C$15,CalculationsAndCharts!$A947+$A$11,IF($C$7,8,0),1,1)</f>
        <v>101.67</v>
      </c>
      <c r="E947" s="4">
        <f ca="1">OFFSET(InputPriceData!D$15,CalculationsAndCharts!$A947+$A$11,IF($C$7,8,0),1,1)</f>
        <v>101.98</v>
      </c>
      <c r="F947" s="4">
        <f ca="1">OFFSET(InputPriceData!E$15,CalculationsAndCharts!$A947+$A$11,IF($C$7,8,0),1,1)</f>
        <v>100.44</v>
      </c>
      <c r="G947" s="4">
        <f ca="1">OFFSET(InputPriceData!F$15,CalculationsAndCharts!$A947+$A$11,IF($C$7,8,0),1,1)</f>
        <v>100.71</v>
      </c>
      <c r="H947" s="138"/>
      <c r="I947" s="138"/>
      <c r="O947" s="246">
        <f t="shared" ca="1" si="140"/>
        <v>-0.43989483978695798</v>
      </c>
      <c r="P947" s="246">
        <f t="shared" ca="1" si="141"/>
        <v>-0.57078753842727981</v>
      </c>
      <c r="Q947" s="246">
        <f t="shared" ca="1" si="143"/>
        <v>3.6858131879929052</v>
      </c>
      <c r="R947" s="4">
        <f t="shared" ca="1" si="144"/>
        <v>-0.15486068048340232</v>
      </c>
      <c r="S947" s="4">
        <f t="shared" ca="1" si="142"/>
        <v>0.8658114555798806</v>
      </c>
      <c r="W947" s="246">
        <f t="shared" ca="1" si="145"/>
        <v>-0.43989483978695798</v>
      </c>
      <c r="X947" s="246">
        <f t="shared" ca="1" si="146"/>
        <v>-0.57078753842727981</v>
      </c>
      <c r="Y947" s="246">
        <f t="shared" ca="1" si="147"/>
        <v>3.6858131879929052</v>
      </c>
      <c r="Z947" s="4">
        <f t="shared" ca="1" si="148"/>
        <v>-0.15486068048340232</v>
      </c>
      <c r="AA947" s="4">
        <f t="shared" ca="1" si="149"/>
        <v>0.26132703233930699</v>
      </c>
    </row>
    <row r="948" spans="1:27" x14ac:dyDescent="0.25">
      <c r="A948">
        <v>916</v>
      </c>
      <c r="B948" s="176">
        <f ca="1">OFFSET(InputPriceData!B$15,CalculationsAndCharts!$A948+$A$11,0,1,1)</f>
        <v>40231</v>
      </c>
      <c r="C948" s="3">
        <f ca="1">OFFSET(InputPriceData!G$15,CalculationsAndCharts!$A948+$A$11,IF($C$7,8,0),1,1)</f>
        <v>132346900</v>
      </c>
      <c r="D948" s="4">
        <f ca="1">OFFSET(InputPriceData!C$15,CalculationsAndCharts!$A948+$A$11,IF($C$7,8,0),1,1)</f>
        <v>102.31</v>
      </c>
      <c r="E948" s="4">
        <f ca="1">OFFSET(InputPriceData!D$15,CalculationsAndCharts!$A948+$A$11,IF($C$7,8,0),1,1)</f>
        <v>102.34</v>
      </c>
      <c r="F948" s="4">
        <f ca="1">OFFSET(InputPriceData!E$15,CalculationsAndCharts!$A948+$A$11,IF($C$7,8,0),1,1)</f>
        <v>101.65</v>
      </c>
      <c r="G948" s="4">
        <f ca="1">OFFSET(InputPriceData!F$15,CalculationsAndCharts!$A948+$A$11,IF($C$7,8,0),1,1)</f>
        <v>101.95</v>
      </c>
      <c r="H948" s="138"/>
      <c r="I948" s="138"/>
      <c r="O948" s="246">
        <f t="shared" ca="1" si="140"/>
        <v>0.83032896362715936</v>
      </c>
      <c r="P948" s="246">
        <f t="shared" ca="1" si="141"/>
        <v>-1.0456857003606681</v>
      </c>
      <c r="Q948" s="246">
        <f t="shared" ca="1" si="143"/>
        <v>3.7192867689131233</v>
      </c>
      <c r="R948" s="4">
        <f t="shared" ca="1" si="144"/>
        <v>-0.28115221152098629</v>
      </c>
      <c r="S948" s="4">
        <f t="shared" ca="1" si="142"/>
        <v>0.82848518668231197</v>
      </c>
      <c r="W948" s="246">
        <f t="shared" ca="1" si="145"/>
        <v>0.83032896362715936</v>
      </c>
      <c r="X948" s="246">
        <f t="shared" ca="1" si="146"/>
        <v>-1.0456857003606681</v>
      </c>
      <c r="Y948" s="246">
        <f t="shared" ca="1" si="147"/>
        <v>3.7192867689131233</v>
      </c>
      <c r="Z948" s="4">
        <f t="shared" ca="1" si="148"/>
        <v>-0.28115221152098629</v>
      </c>
      <c r="AA948" s="4">
        <f t="shared" ca="1" si="149"/>
        <v>0.13390709932437736</v>
      </c>
    </row>
    <row r="949" spans="1:27" x14ac:dyDescent="0.25">
      <c r="A949">
        <v>917</v>
      </c>
      <c r="B949" s="176">
        <f ca="1">OFFSET(InputPriceData!B$15,CalculationsAndCharts!$A949+$A$11,0,1,1)</f>
        <v>40228</v>
      </c>
      <c r="C949" s="3">
        <f ca="1">OFFSET(InputPriceData!G$15,CalculationsAndCharts!$A949+$A$11,IF($C$7,8,0),1,1)</f>
        <v>222684900</v>
      </c>
      <c r="D949" s="4">
        <f ca="1">OFFSET(InputPriceData!C$15,CalculationsAndCharts!$A949+$A$11,IF($C$7,8,0),1,1)</f>
        <v>101.45</v>
      </c>
      <c r="E949" s="4">
        <f ca="1">OFFSET(InputPriceData!D$15,CalculationsAndCharts!$A949+$A$11,IF($C$7,8,0),1,1)</f>
        <v>102.32</v>
      </c>
      <c r="F949" s="4">
        <f ca="1">OFFSET(InputPriceData!E$15,CalculationsAndCharts!$A949+$A$11,IF($C$7,8,0),1,1)</f>
        <v>101.21</v>
      </c>
      <c r="G949" s="4">
        <f ca="1">OFFSET(InputPriceData!F$15,CalculationsAndCharts!$A949+$A$11,IF($C$7,8,0),1,1)</f>
        <v>101.93</v>
      </c>
      <c r="H949" s="138"/>
      <c r="I949" s="138"/>
      <c r="O949" s="246">
        <f t="shared" ca="1" si="140"/>
        <v>0.89899268631368046</v>
      </c>
      <c r="P949" s="246">
        <f t="shared" ca="1" si="141"/>
        <v>-1.6332955472498398</v>
      </c>
      <c r="Q949" s="246">
        <f t="shared" ca="1" si="143"/>
        <v>3.753064348045533</v>
      </c>
      <c r="R949" s="4">
        <f t="shared" ca="1" si="144"/>
        <v>-0.43518985974764968</v>
      </c>
      <c r="S949" s="4">
        <f t="shared" ca="1" si="142"/>
        <v>0.76407674762364874</v>
      </c>
      <c r="W949" s="246">
        <f t="shared" ca="1" si="145"/>
        <v>0.89899268631368046</v>
      </c>
      <c r="X949" s="246">
        <f t="shared" ca="1" si="146"/>
        <v>-1.6332955472498398</v>
      </c>
      <c r="Y949" s="246">
        <f t="shared" ca="1" si="147"/>
        <v>3.753064348045533</v>
      </c>
      <c r="Z949" s="4">
        <f t="shared" ca="1" si="148"/>
        <v>-0.43518985974764968</v>
      </c>
      <c r="AA949" s="4">
        <f t="shared" ca="1" si="149"/>
        <v>-4.2606653102920319E-2</v>
      </c>
    </row>
    <row r="950" spans="1:27" x14ac:dyDescent="0.25">
      <c r="A950">
        <v>918</v>
      </c>
      <c r="B950" s="176">
        <f ca="1">OFFSET(InputPriceData!B$15,CalculationsAndCharts!$A950+$A$11,0,1,1)</f>
        <v>40227</v>
      </c>
      <c r="C950" s="3">
        <f ca="1">OFFSET(InputPriceData!G$15,CalculationsAndCharts!$A950+$A$11,IF($C$7,8,0),1,1)</f>
        <v>193708600</v>
      </c>
      <c r="D950" s="4">
        <f ca="1">OFFSET(InputPriceData!C$15,CalculationsAndCharts!$A950+$A$11,IF($C$7,8,0),1,1)</f>
        <v>100.96</v>
      </c>
      <c r="E950" s="4">
        <f ca="1">OFFSET(InputPriceData!D$15,CalculationsAndCharts!$A950+$A$11,IF($C$7,8,0),1,1)</f>
        <v>101.93</v>
      </c>
      <c r="F950" s="4">
        <f ca="1">OFFSET(InputPriceData!E$15,CalculationsAndCharts!$A950+$A$11,IF($C$7,8,0),1,1)</f>
        <v>100.92</v>
      </c>
      <c r="G950" s="4">
        <f ca="1">OFFSET(InputPriceData!F$15,CalculationsAndCharts!$A950+$A$11,IF($C$7,8,0),1,1)</f>
        <v>101.72</v>
      </c>
      <c r="H950" s="138"/>
      <c r="I950" s="138"/>
      <c r="O950" s="246">
        <f t="shared" ca="1" si="140"/>
        <v>0.77345058649758913</v>
      </c>
      <c r="P950" s="246">
        <f t="shared" ca="1" si="141"/>
        <v>-2.2417771191602447</v>
      </c>
      <c r="Q950" s="246">
        <f t="shared" ca="1" si="143"/>
        <v>3.7871486862215269</v>
      </c>
      <c r="R950" s="4">
        <f t="shared" ca="1" si="144"/>
        <v>-0.59194325464862763</v>
      </c>
      <c r="S950" s="4">
        <f t="shared" ca="1" si="142"/>
        <v>0.65929596440139115</v>
      </c>
      <c r="W950" s="246">
        <f t="shared" ca="1" si="145"/>
        <v>0.77345058649758913</v>
      </c>
      <c r="X950" s="246">
        <f t="shared" ca="1" si="146"/>
        <v>-2.2417771191602447</v>
      </c>
      <c r="Y950" s="246">
        <f t="shared" ca="1" si="147"/>
        <v>3.7871486862215269</v>
      </c>
      <c r="Z950" s="4">
        <f t="shared" ca="1" si="148"/>
        <v>-0.59194325464862763</v>
      </c>
      <c r="AA950" s="4">
        <f t="shared" ca="1" si="149"/>
        <v>-0.25149049565252957</v>
      </c>
    </row>
    <row r="951" spans="1:27" x14ac:dyDescent="0.25">
      <c r="A951">
        <v>919</v>
      </c>
      <c r="B951" s="176">
        <f ca="1">OFFSET(InputPriceData!B$15,CalculationsAndCharts!$A951+$A$11,0,1,1)</f>
        <v>40226</v>
      </c>
      <c r="C951" s="3">
        <f ca="1">OFFSET(InputPriceData!G$15,CalculationsAndCharts!$A951+$A$11,IF($C$7,8,0),1,1)</f>
        <v>168845100</v>
      </c>
      <c r="D951" s="4">
        <f ca="1">OFFSET(InputPriceData!C$15,CalculationsAndCharts!$A951+$A$11,IF($C$7,8,0),1,1)</f>
        <v>101.13</v>
      </c>
      <c r="E951" s="4">
        <f ca="1">OFFSET(InputPriceData!D$15,CalculationsAndCharts!$A951+$A$11,IF($C$7,8,0),1,1)</f>
        <v>101.26</v>
      </c>
      <c r="F951" s="4">
        <f ca="1">OFFSET(InputPriceData!E$15,CalculationsAndCharts!$A951+$A$11,IF($C$7,8,0),1,1)</f>
        <v>100.64</v>
      </c>
      <c r="G951" s="4">
        <f ca="1">OFFSET(InputPriceData!F$15,CalculationsAndCharts!$A951+$A$11,IF($C$7,8,0),1,1)</f>
        <v>101.12</v>
      </c>
      <c r="H951" s="138"/>
      <c r="I951" s="138"/>
      <c r="O951" s="246">
        <f t="shared" ca="1" si="140"/>
        <v>0.22672091965398766</v>
      </c>
      <c r="P951" s="246">
        <f t="shared" ca="1" si="141"/>
        <v>-2.8113386442337243</v>
      </c>
      <c r="Q951" s="246">
        <f t="shared" ca="1" si="143"/>
        <v>3.8215425693456377</v>
      </c>
      <c r="R951" s="4">
        <f t="shared" ca="1" si="144"/>
        <v>-0.735655456721789</v>
      </c>
      <c r="S951" s="4">
        <f t="shared" ca="1" si="142"/>
        <v>0.48635583444310593</v>
      </c>
      <c r="W951" s="246">
        <f t="shared" ca="1" si="145"/>
        <v>0.22672091965398766</v>
      </c>
      <c r="X951" s="246">
        <f t="shared" ca="1" si="146"/>
        <v>-2.8113386442337243</v>
      </c>
      <c r="Y951" s="246">
        <f t="shared" ca="1" si="147"/>
        <v>3.8215425693456377</v>
      </c>
      <c r="Z951" s="4">
        <f t="shared" ca="1" si="148"/>
        <v>-0.735655456721789</v>
      </c>
      <c r="AA951" s="4">
        <f t="shared" ca="1" si="149"/>
        <v>-0.4756092822127162</v>
      </c>
    </row>
    <row r="952" spans="1:27" x14ac:dyDescent="0.25">
      <c r="A952">
        <v>920</v>
      </c>
      <c r="B952" s="176">
        <f ca="1">OFFSET(InputPriceData!B$15,CalculationsAndCharts!$A952+$A$11,0,1,1)</f>
        <v>40225</v>
      </c>
      <c r="C952" s="3">
        <f ca="1">OFFSET(InputPriceData!G$15,CalculationsAndCharts!$A952+$A$11,IF($C$7,8,0),1,1)</f>
        <v>159317500</v>
      </c>
      <c r="D952" s="4">
        <f ca="1">OFFSET(InputPriceData!C$15,CalculationsAndCharts!$A952+$A$11,IF($C$7,8,0),1,1)</f>
        <v>99.83</v>
      </c>
      <c r="E952" s="4">
        <f ca="1">OFFSET(InputPriceData!D$15,CalculationsAndCharts!$A952+$A$11,IF($C$7,8,0),1,1)</f>
        <v>100.74</v>
      </c>
      <c r="F952" s="4">
        <f ca="1">OFFSET(InputPriceData!E$15,CalculationsAndCharts!$A952+$A$11,IF($C$7,8,0),1,1)</f>
        <v>98.88</v>
      </c>
      <c r="G952" s="4">
        <f ca="1">OFFSET(InputPriceData!F$15,CalculationsAndCharts!$A952+$A$11,IF($C$7,8,0),1,1)</f>
        <v>100.64</v>
      </c>
      <c r="H952" s="138"/>
      <c r="I952" s="138"/>
      <c r="O952" s="246">
        <f t="shared" ca="1" si="140"/>
        <v>-0.24577660086766229</v>
      </c>
      <c r="P952" s="246">
        <f t="shared" ca="1" si="141"/>
        <v>-3.2914536424102749</v>
      </c>
      <c r="Q952" s="246">
        <f t="shared" ca="1" si="143"/>
        <v>3.8562488086232469</v>
      </c>
      <c r="R952" s="4">
        <f t="shared" ca="1" si="144"/>
        <v>-0.8535376750198298</v>
      </c>
      <c r="S952" s="4">
        <f t="shared" ca="1" si="142"/>
        <v>0.20042752201833106</v>
      </c>
      <c r="W952" s="246">
        <f t="shared" ca="1" si="145"/>
        <v>-0.24577660086766229</v>
      </c>
      <c r="X952" s="246">
        <f t="shared" ca="1" si="146"/>
        <v>-3.2914536424102749</v>
      </c>
      <c r="Y952" s="246">
        <f t="shared" ca="1" si="147"/>
        <v>3.8562488086232469</v>
      </c>
      <c r="Z952" s="4">
        <f t="shared" ca="1" si="148"/>
        <v>-0.8535376750198298</v>
      </c>
      <c r="AA952" s="4">
        <f t="shared" ca="1" si="149"/>
        <v>-0.68865480269233026</v>
      </c>
    </row>
    <row r="953" spans="1:27" x14ac:dyDescent="0.25">
      <c r="A953">
        <v>921</v>
      </c>
      <c r="B953" s="176">
        <f ca="1">OFFSET(InputPriceData!B$15,CalculationsAndCharts!$A953+$A$11,0,1,1)</f>
        <v>40221</v>
      </c>
      <c r="C953" s="3">
        <f ca="1">OFFSET(InputPriceData!G$15,CalculationsAndCharts!$A953+$A$11,IF($C$7,8,0),1,1)</f>
        <v>304622100</v>
      </c>
      <c r="D953" s="4">
        <f ca="1">OFFSET(InputPriceData!C$15,CalculationsAndCharts!$A953+$A$11,IF($C$7,8,0),1,1)</f>
        <v>98.12</v>
      </c>
      <c r="E953" s="4">
        <f ca="1">OFFSET(InputPriceData!D$15,CalculationsAndCharts!$A953+$A$11,IF($C$7,8,0),1,1)</f>
        <v>99.14</v>
      </c>
      <c r="F953" s="4">
        <f ca="1">OFFSET(InputPriceData!E$15,CalculationsAndCharts!$A953+$A$11,IF($C$7,8,0),1,1)</f>
        <v>97.68</v>
      </c>
      <c r="G953" s="4">
        <f ca="1">OFFSET(InputPriceData!F$15,CalculationsAndCharts!$A953+$A$11,IF($C$7,8,0),1,1)</f>
        <v>99.08</v>
      </c>
      <c r="H953" s="138"/>
      <c r="I953" s="138"/>
      <c r="O953" s="246">
        <f t="shared" ca="1" si="140"/>
        <v>-1.8913131151634643</v>
      </c>
      <c r="P953" s="246">
        <f t="shared" ca="1" si="141"/>
        <v>-3.6357313364025501</v>
      </c>
      <c r="Q953" s="246">
        <f t="shared" ca="1" si="143"/>
        <v>3.8912702407903601</v>
      </c>
      <c r="R953" s="4">
        <f t="shared" ca="1" si="144"/>
        <v>-0.93433020875571282</v>
      </c>
      <c r="S953" s="4">
        <f t="shared" ca="1" si="142"/>
        <v>-0.21577373962347376</v>
      </c>
      <c r="W953" s="246">
        <f t="shared" ca="1" si="145"/>
        <v>-1.8913131151634643</v>
      </c>
      <c r="X953" s="246">
        <f t="shared" ca="1" si="146"/>
        <v>-3.6357313364025501</v>
      </c>
      <c r="Y953" s="246">
        <f t="shared" ca="1" si="147"/>
        <v>3.8912702407903601</v>
      </c>
      <c r="Z953" s="4">
        <f t="shared" ca="1" si="148"/>
        <v>-0.93433020875571282</v>
      </c>
      <c r="AA953" s="4">
        <f t="shared" ca="1" si="149"/>
        <v>-0.85319748095009185</v>
      </c>
    </row>
    <row r="954" spans="1:27" x14ac:dyDescent="0.25">
      <c r="A954">
        <v>922</v>
      </c>
      <c r="B954" s="176">
        <f ca="1">OFFSET(InputPriceData!B$15,CalculationsAndCharts!$A954+$A$11,0,1,1)</f>
        <v>40220</v>
      </c>
      <c r="C954" s="3">
        <f ca="1">OFFSET(InputPriceData!G$15,CalculationsAndCharts!$A954+$A$11,IF($C$7,8,0),1,1)</f>
        <v>223591600</v>
      </c>
      <c r="D954" s="4">
        <f ca="1">OFFSET(InputPriceData!C$15,CalculationsAndCharts!$A954+$A$11,IF($C$7,8,0),1,1)</f>
        <v>98.01</v>
      </c>
      <c r="E954" s="4">
        <f ca="1">OFFSET(InputPriceData!D$15,CalculationsAndCharts!$A954+$A$11,IF($C$7,8,0),1,1)</f>
        <v>99.28</v>
      </c>
      <c r="F954" s="4">
        <f ca="1">OFFSET(InputPriceData!E$15,CalculationsAndCharts!$A954+$A$11,IF($C$7,8,0),1,1)</f>
        <v>97.45</v>
      </c>
      <c r="G954" s="4">
        <f ca="1">OFFSET(InputPriceData!F$15,CalculationsAndCharts!$A954+$A$11,IF($C$7,8,0),1,1)</f>
        <v>99.17</v>
      </c>
      <c r="H954" s="138"/>
      <c r="I954" s="138"/>
      <c r="O954" s="246">
        <f t="shared" ca="1" si="140"/>
        <v>-1.9600589439560756</v>
      </c>
      <c r="P954" s="246">
        <f t="shared" ca="1" si="141"/>
        <v>-3.8562616437930308</v>
      </c>
      <c r="Q954" s="246">
        <f t="shared" ca="1" si="143"/>
        <v>3.9266097283454693</v>
      </c>
      <c r="R954" s="4">
        <f t="shared" ca="1" si="144"/>
        <v>-0.98208426876635879</v>
      </c>
      <c r="S954" s="4">
        <f t="shared" ca="1" si="142"/>
        <v>-0.70686642729764804</v>
      </c>
      <c r="W954" s="246">
        <f t="shared" ca="1" si="145"/>
        <v>-1.9600589439560756</v>
      </c>
      <c r="X954" s="246">
        <f t="shared" ca="1" si="146"/>
        <v>-3.8562616437930308</v>
      </c>
      <c r="Y954" s="246">
        <f t="shared" ca="1" si="147"/>
        <v>3.9266097283454693</v>
      </c>
      <c r="Z954" s="4">
        <f t="shared" ca="1" si="148"/>
        <v>-0.98208426876635879</v>
      </c>
      <c r="AA954" s="4">
        <f t="shared" ca="1" si="149"/>
        <v>-0.95869002604855902</v>
      </c>
    </row>
    <row r="955" spans="1:27" x14ac:dyDescent="0.25">
      <c r="A955">
        <v>923</v>
      </c>
      <c r="B955" s="176">
        <f ca="1">OFFSET(InputPriceData!B$15,CalculationsAndCharts!$A955+$A$11,0,1,1)</f>
        <v>40219</v>
      </c>
      <c r="C955" s="3">
        <f ca="1">OFFSET(InputPriceData!G$15,CalculationsAndCharts!$A955+$A$11,IF($C$7,8,0),1,1)</f>
        <v>240511500</v>
      </c>
      <c r="D955" s="4">
        <f ca="1">OFFSET(InputPriceData!C$15,CalculationsAndCharts!$A955+$A$11,IF($C$7,8,0),1,1)</f>
        <v>98.18</v>
      </c>
      <c r="E955" s="4">
        <f ca="1">OFFSET(InputPriceData!D$15,CalculationsAndCharts!$A955+$A$11,IF($C$7,8,0),1,1)</f>
        <v>98.68</v>
      </c>
      <c r="F955" s="4">
        <f ca="1">OFFSET(InputPriceData!E$15,CalculationsAndCharts!$A955+$A$11,IF($C$7,8,0),1,1)</f>
        <v>97.31</v>
      </c>
      <c r="G955" s="4">
        <f ca="1">OFFSET(InputPriceData!F$15,CalculationsAndCharts!$A955+$A$11,IF($C$7,8,0),1,1)</f>
        <v>98.14</v>
      </c>
      <c r="H955" s="138"/>
      <c r="I955" s="138"/>
      <c r="O955" s="246">
        <f t="shared" ca="1" si="140"/>
        <v>-3.2026168727712347</v>
      </c>
      <c r="P955" s="246">
        <f t="shared" ca="1" si="141"/>
        <v>-3.9622701597835208</v>
      </c>
      <c r="Q955" s="246">
        <f t="shared" ca="1" si="143"/>
        <v>3.9622701597835208</v>
      </c>
      <c r="R955" s="4">
        <f t="shared" ca="1" si="144"/>
        <v>-1</v>
      </c>
      <c r="S955" s="4">
        <f t="shared" ca="1" si="142"/>
        <v>-1</v>
      </c>
      <c r="W955" s="246">
        <f t="shared" ca="1" si="145"/>
        <v>-3.2026168727712347</v>
      </c>
      <c r="X955" s="246">
        <f t="shared" ca="1" si="146"/>
        <v>-3.9622701597835208</v>
      </c>
      <c r="Y955" s="246">
        <f t="shared" ca="1" si="147"/>
        <v>3.9622701597835208</v>
      </c>
      <c r="Z955" s="4">
        <f t="shared" ca="1" si="148"/>
        <v>-1</v>
      </c>
      <c r="AA955" s="4">
        <f t="shared" ca="1" si="149"/>
        <v>-1</v>
      </c>
    </row>
    <row r="956" spans="1:27" x14ac:dyDescent="0.25">
      <c r="A956">
        <v>924</v>
      </c>
      <c r="B956" s="176">
        <f ca="1">OFFSET(InputPriceData!B$15,CalculationsAndCharts!$A956+$A$11,0,1,1)</f>
        <v>40218</v>
      </c>
      <c r="C956" s="3">
        <f ca="1">OFFSET(InputPriceData!G$15,CalculationsAndCharts!$A956+$A$11,IF($C$7,8,0),1,1)</f>
        <v>337820500</v>
      </c>
      <c r="D956" s="4">
        <f ca="1">OFFSET(InputPriceData!C$15,CalculationsAndCharts!$A956+$A$11,IF($C$7,8,0),1,1)</f>
        <v>98.25</v>
      </c>
      <c r="E956" s="4">
        <f ca="1">OFFSET(InputPriceData!D$15,CalculationsAndCharts!$A956+$A$11,IF($C$7,8,0),1,1)</f>
        <v>99.18</v>
      </c>
      <c r="F956" s="4">
        <f ca="1">OFFSET(InputPriceData!E$15,CalculationsAndCharts!$A956+$A$11,IF($C$7,8,0),1,1)</f>
        <v>97.46</v>
      </c>
      <c r="G956" s="4">
        <f ca="1">OFFSET(InputPriceData!F$15,CalculationsAndCharts!$A956+$A$11,IF($C$7,8,0),1,1)</f>
        <v>98.33</v>
      </c>
      <c r="H956" s="138"/>
      <c r="I956" s="138"/>
      <c r="O956" s="246">
        <f t="shared" ca="1" si="140"/>
        <v>-3.2779835552719288</v>
      </c>
      <c r="P956" s="246">
        <f t="shared" ca="1" si="141"/>
        <v>-3.9574271894056543</v>
      </c>
      <c r="Q956" s="246">
        <f t="shared" ca="1" si="143"/>
        <v>3.9574271894056543</v>
      </c>
      <c r="R956" s="4">
        <f t="shared" ca="1" si="144"/>
        <v>-1</v>
      </c>
      <c r="S956" s="4">
        <f t="shared" ca="1" si="142"/>
        <v>-1</v>
      </c>
      <c r="W956" s="246">
        <f t="shared" ca="1" si="145"/>
        <v>-3.2779835552719288</v>
      </c>
      <c r="X956" s="246">
        <f t="shared" ca="1" si="146"/>
        <v>-3.9574271894056543</v>
      </c>
      <c r="Y956" s="246">
        <f t="shared" ca="1" si="147"/>
        <v>3.9574271894056543</v>
      </c>
      <c r="Z956" s="4">
        <f t="shared" ca="1" si="148"/>
        <v>-1</v>
      </c>
      <c r="AA956" s="4">
        <f t="shared" ca="1" si="149"/>
        <v>-1</v>
      </c>
    </row>
    <row r="957" spans="1:27" x14ac:dyDescent="0.25">
      <c r="A957">
        <v>925</v>
      </c>
      <c r="B957" s="176">
        <f ca="1">OFFSET(InputPriceData!B$15,CalculationsAndCharts!$A957+$A$11,0,1,1)</f>
        <v>40217</v>
      </c>
      <c r="C957" s="3">
        <f ca="1">OFFSET(InputPriceData!G$15,CalculationsAndCharts!$A957+$A$11,IF($C$7,8,0),1,1)</f>
        <v>224166900</v>
      </c>
      <c r="D957" s="4">
        <f ca="1">OFFSET(InputPriceData!C$15,CalculationsAndCharts!$A957+$A$11,IF($C$7,8,0),1,1)</f>
        <v>97.89</v>
      </c>
      <c r="E957" s="4">
        <f ca="1">OFFSET(InputPriceData!D$15,CalculationsAndCharts!$A957+$A$11,IF($C$7,8,0),1,1)</f>
        <v>98.43</v>
      </c>
      <c r="F957" s="4">
        <f ca="1">OFFSET(InputPriceData!E$15,CalculationsAndCharts!$A957+$A$11,IF($C$7,8,0),1,1)</f>
        <v>97.04</v>
      </c>
      <c r="G957" s="4">
        <f ca="1">OFFSET(InputPriceData!F$15,CalculationsAndCharts!$A957+$A$11,IF($C$7,8,0),1,1)</f>
        <v>97.11</v>
      </c>
      <c r="H957" s="138"/>
      <c r="I957" s="138"/>
      <c r="O957" s="246">
        <f t="shared" ca="1" si="140"/>
        <v>-4.8283835452176689</v>
      </c>
      <c r="P957" s="246">
        <f t="shared" ca="1" si="141"/>
        <v>-3.8615211989422784</v>
      </c>
      <c r="Q957" s="246">
        <f t="shared" ca="1" si="143"/>
        <v>3.8615211989422784</v>
      </c>
      <c r="R957" s="4">
        <f t="shared" ca="1" si="144"/>
        <v>-1</v>
      </c>
      <c r="S957" s="4">
        <f t="shared" ca="1" si="142"/>
        <v>-1</v>
      </c>
      <c r="W957" s="246">
        <f t="shared" ca="1" si="145"/>
        <v>-4.8283835452176689</v>
      </c>
      <c r="X957" s="246">
        <f t="shared" ca="1" si="146"/>
        <v>-3.8615211989422784</v>
      </c>
      <c r="Y957" s="246">
        <f t="shared" ca="1" si="147"/>
        <v>3.8615211989422784</v>
      </c>
      <c r="Z957" s="4">
        <f t="shared" ca="1" si="148"/>
        <v>-1</v>
      </c>
      <c r="AA957" s="4">
        <f t="shared" ca="1" si="149"/>
        <v>-1</v>
      </c>
    </row>
    <row r="958" spans="1:27" x14ac:dyDescent="0.25">
      <c r="A958">
        <v>926</v>
      </c>
      <c r="B958" s="176">
        <f ca="1">OFFSET(InputPriceData!B$15,CalculationsAndCharts!$A958+$A$11,0,1,1)</f>
        <v>40214</v>
      </c>
      <c r="C958" s="3">
        <f ca="1">OFFSET(InputPriceData!G$15,CalculationsAndCharts!$A958+$A$11,IF($C$7,8,0),1,1)</f>
        <v>493585800</v>
      </c>
      <c r="D958" s="4">
        <f ca="1">OFFSET(InputPriceData!C$15,CalculationsAndCharts!$A958+$A$11,IF($C$7,8,0),1,1)</f>
        <v>97.73</v>
      </c>
      <c r="E958" s="4">
        <f ca="1">OFFSET(InputPriceData!D$15,CalculationsAndCharts!$A958+$A$11,IF($C$7,8,0),1,1)</f>
        <v>98.02</v>
      </c>
      <c r="F958" s="4">
        <f ca="1">OFFSET(InputPriceData!E$15,CalculationsAndCharts!$A958+$A$11,IF($C$7,8,0),1,1)</f>
        <v>95.91</v>
      </c>
      <c r="G958" s="4">
        <f ca="1">OFFSET(InputPriceData!F$15,CalculationsAndCharts!$A958+$A$11,IF($C$7,8,0),1,1)</f>
        <v>97.82</v>
      </c>
      <c r="H958" s="138"/>
      <c r="I958" s="138"/>
      <c r="O958" s="246">
        <f t="shared" ca="1" si="140"/>
        <v>-4.4942190998858624</v>
      </c>
      <c r="P958" s="246">
        <f t="shared" ca="1" si="141"/>
        <v>-3.7355913916137808</v>
      </c>
      <c r="Q958" s="246">
        <f t="shared" ca="1" si="143"/>
        <v>3.7355913916137808</v>
      </c>
      <c r="R958" s="4">
        <f t="shared" ca="1" si="144"/>
        <v>-1</v>
      </c>
      <c r="S958" s="4">
        <f t="shared" ca="1" si="142"/>
        <v>-1</v>
      </c>
      <c r="W958" s="246">
        <f t="shared" ca="1" si="145"/>
        <v>-4.4942190998858624</v>
      </c>
      <c r="X958" s="246">
        <f t="shared" ca="1" si="146"/>
        <v>-3.7355913916137808</v>
      </c>
      <c r="Y958" s="246">
        <f t="shared" ca="1" si="147"/>
        <v>3.7355913916137808</v>
      </c>
      <c r="Z958" s="4">
        <f t="shared" ca="1" si="148"/>
        <v>-1</v>
      </c>
      <c r="AA958" s="4">
        <f t="shared" ca="1" si="149"/>
        <v>-1</v>
      </c>
    </row>
    <row r="959" spans="1:27" x14ac:dyDescent="0.25">
      <c r="A959">
        <v>927</v>
      </c>
      <c r="B959" s="176">
        <f ca="1">OFFSET(InputPriceData!B$15,CalculationsAndCharts!$A959+$A$11,0,1,1)</f>
        <v>40213</v>
      </c>
      <c r="C959" s="3">
        <f ca="1">OFFSET(InputPriceData!G$15,CalculationsAndCharts!$A959+$A$11,IF($C$7,8,0),1,1)</f>
        <v>356715700</v>
      </c>
      <c r="D959" s="4">
        <f ca="1">OFFSET(InputPriceData!C$15,CalculationsAndCharts!$A959+$A$11,IF($C$7,8,0),1,1)</f>
        <v>99.95</v>
      </c>
      <c r="E959" s="4">
        <f ca="1">OFFSET(InputPriceData!D$15,CalculationsAndCharts!$A959+$A$11,IF($C$7,8,0),1,1)</f>
        <v>100</v>
      </c>
      <c r="F959" s="4">
        <f ca="1">OFFSET(InputPriceData!E$15,CalculationsAndCharts!$A959+$A$11,IF($C$7,8,0),1,1)</f>
        <v>97.6</v>
      </c>
      <c r="G959" s="4">
        <f ca="1">OFFSET(InputPriceData!F$15,CalculationsAndCharts!$A959+$A$11,IF($C$7,8,0),1,1)</f>
        <v>97.62</v>
      </c>
      <c r="H959" s="138"/>
      <c r="I959" s="138"/>
      <c r="O959" s="246">
        <f t="shared" ca="1" si="140"/>
        <v>-5.0715365200344751</v>
      </c>
      <c r="P959" s="246">
        <f t="shared" ca="1" si="141"/>
        <v>-3.6532853957443407</v>
      </c>
      <c r="Q959" s="246">
        <f t="shared" ca="1" si="143"/>
        <v>3.6532853957443407</v>
      </c>
      <c r="R959" s="4">
        <f t="shared" ca="1" si="144"/>
        <v>-1</v>
      </c>
      <c r="S959" s="4">
        <f t="shared" ca="1" si="142"/>
        <v>-1</v>
      </c>
      <c r="W959" s="246">
        <f t="shared" ca="1" si="145"/>
        <v>-5.0715365200344751</v>
      </c>
      <c r="X959" s="246">
        <f t="shared" ca="1" si="146"/>
        <v>-3.6532853957443407</v>
      </c>
      <c r="Y959" s="246">
        <f t="shared" ca="1" si="147"/>
        <v>3.6532853957443407</v>
      </c>
      <c r="Z959" s="4">
        <f t="shared" ca="1" si="148"/>
        <v>-1</v>
      </c>
      <c r="AA959" s="4">
        <f t="shared" ca="1" si="149"/>
        <v>-1</v>
      </c>
    </row>
    <row r="960" spans="1:27" x14ac:dyDescent="0.25">
      <c r="A960">
        <v>928</v>
      </c>
      <c r="B960" s="176">
        <f ca="1">OFFSET(InputPriceData!B$15,CalculationsAndCharts!$A960+$A$11,0,1,1)</f>
        <v>40212</v>
      </c>
      <c r="C960" s="3">
        <f ca="1">OFFSET(InputPriceData!G$15,CalculationsAndCharts!$A960+$A$11,IF($C$7,8,0),1,1)</f>
        <v>172730700</v>
      </c>
      <c r="D960" s="4">
        <f ca="1">OFFSET(InputPriceData!C$15,CalculationsAndCharts!$A960+$A$11,IF($C$7,8,0),1,1)</f>
        <v>100.78</v>
      </c>
      <c r="E960" s="4">
        <f ca="1">OFFSET(InputPriceData!D$15,CalculationsAndCharts!$A960+$A$11,IF($C$7,8,0),1,1)</f>
        <v>101.33</v>
      </c>
      <c r="F960" s="4">
        <f ca="1">OFFSET(InputPriceData!E$15,CalculationsAndCharts!$A960+$A$11,IF($C$7,8,0),1,1)</f>
        <v>100.44</v>
      </c>
      <c r="G960" s="4">
        <f ca="1">OFFSET(InputPriceData!F$15,CalculationsAndCharts!$A960+$A$11,IF($C$7,8,0),1,1)</f>
        <v>100.73</v>
      </c>
      <c r="H960" s="138"/>
      <c r="I960" s="138"/>
      <c r="O960" s="246">
        <f t="shared" ca="1" si="140"/>
        <v>-2.2299289643011484</v>
      </c>
      <c r="P960" s="246">
        <f t="shared" ca="1" si="141"/>
        <v>-3.664120488859274</v>
      </c>
      <c r="Q960" s="246">
        <f t="shared" ca="1" si="143"/>
        <v>3.664120488859274</v>
      </c>
      <c r="R960" s="4">
        <f t="shared" ca="1" si="144"/>
        <v>-1</v>
      </c>
      <c r="S960" s="4">
        <f t="shared" ca="1" si="142"/>
        <v>-1</v>
      </c>
      <c r="W960" s="246">
        <f t="shared" ca="1" si="145"/>
        <v>-2.2299289643011484</v>
      </c>
      <c r="X960" s="246">
        <f t="shared" ca="1" si="146"/>
        <v>-3.664120488859274</v>
      </c>
      <c r="Y960" s="246">
        <f t="shared" ca="1" si="147"/>
        <v>3.664120488859274</v>
      </c>
      <c r="Z960" s="4">
        <f t="shared" ca="1" si="148"/>
        <v>-1</v>
      </c>
      <c r="AA960" s="4">
        <f t="shared" ca="1" si="149"/>
        <v>-1</v>
      </c>
    </row>
    <row r="961" spans="1:27" x14ac:dyDescent="0.25">
      <c r="A961">
        <v>929</v>
      </c>
      <c r="B961" s="176">
        <f ca="1">OFFSET(InputPriceData!B$15,CalculationsAndCharts!$A961+$A$11,0,1,1)</f>
        <v>40211</v>
      </c>
      <c r="C961" s="3">
        <f ca="1">OFFSET(InputPriceData!G$15,CalculationsAndCharts!$A961+$A$11,IF($C$7,8,0),1,1)</f>
        <v>216327900</v>
      </c>
      <c r="D961" s="4">
        <f ca="1">OFFSET(InputPriceData!C$15,CalculationsAndCharts!$A961+$A$11,IF($C$7,8,0),1,1)</f>
        <v>100.2</v>
      </c>
      <c r="E961" s="4">
        <f ca="1">OFFSET(InputPriceData!D$15,CalculationsAndCharts!$A961+$A$11,IF($C$7,8,0),1,1)</f>
        <v>101.42</v>
      </c>
      <c r="F961" s="4">
        <f ca="1">OFFSET(InputPriceData!E$15,CalculationsAndCharts!$A961+$A$11,IF($C$7,8,0),1,1)</f>
        <v>99.85</v>
      </c>
      <c r="G961" s="4">
        <f ca="1">OFFSET(InputPriceData!F$15,CalculationsAndCharts!$A961+$A$11,IF($C$7,8,0),1,1)</f>
        <v>101.23</v>
      </c>
      <c r="H961" s="138"/>
      <c r="I961" s="138"/>
      <c r="O961" s="246">
        <f t="shared" ca="1" si="140"/>
        <v>-1.8495541559418482</v>
      </c>
      <c r="P961" s="246">
        <f t="shared" ca="1" si="141"/>
        <v>-3.6793659232381444</v>
      </c>
      <c r="Q961" s="246">
        <f t="shared" ca="1" si="143"/>
        <v>3.6793659232381444</v>
      </c>
      <c r="R961" s="4">
        <f t="shared" ca="1" si="144"/>
        <v>-1</v>
      </c>
      <c r="S961" s="4">
        <f t="shared" ca="1" si="142"/>
        <v>-1</v>
      </c>
      <c r="W961" s="246">
        <f t="shared" ca="1" si="145"/>
        <v>-1.8495541559418482</v>
      </c>
      <c r="X961" s="246">
        <f t="shared" ca="1" si="146"/>
        <v>-3.6793659232381444</v>
      </c>
      <c r="Y961" s="246">
        <f t="shared" ca="1" si="147"/>
        <v>3.6793659232381444</v>
      </c>
      <c r="Z961" s="4">
        <f t="shared" ca="1" si="148"/>
        <v>-1</v>
      </c>
      <c r="AA961" s="4">
        <f t="shared" ca="1" si="149"/>
        <v>-1</v>
      </c>
    </row>
    <row r="962" spans="1:27" x14ac:dyDescent="0.25">
      <c r="A962">
        <v>930</v>
      </c>
      <c r="B962" s="176">
        <f ca="1">OFFSET(InputPriceData!B$15,CalculationsAndCharts!$A962+$A$11,0,1,1)</f>
        <v>40210</v>
      </c>
      <c r="C962" s="3">
        <f ca="1">OFFSET(InputPriceData!G$15,CalculationsAndCharts!$A962+$A$11,IF($C$7,8,0),1,1)</f>
        <v>187865000</v>
      </c>
      <c r="D962" s="4">
        <f ca="1">OFFSET(InputPriceData!C$15,CalculationsAndCharts!$A962+$A$11,IF($C$7,8,0),1,1)</f>
        <v>99.19</v>
      </c>
      <c r="E962" s="4">
        <f ca="1">OFFSET(InputPriceData!D$15,CalculationsAndCharts!$A962+$A$11,IF($C$7,8,0),1,1)</f>
        <v>100.03</v>
      </c>
      <c r="F962" s="4">
        <f ca="1">OFFSET(InputPriceData!E$15,CalculationsAndCharts!$A962+$A$11,IF($C$7,8,0),1,1)</f>
        <v>98.59</v>
      </c>
      <c r="G962" s="4">
        <f ca="1">OFFSET(InputPriceData!F$15,CalculationsAndCharts!$A962+$A$11,IF($C$7,8,0),1,1)</f>
        <v>100.02</v>
      </c>
      <c r="H962" s="138"/>
      <c r="I962" s="138"/>
      <c r="O962" s="246">
        <f t="shared" ca="1" si="140"/>
        <v>-3.2185907279236585</v>
      </c>
      <c r="P962" s="246">
        <f t="shared" ca="1" si="141"/>
        <v>-3.5011259045038896</v>
      </c>
      <c r="Q962" s="246">
        <f t="shared" ca="1" si="143"/>
        <v>3.5011259045038896</v>
      </c>
      <c r="R962" s="4">
        <f t="shared" ca="1" si="144"/>
        <v>-1</v>
      </c>
      <c r="S962" s="4">
        <f t="shared" ca="1" si="142"/>
        <v>-1</v>
      </c>
      <c r="W962" s="246">
        <f t="shared" ca="1" si="145"/>
        <v>-3.2185907279236585</v>
      </c>
      <c r="X962" s="246">
        <f t="shared" ca="1" si="146"/>
        <v>-3.5011259045038896</v>
      </c>
      <c r="Y962" s="246">
        <f t="shared" ca="1" si="147"/>
        <v>3.5011259045038896</v>
      </c>
      <c r="Z962" s="4">
        <f t="shared" ca="1" si="148"/>
        <v>-1</v>
      </c>
      <c r="AA962" s="4">
        <f t="shared" ca="1" si="149"/>
        <v>-1</v>
      </c>
    </row>
    <row r="963" spans="1:27" x14ac:dyDescent="0.25">
      <c r="A963">
        <v>931</v>
      </c>
      <c r="B963" s="176">
        <f ca="1">OFFSET(InputPriceData!B$15,CalculationsAndCharts!$A963+$A$11,0,1,1)</f>
        <v>40207</v>
      </c>
      <c r="C963" s="3">
        <f ca="1">OFFSET(InputPriceData!G$15,CalculationsAndCharts!$A963+$A$11,IF($C$7,8,0),1,1)</f>
        <v>310677600</v>
      </c>
      <c r="D963" s="4">
        <f ca="1">OFFSET(InputPriceData!C$15,CalculationsAndCharts!$A963+$A$11,IF($C$7,8,0),1,1)</f>
        <v>100</v>
      </c>
      <c r="E963" s="4">
        <f ca="1">OFFSET(InputPriceData!D$15,CalculationsAndCharts!$A963+$A$11,IF($C$7,8,0),1,1)</f>
        <v>100.7</v>
      </c>
      <c r="F963" s="4">
        <f ca="1">OFFSET(InputPriceData!E$15,CalculationsAndCharts!$A963+$A$11,IF($C$7,8,0),1,1)</f>
        <v>98.33</v>
      </c>
      <c r="G963" s="4">
        <f ca="1">OFFSET(InputPriceData!F$15,CalculationsAndCharts!$A963+$A$11,IF($C$7,8,0),1,1)</f>
        <v>98.49</v>
      </c>
      <c r="H963" s="138"/>
      <c r="I963" s="138"/>
      <c r="O963" s="246">
        <f t="shared" ca="1" si="140"/>
        <v>-5.0429290106624531</v>
      </c>
      <c r="P963" s="246">
        <f t="shared" ca="1" si="141"/>
        <v>-3.1040537847308451</v>
      </c>
      <c r="Q963" s="246">
        <f t="shared" ca="1" si="143"/>
        <v>3.1040537847308451</v>
      </c>
      <c r="R963" s="4">
        <f t="shared" ca="1" si="144"/>
        <v>-1</v>
      </c>
      <c r="S963" s="4">
        <f t="shared" ca="1" si="142"/>
        <v>-1</v>
      </c>
      <c r="W963" s="246">
        <f t="shared" ca="1" si="145"/>
        <v>-5.0429290106624531</v>
      </c>
      <c r="X963" s="246">
        <f t="shared" ca="1" si="146"/>
        <v>-3.1040537847308451</v>
      </c>
      <c r="Y963" s="246">
        <f t="shared" ca="1" si="147"/>
        <v>3.1040537847308451</v>
      </c>
      <c r="Z963" s="4">
        <f t="shared" ca="1" si="148"/>
        <v>-1</v>
      </c>
      <c r="AA963" s="4">
        <f t="shared" ca="1" si="149"/>
        <v>-1</v>
      </c>
    </row>
    <row r="964" spans="1:27" x14ac:dyDescent="0.25">
      <c r="A964">
        <v>932</v>
      </c>
      <c r="B964" s="176">
        <f ca="1">OFFSET(InputPriceData!B$15,CalculationsAndCharts!$A964+$A$11,0,1,1)</f>
        <v>40206</v>
      </c>
      <c r="C964" s="3">
        <f ca="1">OFFSET(InputPriceData!G$15,CalculationsAndCharts!$A964+$A$11,IF($C$7,8,0),1,1)</f>
        <v>316104000</v>
      </c>
      <c r="D964" s="4">
        <f ca="1">OFFSET(InputPriceData!C$15,CalculationsAndCharts!$A964+$A$11,IF($C$7,8,0),1,1)</f>
        <v>101.06</v>
      </c>
      <c r="E964" s="4">
        <f ca="1">OFFSET(InputPriceData!D$15,CalculationsAndCharts!$A964+$A$11,IF($C$7,8,0),1,1)</f>
        <v>101.11</v>
      </c>
      <c r="F964" s="4">
        <f ca="1">OFFSET(InputPriceData!E$15,CalculationsAndCharts!$A964+$A$11,IF($C$7,8,0),1,1)</f>
        <v>98.96</v>
      </c>
      <c r="G964" s="4">
        <f ca="1">OFFSET(InputPriceData!F$15,CalculationsAndCharts!$A964+$A$11,IF($C$7,8,0),1,1)</f>
        <v>99.57</v>
      </c>
      <c r="H964" s="138"/>
      <c r="I964" s="138"/>
      <c r="O964" s="246">
        <f t="shared" ca="1" si="140"/>
        <v>-4.2964709545058799</v>
      </c>
      <c r="P964" s="246">
        <f t="shared" ca="1" si="141"/>
        <v>-2.6114057697509092</v>
      </c>
      <c r="Q964" s="246">
        <f t="shared" ca="1" si="143"/>
        <v>2.6114057697509092</v>
      </c>
      <c r="R964" s="4">
        <f t="shared" ca="1" si="144"/>
        <v>-1</v>
      </c>
      <c r="S964" s="4">
        <f t="shared" ca="1" si="142"/>
        <v>-1</v>
      </c>
      <c r="W964" s="246">
        <f t="shared" ca="1" si="145"/>
        <v>-4.2964709545058799</v>
      </c>
      <c r="X964" s="246">
        <f t="shared" ca="1" si="146"/>
        <v>-2.6114057697509092</v>
      </c>
      <c r="Y964" s="246">
        <f t="shared" ca="1" si="147"/>
        <v>2.6114057697509092</v>
      </c>
      <c r="Z964" s="4">
        <f t="shared" ca="1" si="148"/>
        <v>-1</v>
      </c>
      <c r="AA964" s="4">
        <f t="shared" ca="1" si="149"/>
        <v>-1</v>
      </c>
    </row>
    <row r="965" spans="1:27" x14ac:dyDescent="0.25">
      <c r="A965">
        <v>933</v>
      </c>
      <c r="B965" s="176">
        <f ca="1">OFFSET(InputPriceData!B$15,CalculationsAndCharts!$A965+$A$11,0,1,1)</f>
        <v>40205</v>
      </c>
      <c r="C965" s="3">
        <f ca="1">OFFSET(InputPriceData!G$15,CalculationsAndCharts!$A965+$A$11,IF($C$7,8,0),1,1)</f>
        <v>271863600</v>
      </c>
      <c r="D965" s="4">
        <f ca="1">OFFSET(InputPriceData!C$15,CalculationsAndCharts!$A965+$A$11,IF($C$7,8,0),1,1)</f>
        <v>100.12</v>
      </c>
      <c r="E965" s="4">
        <f ca="1">OFFSET(InputPriceData!D$15,CalculationsAndCharts!$A965+$A$11,IF($C$7,8,0),1,1)</f>
        <v>100.96</v>
      </c>
      <c r="F965" s="4">
        <f ca="1">OFFSET(InputPriceData!E$15,CalculationsAndCharts!$A965+$A$11,IF($C$7,8,0),1,1)</f>
        <v>99.35</v>
      </c>
      <c r="G965" s="4">
        <f ca="1">OFFSET(InputPriceData!F$15,CalculationsAndCharts!$A965+$A$11,IF($C$7,8,0),1,1)</f>
        <v>100.73</v>
      </c>
      <c r="H965" s="138"/>
      <c r="I965" s="138"/>
      <c r="O965" s="246">
        <f t="shared" ca="1" si="140"/>
        <v>-3.3880880507073248</v>
      </c>
      <c r="P965" s="246">
        <f t="shared" ca="1" si="141"/>
        <v>-2.0968266957347916</v>
      </c>
      <c r="Q965" s="246">
        <f t="shared" ca="1" si="143"/>
        <v>2.0968266957347916</v>
      </c>
      <c r="R965" s="4">
        <f t="shared" ca="1" si="144"/>
        <v>-1</v>
      </c>
      <c r="S965" s="4">
        <f t="shared" ca="1" si="142"/>
        <v>-1</v>
      </c>
      <c r="W965" s="246">
        <f t="shared" ca="1" si="145"/>
        <v>-3.3880880507073248</v>
      </c>
      <c r="X965" s="246">
        <f t="shared" ca="1" si="146"/>
        <v>-2.0968266957347916</v>
      </c>
      <c r="Y965" s="246">
        <f t="shared" ca="1" si="147"/>
        <v>2.0968266957347916</v>
      </c>
      <c r="Z965" s="4">
        <f t="shared" ca="1" si="148"/>
        <v>-1</v>
      </c>
      <c r="AA965" s="4">
        <f t="shared" ca="1" si="149"/>
        <v>-1</v>
      </c>
    </row>
    <row r="966" spans="1:27" x14ac:dyDescent="0.25">
      <c r="A966">
        <v>934</v>
      </c>
      <c r="B966" s="176">
        <f ca="1">OFFSET(InputPriceData!B$15,CalculationsAndCharts!$A966+$A$11,0,1,1)</f>
        <v>40204</v>
      </c>
      <c r="C966" s="3">
        <f ca="1">OFFSET(InputPriceData!G$15,CalculationsAndCharts!$A966+$A$11,IF($C$7,8,0),1,1)</f>
        <v>211168800</v>
      </c>
      <c r="D966" s="4">
        <f ca="1">OFFSET(InputPriceData!C$15,CalculationsAndCharts!$A966+$A$11,IF($C$7,8,0),1,1)</f>
        <v>100.28</v>
      </c>
      <c r="E966" s="4">
        <f ca="1">OFFSET(InputPriceData!D$15,CalculationsAndCharts!$A966+$A$11,IF($C$7,8,0),1,1)</f>
        <v>101.31</v>
      </c>
      <c r="F966" s="4">
        <f ca="1">OFFSET(InputPriceData!E$15,CalculationsAndCharts!$A966+$A$11,IF($C$7,8,0),1,1)</f>
        <v>100</v>
      </c>
      <c r="G966" s="4">
        <f ca="1">OFFSET(InputPriceData!F$15,CalculationsAndCharts!$A966+$A$11,IF($C$7,8,0),1,1)</f>
        <v>100.25</v>
      </c>
      <c r="H966" s="138"/>
      <c r="I966" s="138"/>
      <c r="O966" s="246">
        <f t="shared" ca="1" si="140"/>
        <v>-4.1036487644774828</v>
      </c>
      <c r="P966" s="246">
        <f t="shared" ca="1" si="141"/>
        <v>-1.5095070827261199</v>
      </c>
      <c r="Q966" s="246">
        <f t="shared" ca="1" si="143"/>
        <v>1.9356869806655246</v>
      </c>
      <c r="R966" s="4">
        <f t="shared" ca="1" si="144"/>
        <v>-0.77983015735691097</v>
      </c>
      <c r="S966" s="4">
        <f t="shared" ca="1" si="142"/>
        <v>0.40304776313907603</v>
      </c>
      <c r="W966" s="246">
        <f t="shared" ca="1" si="145"/>
        <v>-4.1036487644774828</v>
      </c>
      <c r="X966" s="246">
        <f t="shared" ca="1" si="146"/>
        <v>-1.5095070827261199</v>
      </c>
      <c r="Y966" s="246">
        <f t="shared" ca="1" si="147"/>
        <v>1.9356869806655246</v>
      </c>
      <c r="Z966" s="4">
        <f t="shared" ca="1" si="148"/>
        <v>-0.77983015735691097</v>
      </c>
      <c r="AA966" s="4">
        <f t="shared" ca="1" si="149"/>
        <v>-0.55202420705924493</v>
      </c>
    </row>
    <row r="967" spans="1:27" x14ac:dyDescent="0.25">
      <c r="A967">
        <v>935</v>
      </c>
      <c r="B967" s="176">
        <f ca="1">OFFSET(InputPriceData!B$15,CalculationsAndCharts!$A967+$A$11,0,1,1)</f>
        <v>40203</v>
      </c>
      <c r="C967" s="3">
        <f ca="1">OFFSET(InputPriceData!G$15,CalculationsAndCharts!$A967+$A$11,IF($C$7,8,0),1,1)</f>
        <v>186937500</v>
      </c>
      <c r="D967" s="4">
        <f ca="1">OFFSET(InputPriceData!C$15,CalculationsAndCharts!$A967+$A$11,IF($C$7,8,0),1,1)</f>
        <v>101.07</v>
      </c>
      <c r="E967" s="4">
        <f ca="1">OFFSET(InputPriceData!D$15,CalculationsAndCharts!$A967+$A$11,IF($C$7,8,0),1,1)</f>
        <v>101.26</v>
      </c>
      <c r="F967" s="4">
        <f ca="1">OFFSET(InputPriceData!E$15,CalculationsAndCharts!$A967+$A$11,IF($C$7,8,0),1,1)</f>
        <v>100.34</v>
      </c>
      <c r="G967" s="4">
        <f ca="1">OFFSET(InputPriceData!F$15,CalculationsAndCharts!$A967+$A$11,IF($C$7,8,0),1,1)</f>
        <v>100.67</v>
      </c>
      <c r="H967" s="138"/>
      <c r="I967" s="138"/>
      <c r="O967" s="246">
        <f t="shared" ca="1" si="140"/>
        <v>-3.9358831190614953</v>
      </c>
      <c r="P967" s="246">
        <f t="shared" ca="1" si="141"/>
        <v>-0.86924794099139813</v>
      </c>
      <c r="Q967" s="246">
        <f t="shared" ca="1" si="143"/>
        <v>1.9532663780681379</v>
      </c>
      <c r="R967" s="4">
        <f t="shared" ca="1" si="144"/>
        <v>-0.44502273256304176</v>
      </c>
      <c r="S967" s="4">
        <f t="shared" ca="1" si="142"/>
        <v>0.75895378666435231</v>
      </c>
      <c r="W967" s="246">
        <f t="shared" ca="1" si="145"/>
        <v>-3.9358831190614953</v>
      </c>
      <c r="X967" s="246">
        <f t="shared" ca="1" si="146"/>
        <v>-0.86924794099139813</v>
      </c>
      <c r="Y967" s="246">
        <f t="shared" ca="1" si="147"/>
        <v>1.9532663780681379</v>
      </c>
      <c r="Z967" s="4">
        <f t="shared" ca="1" si="148"/>
        <v>-0.44502273256304176</v>
      </c>
      <c r="AA967" s="4">
        <f t="shared" ca="1" si="149"/>
        <v>-5.477278663427225E-2</v>
      </c>
    </row>
    <row r="968" spans="1:27" x14ac:dyDescent="0.25">
      <c r="A968">
        <v>936</v>
      </c>
      <c r="B968" s="176">
        <f ca="1">OFFSET(InputPriceData!B$15,CalculationsAndCharts!$A968+$A$11,0,1,1)</f>
        <v>40200</v>
      </c>
      <c r="C968" s="3">
        <f ca="1">OFFSET(InputPriceData!G$15,CalculationsAndCharts!$A968+$A$11,IF($C$7,8,0),1,1)</f>
        <v>345942400</v>
      </c>
      <c r="D968" s="4">
        <f ca="1">OFFSET(InputPriceData!C$15,CalculationsAndCharts!$A968+$A$11,IF($C$7,8,0),1,1)</f>
        <v>101.99</v>
      </c>
      <c r="E968" s="4">
        <f ca="1">OFFSET(InputPriceData!D$15,CalculationsAndCharts!$A968+$A$11,IF($C$7,8,0),1,1)</f>
        <v>102.48</v>
      </c>
      <c r="F968" s="4">
        <f ca="1">OFFSET(InputPriceData!E$15,CalculationsAndCharts!$A968+$A$11,IF($C$7,8,0),1,1)</f>
        <v>100.05</v>
      </c>
      <c r="G968" s="4">
        <f ca="1">OFFSET(InputPriceData!F$15,CalculationsAndCharts!$A968+$A$11,IF($C$7,8,0),1,1)</f>
        <v>100.16</v>
      </c>
      <c r="H968" s="138"/>
      <c r="I968" s="138"/>
      <c r="O968" s="246">
        <f t="shared" ca="1" si="140"/>
        <v>-4.7171367264380946</v>
      </c>
      <c r="P968" s="246">
        <f t="shared" ca="1" si="141"/>
        <v>-0.25907127138971658</v>
      </c>
      <c r="Q968" s="246">
        <f t="shared" ca="1" si="143"/>
        <v>1.9710054269103308</v>
      </c>
      <c r="R968" s="4">
        <f t="shared" ca="1" si="144"/>
        <v>-0.13144117608840192</v>
      </c>
      <c r="S968" s="4">
        <f t="shared" ca="1" si="142"/>
        <v>0.8716754676878693</v>
      </c>
      <c r="W968" s="246">
        <f t="shared" ca="1" si="145"/>
        <v>-4.7171367264380946</v>
      </c>
      <c r="X968" s="246">
        <f t="shared" ca="1" si="146"/>
        <v>-0.25907127138971658</v>
      </c>
      <c r="Y968" s="246">
        <f t="shared" ca="1" si="147"/>
        <v>1.9710054269103308</v>
      </c>
      <c r="Z968" s="4">
        <f t="shared" ca="1" si="148"/>
        <v>-0.13144117608840192</v>
      </c>
      <c r="AA968" s="4">
        <f t="shared" ca="1" si="149"/>
        <v>0.28346226954591941</v>
      </c>
    </row>
    <row r="969" spans="1:27" x14ac:dyDescent="0.25">
      <c r="A969">
        <v>937</v>
      </c>
      <c r="B969" s="176">
        <f ca="1">OFFSET(InputPriceData!B$15,CalculationsAndCharts!$A969+$A$11,0,1,1)</f>
        <v>40199</v>
      </c>
      <c r="C969" s="3">
        <f ca="1">OFFSET(InputPriceData!G$15,CalculationsAndCharts!$A969+$A$11,IF($C$7,8,0),1,1)</f>
        <v>344859600</v>
      </c>
      <c r="D969" s="4">
        <f ca="1">OFFSET(InputPriceData!C$15,CalculationsAndCharts!$A969+$A$11,IF($C$7,8,0),1,1)</f>
        <v>104.48</v>
      </c>
      <c r="E969" s="4">
        <f ca="1">OFFSET(InputPriceData!D$15,CalculationsAndCharts!$A969+$A$11,IF($C$7,8,0),1,1)</f>
        <v>104.8</v>
      </c>
      <c r="F969" s="4">
        <f ca="1">OFFSET(InputPriceData!E$15,CalculationsAndCharts!$A969+$A$11,IF($C$7,8,0),1,1)</f>
        <v>102.31</v>
      </c>
      <c r="G969" s="4">
        <f ca="1">OFFSET(InputPriceData!F$15,CalculationsAndCharts!$A969+$A$11,IF($C$7,8,0),1,1)</f>
        <v>102.44</v>
      </c>
      <c r="H969" s="138"/>
      <c r="I969" s="138"/>
      <c r="O969" s="246">
        <f t="shared" ca="1" si="140"/>
        <v>-2.64304799872879</v>
      </c>
      <c r="P969" s="246">
        <f t="shared" ca="1" si="141"/>
        <v>0.1912282755483467</v>
      </c>
      <c r="Q969" s="246">
        <f t="shared" ca="1" si="143"/>
        <v>1.9889055771042692</v>
      </c>
      <c r="R969" s="4">
        <f t="shared" ca="1" si="144"/>
        <v>9.6147488221519264E-2</v>
      </c>
      <c r="S969" s="4">
        <f t="shared" ca="1" si="142"/>
        <v>0.91681313604244197</v>
      </c>
      <c r="W969" s="246">
        <f t="shared" ca="1" si="145"/>
        <v>-2.64304799872879</v>
      </c>
      <c r="X969" s="246">
        <f t="shared" ca="1" si="146"/>
        <v>0.1912282755483467</v>
      </c>
      <c r="Y969" s="246">
        <f t="shared" ca="1" si="147"/>
        <v>1.9889055771042692</v>
      </c>
      <c r="Z969" s="4">
        <f t="shared" ca="1" si="148"/>
        <v>9.6147488221519264E-2</v>
      </c>
      <c r="AA969" s="4">
        <f t="shared" ca="1" si="149"/>
        <v>0.47777282538116045</v>
      </c>
    </row>
    <row r="970" spans="1:27" x14ac:dyDescent="0.25">
      <c r="A970">
        <v>938</v>
      </c>
      <c r="B970" s="176">
        <f ca="1">OFFSET(InputPriceData!B$15,CalculationsAndCharts!$A970+$A$11,0,1,1)</f>
        <v>40198</v>
      </c>
      <c r="C970" s="3">
        <f ca="1">OFFSET(InputPriceData!G$15,CalculationsAndCharts!$A970+$A$11,IF($C$7,8,0),1,1)</f>
        <v>216490200</v>
      </c>
      <c r="D970" s="4">
        <f ca="1">OFFSET(InputPriceData!C$15,CalculationsAndCharts!$A970+$A$11,IF($C$7,8,0),1,1)</f>
        <v>104.81</v>
      </c>
      <c r="E970" s="4">
        <f ca="1">OFFSET(InputPriceData!D$15,CalculationsAndCharts!$A970+$A$11,IF($C$7,8,0),1,1)</f>
        <v>104.96</v>
      </c>
      <c r="F970" s="4">
        <f ca="1">OFFSET(InputPriceData!E$15,CalculationsAndCharts!$A970+$A$11,IF($C$7,8,0),1,1)</f>
        <v>103.62</v>
      </c>
      <c r="G970" s="4">
        <f ca="1">OFFSET(InputPriceData!F$15,CalculationsAndCharts!$A970+$A$11,IF($C$7,8,0),1,1)</f>
        <v>104.45</v>
      </c>
      <c r="H970" s="138"/>
      <c r="I970" s="138"/>
      <c r="O970" s="246">
        <f t="shared" ca="1" si="140"/>
        <v>-0.65313934799754669</v>
      </c>
      <c r="P970" s="246">
        <f t="shared" ca="1" si="141"/>
        <v>0.41639840737086098</v>
      </c>
      <c r="Q970" s="246">
        <f t="shared" ca="1" si="143"/>
        <v>2.0069682917298377</v>
      </c>
      <c r="R970" s="4">
        <f t="shared" ca="1" si="144"/>
        <v>0.20747632590246884</v>
      </c>
      <c r="S970" s="4">
        <f t="shared" ca="1" si="142"/>
        <v>0.93321778780914499</v>
      </c>
      <c r="W970" s="246">
        <f t="shared" ca="1" si="145"/>
        <v>-0.65313934799754669</v>
      </c>
      <c r="X970" s="246">
        <f t="shared" ca="1" si="146"/>
        <v>0.41639840737086098</v>
      </c>
      <c r="Y970" s="246">
        <f t="shared" ca="1" si="147"/>
        <v>2.0069682917298377</v>
      </c>
      <c r="Z970" s="4">
        <f t="shared" ca="1" si="148"/>
        <v>0.20747632590246884</v>
      </c>
      <c r="AA970" s="4">
        <f t="shared" ca="1" si="149"/>
        <v>0.56092487318423923</v>
      </c>
    </row>
    <row r="971" spans="1:27" x14ac:dyDescent="0.25">
      <c r="A971">
        <v>939</v>
      </c>
      <c r="B971" s="176">
        <f ca="1">OFFSET(InputPriceData!B$15,CalculationsAndCharts!$A971+$A$11,0,1,1)</f>
        <v>40197</v>
      </c>
      <c r="C971" s="3">
        <f ca="1">OFFSET(InputPriceData!G$15,CalculationsAndCharts!$A971+$A$11,IF($C$7,8,0),1,1)</f>
        <v>139172700</v>
      </c>
      <c r="D971" s="4">
        <f ca="1">OFFSET(InputPriceData!C$15,CalculationsAndCharts!$A971+$A$11,IF($C$7,8,0),1,1)</f>
        <v>104.2</v>
      </c>
      <c r="E971" s="4">
        <f ca="1">OFFSET(InputPriceData!D$15,CalculationsAndCharts!$A971+$A$11,IF($C$7,8,0),1,1)</f>
        <v>105.58</v>
      </c>
      <c r="F971" s="4">
        <f ca="1">OFFSET(InputPriceData!E$15,CalculationsAndCharts!$A971+$A$11,IF($C$7,8,0),1,1)</f>
        <v>104.17</v>
      </c>
      <c r="G971" s="4">
        <f ca="1">OFFSET(InputPriceData!F$15,CalculationsAndCharts!$A971+$A$11,IF($C$7,8,0),1,1)</f>
        <v>105.52</v>
      </c>
      <c r="H971" s="138"/>
      <c r="I971" s="138"/>
      <c r="O971" s="246">
        <f t="shared" ca="1" si="140"/>
        <v>0.53986693397941754</v>
      </c>
      <c r="P971" s="246">
        <f t="shared" ca="1" si="141"/>
        <v>0.5131423494631524</v>
      </c>
      <c r="Q971" s="246">
        <f t="shared" ca="1" si="143"/>
        <v>2.0251950471542259</v>
      </c>
      <c r="R971" s="4">
        <f t="shared" ca="1" si="144"/>
        <v>0.25337922398349355</v>
      </c>
      <c r="S971" s="4">
        <f t="shared" ca="1" si="142"/>
        <v>0.93920230736109822</v>
      </c>
      <c r="W971" s="246">
        <f t="shared" ca="1" si="145"/>
        <v>0.53986693397941754</v>
      </c>
      <c r="X971" s="246">
        <f t="shared" ca="1" si="146"/>
        <v>0.5131423494631524</v>
      </c>
      <c r="Y971" s="246">
        <f t="shared" ca="1" si="147"/>
        <v>2.0251950471542259</v>
      </c>
      <c r="Z971" s="4">
        <f t="shared" ca="1" si="148"/>
        <v>0.25337922398349355</v>
      </c>
      <c r="AA971" s="4">
        <f t="shared" ca="1" si="149"/>
        <v>0.59325211933411692</v>
      </c>
    </row>
    <row r="972" spans="1:27" x14ac:dyDescent="0.25">
      <c r="A972">
        <v>940</v>
      </c>
      <c r="B972" s="176">
        <f ca="1">OFFSET(InputPriceData!B$15,CalculationsAndCharts!$A972+$A$11,0,1,1)</f>
        <v>40193</v>
      </c>
      <c r="C972" s="3">
        <f ca="1">OFFSET(InputPriceData!G$15,CalculationsAndCharts!$A972+$A$11,IF($C$7,8,0),1,1)</f>
        <v>212283100</v>
      </c>
      <c r="D972" s="4">
        <f ca="1">OFFSET(InputPriceData!C$15,CalculationsAndCharts!$A972+$A$11,IF($C$7,8,0),1,1)</f>
        <v>105.22</v>
      </c>
      <c r="E972" s="4">
        <f ca="1">OFFSET(InputPriceData!D$15,CalculationsAndCharts!$A972+$A$11,IF($C$7,8,0),1,1)</f>
        <v>105.32</v>
      </c>
      <c r="F972" s="4">
        <f ca="1">OFFSET(InputPriceData!E$15,CalculationsAndCharts!$A972+$A$11,IF($C$7,8,0),1,1)</f>
        <v>103.82</v>
      </c>
      <c r="G972" s="4">
        <f ca="1">OFFSET(InputPriceData!F$15,CalculationsAndCharts!$A972+$A$11,IF($C$7,8,0),1,1)</f>
        <v>104.22</v>
      </c>
      <c r="H972" s="138"/>
      <c r="I972" s="138"/>
      <c r="O972" s="246">
        <f t="shared" ca="1" si="140"/>
        <v>-0.63627399042638044</v>
      </c>
      <c r="P972" s="246">
        <f t="shared" ca="1" si="141"/>
        <v>0.59379250371678349</v>
      </c>
      <c r="Q972" s="246">
        <f t="shared" ca="1" si="143"/>
        <v>2.0435873331525993</v>
      </c>
      <c r="R972" s="4">
        <f t="shared" ca="1" si="144"/>
        <v>0.29056380125470449</v>
      </c>
      <c r="S972" s="4">
        <f t="shared" ca="1" si="142"/>
        <v>0.94376282003079714</v>
      </c>
      <c r="W972" s="246">
        <f t="shared" ca="1" si="145"/>
        <v>-0.63627399042638044</v>
      </c>
      <c r="X972" s="246">
        <f t="shared" ca="1" si="146"/>
        <v>0.59379250371678349</v>
      </c>
      <c r="Y972" s="246">
        <f t="shared" ca="1" si="147"/>
        <v>2.0435873331525993</v>
      </c>
      <c r="Z972" s="4">
        <f t="shared" ca="1" si="148"/>
        <v>0.29056380125470449</v>
      </c>
      <c r="AA972" s="4">
        <f t="shared" ca="1" si="149"/>
        <v>0.61865974981848693</v>
      </c>
    </row>
    <row r="973" spans="1:27" x14ac:dyDescent="0.25">
      <c r="A973">
        <v>941</v>
      </c>
      <c r="B973" s="176">
        <f ca="1">OFFSET(InputPriceData!B$15,CalculationsAndCharts!$A973+$A$11,0,1,1)</f>
        <v>40192</v>
      </c>
      <c r="C973" s="3">
        <f ca="1">OFFSET(InputPriceData!G$15,CalculationsAndCharts!$A973+$A$11,IF($C$7,8,0),1,1)</f>
        <v>115718800</v>
      </c>
      <c r="D973" s="4">
        <f ca="1">OFFSET(InputPriceData!C$15,CalculationsAndCharts!$A973+$A$11,IF($C$7,8,0),1,1)</f>
        <v>105</v>
      </c>
      <c r="E973" s="4">
        <f ca="1">OFFSET(InputPriceData!D$15,CalculationsAndCharts!$A973+$A$11,IF($C$7,8,0),1,1)</f>
        <v>105.59</v>
      </c>
      <c r="F973" s="4">
        <f ca="1">OFFSET(InputPriceData!E$15,CalculationsAndCharts!$A973+$A$11,IF($C$7,8,0),1,1)</f>
        <v>104.93</v>
      </c>
      <c r="G973" s="4">
        <f ca="1">OFFSET(InputPriceData!F$15,CalculationsAndCharts!$A973+$A$11,IF($C$7,8,0),1,1)</f>
        <v>105.4</v>
      </c>
      <c r="H973" s="138"/>
      <c r="I973" s="138"/>
      <c r="O973" s="246">
        <f t="shared" ca="1" si="140"/>
        <v>0.67355389922678888</v>
      </c>
      <c r="P973" s="246">
        <f t="shared" ca="1" si="141"/>
        <v>0.64045038189576364</v>
      </c>
      <c r="Q973" s="246">
        <f t="shared" ca="1" si="143"/>
        <v>2.0621466530298682</v>
      </c>
      <c r="R973" s="4">
        <f t="shared" ca="1" si="144"/>
        <v>0.31057460484430799</v>
      </c>
      <c r="S973" s="4">
        <f t="shared" ca="1" si="142"/>
        <v>0.94611831516328759</v>
      </c>
      <c r="W973" s="246">
        <f t="shared" ca="1" si="145"/>
        <v>0.67355389922678888</v>
      </c>
      <c r="X973" s="246">
        <f t="shared" ca="1" si="146"/>
        <v>0.64045038189576364</v>
      </c>
      <c r="Y973" s="246">
        <f t="shared" ca="1" si="147"/>
        <v>2.0621466530298682</v>
      </c>
      <c r="Z973" s="4">
        <f t="shared" ca="1" si="148"/>
        <v>0.31057460484430799</v>
      </c>
      <c r="AA973" s="4">
        <f t="shared" ca="1" si="149"/>
        <v>0.63205456601255239</v>
      </c>
    </row>
    <row r="974" spans="1:27" x14ac:dyDescent="0.25">
      <c r="A974">
        <v>942</v>
      </c>
      <c r="B974" s="176">
        <f ca="1">OFFSET(InputPriceData!B$15,CalculationsAndCharts!$A974+$A$11,0,1,1)</f>
        <v>40191</v>
      </c>
      <c r="C974" s="3">
        <f ca="1">OFFSET(InputPriceData!G$15,CalculationsAndCharts!$A974+$A$11,IF($C$7,8,0),1,1)</f>
        <v>161822000</v>
      </c>
      <c r="D974" s="4">
        <f ca="1">OFFSET(InputPriceData!C$15,CalculationsAndCharts!$A974+$A$11,IF($C$7,8,0),1,1)</f>
        <v>104.51</v>
      </c>
      <c r="E974" s="4">
        <f ca="1">OFFSET(InputPriceData!D$15,CalculationsAndCharts!$A974+$A$11,IF($C$7,8,0),1,1)</f>
        <v>105.41</v>
      </c>
      <c r="F974" s="4">
        <f ca="1">OFFSET(InputPriceData!E$15,CalculationsAndCharts!$A974+$A$11,IF($C$7,8,0),1,1)</f>
        <v>103.97</v>
      </c>
      <c r="G974" s="4">
        <f ca="1">OFFSET(InputPriceData!F$15,CalculationsAndCharts!$A974+$A$11,IF($C$7,8,0),1,1)</f>
        <v>105.12</v>
      </c>
      <c r="H974" s="138"/>
      <c r="I974" s="138"/>
      <c r="O974" s="246">
        <f t="shared" ca="1" si="140"/>
        <v>0.5766352952268915</v>
      </c>
      <c r="P974" s="246">
        <f t="shared" ca="1" si="141"/>
        <v>0.63659195244939371</v>
      </c>
      <c r="Q974" s="246">
        <f t="shared" ca="1" si="143"/>
        <v>2.0808745237435602</v>
      </c>
      <c r="R974" s="4">
        <f t="shared" ca="1" si="144"/>
        <v>0.30592519884579311</v>
      </c>
      <c r="S974" s="4">
        <f t="shared" ca="1" si="142"/>
        <v>0.94557696100757438</v>
      </c>
      <c r="W974" s="246">
        <f t="shared" ca="1" si="145"/>
        <v>0.5766352952268915</v>
      </c>
      <c r="X974" s="246">
        <f t="shared" ca="1" si="146"/>
        <v>0.63659195244939371</v>
      </c>
      <c r="Y974" s="246">
        <f t="shared" ca="1" si="147"/>
        <v>2.0808745237435602</v>
      </c>
      <c r="Z974" s="4">
        <f t="shared" ca="1" si="148"/>
        <v>0.30592519884579311</v>
      </c>
      <c r="AA974" s="4">
        <f t="shared" ca="1" si="149"/>
        <v>0.62895938845427235</v>
      </c>
    </row>
    <row r="975" spans="1:27" x14ac:dyDescent="0.25">
      <c r="A975">
        <v>943</v>
      </c>
      <c r="B975" s="176">
        <f ca="1">OFFSET(InputPriceData!B$15,CalculationsAndCharts!$A975+$A$11,0,1,1)</f>
        <v>40190</v>
      </c>
      <c r="C975" s="3">
        <f ca="1">OFFSET(InputPriceData!G$15,CalculationsAndCharts!$A975+$A$11,IF($C$7,8,0),1,1)</f>
        <v>163333500</v>
      </c>
      <c r="D975" s="4">
        <f ca="1">OFFSET(InputPriceData!C$15,CalculationsAndCharts!$A975+$A$11,IF($C$7,8,0),1,1)</f>
        <v>104.52</v>
      </c>
      <c r="E975" s="4">
        <f ca="1">OFFSET(InputPriceData!D$15,CalculationsAndCharts!$A975+$A$11,IF($C$7,8,0),1,1)</f>
        <v>104.74</v>
      </c>
      <c r="F975" s="4">
        <f ca="1">OFFSET(InputPriceData!E$15,CalculationsAndCharts!$A975+$A$11,IF($C$7,8,0),1,1)</f>
        <v>103.84</v>
      </c>
      <c r="G975" s="4">
        <f ca="1">OFFSET(InputPriceData!F$15,CalculationsAndCharts!$A975+$A$11,IF($C$7,8,0),1,1)</f>
        <v>104.24</v>
      </c>
      <c r="H975" s="138"/>
      <c r="I975" s="138"/>
      <c r="O975" s="246">
        <f t="shared" ca="1" si="140"/>
        <v>-0.15805473025973604</v>
      </c>
      <c r="P975" s="246">
        <f t="shared" ca="1" si="141"/>
        <v>0.62915905562255225</v>
      </c>
      <c r="Q975" s="246">
        <f t="shared" ca="1" si="143"/>
        <v>2.0997724760278107</v>
      </c>
      <c r="R975" s="4">
        <f t="shared" ca="1" si="144"/>
        <v>0.2996320138516852</v>
      </c>
      <c r="S975" s="4">
        <f t="shared" ca="1" si="142"/>
        <v>0.94483852960145187</v>
      </c>
      <c r="W975" s="246">
        <f t="shared" ca="1" si="145"/>
        <v>-0.15805473025973604</v>
      </c>
      <c r="X975" s="246">
        <f t="shared" ca="1" si="146"/>
        <v>0.62915905562255225</v>
      </c>
      <c r="Y975" s="246">
        <f t="shared" ca="1" si="147"/>
        <v>2.0997724760278107</v>
      </c>
      <c r="Z975" s="4">
        <f t="shared" ca="1" si="148"/>
        <v>0.2996320138516852</v>
      </c>
      <c r="AA975" s="4">
        <f t="shared" ca="1" si="149"/>
        <v>0.62475354831467977</v>
      </c>
    </row>
    <row r="976" spans="1:27" x14ac:dyDescent="0.25">
      <c r="A976">
        <v>944</v>
      </c>
      <c r="B976" s="176">
        <f ca="1">OFFSET(InputPriceData!B$15,CalculationsAndCharts!$A976+$A$11,0,1,1)</f>
        <v>40189</v>
      </c>
      <c r="C976" s="3">
        <f ca="1">OFFSET(InputPriceData!G$15,CalculationsAndCharts!$A976+$A$11,IF($C$7,8,0),1,1)</f>
        <v>106375700</v>
      </c>
      <c r="D976" s="4">
        <f ca="1">OFFSET(InputPriceData!C$15,CalculationsAndCharts!$A976+$A$11,IF($C$7,8,0),1,1)</f>
        <v>105.54</v>
      </c>
      <c r="E976" s="4">
        <f ca="1">OFFSET(InputPriceData!D$15,CalculationsAndCharts!$A976+$A$11,IF($C$7,8,0),1,1)</f>
        <v>105.59</v>
      </c>
      <c r="F976" s="4">
        <f ca="1">OFFSET(InputPriceData!E$15,CalculationsAndCharts!$A976+$A$11,IF($C$7,8,0),1,1)</f>
        <v>104.77</v>
      </c>
      <c r="G976" s="4">
        <f ca="1">OFFSET(InputPriceData!F$15,CalculationsAndCharts!$A976+$A$11,IF($C$7,8,0),1,1)</f>
        <v>105.22</v>
      </c>
      <c r="H976" s="138"/>
      <c r="I976" s="138"/>
      <c r="O976" s="246">
        <f t="shared" ca="1" si="140"/>
        <v>0.98477406849453097</v>
      </c>
      <c r="P976" s="246">
        <f t="shared" ca="1" si="141"/>
        <v>0.56583870313646201</v>
      </c>
      <c r="Q976" s="246">
        <f t="shared" ca="1" si="143"/>
        <v>2.1188420545184772</v>
      </c>
      <c r="R976" s="4">
        <f t="shared" ca="1" si="144"/>
        <v>0.26705091204405657</v>
      </c>
      <c r="S976" s="4">
        <f t="shared" ca="1" si="142"/>
        <v>0.9409076827090227</v>
      </c>
      <c r="W976" s="246">
        <f t="shared" ca="1" si="145"/>
        <v>0.98477406849453097</v>
      </c>
      <c r="X976" s="246">
        <f t="shared" ca="1" si="146"/>
        <v>0.56583870313646201</v>
      </c>
      <c r="Y976" s="246">
        <f t="shared" ca="1" si="147"/>
        <v>2.1188420545184772</v>
      </c>
      <c r="Z976" s="4">
        <f t="shared" ca="1" si="148"/>
        <v>0.26705091204405657</v>
      </c>
      <c r="AA976" s="4">
        <f t="shared" ca="1" si="149"/>
        <v>0.60267314665281801</v>
      </c>
    </row>
    <row r="977" spans="1:27" x14ac:dyDescent="0.25">
      <c r="A977">
        <v>945</v>
      </c>
      <c r="B977" s="176">
        <f ca="1">OFFSET(InputPriceData!B$15,CalculationsAndCharts!$A977+$A$11,0,1,1)</f>
        <v>40186</v>
      </c>
      <c r="C977" s="3">
        <f ca="1">OFFSET(InputPriceData!G$15,CalculationsAndCharts!$A977+$A$11,IF($C$7,8,0),1,1)</f>
        <v>126402800</v>
      </c>
      <c r="D977" s="4">
        <f ca="1">OFFSET(InputPriceData!C$15,CalculationsAndCharts!$A977+$A$11,IF($C$7,8,0),1,1)</f>
        <v>104.45</v>
      </c>
      <c r="E977" s="4">
        <f ca="1">OFFSET(InputPriceData!D$15,CalculationsAndCharts!$A977+$A$11,IF($C$7,8,0),1,1)</f>
        <v>105.12</v>
      </c>
      <c r="F977" s="4">
        <f ca="1">OFFSET(InputPriceData!E$15,CalculationsAndCharts!$A977+$A$11,IF($C$7,8,0),1,1)</f>
        <v>104.24</v>
      </c>
      <c r="G977" s="4">
        <f ca="1">OFFSET(InputPriceData!F$15,CalculationsAndCharts!$A977+$A$11,IF($C$7,8,0),1,1)</f>
        <v>105.07</v>
      </c>
      <c r="H977" s="138"/>
      <c r="I977" s="138"/>
      <c r="O977" s="246">
        <f t="shared" ca="1" si="140"/>
        <v>1.049857664083639</v>
      </c>
      <c r="P977" s="246">
        <f t="shared" ca="1" si="141"/>
        <v>0.44831851672425627</v>
      </c>
      <c r="Q977" s="246">
        <f t="shared" ca="1" si="143"/>
        <v>2.1380848178793919</v>
      </c>
      <c r="R977" s="4">
        <f t="shared" ca="1" si="144"/>
        <v>0.20968228808102676</v>
      </c>
      <c r="S977" s="4">
        <f t="shared" ca="1" si="142"/>
        <v>0.93351490160700457</v>
      </c>
      <c r="W977" s="246">
        <f t="shared" ca="1" si="145"/>
        <v>1.049857664083639</v>
      </c>
      <c r="X977" s="246">
        <f t="shared" ca="1" si="146"/>
        <v>0.44831851672425627</v>
      </c>
      <c r="Y977" s="246">
        <f t="shared" ca="1" si="147"/>
        <v>2.1380848178793919</v>
      </c>
      <c r="Z977" s="4">
        <f t="shared" ca="1" si="148"/>
        <v>0.20968228808102676</v>
      </c>
      <c r="AA977" s="4">
        <f t="shared" ca="1" si="149"/>
        <v>0.56250348127787186</v>
      </c>
    </row>
    <row r="978" spans="1:27" x14ac:dyDescent="0.25">
      <c r="A978">
        <v>946</v>
      </c>
      <c r="B978" s="176">
        <f ca="1">OFFSET(InputPriceData!B$15,CalculationsAndCharts!$A978+$A$11,0,1,1)</f>
        <v>40185</v>
      </c>
      <c r="C978" s="3">
        <f ca="1">OFFSET(InputPriceData!G$15,CalculationsAndCharts!$A978+$A$11,IF($C$7,8,0),1,1)</f>
        <v>131091100</v>
      </c>
      <c r="D978" s="4">
        <f ca="1">OFFSET(InputPriceData!C$15,CalculationsAndCharts!$A978+$A$11,IF($C$7,8,0),1,1)</f>
        <v>104.09</v>
      </c>
      <c r="E978" s="4">
        <f ca="1">OFFSET(InputPriceData!D$15,CalculationsAndCharts!$A978+$A$11,IF($C$7,8,0),1,1)</f>
        <v>104.85</v>
      </c>
      <c r="F978" s="4">
        <f ca="1">OFFSET(InputPriceData!E$15,CalculationsAndCharts!$A978+$A$11,IF($C$7,8,0),1,1)</f>
        <v>103.79</v>
      </c>
      <c r="G978" s="4">
        <f ca="1">OFFSET(InputPriceData!F$15,CalculationsAndCharts!$A978+$A$11,IF($C$7,8,0),1,1)</f>
        <v>104.72</v>
      </c>
      <c r="H978" s="138"/>
      <c r="I978" s="138"/>
      <c r="O978" s="246">
        <f t="shared" ca="1" si="140"/>
        <v>0.90963165250907629</v>
      </c>
      <c r="P978" s="246">
        <f t="shared" ca="1" si="141"/>
        <v>0.33517623925020801</v>
      </c>
      <c r="Q978" s="246">
        <f t="shared" ca="1" si="143"/>
        <v>2.1575023389297598</v>
      </c>
      <c r="R978" s="4">
        <f t="shared" ca="1" si="144"/>
        <v>0.15535382428205102</v>
      </c>
      <c r="S978" s="4">
        <f t="shared" ca="1" si="142"/>
        <v>0.92589642835185371</v>
      </c>
      <c r="W978" s="246">
        <f t="shared" ca="1" si="145"/>
        <v>0.90963165250907629</v>
      </c>
      <c r="X978" s="246">
        <f t="shared" ca="1" si="146"/>
        <v>0.33517623925020801</v>
      </c>
      <c r="Y978" s="246">
        <f t="shared" ca="1" si="147"/>
        <v>2.1575023389297598</v>
      </c>
      <c r="Z978" s="4">
        <f t="shared" ca="1" si="148"/>
        <v>0.15535382428205102</v>
      </c>
      <c r="AA978" s="4">
        <f t="shared" ca="1" si="149"/>
        <v>0.52286235755437072</v>
      </c>
    </row>
    <row r="979" spans="1:27" x14ac:dyDescent="0.25">
      <c r="A979">
        <v>947</v>
      </c>
      <c r="B979" s="176">
        <f ca="1">OFFSET(InputPriceData!B$15,CalculationsAndCharts!$A979+$A$11,0,1,1)</f>
        <v>40184</v>
      </c>
      <c r="C979" s="3">
        <f ca="1">OFFSET(InputPriceData!G$15,CalculationsAndCharts!$A979+$A$11,IF($C$7,8,0),1,1)</f>
        <v>116074400</v>
      </c>
      <c r="D979" s="4">
        <f ca="1">OFFSET(InputPriceData!C$15,CalculationsAndCharts!$A979+$A$11,IF($C$7,8,0),1,1)</f>
        <v>104.11</v>
      </c>
      <c r="E979" s="4">
        <f ca="1">OFFSET(InputPriceData!D$15,CalculationsAndCharts!$A979+$A$11,IF($C$7,8,0),1,1)</f>
        <v>104.54</v>
      </c>
      <c r="F979" s="4">
        <f ca="1">OFFSET(InputPriceData!E$15,CalculationsAndCharts!$A979+$A$11,IF($C$7,8,0),1,1)</f>
        <v>104.02</v>
      </c>
      <c r="G979" s="4">
        <f ca="1">OFFSET(InputPriceData!F$15,CalculationsAndCharts!$A979+$A$11,IF($C$7,8,0),1,1)</f>
        <v>104.28</v>
      </c>
      <c r="H979" s="138"/>
      <c r="I979" s="138"/>
      <c r="O979" s="246">
        <f t="shared" ca="1" si="140"/>
        <v>0.6603586478228689</v>
      </c>
      <c r="P979" s="246">
        <f t="shared" ca="1" si="141"/>
        <v>0.23817114688055946</v>
      </c>
      <c r="Q979" s="246">
        <f t="shared" ca="1" si="143"/>
        <v>2.1770962047727145</v>
      </c>
      <c r="R979" s="4">
        <f t="shared" ca="1" si="144"/>
        <v>0.10939854029345669</v>
      </c>
      <c r="S979" s="4">
        <f t="shared" ca="1" si="142"/>
        <v>0.9189226257807197</v>
      </c>
      <c r="W979" s="246">
        <f t="shared" ca="1" si="145"/>
        <v>0.6603586478228689</v>
      </c>
      <c r="X979" s="246">
        <f t="shared" ca="1" si="146"/>
        <v>0.23817114688055946</v>
      </c>
      <c r="Y979" s="246">
        <f t="shared" ca="1" si="147"/>
        <v>2.1770962047727145</v>
      </c>
      <c r="Z979" s="4">
        <f t="shared" ca="1" si="148"/>
        <v>0.10939854029345669</v>
      </c>
      <c r="AA979" s="4">
        <f t="shared" ca="1" si="149"/>
        <v>0.48804210283279398</v>
      </c>
    </row>
    <row r="980" spans="1:27" x14ac:dyDescent="0.25">
      <c r="A980">
        <v>948</v>
      </c>
      <c r="B980" s="176">
        <f ca="1">OFFSET(InputPriceData!B$15,CalculationsAndCharts!$A980+$A$11,0,1,1)</f>
        <v>40183</v>
      </c>
      <c r="C980" s="3">
        <f ca="1">OFFSET(InputPriceData!G$15,CalculationsAndCharts!$A980+$A$11,IF($C$7,8,0),1,1)</f>
        <v>111579900</v>
      </c>
      <c r="D980" s="4">
        <f ca="1">OFFSET(InputPriceData!C$15,CalculationsAndCharts!$A980+$A$11,IF($C$7,8,0),1,1)</f>
        <v>103.87</v>
      </c>
      <c r="E980" s="4">
        <f ca="1">OFFSET(InputPriceData!D$15,CalculationsAndCharts!$A980+$A$11,IF($C$7,8,0),1,1)</f>
        <v>104.26</v>
      </c>
      <c r="F980" s="4">
        <f ca="1">OFFSET(InputPriceData!E$15,CalculationsAndCharts!$A980+$A$11,IF($C$7,8,0),1,1)</f>
        <v>103.49</v>
      </c>
      <c r="G980" s="4">
        <f ca="1">OFFSET(InputPriceData!F$15,CalculationsAndCharts!$A980+$A$11,IF($C$7,8,0),1,1)</f>
        <v>104.21</v>
      </c>
      <c r="H980" s="138"/>
      <c r="I980" s="138"/>
      <c r="O980" s="246">
        <f t="shared" ca="1" si="140"/>
        <v>0.77355754007849409</v>
      </c>
      <c r="P980" s="246">
        <f t="shared" ca="1" si="141"/>
        <v>0.1542856449765948</v>
      </c>
      <c r="Q980" s="246">
        <f t="shared" ca="1" si="143"/>
        <v>2.1968680169250399</v>
      </c>
      <c r="R980" s="4">
        <f t="shared" ca="1" si="144"/>
        <v>7.022981981072704E-2</v>
      </c>
      <c r="S980" s="4">
        <f t="shared" ca="1" si="142"/>
        <v>0.9125503949836109</v>
      </c>
      <c r="W980" s="246">
        <f t="shared" ca="1" si="145"/>
        <v>0.77355754007849409</v>
      </c>
      <c r="X980" s="246">
        <f t="shared" ca="1" si="146"/>
        <v>0.1542856449765948</v>
      </c>
      <c r="Y980" s="246">
        <f t="shared" ca="1" si="147"/>
        <v>2.1968680169250399</v>
      </c>
      <c r="Z980" s="4">
        <f t="shared" ca="1" si="148"/>
        <v>7.022981981072704E-2</v>
      </c>
      <c r="AA980" s="4">
        <f t="shared" ca="1" si="149"/>
        <v>0.45738110283592759</v>
      </c>
    </row>
    <row r="981" spans="1:27" x14ac:dyDescent="0.25">
      <c r="A981">
        <v>949</v>
      </c>
      <c r="B981" s="176">
        <f ca="1">OFFSET(InputPriceData!B$15,CalculationsAndCharts!$A981+$A$11,0,1,1)</f>
        <v>40182</v>
      </c>
      <c r="C981" s="3">
        <f ca="1">OFFSET(InputPriceData!G$15,CalculationsAndCharts!$A981+$A$11,IF($C$7,8,0),1,1)</f>
        <v>118944600</v>
      </c>
      <c r="D981" s="4">
        <f ca="1">OFFSET(InputPriceData!C$15,CalculationsAndCharts!$A981+$A$11,IF($C$7,8,0),1,1)</f>
        <v>103.06</v>
      </c>
      <c r="E981" s="4">
        <f ca="1">OFFSET(InputPriceData!D$15,CalculationsAndCharts!$A981+$A$11,IF($C$7,8,0),1,1)</f>
        <v>104</v>
      </c>
      <c r="F981" s="4">
        <f ca="1">OFFSET(InputPriceData!E$15,CalculationsAndCharts!$A981+$A$11,IF($C$7,8,0),1,1)</f>
        <v>102.27</v>
      </c>
      <c r="G981" s="4">
        <f ca="1">OFFSET(InputPriceData!F$15,CalculationsAndCharts!$A981+$A$11,IF($C$7,8,0),1,1)</f>
        <v>103.94</v>
      </c>
      <c r="H981" s="138"/>
      <c r="I981" s="138"/>
      <c r="O981" s="246">
        <f t="shared" ca="1" si="140"/>
        <v>0.6864892480420054</v>
      </c>
      <c r="P981" s="246">
        <f t="shared" ca="1" si="141"/>
        <v>9.2809815870470685E-2</v>
      </c>
      <c r="Q981" s="246">
        <f t="shared" ca="1" si="143"/>
        <v>2.2168193914480727</v>
      </c>
      <c r="R981" s="4">
        <f t="shared" ca="1" si="144"/>
        <v>4.1866205351914293E-2</v>
      </c>
      <c r="S981" s="4">
        <f t="shared" ca="1" si="142"/>
        <v>0.90766573722106014</v>
      </c>
      <c r="W981" s="246">
        <f t="shared" ca="1" si="145"/>
        <v>0.6864892480420054</v>
      </c>
      <c r="X981" s="246">
        <f t="shared" ca="1" si="146"/>
        <v>9.2809815870470685E-2</v>
      </c>
      <c r="Y981" s="246">
        <f t="shared" ca="1" si="147"/>
        <v>2.2168193914480727</v>
      </c>
      <c r="Z981" s="4">
        <f t="shared" ca="1" si="148"/>
        <v>4.1866205351914293E-2</v>
      </c>
      <c r="AA981" s="4">
        <f t="shared" ca="1" si="149"/>
        <v>0.43458837882729867</v>
      </c>
    </row>
    <row r="982" spans="1:27" x14ac:dyDescent="0.25">
      <c r="A982">
        <v>950</v>
      </c>
      <c r="B982" s="176">
        <f ca="1">OFFSET(InputPriceData!B$15,CalculationsAndCharts!$A982+$A$11,0,1,1)</f>
        <v>40178</v>
      </c>
      <c r="C982" s="3">
        <f ca="1">OFFSET(InputPriceData!G$15,CalculationsAndCharts!$A982+$A$11,IF($C$7,8,0),1,1)</f>
        <v>90637900</v>
      </c>
      <c r="D982" s="4">
        <f ca="1">OFFSET(InputPriceData!C$15,CalculationsAndCharts!$A982+$A$11,IF($C$7,8,0),1,1)</f>
        <v>103.42</v>
      </c>
      <c r="E982" s="4">
        <f ca="1">OFFSET(InputPriceData!D$15,CalculationsAndCharts!$A982+$A$11,IF($C$7,8,0),1,1)</f>
        <v>103.45</v>
      </c>
      <c r="F982" s="4">
        <f ca="1">OFFSET(InputPriceData!E$15,CalculationsAndCharts!$A982+$A$11,IF($C$7,8,0),1,1)</f>
        <v>102.15</v>
      </c>
      <c r="G982" s="4">
        <f ca="1">OFFSET(InputPriceData!F$15,CalculationsAndCharts!$A982+$A$11,IF($C$7,8,0),1,1)</f>
        <v>102.2</v>
      </c>
      <c r="H982" s="138"/>
      <c r="I982" s="138"/>
      <c r="O982" s="246">
        <f t="shared" ca="1" si="140"/>
        <v>-0.94764262637295449</v>
      </c>
      <c r="P982" s="246">
        <f t="shared" ca="1" si="141"/>
        <v>7.546075142555618E-2</v>
      </c>
      <c r="Q982" s="246">
        <f t="shared" ca="1" si="143"/>
        <v>2.2369519590797911</v>
      </c>
      <c r="R982" s="4">
        <f t="shared" ca="1" si="144"/>
        <v>3.3733738053363591E-2</v>
      </c>
      <c r="S982" s="4">
        <f t="shared" ca="1" si="142"/>
        <v>0.90622055200543039</v>
      </c>
      <c r="W982" s="246">
        <f t="shared" ca="1" si="145"/>
        <v>-0.94764262637295449</v>
      </c>
      <c r="X982" s="246">
        <f t="shared" ca="1" si="146"/>
        <v>7.546075142555618E-2</v>
      </c>
      <c r="Y982" s="246">
        <f t="shared" ca="1" si="147"/>
        <v>2.2369519590797911</v>
      </c>
      <c r="Z982" s="4">
        <f t="shared" ca="1" si="148"/>
        <v>3.3733738053363591E-2</v>
      </c>
      <c r="AA982" s="4">
        <f t="shared" ca="1" si="149"/>
        <v>0.42795907432897418</v>
      </c>
    </row>
    <row r="983" spans="1:27" x14ac:dyDescent="0.25">
      <c r="A983">
        <v>951</v>
      </c>
      <c r="B983" s="176">
        <f ca="1">OFFSET(InputPriceData!B$15,CalculationsAndCharts!$A983+$A$11,0,1,1)</f>
        <v>40177</v>
      </c>
      <c r="C983" s="3">
        <f ca="1">OFFSET(InputPriceData!G$15,CalculationsAndCharts!$A983+$A$11,IF($C$7,8,0),1,1)</f>
        <v>73138400</v>
      </c>
      <c r="D983" s="4">
        <f ca="1">OFFSET(InputPriceData!C$15,CalculationsAndCharts!$A983+$A$11,IF($C$7,8,0),1,1)</f>
        <v>102.92</v>
      </c>
      <c r="E983" s="4">
        <f ca="1">OFFSET(InputPriceData!D$15,CalculationsAndCharts!$A983+$A$11,IF($C$7,8,0),1,1)</f>
        <v>103.31</v>
      </c>
      <c r="F983" s="4">
        <f ca="1">OFFSET(InputPriceData!E$15,CalculationsAndCharts!$A983+$A$11,IF($C$7,8,0),1,1)</f>
        <v>102.87</v>
      </c>
      <c r="G983" s="4">
        <f ca="1">OFFSET(InputPriceData!F$15,CalculationsAndCharts!$A983+$A$11,IF($C$7,8,0),1,1)</f>
        <v>103.19</v>
      </c>
      <c r="H983" s="138"/>
      <c r="I983" s="138"/>
      <c r="O983" s="246">
        <f t="shared" ca="1" si="140"/>
        <v>0.12375918378318485</v>
      </c>
      <c r="P983" s="246">
        <f t="shared" ca="1" si="141"/>
        <v>2.3023708666901177E-2</v>
      </c>
      <c r="Q983" s="246">
        <f t="shared" ca="1" si="143"/>
        <v>2.2572673653681039</v>
      </c>
      <c r="R983" s="4">
        <f t="shared" ca="1" si="144"/>
        <v>1.0199814616620121E-2</v>
      </c>
      <c r="S983" s="4">
        <f t="shared" ca="1" si="142"/>
        <v>0.90192033640931879</v>
      </c>
      <c r="W983" s="246">
        <f t="shared" ca="1" si="145"/>
        <v>0.12375918378318485</v>
      </c>
      <c r="X983" s="246">
        <f t="shared" ca="1" si="146"/>
        <v>2.3023708666901177E-2</v>
      </c>
      <c r="Y983" s="246">
        <f t="shared" ca="1" si="147"/>
        <v>2.2572673653681039</v>
      </c>
      <c r="Z983" s="4">
        <f t="shared" ca="1" si="148"/>
        <v>1.0199814616620121E-2</v>
      </c>
      <c r="AA983" s="4">
        <f t="shared" ca="1" si="149"/>
        <v>0.40853303014771108</v>
      </c>
    </row>
    <row r="984" spans="1:27" x14ac:dyDescent="0.25">
      <c r="A984">
        <v>952</v>
      </c>
      <c r="B984" s="176">
        <f ca="1">OFFSET(InputPriceData!B$15,CalculationsAndCharts!$A984+$A$11,0,1,1)</f>
        <v>40176</v>
      </c>
      <c r="C984" s="3">
        <f ca="1">OFFSET(InputPriceData!G$15,CalculationsAndCharts!$A984+$A$11,IF($C$7,8,0),1,1)</f>
        <v>80572500</v>
      </c>
      <c r="D984" s="4">
        <f ca="1">OFFSET(InputPriceData!C$15,CalculationsAndCharts!$A984+$A$11,IF($C$7,8,0),1,1)</f>
        <v>103.64</v>
      </c>
      <c r="E984" s="4">
        <f ca="1">OFFSET(InputPriceData!D$15,CalculationsAndCharts!$A984+$A$11,IF($C$7,8,0),1,1)</f>
        <v>103.66</v>
      </c>
      <c r="F984" s="4">
        <f ca="1">OFFSET(InputPriceData!E$15,CalculationsAndCharts!$A984+$A$11,IF($C$7,8,0),1,1)</f>
        <v>103.22</v>
      </c>
      <c r="G984" s="4">
        <f ca="1">OFFSET(InputPriceData!F$15,CalculationsAndCharts!$A984+$A$11,IF($C$7,8,0),1,1)</f>
        <v>103.23</v>
      </c>
      <c r="H984" s="138"/>
      <c r="I984" s="138"/>
      <c r="O984" s="246">
        <f t="shared" ca="1" si="140"/>
        <v>0.30082682641415803</v>
      </c>
      <c r="P984" s="246">
        <f t="shared" ca="1" si="141"/>
        <v>-0.1123304746721896</v>
      </c>
      <c r="Q984" s="246">
        <f t="shared" ca="1" si="143"/>
        <v>2.2777672708053522</v>
      </c>
      <c r="R984" s="4">
        <f t="shared" ca="1" si="144"/>
        <v>-4.9316045634667849E-2</v>
      </c>
      <c r="S984" s="4">
        <f t="shared" ca="1" si="142"/>
        <v>0.89019475082522703</v>
      </c>
      <c r="W984" s="246">
        <f t="shared" ca="1" si="145"/>
        <v>0.30082682641415803</v>
      </c>
      <c r="X984" s="246">
        <f t="shared" ca="1" si="146"/>
        <v>-0.1123304746721896</v>
      </c>
      <c r="Y984" s="246">
        <f t="shared" ca="1" si="147"/>
        <v>2.2777672708053522</v>
      </c>
      <c r="Z984" s="4">
        <f t="shared" ca="1" si="148"/>
        <v>-4.9316045634667849E-2</v>
      </c>
      <c r="AA984" s="4">
        <f t="shared" ca="1" si="149"/>
        <v>0.35774090100507355</v>
      </c>
    </row>
    <row r="985" spans="1:27" x14ac:dyDescent="0.25">
      <c r="A985">
        <v>953</v>
      </c>
      <c r="B985" s="176">
        <f ca="1">OFFSET(InputPriceData!B$15,CalculationsAndCharts!$A985+$A$11,0,1,1)</f>
        <v>40175</v>
      </c>
      <c r="C985" s="3">
        <f ca="1">OFFSET(InputPriceData!G$15,CalculationsAndCharts!$A985+$A$11,IF($C$7,8,0),1,1)</f>
        <v>87508500</v>
      </c>
      <c r="D985" s="4">
        <f ca="1">OFFSET(InputPriceData!C$15,CalculationsAndCharts!$A985+$A$11,IF($C$7,8,0),1,1)</f>
        <v>103.55</v>
      </c>
      <c r="E985" s="4">
        <f ca="1">OFFSET(InputPriceData!D$15,CalculationsAndCharts!$A985+$A$11,IF($C$7,8,0),1,1)</f>
        <v>103.63</v>
      </c>
      <c r="F985" s="4">
        <f ca="1">OFFSET(InputPriceData!E$15,CalculationsAndCharts!$A985+$A$11,IF($C$7,8,0),1,1)</f>
        <v>103.01</v>
      </c>
      <c r="G985" s="4">
        <f ca="1">OFFSET(InputPriceData!F$15,CalculationsAndCharts!$A985+$A$11,IF($C$7,8,0),1,1)</f>
        <v>103.38</v>
      </c>
      <c r="H985" s="138"/>
      <c r="I985" s="138"/>
      <c r="O985" s="246">
        <f t="shared" ca="1" si="140"/>
        <v>0.60878549155572059</v>
      </c>
      <c r="P985" s="246">
        <f t="shared" ca="1" si="141"/>
        <v>-0.28338922255225563</v>
      </c>
      <c r="Q985" s="246">
        <f t="shared" ca="1" si="143"/>
        <v>2.2984533509640284</v>
      </c>
      <c r="R985" s="4">
        <f t="shared" ca="1" si="144"/>
        <v>-0.12329561634713845</v>
      </c>
      <c r="S985" s="4">
        <f t="shared" ca="1" si="142"/>
        <v>0.87364986204393058</v>
      </c>
      <c r="W985" s="246">
        <f t="shared" ca="1" si="145"/>
        <v>0.60878549155572059</v>
      </c>
      <c r="X985" s="246">
        <f t="shared" ca="1" si="146"/>
        <v>-0.28338922255225563</v>
      </c>
      <c r="Y985" s="246">
        <f t="shared" ca="1" si="147"/>
        <v>2.2984533509640284</v>
      </c>
      <c r="Z985" s="4">
        <f t="shared" ca="1" si="148"/>
        <v>-0.12329561634713845</v>
      </c>
      <c r="AA985" s="4">
        <f t="shared" ca="1" si="149"/>
        <v>0.29105889814910679</v>
      </c>
    </row>
    <row r="986" spans="1:27" x14ac:dyDescent="0.25">
      <c r="A986">
        <v>954</v>
      </c>
      <c r="B986" s="176">
        <f ca="1">OFFSET(InputPriceData!B$15,CalculationsAndCharts!$A986+$A$11,0,1,1)</f>
        <v>40171</v>
      </c>
      <c r="C986" s="3">
        <f ca="1">OFFSET(InputPriceData!G$15,CalculationsAndCharts!$A986+$A$11,IF($C$7,8,0),1,1)</f>
        <v>39677500</v>
      </c>
      <c r="D986" s="4">
        <f ca="1">OFFSET(InputPriceData!C$15,CalculationsAndCharts!$A986+$A$11,IF($C$7,8,0),1,1)</f>
        <v>102.89</v>
      </c>
      <c r="E986" s="4">
        <f ca="1">OFFSET(InputPriceData!D$15,CalculationsAndCharts!$A986+$A$11,IF($C$7,8,0),1,1)</f>
        <v>103.27</v>
      </c>
      <c r="F986" s="4">
        <f ca="1">OFFSET(InputPriceData!E$15,CalculationsAndCharts!$A986+$A$11,IF($C$7,8,0),1,1)</f>
        <v>102.72</v>
      </c>
      <c r="G986" s="4">
        <f ca="1">OFFSET(InputPriceData!F$15,CalculationsAndCharts!$A986+$A$11,IF($C$7,8,0),1,1)</f>
        <v>103.16</v>
      </c>
      <c r="H986" s="138"/>
      <c r="I986" s="138"/>
      <c r="O986" s="246">
        <f t="shared" ca="1" si="140"/>
        <v>0.55710625709211048</v>
      </c>
      <c r="P986" s="246">
        <f t="shared" ca="1" si="141"/>
        <v>-0.45916658677097932</v>
      </c>
      <c r="Q986" s="246">
        <f t="shared" ca="1" si="143"/>
        <v>2.3193272966337322</v>
      </c>
      <c r="R986" s="4">
        <f t="shared" ca="1" si="144"/>
        <v>-0.19797403645333411</v>
      </c>
      <c r="S986" s="4">
        <f t="shared" ca="1" si="142"/>
        <v>0.854229742755239</v>
      </c>
      <c r="W986" s="246">
        <f t="shared" ca="1" si="145"/>
        <v>0.55710625709211048</v>
      </c>
      <c r="X986" s="246">
        <f t="shared" ca="1" si="146"/>
        <v>-0.45916658677097932</v>
      </c>
      <c r="Y986" s="246">
        <f t="shared" ca="1" si="147"/>
        <v>2.3193272966337322</v>
      </c>
      <c r="Z986" s="4">
        <f t="shared" ca="1" si="148"/>
        <v>-0.19797403645333411</v>
      </c>
      <c r="AA986" s="4">
        <f t="shared" ca="1" si="149"/>
        <v>0.21940017917457613</v>
      </c>
    </row>
    <row r="987" spans="1:27" x14ac:dyDescent="0.25">
      <c r="A987">
        <v>955</v>
      </c>
      <c r="B987" s="176">
        <f ca="1">OFFSET(InputPriceData!B$15,CalculationsAndCharts!$A987+$A$11,0,1,1)</f>
        <v>40170</v>
      </c>
      <c r="C987" s="3">
        <f ca="1">OFFSET(InputPriceData!G$15,CalculationsAndCharts!$A987+$A$11,IF($C$7,8,0),1,1)</f>
        <v>111783100</v>
      </c>
      <c r="D987" s="4">
        <f ca="1">OFFSET(InputPriceData!C$15,CalculationsAndCharts!$A987+$A$11,IF($C$7,8,0),1,1)</f>
        <v>102.72</v>
      </c>
      <c r="E987" s="4">
        <f ca="1">OFFSET(InputPriceData!D$15,CalculationsAndCharts!$A987+$A$11,IF($C$7,8,0),1,1)</f>
        <v>102.82</v>
      </c>
      <c r="F987" s="4">
        <f ca="1">OFFSET(InputPriceData!E$15,CalculationsAndCharts!$A987+$A$11,IF($C$7,8,0),1,1)</f>
        <v>102.26</v>
      </c>
      <c r="G987" s="4">
        <f ca="1">OFFSET(InputPriceData!F$15,CalculationsAndCharts!$A987+$A$11,IF($C$7,8,0),1,1)</f>
        <v>102.67</v>
      </c>
      <c r="H987" s="138"/>
      <c r="I987" s="138"/>
      <c r="O987" s="246">
        <f t="shared" ca="1" si="140"/>
        <v>0.21706572943420557</v>
      </c>
      <c r="P987" s="246">
        <f t="shared" ca="1" si="141"/>
        <v>-0.6048571106850873</v>
      </c>
      <c r="Q987" s="246">
        <f t="shared" ca="1" si="143"/>
        <v>2.3403908139593663</v>
      </c>
      <c r="R987" s="4">
        <f t="shared" ca="1" si="144"/>
        <v>-0.25844278104211904</v>
      </c>
      <c r="S987" s="4">
        <f t="shared" ca="1" si="142"/>
        <v>0.83601246728603995</v>
      </c>
      <c r="W987" s="246">
        <f t="shared" ca="1" si="145"/>
        <v>0.21706572943420557</v>
      </c>
      <c r="X987" s="246">
        <f t="shared" ca="1" si="146"/>
        <v>-0.6048571106850873</v>
      </c>
      <c r="Y987" s="246">
        <f t="shared" ca="1" si="147"/>
        <v>2.3403908139593663</v>
      </c>
      <c r="Z987" s="4">
        <f t="shared" ca="1" si="148"/>
        <v>-0.25844278104211904</v>
      </c>
      <c r="AA987" s="4">
        <f t="shared" ca="1" si="149"/>
        <v>0.15787821270037905</v>
      </c>
    </row>
    <row r="988" spans="1:27" x14ac:dyDescent="0.25">
      <c r="A988">
        <v>956</v>
      </c>
      <c r="B988" s="176">
        <f ca="1">OFFSET(InputPriceData!B$15,CalculationsAndCharts!$A988+$A$11,0,1,1)</f>
        <v>40169</v>
      </c>
      <c r="C988" s="3">
        <f ca="1">OFFSET(InputPriceData!G$15,CalculationsAndCharts!$A988+$A$11,IF($C$7,8,0),1,1)</f>
        <v>91707500</v>
      </c>
      <c r="D988" s="4">
        <f ca="1">OFFSET(InputPriceData!C$15,CalculationsAndCharts!$A988+$A$11,IF($C$7,8,0),1,1)</f>
        <v>102.32</v>
      </c>
      <c r="E988" s="4">
        <f ca="1">OFFSET(InputPriceData!D$15,CalculationsAndCharts!$A988+$A$11,IF($C$7,8,0),1,1)</f>
        <v>102.69</v>
      </c>
      <c r="F988" s="4">
        <f ca="1">OFFSET(InputPriceData!E$15,CalculationsAndCharts!$A988+$A$11,IF($C$7,8,0),1,1)</f>
        <v>102.19</v>
      </c>
      <c r="G988" s="4">
        <f ca="1">OFFSET(InputPriceData!F$15,CalculationsAndCharts!$A988+$A$11,IF($C$7,8,0),1,1)</f>
        <v>102.47</v>
      </c>
      <c r="H988" s="138"/>
      <c r="I988" s="138"/>
      <c r="O988" s="246">
        <f t="shared" ca="1" si="140"/>
        <v>0.14829981150262783</v>
      </c>
      <c r="P988" s="246">
        <f t="shared" ca="1" si="141"/>
        <v>-0.7098151578284877</v>
      </c>
      <c r="Q988" s="246">
        <f t="shared" ca="1" si="143"/>
        <v>2.3616456245805915</v>
      </c>
      <c r="R988" s="4">
        <f t="shared" ca="1" si="144"/>
        <v>-0.30055955493091602</v>
      </c>
      <c r="S988" s="4">
        <f t="shared" ca="1" si="142"/>
        <v>0.82171816695344091</v>
      </c>
      <c r="W988" s="246">
        <f t="shared" ca="1" si="145"/>
        <v>0.14829981150262783</v>
      </c>
      <c r="X988" s="246">
        <f t="shared" ca="1" si="146"/>
        <v>-0.7098151578284877</v>
      </c>
      <c r="Y988" s="246">
        <f t="shared" ca="1" si="147"/>
        <v>2.3616456245805915</v>
      </c>
      <c r="Z988" s="4">
        <f t="shared" ca="1" si="148"/>
        <v>-0.30055955493091602</v>
      </c>
      <c r="AA988" s="4">
        <f t="shared" ca="1" si="149"/>
        <v>0.11302925397686842</v>
      </c>
    </row>
    <row r="989" spans="1:27" x14ac:dyDescent="0.25">
      <c r="A989">
        <v>957</v>
      </c>
      <c r="B989" s="176">
        <f ca="1">OFFSET(InputPriceData!B$15,CalculationsAndCharts!$A989+$A$11,0,1,1)</f>
        <v>40168</v>
      </c>
      <c r="C989" s="3">
        <f ca="1">OFFSET(InputPriceData!G$15,CalculationsAndCharts!$A989+$A$11,IF($C$7,8,0),1,1)</f>
        <v>118039600</v>
      </c>
      <c r="D989" s="4">
        <f ca="1">OFFSET(InputPriceData!C$15,CalculationsAndCharts!$A989+$A$11,IF($C$7,8,0),1,1)</f>
        <v>101.58</v>
      </c>
      <c r="E989" s="4">
        <f ca="1">OFFSET(InputPriceData!D$15,CalculationsAndCharts!$A989+$A$11,IF($C$7,8,0),1,1)</f>
        <v>102.44</v>
      </c>
      <c r="F989" s="4">
        <f ca="1">OFFSET(InputPriceData!E$15,CalculationsAndCharts!$A989+$A$11,IF($C$7,8,0),1,1)</f>
        <v>101.58</v>
      </c>
      <c r="G989" s="4">
        <f ca="1">OFFSET(InputPriceData!F$15,CalculationsAndCharts!$A989+$A$11,IF($C$7,8,0),1,1)</f>
        <v>102.1</v>
      </c>
      <c r="H989" s="138"/>
      <c r="I989" s="138"/>
      <c r="O989" s="246">
        <f t="shared" ca="1" si="140"/>
        <v>-0.10497591769420911</v>
      </c>
      <c r="P989" s="246">
        <f t="shared" ca="1" si="141"/>
        <v>-0.76351234071640073</v>
      </c>
      <c r="Q989" s="246">
        <f t="shared" ca="1" si="143"/>
        <v>2.3830934657725442</v>
      </c>
      <c r="R989" s="4">
        <f t="shared" ca="1" si="144"/>
        <v>-0.32038707322328525</v>
      </c>
      <c r="S989" s="4">
        <f t="shared" ca="1" si="142"/>
        <v>0.81446159750691693</v>
      </c>
      <c r="W989" s="246">
        <f t="shared" ca="1" si="145"/>
        <v>-0.10497591769420911</v>
      </c>
      <c r="X989" s="246">
        <f t="shared" ca="1" si="146"/>
        <v>-0.76351234071640073</v>
      </c>
      <c r="Y989" s="246">
        <f t="shared" ca="1" si="147"/>
        <v>2.3830934657725442</v>
      </c>
      <c r="Z989" s="4">
        <f t="shared" ca="1" si="148"/>
        <v>-0.32038707322328525</v>
      </c>
      <c r="AA989" s="4">
        <f t="shared" ca="1" si="149"/>
        <v>9.1315441607387901E-2</v>
      </c>
    </row>
    <row r="990" spans="1:27" x14ac:dyDescent="0.25">
      <c r="A990">
        <v>958</v>
      </c>
      <c r="B990" s="176">
        <f ca="1">OFFSET(InputPriceData!B$15,CalculationsAndCharts!$A990+$A$11,0,1,1)</f>
        <v>40165</v>
      </c>
      <c r="C990" s="3">
        <f ca="1">OFFSET(InputPriceData!G$15,CalculationsAndCharts!$A990+$A$11,IF($C$7,8,0),1,1)</f>
        <v>174591200</v>
      </c>
      <c r="D990" s="4">
        <f ca="1">OFFSET(InputPriceData!C$15,CalculationsAndCharts!$A990+$A$11,IF($C$7,8,0),1,1)</f>
        <v>101.06</v>
      </c>
      <c r="E990" s="4">
        <f ca="1">OFFSET(InputPriceData!D$15,CalculationsAndCharts!$A990+$A$11,IF($C$7,8,0),1,1)</f>
        <v>101.15</v>
      </c>
      <c r="F990" s="4">
        <f ca="1">OFFSET(InputPriceData!E$15,CalculationsAndCharts!$A990+$A$11,IF($C$7,8,0),1,1)</f>
        <v>100.22</v>
      </c>
      <c r="G990" s="4">
        <f ca="1">OFFSET(InputPriceData!F$15,CalculationsAndCharts!$A990+$A$11,IF($C$7,8,0),1,1)</f>
        <v>101.07</v>
      </c>
      <c r="H990" s="138"/>
      <c r="I990" s="138"/>
      <c r="O990" s="246">
        <f t="shared" ca="1" si="140"/>
        <v>-1.0719052550832324</v>
      </c>
      <c r="P990" s="246">
        <f t="shared" ca="1" si="141"/>
        <v>-0.75050268582244195</v>
      </c>
      <c r="Q990" s="246">
        <f t="shared" ca="1" si="143"/>
        <v>2.4047360905878348</v>
      </c>
      <c r="R990" s="4">
        <f t="shared" ca="1" si="144"/>
        <v>-0.31209357598944776</v>
      </c>
      <c r="S990" s="4">
        <f t="shared" ca="1" si="142"/>
        <v>0.81754070630284725</v>
      </c>
      <c r="W990" s="246">
        <f t="shared" ca="1" si="145"/>
        <v>-1.0719052550832324</v>
      </c>
      <c r="X990" s="246">
        <f t="shared" ca="1" si="146"/>
        <v>-0.75050268582244195</v>
      </c>
      <c r="Y990" s="246">
        <f t="shared" ca="1" si="147"/>
        <v>2.4047360905878348</v>
      </c>
      <c r="Z990" s="4">
        <f t="shared" ca="1" si="148"/>
        <v>-0.31209357598944776</v>
      </c>
      <c r="AA990" s="4">
        <f t="shared" ca="1" si="149"/>
        <v>0.10044582236910181</v>
      </c>
    </row>
    <row r="991" spans="1:27" x14ac:dyDescent="0.25">
      <c r="A991">
        <v>959</v>
      </c>
      <c r="B991" s="176">
        <f ca="1">OFFSET(InputPriceData!B$15,CalculationsAndCharts!$A991+$A$11,0,1,1)</f>
        <v>40164</v>
      </c>
      <c r="C991" s="3">
        <f ca="1">OFFSET(InputPriceData!G$15,CalculationsAndCharts!$A991+$A$11,IF($C$7,8,0),1,1)</f>
        <v>183390100</v>
      </c>
      <c r="D991" s="4">
        <f ca="1">OFFSET(InputPriceData!C$15,CalculationsAndCharts!$A991+$A$11,IF($C$7,8,0),1,1)</f>
        <v>101</v>
      </c>
      <c r="E991" s="4">
        <f ca="1">OFFSET(InputPriceData!D$15,CalculationsAndCharts!$A991+$A$11,IF($C$7,8,0),1,1)</f>
        <v>101.19</v>
      </c>
      <c r="F991" s="4">
        <f ca="1">OFFSET(InputPriceData!E$15,CalculationsAndCharts!$A991+$A$11,IF($C$7,8,0),1,1)</f>
        <v>100.42</v>
      </c>
      <c r="G991" s="4">
        <f ca="1">OFFSET(InputPriceData!F$15,CalculationsAndCharts!$A991+$A$11,IF($C$7,8,0),1,1)</f>
        <v>100.51</v>
      </c>
      <c r="H991" s="138"/>
      <c r="I991" s="138"/>
      <c r="O991" s="246">
        <f t="shared" ca="1" si="140"/>
        <v>-1.6348912851995032</v>
      </c>
      <c r="P991" s="246">
        <f t="shared" ca="1" si="141"/>
        <v>-0.71025000833127594</v>
      </c>
      <c r="Q991" s="246">
        <f t="shared" ca="1" si="143"/>
        <v>2.4265752679998331</v>
      </c>
      <c r="R991" s="4">
        <f t="shared" ca="1" si="144"/>
        <v>-0.29269646719704584</v>
      </c>
      <c r="S991" s="4">
        <f t="shared" ca="1" si="142"/>
        <v>0.82449856943816691</v>
      </c>
      <c r="W991" s="246">
        <f t="shared" ca="1" si="145"/>
        <v>-1.6348912851995032</v>
      </c>
      <c r="X991" s="246">
        <f t="shared" ca="1" si="146"/>
        <v>-0.71025000833127594</v>
      </c>
      <c r="Y991" s="246">
        <f t="shared" ca="1" si="147"/>
        <v>2.4265752679998331</v>
      </c>
      <c r="Z991" s="4">
        <f t="shared" ca="1" si="148"/>
        <v>-0.29269646719704584</v>
      </c>
      <c r="AA991" s="4">
        <f t="shared" ca="1" si="149"/>
        <v>0.12153237106757846</v>
      </c>
    </row>
    <row r="992" spans="1:27" x14ac:dyDescent="0.25">
      <c r="A992">
        <v>960</v>
      </c>
      <c r="B992" s="176">
        <f ca="1">OFFSET(InputPriceData!B$15,CalculationsAndCharts!$A992+$A$11,0,1,1)</f>
        <v>40163</v>
      </c>
      <c r="C992" s="3">
        <f ca="1">OFFSET(InputPriceData!G$15,CalculationsAndCharts!$A992+$A$11,IF($C$7,8,0),1,1)</f>
        <v>155358200</v>
      </c>
      <c r="D992" s="4">
        <f ca="1">OFFSET(InputPriceData!C$15,CalculationsAndCharts!$A992+$A$11,IF($C$7,8,0),1,1)</f>
        <v>101.99</v>
      </c>
      <c r="E992" s="4">
        <f ca="1">OFFSET(InputPriceData!D$15,CalculationsAndCharts!$A992+$A$11,IF($C$7,8,0),1,1)</f>
        <v>102.29</v>
      </c>
      <c r="F992" s="4">
        <f ca="1">OFFSET(InputPriceData!E$15,CalculationsAndCharts!$A992+$A$11,IF($C$7,8,0),1,1)</f>
        <v>101.5</v>
      </c>
      <c r="G992" s="4">
        <f ca="1">OFFSET(InputPriceData!F$15,CalculationsAndCharts!$A992+$A$11,IF($C$7,8,0),1,1)</f>
        <v>101.73</v>
      </c>
      <c r="H992" s="138"/>
      <c r="I992" s="138"/>
      <c r="O992" s="246">
        <f t="shared" ca="1" si="140"/>
        <v>-0.38502711023761504</v>
      </c>
      <c r="P992" s="246">
        <f t="shared" ca="1" si="141"/>
        <v>-0.72672485851340496</v>
      </c>
      <c r="Q992" s="246">
        <f t="shared" ca="1" si="143"/>
        <v>2.4486127830472584</v>
      </c>
      <c r="R992" s="4">
        <f t="shared" ca="1" si="144"/>
        <v>-0.29679043724055376</v>
      </c>
      <c r="S992" s="4">
        <f t="shared" ca="1" si="142"/>
        <v>0.82305763443878199</v>
      </c>
      <c r="W992" s="246">
        <f t="shared" ca="1" si="145"/>
        <v>-0.38502711023761504</v>
      </c>
      <c r="X992" s="246">
        <f t="shared" ca="1" si="146"/>
        <v>-0.72672485851340496</v>
      </c>
      <c r="Y992" s="246">
        <f t="shared" ca="1" si="147"/>
        <v>2.4486127830472584</v>
      </c>
      <c r="Z992" s="4">
        <f t="shared" ca="1" si="148"/>
        <v>-0.29679043724055376</v>
      </c>
      <c r="AA992" s="4">
        <f t="shared" ca="1" si="149"/>
        <v>0.1171127391873923</v>
      </c>
    </row>
    <row r="993" spans="1:27" x14ac:dyDescent="0.25">
      <c r="A993">
        <v>961</v>
      </c>
      <c r="B993" s="176">
        <f ca="1">OFFSET(InputPriceData!B$15,CalculationsAndCharts!$A993+$A$11,0,1,1)</f>
        <v>40162</v>
      </c>
      <c r="C993" s="3">
        <f ca="1">OFFSET(InputPriceData!G$15,CalculationsAndCharts!$A993+$A$11,IF($C$7,8,0),1,1)</f>
        <v>120408800</v>
      </c>
      <c r="D993" s="4">
        <f ca="1">OFFSET(InputPriceData!C$15,CalculationsAndCharts!$A993+$A$11,IF($C$7,8,0),1,1)</f>
        <v>101.67</v>
      </c>
      <c r="E993" s="4">
        <f ca="1">OFFSET(InputPriceData!D$15,CalculationsAndCharts!$A993+$A$11,IF($C$7,8,0),1,1)</f>
        <v>102.09</v>
      </c>
      <c r="F993" s="4">
        <f ca="1">OFFSET(InputPriceData!E$15,CalculationsAndCharts!$A993+$A$11,IF($C$7,8,0),1,1)</f>
        <v>101.25</v>
      </c>
      <c r="G993" s="4">
        <f ca="1">OFFSET(InputPriceData!F$15,CalculationsAndCharts!$A993+$A$11,IF($C$7,8,0),1,1)</f>
        <v>101.57</v>
      </c>
      <c r="H993" s="138"/>
      <c r="I993" s="138"/>
      <c r="O993" s="246">
        <f t="shared" ref="O993:O1056" ca="1" si="150">$N$38*(G993-2*G994+G995)+2*$N$36*O994-$N$37*O995</f>
        <v>-0.46162055806026597</v>
      </c>
      <c r="P993" s="246">
        <f t="shared" ref="P993:P1056" ca="1" si="151">$N$41*(O993+O994)/2+$N$42*P994+$N$43*P995</f>
        <v>-0.78730989533119311</v>
      </c>
      <c r="Q993" s="246">
        <f t="shared" ca="1" si="143"/>
        <v>2.4708504369800792</v>
      </c>
      <c r="R993" s="4">
        <f t="shared" ca="1" si="144"/>
        <v>-0.31863923592779592</v>
      </c>
      <c r="S993" s="4">
        <f t="shared" ref="S993:S1056" ca="1" si="152">(R993+$A$21)/($A$21*R993+1)</f>
        <v>0.81511587319770562</v>
      </c>
      <c r="W993" s="246">
        <f t="shared" ca="1" si="145"/>
        <v>-0.46162055806026597</v>
      </c>
      <c r="X993" s="246">
        <f t="shared" ca="1" si="146"/>
        <v>-0.78730989533119311</v>
      </c>
      <c r="Y993" s="246">
        <f t="shared" ca="1" si="147"/>
        <v>2.4708504369800792</v>
      </c>
      <c r="Z993" s="4">
        <f t="shared" ca="1" si="148"/>
        <v>-0.31863923592779592</v>
      </c>
      <c r="AA993" s="4">
        <f t="shared" ca="1" si="149"/>
        <v>9.3245424383995912E-2</v>
      </c>
    </row>
    <row r="994" spans="1:27" x14ac:dyDescent="0.25">
      <c r="A994">
        <v>962</v>
      </c>
      <c r="B994" s="176">
        <f ca="1">OFFSET(InputPriceData!B$15,CalculationsAndCharts!$A994+$A$11,0,1,1)</f>
        <v>40161</v>
      </c>
      <c r="C994" s="3">
        <f ca="1">OFFSET(InputPriceData!G$15,CalculationsAndCharts!$A994+$A$11,IF($C$7,8,0),1,1)</f>
        <v>107141500</v>
      </c>
      <c r="D994" s="4">
        <f ca="1">OFFSET(InputPriceData!C$15,CalculationsAndCharts!$A994+$A$11,IF($C$7,8,0),1,1)</f>
        <v>102.05</v>
      </c>
      <c r="E994" s="4">
        <f ca="1">OFFSET(InputPriceData!D$15,CalculationsAndCharts!$A994+$A$11,IF($C$7,8,0),1,1)</f>
        <v>102.17</v>
      </c>
      <c r="F994" s="4">
        <f ca="1">OFFSET(InputPriceData!E$15,CalculationsAndCharts!$A994+$A$11,IF($C$7,8,0),1,1)</f>
        <v>101.37</v>
      </c>
      <c r="G994" s="4">
        <f ca="1">OFFSET(InputPriceData!F$15,CalculationsAndCharts!$A994+$A$11,IF($C$7,8,0),1,1)</f>
        <v>102.05</v>
      </c>
      <c r="H994" s="138"/>
      <c r="I994" s="138"/>
      <c r="O994" s="246">
        <f t="shared" ca="1" si="150"/>
        <v>0.12503152642937942</v>
      </c>
      <c r="P994" s="246">
        <f t="shared" ca="1" si="151"/>
        <v>-0.83693328607135131</v>
      </c>
      <c r="Q994" s="246">
        <f t="shared" ref="Q994:Q1057" ca="1" si="153">IF(ABS(P994)&gt;(Q995*0.991),ABS(P994),(Q995*0.991))</f>
        <v>2.4932900474067399</v>
      </c>
      <c r="R994" s="4">
        <f t="shared" ref="R994:R1057" ca="1" si="154">IF(Q994&gt;0,P994/Q994,R995)</f>
        <v>-0.33567425777110932</v>
      </c>
      <c r="S994" s="4">
        <f t="shared" ca="1" si="152"/>
        <v>0.8086133639067774</v>
      </c>
      <c r="W994" s="246">
        <f t="shared" ref="W994:W1057" ca="1" si="155">$V$38*(G994-2*G995+G996)+2*$V$36*W995-$V$37*W996</f>
        <v>0.12503152642937942</v>
      </c>
      <c r="X994" s="246">
        <f t="shared" ref="X994:X1057" ca="1" si="156">$V$41*(W994+W995)/2+$V$42*X995+$V$43*X996</f>
        <v>-0.83693328607135131</v>
      </c>
      <c r="Y994" s="246">
        <f t="shared" ref="Y994:Y1057" ca="1" si="157">IF(ABS(X994)&gt;(Y995*0.991),ABS(X994),(Y995*0.991))</f>
        <v>2.4932900474067399</v>
      </c>
      <c r="Z994" s="4">
        <f t="shared" ref="Z994:Z1057" ca="1" si="158">IF(Y994&gt;0,X994/Y994,Z995)</f>
        <v>-0.33567425777110932</v>
      </c>
      <c r="AA994" s="4">
        <f t="shared" ref="AA994:AA1057" ca="1" si="159">(Z994+$A$26)/($A$26*Z994+1)</f>
        <v>7.4302288437698427E-2</v>
      </c>
    </row>
    <row r="995" spans="1:27" x14ac:dyDescent="0.25">
      <c r="A995">
        <v>963</v>
      </c>
      <c r="B995" s="176">
        <f ca="1">OFFSET(InputPriceData!B$15,CalculationsAndCharts!$A995+$A$11,0,1,1)</f>
        <v>40158</v>
      </c>
      <c r="C995" s="3">
        <f ca="1">OFFSET(InputPriceData!G$15,CalculationsAndCharts!$A995+$A$11,IF($C$7,8,0),1,1)</f>
        <v>124854000</v>
      </c>
      <c r="D995" s="4">
        <f ca="1">OFFSET(InputPriceData!C$15,CalculationsAndCharts!$A995+$A$11,IF($C$7,8,0),1,1)</f>
        <v>101.35</v>
      </c>
      <c r="E995" s="4">
        <f ca="1">OFFSET(InputPriceData!D$15,CalculationsAndCharts!$A995+$A$11,IF($C$7,8,0),1,1)</f>
        <v>101.58</v>
      </c>
      <c r="F995" s="4">
        <f ca="1">OFFSET(InputPriceData!E$15,CalculationsAndCharts!$A995+$A$11,IF($C$7,8,0),1,1)</f>
        <v>100.89</v>
      </c>
      <c r="G995" s="4">
        <f ca="1">OFFSET(InputPriceData!F$15,CalculationsAndCharts!$A995+$A$11,IF($C$7,8,0),1,1)</f>
        <v>101.35</v>
      </c>
      <c r="H995" s="138"/>
      <c r="I995" s="138"/>
      <c r="O995" s="246">
        <f t="shared" ca="1" si="150"/>
        <v>-0.46827662040182738</v>
      </c>
      <c r="P995" s="246">
        <f t="shared" ca="1" si="151"/>
        <v>-0.83192936474373835</v>
      </c>
      <c r="Q995" s="246">
        <f t="shared" ca="1" si="153"/>
        <v>2.5159334484427243</v>
      </c>
      <c r="R995" s="4">
        <f t="shared" ca="1" si="154"/>
        <v>-0.33066429688697602</v>
      </c>
      <c r="S995" s="4">
        <f t="shared" ca="1" si="152"/>
        <v>0.81055520267581471</v>
      </c>
      <c r="W995" s="246">
        <f t="shared" ca="1" si="155"/>
        <v>-0.46827662040182738</v>
      </c>
      <c r="X995" s="246">
        <f t="shared" ca="1" si="156"/>
        <v>-0.83192936474373835</v>
      </c>
      <c r="Y995" s="246">
        <f t="shared" ca="1" si="157"/>
        <v>2.5159334484427243</v>
      </c>
      <c r="Z995" s="4">
        <f t="shared" ca="1" si="158"/>
        <v>-0.33066429688697602</v>
      </c>
      <c r="AA995" s="4">
        <f t="shared" ca="1" si="159"/>
        <v>7.9904303208496508E-2</v>
      </c>
    </row>
    <row r="996" spans="1:27" x14ac:dyDescent="0.25">
      <c r="A996">
        <v>964</v>
      </c>
      <c r="B996" s="176">
        <f ca="1">OFFSET(InputPriceData!B$15,CalculationsAndCharts!$A996+$A$11,0,1,1)</f>
        <v>40157</v>
      </c>
      <c r="C996" s="3">
        <f ca="1">OFFSET(InputPriceData!G$15,CalculationsAndCharts!$A996+$A$11,IF($C$7,8,0),1,1)</f>
        <v>138014600</v>
      </c>
      <c r="D996" s="4">
        <f ca="1">OFFSET(InputPriceData!C$15,CalculationsAndCharts!$A996+$A$11,IF($C$7,8,0),1,1)</f>
        <v>100.98</v>
      </c>
      <c r="E996" s="4">
        <f ca="1">OFFSET(InputPriceData!D$15,CalculationsAndCharts!$A996+$A$11,IF($C$7,8,0),1,1)</f>
        <v>101.37</v>
      </c>
      <c r="F996" s="4">
        <f ca="1">OFFSET(InputPriceData!E$15,CalculationsAndCharts!$A996+$A$11,IF($C$7,8,0),1,1)</f>
        <v>100.76</v>
      </c>
      <c r="G996" s="4">
        <f ca="1">OFFSET(InputPriceData!F$15,CalculationsAndCharts!$A996+$A$11,IF($C$7,8,0),1,1)</f>
        <v>100.93</v>
      </c>
      <c r="H996" s="138"/>
      <c r="I996" s="138"/>
      <c r="O996" s="246">
        <f t="shared" ca="1" si="150"/>
        <v>-0.82289398037050843</v>
      </c>
      <c r="P996" s="246">
        <f t="shared" ca="1" si="151"/>
        <v>-0.74277300159325566</v>
      </c>
      <c r="Q996" s="246">
        <f t="shared" ca="1" si="153"/>
        <v>2.5387824908604686</v>
      </c>
      <c r="R996" s="4">
        <f t="shared" ca="1" si="154"/>
        <v>-0.29257055469194915</v>
      </c>
      <c r="S996" s="4">
        <f t="shared" ca="1" si="152"/>
        <v>0.82454265778886759</v>
      </c>
      <c r="W996" s="246">
        <f t="shared" ca="1" si="155"/>
        <v>-0.82289398037050843</v>
      </c>
      <c r="X996" s="246">
        <f t="shared" ca="1" si="156"/>
        <v>-0.74277300159325566</v>
      </c>
      <c r="Y996" s="246">
        <f t="shared" ca="1" si="157"/>
        <v>2.5387824908604686</v>
      </c>
      <c r="Z996" s="4">
        <f t="shared" ca="1" si="158"/>
        <v>-0.29257055469194915</v>
      </c>
      <c r="AA996" s="4">
        <f t="shared" ca="1" si="159"/>
        <v>0.12166803964719572</v>
      </c>
    </row>
    <row r="997" spans="1:27" x14ac:dyDescent="0.25">
      <c r="A997">
        <v>965</v>
      </c>
      <c r="B997" s="176">
        <f ca="1">OFFSET(InputPriceData!B$15,CalculationsAndCharts!$A997+$A$11,0,1,1)</f>
        <v>40156</v>
      </c>
      <c r="C997" s="3">
        <f ca="1">OFFSET(InputPriceData!G$15,CalculationsAndCharts!$A997+$A$11,IF($C$7,8,0),1,1)</f>
        <v>155063400</v>
      </c>
      <c r="D997" s="4">
        <f ca="1">OFFSET(InputPriceData!C$15,CalculationsAndCharts!$A997+$A$11,IF($C$7,8,0),1,1)</f>
        <v>99.96</v>
      </c>
      <c r="E997" s="4">
        <f ca="1">OFFSET(InputPriceData!D$15,CalculationsAndCharts!$A997+$A$11,IF($C$7,8,0),1,1)</f>
        <v>100.51</v>
      </c>
      <c r="F997" s="4">
        <f ca="1">OFFSET(InputPriceData!E$15,CalculationsAndCharts!$A997+$A$11,IF($C$7,8,0),1,1)</f>
        <v>99.45</v>
      </c>
      <c r="G997" s="4">
        <f ca="1">OFFSET(InputPriceData!F$15,CalculationsAndCharts!$A997+$A$11,IF($C$7,8,0),1,1)</f>
        <v>100.36</v>
      </c>
      <c r="H997" s="138"/>
      <c r="I997" s="138"/>
      <c r="O997" s="246">
        <f t="shared" ca="1" si="150"/>
        <v>-1.3656645476428824</v>
      </c>
      <c r="P997" s="246">
        <f t="shared" ca="1" si="151"/>
        <v>-0.59177960885627479</v>
      </c>
      <c r="Q997" s="246">
        <f t="shared" ca="1" si="153"/>
        <v>2.5618390422406345</v>
      </c>
      <c r="R997" s="4">
        <f t="shared" ca="1" si="154"/>
        <v>-0.23099796634323005</v>
      </c>
      <c r="S997" s="4">
        <f t="shared" ca="1" si="152"/>
        <v>0.84459094534716006</v>
      </c>
      <c r="W997" s="246">
        <f t="shared" ca="1" si="155"/>
        <v>-1.3656645476428824</v>
      </c>
      <c r="X997" s="246">
        <f t="shared" ca="1" si="156"/>
        <v>-0.59177960885627479</v>
      </c>
      <c r="Y997" s="246">
        <f t="shared" ca="1" si="157"/>
        <v>2.5618390422406345</v>
      </c>
      <c r="Z997" s="4">
        <f t="shared" ca="1" si="158"/>
        <v>-0.23099796634323005</v>
      </c>
      <c r="AA997" s="4">
        <f t="shared" ca="1" si="159"/>
        <v>0.18620745062136729</v>
      </c>
    </row>
    <row r="998" spans="1:27" x14ac:dyDescent="0.25">
      <c r="A998">
        <v>966</v>
      </c>
      <c r="B998" s="176">
        <f ca="1">OFFSET(InputPriceData!B$15,CalculationsAndCharts!$A998+$A$11,0,1,1)</f>
        <v>40155</v>
      </c>
      <c r="C998" s="3">
        <f ca="1">OFFSET(InputPriceData!G$15,CalculationsAndCharts!$A998+$A$11,IF($C$7,8,0),1,1)</f>
        <v>169863700</v>
      </c>
      <c r="D998" s="4">
        <f ca="1">OFFSET(InputPriceData!C$15,CalculationsAndCharts!$A998+$A$11,IF($C$7,8,0),1,1)</f>
        <v>100.38</v>
      </c>
      <c r="E998" s="4">
        <f ca="1">OFFSET(InputPriceData!D$15,CalculationsAndCharts!$A998+$A$11,IF($C$7,8,0),1,1)</f>
        <v>101.05</v>
      </c>
      <c r="F998" s="4">
        <f ca="1">OFFSET(InputPriceData!E$15,CalculationsAndCharts!$A998+$A$11,IF($C$7,8,0),1,1)</f>
        <v>99.68</v>
      </c>
      <c r="G998" s="4">
        <f ca="1">OFFSET(InputPriceData!F$15,CalculationsAndCharts!$A998+$A$11,IF($C$7,8,0),1,1)</f>
        <v>99.99</v>
      </c>
      <c r="H998" s="138"/>
      <c r="I998" s="138"/>
      <c r="O998" s="246">
        <f t="shared" ca="1" si="150"/>
        <v>-1.7468708207339556</v>
      </c>
      <c r="P998" s="246">
        <f t="shared" ca="1" si="151"/>
        <v>-0.41825047876412247</v>
      </c>
      <c r="Q998" s="246">
        <f t="shared" ca="1" si="153"/>
        <v>2.5851049871247573</v>
      </c>
      <c r="R998" s="4">
        <f t="shared" ca="1" si="154"/>
        <v>-0.1617924536323436</v>
      </c>
      <c r="S998" s="4">
        <f t="shared" ca="1" si="152"/>
        <v>0.8640203166906778</v>
      </c>
      <c r="W998" s="246">
        <f t="shared" ca="1" si="155"/>
        <v>-1.7468708207339556</v>
      </c>
      <c r="X998" s="246">
        <f t="shared" ca="1" si="156"/>
        <v>-0.41825047876412247</v>
      </c>
      <c r="Y998" s="246">
        <f t="shared" ca="1" si="157"/>
        <v>2.5851049871247573</v>
      </c>
      <c r="Z998" s="4">
        <f t="shared" ca="1" si="158"/>
        <v>-0.1617924536323436</v>
      </c>
      <c r="AA998" s="4">
        <f t="shared" ca="1" si="159"/>
        <v>0.25469033612703196</v>
      </c>
    </row>
    <row r="999" spans="1:27" x14ac:dyDescent="0.25">
      <c r="A999">
        <v>967</v>
      </c>
      <c r="B999" s="176">
        <f ca="1">OFFSET(InputPriceData!B$15,CalculationsAndCharts!$A999+$A$11,0,1,1)</f>
        <v>40154</v>
      </c>
      <c r="C999" s="3">
        <f ca="1">OFFSET(InputPriceData!G$15,CalculationsAndCharts!$A999+$A$11,IF($C$7,8,0),1,1)</f>
        <v>127973800</v>
      </c>
      <c r="D999" s="4">
        <f ca="1">OFFSET(InputPriceData!C$15,CalculationsAndCharts!$A999+$A$11,IF($C$7,8,0),1,1)</f>
        <v>101.17</v>
      </c>
      <c r="E999" s="4">
        <f ca="1">OFFSET(InputPriceData!D$15,CalculationsAndCharts!$A999+$A$11,IF($C$7,8,0),1,1)</f>
        <v>101.74</v>
      </c>
      <c r="F999" s="4">
        <f ca="1">OFFSET(InputPriceData!E$15,CalculationsAndCharts!$A999+$A$11,IF($C$7,8,0),1,1)</f>
        <v>100.79</v>
      </c>
      <c r="G999" s="4">
        <f ca="1">OFFSET(InputPriceData!F$15,CalculationsAndCharts!$A999+$A$11,IF($C$7,8,0),1,1)</f>
        <v>101.11</v>
      </c>
      <c r="H999" s="138"/>
      <c r="I999" s="138"/>
      <c r="O999" s="246">
        <f t="shared" ca="1" si="150"/>
        <v>-0.6014275985695382</v>
      </c>
      <c r="P999" s="246">
        <f t="shared" ca="1" si="151"/>
        <v>-0.28788162596435279</v>
      </c>
      <c r="Q999" s="246">
        <f t="shared" ca="1" si="153"/>
        <v>2.6085822271692809</v>
      </c>
      <c r="R999" s="4">
        <f t="shared" ca="1" si="154"/>
        <v>-0.11035942166820224</v>
      </c>
      <c r="S999" s="4">
        <f t="shared" ca="1" si="152"/>
        <v>0.87671939965155266</v>
      </c>
      <c r="W999" s="246">
        <f t="shared" ca="1" si="155"/>
        <v>-0.6014275985695382</v>
      </c>
      <c r="X999" s="246">
        <f t="shared" ca="1" si="156"/>
        <v>-0.28788162596435279</v>
      </c>
      <c r="Y999" s="246">
        <f t="shared" ca="1" si="157"/>
        <v>2.6085822271692809</v>
      </c>
      <c r="Z999" s="4">
        <f t="shared" ca="1" si="158"/>
        <v>-0.11035942166820224</v>
      </c>
      <c r="AA999" s="4">
        <f t="shared" ca="1" si="159"/>
        <v>0.30301688563348211</v>
      </c>
    </row>
    <row r="1000" spans="1:27" x14ac:dyDescent="0.25">
      <c r="A1000">
        <v>968</v>
      </c>
      <c r="B1000" s="176">
        <f ca="1">OFFSET(InputPriceData!B$15,CalculationsAndCharts!$A1000+$A$11,0,1,1)</f>
        <v>40151</v>
      </c>
      <c r="C1000" s="3">
        <f ca="1">OFFSET(InputPriceData!G$15,CalculationsAndCharts!$A1000+$A$11,IF($C$7,8,0),1,1)</f>
        <v>274907800</v>
      </c>
      <c r="D1000" s="4">
        <f ca="1">OFFSET(InputPriceData!C$15,CalculationsAndCharts!$A1000+$A$11,IF($C$7,8,0),1,1)</f>
        <v>102.02</v>
      </c>
      <c r="E1000" s="4">
        <f ca="1">OFFSET(InputPriceData!D$15,CalculationsAndCharts!$A1000+$A$11,IF($C$7,8,0),1,1)</f>
        <v>102.51</v>
      </c>
      <c r="F1000" s="4">
        <f ca="1">OFFSET(InputPriceData!E$15,CalculationsAndCharts!$A1000+$A$11,IF($C$7,8,0),1,1)</f>
        <v>100.38</v>
      </c>
      <c r="G1000" s="4">
        <f ca="1">OFFSET(InputPriceData!F$15,CalculationsAndCharts!$A1000+$A$11,IF($C$7,8,0),1,1)</f>
        <v>101.26</v>
      </c>
      <c r="H1000" s="138"/>
      <c r="I1000" s="138"/>
      <c r="O1000" s="246">
        <f t="shared" ca="1" si="150"/>
        <v>-0.36285877596973054</v>
      </c>
      <c r="P1000" s="246">
        <f t="shared" ca="1" si="151"/>
        <v>-0.1937943978734773</v>
      </c>
      <c r="Q1000" s="246">
        <f t="shared" ca="1" si="153"/>
        <v>2.6322726813009898</v>
      </c>
      <c r="R1000" s="4">
        <f t="shared" ca="1" si="154"/>
        <v>-7.3622462919645248E-2</v>
      </c>
      <c r="S1000" s="4">
        <f t="shared" ca="1" si="152"/>
        <v>0.88501909396618805</v>
      </c>
      <c r="W1000" s="246">
        <f t="shared" ca="1" si="155"/>
        <v>-0.36285877596973054</v>
      </c>
      <c r="X1000" s="246">
        <f t="shared" ca="1" si="156"/>
        <v>-0.1937943978734773</v>
      </c>
      <c r="Y1000" s="246">
        <f t="shared" ca="1" si="157"/>
        <v>2.6322726813009898</v>
      </c>
      <c r="Z1000" s="4">
        <f t="shared" ca="1" si="158"/>
        <v>-7.3622462919645248E-2</v>
      </c>
      <c r="AA1000" s="4">
        <f t="shared" ca="1" si="159"/>
        <v>0.3362806612868281</v>
      </c>
    </row>
    <row r="1001" spans="1:27" x14ac:dyDescent="0.25">
      <c r="A1001">
        <v>969</v>
      </c>
      <c r="B1001" s="176">
        <f ca="1">OFFSET(InputPriceData!B$15,CalculationsAndCharts!$A1001+$A$11,0,1,1)</f>
        <v>40150</v>
      </c>
      <c r="C1001" s="3">
        <f ca="1">OFFSET(InputPriceData!G$15,CalculationsAndCharts!$A1001+$A$11,IF($C$7,8,0),1,1)</f>
        <v>167324900</v>
      </c>
      <c r="D1001" s="4">
        <f ca="1">OFFSET(InputPriceData!C$15,CalculationsAndCharts!$A1001+$A$11,IF($C$7,8,0),1,1)</f>
        <v>101.76</v>
      </c>
      <c r="E1001" s="4">
        <f ca="1">OFFSET(InputPriceData!D$15,CalculationsAndCharts!$A1001+$A$11,IF($C$7,8,0),1,1)</f>
        <v>102.33</v>
      </c>
      <c r="F1001" s="4">
        <f ca="1">OFFSET(InputPriceData!E$15,CalculationsAndCharts!$A1001+$A$11,IF($C$7,8,0),1,1)</f>
        <v>100.61</v>
      </c>
      <c r="G1001" s="4">
        <f ca="1">OFFSET(InputPriceData!F$15,CalculationsAndCharts!$A1001+$A$11,IF($C$7,8,0),1,1)</f>
        <v>100.69</v>
      </c>
      <c r="H1001" s="138"/>
      <c r="I1001" s="138"/>
      <c r="O1001" s="246">
        <f t="shared" ca="1" si="150"/>
        <v>-0.85445521990592255</v>
      </c>
      <c r="P1001" s="246">
        <f t="shared" ca="1" si="151"/>
        <v>-8.2612906681937853E-2</v>
      </c>
      <c r="Q1001" s="246">
        <f t="shared" ca="1" si="153"/>
        <v>2.6561782858738545</v>
      </c>
      <c r="R1001" s="4">
        <f t="shared" ca="1" si="154"/>
        <v>-3.1102169278806178E-2</v>
      </c>
      <c r="S1001" s="4">
        <f t="shared" ca="1" si="152"/>
        <v>0.89392040819284802</v>
      </c>
      <c r="W1001" s="246">
        <f t="shared" ca="1" si="155"/>
        <v>-0.85445521990592255</v>
      </c>
      <c r="X1001" s="246">
        <f t="shared" ca="1" si="156"/>
        <v>-8.2612906681937853E-2</v>
      </c>
      <c r="Y1001" s="246">
        <f t="shared" ca="1" si="157"/>
        <v>2.6561782858738545</v>
      </c>
      <c r="Z1001" s="4">
        <f t="shared" ca="1" si="158"/>
        <v>-3.1102169278806178E-2</v>
      </c>
      <c r="AA1001" s="4">
        <f t="shared" ca="1" si="159"/>
        <v>0.37354505533895915</v>
      </c>
    </row>
    <row r="1002" spans="1:27" x14ac:dyDescent="0.25">
      <c r="A1002">
        <v>970</v>
      </c>
      <c r="B1002" s="176">
        <f ca="1">OFFSET(InputPriceData!B$15,CalculationsAndCharts!$A1002+$A$11,0,1,1)</f>
        <v>40149</v>
      </c>
      <c r="C1002" s="3">
        <f ca="1">OFFSET(InputPriceData!G$15,CalculationsAndCharts!$A1002+$A$11,IF($C$7,8,0),1,1)</f>
        <v>132315100</v>
      </c>
      <c r="D1002" s="4">
        <f ca="1">OFFSET(InputPriceData!C$15,CalculationsAndCharts!$A1002+$A$11,IF($C$7,8,0),1,1)</f>
        <v>101.51</v>
      </c>
      <c r="E1002" s="4">
        <f ca="1">OFFSET(InputPriceData!D$15,CalculationsAndCharts!$A1002+$A$11,IF($C$7,8,0),1,1)</f>
        <v>102.17</v>
      </c>
      <c r="F1002" s="4">
        <f ca="1">OFFSET(InputPriceData!E$15,CalculationsAndCharts!$A1002+$A$11,IF($C$7,8,0),1,1)</f>
        <v>101.18</v>
      </c>
      <c r="G1002" s="4">
        <f ca="1">OFFSET(InputPriceData!F$15,CalculationsAndCharts!$A1002+$A$11,IF($C$7,8,0),1,1)</f>
        <v>101.48</v>
      </c>
      <c r="H1002" s="138"/>
      <c r="I1002" s="138"/>
      <c r="O1002" s="246">
        <f t="shared" ca="1" si="150"/>
        <v>3.2521197228877807E-2</v>
      </c>
      <c r="P1002" s="246">
        <f t="shared" ca="1" si="151"/>
        <v>2.5937709719118685E-2</v>
      </c>
      <c r="Q1002" s="246">
        <f t="shared" ca="1" si="153"/>
        <v>2.6803009948273004</v>
      </c>
      <c r="R1002" s="4">
        <f t="shared" ca="1" si="154"/>
        <v>9.6771630384705834E-3</v>
      </c>
      <c r="S1002" s="4">
        <f t="shared" ca="1" si="152"/>
        <v>0.90182278552388051</v>
      </c>
      <c r="W1002" s="246">
        <f t="shared" ca="1" si="155"/>
        <v>3.2521197228877807E-2</v>
      </c>
      <c r="X1002" s="246">
        <f t="shared" ca="1" si="156"/>
        <v>2.5937709719118685E-2</v>
      </c>
      <c r="Y1002" s="246">
        <f t="shared" ca="1" si="157"/>
        <v>2.6803009948273004</v>
      </c>
      <c r="Z1002" s="4">
        <f t="shared" ca="1" si="158"/>
        <v>9.6771630384705834E-3</v>
      </c>
      <c r="AA1002" s="4">
        <f t="shared" ca="1" si="159"/>
        <v>0.40809747272680458</v>
      </c>
    </row>
    <row r="1003" spans="1:27" x14ac:dyDescent="0.25">
      <c r="A1003">
        <v>971</v>
      </c>
      <c r="B1003" s="176">
        <f ca="1">OFFSET(InputPriceData!B$15,CalculationsAndCharts!$A1003+$A$11,0,1,1)</f>
        <v>40148</v>
      </c>
      <c r="C1003" s="3">
        <f ca="1">OFFSET(InputPriceData!G$15,CalculationsAndCharts!$A1003+$A$11,IF($C$7,8,0),1,1)</f>
        <v>159613700</v>
      </c>
      <c r="D1003" s="4">
        <f ca="1">OFFSET(InputPriceData!C$15,CalculationsAndCharts!$A1003+$A$11,IF($C$7,8,0),1,1)</f>
        <v>101.18</v>
      </c>
      <c r="E1003" s="4">
        <f ca="1">OFFSET(InputPriceData!D$15,CalculationsAndCharts!$A1003+$A$11,IF($C$7,8,0),1,1)</f>
        <v>101.86</v>
      </c>
      <c r="F1003" s="4">
        <f ca="1">OFFSET(InputPriceData!E$15,CalculationsAndCharts!$A1003+$A$11,IF($C$7,8,0),1,1)</f>
        <v>101.01</v>
      </c>
      <c r="G1003" s="4">
        <f ca="1">OFFSET(InputPriceData!F$15,CalculationsAndCharts!$A1003+$A$11,IF($C$7,8,0),1,1)</f>
        <v>101.53</v>
      </c>
      <c r="H1003" s="138"/>
      <c r="I1003" s="138"/>
      <c r="O1003" s="246">
        <f t="shared" ca="1" si="150"/>
        <v>0.22786144502862427</v>
      </c>
      <c r="P1003" s="246">
        <f t="shared" ca="1" si="151"/>
        <v>0.14136858992716855</v>
      </c>
      <c r="Q1003" s="246">
        <f t="shared" ca="1" si="153"/>
        <v>2.7046427798459138</v>
      </c>
      <c r="R1003" s="4">
        <f t="shared" ca="1" si="154"/>
        <v>5.2268858194730788E-2</v>
      </c>
      <c r="S1003" s="4">
        <f t="shared" ca="1" si="152"/>
        <v>0.90948489489343942</v>
      </c>
      <c r="W1003" s="246">
        <f t="shared" ca="1" si="155"/>
        <v>0.22786144502862427</v>
      </c>
      <c r="X1003" s="246">
        <f t="shared" ca="1" si="156"/>
        <v>0.14136858992716855</v>
      </c>
      <c r="Y1003" s="246">
        <f t="shared" ca="1" si="157"/>
        <v>2.7046427798459138</v>
      </c>
      <c r="Z1003" s="4">
        <f t="shared" ca="1" si="158"/>
        <v>5.2268858194730788E-2</v>
      </c>
      <c r="AA1003" s="4">
        <f t="shared" ca="1" si="159"/>
        <v>0.44300667692453588</v>
      </c>
    </row>
    <row r="1004" spans="1:27" x14ac:dyDescent="0.25">
      <c r="A1004">
        <v>972</v>
      </c>
      <c r="B1004" s="176">
        <f ca="1">OFFSET(InputPriceData!B$15,CalculationsAndCharts!$A1004+$A$11,0,1,1)</f>
        <v>40147</v>
      </c>
      <c r="C1004" s="3">
        <f ca="1">OFFSET(InputPriceData!G$15,CalculationsAndCharts!$A1004+$A$11,IF($C$7,8,0),1,1)</f>
        <v>160874800</v>
      </c>
      <c r="D1004" s="4">
        <f ca="1">OFFSET(InputPriceData!C$15,CalculationsAndCharts!$A1004+$A$11,IF($C$7,8,0),1,1)</f>
        <v>99.87</v>
      </c>
      <c r="E1004" s="4">
        <f ca="1">OFFSET(InputPriceData!D$15,CalculationsAndCharts!$A1004+$A$11,IF($C$7,8,0),1,1)</f>
        <v>100.53</v>
      </c>
      <c r="F1004" s="4">
        <f ca="1">OFFSET(InputPriceData!E$15,CalculationsAndCharts!$A1004+$A$11,IF($C$7,8,0),1,1)</f>
        <v>98.63</v>
      </c>
      <c r="G1004" s="4">
        <f ca="1">OFFSET(InputPriceData!F$15,CalculationsAndCharts!$A1004+$A$11,IF($C$7,8,0),1,1)</f>
        <v>100.29</v>
      </c>
      <c r="H1004" s="138"/>
      <c r="I1004" s="138"/>
      <c r="O1004" s="246">
        <f t="shared" ca="1" si="150"/>
        <v>-0.90839534774185593</v>
      </c>
      <c r="P1004" s="246">
        <f t="shared" ca="1" si="151"/>
        <v>0.31997994131584861</v>
      </c>
      <c r="Q1004" s="246">
        <f t="shared" ca="1" si="153"/>
        <v>2.7292056305205992</v>
      </c>
      <c r="R1004" s="4">
        <f t="shared" ca="1" si="154"/>
        <v>0.11724288479311545</v>
      </c>
      <c r="S1004" s="4">
        <f t="shared" ca="1" si="152"/>
        <v>0.92014995332052174</v>
      </c>
      <c r="W1004" s="246">
        <f t="shared" ca="1" si="155"/>
        <v>-0.90839534774185593</v>
      </c>
      <c r="X1004" s="246">
        <f t="shared" ca="1" si="156"/>
        <v>0.31997994131584861</v>
      </c>
      <c r="Y1004" s="246">
        <f t="shared" ca="1" si="157"/>
        <v>2.7292056305205992</v>
      </c>
      <c r="Z1004" s="4">
        <f t="shared" ca="1" si="158"/>
        <v>0.11724288479311545</v>
      </c>
      <c r="AA1004" s="4">
        <f t="shared" ca="1" si="159"/>
        <v>0.4940723000895671</v>
      </c>
    </row>
    <row r="1005" spans="1:27" x14ac:dyDescent="0.25">
      <c r="A1005">
        <v>973</v>
      </c>
      <c r="B1005" s="176">
        <f ca="1">OFFSET(InputPriceData!B$15,CalculationsAndCharts!$A1005+$A$11,0,1,1)</f>
        <v>40144</v>
      </c>
      <c r="C1005" s="3">
        <f ca="1">OFFSET(InputPriceData!G$15,CalculationsAndCharts!$A1005+$A$11,IF($C$7,8,0),1,1)</f>
        <v>126001800</v>
      </c>
      <c r="D1005" s="4">
        <f ca="1">OFFSET(InputPriceData!C$15,CalculationsAndCharts!$A1005+$A$11,IF($C$7,8,0),1,1)</f>
        <v>98.88</v>
      </c>
      <c r="E1005" s="4">
        <f ca="1">OFFSET(InputPriceData!D$15,CalculationsAndCharts!$A1005+$A$11,IF($C$7,8,0),1,1)</f>
        <v>100.63</v>
      </c>
      <c r="F1005" s="4">
        <f ca="1">OFFSET(InputPriceData!E$15,CalculationsAndCharts!$A1005+$A$11,IF($C$7,8,0),1,1)</f>
        <v>98.78</v>
      </c>
      <c r="G1005" s="4">
        <f ca="1">OFFSET(InputPriceData!F$15,CalculationsAndCharts!$A1005+$A$11,IF($C$7,8,0),1,1)</f>
        <v>99.95</v>
      </c>
      <c r="H1005" s="138"/>
      <c r="I1005" s="138"/>
      <c r="O1005" s="246">
        <f t="shared" ca="1" si="150"/>
        <v>-1.207023469929843</v>
      </c>
      <c r="P1005" s="246">
        <f t="shared" ca="1" si="151"/>
        <v>0.51713762454384926</v>
      </c>
      <c r="Q1005" s="246">
        <f t="shared" ca="1" si="153"/>
        <v>2.7539915545112001</v>
      </c>
      <c r="R1005" s="4">
        <f t="shared" ca="1" si="154"/>
        <v>0.18777749107354647</v>
      </c>
      <c r="S1005" s="4">
        <f t="shared" ca="1" si="152"/>
        <v>0.93051987269386882</v>
      </c>
      <c r="W1005" s="246">
        <f t="shared" ca="1" si="155"/>
        <v>-1.207023469929843</v>
      </c>
      <c r="X1005" s="246">
        <f t="shared" ca="1" si="156"/>
        <v>0.51713762454384926</v>
      </c>
      <c r="Y1005" s="246">
        <f t="shared" ca="1" si="157"/>
        <v>2.7539915545112001</v>
      </c>
      <c r="Z1005" s="4">
        <f t="shared" ca="1" si="158"/>
        <v>0.18777749107354647</v>
      </c>
      <c r="AA1005" s="4">
        <f t="shared" ca="1" si="159"/>
        <v>0.54671330962629061</v>
      </c>
    </row>
    <row r="1006" spans="1:27" x14ac:dyDescent="0.25">
      <c r="A1006">
        <v>974</v>
      </c>
      <c r="B1006" s="176">
        <f ca="1">OFFSET(InputPriceData!B$15,CalculationsAndCharts!$A1006+$A$11,0,1,1)</f>
        <v>40142</v>
      </c>
      <c r="C1006" s="3">
        <f ca="1">OFFSET(InputPriceData!G$15,CalculationsAndCharts!$A1006+$A$11,IF($C$7,8,0),1,1)</f>
        <v>109564800</v>
      </c>
      <c r="D1006" s="4">
        <f ca="1">OFFSET(InputPriceData!C$15,CalculationsAndCharts!$A1006+$A$11,IF($C$7,8,0),1,1)</f>
        <v>101.41</v>
      </c>
      <c r="E1006" s="4">
        <f ca="1">OFFSET(InputPriceData!D$15,CalculationsAndCharts!$A1006+$A$11,IF($C$7,8,0),1,1)</f>
        <v>101.71</v>
      </c>
      <c r="F1006" s="4">
        <f ca="1">OFFSET(InputPriceData!E$15,CalculationsAndCharts!$A1006+$A$11,IF($C$7,8,0),1,1)</f>
        <v>101.09</v>
      </c>
      <c r="G1006" s="4">
        <f ca="1">OFFSET(InputPriceData!F$15,CalculationsAndCharts!$A1006+$A$11,IF($C$7,8,0),1,1)</f>
        <v>101.6</v>
      </c>
      <c r="H1006" s="138"/>
      <c r="I1006" s="138"/>
      <c r="O1006" s="246">
        <f t="shared" ca="1" si="150"/>
        <v>0.55053579986969536</v>
      </c>
      <c r="P1006" s="246">
        <f t="shared" ca="1" si="151"/>
        <v>0.6305297536671961</v>
      </c>
      <c r="Q1006" s="246">
        <f t="shared" ca="1" si="153"/>
        <v>2.7790025777105956</v>
      </c>
      <c r="R1006" s="4">
        <f t="shared" ca="1" si="154"/>
        <v>0.22689066887683157</v>
      </c>
      <c r="S1006" s="4">
        <f t="shared" ca="1" si="152"/>
        <v>0.93579901157363399</v>
      </c>
      <c r="W1006" s="246">
        <f t="shared" ca="1" si="155"/>
        <v>0.55053579986969536</v>
      </c>
      <c r="X1006" s="246">
        <f t="shared" ca="1" si="156"/>
        <v>0.6305297536671961</v>
      </c>
      <c r="Y1006" s="246">
        <f t="shared" ca="1" si="157"/>
        <v>2.7790025777105956</v>
      </c>
      <c r="Z1006" s="4">
        <f t="shared" ca="1" si="158"/>
        <v>0.22689066887683157</v>
      </c>
      <c r="AA1006" s="4">
        <f t="shared" ca="1" si="159"/>
        <v>0.57473029266611497</v>
      </c>
    </row>
    <row r="1007" spans="1:27" x14ac:dyDescent="0.25">
      <c r="A1007">
        <v>975</v>
      </c>
      <c r="B1007" s="176">
        <f ca="1">OFFSET(InputPriceData!B$15,CalculationsAndCharts!$A1007+$A$11,0,1,1)</f>
        <v>40141</v>
      </c>
      <c r="C1007" s="3">
        <f ca="1">OFFSET(InputPriceData!G$15,CalculationsAndCharts!$A1007+$A$11,IF($C$7,8,0),1,1)</f>
        <v>138420100</v>
      </c>
      <c r="D1007" s="4">
        <f ca="1">OFFSET(InputPriceData!C$15,CalculationsAndCharts!$A1007+$A$11,IF($C$7,8,0),1,1)</f>
        <v>101.25</v>
      </c>
      <c r="E1007" s="4">
        <f ca="1">OFFSET(InputPriceData!D$15,CalculationsAndCharts!$A1007+$A$11,IF($C$7,8,0),1,1)</f>
        <v>101.43</v>
      </c>
      <c r="F1007" s="4">
        <f ca="1">OFFSET(InputPriceData!E$15,CalculationsAndCharts!$A1007+$A$11,IF($C$7,8,0),1,1)</f>
        <v>100.35</v>
      </c>
      <c r="G1007" s="4">
        <f ca="1">OFFSET(InputPriceData!F$15,CalculationsAndCharts!$A1007+$A$11,IF($C$7,8,0),1,1)</f>
        <v>101.24</v>
      </c>
      <c r="H1007" s="138"/>
      <c r="I1007" s="138"/>
      <c r="O1007" s="246">
        <f t="shared" ca="1" si="150"/>
        <v>0.36794052712545089</v>
      </c>
      <c r="P1007" s="246">
        <f t="shared" ca="1" si="151"/>
        <v>0.6892124174826243</v>
      </c>
      <c r="Q1007" s="246">
        <f t="shared" ca="1" si="153"/>
        <v>2.8042407444102881</v>
      </c>
      <c r="R1007" s="4">
        <f t="shared" ca="1" si="154"/>
        <v>0.24577505296449173</v>
      </c>
      <c r="S1007" s="4">
        <f t="shared" ca="1" si="152"/>
        <v>0.93823890749897498</v>
      </c>
      <c r="W1007" s="246">
        <f t="shared" ca="1" si="155"/>
        <v>0.36794052712545089</v>
      </c>
      <c r="X1007" s="246">
        <f t="shared" ca="1" si="156"/>
        <v>0.6892124174826243</v>
      </c>
      <c r="Y1007" s="246">
        <f t="shared" ca="1" si="157"/>
        <v>2.8042407444102881</v>
      </c>
      <c r="Z1007" s="4">
        <f t="shared" ca="1" si="158"/>
        <v>0.24577505296449173</v>
      </c>
      <c r="AA1007" s="4">
        <f t="shared" ca="1" si="159"/>
        <v>0.58797155676252233</v>
      </c>
    </row>
    <row r="1008" spans="1:27" x14ac:dyDescent="0.25">
      <c r="A1008">
        <v>976</v>
      </c>
      <c r="B1008" s="176">
        <f ca="1">OFFSET(InputPriceData!B$15,CalculationsAndCharts!$A1008+$A$11,0,1,1)</f>
        <v>40140</v>
      </c>
      <c r="C1008" s="3">
        <f ca="1">OFFSET(InputPriceData!G$15,CalculationsAndCharts!$A1008+$A$11,IF($C$7,8,0),1,1)</f>
        <v>148010200</v>
      </c>
      <c r="D1008" s="4">
        <f ca="1">OFFSET(InputPriceData!C$15,CalculationsAndCharts!$A1008+$A$11,IF($C$7,8,0),1,1)</f>
        <v>101</v>
      </c>
      <c r="E1008" s="4">
        <f ca="1">OFFSET(InputPriceData!D$15,CalculationsAndCharts!$A1008+$A$11,IF($C$7,8,0),1,1)</f>
        <v>101.93</v>
      </c>
      <c r="F1008" s="4">
        <f ca="1">OFFSET(InputPriceData!E$15,CalculationsAndCharts!$A1008+$A$11,IF($C$7,8,0),1,1)</f>
        <v>100.89</v>
      </c>
      <c r="G1008" s="4">
        <f ca="1">OFFSET(InputPriceData!F$15,CalculationsAndCharts!$A1008+$A$11,IF($C$7,8,0),1,1)</f>
        <v>101.09</v>
      </c>
      <c r="H1008" s="138"/>
      <c r="I1008" s="138"/>
      <c r="O1008" s="246">
        <f t="shared" ca="1" si="150"/>
        <v>0.38726528793851878</v>
      </c>
      <c r="P1008" s="246">
        <f t="shared" ca="1" si="151"/>
        <v>0.75238056764801353</v>
      </c>
      <c r="Q1008" s="246">
        <f t="shared" ca="1" si="153"/>
        <v>2.8297081174674958</v>
      </c>
      <c r="R1008" s="4">
        <f t="shared" ca="1" si="154"/>
        <v>0.26588628099260347</v>
      </c>
      <c r="S1008" s="4">
        <f t="shared" ca="1" si="152"/>
        <v>0.94076372877060743</v>
      </c>
      <c r="W1008" s="246">
        <f t="shared" ca="1" si="155"/>
        <v>0.38726528793851878</v>
      </c>
      <c r="X1008" s="246">
        <f t="shared" ca="1" si="156"/>
        <v>0.75238056764801353</v>
      </c>
      <c r="Y1008" s="246">
        <f t="shared" ca="1" si="157"/>
        <v>2.8297081174674958</v>
      </c>
      <c r="Z1008" s="4">
        <f t="shared" ca="1" si="158"/>
        <v>0.26588628099260347</v>
      </c>
      <c r="AA1008" s="4">
        <f t="shared" ca="1" si="159"/>
        <v>0.60187423970449228</v>
      </c>
    </row>
    <row r="1009" spans="1:27" x14ac:dyDescent="0.25">
      <c r="A1009">
        <v>977</v>
      </c>
      <c r="B1009" s="176">
        <f ca="1">OFFSET(InputPriceData!B$15,CalculationsAndCharts!$A1009+$A$11,0,1,1)</f>
        <v>40137</v>
      </c>
      <c r="C1009" s="3">
        <f ca="1">OFFSET(InputPriceData!G$15,CalculationsAndCharts!$A1009+$A$11,IF($C$7,8,0),1,1)</f>
        <v>134196000</v>
      </c>
      <c r="D1009" s="4">
        <f ca="1">OFFSET(InputPriceData!C$15,CalculationsAndCharts!$A1009+$A$11,IF($C$7,8,0),1,1)</f>
        <v>99.66</v>
      </c>
      <c r="E1009" s="4">
        <f ca="1">OFFSET(InputPriceData!D$15,CalculationsAndCharts!$A1009+$A$11,IF($C$7,8,0),1,1)</f>
        <v>100.12</v>
      </c>
      <c r="F1009" s="4">
        <f ca="1">OFFSET(InputPriceData!E$15,CalculationsAndCharts!$A1009+$A$11,IF($C$7,8,0),1,1)</f>
        <v>99.44</v>
      </c>
      <c r="G1009" s="4">
        <f ca="1">OFFSET(InputPriceData!F$15,CalculationsAndCharts!$A1009+$A$11,IF($C$7,8,0),1,1)</f>
        <v>99.82</v>
      </c>
      <c r="H1009" s="138"/>
      <c r="I1009" s="138"/>
      <c r="O1009" s="246">
        <f t="shared" ca="1" si="150"/>
        <v>-0.76388305462301898</v>
      </c>
      <c r="P1009" s="246">
        <f t="shared" ca="1" si="151"/>
        <v>0.80470215028876146</v>
      </c>
      <c r="Q1009" s="246">
        <f t="shared" ca="1" si="153"/>
        <v>2.8554067784737596</v>
      </c>
      <c r="R1009" s="4">
        <f t="shared" ca="1" si="154"/>
        <v>0.28181699236522861</v>
      </c>
      <c r="S1009" s="4">
        <f t="shared" ca="1" si="152"/>
        <v>0.94271196642506783</v>
      </c>
      <c r="W1009" s="246">
        <f t="shared" ca="1" si="155"/>
        <v>-0.76388305462301898</v>
      </c>
      <c r="X1009" s="246">
        <f t="shared" ca="1" si="156"/>
        <v>0.80470215028876146</v>
      </c>
      <c r="Y1009" s="246">
        <f t="shared" ca="1" si="157"/>
        <v>2.8554067784737596</v>
      </c>
      <c r="Z1009" s="4">
        <f t="shared" ca="1" si="158"/>
        <v>0.28181699236522861</v>
      </c>
      <c r="AA1009" s="4">
        <f t="shared" ca="1" si="159"/>
        <v>0.61274429108429285</v>
      </c>
    </row>
    <row r="1010" spans="1:27" x14ac:dyDescent="0.25">
      <c r="A1010">
        <v>978</v>
      </c>
      <c r="B1010" s="176">
        <f ca="1">OFFSET(InputPriceData!B$15,CalculationsAndCharts!$A1010+$A$11,0,1,1)</f>
        <v>40136</v>
      </c>
      <c r="C1010" s="3">
        <f ca="1">OFFSET(InputPriceData!G$15,CalculationsAndCharts!$A1010+$A$11,IF($C$7,8,0),1,1)</f>
        <v>208734600</v>
      </c>
      <c r="D1010" s="4">
        <f ca="1">OFFSET(InputPriceData!C$15,CalculationsAndCharts!$A1010+$A$11,IF($C$7,8,0),1,1)</f>
        <v>100.81</v>
      </c>
      <c r="E1010" s="4">
        <f ca="1">OFFSET(InputPriceData!D$15,CalculationsAndCharts!$A1010+$A$11,IF($C$7,8,0),1,1)</f>
        <v>101.54</v>
      </c>
      <c r="F1010" s="4">
        <f ca="1">OFFSET(InputPriceData!E$15,CalculationsAndCharts!$A1010+$A$11,IF($C$7,8,0),1,1)</f>
        <v>99.55</v>
      </c>
      <c r="G1010" s="4">
        <f ca="1">OFFSET(InputPriceData!F$15,CalculationsAndCharts!$A1010+$A$11,IF($C$7,8,0),1,1)</f>
        <v>100.18</v>
      </c>
      <c r="H1010" s="138"/>
      <c r="I1010" s="138"/>
      <c r="O1010" s="246">
        <f t="shared" ca="1" si="150"/>
        <v>-0.31553799847273711</v>
      </c>
      <c r="P1010" s="246">
        <f t="shared" ca="1" si="151"/>
        <v>0.76394078691375855</v>
      </c>
      <c r="Q1010" s="246">
        <f t="shared" ca="1" si="153"/>
        <v>2.8813388279250853</v>
      </c>
      <c r="R1010" s="4">
        <f t="shared" ca="1" si="154"/>
        <v>0.26513396463819872</v>
      </c>
      <c r="S1010" s="4">
        <f t="shared" ca="1" si="152"/>
        <v>0.94067060936627811</v>
      </c>
      <c r="W1010" s="246">
        <f t="shared" ca="1" si="155"/>
        <v>-0.31553799847273711</v>
      </c>
      <c r="X1010" s="246">
        <f t="shared" ca="1" si="156"/>
        <v>0.76394078691375855</v>
      </c>
      <c r="Y1010" s="246">
        <f t="shared" ca="1" si="157"/>
        <v>2.8813388279250853</v>
      </c>
      <c r="Z1010" s="4">
        <f t="shared" ca="1" si="158"/>
        <v>0.26513396463819872</v>
      </c>
      <c r="AA1010" s="4">
        <f t="shared" ca="1" si="159"/>
        <v>0.60135781226537022</v>
      </c>
    </row>
    <row r="1011" spans="1:27" x14ac:dyDescent="0.25">
      <c r="A1011">
        <v>979</v>
      </c>
      <c r="B1011" s="176">
        <f ca="1">OFFSET(InputPriceData!B$15,CalculationsAndCharts!$A1011+$A$11,0,1,1)</f>
        <v>40135</v>
      </c>
      <c r="C1011" s="3">
        <f ca="1">OFFSET(InputPriceData!G$15,CalculationsAndCharts!$A1011+$A$11,IF($C$7,8,0),1,1)</f>
        <v>156486800</v>
      </c>
      <c r="D1011" s="4">
        <f ca="1">OFFSET(InputPriceData!C$15,CalculationsAndCharts!$A1011+$A$11,IF($C$7,8,0),1,1)</f>
        <v>101.49</v>
      </c>
      <c r="E1011" s="4">
        <f ca="1">OFFSET(InputPriceData!D$15,CalculationsAndCharts!$A1011+$A$11,IF($C$7,8,0),1,1)</f>
        <v>101.65</v>
      </c>
      <c r="F1011" s="4">
        <f ca="1">OFFSET(InputPriceData!E$15,CalculationsAndCharts!$A1011+$A$11,IF($C$7,8,0),1,1)</f>
        <v>100.86</v>
      </c>
      <c r="G1011" s="4">
        <f ca="1">OFFSET(InputPriceData!F$15,CalculationsAndCharts!$A1011+$A$11,IF($C$7,8,0),1,1)</f>
        <v>101.5</v>
      </c>
      <c r="H1011" s="138"/>
      <c r="I1011" s="138"/>
      <c r="O1011" s="246">
        <f t="shared" ca="1" si="150"/>
        <v>1.1792456027260265</v>
      </c>
      <c r="P1011" s="246">
        <f t="shared" ca="1" si="151"/>
        <v>0.53976473423581239</v>
      </c>
      <c r="Q1011" s="246">
        <f t="shared" ca="1" si="153"/>
        <v>2.9075063853936278</v>
      </c>
      <c r="R1011" s="4">
        <f t="shared" ca="1" si="154"/>
        <v>0.1856452446493036</v>
      </c>
      <c r="S1011" s="4">
        <f t="shared" ca="1" si="152"/>
        <v>0.93022292792035444</v>
      </c>
      <c r="W1011" s="246">
        <f t="shared" ca="1" si="155"/>
        <v>1.1792456027260265</v>
      </c>
      <c r="X1011" s="246">
        <f t="shared" ca="1" si="156"/>
        <v>0.53976473423581239</v>
      </c>
      <c r="Y1011" s="246">
        <f t="shared" ca="1" si="157"/>
        <v>2.9075063853936278</v>
      </c>
      <c r="Z1011" s="4">
        <f t="shared" ca="1" si="158"/>
        <v>0.1856452446493036</v>
      </c>
      <c r="AA1011" s="4">
        <f t="shared" ca="1" si="159"/>
        <v>0.54516251338119148</v>
      </c>
    </row>
    <row r="1012" spans="1:27" x14ac:dyDescent="0.25">
      <c r="A1012">
        <v>980</v>
      </c>
      <c r="B1012" s="176">
        <f ca="1">OFFSET(InputPriceData!B$15,CalculationsAndCharts!$A1012+$A$11,0,1,1)</f>
        <v>40134</v>
      </c>
      <c r="C1012" s="3">
        <f ca="1">OFFSET(InputPriceData!G$15,CalculationsAndCharts!$A1012+$A$11,IF($C$7,8,0),1,1)</f>
        <v>147134100</v>
      </c>
      <c r="D1012" s="4">
        <f ca="1">OFFSET(InputPriceData!C$15,CalculationsAndCharts!$A1012+$A$11,IF($C$7,8,0),1,1)</f>
        <v>101.18</v>
      </c>
      <c r="E1012" s="4">
        <f ca="1">OFFSET(InputPriceData!D$15,CalculationsAndCharts!$A1012+$A$11,IF($C$7,8,0),1,1)</f>
        <v>101.61</v>
      </c>
      <c r="F1012" s="4">
        <f ca="1">OFFSET(InputPriceData!E$15,CalculationsAndCharts!$A1012+$A$11,IF($C$7,8,0),1,1)</f>
        <v>100.79</v>
      </c>
      <c r="G1012" s="4">
        <f ca="1">OFFSET(InputPriceData!F$15,CalculationsAndCharts!$A1012+$A$11,IF($C$7,8,0),1,1)</f>
        <v>101.56</v>
      </c>
      <c r="H1012" s="138"/>
      <c r="I1012" s="138"/>
      <c r="O1012" s="246">
        <f t="shared" ca="1" si="150"/>
        <v>1.4926198373334212</v>
      </c>
      <c r="P1012" s="246">
        <f t="shared" ca="1" si="151"/>
        <v>0.17691737713036532</v>
      </c>
      <c r="Q1012" s="246">
        <f t="shared" ca="1" si="153"/>
        <v>2.9339115897009362</v>
      </c>
      <c r="R1012" s="4">
        <f t="shared" ca="1" si="154"/>
        <v>6.0300854923988734E-2</v>
      </c>
      <c r="S1012" s="4">
        <f t="shared" ca="1" si="152"/>
        <v>0.91086738129117917</v>
      </c>
      <c r="W1012" s="246">
        <f t="shared" ca="1" si="155"/>
        <v>1.4926198373334212</v>
      </c>
      <c r="X1012" s="246">
        <f t="shared" ca="1" si="156"/>
        <v>0.17691737713036532</v>
      </c>
      <c r="Y1012" s="246">
        <f t="shared" ca="1" si="157"/>
        <v>2.9339115897009362</v>
      </c>
      <c r="Z1012" s="4">
        <f t="shared" ca="1" si="158"/>
        <v>6.0300854923988734E-2</v>
      </c>
      <c r="AA1012" s="4">
        <f t="shared" ca="1" si="159"/>
        <v>0.44945973247512583</v>
      </c>
    </row>
    <row r="1013" spans="1:27" x14ac:dyDescent="0.25">
      <c r="A1013">
        <v>981</v>
      </c>
      <c r="B1013" s="176">
        <f ca="1">OFFSET(InputPriceData!B$15,CalculationsAndCharts!$A1013+$A$11,0,1,1)</f>
        <v>40133</v>
      </c>
      <c r="C1013" s="3">
        <f ca="1">OFFSET(InputPriceData!G$15,CalculationsAndCharts!$A1013+$A$11,IF($C$7,8,0),1,1)</f>
        <v>210922200</v>
      </c>
      <c r="D1013" s="4">
        <f ca="1">OFFSET(InputPriceData!C$15,CalculationsAndCharts!$A1013+$A$11,IF($C$7,8,0),1,1)</f>
        <v>100.69</v>
      </c>
      <c r="E1013" s="4">
        <f ca="1">OFFSET(InputPriceData!D$15,CalculationsAndCharts!$A1013+$A$11,IF($C$7,8,0),1,1)</f>
        <v>101.89</v>
      </c>
      <c r="F1013" s="4">
        <f ca="1">OFFSET(InputPriceData!E$15,CalculationsAndCharts!$A1013+$A$11,IF($C$7,8,0),1,1)</f>
        <v>100.64</v>
      </c>
      <c r="G1013" s="4">
        <f ca="1">OFFSET(InputPriceData!F$15,CalculationsAndCharts!$A1013+$A$11,IF($C$7,8,0),1,1)</f>
        <v>101.45</v>
      </c>
      <c r="H1013" s="138"/>
      <c r="I1013" s="138"/>
      <c r="O1013" s="246">
        <f t="shared" ca="1" si="150"/>
        <v>1.6542256678947995</v>
      </c>
      <c r="P1013" s="246">
        <f t="shared" ca="1" si="151"/>
        <v>-0.24606351157074591</v>
      </c>
      <c r="Q1013" s="246">
        <f t="shared" ca="1" si="153"/>
        <v>2.9605565990927714</v>
      </c>
      <c r="R1013" s="4">
        <f t="shared" ca="1" si="154"/>
        <v>-8.31139359558771E-2</v>
      </c>
      <c r="S1013" s="4">
        <f t="shared" ca="1" si="152"/>
        <v>0.88293159184429337</v>
      </c>
      <c r="W1013" s="246">
        <f t="shared" ca="1" si="155"/>
        <v>1.6542256678947995</v>
      </c>
      <c r="X1013" s="246">
        <f t="shared" ca="1" si="156"/>
        <v>-0.24606351157074591</v>
      </c>
      <c r="Y1013" s="246">
        <f t="shared" ca="1" si="157"/>
        <v>2.9605565990927714</v>
      </c>
      <c r="Z1013" s="4">
        <f t="shared" ca="1" si="158"/>
        <v>-8.31139359558771E-2</v>
      </c>
      <c r="AA1013" s="4">
        <f t="shared" ca="1" si="159"/>
        <v>0.32778341184387932</v>
      </c>
    </row>
    <row r="1014" spans="1:27" x14ac:dyDescent="0.25">
      <c r="A1014">
        <v>982</v>
      </c>
      <c r="B1014" s="176">
        <f ca="1">OFFSET(InputPriceData!B$15,CalculationsAndCharts!$A1014+$A$11,0,1,1)</f>
        <v>40130</v>
      </c>
      <c r="C1014" s="3">
        <f ca="1">OFFSET(InputPriceData!G$15,CalculationsAndCharts!$A1014+$A$11,IF($C$7,8,0),1,1)</f>
        <v>150963000</v>
      </c>
      <c r="D1014" s="4">
        <f ca="1">OFFSET(InputPriceData!C$15,CalculationsAndCharts!$A1014+$A$11,IF($C$7,8,0),1,1)</f>
        <v>99.71</v>
      </c>
      <c r="E1014" s="4">
        <f ca="1">OFFSET(InputPriceData!D$15,CalculationsAndCharts!$A1014+$A$11,IF($C$7,8,0),1,1)</f>
        <v>100.42</v>
      </c>
      <c r="F1014" s="4">
        <f ca="1">OFFSET(InputPriceData!E$15,CalculationsAndCharts!$A1014+$A$11,IF($C$7,8,0),1,1)</f>
        <v>99.2</v>
      </c>
      <c r="G1014" s="4">
        <f ca="1">OFFSET(InputPriceData!F$15,CalculationsAndCharts!$A1014+$A$11,IF($C$7,8,0),1,1)</f>
        <v>99.99</v>
      </c>
      <c r="H1014" s="138"/>
      <c r="I1014" s="138"/>
      <c r="O1014" s="246">
        <f t="shared" ca="1" si="150"/>
        <v>0.41539680390495004</v>
      </c>
      <c r="P1014" s="246">
        <f t="shared" ca="1" si="151"/>
        <v>-0.68143500587133921</v>
      </c>
      <c r="Q1014" s="246">
        <f t="shared" ca="1" si="153"/>
        <v>2.9874435914155111</v>
      </c>
      <c r="R1014" s="4">
        <f t="shared" ca="1" si="154"/>
        <v>-0.22809970632732904</v>
      </c>
      <c r="S1014" s="4">
        <f t="shared" ca="1" si="152"/>
        <v>0.84546572990337343</v>
      </c>
      <c r="W1014" s="246">
        <f t="shared" ca="1" si="155"/>
        <v>0.41539680390495004</v>
      </c>
      <c r="X1014" s="246">
        <f t="shared" ca="1" si="156"/>
        <v>-0.68143500587133921</v>
      </c>
      <c r="Y1014" s="246">
        <f t="shared" ca="1" si="157"/>
        <v>2.9874435914155111</v>
      </c>
      <c r="Z1014" s="4">
        <f t="shared" ca="1" si="158"/>
        <v>-0.22809970632732904</v>
      </c>
      <c r="AA1014" s="4">
        <f t="shared" ca="1" si="159"/>
        <v>0.18915915252907431</v>
      </c>
    </row>
    <row r="1015" spans="1:27" x14ac:dyDescent="0.25">
      <c r="A1015">
        <v>983</v>
      </c>
      <c r="B1015" s="176">
        <f ca="1">OFFSET(InputPriceData!B$15,CalculationsAndCharts!$A1015+$A$11,0,1,1)</f>
        <v>40129</v>
      </c>
      <c r="C1015" s="3">
        <f ca="1">OFFSET(InputPriceData!G$15,CalculationsAndCharts!$A1015+$A$11,IF($C$7,8,0),1,1)</f>
        <v>157144500</v>
      </c>
      <c r="D1015" s="4">
        <f ca="1">OFFSET(InputPriceData!C$15,CalculationsAndCharts!$A1015+$A$11,IF($C$7,8,0),1,1)</f>
        <v>100.34</v>
      </c>
      <c r="E1015" s="4">
        <f ca="1">OFFSET(InputPriceData!D$15,CalculationsAndCharts!$A1015+$A$11,IF($C$7,8,0),1,1)</f>
        <v>100.86</v>
      </c>
      <c r="F1015" s="4">
        <f ca="1">OFFSET(InputPriceData!E$15,CalculationsAndCharts!$A1015+$A$11,IF($C$7,8,0),1,1)</f>
        <v>99.2</v>
      </c>
      <c r="G1015" s="4">
        <f ca="1">OFFSET(InputPriceData!F$15,CalculationsAndCharts!$A1015+$A$11,IF($C$7,8,0),1,1)</f>
        <v>99.46</v>
      </c>
      <c r="H1015" s="138"/>
      <c r="I1015" s="138"/>
      <c r="O1015" s="246">
        <f t="shared" ca="1" si="150"/>
        <v>3.3308752480174952E-2</v>
      </c>
      <c r="P1015" s="246">
        <f t="shared" ca="1" si="151"/>
        <v>-1.1488466668205433</v>
      </c>
      <c r="Q1015" s="246">
        <f t="shared" ca="1" si="153"/>
        <v>3.0145747642941587</v>
      </c>
      <c r="R1015" s="4">
        <f t="shared" ca="1" si="154"/>
        <v>-0.38109742058082197</v>
      </c>
      <c r="S1015" s="4">
        <f t="shared" ca="1" si="152"/>
        <v>0.78979124509027598</v>
      </c>
      <c r="W1015" s="246">
        <f t="shared" ca="1" si="155"/>
        <v>3.3308752480174952E-2</v>
      </c>
      <c r="X1015" s="246">
        <f t="shared" ca="1" si="156"/>
        <v>-1.1488466668205433</v>
      </c>
      <c r="Y1015" s="246">
        <f t="shared" ca="1" si="157"/>
        <v>3.0145747642941587</v>
      </c>
      <c r="Z1015" s="4">
        <f t="shared" ca="1" si="158"/>
        <v>-0.38109742058082197</v>
      </c>
      <c r="AA1015" s="4">
        <f t="shared" ca="1" si="159"/>
        <v>2.2302322441317156E-2</v>
      </c>
    </row>
    <row r="1016" spans="1:27" x14ac:dyDescent="0.25">
      <c r="A1016">
        <v>984</v>
      </c>
      <c r="B1016" s="176">
        <f ca="1">OFFSET(InputPriceData!B$15,CalculationsAndCharts!$A1016+$A$11,0,1,1)</f>
        <v>40128</v>
      </c>
      <c r="C1016" s="3">
        <f ca="1">OFFSET(InputPriceData!G$15,CalculationsAndCharts!$A1016+$A$11,IF($C$7,8,0),1,1)</f>
        <v>169466200</v>
      </c>
      <c r="D1016" s="4">
        <f ca="1">OFFSET(InputPriceData!C$15,CalculationsAndCharts!$A1016+$A$11,IF($C$7,8,0),1,1)</f>
        <v>100.63</v>
      </c>
      <c r="E1016" s="4">
        <f ca="1">OFFSET(InputPriceData!D$15,CalculationsAndCharts!$A1016+$A$11,IF($C$7,8,0),1,1)</f>
        <v>101.09</v>
      </c>
      <c r="F1016" s="4">
        <f ca="1">OFFSET(InputPriceData!E$15,CalculationsAndCharts!$A1016+$A$11,IF($C$7,8,0),1,1)</f>
        <v>100</v>
      </c>
      <c r="G1016" s="4">
        <f ca="1">OFFSET(InputPriceData!F$15,CalculationsAndCharts!$A1016+$A$11,IF($C$7,8,0),1,1)</f>
        <v>100.48</v>
      </c>
      <c r="H1016" s="138"/>
      <c r="I1016" s="138"/>
      <c r="O1016" s="246">
        <f t="shared" ca="1" si="150"/>
        <v>1.2368700270249742</v>
      </c>
      <c r="P1016" s="246">
        <f t="shared" ca="1" si="151"/>
        <v>-1.7084832338205265</v>
      </c>
      <c r="Q1016" s="246">
        <f t="shared" ca="1" si="153"/>
        <v>3.0419523353119664</v>
      </c>
      <c r="R1016" s="4">
        <f t="shared" ca="1" si="154"/>
        <v>-0.56164036957052244</v>
      </c>
      <c r="S1016" s="4">
        <f t="shared" ca="1" si="152"/>
        <v>0.68421321919261924</v>
      </c>
      <c r="W1016" s="246">
        <f t="shared" ca="1" si="155"/>
        <v>1.2368700270249742</v>
      </c>
      <c r="X1016" s="246">
        <f t="shared" ca="1" si="156"/>
        <v>-1.7084832338205265</v>
      </c>
      <c r="Y1016" s="246">
        <f t="shared" ca="1" si="157"/>
        <v>3.0419523353119664</v>
      </c>
      <c r="Z1016" s="4">
        <f t="shared" ca="1" si="158"/>
        <v>-0.56164036957052244</v>
      </c>
      <c r="AA1016" s="4">
        <f t="shared" ca="1" si="159"/>
        <v>-0.20847572224601602</v>
      </c>
    </row>
    <row r="1017" spans="1:27" x14ac:dyDescent="0.25">
      <c r="A1017">
        <v>985</v>
      </c>
      <c r="B1017" s="176">
        <f ca="1">OFFSET(InputPriceData!B$15,CalculationsAndCharts!$A1017+$A$11,0,1,1)</f>
        <v>40127</v>
      </c>
      <c r="C1017" s="3">
        <f ca="1">OFFSET(InputPriceData!G$15,CalculationsAndCharts!$A1017+$A$11,IF($C$7,8,0),1,1)</f>
        <v>171899800</v>
      </c>
      <c r="D1017" s="4">
        <f ca="1">OFFSET(InputPriceData!C$15,CalculationsAndCharts!$A1017+$A$11,IF($C$7,8,0),1,1)</f>
        <v>99.71</v>
      </c>
      <c r="E1017" s="4">
        <f ca="1">OFFSET(InputPriceData!D$15,CalculationsAndCharts!$A1017+$A$11,IF($C$7,8,0),1,1)</f>
        <v>100.28</v>
      </c>
      <c r="F1017" s="4">
        <f ca="1">OFFSET(InputPriceData!E$15,CalculationsAndCharts!$A1017+$A$11,IF($C$7,8,0),1,1)</f>
        <v>99.4</v>
      </c>
      <c r="G1017" s="4">
        <f ca="1">OFFSET(InputPriceData!F$15,CalculationsAndCharts!$A1017+$A$11,IF($C$7,8,0),1,1)</f>
        <v>99.97</v>
      </c>
      <c r="H1017" s="138"/>
      <c r="I1017" s="138"/>
      <c r="O1017" s="246">
        <f t="shared" ca="1" si="150"/>
        <v>0.9494282150071337</v>
      </c>
      <c r="P1017" s="246">
        <f t="shared" ca="1" si="151"/>
        <v>-2.292367806565883</v>
      </c>
      <c r="Q1017" s="246">
        <f t="shared" ca="1" si="153"/>
        <v>3.0695785421916915</v>
      </c>
      <c r="R1017" s="4">
        <f t="shared" ca="1" si="154"/>
        <v>-0.74680213425297248</v>
      </c>
      <c r="S1017" s="4">
        <f t="shared" ca="1" si="152"/>
        <v>0.46724034169576334</v>
      </c>
      <c r="W1017" s="246">
        <f t="shared" ca="1" si="155"/>
        <v>0.9494282150071337</v>
      </c>
      <c r="X1017" s="246">
        <f t="shared" ca="1" si="156"/>
        <v>-2.292367806565883</v>
      </c>
      <c r="Y1017" s="246">
        <f t="shared" ca="1" si="157"/>
        <v>3.0695785421916915</v>
      </c>
      <c r="Z1017" s="4">
        <f t="shared" ca="1" si="158"/>
        <v>-0.74680213425297248</v>
      </c>
      <c r="AA1017" s="4">
        <f t="shared" ca="1" si="159"/>
        <v>-0.4945279438057068</v>
      </c>
    </row>
    <row r="1018" spans="1:27" x14ac:dyDescent="0.25">
      <c r="A1018">
        <v>986</v>
      </c>
      <c r="B1018" s="176">
        <f ca="1">OFFSET(InputPriceData!B$15,CalculationsAndCharts!$A1018+$A$11,0,1,1)</f>
        <v>40126</v>
      </c>
      <c r="C1018" s="3">
        <f ca="1">OFFSET(InputPriceData!G$15,CalculationsAndCharts!$A1018+$A$11,IF($C$7,8,0),1,1)</f>
        <v>159495700</v>
      </c>
      <c r="D1018" s="4">
        <f ca="1">OFFSET(InputPriceData!C$15,CalculationsAndCharts!$A1018+$A$11,IF($C$7,8,0),1,1)</f>
        <v>98.47</v>
      </c>
      <c r="E1018" s="4">
        <f ca="1">OFFSET(InputPriceData!D$15,CalculationsAndCharts!$A1018+$A$11,IF($C$7,8,0),1,1)</f>
        <v>100</v>
      </c>
      <c r="F1018" s="4">
        <f ca="1">OFFSET(InputPriceData!E$15,CalculationsAndCharts!$A1018+$A$11,IF($C$7,8,0),1,1)</f>
        <v>98.4</v>
      </c>
      <c r="G1018" s="4">
        <f ca="1">OFFSET(InputPriceData!F$15,CalculationsAndCharts!$A1018+$A$11,IF($C$7,8,0),1,1)</f>
        <v>99.95</v>
      </c>
      <c r="H1018" s="138"/>
      <c r="I1018" s="138"/>
      <c r="O1018" s="246">
        <f t="shared" ca="1" si="150"/>
        <v>1.1458285634678991</v>
      </c>
      <c r="P1018" s="246">
        <f t="shared" ca="1" si="151"/>
        <v>-2.7856877147223882</v>
      </c>
      <c r="Q1018" s="246">
        <f t="shared" ca="1" si="153"/>
        <v>3.0974556429784981</v>
      </c>
      <c r="R1018" s="4">
        <f t="shared" ca="1" si="154"/>
        <v>-0.89934708864585533</v>
      </c>
      <c r="S1018" s="4">
        <f t="shared" ca="1" si="152"/>
        <v>3.4257805066004294E-3</v>
      </c>
      <c r="W1018" s="246">
        <f t="shared" ca="1" si="155"/>
        <v>1.1458285634678991</v>
      </c>
      <c r="X1018" s="246">
        <f t="shared" ca="1" si="156"/>
        <v>-2.7856877147223882</v>
      </c>
      <c r="Y1018" s="246">
        <f t="shared" ca="1" si="157"/>
        <v>3.0974556429784981</v>
      </c>
      <c r="Z1018" s="4">
        <f t="shared" ca="1" si="158"/>
        <v>-0.89934708864585533</v>
      </c>
      <c r="AA1018" s="4">
        <f t="shared" ca="1" si="159"/>
        <v>-0.77991156781049131</v>
      </c>
    </row>
    <row r="1019" spans="1:27" x14ac:dyDescent="0.25">
      <c r="A1019">
        <v>987</v>
      </c>
      <c r="B1019" s="176">
        <f ca="1">OFFSET(InputPriceData!B$15,CalculationsAndCharts!$A1019+$A$11,0,1,1)</f>
        <v>40123</v>
      </c>
      <c r="C1019" s="3">
        <f ca="1">OFFSET(InputPriceData!G$15,CalculationsAndCharts!$A1019+$A$11,IF($C$7,8,0),1,1)</f>
        <v>170954100</v>
      </c>
      <c r="D1019" s="4">
        <f ca="1">OFFSET(InputPriceData!C$15,CalculationsAndCharts!$A1019+$A$11,IF($C$7,8,0),1,1)</f>
        <v>96.93</v>
      </c>
      <c r="E1019" s="4">
        <f ca="1">OFFSET(InputPriceData!D$15,CalculationsAndCharts!$A1019+$A$11,IF($C$7,8,0),1,1)</f>
        <v>97.97</v>
      </c>
      <c r="F1019" s="4">
        <f ca="1">OFFSET(InputPriceData!E$15,CalculationsAndCharts!$A1019+$A$11,IF($C$7,8,0),1,1)</f>
        <v>96.73</v>
      </c>
      <c r="G1019" s="4">
        <f ca="1">OFFSET(InputPriceData!F$15,CalculationsAndCharts!$A1019+$A$11,IF($C$7,8,0),1,1)</f>
        <v>97.72</v>
      </c>
      <c r="H1019" s="138"/>
      <c r="I1019" s="138"/>
      <c r="O1019" s="246">
        <f t="shared" ca="1" si="150"/>
        <v>-0.95344352449824488</v>
      </c>
      <c r="P1019" s="246">
        <f t="shared" ca="1" si="151"/>
        <v>-3.0826208037921385</v>
      </c>
      <c r="Q1019" s="246">
        <f t="shared" ca="1" si="153"/>
        <v>3.125585916224519</v>
      </c>
      <c r="R1019" s="4">
        <f t="shared" ca="1" si="154"/>
        <v>-0.9862537413515482</v>
      </c>
      <c r="S1019" s="4">
        <f t="shared" ca="1" si="152"/>
        <v>-0.76757575924563171</v>
      </c>
      <c r="W1019" s="246">
        <f t="shared" ca="1" si="155"/>
        <v>-0.95344352449824488</v>
      </c>
      <c r="X1019" s="246">
        <f t="shared" ca="1" si="156"/>
        <v>-3.0826208037921385</v>
      </c>
      <c r="Y1019" s="246">
        <f t="shared" ca="1" si="157"/>
        <v>3.125585916224519</v>
      </c>
      <c r="Z1019" s="4">
        <f t="shared" ca="1" si="158"/>
        <v>-0.9862537413515482</v>
      </c>
      <c r="AA1019" s="4">
        <f t="shared" ca="1" si="159"/>
        <v>-0.96821666445435972</v>
      </c>
    </row>
    <row r="1020" spans="1:27" x14ac:dyDescent="0.25">
      <c r="A1020">
        <v>988</v>
      </c>
      <c r="B1020" s="176">
        <f ca="1">OFFSET(InputPriceData!B$15,CalculationsAndCharts!$A1020+$A$11,0,1,1)</f>
        <v>40122</v>
      </c>
      <c r="C1020" s="3">
        <f ca="1">OFFSET(InputPriceData!G$15,CalculationsAndCharts!$A1020+$A$11,IF($C$7,8,0),1,1)</f>
        <v>180015300</v>
      </c>
      <c r="D1020" s="4">
        <f ca="1">OFFSET(InputPriceData!C$15,CalculationsAndCharts!$A1020+$A$11,IF($C$7,8,0),1,1)</f>
        <v>96.38</v>
      </c>
      <c r="E1020" s="4">
        <f ca="1">OFFSET(InputPriceData!D$15,CalculationsAndCharts!$A1020+$A$11,IF($C$7,8,0),1,1)</f>
        <v>97.5</v>
      </c>
      <c r="F1020" s="4">
        <f ca="1">OFFSET(InputPriceData!E$15,CalculationsAndCharts!$A1020+$A$11,IF($C$7,8,0),1,1)</f>
        <v>96.18</v>
      </c>
      <c r="G1020" s="4">
        <f ca="1">OFFSET(InputPriceData!F$15,CalculationsAndCharts!$A1020+$A$11,IF($C$7,8,0),1,1)</f>
        <v>97.47</v>
      </c>
      <c r="H1020" s="138"/>
      <c r="I1020" s="138"/>
      <c r="O1020" s="246">
        <f t="shared" ca="1" si="150"/>
        <v>-1.1748674380692763</v>
      </c>
      <c r="P1020" s="246">
        <f t="shared" ca="1" si="151"/>
        <v>-3.153971661175095</v>
      </c>
      <c r="Q1020" s="246">
        <f t="shared" ca="1" si="153"/>
        <v>3.153971661175095</v>
      </c>
      <c r="R1020" s="4">
        <f t="shared" ca="1" si="154"/>
        <v>-1</v>
      </c>
      <c r="S1020" s="4">
        <f t="shared" ca="1" si="152"/>
        <v>-1</v>
      </c>
      <c r="W1020" s="246">
        <f t="shared" ca="1" si="155"/>
        <v>-1.1748674380692763</v>
      </c>
      <c r="X1020" s="246">
        <f t="shared" ca="1" si="156"/>
        <v>-3.153971661175095</v>
      </c>
      <c r="Y1020" s="246">
        <f t="shared" ca="1" si="157"/>
        <v>3.153971661175095</v>
      </c>
      <c r="Z1020" s="4">
        <f t="shared" ca="1" si="158"/>
        <v>-1</v>
      </c>
      <c r="AA1020" s="4">
        <f t="shared" ca="1" si="159"/>
        <v>-1</v>
      </c>
    </row>
    <row r="1021" spans="1:27" x14ac:dyDescent="0.25">
      <c r="A1021">
        <v>989</v>
      </c>
      <c r="B1021" s="176">
        <f ca="1">OFFSET(InputPriceData!B$15,CalculationsAndCharts!$A1021+$A$11,0,1,1)</f>
        <v>40121</v>
      </c>
      <c r="C1021" s="3">
        <f ca="1">OFFSET(InputPriceData!G$15,CalculationsAndCharts!$A1021+$A$11,IF($C$7,8,0),1,1)</f>
        <v>247996700</v>
      </c>
      <c r="D1021" s="4">
        <f ca="1">OFFSET(InputPriceData!C$15,CalculationsAndCharts!$A1021+$A$11,IF($C$7,8,0),1,1)</f>
        <v>96.25</v>
      </c>
      <c r="E1021" s="4">
        <f ca="1">OFFSET(InputPriceData!D$15,CalculationsAndCharts!$A1021+$A$11,IF($C$7,8,0),1,1)</f>
        <v>97</v>
      </c>
      <c r="F1021" s="4">
        <f ca="1">OFFSET(InputPriceData!E$15,CalculationsAndCharts!$A1021+$A$11,IF($C$7,8,0),1,1)</f>
        <v>95.46</v>
      </c>
      <c r="G1021" s="4">
        <f ca="1">OFFSET(InputPriceData!F$15,CalculationsAndCharts!$A1021+$A$11,IF($C$7,8,0),1,1)</f>
        <v>95.71</v>
      </c>
      <c r="H1021" s="138"/>
      <c r="I1021" s="138"/>
      <c r="O1021" s="246">
        <f t="shared" ca="1" si="150"/>
        <v>-2.9938373425737845</v>
      </c>
      <c r="P1021" s="246">
        <f t="shared" ca="1" si="151"/>
        <v>-3.0077490032717389</v>
      </c>
      <c r="Q1021" s="246">
        <f t="shared" ca="1" si="153"/>
        <v>3.0077490032717389</v>
      </c>
      <c r="R1021" s="4">
        <f t="shared" ca="1" si="154"/>
        <v>-1</v>
      </c>
      <c r="S1021" s="4">
        <f t="shared" ca="1" si="152"/>
        <v>-1</v>
      </c>
      <c r="W1021" s="246">
        <f t="shared" ca="1" si="155"/>
        <v>-2.9938373425737845</v>
      </c>
      <c r="X1021" s="246">
        <f t="shared" ca="1" si="156"/>
        <v>-3.0077490032717389</v>
      </c>
      <c r="Y1021" s="246">
        <f t="shared" ca="1" si="157"/>
        <v>3.0077490032717389</v>
      </c>
      <c r="Z1021" s="4">
        <f t="shared" ca="1" si="158"/>
        <v>-1</v>
      </c>
      <c r="AA1021" s="4">
        <f t="shared" ca="1" si="159"/>
        <v>-1</v>
      </c>
    </row>
    <row r="1022" spans="1:27" x14ac:dyDescent="0.25">
      <c r="A1022">
        <v>990</v>
      </c>
      <c r="B1022" s="176">
        <f ca="1">OFFSET(InputPriceData!B$15,CalculationsAndCharts!$A1022+$A$11,0,1,1)</f>
        <v>40120</v>
      </c>
      <c r="C1022" s="3">
        <f ca="1">OFFSET(InputPriceData!G$15,CalculationsAndCharts!$A1022+$A$11,IF($C$7,8,0),1,1)</f>
        <v>228362600</v>
      </c>
      <c r="D1022" s="4">
        <f ca="1">OFFSET(InputPriceData!C$15,CalculationsAndCharts!$A1022+$A$11,IF($C$7,8,0),1,1)</f>
        <v>94.63</v>
      </c>
      <c r="E1022" s="4">
        <f ca="1">OFFSET(InputPriceData!D$15,CalculationsAndCharts!$A1022+$A$11,IF($C$7,8,0),1,1)</f>
        <v>95.6</v>
      </c>
      <c r="F1022" s="4">
        <f ca="1">OFFSET(InputPriceData!E$15,CalculationsAndCharts!$A1022+$A$11,IF($C$7,8,0),1,1)</f>
        <v>94.45</v>
      </c>
      <c r="G1022" s="4">
        <f ca="1">OFFSET(InputPriceData!F$15,CalculationsAndCharts!$A1022+$A$11,IF($C$7,8,0),1,1)</f>
        <v>95.46</v>
      </c>
      <c r="H1022" s="138"/>
      <c r="I1022" s="138"/>
      <c r="O1022" s="246">
        <f t="shared" ca="1" si="150"/>
        <v>-3.3962932034094111</v>
      </c>
      <c r="P1022" s="246">
        <f t="shared" ca="1" si="151"/>
        <v>-2.6659795399260915</v>
      </c>
      <c r="Q1022" s="246">
        <f t="shared" ca="1" si="153"/>
        <v>2.6659795399260915</v>
      </c>
      <c r="R1022" s="4">
        <f t="shared" ca="1" si="154"/>
        <v>-1</v>
      </c>
      <c r="S1022" s="4">
        <f t="shared" ca="1" si="152"/>
        <v>-1</v>
      </c>
      <c r="W1022" s="246">
        <f t="shared" ca="1" si="155"/>
        <v>-3.3962932034094111</v>
      </c>
      <c r="X1022" s="246">
        <f t="shared" ca="1" si="156"/>
        <v>-2.6659795399260915</v>
      </c>
      <c r="Y1022" s="246">
        <f t="shared" ca="1" si="157"/>
        <v>2.6659795399260915</v>
      </c>
      <c r="Z1022" s="4">
        <f t="shared" ca="1" si="158"/>
        <v>-1</v>
      </c>
      <c r="AA1022" s="4">
        <f t="shared" ca="1" si="159"/>
        <v>-1</v>
      </c>
    </row>
    <row r="1023" spans="1:27" x14ac:dyDescent="0.25">
      <c r="A1023">
        <v>991</v>
      </c>
      <c r="B1023" s="176">
        <f ca="1">OFFSET(InputPriceData!B$15,CalculationsAndCharts!$A1023+$A$11,0,1,1)</f>
        <v>40119</v>
      </c>
      <c r="C1023" s="3">
        <f ca="1">OFFSET(InputPriceData!G$15,CalculationsAndCharts!$A1023+$A$11,IF($C$7,8,0),1,1)</f>
        <v>254222900</v>
      </c>
      <c r="D1023" s="4">
        <f ca="1">OFFSET(InputPriceData!C$15,CalculationsAndCharts!$A1023+$A$11,IF($C$7,8,0),1,1)</f>
        <v>94.99</v>
      </c>
      <c r="E1023" s="4">
        <f ca="1">OFFSET(InputPriceData!D$15,CalculationsAndCharts!$A1023+$A$11,IF($C$7,8,0),1,1)</f>
        <v>96.15</v>
      </c>
      <c r="F1023" s="4">
        <f ca="1">OFFSET(InputPriceData!E$15,CalculationsAndCharts!$A1023+$A$11,IF($C$7,8,0),1,1)</f>
        <v>94.03</v>
      </c>
      <c r="G1023" s="4">
        <f ca="1">OFFSET(InputPriceData!F$15,CalculationsAndCharts!$A1023+$A$11,IF($C$7,8,0),1,1)</f>
        <v>95.16</v>
      </c>
      <c r="H1023" s="138"/>
      <c r="I1023" s="138"/>
      <c r="O1023" s="246">
        <f t="shared" ca="1" si="150"/>
        <v>-3.8814397275964252</v>
      </c>
      <c r="P1023" s="246">
        <f t="shared" ca="1" si="151"/>
        <v>-2.1982536639335479</v>
      </c>
      <c r="Q1023" s="246">
        <f t="shared" ca="1" si="153"/>
        <v>2.1982536639335479</v>
      </c>
      <c r="R1023" s="4">
        <f t="shared" ca="1" si="154"/>
        <v>-1</v>
      </c>
      <c r="S1023" s="4">
        <f t="shared" ca="1" si="152"/>
        <v>-1</v>
      </c>
      <c r="W1023" s="246">
        <f t="shared" ca="1" si="155"/>
        <v>-3.8814397275964252</v>
      </c>
      <c r="X1023" s="246">
        <f t="shared" ca="1" si="156"/>
        <v>-2.1982536639335479</v>
      </c>
      <c r="Y1023" s="246">
        <f t="shared" ca="1" si="157"/>
        <v>2.1982536639335479</v>
      </c>
      <c r="Z1023" s="4">
        <f t="shared" ca="1" si="158"/>
        <v>-1</v>
      </c>
      <c r="AA1023" s="4">
        <f t="shared" ca="1" si="159"/>
        <v>-1</v>
      </c>
    </row>
    <row r="1024" spans="1:27" x14ac:dyDescent="0.25">
      <c r="A1024">
        <v>992</v>
      </c>
      <c r="B1024" s="176">
        <f ca="1">OFFSET(InputPriceData!B$15,CalculationsAndCharts!$A1024+$A$11,0,1,1)</f>
        <v>40116</v>
      </c>
      <c r="C1024" s="3">
        <f ca="1">OFFSET(InputPriceData!G$15,CalculationsAndCharts!$A1024+$A$11,IF($C$7,8,0),1,1)</f>
        <v>325608100</v>
      </c>
      <c r="D1024" s="4">
        <f ca="1">OFFSET(InputPriceData!C$15,CalculationsAndCharts!$A1024+$A$11,IF($C$7,8,0),1,1)</f>
        <v>96.97</v>
      </c>
      <c r="E1024" s="4">
        <f ca="1">OFFSET(InputPriceData!D$15,CalculationsAndCharts!$A1024+$A$11,IF($C$7,8,0),1,1)</f>
        <v>97.26</v>
      </c>
      <c r="F1024" s="4">
        <f ca="1">OFFSET(InputPriceData!E$15,CalculationsAndCharts!$A1024+$A$11,IF($C$7,8,0),1,1)</f>
        <v>94.36</v>
      </c>
      <c r="G1024" s="4">
        <f ca="1">OFFSET(InputPriceData!F$15,CalculationsAndCharts!$A1024+$A$11,IF($C$7,8,0),1,1)</f>
        <v>94.47</v>
      </c>
      <c r="H1024" s="138"/>
      <c r="I1024" s="138"/>
      <c r="O1024" s="246">
        <f t="shared" ca="1" si="150"/>
        <v>-4.8115854077001057</v>
      </c>
      <c r="P1024" s="246">
        <f t="shared" ca="1" si="151"/>
        <v>-1.6464328908922981</v>
      </c>
      <c r="Q1024" s="246">
        <f t="shared" ca="1" si="153"/>
        <v>1.7984539713499665</v>
      </c>
      <c r="R1024" s="4">
        <f t="shared" ca="1" si="154"/>
        <v>-0.91547124203375774</v>
      </c>
      <c r="S1024" s="4">
        <f t="shared" ca="1" si="152"/>
        <v>-8.7866900583544461E-2</v>
      </c>
      <c r="W1024" s="246">
        <f t="shared" ca="1" si="155"/>
        <v>-4.8115854077001057</v>
      </c>
      <c r="X1024" s="246">
        <f t="shared" ca="1" si="156"/>
        <v>-1.6464328908922981</v>
      </c>
      <c r="Y1024" s="246">
        <f t="shared" ca="1" si="157"/>
        <v>1.7984539713499665</v>
      </c>
      <c r="Z1024" s="4">
        <f t="shared" ca="1" si="158"/>
        <v>-0.91547124203375774</v>
      </c>
      <c r="AA1024" s="4">
        <f t="shared" ca="1" si="159"/>
        <v>-0.81328792463093258</v>
      </c>
    </row>
    <row r="1025" spans="1:27" x14ac:dyDescent="0.25">
      <c r="A1025">
        <v>993</v>
      </c>
      <c r="B1025" s="176">
        <f ca="1">OFFSET(InputPriceData!B$15,CalculationsAndCharts!$A1025+$A$11,0,1,1)</f>
        <v>40115</v>
      </c>
      <c r="C1025" s="3">
        <f ca="1">OFFSET(InputPriceData!G$15,CalculationsAndCharts!$A1025+$A$11,IF($C$7,8,0),1,1)</f>
        <v>198110600</v>
      </c>
      <c r="D1025" s="4">
        <f ca="1">OFFSET(InputPriceData!C$15,CalculationsAndCharts!$A1025+$A$11,IF($C$7,8,0),1,1)</f>
        <v>95.96</v>
      </c>
      <c r="E1025" s="4">
        <f ca="1">OFFSET(InputPriceData!D$15,CalculationsAndCharts!$A1025+$A$11,IF($C$7,8,0),1,1)</f>
        <v>97.48</v>
      </c>
      <c r="F1025" s="4">
        <f ca="1">OFFSET(InputPriceData!E$15,CalculationsAndCharts!$A1025+$A$11,IF($C$7,8,0),1,1)</f>
        <v>95.73</v>
      </c>
      <c r="G1025" s="4">
        <f ca="1">OFFSET(InputPriceData!F$15,CalculationsAndCharts!$A1025+$A$11,IF($C$7,8,0),1,1)</f>
        <v>97.29</v>
      </c>
      <c r="H1025" s="138"/>
      <c r="I1025" s="138"/>
      <c r="O1025" s="246">
        <f t="shared" ca="1" si="150"/>
        <v>-2.1469445200078132</v>
      </c>
      <c r="P1025" s="246">
        <f t="shared" ca="1" si="151"/>
        <v>-1.1186591575552021</v>
      </c>
      <c r="Q1025" s="246">
        <f t="shared" ca="1" si="153"/>
        <v>1.8147870548435585</v>
      </c>
      <c r="R1025" s="4">
        <f t="shared" ca="1" si="154"/>
        <v>-0.61641345444335605</v>
      </c>
      <c r="S1025" s="4">
        <f t="shared" ca="1" si="152"/>
        <v>0.63694694624605186</v>
      </c>
      <c r="W1025" s="246">
        <f t="shared" ca="1" si="155"/>
        <v>-2.1469445200078132</v>
      </c>
      <c r="X1025" s="246">
        <f t="shared" ca="1" si="156"/>
        <v>-1.1186591575552021</v>
      </c>
      <c r="Y1025" s="246">
        <f t="shared" ca="1" si="157"/>
        <v>1.8147870548435585</v>
      </c>
      <c r="Z1025" s="4">
        <f t="shared" ca="1" si="158"/>
        <v>-0.61641345444335605</v>
      </c>
      <c r="AA1025" s="4">
        <f t="shared" ca="1" si="159"/>
        <v>-0.28723587848123111</v>
      </c>
    </row>
    <row r="1026" spans="1:27" x14ac:dyDescent="0.25">
      <c r="A1026">
        <v>994</v>
      </c>
      <c r="B1026" s="176">
        <f ca="1">OFFSET(InputPriceData!B$15,CalculationsAndCharts!$A1026+$A$11,0,1,1)</f>
        <v>40114</v>
      </c>
      <c r="C1026" s="3">
        <f ca="1">OFFSET(InputPriceData!G$15,CalculationsAndCharts!$A1026+$A$11,IF($C$7,8,0),1,1)</f>
        <v>248821400</v>
      </c>
      <c r="D1026" s="4">
        <f ca="1">OFFSET(InputPriceData!C$15,CalculationsAndCharts!$A1026+$A$11,IF($C$7,8,0),1,1)</f>
        <v>96.83</v>
      </c>
      <c r="E1026" s="4">
        <f ca="1">OFFSET(InputPriceData!D$15,CalculationsAndCharts!$A1026+$A$11,IF($C$7,8,0),1,1)</f>
        <v>97.13</v>
      </c>
      <c r="F1026" s="4">
        <f ca="1">OFFSET(InputPriceData!E$15,CalculationsAndCharts!$A1026+$A$11,IF($C$7,8,0),1,1)</f>
        <v>95.19</v>
      </c>
      <c r="G1026" s="4">
        <f ca="1">OFFSET(InputPriceData!F$15,CalculationsAndCharts!$A1026+$A$11,IF($C$7,8,0),1,1)</f>
        <v>95.24</v>
      </c>
      <c r="H1026" s="138"/>
      <c r="I1026" s="138"/>
      <c r="O1026" s="246">
        <f t="shared" ca="1" si="150"/>
        <v>-4.3240137377149228</v>
      </c>
      <c r="P1026" s="246">
        <f t="shared" ca="1" si="151"/>
        <v>-0.58655609086008109</v>
      </c>
      <c r="Q1026" s="246">
        <f t="shared" ca="1" si="153"/>
        <v>1.8312684710833083</v>
      </c>
      <c r="R1026" s="4">
        <f t="shared" ca="1" si="154"/>
        <v>-0.32030043662199731</v>
      </c>
      <c r="S1026" s="4">
        <f t="shared" ca="1" si="152"/>
        <v>0.81449409669599149</v>
      </c>
      <c r="W1026" s="246">
        <f t="shared" ca="1" si="155"/>
        <v>-4.3240137377149228</v>
      </c>
      <c r="X1026" s="246">
        <f t="shared" ca="1" si="156"/>
        <v>-0.58655609086008109</v>
      </c>
      <c r="Y1026" s="246">
        <f t="shared" ca="1" si="157"/>
        <v>1.8312684710833083</v>
      </c>
      <c r="Z1026" s="4">
        <f t="shared" ca="1" si="158"/>
        <v>-0.32030043662199731</v>
      </c>
      <c r="AA1026" s="4">
        <f t="shared" ca="1" si="159"/>
        <v>9.141117968396506E-2</v>
      </c>
    </row>
    <row r="1027" spans="1:27" x14ac:dyDescent="0.25">
      <c r="A1027">
        <v>995</v>
      </c>
      <c r="B1027" s="176">
        <f ca="1">OFFSET(InputPriceData!B$15,CalculationsAndCharts!$A1027+$A$11,0,1,1)</f>
        <v>40113</v>
      </c>
      <c r="C1027" s="3">
        <f ca="1">OFFSET(InputPriceData!G$15,CalculationsAndCharts!$A1027+$A$11,IF($C$7,8,0),1,1)</f>
        <v>253266300</v>
      </c>
      <c r="D1027" s="4">
        <f ca="1">OFFSET(InputPriceData!C$15,CalculationsAndCharts!$A1027+$A$11,IF($C$7,8,0),1,1)</f>
        <v>97.64</v>
      </c>
      <c r="E1027" s="4">
        <f ca="1">OFFSET(InputPriceData!D$15,CalculationsAndCharts!$A1027+$A$11,IF($C$7,8,0),1,1)</f>
        <v>97.96</v>
      </c>
      <c r="F1027" s="4">
        <f ca="1">OFFSET(InputPriceData!E$15,CalculationsAndCharts!$A1027+$A$11,IF($C$7,8,0),1,1)</f>
        <v>96.84</v>
      </c>
      <c r="G1027" s="4">
        <f ca="1">OFFSET(InputPriceData!F$15,CalculationsAndCharts!$A1027+$A$11,IF($C$7,8,0),1,1)</f>
        <v>97.08</v>
      </c>
      <c r="H1027" s="138"/>
      <c r="I1027" s="138"/>
      <c r="O1027" s="246">
        <f t="shared" ca="1" si="150"/>
        <v>-2.6257321867981771</v>
      </c>
      <c r="P1027" s="246">
        <f t="shared" ca="1" si="151"/>
        <v>-8.3224866076235415E-2</v>
      </c>
      <c r="Q1027" s="246">
        <f t="shared" ca="1" si="153"/>
        <v>1.8478995671880003</v>
      </c>
      <c r="R1027" s="4">
        <f t="shared" ca="1" si="154"/>
        <v>-4.5037548335422249E-2</v>
      </c>
      <c r="S1027" s="4">
        <f t="shared" ca="1" si="152"/>
        <v>0.89108135948324618</v>
      </c>
      <c r="W1027" s="246">
        <f t="shared" ca="1" si="155"/>
        <v>-2.6257321867981771</v>
      </c>
      <c r="X1027" s="246">
        <f t="shared" ca="1" si="156"/>
        <v>-8.3224866076235415E-2</v>
      </c>
      <c r="Y1027" s="246">
        <f t="shared" ca="1" si="157"/>
        <v>1.8478995671880003</v>
      </c>
      <c r="Z1027" s="4">
        <f t="shared" ca="1" si="158"/>
        <v>-4.5037548335422249E-2</v>
      </c>
      <c r="AA1027" s="4">
        <f t="shared" ca="1" si="159"/>
        <v>0.36147442033573352</v>
      </c>
    </row>
    <row r="1028" spans="1:27" x14ac:dyDescent="0.25">
      <c r="A1028">
        <v>996</v>
      </c>
      <c r="B1028" s="176">
        <f ca="1">OFFSET(InputPriceData!B$15,CalculationsAndCharts!$A1028+$A$11,0,1,1)</f>
        <v>40112</v>
      </c>
      <c r="C1028" s="3">
        <f ca="1">OFFSET(InputPriceData!G$15,CalculationsAndCharts!$A1028+$A$11,IF($C$7,8,0),1,1)</f>
        <v>242028200</v>
      </c>
      <c r="D1028" s="4">
        <f ca="1">OFFSET(InputPriceData!C$15,CalculationsAndCharts!$A1028+$A$11,IF($C$7,8,0),1,1)</f>
        <v>98.7</v>
      </c>
      <c r="E1028" s="4">
        <f ca="1">OFFSET(InputPriceData!D$15,CalculationsAndCharts!$A1028+$A$11,IF($C$7,8,0),1,1)</f>
        <v>99.71</v>
      </c>
      <c r="F1028" s="4">
        <f ca="1">OFFSET(InputPriceData!E$15,CalculationsAndCharts!$A1028+$A$11,IF($C$7,8,0),1,1)</f>
        <v>97.25</v>
      </c>
      <c r="G1028" s="4">
        <f ca="1">OFFSET(InputPriceData!F$15,CalculationsAndCharts!$A1028+$A$11,IF($C$7,8,0),1,1)</f>
        <v>97.52</v>
      </c>
      <c r="H1028" s="138"/>
      <c r="I1028" s="138"/>
      <c r="O1028" s="246">
        <f t="shared" ca="1" si="150"/>
        <v>-2.2285240318551796</v>
      </c>
      <c r="P1028" s="246">
        <f t="shared" ca="1" si="151"/>
        <v>0.28373484067199861</v>
      </c>
      <c r="Q1028" s="246">
        <f t="shared" ca="1" si="153"/>
        <v>1.8646817025105957</v>
      </c>
      <c r="R1028" s="4">
        <f t="shared" ca="1" si="154"/>
        <v>0.15216261321703312</v>
      </c>
      <c r="S1028" s="4">
        <f t="shared" ca="1" si="152"/>
        <v>0.92542854943246966</v>
      </c>
      <c r="W1028" s="246">
        <f t="shared" ca="1" si="155"/>
        <v>-2.2285240318551796</v>
      </c>
      <c r="X1028" s="246">
        <f t="shared" ca="1" si="156"/>
        <v>0.28373484067199861</v>
      </c>
      <c r="Y1028" s="246">
        <f t="shared" ca="1" si="157"/>
        <v>1.8646817025105957</v>
      </c>
      <c r="Z1028" s="4">
        <f t="shared" ca="1" si="158"/>
        <v>0.15216261321703312</v>
      </c>
      <c r="AA1028" s="4">
        <f t="shared" ca="1" si="159"/>
        <v>0.52048336936933548</v>
      </c>
    </row>
    <row r="1029" spans="1:27" x14ac:dyDescent="0.25">
      <c r="A1029">
        <v>997</v>
      </c>
      <c r="B1029" s="176">
        <f ca="1">OFFSET(InputPriceData!B$15,CalculationsAndCharts!$A1029+$A$11,0,1,1)</f>
        <v>40109</v>
      </c>
      <c r="C1029" s="3">
        <f ca="1">OFFSET(InputPriceData!G$15,CalculationsAndCharts!$A1029+$A$11,IF($C$7,8,0),1,1)</f>
        <v>240033200</v>
      </c>
      <c r="D1029" s="4">
        <f ca="1">OFFSET(InputPriceData!C$15,CalculationsAndCharts!$A1029+$A$11,IF($C$7,8,0),1,1)</f>
        <v>100.06</v>
      </c>
      <c r="E1029" s="4">
        <f ca="1">OFFSET(InputPriceData!D$15,CalculationsAndCharts!$A1029+$A$11,IF($C$7,8,0),1,1)</f>
        <v>100.12</v>
      </c>
      <c r="F1029" s="4">
        <f ca="1">OFFSET(InputPriceData!E$15,CalculationsAndCharts!$A1029+$A$11,IF($C$7,8,0),1,1)</f>
        <v>98.18</v>
      </c>
      <c r="G1029" s="4">
        <f ca="1">OFFSET(InputPriceData!F$15,CalculationsAndCharts!$A1029+$A$11,IF($C$7,8,0),1,1)</f>
        <v>98.59</v>
      </c>
      <c r="H1029" s="138"/>
      <c r="I1029" s="138"/>
      <c r="O1029" s="246">
        <f t="shared" ca="1" si="150"/>
        <v>-1.1308455501394055</v>
      </c>
      <c r="P1029" s="246">
        <f t="shared" ca="1" si="151"/>
        <v>0.5219308104611895</v>
      </c>
      <c r="Q1029" s="246">
        <f t="shared" ca="1" si="153"/>
        <v>1.8816162487493397</v>
      </c>
      <c r="R1029" s="4">
        <f t="shared" ca="1" si="154"/>
        <v>0.27738430235607447</v>
      </c>
      <c r="S1029" s="4">
        <f t="shared" ca="1" si="152"/>
        <v>0.94217436205204652</v>
      </c>
      <c r="W1029" s="246">
        <f t="shared" ca="1" si="155"/>
        <v>-1.1308455501394055</v>
      </c>
      <c r="X1029" s="246">
        <f t="shared" ca="1" si="156"/>
        <v>0.5219308104611895</v>
      </c>
      <c r="Y1029" s="246">
        <f t="shared" ca="1" si="157"/>
        <v>1.8816162487493397</v>
      </c>
      <c r="Z1029" s="4">
        <f t="shared" ca="1" si="158"/>
        <v>0.27738430235607447</v>
      </c>
      <c r="AA1029" s="4">
        <f t="shared" ca="1" si="159"/>
        <v>0.60973224139475823</v>
      </c>
    </row>
    <row r="1030" spans="1:27" x14ac:dyDescent="0.25">
      <c r="A1030">
        <v>998</v>
      </c>
      <c r="B1030" s="176">
        <f ca="1">OFFSET(InputPriceData!B$15,CalculationsAndCharts!$A1030+$A$11,0,1,1)</f>
        <v>40108</v>
      </c>
      <c r="C1030" s="3">
        <f ca="1">OFFSET(InputPriceData!G$15,CalculationsAndCharts!$A1030+$A$11,IF($C$7,8,0),1,1)</f>
        <v>238444000</v>
      </c>
      <c r="D1030" s="4">
        <f ca="1">OFFSET(InputPriceData!C$15,CalculationsAndCharts!$A1030+$A$11,IF($C$7,8,0),1,1)</f>
        <v>98.69</v>
      </c>
      <c r="E1030" s="4">
        <f ca="1">OFFSET(InputPriceData!D$15,CalculationsAndCharts!$A1030+$A$11,IF($C$7,8,0),1,1)</f>
        <v>100.05</v>
      </c>
      <c r="F1030" s="4">
        <f ca="1">OFFSET(InputPriceData!E$15,CalculationsAndCharts!$A1030+$A$11,IF($C$7,8,0),1,1)</f>
        <v>98.06</v>
      </c>
      <c r="G1030" s="4">
        <f ca="1">OFFSET(InputPriceData!F$15,CalculationsAndCharts!$A1030+$A$11,IF($C$7,8,0),1,1)</f>
        <v>99.73</v>
      </c>
      <c r="H1030" s="138"/>
      <c r="I1030" s="138"/>
      <c r="O1030" s="246">
        <f t="shared" ca="1" si="150"/>
        <v>0.14440545664278687</v>
      </c>
      <c r="P1030" s="246">
        <f t="shared" ca="1" si="151"/>
        <v>0.62209114915941854</v>
      </c>
      <c r="Q1030" s="246">
        <f t="shared" ca="1" si="153"/>
        <v>1.8987045900598787</v>
      </c>
      <c r="R1030" s="4">
        <f t="shared" ca="1" si="154"/>
        <v>0.32763977735988931</v>
      </c>
      <c r="S1030" s="4">
        <f t="shared" ca="1" si="152"/>
        <v>0.94807531171442083</v>
      </c>
      <c r="W1030" s="246">
        <f t="shared" ca="1" si="155"/>
        <v>0.14440545664278687</v>
      </c>
      <c r="X1030" s="246">
        <f t="shared" ca="1" si="156"/>
        <v>0.62209114915941854</v>
      </c>
      <c r="Y1030" s="246">
        <f t="shared" ca="1" si="157"/>
        <v>1.8987045900598787</v>
      </c>
      <c r="Z1030" s="4">
        <f t="shared" ca="1" si="158"/>
        <v>0.32763977735988931</v>
      </c>
      <c r="AA1030" s="4">
        <f t="shared" ca="1" si="159"/>
        <v>0.6433278587904786</v>
      </c>
    </row>
    <row r="1031" spans="1:27" x14ac:dyDescent="0.25">
      <c r="A1031">
        <v>999</v>
      </c>
      <c r="B1031" s="176">
        <f ca="1">OFFSET(InputPriceData!B$15,CalculationsAndCharts!$A1031+$A$11,0,1,1)</f>
        <v>40107</v>
      </c>
      <c r="C1031" s="3">
        <f ca="1">OFFSET(InputPriceData!G$15,CalculationsAndCharts!$A1031+$A$11,IF($C$7,8,0),1,1)</f>
        <v>225379300</v>
      </c>
      <c r="D1031" s="4">
        <f ca="1">OFFSET(InputPriceData!C$15,CalculationsAndCharts!$A1031+$A$11,IF($C$7,8,0),1,1)</f>
        <v>99.47</v>
      </c>
      <c r="E1031" s="4">
        <f ca="1">OFFSET(InputPriceData!D$15,CalculationsAndCharts!$A1031+$A$11,IF($C$7,8,0),1,1)</f>
        <v>100.63</v>
      </c>
      <c r="F1031" s="4">
        <f ca="1">OFFSET(InputPriceData!E$15,CalculationsAndCharts!$A1031+$A$11,IF($C$7,8,0),1,1)</f>
        <v>98.66</v>
      </c>
      <c r="G1031" s="4">
        <f ca="1">OFFSET(InputPriceData!F$15,CalculationsAndCharts!$A1031+$A$11,IF($C$7,8,0),1,1)</f>
        <v>98.73</v>
      </c>
      <c r="H1031" s="138"/>
      <c r="I1031" s="138"/>
      <c r="O1031" s="246">
        <f t="shared" ca="1" si="150"/>
        <v>-0.7004605672774743</v>
      </c>
      <c r="P1031" s="246">
        <f t="shared" ca="1" si="151"/>
        <v>0.64085541668782287</v>
      </c>
      <c r="Q1031" s="246">
        <f t="shared" ca="1" si="153"/>
        <v>1.9159481231683941</v>
      </c>
      <c r="R1031" s="4">
        <f t="shared" ca="1" si="154"/>
        <v>0.33448474357857005</v>
      </c>
      <c r="S1031" s="4">
        <f t="shared" ca="1" si="152"/>
        <v>0.94884729410195012</v>
      </c>
      <c r="W1031" s="246">
        <f t="shared" ca="1" si="155"/>
        <v>-0.7004605672774743</v>
      </c>
      <c r="X1031" s="246">
        <f t="shared" ca="1" si="156"/>
        <v>0.64085541668782287</v>
      </c>
      <c r="Y1031" s="246">
        <f t="shared" ca="1" si="157"/>
        <v>1.9159481231683941</v>
      </c>
      <c r="Z1031" s="4">
        <f t="shared" ca="1" si="158"/>
        <v>0.33448474357857005</v>
      </c>
      <c r="AA1031" s="4">
        <f t="shared" ca="1" si="159"/>
        <v>0.64781151604583564</v>
      </c>
    </row>
    <row r="1032" spans="1:27" x14ac:dyDescent="0.25">
      <c r="A1032">
        <v>1000</v>
      </c>
      <c r="B1032" s="176">
        <f ca="1">OFFSET(InputPriceData!B$15,CalculationsAndCharts!$A1032+$A$11,0,1,1)</f>
        <v>40106</v>
      </c>
      <c r="C1032" s="3">
        <f ca="1">OFFSET(InputPriceData!G$15,CalculationsAndCharts!$A1032+$A$11,IF($C$7,8,0),1,1)</f>
        <v>180921100</v>
      </c>
      <c r="D1032" s="4">
        <f ca="1">OFFSET(InputPriceData!C$15,CalculationsAndCharts!$A1032+$A$11,IF($C$7,8,0),1,1)</f>
        <v>100.3</v>
      </c>
      <c r="E1032" s="4">
        <f ca="1">OFFSET(InputPriceData!D$15,CalculationsAndCharts!$A1032+$A$11,IF($C$7,8,0),1,1)</f>
        <v>100.33</v>
      </c>
      <c r="F1032" s="4">
        <f ca="1">OFFSET(InputPriceData!E$15,CalculationsAndCharts!$A1032+$A$11,IF($C$7,8,0),1,1)</f>
        <v>99.14</v>
      </c>
      <c r="G1032" s="4">
        <f ca="1">OFFSET(InputPriceData!F$15,CalculationsAndCharts!$A1032+$A$11,IF($C$7,8,0),1,1)</f>
        <v>99.62</v>
      </c>
      <c r="H1032" s="138"/>
      <c r="I1032" s="138"/>
      <c r="O1032" s="246">
        <f t="shared" ca="1" si="150"/>
        <v>0.35445076452887592</v>
      </c>
      <c r="P1032" s="246">
        <f t="shared" ca="1" si="151"/>
        <v>0.55690201295977293</v>
      </c>
      <c r="Q1032" s="246">
        <f t="shared" ca="1" si="153"/>
        <v>1.9333482574857661</v>
      </c>
      <c r="R1032" s="4">
        <f t="shared" ca="1" si="154"/>
        <v>0.28805054174978251</v>
      </c>
      <c r="S1032" s="4">
        <f t="shared" ca="1" si="152"/>
        <v>0.94346221882268799</v>
      </c>
      <c r="W1032" s="246">
        <f t="shared" ca="1" si="155"/>
        <v>0.35445076452887592</v>
      </c>
      <c r="X1032" s="246">
        <f t="shared" ca="1" si="156"/>
        <v>0.55690201295977293</v>
      </c>
      <c r="Y1032" s="246">
        <f t="shared" ca="1" si="157"/>
        <v>1.9333482574857661</v>
      </c>
      <c r="Z1032" s="4">
        <f t="shared" ca="1" si="158"/>
        <v>0.28805054174978251</v>
      </c>
      <c r="AA1032" s="4">
        <f t="shared" ca="1" si="159"/>
        <v>0.61696383498661533</v>
      </c>
    </row>
    <row r="1033" spans="1:27" x14ac:dyDescent="0.25">
      <c r="A1033">
        <v>1001</v>
      </c>
      <c r="B1033" s="176">
        <f ca="1">OFFSET(InputPriceData!B$15,CalculationsAndCharts!$A1033+$A$11,0,1,1)</f>
        <v>40105</v>
      </c>
      <c r="C1033" s="3">
        <f ca="1">OFFSET(InputPriceData!G$15,CalculationsAndCharts!$A1033+$A$11,IF($C$7,8,0),1,1)</f>
        <v>159530400</v>
      </c>
      <c r="D1033" s="4">
        <f ca="1">OFFSET(InputPriceData!C$15,CalculationsAndCharts!$A1033+$A$11,IF($C$7,8,0),1,1)</f>
        <v>99.49</v>
      </c>
      <c r="E1033" s="4">
        <f ca="1">OFFSET(InputPriceData!D$15,CalculationsAndCharts!$A1033+$A$11,IF($C$7,8,0),1,1)</f>
        <v>100.46</v>
      </c>
      <c r="F1033" s="4">
        <f ca="1">OFFSET(InputPriceData!E$15,CalculationsAndCharts!$A1033+$A$11,IF($C$7,8,0),1,1)</f>
        <v>99.18</v>
      </c>
      <c r="G1033" s="4">
        <f ca="1">OFFSET(InputPriceData!F$15,CalculationsAndCharts!$A1033+$A$11,IF($C$7,8,0),1,1)</f>
        <v>100.15</v>
      </c>
      <c r="H1033" s="138"/>
      <c r="I1033" s="138"/>
      <c r="O1033" s="246">
        <f t="shared" ca="1" si="150"/>
        <v>1.1301324141152904</v>
      </c>
      <c r="P1033" s="246">
        <f t="shared" ca="1" si="151"/>
        <v>0.33606655190720464</v>
      </c>
      <c r="Q1033" s="246">
        <f t="shared" ca="1" si="153"/>
        <v>1.9509064152227711</v>
      </c>
      <c r="R1033" s="4">
        <f t="shared" ca="1" si="154"/>
        <v>0.17226174935143146</v>
      </c>
      <c r="S1033" s="4">
        <f t="shared" ca="1" si="152"/>
        <v>0.92833655785304481</v>
      </c>
      <c r="W1033" s="246">
        <f t="shared" ca="1" si="155"/>
        <v>1.1301324141152904</v>
      </c>
      <c r="X1033" s="246">
        <f t="shared" ca="1" si="156"/>
        <v>0.33606655190720464</v>
      </c>
      <c r="Y1033" s="246">
        <f t="shared" ca="1" si="157"/>
        <v>1.9509064152227711</v>
      </c>
      <c r="Z1033" s="4">
        <f t="shared" ca="1" si="158"/>
        <v>0.17226174935143146</v>
      </c>
      <c r="AA1033" s="4">
        <f t="shared" ca="1" si="159"/>
        <v>0.53537209583821799</v>
      </c>
    </row>
    <row r="1034" spans="1:27" x14ac:dyDescent="0.25">
      <c r="A1034">
        <v>1002</v>
      </c>
      <c r="B1034" s="176">
        <f ca="1">OFFSET(InputPriceData!B$15,CalculationsAndCharts!$A1034+$A$11,0,1,1)</f>
        <v>40102</v>
      </c>
      <c r="C1034" s="3">
        <f ca="1">OFFSET(InputPriceData!G$15,CalculationsAndCharts!$A1034+$A$11,IF($C$7,8,0),1,1)</f>
        <v>192069400</v>
      </c>
      <c r="D1034" s="4">
        <f ca="1">OFFSET(InputPriceData!C$15,CalculationsAndCharts!$A1034+$A$11,IF($C$7,8,0),1,1)</f>
        <v>99.25</v>
      </c>
      <c r="E1034" s="4">
        <f ca="1">OFFSET(InputPriceData!D$15,CalculationsAndCharts!$A1034+$A$11,IF($C$7,8,0),1,1)</f>
        <v>99.68</v>
      </c>
      <c r="F1034" s="4">
        <f ca="1">OFFSET(InputPriceData!E$15,CalculationsAndCharts!$A1034+$A$11,IF($C$7,8,0),1,1)</f>
        <v>98.73</v>
      </c>
      <c r="G1034" s="4">
        <f ca="1">OFFSET(InputPriceData!F$15,CalculationsAndCharts!$A1034+$A$11,IF($C$7,8,0),1,1)</f>
        <v>99.33</v>
      </c>
      <c r="H1034" s="138"/>
      <c r="I1034" s="138"/>
      <c r="O1034" s="246">
        <f t="shared" ca="1" si="150"/>
        <v>0.56353511548777679</v>
      </c>
      <c r="P1034" s="246">
        <f t="shared" ca="1" si="151"/>
        <v>4.1772819349228496E-2</v>
      </c>
      <c r="Q1034" s="246">
        <f t="shared" ca="1" si="153"/>
        <v>1.9686240315063281</v>
      </c>
      <c r="R1034" s="4">
        <f t="shared" ca="1" si="154"/>
        <v>2.1219297682384418E-2</v>
      </c>
      <c r="S1034" s="4">
        <f t="shared" ca="1" si="152"/>
        <v>0.90395611517268948</v>
      </c>
      <c r="W1034" s="246">
        <f t="shared" ca="1" si="155"/>
        <v>0.56353511548777679</v>
      </c>
      <c r="X1034" s="246">
        <f t="shared" ca="1" si="156"/>
        <v>4.1772819349228496E-2</v>
      </c>
      <c r="Y1034" s="246">
        <f t="shared" ca="1" si="157"/>
        <v>1.9686240315063281</v>
      </c>
      <c r="Z1034" s="4">
        <f t="shared" ca="1" si="158"/>
        <v>2.1219297682384418E-2</v>
      </c>
      <c r="AA1034" s="4">
        <f t="shared" ca="1" si="159"/>
        <v>0.41767419643898857</v>
      </c>
    </row>
    <row r="1035" spans="1:27" x14ac:dyDescent="0.25">
      <c r="A1035">
        <v>1003</v>
      </c>
      <c r="B1035" s="176">
        <f ca="1">OFFSET(InputPriceData!B$15,CalculationsAndCharts!$A1035+$A$11,0,1,1)</f>
        <v>40101</v>
      </c>
      <c r="C1035" s="3">
        <f ca="1">OFFSET(InputPriceData!G$15,CalculationsAndCharts!$A1035+$A$11,IF($C$7,8,0),1,1)</f>
        <v>173873600</v>
      </c>
      <c r="D1035" s="4">
        <f ca="1">OFFSET(InputPriceData!C$15,CalculationsAndCharts!$A1035+$A$11,IF($C$7,8,0),1,1)</f>
        <v>99.23</v>
      </c>
      <c r="E1035" s="4">
        <f ca="1">OFFSET(InputPriceData!D$15,CalculationsAndCharts!$A1035+$A$11,IF($C$7,8,0),1,1)</f>
        <v>100.08</v>
      </c>
      <c r="F1035" s="4">
        <f ca="1">OFFSET(InputPriceData!E$15,CalculationsAndCharts!$A1035+$A$11,IF($C$7,8,0),1,1)</f>
        <v>99.19</v>
      </c>
      <c r="G1035" s="4">
        <f ca="1">OFFSET(InputPriceData!F$15,CalculationsAndCharts!$A1035+$A$11,IF($C$7,8,0),1,1)</f>
        <v>100.08</v>
      </c>
      <c r="H1035" s="138"/>
      <c r="I1035" s="138"/>
      <c r="O1035" s="246">
        <f t="shared" ca="1" si="150"/>
        <v>1.5852627657200724</v>
      </c>
      <c r="P1035" s="246">
        <f t="shared" ca="1" si="151"/>
        <v>-0.31792349788461172</v>
      </c>
      <c r="Q1035" s="246">
        <f t="shared" ca="1" si="153"/>
        <v>1.9865025544967994</v>
      </c>
      <c r="R1035" s="4">
        <f t="shared" ca="1" si="154"/>
        <v>-0.16004182686044663</v>
      </c>
      <c r="S1035" s="4">
        <f t="shared" ca="1" si="152"/>
        <v>0.8644751350377371</v>
      </c>
      <c r="W1035" s="246">
        <f t="shared" ca="1" si="155"/>
        <v>1.5852627657200724</v>
      </c>
      <c r="X1035" s="246">
        <f t="shared" ca="1" si="156"/>
        <v>-0.31792349788461172</v>
      </c>
      <c r="Y1035" s="246">
        <f t="shared" ca="1" si="157"/>
        <v>1.9865025544967994</v>
      </c>
      <c r="Z1035" s="4">
        <f t="shared" ca="1" si="158"/>
        <v>-0.16004182686044663</v>
      </c>
      <c r="AA1035" s="4">
        <f t="shared" ca="1" si="159"/>
        <v>0.25637015213994008</v>
      </c>
    </row>
    <row r="1036" spans="1:27" x14ac:dyDescent="0.25">
      <c r="A1036">
        <v>1004</v>
      </c>
      <c r="B1036" s="176">
        <f ca="1">OFFSET(InputPriceData!B$15,CalculationsAndCharts!$A1036+$A$11,0,1,1)</f>
        <v>40100</v>
      </c>
      <c r="C1036" s="3">
        <f ca="1">OFFSET(InputPriceData!G$15,CalculationsAndCharts!$A1036+$A$11,IF($C$7,8,0),1,1)</f>
        <v>191421600</v>
      </c>
      <c r="D1036" s="4">
        <f ca="1">OFFSET(InputPriceData!C$15,CalculationsAndCharts!$A1036+$A$11,IF($C$7,8,0),1,1)</f>
        <v>99.17</v>
      </c>
      <c r="E1036" s="4">
        <f ca="1">OFFSET(InputPriceData!D$15,CalculationsAndCharts!$A1036+$A$11,IF($C$7,8,0),1,1)</f>
        <v>99.81</v>
      </c>
      <c r="F1036" s="4">
        <f ca="1">OFFSET(InputPriceData!E$15,CalculationsAndCharts!$A1036+$A$11,IF($C$7,8,0),1,1)</f>
        <v>97.99</v>
      </c>
      <c r="G1036" s="4">
        <f ca="1">OFFSET(InputPriceData!F$15,CalculationsAndCharts!$A1036+$A$11,IF($C$7,8,0),1,1)</f>
        <v>99.71</v>
      </c>
      <c r="H1036" s="138"/>
      <c r="I1036" s="138"/>
      <c r="O1036" s="246">
        <f t="shared" ca="1" si="150"/>
        <v>1.527209514279442</v>
      </c>
      <c r="P1036" s="246">
        <f t="shared" ca="1" si="151"/>
        <v>-0.7072461756308317</v>
      </c>
      <c r="Q1036" s="246">
        <f t="shared" ca="1" si="153"/>
        <v>2.0045434455063567</v>
      </c>
      <c r="R1036" s="4">
        <f t="shared" ca="1" si="154"/>
        <v>-0.3528215750156406</v>
      </c>
      <c r="S1036" s="4">
        <f t="shared" ca="1" si="152"/>
        <v>0.80177293608843059</v>
      </c>
      <c r="W1036" s="246">
        <f t="shared" ca="1" si="155"/>
        <v>1.527209514279442</v>
      </c>
      <c r="X1036" s="246">
        <f t="shared" ca="1" si="156"/>
        <v>-0.7072461756308317</v>
      </c>
      <c r="Y1036" s="246">
        <f t="shared" ca="1" si="157"/>
        <v>2.0045434455063567</v>
      </c>
      <c r="Z1036" s="4">
        <f t="shared" ca="1" si="158"/>
        <v>-0.3528215750156406</v>
      </c>
      <c r="AA1036" s="4">
        <f t="shared" ca="1" si="159"/>
        <v>5.4930722611819138E-2</v>
      </c>
    </row>
    <row r="1037" spans="1:27" x14ac:dyDescent="0.25">
      <c r="A1037">
        <v>1005</v>
      </c>
      <c r="B1037" s="176">
        <f ca="1">OFFSET(InputPriceData!B$15,CalculationsAndCharts!$A1037+$A$11,0,1,1)</f>
        <v>40099</v>
      </c>
      <c r="C1037" s="3">
        <f ca="1">OFFSET(InputPriceData!G$15,CalculationsAndCharts!$A1037+$A$11,IF($C$7,8,0),1,1)</f>
        <v>157692700</v>
      </c>
      <c r="D1037" s="4">
        <f ca="1">OFFSET(InputPriceData!C$15,CalculationsAndCharts!$A1037+$A$11,IF($C$7,8,0),1,1)</f>
        <v>97.96</v>
      </c>
      <c r="E1037" s="4">
        <f ca="1">OFFSET(InputPriceData!D$15,CalculationsAndCharts!$A1037+$A$11,IF($C$7,8,0),1,1)</f>
        <v>98.25</v>
      </c>
      <c r="F1037" s="4">
        <f ca="1">OFFSET(InputPriceData!E$15,CalculationsAndCharts!$A1037+$A$11,IF($C$7,8,0),1,1)</f>
        <v>97.38</v>
      </c>
      <c r="G1037" s="4">
        <f ca="1">OFFSET(InputPriceData!F$15,CalculationsAndCharts!$A1037+$A$11,IF($C$7,8,0),1,1)</f>
        <v>98.02</v>
      </c>
      <c r="H1037" s="138"/>
      <c r="I1037" s="138"/>
      <c r="O1037" s="246">
        <f t="shared" ca="1" si="150"/>
        <v>7.9946833276470841E-2</v>
      </c>
      <c r="P1037" s="246">
        <f t="shared" ca="1" si="151"/>
        <v>-1.0354322170502985</v>
      </c>
      <c r="Q1037" s="246">
        <f t="shared" ca="1" si="153"/>
        <v>2.0227481791184223</v>
      </c>
      <c r="R1037" s="4">
        <f t="shared" ca="1" si="154"/>
        <v>-0.51189378279483744</v>
      </c>
      <c r="S1037" s="4">
        <f t="shared" ca="1" si="152"/>
        <v>0.71965397168946821</v>
      </c>
      <c r="W1037" s="246">
        <f t="shared" ca="1" si="155"/>
        <v>7.9946833276470841E-2</v>
      </c>
      <c r="X1037" s="246">
        <f t="shared" ca="1" si="156"/>
        <v>-1.0354322170502985</v>
      </c>
      <c r="Y1037" s="246">
        <f t="shared" ca="1" si="157"/>
        <v>2.0227481791184223</v>
      </c>
      <c r="Z1037" s="4">
        <f t="shared" ca="1" si="158"/>
        <v>-0.51189378279483744</v>
      </c>
      <c r="AA1037" s="4">
        <f t="shared" ca="1" si="159"/>
        <v>-0.14070397978048593</v>
      </c>
    </row>
    <row r="1038" spans="1:27" x14ac:dyDescent="0.25">
      <c r="A1038">
        <v>1006</v>
      </c>
      <c r="B1038" s="176">
        <f ca="1">OFFSET(InputPriceData!B$15,CalculationsAndCharts!$A1038+$A$11,0,1,1)</f>
        <v>40098</v>
      </c>
      <c r="C1038" s="3">
        <f ca="1">OFFSET(InputPriceData!G$15,CalculationsAndCharts!$A1038+$A$11,IF($C$7,8,0),1,1)</f>
        <v>118031000</v>
      </c>
      <c r="D1038" s="4">
        <f ca="1">OFFSET(InputPriceData!C$15,CalculationsAndCharts!$A1038+$A$11,IF($C$7,8,0),1,1)</f>
        <v>98.3</v>
      </c>
      <c r="E1038" s="4">
        <f ca="1">OFFSET(InputPriceData!D$15,CalculationsAndCharts!$A1038+$A$11,IF($C$7,8,0),1,1)</f>
        <v>98.6</v>
      </c>
      <c r="F1038" s="4">
        <f ca="1">OFFSET(InputPriceData!E$15,CalculationsAndCharts!$A1038+$A$11,IF($C$7,8,0),1,1)</f>
        <v>97.87</v>
      </c>
      <c r="G1038" s="4">
        <f ca="1">OFFSET(InputPriceData!F$15,CalculationsAndCharts!$A1038+$A$11,IF($C$7,8,0),1,1)</f>
        <v>98.23</v>
      </c>
      <c r="H1038" s="138"/>
      <c r="I1038" s="138"/>
      <c r="O1038" s="246">
        <f t="shared" ca="1" si="150"/>
        <v>0.485321591931892</v>
      </c>
      <c r="P1038" s="246">
        <f t="shared" ca="1" si="151"/>
        <v>-1.3205870041980861</v>
      </c>
      <c r="Q1038" s="246">
        <f t="shared" ca="1" si="153"/>
        <v>2.0411182433081962</v>
      </c>
      <c r="R1038" s="4">
        <f t="shared" ca="1" si="154"/>
        <v>-0.64699191657692001</v>
      </c>
      <c r="S1038" s="4">
        <f t="shared" ca="1" si="152"/>
        <v>0.60570667191313787</v>
      </c>
      <c r="W1038" s="246">
        <f t="shared" ca="1" si="155"/>
        <v>0.485321591931892</v>
      </c>
      <c r="X1038" s="246">
        <f t="shared" ca="1" si="156"/>
        <v>-1.3205870041980861</v>
      </c>
      <c r="Y1038" s="246">
        <f t="shared" ca="1" si="157"/>
        <v>2.0411182433081962</v>
      </c>
      <c r="Z1038" s="4">
        <f t="shared" ca="1" si="158"/>
        <v>-0.64699191657692001</v>
      </c>
      <c r="AA1038" s="4">
        <f t="shared" ca="1" si="159"/>
        <v>-0.33323102957091449</v>
      </c>
    </row>
    <row r="1039" spans="1:27" x14ac:dyDescent="0.25">
      <c r="A1039">
        <v>1007</v>
      </c>
      <c r="B1039" s="176">
        <f ca="1">OFFSET(InputPriceData!B$15,CalculationsAndCharts!$A1039+$A$11,0,1,1)</f>
        <v>40095</v>
      </c>
      <c r="C1039" s="3">
        <f ca="1">OFFSET(InputPriceData!G$15,CalculationsAndCharts!$A1039+$A$11,IF($C$7,8,0),1,1)</f>
        <v>135008300</v>
      </c>
      <c r="D1039" s="4">
        <f ca="1">OFFSET(InputPriceData!C$15,CalculationsAndCharts!$A1039+$A$11,IF($C$7,8,0),1,1)</f>
        <v>97.27</v>
      </c>
      <c r="E1039" s="4">
        <f ca="1">OFFSET(InputPriceData!D$15,CalculationsAndCharts!$A1039+$A$11,IF($C$7,8,0),1,1)</f>
        <v>97.84</v>
      </c>
      <c r="F1039" s="4">
        <f ca="1">OFFSET(InputPriceData!E$15,CalculationsAndCharts!$A1039+$A$11,IF($C$7,8,0),1,1)</f>
        <v>97.02</v>
      </c>
      <c r="G1039" s="4">
        <f ca="1">OFFSET(InputPriceData!F$15,CalculationsAndCharts!$A1039+$A$11,IF($C$7,8,0),1,1)</f>
        <v>97.84</v>
      </c>
      <c r="H1039" s="138"/>
      <c r="I1039" s="138"/>
      <c r="O1039" s="246">
        <f t="shared" ca="1" si="150"/>
        <v>0.2997977951521264</v>
      </c>
      <c r="P1039" s="246">
        <f t="shared" ca="1" si="151"/>
        <v>-1.5676949233253465</v>
      </c>
      <c r="Q1039" s="246">
        <f t="shared" ca="1" si="153"/>
        <v>2.0596551395642746</v>
      </c>
      <c r="R1039" s="4">
        <f t="shared" ca="1" si="154"/>
        <v>-0.76114437471167939</v>
      </c>
      <c r="S1039" s="4">
        <f t="shared" ca="1" si="152"/>
        <v>0.44085340705650145</v>
      </c>
      <c r="W1039" s="246">
        <f t="shared" ca="1" si="155"/>
        <v>0.2997977951521264</v>
      </c>
      <c r="X1039" s="246">
        <f t="shared" ca="1" si="156"/>
        <v>-1.5676949233253465</v>
      </c>
      <c r="Y1039" s="246">
        <f t="shared" ca="1" si="157"/>
        <v>2.0596551395642746</v>
      </c>
      <c r="Z1039" s="4">
        <f t="shared" ca="1" si="158"/>
        <v>-0.76114437471167939</v>
      </c>
      <c r="AA1039" s="4">
        <f t="shared" ca="1" si="159"/>
        <v>-0.51922708455424216</v>
      </c>
    </row>
    <row r="1040" spans="1:27" x14ac:dyDescent="0.25">
      <c r="A1040">
        <v>1008</v>
      </c>
      <c r="B1040" s="176">
        <f ca="1">OFFSET(InputPriceData!B$15,CalculationsAndCharts!$A1040+$A$11,0,1,1)</f>
        <v>40094</v>
      </c>
      <c r="C1040" s="3">
        <f ca="1">OFFSET(InputPriceData!G$15,CalculationsAndCharts!$A1040+$A$11,IF($C$7,8,0),1,1)</f>
        <v>183305800</v>
      </c>
      <c r="D1040" s="4">
        <f ca="1">OFFSET(InputPriceData!C$15,CalculationsAndCharts!$A1040+$A$11,IF($C$7,8,0),1,1)</f>
        <v>97.2</v>
      </c>
      <c r="E1040" s="4">
        <f ca="1">OFFSET(InputPriceData!D$15,CalculationsAndCharts!$A1040+$A$11,IF($C$7,8,0),1,1)</f>
        <v>97.76</v>
      </c>
      <c r="F1040" s="4">
        <f ca="1">OFFSET(InputPriceData!E$15,CalculationsAndCharts!$A1040+$A$11,IF($C$7,8,0),1,1)</f>
        <v>96.56</v>
      </c>
      <c r="G1040" s="4">
        <f ca="1">OFFSET(InputPriceData!F$15,CalculationsAndCharts!$A1040+$A$11,IF($C$7,8,0),1,1)</f>
        <v>97.25</v>
      </c>
      <c r="H1040" s="138"/>
      <c r="I1040" s="138"/>
      <c r="O1040" s="246">
        <f t="shared" ca="1" si="150"/>
        <v>-0.11277901231860488</v>
      </c>
      <c r="P1040" s="246">
        <f t="shared" ca="1" si="151"/>
        <v>-1.7114886026237677</v>
      </c>
      <c r="Q1040" s="246">
        <f t="shared" ca="1" si="153"/>
        <v>2.0783603830113768</v>
      </c>
      <c r="R1040" s="4">
        <f t="shared" ca="1" si="154"/>
        <v>-0.82348018977534521</v>
      </c>
      <c r="S1040" s="4">
        <f t="shared" ca="1" si="152"/>
        <v>0.29559412793966316</v>
      </c>
      <c r="W1040" s="246">
        <f t="shared" ca="1" si="155"/>
        <v>-0.11277901231860488</v>
      </c>
      <c r="X1040" s="246">
        <f t="shared" ca="1" si="156"/>
        <v>-1.7114886026237677</v>
      </c>
      <c r="Y1040" s="246">
        <f t="shared" ca="1" si="157"/>
        <v>2.0783603830113768</v>
      </c>
      <c r="Z1040" s="4">
        <f t="shared" ca="1" si="158"/>
        <v>-0.82348018977534521</v>
      </c>
      <c r="AA1040" s="4">
        <f t="shared" ca="1" si="159"/>
        <v>-0.63148700539154168</v>
      </c>
    </row>
    <row r="1041" spans="1:27" x14ac:dyDescent="0.25">
      <c r="A1041">
        <v>1009</v>
      </c>
      <c r="B1041" s="176">
        <f ca="1">OFFSET(InputPriceData!B$15,CalculationsAndCharts!$A1041+$A$11,0,1,1)</f>
        <v>40093</v>
      </c>
      <c r="C1041" s="3">
        <f ca="1">OFFSET(InputPriceData!G$15,CalculationsAndCharts!$A1041+$A$11,IF($C$7,8,0),1,1)</f>
        <v>159200300</v>
      </c>
      <c r="D1041" s="4">
        <f ca="1">OFFSET(InputPriceData!C$15,CalculationsAndCharts!$A1041+$A$11,IF($C$7,8,0),1,1)</f>
        <v>96.03</v>
      </c>
      <c r="E1041" s="4">
        <f ca="1">OFFSET(InputPriceData!D$15,CalculationsAndCharts!$A1041+$A$11,IF($C$7,8,0),1,1)</f>
        <v>96.61</v>
      </c>
      <c r="F1041" s="4">
        <f ca="1">OFFSET(InputPriceData!E$15,CalculationsAndCharts!$A1041+$A$11,IF($C$7,8,0),1,1)</f>
        <v>95.84</v>
      </c>
      <c r="G1041" s="4">
        <f ca="1">OFFSET(InputPriceData!F$15,CalculationsAndCharts!$A1041+$A$11,IF($C$7,8,0),1,1)</f>
        <v>96.51</v>
      </c>
      <c r="H1041" s="138"/>
      <c r="I1041" s="138"/>
      <c r="O1041" s="246">
        <f t="shared" ca="1" si="150"/>
        <v>-0.72036208087151499</v>
      </c>
      <c r="P1041" s="246">
        <f t="shared" ca="1" si="151"/>
        <v>-1.7133155678078844</v>
      </c>
      <c r="Q1041" s="246">
        <f t="shared" ca="1" si="153"/>
        <v>2.0972355025341844</v>
      </c>
      <c r="R1041" s="4">
        <f t="shared" ca="1" si="154"/>
        <v>-0.81693999826800934</v>
      </c>
      <c r="S1041" s="4">
        <f t="shared" ca="1" si="152"/>
        <v>0.31372519864839998</v>
      </c>
      <c r="W1041" s="246">
        <f t="shared" ca="1" si="155"/>
        <v>-0.72036208087151499</v>
      </c>
      <c r="X1041" s="246">
        <f t="shared" ca="1" si="156"/>
        <v>-1.7133155678078844</v>
      </c>
      <c r="Y1041" s="246">
        <f t="shared" ca="1" si="157"/>
        <v>2.0972355025341844</v>
      </c>
      <c r="Z1041" s="4">
        <f t="shared" ca="1" si="158"/>
        <v>-0.81693999826800934</v>
      </c>
      <c r="AA1041" s="4">
        <f t="shared" ca="1" si="159"/>
        <v>-0.61931838116131899</v>
      </c>
    </row>
    <row r="1042" spans="1:27" x14ac:dyDescent="0.25">
      <c r="A1042">
        <v>1010</v>
      </c>
      <c r="B1042" s="176">
        <f ca="1">OFFSET(InputPriceData!B$15,CalculationsAndCharts!$A1042+$A$11,0,1,1)</f>
        <v>40092</v>
      </c>
      <c r="C1042" s="3">
        <f ca="1">OFFSET(InputPriceData!G$15,CalculationsAndCharts!$A1042+$A$11,IF($C$7,8,0),1,1)</f>
        <v>202491100</v>
      </c>
      <c r="D1042" s="4">
        <f ca="1">OFFSET(InputPriceData!C$15,CalculationsAndCharts!$A1042+$A$11,IF($C$7,8,0),1,1)</f>
        <v>95.57</v>
      </c>
      <c r="E1042" s="4">
        <f ca="1">OFFSET(InputPriceData!D$15,CalculationsAndCharts!$A1042+$A$11,IF($C$7,8,0),1,1)</f>
        <v>96.8</v>
      </c>
      <c r="F1042" s="4">
        <f ca="1">OFFSET(InputPriceData!E$15,CalculationsAndCharts!$A1042+$A$11,IF($C$7,8,0),1,1)</f>
        <v>95.52</v>
      </c>
      <c r="G1042" s="4">
        <f ca="1">OFFSET(InputPriceData!F$15,CalculationsAndCharts!$A1042+$A$11,IF($C$7,8,0),1,1)</f>
        <v>96.25</v>
      </c>
      <c r="H1042" s="138"/>
      <c r="I1042" s="138"/>
      <c r="O1042" s="246">
        <f t="shared" ca="1" si="150"/>
        <v>-0.88086962785748879</v>
      </c>
      <c r="P1042" s="246">
        <f t="shared" ca="1" si="151"/>
        <v>-1.5563973194302123</v>
      </c>
      <c r="Q1042" s="246">
        <f t="shared" ca="1" si="153"/>
        <v>2.1162820409023051</v>
      </c>
      <c r="R1042" s="4">
        <f t="shared" ca="1" si="154"/>
        <v>-0.73543945908392316</v>
      </c>
      <c r="S1042" s="4">
        <f t="shared" ca="1" si="152"/>
        <v>0.48671504617302036</v>
      </c>
      <c r="W1042" s="246">
        <f t="shared" ca="1" si="155"/>
        <v>-0.88086962785748879</v>
      </c>
      <c r="X1042" s="246">
        <f t="shared" ca="1" si="156"/>
        <v>-1.5563973194302123</v>
      </c>
      <c r="Y1042" s="246">
        <f t="shared" ca="1" si="157"/>
        <v>2.1162820409023051</v>
      </c>
      <c r="Z1042" s="4">
        <f t="shared" ca="1" si="158"/>
        <v>-0.73543945908392316</v>
      </c>
      <c r="AA1042" s="4">
        <f t="shared" ca="1" si="159"/>
        <v>-0.47524504162064446</v>
      </c>
    </row>
    <row r="1043" spans="1:27" x14ac:dyDescent="0.25">
      <c r="A1043">
        <v>1011</v>
      </c>
      <c r="B1043" s="176">
        <f ca="1">OFFSET(InputPriceData!B$15,CalculationsAndCharts!$A1043+$A$11,0,1,1)</f>
        <v>40091</v>
      </c>
      <c r="C1043" s="3">
        <f ca="1">OFFSET(InputPriceData!G$15,CalculationsAndCharts!$A1043+$A$11,IF($C$7,8,0),1,1)</f>
        <v>149875000</v>
      </c>
      <c r="D1043" s="4">
        <f ca="1">OFFSET(InputPriceData!C$15,CalculationsAndCharts!$A1043+$A$11,IF($C$7,8,0),1,1)</f>
        <v>93.87</v>
      </c>
      <c r="E1043" s="4">
        <f ca="1">OFFSET(InputPriceData!D$15,CalculationsAndCharts!$A1043+$A$11,IF($C$7,8,0),1,1)</f>
        <v>95.16</v>
      </c>
      <c r="F1043" s="4">
        <f ca="1">OFFSET(InputPriceData!E$15,CalculationsAndCharts!$A1043+$A$11,IF($C$7,8,0),1,1)</f>
        <v>93.59</v>
      </c>
      <c r="G1043" s="4">
        <f ca="1">OFFSET(InputPriceData!F$15,CalculationsAndCharts!$A1043+$A$11,IF($C$7,8,0),1,1)</f>
        <v>94.89</v>
      </c>
      <c r="H1043" s="138"/>
      <c r="I1043" s="138"/>
      <c r="O1043" s="246">
        <f t="shared" ca="1" si="150"/>
        <v>-2.2050269147047206</v>
      </c>
      <c r="P1043" s="246">
        <f t="shared" ca="1" si="151"/>
        <v>-1.2186017122518542</v>
      </c>
      <c r="Q1043" s="246">
        <f t="shared" ca="1" si="153"/>
        <v>2.1355015548963725</v>
      </c>
      <c r="R1043" s="4">
        <f t="shared" ca="1" si="154"/>
        <v>-0.57063958087868882</v>
      </c>
      <c r="S1043" s="4">
        <f t="shared" ca="1" si="152"/>
        <v>0.67710508468138364</v>
      </c>
      <c r="W1043" s="246">
        <f t="shared" ca="1" si="155"/>
        <v>-2.2050269147047206</v>
      </c>
      <c r="X1043" s="246">
        <f t="shared" ca="1" si="156"/>
        <v>-1.2186017122518542</v>
      </c>
      <c r="Y1043" s="246">
        <f t="shared" ca="1" si="157"/>
        <v>2.1355015548963725</v>
      </c>
      <c r="Z1043" s="4">
        <f t="shared" ca="1" si="158"/>
        <v>-0.57063958087868882</v>
      </c>
      <c r="AA1043" s="4">
        <f t="shared" ca="1" si="159"/>
        <v>-0.22110899962952904</v>
      </c>
    </row>
    <row r="1044" spans="1:27" x14ac:dyDescent="0.25">
      <c r="A1044">
        <v>1012</v>
      </c>
      <c r="B1044" s="176">
        <f ca="1">OFFSET(InputPriceData!B$15,CalculationsAndCharts!$A1044+$A$11,0,1,1)</f>
        <v>40088</v>
      </c>
      <c r="C1044" s="3">
        <f ca="1">OFFSET(InputPriceData!G$15,CalculationsAndCharts!$A1044+$A$11,IF($C$7,8,0),1,1)</f>
        <v>224748800</v>
      </c>
      <c r="D1044" s="4">
        <f ca="1">OFFSET(InputPriceData!C$15,CalculationsAndCharts!$A1044+$A$11,IF($C$7,8,0),1,1)</f>
        <v>93.06</v>
      </c>
      <c r="E1044" s="4">
        <f ca="1">OFFSET(InputPriceData!D$15,CalculationsAndCharts!$A1044+$A$11,IF($C$7,8,0),1,1)</f>
        <v>94.05</v>
      </c>
      <c r="F1044" s="4">
        <f ca="1">OFFSET(InputPriceData!E$15,CalculationsAndCharts!$A1044+$A$11,IF($C$7,8,0),1,1)</f>
        <v>93.03</v>
      </c>
      <c r="G1044" s="4">
        <f ca="1">OFFSET(InputPriceData!F$15,CalculationsAndCharts!$A1044+$A$11,IF($C$7,8,0),1,1)</f>
        <v>93.49</v>
      </c>
      <c r="H1044" s="138"/>
      <c r="I1044" s="138"/>
      <c r="O1044" s="246">
        <f t="shared" ca="1" si="150"/>
        <v>-3.6895400159134466</v>
      </c>
      <c r="P1044" s="246">
        <f t="shared" ca="1" si="151"/>
        <v>-0.73184704021373193</v>
      </c>
      <c r="Q1044" s="246">
        <f t="shared" ca="1" si="153"/>
        <v>2.1548956154352901</v>
      </c>
      <c r="R1044" s="4">
        <f t="shared" ca="1" si="154"/>
        <v>-0.33962064564593697</v>
      </c>
      <c r="S1044" s="4">
        <f t="shared" ca="1" si="152"/>
        <v>0.8070660039649924</v>
      </c>
      <c r="W1044" s="246">
        <f t="shared" ca="1" si="155"/>
        <v>-3.6895400159134466</v>
      </c>
      <c r="X1044" s="246">
        <f t="shared" ca="1" si="156"/>
        <v>-0.73184704021373193</v>
      </c>
      <c r="Y1044" s="246">
        <f t="shared" ca="1" si="157"/>
        <v>2.1548956154352901</v>
      </c>
      <c r="Z1044" s="4">
        <f t="shared" ca="1" si="158"/>
        <v>-0.33962064564593697</v>
      </c>
      <c r="AA1044" s="4">
        <f t="shared" ca="1" si="159"/>
        <v>6.9871240706375876E-2</v>
      </c>
    </row>
    <row r="1045" spans="1:27" x14ac:dyDescent="0.25">
      <c r="A1045">
        <v>1013</v>
      </c>
      <c r="B1045" s="176">
        <f ca="1">OFFSET(InputPriceData!B$15,CalculationsAndCharts!$A1045+$A$11,0,1,1)</f>
        <v>40087</v>
      </c>
      <c r="C1045" s="3">
        <f ca="1">OFFSET(InputPriceData!G$15,CalculationsAndCharts!$A1045+$A$11,IF($C$7,8,0),1,1)</f>
        <v>281840600</v>
      </c>
      <c r="D1045" s="4">
        <f ca="1">OFFSET(InputPriceData!C$15,CalculationsAndCharts!$A1045+$A$11,IF($C$7,8,0),1,1)</f>
        <v>93.96</v>
      </c>
      <c r="E1045" s="4">
        <f ca="1">OFFSET(InputPriceData!D$15,CalculationsAndCharts!$A1045+$A$11,IF($C$7,8,0),1,1)</f>
        <v>96.45</v>
      </c>
      <c r="F1045" s="4">
        <f ca="1">OFFSET(InputPriceData!E$15,CalculationsAndCharts!$A1045+$A$11,IF($C$7,8,0),1,1)</f>
        <v>93.91</v>
      </c>
      <c r="G1045" s="4">
        <f ca="1">OFFSET(InputPriceData!F$15,CalculationsAndCharts!$A1045+$A$11,IF($C$7,8,0),1,1)</f>
        <v>93.93</v>
      </c>
      <c r="H1045" s="138"/>
      <c r="I1045" s="138"/>
      <c r="O1045" s="246">
        <f t="shared" ca="1" si="150"/>
        <v>-3.379852306072515</v>
      </c>
      <c r="P1045" s="246">
        <f t="shared" ca="1" si="151"/>
        <v>-0.24581819750229683</v>
      </c>
      <c r="Q1045" s="246">
        <f t="shared" ca="1" si="153"/>
        <v>2.1744658077046317</v>
      </c>
      <c r="R1045" s="4">
        <f t="shared" ca="1" si="154"/>
        <v>-0.11304762605661883</v>
      </c>
      <c r="S1045" s="4">
        <f t="shared" ca="1" si="152"/>
        <v>0.87608808427253193</v>
      </c>
      <c r="W1045" s="246">
        <f t="shared" ca="1" si="155"/>
        <v>-3.379852306072515</v>
      </c>
      <c r="X1045" s="246">
        <f t="shared" ca="1" si="156"/>
        <v>-0.24581819750229683</v>
      </c>
      <c r="Y1045" s="246">
        <f t="shared" ca="1" si="157"/>
        <v>2.1744658077046317</v>
      </c>
      <c r="Z1045" s="4">
        <f t="shared" ca="1" si="158"/>
        <v>-0.11304762605661883</v>
      </c>
      <c r="AA1045" s="4">
        <f t="shared" ca="1" si="159"/>
        <v>0.30054262610749072</v>
      </c>
    </row>
    <row r="1046" spans="1:27" x14ac:dyDescent="0.25">
      <c r="A1046">
        <v>1014</v>
      </c>
      <c r="B1046" s="176">
        <f ca="1">OFFSET(InputPriceData!B$15,CalculationsAndCharts!$A1046+$A$11,0,1,1)</f>
        <v>40086</v>
      </c>
      <c r="C1046" s="3">
        <f ca="1">OFFSET(InputPriceData!G$15,CalculationsAndCharts!$A1046+$A$11,IF($C$7,8,0),1,1)</f>
        <v>254383000</v>
      </c>
      <c r="D1046" s="4">
        <f ca="1">OFFSET(InputPriceData!C$15,CalculationsAndCharts!$A1046+$A$11,IF($C$7,8,0),1,1)</f>
        <v>97.02</v>
      </c>
      <c r="E1046" s="4">
        <f ca="1">OFFSET(InputPriceData!D$15,CalculationsAndCharts!$A1046+$A$11,IF($C$7,8,0),1,1)</f>
        <v>97.11</v>
      </c>
      <c r="F1046" s="4">
        <f ca="1">OFFSET(InputPriceData!E$15,CalculationsAndCharts!$A1046+$A$11,IF($C$7,8,0),1,1)</f>
        <v>95.44</v>
      </c>
      <c r="G1046" s="4">
        <f ca="1">OFFSET(InputPriceData!F$15,CalculationsAndCharts!$A1046+$A$11,IF($C$7,8,0),1,1)</f>
        <v>96.32</v>
      </c>
      <c r="H1046" s="138"/>
      <c r="I1046" s="138"/>
      <c r="O1046" s="246">
        <f t="shared" ca="1" si="150"/>
        <v>-0.99479088061809406</v>
      </c>
      <c r="P1046" s="246">
        <f t="shared" ca="1" si="151"/>
        <v>0.10682425587936145</v>
      </c>
      <c r="Q1046" s="246">
        <f t="shared" ca="1" si="153"/>
        <v>2.1942137312862076</v>
      </c>
      <c r="R1046" s="4">
        <f t="shared" ca="1" si="154"/>
        <v>4.8684526195514714E-2</v>
      </c>
      <c r="S1046" s="4">
        <f t="shared" ca="1" si="152"/>
        <v>0.90886177192640694</v>
      </c>
      <c r="W1046" s="246">
        <f t="shared" ca="1" si="155"/>
        <v>-0.99479088061809406</v>
      </c>
      <c r="X1046" s="246">
        <f t="shared" ca="1" si="156"/>
        <v>0.10682425587936145</v>
      </c>
      <c r="Y1046" s="246">
        <f t="shared" ca="1" si="157"/>
        <v>2.1942137312862076</v>
      </c>
      <c r="Z1046" s="4">
        <f t="shared" ca="1" si="158"/>
        <v>4.8684526195514714E-2</v>
      </c>
      <c r="AA1046" s="4">
        <f t="shared" ca="1" si="159"/>
        <v>0.44011383282622013</v>
      </c>
    </row>
    <row r="1047" spans="1:27" x14ac:dyDescent="0.25">
      <c r="A1047">
        <v>1015</v>
      </c>
      <c r="B1047" s="176">
        <f ca="1">OFFSET(InputPriceData!B$15,CalculationsAndCharts!$A1047+$A$11,0,1,1)</f>
        <v>40085</v>
      </c>
      <c r="C1047" s="3">
        <f ca="1">OFFSET(InputPriceData!G$15,CalculationsAndCharts!$A1047+$A$11,IF($C$7,8,0),1,1)</f>
        <v>133733900</v>
      </c>
      <c r="D1047" s="4">
        <f ca="1">OFFSET(InputPriceData!C$15,CalculationsAndCharts!$A1047+$A$11,IF($C$7,8,0),1,1)</f>
        <v>97.16</v>
      </c>
      <c r="E1047" s="4">
        <f ca="1">OFFSET(InputPriceData!D$15,CalculationsAndCharts!$A1047+$A$11,IF($C$7,8,0),1,1)</f>
        <v>97.62</v>
      </c>
      <c r="F1047" s="4">
        <f ca="1">OFFSET(InputPriceData!E$15,CalculationsAndCharts!$A1047+$A$11,IF($C$7,8,0),1,1)</f>
        <v>96.49</v>
      </c>
      <c r="G1047" s="4">
        <f ca="1">OFFSET(InputPriceData!F$15,CalculationsAndCharts!$A1047+$A$11,IF($C$7,8,0),1,1)</f>
        <v>96.69</v>
      </c>
      <c r="H1047" s="138"/>
      <c r="I1047" s="138"/>
      <c r="O1047" s="246">
        <f t="shared" ca="1" si="150"/>
        <v>-0.49883139768765661</v>
      </c>
      <c r="P1047" s="246">
        <f t="shared" ca="1" si="151"/>
        <v>0.3740378120984309</v>
      </c>
      <c r="Q1047" s="246">
        <f t="shared" ca="1" si="153"/>
        <v>2.2141410002888069</v>
      </c>
      <c r="R1047" s="4">
        <f t="shared" ca="1" si="154"/>
        <v>0.16893134269662247</v>
      </c>
      <c r="S1047" s="4">
        <f t="shared" ca="1" si="152"/>
        <v>0.9278610161343388</v>
      </c>
      <c r="W1047" s="246">
        <f t="shared" ca="1" si="155"/>
        <v>-0.49883139768765661</v>
      </c>
      <c r="X1047" s="246">
        <f t="shared" ca="1" si="156"/>
        <v>0.3740378120984309</v>
      </c>
      <c r="Y1047" s="246">
        <f t="shared" ca="1" si="157"/>
        <v>2.2141410002888069</v>
      </c>
      <c r="Z1047" s="4">
        <f t="shared" ca="1" si="158"/>
        <v>0.16893134269662247</v>
      </c>
      <c r="AA1047" s="4">
        <f t="shared" ca="1" si="159"/>
        <v>0.532920549130526</v>
      </c>
    </row>
    <row r="1048" spans="1:27" x14ac:dyDescent="0.25">
      <c r="A1048">
        <v>1016</v>
      </c>
      <c r="B1048" s="176">
        <f ca="1">OFFSET(InputPriceData!B$15,CalculationsAndCharts!$A1048+$A$11,0,1,1)</f>
        <v>40084</v>
      </c>
      <c r="C1048" s="3">
        <f ca="1">OFFSET(InputPriceData!G$15,CalculationsAndCharts!$A1048+$A$11,IF($C$7,8,0),1,1)</f>
        <v>118285800</v>
      </c>
      <c r="D1048" s="4">
        <f ca="1">OFFSET(InputPriceData!C$15,CalculationsAndCharts!$A1048+$A$11,IF($C$7,8,0),1,1)</f>
        <v>95.64</v>
      </c>
      <c r="E1048" s="4">
        <f ca="1">OFFSET(InputPriceData!D$15,CalculationsAndCharts!$A1048+$A$11,IF($C$7,8,0),1,1)</f>
        <v>97.19</v>
      </c>
      <c r="F1048" s="4">
        <f ca="1">OFFSET(InputPriceData!E$15,CalculationsAndCharts!$A1048+$A$11,IF($C$7,8,0),1,1)</f>
        <v>95.62</v>
      </c>
      <c r="G1048" s="4">
        <f ca="1">OFFSET(InputPriceData!F$15,CalculationsAndCharts!$A1048+$A$11,IF($C$7,8,0),1,1)</f>
        <v>96.98</v>
      </c>
      <c r="H1048" s="138"/>
      <c r="I1048" s="138"/>
      <c r="O1048" s="246">
        <f t="shared" ca="1" si="150"/>
        <v>-3.9422738323700579E-2</v>
      </c>
      <c r="P1048" s="246">
        <f t="shared" ca="1" si="151"/>
        <v>0.652601662326733</v>
      </c>
      <c r="Q1048" s="246">
        <f t="shared" ca="1" si="153"/>
        <v>2.2342492434801282</v>
      </c>
      <c r="R1048" s="4">
        <f t="shared" ca="1" si="154"/>
        <v>0.29208991084191782</v>
      </c>
      <c r="S1048" s="4">
        <f t="shared" ca="1" si="152"/>
        <v>0.9439448266196081</v>
      </c>
      <c r="W1048" s="246">
        <f t="shared" ca="1" si="155"/>
        <v>-3.9422738323700579E-2</v>
      </c>
      <c r="X1048" s="246">
        <f t="shared" ca="1" si="156"/>
        <v>0.652601662326733</v>
      </c>
      <c r="Y1048" s="246">
        <f t="shared" ca="1" si="157"/>
        <v>2.2342492434801282</v>
      </c>
      <c r="Z1048" s="4">
        <f t="shared" ca="1" si="158"/>
        <v>0.29208991084191782</v>
      </c>
      <c r="AA1048" s="4">
        <f t="shared" ca="1" si="159"/>
        <v>0.61968805889315659</v>
      </c>
    </row>
    <row r="1049" spans="1:27" x14ac:dyDescent="0.25">
      <c r="A1049">
        <v>1017</v>
      </c>
      <c r="B1049" s="176">
        <f ca="1">OFFSET(InputPriceData!B$15,CalculationsAndCharts!$A1049+$A$11,0,1,1)</f>
        <v>40081</v>
      </c>
      <c r="C1049" s="3">
        <f ca="1">OFFSET(InputPriceData!G$15,CalculationsAndCharts!$A1049+$A$11,IF($C$7,8,0),1,1)</f>
        <v>204059000</v>
      </c>
      <c r="D1049" s="4">
        <f ca="1">OFFSET(InputPriceData!C$15,CalculationsAndCharts!$A1049+$A$11,IF($C$7,8,0),1,1)</f>
        <v>95.58</v>
      </c>
      <c r="E1049" s="4">
        <f ca="1">OFFSET(InputPriceData!D$15,CalculationsAndCharts!$A1049+$A$11,IF($C$7,8,0),1,1)</f>
        <v>96.11</v>
      </c>
      <c r="F1049" s="4">
        <f ca="1">OFFSET(InputPriceData!E$15,CalculationsAndCharts!$A1049+$A$11,IF($C$7,8,0),1,1)</f>
        <v>94.95</v>
      </c>
      <c r="G1049" s="4">
        <f ca="1">OFFSET(InputPriceData!F$15,CalculationsAndCharts!$A1049+$A$11,IF($C$7,8,0),1,1)</f>
        <v>95.28</v>
      </c>
      <c r="H1049" s="138"/>
      <c r="I1049" s="138"/>
      <c r="O1049" s="246">
        <f t="shared" ca="1" si="150"/>
        <v>-1.618684625550302</v>
      </c>
      <c r="P1049" s="246">
        <f t="shared" ca="1" si="151"/>
        <v>0.97339657973495064</v>
      </c>
      <c r="Q1049" s="246">
        <f t="shared" ca="1" si="153"/>
        <v>2.2545401044199074</v>
      </c>
      <c r="R1049" s="4">
        <f t="shared" ca="1" si="154"/>
        <v>0.43174950750561403</v>
      </c>
      <c r="S1049" s="4">
        <f t="shared" ca="1" si="152"/>
        <v>0.95907670281512825</v>
      </c>
      <c r="W1049" s="246">
        <f t="shared" ca="1" si="155"/>
        <v>-1.618684625550302</v>
      </c>
      <c r="X1049" s="246">
        <f t="shared" ca="1" si="156"/>
        <v>0.97339657973495064</v>
      </c>
      <c r="Y1049" s="246">
        <f t="shared" ca="1" si="157"/>
        <v>2.2545401044199074</v>
      </c>
      <c r="Z1049" s="4">
        <f t="shared" ca="1" si="158"/>
        <v>0.43174950750561403</v>
      </c>
      <c r="AA1049" s="4">
        <f t="shared" ca="1" si="159"/>
        <v>0.70926037966088173</v>
      </c>
    </row>
    <row r="1050" spans="1:27" x14ac:dyDescent="0.25">
      <c r="A1050">
        <v>1018</v>
      </c>
      <c r="B1050" s="176">
        <f ca="1">OFFSET(InputPriceData!B$15,CalculationsAndCharts!$A1050+$A$11,0,1,1)</f>
        <v>40080</v>
      </c>
      <c r="C1050" s="3">
        <f ca="1">OFFSET(InputPriceData!G$15,CalculationsAndCharts!$A1050+$A$11,IF($C$7,8,0),1,1)</f>
        <v>228636800</v>
      </c>
      <c r="D1050" s="4">
        <f ca="1">OFFSET(InputPriceData!C$15,CalculationsAndCharts!$A1050+$A$11,IF($C$7,8,0),1,1)</f>
        <v>97.07</v>
      </c>
      <c r="E1050" s="4">
        <f ca="1">OFFSET(InputPriceData!D$15,CalculationsAndCharts!$A1050+$A$11,IF($C$7,8,0),1,1)</f>
        <v>97.28</v>
      </c>
      <c r="F1050" s="4">
        <f ca="1">OFFSET(InputPriceData!E$15,CalculationsAndCharts!$A1050+$A$11,IF($C$7,8,0),1,1)</f>
        <v>95.37</v>
      </c>
      <c r="G1050" s="4">
        <f ca="1">OFFSET(InputPriceData!F$15,CalculationsAndCharts!$A1050+$A$11,IF($C$7,8,0),1,1)</f>
        <v>95.79</v>
      </c>
      <c r="H1050" s="138"/>
      <c r="I1050" s="138"/>
      <c r="O1050" s="246">
        <f t="shared" ca="1" si="150"/>
        <v>-1.0298241944516158</v>
      </c>
      <c r="P1050" s="246">
        <f t="shared" ca="1" si="151"/>
        <v>1.2515310071780545</v>
      </c>
      <c r="Q1050" s="246">
        <f t="shared" ca="1" si="153"/>
        <v>2.2750152415942555</v>
      </c>
      <c r="R1050" s="4">
        <f t="shared" ca="1" si="154"/>
        <v>0.550119834054836</v>
      </c>
      <c r="S1050" s="4">
        <f t="shared" ca="1" si="152"/>
        <v>0.96990985193812118</v>
      </c>
      <c r="W1050" s="246">
        <f t="shared" ca="1" si="155"/>
        <v>-1.0298241944516158</v>
      </c>
      <c r="X1050" s="246">
        <f t="shared" ca="1" si="156"/>
        <v>1.2515310071780545</v>
      </c>
      <c r="Y1050" s="246">
        <f t="shared" ca="1" si="157"/>
        <v>2.2750152415942555</v>
      </c>
      <c r="Z1050" s="4">
        <f t="shared" ca="1" si="158"/>
        <v>0.550119834054836</v>
      </c>
      <c r="AA1050" s="4">
        <f t="shared" ca="1" si="159"/>
        <v>0.77875615200972659</v>
      </c>
    </row>
    <row r="1051" spans="1:27" x14ac:dyDescent="0.25">
      <c r="A1051">
        <v>1019</v>
      </c>
      <c r="B1051" s="176">
        <f ca="1">OFFSET(InputPriceData!B$15,CalculationsAndCharts!$A1051+$A$11,0,1,1)</f>
        <v>40079</v>
      </c>
      <c r="C1051" s="3">
        <f ca="1">OFFSET(InputPriceData!G$15,CalculationsAndCharts!$A1051+$A$11,IF($C$7,8,0),1,1)</f>
        <v>225947400</v>
      </c>
      <c r="D1051" s="4">
        <f ca="1">OFFSET(InputPriceData!C$15,CalculationsAndCharts!$A1051+$A$11,IF($C$7,8,0),1,1)</f>
        <v>97.9</v>
      </c>
      <c r="E1051" s="4">
        <f ca="1">OFFSET(InputPriceData!D$15,CalculationsAndCharts!$A1051+$A$11,IF($C$7,8,0),1,1)</f>
        <v>98.55</v>
      </c>
      <c r="F1051" s="4">
        <f ca="1">OFFSET(InputPriceData!E$15,CalculationsAndCharts!$A1051+$A$11,IF($C$7,8,0),1,1)</f>
        <v>96.69</v>
      </c>
      <c r="G1051" s="4">
        <f ca="1">OFFSET(InputPriceData!F$15,CalculationsAndCharts!$A1051+$A$11,IF($C$7,8,0),1,1)</f>
        <v>96.86</v>
      </c>
      <c r="H1051" s="138"/>
      <c r="I1051" s="138"/>
      <c r="O1051" s="246">
        <f t="shared" ca="1" si="150"/>
        <v>0.20162738699626226</v>
      </c>
      <c r="P1051" s="246">
        <f t="shared" ca="1" si="151"/>
        <v>1.3678663451098947</v>
      </c>
      <c r="Q1051" s="246">
        <f t="shared" ca="1" si="153"/>
        <v>2.2956763285512163</v>
      </c>
      <c r="R1051" s="4">
        <f t="shared" ca="1" si="154"/>
        <v>0.59584460060758859</v>
      </c>
      <c r="S1051" s="4">
        <f t="shared" ca="1" si="152"/>
        <v>0.97369225505983947</v>
      </c>
      <c r="W1051" s="246">
        <f t="shared" ca="1" si="155"/>
        <v>0.20162738699626226</v>
      </c>
      <c r="X1051" s="246">
        <f t="shared" ca="1" si="156"/>
        <v>1.3678663451098947</v>
      </c>
      <c r="Y1051" s="246">
        <f t="shared" ca="1" si="157"/>
        <v>2.2956763285512163</v>
      </c>
      <c r="Z1051" s="4">
        <f t="shared" ca="1" si="158"/>
        <v>0.59584460060758859</v>
      </c>
      <c r="AA1051" s="4">
        <f t="shared" ca="1" si="159"/>
        <v>0.80417844649901415</v>
      </c>
    </row>
    <row r="1052" spans="1:27" x14ac:dyDescent="0.25">
      <c r="A1052">
        <v>1020</v>
      </c>
      <c r="B1052" s="176">
        <f ca="1">OFFSET(InputPriceData!B$15,CalculationsAndCharts!$A1052+$A$11,0,1,1)</f>
        <v>40078</v>
      </c>
      <c r="C1052" s="3">
        <f ca="1">OFFSET(InputPriceData!G$15,CalculationsAndCharts!$A1052+$A$11,IF($C$7,8,0),1,1)</f>
        <v>143126700</v>
      </c>
      <c r="D1052" s="4">
        <f ca="1">OFFSET(InputPriceData!C$15,CalculationsAndCharts!$A1052+$A$11,IF($C$7,8,0),1,1)</f>
        <v>97.68</v>
      </c>
      <c r="E1052" s="4">
        <f ca="1">OFFSET(InputPriceData!D$15,CalculationsAndCharts!$A1052+$A$11,IF($C$7,8,0),1,1)</f>
        <v>97.94</v>
      </c>
      <c r="F1052" s="4">
        <f ca="1">OFFSET(InputPriceData!E$15,CalculationsAndCharts!$A1052+$A$11,IF($C$7,8,0),1,1)</f>
        <v>97.24</v>
      </c>
      <c r="G1052" s="4">
        <f ca="1">OFFSET(InputPriceData!F$15,CalculationsAndCharts!$A1052+$A$11,IF($C$7,8,0),1,1)</f>
        <v>97.67</v>
      </c>
      <c r="H1052" s="138"/>
      <c r="I1052" s="138"/>
      <c r="O1052" s="246">
        <f t="shared" ca="1" si="150"/>
        <v>1.275168387592716</v>
      </c>
      <c r="P1052" s="246">
        <f t="shared" ca="1" si="151"/>
        <v>1.3297160491619244</v>
      </c>
      <c r="Q1052" s="246">
        <f t="shared" ca="1" si="153"/>
        <v>2.3165250540375544</v>
      </c>
      <c r="R1052" s="4">
        <f t="shared" ca="1" si="154"/>
        <v>0.57401323885719036</v>
      </c>
      <c r="S1052" s="4">
        <f t="shared" ca="1" si="152"/>
        <v>0.97191194682452287</v>
      </c>
      <c r="W1052" s="246">
        <f t="shared" ca="1" si="155"/>
        <v>1.275168387592716</v>
      </c>
      <c r="X1052" s="246">
        <f t="shared" ca="1" si="156"/>
        <v>1.3297160491619244</v>
      </c>
      <c r="Y1052" s="246">
        <f t="shared" ca="1" si="157"/>
        <v>2.3165250540375544</v>
      </c>
      <c r="Z1052" s="4">
        <f t="shared" ca="1" si="158"/>
        <v>0.57401323885719036</v>
      </c>
      <c r="AA1052" s="4">
        <f t="shared" ca="1" si="159"/>
        <v>0.79213487644192293</v>
      </c>
    </row>
    <row r="1053" spans="1:27" x14ac:dyDescent="0.25">
      <c r="A1053">
        <v>1021</v>
      </c>
      <c r="B1053" s="176">
        <f ca="1">OFFSET(InputPriceData!B$15,CalculationsAndCharts!$A1053+$A$11,0,1,1)</f>
        <v>40077</v>
      </c>
      <c r="C1053" s="3">
        <f ca="1">OFFSET(InputPriceData!G$15,CalculationsAndCharts!$A1053+$A$11,IF($C$7,8,0),1,1)</f>
        <v>151892000</v>
      </c>
      <c r="D1053" s="4">
        <f ca="1">OFFSET(InputPriceData!C$15,CalculationsAndCharts!$A1053+$A$11,IF($C$7,8,0),1,1)</f>
        <v>96.59</v>
      </c>
      <c r="E1053" s="4">
        <f ca="1">OFFSET(InputPriceData!D$15,CalculationsAndCharts!$A1053+$A$11,IF($C$7,8,0),1,1)</f>
        <v>97.6</v>
      </c>
      <c r="F1053" s="4">
        <f ca="1">OFFSET(InputPriceData!E$15,CalculationsAndCharts!$A1053+$A$11,IF($C$7,8,0),1,1)</f>
        <v>96.38</v>
      </c>
      <c r="G1053" s="4">
        <f ca="1">OFFSET(InputPriceData!F$15,CalculationsAndCharts!$A1053+$A$11,IF($C$7,8,0),1,1)</f>
        <v>97.1</v>
      </c>
      <c r="H1053" s="138"/>
      <c r="I1053" s="138"/>
      <c r="O1053" s="246">
        <f t="shared" ca="1" si="150"/>
        <v>1.0024360874248874</v>
      </c>
      <c r="P1053" s="246">
        <f t="shared" ca="1" si="151"/>
        <v>1.1973752082989688</v>
      </c>
      <c r="Q1053" s="246">
        <f t="shared" ca="1" si="153"/>
        <v>2.3375631221367854</v>
      </c>
      <c r="R1053" s="4">
        <f t="shared" ca="1" si="154"/>
        <v>0.51223224603425399</v>
      </c>
      <c r="S1053" s="4">
        <f t="shared" ca="1" si="152"/>
        <v>0.96661432292265692</v>
      </c>
      <c r="W1053" s="246">
        <f t="shared" ca="1" si="155"/>
        <v>1.0024360874248874</v>
      </c>
      <c r="X1053" s="246">
        <f t="shared" ca="1" si="156"/>
        <v>1.1973752082989688</v>
      </c>
      <c r="Y1053" s="246">
        <f t="shared" ca="1" si="157"/>
        <v>2.3375631221367854</v>
      </c>
      <c r="Z1053" s="4">
        <f t="shared" ca="1" si="158"/>
        <v>0.51223224603425399</v>
      </c>
      <c r="AA1053" s="4">
        <f t="shared" ca="1" si="159"/>
        <v>0.75710650069831997</v>
      </c>
    </row>
    <row r="1054" spans="1:27" x14ac:dyDescent="0.25">
      <c r="A1054">
        <v>1022</v>
      </c>
      <c r="B1054" s="176">
        <f ca="1">OFFSET(InputPriceData!B$15,CalculationsAndCharts!$A1054+$A$11,0,1,1)</f>
        <v>40074</v>
      </c>
      <c r="C1054" s="3">
        <f ca="1">OFFSET(InputPriceData!G$15,CalculationsAndCharts!$A1054+$A$11,IF($C$7,8,0),1,1)</f>
        <v>153799100</v>
      </c>
      <c r="D1054" s="4">
        <f ca="1">OFFSET(InputPriceData!C$15,CalculationsAndCharts!$A1054+$A$11,IF($C$7,8,0),1,1)</f>
        <v>97.74</v>
      </c>
      <c r="E1054" s="4">
        <f ca="1">OFFSET(InputPriceData!D$15,CalculationsAndCharts!$A1054+$A$11,IF($C$7,8,0),1,1)</f>
        <v>97.75</v>
      </c>
      <c r="F1054" s="4">
        <f ca="1">OFFSET(InputPriceData!E$15,CalculationsAndCharts!$A1054+$A$11,IF($C$7,8,0),1,1)</f>
        <v>97.02</v>
      </c>
      <c r="G1054" s="4">
        <f ca="1">OFFSET(InputPriceData!F$15,CalculationsAndCharts!$A1054+$A$11,IF($C$7,8,0),1,1)</f>
        <v>97.35</v>
      </c>
      <c r="H1054" s="138"/>
      <c r="I1054" s="138"/>
      <c r="O1054" s="246">
        <f t="shared" ca="1" si="150"/>
        <v>1.5599687928468384</v>
      </c>
      <c r="P1054" s="246">
        <f t="shared" ca="1" si="151"/>
        <v>0.98380292183658791</v>
      </c>
      <c r="Q1054" s="246">
        <f t="shared" ca="1" si="153"/>
        <v>2.3587922524084615</v>
      </c>
      <c r="R1054" s="4">
        <f t="shared" ca="1" si="154"/>
        <v>0.41707908817831202</v>
      </c>
      <c r="S1054" s="4">
        <f t="shared" ca="1" si="152"/>
        <v>0.95761719304800808</v>
      </c>
      <c r="W1054" s="246">
        <f t="shared" ca="1" si="155"/>
        <v>1.5599687928468384</v>
      </c>
      <c r="X1054" s="246">
        <f t="shared" ca="1" si="156"/>
        <v>0.98380292183658791</v>
      </c>
      <c r="Y1054" s="246">
        <f t="shared" ca="1" si="157"/>
        <v>2.3587922524084615</v>
      </c>
      <c r="Z1054" s="4">
        <f t="shared" ca="1" si="158"/>
        <v>0.41707908817831202</v>
      </c>
      <c r="AA1054" s="4">
        <f t="shared" ca="1" si="159"/>
        <v>0.7002544870051588</v>
      </c>
    </row>
    <row r="1055" spans="1:27" x14ac:dyDescent="0.25">
      <c r="A1055">
        <v>1023</v>
      </c>
      <c r="B1055" s="176">
        <f ca="1">OFFSET(InputPriceData!B$15,CalculationsAndCharts!$A1055+$A$11,0,1,1)</f>
        <v>40073</v>
      </c>
      <c r="C1055" s="3">
        <f ca="1">OFFSET(InputPriceData!G$15,CalculationsAndCharts!$A1055+$A$11,IF($C$7,8,0),1,1)</f>
        <v>229170900</v>
      </c>
      <c r="D1055" s="4">
        <f ca="1">OFFSET(InputPriceData!C$15,CalculationsAndCharts!$A1055+$A$11,IF($C$7,8,0),1,1)</f>
        <v>97.3</v>
      </c>
      <c r="E1055" s="4">
        <f ca="1">OFFSET(InputPriceData!D$15,CalculationsAndCharts!$A1055+$A$11,IF($C$7,8,0),1,1)</f>
        <v>98.11</v>
      </c>
      <c r="F1055" s="4">
        <f ca="1">OFFSET(InputPriceData!E$15,CalculationsAndCharts!$A1055+$A$11,IF($C$7,8,0),1,1)</f>
        <v>96.75</v>
      </c>
      <c r="G1055" s="4">
        <f ca="1">OFFSET(InputPriceData!F$15,CalculationsAndCharts!$A1055+$A$11,IF($C$7,8,0),1,1)</f>
        <v>97.29</v>
      </c>
      <c r="H1055" s="138"/>
      <c r="I1055" s="138"/>
      <c r="O1055" s="246">
        <f t="shared" ca="1" si="150"/>
        <v>1.8418530034368648</v>
      </c>
      <c r="P1055" s="246">
        <f t="shared" ca="1" si="151"/>
        <v>0.68742649867017225</v>
      </c>
      <c r="Q1055" s="246">
        <f t="shared" ca="1" si="153"/>
        <v>2.38021418002872</v>
      </c>
      <c r="R1055" s="4">
        <f t="shared" ca="1" si="154"/>
        <v>0.28880867294970813</v>
      </c>
      <c r="S1055" s="4">
        <f t="shared" ca="1" si="152"/>
        <v>0.94355300963607902</v>
      </c>
      <c r="W1055" s="246">
        <f t="shared" ca="1" si="155"/>
        <v>1.8418530034368648</v>
      </c>
      <c r="X1055" s="246">
        <f t="shared" ca="1" si="156"/>
        <v>0.68742649867017225</v>
      </c>
      <c r="Y1055" s="246">
        <f t="shared" ca="1" si="157"/>
        <v>2.38021418002872</v>
      </c>
      <c r="Z1055" s="4">
        <f t="shared" ca="1" si="158"/>
        <v>0.28880867294970813</v>
      </c>
      <c r="AA1055" s="4">
        <f t="shared" ca="1" si="159"/>
        <v>0.61747573402118594</v>
      </c>
    </row>
    <row r="1056" spans="1:27" x14ac:dyDescent="0.25">
      <c r="A1056">
        <v>1024</v>
      </c>
      <c r="B1056" s="176">
        <f ca="1">OFFSET(InputPriceData!B$15,CalculationsAndCharts!$A1056+$A$11,0,1,1)</f>
        <v>40072</v>
      </c>
      <c r="C1056" s="3">
        <f ca="1">OFFSET(InputPriceData!G$15,CalculationsAndCharts!$A1056+$A$11,IF($C$7,8,0),1,1)</f>
        <v>206406300</v>
      </c>
      <c r="D1056" s="4">
        <f ca="1">OFFSET(InputPriceData!C$15,CalculationsAndCharts!$A1056+$A$11,IF($C$7,8,0),1,1)</f>
        <v>96.32</v>
      </c>
      <c r="E1056" s="4">
        <f ca="1">OFFSET(InputPriceData!D$15,CalculationsAndCharts!$A1056+$A$11,IF($C$7,8,0),1,1)</f>
        <v>97.45</v>
      </c>
      <c r="F1056" s="4">
        <f ca="1">OFFSET(InputPriceData!E$15,CalculationsAndCharts!$A1056+$A$11,IF($C$7,8,0),1,1)</f>
        <v>95.99</v>
      </c>
      <c r="G1056" s="4">
        <f ca="1">OFFSET(InputPriceData!F$15,CalculationsAndCharts!$A1056+$A$11,IF($C$7,8,0),1,1)</f>
        <v>97.43</v>
      </c>
      <c r="H1056" s="138"/>
      <c r="I1056" s="138"/>
      <c r="O1056" s="246">
        <f t="shared" ca="1" si="150"/>
        <v>2.3553243486666342</v>
      </c>
      <c r="P1056" s="246">
        <f t="shared" ca="1" si="151"/>
        <v>0.35016175026550483</v>
      </c>
      <c r="Q1056" s="246">
        <f t="shared" ca="1" si="153"/>
        <v>2.401830655932109</v>
      </c>
      <c r="R1056" s="4">
        <f t="shared" ca="1" si="154"/>
        <v>0.14578952491952982</v>
      </c>
      <c r="S1056" s="4">
        <f t="shared" ca="1" si="152"/>
        <v>0.924487049900238</v>
      </c>
      <c r="W1056" s="246">
        <f t="shared" ca="1" si="155"/>
        <v>2.3553243486666342</v>
      </c>
      <c r="X1056" s="246">
        <f t="shared" ca="1" si="156"/>
        <v>0.35016175026550483</v>
      </c>
      <c r="Y1056" s="246">
        <f t="shared" ca="1" si="157"/>
        <v>2.401830655932109</v>
      </c>
      <c r="Z1056" s="4">
        <f t="shared" ca="1" si="158"/>
        <v>0.14578952491952982</v>
      </c>
      <c r="AA1056" s="4">
        <f t="shared" ca="1" si="159"/>
        <v>0.51571517667881173</v>
      </c>
    </row>
    <row r="1057" spans="1:27" x14ac:dyDescent="0.25">
      <c r="A1057">
        <v>1025</v>
      </c>
      <c r="B1057" s="176">
        <f ca="1">OFFSET(InputPriceData!B$15,CalculationsAndCharts!$A1057+$A$11,0,1,1)</f>
        <v>40071</v>
      </c>
      <c r="C1057" s="3">
        <f ca="1">OFFSET(InputPriceData!G$15,CalculationsAndCharts!$A1057+$A$11,IF($C$7,8,0),1,1)</f>
        <v>196795900</v>
      </c>
      <c r="D1057" s="4">
        <f ca="1">OFFSET(InputPriceData!C$15,CalculationsAndCharts!$A1057+$A$11,IF($C$7,8,0),1,1)</f>
        <v>95.73</v>
      </c>
      <c r="E1057" s="4">
        <f ca="1">OFFSET(InputPriceData!D$15,CalculationsAndCharts!$A1057+$A$11,IF($C$7,8,0),1,1)</f>
        <v>96.33</v>
      </c>
      <c r="F1057" s="4">
        <f ca="1">OFFSET(InputPriceData!E$15,CalculationsAndCharts!$A1057+$A$11,IF($C$7,8,0),1,1)</f>
        <v>95.11</v>
      </c>
      <c r="G1057" s="4">
        <f ca="1">OFFSET(InputPriceData!F$15,CalculationsAndCharts!$A1057+$A$11,IF($C$7,8,0),1,1)</f>
        <v>95.98</v>
      </c>
      <c r="H1057" s="138"/>
      <c r="I1057" s="138"/>
      <c r="O1057" s="246">
        <f t="shared" ref="O1057:O1120" ca="1" si="160">$N$38*(G1057-2*G1058+G1059)+2*$N$36*O1058-$N$37*O1059</f>
        <v>1.2485874593329136</v>
      </c>
      <c r="P1057" s="246">
        <f t="shared" ref="P1057:P1120" ca="1" si="161">$N$41*(O1057+O1058)/2+$N$42*P1058+$N$43*P1059</f>
        <v>3.969032241360837E-2</v>
      </c>
      <c r="Q1057" s="246">
        <f t="shared" ca="1" si="153"/>
        <v>2.4236434469547015</v>
      </c>
      <c r="R1057" s="4">
        <f t="shared" ca="1" si="154"/>
        <v>1.6376304222256416E-2</v>
      </c>
      <c r="S1057" s="4">
        <f t="shared" ref="S1057:S1120" ca="1" si="162">(R1057+$A$21)/($A$21*R1057+1)</f>
        <v>0.90306630453984438</v>
      </c>
      <c r="W1057" s="246">
        <f t="shared" ca="1" si="155"/>
        <v>1.2485874593329136</v>
      </c>
      <c r="X1057" s="246">
        <f t="shared" ca="1" si="156"/>
        <v>3.969032241360837E-2</v>
      </c>
      <c r="Y1057" s="246">
        <f t="shared" ca="1" si="157"/>
        <v>2.4236434469547015</v>
      </c>
      <c r="Z1057" s="4">
        <f t="shared" ca="1" si="158"/>
        <v>1.6376304222256416E-2</v>
      </c>
      <c r="AA1057" s="4">
        <f t="shared" ca="1" si="159"/>
        <v>0.41366657236798599</v>
      </c>
    </row>
    <row r="1058" spans="1:27" x14ac:dyDescent="0.25">
      <c r="A1058">
        <v>1026</v>
      </c>
      <c r="B1058" s="176">
        <f ca="1">OFFSET(InputPriceData!B$15,CalculationsAndCharts!$A1058+$A$11,0,1,1)</f>
        <v>40070</v>
      </c>
      <c r="C1058" s="3">
        <f ca="1">OFFSET(InputPriceData!G$15,CalculationsAndCharts!$A1058+$A$11,IF($C$7,8,0),1,1)</f>
        <v>149593800</v>
      </c>
      <c r="D1058" s="4">
        <f ca="1">OFFSET(InputPriceData!C$15,CalculationsAndCharts!$A1058+$A$11,IF($C$7,8,0),1,1)</f>
        <v>94.31</v>
      </c>
      <c r="E1058" s="4">
        <f ca="1">OFFSET(InputPriceData!D$15,CalculationsAndCharts!$A1058+$A$11,IF($C$7,8,0),1,1)</f>
        <v>95.74</v>
      </c>
      <c r="F1058" s="4">
        <f ca="1">OFFSET(InputPriceData!E$15,CalculationsAndCharts!$A1058+$A$11,IF($C$7,8,0),1,1)</f>
        <v>93.65</v>
      </c>
      <c r="G1058" s="4">
        <f ca="1">OFFSET(InputPriceData!F$15,CalculationsAndCharts!$A1058+$A$11,IF($C$7,8,0),1,1)</f>
        <v>95.58</v>
      </c>
      <c r="H1058" s="138"/>
      <c r="I1058" s="138"/>
      <c r="O1058" s="246">
        <f t="shared" ca="1" si="160"/>
        <v>1.1346626451622353</v>
      </c>
      <c r="P1058" s="246">
        <f t="shared" ca="1" si="161"/>
        <v>-0.22729794873871328</v>
      </c>
      <c r="Q1058" s="246">
        <f t="shared" ref="Q1058:Q1121" ca="1" si="163">IF(ABS(P1058)&gt;(Q1059*0.991),ABS(P1058),(Q1059*0.991))</f>
        <v>2.4456543359785079</v>
      </c>
      <c r="R1058" s="4">
        <f t="shared" ref="R1058:R1121" ca="1" si="164">IF(Q1058&gt;0,P1058/Q1058,R1059)</f>
        <v>-9.2939523543817251E-2</v>
      </c>
      <c r="S1058" s="4">
        <f t="shared" ca="1" si="162"/>
        <v>0.88072960754252461</v>
      </c>
      <c r="W1058" s="246">
        <f t="shared" ref="W1058:W1121" ca="1" si="165">$V$38*(G1058-2*G1059+G1060)+2*$V$36*W1059-$V$37*W1060</f>
        <v>1.1346626451622353</v>
      </c>
      <c r="X1058" s="246">
        <f t="shared" ref="X1058:X1121" ca="1" si="166">$V$41*(W1058+W1059)/2+$V$42*X1059+$V$43*X1060</f>
        <v>-0.22729794873871328</v>
      </c>
      <c r="Y1058" s="246">
        <f t="shared" ref="Y1058:Y1121" ca="1" si="167">IF(ABS(X1058)&gt;(Y1059*0.991),ABS(X1058),(Y1059*0.991))</f>
        <v>2.4456543359785079</v>
      </c>
      <c r="Z1058" s="4">
        <f t="shared" ref="Z1058:Z1121" ca="1" si="168">IF(Y1058&gt;0,X1058/Y1058,Z1059)</f>
        <v>-9.2939523543817251E-2</v>
      </c>
      <c r="AA1058" s="4">
        <f t="shared" ref="AA1058:AA1121" ca="1" si="169">(Z1058+$A$26)/($A$26*Z1058+1)</f>
        <v>0.31891645376132743</v>
      </c>
    </row>
    <row r="1059" spans="1:27" x14ac:dyDescent="0.25">
      <c r="A1059">
        <v>1027</v>
      </c>
      <c r="B1059" s="176">
        <f ca="1">OFFSET(InputPriceData!B$15,CalculationsAndCharts!$A1059+$A$11,0,1,1)</f>
        <v>40067</v>
      </c>
      <c r="C1059" s="3">
        <f ca="1">OFFSET(InputPriceData!G$15,CalculationsAndCharts!$A1059+$A$11,IF($C$7,8,0),1,1)</f>
        <v>152360100</v>
      </c>
      <c r="D1059" s="4">
        <f ca="1">OFFSET(InputPriceData!C$15,CalculationsAndCharts!$A1059+$A$11,IF($C$7,8,0),1,1)</f>
        <v>95.32</v>
      </c>
      <c r="E1059" s="4">
        <f ca="1">OFFSET(InputPriceData!D$15,CalculationsAndCharts!$A1059+$A$11,IF($C$7,8,0),1,1)</f>
        <v>95.6</v>
      </c>
      <c r="F1059" s="4">
        <f ca="1">OFFSET(InputPriceData!E$15,CalculationsAndCharts!$A1059+$A$11,IF($C$7,8,0),1,1)</f>
        <v>94.68</v>
      </c>
      <c r="G1059" s="4">
        <f ca="1">OFFSET(InputPriceData!F$15,CalculationsAndCharts!$A1059+$A$11,IF($C$7,8,0),1,1)</f>
        <v>95.12</v>
      </c>
      <c r="H1059" s="138"/>
      <c r="I1059" s="138"/>
      <c r="O1059" s="246">
        <f t="shared" ca="1" si="160"/>
        <v>0.94504936480334001</v>
      </c>
      <c r="P1059" s="246">
        <f t="shared" ca="1" si="161"/>
        <v>-0.46878595523858357</v>
      </c>
      <c r="Q1059" s="246">
        <f t="shared" ca="1" si="163"/>
        <v>2.4678651220772028</v>
      </c>
      <c r="R1059" s="4">
        <f t="shared" ca="1" si="164"/>
        <v>-0.18995606811931695</v>
      </c>
      <c r="S1059" s="4">
        <f t="shared" ca="1" si="162"/>
        <v>0.85646570367489794</v>
      </c>
      <c r="W1059" s="246">
        <f t="shared" ca="1" si="165"/>
        <v>0.94504936480334001</v>
      </c>
      <c r="X1059" s="246">
        <f t="shared" ca="1" si="166"/>
        <v>-0.46878595523858357</v>
      </c>
      <c r="Y1059" s="246">
        <f t="shared" ca="1" si="167"/>
        <v>2.4678651220772028</v>
      </c>
      <c r="Z1059" s="4">
        <f t="shared" ca="1" si="168"/>
        <v>-0.18995606811931695</v>
      </c>
      <c r="AA1059" s="4">
        <f t="shared" ca="1" si="169"/>
        <v>0.227315949473826</v>
      </c>
    </row>
    <row r="1060" spans="1:27" x14ac:dyDescent="0.25">
      <c r="A1060">
        <v>1028</v>
      </c>
      <c r="B1060" s="176">
        <f ca="1">OFFSET(InputPriceData!B$15,CalculationsAndCharts!$A1060+$A$11,0,1,1)</f>
        <v>40066</v>
      </c>
      <c r="C1060" s="3">
        <f ca="1">OFFSET(InputPriceData!G$15,CalculationsAndCharts!$A1060+$A$11,IF($C$7,8,0),1,1)</f>
        <v>162902400</v>
      </c>
      <c r="D1060" s="4">
        <f ca="1">OFFSET(InputPriceData!C$15,CalculationsAndCharts!$A1060+$A$11,IF($C$7,8,0),1,1)</f>
        <v>94.24</v>
      </c>
      <c r="E1060" s="4">
        <f ca="1">OFFSET(InputPriceData!D$15,CalculationsAndCharts!$A1060+$A$11,IF($C$7,8,0),1,1)</f>
        <v>95.2</v>
      </c>
      <c r="F1060" s="4">
        <f ca="1">OFFSET(InputPriceData!E$15,CalculationsAndCharts!$A1060+$A$11,IF($C$7,8,0),1,1)</f>
        <v>93.71</v>
      </c>
      <c r="G1060" s="4">
        <f ca="1">OFFSET(InputPriceData!F$15,CalculationsAndCharts!$A1060+$A$11,IF($C$7,8,0),1,1)</f>
        <v>95.14</v>
      </c>
      <c r="H1060" s="138"/>
      <c r="I1060" s="138"/>
      <c r="O1060" s="246">
        <f t="shared" ca="1" si="160"/>
        <v>1.2379201506339073</v>
      </c>
      <c r="P1060" s="246">
        <f t="shared" ca="1" si="161"/>
        <v>-0.65945811283133948</v>
      </c>
      <c r="Q1060" s="246">
        <f t="shared" ca="1" si="163"/>
        <v>2.4902776206631714</v>
      </c>
      <c r="R1060" s="4">
        <f t="shared" ca="1" si="164"/>
        <v>-0.26481309046006002</v>
      </c>
      <c r="S1060" s="4">
        <f t="shared" ca="1" si="162"/>
        <v>0.83394172690988566</v>
      </c>
      <c r="W1060" s="246">
        <f t="shared" ca="1" si="165"/>
        <v>1.2379201506339073</v>
      </c>
      <c r="X1060" s="246">
        <f t="shared" ca="1" si="166"/>
        <v>-0.65945811283133948</v>
      </c>
      <c r="Y1060" s="246">
        <f t="shared" ca="1" si="167"/>
        <v>2.4902776206631714</v>
      </c>
      <c r="Z1060" s="4">
        <f t="shared" ca="1" si="168"/>
        <v>-0.26481309046006002</v>
      </c>
      <c r="AA1060" s="4">
        <f t="shared" ca="1" si="169"/>
        <v>0.15120313760222073</v>
      </c>
    </row>
    <row r="1061" spans="1:27" x14ac:dyDescent="0.25">
      <c r="A1061">
        <v>1029</v>
      </c>
      <c r="B1061" s="176">
        <f ca="1">OFFSET(InputPriceData!B$15,CalculationsAndCharts!$A1061+$A$11,0,1,1)</f>
        <v>40065</v>
      </c>
      <c r="C1061" s="3">
        <f ca="1">OFFSET(InputPriceData!G$15,CalculationsAndCharts!$A1061+$A$11,IF($C$7,8,0),1,1)</f>
        <v>154612500</v>
      </c>
      <c r="D1061" s="4">
        <f ca="1">OFFSET(InputPriceData!C$15,CalculationsAndCharts!$A1061+$A$11,IF($C$7,8,0),1,1)</f>
        <v>93.62</v>
      </c>
      <c r="E1061" s="4">
        <f ca="1">OFFSET(InputPriceData!D$15,CalculationsAndCharts!$A1061+$A$11,IF($C$7,8,0),1,1)</f>
        <v>94.49</v>
      </c>
      <c r="F1061" s="4">
        <f ca="1">OFFSET(InputPriceData!E$15,CalculationsAndCharts!$A1061+$A$11,IF($C$7,8,0),1,1)</f>
        <v>93.33</v>
      </c>
      <c r="G1061" s="4">
        <f ca="1">OFFSET(InputPriceData!F$15,CalculationsAndCharts!$A1061+$A$11,IF($C$7,8,0),1,1)</f>
        <v>94.17</v>
      </c>
      <c r="H1061" s="138"/>
      <c r="I1061" s="138"/>
      <c r="O1061" s="246">
        <f t="shared" ca="1" si="160"/>
        <v>0.5199596612559132</v>
      </c>
      <c r="P1061" s="246">
        <f t="shared" ca="1" si="161"/>
        <v>-0.74104143155775737</v>
      </c>
      <c r="Q1061" s="246">
        <f t="shared" ca="1" si="163"/>
        <v>2.5128936636358943</v>
      </c>
      <c r="R1061" s="4">
        <f t="shared" ca="1" si="164"/>
        <v>-0.29489565845199672</v>
      </c>
      <c r="S1061" s="4">
        <f t="shared" ca="1" si="162"/>
        <v>0.82372632750969943</v>
      </c>
      <c r="W1061" s="246">
        <f t="shared" ca="1" si="165"/>
        <v>0.5199596612559132</v>
      </c>
      <c r="X1061" s="246">
        <f t="shared" ca="1" si="166"/>
        <v>-0.74104143155775737</v>
      </c>
      <c r="Y1061" s="246">
        <f t="shared" ca="1" si="167"/>
        <v>2.5128936636358943</v>
      </c>
      <c r="Z1061" s="4">
        <f t="shared" ca="1" si="168"/>
        <v>-0.29489565845199672</v>
      </c>
      <c r="AA1061" s="4">
        <f t="shared" ca="1" si="169"/>
        <v>0.11916028140670556</v>
      </c>
    </row>
    <row r="1062" spans="1:27" x14ac:dyDescent="0.25">
      <c r="A1062">
        <v>1030</v>
      </c>
      <c r="B1062" s="176">
        <f ca="1">OFFSET(InputPriceData!B$15,CalculationsAndCharts!$A1062+$A$11,0,1,1)</f>
        <v>40064</v>
      </c>
      <c r="C1062" s="3">
        <f ca="1">OFFSET(InputPriceData!G$15,CalculationsAndCharts!$A1062+$A$11,IF($C$7,8,0),1,1)</f>
        <v>132909100</v>
      </c>
      <c r="D1062" s="4">
        <f ca="1">OFFSET(InputPriceData!C$15,CalculationsAndCharts!$A1062+$A$11,IF($C$7,8,0),1,1)</f>
        <v>93.51</v>
      </c>
      <c r="E1062" s="4">
        <f ca="1">OFFSET(InputPriceData!D$15,CalculationsAndCharts!$A1062+$A$11,IF($C$7,8,0),1,1)</f>
        <v>93.56</v>
      </c>
      <c r="F1062" s="4">
        <f ca="1">OFFSET(InputPriceData!E$15,CalculationsAndCharts!$A1062+$A$11,IF($C$7,8,0),1,1)</f>
        <v>92.96</v>
      </c>
      <c r="G1062" s="4">
        <f ca="1">OFFSET(InputPriceData!F$15,CalculationsAndCharts!$A1062+$A$11,IF($C$7,8,0),1,1)</f>
        <v>93.46</v>
      </c>
      <c r="H1062" s="138"/>
      <c r="I1062" s="138"/>
      <c r="O1062" s="246">
        <f t="shared" ca="1" si="160"/>
        <v>6.1449758363940621E-3</v>
      </c>
      <c r="P1062" s="246">
        <f t="shared" ca="1" si="161"/>
        <v>-0.66866054455801716</v>
      </c>
      <c r="Q1062" s="246">
        <f t="shared" ca="1" si="163"/>
        <v>2.5357150995316795</v>
      </c>
      <c r="R1062" s="4">
        <f t="shared" ca="1" si="164"/>
        <v>-0.26369703153225371</v>
      </c>
      <c r="S1062" s="4">
        <f t="shared" ca="1" si="162"/>
        <v>0.83430676375929236</v>
      </c>
      <c r="W1062" s="246">
        <f t="shared" ca="1" si="165"/>
        <v>6.1449758363940621E-3</v>
      </c>
      <c r="X1062" s="246">
        <f t="shared" ca="1" si="166"/>
        <v>-0.66866054455801716</v>
      </c>
      <c r="Y1062" s="246">
        <f t="shared" ca="1" si="167"/>
        <v>2.5357150995316795</v>
      </c>
      <c r="Z1062" s="4">
        <f t="shared" ca="1" si="168"/>
        <v>-0.26369703153225371</v>
      </c>
      <c r="AA1062" s="4">
        <f t="shared" ca="1" si="169"/>
        <v>0.152375338214054</v>
      </c>
    </row>
    <row r="1063" spans="1:27" x14ac:dyDescent="0.25">
      <c r="A1063">
        <v>1031</v>
      </c>
      <c r="B1063" s="176">
        <f ca="1">OFFSET(InputPriceData!B$15,CalculationsAndCharts!$A1063+$A$11,0,1,1)</f>
        <v>40060</v>
      </c>
      <c r="C1063" s="3">
        <f ca="1">OFFSET(InputPriceData!G$15,CalculationsAndCharts!$A1063+$A$11,IF($C$7,8,0),1,1)</f>
        <v>142687900</v>
      </c>
      <c r="D1063" s="4">
        <f ca="1">OFFSET(InputPriceData!C$15,CalculationsAndCharts!$A1063+$A$11,IF($C$7,8,0),1,1)</f>
        <v>91.56</v>
      </c>
      <c r="E1063" s="4">
        <f ca="1">OFFSET(InputPriceData!D$15,CalculationsAndCharts!$A1063+$A$11,IF($C$7,8,0),1,1)</f>
        <v>92.69</v>
      </c>
      <c r="F1063" s="4">
        <f ca="1">OFFSET(InputPriceData!E$15,CalculationsAndCharts!$A1063+$A$11,IF($C$7,8,0),1,1)</f>
        <v>91.29</v>
      </c>
      <c r="G1063" s="4">
        <f ca="1">OFFSET(InputPriceData!F$15,CalculationsAndCharts!$A1063+$A$11,IF($C$7,8,0),1,1)</f>
        <v>92.66</v>
      </c>
      <c r="H1063" s="138"/>
      <c r="I1063" s="138"/>
      <c r="O1063" s="246">
        <f t="shared" ca="1" si="160"/>
        <v>-0.64957349857716062</v>
      </c>
      <c r="P1063" s="246">
        <f t="shared" ca="1" si="161"/>
        <v>-0.4410060786585468</v>
      </c>
      <c r="Q1063" s="246">
        <f t="shared" ca="1" si="163"/>
        <v>2.5587437936747524</v>
      </c>
      <c r="R1063" s="4">
        <f t="shared" ca="1" si="164"/>
        <v>-0.17235257384843278</v>
      </c>
      <c r="S1063" s="4">
        <f t="shared" ca="1" si="162"/>
        <v>0.86124078565069695</v>
      </c>
      <c r="W1063" s="246">
        <f t="shared" ca="1" si="165"/>
        <v>-0.64957349857716062</v>
      </c>
      <c r="X1063" s="246">
        <f t="shared" ca="1" si="166"/>
        <v>-0.4410060786585468</v>
      </c>
      <c r="Y1063" s="246">
        <f t="shared" ca="1" si="167"/>
        <v>2.5587437936747524</v>
      </c>
      <c r="Z1063" s="4">
        <f t="shared" ca="1" si="168"/>
        <v>-0.17235257384843278</v>
      </c>
      <c r="AA1063" s="4">
        <f t="shared" ca="1" si="169"/>
        <v>0.24450376761736395</v>
      </c>
    </row>
    <row r="1064" spans="1:27" x14ac:dyDescent="0.25">
      <c r="A1064">
        <v>1032</v>
      </c>
      <c r="B1064" s="176">
        <f ca="1">OFFSET(InputPriceData!B$15,CalculationsAndCharts!$A1064+$A$11,0,1,1)</f>
        <v>40059</v>
      </c>
      <c r="C1064" s="3">
        <f ca="1">OFFSET(InputPriceData!G$15,CalculationsAndCharts!$A1064+$A$11,IF($C$7,8,0),1,1)</f>
        <v>143572300</v>
      </c>
      <c r="D1064" s="4">
        <f ca="1">OFFSET(InputPriceData!C$15,CalculationsAndCharts!$A1064+$A$11,IF($C$7,8,0),1,1)</f>
        <v>91.15</v>
      </c>
      <c r="E1064" s="4">
        <f ca="1">OFFSET(InputPriceData!D$15,CalculationsAndCharts!$A1064+$A$11,IF($C$7,8,0),1,1)</f>
        <v>91.49</v>
      </c>
      <c r="F1064" s="4">
        <f ca="1">OFFSET(InputPriceData!E$15,CalculationsAndCharts!$A1064+$A$11,IF($C$7,8,0),1,1)</f>
        <v>90.42</v>
      </c>
      <c r="G1064" s="4">
        <f ca="1">OFFSET(InputPriceData!F$15,CalculationsAndCharts!$A1064+$A$11,IF($C$7,8,0),1,1)</f>
        <v>91.38</v>
      </c>
      <c r="H1064" s="138"/>
      <c r="I1064" s="138"/>
      <c r="O1064" s="246">
        <f t="shared" ca="1" si="160"/>
        <v>-1.8669532349476685</v>
      </c>
      <c r="P1064" s="246">
        <f t="shared" ca="1" si="161"/>
        <v>-7.1332724268266035E-2</v>
      </c>
      <c r="Q1064" s="246">
        <f t="shared" ca="1" si="163"/>
        <v>2.5819816283297197</v>
      </c>
      <c r="R1064" s="4">
        <f t="shared" ca="1" si="164"/>
        <v>-2.7627123092433106E-2</v>
      </c>
      <c r="S1064" s="4">
        <f t="shared" ca="1" si="162"/>
        <v>0.89461700152716384</v>
      </c>
      <c r="W1064" s="246">
        <f t="shared" ca="1" si="165"/>
        <v>-1.8669532349476685</v>
      </c>
      <c r="X1064" s="246">
        <f t="shared" ca="1" si="166"/>
        <v>-7.1332724268266035E-2</v>
      </c>
      <c r="Y1064" s="246">
        <f t="shared" ca="1" si="167"/>
        <v>2.5819816283297197</v>
      </c>
      <c r="Z1064" s="4">
        <f t="shared" ca="1" si="168"/>
        <v>-2.7627123092433106E-2</v>
      </c>
      <c r="AA1064" s="4">
        <f t="shared" ca="1" si="169"/>
        <v>0.37653389622738587</v>
      </c>
    </row>
    <row r="1065" spans="1:27" x14ac:dyDescent="0.25">
      <c r="A1065">
        <v>1033</v>
      </c>
      <c r="B1065" s="176">
        <f ca="1">OFFSET(InputPriceData!B$15,CalculationsAndCharts!$A1065+$A$11,0,1,1)</f>
        <v>40058</v>
      </c>
      <c r="C1065" s="3">
        <f ca="1">OFFSET(InputPriceData!G$15,CalculationsAndCharts!$A1065+$A$11,IF($C$7,8,0),1,1)</f>
        <v>171805000</v>
      </c>
      <c r="D1065" s="4">
        <f ca="1">OFFSET(InputPriceData!C$15,CalculationsAndCharts!$A1065+$A$11,IF($C$7,8,0),1,1)</f>
        <v>90.58</v>
      </c>
      <c r="E1065" s="4">
        <f ca="1">OFFSET(InputPriceData!D$15,CalculationsAndCharts!$A1065+$A$11,IF($C$7,8,0),1,1)</f>
        <v>91.18</v>
      </c>
      <c r="F1065" s="4">
        <f ca="1">OFFSET(InputPriceData!E$15,CalculationsAndCharts!$A1065+$A$11,IF($C$7,8,0),1,1)</f>
        <v>90.39</v>
      </c>
      <c r="G1065" s="4">
        <f ca="1">OFFSET(InputPriceData!F$15,CalculationsAndCharts!$A1065+$A$11,IF($C$7,8,0),1,1)</f>
        <v>90.62</v>
      </c>
      <c r="H1065" s="138"/>
      <c r="I1065" s="138"/>
      <c r="O1065" s="246">
        <f t="shared" ca="1" si="160"/>
        <v>-2.649727839365517</v>
      </c>
      <c r="P1065" s="246">
        <f t="shared" ca="1" si="161"/>
        <v>0.35885243263885658</v>
      </c>
      <c r="Q1065" s="246">
        <f t="shared" ca="1" si="163"/>
        <v>2.6054305028554183</v>
      </c>
      <c r="R1065" s="4">
        <f t="shared" ca="1" si="164"/>
        <v>0.1377324907517482</v>
      </c>
      <c r="S1065" s="4">
        <f t="shared" ca="1" si="162"/>
        <v>0.92328302688609643</v>
      </c>
      <c r="W1065" s="246">
        <f t="shared" ca="1" si="165"/>
        <v>-2.649727839365517</v>
      </c>
      <c r="X1065" s="246">
        <f t="shared" ca="1" si="166"/>
        <v>0.35885243263885658</v>
      </c>
      <c r="Y1065" s="246">
        <f t="shared" ca="1" si="167"/>
        <v>2.6054305028554183</v>
      </c>
      <c r="Z1065" s="4">
        <f t="shared" ca="1" si="168"/>
        <v>0.1377324907517482</v>
      </c>
      <c r="AA1065" s="4">
        <f t="shared" ca="1" si="169"/>
        <v>0.50965411829773499</v>
      </c>
    </row>
    <row r="1066" spans="1:27" x14ac:dyDescent="0.25">
      <c r="A1066">
        <v>1034</v>
      </c>
      <c r="B1066" s="176">
        <f ca="1">OFFSET(InputPriceData!B$15,CalculationsAndCharts!$A1066+$A$11,0,1,1)</f>
        <v>40057</v>
      </c>
      <c r="C1066" s="3">
        <f ca="1">OFFSET(InputPriceData!G$15,CalculationsAndCharts!$A1066+$A$11,IF($C$7,8,0),1,1)</f>
        <v>321276800</v>
      </c>
      <c r="D1066" s="4">
        <f ca="1">OFFSET(InputPriceData!C$15,CalculationsAndCharts!$A1066+$A$11,IF($C$7,8,0),1,1)</f>
        <v>92.56</v>
      </c>
      <c r="E1066" s="4">
        <f ca="1">OFFSET(InputPriceData!D$15,CalculationsAndCharts!$A1066+$A$11,IF($C$7,8,0),1,1)</f>
        <v>93.73</v>
      </c>
      <c r="F1066" s="4">
        <f ca="1">OFFSET(InputPriceData!E$15,CalculationsAndCharts!$A1066+$A$11,IF($C$7,8,0),1,1)</f>
        <v>90.78</v>
      </c>
      <c r="G1066" s="4">
        <f ca="1">OFFSET(InputPriceData!F$15,CalculationsAndCharts!$A1066+$A$11,IF($C$7,8,0),1,1)</f>
        <v>90.97</v>
      </c>
      <c r="H1066" s="138"/>
      <c r="I1066" s="138"/>
      <c r="O1066" s="246">
        <f t="shared" ca="1" si="160"/>
        <v>-2.3387744434290694</v>
      </c>
      <c r="P1066" s="246">
        <f t="shared" ca="1" si="161"/>
        <v>0.70717497168182786</v>
      </c>
      <c r="Q1066" s="246">
        <f t="shared" ca="1" si="163"/>
        <v>2.6290923338601599</v>
      </c>
      <c r="R1066" s="4">
        <f t="shared" ca="1" si="164"/>
        <v>0.26898065259028753</v>
      </c>
      <c r="S1066" s="4">
        <f t="shared" ca="1" si="162"/>
        <v>0.94114567301193852</v>
      </c>
      <c r="W1066" s="246">
        <f t="shared" ca="1" si="165"/>
        <v>-2.3387744434290694</v>
      </c>
      <c r="X1066" s="246">
        <f t="shared" ca="1" si="166"/>
        <v>0.70717497168182786</v>
      </c>
      <c r="Y1066" s="246">
        <f t="shared" ca="1" si="167"/>
        <v>2.6290923338601599</v>
      </c>
      <c r="Z1066" s="4">
        <f t="shared" ca="1" si="168"/>
        <v>0.26898065259028753</v>
      </c>
      <c r="AA1066" s="4">
        <f t="shared" ca="1" si="169"/>
        <v>0.60399541972646031</v>
      </c>
    </row>
    <row r="1067" spans="1:27" x14ac:dyDescent="0.25">
      <c r="A1067">
        <v>1035</v>
      </c>
      <c r="B1067" s="176">
        <f ca="1">OFFSET(InputPriceData!B$15,CalculationsAndCharts!$A1067+$A$11,0,1,1)</f>
        <v>40056</v>
      </c>
      <c r="C1067" s="3">
        <f ca="1">OFFSET(InputPriceData!G$15,CalculationsAndCharts!$A1067+$A$11,IF($C$7,8,0),1,1)</f>
        <v>176051600</v>
      </c>
      <c r="D1067" s="4">
        <f ca="1">OFFSET(InputPriceData!C$15,CalculationsAndCharts!$A1067+$A$11,IF($C$7,8,0),1,1)</f>
        <v>92.94</v>
      </c>
      <c r="E1067" s="4">
        <f ca="1">OFFSET(InputPriceData!D$15,CalculationsAndCharts!$A1067+$A$11,IF($C$7,8,0),1,1)</f>
        <v>93.13</v>
      </c>
      <c r="F1067" s="4">
        <f ca="1">OFFSET(InputPriceData!E$15,CalculationsAndCharts!$A1067+$A$11,IF($C$7,8,0),1,1)</f>
        <v>92.41</v>
      </c>
      <c r="G1067" s="4">
        <f ca="1">OFFSET(InputPriceData!F$15,CalculationsAndCharts!$A1067+$A$11,IF($C$7,8,0),1,1)</f>
        <v>93.02</v>
      </c>
      <c r="H1067" s="138"/>
      <c r="I1067" s="138"/>
      <c r="O1067" s="246">
        <f t="shared" ca="1" si="160"/>
        <v>-0.21596794922668738</v>
      </c>
      <c r="P1067" s="246">
        <f t="shared" ca="1" si="161"/>
        <v>0.85587006690945389</v>
      </c>
      <c r="Q1067" s="246">
        <f t="shared" ca="1" si="163"/>
        <v>2.6529690553583856</v>
      </c>
      <c r="R1067" s="4">
        <f t="shared" ca="1" si="164"/>
        <v>0.32260838669821412</v>
      </c>
      <c r="S1067" s="4">
        <f t="shared" ca="1" si="162"/>
        <v>0.94750316576825999</v>
      </c>
      <c r="W1067" s="246">
        <f t="shared" ca="1" si="165"/>
        <v>-0.21596794922668738</v>
      </c>
      <c r="X1067" s="246">
        <f t="shared" ca="1" si="166"/>
        <v>0.85587006690945389</v>
      </c>
      <c r="Y1067" s="246">
        <f t="shared" ca="1" si="167"/>
        <v>2.6529690553583856</v>
      </c>
      <c r="Z1067" s="4">
        <f t="shared" ca="1" si="168"/>
        <v>0.32260838669821412</v>
      </c>
      <c r="AA1067" s="4">
        <f t="shared" ca="1" si="169"/>
        <v>0.64001828070054678</v>
      </c>
    </row>
    <row r="1068" spans="1:27" x14ac:dyDescent="0.25">
      <c r="A1068">
        <v>1036</v>
      </c>
      <c r="B1068" s="176">
        <f ca="1">OFFSET(InputPriceData!B$15,CalculationsAndCharts!$A1068+$A$11,0,1,1)</f>
        <v>40053</v>
      </c>
      <c r="C1068" s="3">
        <f ca="1">OFFSET(InputPriceData!G$15,CalculationsAndCharts!$A1068+$A$11,IF($C$7,8,0),1,1)</f>
        <v>147024400</v>
      </c>
      <c r="D1068" s="4">
        <f ca="1">OFFSET(InputPriceData!C$15,CalculationsAndCharts!$A1068+$A$11,IF($C$7,8,0),1,1)</f>
        <v>94.63</v>
      </c>
      <c r="E1068" s="4">
        <f ca="1">OFFSET(InputPriceData!D$15,CalculationsAndCharts!$A1068+$A$11,IF($C$7,8,0),1,1)</f>
        <v>94.74</v>
      </c>
      <c r="F1068" s="4">
        <f ca="1">OFFSET(InputPriceData!E$15,CalculationsAndCharts!$A1068+$A$11,IF($C$7,8,0),1,1)</f>
        <v>93.22</v>
      </c>
      <c r="G1068" s="4">
        <f ca="1">OFFSET(InputPriceData!F$15,CalculationsAndCharts!$A1068+$A$11,IF($C$7,8,0),1,1)</f>
        <v>93.86</v>
      </c>
      <c r="H1068" s="138"/>
      <c r="I1068" s="138"/>
      <c r="O1068" s="246">
        <f t="shared" ca="1" si="160"/>
        <v>0.8389775407523874</v>
      </c>
      <c r="P1068" s="246">
        <f t="shared" ca="1" si="161"/>
        <v>0.82489808989387448</v>
      </c>
      <c r="Q1068" s="246">
        <f t="shared" ca="1" si="163"/>
        <v>2.6770626189287441</v>
      </c>
      <c r="R1068" s="4">
        <f t="shared" ca="1" si="164"/>
        <v>0.30813552289037099</v>
      </c>
      <c r="S1068" s="4">
        <f t="shared" ca="1" si="162"/>
        <v>0.94583476264923905</v>
      </c>
      <c r="W1068" s="246">
        <f t="shared" ca="1" si="165"/>
        <v>0.8389775407523874</v>
      </c>
      <c r="X1068" s="246">
        <f t="shared" ca="1" si="166"/>
        <v>0.82489808989387448</v>
      </c>
      <c r="Y1068" s="246">
        <f t="shared" ca="1" si="167"/>
        <v>2.6770626189287441</v>
      </c>
      <c r="Z1068" s="4">
        <f t="shared" ca="1" si="168"/>
        <v>0.30813552289037099</v>
      </c>
      <c r="AA1068" s="4">
        <f t="shared" ca="1" si="169"/>
        <v>0.63043211155412637</v>
      </c>
    </row>
    <row r="1069" spans="1:27" x14ac:dyDescent="0.25">
      <c r="A1069">
        <v>1037</v>
      </c>
      <c r="B1069" s="176">
        <f ca="1">OFFSET(InputPriceData!B$15,CalculationsAndCharts!$A1069+$A$11,0,1,1)</f>
        <v>40052</v>
      </c>
      <c r="C1069" s="3">
        <f ca="1">OFFSET(InputPriceData!G$15,CalculationsAndCharts!$A1069+$A$11,IF($C$7,8,0),1,1)</f>
        <v>196230100</v>
      </c>
      <c r="D1069" s="4">
        <f ca="1">OFFSET(InputPriceData!C$15,CalculationsAndCharts!$A1069+$A$11,IF($C$7,8,0),1,1)</f>
        <v>93.61</v>
      </c>
      <c r="E1069" s="4">
        <f ca="1">OFFSET(InputPriceData!D$15,CalculationsAndCharts!$A1069+$A$11,IF($C$7,8,0),1,1)</f>
        <v>94.16</v>
      </c>
      <c r="F1069" s="4">
        <f ca="1">OFFSET(InputPriceData!E$15,CalculationsAndCharts!$A1069+$A$11,IF($C$7,8,0),1,1)</f>
        <v>92.54</v>
      </c>
      <c r="G1069" s="4">
        <f ca="1">OFFSET(InputPriceData!F$15,CalculationsAndCharts!$A1069+$A$11,IF($C$7,8,0),1,1)</f>
        <v>93.87</v>
      </c>
      <c r="H1069" s="138"/>
      <c r="I1069" s="138"/>
      <c r="O1069" s="246">
        <f t="shared" ca="1" si="160"/>
        <v>1.1220972723304572</v>
      </c>
      <c r="P1069" s="246">
        <f t="shared" ca="1" si="161"/>
        <v>0.71335104527265814</v>
      </c>
      <c r="Q1069" s="246">
        <f t="shared" ca="1" si="163"/>
        <v>2.7013749938736065</v>
      </c>
      <c r="R1069" s="4">
        <f t="shared" ca="1" si="164"/>
        <v>0.26406961154613945</v>
      </c>
      <c r="S1069" s="4">
        <f t="shared" ca="1" si="162"/>
        <v>0.94053869297735904</v>
      </c>
      <c r="W1069" s="246">
        <f t="shared" ca="1" si="165"/>
        <v>1.1220972723304572</v>
      </c>
      <c r="X1069" s="246">
        <f t="shared" ca="1" si="166"/>
        <v>0.71335104527265814</v>
      </c>
      <c r="Y1069" s="246">
        <f t="shared" ca="1" si="167"/>
        <v>2.7013749938736065</v>
      </c>
      <c r="Z1069" s="4">
        <f t="shared" ca="1" si="168"/>
        <v>0.26406961154613945</v>
      </c>
      <c r="AA1069" s="4">
        <f t="shared" ca="1" si="169"/>
        <v>0.60062670705919607</v>
      </c>
    </row>
    <row r="1070" spans="1:27" x14ac:dyDescent="0.25">
      <c r="A1070">
        <v>1038</v>
      </c>
      <c r="B1070" s="176">
        <f ca="1">OFFSET(InputPriceData!B$15,CalculationsAndCharts!$A1070+$A$11,0,1,1)</f>
        <v>40051</v>
      </c>
      <c r="C1070" s="3">
        <f ca="1">OFFSET(InputPriceData!G$15,CalculationsAndCharts!$A1070+$A$11,IF($C$7,8,0),1,1)</f>
        <v>194620700</v>
      </c>
      <c r="D1070" s="4">
        <f ca="1">OFFSET(InputPriceData!C$15,CalculationsAndCharts!$A1070+$A$11,IF($C$7,8,0),1,1)</f>
        <v>93.37</v>
      </c>
      <c r="E1070" s="4">
        <f ca="1">OFFSET(InputPriceData!D$15,CalculationsAndCharts!$A1070+$A$11,IF($C$7,8,0),1,1)</f>
        <v>94.1</v>
      </c>
      <c r="F1070" s="4">
        <f ca="1">OFFSET(InputPriceData!E$15,CalculationsAndCharts!$A1070+$A$11,IF($C$7,8,0),1,1)</f>
        <v>93.05</v>
      </c>
      <c r="G1070" s="4">
        <f ca="1">OFFSET(InputPriceData!F$15,CalculationsAndCharts!$A1070+$A$11,IF($C$7,8,0),1,1)</f>
        <v>93.67</v>
      </c>
      <c r="H1070" s="138"/>
      <c r="I1070" s="138"/>
      <c r="O1070" s="246">
        <f t="shared" ca="1" si="160"/>
        <v>1.2095634879760067</v>
      </c>
      <c r="P1070" s="246">
        <f t="shared" ca="1" si="161"/>
        <v>0.57233756082826304</v>
      </c>
      <c r="Q1070" s="246">
        <f t="shared" ca="1" si="163"/>
        <v>2.7259081673800267</v>
      </c>
      <c r="R1070" s="4">
        <f t="shared" ca="1" si="164"/>
        <v>0.20996215781486074</v>
      </c>
      <c r="S1070" s="4">
        <f t="shared" ca="1" si="162"/>
        <v>0.93355252541262768</v>
      </c>
      <c r="W1070" s="246">
        <f t="shared" ca="1" si="165"/>
        <v>1.2095634879760067</v>
      </c>
      <c r="X1070" s="246">
        <f t="shared" ca="1" si="166"/>
        <v>0.57233756082826304</v>
      </c>
      <c r="Y1070" s="246">
        <f t="shared" ca="1" si="167"/>
        <v>2.7259081673800267</v>
      </c>
      <c r="Z1070" s="4">
        <f t="shared" ca="1" si="168"/>
        <v>0.20996215781486074</v>
      </c>
      <c r="AA1070" s="4">
        <f t="shared" ca="1" si="169"/>
        <v>0.56270357508118762</v>
      </c>
    </row>
    <row r="1071" spans="1:27" x14ac:dyDescent="0.25">
      <c r="A1071">
        <v>1039</v>
      </c>
      <c r="B1071" s="176">
        <f ca="1">OFFSET(InputPriceData!B$15,CalculationsAndCharts!$A1071+$A$11,0,1,1)</f>
        <v>40050</v>
      </c>
      <c r="C1071" s="3">
        <f ca="1">OFFSET(InputPriceData!G$15,CalculationsAndCharts!$A1071+$A$11,IF($C$7,8,0),1,1)</f>
        <v>215310600</v>
      </c>
      <c r="D1071" s="4">
        <f ca="1">OFFSET(InputPriceData!C$15,CalculationsAndCharts!$A1071+$A$11,IF($C$7,8,0),1,1)</f>
        <v>93.85</v>
      </c>
      <c r="E1071" s="4">
        <f ca="1">OFFSET(InputPriceData!D$15,CalculationsAndCharts!$A1071+$A$11,IF($C$7,8,0),1,1)</f>
        <v>94.66</v>
      </c>
      <c r="F1071" s="4">
        <f ca="1">OFFSET(InputPriceData!E$15,CalculationsAndCharts!$A1071+$A$11,IF($C$7,8,0),1,1)</f>
        <v>93.46</v>
      </c>
      <c r="G1071" s="4">
        <f ca="1">OFFSET(InputPriceData!F$15,CalculationsAndCharts!$A1071+$A$11,IF($C$7,8,0),1,1)</f>
        <v>93.66</v>
      </c>
      <c r="H1071" s="138"/>
      <c r="I1071" s="138"/>
      <c r="O1071" s="246">
        <f t="shared" ca="1" si="160"/>
        <v>1.5013931009537553</v>
      </c>
      <c r="P1071" s="246">
        <f t="shared" ca="1" si="161"/>
        <v>0.42558076936841005</v>
      </c>
      <c r="Q1071" s="246">
        <f t="shared" ca="1" si="163"/>
        <v>2.7506641446821662</v>
      </c>
      <c r="R1071" s="4">
        <f t="shared" ca="1" si="164"/>
        <v>0.15471927759380638</v>
      </c>
      <c r="S1071" s="4">
        <f t="shared" ca="1" si="162"/>
        <v>0.92580358229237536</v>
      </c>
      <c r="W1071" s="246">
        <f t="shared" ca="1" si="165"/>
        <v>1.5013931009537553</v>
      </c>
      <c r="X1071" s="246">
        <f t="shared" ca="1" si="166"/>
        <v>0.42558076936841005</v>
      </c>
      <c r="Y1071" s="246">
        <f t="shared" ca="1" si="167"/>
        <v>2.7506641446821662</v>
      </c>
      <c r="Z1071" s="4">
        <f t="shared" ca="1" si="168"/>
        <v>0.15471927759380638</v>
      </c>
      <c r="AA1071" s="4">
        <f t="shared" ca="1" si="169"/>
        <v>0.52238977043233237</v>
      </c>
    </row>
    <row r="1072" spans="1:27" x14ac:dyDescent="0.25">
      <c r="A1072">
        <v>1040</v>
      </c>
      <c r="B1072" s="176">
        <f ca="1">OFFSET(InputPriceData!B$15,CalculationsAndCharts!$A1072+$A$11,0,1,1)</f>
        <v>40049</v>
      </c>
      <c r="C1072" s="3">
        <f ca="1">OFFSET(InputPriceData!G$15,CalculationsAndCharts!$A1072+$A$11,IF($C$7,8,0),1,1)</f>
        <v>191279000</v>
      </c>
      <c r="D1072" s="4">
        <f ca="1">OFFSET(InputPriceData!C$15,CalculationsAndCharts!$A1072+$A$11,IF($C$7,8,0),1,1)</f>
        <v>93.86</v>
      </c>
      <c r="E1072" s="4">
        <f ca="1">OFFSET(InputPriceData!D$15,CalculationsAndCharts!$A1072+$A$11,IF($C$7,8,0),1,1)</f>
        <v>94.37</v>
      </c>
      <c r="F1072" s="4">
        <f ca="1">OFFSET(InputPriceData!E$15,CalculationsAndCharts!$A1072+$A$11,IF($C$7,8,0),1,1)</f>
        <v>93.13</v>
      </c>
      <c r="G1072" s="4">
        <f ca="1">OFFSET(InputPriceData!F$15,CalculationsAndCharts!$A1072+$A$11,IF($C$7,8,0),1,1)</f>
        <v>93.47</v>
      </c>
      <c r="H1072" s="138"/>
      <c r="I1072" s="138"/>
      <c r="O1072" s="246">
        <f t="shared" ca="1" si="160"/>
        <v>1.6289742377101502</v>
      </c>
      <c r="P1072" s="246">
        <f t="shared" ca="1" si="161"/>
        <v>0.31131571992528856</v>
      </c>
      <c r="Q1072" s="246">
        <f t="shared" ca="1" si="163"/>
        <v>2.7756449492251929</v>
      </c>
      <c r="R1072" s="4">
        <f t="shared" ca="1" si="164"/>
        <v>0.11215977750042949</v>
      </c>
      <c r="S1072" s="4">
        <f t="shared" ca="1" si="162"/>
        <v>0.91935644465222754</v>
      </c>
      <c r="W1072" s="246">
        <f t="shared" ca="1" si="165"/>
        <v>1.6289742377101502</v>
      </c>
      <c r="X1072" s="246">
        <f t="shared" ca="1" si="166"/>
        <v>0.31131571992528856</v>
      </c>
      <c r="Y1072" s="246">
        <f t="shared" ca="1" si="167"/>
        <v>2.7756449492251929</v>
      </c>
      <c r="Z1072" s="4">
        <f t="shared" ca="1" si="168"/>
        <v>0.11215977750042949</v>
      </c>
      <c r="AA1072" s="4">
        <f t="shared" ca="1" si="169"/>
        <v>0.49016888430013472</v>
      </c>
    </row>
    <row r="1073" spans="1:27" x14ac:dyDescent="0.25">
      <c r="A1073">
        <v>1041</v>
      </c>
      <c r="B1073" s="176">
        <f ca="1">OFFSET(InputPriceData!B$15,CalculationsAndCharts!$A1073+$A$11,0,1,1)</f>
        <v>40046</v>
      </c>
      <c r="C1073" s="3">
        <f ca="1">OFFSET(InputPriceData!G$15,CalculationsAndCharts!$A1073+$A$11,IF($C$7,8,0),1,1)</f>
        <v>224605000</v>
      </c>
      <c r="D1073" s="4">
        <f ca="1">OFFSET(InputPriceData!C$15,CalculationsAndCharts!$A1073+$A$11,IF($C$7,8,0),1,1)</f>
        <v>92.44</v>
      </c>
      <c r="E1073" s="4">
        <f ca="1">OFFSET(InputPriceData!D$15,CalculationsAndCharts!$A1073+$A$11,IF($C$7,8,0),1,1)</f>
        <v>93.63</v>
      </c>
      <c r="F1073" s="4">
        <f ca="1">OFFSET(InputPriceData!E$15,CalculationsAndCharts!$A1073+$A$11,IF($C$7,8,0),1,1)</f>
        <v>92.25</v>
      </c>
      <c r="G1073" s="4">
        <f ca="1">OFFSET(InputPriceData!F$15,CalculationsAndCharts!$A1073+$A$11,IF($C$7,8,0),1,1)</f>
        <v>93.48</v>
      </c>
      <c r="H1073" s="138"/>
      <c r="I1073" s="138"/>
      <c r="O1073" s="246">
        <f t="shared" ca="1" si="160"/>
        <v>1.9742407451144621</v>
      </c>
      <c r="P1073" s="246">
        <f t="shared" ca="1" si="161"/>
        <v>0.28762937980394637</v>
      </c>
      <c r="Q1073" s="246">
        <f t="shared" ca="1" si="163"/>
        <v>2.8008526228306687</v>
      </c>
      <c r="R1073" s="4">
        <f t="shared" ca="1" si="164"/>
        <v>0.10269350749103502</v>
      </c>
      <c r="S1073" s="4">
        <f t="shared" ca="1" si="162"/>
        <v>0.91786098037367558</v>
      </c>
      <c r="W1073" s="246">
        <f t="shared" ca="1" si="165"/>
        <v>1.9742407451144621</v>
      </c>
      <c r="X1073" s="246">
        <f t="shared" ca="1" si="166"/>
        <v>0.28762937980394637</v>
      </c>
      <c r="Y1073" s="246">
        <f t="shared" ca="1" si="167"/>
        <v>2.8008526228306687</v>
      </c>
      <c r="Z1073" s="4">
        <f t="shared" ca="1" si="168"/>
        <v>0.10269350749103502</v>
      </c>
      <c r="AA1073" s="4">
        <f t="shared" ca="1" si="169"/>
        <v>0.48285891716042417</v>
      </c>
    </row>
    <row r="1074" spans="1:27" x14ac:dyDescent="0.25">
      <c r="A1074">
        <v>1042</v>
      </c>
      <c r="B1074" s="176">
        <f ca="1">OFFSET(InputPriceData!B$15,CalculationsAndCharts!$A1074+$A$11,0,1,1)</f>
        <v>40045</v>
      </c>
      <c r="C1074" s="3">
        <f ca="1">OFFSET(InputPriceData!G$15,CalculationsAndCharts!$A1074+$A$11,IF($C$7,8,0),1,1)</f>
        <v>174131300</v>
      </c>
      <c r="D1074" s="4">
        <f ca="1">OFFSET(InputPriceData!C$15,CalculationsAndCharts!$A1074+$A$11,IF($C$7,8,0),1,1)</f>
        <v>90.87</v>
      </c>
      <c r="E1074" s="4">
        <f ca="1">OFFSET(InputPriceData!D$15,CalculationsAndCharts!$A1074+$A$11,IF($C$7,8,0),1,1)</f>
        <v>91.9</v>
      </c>
      <c r="F1074" s="4">
        <f ca="1">OFFSET(InputPriceData!E$15,CalculationsAndCharts!$A1074+$A$11,IF($C$7,8,0),1,1)</f>
        <v>90.67</v>
      </c>
      <c r="G1074" s="4">
        <f ca="1">OFFSET(InputPriceData!F$15,CalculationsAndCharts!$A1074+$A$11,IF($C$7,8,0),1,1)</f>
        <v>91.69</v>
      </c>
      <c r="H1074" s="138"/>
      <c r="I1074" s="138"/>
      <c r="O1074" s="246">
        <f t="shared" ca="1" si="160"/>
        <v>0.46480192973747469</v>
      </c>
      <c r="P1074" s="246">
        <f t="shared" ca="1" si="161"/>
        <v>0.4372273135513477</v>
      </c>
      <c r="Q1074" s="246">
        <f t="shared" ca="1" si="163"/>
        <v>2.8262892258634396</v>
      </c>
      <c r="R1074" s="4">
        <f t="shared" ca="1" si="164"/>
        <v>0.1547001310234884</v>
      </c>
      <c r="S1074" s="4">
        <f t="shared" ca="1" si="162"/>
        <v>0.92580077934394778</v>
      </c>
      <c r="W1074" s="246">
        <f t="shared" ca="1" si="165"/>
        <v>0.46480192973747469</v>
      </c>
      <c r="X1074" s="246">
        <f t="shared" ca="1" si="166"/>
        <v>0.4372273135513477</v>
      </c>
      <c r="Y1074" s="246">
        <f t="shared" ca="1" si="167"/>
        <v>2.8262892258634396</v>
      </c>
      <c r="Z1074" s="4">
        <f t="shared" ca="1" si="168"/>
        <v>0.1547001310234884</v>
      </c>
      <c r="AA1074" s="4">
        <f t="shared" ca="1" si="169"/>
        <v>0.52237550725703841</v>
      </c>
    </row>
    <row r="1075" spans="1:27" x14ac:dyDescent="0.25">
      <c r="A1075">
        <v>1043</v>
      </c>
      <c r="B1075" s="176">
        <f ca="1">OFFSET(InputPriceData!B$15,CalculationsAndCharts!$A1075+$A$11,0,1,1)</f>
        <v>40044</v>
      </c>
      <c r="C1075" s="3">
        <f ca="1">OFFSET(InputPriceData!G$15,CalculationsAndCharts!$A1075+$A$11,IF($C$7,8,0),1,1)</f>
        <v>192812800</v>
      </c>
      <c r="D1075" s="4">
        <f ca="1">OFFSET(InputPriceData!C$15,CalculationsAndCharts!$A1075+$A$11,IF($C$7,8,0),1,1)</f>
        <v>89.25</v>
      </c>
      <c r="E1075" s="4">
        <f ca="1">OFFSET(InputPriceData!D$15,CalculationsAndCharts!$A1075+$A$11,IF($C$7,8,0),1,1)</f>
        <v>91.06</v>
      </c>
      <c r="F1075" s="4">
        <f ca="1">OFFSET(InputPriceData!E$15,CalculationsAndCharts!$A1075+$A$11,IF($C$7,8,0),1,1)</f>
        <v>89.16</v>
      </c>
      <c r="G1075" s="4">
        <f ca="1">OFFSET(InputPriceData!F$15,CalculationsAndCharts!$A1075+$A$11,IF($C$7,8,0),1,1)</f>
        <v>90.75</v>
      </c>
      <c r="H1075" s="138"/>
      <c r="I1075" s="138"/>
      <c r="O1075" s="246">
        <f t="shared" ca="1" si="160"/>
        <v>-0.29682560815432057</v>
      </c>
      <c r="P1075" s="246">
        <f t="shared" ca="1" si="161"/>
        <v>0.76687504963417075</v>
      </c>
      <c r="Q1075" s="246">
        <f t="shared" ca="1" si="163"/>
        <v>2.8519568374000399</v>
      </c>
      <c r="R1075" s="4">
        <f t="shared" ca="1" si="164"/>
        <v>0.26889433934536167</v>
      </c>
      <c r="S1075" s="4">
        <f t="shared" ca="1" si="162"/>
        <v>0.94113504242458634</v>
      </c>
      <c r="W1075" s="246">
        <f t="shared" ca="1" si="165"/>
        <v>-0.29682560815432057</v>
      </c>
      <c r="X1075" s="246">
        <f t="shared" ca="1" si="166"/>
        <v>0.76687504963417075</v>
      </c>
      <c r="Y1075" s="246">
        <f t="shared" ca="1" si="167"/>
        <v>2.8519568374000399</v>
      </c>
      <c r="Z1075" s="4">
        <f t="shared" ca="1" si="168"/>
        <v>0.26889433934536167</v>
      </c>
      <c r="AA1075" s="4">
        <f t="shared" ca="1" si="169"/>
        <v>0.60393631660165259</v>
      </c>
    </row>
    <row r="1076" spans="1:27" x14ac:dyDescent="0.25">
      <c r="A1076">
        <v>1044</v>
      </c>
      <c r="B1076" s="176">
        <f ca="1">OFFSET(InputPriceData!B$15,CalculationsAndCharts!$A1076+$A$11,0,1,1)</f>
        <v>40043</v>
      </c>
      <c r="C1076" s="3">
        <f ca="1">OFFSET(InputPriceData!G$15,CalculationsAndCharts!$A1076+$A$11,IF($C$7,8,0),1,1)</f>
        <v>173461500</v>
      </c>
      <c r="D1076" s="4">
        <f ca="1">OFFSET(InputPriceData!C$15,CalculationsAndCharts!$A1076+$A$11,IF($C$7,8,0),1,1)</f>
        <v>89.45</v>
      </c>
      <c r="E1076" s="4">
        <f ca="1">OFFSET(InputPriceData!D$15,CalculationsAndCharts!$A1076+$A$11,IF($C$7,8,0),1,1)</f>
        <v>90.28</v>
      </c>
      <c r="F1076" s="4">
        <f ca="1">OFFSET(InputPriceData!E$15,CalculationsAndCharts!$A1076+$A$11,IF($C$7,8,0),1,1)</f>
        <v>89.29</v>
      </c>
      <c r="G1076" s="4">
        <f ca="1">OFFSET(InputPriceData!F$15,CalculationsAndCharts!$A1076+$A$11,IF($C$7,8,0),1,1)</f>
        <v>89.96</v>
      </c>
      <c r="H1076" s="138"/>
      <c r="I1076" s="138"/>
      <c r="O1076" s="246">
        <f t="shared" ca="1" si="160"/>
        <v>-0.97173450506383441</v>
      </c>
      <c r="P1076" s="246">
        <f t="shared" ca="1" si="161"/>
        <v>1.1967505705322634</v>
      </c>
      <c r="Q1076" s="246">
        <f t="shared" ca="1" si="163"/>
        <v>2.8778575553986276</v>
      </c>
      <c r="R1076" s="4">
        <f t="shared" ca="1" si="164"/>
        <v>0.41584774350184783</v>
      </c>
      <c r="S1076" s="4">
        <f t="shared" ca="1" si="162"/>
        <v>0.95749341504422902</v>
      </c>
      <c r="W1076" s="246">
        <f t="shared" ca="1" si="165"/>
        <v>-0.97173450506383441</v>
      </c>
      <c r="X1076" s="246">
        <f t="shared" ca="1" si="166"/>
        <v>1.1967505705322634</v>
      </c>
      <c r="Y1076" s="246">
        <f t="shared" ca="1" si="167"/>
        <v>2.8778575553986276</v>
      </c>
      <c r="Z1076" s="4">
        <f t="shared" ca="1" si="168"/>
        <v>0.41584774350184783</v>
      </c>
      <c r="AA1076" s="4">
        <f t="shared" ca="1" si="169"/>
        <v>0.69949446547750682</v>
      </c>
    </row>
    <row r="1077" spans="1:27" x14ac:dyDescent="0.25">
      <c r="A1077">
        <v>1045</v>
      </c>
      <c r="B1077" s="176">
        <f ca="1">OFFSET(InputPriceData!B$15,CalculationsAndCharts!$A1077+$A$11,0,1,1)</f>
        <v>40042</v>
      </c>
      <c r="C1077" s="3">
        <f ca="1">OFFSET(InputPriceData!G$15,CalculationsAndCharts!$A1077+$A$11,IF($C$7,8,0),1,1)</f>
        <v>237667500</v>
      </c>
      <c r="D1077" s="4">
        <f ca="1">OFFSET(InputPriceData!C$15,CalculationsAndCharts!$A1077+$A$11,IF($C$7,8,0),1,1)</f>
        <v>89.74</v>
      </c>
      <c r="E1077" s="4">
        <f ca="1">OFFSET(InputPriceData!D$15,CalculationsAndCharts!$A1077+$A$11,IF($C$7,8,0),1,1)</f>
        <v>89.83</v>
      </c>
      <c r="F1077" s="4">
        <f ca="1">OFFSET(InputPriceData!E$15,CalculationsAndCharts!$A1077+$A$11,IF($C$7,8,0),1,1)</f>
        <v>89.07</v>
      </c>
      <c r="G1077" s="4">
        <f ca="1">OFFSET(InputPriceData!F$15,CalculationsAndCharts!$A1077+$A$11,IF($C$7,8,0),1,1)</f>
        <v>89.25</v>
      </c>
      <c r="H1077" s="138"/>
      <c r="I1077" s="138"/>
      <c r="O1077" s="246">
        <f t="shared" ca="1" si="160"/>
        <v>-1.6236883000252254</v>
      </c>
      <c r="P1077" s="246">
        <f t="shared" ca="1" si="161"/>
        <v>1.6414503541485455</v>
      </c>
      <c r="Q1077" s="246">
        <f t="shared" ca="1" si="163"/>
        <v>2.9039934968704619</v>
      </c>
      <c r="R1077" s="4">
        <f t="shared" ca="1" si="164"/>
        <v>0.56523899103681963</v>
      </c>
      <c r="S1077" s="4">
        <f t="shared" ca="1" si="162"/>
        <v>0.97118335918505894</v>
      </c>
      <c r="W1077" s="246">
        <f t="shared" ca="1" si="165"/>
        <v>-1.6236883000252254</v>
      </c>
      <c r="X1077" s="246">
        <f t="shared" ca="1" si="166"/>
        <v>1.6414503541485455</v>
      </c>
      <c r="Y1077" s="246">
        <f t="shared" ca="1" si="167"/>
        <v>2.9039934968704619</v>
      </c>
      <c r="Z1077" s="4">
        <f t="shared" ca="1" si="168"/>
        <v>0.56523899103681963</v>
      </c>
      <c r="AA1077" s="4">
        <f t="shared" ca="1" si="169"/>
        <v>0.78724611185238025</v>
      </c>
    </row>
    <row r="1078" spans="1:27" x14ac:dyDescent="0.25">
      <c r="A1078">
        <v>1046</v>
      </c>
      <c r="B1078" s="176">
        <f ca="1">OFFSET(InputPriceData!B$15,CalculationsAndCharts!$A1078+$A$11,0,1,1)</f>
        <v>40039</v>
      </c>
      <c r="C1078" s="3">
        <f ca="1">OFFSET(InputPriceData!G$15,CalculationsAndCharts!$A1078+$A$11,IF($C$7,8,0),1,1)</f>
        <v>199616100</v>
      </c>
      <c r="D1078" s="4">
        <f ca="1">OFFSET(InputPriceData!C$15,CalculationsAndCharts!$A1078+$A$11,IF($C$7,8,0),1,1)</f>
        <v>92.16</v>
      </c>
      <c r="E1078" s="4">
        <f ca="1">OFFSET(InputPriceData!D$15,CalculationsAndCharts!$A1078+$A$11,IF($C$7,8,0),1,1)</f>
        <v>92.24</v>
      </c>
      <c r="F1078" s="4">
        <f ca="1">OFFSET(InputPriceData!E$15,CalculationsAndCharts!$A1078+$A$11,IF($C$7,8,0),1,1)</f>
        <v>90.51</v>
      </c>
      <c r="G1078" s="4">
        <f ca="1">OFFSET(InputPriceData!F$15,CalculationsAndCharts!$A1078+$A$11,IF($C$7,8,0),1,1)</f>
        <v>91.5</v>
      </c>
      <c r="H1078" s="138"/>
      <c r="I1078" s="138"/>
      <c r="O1078" s="246">
        <f t="shared" ca="1" si="160"/>
        <v>0.76314301606526036</v>
      </c>
      <c r="P1078" s="246">
        <f t="shared" ca="1" si="161"/>
        <v>1.9727366430179871</v>
      </c>
      <c r="Q1078" s="246">
        <f t="shared" ca="1" si="163"/>
        <v>2.9303667980529382</v>
      </c>
      <c r="R1078" s="4">
        <f t="shared" ca="1" si="164"/>
        <v>0.67320468015429269</v>
      </c>
      <c r="S1078" s="4">
        <f t="shared" ca="1" si="162"/>
        <v>0.97965013184789629</v>
      </c>
      <c r="W1078" s="246">
        <f t="shared" ca="1" si="165"/>
        <v>0.76314301606526036</v>
      </c>
      <c r="X1078" s="246">
        <f t="shared" ca="1" si="166"/>
        <v>1.9727366430179871</v>
      </c>
      <c r="Y1078" s="246">
        <f t="shared" ca="1" si="167"/>
        <v>2.9303667980529382</v>
      </c>
      <c r="Z1078" s="4">
        <f t="shared" ca="1" si="168"/>
        <v>0.67320468015429269</v>
      </c>
      <c r="AA1078" s="4">
        <f t="shared" ca="1" si="169"/>
        <v>0.8455211594656018</v>
      </c>
    </row>
    <row r="1079" spans="1:27" x14ac:dyDescent="0.25">
      <c r="A1079">
        <v>1047</v>
      </c>
      <c r="B1079" s="176">
        <f ca="1">OFFSET(InputPriceData!B$15,CalculationsAndCharts!$A1079+$A$11,0,1,1)</f>
        <v>40038</v>
      </c>
      <c r="C1079" s="3">
        <f ca="1">OFFSET(InputPriceData!G$15,CalculationsAndCharts!$A1079+$A$11,IF($C$7,8,0),1,1)</f>
        <v>176449500</v>
      </c>
      <c r="D1079" s="4">
        <f ca="1">OFFSET(InputPriceData!C$15,CalculationsAndCharts!$A1079+$A$11,IF($C$7,8,0),1,1)</f>
        <v>91.93</v>
      </c>
      <c r="E1079" s="4">
        <f ca="1">OFFSET(InputPriceData!D$15,CalculationsAndCharts!$A1079+$A$11,IF($C$7,8,0),1,1)</f>
        <v>92.25</v>
      </c>
      <c r="F1079" s="4">
        <f ca="1">OFFSET(InputPriceData!E$15,CalculationsAndCharts!$A1079+$A$11,IF($C$7,8,0),1,1)</f>
        <v>91.02</v>
      </c>
      <c r="G1079" s="4">
        <f ca="1">OFFSET(InputPriceData!F$15,CalculationsAndCharts!$A1079+$A$11,IF($C$7,8,0),1,1)</f>
        <v>92.21</v>
      </c>
      <c r="H1079" s="138"/>
      <c r="I1079" s="138"/>
      <c r="O1079" s="246">
        <f t="shared" ca="1" si="160"/>
        <v>1.7594657069785229</v>
      </c>
      <c r="P1079" s="246">
        <f t="shared" ca="1" si="161"/>
        <v>2.1932374234937106</v>
      </c>
      <c r="Q1079" s="246">
        <f t="shared" ca="1" si="163"/>
        <v>2.956979614584196</v>
      </c>
      <c r="R1079" s="4">
        <f t="shared" ca="1" si="164"/>
        <v>0.74171543580361099</v>
      </c>
      <c r="S1079" s="4">
        <f t="shared" ca="1" si="162"/>
        <v>0.98451107851487907</v>
      </c>
      <c r="W1079" s="246">
        <f t="shared" ca="1" si="165"/>
        <v>1.7594657069785229</v>
      </c>
      <c r="X1079" s="246">
        <f t="shared" ca="1" si="166"/>
        <v>2.1932374234937106</v>
      </c>
      <c r="Y1079" s="246">
        <f t="shared" ca="1" si="167"/>
        <v>2.956979614584196</v>
      </c>
      <c r="Z1079" s="4">
        <f t="shared" ca="1" si="168"/>
        <v>0.74171543580361099</v>
      </c>
      <c r="AA1079" s="4">
        <f t="shared" ca="1" si="169"/>
        <v>0.88048708963914912</v>
      </c>
    </row>
    <row r="1080" spans="1:27" x14ac:dyDescent="0.25">
      <c r="A1080">
        <v>1048</v>
      </c>
      <c r="B1080" s="176">
        <f ca="1">OFFSET(InputPriceData!B$15,CalculationsAndCharts!$A1080+$A$11,0,1,1)</f>
        <v>40037</v>
      </c>
      <c r="C1080" s="3">
        <f ca="1">OFFSET(InputPriceData!G$15,CalculationsAndCharts!$A1080+$A$11,IF($C$7,8,0),1,1)</f>
        <v>219052400</v>
      </c>
      <c r="D1080" s="4">
        <f ca="1">OFFSET(InputPriceData!C$15,CalculationsAndCharts!$A1080+$A$11,IF($C$7,8,0),1,1)</f>
        <v>90.38</v>
      </c>
      <c r="E1080" s="4">
        <f ca="1">OFFSET(InputPriceData!D$15,CalculationsAndCharts!$A1080+$A$11,IF($C$7,8,0),1,1)</f>
        <v>92.2</v>
      </c>
      <c r="F1080" s="4">
        <f ca="1">OFFSET(InputPriceData!E$15,CalculationsAndCharts!$A1080+$A$11,IF($C$7,8,0),1,1)</f>
        <v>90.34</v>
      </c>
      <c r="G1080" s="4">
        <f ca="1">OFFSET(InputPriceData!F$15,CalculationsAndCharts!$A1080+$A$11,IF($C$7,8,0),1,1)</f>
        <v>91.51</v>
      </c>
      <c r="H1080" s="138"/>
      <c r="I1080" s="138"/>
      <c r="O1080" s="246">
        <f t="shared" ca="1" si="160"/>
        <v>1.3699596718972995</v>
      </c>
      <c r="P1080" s="246">
        <f t="shared" ca="1" si="161"/>
        <v>2.4222388241874535</v>
      </c>
      <c r="Q1080" s="246">
        <f t="shared" ca="1" si="163"/>
        <v>2.9838341216793096</v>
      </c>
      <c r="R1080" s="4">
        <f t="shared" ca="1" si="164"/>
        <v>0.81178735995693063</v>
      </c>
      <c r="S1080" s="4">
        <f t="shared" ca="1" si="162"/>
        <v>0.98912448271451092</v>
      </c>
      <c r="W1080" s="246">
        <f t="shared" ca="1" si="165"/>
        <v>1.3699596718972995</v>
      </c>
      <c r="X1080" s="246">
        <f t="shared" ca="1" si="166"/>
        <v>2.4222388241874535</v>
      </c>
      <c r="Y1080" s="246">
        <f t="shared" ca="1" si="167"/>
        <v>2.9838341216793096</v>
      </c>
      <c r="Z1080" s="4">
        <f t="shared" ca="1" si="168"/>
        <v>0.81178735995693063</v>
      </c>
      <c r="AA1080" s="4">
        <f t="shared" ca="1" si="169"/>
        <v>0.91475329500977509</v>
      </c>
    </row>
    <row r="1081" spans="1:27" x14ac:dyDescent="0.25">
      <c r="A1081">
        <v>1049</v>
      </c>
      <c r="B1081" s="176">
        <f ca="1">OFFSET(InputPriceData!B$15,CalculationsAndCharts!$A1081+$A$11,0,1,1)</f>
        <v>40036</v>
      </c>
      <c r="C1081" s="3">
        <f ca="1">OFFSET(InputPriceData!G$15,CalculationsAndCharts!$A1081+$A$11,IF($C$7,8,0),1,1)</f>
        <v>157301000</v>
      </c>
      <c r="D1081" s="4">
        <f ca="1">OFFSET(InputPriceData!C$15,CalculationsAndCharts!$A1081+$A$11,IF($C$7,8,0),1,1)</f>
        <v>91.28</v>
      </c>
      <c r="E1081" s="4">
        <f ca="1">OFFSET(InputPriceData!D$15,CalculationsAndCharts!$A1081+$A$11,IF($C$7,8,0),1,1)</f>
        <v>91.34</v>
      </c>
      <c r="F1081" s="4">
        <f ca="1">OFFSET(InputPriceData!E$15,CalculationsAndCharts!$A1081+$A$11,IF($C$7,8,0),1,1)</f>
        <v>90.29</v>
      </c>
      <c r="G1081" s="4">
        <f ca="1">OFFSET(InputPriceData!F$15,CalculationsAndCharts!$A1081+$A$11,IF($C$7,8,0),1,1)</f>
        <v>90.54</v>
      </c>
      <c r="H1081" s="138"/>
      <c r="I1081" s="138"/>
      <c r="O1081" s="246">
        <f t="shared" ca="1" si="160"/>
        <v>0.659015634050931</v>
      </c>
      <c r="P1081" s="246">
        <f t="shared" ca="1" si="161"/>
        <v>2.6736624201826036</v>
      </c>
      <c r="Q1081" s="246">
        <f t="shared" ca="1" si="163"/>
        <v>3.0109325143080823</v>
      </c>
      <c r="R1081" s="4">
        <f t="shared" ca="1" si="164"/>
        <v>0.88798483774619441</v>
      </c>
      <c r="S1081" s="4">
        <f t="shared" ca="1" si="162"/>
        <v>0.99377412117391073</v>
      </c>
      <c r="W1081" s="246">
        <f t="shared" ca="1" si="165"/>
        <v>0.659015634050931</v>
      </c>
      <c r="X1081" s="246">
        <f t="shared" ca="1" si="166"/>
        <v>2.6736624201826036</v>
      </c>
      <c r="Y1081" s="246">
        <f t="shared" ca="1" si="167"/>
        <v>3.0109325143080823</v>
      </c>
      <c r="Z1081" s="4">
        <f t="shared" ca="1" si="168"/>
        <v>0.88798483774619441</v>
      </c>
      <c r="AA1081" s="4">
        <f t="shared" ca="1" si="169"/>
        <v>0.95040628827238693</v>
      </c>
    </row>
    <row r="1082" spans="1:27" x14ac:dyDescent="0.25">
      <c r="A1082">
        <v>1050</v>
      </c>
      <c r="B1082" s="176">
        <f ca="1">OFFSET(InputPriceData!B$15,CalculationsAndCharts!$A1082+$A$11,0,1,1)</f>
        <v>40035</v>
      </c>
      <c r="C1082" s="3">
        <f ca="1">OFFSET(InputPriceData!G$15,CalculationsAndCharts!$A1082+$A$11,IF($C$7,8,0),1,1)</f>
        <v>130898700</v>
      </c>
      <c r="D1082" s="4">
        <f ca="1">OFFSET(InputPriceData!C$15,CalculationsAndCharts!$A1082+$A$11,IF($C$7,8,0),1,1)</f>
        <v>91.46</v>
      </c>
      <c r="E1082" s="4">
        <f ca="1">OFFSET(InputPriceData!D$15,CalculationsAndCharts!$A1082+$A$11,IF($C$7,8,0),1,1)</f>
        <v>91.9</v>
      </c>
      <c r="F1082" s="4">
        <f ca="1">OFFSET(InputPriceData!E$15,CalculationsAndCharts!$A1082+$A$11,IF($C$7,8,0),1,1)</f>
        <v>91.04</v>
      </c>
      <c r="G1082" s="4">
        <f ca="1">OFFSET(InputPriceData!F$15,CalculationsAndCharts!$A1082+$A$11,IF($C$7,8,0),1,1)</f>
        <v>91.69</v>
      </c>
      <c r="H1082" s="138"/>
      <c r="I1082" s="138"/>
      <c r="O1082" s="246">
        <f t="shared" ca="1" si="160"/>
        <v>2.0980587357139737</v>
      </c>
      <c r="P1082" s="246">
        <f t="shared" ca="1" si="161"/>
        <v>2.8612803210690676</v>
      </c>
      <c r="Q1082" s="246">
        <f t="shared" ca="1" si="163"/>
        <v>3.0382770073744525</v>
      </c>
      <c r="R1082" s="4">
        <f t="shared" ca="1" si="164"/>
        <v>0.94174438806080496</v>
      </c>
      <c r="S1082" s="4">
        <f t="shared" ca="1" si="162"/>
        <v>0.99684690628559447</v>
      </c>
      <c r="W1082" s="246">
        <f t="shared" ca="1" si="165"/>
        <v>2.0980587357139737</v>
      </c>
      <c r="X1082" s="246">
        <f t="shared" ca="1" si="166"/>
        <v>2.8612803210690676</v>
      </c>
      <c r="Y1082" s="246">
        <f t="shared" ca="1" si="167"/>
        <v>3.0382770073744525</v>
      </c>
      <c r="Z1082" s="4">
        <f t="shared" ca="1" si="168"/>
        <v>0.94174438806080496</v>
      </c>
      <c r="AA1082" s="4">
        <f t="shared" ca="1" si="169"/>
        <v>0.97461071827067691</v>
      </c>
    </row>
    <row r="1083" spans="1:27" x14ac:dyDescent="0.25">
      <c r="A1083">
        <v>1051</v>
      </c>
      <c r="B1083" s="176">
        <f ca="1">OFFSET(InputPriceData!B$15,CalculationsAndCharts!$A1083+$A$11,0,1,1)</f>
        <v>40032</v>
      </c>
      <c r="C1083" s="3">
        <f ca="1">OFFSET(InputPriceData!G$15,CalculationsAndCharts!$A1083+$A$11,IF($C$7,8,0),1,1)</f>
        <v>220640900</v>
      </c>
      <c r="D1083" s="4">
        <f ca="1">OFFSET(InputPriceData!C$15,CalculationsAndCharts!$A1083+$A$11,IF($C$7,8,0),1,1)</f>
        <v>91.64</v>
      </c>
      <c r="E1083" s="4">
        <f ca="1">OFFSET(InputPriceData!D$15,CalculationsAndCharts!$A1083+$A$11,IF($C$7,8,0),1,1)</f>
        <v>92.63</v>
      </c>
      <c r="F1083" s="4">
        <f ca="1">OFFSET(InputPriceData!E$15,CalculationsAndCharts!$A1083+$A$11,IF($C$7,8,0),1,1)</f>
        <v>91.14</v>
      </c>
      <c r="G1083" s="4">
        <f ca="1">OFFSET(InputPriceData!F$15,CalculationsAndCharts!$A1083+$A$11,IF($C$7,8,0),1,1)</f>
        <v>91.88</v>
      </c>
      <c r="H1083" s="138"/>
      <c r="I1083" s="138"/>
      <c r="O1083" s="246">
        <f t="shared" ca="1" si="160"/>
        <v>2.662401257458539</v>
      </c>
      <c r="P1083" s="246">
        <f t="shared" ca="1" si="161"/>
        <v>2.9711450767457062</v>
      </c>
      <c r="Q1083" s="246">
        <f t="shared" ca="1" si="163"/>
        <v>3.0658698358975305</v>
      </c>
      <c r="R1083" s="4">
        <f t="shared" ca="1" si="164"/>
        <v>0.9691034635447614</v>
      </c>
      <c r="S1083" s="4">
        <f t="shared" ca="1" si="162"/>
        <v>0.99834971423772745</v>
      </c>
      <c r="W1083" s="246">
        <f t="shared" ca="1" si="165"/>
        <v>2.662401257458539</v>
      </c>
      <c r="X1083" s="246">
        <f t="shared" ca="1" si="166"/>
        <v>2.9711450767457062</v>
      </c>
      <c r="Y1083" s="246">
        <f t="shared" ca="1" si="167"/>
        <v>3.0658698358975305</v>
      </c>
      <c r="Z1083" s="4">
        <f t="shared" ca="1" si="168"/>
        <v>0.9691034635447614</v>
      </c>
      <c r="AA1083" s="4">
        <f t="shared" ca="1" si="169"/>
        <v>0.98664069689189882</v>
      </c>
    </row>
    <row r="1084" spans="1:27" x14ac:dyDescent="0.25">
      <c r="A1084">
        <v>1052</v>
      </c>
      <c r="B1084" s="176">
        <f ca="1">OFFSET(InputPriceData!B$15,CalculationsAndCharts!$A1084+$A$11,0,1,1)</f>
        <v>40031</v>
      </c>
      <c r="C1084" s="3">
        <f ca="1">OFFSET(InputPriceData!G$15,CalculationsAndCharts!$A1084+$A$11,IF($C$7,8,0),1,1)</f>
        <v>193203800</v>
      </c>
      <c r="D1084" s="4">
        <f ca="1">OFFSET(InputPriceData!C$15,CalculationsAndCharts!$A1084+$A$11,IF($C$7,8,0),1,1)</f>
        <v>91.58</v>
      </c>
      <c r="E1084" s="4">
        <f ca="1">OFFSET(InputPriceData!D$15,CalculationsAndCharts!$A1084+$A$11,IF($C$7,8,0),1,1)</f>
        <v>91.72</v>
      </c>
      <c r="F1084" s="4">
        <f ca="1">OFFSET(InputPriceData!E$15,CalculationsAndCharts!$A1084+$A$11,IF($C$7,8,0),1,1)</f>
        <v>90.26</v>
      </c>
      <c r="G1084" s="4">
        <f ca="1">OFFSET(InputPriceData!F$15,CalculationsAndCharts!$A1084+$A$11,IF($C$7,8,0),1,1)</f>
        <v>90.69</v>
      </c>
      <c r="H1084" s="138"/>
      <c r="I1084" s="138"/>
      <c r="O1084" s="246">
        <f t="shared" ca="1" si="160"/>
        <v>1.8302801659138277</v>
      </c>
      <c r="P1084" s="246">
        <f t="shared" ca="1" si="161"/>
        <v>3.0696500345059432</v>
      </c>
      <c r="Q1084" s="246">
        <f t="shared" ca="1" si="163"/>
        <v>3.0937132551942792</v>
      </c>
      <c r="R1084" s="4">
        <f t="shared" ca="1" si="164"/>
        <v>0.9922218968910792</v>
      </c>
      <c r="S1084" s="4">
        <f t="shared" ca="1" si="162"/>
        <v>0.99958911229202374</v>
      </c>
      <c r="W1084" s="246">
        <f t="shared" ca="1" si="165"/>
        <v>1.8302801659138277</v>
      </c>
      <c r="X1084" s="246">
        <f t="shared" ca="1" si="166"/>
        <v>3.0696500345059432</v>
      </c>
      <c r="Y1084" s="246">
        <f t="shared" ca="1" si="167"/>
        <v>3.0937132551942792</v>
      </c>
      <c r="Z1084" s="4">
        <f t="shared" ca="1" si="168"/>
        <v>0.9922218968910792</v>
      </c>
      <c r="AA1084" s="4">
        <f t="shared" ca="1" si="169"/>
        <v>0.99665910271229696</v>
      </c>
    </row>
    <row r="1085" spans="1:27" x14ac:dyDescent="0.25">
      <c r="A1085">
        <v>1053</v>
      </c>
      <c r="B1085" s="176">
        <f ca="1">OFFSET(InputPriceData!B$15,CalculationsAndCharts!$A1085+$A$11,0,1,1)</f>
        <v>40030</v>
      </c>
      <c r="C1085" s="3">
        <f ca="1">OFFSET(InputPriceData!G$15,CalculationsAndCharts!$A1085+$A$11,IF($C$7,8,0),1,1)</f>
        <v>184726400</v>
      </c>
      <c r="D1085" s="4">
        <f ca="1">OFFSET(InputPriceData!C$15,CalculationsAndCharts!$A1085+$A$11,IF($C$7,8,0),1,1)</f>
        <v>91.49</v>
      </c>
      <c r="E1085" s="4">
        <f ca="1">OFFSET(InputPriceData!D$15,CalculationsAndCharts!$A1085+$A$11,IF($C$7,8,0),1,1)</f>
        <v>91.57</v>
      </c>
      <c r="F1085" s="4">
        <f ca="1">OFFSET(InputPriceData!E$15,CalculationsAndCharts!$A1085+$A$11,IF($C$7,8,0),1,1)</f>
        <v>90.41</v>
      </c>
      <c r="G1085" s="4">
        <f ca="1">OFFSET(InputPriceData!F$15,CalculationsAndCharts!$A1085+$A$11,IF($C$7,8,0),1,1)</f>
        <v>91.16</v>
      </c>
      <c r="H1085" s="138"/>
      <c r="I1085" s="138"/>
      <c r="O1085" s="246">
        <f t="shared" ca="1" si="160"/>
        <v>2.6533261322521349</v>
      </c>
      <c r="P1085" s="246">
        <f t="shared" ca="1" si="161"/>
        <v>3.121809541063854</v>
      </c>
      <c r="Q1085" s="246">
        <f t="shared" ca="1" si="163"/>
        <v>3.121809541063854</v>
      </c>
      <c r="R1085" s="4">
        <f t="shared" ca="1" si="164"/>
        <v>1</v>
      </c>
      <c r="S1085" s="4">
        <f t="shared" ca="1" si="162"/>
        <v>1</v>
      </c>
      <c r="W1085" s="246">
        <f t="shared" ca="1" si="165"/>
        <v>2.6533261322521349</v>
      </c>
      <c r="X1085" s="246">
        <f t="shared" ca="1" si="166"/>
        <v>3.121809541063854</v>
      </c>
      <c r="Y1085" s="246">
        <f t="shared" ca="1" si="167"/>
        <v>3.121809541063854</v>
      </c>
      <c r="Z1085" s="4">
        <f t="shared" ca="1" si="168"/>
        <v>1</v>
      </c>
      <c r="AA1085" s="4">
        <f t="shared" ca="1" si="169"/>
        <v>1</v>
      </c>
    </row>
    <row r="1086" spans="1:27" x14ac:dyDescent="0.25">
      <c r="A1086">
        <v>1054</v>
      </c>
      <c r="B1086" s="176">
        <f ca="1">OFFSET(InputPriceData!B$15,CalculationsAndCharts!$A1086+$A$11,0,1,1)</f>
        <v>40029</v>
      </c>
      <c r="C1086" s="3">
        <f ca="1">OFFSET(InputPriceData!G$15,CalculationsAndCharts!$A1086+$A$11,IF($C$7,8,0),1,1)</f>
        <v>176714600</v>
      </c>
      <c r="D1086" s="4">
        <f ca="1">OFFSET(InputPriceData!C$15,CalculationsAndCharts!$A1086+$A$11,IF($C$7,8,0),1,1)</f>
        <v>90.78</v>
      </c>
      <c r="E1086" s="4">
        <f ca="1">OFFSET(InputPriceData!D$15,CalculationsAndCharts!$A1086+$A$11,IF($C$7,8,0),1,1)</f>
        <v>91.55</v>
      </c>
      <c r="F1086" s="4">
        <f ca="1">OFFSET(InputPriceData!E$15,CalculationsAndCharts!$A1086+$A$11,IF($C$7,8,0),1,1)</f>
        <v>90.58</v>
      </c>
      <c r="G1086" s="4">
        <f ca="1">OFFSET(InputPriceData!F$15,CalculationsAndCharts!$A1086+$A$11,IF($C$7,8,0),1,1)</f>
        <v>91.42</v>
      </c>
      <c r="H1086" s="138"/>
      <c r="I1086" s="138"/>
      <c r="O1086" s="246">
        <f t="shared" ca="1" si="160"/>
        <v>3.3277390927012678</v>
      </c>
      <c r="P1086" s="246">
        <f t="shared" ca="1" si="161"/>
        <v>3.0947183257683406</v>
      </c>
      <c r="Q1086" s="246">
        <f t="shared" ca="1" si="163"/>
        <v>3.0947183257683406</v>
      </c>
      <c r="R1086" s="4">
        <f t="shared" ca="1" si="164"/>
        <v>1</v>
      </c>
      <c r="S1086" s="4">
        <f t="shared" ca="1" si="162"/>
        <v>1</v>
      </c>
      <c r="W1086" s="246">
        <f t="shared" ca="1" si="165"/>
        <v>3.3277390927012678</v>
      </c>
      <c r="X1086" s="246">
        <f t="shared" ca="1" si="166"/>
        <v>3.0947183257683406</v>
      </c>
      <c r="Y1086" s="246">
        <f t="shared" ca="1" si="167"/>
        <v>3.0947183257683406</v>
      </c>
      <c r="Z1086" s="4">
        <f t="shared" ca="1" si="168"/>
        <v>1</v>
      </c>
      <c r="AA1086" s="4">
        <f t="shared" ca="1" si="169"/>
        <v>1</v>
      </c>
    </row>
    <row r="1087" spans="1:27" x14ac:dyDescent="0.25">
      <c r="A1087">
        <v>1055</v>
      </c>
      <c r="B1087" s="176">
        <f ca="1">OFFSET(InputPriceData!B$15,CalculationsAndCharts!$A1087+$A$11,0,1,1)</f>
        <v>40028</v>
      </c>
      <c r="C1087" s="3">
        <f ca="1">OFFSET(InputPriceData!G$15,CalculationsAndCharts!$A1087+$A$11,IF($C$7,8,0),1,1)</f>
        <v>175776900</v>
      </c>
      <c r="D1087" s="4">
        <f ca="1">OFFSET(InputPriceData!C$15,CalculationsAndCharts!$A1087+$A$11,IF($C$7,8,0),1,1)</f>
        <v>90.65</v>
      </c>
      <c r="E1087" s="4">
        <f ca="1">OFFSET(InputPriceData!D$15,CalculationsAndCharts!$A1087+$A$11,IF($C$7,8,0),1,1)</f>
        <v>91.27</v>
      </c>
      <c r="F1087" s="4">
        <f ca="1">OFFSET(InputPriceData!E$15,CalculationsAndCharts!$A1087+$A$11,IF($C$7,8,0),1,1)</f>
        <v>90.16</v>
      </c>
      <c r="G1087" s="4">
        <f ca="1">OFFSET(InputPriceData!F$15,CalculationsAndCharts!$A1087+$A$11,IF($C$7,8,0),1,1)</f>
        <v>91.19</v>
      </c>
      <c r="H1087" s="138"/>
      <c r="I1087" s="138"/>
      <c r="O1087" s="246">
        <f t="shared" ca="1" si="160"/>
        <v>3.5454448896788122</v>
      </c>
      <c r="P1087" s="246">
        <f t="shared" ca="1" si="161"/>
        <v>3.0396393542763906</v>
      </c>
      <c r="Q1087" s="246">
        <f t="shared" ca="1" si="163"/>
        <v>3.0396393542763906</v>
      </c>
      <c r="R1087" s="4">
        <f t="shared" ca="1" si="164"/>
        <v>1</v>
      </c>
      <c r="S1087" s="4">
        <f t="shared" ca="1" si="162"/>
        <v>1</v>
      </c>
      <c r="W1087" s="246">
        <f t="shared" ca="1" si="165"/>
        <v>3.5454448896788122</v>
      </c>
      <c r="X1087" s="246">
        <f t="shared" ca="1" si="166"/>
        <v>3.0396393542763906</v>
      </c>
      <c r="Y1087" s="246">
        <f t="shared" ca="1" si="167"/>
        <v>3.0396393542763906</v>
      </c>
      <c r="Z1087" s="4">
        <f t="shared" ca="1" si="168"/>
        <v>1</v>
      </c>
      <c r="AA1087" s="4">
        <f t="shared" ca="1" si="169"/>
        <v>1</v>
      </c>
    </row>
    <row r="1088" spans="1:27" x14ac:dyDescent="0.25">
      <c r="A1088">
        <v>1056</v>
      </c>
      <c r="B1088" s="176">
        <f ca="1">OFFSET(InputPriceData!B$15,CalculationsAndCharts!$A1088+$A$11,0,1,1)</f>
        <v>40025</v>
      </c>
      <c r="C1088" s="3">
        <f ca="1">OFFSET(InputPriceData!G$15,CalculationsAndCharts!$A1088+$A$11,IF($C$7,8,0),1,1)</f>
        <v>207358000</v>
      </c>
      <c r="D1088" s="4">
        <f ca="1">OFFSET(InputPriceData!C$15,CalculationsAndCharts!$A1088+$A$11,IF($C$7,8,0),1,1)</f>
        <v>89.56</v>
      </c>
      <c r="E1088" s="4">
        <f ca="1">OFFSET(InputPriceData!D$15,CalculationsAndCharts!$A1088+$A$11,IF($C$7,8,0),1,1)</f>
        <v>90.31</v>
      </c>
      <c r="F1088" s="4">
        <f ca="1">OFFSET(InputPriceData!E$15,CalculationsAndCharts!$A1088+$A$11,IF($C$7,8,0),1,1)</f>
        <v>89.32</v>
      </c>
      <c r="G1088" s="4">
        <f ca="1">OFFSET(InputPriceData!F$15,CalculationsAndCharts!$A1088+$A$11,IF($C$7,8,0),1,1)</f>
        <v>89.71</v>
      </c>
      <c r="H1088" s="138"/>
      <c r="I1088" s="138"/>
      <c r="O1088" s="246">
        <f t="shared" ca="1" si="160"/>
        <v>2.4686207789376464</v>
      </c>
      <c r="P1088" s="246">
        <f t="shared" ca="1" si="161"/>
        <v>3.0026631178878596</v>
      </c>
      <c r="Q1088" s="246">
        <f t="shared" ca="1" si="163"/>
        <v>3.0026631178878596</v>
      </c>
      <c r="R1088" s="4">
        <f t="shared" ca="1" si="164"/>
        <v>1</v>
      </c>
      <c r="S1088" s="4">
        <f t="shared" ca="1" si="162"/>
        <v>1</v>
      </c>
      <c r="W1088" s="246">
        <f t="shared" ca="1" si="165"/>
        <v>2.4686207789376464</v>
      </c>
      <c r="X1088" s="246">
        <f t="shared" ca="1" si="166"/>
        <v>3.0026631178878596</v>
      </c>
      <c r="Y1088" s="246">
        <f t="shared" ca="1" si="167"/>
        <v>3.0026631178878596</v>
      </c>
      <c r="Z1088" s="4">
        <f t="shared" ca="1" si="168"/>
        <v>1</v>
      </c>
      <c r="AA1088" s="4">
        <f t="shared" ca="1" si="169"/>
        <v>1</v>
      </c>
    </row>
    <row r="1089" spans="1:27" x14ac:dyDescent="0.25">
      <c r="A1089">
        <v>1057</v>
      </c>
      <c r="B1089" s="176">
        <f ca="1">OFFSET(InputPriceData!B$15,CalculationsAndCharts!$A1089+$A$11,0,1,1)</f>
        <v>40024</v>
      </c>
      <c r="C1089" s="3">
        <f ca="1">OFFSET(InputPriceData!G$15,CalculationsAndCharts!$A1089+$A$11,IF($C$7,8,0),1,1)</f>
        <v>225575400</v>
      </c>
      <c r="D1089" s="4">
        <f ca="1">OFFSET(InputPriceData!C$15,CalculationsAndCharts!$A1089+$A$11,IF($C$7,8,0),1,1)</f>
        <v>89.73</v>
      </c>
      <c r="E1089" s="4">
        <f ca="1">OFFSET(InputPriceData!D$15,CalculationsAndCharts!$A1089+$A$11,IF($C$7,8,0),1,1)</f>
        <v>90.63</v>
      </c>
      <c r="F1089" s="4">
        <f ca="1">OFFSET(InputPriceData!E$15,CalculationsAndCharts!$A1089+$A$11,IF($C$7,8,0),1,1)</f>
        <v>89.52</v>
      </c>
      <c r="G1089" s="4">
        <f ca="1">OFFSET(InputPriceData!F$15,CalculationsAndCharts!$A1089+$A$11,IF($C$7,8,0),1,1)</f>
        <v>89.58</v>
      </c>
      <c r="H1089" s="138"/>
      <c r="I1089" s="138"/>
      <c r="O1089" s="246">
        <f t="shared" ca="1" si="160"/>
        <v>2.6986564223666885</v>
      </c>
      <c r="P1089" s="246">
        <f t="shared" ca="1" si="161"/>
        <v>2.9455453812045906</v>
      </c>
      <c r="Q1089" s="246">
        <f t="shared" ca="1" si="163"/>
        <v>2.9865799488681342</v>
      </c>
      <c r="R1089" s="4">
        <f t="shared" ca="1" si="164"/>
        <v>0.98626034850361366</v>
      </c>
      <c r="S1089" s="4">
        <f t="shared" ca="1" si="162"/>
        <v>0.99927212323928383</v>
      </c>
      <c r="W1089" s="246">
        <f t="shared" ca="1" si="165"/>
        <v>2.6986564223666885</v>
      </c>
      <c r="X1089" s="246">
        <f t="shared" ca="1" si="166"/>
        <v>2.9455453812045906</v>
      </c>
      <c r="Y1089" s="246">
        <f t="shared" ca="1" si="167"/>
        <v>2.9865799488681342</v>
      </c>
      <c r="Z1089" s="4">
        <f t="shared" ca="1" si="168"/>
        <v>0.98626034850361366</v>
      </c>
      <c r="AA1089" s="4">
        <f t="shared" ca="1" si="169"/>
        <v>0.9940883711529388</v>
      </c>
    </row>
    <row r="1090" spans="1:27" x14ac:dyDescent="0.25">
      <c r="A1090">
        <v>1058</v>
      </c>
      <c r="B1090" s="176">
        <f ca="1">OFFSET(InputPriceData!B$15,CalculationsAndCharts!$A1090+$A$11,0,1,1)</f>
        <v>40023</v>
      </c>
      <c r="C1090" s="3">
        <f ca="1">OFFSET(InputPriceData!G$15,CalculationsAndCharts!$A1090+$A$11,IF($C$7,8,0),1,1)</f>
        <v>194399300</v>
      </c>
      <c r="D1090" s="4">
        <f ca="1">OFFSET(InputPriceData!C$15,CalculationsAndCharts!$A1090+$A$11,IF($C$7,8,0),1,1)</f>
        <v>88.46</v>
      </c>
      <c r="E1090" s="4">
        <f ca="1">OFFSET(InputPriceData!D$15,CalculationsAndCharts!$A1090+$A$11,IF($C$7,8,0),1,1)</f>
        <v>89.05</v>
      </c>
      <c r="F1090" s="4">
        <f ca="1">OFFSET(InputPriceData!E$15,CalculationsAndCharts!$A1090+$A$11,IF($C$7,8,0),1,1)</f>
        <v>88.04</v>
      </c>
      <c r="G1090" s="4">
        <f ca="1">OFFSET(InputPriceData!F$15,CalculationsAndCharts!$A1090+$A$11,IF($C$7,8,0),1,1)</f>
        <v>88.65</v>
      </c>
      <c r="H1090" s="138"/>
      <c r="I1090" s="138"/>
      <c r="O1090" s="246">
        <f t="shared" ca="1" si="160"/>
        <v>2.1077362312133503</v>
      </c>
      <c r="P1090" s="246">
        <f t="shared" ca="1" si="161"/>
        <v>2.811893986362465</v>
      </c>
      <c r="Q1090" s="246">
        <f t="shared" ca="1" si="163"/>
        <v>3.0137032783734958</v>
      </c>
      <c r="R1090" s="4">
        <f t="shared" ca="1" si="164"/>
        <v>0.93303611093393779</v>
      </c>
      <c r="S1090" s="4">
        <f t="shared" ca="1" si="162"/>
        <v>0.99636012903659288</v>
      </c>
      <c r="W1090" s="246">
        <f t="shared" ca="1" si="165"/>
        <v>2.1077362312133503</v>
      </c>
      <c r="X1090" s="246">
        <f t="shared" ca="1" si="166"/>
        <v>2.811893986362465</v>
      </c>
      <c r="Y1090" s="246">
        <f t="shared" ca="1" si="167"/>
        <v>3.0137032783734958</v>
      </c>
      <c r="Z1090" s="4">
        <f t="shared" ca="1" si="168"/>
        <v>0.93303611093393779</v>
      </c>
      <c r="AA1090" s="4">
        <f t="shared" ca="1" si="169"/>
        <v>0.970741399055145</v>
      </c>
    </row>
    <row r="1091" spans="1:27" x14ac:dyDescent="0.25">
      <c r="A1091">
        <v>1059</v>
      </c>
      <c r="B1091" s="176">
        <f ca="1">OFFSET(InputPriceData!B$15,CalculationsAndCharts!$A1091+$A$11,0,1,1)</f>
        <v>40022</v>
      </c>
      <c r="C1091" s="3">
        <f ca="1">OFFSET(InputPriceData!G$15,CalculationsAndCharts!$A1091+$A$11,IF($C$7,8,0),1,1)</f>
        <v>186685200</v>
      </c>
      <c r="D1091" s="4">
        <f ca="1">OFFSET(InputPriceData!C$15,CalculationsAndCharts!$A1091+$A$11,IF($C$7,8,0),1,1)</f>
        <v>88.66</v>
      </c>
      <c r="E1091" s="4">
        <f ca="1">OFFSET(InputPriceData!D$15,CalculationsAndCharts!$A1091+$A$11,IF($C$7,8,0),1,1)</f>
        <v>89.31</v>
      </c>
      <c r="F1091" s="4">
        <f ca="1">OFFSET(InputPriceData!E$15,CalculationsAndCharts!$A1091+$A$11,IF($C$7,8,0),1,1)</f>
        <v>88.12</v>
      </c>
      <c r="G1091" s="4">
        <f ca="1">OFFSET(InputPriceData!F$15,CalculationsAndCharts!$A1091+$A$11,IF($C$7,8,0),1,1)</f>
        <v>88.87</v>
      </c>
      <c r="H1091" s="138"/>
      <c r="I1091" s="138"/>
      <c r="O1091" s="246">
        <f t="shared" ca="1" si="160"/>
        <v>2.6603909645481538</v>
      </c>
      <c r="P1091" s="246">
        <f t="shared" ca="1" si="161"/>
        <v>2.5531406637849967</v>
      </c>
      <c r="Q1091" s="246">
        <f t="shared" ca="1" si="163"/>
        <v>3.041072934786575</v>
      </c>
      <c r="R1091" s="4">
        <f t="shared" ca="1" si="164"/>
        <v>0.83955259164613827</v>
      </c>
      <c r="S1091" s="4">
        <f t="shared" ca="1" si="162"/>
        <v>0.99086080814858213</v>
      </c>
      <c r="W1091" s="246">
        <f t="shared" ca="1" si="165"/>
        <v>2.6603909645481538</v>
      </c>
      <c r="X1091" s="246">
        <f t="shared" ca="1" si="166"/>
        <v>2.5531406637849967</v>
      </c>
      <c r="Y1091" s="246">
        <f t="shared" ca="1" si="167"/>
        <v>3.041072934786575</v>
      </c>
      <c r="Z1091" s="4">
        <f t="shared" ca="1" si="168"/>
        <v>0.83955259164613827</v>
      </c>
      <c r="AA1091" s="4">
        <f t="shared" ca="1" si="169"/>
        <v>0.92793312699047492</v>
      </c>
    </row>
    <row r="1092" spans="1:27" x14ac:dyDescent="0.25">
      <c r="A1092">
        <v>1060</v>
      </c>
      <c r="B1092" s="176">
        <f ca="1">OFFSET(InputPriceData!B$15,CalculationsAndCharts!$A1092+$A$11,0,1,1)</f>
        <v>40021</v>
      </c>
      <c r="C1092" s="3">
        <f ca="1">OFFSET(InputPriceData!G$15,CalculationsAndCharts!$A1092+$A$11,IF($C$7,8,0),1,1)</f>
        <v>159259400</v>
      </c>
      <c r="D1092" s="4">
        <f ca="1">OFFSET(InputPriceData!C$15,CalculationsAndCharts!$A1092+$A$11,IF($C$7,8,0),1,1)</f>
        <v>88.86</v>
      </c>
      <c r="E1092" s="4">
        <f ca="1">OFFSET(InputPriceData!D$15,CalculationsAndCharts!$A1092+$A$11,IF($C$7,8,0),1,1)</f>
        <v>89.34</v>
      </c>
      <c r="F1092" s="4">
        <f ca="1">OFFSET(InputPriceData!E$15,CalculationsAndCharts!$A1092+$A$11,IF($C$7,8,0),1,1)</f>
        <v>88.37</v>
      </c>
      <c r="G1092" s="4">
        <f ca="1">OFFSET(InputPriceData!F$15,CalculationsAndCharts!$A1092+$A$11,IF($C$7,8,0),1,1)</f>
        <v>89.29</v>
      </c>
      <c r="H1092" s="138"/>
      <c r="I1092" s="138"/>
      <c r="O1092" s="246">
        <f t="shared" ca="1" si="160"/>
        <v>3.4681088591304228</v>
      </c>
      <c r="P1092" s="246">
        <f t="shared" ca="1" si="161"/>
        <v>2.1288417967487314</v>
      </c>
      <c r="Q1092" s="246">
        <f t="shared" ca="1" si="163"/>
        <v>3.0686911551832239</v>
      </c>
      <c r="R1092" s="4">
        <f t="shared" ca="1" si="164"/>
        <v>0.69372957039126459</v>
      </c>
      <c r="S1092" s="4">
        <f t="shared" ca="1" si="162"/>
        <v>0.9811451237313773</v>
      </c>
      <c r="W1092" s="246">
        <f t="shared" ca="1" si="165"/>
        <v>3.4681088591304228</v>
      </c>
      <c r="X1092" s="246">
        <f t="shared" ca="1" si="166"/>
        <v>2.1288417967487314</v>
      </c>
      <c r="Y1092" s="246">
        <f t="shared" ca="1" si="167"/>
        <v>3.0686911551832239</v>
      </c>
      <c r="Z1092" s="4">
        <f t="shared" ca="1" si="168"/>
        <v>0.69372957039126459</v>
      </c>
      <c r="AA1092" s="4">
        <f t="shared" ca="1" si="169"/>
        <v>0.85615386829485962</v>
      </c>
    </row>
    <row r="1093" spans="1:27" x14ac:dyDescent="0.25">
      <c r="A1093">
        <v>1061</v>
      </c>
      <c r="B1093" s="176">
        <f ca="1">OFFSET(InputPriceData!B$15,CalculationsAndCharts!$A1093+$A$11,0,1,1)</f>
        <v>40018</v>
      </c>
      <c r="C1093" s="3">
        <f ca="1">OFFSET(InputPriceData!G$15,CalculationsAndCharts!$A1093+$A$11,IF($C$7,8,0),1,1)</f>
        <v>154003100</v>
      </c>
      <c r="D1093" s="4">
        <f ca="1">OFFSET(InputPriceData!C$15,CalculationsAndCharts!$A1093+$A$11,IF($C$7,8,0),1,1)</f>
        <v>88.25</v>
      </c>
      <c r="E1093" s="4">
        <f ca="1">OFFSET(InputPriceData!D$15,CalculationsAndCharts!$A1093+$A$11,IF($C$7,8,0),1,1)</f>
        <v>89.1</v>
      </c>
      <c r="F1093" s="4">
        <f ca="1">OFFSET(InputPriceData!E$15,CalculationsAndCharts!$A1093+$A$11,IF($C$7,8,0),1,1)</f>
        <v>87.79</v>
      </c>
      <c r="G1093" s="4">
        <f ca="1">OFFSET(InputPriceData!F$15,CalculationsAndCharts!$A1093+$A$11,IF($C$7,8,0),1,1)</f>
        <v>89.03</v>
      </c>
      <c r="H1093" s="138"/>
      <c r="I1093" s="138"/>
      <c r="O1093" s="246">
        <f t="shared" ca="1" si="160"/>
        <v>3.6324879942257833</v>
      </c>
      <c r="P1093" s="246">
        <f t="shared" ca="1" si="161"/>
        <v>1.5824913282699167</v>
      </c>
      <c r="Q1093" s="246">
        <f t="shared" ca="1" si="163"/>
        <v>3.0965601969558265</v>
      </c>
      <c r="R1093" s="4">
        <f t="shared" ca="1" si="164"/>
        <v>0.5110481397473351</v>
      </c>
      <c r="S1093" s="4">
        <f t="shared" ca="1" si="162"/>
        <v>0.96650884649964675</v>
      </c>
      <c r="W1093" s="246">
        <f t="shared" ca="1" si="165"/>
        <v>3.6324879942257833</v>
      </c>
      <c r="X1093" s="246">
        <f t="shared" ca="1" si="166"/>
        <v>1.5824913282699167</v>
      </c>
      <c r="Y1093" s="246">
        <f t="shared" ca="1" si="167"/>
        <v>3.0965601969558265</v>
      </c>
      <c r="Z1093" s="4">
        <f t="shared" ca="1" si="168"/>
        <v>0.5110481397473351</v>
      </c>
      <c r="AA1093" s="4">
        <f t="shared" ca="1" si="169"/>
        <v>0.75642110111180705</v>
      </c>
    </row>
    <row r="1094" spans="1:27" x14ac:dyDescent="0.25">
      <c r="A1094">
        <v>1062</v>
      </c>
      <c r="B1094" s="176">
        <f ca="1">OFFSET(InputPriceData!B$15,CalculationsAndCharts!$A1094+$A$11,0,1,1)</f>
        <v>40017</v>
      </c>
      <c r="C1094" s="3">
        <f ca="1">OFFSET(InputPriceData!G$15,CalculationsAndCharts!$A1094+$A$11,IF($C$7,8,0),1,1)</f>
        <v>258795500</v>
      </c>
      <c r="D1094" s="4">
        <f ca="1">OFFSET(InputPriceData!C$15,CalculationsAndCharts!$A1094+$A$11,IF($C$7,8,0),1,1)</f>
        <v>86.8</v>
      </c>
      <c r="E1094" s="4">
        <f ca="1">OFFSET(InputPriceData!D$15,CalculationsAndCharts!$A1094+$A$11,IF($C$7,8,0),1,1)</f>
        <v>89.04</v>
      </c>
      <c r="F1094" s="4">
        <f ca="1">OFFSET(InputPriceData!E$15,CalculationsAndCharts!$A1094+$A$11,IF($C$7,8,0),1,1)</f>
        <v>86.73</v>
      </c>
      <c r="G1094" s="4">
        <f ca="1">OFFSET(InputPriceData!F$15,CalculationsAndCharts!$A1094+$A$11,IF($C$7,8,0),1,1)</f>
        <v>88.66</v>
      </c>
      <c r="H1094" s="138"/>
      <c r="I1094" s="138"/>
      <c r="O1094" s="246">
        <f t="shared" ca="1" si="160"/>
        <v>3.6895899093365196</v>
      </c>
      <c r="P1094" s="246">
        <f t="shared" ca="1" si="161"/>
        <v>0.97302680219009297</v>
      </c>
      <c r="Q1094" s="246">
        <f t="shared" ca="1" si="163"/>
        <v>3.1246823379978066</v>
      </c>
      <c r="R1094" s="4">
        <f t="shared" ca="1" si="164"/>
        <v>0.3114002311075168</v>
      </c>
      <c r="S1094" s="4">
        <f t="shared" ca="1" si="162"/>
        <v>0.9462140770609484</v>
      </c>
      <c r="W1094" s="246">
        <f t="shared" ca="1" si="165"/>
        <v>3.6895899093365196</v>
      </c>
      <c r="X1094" s="246">
        <f t="shared" ca="1" si="166"/>
        <v>0.97302680219009297</v>
      </c>
      <c r="Y1094" s="246">
        <f t="shared" ca="1" si="167"/>
        <v>3.1246823379978066</v>
      </c>
      <c r="Z1094" s="4">
        <f t="shared" ca="1" si="168"/>
        <v>0.3114002311075168</v>
      </c>
      <c r="AA1094" s="4">
        <f t="shared" ca="1" si="169"/>
        <v>0.63260312711441069</v>
      </c>
    </row>
    <row r="1095" spans="1:27" x14ac:dyDescent="0.25">
      <c r="A1095">
        <v>1063</v>
      </c>
      <c r="B1095" s="176">
        <f ca="1">OFFSET(InputPriceData!B$15,CalculationsAndCharts!$A1095+$A$11,0,1,1)</f>
        <v>40016</v>
      </c>
      <c r="C1095" s="3">
        <f ca="1">OFFSET(InputPriceData!G$15,CalculationsAndCharts!$A1095+$A$11,IF($C$7,8,0),1,1)</f>
        <v>196068100</v>
      </c>
      <c r="D1095" s="4">
        <f ca="1">OFFSET(InputPriceData!C$15,CalculationsAndCharts!$A1095+$A$11,IF($C$7,8,0),1,1)</f>
        <v>86.21</v>
      </c>
      <c r="E1095" s="4">
        <f ca="1">OFFSET(InputPriceData!D$15,CalculationsAndCharts!$A1095+$A$11,IF($C$7,8,0),1,1)</f>
        <v>87.28</v>
      </c>
      <c r="F1095" s="4">
        <f ca="1">OFFSET(InputPriceData!E$15,CalculationsAndCharts!$A1095+$A$11,IF($C$7,8,0),1,1)</f>
        <v>86.15</v>
      </c>
      <c r="G1095" s="4">
        <f ca="1">OFFSET(InputPriceData!F$15,CalculationsAndCharts!$A1095+$A$11,IF($C$7,8,0),1,1)</f>
        <v>86.75</v>
      </c>
      <c r="H1095" s="138"/>
      <c r="I1095" s="138"/>
      <c r="O1095" s="246">
        <f t="shared" ca="1" si="160"/>
        <v>2.1336104453773586</v>
      </c>
      <c r="P1095" s="246">
        <f t="shared" ca="1" si="161"/>
        <v>0.35388382492691128</v>
      </c>
      <c r="Q1095" s="246">
        <f t="shared" ca="1" si="163"/>
        <v>3.1530598768898148</v>
      </c>
      <c r="R1095" s="4">
        <f t="shared" ca="1" si="164"/>
        <v>0.11223504745998768</v>
      </c>
      <c r="S1095" s="4">
        <f t="shared" ca="1" si="162"/>
        <v>0.91936824292035357</v>
      </c>
      <c r="W1095" s="246">
        <f t="shared" ca="1" si="165"/>
        <v>2.1336104453773586</v>
      </c>
      <c r="X1095" s="246">
        <f t="shared" ca="1" si="166"/>
        <v>0.35388382492691128</v>
      </c>
      <c r="Y1095" s="246">
        <f t="shared" ca="1" si="167"/>
        <v>3.1530598768898148</v>
      </c>
      <c r="Z1095" s="4">
        <f t="shared" ca="1" si="168"/>
        <v>0.11223504745998768</v>
      </c>
      <c r="AA1095" s="4">
        <f t="shared" ca="1" si="169"/>
        <v>0.49022679635783595</v>
      </c>
    </row>
    <row r="1096" spans="1:27" x14ac:dyDescent="0.25">
      <c r="A1096">
        <v>1064</v>
      </c>
      <c r="B1096" s="176">
        <f ca="1">OFFSET(InputPriceData!B$15,CalculationsAndCharts!$A1096+$A$11,0,1,1)</f>
        <v>40015</v>
      </c>
      <c r="C1096" s="3">
        <f ca="1">OFFSET(InputPriceData!G$15,CalculationsAndCharts!$A1096+$A$11,IF($C$7,8,0),1,1)</f>
        <v>217718300</v>
      </c>
      <c r="D1096" s="4">
        <f ca="1">OFFSET(InputPriceData!C$15,CalculationsAndCharts!$A1096+$A$11,IF($C$7,8,0),1,1)</f>
        <v>87.04</v>
      </c>
      <c r="E1096" s="4">
        <f ca="1">OFFSET(InputPriceData!D$15,CalculationsAndCharts!$A1096+$A$11,IF($C$7,8,0),1,1)</f>
        <v>87.07</v>
      </c>
      <c r="F1096" s="4">
        <f ca="1">OFFSET(InputPriceData!E$15,CalculationsAndCharts!$A1096+$A$11,IF($C$7,8,0),1,1)</f>
        <v>85.73</v>
      </c>
      <c r="G1096" s="4">
        <f ca="1">OFFSET(InputPriceData!F$15,CalculationsAndCharts!$A1096+$A$11,IF($C$7,8,0),1,1)</f>
        <v>86.77</v>
      </c>
      <c r="H1096" s="138"/>
      <c r="I1096" s="138"/>
      <c r="O1096" s="246">
        <f t="shared" ca="1" si="160"/>
        <v>2.447302502239149</v>
      </c>
      <c r="P1096" s="246">
        <f t="shared" ca="1" si="161"/>
        <v>-0.29640376343103814</v>
      </c>
      <c r="Q1096" s="246">
        <f t="shared" ca="1" si="163"/>
        <v>3.1816951330876031</v>
      </c>
      <c r="R1096" s="4">
        <f t="shared" ca="1" si="164"/>
        <v>-9.3159071197182836E-2</v>
      </c>
      <c r="S1096" s="4">
        <f t="shared" ca="1" si="162"/>
        <v>0.88067991982001514</v>
      </c>
      <c r="W1096" s="246">
        <f t="shared" ca="1" si="165"/>
        <v>2.447302502239149</v>
      </c>
      <c r="X1096" s="246">
        <f t="shared" ca="1" si="166"/>
        <v>-0.29640376343103814</v>
      </c>
      <c r="Y1096" s="246">
        <f t="shared" ca="1" si="167"/>
        <v>3.1816951330876031</v>
      </c>
      <c r="Z1096" s="4">
        <f t="shared" ca="1" si="168"/>
        <v>-9.3159071197182836E-2</v>
      </c>
      <c r="AA1096" s="4">
        <f t="shared" ca="1" si="169"/>
        <v>0.31871749928592336</v>
      </c>
    </row>
    <row r="1097" spans="1:27" x14ac:dyDescent="0.25">
      <c r="A1097">
        <v>1065</v>
      </c>
      <c r="B1097" s="176">
        <f ca="1">OFFSET(InputPriceData!B$15,CalculationsAndCharts!$A1097+$A$11,0,1,1)</f>
        <v>40014</v>
      </c>
      <c r="C1097" s="3">
        <f ca="1">OFFSET(InputPriceData!G$15,CalculationsAndCharts!$A1097+$A$11,IF($C$7,8,0),1,1)</f>
        <v>164179400</v>
      </c>
      <c r="D1097" s="4">
        <f ca="1">OFFSET(InputPriceData!C$15,CalculationsAndCharts!$A1097+$A$11,IF($C$7,8,0),1,1)</f>
        <v>85.96</v>
      </c>
      <c r="E1097" s="4">
        <f ca="1">OFFSET(InputPriceData!D$15,CalculationsAndCharts!$A1097+$A$11,IF($C$7,8,0),1,1)</f>
        <v>86.52</v>
      </c>
      <c r="F1097" s="4">
        <f ca="1">OFFSET(InputPriceData!E$15,CalculationsAndCharts!$A1097+$A$11,IF($C$7,8,0),1,1)</f>
        <v>85.52</v>
      </c>
      <c r="G1097" s="4">
        <f ca="1">OFFSET(InputPriceData!F$15,CalculationsAndCharts!$A1097+$A$11,IF($C$7,8,0),1,1)</f>
        <v>86.37</v>
      </c>
      <c r="H1097" s="138"/>
      <c r="I1097" s="138"/>
      <c r="O1097" s="246">
        <f t="shared" ca="1" si="160"/>
        <v>2.3457958201246876</v>
      </c>
      <c r="P1097" s="246">
        <f t="shared" ca="1" si="161"/>
        <v>-0.99166365181626692</v>
      </c>
      <c r="Q1097" s="246">
        <f t="shared" ca="1" si="163"/>
        <v>3.2105904471116076</v>
      </c>
      <c r="R1097" s="4">
        <f t="shared" ca="1" si="164"/>
        <v>-0.30887267253548717</v>
      </c>
      <c r="S1097" s="4">
        <f t="shared" ca="1" si="162"/>
        <v>0.81871936078430829</v>
      </c>
      <c r="W1097" s="246">
        <f t="shared" ca="1" si="165"/>
        <v>2.3457958201246876</v>
      </c>
      <c r="X1097" s="246">
        <f t="shared" ca="1" si="166"/>
        <v>-0.99166365181626692</v>
      </c>
      <c r="Y1097" s="246">
        <f t="shared" ca="1" si="167"/>
        <v>3.2105904471116076</v>
      </c>
      <c r="Z1097" s="4">
        <f t="shared" ca="1" si="168"/>
        <v>-0.30887267253548717</v>
      </c>
      <c r="AA1097" s="4">
        <f t="shared" ca="1" si="169"/>
        <v>0.10397310818303956</v>
      </c>
    </row>
    <row r="1098" spans="1:27" x14ac:dyDescent="0.25">
      <c r="A1098">
        <v>1066</v>
      </c>
      <c r="B1098" s="176">
        <f ca="1">OFFSET(InputPriceData!B$15,CalculationsAndCharts!$A1098+$A$11,0,1,1)</f>
        <v>40011</v>
      </c>
      <c r="C1098" s="3">
        <f ca="1">OFFSET(InputPriceData!G$15,CalculationsAndCharts!$A1098+$A$11,IF($C$7,8,0),1,1)</f>
        <v>138561700</v>
      </c>
      <c r="D1098" s="4">
        <f ca="1">OFFSET(InputPriceData!C$15,CalculationsAndCharts!$A1098+$A$11,IF($C$7,8,0),1,1)</f>
        <v>85.4</v>
      </c>
      <c r="E1098" s="4">
        <f ca="1">OFFSET(InputPriceData!D$15,CalculationsAndCharts!$A1098+$A$11,IF($C$7,8,0),1,1)</f>
        <v>85.63</v>
      </c>
      <c r="F1098" s="4">
        <f ca="1">OFFSET(InputPriceData!E$15,CalculationsAndCharts!$A1098+$A$11,IF($C$7,8,0),1,1)</f>
        <v>84.92</v>
      </c>
      <c r="G1098" s="4">
        <f ca="1">OFFSET(InputPriceData!F$15,CalculationsAndCharts!$A1098+$A$11,IF($C$7,8,0),1,1)</f>
        <v>85.46</v>
      </c>
      <c r="H1098" s="138"/>
      <c r="I1098" s="138"/>
      <c r="O1098" s="246">
        <f t="shared" ca="1" si="160"/>
        <v>1.6965744761529225</v>
      </c>
      <c r="P1098" s="246">
        <f t="shared" ca="1" si="161"/>
        <v>-1.6583161306009049</v>
      </c>
      <c r="Q1098" s="246">
        <f t="shared" ca="1" si="163"/>
        <v>3.239748180738252</v>
      </c>
      <c r="R1098" s="4">
        <f t="shared" ca="1" si="164"/>
        <v>-0.51186574946174335</v>
      </c>
      <c r="S1098" s="4">
        <f t="shared" ca="1" si="162"/>
        <v>0.71967228446931397</v>
      </c>
      <c r="W1098" s="246">
        <f t="shared" ca="1" si="165"/>
        <v>1.6965744761529225</v>
      </c>
      <c r="X1098" s="246">
        <f t="shared" ca="1" si="166"/>
        <v>-1.6583161306009049</v>
      </c>
      <c r="Y1098" s="246">
        <f t="shared" ca="1" si="167"/>
        <v>3.239748180738252</v>
      </c>
      <c r="Z1098" s="4">
        <f t="shared" ca="1" si="168"/>
        <v>-0.51186574946174335</v>
      </c>
      <c r="AA1098" s="4">
        <f t="shared" ca="1" si="169"/>
        <v>-0.14066674500408788</v>
      </c>
    </row>
    <row r="1099" spans="1:27" x14ac:dyDescent="0.25">
      <c r="A1099">
        <v>1067</v>
      </c>
      <c r="B1099" s="176">
        <f ca="1">OFFSET(InputPriceData!B$15,CalculationsAndCharts!$A1099+$A$11,0,1,1)</f>
        <v>40010</v>
      </c>
      <c r="C1099" s="3">
        <f ca="1">OFFSET(InputPriceData!G$15,CalculationsAndCharts!$A1099+$A$11,IF($C$7,8,0),1,1)</f>
        <v>231174500</v>
      </c>
      <c r="D1099" s="4">
        <f ca="1">OFFSET(InputPriceData!C$15,CalculationsAndCharts!$A1099+$A$11,IF($C$7,8,0),1,1)</f>
        <v>84.43</v>
      </c>
      <c r="E1099" s="4">
        <f ca="1">OFFSET(InputPriceData!D$15,CalculationsAndCharts!$A1099+$A$11,IF($C$7,8,0),1,1)</f>
        <v>85.8</v>
      </c>
      <c r="F1099" s="4">
        <f ca="1">OFFSET(InputPriceData!E$15,CalculationsAndCharts!$A1099+$A$11,IF($C$7,8,0),1,1)</f>
        <v>84.27</v>
      </c>
      <c r="G1099" s="4">
        <f ca="1">OFFSET(InputPriceData!F$15,CalculationsAndCharts!$A1099+$A$11,IF($C$7,8,0),1,1)</f>
        <v>84.53</v>
      </c>
      <c r="H1099" s="138"/>
      <c r="I1099" s="138"/>
      <c r="O1099" s="246">
        <f t="shared" ca="1" si="160"/>
        <v>0.96259096971459057</v>
      </c>
      <c r="P1099" s="246">
        <f t="shared" ca="1" si="161"/>
        <v>-2.2444732606049786</v>
      </c>
      <c r="Q1099" s="246">
        <f t="shared" ca="1" si="163"/>
        <v>3.2691707171929889</v>
      </c>
      <c r="R1099" s="4">
        <f t="shared" ca="1" si="164"/>
        <v>-0.68655737334272737</v>
      </c>
      <c r="S1099" s="4">
        <f t="shared" ca="1" si="162"/>
        <v>0.5586064918665693</v>
      </c>
      <c r="W1099" s="246">
        <f t="shared" ca="1" si="165"/>
        <v>0.96259096971459057</v>
      </c>
      <c r="X1099" s="246">
        <f t="shared" ca="1" si="166"/>
        <v>-2.2444732606049786</v>
      </c>
      <c r="Y1099" s="246">
        <f t="shared" ca="1" si="167"/>
        <v>3.2691707171929889</v>
      </c>
      <c r="Z1099" s="4">
        <f t="shared" ca="1" si="168"/>
        <v>-0.68655737334272737</v>
      </c>
      <c r="AA1099" s="4">
        <f t="shared" ca="1" si="169"/>
        <v>-0.39504609786158484</v>
      </c>
    </row>
    <row r="1100" spans="1:27" x14ac:dyDescent="0.25">
      <c r="A1100">
        <v>1068</v>
      </c>
      <c r="B1100" s="176">
        <f ca="1">OFFSET(InputPriceData!B$15,CalculationsAndCharts!$A1100+$A$11,0,1,1)</f>
        <v>40009</v>
      </c>
      <c r="C1100" s="3">
        <f ca="1">OFFSET(InputPriceData!G$15,CalculationsAndCharts!$A1100+$A$11,IF($C$7,8,0),1,1)</f>
        <v>220877900</v>
      </c>
      <c r="D1100" s="4">
        <f ca="1">OFFSET(InputPriceData!C$15,CalculationsAndCharts!$A1100+$A$11,IF($C$7,8,0),1,1)</f>
        <v>83.35</v>
      </c>
      <c r="E1100" s="4">
        <f ca="1">OFFSET(InputPriceData!D$15,CalculationsAndCharts!$A1100+$A$11,IF($C$7,8,0),1,1)</f>
        <v>84.9</v>
      </c>
      <c r="F1100" s="4">
        <f ca="1">OFFSET(InputPriceData!E$15,CalculationsAndCharts!$A1100+$A$11,IF($C$7,8,0),1,1)</f>
        <v>82.33</v>
      </c>
      <c r="G1100" s="4">
        <f ca="1">OFFSET(InputPriceData!F$15,CalculationsAndCharts!$A1100+$A$11,IF($C$7,8,0),1,1)</f>
        <v>84.67</v>
      </c>
      <c r="H1100" s="138"/>
      <c r="I1100" s="138"/>
      <c r="O1100" s="246">
        <f t="shared" ca="1" si="160"/>
        <v>1.2775737121283635</v>
      </c>
      <c r="P1100" s="246">
        <f t="shared" ca="1" si="161"/>
        <v>-2.7181075347631038</v>
      </c>
      <c r="Q1100" s="246">
        <f t="shared" ca="1" si="163"/>
        <v>3.2988604613450949</v>
      </c>
      <c r="R1100" s="4">
        <f t="shared" ca="1" si="164"/>
        <v>-0.82395347321080936</v>
      </c>
      <c r="S1100" s="4">
        <f t="shared" ca="1" si="162"/>
        <v>0.29425002063227285</v>
      </c>
      <c r="W1100" s="246">
        <f t="shared" ca="1" si="165"/>
        <v>1.2775737121283635</v>
      </c>
      <c r="X1100" s="246">
        <f t="shared" ca="1" si="166"/>
        <v>-2.7181075347631038</v>
      </c>
      <c r="Y1100" s="246">
        <f t="shared" ca="1" si="167"/>
        <v>3.2988604613450949</v>
      </c>
      <c r="Z1100" s="4">
        <f t="shared" ca="1" si="168"/>
        <v>-0.82395347321080936</v>
      </c>
      <c r="AA1100" s="4">
        <f t="shared" ca="1" si="169"/>
        <v>-0.63237127734004317</v>
      </c>
    </row>
    <row r="1101" spans="1:27" x14ac:dyDescent="0.25">
      <c r="A1101">
        <v>1069</v>
      </c>
      <c r="B1101" s="176">
        <f ca="1">OFFSET(InputPriceData!B$15,CalculationsAndCharts!$A1101+$A$11,0,1,1)</f>
        <v>40008</v>
      </c>
      <c r="C1101" s="3">
        <f ca="1">OFFSET(InputPriceData!G$15,CalculationsAndCharts!$A1101+$A$11,IF($C$7,8,0),1,1)</f>
        <v>181487400</v>
      </c>
      <c r="D1101" s="4">
        <f ca="1">OFFSET(InputPriceData!C$15,CalculationsAndCharts!$A1101+$A$11,IF($C$7,8,0),1,1)</f>
        <v>82.05</v>
      </c>
      <c r="E1101" s="4">
        <f ca="1">OFFSET(InputPriceData!D$15,CalculationsAndCharts!$A1101+$A$11,IF($C$7,8,0),1,1)</f>
        <v>82.33</v>
      </c>
      <c r="F1101" s="4">
        <f ca="1">OFFSET(InputPriceData!E$15,CalculationsAndCharts!$A1101+$A$11,IF($C$7,8,0),1,1)</f>
        <v>81.459999999999994</v>
      </c>
      <c r="G1101" s="4">
        <f ca="1">OFFSET(InputPriceData!F$15,CalculationsAndCharts!$A1101+$A$11,IF($C$7,8,0),1,1)</f>
        <v>82.26</v>
      </c>
      <c r="H1101" s="138"/>
      <c r="I1101" s="138"/>
      <c r="O1101" s="246">
        <f t="shared" ca="1" si="160"/>
        <v>-1.047991369804711</v>
      </c>
      <c r="P1101" s="246">
        <f t="shared" ca="1" si="161"/>
        <v>-2.9837448325356823</v>
      </c>
      <c r="Q1101" s="246">
        <f t="shared" ca="1" si="163"/>
        <v>3.328819839904233</v>
      </c>
      <c r="R1101" s="4">
        <f t="shared" ca="1" si="164"/>
        <v>-0.89633713328911235</v>
      </c>
      <c r="S1101" s="4">
        <f t="shared" ca="1" si="162"/>
        <v>1.8949464652367368E-2</v>
      </c>
      <c r="W1101" s="246">
        <f t="shared" ca="1" si="165"/>
        <v>-1.047991369804711</v>
      </c>
      <c r="X1101" s="246">
        <f t="shared" ca="1" si="166"/>
        <v>-2.9837448325356823</v>
      </c>
      <c r="Y1101" s="246">
        <f t="shared" ca="1" si="167"/>
        <v>3.328819839904233</v>
      </c>
      <c r="Z1101" s="4">
        <f t="shared" ca="1" si="168"/>
        <v>-0.89633713328911235</v>
      </c>
      <c r="AA1101" s="4">
        <f t="shared" ca="1" si="169"/>
        <v>-0.77375541891030331</v>
      </c>
    </row>
    <row r="1102" spans="1:27" x14ac:dyDescent="0.25">
      <c r="A1102">
        <v>1070</v>
      </c>
      <c r="B1102" s="176">
        <f ca="1">OFFSET(InputPriceData!B$15,CalculationsAndCharts!$A1102+$A$11,0,1,1)</f>
        <v>40007</v>
      </c>
      <c r="C1102" s="3">
        <f ca="1">OFFSET(InputPriceData!G$15,CalculationsAndCharts!$A1102+$A$11,IF($C$7,8,0),1,1)</f>
        <v>217413500</v>
      </c>
      <c r="D1102" s="4">
        <f ca="1">OFFSET(InputPriceData!C$15,CalculationsAndCharts!$A1102+$A$11,IF($C$7,8,0),1,1)</f>
        <v>80.17</v>
      </c>
      <c r="E1102" s="4">
        <f ca="1">OFFSET(InputPriceData!D$15,CalculationsAndCharts!$A1102+$A$11,IF($C$7,8,0),1,1)</f>
        <v>81.86</v>
      </c>
      <c r="F1102" s="4">
        <f ca="1">OFFSET(InputPriceData!E$15,CalculationsAndCharts!$A1102+$A$11,IF($C$7,8,0),1,1)</f>
        <v>79.52</v>
      </c>
      <c r="G1102" s="4">
        <f ca="1">OFFSET(InputPriceData!F$15,CalculationsAndCharts!$A1102+$A$11,IF($C$7,8,0),1,1)</f>
        <v>81.8</v>
      </c>
      <c r="H1102" s="138"/>
      <c r="I1102" s="138"/>
      <c r="O1102" s="246">
        <f t="shared" ca="1" si="160"/>
        <v>-1.5479239212816589</v>
      </c>
      <c r="P1102" s="246">
        <f t="shared" ca="1" si="161"/>
        <v>-3.0161876131342331</v>
      </c>
      <c r="Q1102" s="246">
        <f t="shared" ca="1" si="163"/>
        <v>3.3590513016188024</v>
      </c>
      <c r="R1102" s="4">
        <f t="shared" ca="1" si="164"/>
        <v>-0.89792841558587222</v>
      </c>
      <c r="S1102" s="4">
        <f t="shared" ca="1" si="162"/>
        <v>1.0797126166694404E-2</v>
      </c>
      <c r="W1102" s="246">
        <f t="shared" ca="1" si="165"/>
        <v>-1.5479239212816589</v>
      </c>
      <c r="X1102" s="246">
        <f t="shared" ca="1" si="166"/>
        <v>-3.0161876131342331</v>
      </c>
      <c r="Y1102" s="246">
        <f t="shared" ca="1" si="167"/>
        <v>3.3590513016188024</v>
      </c>
      <c r="Z1102" s="4">
        <f t="shared" ca="1" si="168"/>
        <v>-0.89792841558587222</v>
      </c>
      <c r="AA1102" s="4">
        <f t="shared" ca="1" si="169"/>
        <v>-0.77700712694427299</v>
      </c>
    </row>
    <row r="1103" spans="1:27" x14ac:dyDescent="0.25">
      <c r="A1103">
        <v>1071</v>
      </c>
      <c r="B1103" s="176">
        <f ca="1">OFFSET(InputPriceData!B$15,CalculationsAndCharts!$A1103+$A$11,0,1,1)</f>
        <v>40004</v>
      </c>
      <c r="C1103" s="3">
        <f ca="1">OFFSET(InputPriceData!G$15,CalculationsAndCharts!$A1103+$A$11,IF($C$7,8,0),1,1)</f>
        <v>173520300</v>
      </c>
      <c r="D1103" s="4">
        <f ca="1">OFFSET(InputPriceData!C$15,CalculationsAndCharts!$A1103+$A$11,IF($C$7,8,0),1,1)</f>
        <v>79.62</v>
      </c>
      <c r="E1103" s="4">
        <f ca="1">OFFSET(InputPriceData!D$15,CalculationsAndCharts!$A1103+$A$11,IF($C$7,8,0),1,1)</f>
        <v>80.34</v>
      </c>
      <c r="F1103" s="4">
        <f ca="1">OFFSET(InputPriceData!E$15,CalculationsAndCharts!$A1103+$A$11,IF($C$7,8,0),1,1)</f>
        <v>79.31</v>
      </c>
      <c r="G1103" s="4">
        <f ca="1">OFFSET(InputPriceData!F$15,CalculationsAndCharts!$A1103+$A$11,IF($C$7,8,0),1,1)</f>
        <v>79.86</v>
      </c>
      <c r="H1103" s="138"/>
      <c r="I1103" s="138"/>
      <c r="O1103" s="246">
        <f t="shared" ca="1" si="160"/>
        <v>-3.6391388189571741</v>
      </c>
      <c r="P1103" s="246">
        <f t="shared" ca="1" si="161"/>
        <v>-2.8550782870114331</v>
      </c>
      <c r="Q1103" s="246">
        <f t="shared" ca="1" si="163"/>
        <v>3.3895573174760871</v>
      </c>
      <c r="R1103" s="4">
        <f t="shared" ca="1" si="164"/>
        <v>-0.842315978045583</v>
      </c>
      <c r="S1103" s="4">
        <f t="shared" ca="1" si="162"/>
        <v>0.23844686842415805</v>
      </c>
      <c r="W1103" s="246">
        <f t="shared" ca="1" si="165"/>
        <v>-3.6391388189571741</v>
      </c>
      <c r="X1103" s="246">
        <f t="shared" ca="1" si="166"/>
        <v>-2.8550782870114331</v>
      </c>
      <c r="Y1103" s="246">
        <f t="shared" ca="1" si="167"/>
        <v>3.3895573174760871</v>
      </c>
      <c r="Z1103" s="4">
        <f t="shared" ca="1" si="168"/>
        <v>-0.842315978045583</v>
      </c>
      <c r="AA1103" s="4">
        <f t="shared" ca="1" si="169"/>
        <v>-0.66706919441150558</v>
      </c>
    </row>
    <row r="1104" spans="1:27" x14ac:dyDescent="0.25">
      <c r="A1104">
        <v>1072</v>
      </c>
      <c r="B1104" s="176">
        <f ca="1">OFFSET(InputPriceData!B$15,CalculationsAndCharts!$A1104+$A$11,0,1,1)</f>
        <v>40003</v>
      </c>
      <c r="C1104" s="3">
        <f ca="1">OFFSET(InputPriceData!G$15,CalculationsAndCharts!$A1104+$A$11,IF($C$7,8,0),1,1)</f>
        <v>163777600</v>
      </c>
      <c r="D1104" s="4">
        <f ca="1">OFFSET(InputPriceData!C$15,CalculationsAndCharts!$A1104+$A$11,IF($C$7,8,0),1,1)</f>
        <v>80.45</v>
      </c>
      <c r="E1104" s="4">
        <f ca="1">OFFSET(InputPriceData!D$15,CalculationsAndCharts!$A1104+$A$11,IF($C$7,8,0),1,1)</f>
        <v>80.709999999999994</v>
      </c>
      <c r="F1104" s="4">
        <f ca="1">OFFSET(InputPriceData!E$15,CalculationsAndCharts!$A1104+$A$11,IF($C$7,8,0),1,1)</f>
        <v>79.81</v>
      </c>
      <c r="G1104" s="4">
        <f ca="1">OFFSET(InputPriceData!F$15,CalculationsAndCharts!$A1104+$A$11,IF($C$7,8,0),1,1)</f>
        <v>80.05</v>
      </c>
      <c r="H1104" s="138"/>
      <c r="I1104" s="138"/>
      <c r="O1104" s="246">
        <f t="shared" ca="1" si="160"/>
        <v>-3.6893183138958143</v>
      </c>
      <c r="P1104" s="246">
        <f t="shared" ca="1" si="161"/>
        <v>-2.5716403843834912</v>
      </c>
      <c r="Q1104" s="246">
        <f t="shared" ca="1" si="163"/>
        <v>3.420340380904225</v>
      </c>
      <c r="R1104" s="4">
        <f t="shared" ca="1" si="164"/>
        <v>-0.75186680212910106</v>
      </c>
      <c r="S1104" s="4">
        <f t="shared" ca="1" si="162"/>
        <v>0.45816297701467268</v>
      </c>
      <c r="W1104" s="246">
        <f t="shared" ca="1" si="165"/>
        <v>-3.6893183138958143</v>
      </c>
      <c r="X1104" s="246">
        <f t="shared" ca="1" si="166"/>
        <v>-2.5716403843834912</v>
      </c>
      <c r="Y1104" s="246">
        <f t="shared" ca="1" si="167"/>
        <v>3.420340380904225</v>
      </c>
      <c r="Z1104" s="4">
        <f t="shared" ca="1" si="168"/>
        <v>-0.75186680212910106</v>
      </c>
      <c r="AA1104" s="4">
        <f t="shared" ca="1" si="169"/>
        <v>-0.50320364969564335</v>
      </c>
    </row>
    <row r="1105" spans="1:27" x14ac:dyDescent="0.25">
      <c r="A1105">
        <v>1073</v>
      </c>
      <c r="B1105" s="176">
        <f ca="1">OFFSET(InputPriceData!B$15,CalculationsAndCharts!$A1105+$A$11,0,1,1)</f>
        <v>40002</v>
      </c>
      <c r="C1105" s="3">
        <f ca="1">OFFSET(InputPriceData!G$15,CalculationsAndCharts!$A1105+$A$11,IF($C$7,8,0),1,1)</f>
        <v>248050500</v>
      </c>
      <c r="D1105" s="4">
        <f ca="1">OFFSET(InputPriceData!C$15,CalculationsAndCharts!$A1105+$A$11,IF($C$7,8,0),1,1)</f>
        <v>80.430000000000007</v>
      </c>
      <c r="E1105" s="4">
        <f ca="1">OFFSET(InputPriceData!D$15,CalculationsAndCharts!$A1105+$A$11,IF($C$7,8,0),1,1)</f>
        <v>80.62</v>
      </c>
      <c r="F1105" s="4">
        <f ca="1">OFFSET(InputPriceData!E$15,CalculationsAndCharts!$A1105+$A$11,IF($C$7,8,0),1,1)</f>
        <v>78.98</v>
      </c>
      <c r="G1105" s="4">
        <f ca="1">OFFSET(InputPriceData!F$15,CalculationsAndCharts!$A1105+$A$11,IF($C$7,8,0),1,1)</f>
        <v>79.89</v>
      </c>
      <c r="H1105" s="138"/>
      <c r="I1105" s="138"/>
      <c r="O1105" s="246">
        <f t="shared" ca="1" si="160"/>
        <v>-4.1026285718751323</v>
      </c>
      <c r="P1105" s="246">
        <f t="shared" ca="1" si="161"/>
        <v>-2.2642964188727053</v>
      </c>
      <c r="Q1105" s="246">
        <f t="shared" ca="1" si="163"/>
        <v>3.4514030079760092</v>
      </c>
      <c r="R1105" s="4">
        <f t="shared" ca="1" si="164"/>
        <v>-0.65605100697891161</v>
      </c>
      <c r="S1105" s="4">
        <f t="shared" ca="1" si="162"/>
        <v>0.59564535372091032</v>
      </c>
      <c r="W1105" s="246">
        <f t="shared" ca="1" si="165"/>
        <v>-4.1026285718751323</v>
      </c>
      <c r="X1105" s="246">
        <f t="shared" ca="1" si="166"/>
        <v>-2.2642964188727053</v>
      </c>
      <c r="Y1105" s="246">
        <f t="shared" ca="1" si="167"/>
        <v>3.4514030079760092</v>
      </c>
      <c r="Z1105" s="4">
        <f t="shared" ca="1" si="168"/>
        <v>-0.65605100697891161</v>
      </c>
      <c r="AA1105" s="4">
        <f t="shared" ca="1" si="169"/>
        <v>-0.34715033868616241</v>
      </c>
    </row>
    <row r="1106" spans="1:27" x14ac:dyDescent="0.25">
      <c r="A1106">
        <v>1074</v>
      </c>
      <c r="B1106" s="176">
        <f ca="1">OFFSET(InputPriceData!B$15,CalculationsAndCharts!$A1106+$A$11,0,1,1)</f>
        <v>40001</v>
      </c>
      <c r="C1106" s="3">
        <f ca="1">OFFSET(InputPriceData!G$15,CalculationsAndCharts!$A1106+$A$11,IF($C$7,8,0),1,1)</f>
        <v>197088900</v>
      </c>
      <c r="D1106" s="4">
        <f ca="1">OFFSET(InputPriceData!C$15,CalculationsAndCharts!$A1106+$A$11,IF($C$7,8,0),1,1)</f>
        <v>81.45</v>
      </c>
      <c r="E1106" s="4">
        <f ca="1">OFFSET(InputPriceData!D$15,CalculationsAndCharts!$A1106+$A$11,IF($C$7,8,0),1,1)</f>
        <v>81.55</v>
      </c>
      <c r="F1106" s="4">
        <f ca="1">OFFSET(InputPriceData!E$15,CalculationsAndCharts!$A1106+$A$11,IF($C$7,8,0),1,1)</f>
        <v>79.900000000000006</v>
      </c>
      <c r="G1106" s="4">
        <f ca="1">OFFSET(InputPriceData!F$15,CalculationsAndCharts!$A1106+$A$11,IF($C$7,8,0),1,1)</f>
        <v>79.95</v>
      </c>
      <c r="H1106" s="138"/>
      <c r="I1106" s="138"/>
      <c r="O1106" s="246">
        <f t="shared" ca="1" si="160"/>
        <v>-4.3157721119184576</v>
      </c>
      <c r="P1106" s="246">
        <f t="shared" ca="1" si="161"/>
        <v>-1.9860954046786974</v>
      </c>
      <c r="Q1106" s="246">
        <f t="shared" ca="1" si="163"/>
        <v>3.4827477376145399</v>
      </c>
      <c r="R1106" s="4">
        <f t="shared" ca="1" si="164"/>
        <v>-0.57026679917938761</v>
      </c>
      <c r="S1106" s="4">
        <f t="shared" ca="1" si="162"/>
        <v>0.67740422715264603</v>
      </c>
      <c r="W1106" s="246">
        <f t="shared" ca="1" si="165"/>
        <v>-4.3157721119184576</v>
      </c>
      <c r="X1106" s="246">
        <f t="shared" ca="1" si="166"/>
        <v>-1.9860954046786974</v>
      </c>
      <c r="Y1106" s="246">
        <f t="shared" ca="1" si="167"/>
        <v>3.4827477376145399</v>
      </c>
      <c r="Z1106" s="4">
        <f t="shared" ca="1" si="168"/>
        <v>-0.57026679917938761</v>
      </c>
      <c r="AA1106" s="4">
        <f t="shared" ca="1" si="169"/>
        <v>-0.22058334165959081</v>
      </c>
    </row>
    <row r="1107" spans="1:27" x14ac:dyDescent="0.25">
      <c r="A1107">
        <v>1075</v>
      </c>
      <c r="B1107" s="176">
        <f ca="1">OFFSET(InputPriceData!B$15,CalculationsAndCharts!$A1107+$A$11,0,1,1)</f>
        <v>40000</v>
      </c>
      <c r="C1107" s="3">
        <f ca="1">OFFSET(InputPriceData!G$15,CalculationsAndCharts!$A1107+$A$11,IF($C$7,8,0),1,1)</f>
        <v>174499600</v>
      </c>
      <c r="D1107" s="4">
        <f ca="1">OFFSET(InputPriceData!C$15,CalculationsAndCharts!$A1107+$A$11,IF($C$7,8,0),1,1)</f>
        <v>80.75</v>
      </c>
      <c r="E1107" s="4">
        <f ca="1">OFFSET(InputPriceData!D$15,CalculationsAndCharts!$A1107+$A$11,IF($C$7,8,0),1,1)</f>
        <v>81.650000000000006</v>
      </c>
      <c r="F1107" s="4">
        <f ca="1">OFFSET(InputPriceData!E$15,CalculationsAndCharts!$A1107+$A$11,IF($C$7,8,0),1,1)</f>
        <v>80.489999999999995</v>
      </c>
      <c r="G1107" s="4">
        <f ca="1">OFFSET(InputPriceData!F$15,CalculationsAndCharts!$A1107+$A$11,IF($C$7,8,0),1,1)</f>
        <v>81.53</v>
      </c>
      <c r="H1107" s="138"/>
      <c r="I1107" s="138"/>
      <c r="O1107" s="246">
        <f t="shared" ca="1" si="160"/>
        <v>-2.9499633794970572</v>
      </c>
      <c r="P1107" s="246">
        <f t="shared" ca="1" si="161"/>
        <v>-1.8262038281074531</v>
      </c>
      <c r="Q1107" s="246">
        <f t="shared" ca="1" si="163"/>
        <v>3.5143771318007468</v>
      </c>
      <c r="R1107" s="4">
        <f t="shared" ca="1" si="164"/>
        <v>-0.51963797840094539</v>
      </c>
      <c r="S1107" s="4">
        <f t="shared" ca="1" si="162"/>
        <v>0.71452859829305038</v>
      </c>
      <c r="W1107" s="246">
        <f t="shared" ca="1" si="165"/>
        <v>-2.9499633794970572</v>
      </c>
      <c r="X1107" s="246">
        <f t="shared" ca="1" si="166"/>
        <v>-1.8262038281074531</v>
      </c>
      <c r="Y1107" s="246">
        <f t="shared" ca="1" si="167"/>
        <v>3.5143771318007468</v>
      </c>
      <c r="Z1107" s="4">
        <f t="shared" ca="1" si="168"/>
        <v>-0.51963797840094539</v>
      </c>
      <c r="AA1107" s="4">
        <f t="shared" ca="1" si="169"/>
        <v>-0.15103043925315104</v>
      </c>
    </row>
    <row r="1108" spans="1:27" x14ac:dyDescent="0.25">
      <c r="A1108">
        <v>1076</v>
      </c>
      <c r="B1108" s="176">
        <f ca="1">OFFSET(InputPriceData!B$15,CalculationsAndCharts!$A1108+$A$11,0,1,1)</f>
        <v>39996</v>
      </c>
      <c r="C1108" s="3">
        <f ca="1">OFFSET(InputPriceData!G$15,CalculationsAndCharts!$A1108+$A$11,IF($C$7,8,0),1,1)</f>
        <v>212309900</v>
      </c>
      <c r="D1108" s="4">
        <f ca="1">OFFSET(InputPriceData!C$15,CalculationsAndCharts!$A1108+$A$11,IF($C$7,8,0),1,1)</f>
        <v>82.74</v>
      </c>
      <c r="E1108" s="4">
        <f ca="1">OFFSET(InputPriceData!D$15,CalculationsAndCharts!$A1108+$A$11,IF($C$7,8,0),1,1)</f>
        <v>83.86</v>
      </c>
      <c r="F1108" s="4">
        <f ca="1">OFFSET(InputPriceData!E$15,CalculationsAndCharts!$A1108+$A$11,IF($C$7,8,0),1,1)</f>
        <v>81.489999999999995</v>
      </c>
      <c r="G1108" s="4">
        <f ca="1">OFFSET(InputPriceData!F$15,CalculationsAndCharts!$A1108+$A$11,IF($C$7,8,0),1,1)</f>
        <v>81.540000000000006</v>
      </c>
      <c r="H1108" s="138"/>
      <c r="I1108" s="138"/>
      <c r="O1108" s="246">
        <f t="shared" ca="1" si="160"/>
        <v>-3.093271767577257</v>
      </c>
      <c r="P1108" s="246">
        <f t="shared" ca="1" si="161"/>
        <v>-1.7994810698222306</v>
      </c>
      <c r="Q1108" s="246">
        <f t="shared" ca="1" si="163"/>
        <v>3.5462937757827921</v>
      </c>
      <c r="R1108" s="4">
        <f t="shared" ca="1" si="164"/>
        <v>-0.50742583203643965</v>
      </c>
      <c r="S1108" s="4">
        <f t="shared" ca="1" si="162"/>
        <v>0.7225511952653686</v>
      </c>
      <c r="W1108" s="246">
        <f t="shared" ca="1" si="165"/>
        <v>-3.093271767577257</v>
      </c>
      <c r="X1108" s="246">
        <f t="shared" ca="1" si="166"/>
        <v>-1.7994810698222306</v>
      </c>
      <c r="Y1108" s="246">
        <f t="shared" ca="1" si="167"/>
        <v>3.5462937757827921</v>
      </c>
      <c r="Z1108" s="4">
        <f t="shared" ca="1" si="168"/>
        <v>-0.50742583203643965</v>
      </c>
      <c r="AA1108" s="4">
        <f t="shared" ca="1" si="169"/>
        <v>-0.13478272699157592</v>
      </c>
    </row>
    <row r="1109" spans="1:27" x14ac:dyDescent="0.25">
      <c r="A1109">
        <v>1077</v>
      </c>
      <c r="B1109" s="176">
        <f ca="1">OFFSET(InputPriceData!B$15,CalculationsAndCharts!$A1109+$A$11,0,1,1)</f>
        <v>39995</v>
      </c>
      <c r="C1109" s="3">
        <f ca="1">OFFSET(InputPriceData!G$15,CalculationsAndCharts!$A1109+$A$11,IF($C$7,8,0),1,1)</f>
        <v>173041100</v>
      </c>
      <c r="D1109" s="4">
        <f ca="1">OFFSET(InputPriceData!C$15,CalculationsAndCharts!$A1109+$A$11,IF($C$7,8,0),1,1)</f>
        <v>83.83</v>
      </c>
      <c r="E1109" s="4">
        <f ca="1">OFFSET(InputPriceData!D$15,CalculationsAndCharts!$A1109+$A$11,IF($C$7,8,0),1,1)</f>
        <v>84.64</v>
      </c>
      <c r="F1109" s="4">
        <f ca="1">OFFSET(InputPriceData!E$15,CalculationsAndCharts!$A1109+$A$11,IF($C$7,8,0),1,1)</f>
        <v>83.71</v>
      </c>
      <c r="G1109" s="4">
        <f ca="1">OFFSET(InputPriceData!F$15,CalculationsAndCharts!$A1109+$A$11,IF($C$7,8,0),1,1)</f>
        <v>83.82</v>
      </c>
      <c r="H1109" s="138"/>
      <c r="I1109" s="138"/>
      <c r="O1109" s="246">
        <f t="shared" ca="1" si="160"/>
        <v>-0.86919506397628332</v>
      </c>
      <c r="P1109" s="246">
        <f t="shared" ca="1" si="161"/>
        <v>-1.9083877062074301</v>
      </c>
      <c r="Q1109" s="246">
        <f t="shared" ca="1" si="163"/>
        <v>3.5785002782873785</v>
      </c>
      <c r="R1109" s="4">
        <f t="shared" ca="1" si="164"/>
        <v>-0.53329259684192576</v>
      </c>
      <c r="S1109" s="4">
        <f t="shared" ca="1" si="162"/>
        <v>0.70515682712413086</v>
      </c>
      <c r="W1109" s="246">
        <f t="shared" ca="1" si="165"/>
        <v>-0.86919506397628332</v>
      </c>
      <c r="X1109" s="246">
        <f t="shared" ca="1" si="166"/>
        <v>-1.9083877062074301</v>
      </c>
      <c r="Y1109" s="246">
        <f t="shared" ca="1" si="167"/>
        <v>3.5785002782873785</v>
      </c>
      <c r="Z1109" s="4">
        <f t="shared" ca="1" si="168"/>
        <v>-0.53329259684192576</v>
      </c>
      <c r="AA1109" s="4">
        <f t="shared" ca="1" si="169"/>
        <v>-0.16943623213586431</v>
      </c>
    </row>
    <row r="1110" spans="1:27" x14ac:dyDescent="0.25">
      <c r="A1110">
        <v>1078</v>
      </c>
      <c r="B1110" s="176">
        <f ca="1">OFFSET(InputPriceData!B$15,CalculationsAndCharts!$A1110+$A$11,0,1,1)</f>
        <v>39994</v>
      </c>
      <c r="C1110" s="3">
        <f ca="1">OFFSET(InputPriceData!G$15,CalculationsAndCharts!$A1110+$A$11,IF($C$7,8,0),1,1)</f>
        <v>228888200</v>
      </c>
      <c r="D1110" s="4">
        <f ca="1">OFFSET(InputPriceData!C$15,CalculationsAndCharts!$A1110+$A$11,IF($C$7,8,0),1,1)</f>
        <v>84.18</v>
      </c>
      <c r="E1110" s="4">
        <f ca="1">OFFSET(InputPriceData!D$15,CalculationsAndCharts!$A1110+$A$11,IF($C$7,8,0),1,1)</f>
        <v>84.49</v>
      </c>
      <c r="F1110" s="4">
        <f ca="1">OFFSET(InputPriceData!E$15,CalculationsAndCharts!$A1110+$A$11,IF($C$7,8,0),1,1)</f>
        <v>82.86</v>
      </c>
      <c r="G1110" s="4">
        <f ca="1">OFFSET(InputPriceData!F$15,CalculationsAndCharts!$A1110+$A$11,IF($C$7,8,0),1,1)</f>
        <v>83.48</v>
      </c>
      <c r="H1110" s="138"/>
      <c r="I1110" s="138"/>
      <c r="O1110" s="246">
        <f t="shared" ca="1" si="160"/>
        <v>-1.1770149249627038</v>
      </c>
      <c r="P1110" s="246">
        <f t="shared" ca="1" si="161"/>
        <v>-2.0871781182293319</v>
      </c>
      <c r="Q1110" s="246">
        <f t="shared" ca="1" si="163"/>
        <v>3.6109992717329753</v>
      </c>
      <c r="R1110" s="4">
        <f t="shared" ca="1" si="164"/>
        <v>-0.57800568794566998</v>
      </c>
      <c r="S1110" s="4">
        <f t="shared" ca="1" si="162"/>
        <v>0.67110826919334421</v>
      </c>
      <c r="W1110" s="246">
        <f t="shared" ca="1" si="165"/>
        <v>-1.1770149249627038</v>
      </c>
      <c r="X1110" s="246">
        <f t="shared" ca="1" si="166"/>
        <v>-2.0871781182293319</v>
      </c>
      <c r="Y1110" s="246">
        <f t="shared" ca="1" si="167"/>
        <v>3.6109992717329753</v>
      </c>
      <c r="Z1110" s="4">
        <f t="shared" ca="1" si="168"/>
        <v>-0.57800568794566998</v>
      </c>
      <c r="AA1110" s="4">
        <f t="shared" ca="1" si="169"/>
        <v>-0.23153774029045901</v>
      </c>
    </row>
    <row r="1111" spans="1:27" x14ac:dyDescent="0.25">
      <c r="A1111">
        <v>1079</v>
      </c>
      <c r="B1111" s="176">
        <f ca="1">OFFSET(InputPriceData!B$15,CalculationsAndCharts!$A1111+$A$11,0,1,1)</f>
        <v>39993</v>
      </c>
      <c r="C1111" s="3">
        <f ca="1">OFFSET(InputPriceData!G$15,CalculationsAndCharts!$A1111+$A$11,IF($C$7,8,0),1,1)</f>
        <v>168481300</v>
      </c>
      <c r="D1111" s="4">
        <f ca="1">OFFSET(InputPriceData!C$15,CalculationsAndCharts!$A1111+$A$11,IF($C$7,8,0),1,1)</f>
        <v>83.62</v>
      </c>
      <c r="E1111" s="4">
        <f ca="1">OFFSET(InputPriceData!D$15,CalculationsAndCharts!$A1111+$A$11,IF($C$7,8,0),1,1)</f>
        <v>84.27</v>
      </c>
      <c r="F1111" s="4">
        <f ca="1">OFFSET(InputPriceData!E$15,CalculationsAndCharts!$A1111+$A$11,IF($C$7,8,0),1,1)</f>
        <v>83.16</v>
      </c>
      <c r="G1111" s="4">
        <f ca="1">OFFSET(InputPriceData!F$15,CalculationsAndCharts!$A1111+$A$11,IF($C$7,8,0),1,1)</f>
        <v>84.16</v>
      </c>
      <c r="H1111" s="138"/>
      <c r="I1111" s="138"/>
      <c r="O1111" s="246">
        <f t="shared" ca="1" si="160"/>
        <v>-0.44414001310904461</v>
      </c>
      <c r="P1111" s="246">
        <f t="shared" ca="1" si="161"/>
        <v>-2.234861122417577</v>
      </c>
      <c r="Q1111" s="246">
        <f t="shared" ca="1" si="163"/>
        <v>3.64379341244498</v>
      </c>
      <c r="R1111" s="4">
        <f t="shared" ca="1" si="164"/>
        <v>-0.61333365244710414</v>
      </c>
      <c r="S1111" s="4">
        <f t="shared" ca="1" si="162"/>
        <v>0.63988065028604979</v>
      </c>
      <c r="W1111" s="246">
        <f t="shared" ca="1" si="165"/>
        <v>-0.44414001310904461</v>
      </c>
      <c r="X1111" s="246">
        <f t="shared" ca="1" si="166"/>
        <v>-2.234861122417577</v>
      </c>
      <c r="Y1111" s="246">
        <f t="shared" ca="1" si="167"/>
        <v>3.64379341244498</v>
      </c>
      <c r="Z1111" s="4">
        <f t="shared" ca="1" si="168"/>
        <v>-0.61333365244710414</v>
      </c>
      <c r="AA1111" s="4">
        <f t="shared" ca="1" si="169"/>
        <v>-0.28268598303538001</v>
      </c>
    </row>
    <row r="1112" spans="1:27" x14ac:dyDescent="0.25">
      <c r="A1112">
        <v>1080</v>
      </c>
      <c r="B1112" s="176">
        <f ca="1">OFFSET(InputPriceData!B$15,CalculationsAndCharts!$A1112+$A$11,0,1,1)</f>
        <v>39990</v>
      </c>
      <c r="C1112" s="3">
        <f ca="1">OFFSET(InputPriceData!G$15,CalculationsAndCharts!$A1112+$A$11,IF($C$7,8,0),1,1)</f>
        <v>167579000</v>
      </c>
      <c r="D1112" s="4">
        <f ca="1">OFFSET(InputPriceData!C$15,CalculationsAndCharts!$A1112+$A$11,IF($C$7,8,0),1,1)</f>
        <v>83.32</v>
      </c>
      <c r="E1112" s="4">
        <f ca="1">OFFSET(InputPriceData!D$15,CalculationsAndCharts!$A1112+$A$11,IF($C$7,8,0),1,1)</f>
        <v>83.74</v>
      </c>
      <c r="F1112" s="4">
        <f ca="1">OFFSET(InputPriceData!E$15,CalculationsAndCharts!$A1112+$A$11,IF($C$7,8,0),1,1)</f>
        <v>82.86</v>
      </c>
      <c r="G1112" s="4">
        <f ca="1">OFFSET(InputPriceData!F$15,CalculationsAndCharts!$A1112+$A$11,IF($C$7,8,0),1,1)</f>
        <v>83.38</v>
      </c>
      <c r="H1112" s="138"/>
      <c r="I1112" s="138"/>
      <c r="O1112" s="246">
        <f t="shared" ca="1" si="160"/>
        <v>-1.1693272785372608</v>
      </c>
      <c r="P1112" s="246">
        <f t="shared" ca="1" si="161"/>
        <v>-2.2896589700374061</v>
      </c>
      <c r="Q1112" s="246">
        <f t="shared" ca="1" si="163"/>
        <v>3.6768853808728355</v>
      </c>
      <c r="R1112" s="4">
        <f t="shared" ca="1" si="164"/>
        <v>-0.6227169826800194</v>
      </c>
      <c r="S1112" s="4">
        <f t="shared" ca="1" si="162"/>
        <v>0.6308270790567343</v>
      </c>
      <c r="W1112" s="246">
        <f t="shared" ca="1" si="165"/>
        <v>-1.1693272785372608</v>
      </c>
      <c r="X1112" s="246">
        <f t="shared" ca="1" si="166"/>
        <v>-2.2896589700374061</v>
      </c>
      <c r="Y1112" s="246">
        <f t="shared" ca="1" si="167"/>
        <v>3.6768853808728355</v>
      </c>
      <c r="Z1112" s="4">
        <f t="shared" ca="1" si="168"/>
        <v>-0.6227169826800194</v>
      </c>
      <c r="AA1112" s="4">
        <f t="shared" ca="1" si="169"/>
        <v>-0.2965948402894138</v>
      </c>
    </row>
    <row r="1113" spans="1:27" x14ac:dyDescent="0.25">
      <c r="A1113">
        <v>1081</v>
      </c>
      <c r="B1113" s="176">
        <f ca="1">OFFSET(InputPriceData!B$15,CalculationsAndCharts!$A1113+$A$11,0,1,1)</f>
        <v>39989</v>
      </c>
      <c r="C1113" s="3">
        <f ca="1">OFFSET(InputPriceData!G$15,CalculationsAndCharts!$A1113+$A$11,IF($C$7,8,0),1,1)</f>
        <v>279411000</v>
      </c>
      <c r="D1113" s="4">
        <f ca="1">OFFSET(InputPriceData!C$15,CalculationsAndCharts!$A1113+$A$11,IF($C$7,8,0),1,1)</f>
        <v>81.41</v>
      </c>
      <c r="E1113" s="4">
        <f ca="1">OFFSET(InputPriceData!D$15,CalculationsAndCharts!$A1113+$A$11,IF($C$7,8,0),1,1)</f>
        <v>83.68</v>
      </c>
      <c r="F1113" s="4">
        <f ca="1">OFFSET(InputPriceData!E$15,CalculationsAndCharts!$A1113+$A$11,IF($C$7,8,0),1,1)</f>
        <v>81.319999999999993</v>
      </c>
      <c r="G1113" s="4">
        <f ca="1">OFFSET(InputPriceData!F$15,CalculationsAndCharts!$A1113+$A$11,IF($C$7,8,0),1,1)</f>
        <v>83.6</v>
      </c>
      <c r="H1113" s="138"/>
      <c r="I1113" s="138"/>
      <c r="O1113" s="246">
        <f t="shared" ca="1" si="160"/>
        <v>-0.9135458564644594</v>
      </c>
      <c r="P1113" s="246">
        <f t="shared" ca="1" si="161"/>
        <v>-2.1923983202166788</v>
      </c>
      <c r="Q1113" s="246">
        <f t="shared" ca="1" si="163"/>
        <v>3.7102778818091173</v>
      </c>
      <c r="R1113" s="4">
        <f t="shared" ca="1" si="164"/>
        <v>-0.59089868469573326</v>
      </c>
      <c r="S1113" s="4">
        <f t="shared" ca="1" si="162"/>
        <v>0.66020319479911072</v>
      </c>
      <c r="W1113" s="246">
        <f t="shared" ca="1" si="165"/>
        <v>-0.9135458564644594</v>
      </c>
      <c r="X1113" s="246">
        <f t="shared" ca="1" si="166"/>
        <v>-2.1923983202166788</v>
      </c>
      <c r="Y1113" s="246">
        <f t="shared" ca="1" si="167"/>
        <v>3.7102778818091173</v>
      </c>
      <c r="Z1113" s="4">
        <f t="shared" ca="1" si="168"/>
        <v>-0.59089868469573326</v>
      </c>
      <c r="AA1113" s="4">
        <f t="shared" ca="1" si="169"/>
        <v>-0.24998501017913285</v>
      </c>
    </row>
    <row r="1114" spans="1:27" x14ac:dyDescent="0.25">
      <c r="A1114">
        <v>1082</v>
      </c>
      <c r="B1114" s="176">
        <f ca="1">OFFSET(InputPriceData!B$15,CalculationsAndCharts!$A1114+$A$11,0,1,1)</f>
        <v>39988</v>
      </c>
      <c r="C1114" s="3">
        <f ca="1">OFFSET(InputPriceData!G$15,CalculationsAndCharts!$A1114+$A$11,IF($C$7,8,0),1,1)</f>
        <v>211577700</v>
      </c>
      <c r="D1114" s="4">
        <f ca="1">OFFSET(InputPriceData!C$15,CalculationsAndCharts!$A1114+$A$11,IF($C$7,8,0),1,1)</f>
        <v>81.86</v>
      </c>
      <c r="E1114" s="4">
        <f ca="1">OFFSET(InputPriceData!D$15,CalculationsAndCharts!$A1114+$A$11,IF($C$7,8,0),1,1)</f>
        <v>82.69</v>
      </c>
      <c r="F1114" s="4">
        <f ca="1">OFFSET(InputPriceData!E$15,CalculationsAndCharts!$A1114+$A$11,IF($C$7,8,0),1,1)</f>
        <v>81.349999999999994</v>
      </c>
      <c r="G1114" s="4">
        <f ca="1">OFFSET(InputPriceData!F$15,CalculationsAndCharts!$A1114+$A$11,IF($C$7,8,0),1,1)</f>
        <v>81.819999999999993</v>
      </c>
      <c r="H1114" s="138"/>
      <c r="I1114" s="138"/>
      <c r="O1114" s="246">
        <f t="shared" ca="1" si="160"/>
        <v>-2.7240153361090016</v>
      </c>
      <c r="P1114" s="246">
        <f t="shared" ca="1" si="161"/>
        <v>-1.8989366514849082</v>
      </c>
      <c r="Q1114" s="246">
        <f t="shared" ca="1" si="163"/>
        <v>3.7439736446106129</v>
      </c>
      <c r="R1114" s="4">
        <f t="shared" ca="1" si="164"/>
        <v>-0.50719818880626888</v>
      </c>
      <c r="S1114" s="4">
        <f t="shared" ca="1" si="162"/>
        <v>0.72269766180233308</v>
      </c>
      <c r="W1114" s="246">
        <f t="shared" ca="1" si="165"/>
        <v>-2.7240153361090016</v>
      </c>
      <c r="X1114" s="246">
        <f t="shared" ca="1" si="166"/>
        <v>-1.8989366514849082</v>
      </c>
      <c r="Y1114" s="246">
        <f t="shared" ca="1" si="167"/>
        <v>3.7439736446106129</v>
      </c>
      <c r="Z1114" s="4">
        <f t="shared" ca="1" si="168"/>
        <v>-0.50719818880626888</v>
      </c>
      <c r="AA1114" s="4">
        <f t="shared" ca="1" si="169"/>
        <v>-0.13448174851624461</v>
      </c>
    </row>
    <row r="1115" spans="1:27" x14ac:dyDescent="0.25">
      <c r="A1115">
        <v>1083</v>
      </c>
      <c r="B1115" s="176">
        <f ca="1">OFFSET(InputPriceData!B$15,CalculationsAndCharts!$A1115+$A$11,0,1,1)</f>
        <v>39987</v>
      </c>
      <c r="C1115" s="3">
        <f ca="1">OFFSET(InputPriceData!G$15,CalculationsAndCharts!$A1115+$A$11,IF($C$7,8,0),1,1)</f>
        <v>188309800</v>
      </c>
      <c r="D1115" s="4">
        <f ca="1">OFFSET(InputPriceData!C$15,CalculationsAndCharts!$A1115+$A$11,IF($C$7,8,0),1,1)</f>
        <v>81.23</v>
      </c>
      <c r="E1115" s="4">
        <f ca="1">OFFSET(InputPriceData!D$15,CalculationsAndCharts!$A1115+$A$11,IF($C$7,8,0),1,1)</f>
        <v>81.599999999999994</v>
      </c>
      <c r="F1115" s="4">
        <f ca="1">OFFSET(InputPriceData!E$15,CalculationsAndCharts!$A1115+$A$11,IF($C$7,8,0),1,1)</f>
        <v>80.67</v>
      </c>
      <c r="G1115" s="4">
        <f ca="1">OFFSET(InputPriceData!F$15,CalculationsAndCharts!$A1115+$A$11,IF($C$7,8,0),1,1)</f>
        <v>81.12</v>
      </c>
      <c r="H1115" s="138"/>
      <c r="I1115" s="138"/>
      <c r="O1115" s="246">
        <f t="shared" ca="1" si="160"/>
        <v>-3.5674984747233562</v>
      </c>
      <c r="P1115" s="246">
        <f t="shared" ca="1" si="161"/>
        <v>-1.4314735530426108</v>
      </c>
      <c r="Q1115" s="246">
        <f t="shared" ca="1" si="163"/>
        <v>3.7779754234214056</v>
      </c>
      <c r="R1115" s="4">
        <f t="shared" ca="1" si="164"/>
        <v>-0.37889964666478465</v>
      </c>
      <c r="S1115" s="4">
        <f t="shared" ca="1" si="162"/>
        <v>0.79075570475054535</v>
      </c>
      <c r="W1115" s="246">
        <f t="shared" ca="1" si="165"/>
        <v>-3.5674984747233562</v>
      </c>
      <c r="X1115" s="246">
        <f t="shared" ca="1" si="166"/>
        <v>-1.4314735530426108</v>
      </c>
      <c r="Y1115" s="246">
        <f t="shared" ca="1" si="167"/>
        <v>3.7779754234214056</v>
      </c>
      <c r="Z1115" s="4">
        <f t="shared" ca="1" si="168"/>
        <v>-0.37889964666478465</v>
      </c>
      <c r="AA1115" s="4">
        <f t="shared" ca="1" si="169"/>
        <v>2.4869583966214994E-2</v>
      </c>
    </row>
    <row r="1116" spans="1:27" x14ac:dyDescent="0.25">
      <c r="A1116">
        <v>1084</v>
      </c>
      <c r="B1116" s="176">
        <f ca="1">OFFSET(InputPriceData!B$15,CalculationsAndCharts!$A1116+$A$11,0,1,1)</f>
        <v>39986</v>
      </c>
      <c r="C1116" s="3">
        <f ca="1">OFFSET(InputPriceData!G$15,CalculationsAndCharts!$A1116+$A$11,IF($C$7,8,0),1,1)</f>
        <v>251913600</v>
      </c>
      <c r="D1116" s="4">
        <f ca="1">OFFSET(InputPriceData!C$15,CalculationsAndCharts!$A1116+$A$11,IF($C$7,8,0),1,1)</f>
        <v>82.74</v>
      </c>
      <c r="E1116" s="4">
        <f ca="1">OFFSET(InputPriceData!D$15,CalculationsAndCharts!$A1116+$A$11,IF($C$7,8,0),1,1)</f>
        <v>82.78</v>
      </c>
      <c r="F1116" s="4">
        <f ca="1">OFFSET(InputPriceData!E$15,CalculationsAndCharts!$A1116+$A$11,IF($C$7,8,0),1,1)</f>
        <v>81.02</v>
      </c>
      <c r="G1116" s="4">
        <f ca="1">OFFSET(InputPriceData!F$15,CalculationsAndCharts!$A1116+$A$11,IF($C$7,8,0),1,1)</f>
        <v>81.05</v>
      </c>
      <c r="H1116" s="138"/>
      <c r="I1116" s="138"/>
      <c r="O1116" s="246">
        <f t="shared" ca="1" si="160"/>
        <v>-3.8230595020450879</v>
      </c>
      <c r="P1116" s="246">
        <f t="shared" ca="1" si="161"/>
        <v>-0.91378042314608832</v>
      </c>
      <c r="Q1116" s="246">
        <f t="shared" ca="1" si="163"/>
        <v>3.8122859973979875</v>
      </c>
      <c r="R1116" s="4">
        <f t="shared" ca="1" si="164"/>
        <v>-0.23969356542761325</v>
      </c>
      <c r="S1116" s="4">
        <f t="shared" ca="1" si="162"/>
        <v>0.84193142521141517</v>
      </c>
      <c r="W1116" s="246">
        <f t="shared" ca="1" si="165"/>
        <v>-3.8230595020450879</v>
      </c>
      <c r="X1116" s="246">
        <f t="shared" ca="1" si="166"/>
        <v>-0.91378042314608832</v>
      </c>
      <c r="Y1116" s="246">
        <f t="shared" ca="1" si="167"/>
        <v>3.8122859973979875</v>
      </c>
      <c r="Z1116" s="4">
        <f t="shared" ca="1" si="168"/>
        <v>-0.23969356542761325</v>
      </c>
      <c r="AA1116" s="4">
        <f t="shared" ca="1" si="169"/>
        <v>0.17730608571522533</v>
      </c>
    </row>
    <row r="1117" spans="1:27" x14ac:dyDescent="0.25">
      <c r="A1117">
        <v>1085</v>
      </c>
      <c r="B1117" s="176">
        <f ca="1">OFFSET(InputPriceData!B$15,CalculationsAndCharts!$A1117+$A$11,0,1,1)</f>
        <v>39983</v>
      </c>
      <c r="C1117" s="3">
        <f ca="1">OFFSET(InputPriceData!G$15,CalculationsAndCharts!$A1117+$A$11,IF($C$7,8,0),1,1)</f>
        <v>215655600</v>
      </c>
      <c r="D1117" s="4">
        <f ca="1">OFFSET(InputPriceData!C$15,CalculationsAndCharts!$A1117+$A$11,IF($C$7,8,0),1,1)</f>
        <v>84.05</v>
      </c>
      <c r="E1117" s="4">
        <f ca="1">OFFSET(InputPriceData!D$15,CalculationsAndCharts!$A1117+$A$11,IF($C$7,8,0),1,1)</f>
        <v>84.16</v>
      </c>
      <c r="F1117" s="4">
        <f ca="1">OFFSET(InputPriceData!E$15,CalculationsAndCharts!$A1117+$A$11,IF($C$7,8,0),1,1)</f>
        <v>83.09</v>
      </c>
      <c r="G1117" s="4">
        <f ca="1">OFFSET(InputPriceData!F$15,CalculationsAndCharts!$A1117+$A$11,IF($C$7,8,0),1,1)</f>
        <v>83.56</v>
      </c>
      <c r="H1117" s="138"/>
      <c r="I1117" s="138"/>
      <c r="O1117" s="246">
        <f t="shared" ca="1" si="160"/>
        <v>-1.3959156263775103</v>
      </c>
      <c r="P1117" s="246">
        <f t="shared" ca="1" si="161"/>
        <v>-0.4492523724439923</v>
      </c>
      <c r="Q1117" s="246">
        <f t="shared" ca="1" si="163"/>
        <v>3.8469081709364152</v>
      </c>
      <c r="R1117" s="4">
        <f t="shared" ca="1" si="164"/>
        <v>-0.1167827128908656</v>
      </c>
      <c r="S1117" s="4">
        <f t="shared" ca="1" si="162"/>
        <v>0.87520524575071057</v>
      </c>
      <c r="W1117" s="246">
        <f t="shared" ca="1" si="165"/>
        <v>-1.3959156263775103</v>
      </c>
      <c r="X1117" s="246">
        <f t="shared" ca="1" si="166"/>
        <v>-0.4492523724439923</v>
      </c>
      <c r="Y1117" s="246">
        <f t="shared" ca="1" si="167"/>
        <v>3.8469081709364152</v>
      </c>
      <c r="Z1117" s="4">
        <f t="shared" ca="1" si="168"/>
        <v>-0.1167827128908656</v>
      </c>
      <c r="AA1117" s="4">
        <f t="shared" ca="1" si="169"/>
        <v>0.29709553619078488</v>
      </c>
    </row>
    <row r="1118" spans="1:27" x14ac:dyDescent="0.25">
      <c r="A1118">
        <v>1086</v>
      </c>
      <c r="B1118" s="176">
        <f ca="1">OFFSET(InputPriceData!B$15,CalculationsAndCharts!$A1118+$A$11,0,1,1)</f>
        <v>39982</v>
      </c>
      <c r="C1118" s="3">
        <f ca="1">OFFSET(InputPriceData!G$15,CalculationsAndCharts!$A1118+$A$11,IF($C$7,8,0),1,1)</f>
        <v>211725100</v>
      </c>
      <c r="D1118" s="4">
        <f ca="1">OFFSET(InputPriceData!C$15,CalculationsAndCharts!$A1118+$A$11,IF($C$7,8,0),1,1)</f>
        <v>82.77</v>
      </c>
      <c r="E1118" s="4">
        <f ca="1">OFFSET(InputPriceData!D$15,CalculationsAndCharts!$A1118+$A$11,IF($C$7,8,0),1,1)</f>
        <v>83.66</v>
      </c>
      <c r="F1118" s="4">
        <f ca="1">OFFSET(InputPriceData!E$15,CalculationsAndCharts!$A1118+$A$11,IF($C$7,8,0),1,1)</f>
        <v>82.37</v>
      </c>
      <c r="G1118" s="4">
        <f ca="1">OFFSET(InputPriceData!F$15,CalculationsAndCharts!$A1118+$A$11,IF($C$7,8,0),1,1)</f>
        <v>83.25</v>
      </c>
      <c r="H1118" s="138"/>
      <c r="I1118" s="138"/>
      <c r="O1118" s="246">
        <f t="shared" ca="1" si="160"/>
        <v>-1.6898982608539228</v>
      </c>
      <c r="P1118" s="246">
        <f t="shared" ca="1" si="161"/>
        <v>8.9201928667739239E-3</v>
      </c>
      <c r="Q1118" s="246">
        <f t="shared" ca="1" si="163"/>
        <v>3.8818447739015292</v>
      </c>
      <c r="R1118" s="4">
        <f t="shared" ca="1" si="164"/>
        <v>2.2979262145530095E-3</v>
      </c>
      <c r="S1118" s="4">
        <f t="shared" ca="1" si="162"/>
        <v>0.90043570488485614</v>
      </c>
      <c r="W1118" s="246">
        <f t="shared" ca="1" si="165"/>
        <v>-1.6898982608539228</v>
      </c>
      <c r="X1118" s="246">
        <f t="shared" ca="1" si="166"/>
        <v>8.9201928667739239E-3</v>
      </c>
      <c r="Y1118" s="246">
        <f t="shared" ca="1" si="167"/>
        <v>3.8818447739015292</v>
      </c>
      <c r="Z1118" s="4">
        <f t="shared" ca="1" si="168"/>
        <v>2.2979262145530095E-3</v>
      </c>
      <c r="AA1118" s="4">
        <f t="shared" ca="1" si="169"/>
        <v>0.4019284854133503</v>
      </c>
    </row>
    <row r="1119" spans="1:27" x14ac:dyDescent="0.25">
      <c r="A1119">
        <v>1087</v>
      </c>
      <c r="B1119" s="176">
        <f ca="1">OFFSET(InputPriceData!B$15,CalculationsAndCharts!$A1119+$A$11,0,1,1)</f>
        <v>39981</v>
      </c>
      <c r="C1119" s="3">
        <f ca="1">OFFSET(InputPriceData!G$15,CalculationsAndCharts!$A1119+$A$11,IF($C$7,8,0),1,1)</f>
        <v>223445200</v>
      </c>
      <c r="D1119" s="4">
        <f ca="1">OFFSET(InputPriceData!C$15,CalculationsAndCharts!$A1119+$A$11,IF($C$7,8,0),1,1)</f>
        <v>82.7</v>
      </c>
      <c r="E1119" s="4">
        <f ca="1">OFFSET(InputPriceData!D$15,CalculationsAndCharts!$A1119+$A$11,IF($C$7,8,0),1,1)</f>
        <v>83.35</v>
      </c>
      <c r="F1119" s="4">
        <f ca="1">OFFSET(InputPriceData!E$15,CalculationsAndCharts!$A1119+$A$11,IF($C$7,8,0),1,1)</f>
        <v>82</v>
      </c>
      <c r="G1119" s="4">
        <f ca="1">OFFSET(InputPriceData!F$15,CalculationsAndCharts!$A1119+$A$11,IF($C$7,8,0),1,1)</f>
        <v>82.65</v>
      </c>
      <c r="H1119" s="138"/>
      <c r="I1119" s="138"/>
      <c r="O1119" s="246">
        <f t="shared" ca="1" si="160"/>
        <v>-2.3110421760207362</v>
      </c>
      <c r="P1119" s="246">
        <f t="shared" ca="1" si="161"/>
        <v>0.53214243714558018</v>
      </c>
      <c r="Q1119" s="246">
        <f t="shared" ca="1" si="163"/>
        <v>3.9170986618582533</v>
      </c>
      <c r="R1119" s="4">
        <f t="shared" ca="1" si="164"/>
        <v>0.13585117023657869</v>
      </c>
      <c r="S1119" s="4">
        <f t="shared" ca="1" si="162"/>
        <v>0.92299964635930476</v>
      </c>
      <c r="W1119" s="246">
        <f t="shared" ca="1" si="165"/>
        <v>-2.3110421760207362</v>
      </c>
      <c r="X1119" s="246">
        <f t="shared" ca="1" si="166"/>
        <v>0.53214243714558018</v>
      </c>
      <c r="Y1119" s="246">
        <f t="shared" ca="1" si="167"/>
        <v>3.9170986618582533</v>
      </c>
      <c r="Z1119" s="4">
        <f t="shared" ca="1" si="168"/>
        <v>0.13585117023657869</v>
      </c>
      <c r="AA1119" s="4">
        <f t="shared" ca="1" si="169"/>
        <v>0.50823352271107525</v>
      </c>
    </row>
    <row r="1120" spans="1:27" x14ac:dyDescent="0.25">
      <c r="A1120">
        <v>1088</v>
      </c>
      <c r="B1120" s="176">
        <f ca="1">OFFSET(InputPriceData!B$15,CalculationsAndCharts!$A1120+$A$11,0,1,1)</f>
        <v>39980</v>
      </c>
      <c r="C1120" s="3">
        <f ca="1">OFFSET(InputPriceData!G$15,CalculationsAndCharts!$A1120+$A$11,IF($C$7,8,0),1,1)</f>
        <v>227319000</v>
      </c>
      <c r="D1120" s="4">
        <f ca="1">OFFSET(InputPriceData!C$15,CalculationsAndCharts!$A1120+$A$11,IF($C$7,8,0),1,1)</f>
        <v>84.17</v>
      </c>
      <c r="E1120" s="4">
        <f ca="1">OFFSET(InputPriceData!D$15,CalculationsAndCharts!$A1120+$A$11,IF($C$7,8,0),1,1)</f>
        <v>84.22</v>
      </c>
      <c r="F1120" s="4">
        <f ca="1">OFFSET(InputPriceData!E$15,CalculationsAndCharts!$A1120+$A$11,IF($C$7,8,0),1,1)</f>
        <v>82.68</v>
      </c>
      <c r="G1120" s="4">
        <f ca="1">OFFSET(InputPriceData!F$15,CalculationsAndCharts!$A1120+$A$11,IF($C$7,8,0),1,1)</f>
        <v>82.73</v>
      </c>
      <c r="H1120" s="138"/>
      <c r="I1120" s="138"/>
      <c r="O1120" s="246">
        <f t="shared" ca="1" si="160"/>
        <v>-2.2738956869033959</v>
      </c>
      <c r="P1120" s="246">
        <f t="shared" ca="1" si="161"/>
        <v>1.0359561764357077</v>
      </c>
      <c r="Q1120" s="246">
        <f t="shared" ca="1" si="163"/>
        <v>3.9526727163049982</v>
      </c>
      <c r="R1120" s="4">
        <f t="shared" ca="1" si="164"/>
        <v>0.26209004660626972</v>
      </c>
      <c r="S1120" s="4">
        <f t="shared" ca="1" si="162"/>
        <v>0.9402928009776701</v>
      </c>
      <c r="W1120" s="246">
        <f t="shared" ca="1" si="165"/>
        <v>-2.2738956869033959</v>
      </c>
      <c r="X1120" s="246">
        <f t="shared" ca="1" si="166"/>
        <v>1.0359561764357077</v>
      </c>
      <c r="Y1120" s="246">
        <f t="shared" ca="1" si="167"/>
        <v>3.9526727163049982</v>
      </c>
      <c r="Z1120" s="4">
        <f t="shared" ca="1" si="168"/>
        <v>0.26209004660626972</v>
      </c>
      <c r="AA1120" s="4">
        <f t="shared" ca="1" si="169"/>
        <v>0.59926544340921095</v>
      </c>
    </row>
    <row r="1121" spans="1:27" x14ac:dyDescent="0.25">
      <c r="A1121">
        <v>1089</v>
      </c>
      <c r="B1121" s="176">
        <f ca="1">OFFSET(InputPriceData!B$15,CalculationsAndCharts!$A1121+$A$11,0,1,1)</f>
        <v>39979</v>
      </c>
      <c r="C1121" s="3">
        <f ca="1">OFFSET(InputPriceData!G$15,CalculationsAndCharts!$A1121+$A$11,IF($C$7,8,0),1,1)</f>
        <v>224190500</v>
      </c>
      <c r="D1121" s="4">
        <f ca="1">OFFSET(InputPriceData!C$15,CalculationsAndCharts!$A1121+$A$11,IF($C$7,8,0),1,1)</f>
        <v>84.83</v>
      </c>
      <c r="E1121" s="4">
        <f ca="1">OFFSET(InputPriceData!D$15,CalculationsAndCharts!$A1121+$A$11,IF($C$7,8,0),1,1)</f>
        <v>84.88</v>
      </c>
      <c r="F1121" s="4">
        <f ca="1">OFFSET(InputPriceData!E$15,CalculationsAndCharts!$A1121+$A$11,IF($C$7,8,0),1,1)</f>
        <v>83.42</v>
      </c>
      <c r="G1121" s="4">
        <f ca="1">OFFSET(InputPriceData!F$15,CalculationsAndCharts!$A1121+$A$11,IF($C$7,8,0),1,1)</f>
        <v>83.87</v>
      </c>
      <c r="H1121" s="138"/>
      <c r="I1121" s="138"/>
      <c r="O1121" s="246">
        <f t="shared" ref="O1121:O1184" ca="1" si="170">$N$38*(G1121-2*G1122+G1123)+2*$N$36*O1122-$N$37*O1123</f>
        <v>-1.119889520574894</v>
      </c>
      <c r="P1121" s="246">
        <f t="shared" ref="P1121:P1184" ca="1" si="171">$N$41*(O1121+O1122)/2+$N$42*P1122+$N$43*P1123</f>
        <v>1.4114577182017212</v>
      </c>
      <c r="Q1121" s="246">
        <f t="shared" ca="1" si="163"/>
        <v>3.9885698449091809</v>
      </c>
      <c r="R1121" s="4">
        <f t="shared" ca="1" si="164"/>
        <v>0.35387564292079227</v>
      </c>
      <c r="S1121" s="4">
        <f t="shared" ref="S1121:S1184" ca="1" si="172">(R1121+$A$21)/($A$21*R1121+1)</f>
        <v>0.95099505505190418</v>
      </c>
      <c r="W1121" s="246">
        <f t="shared" ca="1" si="165"/>
        <v>-1.119889520574894</v>
      </c>
      <c r="X1121" s="246">
        <f t="shared" ca="1" si="166"/>
        <v>1.4114577182017212</v>
      </c>
      <c r="Y1121" s="246">
        <f t="shared" ca="1" si="167"/>
        <v>3.9885698449091809</v>
      </c>
      <c r="Z1121" s="4">
        <f t="shared" ca="1" si="168"/>
        <v>0.35387564292079227</v>
      </c>
      <c r="AA1121" s="4">
        <f t="shared" ca="1" si="169"/>
        <v>0.66039636729689455</v>
      </c>
    </row>
    <row r="1122" spans="1:27" x14ac:dyDescent="0.25">
      <c r="A1122">
        <v>1090</v>
      </c>
      <c r="B1122" s="176">
        <f ca="1">OFFSET(InputPriceData!B$15,CalculationsAndCharts!$A1122+$A$11,0,1,1)</f>
        <v>39976</v>
      </c>
      <c r="C1122" s="3">
        <f ca="1">OFFSET(InputPriceData!G$15,CalculationsAndCharts!$A1122+$A$11,IF($C$7,8,0),1,1)</f>
        <v>184361800</v>
      </c>
      <c r="D1122" s="4">
        <f ca="1">OFFSET(InputPriceData!C$15,CalculationsAndCharts!$A1122+$A$11,IF($C$7,8,0),1,1)</f>
        <v>85.23</v>
      </c>
      <c r="E1122" s="4">
        <f ca="1">OFFSET(InputPriceData!D$15,CalculationsAndCharts!$A1122+$A$11,IF($C$7,8,0),1,1)</f>
        <v>85.89</v>
      </c>
      <c r="F1122" s="4">
        <f ca="1">OFFSET(InputPriceData!E$15,CalculationsAndCharts!$A1122+$A$11,IF($C$7,8,0),1,1)</f>
        <v>84.86</v>
      </c>
      <c r="G1122" s="4">
        <f ca="1">OFFSET(InputPriceData!F$15,CalculationsAndCharts!$A1122+$A$11,IF($C$7,8,0),1,1)</f>
        <v>85.84</v>
      </c>
      <c r="H1122" s="138"/>
      <c r="I1122" s="138"/>
      <c r="O1122" s="246">
        <f t="shared" ca="1" si="170"/>
        <v>1.0118275851262712</v>
      </c>
      <c r="P1122" s="246">
        <f t="shared" ca="1" si="171"/>
        <v>1.6139998586716777</v>
      </c>
      <c r="Q1122" s="246">
        <f t="shared" ref="Q1122:Q1185" ca="1" si="173">IF(ABS(P1122)&gt;(Q1123*0.991),ABS(P1122),(Q1123*0.991))</f>
        <v>4.0247929817448851</v>
      </c>
      <c r="R1122" s="4">
        <f t="shared" ref="R1122:R1185" ca="1" si="174">IF(Q1122&gt;0,P1122/Q1122,R1123)</f>
        <v>0.4010143791226633</v>
      </c>
      <c r="S1122" s="4">
        <f t="shared" ca="1" si="172"/>
        <v>0.95598648504697159</v>
      </c>
      <c r="W1122" s="246">
        <f t="shared" ref="W1122:W1185" ca="1" si="175">$V$38*(G1122-2*G1123+G1124)+2*$V$36*W1123-$V$37*W1124</f>
        <v>1.0118275851262712</v>
      </c>
      <c r="X1122" s="246">
        <f t="shared" ref="X1122:X1185" ca="1" si="176">$V$41*(W1122+W1123)/2+$V$42*X1123+$V$43*X1124</f>
        <v>1.6139998586716777</v>
      </c>
      <c r="Y1122" s="246">
        <f t="shared" ref="Y1122:Y1185" ca="1" si="177">IF(ABS(X1122)&gt;(Y1123*0.991),ABS(X1122),(Y1123*0.991))</f>
        <v>4.0247929817448851</v>
      </c>
      <c r="Z1122" s="4">
        <f t="shared" ref="Z1122:Z1185" ca="1" si="178">IF(Y1122&gt;0,X1122/Y1122,Z1123)</f>
        <v>0.4010143791226633</v>
      </c>
      <c r="AA1122" s="4">
        <f t="shared" ref="AA1122:AA1185" ca="1" si="179">(Z1122+$A$26)/($A$26*Z1122+1)</f>
        <v>0.69028818409796144</v>
      </c>
    </row>
    <row r="1123" spans="1:27" x14ac:dyDescent="0.25">
      <c r="A1123">
        <v>1091</v>
      </c>
      <c r="B1123" s="176">
        <f ca="1">OFFSET(InputPriceData!B$15,CalculationsAndCharts!$A1123+$A$11,0,1,1)</f>
        <v>39975</v>
      </c>
      <c r="C1123" s="3">
        <f ca="1">OFFSET(InputPriceData!G$15,CalculationsAndCharts!$A1123+$A$11,IF($C$7,8,0),1,1)</f>
        <v>275414200</v>
      </c>
      <c r="D1123" s="4">
        <f ca="1">OFFSET(InputPriceData!C$15,CalculationsAndCharts!$A1123+$A$11,IF($C$7,8,0),1,1)</f>
        <v>85.38</v>
      </c>
      <c r="E1123" s="4">
        <f ca="1">OFFSET(InputPriceData!D$15,CalculationsAndCharts!$A1123+$A$11,IF($C$7,8,0),1,1)</f>
        <v>86.76</v>
      </c>
      <c r="F1123" s="4">
        <f ca="1">OFFSET(InputPriceData!E$15,CalculationsAndCharts!$A1123+$A$11,IF($C$7,8,0),1,1)</f>
        <v>85.37</v>
      </c>
      <c r="G1123" s="4">
        <f ca="1">OFFSET(InputPriceData!F$15,CalculationsAndCharts!$A1123+$A$11,IF($C$7,8,0),1,1)</f>
        <v>85.6</v>
      </c>
      <c r="H1123" s="138"/>
      <c r="I1123" s="138"/>
      <c r="O1123" s="246">
        <f t="shared" ca="1" si="170"/>
        <v>1.0280218360421844</v>
      </c>
      <c r="P1123" s="246">
        <f t="shared" ca="1" si="171"/>
        <v>1.7243070177981126</v>
      </c>
      <c r="Q1123" s="246">
        <f t="shared" ca="1" si="173"/>
        <v>4.0613450875326791</v>
      </c>
      <c r="R1123" s="4">
        <f t="shared" ca="1" si="174"/>
        <v>0.424565502471412</v>
      </c>
      <c r="S1123" s="4">
        <f t="shared" ca="1" si="172"/>
        <v>0.95836547497919577</v>
      </c>
      <c r="W1123" s="246">
        <f t="shared" ca="1" si="175"/>
        <v>1.0280218360421844</v>
      </c>
      <c r="X1123" s="246">
        <f t="shared" ca="1" si="176"/>
        <v>1.7243070177981126</v>
      </c>
      <c r="Y1123" s="246">
        <f t="shared" ca="1" si="177"/>
        <v>4.0613450875326791</v>
      </c>
      <c r="Z1123" s="4">
        <f t="shared" ca="1" si="178"/>
        <v>0.424565502471412</v>
      </c>
      <c r="AA1123" s="4">
        <f t="shared" ca="1" si="179"/>
        <v>0.70486154419742919</v>
      </c>
    </row>
    <row r="1124" spans="1:27" x14ac:dyDescent="0.25">
      <c r="A1124">
        <v>1092</v>
      </c>
      <c r="B1124" s="176">
        <f ca="1">OFFSET(InputPriceData!B$15,CalculationsAndCharts!$A1124+$A$11,0,1,1)</f>
        <v>39974</v>
      </c>
      <c r="C1124" s="3">
        <f ca="1">OFFSET(InputPriceData!G$15,CalculationsAndCharts!$A1124+$A$11,IF($C$7,8,0),1,1)</f>
        <v>296100400</v>
      </c>
      <c r="D1124" s="4">
        <f ca="1">OFFSET(InputPriceData!C$15,CalculationsAndCharts!$A1124+$A$11,IF($C$7,8,0),1,1)</f>
        <v>86.19</v>
      </c>
      <c r="E1124" s="4">
        <f ca="1">OFFSET(InputPriceData!D$15,CalculationsAndCharts!$A1124+$A$11,IF($C$7,8,0),1,1)</f>
        <v>86.2</v>
      </c>
      <c r="F1124" s="4">
        <f ca="1">OFFSET(InputPriceData!E$15,CalculationsAndCharts!$A1124+$A$11,IF($C$7,8,0),1,1)</f>
        <v>84.13</v>
      </c>
      <c r="G1124" s="4">
        <f ca="1">OFFSET(InputPriceData!F$15,CalculationsAndCharts!$A1124+$A$11,IF($C$7,8,0),1,1)</f>
        <v>85.22</v>
      </c>
      <c r="H1124" s="138"/>
      <c r="I1124" s="138"/>
      <c r="O1124" s="246">
        <f t="shared" ca="1" si="170"/>
        <v>0.89716497332768186</v>
      </c>
      <c r="P1124" s="246">
        <f t="shared" ca="1" si="171"/>
        <v>1.8095219414946639</v>
      </c>
      <c r="Q1124" s="246">
        <f t="shared" ca="1" si="173"/>
        <v>4.0982291498816137</v>
      </c>
      <c r="R1124" s="4">
        <f t="shared" ca="1" si="174"/>
        <v>0.44153752152852066</v>
      </c>
      <c r="S1124" s="4">
        <f t="shared" ca="1" si="172"/>
        <v>0.96003513918578054</v>
      </c>
      <c r="W1124" s="246">
        <f t="shared" ca="1" si="175"/>
        <v>0.89716497332768186</v>
      </c>
      <c r="X1124" s="246">
        <f t="shared" ca="1" si="176"/>
        <v>1.8095219414946639</v>
      </c>
      <c r="Y1124" s="246">
        <f t="shared" ca="1" si="177"/>
        <v>4.0982291498816137</v>
      </c>
      <c r="Z1124" s="4">
        <f t="shared" ca="1" si="178"/>
        <v>0.44153752152852066</v>
      </c>
      <c r="AA1124" s="4">
        <f t="shared" ca="1" si="179"/>
        <v>0.71521909492015412</v>
      </c>
    </row>
    <row r="1125" spans="1:27" x14ac:dyDescent="0.25">
      <c r="A1125">
        <v>1093</v>
      </c>
      <c r="B1125" s="176">
        <f ca="1">OFFSET(InputPriceData!B$15,CalculationsAndCharts!$A1125+$A$11,0,1,1)</f>
        <v>39973</v>
      </c>
      <c r="C1125" s="3">
        <f ca="1">OFFSET(InputPriceData!G$15,CalculationsAndCharts!$A1125+$A$11,IF($C$7,8,0),1,1)</f>
        <v>225125500</v>
      </c>
      <c r="D1125" s="4">
        <f ca="1">OFFSET(InputPriceData!C$15,CalculationsAndCharts!$A1125+$A$11,IF($C$7,8,0),1,1)</f>
        <v>85.49</v>
      </c>
      <c r="E1125" s="4">
        <f ca="1">OFFSET(InputPriceData!D$15,CalculationsAndCharts!$A1125+$A$11,IF($C$7,8,0),1,1)</f>
        <v>85.89</v>
      </c>
      <c r="F1125" s="4">
        <f ca="1">OFFSET(InputPriceData!E$15,CalculationsAndCharts!$A1125+$A$11,IF($C$7,8,0),1,1)</f>
        <v>84.88</v>
      </c>
      <c r="G1125" s="4">
        <f ca="1">OFFSET(InputPriceData!F$15,CalculationsAndCharts!$A1125+$A$11,IF($C$7,8,0),1,1)</f>
        <v>85.44</v>
      </c>
      <c r="H1125" s="138"/>
      <c r="I1125" s="138"/>
      <c r="O1125" s="246">
        <f t="shared" ca="1" si="170"/>
        <v>1.3798666044976617</v>
      </c>
      <c r="P1125" s="246">
        <f t="shared" ca="1" si="171"/>
        <v>1.8380486002418328</v>
      </c>
      <c r="Q1125" s="246">
        <f t="shared" ca="1" si="173"/>
        <v>4.1354481835334145</v>
      </c>
      <c r="R1125" s="4">
        <f t="shared" ca="1" si="174"/>
        <v>0.44446176536816506</v>
      </c>
      <c r="S1125" s="4">
        <f t="shared" ca="1" si="172"/>
        <v>0.96031913936790059</v>
      </c>
      <c r="W1125" s="246">
        <f t="shared" ca="1" si="175"/>
        <v>1.3798666044976617</v>
      </c>
      <c r="X1125" s="246">
        <f t="shared" ca="1" si="176"/>
        <v>1.8380486002418328</v>
      </c>
      <c r="Y1125" s="246">
        <f t="shared" ca="1" si="177"/>
        <v>4.1354481835334145</v>
      </c>
      <c r="Z1125" s="4">
        <f t="shared" ca="1" si="178"/>
        <v>0.44446176536816506</v>
      </c>
      <c r="AA1125" s="4">
        <f t="shared" ca="1" si="179"/>
        <v>0.71699162076110079</v>
      </c>
    </row>
    <row r="1126" spans="1:27" x14ac:dyDescent="0.25">
      <c r="A1126">
        <v>1094</v>
      </c>
      <c r="B1126" s="176">
        <f ca="1">OFFSET(InputPriceData!B$15,CalculationsAndCharts!$A1126+$A$11,0,1,1)</f>
        <v>39972</v>
      </c>
      <c r="C1126" s="3">
        <f ca="1">OFFSET(InputPriceData!G$15,CalculationsAndCharts!$A1126+$A$11,IF($C$7,8,0),1,1)</f>
        <v>238565100</v>
      </c>
      <c r="D1126" s="4">
        <f ca="1">OFFSET(InputPriceData!C$15,CalculationsAndCharts!$A1126+$A$11,IF($C$7,8,0),1,1)</f>
        <v>84.72</v>
      </c>
      <c r="E1126" s="4">
        <f ca="1">OFFSET(InputPriceData!D$15,CalculationsAndCharts!$A1126+$A$11,IF($C$7,8,0),1,1)</f>
        <v>85.86</v>
      </c>
      <c r="F1126" s="4">
        <f ca="1">OFFSET(InputPriceData!E$15,CalculationsAndCharts!$A1126+$A$11,IF($C$7,8,0),1,1)</f>
        <v>84</v>
      </c>
      <c r="G1126" s="4">
        <f ca="1">OFFSET(InputPriceData!F$15,CalculationsAndCharts!$A1126+$A$11,IF($C$7,8,0),1,1)</f>
        <v>85.01</v>
      </c>
      <c r="H1126" s="138"/>
      <c r="I1126" s="138"/>
      <c r="O1126" s="246">
        <f t="shared" ca="1" si="170"/>
        <v>1.2247119156906436</v>
      </c>
      <c r="P1126" s="246">
        <f t="shared" ca="1" si="171"/>
        <v>1.7963427403471388</v>
      </c>
      <c r="Q1126" s="246">
        <f t="shared" ca="1" si="173"/>
        <v>4.1730052306088945</v>
      </c>
      <c r="R1126" s="4">
        <f t="shared" ca="1" si="174"/>
        <v>0.43046740683932228</v>
      </c>
      <c r="S1126" s="4">
        <f t="shared" ca="1" si="172"/>
        <v>0.95895025877487616</v>
      </c>
      <c r="W1126" s="246">
        <f t="shared" ca="1" si="175"/>
        <v>1.2247119156906436</v>
      </c>
      <c r="X1126" s="246">
        <f t="shared" ca="1" si="176"/>
        <v>1.7963427403471388</v>
      </c>
      <c r="Y1126" s="246">
        <f t="shared" ca="1" si="177"/>
        <v>4.1730052306088945</v>
      </c>
      <c r="Z1126" s="4">
        <f t="shared" ca="1" si="178"/>
        <v>0.43046740683932228</v>
      </c>
      <c r="AA1126" s="4">
        <f t="shared" ca="1" si="179"/>
        <v>0.70847691813695113</v>
      </c>
    </row>
    <row r="1127" spans="1:27" x14ac:dyDescent="0.25">
      <c r="A1127">
        <v>1095</v>
      </c>
      <c r="B1127" s="176">
        <f ca="1">OFFSET(InputPriceData!B$15,CalculationsAndCharts!$A1127+$A$11,0,1,1)</f>
        <v>39969</v>
      </c>
      <c r="C1127" s="3">
        <f ca="1">OFFSET(InputPriceData!G$15,CalculationsAndCharts!$A1127+$A$11,IF($C$7,8,0),1,1)</f>
        <v>284257900</v>
      </c>
      <c r="D1127" s="4">
        <f ca="1">OFFSET(InputPriceData!C$15,CalculationsAndCharts!$A1127+$A$11,IF($C$7,8,0),1,1)</f>
        <v>86.21</v>
      </c>
      <c r="E1127" s="4">
        <f ca="1">OFFSET(InputPriceData!D$15,CalculationsAndCharts!$A1127+$A$11,IF($C$7,8,0),1,1)</f>
        <v>86.37</v>
      </c>
      <c r="F1127" s="4">
        <f ca="1">OFFSET(InputPriceData!E$15,CalculationsAndCharts!$A1127+$A$11,IF($C$7,8,0),1,1)</f>
        <v>84.68</v>
      </c>
      <c r="G1127" s="4">
        <f ca="1">OFFSET(InputPriceData!F$15,CalculationsAndCharts!$A1127+$A$11,IF($C$7,8,0),1,1)</f>
        <v>85.36</v>
      </c>
      <c r="H1127" s="138"/>
      <c r="I1127" s="138"/>
      <c r="O1127" s="246">
        <f t="shared" ca="1" si="170"/>
        <v>1.8684530428516206</v>
      </c>
      <c r="P1127" s="246">
        <f t="shared" ca="1" si="171"/>
        <v>1.6704414073237137</v>
      </c>
      <c r="Q1127" s="246">
        <f t="shared" ca="1" si="173"/>
        <v>4.2109033608566042</v>
      </c>
      <c r="R1127" s="4">
        <f t="shared" ca="1" si="174"/>
        <v>0.39669431097651781</v>
      </c>
      <c r="S1127" s="4">
        <f t="shared" ca="1" si="172"/>
        <v>0.95554203183973052</v>
      </c>
      <c r="W1127" s="246">
        <f t="shared" ca="1" si="175"/>
        <v>1.8684530428516206</v>
      </c>
      <c r="X1127" s="246">
        <f t="shared" ca="1" si="176"/>
        <v>1.6704414073237137</v>
      </c>
      <c r="Y1127" s="246">
        <f t="shared" ca="1" si="177"/>
        <v>4.2109033608566042</v>
      </c>
      <c r="Z1127" s="4">
        <f t="shared" ca="1" si="178"/>
        <v>0.39669431097651781</v>
      </c>
      <c r="AA1127" s="4">
        <f t="shared" ca="1" si="179"/>
        <v>0.68758921847360954</v>
      </c>
    </row>
    <row r="1128" spans="1:27" x14ac:dyDescent="0.25">
      <c r="A1128">
        <v>1096</v>
      </c>
      <c r="B1128" s="176">
        <f ca="1">OFFSET(InputPriceData!B$15,CalculationsAndCharts!$A1128+$A$11,0,1,1)</f>
        <v>39968</v>
      </c>
      <c r="C1128" s="3">
        <f ca="1">OFFSET(InputPriceData!G$15,CalculationsAndCharts!$A1128+$A$11,IF($C$7,8,0),1,1)</f>
        <v>210102300</v>
      </c>
      <c r="D1128" s="4">
        <f ca="1">OFFSET(InputPriceData!C$15,CalculationsAndCharts!$A1128+$A$11,IF($C$7,8,0),1,1)</f>
        <v>84.86</v>
      </c>
      <c r="E1128" s="4">
        <f ca="1">OFFSET(InputPriceData!D$15,CalculationsAndCharts!$A1128+$A$11,IF($C$7,8,0),1,1)</f>
        <v>85.47</v>
      </c>
      <c r="F1128" s="4">
        <f ca="1">OFFSET(InputPriceData!E$15,CalculationsAndCharts!$A1128+$A$11,IF($C$7,8,0),1,1)</f>
        <v>84.23</v>
      </c>
      <c r="G1128" s="4">
        <f ca="1">OFFSET(InputPriceData!F$15,CalculationsAndCharts!$A1128+$A$11,IF($C$7,8,0),1,1)</f>
        <v>85.34</v>
      </c>
      <c r="H1128" s="138"/>
      <c r="I1128" s="138"/>
      <c r="O1128" s="246">
        <f t="shared" ca="1" si="170"/>
        <v>2.1811638652960936</v>
      </c>
      <c r="P1128" s="246">
        <f t="shared" ca="1" si="171"/>
        <v>1.4588664501770663</v>
      </c>
      <c r="Q1128" s="246">
        <f t="shared" ca="1" si="173"/>
        <v>4.2491456719037375</v>
      </c>
      <c r="R1128" s="4">
        <f t="shared" ca="1" si="174"/>
        <v>0.34333171014197139</v>
      </c>
      <c r="S1128" s="4">
        <f t="shared" ca="1" si="172"/>
        <v>0.94983429925784435</v>
      </c>
      <c r="W1128" s="246">
        <f t="shared" ca="1" si="175"/>
        <v>2.1811638652960936</v>
      </c>
      <c r="X1128" s="246">
        <f t="shared" ca="1" si="176"/>
        <v>1.4588664501770663</v>
      </c>
      <c r="Y1128" s="246">
        <f t="shared" ca="1" si="177"/>
        <v>4.2491456719037375</v>
      </c>
      <c r="Z1128" s="4">
        <f t="shared" ca="1" si="178"/>
        <v>0.34333171014197139</v>
      </c>
      <c r="AA1128" s="4">
        <f t="shared" ca="1" si="179"/>
        <v>0.65357456139443526</v>
      </c>
    </row>
    <row r="1129" spans="1:27" x14ac:dyDescent="0.25">
      <c r="A1129">
        <v>1097</v>
      </c>
      <c r="B1129" s="176">
        <f ca="1">OFFSET(InputPriceData!B$15,CalculationsAndCharts!$A1129+$A$11,0,1,1)</f>
        <v>39967</v>
      </c>
      <c r="C1129" s="3">
        <f ca="1">OFFSET(InputPriceData!G$15,CalculationsAndCharts!$A1129+$A$11,IF($C$7,8,0),1,1)</f>
        <v>235310500</v>
      </c>
      <c r="D1129" s="4">
        <f ca="1">OFFSET(InputPriceData!C$15,CalculationsAndCharts!$A1129+$A$11,IF($C$7,8,0),1,1)</f>
        <v>84.89</v>
      </c>
      <c r="E1129" s="4">
        <f ca="1">OFFSET(InputPriceData!D$15,CalculationsAndCharts!$A1129+$A$11,IF($C$7,8,0),1,1)</f>
        <v>84.97</v>
      </c>
      <c r="F1129" s="4">
        <f ca="1">OFFSET(InputPriceData!E$15,CalculationsAndCharts!$A1129+$A$11,IF($C$7,8,0),1,1)</f>
        <v>83.74</v>
      </c>
      <c r="G1129" s="4">
        <f ca="1">OFFSET(InputPriceData!F$15,CalculationsAndCharts!$A1129+$A$11,IF($C$7,8,0),1,1)</f>
        <v>84.54</v>
      </c>
      <c r="H1129" s="138"/>
      <c r="I1129" s="138"/>
      <c r="O1129" s="246">
        <f t="shared" ca="1" si="170"/>
        <v>1.7025904404298728</v>
      </c>
      <c r="P1129" s="246">
        <f t="shared" ca="1" si="171"/>
        <v>1.1986905036911426</v>
      </c>
      <c r="Q1129" s="246">
        <f t="shared" ca="1" si="173"/>
        <v>4.287735289509321</v>
      </c>
      <c r="R1129" s="4">
        <f t="shared" ca="1" si="174"/>
        <v>0.27956261820172162</v>
      </c>
      <c r="S1129" s="4">
        <f t="shared" ca="1" si="172"/>
        <v>0.94243898026524131</v>
      </c>
      <c r="W1129" s="246">
        <f t="shared" ca="1" si="175"/>
        <v>1.7025904404298728</v>
      </c>
      <c r="X1129" s="246">
        <f t="shared" ca="1" si="176"/>
        <v>1.1986905036911426</v>
      </c>
      <c r="Y1129" s="246">
        <f t="shared" ca="1" si="177"/>
        <v>4.287735289509321</v>
      </c>
      <c r="Z1129" s="4">
        <f t="shared" ca="1" si="178"/>
        <v>0.27956261820172162</v>
      </c>
      <c r="AA1129" s="4">
        <f t="shared" ca="1" si="179"/>
        <v>0.61121362561834858</v>
      </c>
    </row>
    <row r="1130" spans="1:27" x14ac:dyDescent="0.25">
      <c r="A1130">
        <v>1098</v>
      </c>
      <c r="B1130" s="176">
        <f ca="1">OFFSET(InputPriceData!B$15,CalculationsAndCharts!$A1130+$A$11,0,1,1)</f>
        <v>39966</v>
      </c>
      <c r="C1130" s="3">
        <f ca="1">OFFSET(InputPriceData!G$15,CalculationsAndCharts!$A1130+$A$11,IF($C$7,8,0),1,1)</f>
        <v>230874500</v>
      </c>
      <c r="D1130" s="4">
        <f ca="1">OFFSET(InputPriceData!C$15,CalculationsAndCharts!$A1130+$A$11,IF($C$7,8,0),1,1)</f>
        <v>85.22</v>
      </c>
      <c r="E1130" s="4">
        <f ca="1">OFFSET(InputPriceData!D$15,CalculationsAndCharts!$A1130+$A$11,IF($C$7,8,0),1,1)</f>
        <v>86.1</v>
      </c>
      <c r="F1130" s="4">
        <f ca="1">OFFSET(InputPriceData!E$15,CalculationsAndCharts!$A1130+$A$11,IF($C$7,8,0),1,1)</f>
        <v>85.07</v>
      </c>
      <c r="G1130" s="4">
        <f ca="1">OFFSET(InputPriceData!F$15,CalculationsAndCharts!$A1130+$A$11,IF($C$7,8,0),1,1)</f>
        <v>85.63</v>
      </c>
      <c r="H1130" s="138"/>
      <c r="I1130" s="138"/>
      <c r="O1130" s="246">
        <f t="shared" ca="1" si="170"/>
        <v>3.1528769203707618</v>
      </c>
      <c r="P1130" s="246">
        <f t="shared" ca="1" si="171"/>
        <v>0.88456989455168733</v>
      </c>
      <c r="Q1130" s="246">
        <f t="shared" ca="1" si="173"/>
        <v>4.3266753678196981</v>
      </c>
      <c r="R1130" s="4">
        <f t="shared" ca="1" si="174"/>
        <v>0.20444563535568433</v>
      </c>
      <c r="S1130" s="4">
        <f t="shared" ca="1" si="172"/>
        <v>0.93280796921734688</v>
      </c>
      <c r="W1130" s="246">
        <f t="shared" ca="1" si="175"/>
        <v>3.1528769203707618</v>
      </c>
      <c r="X1130" s="246">
        <f t="shared" ca="1" si="176"/>
        <v>0.88456989455168733</v>
      </c>
      <c r="Y1130" s="246">
        <f t="shared" ca="1" si="177"/>
        <v>4.3266753678196981</v>
      </c>
      <c r="Z1130" s="4">
        <f t="shared" ca="1" si="178"/>
        <v>0.20444563535568433</v>
      </c>
      <c r="AA1130" s="4">
        <f t="shared" ca="1" si="179"/>
        <v>0.5587518819510201</v>
      </c>
    </row>
    <row r="1131" spans="1:27" x14ac:dyDescent="0.25">
      <c r="A1131">
        <v>1099</v>
      </c>
      <c r="B1131" s="176">
        <f ca="1">OFFSET(InputPriceData!B$15,CalculationsAndCharts!$A1131+$A$11,0,1,1)</f>
        <v>39965</v>
      </c>
      <c r="C1131" s="3">
        <f ca="1">OFFSET(InputPriceData!G$15,CalculationsAndCharts!$A1131+$A$11,IF($C$7,8,0),1,1)</f>
        <v>276246800</v>
      </c>
      <c r="D1131" s="4">
        <f ca="1">OFFSET(InputPriceData!C$15,CalculationsAndCharts!$A1131+$A$11,IF($C$7,8,0),1,1)</f>
        <v>84.57</v>
      </c>
      <c r="E1131" s="4">
        <f ca="1">OFFSET(InputPriceData!D$15,CalculationsAndCharts!$A1131+$A$11,IF($C$7,8,0),1,1)</f>
        <v>85.92</v>
      </c>
      <c r="F1131" s="4">
        <f ca="1">OFFSET(InputPriceData!E$15,CalculationsAndCharts!$A1131+$A$11,IF($C$7,8,0),1,1)</f>
        <v>84.35</v>
      </c>
      <c r="G1131" s="4">
        <f ca="1">OFFSET(InputPriceData!F$15,CalculationsAndCharts!$A1131+$A$11,IF($C$7,8,0),1,1)</f>
        <v>85.56</v>
      </c>
      <c r="H1131" s="138"/>
      <c r="I1131" s="138"/>
      <c r="O1131" s="246">
        <f t="shared" ca="1" si="170"/>
        <v>3.5181389343127094</v>
      </c>
      <c r="P1131" s="246">
        <f t="shared" ca="1" si="171"/>
        <v>0.58489685370537448</v>
      </c>
      <c r="Q1131" s="246">
        <f t="shared" ca="1" si="173"/>
        <v>4.3659690896263355</v>
      </c>
      <c r="R1131" s="4">
        <f t="shared" ca="1" si="174"/>
        <v>0.13396724569010479</v>
      </c>
      <c r="S1131" s="4">
        <f t="shared" ca="1" si="172"/>
        <v>0.92271501543307977</v>
      </c>
      <c r="W1131" s="246">
        <f t="shared" ca="1" si="175"/>
        <v>3.5181389343127094</v>
      </c>
      <c r="X1131" s="246">
        <f t="shared" ca="1" si="176"/>
        <v>0.58489685370537448</v>
      </c>
      <c r="Y1131" s="246">
        <f t="shared" ca="1" si="177"/>
        <v>4.3659690896263355</v>
      </c>
      <c r="Z1131" s="4">
        <f t="shared" ca="1" si="178"/>
        <v>0.13396724569010479</v>
      </c>
      <c r="AA1131" s="4">
        <f t="shared" ca="1" si="179"/>
        <v>0.50680892725965188</v>
      </c>
    </row>
    <row r="1132" spans="1:27" x14ac:dyDescent="0.25">
      <c r="A1132">
        <v>1100</v>
      </c>
      <c r="B1132" s="176">
        <f ca="1">OFFSET(InputPriceData!B$15,CalculationsAndCharts!$A1132+$A$11,0,1,1)</f>
        <v>39962</v>
      </c>
      <c r="C1132" s="3">
        <f ca="1">OFFSET(InputPriceData!G$15,CalculationsAndCharts!$A1132+$A$11,IF($C$7,8,0),1,1)</f>
        <v>258641500</v>
      </c>
      <c r="D1132" s="4">
        <f ca="1">OFFSET(InputPriceData!C$15,CalculationsAndCharts!$A1132+$A$11,IF($C$7,8,0),1,1)</f>
        <v>82.53</v>
      </c>
      <c r="E1132" s="4">
        <f ca="1">OFFSET(InputPriceData!D$15,CalculationsAndCharts!$A1132+$A$11,IF($C$7,8,0),1,1)</f>
        <v>84.59</v>
      </c>
      <c r="F1132" s="4">
        <f ca="1">OFFSET(InputPriceData!E$15,CalculationsAndCharts!$A1132+$A$11,IF($C$7,8,0),1,1)</f>
        <v>81.86</v>
      </c>
      <c r="G1132" s="4">
        <f ca="1">OFFSET(InputPriceData!F$15,CalculationsAndCharts!$A1132+$A$11,IF($C$7,8,0),1,1)</f>
        <v>83.53</v>
      </c>
      <c r="H1132" s="138"/>
      <c r="I1132" s="138"/>
      <c r="O1132" s="246">
        <f t="shared" ca="1" si="170"/>
        <v>1.8600135856563502</v>
      </c>
      <c r="P1132" s="246">
        <f t="shared" ca="1" si="171"/>
        <v>0.45651649894578944</v>
      </c>
      <c r="Q1132" s="246">
        <f t="shared" ca="1" si="173"/>
        <v>4.4056196666259693</v>
      </c>
      <c r="R1132" s="4">
        <f t="shared" ca="1" si="174"/>
        <v>0.10362140481713694</v>
      </c>
      <c r="S1132" s="4">
        <f t="shared" ca="1" si="172"/>
        <v>0.91800859828727277</v>
      </c>
      <c r="W1132" s="246">
        <f t="shared" ca="1" si="175"/>
        <v>1.8600135856563502</v>
      </c>
      <c r="X1132" s="246">
        <f t="shared" ca="1" si="176"/>
        <v>0.45651649894578944</v>
      </c>
      <c r="Y1132" s="246">
        <f t="shared" ca="1" si="177"/>
        <v>4.4056196666259693</v>
      </c>
      <c r="Z1132" s="4">
        <f t="shared" ca="1" si="178"/>
        <v>0.10362140481713694</v>
      </c>
      <c r="AA1132" s="4">
        <f t="shared" ca="1" si="179"/>
        <v>0.48357780041037535</v>
      </c>
    </row>
    <row r="1133" spans="1:27" x14ac:dyDescent="0.25">
      <c r="A1133">
        <v>1101</v>
      </c>
      <c r="B1133" s="176">
        <f ca="1">OFFSET(InputPriceData!B$15,CalculationsAndCharts!$A1133+$A$11,0,1,1)</f>
        <v>39961</v>
      </c>
      <c r="C1133" s="3">
        <f ca="1">OFFSET(InputPriceData!G$15,CalculationsAndCharts!$A1133+$A$11,IF($C$7,8,0),1,1)</f>
        <v>289095000</v>
      </c>
      <c r="D1133" s="4">
        <f ca="1">OFFSET(InputPriceData!C$15,CalculationsAndCharts!$A1133+$A$11,IF($C$7,8,0),1,1)</f>
        <v>81.66</v>
      </c>
      <c r="E1133" s="4">
        <f ca="1">OFFSET(InputPriceData!D$15,CalculationsAndCharts!$A1133+$A$11,IF($C$7,8,0),1,1)</f>
        <v>82.46</v>
      </c>
      <c r="F1133" s="4">
        <f ca="1">OFFSET(InputPriceData!E$15,CalculationsAndCharts!$A1133+$A$11,IF($C$7,8,0),1,1)</f>
        <v>80.44</v>
      </c>
      <c r="G1133" s="4">
        <f ca="1">OFFSET(InputPriceData!F$15,CalculationsAndCharts!$A1133+$A$11,IF($C$7,8,0),1,1)</f>
        <v>82.08</v>
      </c>
      <c r="H1133" s="138"/>
      <c r="I1133" s="138"/>
      <c r="O1133" s="246">
        <f t="shared" ca="1" si="170"/>
        <v>0.65059170766646579</v>
      </c>
      <c r="P1133" s="246">
        <f t="shared" ca="1" si="171"/>
        <v>0.53140139019948962</v>
      </c>
      <c r="Q1133" s="246">
        <f t="shared" ca="1" si="173"/>
        <v>4.4456303396831176</v>
      </c>
      <c r="R1133" s="4">
        <f t="shared" ca="1" si="174"/>
        <v>0.11953341811981777</v>
      </c>
      <c r="S1133" s="4">
        <f t="shared" ca="1" si="172"/>
        <v>0.92050537918529074</v>
      </c>
      <c r="W1133" s="246">
        <f t="shared" ca="1" si="175"/>
        <v>0.65059170766646579</v>
      </c>
      <c r="X1133" s="246">
        <f t="shared" ca="1" si="176"/>
        <v>0.53140139019948962</v>
      </c>
      <c r="Y1133" s="246">
        <f t="shared" ca="1" si="177"/>
        <v>4.4456303396831176</v>
      </c>
      <c r="Z1133" s="4">
        <f t="shared" ca="1" si="178"/>
        <v>0.11953341811981777</v>
      </c>
      <c r="AA1133" s="4">
        <f t="shared" ca="1" si="179"/>
        <v>0.49582629345946205</v>
      </c>
    </row>
    <row r="1134" spans="1:27" x14ac:dyDescent="0.25">
      <c r="A1134">
        <v>1102</v>
      </c>
      <c r="B1134" s="176">
        <f ca="1">OFFSET(InputPriceData!B$15,CalculationsAndCharts!$A1134+$A$11,0,1,1)</f>
        <v>39960</v>
      </c>
      <c r="C1134" s="3">
        <f ca="1">OFFSET(InputPriceData!G$15,CalculationsAndCharts!$A1134+$A$11,IF($C$7,8,0),1,1)</f>
        <v>246015800</v>
      </c>
      <c r="D1134" s="4">
        <f ca="1">OFFSET(InputPriceData!C$15,CalculationsAndCharts!$A1134+$A$11,IF($C$7,8,0),1,1)</f>
        <v>82.55</v>
      </c>
      <c r="E1134" s="4">
        <f ca="1">OFFSET(InputPriceData!D$15,CalculationsAndCharts!$A1134+$A$11,IF($C$7,8,0),1,1)</f>
        <v>82.83</v>
      </c>
      <c r="F1134" s="4">
        <f ca="1">OFFSET(InputPriceData!E$15,CalculationsAndCharts!$A1134+$A$11,IF($C$7,8,0),1,1)</f>
        <v>80.819999999999993</v>
      </c>
      <c r="G1134" s="4">
        <f ca="1">OFFSET(InputPriceData!F$15,CalculationsAndCharts!$A1134+$A$11,IF($C$7,8,0),1,1)</f>
        <v>80.95</v>
      </c>
      <c r="H1134" s="138"/>
      <c r="I1134" s="138"/>
      <c r="O1134" s="246">
        <f t="shared" ca="1" si="170"/>
        <v>-0.33787436271421534</v>
      </c>
      <c r="P1134" s="246">
        <f t="shared" ca="1" si="171"/>
        <v>0.73735661438274314</v>
      </c>
      <c r="Q1134" s="246">
        <f t="shared" ca="1" si="173"/>
        <v>4.4860043790949726</v>
      </c>
      <c r="R1134" s="4">
        <f t="shared" ca="1" si="174"/>
        <v>0.16436823330330785</v>
      </c>
      <c r="S1134" s="4">
        <f t="shared" ca="1" si="172"/>
        <v>0.92720542713293597</v>
      </c>
      <c r="W1134" s="246">
        <f t="shared" ca="1" si="175"/>
        <v>-0.33787436271421534</v>
      </c>
      <c r="X1134" s="246">
        <f t="shared" ca="1" si="176"/>
        <v>0.73735661438274314</v>
      </c>
      <c r="Y1134" s="246">
        <f t="shared" ca="1" si="177"/>
        <v>4.4860043790949726</v>
      </c>
      <c r="Z1134" s="4">
        <f t="shared" ca="1" si="178"/>
        <v>0.16436823330330785</v>
      </c>
      <c r="AA1134" s="4">
        <f t="shared" ca="1" si="179"/>
        <v>0.52955164591081971</v>
      </c>
    </row>
    <row r="1135" spans="1:27" x14ac:dyDescent="0.25">
      <c r="A1135">
        <v>1103</v>
      </c>
      <c r="B1135" s="176">
        <f ca="1">OFFSET(InputPriceData!B$15,CalculationsAndCharts!$A1135+$A$11,0,1,1)</f>
        <v>39959</v>
      </c>
      <c r="C1135" s="3">
        <f ca="1">OFFSET(InputPriceData!G$15,CalculationsAndCharts!$A1135+$A$11,IF($C$7,8,0),1,1)</f>
        <v>236318500</v>
      </c>
      <c r="D1135" s="4">
        <f ca="1">OFFSET(InputPriceData!C$15,CalculationsAndCharts!$A1135+$A$11,IF($C$7,8,0),1,1)</f>
        <v>79.77</v>
      </c>
      <c r="E1135" s="4">
        <f ca="1">OFFSET(InputPriceData!D$15,CalculationsAndCharts!$A1135+$A$11,IF($C$7,8,0),1,1)</f>
        <v>82.65</v>
      </c>
      <c r="F1135" s="4">
        <f ca="1">OFFSET(InputPriceData!E$15,CalculationsAndCharts!$A1135+$A$11,IF($C$7,8,0),1,1)</f>
        <v>79.73</v>
      </c>
      <c r="G1135" s="4">
        <f ca="1">OFFSET(InputPriceData!F$15,CalculationsAndCharts!$A1135+$A$11,IF($C$7,8,0),1,1)</f>
        <v>82.42</v>
      </c>
      <c r="H1135" s="138"/>
      <c r="I1135" s="138"/>
      <c r="O1135" s="246">
        <f t="shared" ca="1" si="170"/>
        <v>1.3019698242603845</v>
      </c>
      <c r="P1135" s="246">
        <f t="shared" ca="1" si="171"/>
        <v>0.98691486853464605</v>
      </c>
      <c r="Q1135" s="246">
        <f t="shared" ca="1" si="173"/>
        <v>4.5267450848587014</v>
      </c>
      <c r="R1135" s="4">
        <f t="shared" ca="1" si="174"/>
        <v>0.21801865358748201</v>
      </c>
      <c r="S1135" s="4">
        <f t="shared" ca="1" si="172"/>
        <v>0.93462879353412065</v>
      </c>
      <c r="W1135" s="246">
        <f t="shared" ca="1" si="175"/>
        <v>1.3019698242603845</v>
      </c>
      <c r="X1135" s="246">
        <f t="shared" ca="1" si="176"/>
        <v>0.98691486853464605</v>
      </c>
      <c r="Y1135" s="246">
        <f t="shared" ca="1" si="177"/>
        <v>4.5267450848587014</v>
      </c>
      <c r="Z1135" s="4">
        <f t="shared" ca="1" si="178"/>
        <v>0.21801865358748201</v>
      </c>
      <c r="AA1135" s="4">
        <f t="shared" ca="1" si="179"/>
        <v>0.56844592730422061</v>
      </c>
    </row>
    <row r="1136" spans="1:27" x14ac:dyDescent="0.25">
      <c r="A1136">
        <v>1104</v>
      </c>
      <c r="B1136" s="176">
        <f ca="1">OFFSET(InputPriceData!B$15,CalculationsAndCharts!$A1136+$A$11,0,1,1)</f>
        <v>39955</v>
      </c>
      <c r="C1136" s="3">
        <f ca="1">OFFSET(InputPriceData!G$15,CalculationsAndCharts!$A1136+$A$11,IF($C$7,8,0),1,1)</f>
        <v>166811900</v>
      </c>
      <c r="D1136" s="4">
        <f ca="1">OFFSET(InputPriceData!C$15,CalculationsAndCharts!$A1136+$A$11,IF($C$7,8,0),1,1)</f>
        <v>80.760000000000005</v>
      </c>
      <c r="E1136" s="4">
        <f ca="1">OFFSET(InputPriceData!D$15,CalculationsAndCharts!$A1136+$A$11,IF($C$7,8,0),1,1)</f>
        <v>81.239999999999995</v>
      </c>
      <c r="F1136" s="4">
        <f ca="1">OFFSET(InputPriceData!E$15,CalculationsAndCharts!$A1136+$A$11,IF($C$7,8,0),1,1)</f>
        <v>80.05</v>
      </c>
      <c r="G1136" s="4">
        <f ca="1">OFFSET(InputPriceData!F$15,CalculationsAndCharts!$A1136+$A$11,IF($C$7,8,0),1,1)</f>
        <v>80.36</v>
      </c>
      <c r="H1136" s="138"/>
      <c r="I1136" s="138"/>
      <c r="O1136" s="246">
        <f t="shared" ca="1" si="170"/>
        <v>-0.60068433998068393</v>
      </c>
      <c r="P1136" s="246">
        <f t="shared" ca="1" si="171"/>
        <v>1.313842012364866</v>
      </c>
      <c r="Q1136" s="246">
        <f t="shared" ca="1" si="173"/>
        <v>4.5678557869411716</v>
      </c>
      <c r="R1136" s="4">
        <f t="shared" ca="1" si="174"/>
        <v>0.28762773468482677</v>
      </c>
      <c r="S1136" s="4">
        <f t="shared" ca="1" si="172"/>
        <v>0.94341154236059899</v>
      </c>
      <c r="W1136" s="246">
        <f t="shared" ca="1" si="175"/>
        <v>-0.60068433998068393</v>
      </c>
      <c r="X1136" s="246">
        <f t="shared" ca="1" si="176"/>
        <v>1.313842012364866</v>
      </c>
      <c r="Y1136" s="246">
        <f t="shared" ca="1" si="177"/>
        <v>4.5678557869411716</v>
      </c>
      <c r="Z1136" s="4">
        <f t="shared" ca="1" si="178"/>
        <v>0.28762773468482677</v>
      </c>
      <c r="AA1136" s="4">
        <f t="shared" ca="1" si="179"/>
        <v>0.61667822978035747</v>
      </c>
    </row>
    <row r="1137" spans="1:27" x14ac:dyDescent="0.25">
      <c r="A1137">
        <v>1105</v>
      </c>
      <c r="B1137" s="176">
        <f ca="1">OFFSET(InputPriceData!B$15,CalculationsAndCharts!$A1137+$A$11,0,1,1)</f>
        <v>39954</v>
      </c>
      <c r="C1137" s="3">
        <f ca="1">OFFSET(InputPriceData!G$15,CalculationsAndCharts!$A1137+$A$11,IF($C$7,8,0),1,1)</f>
        <v>258988400</v>
      </c>
      <c r="D1137" s="4">
        <f ca="1">OFFSET(InputPriceData!C$15,CalculationsAndCharts!$A1137+$A$11,IF($C$7,8,0),1,1)</f>
        <v>80.77</v>
      </c>
      <c r="E1137" s="4">
        <f ca="1">OFFSET(InputPriceData!D$15,CalculationsAndCharts!$A1137+$A$11,IF($C$7,8,0),1,1)</f>
        <v>81.069999999999993</v>
      </c>
      <c r="F1137" s="4">
        <f ca="1">OFFSET(InputPriceData!E$15,CalculationsAndCharts!$A1137+$A$11,IF($C$7,8,0),1,1)</f>
        <v>79.680000000000007</v>
      </c>
      <c r="G1137" s="4">
        <f ca="1">OFFSET(InputPriceData!F$15,CalculationsAndCharts!$A1137+$A$11,IF($C$7,8,0),1,1)</f>
        <v>80.540000000000006</v>
      </c>
      <c r="H1137" s="138"/>
      <c r="I1137" s="138"/>
      <c r="O1137" s="246">
        <f t="shared" ca="1" si="170"/>
        <v>-0.33599623073447371</v>
      </c>
      <c r="P1137" s="246">
        <f t="shared" ca="1" si="171"/>
        <v>1.7049391671333174</v>
      </c>
      <c r="Q1137" s="246">
        <f t="shared" ca="1" si="173"/>
        <v>4.6093398455511316</v>
      </c>
      <c r="R1137" s="4">
        <f t="shared" ca="1" si="174"/>
        <v>0.3698879284804526</v>
      </c>
      <c r="S1137" s="4">
        <f t="shared" ca="1" si="172"/>
        <v>0.95272620000457997</v>
      </c>
      <c r="W1137" s="246">
        <f t="shared" ca="1" si="175"/>
        <v>-0.33599623073447371</v>
      </c>
      <c r="X1137" s="246">
        <f t="shared" ca="1" si="176"/>
        <v>1.7049391671333174</v>
      </c>
      <c r="Y1137" s="246">
        <f t="shared" ca="1" si="177"/>
        <v>4.6093398455511316</v>
      </c>
      <c r="Z1137" s="4">
        <f t="shared" ca="1" si="178"/>
        <v>0.3698879284804526</v>
      </c>
      <c r="AA1137" s="4">
        <f t="shared" ca="1" si="179"/>
        <v>0.67066027286307017</v>
      </c>
    </row>
    <row r="1138" spans="1:27" x14ac:dyDescent="0.25">
      <c r="A1138">
        <v>1106</v>
      </c>
      <c r="B1138" s="176">
        <f ca="1">OFFSET(InputPriceData!B$15,CalculationsAndCharts!$A1138+$A$11,0,1,1)</f>
        <v>39953</v>
      </c>
      <c r="C1138" s="3">
        <f ca="1">OFFSET(InputPriceData!G$15,CalculationsAndCharts!$A1138+$A$11,IF($C$7,8,0),1,1)</f>
        <v>285722200</v>
      </c>
      <c r="D1138" s="4">
        <f ca="1">OFFSET(InputPriceData!C$15,CalculationsAndCharts!$A1138+$A$11,IF($C$7,8,0),1,1)</f>
        <v>83.01</v>
      </c>
      <c r="E1138" s="4">
        <f ca="1">OFFSET(InputPriceData!D$15,CalculationsAndCharts!$A1138+$A$11,IF($C$7,8,0),1,1)</f>
        <v>83.78</v>
      </c>
      <c r="F1138" s="4">
        <f ca="1">OFFSET(InputPriceData!E$15,CalculationsAndCharts!$A1138+$A$11,IF($C$7,8,0),1,1)</f>
        <v>81.62</v>
      </c>
      <c r="G1138" s="4">
        <f ca="1">OFFSET(InputPriceData!F$15,CalculationsAndCharts!$A1138+$A$11,IF($C$7,8,0),1,1)</f>
        <v>81.709999999999994</v>
      </c>
      <c r="H1138" s="138"/>
      <c r="I1138" s="138"/>
      <c r="O1138" s="246">
        <f t="shared" ca="1" si="170"/>
        <v>0.98948180318301415</v>
      </c>
      <c r="P1138" s="246">
        <f t="shared" ca="1" si="171"/>
        <v>2.0470056552142584</v>
      </c>
      <c r="Q1138" s="246">
        <f t="shared" ca="1" si="173"/>
        <v>4.6512006514138564</v>
      </c>
      <c r="R1138" s="4">
        <f t="shared" ca="1" si="174"/>
        <v>0.44010263341187322</v>
      </c>
      <c r="S1138" s="4">
        <f t="shared" ca="1" si="172"/>
        <v>0.95989539241162258</v>
      </c>
      <c r="W1138" s="246">
        <f t="shared" ca="1" si="175"/>
        <v>0.98948180318301415</v>
      </c>
      <c r="X1138" s="246">
        <f t="shared" ca="1" si="176"/>
        <v>2.0470056552142584</v>
      </c>
      <c r="Y1138" s="246">
        <f t="shared" ca="1" si="177"/>
        <v>4.6512006514138564</v>
      </c>
      <c r="Z1138" s="4">
        <f t="shared" ca="1" si="178"/>
        <v>0.44010263341187322</v>
      </c>
      <c r="AA1138" s="4">
        <f t="shared" ca="1" si="179"/>
        <v>0.71434805018776448</v>
      </c>
    </row>
    <row r="1139" spans="1:27" x14ac:dyDescent="0.25">
      <c r="A1139">
        <v>1107</v>
      </c>
      <c r="B1139" s="176">
        <f ca="1">OFFSET(InputPriceData!B$15,CalculationsAndCharts!$A1139+$A$11,0,1,1)</f>
        <v>39952</v>
      </c>
      <c r="C1139" s="3">
        <f ca="1">OFFSET(InputPriceData!G$15,CalculationsAndCharts!$A1139+$A$11,IF($C$7,8,0),1,1)</f>
        <v>206102200</v>
      </c>
      <c r="D1139" s="4">
        <f ca="1">OFFSET(InputPriceData!C$15,CalculationsAndCharts!$A1139+$A$11,IF($C$7,8,0),1,1)</f>
        <v>82.31</v>
      </c>
      <c r="E1139" s="4">
        <f ca="1">OFFSET(InputPriceData!D$15,CalculationsAndCharts!$A1139+$A$11,IF($C$7,8,0),1,1)</f>
        <v>83.03</v>
      </c>
      <c r="F1139" s="4">
        <f ca="1">OFFSET(InputPriceData!E$15,CalculationsAndCharts!$A1139+$A$11,IF($C$7,8,0),1,1)</f>
        <v>81.98</v>
      </c>
      <c r="G1139" s="4">
        <f ca="1">OFFSET(InputPriceData!F$15,CalculationsAndCharts!$A1139+$A$11,IF($C$7,8,0),1,1)</f>
        <v>82.26</v>
      </c>
      <c r="H1139" s="138"/>
      <c r="I1139" s="138"/>
      <c r="O1139" s="246">
        <f t="shared" ca="1" si="170"/>
        <v>1.7876178200464667</v>
      </c>
      <c r="P1139" s="246">
        <f t="shared" ca="1" si="171"/>
        <v>2.3684343002281261</v>
      </c>
      <c r="Q1139" s="246">
        <f t="shared" ca="1" si="173"/>
        <v>4.6934416260482914</v>
      </c>
      <c r="R1139" s="4">
        <f t="shared" ca="1" si="174"/>
        <v>0.5046263464924059</v>
      </c>
      <c r="S1139" s="4">
        <f t="shared" ca="1" si="172"/>
        <v>0.96593412079581431</v>
      </c>
      <c r="W1139" s="246">
        <f t="shared" ca="1" si="175"/>
        <v>1.7876178200464667</v>
      </c>
      <c r="X1139" s="246">
        <f t="shared" ca="1" si="176"/>
        <v>2.3684343002281261</v>
      </c>
      <c r="Y1139" s="246">
        <f t="shared" ca="1" si="177"/>
        <v>4.6934416260482914</v>
      </c>
      <c r="Z1139" s="4">
        <f t="shared" ca="1" si="178"/>
        <v>0.5046263464924059</v>
      </c>
      <c r="AA1139" s="4">
        <f t="shared" ca="1" si="179"/>
        <v>0.75269454681816317</v>
      </c>
    </row>
    <row r="1140" spans="1:27" x14ac:dyDescent="0.25">
      <c r="A1140">
        <v>1108</v>
      </c>
      <c r="B1140" s="176">
        <f ca="1">OFFSET(InputPriceData!B$15,CalculationsAndCharts!$A1140+$A$11,0,1,1)</f>
        <v>39951</v>
      </c>
      <c r="C1140" s="3">
        <f ca="1">OFFSET(InputPriceData!G$15,CalculationsAndCharts!$A1140+$A$11,IF($C$7,8,0),1,1)</f>
        <v>241447400</v>
      </c>
      <c r="D1140" s="4">
        <f ca="1">OFFSET(InputPriceData!C$15,CalculationsAndCharts!$A1140+$A$11,IF($C$7,8,0),1,1)</f>
        <v>80.84</v>
      </c>
      <c r="E1140" s="4">
        <f ca="1">OFFSET(InputPriceData!D$15,CalculationsAndCharts!$A1140+$A$11,IF($C$7,8,0),1,1)</f>
        <v>82.46</v>
      </c>
      <c r="F1140" s="4">
        <f ca="1">OFFSET(InputPriceData!E$15,CalculationsAndCharts!$A1140+$A$11,IF($C$7,8,0),1,1)</f>
        <v>79.959999999999994</v>
      </c>
      <c r="G1140" s="4">
        <f ca="1">OFFSET(InputPriceData!F$15,CalculationsAndCharts!$A1140+$A$11,IF($C$7,8,0),1,1)</f>
        <v>82.36</v>
      </c>
      <c r="H1140" s="138"/>
      <c r="I1140" s="138"/>
      <c r="O1140" s="246">
        <f t="shared" ca="1" si="170"/>
        <v>2.1855638567579678</v>
      </c>
      <c r="P1140" s="246">
        <f t="shared" ca="1" si="171"/>
        <v>2.7489020626127556</v>
      </c>
      <c r="Q1140" s="246">
        <f t="shared" ca="1" si="173"/>
        <v>4.7360662220467118</v>
      </c>
      <c r="R1140" s="4">
        <f t="shared" ca="1" si="174"/>
        <v>0.58041883996816357</v>
      </c>
      <c r="S1140" s="4">
        <f t="shared" ca="1" si="172"/>
        <v>0.97243907572391464</v>
      </c>
      <c r="W1140" s="246">
        <f t="shared" ca="1" si="175"/>
        <v>2.1855638567579678</v>
      </c>
      <c r="X1140" s="246">
        <f t="shared" ca="1" si="176"/>
        <v>2.7489020626127556</v>
      </c>
      <c r="Y1140" s="246">
        <f t="shared" ca="1" si="177"/>
        <v>4.7360662220467118</v>
      </c>
      <c r="Z1140" s="4">
        <f t="shared" ca="1" si="178"/>
        <v>0.58041883996816357</v>
      </c>
      <c r="AA1140" s="4">
        <f t="shared" ca="1" si="179"/>
        <v>0.79568630996482959</v>
      </c>
    </row>
    <row r="1141" spans="1:27" x14ac:dyDescent="0.25">
      <c r="A1141">
        <v>1109</v>
      </c>
      <c r="B1141" s="176">
        <f ca="1">OFFSET(InputPriceData!B$15,CalculationsAndCharts!$A1141+$A$11,0,1,1)</f>
        <v>39948</v>
      </c>
      <c r="C1141" s="3">
        <f ca="1">OFFSET(InputPriceData!G$15,CalculationsAndCharts!$A1141+$A$11,IF($C$7,8,0),1,1)</f>
        <v>271502700</v>
      </c>
      <c r="D1141" s="4">
        <f ca="1">OFFSET(InputPriceData!C$15,CalculationsAndCharts!$A1141+$A$11,IF($C$7,8,0),1,1)</f>
        <v>80.680000000000007</v>
      </c>
      <c r="E1141" s="4">
        <f ca="1">OFFSET(InputPriceData!D$15,CalculationsAndCharts!$A1141+$A$11,IF($C$7,8,0),1,1)</f>
        <v>81.239999999999995</v>
      </c>
      <c r="F1141" s="4">
        <f ca="1">OFFSET(InputPriceData!E$15,CalculationsAndCharts!$A1141+$A$11,IF($C$7,8,0),1,1)</f>
        <v>79.569999999999993</v>
      </c>
      <c r="G1141" s="4">
        <f ca="1">OFFSET(InputPriceData!F$15,CalculationsAndCharts!$A1141+$A$11,IF($C$7,8,0),1,1)</f>
        <v>80.08</v>
      </c>
      <c r="H1141" s="138"/>
      <c r="I1141" s="138"/>
      <c r="O1141" s="246">
        <f t="shared" ca="1" si="170"/>
        <v>0.12661050896449194</v>
      </c>
      <c r="P1141" s="246">
        <f t="shared" ca="1" si="171"/>
        <v>3.2482344003778381</v>
      </c>
      <c r="Q1141" s="246">
        <f t="shared" ca="1" si="173"/>
        <v>4.7790779233569243</v>
      </c>
      <c r="R1141" s="4">
        <f t="shared" ca="1" si="174"/>
        <v>0.67967805766519296</v>
      </c>
      <c r="S1141" s="4">
        <f t="shared" ca="1" si="172"/>
        <v>0.98012533940530244</v>
      </c>
      <c r="W1141" s="246">
        <f t="shared" ca="1" si="175"/>
        <v>0.12661050896449194</v>
      </c>
      <c r="X1141" s="246">
        <f t="shared" ca="1" si="176"/>
        <v>3.2482344003778381</v>
      </c>
      <c r="Y1141" s="246">
        <f t="shared" ca="1" si="177"/>
        <v>4.7790779233569243</v>
      </c>
      <c r="Z1141" s="4">
        <f t="shared" ca="1" si="178"/>
        <v>0.67967805766519296</v>
      </c>
      <c r="AA1141" s="4">
        <f t="shared" ca="1" si="179"/>
        <v>0.84888944579029979</v>
      </c>
    </row>
    <row r="1142" spans="1:27" x14ac:dyDescent="0.25">
      <c r="A1142">
        <v>1110</v>
      </c>
      <c r="B1142" s="176">
        <f ca="1">OFFSET(InputPriceData!B$15,CalculationsAndCharts!$A1142+$A$11,0,1,1)</f>
        <v>39947</v>
      </c>
      <c r="C1142" s="3">
        <f ca="1">OFFSET(InputPriceData!G$15,CalculationsAndCharts!$A1142+$A$11,IF($C$7,8,0),1,1)</f>
        <v>260098700</v>
      </c>
      <c r="D1142" s="4">
        <f ca="1">OFFSET(InputPriceData!C$15,CalculationsAndCharts!$A1142+$A$11,IF($C$7,8,0),1,1)</f>
        <v>80.09</v>
      </c>
      <c r="E1142" s="4">
        <f ca="1">OFFSET(InputPriceData!D$15,CalculationsAndCharts!$A1142+$A$11,IF($C$7,8,0),1,1)</f>
        <v>81.349999999999994</v>
      </c>
      <c r="F1142" s="4">
        <f ca="1">OFFSET(InputPriceData!E$15,CalculationsAndCharts!$A1142+$A$11,IF($C$7,8,0),1,1)</f>
        <v>79.89</v>
      </c>
      <c r="G1142" s="4">
        <f ca="1">OFFSET(InputPriceData!F$15,CalculationsAndCharts!$A1142+$A$11,IF($C$7,8,0),1,1)</f>
        <v>80.739999999999995</v>
      </c>
      <c r="H1142" s="138"/>
      <c r="I1142" s="138"/>
      <c r="O1142" s="246">
        <f t="shared" ca="1" si="170"/>
        <v>0.95113948885674615</v>
      </c>
      <c r="P1142" s="246">
        <f t="shared" ca="1" si="171"/>
        <v>3.769065271216435</v>
      </c>
      <c r="Q1142" s="246">
        <f t="shared" ca="1" si="173"/>
        <v>4.8224802455670277</v>
      </c>
      <c r="R1142" s="4">
        <f t="shared" ca="1" si="174"/>
        <v>0.78156157812799254</v>
      </c>
      <c r="S1142" s="4">
        <f t="shared" ca="1" si="172"/>
        <v>0.98717636921505214</v>
      </c>
      <c r="W1142" s="246">
        <f t="shared" ca="1" si="175"/>
        <v>0.95113948885674615</v>
      </c>
      <c r="X1142" s="246">
        <f t="shared" ca="1" si="176"/>
        <v>3.769065271216435</v>
      </c>
      <c r="Y1142" s="246">
        <f t="shared" ca="1" si="177"/>
        <v>4.8224802455670277</v>
      </c>
      <c r="Z1142" s="4">
        <f t="shared" ca="1" si="178"/>
        <v>0.78156157812799254</v>
      </c>
      <c r="AA1142" s="4">
        <f t="shared" ca="1" si="179"/>
        <v>0.90015191700442565</v>
      </c>
    </row>
    <row r="1143" spans="1:27" x14ac:dyDescent="0.25">
      <c r="A1143">
        <v>1111</v>
      </c>
      <c r="B1143" s="176">
        <f ca="1">OFFSET(InputPriceData!B$15,CalculationsAndCharts!$A1143+$A$11,0,1,1)</f>
        <v>39946</v>
      </c>
      <c r="C1143" s="3">
        <f ca="1">OFFSET(InputPriceData!G$15,CalculationsAndCharts!$A1143+$A$11,IF($C$7,8,0),1,1)</f>
        <v>269619100</v>
      </c>
      <c r="D1143" s="4">
        <f ca="1">OFFSET(InputPriceData!C$15,CalculationsAndCharts!$A1143+$A$11,IF($C$7,8,0),1,1)</f>
        <v>81.02</v>
      </c>
      <c r="E1143" s="4">
        <f ca="1">OFFSET(InputPriceData!D$15,CalculationsAndCharts!$A1143+$A$11,IF($C$7,8,0),1,1)</f>
        <v>81.260000000000005</v>
      </c>
      <c r="F1143" s="4">
        <f ca="1">OFFSET(InputPriceData!E$15,CalculationsAndCharts!$A1143+$A$11,IF($C$7,8,0),1,1)</f>
        <v>79.900000000000006</v>
      </c>
      <c r="G1143" s="4">
        <f ca="1">OFFSET(InputPriceData!F$15,CalculationsAndCharts!$A1143+$A$11,IF($C$7,8,0),1,1)</f>
        <v>80.06</v>
      </c>
      <c r="H1143" s="138"/>
      <c r="I1143" s="138"/>
      <c r="O1143" s="246">
        <f t="shared" ca="1" si="170"/>
        <v>0.4487586214359558</v>
      </c>
      <c r="P1143" s="246">
        <f t="shared" ca="1" si="171"/>
        <v>4.1832043349393926</v>
      </c>
      <c r="Q1143" s="246">
        <f t="shared" ca="1" si="173"/>
        <v>4.8662767361927628</v>
      </c>
      <c r="R1143" s="4">
        <f t="shared" ca="1" si="174"/>
        <v>0.85963141056630765</v>
      </c>
      <c r="S1143" s="4">
        <f t="shared" ca="1" si="172"/>
        <v>0.99208597279171618</v>
      </c>
      <c r="W1143" s="246">
        <f t="shared" ca="1" si="175"/>
        <v>0.4487586214359558</v>
      </c>
      <c r="X1143" s="246">
        <f t="shared" ca="1" si="176"/>
        <v>4.1832043349393926</v>
      </c>
      <c r="Y1143" s="246">
        <f t="shared" ca="1" si="177"/>
        <v>4.8662767361927628</v>
      </c>
      <c r="Z1143" s="4">
        <f t="shared" ca="1" si="178"/>
        <v>0.85963141056630765</v>
      </c>
      <c r="AA1143" s="4">
        <f t="shared" ca="1" si="179"/>
        <v>0.93732857613834286</v>
      </c>
    </row>
    <row r="1144" spans="1:27" x14ac:dyDescent="0.25">
      <c r="A1144">
        <v>1112</v>
      </c>
      <c r="B1144" s="176">
        <f ca="1">OFFSET(InputPriceData!B$15,CalculationsAndCharts!$A1144+$A$11,0,1,1)</f>
        <v>39945</v>
      </c>
      <c r="C1144" s="3">
        <f ca="1">OFFSET(InputPriceData!G$15,CalculationsAndCharts!$A1144+$A$11,IF($C$7,8,0),1,1)</f>
        <v>282431300</v>
      </c>
      <c r="D1144" s="4">
        <f ca="1">OFFSET(InputPriceData!C$15,CalculationsAndCharts!$A1144+$A$11,IF($C$7,8,0),1,1)</f>
        <v>82.73</v>
      </c>
      <c r="E1144" s="4">
        <f ca="1">OFFSET(InputPriceData!D$15,CalculationsAndCharts!$A1144+$A$11,IF($C$7,8,0),1,1)</f>
        <v>82.91</v>
      </c>
      <c r="F1144" s="4">
        <f ca="1">OFFSET(InputPriceData!E$15,CalculationsAndCharts!$A1144+$A$11,IF($C$7,8,0),1,1)</f>
        <v>81.12</v>
      </c>
      <c r="G1144" s="4">
        <f ca="1">OFFSET(InputPriceData!F$15,CalculationsAndCharts!$A1144+$A$11,IF($C$7,8,0),1,1)</f>
        <v>82.13</v>
      </c>
      <c r="H1144" s="138"/>
      <c r="I1144" s="138"/>
      <c r="O1144" s="246">
        <f t="shared" ca="1" si="170"/>
        <v>2.7751350182245282</v>
      </c>
      <c r="P1144" s="246">
        <f t="shared" ca="1" si="171"/>
        <v>4.3998023843781162</v>
      </c>
      <c r="Q1144" s="246">
        <f t="shared" ca="1" si="173"/>
        <v>4.9104709749674704</v>
      </c>
      <c r="R1144" s="4">
        <f t="shared" ca="1" si="174"/>
        <v>0.89600415251558696</v>
      </c>
      <c r="S1144" s="4">
        <f t="shared" ca="1" si="172"/>
        <v>0.99424293443713063</v>
      </c>
      <c r="W1144" s="246">
        <f t="shared" ca="1" si="175"/>
        <v>2.7751350182245282</v>
      </c>
      <c r="X1144" s="246">
        <f t="shared" ca="1" si="176"/>
        <v>4.3998023843781162</v>
      </c>
      <c r="Y1144" s="246">
        <f t="shared" ca="1" si="177"/>
        <v>4.9104709749674704</v>
      </c>
      <c r="Z1144" s="4">
        <f t="shared" ca="1" si="178"/>
        <v>0.89600415251558696</v>
      </c>
      <c r="AA1144" s="4">
        <f t="shared" ca="1" si="179"/>
        <v>0.95406549455745882</v>
      </c>
    </row>
    <row r="1145" spans="1:27" x14ac:dyDescent="0.25">
      <c r="A1145">
        <v>1113</v>
      </c>
      <c r="B1145" s="176">
        <f ca="1">OFFSET(InputPriceData!B$15,CalculationsAndCharts!$A1145+$A$11,0,1,1)</f>
        <v>39944</v>
      </c>
      <c r="C1145" s="3">
        <f ca="1">OFFSET(InputPriceData!G$15,CalculationsAndCharts!$A1145+$A$11,IF($C$7,8,0),1,1)</f>
        <v>247923600</v>
      </c>
      <c r="D1145" s="4">
        <f ca="1">OFFSET(InputPriceData!C$15,CalculationsAndCharts!$A1145+$A$11,IF($C$7,8,0),1,1)</f>
        <v>82.79</v>
      </c>
      <c r="E1145" s="4">
        <f ca="1">OFFSET(InputPriceData!D$15,CalculationsAndCharts!$A1145+$A$11,IF($C$7,8,0),1,1)</f>
        <v>83.16</v>
      </c>
      <c r="F1145" s="4">
        <f ca="1">OFFSET(InputPriceData!E$15,CalculationsAndCharts!$A1145+$A$11,IF($C$7,8,0),1,1)</f>
        <v>82.19</v>
      </c>
      <c r="G1145" s="4">
        <f ca="1">OFFSET(InputPriceData!F$15,CalculationsAndCharts!$A1145+$A$11,IF($C$7,8,0),1,1)</f>
        <v>82.37</v>
      </c>
      <c r="H1145" s="138"/>
      <c r="I1145" s="138"/>
      <c r="O1145" s="246">
        <f t="shared" ca="1" si="170"/>
        <v>3.3979028785391274</v>
      </c>
      <c r="P1145" s="246">
        <f t="shared" ca="1" si="171"/>
        <v>4.3940572493938639</v>
      </c>
      <c r="Q1145" s="246">
        <f t="shared" ca="1" si="173"/>
        <v>4.9550665741346824</v>
      </c>
      <c r="R1145" s="4">
        <f t="shared" ca="1" si="174"/>
        <v>0.88678066856472271</v>
      </c>
      <c r="S1145" s="4">
        <f t="shared" ca="1" si="172"/>
        <v>0.99370339983226119</v>
      </c>
      <c r="W1145" s="246">
        <f t="shared" ca="1" si="175"/>
        <v>3.3979028785391274</v>
      </c>
      <c r="X1145" s="246">
        <f t="shared" ca="1" si="176"/>
        <v>4.3940572493938639</v>
      </c>
      <c r="Y1145" s="246">
        <f t="shared" ca="1" si="177"/>
        <v>4.9550665741346824</v>
      </c>
      <c r="Z1145" s="4">
        <f t="shared" ca="1" si="178"/>
        <v>0.88678066856472271</v>
      </c>
      <c r="AA1145" s="4">
        <f t="shared" ca="1" si="179"/>
        <v>0.94985533054170657</v>
      </c>
    </row>
    <row r="1146" spans="1:27" x14ac:dyDescent="0.25">
      <c r="A1146">
        <v>1114</v>
      </c>
      <c r="B1146" s="176">
        <f ca="1">OFFSET(InputPriceData!B$15,CalculationsAndCharts!$A1146+$A$11,0,1,1)</f>
        <v>39941</v>
      </c>
      <c r="C1146" s="3">
        <f ca="1">OFFSET(InputPriceData!G$15,CalculationsAndCharts!$A1146+$A$11,IF($C$7,8,0),1,1)</f>
        <v>299081700</v>
      </c>
      <c r="D1146" s="4">
        <f ca="1">OFFSET(InputPriceData!C$15,CalculationsAndCharts!$A1146+$A$11,IF($C$7,8,0),1,1)</f>
        <v>83.08</v>
      </c>
      <c r="E1146" s="4">
        <f ca="1">OFFSET(InputPriceData!D$15,CalculationsAndCharts!$A1146+$A$11,IF($C$7,8,0),1,1)</f>
        <v>84.16</v>
      </c>
      <c r="F1146" s="4">
        <f ca="1">OFFSET(InputPriceData!E$15,CalculationsAndCharts!$A1146+$A$11,IF($C$7,8,0),1,1)</f>
        <v>82.55</v>
      </c>
      <c r="G1146" s="4">
        <f ca="1">OFFSET(InputPriceData!F$15,CalculationsAndCharts!$A1146+$A$11,IF($C$7,8,0),1,1)</f>
        <v>83.94</v>
      </c>
      <c r="H1146" s="138"/>
      <c r="I1146" s="138"/>
      <c r="O1146" s="246">
        <f t="shared" ca="1" si="170"/>
        <v>5.4626568082361695</v>
      </c>
      <c r="P1146" s="246">
        <f t="shared" ca="1" si="171"/>
        <v>4.2240022175432594</v>
      </c>
      <c r="Q1146" s="246">
        <f t="shared" ca="1" si="173"/>
        <v>5.0000671787433726</v>
      </c>
      <c r="R1146" s="4">
        <f t="shared" ca="1" si="174"/>
        <v>0.84478909313471351</v>
      </c>
      <c r="S1146" s="4">
        <f t="shared" ca="1" si="172"/>
        <v>0.99118275243239473</v>
      </c>
      <c r="W1146" s="246">
        <f t="shared" ca="1" si="175"/>
        <v>5.4626568082361695</v>
      </c>
      <c r="X1146" s="246">
        <f t="shared" ca="1" si="176"/>
        <v>4.2240022175432594</v>
      </c>
      <c r="Y1146" s="246">
        <f t="shared" ca="1" si="177"/>
        <v>5.0000671787433726</v>
      </c>
      <c r="Z1146" s="4">
        <f t="shared" ca="1" si="178"/>
        <v>0.84478909313471351</v>
      </c>
      <c r="AA1146" s="4">
        <f t="shared" ca="1" si="179"/>
        <v>0.93039430773802978</v>
      </c>
    </row>
    <row r="1147" spans="1:27" x14ac:dyDescent="0.25">
      <c r="A1147">
        <v>1115</v>
      </c>
      <c r="B1147" s="176">
        <f ca="1">OFFSET(InputPriceData!B$15,CalculationsAndCharts!$A1147+$A$11,0,1,1)</f>
        <v>39940</v>
      </c>
      <c r="C1147" s="3">
        <f ca="1">OFFSET(InputPriceData!G$15,CalculationsAndCharts!$A1147+$A$11,IF($C$7,8,0),1,1)</f>
        <v>317728000</v>
      </c>
      <c r="D1147" s="4">
        <f ca="1">OFFSET(InputPriceData!C$15,CalculationsAndCharts!$A1147+$A$11,IF($C$7,8,0),1,1)</f>
        <v>83.97</v>
      </c>
      <c r="E1147" s="4">
        <f ca="1">OFFSET(InputPriceData!D$15,CalculationsAndCharts!$A1147+$A$11,IF($C$7,8,0),1,1)</f>
        <v>84.1</v>
      </c>
      <c r="F1147" s="4">
        <f ca="1">OFFSET(InputPriceData!E$15,CalculationsAndCharts!$A1147+$A$11,IF($C$7,8,0),1,1)</f>
        <v>81.510000000000005</v>
      </c>
      <c r="G1147" s="4">
        <f ca="1">OFFSET(InputPriceData!F$15,CalculationsAndCharts!$A1147+$A$11,IF($C$7,8,0),1,1)</f>
        <v>82.03</v>
      </c>
      <c r="H1147" s="138"/>
      <c r="I1147" s="138"/>
      <c r="O1147" s="246">
        <f t="shared" ca="1" si="170"/>
        <v>4.0681117322844278</v>
      </c>
      <c r="P1147" s="246">
        <f t="shared" ca="1" si="171"/>
        <v>3.9842543723313004</v>
      </c>
      <c r="Q1147" s="246">
        <f t="shared" ca="1" si="173"/>
        <v>5.0454764669458854</v>
      </c>
      <c r="R1147" s="4">
        <f t="shared" ca="1" si="174"/>
        <v>0.78966860680712658</v>
      </c>
      <c r="S1147" s="4">
        <f t="shared" ca="1" si="172"/>
        <v>0.9877049641371366</v>
      </c>
      <c r="W1147" s="246">
        <f t="shared" ca="1" si="175"/>
        <v>4.0681117322844278</v>
      </c>
      <c r="X1147" s="246">
        <f t="shared" ca="1" si="176"/>
        <v>3.9842543723313004</v>
      </c>
      <c r="Y1147" s="246">
        <f t="shared" ca="1" si="177"/>
        <v>5.0454764669458854</v>
      </c>
      <c r="Z1147" s="4">
        <f t="shared" ca="1" si="178"/>
        <v>0.78966860680712658</v>
      </c>
      <c r="AA1147" s="4">
        <f t="shared" ca="1" si="179"/>
        <v>0.90409456772135954</v>
      </c>
    </row>
    <row r="1148" spans="1:27" x14ac:dyDescent="0.25">
      <c r="A1148">
        <v>1116</v>
      </c>
      <c r="B1148" s="176">
        <f ca="1">OFFSET(InputPriceData!B$15,CalculationsAndCharts!$A1148+$A$11,0,1,1)</f>
        <v>39939</v>
      </c>
      <c r="C1148" s="3">
        <f ca="1">OFFSET(InputPriceData!G$15,CalculationsAndCharts!$A1148+$A$11,IF($C$7,8,0),1,1)</f>
        <v>291941000</v>
      </c>
      <c r="D1148" s="4">
        <f ca="1">OFFSET(InputPriceData!C$15,CalculationsAndCharts!$A1148+$A$11,IF($C$7,8,0),1,1)</f>
        <v>82.76</v>
      </c>
      <c r="E1148" s="4">
        <f ca="1">OFFSET(InputPriceData!D$15,CalculationsAndCharts!$A1148+$A$11,IF($C$7,8,0),1,1)</f>
        <v>83.23</v>
      </c>
      <c r="F1148" s="4">
        <f ca="1">OFFSET(InputPriceData!E$15,CalculationsAndCharts!$A1148+$A$11,IF($C$7,8,0),1,1)</f>
        <v>81.8</v>
      </c>
      <c r="G1148" s="4">
        <f ca="1">OFFSET(InputPriceData!F$15,CalculationsAndCharts!$A1148+$A$11,IF($C$7,8,0),1,1)</f>
        <v>83.18</v>
      </c>
      <c r="H1148" s="138"/>
      <c r="I1148" s="138"/>
      <c r="O1148" s="246">
        <f t="shared" ca="1" si="170"/>
        <v>5.7361772895167258</v>
      </c>
      <c r="P1148" s="246">
        <f t="shared" ca="1" si="171"/>
        <v>3.706661628633114</v>
      </c>
      <c r="Q1148" s="246">
        <f t="shared" ca="1" si="173"/>
        <v>5.0912981502985728</v>
      </c>
      <c r="R1148" s="4">
        <f t="shared" ca="1" si="174"/>
        <v>0.72803861003813763</v>
      </c>
      <c r="S1148" s="4">
        <f t="shared" ca="1" si="172"/>
        <v>0.98356961813902666</v>
      </c>
      <c r="W1148" s="246">
        <f t="shared" ca="1" si="175"/>
        <v>5.7361772895167258</v>
      </c>
      <c r="X1148" s="246">
        <f t="shared" ca="1" si="176"/>
        <v>3.706661628633114</v>
      </c>
      <c r="Y1148" s="246">
        <f t="shared" ca="1" si="177"/>
        <v>5.0912981502985728</v>
      </c>
      <c r="Z1148" s="4">
        <f t="shared" ca="1" si="178"/>
        <v>0.72803861003813763</v>
      </c>
      <c r="AA1148" s="4">
        <f t="shared" ca="1" si="179"/>
        <v>0.87362540098677022</v>
      </c>
    </row>
    <row r="1149" spans="1:27" x14ac:dyDescent="0.25">
      <c r="A1149">
        <v>1117</v>
      </c>
      <c r="B1149" s="176">
        <f ca="1">OFFSET(InputPriceData!B$15,CalculationsAndCharts!$A1149+$A$11,0,1,1)</f>
        <v>39938</v>
      </c>
      <c r="C1149" s="3">
        <f ca="1">OFFSET(InputPriceData!G$15,CalculationsAndCharts!$A1149+$A$11,IF($C$7,8,0),1,1)</f>
        <v>243036300</v>
      </c>
      <c r="D1149" s="4">
        <f ca="1">OFFSET(InputPriceData!C$15,CalculationsAndCharts!$A1149+$A$11,IF($C$7,8,0),1,1)</f>
        <v>81.760000000000005</v>
      </c>
      <c r="E1149" s="4">
        <f ca="1">OFFSET(InputPriceData!D$15,CalculationsAndCharts!$A1149+$A$11,IF($C$7,8,0),1,1)</f>
        <v>82.08</v>
      </c>
      <c r="F1149" s="4">
        <f ca="1">OFFSET(InputPriceData!E$15,CalculationsAndCharts!$A1149+$A$11,IF($C$7,8,0),1,1)</f>
        <v>81.099999999999994</v>
      </c>
      <c r="G1149" s="4">
        <f ca="1">OFFSET(InputPriceData!F$15,CalculationsAndCharts!$A1149+$A$11,IF($C$7,8,0),1,1)</f>
        <v>81.760000000000005</v>
      </c>
      <c r="H1149" s="138"/>
      <c r="I1149" s="138"/>
      <c r="O1149" s="246">
        <f t="shared" ca="1" si="170"/>
        <v>4.8593290105792484</v>
      </c>
      <c r="P1149" s="246">
        <f t="shared" ca="1" si="171"/>
        <v>3.4211091340562971</v>
      </c>
      <c r="Q1149" s="246">
        <f t="shared" ca="1" si="173"/>
        <v>5.1375359740651589</v>
      </c>
      <c r="R1149" s="4">
        <f t="shared" ca="1" si="174"/>
        <v>0.66590465766593721</v>
      </c>
      <c r="S1149" s="4">
        <f t="shared" ca="1" si="172"/>
        <v>0.97911008705942304</v>
      </c>
      <c r="W1149" s="246">
        <f t="shared" ca="1" si="175"/>
        <v>4.8593290105792484</v>
      </c>
      <c r="X1149" s="246">
        <f t="shared" ca="1" si="176"/>
        <v>3.4211091340562971</v>
      </c>
      <c r="Y1149" s="246">
        <f t="shared" ca="1" si="177"/>
        <v>5.1375359740651589</v>
      </c>
      <c r="Z1149" s="4">
        <f t="shared" ca="1" si="178"/>
        <v>0.66590465766593721</v>
      </c>
      <c r="AA1149" s="4">
        <f t="shared" ca="1" si="179"/>
        <v>0.84170622059397016</v>
      </c>
    </row>
    <row r="1150" spans="1:27" x14ac:dyDescent="0.25">
      <c r="A1150">
        <v>1118</v>
      </c>
      <c r="B1150" s="176">
        <f ca="1">OFFSET(InputPriceData!B$15,CalculationsAndCharts!$A1150+$A$11,0,1,1)</f>
        <v>39937</v>
      </c>
      <c r="C1150" s="3">
        <f ca="1">OFFSET(InputPriceData!G$15,CalculationsAndCharts!$A1150+$A$11,IF($C$7,8,0),1,1)</f>
        <v>287120000</v>
      </c>
      <c r="D1150" s="4">
        <f ca="1">OFFSET(InputPriceData!C$15,CalculationsAndCharts!$A1150+$A$11,IF($C$7,8,0),1,1)</f>
        <v>79.94</v>
      </c>
      <c r="E1150" s="4">
        <f ca="1">OFFSET(InputPriceData!D$15,CalculationsAndCharts!$A1150+$A$11,IF($C$7,8,0),1,1)</f>
        <v>82.09</v>
      </c>
      <c r="F1150" s="4">
        <f ca="1">OFFSET(InputPriceData!E$15,CalculationsAndCharts!$A1150+$A$11,IF($C$7,8,0),1,1)</f>
        <v>79.78</v>
      </c>
      <c r="G1150" s="4">
        <f ca="1">OFFSET(InputPriceData!F$15,CalculationsAndCharts!$A1150+$A$11,IF($C$7,8,0),1,1)</f>
        <v>82.04</v>
      </c>
      <c r="H1150" s="138"/>
      <c r="I1150" s="138"/>
      <c r="O1150" s="246">
        <f t="shared" ca="1" si="170"/>
        <v>5.6690748988445305</v>
      </c>
      <c r="P1150" s="246">
        <f t="shared" ca="1" si="171"/>
        <v>3.2070684559777707</v>
      </c>
      <c r="Q1150" s="246">
        <f t="shared" ca="1" si="173"/>
        <v>5.1841937175228647</v>
      </c>
      <c r="R1150" s="4">
        <f t="shared" ca="1" si="174"/>
        <v>0.61862434753116957</v>
      </c>
      <c r="S1150" s="4">
        <f t="shared" ca="1" si="172"/>
        <v>0.97550199235101653</v>
      </c>
      <c r="W1150" s="246">
        <f t="shared" ca="1" si="175"/>
        <v>5.6690748988445305</v>
      </c>
      <c r="X1150" s="246">
        <f t="shared" ca="1" si="176"/>
        <v>3.2070684559777707</v>
      </c>
      <c r="Y1150" s="246">
        <f t="shared" ca="1" si="177"/>
        <v>5.1841937175228647</v>
      </c>
      <c r="Z1150" s="4">
        <f t="shared" ca="1" si="178"/>
        <v>0.61862434753116957</v>
      </c>
      <c r="AA1150" s="4">
        <f t="shared" ca="1" si="179"/>
        <v>0.81656544201737069</v>
      </c>
    </row>
    <row r="1151" spans="1:27" x14ac:dyDescent="0.25">
      <c r="A1151">
        <v>1119</v>
      </c>
      <c r="B1151" s="176">
        <f ca="1">OFFSET(InputPriceData!B$15,CalculationsAndCharts!$A1151+$A$11,0,1,1)</f>
        <v>39934</v>
      </c>
      <c r="C1151" s="3">
        <f ca="1">OFFSET(InputPriceData!G$15,CalculationsAndCharts!$A1151+$A$11,IF($C$7,8,0),1,1)</f>
        <v>236110300</v>
      </c>
      <c r="D1151" s="4">
        <f ca="1">OFFSET(InputPriceData!C$15,CalculationsAndCharts!$A1151+$A$11,IF($C$7,8,0),1,1)</f>
        <v>78.930000000000007</v>
      </c>
      <c r="E1151" s="4">
        <f ca="1">OFFSET(InputPriceData!D$15,CalculationsAndCharts!$A1151+$A$11,IF($C$7,8,0),1,1)</f>
        <v>79.63</v>
      </c>
      <c r="F1151" s="4">
        <f ca="1">OFFSET(InputPriceData!E$15,CalculationsAndCharts!$A1151+$A$11,IF($C$7,8,0),1,1)</f>
        <v>78.28</v>
      </c>
      <c r="G1151" s="4">
        <f ca="1">OFFSET(InputPriceData!F$15,CalculationsAndCharts!$A1151+$A$11,IF($C$7,8,0),1,1)</f>
        <v>79.34</v>
      </c>
      <c r="H1151" s="138"/>
      <c r="I1151" s="138"/>
      <c r="O1151" s="246">
        <f t="shared" ca="1" si="170"/>
        <v>3.4254296849129249</v>
      </c>
      <c r="P1151" s="246">
        <f t="shared" ca="1" si="171"/>
        <v>3.126771767665558</v>
      </c>
      <c r="Q1151" s="246">
        <f t="shared" ca="1" si="173"/>
        <v>5.2312751942713067</v>
      </c>
      <c r="R1151" s="4">
        <f t="shared" ca="1" si="174"/>
        <v>0.59770737564898901</v>
      </c>
      <c r="S1151" s="4">
        <f t="shared" ca="1" si="172"/>
        <v>0.97384205471220353</v>
      </c>
      <c r="W1151" s="246">
        <f t="shared" ca="1" si="175"/>
        <v>3.4254296849129249</v>
      </c>
      <c r="X1151" s="246">
        <f t="shared" ca="1" si="176"/>
        <v>3.126771767665558</v>
      </c>
      <c r="Y1151" s="246">
        <f t="shared" ca="1" si="177"/>
        <v>5.2312751942713067</v>
      </c>
      <c r="Z1151" s="4">
        <f t="shared" ca="1" si="178"/>
        <v>0.59770737564898901</v>
      </c>
      <c r="AA1151" s="4">
        <f t="shared" ca="1" si="179"/>
        <v>0.80519821166126371</v>
      </c>
    </row>
    <row r="1152" spans="1:27" x14ac:dyDescent="0.25">
      <c r="A1152">
        <v>1120</v>
      </c>
      <c r="B1152" s="176">
        <f ca="1">OFFSET(InputPriceData!B$15,CalculationsAndCharts!$A1152+$A$11,0,1,1)</f>
        <v>39933</v>
      </c>
      <c r="C1152" s="3">
        <f ca="1">OFFSET(InputPriceData!G$15,CalculationsAndCharts!$A1152+$A$11,IF($C$7,8,0),1,1)</f>
        <v>301419800</v>
      </c>
      <c r="D1152" s="4">
        <f ca="1">OFFSET(InputPriceData!C$15,CalculationsAndCharts!$A1152+$A$11,IF($C$7,8,0),1,1)</f>
        <v>79.94</v>
      </c>
      <c r="E1152" s="4">
        <f ca="1">OFFSET(InputPriceData!D$15,CalculationsAndCharts!$A1152+$A$11,IF($C$7,8,0),1,1)</f>
        <v>80.36</v>
      </c>
      <c r="F1152" s="4">
        <f ca="1">OFFSET(InputPriceData!E$15,CalculationsAndCharts!$A1152+$A$11,IF($C$7,8,0),1,1)</f>
        <v>78.47</v>
      </c>
      <c r="G1152" s="4">
        <f ca="1">OFFSET(InputPriceData!F$15,CalculationsAndCharts!$A1152+$A$11,IF($C$7,8,0),1,1)</f>
        <v>78.92</v>
      </c>
      <c r="H1152" s="138"/>
      <c r="I1152" s="138"/>
      <c r="O1152" s="246">
        <f t="shared" ca="1" si="170"/>
        <v>3.3509597620852185</v>
      </c>
      <c r="P1152" s="246">
        <f t="shared" ca="1" si="171"/>
        <v>3.1765791336565194</v>
      </c>
      <c r="Q1152" s="246">
        <f t="shared" ca="1" si="173"/>
        <v>5.278784252544205</v>
      </c>
      <c r="R1152" s="4">
        <f t="shared" ca="1" si="174"/>
        <v>0.60176339507065668</v>
      </c>
      <c r="S1152" s="4">
        <f t="shared" ca="1" si="172"/>
        <v>0.97416710243562921</v>
      </c>
      <c r="W1152" s="246">
        <f t="shared" ca="1" si="175"/>
        <v>3.3509597620852185</v>
      </c>
      <c r="X1152" s="246">
        <f t="shared" ca="1" si="176"/>
        <v>3.1765791336565194</v>
      </c>
      <c r="Y1152" s="246">
        <f t="shared" ca="1" si="177"/>
        <v>5.278784252544205</v>
      </c>
      <c r="Z1152" s="4">
        <f t="shared" ca="1" si="178"/>
        <v>0.60176339507065668</v>
      </c>
      <c r="AA1152" s="4">
        <f t="shared" ca="1" si="179"/>
        <v>0.80741441841007733</v>
      </c>
    </row>
    <row r="1153" spans="1:27" x14ac:dyDescent="0.25">
      <c r="A1153">
        <v>1121</v>
      </c>
      <c r="B1153" s="176">
        <f ca="1">OFFSET(InputPriceData!B$15,CalculationsAndCharts!$A1153+$A$11,0,1,1)</f>
        <v>39932</v>
      </c>
      <c r="C1153" s="3">
        <f ca="1">OFFSET(InputPriceData!G$15,CalculationsAndCharts!$A1153+$A$11,IF($C$7,8,0),1,1)</f>
        <v>311505700</v>
      </c>
      <c r="D1153" s="4">
        <f ca="1">OFFSET(InputPriceData!C$15,CalculationsAndCharts!$A1153+$A$11,IF($C$7,8,0),1,1)</f>
        <v>78.099999999999994</v>
      </c>
      <c r="E1153" s="4">
        <f ca="1">OFFSET(InputPriceData!D$15,CalculationsAndCharts!$A1153+$A$11,IF($C$7,8,0),1,1)</f>
        <v>79.77</v>
      </c>
      <c r="F1153" s="4">
        <f ca="1">OFFSET(InputPriceData!E$15,CalculationsAndCharts!$A1153+$A$11,IF($C$7,8,0),1,1)</f>
        <v>77.91</v>
      </c>
      <c r="G1153" s="4">
        <f ca="1">OFFSET(InputPriceData!F$15,CalculationsAndCharts!$A1153+$A$11,IF($C$7,8,0),1,1)</f>
        <v>78.89</v>
      </c>
      <c r="H1153" s="138"/>
      <c r="I1153" s="138"/>
      <c r="O1153" s="246">
        <f t="shared" ca="1" si="170"/>
        <v>3.6705721961242661</v>
      </c>
      <c r="P1153" s="246">
        <f t="shared" ca="1" si="171"/>
        <v>3.2803148497000616</v>
      </c>
      <c r="Q1153" s="246">
        <f t="shared" ca="1" si="173"/>
        <v>5.3267247755239202</v>
      </c>
      <c r="R1153" s="4">
        <f t="shared" ca="1" si="174"/>
        <v>0.61582210231190704</v>
      </c>
      <c r="S1153" s="4">
        <f t="shared" ca="1" si="172"/>
        <v>0.97528194330581874</v>
      </c>
      <c r="W1153" s="246">
        <f t="shared" ca="1" si="175"/>
        <v>3.6705721961242661</v>
      </c>
      <c r="X1153" s="246">
        <f t="shared" ca="1" si="176"/>
        <v>3.2803148497000616</v>
      </c>
      <c r="Y1153" s="246">
        <f t="shared" ca="1" si="177"/>
        <v>5.3267247755239202</v>
      </c>
      <c r="Z1153" s="4">
        <f t="shared" ca="1" si="178"/>
        <v>0.61582210231190704</v>
      </c>
      <c r="AA1153" s="4">
        <f t="shared" ca="1" si="179"/>
        <v>0.81505142860866298</v>
      </c>
    </row>
    <row r="1154" spans="1:27" x14ac:dyDescent="0.25">
      <c r="A1154">
        <v>1122</v>
      </c>
      <c r="B1154" s="176">
        <f ca="1">OFFSET(InputPriceData!B$15,CalculationsAndCharts!$A1154+$A$11,0,1,1)</f>
        <v>39931</v>
      </c>
      <c r="C1154" s="3">
        <f ca="1">OFFSET(InputPriceData!G$15,CalculationsAndCharts!$A1154+$A$11,IF($C$7,8,0),1,1)</f>
        <v>247926300</v>
      </c>
      <c r="D1154" s="4">
        <f ca="1">OFFSET(InputPriceData!C$15,CalculationsAndCharts!$A1154+$A$11,IF($C$7,8,0),1,1)</f>
        <v>76.709999999999994</v>
      </c>
      <c r="E1154" s="4">
        <f ca="1">OFFSET(InputPriceData!D$15,CalculationsAndCharts!$A1154+$A$11,IF($C$7,8,0),1,1)</f>
        <v>78.17</v>
      </c>
      <c r="F1154" s="4">
        <f ca="1">OFFSET(InputPriceData!E$15,CalculationsAndCharts!$A1154+$A$11,IF($C$7,8,0),1,1)</f>
        <v>76.52</v>
      </c>
      <c r="G1154" s="4">
        <f ca="1">OFFSET(InputPriceData!F$15,CalculationsAndCharts!$A1154+$A$11,IF($C$7,8,0),1,1)</f>
        <v>77.25</v>
      </c>
      <c r="H1154" s="138"/>
      <c r="I1154" s="138"/>
      <c r="O1154" s="246">
        <f t="shared" ca="1" si="170"/>
        <v>2.3283240138785457</v>
      </c>
      <c r="P1154" s="246">
        <f t="shared" ca="1" si="171"/>
        <v>3.4704603364050852</v>
      </c>
      <c r="Q1154" s="246">
        <f t="shared" ca="1" si="173"/>
        <v>5.37510068165885</v>
      </c>
      <c r="R1154" s="4">
        <f t="shared" ca="1" si="174"/>
        <v>0.64565494526402811</v>
      </c>
      <c r="S1154" s="4">
        <f t="shared" ca="1" si="172"/>
        <v>0.97758855107339693</v>
      </c>
      <c r="W1154" s="246">
        <f t="shared" ca="1" si="175"/>
        <v>2.3283240138785457</v>
      </c>
      <c r="X1154" s="246">
        <f t="shared" ca="1" si="176"/>
        <v>3.4704603364050852</v>
      </c>
      <c r="Y1154" s="246">
        <f t="shared" ca="1" si="177"/>
        <v>5.37510068165885</v>
      </c>
      <c r="Z1154" s="4">
        <f t="shared" ca="1" si="178"/>
        <v>0.64565494526402811</v>
      </c>
      <c r="AA1154" s="4">
        <f t="shared" ca="1" si="179"/>
        <v>0.83103118703334289</v>
      </c>
    </row>
    <row r="1155" spans="1:27" x14ac:dyDescent="0.25">
      <c r="A1155">
        <v>1123</v>
      </c>
      <c r="B1155" s="176">
        <f ca="1">OFFSET(InputPriceData!B$15,CalculationsAndCharts!$A1155+$A$11,0,1,1)</f>
        <v>39930</v>
      </c>
      <c r="C1155" s="3">
        <f ca="1">OFFSET(InputPriceData!G$15,CalculationsAndCharts!$A1155+$A$11,IF($C$7,8,0),1,1)</f>
        <v>289581600</v>
      </c>
      <c r="D1155" s="4">
        <f ca="1">OFFSET(InputPriceData!C$15,CalculationsAndCharts!$A1155+$A$11,IF($C$7,8,0),1,1)</f>
        <v>77.349999999999994</v>
      </c>
      <c r="E1155" s="4">
        <f ca="1">OFFSET(InputPriceData!D$15,CalculationsAndCharts!$A1155+$A$11,IF($C$7,8,0),1,1)</f>
        <v>78.55</v>
      </c>
      <c r="F1155" s="4">
        <f ca="1">OFFSET(InputPriceData!E$15,CalculationsAndCharts!$A1155+$A$11,IF($C$7,8,0),1,1)</f>
        <v>77.22</v>
      </c>
      <c r="G1155" s="4">
        <f ca="1">OFFSET(InputPriceData!F$15,CalculationsAndCharts!$A1155+$A$11,IF($C$7,8,0),1,1)</f>
        <v>77.489999999999995</v>
      </c>
      <c r="H1155" s="138"/>
      <c r="I1155" s="138"/>
      <c r="O1155" s="246">
        <f t="shared" ca="1" si="170"/>
        <v>2.8229122694822633</v>
      </c>
      <c r="P1155" s="246">
        <f t="shared" ca="1" si="171"/>
        <v>3.7089177839711605</v>
      </c>
      <c r="Q1155" s="246">
        <f t="shared" ca="1" si="173"/>
        <v>5.423915924983703</v>
      </c>
      <c r="R1155" s="4">
        <f t="shared" ca="1" si="174"/>
        <v>0.68380812594957474</v>
      </c>
      <c r="S1155" s="4">
        <f t="shared" ca="1" si="172"/>
        <v>0.98042673468273733</v>
      </c>
      <c r="W1155" s="246">
        <f t="shared" ca="1" si="175"/>
        <v>2.8229122694822633</v>
      </c>
      <c r="X1155" s="246">
        <f t="shared" ca="1" si="176"/>
        <v>3.7089177839711605</v>
      </c>
      <c r="Y1155" s="246">
        <f t="shared" ca="1" si="177"/>
        <v>5.423915924983703</v>
      </c>
      <c r="Z1155" s="4">
        <f t="shared" ca="1" si="178"/>
        <v>0.68380812594957474</v>
      </c>
      <c r="AA1155" s="4">
        <f t="shared" ca="1" si="179"/>
        <v>0.85103128319512622</v>
      </c>
    </row>
    <row r="1156" spans="1:27" x14ac:dyDescent="0.25">
      <c r="A1156">
        <v>1124</v>
      </c>
      <c r="B1156" s="176">
        <f ca="1">OFFSET(InputPriceData!B$15,CalculationsAndCharts!$A1156+$A$11,0,1,1)</f>
        <v>39927</v>
      </c>
      <c r="C1156" s="3">
        <f ca="1">OFFSET(InputPriceData!G$15,CalculationsAndCharts!$A1156+$A$11,IF($C$7,8,0),1,1)</f>
        <v>287703000</v>
      </c>
      <c r="D1156" s="4">
        <f ca="1">OFFSET(InputPriceData!C$15,CalculationsAndCharts!$A1156+$A$11,IF($C$7,8,0),1,1)</f>
        <v>77.66</v>
      </c>
      <c r="E1156" s="4">
        <f ca="1">OFFSET(InputPriceData!D$15,CalculationsAndCharts!$A1156+$A$11,IF($C$7,8,0),1,1)</f>
        <v>78.819999999999993</v>
      </c>
      <c r="F1156" s="4">
        <f ca="1">OFFSET(InputPriceData!E$15,CalculationsAndCharts!$A1156+$A$11,IF($C$7,8,0),1,1)</f>
        <v>77.349999999999994</v>
      </c>
      <c r="G1156" s="4">
        <f ca="1">OFFSET(InputPriceData!F$15,CalculationsAndCharts!$A1156+$A$11,IF($C$7,8,0),1,1)</f>
        <v>78.23</v>
      </c>
      <c r="H1156" s="138"/>
      <c r="I1156" s="138"/>
      <c r="O1156" s="246">
        <f t="shared" ca="1" si="170"/>
        <v>3.8806177977068503</v>
      </c>
      <c r="P1156" s="246">
        <f t="shared" ca="1" si="171"/>
        <v>3.9411089573484608</v>
      </c>
      <c r="Q1156" s="246">
        <f t="shared" ca="1" si="173"/>
        <v>5.4731744954426871</v>
      </c>
      <c r="R1156" s="4">
        <f t="shared" ca="1" si="174"/>
        <v>0.72007734462514916</v>
      </c>
      <c r="S1156" s="4">
        <f t="shared" ca="1" si="172"/>
        <v>0.98301511940704811</v>
      </c>
      <c r="W1156" s="246">
        <f t="shared" ca="1" si="175"/>
        <v>3.8806177977068503</v>
      </c>
      <c r="X1156" s="246">
        <f t="shared" ca="1" si="176"/>
        <v>3.9411089573484608</v>
      </c>
      <c r="Y1156" s="246">
        <f t="shared" ca="1" si="177"/>
        <v>5.4731744954426871</v>
      </c>
      <c r="Z1156" s="4">
        <f t="shared" ca="1" si="178"/>
        <v>0.72007734462514916</v>
      </c>
      <c r="AA1156" s="4">
        <f t="shared" ca="1" si="179"/>
        <v>0.86960437960810677</v>
      </c>
    </row>
    <row r="1157" spans="1:27" x14ac:dyDescent="0.25">
      <c r="A1157">
        <v>1125</v>
      </c>
      <c r="B1157" s="176">
        <f ca="1">OFFSET(InputPriceData!B$15,CalculationsAndCharts!$A1157+$A$11,0,1,1)</f>
        <v>39926</v>
      </c>
      <c r="C1157" s="3">
        <f ca="1">OFFSET(InputPriceData!G$15,CalculationsAndCharts!$A1157+$A$11,IF($C$7,8,0),1,1)</f>
        <v>324903700</v>
      </c>
      <c r="D1157" s="4">
        <f ca="1">OFFSET(InputPriceData!C$15,CalculationsAndCharts!$A1157+$A$11,IF($C$7,8,0),1,1)</f>
        <v>76.47</v>
      </c>
      <c r="E1157" s="4">
        <f ca="1">OFFSET(InputPriceData!D$15,CalculationsAndCharts!$A1157+$A$11,IF($C$7,8,0),1,1)</f>
        <v>77.12</v>
      </c>
      <c r="F1157" s="4">
        <f ca="1">OFFSET(InputPriceData!E$15,CalculationsAndCharts!$A1157+$A$11,IF($C$7,8,0),1,1)</f>
        <v>75.5</v>
      </c>
      <c r="G1157" s="4">
        <f ca="1">OFFSET(InputPriceData!F$15,CalculationsAndCharts!$A1157+$A$11,IF($C$7,8,0),1,1)</f>
        <v>77.069999999999993</v>
      </c>
      <c r="H1157" s="138"/>
      <c r="I1157" s="138"/>
      <c r="O1157" s="246">
        <f t="shared" ca="1" si="170"/>
        <v>3.0413021942088116</v>
      </c>
      <c r="P1157" s="246">
        <f t="shared" ca="1" si="171"/>
        <v>4.230547988835097</v>
      </c>
      <c r="Q1157" s="246">
        <f t="shared" ca="1" si="173"/>
        <v>5.5228804192156273</v>
      </c>
      <c r="R1157" s="4">
        <f t="shared" ca="1" si="174"/>
        <v>0.76600390877844304</v>
      </c>
      <c r="S1157" s="4">
        <f t="shared" ca="1" si="172"/>
        <v>0.9861491888265782</v>
      </c>
      <c r="W1157" s="246">
        <f t="shared" ca="1" si="175"/>
        <v>3.0413021942088116</v>
      </c>
      <c r="X1157" s="246">
        <f t="shared" ca="1" si="176"/>
        <v>4.230547988835097</v>
      </c>
      <c r="Y1157" s="246">
        <f t="shared" ca="1" si="177"/>
        <v>5.5228804192156273</v>
      </c>
      <c r="Z1157" s="4">
        <f t="shared" ca="1" si="178"/>
        <v>0.76600390877844304</v>
      </c>
      <c r="AA1157" s="4">
        <f t="shared" ca="1" si="179"/>
        <v>0.8925310114023669</v>
      </c>
    </row>
    <row r="1158" spans="1:27" x14ac:dyDescent="0.25">
      <c r="A1158">
        <v>1126</v>
      </c>
      <c r="B1158" s="176">
        <f ca="1">OFFSET(InputPriceData!B$15,CalculationsAndCharts!$A1158+$A$11,0,1,1)</f>
        <v>39925</v>
      </c>
      <c r="C1158" s="3">
        <f ca="1">OFFSET(InputPriceData!G$15,CalculationsAndCharts!$A1158+$A$11,IF($C$7,8,0),1,1)</f>
        <v>340395200</v>
      </c>
      <c r="D1158" s="4">
        <f ca="1">OFFSET(InputPriceData!C$15,CalculationsAndCharts!$A1158+$A$11,IF($C$7,8,0),1,1)</f>
        <v>76.09</v>
      </c>
      <c r="E1158" s="4">
        <f ca="1">OFFSET(InputPriceData!D$15,CalculationsAndCharts!$A1158+$A$11,IF($C$7,8,0),1,1)</f>
        <v>77.94</v>
      </c>
      <c r="F1158" s="4">
        <f ca="1">OFFSET(InputPriceData!E$15,CalculationsAndCharts!$A1158+$A$11,IF($C$7,8,0),1,1)</f>
        <v>75.900000000000006</v>
      </c>
      <c r="G1158" s="4">
        <f ca="1">OFFSET(InputPriceData!F$15,CalculationsAndCharts!$A1158+$A$11,IF($C$7,8,0),1,1)</f>
        <v>76.319999999999993</v>
      </c>
      <c r="H1158" s="138"/>
      <c r="I1158" s="138"/>
      <c r="O1158" s="246">
        <f t="shared" ca="1" si="170"/>
        <v>2.5465408295605121</v>
      </c>
      <c r="P1158" s="246">
        <f t="shared" ca="1" si="171"/>
        <v>4.5870449798117559</v>
      </c>
      <c r="Q1158" s="246">
        <f t="shared" ca="1" si="173"/>
        <v>5.5730377590470512</v>
      </c>
      <c r="R1158" s="4">
        <f t="shared" ca="1" si="174"/>
        <v>0.82307803717377059</v>
      </c>
      <c r="S1158" s="4">
        <f t="shared" ca="1" si="172"/>
        <v>0.98983657007536585</v>
      </c>
      <c r="W1158" s="246">
        <f t="shared" ca="1" si="175"/>
        <v>2.5465408295605121</v>
      </c>
      <c r="X1158" s="246">
        <f t="shared" ca="1" si="176"/>
        <v>4.5870449798117559</v>
      </c>
      <c r="Y1158" s="246">
        <f t="shared" ca="1" si="177"/>
        <v>5.5730377590470512</v>
      </c>
      <c r="Z1158" s="4">
        <f t="shared" ca="1" si="178"/>
        <v>0.82307803717377059</v>
      </c>
      <c r="AA1158" s="4">
        <f t="shared" ca="1" si="179"/>
        <v>0.92013941855393555</v>
      </c>
    </row>
    <row r="1159" spans="1:27" x14ac:dyDescent="0.25">
      <c r="A1159">
        <v>1127</v>
      </c>
      <c r="B1159" s="176">
        <f ca="1">OFFSET(InputPriceData!B$15,CalculationsAndCharts!$A1159+$A$11,0,1,1)</f>
        <v>39924</v>
      </c>
      <c r="C1159" s="3">
        <f ca="1">OFFSET(InputPriceData!G$15,CalculationsAndCharts!$A1159+$A$11,IF($C$7,8,0),1,1)</f>
        <v>114090900</v>
      </c>
      <c r="D1159" s="4">
        <f ca="1">OFFSET(InputPriceData!C$15,CalculationsAndCharts!$A1159+$A$11,IF($C$7,8,0),1,1)</f>
        <v>74.77</v>
      </c>
      <c r="E1159" s="4">
        <f ca="1">OFFSET(InputPriceData!D$15,CalculationsAndCharts!$A1159+$A$11,IF($C$7,8,0),1,1)</f>
        <v>76.849999999999994</v>
      </c>
      <c r="F1159" s="4">
        <f ca="1">OFFSET(InputPriceData!E$15,CalculationsAndCharts!$A1159+$A$11,IF($C$7,8,0),1,1)</f>
        <v>74.7</v>
      </c>
      <c r="G1159" s="4">
        <f ca="1">OFFSET(InputPriceData!F$15,CalculationsAndCharts!$A1159+$A$11,IF($C$7,8,0),1,1)</f>
        <v>76.790000000000006</v>
      </c>
      <c r="H1159" s="138"/>
      <c r="I1159" s="138"/>
      <c r="O1159" s="246">
        <f t="shared" ca="1" si="170"/>
        <v>3.2766024739907351</v>
      </c>
      <c r="P1159" s="246">
        <f t="shared" ca="1" si="171"/>
        <v>4.9219978685686883</v>
      </c>
      <c r="Q1159" s="246">
        <f t="shared" ca="1" si="173"/>
        <v>5.6236506145782554</v>
      </c>
      <c r="R1159" s="4">
        <f t="shared" ca="1" si="174"/>
        <v>0.8752318033075055</v>
      </c>
      <c r="S1159" s="4">
        <f t="shared" ca="1" si="172"/>
        <v>0.99302077558451674</v>
      </c>
      <c r="W1159" s="246">
        <f t="shared" ca="1" si="175"/>
        <v>3.2766024739907351</v>
      </c>
      <c r="X1159" s="246">
        <f t="shared" ca="1" si="176"/>
        <v>4.9219978685686883</v>
      </c>
      <c r="Y1159" s="246">
        <f t="shared" ca="1" si="177"/>
        <v>5.6236506145782554</v>
      </c>
      <c r="Z1159" s="4">
        <f t="shared" ca="1" si="178"/>
        <v>0.8752318033075055</v>
      </c>
      <c r="AA1159" s="4">
        <f t="shared" ca="1" si="179"/>
        <v>0.94455127649148585</v>
      </c>
    </row>
    <row r="1160" spans="1:27" x14ac:dyDescent="0.25">
      <c r="A1160">
        <v>1128</v>
      </c>
      <c r="B1160" s="176">
        <f ca="1">OFFSET(InputPriceData!B$15,CalculationsAndCharts!$A1160+$A$11,0,1,1)</f>
        <v>39923</v>
      </c>
      <c r="C1160" s="3">
        <f ca="1">OFFSET(InputPriceData!G$15,CalculationsAndCharts!$A1160+$A$11,IF($C$7,8,0),1,1)</f>
        <v>293690100</v>
      </c>
      <c r="D1160" s="4">
        <f ca="1">OFFSET(InputPriceData!C$15,CalculationsAndCharts!$A1160+$A$11,IF($C$7,8,0),1,1)</f>
        <v>77.22</v>
      </c>
      <c r="E1160" s="4">
        <f ca="1">OFFSET(InputPriceData!D$15,CalculationsAndCharts!$A1160+$A$11,IF($C$7,8,0),1,1)</f>
        <v>78.59</v>
      </c>
      <c r="F1160" s="4">
        <f ca="1">OFFSET(InputPriceData!E$15,CalculationsAndCharts!$A1160+$A$11,IF($C$7,8,0),1,1)</f>
        <v>75.239999999999995</v>
      </c>
      <c r="G1160" s="4">
        <f ca="1">OFFSET(InputPriceData!F$15,CalculationsAndCharts!$A1160+$A$11,IF($C$7,8,0),1,1)</f>
        <v>75.319999999999993</v>
      </c>
      <c r="H1160" s="138"/>
      <c r="I1160" s="138"/>
      <c r="O1160" s="246">
        <f t="shared" ca="1" si="170"/>
        <v>2.0385998928870652</v>
      </c>
      <c r="P1160" s="246">
        <f t="shared" ca="1" si="171"/>
        <v>5.1965845424801458</v>
      </c>
      <c r="Q1160" s="246">
        <f t="shared" ca="1" si="173"/>
        <v>5.6747231226823969</v>
      </c>
      <c r="R1160" s="4">
        <f t="shared" ca="1" si="174"/>
        <v>0.91574239485075726</v>
      </c>
      <c r="S1160" s="4">
        <f t="shared" ca="1" si="172"/>
        <v>0.99538103957678437</v>
      </c>
      <c r="W1160" s="246">
        <f t="shared" ca="1" si="175"/>
        <v>2.0385998928870652</v>
      </c>
      <c r="X1160" s="246">
        <f t="shared" ca="1" si="176"/>
        <v>5.1965845424801458</v>
      </c>
      <c r="Y1160" s="246">
        <f t="shared" ca="1" si="177"/>
        <v>5.6747231226823969</v>
      </c>
      <c r="Z1160" s="4">
        <f t="shared" ca="1" si="178"/>
        <v>0.91574239485075726</v>
      </c>
      <c r="AA1160" s="4">
        <f t="shared" ca="1" si="179"/>
        <v>0.96299884677650394</v>
      </c>
    </row>
    <row r="1161" spans="1:27" x14ac:dyDescent="0.25">
      <c r="A1161">
        <v>1129</v>
      </c>
      <c r="B1161" s="176">
        <f ca="1">OFFSET(InputPriceData!B$15,CalculationsAndCharts!$A1161+$A$11,0,1,1)</f>
        <v>39920</v>
      </c>
      <c r="C1161" s="3">
        <f ca="1">OFFSET(InputPriceData!G$15,CalculationsAndCharts!$A1161+$A$11,IF($C$7,8,0),1,1)</f>
        <v>262649000</v>
      </c>
      <c r="D1161" s="4">
        <f ca="1">OFFSET(InputPriceData!C$15,CalculationsAndCharts!$A1161+$A$11,IF($C$7,8,0),1,1)</f>
        <v>78.38</v>
      </c>
      <c r="E1161" s="4">
        <f ca="1">OFFSET(InputPriceData!D$15,CalculationsAndCharts!$A1161+$A$11,IF($C$7,8,0),1,1)</f>
        <v>79.12</v>
      </c>
      <c r="F1161" s="4">
        <f ca="1">OFFSET(InputPriceData!E$15,CalculationsAndCharts!$A1161+$A$11,IF($C$7,8,0),1,1)</f>
        <v>77.760000000000005</v>
      </c>
      <c r="G1161" s="4">
        <f ca="1">OFFSET(InputPriceData!F$15,CalculationsAndCharts!$A1161+$A$11,IF($C$7,8,0),1,1)</f>
        <v>78.61</v>
      </c>
      <c r="H1161" s="138"/>
      <c r="I1161" s="138"/>
      <c r="O1161" s="246">
        <f t="shared" ca="1" si="170"/>
        <v>5.6600711985378886</v>
      </c>
      <c r="P1161" s="246">
        <f t="shared" ca="1" si="171"/>
        <v>5.3119221984945515</v>
      </c>
      <c r="Q1161" s="246">
        <f t="shared" ca="1" si="173"/>
        <v>5.7262594578026205</v>
      </c>
      <c r="R1161" s="4">
        <f t="shared" ca="1" si="174"/>
        <v>0.92764259769202539</v>
      </c>
      <c r="S1161" s="4">
        <f t="shared" ca="1" si="172"/>
        <v>0.99605655585918107</v>
      </c>
      <c r="W1161" s="246">
        <f t="shared" ca="1" si="175"/>
        <v>5.6600711985378886</v>
      </c>
      <c r="X1161" s="246">
        <f t="shared" ca="1" si="176"/>
        <v>5.3119221984945515</v>
      </c>
      <c r="Y1161" s="246">
        <f t="shared" ca="1" si="177"/>
        <v>5.7262594578026205</v>
      </c>
      <c r="Z1161" s="4">
        <f t="shared" ca="1" si="178"/>
        <v>0.92764259769202539</v>
      </c>
      <c r="AA1161" s="4">
        <f t="shared" ca="1" si="179"/>
        <v>0.9683350581723299</v>
      </c>
    </row>
    <row r="1162" spans="1:27" x14ac:dyDescent="0.25">
      <c r="A1162">
        <v>1130</v>
      </c>
      <c r="B1162" s="176">
        <f ca="1">OFFSET(InputPriceData!B$15,CalculationsAndCharts!$A1162+$A$11,0,1,1)</f>
        <v>39919</v>
      </c>
      <c r="C1162" s="3">
        <f ca="1">OFFSET(InputPriceData!G$15,CalculationsAndCharts!$A1162+$A$11,IF($C$7,8,0),1,1)</f>
        <v>335202900</v>
      </c>
      <c r="D1162" s="4">
        <f ca="1">OFFSET(InputPriceData!C$15,CalculationsAndCharts!$A1162+$A$11,IF($C$7,8,0),1,1)</f>
        <v>77.58</v>
      </c>
      <c r="E1162" s="4">
        <f ca="1">OFFSET(InputPriceData!D$15,CalculationsAndCharts!$A1162+$A$11,IF($C$7,8,0),1,1)</f>
        <v>78.680000000000007</v>
      </c>
      <c r="F1162" s="4">
        <f ca="1">OFFSET(InputPriceData!E$15,CalculationsAndCharts!$A1162+$A$11,IF($C$7,8,0),1,1)</f>
        <v>76.53</v>
      </c>
      <c r="G1162" s="4">
        <f ca="1">OFFSET(InputPriceData!F$15,CalculationsAndCharts!$A1162+$A$11,IF($C$7,8,0),1,1)</f>
        <v>78.09</v>
      </c>
      <c r="H1162" s="138"/>
      <c r="I1162" s="138"/>
      <c r="O1162" s="246">
        <f t="shared" ca="1" si="170"/>
        <v>5.6213557369202976</v>
      </c>
      <c r="P1162" s="246">
        <f t="shared" ca="1" si="171"/>
        <v>5.3115655946832145</v>
      </c>
      <c r="Q1162" s="246">
        <f t="shared" ca="1" si="173"/>
        <v>5.77826383229326</v>
      </c>
      <c r="R1162" s="4">
        <f t="shared" ca="1" si="174"/>
        <v>0.91923209961411134</v>
      </c>
      <c r="S1162" s="4">
        <f t="shared" ca="1" si="172"/>
        <v>0.99557995362233254</v>
      </c>
      <c r="W1162" s="246">
        <f t="shared" ca="1" si="175"/>
        <v>5.6213557369202976</v>
      </c>
      <c r="X1162" s="246">
        <f t="shared" ca="1" si="176"/>
        <v>5.3115655946832145</v>
      </c>
      <c r="Y1162" s="246">
        <f t="shared" ca="1" si="177"/>
        <v>5.77826383229326</v>
      </c>
      <c r="Z1162" s="4">
        <f t="shared" ca="1" si="178"/>
        <v>0.91923209961411134</v>
      </c>
      <c r="AA1162" s="4">
        <f t="shared" ca="1" si="179"/>
        <v>0.96456752655296318</v>
      </c>
    </row>
    <row r="1163" spans="1:27" x14ac:dyDescent="0.25">
      <c r="A1163">
        <v>1131</v>
      </c>
      <c r="B1163" s="176">
        <f ca="1">OFFSET(InputPriceData!B$15,CalculationsAndCharts!$A1163+$A$11,0,1,1)</f>
        <v>39918</v>
      </c>
      <c r="C1163" s="3">
        <f ca="1">OFFSET(InputPriceData!G$15,CalculationsAndCharts!$A1163+$A$11,IF($C$7,8,0),1,1)</f>
        <v>250726100</v>
      </c>
      <c r="D1163" s="4">
        <f ca="1">OFFSET(InputPriceData!C$15,CalculationsAndCharts!$A1163+$A$11,IF($C$7,8,0),1,1)</f>
        <v>75.69</v>
      </c>
      <c r="E1163" s="4">
        <f ca="1">OFFSET(InputPriceData!D$15,CalculationsAndCharts!$A1163+$A$11,IF($C$7,8,0),1,1)</f>
        <v>77.11</v>
      </c>
      <c r="F1163" s="4">
        <f ca="1">OFFSET(InputPriceData!E$15,CalculationsAndCharts!$A1163+$A$11,IF($C$7,8,0),1,1)</f>
        <v>75.48</v>
      </c>
      <c r="G1163" s="4">
        <f ca="1">OFFSET(InputPriceData!F$15,CalculationsAndCharts!$A1163+$A$11,IF($C$7,8,0),1,1)</f>
        <v>76.959999999999994</v>
      </c>
      <c r="H1163" s="138"/>
      <c r="I1163" s="138"/>
      <c r="O1163" s="246">
        <f t="shared" ca="1" si="170"/>
        <v>4.9294030678707754</v>
      </c>
      <c r="P1163" s="246">
        <f t="shared" ca="1" si="171"/>
        <v>5.351562600556754</v>
      </c>
      <c r="Q1163" s="246">
        <f t="shared" ca="1" si="173"/>
        <v>5.830740496764137</v>
      </c>
      <c r="R1163" s="4">
        <f t="shared" ca="1" si="174"/>
        <v>0.91781868932885791</v>
      </c>
      <c r="S1163" s="4">
        <f t="shared" ca="1" si="172"/>
        <v>0.99549947132756489</v>
      </c>
      <c r="W1163" s="246">
        <f t="shared" ca="1" si="175"/>
        <v>4.9294030678707754</v>
      </c>
      <c r="X1163" s="246">
        <f t="shared" ca="1" si="176"/>
        <v>5.351562600556754</v>
      </c>
      <c r="Y1163" s="246">
        <f t="shared" ca="1" si="177"/>
        <v>5.830740496764137</v>
      </c>
      <c r="Z1163" s="4">
        <f t="shared" ca="1" si="178"/>
        <v>0.91781868932885791</v>
      </c>
      <c r="AA1163" s="4">
        <f t="shared" ca="1" si="179"/>
        <v>0.96393256131707805</v>
      </c>
    </row>
    <row r="1164" spans="1:27" x14ac:dyDescent="0.25">
      <c r="A1164">
        <v>1132</v>
      </c>
      <c r="B1164" s="176">
        <f ca="1">OFFSET(InputPriceData!B$15,CalculationsAndCharts!$A1164+$A$11,0,1,1)</f>
        <v>39917</v>
      </c>
      <c r="C1164" s="3">
        <f ca="1">OFFSET(InputPriceData!G$15,CalculationsAndCharts!$A1164+$A$11,IF($C$7,8,0),1,1)</f>
        <v>276598800</v>
      </c>
      <c r="D1164" s="4">
        <f ca="1">OFFSET(InputPriceData!C$15,CalculationsAndCharts!$A1164+$A$11,IF($C$7,8,0),1,1)</f>
        <v>76.760000000000005</v>
      </c>
      <c r="E1164" s="4">
        <f ca="1">OFFSET(InputPriceData!D$15,CalculationsAndCharts!$A1164+$A$11,IF($C$7,8,0),1,1)</f>
        <v>77.42</v>
      </c>
      <c r="F1164" s="4">
        <f ca="1">OFFSET(InputPriceData!E$15,CalculationsAndCharts!$A1164+$A$11,IF($C$7,8,0),1,1)</f>
        <v>75.91</v>
      </c>
      <c r="G1164" s="4">
        <f ca="1">OFFSET(InputPriceData!F$15,CalculationsAndCharts!$A1164+$A$11,IF($C$7,8,0),1,1)</f>
        <v>76.150000000000006</v>
      </c>
      <c r="H1164" s="138"/>
      <c r="I1164" s="138"/>
      <c r="O1164" s="246">
        <f t="shared" ca="1" si="170"/>
        <v>4.4976666070164217</v>
      </c>
      <c r="P1164" s="246">
        <f t="shared" ca="1" si="171"/>
        <v>5.4045426827752436</v>
      </c>
      <c r="Q1164" s="246">
        <f t="shared" ca="1" si="173"/>
        <v>5.8836937404279892</v>
      </c>
      <c r="R1164" s="4">
        <f t="shared" ca="1" si="174"/>
        <v>0.91856288263945374</v>
      </c>
      <c r="S1164" s="4">
        <f t="shared" ca="1" si="172"/>
        <v>0.99554186109519205</v>
      </c>
      <c r="W1164" s="246">
        <f t="shared" ca="1" si="175"/>
        <v>4.4976666070164217</v>
      </c>
      <c r="X1164" s="246">
        <f t="shared" ca="1" si="176"/>
        <v>5.4045426827752436</v>
      </c>
      <c r="Y1164" s="246">
        <f t="shared" ca="1" si="177"/>
        <v>5.8836937404279892</v>
      </c>
      <c r="Z1164" s="4">
        <f t="shared" ca="1" si="178"/>
        <v>0.91856288263945374</v>
      </c>
      <c r="AA1164" s="4">
        <f t="shared" ca="1" si="179"/>
        <v>0.96426695069405788</v>
      </c>
    </row>
    <row r="1165" spans="1:27" x14ac:dyDescent="0.25">
      <c r="A1165">
        <v>1133</v>
      </c>
      <c r="B1165" s="176">
        <f ca="1">OFFSET(InputPriceData!B$15,CalculationsAndCharts!$A1165+$A$11,0,1,1)</f>
        <v>39916</v>
      </c>
      <c r="C1165" s="3">
        <f ca="1">OFFSET(InputPriceData!G$15,CalculationsAndCharts!$A1165+$A$11,IF($C$7,8,0),1,1)</f>
        <v>224847500</v>
      </c>
      <c r="D1165" s="4">
        <f ca="1">OFFSET(InputPriceData!C$15,CalculationsAndCharts!$A1165+$A$11,IF($C$7,8,0),1,1)</f>
        <v>76.66</v>
      </c>
      <c r="E1165" s="4">
        <f ca="1">OFFSET(InputPriceData!D$15,CalculationsAndCharts!$A1165+$A$11,IF($C$7,8,0),1,1)</f>
        <v>78.12</v>
      </c>
      <c r="F1165" s="4">
        <f ca="1">OFFSET(InputPriceData!E$15,CalculationsAndCharts!$A1165+$A$11,IF($C$7,8,0),1,1)</f>
        <v>76.349999999999994</v>
      </c>
      <c r="G1165" s="4">
        <f ca="1">OFFSET(InputPriceData!F$15,CalculationsAndCharts!$A1165+$A$11,IF($C$7,8,0),1,1)</f>
        <v>77.48</v>
      </c>
      <c r="H1165" s="138"/>
      <c r="I1165" s="138"/>
      <c r="O1165" s="246">
        <f t="shared" ca="1" si="170"/>
        <v>6.2548609813345859</v>
      </c>
      <c r="P1165" s="246">
        <f t="shared" ca="1" si="171"/>
        <v>5.4020167577069627</v>
      </c>
      <c r="Q1165" s="246">
        <f t="shared" ca="1" si="173"/>
        <v>5.9371278914510484</v>
      </c>
      <c r="R1165" s="4">
        <f t="shared" ca="1" si="174"/>
        <v>0.90987037107376456</v>
      </c>
      <c r="S1165" s="4">
        <f t="shared" ca="1" si="172"/>
        <v>0.99504478229894544</v>
      </c>
      <c r="W1165" s="246">
        <f t="shared" ca="1" si="175"/>
        <v>6.2548609813345859</v>
      </c>
      <c r="X1165" s="246">
        <f t="shared" ca="1" si="176"/>
        <v>5.4020167577069627</v>
      </c>
      <c r="Y1165" s="246">
        <f t="shared" ca="1" si="177"/>
        <v>5.9371278914510484</v>
      </c>
      <c r="Z1165" s="4">
        <f t="shared" ca="1" si="178"/>
        <v>0.90987037107376456</v>
      </c>
      <c r="AA1165" s="4">
        <f t="shared" ca="1" si="179"/>
        <v>0.96035202847116441</v>
      </c>
    </row>
    <row r="1166" spans="1:27" x14ac:dyDescent="0.25">
      <c r="A1166">
        <v>1134</v>
      </c>
      <c r="B1166" s="176">
        <f ca="1">OFFSET(InputPriceData!B$15,CalculationsAndCharts!$A1166+$A$11,0,1,1)</f>
        <v>39912</v>
      </c>
      <c r="C1166" s="3">
        <f ca="1">OFFSET(InputPriceData!G$15,CalculationsAndCharts!$A1166+$A$11,IF($C$7,8,0),1,1)</f>
        <v>269653500</v>
      </c>
      <c r="D1166" s="4">
        <f ca="1">OFFSET(InputPriceData!C$15,CalculationsAndCharts!$A1166+$A$11,IF($C$7,8,0),1,1)</f>
        <v>76.44</v>
      </c>
      <c r="E1166" s="4">
        <f ca="1">OFFSET(InputPriceData!D$15,CalculationsAndCharts!$A1166+$A$11,IF($C$7,8,0),1,1)</f>
        <v>77.48</v>
      </c>
      <c r="F1166" s="4">
        <f ca="1">OFFSET(InputPriceData!E$15,CalculationsAndCharts!$A1166+$A$11,IF($C$7,8,0),1,1)</f>
        <v>76.13</v>
      </c>
      <c r="G1166" s="4">
        <f ca="1">OFFSET(InputPriceData!F$15,CalculationsAndCharts!$A1166+$A$11,IF($C$7,8,0),1,1)</f>
        <v>77.47</v>
      </c>
      <c r="H1166" s="138"/>
      <c r="I1166" s="138"/>
      <c r="O1166" s="246">
        <f t="shared" ca="1" si="170"/>
        <v>6.7608791036909341</v>
      </c>
      <c r="P1166" s="246">
        <f t="shared" ca="1" si="171"/>
        <v>5.3949052224277256</v>
      </c>
      <c r="Q1166" s="246">
        <f t="shared" ca="1" si="173"/>
        <v>5.9910473173068093</v>
      </c>
      <c r="R1166" s="4">
        <f t="shared" ca="1" si="174"/>
        <v>0.9004945106747928</v>
      </c>
      <c r="S1166" s="4">
        <f t="shared" ca="1" si="172"/>
        <v>0.99450381060738791</v>
      </c>
      <c r="W1166" s="246">
        <f t="shared" ca="1" si="175"/>
        <v>6.7608791036909341</v>
      </c>
      <c r="X1166" s="246">
        <f t="shared" ca="1" si="176"/>
        <v>5.3949052224277256</v>
      </c>
      <c r="Y1166" s="246">
        <f t="shared" ca="1" si="177"/>
        <v>5.9910473173068093</v>
      </c>
      <c r="Z1166" s="4">
        <f t="shared" ca="1" si="178"/>
        <v>0.9004945106747928</v>
      </c>
      <c r="AA1166" s="4">
        <f t="shared" ca="1" si="179"/>
        <v>0.95610690341676441</v>
      </c>
    </row>
    <row r="1167" spans="1:27" x14ac:dyDescent="0.25">
      <c r="A1167">
        <v>1135</v>
      </c>
      <c r="B1167" s="176">
        <f ca="1">OFFSET(InputPriceData!B$15,CalculationsAndCharts!$A1167+$A$11,0,1,1)</f>
        <v>39911</v>
      </c>
      <c r="C1167" s="3">
        <f ca="1">OFFSET(InputPriceData!G$15,CalculationsAndCharts!$A1167+$A$11,IF($C$7,8,0),1,1)</f>
        <v>230402800</v>
      </c>
      <c r="D1167" s="4">
        <f ca="1">OFFSET(InputPriceData!C$15,CalculationsAndCharts!$A1167+$A$11,IF($C$7,8,0),1,1)</f>
        <v>74.09</v>
      </c>
      <c r="E1167" s="4">
        <f ca="1">OFFSET(InputPriceData!D$15,CalculationsAndCharts!$A1167+$A$11,IF($C$7,8,0),1,1)</f>
        <v>74.88</v>
      </c>
      <c r="F1167" s="4">
        <f ca="1">OFFSET(InputPriceData!E$15,CalculationsAndCharts!$A1167+$A$11,IF($C$7,8,0),1,1)</f>
        <v>73.62</v>
      </c>
      <c r="G1167" s="4">
        <f ca="1">OFFSET(InputPriceData!F$15,CalculationsAndCharts!$A1167+$A$11,IF($C$7,8,0),1,1)</f>
        <v>74.510000000000005</v>
      </c>
      <c r="H1167" s="138"/>
      <c r="I1167" s="138"/>
      <c r="O1167" s="246">
        <f t="shared" ca="1" si="170"/>
        <v>4.2144013630689683</v>
      </c>
      <c r="P1167" s="246">
        <f t="shared" ca="1" si="171"/>
        <v>5.5209405190278726</v>
      </c>
      <c r="Q1167" s="246">
        <f t="shared" ca="1" si="173"/>
        <v>6.0454564251330067</v>
      </c>
      <c r="R1167" s="4">
        <f t="shared" ca="1" si="174"/>
        <v>0.9132379973951108</v>
      </c>
      <c r="S1167" s="4">
        <f t="shared" ca="1" si="172"/>
        <v>0.99523786560769267</v>
      </c>
      <c r="W1167" s="246">
        <f t="shared" ca="1" si="175"/>
        <v>4.2144013630689683</v>
      </c>
      <c r="X1167" s="246">
        <f t="shared" ca="1" si="176"/>
        <v>5.5209405190278726</v>
      </c>
      <c r="Y1167" s="246">
        <f t="shared" ca="1" si="177"/>
        <v>6.0454564251330067</v>
      </c>
      <c r="Z1167" s="4">
        <f t="shared" ca="1" si="178"/>
        <v>0.9132379973951108</v>
      </c>
      <c r="AA1167" s="4">
        <f t="shared" ca="1" si="179"/>
        <v>0.96187110186671565</v>
      </c>
    </row>
    <row r="1168" spans="1:27" x14ac:dyDescent="0.25">
      <c r="A1168">
        <v>1136</v>
      </c>
      <c r="B1168" s="176">
        <f ca="1">OFFSET(InputPriceData!B$15,CalculationsAndCharts!$A1168+$A$11,0,1,1)</f>
        <v>39910</v>
      </c>
      <c r="C1168" s="3">
        <f ca="1">OFFSET(InputPriceData!G$15,CalculationsAndCharts!$A1168+$A$11,IF($C$7,8,0),1,1)</f>
        <v>258947800</v>
      </c>
      <c r="D1168" s="4">
        <f ca="1">OFFSET(InputPriceData!C$15,CalculationsAndCharts!$A1168+$A$11,IF($C$7,8,0),1,1)</f>
        <v>74.25</v>
      </c>
      <c r="E1168" s="4">
        <f ca="1">OFFSET(InputPriceData!D$15,CalculationsAndCharts!$A1168+$A$11,IF($C$7,8,0),1,1)</f>
        <v>74.61</v>
      </c>
      <c r="F1168" s="4">
        <f ca="1">OFFSET(InputPriceData!E$15,CalculationsAndCharts!$A1168+$A$11,IF($C$7,8,0),1,1)</f>
        <v>73.58</v>
      </c>
      <c r="G1168" s="4">
        <f ca="1">OFFSET(InputPriceData!F$15,CalculationsAndCharts!$A1168+$A$11,IF($C$7,8,0),1,1)</f>
        <v>73.709999999999994</v>
      </c>
      <c r="H1168" s="138"/>
      <c r="I1168" s="138"/>
      <c r="O1168" s="246">
        <f t="shared" ca="1" si="170"/>
        <v>3.6818093616962502</v>
      </c>
      <c r="P1168" s="246">
        <f t="shared" ca="1" si="171"/>
        <v>5.7133613772093845</v>
      </c>
      <c r="Q1168" s="246">
        <f t="shared" ca="1" si="173"/>
        <v>6.100359662091833</v>
      </c>
      <c r="R1168" s="4">
        <f t="shared" ca="1" si="174"/>
        <v>0.93656139861928311</v>
      </c>
      <c r="S1168" s="4">
        <f t="shared" ca="1" si="172"/>
        <v>0.99655768515070098</v>
      </c>
      <c r="W1168" s="246">
        <f t="shared" ca="1" si="175"/>
        <v>3.6818093616962502</v>
      </c>
      <c r="X1168" s="246">
        <f t="shared" ca="1" si="176"/>
        <v>5.7133613772093845</v>
      </c>
      <c r="Y1168" s="246">
        <f t="shared" ca="1" si="177"/>
        <v>6.100359662091833</v>
      </c>
      <c r="Z1168" s="4">
        <f t="shared" ca="1" si="178"/>
        <v>0.93656139861928311</v>
      </c>
      <c r="AA1168" s="4">
        <f t="shared" ca="1" si="179"/>
        <v>0.97231014056396381</v>
      </c>
    </row>
    <row r="1169" spans="1:27" x14ac:dyDescent="0.25">
      <c r="A1169">
        <v>1137</v>
      </c>
      <c r="B1169" s="176">
        <f ca="1">OFFSET(InputPriceData!B$15,CalculationsAndCharts!$A1169+$A$11,0,1,1)</f>
        <v>39909</v>
      </c>
      <c r="C1169" s="3">
        <f ca="1">OFFSET(InputPriceData!G$15,CalculationsAndCharts!$A1169+$A$11,IF($C$7,8,0),1,1)</f>
        <v>264866600</v>
      </c>
      <c r="D1169" s="4">
        <f ca="1">OFFSET(InputPriceData!C$15,CalculationsAndCharts!$A1169+$A$11,IF($C$7,8,0),1,1)</f>
        <v>75.239999999999995</v>
      </c>
      <c r="E1169" s="4">
        <f ca="1">OFFSET(InputPriceData!D$15,CalculationsAndCharts!$A1169+$A$11,IF($C$7,8,0),1,1)</f>
        <v>76.08</v>
      </c>
      <c r="F1169" s="4">
        <f ca="1">OFFSET(InputPriceData!E$15,CalculationsAndCharts!$A1169+$A$11,IF($C$7,8,0),1,1)</f>
        <v>74.290000000000006</v>
      </c>
      <c r="G1169" s="4">
        <f ca="1">OFFSET(InputPriceData!F$15,CalculationsAndCharts!$A1169+$A$11,IF($C$7,8,0),1,1)</f>
        <v>75.47</v>
      </c>
      <c r="H1169" s="138"/>
      <c r="I1169" s="138"/>
      <c r="O1169" s="246">
        <f t="shared" ca="1" si="170"/>
        <v>5.7697600377791325</v>
      </c>
      <c r="P1169" s="246">
        <f t="shared" ca="1" si="171"/>
        <v>5.7959079329502607</v>
      </c>
      <c r="Q1169" s="246">
        <f t="shared" ca="1" si="173"/>
        <v>6.1557615157334338</v>
      </c>
      <c r="R1169" s="4">
        <f t="shared" ca="1" si="174"/>
        <v>0.94154198763817798</v>
      </c>
      <c r="S1169" s="4">
        <f t="shared" ca="1" si="172"/>
        <v>0.99683563934362474</v>
      </c>
      <c r="W1169" s="246">
        <f t="shared" ca="1" si="175"/>
        <v>5.7697600377791325</v>
      </c>
      <c r="X1169" s="246">
        <f t="shared" ca="1" si="176"/>
        <v>5.7959079329502607</v>
      </c>
      <c r="Y1169" s="246">
        <f t="shared" ca="1" si="177"/>
        <v>6.1557615157334338</v>
      </c>
      <c r="Z1169" s="4">
        <f t="shared" ca="1" si="178"/>
        <v>0.94154198763817798</v>
      </c>
      <c r="AA1169" s="4">
        <f t="shared" ca="1" si="179"/>
        <v>0.97452100864737379</v>
      </c>
    </row>
    <row r="1170" spans="1:27" x14ac:dyDescent="0.25">
      <c r="A1170">
        <v>1138</v>
      </c>
      <c r="B1170" s="176">
        <f ca="1">OFFSET(InputPriceData!B$15,CalculationsAndCharts!$A1170+$A$11,0,1,1)</f>
        <v>39906</v>
      </c>
      <c r="C1170" s="3">
        <f ca="1">OFFSET(InputPriceData!G$15,CalculationsAndCharts!$A1170+$A$11,IF($C$7,8,0),1,1)</f>
        <v>284646300</v>
      </c>
      <c r="D1170" s="4">
        <f ca="1">OFFSET(InputPriceData!C$15,CalculationsAndCharts!$A1170+$A$11,IF($C$7,8,0),1,1)</f>
        <v>75.37</v>
      </c>
      <c r="E1170" s="4">
        <f ca="1">OFFSET(InputPriceData!D$15,CalculationsAndCharts!$A1170+$A$11,IF($C$7,8,0),1,1)</f>
        <v>76.09</v>
      </c>
      <c r="F1170" s="4">
        <f ca="1">OFFSET(InputPriceData!E$15,CalculationsAndCharts!$A1170+$A$11,IF($C$7,8,0),1,1)</f>
        <v>74.63</v>
      </c>
      <c r="G1170" s="4">
        <f ca="1">OFFSET(InputPriceData!F$15,CalculationsAndCharts!$A1170+$A$11,IF($C$7,8,0),1,1)</f>
        <v>76.069999999999993</v>
      </c>
      <c r="H1170" s="138"/>
      <c r="I1170" s="138"/>
      <c r="O1170" s="246">
        <f t="shared" ca="1" si="170"/>
        <v>6.8265492176932812</v>
      </c>
      <c r="P1170" s="246">
        <f t="shared" ca="1" si="171"/>
        <v>5.7927749088716913</v>
      </c>
      <c r="Q1170" s="246">
        <f t="shared" ca="1" si="173"/>
        <v>6.2116665143626983</v>
      </c>
      <c r="R1170" s="4">
        <f t="shared" ca="1" si="174"/>
        <v>0.93256373236997825</v>
      </c>
      <c r="S1170" s="4">
        <f t="shared" ca="1" si="172"/>
        <v>0.99633360529466863</v>
      </c>
      <c r="W1170" s="246">
        <f t="shared" ca="1" si="175"/>
        <v>6.8265492176932812</v>
      </c>
      <c r="X1170" s="246">
        <f t="shared" ca="1" si="176"/>
        <v>5.7927749088716913</v>
      </c>
      <c r="Y1170" s="246">
        <f t="shared" ca="1" si="177"/>
        <v>6.2116665143626983</v>
      </c>
      <c r="Z1170" s="4">
        <f t="shared" ca="1" si="178"/>
        <v>0.93256373236997825</v>
      </c>
      <c r="AA1170" s="4">
        <f t="shared" ca="1" si="179"/>
        <v>0.97053094732338996</v>
      </c>
    </row>
    <row r="1171" spans="1:27" x14ac:dyDescent="0.25">
      <c r="A1171">
        <v>1139</v>
      </c>
      <c r="B1171" s="176">
        <f ca="1">OFFSET(InputPriceData!B$15,CalculationsAndCharts!$A1171+$A$11,0,1,1)</f>
        <v>39905</v>
      </c>
      <c r="C1171" s="3">
        <f ca="1">OFFSET(InputPriceData!G$15,CalculationsAndCharts!$A1171+$A$11,IF($C$7,8,0),1,1)</f>
        <v>476230700</v>
      </c>
      <c r="D1171" s="4">
        <f ca="1">OFFSET(InputPriceData!C$15,CalculationsAndCharts!$A1171+$A$11,IF($C$7,8,0),1,1)</f>
        <v>75</v>
      </c>
      <c r="E1171" s="4">
        <f ca="1">OFFSET(InputPriceData!D$15,CalculationsAndCharts!$A1171+$A$11,IF($C$7,8,0),1,1)</f>
        <v>76.39</v>
      </c>
      <c r="F1171" s="4">
        <f ca="1">OFFSET(InputPriceData!E$15,CalculationsAndCharts!$A1171+$A$11,IF($C$7,8,0),1,1)</f>
        <v>73.239999999999995</v>
      </c>
      <c r="G1171" s="4">
        <f ca="1">OFFSET(InputPriceData!F$15,CalculationsAndCharts!$A1171+$A$11,IF($C$7,8,0),1,1)</f>
        <v>75.319999999999993</v>
      </c>
      <c r="H1171" s="138"/>
      <c r="I1171" s="138"/>
      <c r="O1171" s="246">
        <f t="shared" ca="1" si="170"/>
        <v>6.5554249243364939</v>
      </c>
      <c r="P1171" s="246">
        <f t="shared" ca="1" si="171"/>
        <v>5.8501555636244023</v>
      </c>
      <c r="Q1171" s="246">
        <f t="shared" ca="1" si="173"/>
        <v>6.2680792274093831</v>
      </c>
      <c r="R1171" s="4">
        <f t="shared" ca="1" si="174"/>
        <v>0.93332508275302861</v>
      </c>
      <c r="S1171" s="4">
        <f t="shared" ca="1" si="172"/>
        <v>0.99637634856945567</v>
      </c>
      <c r="W1171" s="246">
        <f t="shared" ca="1" si="175"/>
        <v>6.5554249243364939</v>
      </c>
      <c r="X1171" s="246">
        <f t="shared" ca="1" si="176"/>
        <v>5.8501555636244023</v>
      </c>
      <c r="Y1171" s="246">
        <f t="shared" ca="1" si="177"/>
        <v>6.2680792274093831</v>
      </c>
      <c r="Z1171" s="4">
        <f t="shared" ca="1" si="178"/>
        <v>0.93332508275302861</v>
      </c>
      <c r="AA1171" s="4">
        <f t="shared" ca="1" si="179"/>
        <v>0.97087011178380422</v>
      </c>
    </row>
    <row r="1172" spans="1:27" x14ac:dyDescent="0.25">
      <c r="A1172">
        <v>1140</v>
      </c>
      <c r="B1172" s="176">
        <f ca="1">OFFSET(InputPriceData!B$15,CalculationsAndCharts!$A1172+$A$11,0,1,1)</f>
        <v>39904</v>
      </c>
      <c r="C1172" s="3">
        <f ca="1">OFFSET(InputPriceData!G$15,CalculationsAndCharts!$A1172+$A$11,IF($C$7,8,0),1,1)</f>
        <v>377018300</v>
      </c>
      <c r="D1172" s="4">
        <f ca="1">OFFSET(InputPriceData!C$15,CalculationsAndCharts!$A1172+$A$11,IF($C$7,8,0),1,1)</f>
        <v>70.900000000000006</v>
      </c>
      <c r="E1172" s="4">
        <f ca="1">OFFSET(InputPriceData!D$15,CalculationsAndCharts!$A1172+$A$11,IF($C$7,8,0),1,1)</f>
        <v>73.510000000000005</v>
      </c>
      <c r="F1172" s="4">
        <f ca="1">OFFSET(InputPriceData!E$15,CalculationsAndCharts!$A1172+$A$11,IF($C$7,8,0),1,1)</f>
        <v>70.72</v>
      </c>
      <c r="G1172" s="4">
        <f ca="1">OFFSET(InputPriceData!F$15,CalculationsAndCharts!$A1172+$A$11,IF($C$7,8,0),1,1)</f>
        <v>73.180000000000007</v>
      </c>
      <c r="H1172" s="138"/>
      <c r="I1172" s="138"/>
      <c r="O1172" s="246">
        <f t="shared" ca="1" si="170"/>
        <v>4.7916893291074079</v>
      </c>
      <c r="P1172" s="246">
        <f t="shared" ca="1" si="171"/>
        <v>6.0432234018743438</v>
      </c>
      <c r="Q1172" s="246">
        <f t="shared" ca="1" si="173"/>
        <v>6.3250042658015975</v>
      </c>
      <c r="R1172" s="4">
        <f t="shared" ca="1" si="174"/>
        <v>0.95544969582853834</v>
      </c>
      <c r="S1172" s="4">
        <f t="shared" ca="1" si="172"/>
        <v>0.99760469966322485</v>
      </c>
      <c r="W1172" s="246">
        <f t="shared" ca="1" si="175"/>
        <v>4.7916893291074079</v>
      </c>
      <c r="X1172" s="246">
        <f t="shared" ca="1" si="176"/>
        <v>6.0432234018743438</v>
      </c>
      <c r="Y1172" s="246">
        <f t="shared" ca="1" si="177"/>
        <v>6.3250042658015975</v>
      </c>
      <c r="Z1172" s="4">
        <f t="shared" ca="1" si="178"/>
        <v>0.95544969582853834</v>
      </c>
      <c r="AA1172" s="4">
        <f t="shared" ca="1" si="179"/>
        <v>0.98066085107884371</v>
      </c>
    </row>
    <row r="1173" spans="1:27" x14ac:dyDescent="0.25">
      <c r="A1173">
        <v>1141</v>
      </c>
      <c r="B1173" s="176">
        <f ca="1">OFFSET(InputPriceData!B$15,CalculationsAndCharts!$A1173+$A$11,0,1,1)</f>
        <v>39903</v>
      </c>
      <c r="C1173" s="3">
        <f ca="1">OFFSET(InputPriceData!G$15,CalculationsAndCharts!$A1173+$A$11,IF($C$7,8,0),1,1)</f>
        <v>364238300</v>
      </c>
      <c r="D1173" s="4">
        <f ca="1">OFFSET(InputPriceData!C$15,CalculationsAndCharts!$A1173+$A$11,IF($C$7,8,0),1,1)</f>
        <v>71.83</v>
      </c>
      <c r="E1173" s="4">
        <f ca="1">OFFSET(InputPriceData!D$15,CalculationsAndCharts!$A1173+$A$11,IF($C$7,8,0),1,1)</f>
        <v>73.2</v>
      </c>
      <c r="F1173" s="4">
        <f ca="1">OFFSET(InputPriceData!E$15,CalculationsAndCharts!$A1173+$A$11,IF($C$7,8,0),1,1)</f>
        <v>71.37</v>
      </c>
      <c r="G1173" s="4">
        <f ca="1">OFFSET(InputPriceData!F$15,CalculationsAndCharts!$A1173+$A$11,IF($C$7,8,0),1,1)</f>
        <v>71.790000000000006</v>
      </c>
      <c r="H1173" s="138"/>
      <c r="I1173" s="138"/>
      <c r="O1173" s="246">
        <f t="shared" ca="1" si="170"/>
        <v>3.6386008947793123</v>
      </c>
      <c r="P1173" s="246">
        <f t="shared" ca="1" si="171"/>
        <v>6.2987240457289255</v>
      </c>
      <c r="Q1173" s="246">
        <f t="shared" ca="1" si="173"/>
        <v>6.3824462823426815</v>
      </c>
      <c r="R1173" s="4">
        <f t="shared" ca="1" si="174"/>
        <v>0.98688242205102805</v>
      </c>
      <c r="S1173" s="4">
        <f t="shared" ca="1" si="172"/>
        <v>0.99930528448350364</v>
      </c>
      <c r="W1173" s="246">
        <f t="shared" ca="1" si="175"/>
        <v>3.6386008947793123</v>
      </c>
      <c r="X1173" s="246">
        <f t="shared" ca="1" si="176"/>
        <v>6.2987240457289255</v>
      </c>
      <c r="Y1173" s="246">
        <f t="shared" ca="1" si="177"/>
        <v>6.3824462823426815</v>
      </c>
      <c r="Z1173" s="4">
        <f t="shared" ca="1" si="178"/>
        <v>0.98688242205102805</v>
      </c>
      <c r="AA1173" s="4">
        <f t="shared" ca="1" si="179"/>
        <v>0.99435703171434042</v>
      </c>
    </row>
    <row r="1174" spans="1:27" x14ac:dyDescent="0.25">
      <c r="A1174">
        <v>1142</v>
      </c>
      <c r="B1174" s="176">
        <f ca="1">OFFSET(InputPriceData!B$15,CalculationsAndCharts!$A1174+$A$11,0,1,1)</f>
        <v>39902</v>
      </c>
      <c r="C1174" s="3">
        <f ca="1">OFFSET(InputPriceData!G$15,CalculationsAndCharts!$A1174+$A$11,IF($C$7,8,0),1,1)</f>
        <v>324108500</v>
      </c>
      <c r="D1174" s="4">
        <f ca="1">OFFSET(InputPriceData!C$15,CalculationsAndCharts!$A1174+$A$11,IF($C$7,8,0),1,1)</f>
        <v>72.040000000000006</v>
      </c>
      <c r="E1174" s="4">
        <f ca="1">OFFSET(InputPriceData!D$15,CalculationsAndCharts!$A1174+$A$11,IF($C$7,8,0),1,1)</f>
        <v>72.11</v>
      </c>
      <c r="F1174" s="4">
        <f ca="1">OFFSET(InputPriceData!E$15,CalculationsAndCharts!$A1174+$A$11,IF($C$7,8,0),1,1)</f>
        <v>70.38</v>
      </c>
      <c r="G1174" s="4">
        <f ca="1">OFFSET(InputPriceData!F$15,CalculationsAndCharts!$A1174+$A$11,IF($C$7,8,0),1,1)</f>
        <v>71.13</v>
      </c>
      <c r="H1174" s="138"/>
      <c r="I1174" s="138"/>
      <c r="O1174" s="246">
        <f t="shared" ca="1" si="170"/>
        <v>3.1343762786763243</v>
      </c>
      <c r="P1174" s="246">
        <f t="shared" ca="1" si="171"/>
        <v>6.4404099720915049</v>
      </c>
      <c r="Q1174" s="246">
        <f t="shared" ca="1" si="173"/>
        <v>6.4404099720915049</v>
      </c>
      <c r="R1174" s="4">
        <f t="shared" ca="1" si="174"/>
        <v>1</v>
      </c>
      <c r="S1174" s="4">
        <f t="shared" ca="1" si="172"/>
        <v>1</v>
      </c>
      <c r="W1174" s="246">
        <f t="shared" ca="1" si="175"/>
        <v>3.1343762786763243</v>
      </c>
      <c r="X1174" s="246">
        <f t="shared" ca="1" si="176"/>
        <v>6.4404099720915049</v>
      </c>
      <c r="Y1174" s="246">
        <f t="shared" ca="1" si="177"/>
        <v>6.4404099720915049</v>
      </c>
      <c r="Z1174" s="4">
        <f t="shared" ca="1" si="178"/>
        <v>1</v>
      </c>
      <c r="AA1174" s="4">
        <f t="shared" ca="1" si="179"/>
        <v>1</v>
      </c>
    </row>
    <row r="1175" spans="1:27" x14ac:dyDescent="0.25">
      <c r="A1175">
        <v>1143</v>
      </c>
      <c r="B1175" s="176">
        <f ca="1">OFFSET(InputPriceData!B$15,CalculationsAndCharts!$A1175+$A$11,0,1,1)</f>
        <v>39899</v>
      </c>
      <c r="C1175" s="3">
        <f ca="1">OFFSET(InputPriceData!G$15,CalculationsAndCharts!$A1175+$A$11,IF($C$7,8,0),1,1)</f>
        <v>322332300</v>
      </c>
      <c r="D1175" s="4">
        <f ca="1">OFFSET(InputPriceData!C$15,CalculationsAndCharts!$A1175+$A$11,IF($C$7,8,0),1,1)</f>
        <v>74.08</v>
      </c>
      <c r="E1175" s="4">
        <f ca="1">OFFSET(InputPriceData!D$15,CalculationsAndCharts!$A1175+$A$11,IF($C$7,8,0),1,1)</f>
        <v>74.510000000000005</v>
      </c>
      <c r="F1175" s="4">
        <f ca="1">OFFSET(InputPriceData!E$15,CalculationsAndCharts!$A1175+$A$11,IF($C$7,8,0),1,1)</f>
        <v>73.41</v>
      </c>
      <c r="G1175" s="4">
        <f ca="1">OFFSET(InputPriceData!F$15,CalculationsAndCharts!$A1175+$A$11,IF($C$7,8,0),1,1)</f>
        <v>73.680000000000007</v>
      </c>
      <c r="H1175" s="138"/>
      <c r="I1175" s="138"/>
      <c r="O1175" s="246">
        <f t="shared" ca="1" si="170"/>
        <v>5.9343319063066389</v>
      </c>
      <c r="P1175" s="246">
        <f t="shared" ca="1" si="171"/>
        <v>6.2850753021027295</v>
      </c>
      <c r="Q1175" s="246">
        <f t="shared" ca="1" si="173"/>
        <v>6.2850753021027295</v>
      </c>
      <c r="R1175" s="4">
        <f t="shared" ca="1" si="174"/>
        <v>1</v>
      </c>
      <c r="S1175" s="4">
        <f t="shared" ca="1" si="172"/>
        <v>1</v>
      </c>
      <c r="W1175" s="246">
        <f t="shared" ca="1" si="175"/>
        <v>5.9343319063066389</v>
      </c>
      <c r="X1175" s="246">
        <f t="shared" ca="1" si="176"/>
        <v>6.2850753021027295</v>
      </c>
      <c r="Y1175" s="246">
        <f t="shared" ca="1" si="177"/>
        <v>6.2850753021027295</v>
      </c>
      <c r="Z1175" s="4">
        <f t="shared" ca="1" si="178"/>
        <v>1</v>
      </c>
      <c r="AA1175" s="4">
        <f t="shared" ca="1" si="179"/>
        <v>1</v>
      </c>
    </row>
    <row r="1176" spans="1:27" x14ac:dyDescent="0.25">
      <c r="A1176">
        <v>1144</v>
      </c>
      <c r="B1176" s="176">
        <f ca="1">OFFSET(InputPriceData!B$15,CalculationsAndCharts!$A1176+$A$11,0,1,1)</f>
        <v>39898</v>
      </c>
      <c r="C1176" s="3">
        <f ca="1">OFFSET(InputPriceData!G$15,CalculationsAndCharts!$A1176+$A$11,IF($C$7,8,0),1,1)</f>
        <v>422025200</v>
      </c>
      <c r="D1176" s="4">
        <f ca="1">OFFSET(InputPriceData!C$15,CalculationsAndCharts!$A1176+$A$11,IF($C$7,8,0),1,1)</f>
        <v>74.25</v>
      </c>
      <c r="E1176" s="4">
        <f ca="1">OFFSET(InputPriceData!D$15,CalculationsAndCharts!$A1176+$A$11,IF($C$7,8,0),1,1)</f>
        <v>75.2</v>
      </c>
      <c r="F1176" s="4">
        <f ca="1">OFFSET(InputPriceData!E$15,CalculationsAndCharts!$A1176+$A$11,IF($C$7,8,0),1,1)</f>
        <v>73.41</v>
      </c>
      <c r="G1176" s="4">
        <f ca="1">OFFSET(InputPriceData!F$15,CalculationsAndCharts!$A1176+$A$11,IF($C$7,8,0),1,1)</f>
        <v>75.03</v>
      </c>
      <c r="H1176" s="138"/>
      <c r="I1176" s="138"/>
      <c r="O1176" s="246">
        <f t="shared" ca="1" si="170"/>
        <v>7.7271234700965845</v>
      </c>
      <c r="P1176" s="246">
        <f t="shared" ca="1" si="171"/>
        <v>5.8271662122468015</v>
      </c>
      <c r="Q1176" s="246">
        <f t="shared" ca="1" si="173"/>
        <v>5.8271662122468015</v>
      </c>
      <c r="R1176" s="4">
        <f t="shared" ca="1" si="174"/>
        <v>1</v>
      </c>
      <c r="S1176" s="4">
        <f t="shared" ca="1" si="172"/>
        <v>1</v>
      </c>
      <c r="W1176" s="246">
        <f t="shared" ca="1" si="175"/>
        <v>7.7271234700965845</v>
      </c>
      <c r="X1176" s="246">
        <f t="shared" ca="1" si="176"/>
        <v>5.8271662122468015</v>
      </c>
      <c r="Y1176" s="246">
        <f t="shared" ca="1" si="177"/>
        <v>5.8271662122468015</v>
      </c>
      <c r="Z1176" s="4">
        <f t="shared" ca="1" si="178"/>
        <v>1</v>
      </c>
      <c r="AA1176" s="4">
        <f t="shared" ca="1" si="179"/>
        <v>1</v>
      </c>
    </row>
    <row r="1177" spans="1:27" x14ac:dyDescent="0.25">
      <c r="A1177">
        <v>1145</v>
      </c>
      <c r="B1177" s="176">
        <f ca="1">OFFSET(InputPriceData!B$15,CalculationsAndCharts!$A1177+$A$11,0,1,1)</f>
        <v>39897</v>
      </c>
      <c r="C1177" s="3">
        <f ca="1">OFFSET(InputPriceData!G$15,CalculationsAndCharts!$A1177+$A$11,IF($C$7,8,0),1,1)</f>
        <v>441775100</v>
      </c>
      <c r="D1177" s="4">
        <f ca="1">OFFSET(InputPriceData!C$15,CalculationsAndCharts!$A1177+$A$11,IF($C$7,8,0),1,1)</f>
        <v>73.33</v>
      </c>
      <c r="E1177" s="4">
        <f ca="1">OFFSET(InputPriceData!D$15,CalculationsAndCharts!$A1177+$A$11,IF($C$7,8,0),1,1)</f>
        <v>74.66</v>
      </c>
      <c r="F1177" s="4">
        <f ca="1">OFFSET(InputPriceData!E$15,CalculationsAndCharts!$A1177+$A$11,IF($C$7,8,0),1,1)</f>
        <v>71.37</v>
      </c>
      <c r="G1177" s="4">
        <f ca="1">OFFSET(InputPriceData!F$15,CalculationsAndCharts!$A1177+$A$11,IF($C$7,8,0),1,1)</f>
        <v>73.53</v>
      </c>
      <c r="H1177" s="138"/>
      <c r="I1177" s="138"/>
      <c r="O1177" s="246">
        <f t="shared" ca="1" si="170"/>
        <v>6.6896154422896039</v>
      </c>
      <c r="P1177" s="246">
        <f t="shared" ca="1" si="171"/>
        <v>5.2368050857564681</v>
      </c>
      <c r="Q1177" s="246">
        <f t="shared" ca="1" si="173"/>
        <v>5.2368050857564681</v>
      </c>
      <c r="R1177" s="4">
        <f t="shared" ca="1" si="174"/>
        <v>1</v>
      </c>
      <c r="S1177" s="4">
        <f t="shared" ca="1" si="172"/>
        <v>1</v>
      </c>
      <c r="W1177" s="246">
        <f t="shared" ca="1" si="175"/>
        <v>6.6896154422896039</v>
      </c>
      <c r="X1177" s="246">
        <f t="shared" ca="1" si="176"/>
        <v>5.2368050857564681</v>
      </c>
      <c r="Y1177" s="246">
        <f t="shared" ca="1" si="177"/>
        <v>5.2368050857564681</v>
      </c>
      <c r="Z1177" s="4">
        <f t="shared" ca="1" si="178"/>
        <v>1</v>
      </c>
      <c r="AA1177" s="4">
        <f t="shared" ca="1" si="179"/>
        <v>1</v>
      </c>
    </row>
    <row r="1178" spans="1:27" x14ac:dyDescent="0.25">
      <c r="A1178">
        <v>1146</v>
      </c>
      <c r="B1178" s="176">
        <f ca="1">OFFSET(InputPriceData!B$15,CalculationsAndCharts!$A1178+$A$11,0,1,1)</f>
        <v>39896</v>
      </c>
      <c r="C1178" s="3">
        <f ca="1">OFFSET(InputPriceData!G$15,CalculationsAndCharts!$A1178+$A$11,IF($C$7,8,0),1,1)</f>
        <v>330271000</v>
      </c>
      <c r="D1178" s="4">
        <f ca="1">OFFSET(InputPriceData!C$15,CalculationsAndCharts!$A1178+$A$11,IF($C$7,8,0),1,1)</f>
        <v>73.34</v>
      </c>
      <c r="E1178" s="4">
        <f ca="1">OFFSET(InputPriceData!D$15,CalculationsAndCharts!$A1178+$A$11,IF($C$7,8,0),1,1)</f>
        <v>74.349999999999994</v>
      </c>
      <c r="F1178" s="4">
        <f ca="1">OFFSET(InputPriceData!E$15,CalculationsAndCharts!$A1178+$A$11,IF($C$7,8,0),1,1)</f>
        <v>72.680000000000007</v>
      </c>
      <c r="G1178" s="4">
        <f ca="1">OFFSET(InputPriceData!F$15,CalculationsAndCharts!$A1178+$A$11,IF($C$7,8,0),1,1)</f>
        <v>72.760000000000005</v>
      </c>
      <c r="H1178" s="138"/>
      <c r="I1178" s="138"/>
      <c r="O1178" s="246">
        <f t="shared" ca="1" si="170"/>
        <v>6.3054141558283492</v>
      </c>
      <c r="P1178" s="246">
        <f t="shared" ca="1" si="171"/>
        <v>4.5591787698641628</v>
      </c>
      <c r="Q1178" s="246">
        <f t="shared" ca="1" si="173"/>
        <v>4.6175653864025659</v>
      </c>
      <c r="R1178" s="4">
        <f t="shared" ca="1" si="174"/>
        <v>0.98735554092848687</v>
      </c>
      <c r="S1178" s="4">
        <f t="shared" ca="1" si="172"/>
        <v>0.99933049214984204</v>
      </c>
      <c r="W1178" s="246">
        <f t="shared" ca="1" si="175"/>
        <v>6.3054141558283492</v>
      </c>
      <c r="X1178" s="246">
        <f t="shared" ca="1" si="176"/>
        <v>4.5591787698641628</v>
      </c>
      <c r="Y1178" s="246">
        <f t="shared" ca="1" si="177"/>
        <v>4.6175653864025659</v>
      </c>
      <c r="Z1178" s="4">
        <f t="shared" ca="1" si="178"/>
        <v>0.98735554092848687</v>
      </c>
      <c r="AA1178" s="4">
        <f t="shared" ca="1" si="179"/>
        <v>0.99456129769830692</v>
      </c>
    </row>
    <row r="1179" spans="1:27" x14ac:dyDescent="0.25">
      <c r="A1179">
        <v>1147</v>
      </c>
      <c r="B1179" s="176">
        <f ca="1">OFFSET(InputPriceData!B$15,CalculationsAndCharts!$A1179+$A$11,0,1,1)</f>
        <v>39895</v>
      </c>
      <c r="C1179" s="3">
        <f ca="1">OFFSET(InputPriceData!G$15,CalculationsAndCharts!$A1179+$A$11,IF($C$7,8,0),1,1)</f>
        <v>419933300</v>
      </c>
      <c r="D1179" s="4">
        <f ca="1">OFFSET(InputPriceData!C$15,CalculationsAndCharts!$A1179+$A$11,IF($C$7,8,0),1,1)</f>
        <v>71.09</v>
      </c>
      <c r="E1179" s="4">
        <f ca="1">OFFSET(InputPriceData!D$15,CalculationsAndCharts!$A1179+$A$11,IF($C$7,8,0),1,1)</f>
        <v>74.290000000000006</v>
      </c>
      <c r="F1179" s="4">
        <f ca="1">OFFSET(InputPriceData!E$15,CalculationsAndCharts!$A1179+$A$11,IF($C$7,8,0),1,1)</f>
        <v>70.7</v>
      </c>
      <c r="G1179" s="4">
        <f ca="1">OFFSET(InputPriceData!F$15,CalculationsAndCharts!$A1179+$A$11,IF($C$7,8,0),1,1)</f>
        <v>74.23</v>
      </c>
      <c r="H1179" s="138"/>
      <c r="I1179" s="138"/>
      <c r="O1179" s="246">
        <f t="shared" ca="1" si="170"/>
        <v>8.215424802323593</v>
      </c>
      <c r="P1179" s="246">
        <f t="shared" ca="1" si="171"/>
        <v>3.7413881086126901</v>
      </c>
      <c r="Q1179" s="246">
        <f t="shared" ca="1" si="173"/>
        <v>4.6595008944526395</v>
      </c>
      <c r="R1179" s="4">
        <f t="shared" ca="1" si="174"/>
        <v>0.8029589849563058</v>
      </c>
      <c r="S1179" s="4">
        <f t="shared" ca="1" si="172"/>
        <v>0.98856183680997489</v>
      </c>
      <c r="W1179" s="246">
        <f t="shared" ca="1" si="175"/>
        <v>8.215424802323593</v>
      </c>
      <c r="X1179" s="246">
        <f t="shared" ca="1" si="176"/>
        <v>3.7413881086126901</v>
      </c>
      <c r="Y1179" s="246">
        <f t="shared" ca="1" si="177"/>
        <v>4.6595008944526395</v>
      </c>
      <c r="Z1179" s="4">
        <f t="shared" ca="1" si="178"/>
        <v>0.8029589849563058</v>
      </c>
      <c r="AA1179" s="4">
        <f t="shared" ca="1" si="179"/>
        <v>0.91051613904026385</v>
      </c>
    </row>
    <row r="1180" spans="1:27" x14ac:dyDescent="0.25">
      <c r="A1180">
        <v>1148</v>
      </c>
      <c r="B1180" s="176">
        <f ca="1">OFFSET(InputPriceData!B$15,CalculationsAndCharts!$A1180+$A$11,0,1,1)</f>
        <v>39892</v>
      </c>
      <c r="C1180" s="3">
        <f ca="1">OFFSET(InputPriceData!G$15,CalculationsAndCharts!$A1180+$A$11,IF($C$7,8,0),1,1)</f>
        <v>371078200</v>
      </c>
      <c r="D1180" s="4">
        <f ca="1">OFFSET(InputPriceData!C$15,CalculationsAndCharts!$A1180+$A$11,IF($C$7,8,0),1,1)</f>
        <v>71.099999999999994</v>
      </c>
      <c r="E1180" s="4">
        <f ca="1">OFFSET(InputPriceData!D$15,CalculationsAndCharts!$A1180+$A$11,IF($C$7,8,0),1,1)</f>
        <v>71.239999999999995</v>
      </c>
      <c r="F1180" s="4">
        <f ca="1">OFFSET(InputPriceData!E$15,CalculationsAndCharts!$A1180+$A$11,IF($C$7,8,0),1,1)</f>
        <v>69.09</v>
      </c>
      <c r="G1180" s="4">
        <f ca="1">OFFSET(InputPriceData!F$15,CalculationsAndCharts!$A1180+$A$11,IF($C$7,8,0),1,1)</f>
        <v>69.25</v>
      </c>
      <c r="H1180" s="138"/>
      <c r="I1180" s="138"/>
      <c r="O1180" s="246">
        <f t="shared" ca="1" si="170"/>
        <v>3.5395842526119381</v>
      </c>
      <c r="P1180" s="246">
        <f t="shared" ca="1" si="171"/>
        <v>2.8997941400008811</v>
      </c>
      <c r="Q1180" s="246">
        <f t="shared" ca="1" si="173"/>
        <v>4.7018172496999391</v>
      </c>
      <c r="R1180" s="4">
        <f t="shared" ca="1" si="174"/>
        <v>0.61673901515120355</v>
      </c>
      <c r="S1180" s="4">
        <f t="shared" ca="1" si="172"/>
        <v>0.97535402334680077</v>
      </c>
      <c r="W1180" s="246">
        <f t="shared" ca="1" si="175"/>
        <v>3.5395842526119381</v>
      </c>
      <c r="X1180" s="246">
        <f t="shared" ca="1" si="176"/>
        <v>2.8997941400008811</v>
      </c>
      <c r="Y1180" s="246">
        <f t="shared" ca="1" si="177"/>
        <v>4.7018172496999391</v>
      </c>
      <c r="Z1180" s="4">
        <f t="shared" ca="1" si="178"/>
        <v>0.61673901515120355</v>
      </c>
      <c r="AA1180" s="4">
        <f t="shared" ca="1" si="179"/>
        <v>0.81554712329825774</v>
      </c>
    </row>
    <row r="1181" spans="1:27" x14ac:dyDescent="0.25">
      <c r="A1181">
        <v>1149</v>
      </c>
      <c r="B1181" s="176">
        <f ca="1">OFFSET(InputPriceData!B$15,CalculationsAndCharts!$A1181+$A$11,0,1,1)</f>
        <v>39891</v>
      </c>
      <c r="C1181" s="3">
        <f ca="1">OFFSET(InputPriceData!G$15,CalculationsAndCharts!$A1181+$A$11,IF($C$7,8,0),1,1)</f>
        <v>428520400</v>
      </c>
      <c r="D1181" s="4">
        <f ca="1">OFFSET(InputPriceData!C$15,CalculationsAndCharts!$A1181+$A$11,IF($C$7,8,0),1,1)</f>
        <v>72.540000000000006</v>
      </c>
      <c r="E1181" s="4">
        <f ca="1">OFFSET(InputPriceData!D$15,CalculationsAndCharts!$A1181+$A$11,IF($C$7,8,0),1,1)</f>
        <v>72.61</v>
      </c>
      <c r="F1181" s="4">
        <f ca="1">OFFSET(InputPriceData!E$15,CalculationsAndCharts!$A1181+$A$11,IF($C$7,8,0),1,1)</f>
        <v>70.540000000000006</v>
      </c>
      <c r="G1181" s="4">
        <f ca="1">OFFSET(InputPriceData!F$15,CalculationsAndCharts!$A1181+$A$11,IF($C$7,8,0),1,1)</f>
        <v>70.760000000000005</v>
      </c>
      <c r="H1181" s="138"/>
      <c r="I1181" s="138"/>
      <c r="O1181" s="246">
        <f t="shared" ca="1" si="170"/>
        <v>5.2100999089213076</v>
      </c>
      <c r="P1181" s="246">
        <f t="shared" ca="1" si="171"/>
        <v>1.9543901889228916</v>
      </c>
      <c r="Q1181" s="246">
        <f t="shared" ca="1" si="173"/>
        <v>4.7445179108980211</v>
      </c>
      <c r="R1181" s="4">
        <f t="shared" ca="1" si="174"/>
        <v>0.41192597975733503</v>
      </c>
      <c r="S1181" s="4">
        <f t="shared" ca="1" si="172"/>
        <v>0.9570978552022773</v>
      </c>
      <c r="W1181" s="246">
        <f t="shared" ca="1" si="175"/>
        <v>5.2100999089213076</v>
      </c>
      <c r="X1181" s="246">
        <f t="shared" ca="1" si="176"/>
        <v>1.9543901889228916</v>
      </c>
      <c r="Y1181" s="246">
        <f t="shared" ca="1" si="177"/>
        <v>4.7445179108980211</v>
      </c>
      <c r="Z1181" s="4">
        <f t="shared" ca="1" si="178"/>
        <v>0.41192597975733503</v>
      </c>
      <c r="AA1181" s="4">
        <f t="shared" ca="1" si="179"/>
        <v>0.69706955585543151</v>
      </c>
    </row>
    <row r="1182" spans="1:27" x14ac:dyDescent="0.25">
      <c r="A1182">
        <v>1150</v>
      </c>
      <c r="B1182" s="176">
        <f ca="1">OFFSET(InputPriceData!B$15,CalculationsAndCharts!$A1182+$A$11,0,1,1)</f>
        <v>39890</v>
      </c>
      <c r="C1182" s="3">
        <f ca="1">OFFSET(InputPriceData!G$15,CalculationsAndCharts!$A1182+$A$11,IF($C$7,8,0),1,1)</f>
        <v>473273200</v>
      </c>
      <c r="D1182" s="4">
        <f ca="1">OFFSET(InputPriceData!C$15,CalculationsAndCharts!$A1182+$A$11,IF($C$7,8,0),1,1)</f>
        <v>69.75</v>
      </c>
      <c r="E1182" s="4">
        <f ca="1">OFFSET(InputPriceData!D$15,CalculationsAndCharts!$A1182+$A$11,IF($C$7,8,0),1,1)</f>
        <v>72.52</v>
      </c>
      <c r="F1182" s="4">
        <f ca="1">OFFSET(InputPriceData!E$15,CalculationsAndCharts!$A1182+$A$11,IF($C$7,8,0),1,1)</f>
        <v>69.09</v>
      </c>
      <c r="G1182" s="4">
        <f ca="1">OFFSET(InputPriceData!F$15,CalculationsAndCharts!$A1182+$A$11,IF($C$7,8,0),1,1)</f>
        <v>71.650000000000006</v>
      </c>
      <c r="H1182" s="138"/>
      <c r="I1182" s="138"/>
      <c r="O1182" s="246">
        <f t="shared" ca="1" si="170"/>
        <v>6.3766279006638955</v>
      </c>
      <c r="P1182" s="246">
        <f t="shared" ca="1" si="171"/>
        <v>0.77846026506367094</v>
      </c>
      <c r="Q1182" s="246">
        <f t="shared" ca="1" si="173"/>
        <v>4.7876063682119288</v>
      </c>
      <c r="R1182" s="4">
        <f t="shared" ca="1" si="174"/>
        <v>0.16259905372178909</v>
      </c>
      <c r="S1182" s="4">
        <f t="shared" ca="1" si="172"/>
        <v>0.9269499826919616</v>
      </c>
      <c r="W1182" s="246">
        <f t="shared" ca="1" si="175"/>
        <v>6.3766279006638955</v>
      </c>
      <c r="X1182" s="246">
        <f t="shared" ca="1" si="176"/>
        <v>0.77846026506367094</v>
      </c>
      <c r="Y1182" s="246">
        <f t="shared" ca="1" si="177"/>
        <v>4.7876063682119288</v>
      </c>
      <c r="Z1182" s="4">
        <f t="shared" ca="1" si="178"/>
        <v>0.16259905372178909</v>
      </c>
      <c r="AA1182" s="4">
        <f t="shared" ca="1" si="179"/>
        <v>0.52824236992740836</v>
      </c>
    </row>
    <row r="1183" spans="1:27" x14ac:dyDescent="0.25">
      <c r="A1183">
        <v>1151</v>
      </c>
      <c r="B1183" s="176">
        <f ca="1">OFFSET(InputPriceData!B$15,CalculationsAndCharts!$A1183+$A$11,0,1,1)</f>
        <v>39889</v>
      </c>
      <c r="C1183" s="3">
        <f ca="1">OFFSET(InputPriceData!G$15,CalculationsAndCharts!$A1183+$A$11,IF($C$7,8,0),1,1)</f>
        <v>356814300</v>
      </c>
      <c r="D1183" s="4">
        <f ca="1">OFFSET(InputPriceData!C$15,CalculationsAndCharts!$A1183+$A$11,IF($C$7,8,0),1,1)</f>
        <v>68.19</v>
      </c>
      <c r="E1183" s="4">
        <f ca="1">OFFSET(InputPriceData!D$15,CalculationsAndCharts!$A1183+$A$11,IF($C$7,8,0),1,1)</f>
        <v>70.239999999999995</v>
      </c>
      <c r="F1183" s="4">
        <f ca="1">OFFSET(InputPriceData!E$15,CalculationsAndCharts!$A1183+$A$11,IF($C$7,8,0),1,1)</f>
        <v>67.63</v>
      </c>
      <c r="G1183" s="4">
        <f ca="1">OFFSET(InputPriceData!F$15,CalculationsAndCharts!$A1183+$A$11,IF($C$7,8,0),1,1)</f>
        <v>70.08</v>
      </c>
      <c r="H1183" s="138"/>
      <c r="I1183" s="138"/>
      <c r="O1183" s="246">
        <f t="shared" ca="1" si="170"/>
        <v>5.0653606904284576</v>
      </c>
      <c r="P1183" s="246">
        <f t="shared" ca="1" si="171"/>
        <v>-0.43727052711098668</v>
      </c>
      <c r="Q1183" s="246">
        <f t="shared" ca="1" si="173"/>
        <v>4.8310861435034598</v>
      </c>
      <c r="R1183" s="4">
        <f t="shared" ca="1" si="174"/>
        <v>-9.0511846430020818E-2</v>
      </c>
      <c r="S1183" s="4">
        <f t="shared" ca="1" si="172"/>
        <v>0.8812776109783591</v>
      </c>
      <c r="W1183" s="246">
        <f t="shared" ca="1" si="175"/>
        <v>5.0653606904284576</v>
      </c>
      <c r="X1183" s="246">
        <f t="shared" ca="1" si="176"/>
        <v>-0.43727052711098668</v>
      </c>
      <c r="Y1183" s="246">
        <f t="shared" ca="1" si="177"/>
        <v>4.8310861435034598</v>
      </c>
      <c r="Z1183" s="4">
        <f t="shared" ca="1" si="178"/>
        <v>-9.0511846430020818E-2</v>
      </c>
      <c r="AA1183" s="4">
        <f t="shared" ca="1" si="179"/>
        <v>0.32111400206661228</v>
      </c>
    </row>
    <row r="1184" spans="1:27" x14ac:dyDescent="0.25">
      <c r="A1184">
        <v>1152</v>
      </c>
      <c r="B1184" s="176">
        <f ca="1">OFFSET(InputPriceData!B$15,CalculationsAndCharts!$A1184+$A$11,0,1,1)</f>
        <v>39888</v>
      </c>
      <c r="C1184" s="3">
        <f ca="1">OFFSET(InputPriceData!G$15,CalculationsAndCharts!$A1184+$A$11,IF($C$7,8,0),1,1)</f>
        <v>360644900</v>
      </c>
      <c r="D1184" s="4">
        <f ca="1">OFFSET(InputPriceData!C$15,CalculationsAndCharts!$A1184+$A$11,IF($C$7,8,0),1,1)</f>
        <v>68.989999999999995</v>
      </c>
      <c r="E1184" s="4">
        <f ca="1">OFFSET(InputPriceData!D$15,CalculationsAndCharts!$A1184+$A$11,IF($C$7,8,0),1,1)</f>
        <v>69.89</v>
      </c>
      <c r="F1184" s="4">
        <f ca="1">OFFSET(InputPriceData!E$15,CalculationsAndCharts!$A1184+$A$11,IF($C$7,8,0),1,1)</f>
        <v>67.959999999999994</v>
      </c>
      <c r="G1184" s="4">
        <f ca="1">OFFSET(InputPriceData!F$15,CalculationsAndCharts!$A1184+$A$11,IF($C$7,8,0),1,1)</f>
        <v>68</v>
      </c>
      <c r="H1184" s="138"/>
      <c r="I1184" s="138"/>
      <c r="O1184" s="246">
        <f t="shared" ca="1" si="170"/>
        <v>3.0883257641334509</v>
      </c>
      <c r="P1184" s="246">
        <f t="shared" ca="1" si="171"/>
        <v>-1.5741926556489205</v>
      </c>
      <c r="Q1184" s="246">
        <f t="shared" ca="1" si="173"/>
        <v>4.8749607906190313</v>
      </c>
      <c r="R1184" s="4">
        <f t="shared" ca="1" si="174"/>
        <v>-0.32291391115968887</v>
      </c>
      <c r="S1184" s="4">
        <f t="shared" ca="1" si="172"/>
        <v>0.81351058519066299</v>
      </c>
      <c r="W1184" s="246">
        <f t="shared" ca="1" si="175"/>
        <v>3.0883257641334509</v>
      </c>
      <c r="X1184" s="246">
        <f t="shared" ca="1" si="176"/>
        <v>-1.5741926556489205</v>
      </c>
      <c r="Y1184" s="246">
        <f t="shared" ca="1" si="177"/>
        <v>4.8749607906190313</v>
      </c>
      <c r="Z1184" s="4">
        <f t="shared" ca="1" si="178"/>
        <v>-0.32291391115968887</v>
      </c>
      <c r="AA1184" s="4">
        <f t="shared" ca="1" si="179"/>
        <v>8.8519798591627272E-2</v>
      </c>
    </row>
    <row r="1185" spans="1:27" x14ac:dyDescent="0.25">
      <c r="A1185">
        <v>1153</v>
      </c>
      <c r="B1185" s="176">
        <f ca="1">OFFSET(InputPriceData!B$15,CalculationsAndCharts!$A1185+$A$11,0,1,1)</f>
        <v>39885</v>
      </c>
      <c r="C1185" s="3">
        <f ca="1">OFFSET(InputPriceData!G$15,CalculationsAndCharts!$A1185+$A$11,IF($C$7,8,0),1,1)</f>
        <v>337474700</v>
      </c>
      <c r="D1185" s="4">
        <f ca="1">OFFSET(InputPriceData!C$15,CalculationsAndCharts!$A1185+$A$11,IF($C$7,8,0),1,1)</f>
        <v>68.13</v>
      </c>
      <c r="E1185" s="4">
        <f ca="1">OFFSET(InputPriceData!D$15,CalculationsAndCharts!$A1185+$A$11,IF($C$7,8,0),1,1)</f>
        <v>69</v>
      </c>
      <c r="F1185" s="4">
        <f ca="1">OFFSET(InputPriceData!E$15,CalculationsAndCharts!$A1185+$A$11,IF($C$7,8,0),1,1)</f>
        <v>66.98</v>
      </c>
      <c r="G1185" s="4">
        <f ca="1">OFFSET(InputPriceData!F$15,CalculationsAndCharts!$A1185+$A$11,IF($C$7,8,0),1,1)</f>
        <v>68.2</v>
      </c>
      <c r="H1185" s="138"/>
      <c r="I1185" s="138"/>
      <c r="O1185" s="246">
        <f t="shared" ref="O1185:O1248" ca="1" si="180">$N$38*(G1185-2*G1186+G1187)+2*$N$36*O1186-$N$37*O1187</f>
        <v>3.3059415333157784</v>
      </c>
      <c r="P1185" s="246">
        <f t="shared" ref="P1185:P1248" ca="1" si="181">$N$41*(O1185+O1186)/2+$N$42*P1186+$N$43*P1187</f>
        <v>-2.6507241584397327</v>
      </c>
      <c r="Q1185" s="246">
        <f t="shared" ca="1" si="173"/>
        <v>4.9192338956801525</v>
      </c>
      <c r="R1185" s="4">
        <f t="shared" ca="1" si="174"/>
        <v>-0.53884897824587652</v>
      </c>
      <c r="S1185" s="4">
        <f t="shared" ref="S1185:S1248" ca="1" si="182">(R1185+$A$21)/($A$21*R1185+1)</f>
        <v>0.70121521242545126</v>
      </c>
      <c r="W1185" s="246">
        <f t="shared" ca="1" si="175"/>
        <v>3.3059415333157784</v>
      </c>
      <c r="X1185" s="246">
        <f t="shared" ca="1" si="176"/>
        <v>-2.6507241584397327</v>
      </c>
      <c r="Y1185" s="246">
        <f t="shared" ca="1" si="177"/>
        <v>4.9192338956801525</v>
      </c>
      <c r="Z1185" s="4">
        <f t="shared" ca="1" si="178"/>
        <v>-0.53884897824587652</v>
      </c>
      <c r="AA1185" s="4">
        <f t="shared" ca="1" si="179"/>
        <v>-0.17699934465231165</v>
      </c>
    </row>
    <row r="1186" spans="1:27" x14ac:dyDescent="0.25">
      <c r="A1186">
        <v>1154</v>
      </c>
      <c r="B1186" s="176">
        <f ca="1">OFFSET(InputPriceData!B$15,CalculationsAndCharts!$A1186+$A$11,0,1,1)</f>
        <v>39884</v>
      </c>
      <c r="C1186" s="3">
        <f ca="1">OFFSET(InputPriceData!G$15,CalculationsAndCharts!$A1186+$A$11,IF($C$7,8,0),1,1)</f>
        <v>409702700</v>
      </c>
      <c r="D1186" s="4">
        <f ca="1">OFFSET(InputPriceData!C$15,CalculationsAndCharts!$A1186+$A$11,IF($C$7,8,0),1,1)</f>
        <v>65.09</v>
      </c>
      <c r="E1186" s="4">
        <f ca="1">OFFSET(InputPriceData!D$15,CalculationsAndCharts!$A1186+$A$11,IF($C$7,8,0),1,1)</f>
        <v>67.89</v>
      </c>
      <c r="F1186" s="4">
        <f ca="1">OFFSET(InputPriceData!E$15,CalculationsAndCharts!$A1186+$A$11,IF($C$7,8,0),1,1)</f>
        <v>64.510000000000005</v>
      </c>
      <c r="G1186" s="4">
        <f ca="1">OFFSET(InputPriceData!F$15,CalculationsAndCharts!$A1186+$A$11,IF($C$7,8,0),1,1)</f>
        <v>67.67</v>
      </c>
      <c r="H1186" s="138"/>
      <c r="I1186" s="138"/>
      <c r="O1186" s="246">
        <f t="shared" ca="1" si="180"/>
        <v>2.7734101318694675</v>
      </c>
      <c r="P1186" s="246">
        <f t="shared" ca="1" si="181"/>
        <v>-3.6088404060989854</v>
      </c>
      <c r="Q1186" s="246">
        <f t="shared" ref="Q1186:Q1249" ca="1" si="183">IF(ABS(P1186)&gt;(Q1187*0.991),ABS(P1186),(Q1187*0.991))</f>
        <v>4.9639090773765417</v>
      </c>
      <c r="R1186" s="4">
        <f t="shared" ref="R1186:R1249" ca="1" si="184">IF(Q1186&gt;0,P1186/Q1186,R1187)</f>
        <v>-0.72701581552865202</v>
      </c>
      <c r="S1186" s="4">
        <f t="shared" ca="1" si="182"/>
        <v>0.50040875694960352</v>
      </c>
      <c r="W1186" s="246">
        <f t="shared" ref="W1186:W1249" ca="1" si="185">$V$38*(G1186-2*G1187+G1188)+2*$V$36*W1187-$V$37*W1188</f>
        <v>2.7734101318694675</v>
      </c>
      <c r="X1186" s="246">
        <f t="shared" ref="X1186:X1249" ca="1" si="186">$V$41*(W1186+W1187)/2+$V$42*X1187+$V$43*X1188</f>
        <v>-3.6088404060989854</v>
      </c>
      <c r="Y1186" s="246">
        <f t="shared" ref="Y1186:Y1249" ca="1" si="187">IF(ABS(X1186)&gt;(Y1187*0.991),ABS(X1186),(Y1187*0.991))</f>
        <v>4.9639090773765417</v>
      </c>
      <c r="Z1186" s="4">
        <f t="shared" ref="Z1186:Z1249" ca="1" si="188">IF(Y1186&gt;0,X1186/Y1186,Z1187)</f>
        <v>-0.72701581552865202</v>
      </c>
      <c r="AA1186" s="4">
        <f t="shared" ref="AA1186:AA1249" ca="1" si="189">(Z1186+$A$26)/($A$26*Z1186+1)</f>
        <v>-0.46110932403234967</v>
      </c>
    </row>
    <row r="1187" spans="1:27" x14ac:dyDescent="0.25">
      <c r="A1187">
        <v>1155</v>
      </c>
      <c r="B1187" s="176">
        <f ca="1">OFFSET(InputPriceData!B$15,CalculationsAndCharts!$A1187+$A$11,0,1,1)</f>
        <v>39883</v>
      </c>
      <c r="C1187" s="3">
        <f ca="1">OFFSET(InputPriceData!G$15,CalculationsAndCharts!$A1187+$A$11,IF($C$7,8,0),1,1)</f>
        <v>356648300</v>
      </c>
      <c r="D1187" s="4">
        <f ca="1">OFFSET(InputPriceData!C$15,CalculationsAndCharts!$A1187+$A$11,IF($C$7,8,0),1,1)</f>
        <v>65.430000000000007</v>
      </c>
      <c r="E1187" s="4">
        <f ca="1">OFFSET(InputPriceData!D$15,CalculationsAndCharts!$A1187+$A$11,IF($C$7,8,0),1,1)</f>
        <v>66.099999999999994</v>
      </c>
      <c r="F1187" s="4">
        <f ca="1">OFFSET(InputPriceData!E$15,CalculationsAndCharts!$A1187+$A$11,IF($C$7,8,0),1,1)</f>
        <v>64.38</v>
      </c>
      <c r="G1187" s="4">
        <f ca="1">OFFSET(InputPriceData!F$15,CalculationsAndCharts!$A1187+$A$11,IF($C$7,8,0),1,1)</f>
        <v>65.11</v>
      </c>
      <c r="H1187" s="138"/>
      <c r="I1187" s="138"/>
      <c r="O1187" s="246">
        <f t="shared" ca="1" si="180"/>
        <v>6.2369108761869185E-2</v>
      </c>
      <c r="P1187" s="246">
        <f t="shared" ca="1" si="181"/>
        <v>-4.2836686735362584</v>
      </c>
      <c r="Q1187" s="246">
        <f t="shared" ca="1" si="183"/>
        <v>5.0089899872618986</v>
      </c>
      <c r="R1187" s="4">
        <f t="shared" ca="1" si="184"/>
        <v>-0.85519609430840005</v>
      </c>
      <c r="S1187" s="4">
        <f t="shared" ca="1" si="182"/>
        <v>0.19452597216477102</v>
      </c>
      <c r="W1187" s="246">
        <f t="shared" ca="1" si="185"/>
        <v>6.2369108761869185E-2</v>
      </c>
      <c r="X1187" s="246">
        <f t="shared" ca="1" si="186"/>
        <v>-4.2836686735362584</v>
      </c>
      <c r="Y1187" s="246">
        <f t="shared" ca="1" si="187"/>
        <v>5.0089899872618986</v>
      </c>
      <c r="Z1187" s="4">
        <f t="shared" ca="1" si="188"/>
        <v>-0.85519609430840005</v>
      </c>
      <c r="AA1187" s="4">
        <f t="shared" ca="1" si="189"/>
        <v>-0.69186985259042355</v>
      </c>
    </row>
    <row r="1188" spans="1:27" x14ac:dyDescent="0.25">
      <c r="A1188">
        <v>1156</v>
      </c>
      <c r="B1188" s="176">
        <f ca="1">OFFSET(InputPriceData!B$15,CalculationsAndCharts!$A1188+$A$11,0,1,1)</f>
        <v>39882</v>
      </c>
      <c r="C1188" s="3">
        <f ca="1">OFFSET(InputPriceData!G$15,CalculationsAndCharts!$A1188+$A$11,IF($C$7,8,0),1,1)</f>
        <v>406227900</v>
      </c>
      <c r="D1188" s="4">
        <f ca="1">OFFSET(InputPriceData!C$15,CalculationsAndCharts!$A1188+$A$11,IF($C$7,8,0),1,1)</f>
        <v>62.31</v>
      </c>
      <c r="E1188" s="4">
        <f ca="1">OFFSET(InputPriceData!D$15,CalculationsAndCharts!$A1188+$A$11,IF($C$7,8,0),1,1)</f>
        <v>64.87</v>
      </c>
      <c r="F1188" s="4">
        <f ca="1">OFFSET(InputPriceData!E$15,CalculationsAndCharts!$A1188+$A$11,IF($C$7,8,0),1,1)</f>
        <v>62.18</v>
      </c>
      <c r="G1188" s="4">
        <f ca="1">OFFSET(InputPriceData!F$15,CalculationsAndCharts!$A1188+$A$11,IF($C$7,8,0),1,1)</f>
        <v>64.69</v>
      </c>
      <c r="H1188" s="138"/>
      <c r="I1188" s="138"/>
      <c r="O1188" s="246">
        <f t="shared" ca="1" si="180"/>
        <v>-0.66242752464170351</v>
      </c>
      <c r="P1188" s="246">
        <f t="shared" ca="1" si="181"/>
        <v>-4.6334442017497484</v>
      </c>
      <c r="Q1188" s="246">
        <f t="shared" ca="1" si="183"/>
        <v>5.0544803100523703</v>
      </c>
      <c r="R1188" s="4">
        <f t="shared" ca="1" si="184"/>
        <v>-0.91670041577464179</v>
      </c>
      <c r="S1188" s="4">
        <f t="shared" ca="1" si="182"/>
        <v>-9.5447513807121451E-2</v>
      </c>
      <c r="W1188" s="246">
        <f t="shared" ca="1" si="185"/>
        <v>-0.66242752464170351</v>
      </c>
      <c r="X1188" s="246">
        <f t="shared" ca="1" si="186"/>
        <v>-4.6334442017497484</v>
      </c>
      <c r="Y1188" s="246">
        <f t="shared" ca="1" si="187"/>
        <v>5.0544803100523703</v>
      </c>
      <c r="Z1188" s="4">
        <f t="shared" ca="1" si="188"/>
        <v>-0.91670041577464179</v>
      </c>
      <c r="AA1188" s="4">
        <f t="shared" ca="1" si="189"/>
        <v>-0.81586015199303152</v>
      </c>
    </row>
    <row r="1189" spans="1:27" x14ac:dyDescent="0.25">
      <c r="A1189">
        <v>1157</v>
      </c>
      <c r="B1189" s="176">
        <f ca="1">OFFSET(InputPriceData!B$15,CalculationsAndCharts!$A1189+$A$11,0,1,1)</f>
        <v>39881</v>
      </c>
      <c r="C1189" s="3">
        <f ca="1">OFFSET(InputPriceData!G$15,CalculationsAndCharts!$A1189+$A$11,IF($C$7,8,0),1,1)</f>
        <v>379905300</v>
      </c>
      <c r="D1189" s="4">
        <f ca="1">OFFSET(InputPriceData!C$15,CalculationsAndCharts!$A1189+$A$11,IF($C$7,8,0),1,1)</f>
        <v>60.91</v>
      </c>
      <c r="E1189" s="4">
        <f ca="1">OFFSET(InputPriceData!D$15,CalculationsAndCharts!$A1189+$A$11,IF($C$7,8,0),1,1)</f>
        <v>62.74</v>
      </c>
      <c r="F1189" s="4">
        <f ca="1">OFFSET(InputPriceData!E$15,CalculationsAndCharts!$A1189+$A$11,IF($C$7,8,0),1,1)</f>
        <v>60.71</v>
      </c>
      <c r="G1189" s="4">
        <f ca="1">OFFSET(InputPriceData!F$15,CalculationsAndCharts!$A1189+$A$11,IF($C$7,8,0),1,1)</f>
        <v>61.05</v>
      </c>
      <c r="H1189" s="138"/>
      <c r="I1189" s="138"/>
      <c r="O1189" s="246">
        <f t="shared" ca="1" si="180"/>
        <v>-4.8211958930139662</v>
      </c>
      <c r="P1189" s="246">
        <f t="shared" ca="1" si="181"/>
        <v>-4.6449368904878465</v>
      </c>
      <c r="Q1189" s="246">
        <f t="shared" ca="1" si="183"/>
        <v>5.1003837639277201</v>
      </c>
      <c r="R1189" s="4">
        <f t="shared" ca="1" si="184"/>
        <v>-0.9107034108568447</v>
      </c>
      <c r="S1189" s="4">
        <f t="shared" ca="1" si="182"/>
        <v>-5.9342424042282967E-2</v>
      </c>
      <c r="W1189" s="246">
        <f t="shared" ca="1" si="185"/>
        <v>-4.8211958930139662</v>
      </c>
      <c r="X1189" s="246">
        <f t="shared" ca="1" si="186"/>
        <v>-4.6449368904878465</v>
      </c>
      <c r="Y1189" s="246">
        <f t="shared" ca="1" si="187"/>
        <v>5.1003837639277201</v>
      </c>
      <c r="Z1189" s="4">
        <f t="shared" ca="1" si="188"/>
        <v>-0.9107034108568447</v>
      </c>
      <c r="AA1189" s="4">
        <f t="shared" ca="1" si="189"/>
        <v>-0.80334818300368738</v>
      </c>
    </row>
    <row r="1190" spans="1:27" x14ac:dyDescent="0.25">
      <c r="A1190">
        <v>1158</v>
      </c>
      <c r="B1190" s="176">
        <f ca="1">OFFSET(InputPriceData!B$15,CalculationsAndCharts!$A1190+$A$11,0,1,1)</f>
        <v>39878</v>
      </c>
      <c r="C1190" s="3">
        <f ca="1">OFFSET(InputPriceData!G$15,CalculationsAndCharts!$A1190+$A$11,IF($C$7,8,0),1,1)</f>
        <v>490470000</v>
      </c>
      <c r="D1190" s="4">
        <f ca="1">OFFSET(InputPriceData!C$15,CalculationsAndCharts!$A1190+$A$11,IF($C$7,8,0),1,1)</f>
        <v>62.21</v>
      </c>
      <c r="E1190" s="4">
        <f ca="1">OFFSET(InputPriceData!D$15,CalculationsAndCharts!$A1190+$A$11,IF($C$7,8,0),1,1)</f>
        <v>63.15</v>
      </c>
      <c r="F1190" s="4">
        <f ca="1">OFFSET(InputPriceData!E$15,CalculationsAndCharts!$A1190+$A$11,IF($C$7,8,0),1,1)</f>
        <v>60.15</v>
      </c>
      <c r="G1190" s="4">
        <f ca="1">OFFSET(InputPriceData!F$15,CalculationsAndCharts!$A1190+$A$11,IF($C$7,8,0),1,1)</f>
        <v>61.78</v>
      </c>
      <c r="H1190" s="138"/>
      <c r="I1190" s="138"/>
      <c r="O1190" s="246">
        <f t="shared" ca="1" si="180"/>
        <v>-4.7857123629977991</v>
      </c>
      <c r="P1190" s="246">
        <f t="shared" ca="1" si="181"/>
        <v>-4.4283803831703423</v>
      </c>
      <c r="Q1190" s="246">
        <f t="shared" ca="1" si="183"/>
        <v>5.1467041008352377</v>
      </c>
      <c r="R1190" s="4">
        <f t="shared" ca="1" si="184"/>
        <v>-0.86043034462612267</v>
      </c>
      <c r="S1190" s="4">
        <f t="shared" ca="1" si="182"/>
        <v>0.1753875431499666</v>
      </c>
      <c r="W1190" s="246">
        <f t="shared" ca="1" si="185"/>
        <v>-4.7857123629977991</v>
      </c>
      <c r="X1190" s="246">
        <f t="shared" ca="1" si="186"/>
        <v>-4.4283803831703423</v>
      </c>
      <c r="Y1190" s="246">
        <f t="shared" ca="1" si="187"/>
        <v>5.1467041008352377</v>
      </c>
      <c r="Z1190" s="4">
        <f t="shared" ca="1" si="188"/>
        <v>-0.86043034462612267</v>
      </c>
      <c r="AA1190" s="4">
        <f t="shared" ca="1" si="189"/>
        <v>-0.70205974951568761</v>
      </c>
    </row>
    <row r="1191" spans="1:27" x14ac:dyDescent="0.25">
      <c r="A1191">
        <v>1159</v>
      </c>
      <c r="B1191" s="176">
        <f ca="1">OFFSET(InputPriceData!B$15,CalculationsAndCharts!$A1191+$A$11,0,1,1)</f>
        <v>39877</v>
      </c>
      <c r="C1191" s="3">
        <f ca="1">OFFSET(InputPriceData!G$15,CalculationsAndCharts!$A1191+$A$11,IF($C$7,8,0),1,1)</f>
        <v>485549400</v>
      </c>
      <c r="D1191" s="4">
        <f ca="1">OFFSET(InputPriceData!C$15,CalculationsAndCharts!$A1191+$A$11,IF($C$7,8,0),1,1)</f>
        <v>62.84</v>
      </c>
      <c r="E1191" s="4">
        <f ca="1">OFFSET(InputPriceData!D$15,CalculationsAndCharts!$A1191+$A$11,IF($C$7,8,0),1,1)</f>
        <v>64.3</v>
      </c>
      <c r="F1191" s="4">
        <f ca="1">OFFSET(InputPriceData!E$15,CalculationsAndCharts!$A1191+$A$11,IF($C$7,8,0),1,1)</f>
        <v>61.11</v>
      </c>
      <c r="G1191" s="4">
        <f ca="1">OFFSET(InputPriceData!F$15,CalculationsAndCharts!$A1191+$A$11,IF($C$7,8,0),1,1)</f>
        <v>61.67</v>
      </c>
      <c r="H1191" s="138"/>
      <c r="I1191" s="138"/>
      <c r="O1191" s="246">
        <f t="shared" ca="1" si="180"/>
        <v>-5.615652115071998</v>
      </c>
      <c r="P1191" s="246">
        <f t="shared" ca="1" si="181"/>
        <v>-4.1369206837520984</v>
      </c>
      <c r="Q1191" s="246">
        <f t="shared" ca="1" si="183"/>
        <v>5.1934451067964051</v>
      </c>
      <c r="R1191" s="4">
        <f t="shared" ca="1" si="184"/>
        <v>-0.79656578604023653</v>
      </c>
      <c r="S1191" s="4">
        <f t="shared" ca="1" si="182"/>
        <v>0.36537470195699595</v>
      </c>
      <c r="W1191" s="246">
        <f t="shared" ca="1" si="185"/>
        <v>-5.615652115071998</v>
      </c>
      <c r="X1191" s="246">
        <f t="shared" ca="1" si="186"/>
        <v>-4.1369206837520984</v>
      </c>
      <c r="Y1191" s="246">
        <f t="shared" ca="1" si="187"/>
        <v>5.1934451067964051</v>
      </c>
      <c r="Z1191" s="4">
        <f t="shared" ca="1" si="188"/>
        <v>-0.79656578604023653</v>
      </c>
      <c r="AA1191" s="4">
        <f t="shared" ca="1" si="189"/>
        <v>-0.58200924753998706</v>
      </c>
    </row>
    <row r="1192" spans="1:27" x14ac:dyDescent="0.25">
      <c r="A1192">
        <v>1160</v>
      </c>
      <c r="B1192" s="176">
        <f ca="1">OFFSET(InputPriceData!B$15,CalculationsAndCharts!$A1192+$A$11,0,1,1)</f>
        <v>39876</v>
      </c>
      <c r="C1192" s="3">
        <f ca="1">OFFSET(InputPriceData!G$15,CalculationsAndCharts!$A1192+$A$11,IF($C$7,8,0),1,1)</f>
        <v>462753100</v>
      </c>
      <c r="D1192" s="4">
        <f ca="1">OFFSET(InputPriceData!C$15,CalculationsAndCharts!$A1192+$A$11,IF($C$7,8,0),1,1)</f>
        <v>63.85</v>
      </c>
      <c r="E1192" s="4">
        <f ca="1">OFFSET(InputPriceData!D$15,CalculationsAndCharts!$A1192+$A$11,IF($C$7,8,0),1,1)</f>
        <v>65.319999999999993</v>
      </c>
      <c r="F1192" s="4">
        <f ca="1">OFFSET(InputPriceData!E$15,CalculationsAndCharts!$A1192+$A$11,IF($C$7,8,0),1,1)</f>
        <v>62.81</v>
      </c>
      <c r="G1192" s="4">
        <f ca="1">OFFSET(InputPriceData!F$15,CalculationsAndCharts!$A1192+$A$11,IF($C$7,8,0),1,1)</f>
        <v>64.3</v>
      </c>
      <c r="H1192" s="138"/>
      <c r="I1192" s="138"/>
      <c r="O1192" s="246">
        <f t="shared" ca="1" si="180"/>
        <v>-3.6452171339488357</v>
      </c>
      <c r="P1192" s="246">
        <f t="shared" ca="1" si="181"/>
        <v>-3.8135169145356782</v>
      </c>
      <c r="Q1192" s="246">
        <f t="shared" ca="1" si="183"/>
        <v>5.2406106022163526</v>
      </c>
      <c r="R1192" s="4">
        <f t="shared" ca="1" si="184"/>
        <v>-0.72768560841419327</v>
      </c>
      <c r="S1192" s="4">
        <f t="shared" ca="1" si="182"/>
        <v>0.49934194191220099</v>
      </c>
      <c r="W1192" s="246">
        <f t="shared" ca="1" si="185"/>
        <v>-3.6452171339488357</v>
      </c>
      <c r="X1192" s="246">
        <f t="shared" ca="1" si="186"/>
        <v>-3.8135169145356782</v>
      </c>
      <c r="Y1192" s="246">
        <f t="shared" ca="1" si="187"/>
        <v>5.2406106022163526</v>
      </c>
      <c r="Z1192" s="4">
        <f t="shared" ca="1" si="188"/>
        <v>-0.72768560841419327</v>
      </c>
      <c r="AA1192" s="4">
        <f t="shared" ca="1" si="189"/>
        <v>-0.46222838618518369</v>
      </c>
    </row>
    <row r="1193" spans="1:27" x14ac:dyDescent="0.25">
      <c r="A1193">
        <v>1161</v>
      </c>
      <c r="B1193" s="176">
        <f ca="1">OFFSET(InputPriceData!B$15,CalculationsAndCharts!$A1193+$A$11,0,1,1)</f>
        <v>39875</v>
      </c>
      <c r="C1193" s="3">
        <f ca="1">OFFSET(InputPriceData!G$15,CalculationsAndCharts!$A1193+$A$11,IF($C$7,8,0),1,1)</f>
        <v>443761000</v>
      </c>
      <c r="D1193" s="4">
        <f ca="1">OFFSET(InputPriceData!C$15,CalculationsAndCharts!$A1193+$A$11,IF($C$7,8,0),1,1)</f>
        <v>64.19</v>
      </c>
      <c r="E1193" s="4">
        <f ca="1">OFFSET(InputPriceData!D$15,CalculationsAndCharts!$A1193+$A$11,IF($C$7,8,0),1,1)</f>
        <v>64.27</v>
      </c>
      <c r="F1193" s="4">
        <f ca="1">OFFSET(InputPriceData!E$15,CalculationsAndCharts!$A1193+$A$11,IF($C$7,8,0),1,1)</f>
        <v>62.42</v>
      </c>
      <c r="G1193" s="4">
        <f ca="1">OFFSET(InputPriceData!F$15,CalculationsAndCharts!$A1193+$A$11,IF($C$7,8,0),1,1)</f>
        <v>62.81</v>
      </c>
      <c r="H1193" s="138"/>
      <c r="I1193" s="138"/>
      <c r="O1193" s="246">
        <f t="shared" ca="1" si="180"/>
        <v>-5.7934536728834596</v>
      </c>
      <c r="P1193" s="246">
        <f t="shared" ca="1" si="181"/>
        <v>-3.4098908779711747</v>
      </c>
      <c r="Q1193" s="246">
        <f t="shared" ca="1" si="183"/>
        <v>5.2882044421961174</v>
      </c>
      <c r="R1193" s="4">
        <f t="shared" ca="1" si="184"/>
        <v>-0.64481071320969863</v>
      </c>
      <c r="S1193" s="4">
        <f t="shared" ca="1" si="182"/>
        <v>0.60807079141539144</v>
      </c>
      <c r="W1193" s="246">
        <f t="shared" ca="1" si="185"/>
        <v>-5.7934536728834596</v>
      </c>
      <c r="X1193" s="246">
        <f t="shared" ca="1" si="186"/>
        <v>-3.4098908779711747</v>
      </c>
      <c r="Y1193" s="246">
        <f t="shared" ca="1" si="187"/>
        <v>5.2882044421961174</v>
      </c>
      <c r="Z1193" s="4">
        <f t="shared" ca="1" si="188"/>
        <v>-0.64481071320969863</v>
      </c>
      <c r="AA1193" s="4">
        <f t="shared" ca="1" si="189"/>
        <v>-0.32989991230659044</v>
      </c>
    </row>
    <row r="1194" spans="1:27" x14ac:dyDescent="0.25">
      <c r="A1194">
        <v>1162</v>
      </c>
      <c r="B1194" s="176">
        <f ca="1">OFFSET(InputPriceData!B$15,CalculationsAndCharts!$A1194+$A$11,0,1,1)</f>
        <v>39874</v>
      </c>
      <c r="C1194" s="3">
        <f ca="1">OFFSET(InputPriceData!G$15,CalculationsAndCharts!$A1194+$A$11,IF($C$7,8,0),1,1)</f>
        <v>426452600</v>
      </c>
      <c r="D1194" s="4">
        <f ca="1">OFFSET(InputPriceData!C$15,CalculationsAndCharts!$A1194+$A$11,IF($C$7,8,0),1,1)</f>
        <v>65</v>
      </c>
      <c r="E1194" s="4">
        <f ca="1">OFFSET(InputPriceData!D$15,CalculationsAndCharts!$A1194+$A$11,IF($C$7,8,0),1,1)</f>
        <v>66.260000000000005</v>
      </c>
      <c r="F1194" s="4">
        <f ca="1">OFFSET(InputPriceData!E$15,CalculationsAndCharts!$A1194+$A$11,IF($C$7,8,0),1,1)</f>
        <v>63.07</v>
      </c>
      <c r="G1194" s="4">
        <f ca="1">OFFSET(InputPriceData!F$15,CalculationsAndCharts!$A1194+$A$11,IF($C$7,8,0),1,1)</f>
        <v>63.28</v>
      </c>
      <c r="H1194" s="138"/>
      <c r="I1194" s="138"/>
      <c r="O1194" s="246">
        <f t="shared" ca="1" si="180"/>
        <v>-6.0793188988206417</v>
      </c>
      <c r="P1194" s="246">
        <f t="shared" ca="1" si="181"/>
        <v>-2.9418586266106992</v>
      </c>
      <c r="Q1194" s="246">
        <f t="shared" ca="1" si="183"/>
        <v>5.3362305168477473</v>
      </c>
      <c r="R1194" s="4">
        <f t="shared" ca="1" si="184"/>
        <v>-0.55129901478629018</v>
      </c>
      <c r="S1194" s="4">
        <f t="shared" ca="1" si="182"/>
        <v>0.69209926271678113</v>
      </c>
      <c r="W1194" s="246">
        <f t="shared" ca="1" si="185"/>
        <v>-6.0793188988206417</v>
      </c>
      <c r="X1194" s="246">
        <f t="shared" ca="1" si="186"/>
        <v>-2.9418586266106992</v>
      </c>
      <c r="Y1194" s="246">
        <f t="shared" ca="1" si="187"/>
        <v>5.3362305168477473</v>
      </c>
      <c r="Z1194" s="4">
        <f t="shared" ca="1" si="188"/>
        <v>-0.55129901478629018</v>
      </c>
      <c r="AA1194" s="4">
        <f t="shared" ca="1" si="189"/>
        <v>-0.19410239941159765</v>
      </c>
    </row>
    <row r="1195" spans="1:27" x14ac:dyDescent="0.25">
      <c r="A1195">
        <v>1163</v>
      </c>
      <c r="B1195" s="176">
        <f ca="1">OFFSET(InputPriceData!B$15,CalculationsAndCharts!$A1195+$A$11,0,1,1)</f>
        <v>39871</v>
      </c>
      <c r="C1195" s="3">
        <f ca="1">OFFSET(InputPriceData!G$15,CalculationsAndCharts!$A1195+$A$11,IF($C$7,8,0),1,1)</f>
        <v>470510900</v>
      </c>
      <c r="D1195" s="4">
        <f ca="1">OFFSET(InputPriceData!C$15,CalculationsAndCharts!$A1195+$A$11,IF($C$7,8,0),1,1)</f>
        <v>66.34</v>
      </c>
      <c r="E1195" s="4">
        <f ca="1">OFFSET(InputPriceData!D$15,CalculationsAndCharts!$A1195+$A$11,IF($C$7,8,0),1,1)</f>
        <v>67.849999999999994</v>
      </c>
      <c r="F1195" s="4">
        <f ca="1">OFFSET(InputPriceData!E$15,CalculationsAndCharts!$A1195+$A$11,IF($C$7,8,0),1,1)</f>
        <v>66.16</v>
      </c>
      <c r="G1195" s="4">
        <f ca="1">OFFSET(InputPriceData!F$15,CalculationsAndCharts!$A1195+$A$11,IF($C$7,8,0),1,1)</f>
        <v>66.27</v>
      </c>
      <c r="H1195" s="138"/>
      <c r="I1195" s="138"/>
      <c r="O1195" s="246">
        <f t="shared" ca="1" si="180"/>
        <v>-3.7433945945890859</v>
      </c>
      <c r="P1195" s="246">
        <f t="shared" ca="1" si="181"/>
        <v>-2.5810120301943242</v>
      </c>
      <c r="Q1195" s="246">
        <f t="shared" ca="1" si="183"/>
        <v>5.384692751612258</v>
      </c>
      <c r="R1195" s="4">
        <f t="shared" ca="1" si="184"/>
        <v>-0.47932391860641083</v>
      </c>
      <c r="S1195" s="4">
        <f t="shared" ca="1" si="182"/>
        <v>0.73983435207357684</v>
      </c>
      <c r="W1195" s="246">
        <f t="shared" ca="1" si="185"/>
        <v>-3.7433945945890859</v>
      </c>
      <c r="X1195" s="246">
        <f t="shared" ca="1" si="186"/>
        <v>-2.5810120301943242</v>
      </c>
      <c r="Y1195" s="246">
        <f t="shared" ca="1" si="187"/>
        <v>5.384692751612258</v>
      </c>
      <c r="Z1195" s="4">
        <f t="shared" ca="1" si="188"/>
        <v>-0.47932391860641083</v>
      </c>
      <c r="AA1195" s="4">
        <f t="shared" ca="1" si="189"/>
        <v>-9.8140319639583057E-2</v>
      </c>
    </row>
    <row r="1196" spans="1:27" x14ac:dyDescent="0.25">
      <c r="A1196">
        <v>1164</v>
      </c>
      <c r="B1196" s="176">
        <f ca="1">OFFSET(InputPriceData!B$15,CalculationsAndCharts!$A1196+$A$11,0,1,1)</f>
        <v>39870</v>
      </c>
      <c r="C1196" s="3">
        <f ca="1">OFFSET(InputPriceData!G$15,CalculationsAndCharts!$A1196+$A$11,IF($C$7,8,0),1,1)</f>
        <v>363353900</v>
      </c>
      <c r="D1196" s="4">
        <f ca="1">OFFSET(InputPriceData!C$15,CalculationsAndCharts!$A1196+$A$11,IF($C$7,8,0),1,1)</f>
        <v>69.75</v>
      </c>
      <c r="E1196" s="4">
        <f ca="1">OFFSET(InputPriceData!D$15,CalculationsAndCharts!$A1196+$A$11,IF($C$7,8,0),1,1)</f>
        <v>71.41</v>
      </c>
      <c r="F1196" s="4">
        <f ca="1">OFFSET(InputPriceData!E$15,CalculationsAndCharts!$A1196+$A$11,IF($C$7,8,0),1,1)</f>
        <v>67.7</v>
      </c>
      <c r="G1196" s="4">
        <f ca="1">OFFSET(InputPriceData!F$15,CalculationsAndCharts!$A1196+$A$11,IF($C$7,8,0),1,1)</f>
        <v>67.78</v>
      </c>
      <c r="H1196" s="138"/>
      <c r="I1196" s="138"/>
      <c r="O1196" s="246">
        <f t="shared" ca="1" si="180"/>
        <v>-2.7306484391163135</v>
      </c>
      <c r="P1196" s="246">
        <f t="shared" ca="1" si="181"/>
        <v>-2.3054658845229934</v>
      </c>
      <c r="Q1196" s="246">
        <f t="shared" ca="1" si="183"/>
        <v>5.4335951075804827</v>
      </c>
      <c r="R1196" s="4">
        <f t="shared" ca="1" si="184"/>
        <v>-0.42429843204669526</v>
      </c>
      <c r="S1196" s="4">
        <f t="shared" ca="1" si="182"/>
        <v>0.76957999442570135</v>
      </c>
      <c r="W1196" s="246">
        <f t="shared" ca="1" si="185"/>
        <v>-2.7306484391163135</v>
      </c>
      <c r="X1196" s="246">
        <f t="shared" ca="1" si="186"/>
        <v>-2.3054658845229934</v>
      </c>
      <c r="Y1196" s="246">
        <f t="shared" ca="1" si="187"/>
        <v>5.4335951075804827</v>
      </c>
      <c r="Z1196" s="4">
        <f t="shared" ca="1" si="188"/>
        <v>-0.42429843204669526</v>
      </c>
      <c r="AA1196" s="4">
        <f t="shared" ca="1" si="189"/>
        <v>-2.9265324579696349E-2</v>
      </c>
    </row>
    <row r="1197" spans="1:27" x14ac:dyDescent="0.25">
      <c r="A1197">
        <v>1165</v>
      </c>
      <c r="B1197" s="176">
        <f ca="1">OFFSET(InputPriceData!B$15,CalculationsAndCharts!$A1197+$A$11,0,1,1)</f>
        <v>39869</v>
      </c>
      <c r="C1197" s="3">
        <f ca="1">OFFSET(InputPriceData!G$15,CalculationsAndCharts!$A1197+$A$11,IF($C$7,8,0),1,1)</f>
        <v>461985800</v>
      </c>
      <c r="D1197" s="4">
        <f ca="1">OFFSET(InputPriceData!C$15,CalculationsAndCharts!$A1197+$A$11,IF($C$7,8,0),1,1)</f>
        <v>69.14</v>
      </c>
      <c r="E1197" s="4">
        <f ca="1">OFFSET(InputPriceData!D$15,CalculationsAndCharts!$A1197+$A$11,IF($C$7,8,0),1,1)</f>
        <v>70.290000000000006</v>
      </c>
      <c r="F1197" s="4">
        <f ca="1">OFFSET(InputPriceData!E$15,CalculationsAndCharts!$A1197+$A$11,IF($C$7,8,0),1,1)</f>
        <v>67.790000000000006</v>
      </c>
      <c r="G1197" s="4">
        <f ca="1">OFFSET(InputPriceData!F$15,CalculationsAndCharts!$A1197+$A$11,IF($C$7,8,0),1,1)</f>
        <v>68.900000000000006</v>
      </c>
      <c r="H1197" s="138"/>
      <c r="I1197" s="138"/>
      <c r="O1197" s="246">
        <f t="shared" ca="1" si="180"/>
        <v>-2.0260597801518507</v>
      </c>
      <c r="P1197" s="246">
        <f t="shared" ca="1" si="181"/>
        <v>-1.9905871326819287</v>
      </c>
      <c r="Q1197" s="246">
        <f t="shared" ca="1" si="183"/>
        <v>5.4829415818168341</v>
      </c>
      <c r="R1197" s="4">
        <f t="shared" ca="1" si="184"/>
        <v>-0.36305094682813038</v>
      </c>
      <c r="S1197" s="4">
        <f t="shared" ca="1" si="182"/>
        <v>0.79754288166341392</v>
      </c>
      <c r="W1197" s="246">
        <f t="shared" ca="1" si="185"/>
        <v>-2.0260597801518507</v>
      </c>
      <c r="X1197" s="246">
        <f t="shared" ca="1" si="186"/>
        <v>-1.9905871326819287</v>
      </c>
      <c r="Y1197" s="246">
        <f t="shared" ca="1" si="187"/>
        <v>5.4829415818168341</v>
      </c>
      <c r="Z1197" s="4">
        <f t="shared" ca="1" si="188"/>
        <v>-0.36305094682813038</v>
      </c>
      <c r="AA1197" s="4">
        <f t="shared" ca="1" si="189"/>
        <v>4.3226408599945594E-2</v>
      </c>
    </row>
    <row r="1198" spans="1:27" x14ac:dyDescent="0.25">
      <c r="A1198">
        <v>1166</v>
      </c>
      <c r="B1198" s="176">
        <f ca="1">OFFSET(InputPriceData!B$15,CalculationsAndCharts!$A1198+$A$11,0,1,1)</f>
        <v>39868</v>
      </c>
      <c r="C1198" s="3">
        <f ca="1">OFFSET(InputPriceData!G$15,CalculationsAndCharts!$A1198+$A$11,IF($C$7,8,0),1,1)</f>
        <v>426260900</v>
      </c>
      <c r="D1198" s="4">
        <f ca="1">OFFSET(InputPriceData!C$15,CalculationsAndCharts!$A1198+$A$11,IF($C$7,8,0),1,1)</f>
        <v>67.489999999999995</v>
      </c>
      <c r="E1198" s="4">
        <f ca="1">OFFSET(InputPriceData!D$15,CalculationsAndCharts!$A1198+$A$11,IF($C$7,8,0),1,1)</f>
        <v>69.87</v>
      </c>
      <c r="F1198" s="4">
        <f ca="1">OFFSET(InputPriceData!E$15,CalculationsAndCharts!$A1198+$A$11,IF($C$7,8,0),1,1)</f>
        <v>66.959999999999994</v>
      </c>
      <c r="G1198" s="4">
        <f ca="1">OFFSET(InputPriceData!F$15,CalculationsAndCharts!$A1198+$A$11,IF($C$7,8,0),1,1)</f>
        <v>69.45</v>
      </c>
      <c r="H1198" s="138"/>
      <c r="I1198" s="138"/>
      <c r="O1198" s="246">
        <f t="shared" ca="1" si="180"/>
        <v>-1.8479961607772859</v>
      </c>
      <c r="P1198" s="246">
        <f t="shared" ca="1" si="181"/>
        <v>-1.5473799219860476</v>
      </c>
      <c r="Q1198" s="246">
        <f t="shared" ca="1" si="183"/>
        <v>5.5327362076860078</v>
      </c>
      <c r="R1198" s="4">
        <f t="shared" ca="1" si="184"/>
        <v>-0.27967715500992923</v>
      </c>
      <c r="S1198" s="4">
        <f t="shared" ca="1" si="182"/>
        <v>0.82898659657417784</v>
      </c>
      <c r="W1198" s="246">
        <f t="shared" ca="1" si="185"/>
        <v>-1.8479961607772859</v>
      </c>
      <c r="X1198" s="246">
        <f t="shared" ca="1" si="186"/>
        <v>-1.5473799219860476</v>
      </c>
      <c r="Y1198" s="246">
        <f t="shared" ca="1" si="187"/>
        <v>5.5327362076860078</v>
      </c>
      <c r="Z1198" s="4">
        <f t="shared" ca="1" si="188"/>
        <v>-0.27967715500992923</v>
      </c>
      <c r="AA1198" s="4">
        <f t="shared" ca="1" si="189"/>
        <v>0.13547899718904263</v>
      </c>
    </row>
    <row r="1199" spans="1:27" x14ac:dyDescent="0.25">
      <c r="A1199">
        <v>1167</v>
      </c>
      <c r="B1199" s="176">
        <f ca="1">OFFSET(InputPriceData!B$15,CalculationsAndCharts!$A1199+$A$11,0,1,1)</f>
        <v>39867</v>
      </c>
      <c r="C1199" s="3">
        <f ca="1">OFFSET(InputPriceData!G$15,CalculationsAndCharts!$A1199+$A$11,IF($C$7,8,0),1,1)</f>
        <v>379641400</v>
      </c>
      <c r="D1199" s="4">
        <f ca="1">OFFSET(InputPriceData!C$15,CalculationsAndCharts!$A1199+$A$11,IF($C$7,8,0),1,1)</f>
        <v>70.150000000000006</v>
      </c>
      <c r="E1199" s="4">
        <f ca="1">OFFSET(InputPriceData!D$15,CalculationsAndCharts!$A1199+$A$11,IF($C$7,8,0),1,1)</f>
        <v>70.150000000000006</v>
      </c>
      <c r="F1199" s="4">
        <f ca="1">OFFSET(InputPriceData!E$15,CalculationsAndCharts!$A1199+$A$11,IF($C$7,8,0),1,1)</f>
        <v>66.86</v>
      </c>
      <c r="G1199" s="4">
        <f ca="1">OFFSET(InputPriceData!F$15,CalculationsAndCharts!$A1199+$A$11,IF($C$7,8,0),1,1)</f>
        <v>66.91</v>
      </c>
      <c r="H1199" s="138"/>
      <c r="I1199" s="138"/>
      <c r="O1199" s="246">
        <f t="shared" ca="1" si="180"/>
        <v>-4.8815683310952975</v>
      </c>
      <c r="P1199" s="246">
        <f t="shared" ca="1" si="181"/>
        <v>-0.9043051419731245</v>
      </c>
      <c r="Q1199" s="246">
        <f t="shared" ca="1" si="183"/>
        <v>5.5829830551826518</v>
      </c>
      <c r="R1199" s="4">
        <f t="shared" ca="1" si="184"/>
        <v>-0.16197526179730443</v>
      </c>
      <c r="S1199" s="4">
        <f t="shared" ca="1" si="182"/>
        <v>0.8639727258060439</v>
      </c>
      <c r="W1199" s="246">
        <f t="shared" ca="1" si="185"/>
        <v>-4.8815683310952975</v>
      </c>
      <c r="X1199" s="246">
        <f t="shared" ca="1" si="186"/>
        <v>-0.9043051419731245</v>
      </c>
      <c r="Y1199" s="246">
        <f t="shared" ca="1" si="187"/>
        <v>5.5829830551826518</v>
      </c>
      <c r="Z1199" s="4">
        <f t="shared" ca="1" si="188"/>
        <v>-0.16197526179730443</v>
      </c>
      <c r="AA1199" s="4">
        <f t="shared" ca="1" si="189"/>
        <v>0.25451477727484589</v>
      </c>
    </row>
    <row r="1200" spans="1:27" x14ac:dyDescent="0.25">
      <c r="A1200">
        <v>1168</v>
      </c>
      <c r="B1200" s="176">
        <f ca="1">OFFSET(InputPriceData!B$15,CalculationsAndCharts!$A1200+$A$11,0,1,1)</f>
        <v>39864</v>
      </c>
      <c r="C1200" s="3">
        <f ca="1">OFFSET(InputPriceData!G$15,CalculationsAndCharts!$A1200+$A$11,IF($C$7,8,0),1,1)</f>
        <v>477176600</v>
      </c>
      <c r="D1200" s="4">
        <f ca="1">OFFSET(InputPriceData!C$15,CalculationsAndCharts!$A1200+$A$11,IF($C$7,8,0),1,1)</f>
        <v>68.78</v>
      </c>
      <c r="E1200" s="4">
        <f ca="1">OFFSET(InputPriceData!D$15,CalculationsAndCharts!$A1200+$A$11,IF($C$7,8,0),1,1)</f>
        <v>70.22</v>
      </c>
      <c r="F1200" s="4">
        <f ca="1">OFFSET(InputPriceData!E$15,CalculationsAndCharts!$A1200+$A$11,IF($C$7,8,0),1,1)</f>
        <v>67.92</v>
      </c>
      <c r="G1200" s="4">
        <f ca="1">OFFSET(InputPriceData!F$15,CalculationsAndCharts!$A1200+$A$11,IF($C$7,8,0),1,1)</f>
        <v>69.400000000000006</v>
      </c>
      <c r="H1200" s="138"/>
      <c r="I1200" s="138"/>
      <c r="O1200" s="246">
        <f t="shared" ca="1" si="180"/>
        <v>-2.9258552538647509</v>
      </c>
      <c r="P1200" s="246">
        <f t="shared" ca="1" si="181"/>
        <v>-0.20472082174742362</v>
      </c>
      <c r="Q1200" s="246">
        <f t="shared" ca="1" si="183"/>
        <v>5.6336862312640283</v>
      </c>
      <c r="R1200" s="4">
        <f t="shared" ca="1" si="184"/>
        <v>-3.6338697851387165E-2</v>
      </c>
      <c r="S1200" s="4">
        <f t="shared" ca="1" si="182"/>
        <v>0.89286220711930064</v>
      </c>
      <c r="W1200" s="246">
        <f t="shared" ca="1" si="185"/>
        <v>-2.9258552538647509</v>
      </c>
      <c r="X1200" s="246">
        <f t="shared" ca="1" si="186"/>
        <v>-0.20472082174742362</v>
      </c>
      <c r="Y1200" s="246">
        <f t="shared" ca="1" si="187"/>
        <v>5.6336862312640283</v>
      </c>
      <c r="Z1200" s="4">
        <f t="shared" ca="1" si="188"/>
        <v>-3.6338697851387165E-2</v>
      </c>
      <c r="AA1200" s="4">
        <f t="shared" ca="1" si="189"/>
        <v>0.36902526113416634</v>
      </c>
    </row>
    <row r="1201" spans="1:27" x14ac:dyDescent="0.25">
      <c r="A1201">
        <v>1169</v>
      </c>
      <c r="B1201" s="176">
        <f ca="1">OFFSET(InputPriceData!B$15,CalculationsAndCharts!$A1201+$A$11,0,1,1)</f>
        <v>39863</v>
      </c>
      <c r="C1201" s="3">
        <f ca="1">OFFSET(InputPriceData!G$15,CalculationsAndCharts!$A1201+$A$11,IF($C$7,8,0),1,1)</f>
        <v>316867500</v>
      </c>
      <c r="D1201" s="4">
        <f ca="1">OFFSET(InputPriceData!C$15,CalculationsAndCharts!$A1201+$A$11,IF($C$7,8,0),1,1)</f>
        <v>71.569999999999993</v>
      </c>
      <c r="E1201" s="4">
        <f ca="1">OFFSET(InputPriceData!D$15,CalculationsAndCharts!$A1201+$A$11,IF($C$7,8,0),1,1)</f>
        <v>71.849999999999994</v>
      </c>
      <c r="F1201" s="4">
        <f ca="1">OFFSET(InputPriceData!E$15,CalculationsAndCharts!$A1201+$A$11,IF($C$7,8,0),1,1)</f>
        <v>69.94</v>
      </c>
      <c r="G1201" s="4">
        <f ca="1">OFFSET(InputPriceData!F$15,CalculationsAndCharts!$A1201+$A$11,IF($C$7,8,0),1,1)</f>
        <v>70.08</v>
      </c>
      <c r="H1201" s="138"/>
      <c r="I1201" s="138"/>
      <c r="O1201" s="246">
        <f t="shared" ca="1" si="180"/>
        <v>-2.6755111717004492</v>
      </c>
      <c r="P1201" s="246">
        <f t="shared" ca="1" si="181"/>
        <v>0.43038484761491969</v>
      </c>
      <c r="Q1201" s="246">
        <f t="shared" ca="1" si="183"/>
        <v>5.6848498801856993</v>
      </c>
      <c r="R1201" s="4">
        <f t="shared" ca="1" si="184"/>
        <v>7.5707337341485062E-2</v>
      </c>
      <c r="S1201" s="4">
        <f t="shared" ca="1" si="182"/>
        <v>0.91346681131074703</v>
      </c>
      <c r="W1201" s="246">
        <f t="shared" ca="1" si="185"/>
        <v>-2.6755111717004492</v>
      </c>
      <c r="X1201" s="246">
        <f t="shared" ca="1" si="186"/>
        <v>0.43038484761491969</v>
      </c>
      <c r="Y1201" s="246">
        <f t="shared" ca="1" si="187"/>
        <v>5.6848498801856993</v>
      </c>
      <c r="Z1201" s="4">
        <f t="shared" ca="1" si="188"/>
        <v>7.5707337341485062E-2</v>
      </c>
      <c r="AA1201" s="4">
        <f t="shared" ca="1" si="189"/>
        <v>0.46172495070081032</v>
      </c>
    </row>
    <row r="1202" spans="1:27" x14ac:dyDescent="0.25">
      <c r="A1202">
        <v>1170</v>
      </c>
      <c r="B1202" s="176">
        <f ca="1">OFFSET(InputPriceData!B$15,CalculationsAndCharts!$A1202+$A$11,0,1,1)</f>
        <v>39862</v>
      </c>
      <c r="C1202" s="3">
        <f ca="1">OFFSET(InputPriceData!G$15,CalculationsAndCharts!$A1202+$A$11,IF($C$7,8,0),1,1)</f>
        <v>362964800</v>
      </c>
      <c r="D1202" s="4">
        <f ca="1">OFFSET(InputPriceData!C$15,CalculationsAndCharts!$A1202+$A$11,IF($C$7,8,0),1,1)</f>
        <v>71.52</v>
      </c>
      <c r="E1202" s="4">
        <f ca="1">OFFSET(InputPriceData!D$15,CalculationsAndCharts!$A1202+$A$11,IF($C$7,8,0),1,1)</f>
        <v>71.66</v>
      </c>
      <c r="F1202" s="4">
        <f ca="1">OFFSET(InputPriceData!E$15,CalculationsAndCharts!$A1202+$A$11,IF($C$7,8,0),1,1)</f>
        <v>70.17</v>
      </c>
      <c r="G1202" s="4">
        <f ca="1">OFFSET(InputPriceData!F$15,CalculationsAndCharts!$A1202+$A$11,IF($C$7,8,0),1,1)</f>
        <v>70.84</v>
      </c>
      <c r="H1202" s="138"/>
      <c r="I1202" s="138"/>
      <c r="O1202" s="246">
        <f t="shared" ca="1" si="180"/>
        <v>-2.312699022762545</v>
      </c>
      <c r="P1202" s="246">
        <f t="shared" ca="1" si="181"/>
        <v>1.0226015733005847</v>
      </c>
      <c r="Q1202" s="246">
        <f t="shared" ca="1" si="183"/>
        <v>5.7364781838402621</v>
      </c>
      <c r="R1202" s="4">
        <f t="shared" ca="1" si="184"/>
        <v>0.17826295865314495</v>
      </c>
      <c r="S1202" s="4">
        <f t="shared" ca="1" si="182"/>
        <v>0.92918725616849129</v>
      </c>
      <c r="W1202" s="246">
        <f t="shared" ca="1" si="185"/>
        <v>-2.312699022762545</v>
      </c>
      <c r="X1202" s="246">
        <f t="shared" ca="1" si="186"/>
        <v>1.0226015733005847</v>
      </c>
      <c r="Y1202" s="246">
        <f t="shared" ca="1" si="187"/>
        <v>5.7364781838402621</v>
      </c>
      <c r="Z1202" s="4">
        <f t="shared" ca="1" si="188"/>
        <v>0.17826295865314495</v>
      </c>
      <c r="AA1202" s="4">
        <f t="shared" ca="1" si="189"/>
        <v>0.5397742562813399</v>
      </c>
    </row>
    <row r="1203" spans="1:27" x14ac:dyDescent="0.25">
      <c r="A1203">
        <v>1171</v>
      </c>
      <c r="B1203" s="176">
        <f ca="1">OFFSET(InputPriceData!B$15,CalculationsAndCharts!$A1203+$A$11,0,1,1)</f>
        <v>39861</v>
      </c>
      <c r="C1203" s="3">
        <f ca="1">OFFSET(InputPriceData!G$15,CalculationsAndCharts!$A1203+$A$11,IF($C$7,8,0),1,1)</f>
        <v>478910100</v>
      </c>
      <c r="D1203" s="4">
        <f ca="1">OFFSET(InputPriceData!C$15,CalculationsAndCharts!$A1203+$A$11,IF($C$7,8,0),1,1)</f>
        <v>71.849999999999994</v>
      </c>
      <c r="E1203" s="4">
        <f ca="1">OFFSET(InputPriceData!D$15,CalculationsAndCharts!$A1203+$A$11,IF($C$7,8,0),1,1)</f>
        <v>74.36</v>
      </c>
      <c r="F1203" s="4">
        <f ca="1">OFFSET(InputPriceData!E$15,CalculationsAndCharts!$A1203+$A$11,IF($C$7,8,0),1,1)</f>
        <v>70.97</v>
      </c>
      <c r="G1203" s="4">
        <f ca="1">OFFSET(InputPriceData!F$15,CalculationsAndCharts!$A1203+$A$11,IF($C$7,8,0),1,1)</f>
        <v>71.010000000000005</v>
      </c>
      <c r="H1203" s="138"/>
      <c r="I1203" s="138"/>
      <c r="O1203" s="246">
        <f t="shared" ca="1" si="180"/>
        <v>-2.5285047092743556</v>
      </c>
      <c r="P1203" s="246">
        <f t="shared" ca="1" si="181"/>
        <v>1.5127502114352518</v>
      </c>
      <c r="Q1203" s="246">
        <f t="shared" ca="1" si="183"/>
        <v>5.7885753620991549</v>
      </c>
      <c r="R1203" s="4">
        <f t="shared" ca="1" si="184"/>
        <v>0.26133376812194975</v>
      </c>
      <c r="S1203" s="4">
        <f t="shared" ca="1" si="182"/>
        <v>0.94019867245226518</v>
      </c>
      <c r="W1203" s="246">
        <f t="shared" ca="1" si="185"/>
        <v>-2.5285047092743556</v>
      </c>
      <c r="X1203" s="246">
        <f t="shared" ca="1" si="186"/>
        <v>1.5127502114352518</v>
      </c>
      <c r="Y1203" s="246">
        <f t="shared" ca="1" si="187"/>
        <v>5.7885753620991549</v>
      </c>
      <c r="Z1203" s="4">
        <f t="shared" ca="1" si="188"/>
        <v>0.26133376812194975</v>
      </c>
      <c r="AA1203" s="4">
        <f t="shared" ca="1" si="189"/>
        <v>0.59874486720572984</v>
      </c>
    </row>
    <row r="1204" spans="1:27" x14ac:dyDescent="0.25">
      <c r="A1204">
        <v>1172</v>
      </c>
      <c r="B1204" s="176">
        <f ca="1">OFFSET(InputPriceData!B$15,CalculationsAndCharts!$A1204+$A$11,0,1,1)</f>
        <v>39857</v>
      </c>
      <c r="C1204" s="3">
        <f ca="1">OFFSET(InputPriceData!G$15,CalculationsAndCharts!$A1204+$A$11,IF($C$7,8,0),1,1)</f>
        <v>293998400</v>
      </c>
      <c r="D1204" s="4">
        <f ca="1">OFFSET(InputPriceData!C$15,CalculationsAndCharts!$A1204+$A$11,IF($C$7,8,0),1,1)</f>
        <v>74.89</v>
      </c>
      <c r="E1204" s="4">
        <f ca="1">OFFSET(InputPriceData!D$15,CalculationsAndCharts!$A1204+$A$11,IF($C$7,8,0),1,1)</f>
        <v>75.510000000000005</v>
      </c>
      <c r="F1204" s="4">
        <f ca="1">OFFSET(InputPriceData!E$15,CalculationsAndCharts!$A1204+$A$11,IF($C$7,8,0),1,1)</f>
        <v>74.16</v>
      </c>
      <c r="G1204" s="4">
        <f ca="1">OFFSET(InputPriceData!F$15,CalculationsAndCharts!$A1204+$A$11,IF($C$7,8,0),1,1)</f>
        <v>74.180000000000007</v>
      </c>
      <c r="H1204" s="138"/>
      <c r="I1204" s="138"/>
      <c r="O1204" s="246">
        <f t="shared" ca="1" si="180"/>
        <v>0.37871771471580806</v>
      </c>
      <c r="P1204" s="246">
        <f t="shared" ca="1" si="181"/>
        <v>1.7924133698740565</v>
      </c>
      <c r="Q1204" s="246">
        <f t="shared" ca="1" si="183"/>
        <v>5.8411456731575733</v>
      </c>
      <c r="R1204" s="4">
        <f t="shared" ca="1" si="184"/>
        <v>0.30685989875426678</v>
      </c>
      <c r="S1204" s="4">
        <f t="shared" ca="1" si="182"/>
        <v>0.94568607801622584</v>
      </c>
      <c r="W1204" s="246">
        <f t="shared" ca="1" si="185"/>
        <v>0.37871771471580806</v>
      </c>
      <c r="X1204" s="246">
        <f t="shared" ca="1" si="186"/>
        <v>1.7924133698740565</v>
      </c>
      <c r="Y1204" s="246">
        <f t="shared" ca="1" si="187"/>
        <v>5.8411456731575733</v>
      </c>
      <c r="Z1204" s="4">
        <f t="shared" ca="1" si="188"/>
        <v>0.30685989875426678</v>
      </c>
      <c r="AA1204" s="4">
        <f t="shared" ca="1" si="189"/>
        <v>0.6295824553516044</v>
      </c>
    </row>
    <row r="1205" spans="1:27" x14ac:dyDescent="0.25">
      <c r="A1205">
        <v>1173</v>
      </c>
      <c r="B1205" s="176">
        <f ca="1">OFFSET(InputPriceData!B$15,CalculationsAndCharts!$A1205+$A$11,0,1,1)</f>
        <v>39856</v>
      </c>
      <c r="C1205" s="3">
        <f ca="1">OFFSET(InputPriceData!G$15,CalculationsAndCharts!$A1205+$A$11,IF($C$7,8,0),1,1)</f>
        <v>469302200</v>
      </c>
      <c r="D1205" s="4">
        <f ca="1">OFFSET(InputPriceData!C$15,CalculationsAndCharts!$A1205+$A$11,IF($C$7,8,0),1,1)</f>
        <v>73.650000000000006</v>
      </c>
      <c r="E1205" s="4">
        <f ca="1">OFFSET(InputPriceData!D$15,CalculationsAndCharts!$A1205+$A$11,IF($C$7,8,0),1,1)</f>
        <v>75.13</v>
      </c>
      <c r="F1205" s="4">
        <f ca="1">OFFSET(InputPriceData!E$15,CalculationsAndCharts!$A1205+$A$11,IF($C$7,8,0),1,1)</f>
        <v>72.650000000000006</v>
      </c>
      <c r="G1205" s="4">
        <f ca="1">OFFSET(InputPriceData!F$15,CalculationsAndCharts!$A1205+$A$11,IF($C$7,8,0),1,1)</f>
        <v>74.989999999999995</v>
      </c>
      <c r="H1205" s="138"/>
      <c r="I1205" s="138"/>
      <c r="O1205" s="246">
        <f t="shared" ca="1" si="180"/>
        <v>1.0869085031918377</v>
      </c>
      <c r="P1205" s="246">
        <f t="shared" ca="1" si="181"/>
        <v>1.8752151778083879</v>
      </c>
      <c r="Q1205" s="246">
        <f t="shared" ca="1" si="183"/>
        <v>5.8941934138825163</v>
      </c>
      <c r="R1205" s="4">
        <f t="shared" ca="1" si="184"/>
        <v>0.31814619000993727</v>
      </c>
      <c r="S1205" s="4">
        <f t="shared" ca="1" si="182"/>
        <v>0.94699237542189485</v>
      </c>
      <c r="W1205" s="246">
        <f t="shared" ca="1" si="185"/>
        <v>1.0869085031918377</v>
      </c>
      <c r="X1205" s="246">
        <f t="shared" ca="1" si="186"/>
        <v>1.8752151778083879</v>
      </c>
      <c r="Y1205" s="246">
        <f t="shared" ca="1" si="187"/>
        <v>5.8941934138825163</v>
      </c>
      <c r="Z1205" s="4">
        <f t="shared" ca="1" si="188"/>
        <v>0.31814619000993727</v>
      </c>
      <c r="AA1205" s="4">
        <f t="shared" ca="1" si="189"/>
        <v>0.63707322259904209</v>
      </c>
    </row>
    <row r="1206" spans="1:27" x14ac:dyDescent="0.25">
      <c r="A1206">
        <v>1174</v>
      </c>
      <c r="B1206" s="176">
        <f ca="1">OFFSET(InputPriceData!B$15,CalculationsAndCharts!$A1206+$A$11,0,1,1)</f>
        <v>39855</v>
      </c>
      <c r="C1206" s="3">
        <f ca="1">OFFSET(InputPriceData!G$15,CalculationsAndCharts!$A1206+$A$11,IF($C$7,8,0),1,1)</f>
        <v>324442500</v>
      </c>
      <c r="D1206" s="4">
        <f ca="1">OFFSET(InputPriceData!C$15,CalculationsAndCharts!$A1206+$A$11,IF($C$7,8,0),1,1)</f>
        <v>74.81</v>
      </c>
      <c r="E1206" s="4">
        <f ca="1">OFFSET(InputPriceData!D$15,CalculationsAndCharts!$A1206+$A$11,IF($C$7,8,0),1,1)</f>
        <v>75.34</v>
      </c>
      <c r="F1206" s="4">
        <f ca="1">OFFSET(InputPriceData!E$15,CalculationsAndCharts!$A1206+$A$11,IF($C$7,8,0),1,1)</f>
        <v>73.86</v>
      </c>
      <c r="G1206" s="4">
        <f ca="1">OFFSET(InputPriceData!F$15,CalculationsAndCharts!$A1206+$A$11,IF($C$7,8,0),1,1)</f>
        <v>74.94</v>
      </c>
      <c r="H1206" s="138"/>
      <c r="I1206" s="138"/>
      <c r="O1206" s="246">
        <f t="shared" ca="1" si="180"/>
        <v>0.95915478178835034</v>
      </c>
      <c r="P1206" s="246">
        <f t="shared" ca="1" si="181"/>
        <v>1.8635749634372569</v>
      </c>
      <c r="Q1206" s="246">
        <f t="shared" ca="1" si="183"/>
        <v>5.9477229201639918</v>
      </c>
      <c r="R1206" s="4">
        <f t="shared" ca="1" si="184"/>
        <v>0.31332578676779954</v>
      </c>
      <c r="S1206" s="4">
        <f t="shared" ca="1" si="182"/>
        <v>0.94643698508709684</v>
      </c>
      <c r="W1206" s="246">
        <f t="shared" ca="1" si="185"/>
        <v>0.95915478178835034</v>
      </c>
      <c r="X1206" s="246">
        <f t="shared" ca="1" si="186"/>
        <v>1.8635749634372569</v>
      </c>
      <c r="Y1206" s="246">
        <f t="shared" ca="1" si="187"/>
        <v>5.9477229201639918</v>
      </c>
      <c r="Z1206" s="4">
        <f t="shared" ca="1" si="188"/>
        <v>0.31332578676779954</v>
      </c>
      <c r="AA1206" s="4">
        <f t="shared" ca="1" si="189"/>
        <v>0.63388125019403818</v>
      </c>
    </row>
    <row r="1207" spans="1:27" x14ac:dyDescent="0.25">
      <c r="A1207">
        <v>1175</v>
      </c>
      <c r="B1207" s="176">
        <f ca="1">OFFSET(InputPriceData!B$15,CalculationsAndCharts!$A1207+$A$11,0,1,1)</f>
        <v>39854</v>
      </c>
      <c r="C1207" s="3">
        <f ca="1">OFFSET(InputPriceData!G$15,CalculationsAndCharts!$A1207+$A$11,IF($C$7,8,0),1,1)</f>
        <v>536212800</v>
      </c>
      <c r="D1207" s="4">
        <f ca="1">OFFSET(InputPriceData!C$15,CalculationsAndCharts!$A1207+$A$11,IF($C$7,8,0),1,1)</f>
        <v>77.33</v>
      </c>
      <c r="E1207" s="4">
        <f ca="1">OFFSET(InputPriceData!D$15,CalculationsAndCharts!$A1207+$A$11,IF($C$7,8,0),1,1)</f>
        <v>78.010000000000005</v>
      </c>
      <c r="F1207" s="4">
        <f ca="1">OFFSET(InputPriceData!E$15,CalculationsAndCharts!$A1207+$A$11,IF($C$7,8,0),1,1)</f>
        <v>73.91</v>
      </c>
      <c r="G1207" s="4">
        <f ca="1">OFFSET(InputPriceData!F$15,CalculationsAndCharts!$A1207+$A$11,IF($C$7,8,0),1,1)</f>
        <v>74.5</v>
      </c>
      <c r="H1207" s="138"/>
      <c r="I1207" s="138"/>
      <c r="O1207" s="246">
        <f t="shared" ca="1" si="180"/>
        <v>0.40962451881167983</v>
      </c>
      <c r="P1207" s="246">
        <f t="shared" ca="1" si="181"/>
        <v>1.7418645464665499</v>
      </c>
      <c r="Q1207" s="246">
        <f t="shared" ca="1" si="183"/>
        <v>6.0017385672694168</v>
      </c>
      <c r="R1207" s="4">
        <f t="shared" ca="1" si="184"/>
        <v>0.29022666131541247</v>
      </c>
      <c r="S1207" s="4">
        <f t="shared" ca="1" si="182"/>
        <v>0.94372255865070354</v>
      </c>
      <c r="W1207" s="246">
        <f t="shared" ca="1" si="185"/>
        <v>0.40962451881167983</v>
      </c>
      <c r="X1207" s="246">
        <f t="shared" ca="1" si="186"/>
        <v>1.7418645464665499</v>
      </c>
      <c r="Y1207" s="246">
        <f t="shared" ca="1" si="187"/>
        <v>6.0017385672694168</v>
      </c>
      <c r="Z1207" s="4">
        <f t="shared" ca="1" si="188"/>
        <v>0.29022666131541247</v>
      </c>
      <c r="AA1207" s="4">
        <f t="shared" ca="1" si="189"/>
        <v>0.61843242959876144</v>
      </c>
    </row>
    <row r="1208" spans="1:27" x14ac:dyDescent="0.25">
      <c r="A1208">
        <v>1176</v>
      </c>
      <c r="B1208" s="176">
        <f ca="1">OFFSET(InputPriceData!B$15,CalculationsAndCharts!$A1208+$A$11,0,1,1)</f>
        <v>39853</v>
      </c>
      <c r="C1208" s="3">
        <f ca="1">OFFSET(InputPriceData!G$15,CalculationsAndCharts!$A1208+$A$11,IF($C$7,8,0),1,1)</f>
        <v>240075200</v>
      </c>
      <c r="D1208" s="4">
        <f ca="1">OFFSET(InputPriceData!C$15,CalculationsAndCharts!$A1208+$A$11,IF($C$7,8,0),1,1)</f>
        <v>77.94</v>
      </c>
      <c r="E1208" s="4">
        <f ca="1">OFFSET(InputPriceData!D$15,CalculationsAndCharts!$A1208+$A$11,IF($C$7,8,0),1,1)</f>
        <v>78.64</v>
      </c>
      <c r="F1208" s="4">
        <f ca="1">OFFSET(InputPriceData!E$15,CalculationsAndCharts!$A1208+$A$11,IF($C$7,8,0),1,1)</f>
        <v>77.37</v>
      </c>
      <c r="G1208" s="4">
        <f ca="1">OFFSET(InputPriceData!F$15,CalculationsAndCharts!$A1208+$A$11,IF($C$7,8,0),1,1)</f>
        <v>78.069999999999993</v>
      </c>
      <c r="H1208" s="138"/>
      <c r="I1208" s="138"/>
      <c r="O1208" s="246">
        <f t="shared" ca="1" si="180"/>
        <v>4.0024534551677728</v>
      </c>
      <c r="P1208" s="246">
        <f t="shared" ca="1" si="181"/>
        <v>1.4217971301926779</v>
      </c>
      <c r="Q1208" s="246">
        <f t="shared" ca="1" si="183"/>
        <v>6.0562447702012276</v>
      </c>
      <c r="R1208" s="4">
        <f t="shared" ca="1" si="184"/>
        <v>0.23476546674407889</v>
      </c>
      <c r="S1208" s="4">
        <f t="shared" ca="1" si="182"/>
        <v>0.93682477230850048</v>
      </c>
      <c r="W1208" s="246">
        <f t="shared" ca="1" si="185"/>
        <v>4.0024534551677728</v>
      </c>
      <c r="X1208" s="246">
        <f t="shared" ca="1" si="186"/>
        <v>1.4217971301926779</v>
      </c>
      <c r="Y1208" s="246">
        <f t="shared" ca="1" si="187"/>
        <v>6.0562447702012276</v>
      </c>
      <c r="Z1208" s="4">
        <f t="shared" ca="1" si="188"/>
        <v>0.23476546674407889</v>
      </c>
      <c r="AA1208" s="4">
        <f t="shared" ca="1" si="189"/>
        <v>0.58027413544515904</v>
      </c>
    </row>
    <row r="1209" spans="1:27" x14ac:dyDescent="0.25">
      <c r="A1209">
        <v>1177</v>
      </c>
      <c r="B1209" s="176">
        <f ca="1">OFFSET(InputPriceData!B$15,CalculationsAndCharts!$A1209+$A$11,0,1,1)</f>
        <v>39850</v>
      </c>
      <c r="C1209" s="3">
        <f ca="1">OFFSET(InputPriceData!G$15,CalculationsAndCharts!$A1209+$A$11,IF($C$7,8,0),1,1)</f>
        <v>366101700</v>
      </c>
      <c r="D1209" s="4">
        <f ca="1">OFFSET(InputPriceData!C$15,CalculationsAndCharts!$A1209+$A$11,IF($C$7,8,0),1,1)</f>
        <v>76.069999999999993</v>
      </c>
      <c r="E1209" s="4">
        <f ca="1">OFFSET(InputPriceData!D$15,CalculationsAndCharts!$A1209+$A$11,IF($C$7,8,0),1,1)</f>
        <v>78.290000000000006</v>
      </c>
      <c r="F1209" s="4">
        <f ca="1">OFFSET(InputPriceData!E$15,CalculationsAndCharts!$A1209+$A$11,IF($C$7,8,0),1,1)</f>
        <v>75.91</v>
      </c>
      <c r="G1209" s="4">
        <f ca="1">OFFSET(InputPriceData!F$15,CalculationsAndCharts!$A1209+$A$11,IF($C$7,8,0),1,1)</f>
        <v>77.97</v>
      </c>
      <c r="H1209" s="138"/>
      <c r="I1209" s="138"/>
      <c r="O1209" s="246">
        <f t="shared" ca="1" si="180"/>
        <v>4.0822896994267541</v>
      </c>
      <c r="P1209" s="246">
        <f t="shared" ca="1" si="181"/>
        <v>1.0193475178541715</v>
      </c>
      <c r="Q1209" s="246">
        <f t="shared" ca="1" si="183"/>
        <v>6.1112459840577475</v>
      </c>
      <c r="R1209" s="4">
        <f t="shared" ca="1" si="184"/>
        <v>0.16679863983765628</v>
      </c>
      <c r="S1209" s="4">
        <f t="shared" ca="1" si="182"/>
        <v>0.92755519015470866</v>
      </c>
      <c r="W1209" s="246">
        <f t="shared" ca="1" si="185"/>
        <v>4.0822896994267541</v>
      </c>
      <c r="X1209" s="246">
        <f t="shared" ca="1" si="186"/>
        <v>1.0193475178541715</v>
      </c>
      <c r="Y1209" s="246">
        <f t="shared" ca="1" si="187"/>
        <v>6.1112459840577475</v>
      </c>
      <c r="Z1209" s="4">
        <f t="shared" ca="1" si="188"/>
        <v>0.16679863983765628</v>
      </c>
      <c r="AA1209" s="4">
        <f t="shared" ca="1" si="189"/>
        <v>0.53134742849591432</v>
      </c>
    </row>
    <row r="1210" spans="1:27" x14ac:dyDescent="0.25">
      <c r="A1210">
        <v>1178</v>
      </c>
      <c r="B1210" s="176">
        <f ca="1">OFFSET(InputPriceData!B$15,CalculationsAndCharts!$A1210+$A$11,0,1,1)</f>
        <v>39849</v>
      </c>
      <c r="C1210" s="3">
        <f ca="1">OFFSET(InputPriceData!G$15,CalculationsAndCharts!$A1210+$A$11,IF($C$7,8,0),1,1)</f>
        <v>417679400</v>
      </c>
      <c r="D1210" s="4">
        <f ca="1">OFFSET(InputPriceData!C$15,CalculationsAndCharts!$A1210+$A$11,IF($C$7,8,0),1,1)</f>
        <v>74.12</v>
      </c>
      <c r="E1210" s="4">
        <f ca="1">OFFSET(InputPriceData!D$15,CalculationsAndCharts!$A1210+$A$11,IF($C$7,8,0),1,1)</f>
        <v>76.45</v>
      </c>
      <c r="F1210" s="4">
        <f ca="1">OFFSET(InputPriceData!E$15,CalculationsAndCharts!$A1210+$A$11,IF($C$7,8,0),1,1)</f>
        <v>69.67</v>
      </c>
      <c r="G1210" s="4">
        <f ca="1">OFFSET(InputPriceData!F$15,CalculationsAndCharts!$A1210+$A$11,IF($C$7,8,0),1,1)</f>
        <v>75.8</v>
      </c>
      <c r="H1210" s="138"/>
      <c r="I1210" s="138"/>
      <c r="O1210" s="246">
        <f t="shared" ca="1" si="180"/>
        <v>1.9959905894688537</v>
      </c>
      <c r="P1210" s="246">
        <f t="shared" ca="1" si="181"/>
        <v>0.76427320857172276</v>
      </c>
      <c r="Q1210" s="246">
        <f t="shared" ca="1" si="183"/>
        <v>6.1667467043973234</v>
      </c>
      <c r="R1210" s="4">
        <f t="shared" ca="1" si="184"/>
        <v>0.12393458742625869</v>
      </c>
      <c r="S1210" s="4">
        <f t="shared" ca="1" si="182"/>
        <v>0.92118461566858612</v>
      </c>
      <c r="W1210" s="246">
        <f t="shared" ca="1" si="185"/>
        <v>1.9959905894688537</v>
      </c>
      <c r="X1210" s="246">
        <f t="shared" ca="1" si="186"/>
        <v>0.76427320857172276</v>
      </c>
      <c r="Y1210" s="246">
        <f t="shared" ca="1" si="187"/>
        <v>6.1667467043973234</v>
      </c>
      <c r="Z1210" s="4">
        <f t="shared" ca="1" si="188"/>
        <v>0.12393458742625869</v>
      </c>
      <c r="AA1210" s="4">
        <f t="shared" ca="1" si="189"/>
        <v>0.49918792748962065</v>
      </c>
    </row>
    <row r="1211" spans="1:27" x14ac:dyDescent="0.25">
      <c r="A1211">
        <v>1179</v>
      </c>
      <c r="B1211" s="176">
        <f ca="1">OFFSET(InputPriceData!B$15,CalculationsAndCharts!$A1211+$A$11,0,1,1)</f>
        <v>39848</v>
      </c>
      <c r="C1211" s="3">
        <f ca="1">OFFSET(InputPriceData!G$15,CalculationsAndCharts!$A1211+$A$11,IF($C$7,8,0),1,1)</f>
        <v>322989300</v>
      </c>
      <c r="D1211" s="4">
        <f ca="1">OFFSET(InputPriceData!C$15,CalculationsAndCharts!$A1211+$A$11,IF($C$7,8,0),1,1)</f>
        <v>75.56</v>
      </c>
      <c r="E1211" s="4">
        <f ca="1">OFFSET(InputPriceData!D$15,CalculationsAndCharts!$A1211+$A$11,IF($C$7,8,0),1,1)</f>
        <v>76.52</v>
      </c>
      <c r="F1211" s="4">
        <f ca="1">OFFSET(InputPriceData!E$15,CalculationsAndCharts!$A1211+$A$11,IF($C$7,8,0),1,1)</f>
        <v>74.430000000000007</v>
      </c>
      <c r="G1211" s="4">
        <f ca="1">OFFSET(InputPriceData!F$15,CalculationsAndCharts!$A1211+$A$11,IF($C$7,8,0),1,1)</f>
        <v>74.69</v>
      </c>
      <c r="H1211" s="138"/>
      <c r="I1211" s="138"/>
      <c r="O1211" s="246">
        <f t="shared" ca="1" si="180"/>
        <v>0.82037712362745341</v>
      </c>
      <c r="P1211" s="246">
        <f t="shared" ca="1" si="181"/>
        <v>0.6468199172905793</v>
      </c>
      <c r="Q1211" s="246">
        <f t="shared" ca="1" si="183"/>
        <v>6.2227514676057751</v>
      </c>
      <c r="R1211" s="4">
        <f t="shared" ca="1" si="184"/>
        <v>0.10394435976718278</v>
      </c>
      <c r="S1211" s="4">
        <f t="shared" ca="1" si="182"/>
        <v>0.91805992385542801</v>
      </c>
      <c r="W1211" s="246">
        <f t="shared" ca="1" si="185"/>
        <v>0.82037712362745341</v>
      </c>
      <c r="X1211" s="246">
        <f t="shared" ca="1" si="186"/>
        <v>0.6468199172905793</v>
      </c>
      <c r="Y1211" s="246">
        <f t="shared" ca="1" si="187"/>
        <v>6.2227514676057751</v>
      </c>
      <c r="Z1211" s="4">
        <f t="shared" ca="1" si="188"/>
        <v>0.10394435976718278</v>
      </c>
      <c r="AA1211" s="4">
        <f t="shared" ca="1" si="189"/>
        <v>0.48382788775509794</v>
      </c>
    </row>
    <row r="1212" spans="1:27" x14ac:dyDescent="0.25">
      <c r="A1212">
        <v>1180</v>
      </c>
      <c r="B1212" s="176">
        <f ca="1">OFFSET(InputPriceData!B$15,CalculationsAndCharts!$A1212+$A$11,0,1,1)</f>
        <v>39847</v>
      </c>
      <c r="C1212" s="3">
        <f ca="1">OFFSET(InputPriceData!G$15,CalculationsAndCharts!$A1212+$A$11,IF($C$7,8,0),1,1)</f>
        <v>278385800</v>
      </c>
      <c r="D1212" s="4">
        <f ca="1">OFFSET(InputPriceData!C$15,CalculationsAndCharts!$A1212+$A$11,IF($C$7,8,0),1,1)</f>
        <v>74.489999999999995</v>
      </c>
      <c r="E1212" s="4">
        <f ca="1">OFFSET(InputPriceData!D$15,CalculationsAndCharts!$A1212+$A$11,IF($C$7,8,0),1,1)</f>
        <v>75.62</v>
      </c>
      <c r="F1212" s="4">
        <f ca="1">OFFSET(InputPriceData!E$15,CalculationsAndCharts!$A1212+$A$11,IF($C$7,8,0),1,1)</f>
        <v>73.7</v>
      </c>
      <c r="G1212" s="4">
        <f ca="1">OFFSET(InputPriceData!F$15,CalculationsAndCharts!$A1212+$A$11,IF($C$7,8,0),1,1)</f>
        <v>75.06</v>
      </c>
      <c r="H1212" s="138"/>
      <c r="I1212" s="138"/>
      <c r="O1212" s="246">
        <f t="shared" ca="1" si="180"/>
        <v>1.0818189558917735</v>
      </c>
      <c r="P1212" s="246">
        <f t="shared" ca="1" si="181"/>
        <v>0.55748269869279166</v>
      </c>
      <c r="Q1212" s="246">
        <f t="shared" ca="1" si="183"/>
        <v>6.2792648512671798</v>
      </c>
      <c r="R1212" s="4">
        <f t="shared" ca="1" si="184"/>
        <v>8.8781523298908066E-2</v>
      </c>
      <c r="S1212" s="4">
        <f t="shared" ca="1" si="182"/>
        <v>0.91562036926660961</v>
      </c>
      <c r="W1212" s="246">
        <f t="shared" ca="1" si="185"/>
        <v>1.0818189558917735</v>
      </c>
      <c r="X1212" s="246">
        <f t="shared" ca="1" si="186"/>
        <v>0.55748269869279166</v>
      </c>
      <c r="Y1212" s="246">
        <f t="shared" ca="1" si="187"/>
        <v>6.2792648512671798</v>
      </c>
      <c r="Z1212" s="4">
        <f t="shared" ca="1" si="188"/>
        <v>8.8781523298908066E-2</v>
      </c>
      <c r="AA1212" s="4">
        <f t="shared" ca="1" si="189"/>
        <v>0.47201890049420753</v>
      </c>
    </row>
    <row r="1213" spans="1:27" x14ac:dyDescent="0.25">
      <c r="A1213">
        <v>1181</v>
      </c>
      <c r="B1213" s="176">
        <f ca="1">OFFSET(InputPriceData!B$15,CalculationsAndCharts!$A1213+$A$11,0,1,1)</f>
        <v>39846</v>
      </c>
      <c r="C1213" s="3">
        <f ca="1">OFFSET(InputPriceData!G$15,CalculationsAndCharts!$A1213+$A$11,IF($C$7,8,0),1,1)</f>
        <v>288233300</v>
      </c>
      <c r="D1213" s="4">
        <f ca="1">OFFSET(InputPriceData!C$15,CalculationsAndCharts!$A1213+$A$11,IF($C$7,8,0),1,1)</f>
        <v>73.11</v>
      </c>
      <c r="E1213" s="4">
        <f ca="1">OFFSET(InputPriceData!D$15,CalculationsAndCharts!$A1213+$A$11,IF($C$7,8,0),1,1)</f>
        <v>74.56</v>
      </c>
      <c r="F1213" s="4">
        <f ca="1">OFFSET(InputPriceData!E$15,CalculationsAndCharts!$A1213+$A$11,IF($C$7,8,0),1,1)</f>
        <v>72.88</v>
      </c>
      <c r="G1213" s="4">
        <f ca="1">OFFSET(InputPriceData!F$15,CalculationsAndCharts!$A1213+$A$11,IF($C$7,8,0),1,1)</f>
        <v>74.02</v>
      </c>
      <c r="H1213" s="138"/>
      <c r="I1213" s="138"/>
      <c r="O1213" s="246">
        <f t="shared" ca="1" si="180"/>
        <v>-0.1094703718670107</v>
      </c>
      <c r="P1213" s="246">
        <f t="shared" ca="1" si="181"/>
        <v>0.46667726627803374</v>
      </c>
      <c r="Q1213" s="246">
        <f t="shared" ca="1" si="183"/>
        <v>6.3362914745380223</v>
      </c>
      <c r="R1213" s="4">
        <f t="shared" ca="1" si="184"/>
        <v>7.3651483387932232E-2</v>
      </c>
      <c r="S1213" s="4">
        <f t="shared" ca="1" si="182"/>
        <v>0.91312384993010565</v>
      </c>
      <c r="W1213" s="246">
        <f t="shared" ca="1" si="185"/>
        <v>-0.1094703718670107</v>
      </c>
      <c r="X1213" s="246">
        <f t="shared" ca="1" si="186"/>
        <v>0.46667726627803374</v>
      </c>
      <c r="Y1213" s="246">
        <f t="shared" ca="1" si="187"/>
        <v>6.3362914745380223</v>
      </c>
      <c r="Z1213" s="4">
        <f t="shared" ca="1" si="188"/>
        <v>7.3651483387932232E-2</v>
      </c>
      <c r="AA1213" s="4">
        <f t="shared" ca="1" si="189"/>
        <v>0.46009675984218895</v>
      </c>
    </row>
    <row r="1214" spans="1:27" x14ac:dyDescent="0.25">
      <c r="A1214">
        <v>1182</v>
      </c>
      <c r="B1214" s="176">
        <f ca="1">OFFSET(InputPriceData!B$15,CalculationsAndCharts!$A1214+$A$11,0,1,1)</f>
        <v>39843</v>
      </c>
      <c r="C1214" s="3">
        <f ca="1">OFFSET(InputPriceData!G$15,CalculationsAndCharts!$A1214+$A$11,IF($C$7,8,0),1,1)</f>
        <v>383383600</v>
      </c>
      <c r="D1214" s="4">
        <f ca="1">OFFSET(InputPriceData!C$15,CalculationsAndCharts!$A1214+$A$11,IF($C$7,8,0),1,1)</f>
        <v>76.180000000000007</v>
      </c>
      <c r="E1214" s="4">
        <f ca="1">OFFSET(InputPriceData!D$15,CalculationsAndCharts!$A1214+$A$11,IF($C$7,8,0),1,1)</f>
        <v>76.55</v>
      </c>
      <c r="F1214" s="4">
        <f ca="1">OFFSET(InputPriceData!E$15,CalculationsAndCharts!$A1214+$A$11,IF($C$7,8,0),1,1)</f>
        <v>73.69</v>
      </c>
      <c r="G1214" s="4">
        <f ca="1">OFFSET(InputPriceData!F$15,CalculationsAndCharts!$A1214+$A$11,IF($C$7,8,0),1,1)</f>
        <v>74.25</v>
      </c>
      <c r="H1214" s="138"/>
      <c r="I1214" s="138"/>
      <c r="O1214" s="246">
        <f t="shared" ca="1" si="180"/>
        <v>-8.2892060196162021E-2</v>
      </c>
      <c r="P1214" s="246">
        <f t="shared" ca="1" si="181"/>
        <v>0.32748879987910035</v>
      </c>
      <c r="Q1214" s="246">
        <f t="shared" ca="1" si="183"/>
        <v>6.3938359985247448</v>
      </c>
      <c r="R1214" s="4">
        <f t="shared" ca="1" si="184"/>
        <v>5.1219455731217084E-2</v>
      </c>
      <c r="S1214" s="4">
        <f t="shared" ca="1" si="182"/>
        <v>0.90930285799787491</v>
      </c>
      <c r="W1214" s="246">
        <f t="shared" ca="1" si="185"/>
        <v>-8.2892060196162021E-2</v>
      </c>
      <c r="X1214" s="246">
        <f t="shared" ca="1" si="186"/>
        <v>0.32748879987910035</v>
      </c>
      <c r="Y1214" s="246">
        <f t="shared" ca="1" si="187"/>
        <v>6.3938359985247448</v>
      </c>
      <c r="Z1214" s="4">
        <f t="shared" ca="1" si="188"/>
        <v>5.1219455731217084E-2</v>
      </c>
      <c r="AA1214" s="4">
        <f t="shared" ca="1" si="189"/>
        <v>0.44216056631032841</v>
      </c>
    </row>
    <row r="1215" spans="1:27" x14ac:dyDescent="0.25">
      <c r="A1215">
        <v>1183</v>
      </c>
      <c r="B1215" s="176">
        <f ca="1">OFFSET(InputPriceData!B$15,CalculationsAndCharts!$A1215+$A$11,0,1,1)</f>
        <v>39842</v>
      </c>
      <c r="C1215" s="3">
        <f ca="1">OFFSET(InputPriceData!G$15,CalculationsAndCharts!$A1215+$A$11,IF($C$7,8,0),1,1)</f>
        <v>294392500</v>
      </c>
      <c r="D1215" s="4">
        <f ca="1">OFFSET(InputPriceData!C$15,CalculationsAndCharts!$A1215+$A$11,IF($C$7,8,0),1,1)</f>
        <v>77.19</v>
      </c>
      <c r="E1215" s="4">
        <f ca="1">OFFSET(InputPriceData!D$15,CalculationsAndCharts!$A1215+$A$11,IF($C$7,8,0),1,1)</f>
        <v>78.430000000000007</v>
      </c>
      <c r="F1215" s="4">
        <f ca="1">OFFSET(InputPriceData!E$15,CalculationsAndCharts!$A1215+$A$11,IF($C$7,8,0),1,1)</f>
        <v>75.72</v>
      </c>
      <c r="G1215" s="4">
        <f ca="1">OFFSET(InputPriceData!F$15,CalculationsAndCharts!$A1215+$A$11,IF($C$7,8,0),1,1)</f>
        <v>75.790000000000006</v>
      </c>
      <c r="H1215" s="138"/>
      <c r="I1215" s="138"/>
      <c r="O1215" s="246">
        <f t="shared" ca="1" si="180"/>
        <v>1.3165287108712571</v>
      </c>
      <c r="P1215" s="246">
        <f t="shared" ca="1" si="181"/>
        <v>5.8256974591591515E-2</v>
      </c>
      <c r="Q1215" s="246">
        <f t="shared" ca="1" si="183"/>
        <v>6.4519031266647273</v>
      </c>
      <c r="R1215" s="4">
        <f t="shared" ca="1" si="184"/>
        <v>9.0294248763321261E-3</v>
      </c>
      <c r="S1215" s="4">
        <f t="shared" ca="1" si="182"/>
        <v>0.90170176139251723</v>
      </c>
      <c r="W1215" s="246">
        <f t="shared" ca="1" si="185"/>
        <v>1.3165287108712571</v>
      </c>
      <c r="X1215" s="246">
        <f t="shared" ca="1" si="186"/>
        <v>5.8256974591591515E-2</v>
      </c>
      <c r="Y1215" s="246">
        <f t="shared" ca="1" si="187"/>
        <v>6.4519031266647273</v>
      </c>
      <c r="Z1215" s="4">
        <f t="shared" ca="1" si="188"/>
        <v>9.0294248763321261E-3</v>
      </c>
      <c r="AA1215" s="4">
        <f t="shared" ca="1" si="189"/>
        <v>0.40755742122921979</v>
      </c>
    </row>
    <row r="1216" spans="1:27" x14ac:dyDescent="0.25">
      <c r="A1216">
        <v>1184</v>
      </c>
      <c r="B1216" s="176">
        <f ca="1">OFFSET(InputPriceData!B$15,CalculationsAndCharts!$A1216+$A$11,0,1,1)</f>
        <v>39841</v>
      </c>
      <c r="C1216" s="3">
        <f ca="1">OFFSET(InputPriceData!G$15,CalculationsAndCharts!$A1216+$A$11,IF($C$7,8,0),1,1)</f>
        <v>330007000</v>
      </c>
      <c r="D1216" s="4">
        <f ca="1">OFFSET(InputPriceData!C$15,CalculationsAndCharts!$A1216+$A$11,IF($C$7,8,0),1,1)</f>
        <v>77.44</v>
      </c>
      <c r="E1216" s="4">
        <f ca="1">OFFSET(InputPriceData!D$15,CalculationsAndCharts!$A1216+$A$11,IF($C$7,8,0),1,1)</f>
        <v>78.83</v>
      </c>
      <c r="F1216" s="4">
        <f ca="1">OFFSET(InputPriceData!E$15,CalculationsAndCharts!$A1216+$A$11,IF($C$7,8,0),1,1)</f>
        <v>77.150000000000006</v>
      </c>
      <c r="G1216" s="4">
        <f ca="1">OFFSET(InputPriceData!F$15,CalculationsAndCharts!$A1216+$A$11,IF($C$7,8,0),1,1)</f>
        <v>78.33</v>
      </c>
      <c r="H1216" s="138"/>
      <c r="I1216" s="138"/>
      <c r="O1216" s="246">
        <f t="shared" ca="1" si="180"/>
        <v>3.8892517427003526</v>
      </c>
      <c r="P1216" s="246">
        <f t="shared" ca="1" si="181"/>
        <v>-0.29273121406635838</v>
      </c>
      <c r="Q1216" s="246">
        <f t="shared" ca="1" si="183"/>
        <v>6.5104976051107242</v>
      </c>
      <c r="R1216" s="4">
        <f t="shared" ca="1" si="184"/>
        <v>-4.4962955494609984E-2</v>
      </c>
      <c r="S1216" s="4">
        <f t="shared" ca="1" si="182"/>
        <v>0.89109675382046916</v>
      </c>
      <c r="W1216" s="246">
        <f t="shared" ca="1" si="185"/>
        <v>3.8892517427003526</v>
      </c>
      <c r="X1216" s="246">
        <f t="shared" ca="1" si="186"/>
        <v>-0.29273121406635838</v>
      </c>
      <c r="Y1216" s="246">
        <f t="shared" ca="1" si="187"/>
        <v>6.5104976051107242</v>
      </c>
      <c r="Z1216" s="4">
        <f t="shared" ca="1" si="188"/>
        <v>-4.4962955494609984E-2</v>
      </c>
      <c r="AA1216" s="4">
        <f t="shared" ca="1" si="189"/>
        <v>0.36153939642173344</v>
      </c>
    </row>
    <row r="1217" spans="1:27" x14ac:dyDescent="0.25">
      <c r="A1217">
        <v>1185</v>
      </c>
      <c r="B1217" s="176">
        <f ca="1">OFFSET(InputPriceData!B$15,CalculationsAndCharts!$A1217+$A$11,0,1,1)</f>
        <v>39840</v>
      </c>
      <c r="C1217" s="3">
        <f ca="1">OFFSET(InputPriceData!G$15,CalculationsAndCharts!$A1217+$A$11,IF($C$7,8,0),1,1)</f>
        <v>273789700</v>
      </c>
      <c r="D1217" s="4">
        <f ca="1">OFFSET(InputPriceData!C$15,CalculationsAndCharts!$A1217+$A$11,IF($C$7,8,0),1,1)</f>
        <v>75.41</v>
      </c>
      <c r="E1217" s="4">
        <f ca="1">OFFSET(InputPriceData!D$15,CalculationsAndCharts!$A1217+$A$11,IF($C$7,8,0),1,1)</f>
        <v>76.33</v>
      </c>
      <c r="F1217" s="4">
        <f ca="1">OFFSET(InputPriceData!E$15,CalculationsAndCharts!$A1217+$A$11,IF($C$7,8,0),1,1)</f>
        <v>74.67</v>
      </c>
      <c r="G1217" s="4">
        <f ca="1">OFFSET(InputPriceData!F$15,CalculationsAndCharts!$A1217+$A$11,IF($C$7,8,0),1,1)</f>
        <v>75.77</v>
      </c>
      <c r="H1217" s="138"/>
      <c r="I1217" s="138"/>
      <c r="O1217" s="246">
        <f t="shared" ca="1" si="180"/>
        <v>1.3586890927698787</v>
      </c>
      <c r="P1217" s="246">
        <f t="shared" ca="1" si="181"/>
        <v>-0.48325981230510739</v>
      </c>
      <c r="Q1217" s="246">
        <f t="shared" ca="1" si="183"/>
        <v>6.5696242231187938</v>
      </c>
      <c r="R1217" s="4">
        <f t="shared" ca="1" si="184"/>
        <v>-7.3559734300250396E-2</v>
      </c>
      <c r="S1217" s="4">
        <f t="shared" ca="1" si="182"/>
        <v>0.88503276311106971</v>
      </c>
      <c r="W1217" s="246">
        <f t="shared" ca="1" si="185"/>
        <v>1.3586890927698787</v>
      </c>
      <c r="X1217" s="246">
        <f t="shared" ca="1" si="186"/>
        <v>-0.48325981230510739</v>
      </c>
      <c r="Y1217" s="246">
        <f t="shared" ca="1" si="187"/>
        <v>6.5696242231187938</v>
      </c>
      <c r="Z1217" s="4">
        <f t="shared" ca="1" si="188"/>
        <v>-7.3559734300250396E-2</v>
      </c>
      <c r="AA1217" s="4">
        <f t="shared" ca="1" si="189"/>
        <v>0.33633659801389032</v>
      </c>
    </row>
    <row r="1218" spans="1:27" x14ac:dyDescent="0.25">
      <c r="A1218">
        <v>1186</v>
      </c>
      <c r="B1218" s="176">
        <f ca="1">OFFSET(InputPriceData!B$15,CalculationsAndCharts!$A1218+$A$11,0,1,1)</f>
        <v>39839</v>
      </c>
      <c r="C1218" s="3">
        <f ca="1">OFFSET(InputPriceData!G$15,CalculationsAndCharts!$A1218+$A$11,IF($C$7,8,0),1,1)</f>
        <v>317978800</v>
      </c>
      <c r="D1218" s="4">
        <f ca="1">OFFSET(InputPriceData!C$15,CalculationsAndCharts!$A1218+$A$11,IF($C$7,8,0),1,1)</f>
        <v>74.930000000000007</v>
      </c>
      <c r="E1218" s="4">
        <f ca="1">OFFSET(InputPriceData!D$15,CalculationsAndCharts!$A1218+$A$11,IF($C$7,8,0),1,1)</f>
        <v>76.52</v>
      </c>
      <c r="F1218" s="4">
        <f ca="1">OFFSET(InputPriceData!E$15,CalculationsAndCharts!$A1218+$A$11,IF($C$7,8,0),1,1)</f>
        <v>74.23</v>
      </c>
      <c r="G1218" s="4">
        <f ca="1">OFFSET(InputPriceData!F$15,CalculationsAndCharts!$A1218+$A$11,IF($C$7,8,0),1,1)</f>
        <v>75.010000000000005</v>
      </c>
      <c r="H1218" s="138"/>
      <c r="I1218" s="138"/>
      <c r="O1218" s="246">
        <f t="shared" ca="1" si="180"/>
        <v>0.47284371955050086</v>
      </c>
      <c r="P1218" s="246">
        <f t="shared" ca="1" si="181"/>
        <v>-0.39751630992167297</v>
      </c>
      <c r="Q1218" s="246">
        <f t="shared" ca="1" si="183"/>
        <v>6.6292878134397517</v>
      </c>
      <c r="R1218" s="4">
        <f t="shared" ca="1" si="184"/>
        <v>-5.9963652372397584E-2</v>
      </c>
      <c r="S1218" s="4">
        <f t="shared" ca="1" si="182"/>
        <v>0.88795697675585228</v>
      </c>
      <c r="W1218" s="246">
        <f t="shared" ca="1" si="185"/>
        <v>0.47284371955050086</v>
      </c>
      <c r="X1218" s="246">
        <f t="shared" ca="1" si="186"/>
        <v>-0.39751630992167297</v>
      </c>
      <c r="Y1218" s="246">
        <f t="shared" ca="1" si="187"/>
        <v>6.6292878134397517</v>
      </c>
      <c r="Z1218" s="4">
        <f t="shared" ca="1" si="188"/>
        <v>-5.9963652372397584E-2</v>
      </c>
      <c r="AA1218" s="4">
        <f t="shared" ca="1" si="189"/>
        <v>0.34839270730353344</v>
      </c>
    </row>
    <row r="1219" spans="1:27" x14ac:dyDescent="0.25">
      <c r="A1219">
        <v>1187</v>
      </c>
      <c r="B1219" s="176">
        <f ca="1">OFFSET(InputPriceData!B$15,CalculationsAndCharts!$A1219+$A$11,0,1,1)</f>
        <v>39836</v>
      </c>
      <c r="C1219" s="3">
        <f ca="1">OFFSET(InputPriceData!G$15,CalculationsAndCharts!$A1219+$A$11,IF($C$7,8,0),1,1)</f>
        <v>386800600</v>
      </c>
      <c r="D1219" s="4">
        <f ca="1">OFFSET(InputPriceData!C$15,CalculationsAndCharts!$A1219+$A$11,IF($C$7,8,0),1,1)</f>
        <v>72.52</v>
      </c>
      <c r="E1219" s="4">
        <f ca="1">OFFSET(InputPriceData!D$15,CalculationsAndCharts!$A1219+$A$11,IF($C$7,8,0),1,1)</f>
        <v>75.290000000000006</v>
      </c>
      <c r="F1219" s="4">
        <f ca="1">OFFSET(InputPriceData!E$15,CalculationsAndCharts!$A1219+$A$11,IF($C$7,8,0),1,1)</f>
        <v>72.22</v>
      </c>
      <c r="G1219" s="4">
        <f ca="1">OFFSET(InputPriceData!F$15,CalculationsAndCharts!$A1219+$A$11,IF($C$7,8,0),1,1)</f>
        <v>74.5</v>
      </c>
      <c r="H1219" s="138"/>
      <c r="I1219" s="138"/>
      <c r="O1219" s="246">
        <f t="shared" ca="1" si="180"/>
        <v>-0.23482173780447979</v>
      </c>
      <c r="P1219" s="246">
        <f t="shared" ca="1" si="181"/>
        <v>-0.10201409427627162</v>
      </c>
      <c r="Q1219" s="246">
        <f t="shared" ca="1" si="183"/>
        <v>6.6894932527141791</v>
      </c>
      <c r="R1219" s="4">
        <f t="shared" ca="1" si="184"/>
        <v>-1.5249898672800164E-2</v>
      </c>
      <c r="S1219" s="4">
        <f t="shared" ca="1" si="182"/>
        <v>0.89706219819024036</v>
      </c>
      <c r="W1219" s="246">
        <f t="shared" ca="1" si="185"/>
        <v>-0.23482173780447979</v>
      </c>
      <c r="X1219" s="246">
        <f t="shared" ca="1" si="186"/>
        <v>-0.10201409427627162</v>
      </c>
      <c r="Y1219" s="246">
        <f t="shared" ca="1" si="187"/>
        <v>6.6894932527141791</v>
      </c>
      <c r="Z1219" s="4">
        <f t="shared" ca="1" si="188"/>
        <v>-1.5249898672800164E-2</v>
      </c>
      <c r="AA1219" s="4">
        <f t="shared" ca="1" si="189"/>
        <v>0.38711146557725279</v>
      </c>
    </row>
    <row r="1220" spans="1:27" x14ac:dyDescent="0.25">
      <c r="A1220">
        <v>1188</v>
      </c>
      <c r="B1220" s="176">
        <f ca="1">OFFSET(InputPriceData!B$15,CalculationsAndCharts!$A1220+$A$11,0,1,1)</f>
        <v>39835</v>
      </c>
      <c r="C1220" s="3">
        <f ca="1">OFFSET(InputPriceData!G$15,CalculationsAndCharts!$A1220+$A$11,IF($C$7,8,0),1,1)</f>
        <v>427940300</v>
      </c>
      <c r="D1220" s="4">
        <f ca="1">OFFSET(InputPriceData!C$15,CalculationsAndCharts!$A1220+$A$11,IF($C$7,8,0),1,1)</f>
        <v>73.87</v>
      </c>
      <c r="E1220" s="4">
        <f ca="1">OFFSET(InputPriceData!D$15,CalculationsAndCharts!$A1220+$A$11,IF($C$7,8,0),1,1)</f>
        <v>75.33</v>
      </c>
      <c r="F1220" s="4">
        <f ca="1">OFFSET(InputPriceData!E$15,CalculationsAndCharts!$A1220+$A$11,IF($C$7,8,0),1,1)</f>
        <v>72.75</v>
      </c>
      <c r="G1220" s="4">
        <f ca="1">OFFSET(InputPriceData!F$15,CalculationsAndCharts!$A1220+$A$11,IF($C$7,8,0),1,1)</f>
        <v>74.17</v>
      </c>
      <c r="H1220" s="138"/>
      <c r="I1220" s="138"/>
      <c r="O1220" s="246">
        <f t="shared" ca="1" si="180"/>
        <v>-0.81950255929722049</v>
      </c>
      <c r="P1220" s="246">
        <f t="shared" ca="1" si="181"/>
        <v>0.38598671132079843</v>
      </c>
      <c r="Q1220" s="246">
        <f t="shared" ca="1" si="183"/>
        <v>6.7502454618710184</v>
      </c>
      <c r="R1220" s="4">
        <f t="shared" ca="1" si="184"/>
        <v>5.7181137115836299E-2</v>
      </c>
      <c r="S1220" s="4">
        <f t="shared" ca="1" si="182"/>
        <v>0.91033266582864125</v>
      </c>
      <c r="W1220" s="246">
        <f t="shared" ca="1" si="185"/>
        <v>-0.81950255929722049</v>
      </c>
      <c r="X1220" s="246">
        <f t="shared" ca="1" si="186"/>
        <v>0.38598671132079843</v>
      </c>
      <c r="Y1220" s="246">
        <f t="shared" ca="1" si="187"/>
        <v>6.7502454618710184</v>
      </c>
      <c r="Z1220" s="4">
        <f t="shared" ca="1" si="188"/>
        <v>5.7181137115836299E-2</v>
      </c>
      <c r="AA1220" s="4">
        <f t="shared" ca="1" si="189"/>
        <v>0.44695810797302027</v>
      </c>
    </row>
    <row r="1221" spans="1:27" x14ac:dyDescent="0.25">
      <c r="A1221">
        <v>1189</v>
      </c>
      <c r="B1221" s="176">
        <f ca="1">OFFSET(InputPriceData!B$15,CalculationsAndCharts!$A1221+$A$11,0,1,1)</f>
        <v>39834</v>
      </c>
      <c r="C1221" s="3">
        <f ca="1">OFFSET(InputPriceData!G$15,CalculationsAndCharts!$A1221+$A$11,IF($C$7,8,0),1,1)</f>
        <v>364360700</v>
      </c>
      <c r="D1221" s="4">
        <f ca="1">OFFSET(InputPriceData!C$15,CalculationsAndCharts!$A1221+$A$11,IF($C$7,8,0),1,1)</f>
        <v>73.45</v>
      </c>
      <c r="E1221" s="4">
        <f ca="1">OFFSET(InputPriceData!D$15,CalculationsAndCharts!$A1221+$A$11,IF($C$7,8,0),1,1)</f>
        <v>75.510000000000005</v>
      </c>
      <c r="F1221" s="4">
        <f ca="1">OFFSET(InputPriceData!E$15,CalculationsAndCharts!$A1221+$A$11,IF($C$7,8,0),1,1)</f>
        <v>72.13</v>
      </c>
      <c r="G1221" s="4">
        <f ca="1">OFFSET(InputPriceData!F$15,CalculationsAndCharts!$A1221+$A$11,IF($C$7,8,0),1,1)</f>
        <v>75.34</v>
      </c>
      <c r="H1221" s="138"/>
      <c r="I1221" s="138"/>
      <c r="O1221" s="246">
        <f t="shared" ca="1" si="180"/>
        <v>0.11209953328200717</v>
      </c>
      <c r="P1221" s="246">
        <f t="shared" ca="1" si="181"/>
        <v>1.0344084833905505</v>
      </c>
      <c r="Q1221" s="246">
        <f t="shared" ca="1" si="183"/>
        <v>6.8115494065297861</v>
      </c>
      <c r="R1221" s="4">
        <f t="shared" ca="1" si="184"/>
        <v>0.15186096755004536</v>
      </c>
      <c r="S1221" s="4">
        <f t="shared" ca="1" si="182"/>
        <v>0.92538420138938005</v>
      </c>
      <c r="W1221" s="246">
        <f t="shared" ca="1" si="185"/>
        <v>0.11209953328200717</v>
      </c>
      <c r="X1221" s="246">
        <f t="shared" ca="1" si="186"/>
        <v>1.0344084833905505</v>
      </c>
      <c r="Y1221" s="246">
        <f t="shared" ca="1" si="187"/>
        <v>6.8115494065297861</v>
      </c>
      <c r="Z1221" s="4">
        <f t="shared" ca="1" si="188"/>
        <v>0.15186096755004536</v>
      </c>
      <c r="AA1221" s="4">
        <f t="shared" ca="1" si="189"/>
        <v>0.52025820197871175</v>
      </c>
    </row>
    <row r="1222" spans="1:27" x14ac:dyDescent="0.25">
      <c r="A1222">
        <v>1190</v>
      </c>
      <c r="B1222" s="176">
        <f ca="1">OFFSET(InputPriceData!B$15,CalculationsAndCharts!$A1222+$A$11,0,1,1)</f>
        <v>39833</v>
      </c>
      <c r="C1222" s="3">
        <f ca="1">OFFSET(InputPriceData!G$15,CalculationsAndCharts!$A1222+$A$11,IF($C$7,8,0),1,1)</f>
        <v>419855200</v>
      </c>
      <c r="D1222" s="4">
        <f ca="1">OFFSET(InputPriceData!C$15,CalculationsAndCharts!$A1222+$A$11,IF($C$7,8,0),1,1)</f>
        <v>75.5</v>
      </c>
      <c r="E1222" s="4">
        <f ca="1">OFFSET(InputPriceData!D$15,CalculationsAndCharts!$A1222+$A$11,IF($C$7,8,0),1,1)</f>
        <v>76.239999999999995</v>
      </c>
      <c r="F1222" s="4">
        <f ca="1">OFFSET(InputPriceData!E$15,CalculationsAndCharts!$A1222+$A$11,IF($C$7,8,0),1,1)</f>
        <v>71.75</v>
      </c>
      <c r="G1222" s="4">
        <f ca="1">OFFSET(InputPriceData!F$15,CalculationsAndCharts!$A1222+$A$11,IF($C$7,8,0),1,1)</f>
        <v>72.22</v>
      </c>
      <c r="H1222" s="138"/>
      <c r="I1222" s="138"/>
      <c r="O1222" s="246">
        <f t="shared" ca="1" si="180"/>
        <v>-3.3570915149522103</v>
      </c>
      <c r="P1222" s="246">
        <f t="shared" ca="1" si="181"/>
        <v>1.8744524789181733</v>
      </c>
      <c r="Q1222" s="246">
        <f t="shared" ca="1" si="183"/>
        <v>6.8734100974064445</v>
      </c>
      <c r="R1222" s="4">
        <f t="shared" ca="1" si="184"/>
        <v>0.27271069998070735</v>
      </c>
      <c r="S1222" s="4">
        <f t="shared" ca="1" si="182"/>
        <v>0.94160380940909727</v>
      </c>
      <c r="W1222" s="246">
        <f t="shared" ca="1" si="185"/>
        <v>-3.3570915149522103</v>
      </c>
      <c r="X1222" s="246">
        <f t="shared" ca="1" si="186"/>
        <v>1.8744524789181733</v>
      </c>
      <c r="Y1222" s="246">
        <f t="shared" ca="1" si="187"/>
        <v>6.8734100974064445</v>
      </c>
      <c r="Z1222" s="4">
        <f t="shared" ca="1" si="188"/>
        <v>0.27271069998070735</v>
      </c>
      <c r="AA1222" s="4">
        <f t="shared" ca="1" si="189"/>
        <v>0.60654605976868425</v>
      </c>
    </row>
    <row r="1223" spans="1:27" x14ac:dyDescent="0.25">
      <c r="A1223">
        <v>1191</v>
      </c>
      <c r="B1223" s="176">
        <f ca="1">OFFSET(InputPriceData!B$15,CalculationsAndCharts!$A1223+$A$11,0,1,1)</f>
        <v>39829</v>
      </c>
      <c r="C1223" s="3">
        <f ca="1">OFFSET(InputPriceData!G$15,CalculationsAndCharts!$A1223+$A$11,IF($C$7,8,0),1,1)</f>
        <v>399237200</v>
      </c>
      <c r="D1223" s="4">
        <f ca="1">OFFSET(InputPriceData!C$15,CalculationsAndCharts!$A1223+$A$11,IF($C$7,8,0),1,1)</f>
        <v>76.959999999999994</v>
      </c>
      <c r="E1223" s="4">
        <f ca="1">OFFSET(InputPriceData!D$15,CalculationsAndCharts!$A1223+$A$11,IF($C$7,8,0),1,1)</f>
        <v>77.069999999999993</v>
      </c>
      <c r="F1223" s="4">
        <f ca="1">OFFSET(InputPriceData!E$15,CalculationsAndCharts!$A1223+$A$11,IF($C$7,8,0),1,1)</f>
        <v>74.44</v>
      </c>
      <c r="G1223" s="4">
        <f ca="1">OFFSET(InputPriceData!F$15,CalculationsAndCharts!$A1223+$A$11,IF($C$7,8,0),1,1)</f>
        <v>76.239999999999995</v>
      </c>
      <c r="H1223" s="138"/>
      <c r="I1223" s="138"/>
      <c r="O1223" s="246">
        <f t="shared" ca="1" si="180"/>
        <v>0.32633273731895174</v>
      </c>
      <c r="P1223" s="246">
        <f t="shared" ca="1" si="181"/>
        <v>2.753466259994886</v>
      </c>
      <c r="Q1223" s="246">
        <f t="shared" ca="1" si="183"/>
        <v>6.935832590722951</v>
      </c>
      <c r="R1223" s="4">
        <f t="shared" ca="1" si="184"/>
        <v>0.3969914532939845</v>
      </c>
      <c r="S1223" s="4">
        <f t="shared" ca="1" si="182"/>
        <v>0.95557268370508242</v>
      </c>
      <c r="W1223" s="246">
        <f t="shared" ca="1" si="185"/>
        <v>0.32633273731895174</v>
      </c>
      <c r="X1223" s="246">
        <f t="shared" ca="1" si="186"/>
        <v>2.753466259994886</v>
      </c>
      <c r="Y1223" s="246">
        <f t="shared" ca="1" si="187"/>
        <v>6.935832590722951</v>
      </c>
      <c r="Z1223" s="4">
        <f t="shared" ca="1" si="188"/>
        <v>0.3969914532939845</v>
      </c>
      <c r="AA1223" s="4">
        <f t="shared" ca="1" si="189"/>
        <v>0.68777511613623887</v>
      </c>
    </row>
    <row r="1224" spans="1:27" x14ac:dyDescent="0.25">
      <c r="A1224">
        <v>1192</v>
      </c>
      <c r="B1224" s="176">
        <f ca="1">OFFSET(InputPriceData!B$15,CalculationsAndCharts!$A1224+$A$11,0,1,1)</f>
        <v>39828</v>
      </c>
      <c r="C1224" s="3">
        <f ca="1">OFFSET(InputPriceData!G$15,CalculationsAndCharts!$A1224+$A$11,IF($C$7,8,0),1,1)</f>
        <v>532647300</v>
      </c>
      <c r="D1224" s="4">
        <f ca="1">OFFSET(InputPriceData!C$15,CalculationsAndCharts!$A1224+$A$11,IF($C$7,8,0),1,1)</f>
        <v>75.400000000000006</v>
      </c>
      <c r="E1224" s="4">
        <f ca="1">OFFSET(InputPriceData!D$15,CalculationsAndCharts!$A1224+$A$11,IF($C$7,8,0),1,1)</f>
        <v>76.41</v>
      </c>
      <c r="F1224" s="4">
        <f ca="1">OFFSET(InputPriceData!E$15,CalculationsAndCharts!$A1224+$A$11,IF($C$7,8,0),1,1)</f>
        <v>73.25</v>
      </c>
      <c r="G1224" s="4">
        <f ca="1">OFFSET(InputPriceData!F$15,CalculationsAndCharts!$A1224+$A$11,IF($C$7,8,0),1,1)</f>
        <v>75.650000000000006</v>
      </c>
      <c r="H1224" s="138"/>
      <c r="I1224" s="138"/>
      <c r="O1224" s="246">
        <f t="shared" ca="1" si="180"/>
        <v>-0.47042322641841539</v>
      </c>
      <c r="P1224" s="246">
        <f t="shared" ca="1" si="181"/>
        <v>3.5981421487015943</v>
      </c>
      <c r="Q1224" s="246">
        <f t="shared" ca="1" si="183"/>
        <v>6.9988219886205361</v>
      </c>
      <c r="R1224" s="4">
        <f t="shared" ca="1" si="184"/>
        <v>0.5141068246273236</v>
      </c>
      <c r="S1224" s="4">
        <f t="shared" ca="1" si="182"/>
        <v>0.96678099016152319</v>
      </c>
      <c r="W1224" s="246">
        <f t="shared" ca="1" si="185"/>
        <v>-0.47042322641841539</v>
      </c>
      <c r="X1224" s="246">
        <f t="shared" ca="1" si="186"/>
        <v>3.5981421487015943</v>
      </c>
      <c r="Y1224" s="246">
        <f t="shared" ca="1" si="187"/>
        <v>6.9988219886205361</v>
      </c>
      <c r="Z1224" s="4">
        <f t="shared" ca="1" si="188"/>
        <v>0.5141068246273236</v>
      </c>
      <c r="AA1224" s="4">
        <f t="shared" ca="1" si="189"/>
        <v>0.75819046720444905</v>
      </c>
    </row>
    <row r="1225" spans="1:27" x14ac:dyDescent="0.25">
      <c r="A1225">
        <v>1193</v>
      </c>
      <c r="B1225" s="176">
        <f ca="1">OFFSET(InputPriceData!B$15,CalculationsAndCharts!$A1225+$A$11,0,1,1)</f>
        <v>39827</v>
      </c>
      <c r="C1225" s="3">
        <f ca="1">OFFSET(InputPriceData!G$15,CalculationsAndCharts!$A1225+$A$11,IF($C$7,8,0),1,1)</f>
        <v>435491600</v>
      </c>
      <c r="D1225" s="4">
        <f ca="1">OFFSET(InputPriceData!C$15,CalculationsAndCharts!$A1225+$A$11,IF($C$7,8,0),1,1)</f>
        <v>76.680000000000007</v>
      </c>
      <c r="E1225" s="4">
        <f ca="1">OFFSET(InputPriceData!D$15,CalculationsAndCharts!$A1225+$A$11,IF($C$7,8,0),1,1)</f>
        <v>76.87</v>
      </c>
      <c r="F1225" s="4">
        <f ca="1">OFFSET(InputPriceData!E$15,CalculationsAndCharts!$A1225+$A$11,IF($C$7,8,0),1,1)</f>
        <v>74.55</v>
      </c>
      <c r="G1225" s="4">
        <f ca="1">OFFSET(InputPriceData!F$15,CalculationsAndCharts!$A1225+$A$11,IF($C$7,8,0),1,1)</f>
        <v>75.63</v>
      </c>
      <c r="H1225" s="138"/>
      <c r="I1225" s="138"/>
      <c r="O1225" s="246">
        <f t="shared" ca="1" si="180"/>
        <v>-0.74406593927793541</v>
      </c>
      <c r="P1225" s="246">
        <f t="shared" ca="1" si="181"/>
        <v>4.463034219508037</v>
      </c>
      <c r="Q1225" s="246">
        <f t="shared" ca="1" si="183"/>
        <v>7.0623834395767267</v>
      </c>
      <c r="R1225" s="4">
        <f t="shared" ca="1" si="184"/>
        <v>0.63194447847418522</v>
      </c>
      <c r="S1225" s="4">
        <f t="shared" ca="1" si="182"/>
        <v>0.97653829390659752</v>
      </c>
      <c r="W1225" s="246">
        <f t="shared" ca="1" si="185"/>
        <v>-0.74406593927793541</v>
      </c>
      <c r="X1225" s="246">
        <f t="shared" ca="1" si="186"/>
        <v>4.463034219508037</v>
      </c>
      <c r="Y1225" s="246">
        <f t="shared" ca="1" si="187"/>
        <v>7.0623834395767267</v>
      </c>
      <c r="Z1225" s="4">
        <f t="shared" ca="1" si="188"/>
        <v>0.63194447847418522</v>
      </c>
      <c r="AA1225" s="4">
        <f t="shared" ca="1" si="189"/>
        <v>0.82372507364572289</v>
      </c>
    </row>
    <row r="1226" spans="1:27" x14ac:dyDescent="0.25">
      <c r="A1226">
        <v>1194</v>
      </c>
      <c r="B1226" s="176">
        <f ca="1">OFFSET(InputPriceData!B$15,CalculationsAndCharts!$A1226+$A$11,0,1,1)</f>
        <v>39826</v>
      </c>
      <c r="C1226" s="3">
        <f ca="1">OFFSET(InputPriceData!G$15,CalculationsAndCharts!$A1226+$A$11,IF($C$7,8,0),1,1)</f>
        <v>356432300</v>
      </c>
      <c r="D1226" s="4">
        <f ca="1">OFFSET(InputPriceData!C$15,CalculationsAndCharts!$A1226+$A$11,IF($C$7,8,0),1,1)</f>
        <v>77.739999999999995</v>
      </c>
      <c r="E1226" s="4">
        <f ca="1">OFFSET(InputPriceData!D$15,CalculationsAndCharts!$A1226+$A$11,IF($C$7,8,0),1,1)</f>
        <v>78.77</v>
      </c>
      <c r="F1226" s="4">
        <f ca="1">OFFSET(InputPriceData!E$15,CalculationsAndCharts!$A1226+$A$11,IF($C$7,8,0),1,1)</f>
        <v>77.260000000000005</v>
      </c>
      <c r="G1226" s="4">
        <f ca="1">OFFSET(InputPriceData!F$15,CalculationsAndCharts!$A1226+$A$11,IF($C$7,8,0),1,1)</f>
        <v>78.08</v>
      </c>
      <c r="H1226" s="138"/>
      <c r="I1226" s="138"/>
      <c r="O1226" s="246">
        <f t="shared" ca="1" si="180"/>
        <v>1.5419034844213475</v>
      </c>
      <c r="P1226" s="246">
        <f t="shared" ca="1" si="181"/>
        <v>5.18694897126296</v>
      </c>
      <c r="Q1226" s="246">
        <f t="shared" ca="1" si="183"/>
        <v>7.1265221388261626</v>
      </c>
      <c r="R1226" s="4">
        <f t="shared" ca="1" si="184"/>
        <v>0.72783734761782737</v>
      </c>
      <c r="S1226" s="4">
        <f t="shared" ca="1" si="182"/>
        <v>0.98355565945005763</v>
      </c>
      <c r="W1226" s="246">
        <f t="shared" ca="1" si="185"/>
        <v>1.5419034844213475</v>
      </c>
      <c r="X1226" s="246">
        <f t="shared" ca="1" si="186"/>
        <v>5.18694897126296</v>
      </c>
      <c r="Y1226" s="246">
        <f t="shared" ca="1" si="187"/>
        <v>7.1265221388261626</v>
      </c>
      <c r="Z1226" s="4">
        <f t="shared" ca="1" si="188"/>
        <v>0.72783734761782737</v>
      </c>
      <c r="AA1226" s="4">
        <f t="shared" ca="1" si="189"/>
        <v>0.87352399312358575</v>
      </c>
    </row>
    <row r="1227" spans="1:27" x14ac:dyDescent="0.25">
      <c r="A1227">
        <v>1195</v>
      </c>
      <c r="B1227" s="176">
        <f ca="1">OFFSET(InputPriceData!B$15,CalculationsAndCharts!$A1227+$A$11,0,1,1)</f>
        <v>39825</v>
      </c>
      <c r="C1227" s="3">
        <f ca="1">OFFSET(InputPriceData!G$15,CalculationsAndCharts!$A1227+$A$11,IF($C$7,8,0),1,1)</f>
        <v>277858500</v>
      </c>
      <c r="D1227" s="4">
        <f ca="1">OFFSET(InputPriceData!C$15,CalculationsAndCharts!$A1227+$A$11,IF($C$7,8,0),1,1)</f>
        <v>79.63</v>
      </c>
      <c r="E1227" s="4">
        <f ca="1">OFFSET(InputPriceData!D$15,CalculationsAndCharts!$A1227+$A$11,IF($C$7,8,0),1,1)</f>
        <v>79.7</v>
      </c>
      <c r="F1227" s="4">
        <f ca="1">OFFSET(InputPriceData!E$15,CalculationsAndCharts!$A1227+$A$11,IF($C$7,8,0),1,1)</f>
        <v>77.459999999999994</v>
      </c>
      <c r="G1227" s="4">
        <f ca="1">OFFSET(InputPriceData!F$15,CalculationsAndCharts!$A1227+$A$11,IF($C$7,8,0),1,1)</f>
        <v>77.94</v>
      </c>
      <c r="H1227" s="138"/>
      <c r="I1227" s="138"/>
      <c r="O1227" s="246">
        <f t="shared" ca="1" si="180"/>
        <v>1.3281292833613856</v>
      </c>
      <c r="P1227" s="246">
        <f t="shared" ca="1" si="181"/>
        <v>5.7258161152185751</v>
      </c>
      <c r="Q1227" s="246">
        <f t="shared" ca="1" si="183"/>
        <v>7.1912433287852293</v>
      </c>
      <c r="R1227" s="4">
        <f t="shared" ca="1" si="184"/>
        <v>0.79622060517674076</v>
      </c>
      <c r="S1227" s="4">
        <f t="shared" ca="1" si="182"/>
        <v>0.98812888456317949</v>
      </c>
      <c r="W1227" s="246">
        <f t="shared" ca="1" si="185"/>
        <v>1.3281292833613856</v>
      </c>
      <c r="X1227" s="246">
        <f t="shared" ca="1" si="186"/>
        <v>5.7258161152185751</v>
      </c>
      <c r="Y1227" s="246">
        <f t="shared" ca="1" si="187"/>
        <v>7.1912433287852293</v>
      </c>
      <c r="Z1227" s="4">
        <f t="shared" ca="1" si="188"/>
        <v>0.79622060517674076</v>
      </c>
      <c r="AA1227" s="4">
        <f t="shared" ca="1" si="189"/>
        <v>0.90726679769101837</v>
      </c>
    </row>
    <row r="1228" spans="1:27" x14ac:dyDescent="0.25">
      <c r="A1228">
        <v>1196</v>
      </c>
      <c r="B1228" s="176">
        <f ca="1">OFFSET(InputPriceData!B$15,CalculationsAndCharts!$A1228+$A$11,0,1,1)</f>
        <v>39822</v>
      </c>
      <c r="C1228" s="3">
        <f ca="1">OFFSET(InputPriceData!G$15,CalculationsAndCharts!$A1228+$A$11,IF($C$7,8,0),1,1)</f>
        <v>330953600</v>
      </c>
      <c r="D1228" s="4">
        <f ca="1">OFFSET(InputPriceData!C$15,CalculationsAndCharts!$A1228+$A$11,IF($C$7,8,0),1,1)</f>
        <v>81.72</v>
      </c>
      <c r="E1228" s="4">
        <f ca="1">OFFSET(InputPriceData!D$15,CalculationsAndCharts!$A1228+$A$11,IF($C$7,8,0),1,1)</f>
        <v>81.86</v>
      </c>
      <c r="F1228" s="4">
        <f ca="1">OFFSET(InputPriceData!E$15,CalculationsAndCharts!$A1228+$A$11,IF($C$7,8,0),1,1)</f>
        <v>76.52</v>
      </c>
      <c r="G1228" s="4">
        <f ca="1">OFFSET(InputPriceData!F$15,CalculationsAndCharts!$A1228+$A$11,IF($C$7,8,0),1,1)</f>
        <v>79.86</v>
      </c>
      <c r="H1228" s="138"/>
      <c r="I1228" s="138"/>
      <c r="O1228" s="246">
        <f t="shared" ca="1" si="180"/>
        <v>3.2464115495342156</v>
      </c>
      <c r="P1228" s="246">
        <f t="shared" ca="1" si="181"/>
        <v>6.0374050540656858</v>
      </c>
      <c r="Q1228" s="246">
        <f t="shared" ca="1" si="183"/>
        <v>7.2565522994805542</v>
      </c>
      <c r="R1228" s="4">
        <f t="shared" ca="1" si="184"/>
        <v>0.83199359763421832</v>
      </c>
      <c r="S1228" s="4">
        <f t="shared" ca="1" si="182"/>
        <v>0.99039301487118714</v>
      </c>
      <c r="W1228" s="246">
        <f t="shared" ca="1" si="185"/>
        <v>3.2464115495342156</v>
      </c>
      <c r="X1228" s="246">
        <f t="shared" ca="1" si="186"/>
        <v>6.0374050540656858</v>
      </c>
      <c r="Y1228" s="246">
        <f t="shared" ca="1" si="187"/>
        <v>7.2565522994805542</v>
      </c>
      <c r="Z1228" s="4">
        <f t="shared" ca="1" si="188"/>
        <v>0.83199359763421832</v>
      </c>
      <c r="AA1228" s="4">
        <f t="shared" ca="1" si="189"/>
        <v>0.92436672035396328</v>
      </c>
    </row>
    <row r="1229" spans="1:27" x14ac:dyDescent="0.25">
      <c r="A1229">
        <v>1197</v>
      </c>
      <c r="B1229" s="176">
        <f ca="1">OFFSET(InputPriceData!B$15,CalculationsAndCharts!$A1229+$A$11,0,1,1)</f>
        <v>39821</v>
      </c>
      <c r="C1229" s="3">
        <f ca="1">OFFSET(InputPriceData!G$15,CalculationsAndCharts!$A1229+$A$11,IF($C$7,8,0),1,1)</f>
        <v>263834400</v>
      </c>
      <c r="D1229" s="4">
        <f ca="1">OFFSET(InputPriceData!C$15,CalculationsAndCharts!$A1229+$A$11,IF($C$7,8,0),1,1)</f>
        <v>80.81</v>
      </c>
      <c r="E1229" s="4">
        <f ca="1">OFFSET(InputPriceData!D$15,CalculationsAndCharts!$A1229+$A$11,IF($C$7,8,0),1,1)</f>
        <v>81.64</v>
      </c>
      <c r="F1229" s="4">
        <f ca="1">OFFSET(InputPriceData!E$15,CalculationsAndCharts!$A1229+$A$11,IF($C$7,8,0),1,1)</f>
        <v>80.37</v>
      </c>
      <c r="G1229" s="4">
        <f ca="1">OFFSET(InputPriceData!F$15,CalculationsAndCharts!$A1229+$A$11,IF($C$7,8,0),1,1)</f>
        <v>81.599999999999994</v>
      </c>
      <c r="H1229" s="138"/>
      <c r="I1229" s="138"/>
      <c r="O1229" s="246">
        <f t="shared" ca="1" si="180"/>
        <v>5.1480087729012958</v>
      </c>
      <c r="P1229" s="246">
        <f t="shared" ca="1" si="181"/>
        <v>6.061218096654045</v>
      </c>
      <c r="Q1229" s="246">
        <f t="shared" ca="1" si="183"/>
        <v>7.3224543889813871</v>
      </c>
      <c r="R1229" s="4">
        <f t="shared" ca="1" si="184"/>
        <v>0.82775771273833909</v>
      </c>
      <c r="S1229" s="4">
        <f t="shared" ca="1" si="182"/>
        <v>0.99012927966938702</v>
      </c>
      <c r="W1229" s="246">
        <f t="shared" ca="1" si="185"/>
        <v>5.1480087729012958</v>
      </c>
      <c r="X1229" s="246">
        <f t="shared" ca="1" si="186"/>
        <v>6.061218096654045</v>
      </c>
      <c r="Y1229" s="246">
        <f t="shared" ca="1" si="187"/>
        <v>7.3224543889813871</v>
      </c>
      <c r="Z1229" s="4">
        <f t="shared" ca="1" si="188"/>
        <v>0.82775771273833909</v>
      </c>
      <c r="AA1229" s="4">
        <f t="shared" ca="1" si="189"/>
        <v>0.9223611052260503</v>
      </c>
    </row>
    <row r="1230" spans="1:27" x14ac:dyDescent="0.25">
      <c r="A1230">
        <v>1198</v>
      </c>
      <c r="B1230" s="176">
        <f ca="1">OFFSET(InputPriceData!B$15,CalculationsAndCharts!$A1230+$A$11,0,1,1)</f>
        <v>39820</v>
      </c>
      <c r="C1230" s="3">
        <f ca="1">OFFSET(InputPriceData!G$15,CalculationsAndCharts!$A1230+$A$11,IF($C$7,8,0),1,1)</f>
        <v>280899200</v>
      </c>
      <c r="D1230" s="4">
        <f ca="1">OFFSET(InputPriceData!C$15,CalculationsAndCharts!$A1230+$A$11,IF($C$7,8,0),1,1)</f>
        <v>82.46</v>
      </c>
      <c r="E1230" s="4">
        <f ca="1">OFFSET(InputPriceData!D$15,CalculationsAndCharts!$A1230+$A$11,IF($C$7,8,0),1,1)</f>
        <v>82.7</v>
      </c>
      <c r="F1230" s="4">
        <f ca="1">OFFSET(InputPriceData!E$15,CalculationsAndCharts!$A1230+$A$11,IF($C$7,8,0),1,1)</f>
        <v>80.849999999999994</v>
      </c>
      <c r="G1230" s="4">
        <f ca="1">OFFSET(InputPriceData!F$15,CalculationsAndCharts!$A1230+$A$11,IF($C$7,8,0),1,1)</f>
        <v>81.27</v>
      </c>
      <c r="H1230" s="138"/>
      <c r="I1230" s="138"/>
      <c r="O1230" s="246">
        <f t="shared" ca="1" si="180"/>
        <v>5.0505890338973849</v>
      </c>
      <c r="P1230" s="246">
        <f t="shared" ca="1" si="181"/>
        <v>5.8686918924625715</v>
      </c>
      <c r="Q1230" s="246">
        <f t="shared" ca="1" si="183"/>
        <v>7.3889549838359105</v>
      </c>
      <c r="R1230" s="4">
        <f t="shared" ca="1" si="184"/>
        <v>0.79425194838795621</v>
      </c>
      <c r="S1230" s="4">
        <f t="shared" ca="1" si="182"/>
        <v>0.98800181702401069</v>
      </c>
      <c r="W1230" s="246">
        <f t="shared" ca="1" si="185"/>
        <v>5.0505890338973849</v>
      </c>
      <c r="X1230" s="246">
        <f t="shared" ca="1" si="186"/>
        <v>5.8686918924625715</v>
      </c>
      <c r="Y1230" s="246">
        <f t="shared" ca="1" si="187"/>
        <v>7.3889549838359105</v>
      </c>
      <c r="Z1230" s="4">
        <f t="shared" ca="1" si="188"/>
        <v>0.79425194838795621</v>
      </c>
      <c r="AA1230" s="4">
        <f t="shared" ca="1" si="189"/>
        <v>0.90631497461234245</v>
      </c>
    </row>
    <row r="1231" spans="1:27" x14ac:dyDescent="0.25">
      <c r="A1231">
        <v>1199</v>
      </c>
      <c r="B1231" s="176">
        <f ca="1">OFFSET(InputPriceData!B$15,CalculationsAndCharts!$A1231+$A$11,0,1,1)</f>
        <v>39819</v>
      </c>
      <c r="C1231" s="3">
        <f ca="1">OFFSET(InputPriceData!G$15,CalculationsAndCharts!$A1231+$A$11,IF($C$7,8,0),1,1)</f>
        <v>328260900</v>
      </c>
      <c r="D1231" s="4">
        <f ca="1">OFFSET(InputPriceData!C$15,CalculationsAndCharts!$A1231+$A$11,IF($C$7,8,0),1,1)</f>
        <v>83.93</v>
      </c>
      <c r="E1231" s="4">
        <f ca="1">OFFSET(InputPriceData!D$15,CalculationsAndCharts!$A1231+$A$11,IF($C$7,8,0),1,1)</f>
        <v>84.66</v>
      </c>
      <c r="F1231" s="4">
        <f ca="1">OFFSET(InputPriceData!E$15,CalculationsAndCharts!$A1231+$A$11,IF($C$7,8,0),1,1)</f>
        <v>83.07</v>
      </c>
      <c r="G1231" s="4">
        <f ca="1">OFFSET(InputPriceData!F$15,CalculationsAndCharts!$A1231+$A$11,IF($C$7,8,0),1,1)</f>
        <v>83.78</v>
      </c>
      <c r="H1231" s="138"/>
      <c r="I1231" s="138"/>
      <c r="O1231" s="246">
        <f t="shared" ca="1" si="180"/>
        <v>7.9041992101860927</v>
      </c>
      <c r="P1231" s="246">
        <f t="shared" ca="1" si="181"/>
        <v>5.4736966742020492</v>
      </c>
      <c r="Q1231" s="246">
        <f t="shared" ca="1" si="183"/>
        <v>7.4560595195115145</v>
      </c>
      <c r="R1231" s="4">
        <f t="shared" ca="1" si="184"/>
        <v>0.73412727726731719</v>
      </c>
      <c r="S1231" s="4">
        <f t="shared" ca="1" si="182"/>
        <v>0.98399046224974462</v>
      </c>
      <c r="W1231" s="246">
        <f t="shared" ca="1" si="185"/>
        <v>7.9041992101860927</v>
      </c>
      <c r="X1231" s="246">
        <f t="shared" ca="1" si="186"/>
        <v>5.4736966742020492</v>
      </c>
      <c r="Y1231" s="246">
        <f t="shared" ca="1" si="187"/>
        <v>7.4560595195115145</v>
      </c>
      <c r="Z1231" s="4">
        <f t="shared" ca="1" si="188"/>
        <v>0.73412727726731719</v>
      </c>
      <c r="AA1231" s="4">
        <f t="shared" ca="1" si="189"/>
        <v>0.87668726370101335</v>
      </c>
    </row>
    <row r="1232" spans="1:27" x14ac:dyDescent="0.25">
      <c r="A1232">
        <v>1200</v>
      </c>
      <c r="B1232" s="176">
        <f ca="1">OFFSET(InputPriceData!B$15,CalculationsAndCharts!$A1232+$A$11,0,1,1)</f>
        <v>39818</v>
      </c>
      <c r="C1232" s="3">
        <f ca="1">OFFSET(InputPriceData!G$15,CalculationsAndCharts!$A1232+$A$11,IF($C$7,8,0),1,1)</f>
        <v>240349700</v>
      </c>
      <c r="D1232" s="4">
        <f ca="1">OFFSET(InputPriceData!C$15,CalculationsAndCharts!$A1232+$A$11,IF($C$7,8,0),1,1)</f>
        <v>83.03</v>
      </c>
      <c r="E1232" s="4">
        <f ca="1">OFFSET(InputPriceData!D$15,CalculationsAndCharts!$A1232+$A$11,IF($C$7,8,0),1,1)</f>
        <v>83.96</v>
      </c>
      <c r="F1232" s="4">
        <f ca="1">OFFSET(InputPriceData!E$15,CalculationsAndCharts!$A1232+$A$11,IF($C$7,8,0),1,1)</f>
        <v>82.37</v>
      </c>
      <c r="G1232" s="4">
        <f ca="1">OFFSET(InputPriceData!F$15,CalculationsAndCharts!$A1232+$A$11,IF($C$7,8,0),1,1)</f>
        <v>83.23</v>
      </c>
      <c r="H1232" s="138"/>
      <c r="I1232" s="138"/>
      <c r="O1232" s="246">
        <f t="shared" ca="1" si="180"/>
        <v>7.8060886247367085</v>
      </c>
      <c r="P1232" s="246">
        <f t="shared" ca="1" si="181"/>
        <v>4.9814523133273996</v>
      </c>
      <c r="Q1232" s="246">
        <f t="shared" ca="1" si="183"/>
        <v>7.5237734808390657</v>
      </c>
      <c r="R1232" s="4">
        <f t="shared" ca="1" si="184"/>
        <v>0.66209493494371641</v>
      </c>
      <c r="S1232" s="4">
        <f t="shared" ca="1" si="182"/>
        <v>0.9788264836384869</v>
      </c>
      <c r="W1232" s="246">
        <f t="shared" ca="1" si="185"/>
        <v>7.8060886247367085</v>
      </c>
      <c r="X1232" s="246">
        <f t="shared" ca="1" si="186"/>
        <v>4.9814523133273996</v>
      </c>
      <c r="Y1232" s="246">
        <f t="shared" ca="1" si="187"/>
        <v>7.5237734808390657</v>
      </c>
      <c r="Z1232" s="4">
        <f t="shared" ca="1" si="188"/>
        <v>0.66209493494371641</v>
      </c>
      <c r="AA1232" s="4">
        <f t="shared" ca="1" si="189"/>
        <v>0.83970829212518638</v>
      </c>
    </row>
    <row r="1233" spans="1:27" x14ac:dyDescent="0.25">
      <c r="A1233">
        <v>1201</v>
      </c>
      <c r="B1233" s="176">
        <f ca="1">OFFSET(InputPriceData!B$15,CalculationsAndCharts!$A1233+$A$11,0,1,1)</f>
        <v>39815</v>
      </c>
      <c r="C1233" s="3">
        <f ca="1">OFFSET(InputPriceData!G$15,CalculationsAndCharts!$A1233+$A$11,IF($C$7,8,0),1,1)</f>
        <v>227566300</v>
      </c>
      <c r="D1233" s="4">
        <f ca="1">OFFSET(InputPriceData!C$15,CalculationsAndCharts!$A1233+$A$11,IF($C$7,8,0),1,1)</f>
        <v>81.069999999999993</v>
      </c>
      <c r="E1233" s="4">
        <f ca="1">OFFSET(InputPriceData!D$15,CalculationsAndCharts!$A1233+$A$11,IF($C$7,8,0),1,1)</f>
        <v>83.76</v>
      </c>
      <c r="F1233" s="4">
        <f ca="1">OFFSET(InputPriceData!E$15,CalculationsAndCharts!$A1233+$A$11,IF($C$7,8,0),1,1)</f>
        <v>80.540000000000006</v>
      </c>
      <c r="G1233" s="4">
        <f ca="1">OFFSET(InputPriceData!F$15,CalculationsAndCharts!$A1233+$A$11,IF($C$7,8,0),1,1)</f>
        <v>83.33</v>
      </c>
      <c r="H1233" s="138"/>
      <c r="I1233" s="138"/>
      <c r="O1233" s="246">
        <f t="shared" ca="1" si="180"/>
        <v>8.362613028730367</v>
      </c>
      <c r="P1233" s="246">
        <f t="shared" ca="1" si="181"/>
        <v>4.5679646375768677</v>
      </c>
      <c r="Q1233" s="246">
        <f t="shared" ca="1" si="183"/>
        <v>7.5921024024612169</v>
      </c>
      <c r="R1233" s="4">
        <f t="shared" ca="1" si="184"/>
        <v>0.60167321190188627</v>
      </c>
      <c r="S1233" s="4">
        <f t="shared" ca="1" si="182"/>
        <v>0.97415989192787256</v>
      </c>
      <c r="W1233" s="246">
        <f t="shared" ca="1" si="185"/>
        <v>8.362613028730367</v>
      </c>
      <c r="X1233" s="246">
        <f t="shared" ca="1" si="186"/>
        <v>4.5679646375768677</v>
      </c>
      <c r="Y1233" s="246">
        <f t="shared" ca="1" si="187"/>
        <v>7.5921024024612169</v>
      </c>
      <c r="Z1233" s="4">
        <f t="shared" ca="1" si="188"/>
        <v>0.60167321190188627</v>
      </c>
      <c r="AA1233" s="4">
        <f t="shared" ca="1" si="189"/>
        <v>0.80736520538190382</v>
      </c>
    </row>
    <row r="1234" spans="1:27" x14ac:dyDescent="0.25">
      <c r="A1234">
        <v>1202</v>
      </c>
      <c r="B1234" s="176">
        <f ca="1">OFFSET(InputPriceData!B$15,CalculationsAndCharts!$A1234+$A$11,0,1,1)</f>
        <v>39813</v>
      </c>
      <c r="C1234" s="3">
        <f ca="1">OFFSET(InputPriceData!G$15,CalculationsAndCharts!$A1234+$A$11,IF($C$7,8,0),1,1)</f>
        <v>193987200</v>
      </c>
      <c r="D1234" s="4">
        <f ca="1">OFFSET(InputPriceData!C$15,CalculationsAndCharts!$A1234+$A$11,IF($C$7,8,0),1,1)</f>
        <v>79.849999999999994</v>
      </c>
      <c r="E1234" s="4">
        <f ca="1">OFFSET(InputPriceData!D$15,CalculationsAndCharts!$A1234+$A$11,IF($C$7,8,0),1,1)</f>
        <v>81.540000000000006</v>
      </c>
      <c r="F1234" s="4">
        <f ca="1">OFFSET(InputPriceData!E$15,CalculationsAndCharts!$A1234+$A$11,IF($C$7,8,0),1,1)</f>
        <v>79.66</v>
      </c>
      <c r="G1234" s="4">
        <f ca="1">OFFSET(InputPriceData!F$15,CalculationsAndCharts!$A1234+$A$11,IF($C$7,8,0),1,1)</f>
        <v>80.89</v>
      </c>
      <c r="H1234" s="138"/>
      <c r="I1234" s="138"/>
      <c r="O1234" s="246">
        <f t="shared" ca="1" si="180"/>
        <v>6.2968702159580907</v>
      </c>
      <c r="P1234" s="246">
        <f t="shared" ca="1" si="181"/>
        <v>4.3564642134645171</v>
      </c>
      <c r="Q1234" s="246">
        <f t="shared" ca="1" si="183"/>
        <v>7.6610518692847798</v>
      </c>
      <c r="R1234" s="4">
        <f t="shared" ca="1" si="184"/>
        <v>0.5686509225881573</v>
      </c>
      <c r="S1234" s="4">
        <f t="shared" ca="1" si="182"/>
        <v>0.97146758034384584</v>
      </c>
      <c r="W1234" s="246">
        <f t="shared" ca="1" si="185"/>
        <v>6.2968702159580907</v>
      </c>
      <c r="X1234" s="246">
        <f t="shared" ca="1" si="186"/>
        <v>4.3564642134645171</v>
      </c>
      <c r="Y1234" s="246">
        <f t="shared" ca="1" si="187"/>
        <v>7.6610518692847798</v>
      </c>
      <c r="Z1234" s="4">
        <f t="shared" ca="1" si="188"/>
        <v>0.5686509225881573</v>
      </c>
      <c r="AA1234" s="4">
        <f t="shared" ca="1" si="189"/>
        <v>0.78915046629935592</v>
      </c>
    </row>
    <row r="1235" spans="1:27" x14ac:dyDescent="0.25">
      <c r="A1235">
        <v>1203</v>
      </c>
      <c r="B1235" s="176">
        <f ca="1">OFFSET(InputPriceData!B$15,CalculationsAndCharts!$A1235+$A$11,0,1,1)</f>
        <v>39812</v>
      </c>
      <c r="C1235" s="3">
        <f ca="1">OFFSET(InputPriceData!G$15,CalculationsAndCharts!$A1235+$A$11,IF($C$7,8,0),1,1)</f>
        <v>168256300</v>
      </c>
      <c r="D1235" s="4">
        <f ca="1">OFFSET(InputPriceData!C$15,CalculationsAndCharts!$A1235+$A$11,IF($C$7,8,0),1,1)</f>
        <v>78.44</v>
      </c>
      <c r="E1235" s="4">
        <f ca="1">OFFSET(InputPriceData!D$15,CalculationsAndCharts!$A1235+$A$11,IF($C$7,8,0),1,1)</f>
        <v>79.819999999999993</v>
      </c>
      <c r="F1235" s="4">
        <f ca="1">OFFSET(InputPriceData!E$15,CalculationsAndCharts!$A1235+$A$11,IF($C$7,8,0),1,1)</f>
        <v>77.88</v>
      </c>
      <c r="G1235" s="4">
        <f ca="1">OFFSET(InputPriceData!F$15,CalculationsAndCharts!$A1235+$A$11,IF($C$7,8,0),1,1)</f>
        <v>79.75</v>
      </c>
      <c r="H1235" s="138"/>
      <c r="I1235" s="138"/>
      <c r="O1235" s="246">
        <f t="shared" ca="1" si="180"/>
        <v>5.3858728260862616</v>
      </c>
      <c r="P1235" s="246">
        <f t="shared" ca="1" si="181"/>
        <v>4.3930030625375469</v>
      </c>
      <c r="Q1235" s="246">
        <f t="shared" ca="1" si="183"/>
        <v>7.7306275169372149</v>
      </c>
      <c r="R1235" s="4">
        <f t="shared" ca="1" si="184"/>
        <v>0.56825956921515264</v>
      </c>
      <c r="S1235" s="4">
        <f t="shared" ca="1" si="182"/>
        <v>0.9714350384116659</v>
      </c>
      <c r="W1235" s="246">
        <f t="shared" ca="1" si="185"/>
        <v>5.3858728260862616</v>
      </c>
      <c r="X1235" s="246">
        <f t="shared" ca="1" si="186"/>
        <v>4.3930030625375469</v>
      </c>
      <c r="Y1235" s="246">
        <f t="shared" ca="1" si="187"/>
        <v>7.7306275169372149</v>
      </c>
      <c r="Z1235" s="4">
        <f t="shared" ca="1" si="188"/>
        <v>0.56825956921515264</v>
      </c>
      <c r="AA1235" s="4">
        <f t="shared" ca="1" si="189"/>
        <v>0.7889322491894234</v>
      </c>
    </row>
    <row r="1236" spans="1:27" x14ac:dyDescent="0.25">
      <c r="A1236">
        <v>1204</v>
      </c>
      <c r="B1236" s="176">
        <f ca="1">OFFSET(InputPriceData!B$15,CalculationsAndCharts!$A1236+$A$11,0,1,1)</f>
        <v>39811</v>
      </c>
      <c r="C1236" s="3">
        <f ca="1">OFFSET(InputPriceData!G$15,CalculationsAndCharts!$A1236+$A$11,IF($C$7,8,0),1,1)</f>
        <v>127795900</v>
      </c>
      <c r="D1236" s="4">
        <f ca="1">OFFSET(InputPriceData!C$15,CalculationsAndCharts!$A1236+$A$11,IF($C$7,8,0),1,1)</f>
        <v>78.2</v>
      </c>
      <c r="E1236" s="4">
        <f ca="1">OFFSET(InputPriceData!D$15,CalculationsAndCharts!$A1236+$A$11,IF($C$7,8,0),1,1)</f>
        <v>78.28</v>
      </c>
      <c r="F1236" s="4">
        <f ca="1">OFFSET(InputPriceData!E$15,CalculationsAndCharts!$A1236+$A$11,IF($C$7,8,0),1,1)</f>
        <v>76.73</v>
      </c>
      <c r="G1236" s="4">
        <f ca="1">OFFSET(InputPriceData!F$15,CalculationsAndCharts!$A1236+$A$11,IF($C$7,8,0),1,1)</f>
        <v>77.900000000000006</v>
      </c>
      <c r="H1236" s="138"/>
      <c r="I1236" s="138"/>
      <c r="O1236" s="246">
        <f t="shared" ca="1" si="180"/>
        <v>3.6364569834799569</v>
      </c>
      <c r="P1236" s="246">
        <f t="shared" ca="1" si="181"/>
        <v>4.6284251005205208</v>
      </c>
      <c r="Q1236" s="246">
        <f t="shared" ca="1" si="183"/>
        <v>7.8008350322272602</v>
      </c>
      <c r="R1236" s="4">
        <f t="shared" ca="1" si="184"/>
        <v>0.59332431482005499</v>
      </c>
      <c r="S1236" s="4">
        <f t="shared" ca="1" si="182"/>
        <v>0.9734890588667916</v>
      </c>
      <c r="W1236" s="246">
        <f t="shared" ca="1" si="185"/>
        <v>3.6364569834799569</v>
      </c>
      <c r="X1236" s="246">
        <f t="shared" ca="1" si="186"/>
        <v>4.6284251005205208</v>
      </c>
      <c r="Y1236" s="246">
        <f t="shared" ca="1" si="187"/>
        <v>7.8008350322272602</v>
      </c>
      <c r="Z1236" s="4">
        <f t="shared" ca="1" si="188"/>
        <v>0.59332431482005499</v>
      </c>
      <c r="AA1236" s="4">
        <f t="shared" ca="1" si="189"/>
        <v>0.80279677599682808</v>
      </c>
    </row>
    <row r="1237" spans="1:27" x14ac:dyDescent="0.25">
      <c r="A1237">
        <v>1205</v>
      </c>
      <c r="B1237" s="176">
        <f ca="1">OFFSET(InputPriceData!B$15,CalculationsAndCharts!$A1237+$A$11,0,1,1)</f>
        <v>39808</v>
      </c>
      <c r="C1237" s="3">
        <f ca="1">OFFSET(InputPriceData!G$15,CalculationsAndCharts!$A1237+$A$11,IF($C$7,8,0),1,1)</f>
        <v>74767700</v>
      </c>
      <c r="D1237" s="4">
        <f ca="1">OFFSET(InputPriceData!C$15,CalculationsAndCharts!$A1237+$A$11,IF($C$7,8,0),1,1)</f>
        <v>78.2</v>
      </c>
      <c r="E1237" s="4">
        <f ca="1">OFFSET(InputPriceData!D$15,CalculationsAndCharts!$A1237+$A$11,IF($C$7,8,0),1,1)</f>
        <v>78.260000000000005</v>
      </c>
      <c r="F1237" s="4">
        <f ca="1">OFFSET(InputPriceData!E$15,CalculationsAndCharts!$A1237+$A$11,IF($C$7,8,0),1,1)</f>
        <v>77.540000000000006</v>
      </c>
      <c r="G1237" s="4">
        <f ca="1">OFFSET(InputPriceData!F$15,CalculationsAndCharts!$A1237+$A$11,IF($C$7,8,0),1,1)</f>
        <v>78.13</v>
      </c>
      <c r="H1237" s="138"/>
      <c r="I1237" s="138"/>
      <c r="O1237" s="246">
        <f t="shared" ca="1" si="180"/>
        <v>3.8925245699621049</v>
      </c>
      <c r="P1237" s="246">
        <f t="shared" ca="1" si="181"/>
        <v>4.9810655663133936</v>
      </c>
      <c r="Q1237" s="246">
        <f t="shared" ca="1" si="183"/>
        <v>7.8716801536097476</v>
      </c>
      <c r="R1237" s="4">
        <f t="shared" ca="1" si="184"/>
        <v>0.63278302333323422</v>
      </c>
      <c r="S1237" s="4">
        <f t="shared" ca="1" si="182"/>
        <v>0.97660300273370215</v>
      </c>
      <c r="W1237" s="246">
        <f t="shared" ca="1" si="185"/>
        <v>3.8925245699621049</v>
      </c>
      <c r="X1237" s="246">
        <f t="shared" ca="1" si="186"/>
        <v>4.9810655663133936</v>
      </c>
      <c r="Y1237" s="246">
        <f t="shared" ca="1" si="187"/>
        <v>7.8716801536097476</v>
      </c>
      <c r="Z1237" s="4">
        <f t="shared" ca="1" si="188"/>
        <v>0.63278302333323422</v>
      </c>
      <c r="AA1237" s="4">
        <f t="shared" ca="1" si="189"/>
        <v>0.82417375831726813</v>
      </c>
    </row>
    <row r="1238" spans="1:27" x14ac:dyDescent="0.25">
      <c r="A1238">
        <v>1206</v>
      </c>
      <c r="B1238" s="176">
        <f ca="1">OFFSET(InputPriceData!B$15,CalculationsAndCharts!$A1238+$A$11,0,1,1)</f>
        <v>39806</v>
      </c>
      <c r="C1238" s="3">
        <f ca="1">OFFSET(InputPriceData!G$15,CalculationsAndCharts!$A1238+$A$11,IF($C$7,8,0),1,1)</f>
        <v>62061600</v>
      </c>
      <c r="D1238" s="4">
        <f ca="1">OFFSET(InputPriceData!C$15,CalculationsAndCharts!$A1238+$A$11,IF($C$7,8,0),1,1)</f>
        <v>77.489999999999995</v>
      </c>
      <c r="E1238" s="4">
        <f ca="1">OFFSET(InputPriceData!D$15,CalculationsAndCharts!$A1238+$A$11,IF($C$7,8,0),1,1)</f>
        <v>77.87</v>
      </c>
      <c r="F1238" s="4">
        <f ca="1">OFFSET(InputPriceData!E$15,CalculationsAndCharts!$A1238+$A$11,IF($C$7,8,0),1,1)</f>
        <v>77.09</v>
      </c>
      <c r="G1238" s="4">
        <f ca="1">OFFSET(InputPriceData!F$15,CalculationsAndCharts!$A1238+$A$11,IF($C$7,8,0),1,1)</f>
        <v>77.680000000000007</v>
      </c>
      <c r="H1238" s="138"/>
      <c r="I1238" s="138"/>
      <c r="O1238" s="246">
        <f t="shared" ca="1" si="180"/>
        <v>3.4531054281002054</v>
      </c>
      <c r="P1238" s="246">
        <f t="shared" ca="1" si="181"/>
        <v>5.3810394278049412</v>
      </c>
      <c r="Q1238" s="246">
        <f t="shared" ca="1" si="183"/>
        <v>7.9431686716546395</v>
      </c>
      <c r="R1238" s="4">
        <f t="shared" ca="1" si="184"/>
        <v>0.67744242256963405</v>
      </c>
      <c r="S1238" s="4">
        <f t="shared" ca="1" si="182"/>
        <v>0.97996161135202919</v>
      </c>
      <c r="W1238" s="246">
        <f t="shared" ca="1" si="185"/>
        <v>3.4531054281002054</v>
      </c>
      <c r="X1238" s="246">
        <f t="shared" ca="1" si="186"/>
        <v>5.3810394278049412</v>
      </c>
      <c r="Y1238" s="246">
        <f t="shared" ca="1" si="187"/>
        <v>7.9431686716546395</v>
      </c>
      <c r="Z1238" s="4">
        <f t="shared" ca="1" si="188"/>
        <v>0.67744242256963405</v>
      </c>
      <c r="AA1238" s="4">
        <f t="shared" ca="1" si="189"/>
        <v>0.84772773136381019</v>
      </c>
    </row>
    <row r="1239" spans="1:27" x14ac:dyDescent="0.25">
      <c r="A1239">
        <v>1207</v>
      </c>
      <c r="B1239" s="176">
        <f ca="1">OFFSET(InputPriceData!B$15,CalculationsAndCharts!$A1239+$A$11,0,1,1)</f>
        <v>39805</v>
      </c>
      <c r="C1239" s="3">
        <f ca="1">OFFSET(InputPriceData!G$15,CalculationsAndCharts!$A1239+$A$11,IF($C$7,8,0),1,1)</f>
        <v>221625200</v>
      </c>
      <c r="D1239" s="4">
        <f ca="1">OFFSET(InputPriceData!C$15,CalculationsAndCharts!$A1239+$A$11,IF($C$7,8,0),1,1)</f>
        <v>78.459999999999994</v>
      </c>
      <c r="E1239" s="4">
        <f ca="1">OFFSET(InputPriceData!D$15,CalculationsAndCharts!$A1239+$A$11,IF($C$7,8,0),1,1)</f>
        <v>78.819999999999993</v>
      </c>
      <c r="F1239" s="4">
        <f ca="1">OFFSET(InputPriceData!E$15,CalculationsAndCharts!$A1239+$A$11,IF($C$7,8,0),1,1)</f>
        <v>76.91</v>
      </c>
      <c r="G1239" s="4">
        <f ca="1">OFFSET(InputPriceData!F$15,CalculationsAndCharts!$A1239+$A$11,IF($C$7,8,0),1,1)</f>
        <v>77.23</v>
      </c>
      <c r="H1239" s="138"/>
      <c r="I1239" s="138"/>
      <c r="O1239" s="246">
        <f t="shared" ca="1" si="180"/>
        <v>2.9657160480050786</v>
      </c>
      <c r="P1239" s="246">
        <f t="shared" ca="1" si="181"/>
        <v>5.7942447896498663</v>
      </c>
      <c r="Q1239" s="246">
        <f t="shared" ca="1" si="183"/>
        <v>8.0153064295203222</v>
      </c>
      <c r="R1239" s="4">
        <f t="shared" ca="1" si="184"/>
        <v>0.72289747629731282</v>
      </c>
      <c r="S1239" s="4">
        <f t="shared" ca="1" si="182"/>
        <v>0.98321209098382367</v>
      </c>
      <c r="W1239" s="246">
        <f t="shared" ca="1" si="185"/>
        <v>2.9657160480050786</v>
      </c>
      <c r="X1239" s="246">
        <f t="shared" ca="1" si="186"/>
        <v>5.7942447896498663</v>
      </c>
      <c r="Y1239" s="246">
        <f t="shared" ca="1" si="187"/>
        <v>8.0153064295203222</v>
      </c>
      <c r="Z1239" s="4">
        <f t="shared" ca="1" si="188"/>
        <v>0.72289747629731282</v>
      </c>
      <c r="AA1239" s="4">
        <f t="shared" ca="1" si="189"/>
        <v>0.87103102453275594</v>
      </c>
    </row>
    <row r="1240" spans="1:27" x14ac:dyDescent="0.25">
      <c r="A1240">
        <v>1208</v>
      </c>
      <c r="B1240" s="176">
        <f ca="1">OFFSET(InputPriceData!B$15,CalculationsAndCharts!$A1240+$A$11,0,1,1)</f>
        <v>39804</v>
      </c>
      <c r="C1240" s="3">
        <f ca="1">OFFSET(InputPriceData!G$15,CalculationsAndCharts!$A1240+$A$11,IF($C$7,8,0),1,1)</f>
        <v>243759500</v>
      </c>
      <c r="D1240" s="4">
        <f ca="1">OFFSET(InputPriceData!C$15,CalculationsAndCharts!$A1240+$A$11,IF($C$7,8,0),1,1)</f>
        <v>79.400000000000006</v>
      </c>
      <c r="E1240" s="4">
        <f ca="1">OFFSET(InputPriceData!D$15,CalculationsAndCharts!$A1240+$A$11,IF($C$7,8,0),1,1)</f>
        <v>79.48</v>
      </c>
      <c r="F1240" s="4">
        <f ca="1">OFFSET(InputPriceData!E$15,CalculationsAndCharts!$A1240+$A$11,IF($C$7,8,0),1,1)</f>
        <v>76.63</v>
      </c>
      <c r="G1240" s="4">
        <f ca="1">OFFSET(InputPriceData!F$15,CalculationsAndCharts!$A1240+$A$11,IF($C$7,8,0),1,1)</f>
        <v>78.040000000000006</v>
      </c>
      <c r="H1240" s="138"/>
      <c r="I1240" s="138"/>
      <c r="O1240" s="246">
        <f t="shared" ca="1" si="180"/>
        <v>3.7448075810034656</v>
      </c>
      <c r="P1240" s="246">
        <f t="shared" ca="1" si="181"/>
        <v>6.1200779809662622</v>
      </c>
      <c r="Q1240" s="246">
        <f t="shared" ca="1" si="183"/>
        <v>8.0880993234312033</v>
      </c>
      <c r="R1240" s="4">
        <f t="shared" ca="1" si="184"/>
        <v>0.75667690717353231</v>
      </c>
      <c r="S1240" s="4">
        <f t="shared" ca="1" si="182"/>
        <v>0.98552517794403116</v>
      </c>
      <c r="W1240" s="246">
        <f t="shared" ca="1" si="185"/>
        <v>3.7448075810034656</v>
      </c>
      <c r="X1240" s="246">
        <f t="shared" ca="1" si="186"/>
        <v>6.1200779809662622</v>
      </c>
      <c r="Y1240" s="246">
        <f t="shared" ca="1" si="187"/>
        <v>8.0880993234312033</v>
      </c>
      <c r="Z1240" s="4">
        <f t="shared" ca="1" si="188"/>
        <v>0.75667690717353231</v>
      </c>
      <c r="AA1240" s="4">
        <f t="shared" ca="1" si="189"/>
        <v>0.88792727997188048</v>
      </c>
    </row>
    <row r="1241" spans="1:27" x14ac:dyDescent="0.25">
      <c r="A1241">
        <v>1209</v>
      </c>
      <c r="B1241" s="176">
        <f ca="1">OFFSET(InputPriceData!B$15,CalculationsAndCharts!$A1241+$A$11,0,1,1)</f>
        <v>39801</v>
      </c>
      <c r="C1241" s="3">
        <f ca="1">OFFSET(InputPriceData!G$15,CalculationsAndCharts!$A1241+$A$11,IF($C$7,8,0),1,1)</f>
        <v>301451300</v>
      </c>
      <c r="D1241" s="4">
        <f ca="1">OFFSET(InputPriceData!C$15,CalculationsAndCharts!$A1241+$A$11,IF($C$7,8,0),1,1)</f>
        <v>79.87</v>
      </c>
      <c r="E1241" s="4">
        <f ca="1">OFFSET(InputPriceData!D$15,CalculationsAndCharts!$A1241+$A$11,IF($C$7,8,0),1,1)</f>
        <v>81.23</v>
      </c>
      <c r="F1241" s="4">
        <f ca="1">OFFSET(InputPriceData!E$15,CalculationsAndCharts!$A1241+$A$11,IF($C$7,8,0),1,1)</f>
        <v>78.959999999999994</v>
      </c>
      <c r="G1241" s="4">
        <f ca="1">OFFSET(InputPriceData!F$15,CalculationsAndCharts!$A1241+$A$11,IF($C$7,8,0),1,1)</f>
        <v>79.05</v>
      </c>
      <c r="H1241" s="138"/>
      <c r="I1241" s="138"/>
      <c r="O1241" s="246">
        <f t="shared" ca="1" si="180"/>
        <v>4.7977688644486767</v>
      </c>
      <c r="P1241" s="246">
        <f t="shared" ca="1" si="181"/>
        <v>6.2874990433918843</v>
      </c>
      <c r="Q1241" s="246">
        <f t="shared" ca="1" si="183"/>
        <v>8.161553303159641</v>
      </c>
      <c r="R1241" s="4">
        <f t="shared" ca="1" si="184"/>
        <v>0.77038019723007378</v>
      </c>
      <c r="S1241" s="4">
        <f t="shared" ca="1" si="182"/>
        <v>0.98643984625080494</v>
      </c>
      <c r="W1241" s="246">
        <f t="shared" ca="1" si="185"/>
        <v>4.7977688644486767</v>
      </c>
      <c r="X1241" s="246">
        <f t="shared" ca="1" si="186"/>
        <v>6.2874990433918843</v>
      </c>
      <c r="Y1241" s="246">
        <f t="shared" ca="1" si="187"/>
        <v>8.161553303159641</v>
      </c>
      <c r="Z1241" s="4">
        <f t="shared" ca="1" si="188"/>
        <v>0.77038019723007378</v>
      </c>
      <c r="AA1241" s="4">
        <f t="shared" ca="1" si="189"/>
        <v>0.89468206037737985</v>
      </c>
    </row>
    <row r="1242" spans="1:27" x14ac:dyDescent="0.25">
      <c r="A1242">
        <v>1210</v>
      </c>
      <c r="B1242" s="176">
        <f ca="1">OFFSET(InputPriceData!B$15,CalculationsAndCharts!$A1242+$A$11,0,1,1)</f>
        <v>39800</v>
      </c>
      <c r="C1242" s="3">
        <f ca="1">OFFSET(InputPriceData!G$15,CalculationsAndCharts!$A1242+$A$11,IF($C$7,8,0),1,1)</f>
        <v>374673300</v>
      </c>
      <c r="D1242" s="4">
        <f ca="1">OFFSET(InputPriceData!C$15,CalculationsAndCharts!$A1242+$A$11,IF($C$7,8,0),1,1)</f>
        <v>81.27</v>
      </c>
      <c r="E1242" s="4">
        <f ca="1">OFFSET(InputPriceData!D$15,CalculationsAndCharts!$A1242+$A$11,IF($C$7,8,0),1,1)</f>
        <v>81.510000000000005</v>
      </c>
      <c r="F1242" s="4">
        <f ca="1">OFFSET(InputPriceData!E$15,CalculationsAndCharts!$A1242+$A$11,IF($C$7,8,0),1,1)</f>
        <v>78.430000000000007</v>
      </c>
      <c r="G1242" s="4">
        <f ca="1">OFFSET(InputPriceData!F$15,CalculationsAndCharts!$A1242+$A$11,IF($C$7,8,0),1,1)</f>
        <v>79.39</v>
      </c>
      <c r="H1242" s="138"/>
      <c r="I1242" s="138"/>
      <c r="O1242" s="246">
        <f t="shared" ca="1" si="180"/>
        <v>5.2378991054628914</v>
      </c>
      <c r="P1242" s="246">
        <f t="shared" ca="1" si="181"/>
        <v>6.3001448674295322</v>
      </c>
      <c r="Q1242" s="246">
        <f t="shared" ca="1" si="183"/>
        <v>8.2356743725122517</v>
      </c>
      <c r="R1242" s="4">
        <f t="shared" ca="1" si="184"/>
        <v>0.76498226890285659</v>
      </c>
      <c r="S1242" s="4">
        <f t="shared" ca="1" si="182"/>
        <v>0.98608113993088042</v>
      </c>
      <c r="W1242" s="246">
        <f t="shared" ca="1" si="185"/>
        <v>5.2378991054628914</v>
      </c>
      <c r="X1242" s="246">
        <f t="shared" ca="1" si="186"/>
        <v>6.3001448674295322</v>
      </c>
      <c r="Y1242" s="246">
        <f t="shared" ca="1" si="187"/>
        <v>8.2356743725122517</v>
      </c>
      <c r="Z1242" s="4">
        <f t="shared" ca="1" si="188"/>
        <v>0.76498226890285659</v>
      </c>
      <c r="AA1242" s="4">
        <f t="shared" ca="1" si="189"/>
        <v>0.89202802110034862</v>
      </c>
    </row>
    <row r="1243" spans="1:27" x14ac:dyDescent="0.25">
      <c r="A1243">
        <v>1211</v>
      </c>
      <c r="B1243" s="176">
        <f ca="1">OFFSET(InputPriceData!B$15,CalculationsAndCharts!$A1243+$A$11,0,1,1)</f>
        <v>39799</v>
      </c>
      <c r="C1243" s="3">
        <f ca="1">OFFSET(InputPriceData!G$15,CalculationsAndCharts!$A1243+$A$11,IF($C$7,8,0),1,1)</f>
        <v>281819800</v>
      </c>
      <c r="D1243" s="4">
        <f ca="1">OFFSET(InputPriceData!C$15,CalculationsAndCharts!$A1243+$A$11,IF($C$7,8,0),1,1)</f>
        <v>80.77</v>
      </c>
      <c r="E1243" s="4">
        <f ca="1">OFFSET(InputPriceData!D$15,CalculationsAndCharts!$A1243+$A$11,IF($C$7,8,0),1,1)</f>
        <v>82.18</v>
      </c>
      <c r="F1243" s="4">
        <f ca="1">OFFSET(InputPriceData!E$15,CalculationsAndCharts!$A1243+$A$11,IF($C$7,8,0),1,1)</f>
        <v>80.069999999999993</v>
      </c>
      <c r="G1243" s="4">
        <f ca="1">OFFSET(InputPriceData!F$15,CalculationsAndCharts!$A1243+$A$11,IF($C$7,8,0),1,1)</f>
        <v>80.900000000000006</v>
      </c>
      <c r="H1243" s="138"/>
      <c r="I1243" s="138"/>
      <c r="O1243" s="246">
        <f t="shared" ca="1" si="180"/>
        <v>6.9318888245790822</v>
      </c>
      <c r="P1243" s="246">
        <f t="shared" ca="1" si="181"/>
        <v>6.1618745677363016</v>
      </c>
      <c r="Q1243" s="246">
        <f t="shared" ca="1" si="183"/>
        <v>8.310468589820637</v>
      </c>
      <c r="R1243" s="4">
        <f t="shared" ca="1" si="184"/>
        <v>0.74145934144843351</v>
      </c>
      <c r="S1243" s="4">
        <f t="shared" ca="1" si="182"/>
        <v>0.98449357766697976</v>
      </c>
      <c r="W1243" s="246">
        <f t="shared" ca="1" si="185"/>
        <v>6.9318888245790822</v>
      </c>
      <c r="X1243" s="246">
        <f t="shared" ca="1" si="186"/>
        <v>6.1618745677363016</v>
      </c>
      <c r="Y1243" s="246">
        <f t="shared" ca="1" si="187"/>
        <v>8.310468589820637</v>
      </c>
      <c r="Z1243" s="4">
        <f t="shared" ca="1" si="188"/>
        <v>0.74145934144843351</v>
      </c>
      <c r="AA1243" s="4">
        <f t="shared" ca="1" si="189"/>
        <v>0.88035913859278636</v>
      </c>
    </row>
    <row r="1244" spans="1:27" x14ac:dyDescent="0.25">
      <c r="A1244">
        <v>1212</v>
      </c>
      <c r="B1244" s="176">
        <f ca="1">OFFSET(InputPriceData!B$15,CalculationsAndCharts!$A1244+$A$11,0,1,1)</f>
        <v>39798</v>
      </c>
      <c r="C1244" s="3">
        <f ca="1">OFFSET(InputPriceData!G$15,CalculationsAndCharts!$A1244+$A$11,IF($C$7,8,0),1,1)</f>
        <v>377699500</v>
      </c>
      <c r="D1244" s="4">
        <f ca="1">OFFSET(InputPriceData!C$15,CalculationsAndCharts!$A1244+$A$11,IF($C$7,8,0),1,1)</f>
        <v>81.69</v>
      </c>
      <c r="E1244" s="4">
        <f ca="1">OFFSET(InputPriceData!D$15,CalculationsAndCharts!$A1244+$A$11,IF($C$7,8,0),1,1)</f>
        <v>81.81</v>
      </c>
      <c r="F1244" s="4">
        <f ca="1">OFFSET(InputPriceData!E$15,CalculationsAndCharts!$A1244+$A$11,IF($C$7,8,0),1,1)</f>
        <v>78.400000000000006</v>
      </c>
      <c r="G1244" s="4">
        <f ca="1">OFFSET(InputPriceData!F$15,CalculationsAndCharts!$A1244+$A$11,IF($C$7,8,0),1,1)</f>
        <v>81.69</v>
      </c>
      <c r="H1244" s="138"/>
      <c r="I1244" s="138"/>
      <c r="O1244" s="246">
        <f t="shared" ca="1" si="180"/>
        <v>8.0159221562666509</v>
      </c>
      <c r="P1244" s="246">
        <f t="shared" ca="1" si="181"/>
        <v>5.9367886918338009</v>
      </c>
      <c r="Q1244" s="246">
        <f t="shared" ca="1" si="183"/>
        <v>8.3859420684365666</v>
      </c>
      <c r="R1244" s="4">
        <f t="shared" ca="1" si="184"/>
        <v>0.70794534989443658</v>
      </c>
      <c r="S1244" s="4">
        <f t="shared" ca="1" si="182"/>
        <v>0.98216079743865792</v>
      </c>
      <c r="W1244" s="246">
        <f t="shared" ca="1" si="185"/>
        <v>8.0159221562666509</v>
      </c>
      <c r="X1244" s="246">
        <f t="shared" ca="1" si="186"/>
        <v>5.9367886918338009</v>
      </c>
      <c r="Y1244" s="246">
        <f t="shared" ca="1" si="187"/>
        <v>8.3859420684365666</v>
      </c>
      <c r="Z1244" s="4">
        <f t="shared" ca="1" si="188"/>
        <v>0.70794534989443658</v>
      </c>
      <c r="AA1244" s="4">
        <f t="shared" ca="1" si="189"/>
        <v>0.8634384544073479</v>
      </c>
    </row>
    <row r="1245" spans="1:27" x14ac:dyDescent="0.25">
      <c r="A1245">
        <v>1213</v>
      </c>
      <c r="B1245" s="176">
        <f ca="1">OFFSET(InputPriceData!B$15,CalculationsAndCharts!$A1245+$A$11,0,1,1)</f>
        <v>39797</v>
      </c>
      <c r="C1245" s="3">
        <f ca="1">OFFSET(InputPriceData!G$15,CalculationsAndCharts!$A1245+$A$11,IF($C$7,8,0),1,1)</f>
        <v>256694200</v>
      </c>
      <c r="D1245" s="4">
        <f ca="1">OFFSET(InputPriceData!C$15,CalculationsAndCharts!$A1245+$A$11,IF($C$7,8,0),1,1)</f>
        <v>79.150000000000006</v>
      </c>
      <c r="E1245" s="4">
        <f ca="1">OFFSET(InputPriceData!D$15,CalculationsAndCharts!$A1245+$A$11,IF($C$7,8,0),1,1)</f>
        <v>79.260000000000005</v>
      </c>
      <c r="F1245" s="4">
        <f ca="1">OFFSET(InputPriceData!E$15,CalculationsAndCharts!$A1245+$A$11,IF($C$7,8,0),1,1)</f>
        <v>76.72</v>
      </c>
      <c r="G1245" s="4">
        <f ca="1">OFFSET(InputPriceData!F$15,CalculationsAndCharts!$A1245+$A$11,IF($C$7,8,0),1,1)</f>
        <v>78.02</v>
      </c>
      <c r="H1245" s="138"/>
      <c r="I1245" s="138"/>
      <c r="O1245" s="246">
        <f t="shared" ca="1" si="180"/>
        <v>4.5191983878709747</v>
      </c>
      <c r="P1245" s="246">
        <f t="shared" ca="1" si="181"/>
        <v>5.7752002385657324</v>
      </c>
      <c r="Q1245" s="246">
        <f t="shared" ca="1" si="183"/>
        <v>8.4621009772316516</v>
      </c>
      <c r="R1245" s="4">
        <f t="shared" ca="1" si="184"/>
        <v>0.68247829399632975</v>
      </c>
      <c r="S1245" s="4">
        <f t="shared" ca="1" si="182"/>
        <v>0.98032984056691064</v>
      </c>
      <c r="W1245" s="246">
        <f t="shared" ca="1" si="185"/>
        <v>4.5191983878709747</v>
      </c>
      <c r="X1245" s="246">
        <f t="shared" ca="1" si="186"/>
        <v>5.7752002385657324</v>
      </c>
      <c r="Y1245" s="246">
        <f t="shared" ca="1" si="187"/>
        <v>8.4621009772316516</v>
      </c>
      <c r="Z1245" s="4">
        <f t="shared" ca="1" si="188"/>
        <v>0.68247829399632975</v>
      </c>
      <c r="AA1245" s="4">
        <f t="shared" ca="1" si="189"/>
        <v>0.85034224431192473</v>
      </c>
    </row>
    <row r="1246" spans="1:27" x14ac:dyDescent="0.25">
      <c r="A1246">
        <v>1214</v>
      </c>
      <c r="B1246" s="176">
        <f ca="1">OFFSET(InputPriceData!B$15,CalculationsAndCharts!$A1246+$A$11,0,1,1)</f>
        <v>39794</v>
      </c>
      <c r="C1246" s="3">
        <f ca="1">OFFSET(InputPriceData!G$15,CalculationsAndCharts!$A1246+$A$11,IF($C$7,8,0),1,1)</f>
        <v>415060400</v>
      </c>
      <c r="D1246" s="4">
        <f ca="1">OFFSET(InputPriceData!C$15,CalculationsAndCharts!$A1246+$A$11,IF($C$7,8,0),1,1)</f>
        <v>76.06</v>
      </c>
      <c r="E1246" s="4">
        <f ca="1">OFFSET(InputPriceData!D$15,CalculationsAndCharts!$A1246+$A$11,IF($C$7,8,0),1,1)</f>
        <v>79.19</v>
      </c>
      <c r="F1246" s="4">
        <f ca="1">OFFSET(InputPriceData!E$15,CalculationsAndCharts!$A1246+$A$11,IF($C$7,8,0),1,1)</f>
        <v>75.75</v>
      </c>
      <c r="G1246" s="4">
        <f ca="1">OFFSET(InputPriceData!F$15,CalculationsAndCharts!$A1246+$A$11,IF($C$7,8,0),1,1)</f>
        <v>79.12</v>
      </c>
      <c r="H1246" s="138"/>
      <c r="I1246" s="138"/>
      <c r="O1246" s="246">
        <f t="shared" ca="1" si="180"/>
        <v>5.6773555113668728</v>
      </c>
      <c r="P1246" s="246">
        <f t="shared" ca="1" si="181"/>
        <v>5.5839012338763325</v>
      </c>
      <c r="Q1246" s="246">
        <f t="shared" ca="1" si="183"/>
        <v>8.5389515411015662</v>
      </c>
      <c r="R1246" s="4">
        <f t="shared" ca="1" si="184"/>
        <v>0.65393288707620212</v>
      </c>
      <c r="S1246" s="4">
        <f t="shared" ca="1" si="182"/>
        <v>0.97821476321526979</v>
      </c>
      <c r="W1246" s="246">
        <f t="shared" ca="1" si="185"/>
        <v>5.6773555113668728</v>
      </c>
      <c r="X1246" s="246">
        <f t="shared" ca="1" si="186"/>
        <v>5.5839012338763325</v>
      </c>
      <c r="Y1246" s="246">
        <f t="shared" ca="1" si="187"/>
        <v>8.5389515411015662</v>
      </c>
      <c r="Z1246" s="4">
        <f t="shared" ca="1" si="188"/>
        <v>0.65393288707620212</v>
      </c>
      <c r="AA1246" s="4">
        <f t="shared" ca="1" si="189"/>
        <v>0.83541163113749062</v>
      </c>
    </row>
    <row r="1247" spans="1:27" x14ac:dyDescent="0.25">
      <c r="A1247">
        <v>1215</v>
      </c>
      <c r="B1247" s="176">
        <f ca="1">OFFSET(InputPriceData!B$15,CalculationsAndCharts!$A1247+$A$11,0,1,1)</f>
        <v>39793</v>
      </c>
      <c r="C1247" s="3">
        <f ca="1">OFFSET(InputPriceData!G$15,CalculationsAndCharts!$A1247+$A$11,IF($C$7,8,0),1,1)</f>
        <v>365061000</v>
      </c>
      <c r="D1247" s="4">
        <f ca="1">OFFSET(InputPriceData!C$15,CalculationsAndCharts!$A1247+$A$11,IF($C$7,8,0),1,1)</f>
        <v>79.61</v>
      </c>
      <c r="E1247" s="4">
        <f ca="1">OFFSET(InputPriceData!D$15,CalculationsAndCharts!$A1247+$A$11,IF($C$7,8,0),1,1)</f>
        <v>80.91</v>
      </c>
      <c r="F1247" s="4">
        <f ca="1">OFFSET(InputPriceData!E$15,CalculationsAndCharts!$A1247+$A$11,IF($C$7,8,0),1,1)</f>
        <v>77.680000000000007</v>
      </c>
      <c r="G1247" s="4">
        <f ca="1">OFFSET(InputPriceData!F$15,CalculationsAndCharts!$A1247+$A$11,IF($C$7,8,0),1,1)</f>
        <v>78.19</v>
      </c>
      <c r="H1247" s="138"/>
      <c r="I1247" s="138"/>
      <c r="O1247" s="246">
        <f t="shared" ca="1" si="180"/>
        <v>4.8081438578430893</v>
      </c>
      <c r="P1247" s="246">
        <f t="shared" ca="1" si="181"/>
        <v>5.2257816124743384</v>
      </c>
      <c r="Q1247" s="246">
        <f t="shared" ca="1" si="183"/>
        <v>8.6165000414748398</v>
      </c>
      <c r="R1247" s="4">
        <f t="shared" ca="1" si="184"/>
        <v>0.60648541604136863</v>
      </c>
      <c r="S1247" s="4">
        <f t="shared" ca="1" si="182"/>
        <v>0.97454358927089935</v>
      </c>
      <c r="W1247" s="246">
        <f t="shared" ca="1" si="185"/>
        <v>4.8081438578430893</v>
      </c>
      <c r="X1247" s="246">
        <f t="shared" ca="1" si="186"/>
        <v>5.2257816124743384</v>
      </c>
      <c r="Y1247" s="246">
        <f t="shared" ca="1" si="187"/>
        <v>8.6165000414748398</v>
      </c>
      <c r="Z1247" s="4">
        <f t="shared" ca="1" si="188"/>
        <v>0.60648541604136863</v>
      </c>
      <c r="AA1247" s="4">
        <f t="shared" ca="1" si="189"/>
        <v>0.80998723738090561</v>
      </c>
    </row>
    <row r="1248" spans="1:27" x14ac:dyDescent="0.25">
      <c r="A1248">
        <v>1216</v>
      </c>
      <c r="B1248" s="176">
        <f ca="1">OFFSET(InputPriceData!B$15,CalculationsAndCharts!$A1248+$A$11,0,1,1)</f>
        <v>39792</v>
      </c>
      <c r="C1248" s="3">
        <f ca="1">OFFSET(InputPriceData!G$15,CalculationsAndCharts!$A1248+$A$11,IF($C$7,8,0),1,1)</f>
        <v>396187400</v>
      </c>
      <c r="D1248" s="4">
        <f ca="1">OFFSET(InputPriceData!C$15,CalculationsAndCharts!$A1248+$A$11,IF($C$7,8,0),1,1)</f>
        <v>80.31</v>
      </c>
      <c r="E1248" s="4">
        <f ca="1">OFFSET(InputPriceData!D$15,CalculationsAndCharts!$A1248+$A$11,IF($C$7,8,0),1,1)</f>
        <v>81.23</v>
      </c>
      <c r="F1248" s="4">
        <f ca="1">OFFSET(InputPriceData!E$15,CalculationsAndCharts!$A1248+$A$11,IF($C$7,8,0),1,1)</f>
        <v>79.13</v>
      </c>
      <c r="G1248" s="4">
        <f ca="1">OFFSET(InputPriceData!F$15,CalculationsAndCharts!$A1248+$A$11,IF($C$7,8,0),1,1)</f>
        <v>80.12</v>
      </c>
      <c r="H1248" s="138"/>
      <c r="I1248" s="138"/>
      <c r="O1248" s="246">
        <f t="shared" ca="1" si="180"/>
        <v>6.8396496295969111</v>
      </c>
      <c r="P1248" s="246">
        <f t="shared" ca="1" si="181"/>
        <v>4.6694652912251886</v>
      </c>
      <c r="Q1248" s="246">
        <f t="shared" ca="1" si="183"/>
        <v>8.6947528168262771</v>
      </c>
      <c r="R1248" s="4">
        <f t="shared" ca="1" si="184"/>
        <v>0.53704405284400225</v>
      </c>
      <c r="S1248" s="4">
        <f t="shared" ca="1" si="182"/>
        <v>0.96878961956436249</v>
      </c>
      <c r="W1248" s="246">
        <f t="shared" ca="1" si="185"/>
        <v>6.8396496295969111</v>
      </c>
      <c r="X1248" s="246">
        <f t="shared" ca="1" si="186"/>
        <v>4.6694652912251886</v>
      </c>
      <c r="Y1248" s="246">
        <f t="shared" ca="1" si="187"/>
        <v>8.6947528168262771</v>
      </c>
      <c r="Z1248" s="4">
        <f t="shared" ca="1" si="188"/>
        <v>0.53704405284400225</v>
      </c>
      <c r="AA1248" s="4">
        <f t="shared" ca="1" si="189"/>
        <v>0.77134545674972921</v>
      </c>
    </row>
    <row r="1249" spans="1:27" x14ac:dyDescent="0.25">
      <c r="A1249">
        <v>1217</v>
      </c>
      <c r="B1249" s="176">
        <f ca="1">OFFSET(InputPriceData!B$15,CalculationsAndCharts!$A1249+$A$11,0,1,1)</f>
        <v>39791</v>
      </c>
      <c r="C1249" s="3">
        <f ca="1">OFFSET(InputPriceData!G$15,CalculationsAndCharts!$A1249+$A$11,IF($C$7,8,0),1,1)</f>
        <v>370790000</v>
      </c>
      <c r="D1249" s="4">
        <f ca="1">OFFSET(InputPriceData!C$15,CalculationsAndCharts!$A1249+$A$11,IF($C$7,8,0),1,1)</f>
        <v>80.349999999999994</v>
      </c>
      <c r="E1249" s="4">
        <f ca="1">OFFSET(InputPriceData!D$15,CalculationsAndCharts!$A1249+$A$11,IF($C$7,8,0),1,1)</f>
        <v>81.92</v>
      </c>
      <c r="F1249" s="4">
        <f ca="1">OFFSET(InputPriceData!E$15,CalculationsAndCharts!$A1249+$A$11,IF($C$7,8,0),1,1)</f>
        <v>79.12</v>
      </c>
      <c r="G1249" s="4">
        <f ca="1">OFFSET(InputPriceData!F$15,CalculationsAndCharts!$A1249+$A$11,IF($C$7,8,0),1,1)</f>
        <v>79.58</v>
      </c>
      <c r="H1249" s="138"/>
      <c r="I1249" s="138"/>
      <c r="O1249" s="246">
        <f t="shared" ref="O1249:O1312" ca="1" si="190">$N$38*(G1249-2*G1250+G1251)+2*$N$36*O1250-$N$37*O1251</f>
        <v>6.4623377322160644</v>
      </c>
      <c r="P1249" s="246">
        <f t="shared" ref="P1249:P1312" ca="1" si="191">$N$41*(O1249+O1250)/2+$N$42*P1250+$N$43*P1251</f>
        <v>3.9442483632064431</v>
      </c>
      <c r="Q1249" s="246">
        <f t="shared" ca="1" si="183"/>
        <v>8.7737162631950323</v>
      </c>
      <c r="R1249" s="4">
        <f t="shared" ca="1" si="184"/>
        <v>0.44955276018580836</v>
      </c>
      <c r="S1249" s="4">
        <f t="shared" ref="S1249:S1312" ca="1" si="192">(R1249+$A$21)/($A$21*R1249+1)</f>
        <v>0.96081103333738727</v>
      </c>
      <c r="W1249" s="246">
        <f t="shared" ca="1" si="185"/>
        <v>6.4623377322160644</v>
      </c>
      <c r="X1249" s="246">
        <f t="shared" ca="1" si="186"/>
        <v>3.9442483632064431</v>
      </c>
      <c r="Y1249" s="246">
        <f t="shared" ca="1" si="187"/>
        <v>8.7737162631950323</v>
      </c>
      <c r="Z1249" s="4">
        <f t="shared" ca="1" si="188"/>
        <v>0.44955276018580836</v>
      </c>
      <c r="AA1249" s="4">
        <f t="shared" ca="1" si="189"/>
        <v>0.72006913357628022</v>
      </c>
    </row>
    <row r="1250" spans="1:27" x14ac:dyDescent="0.25">
      <c r="A1250">
        <v>1218</v>
      </c>
      <c r="B1250" s="176">
        <f ca="1">OFFSET(InputPriceData!B$15,CalculationsAndCharts!$A1250+$A$11,0,1,1)</f>
        <v>39790</v>
      </c>
      <c r="C1250" s="3">
        <f ca="1">OFFSET(InputPriceData!G$15,CalculationsAndCharts!$A1250+$A$11,IF($C$7,8,0),1,1)</f>
        <v>412859300</v>
      </c>
      <c r="D1250" s="4">
        <f ca="1">OFFSET(InputPriceData!C$15,CalculationsAndCharts!$A1250+$A$11,IF($C$7,8,0),1,1)</f>
        <v>80.319999999999993</v>
      </c>
      <c r="E1250" s="4">
        <f ca="1">OFFSET(InputPriceData!D$15,CalculationsAndCharts!$A1250+$A$11,IF($C$7,8,0),1,1)</f>
        <v>82.14</v>
      </c>
      <c r="F1250" s="4">
        <f ca="1">OFFSET(InputPriceData!E$15,CalculationsAndCharts!$A1250+$A$11,IF($C$7,8,0),1,1)</f>
        <v>78.31</v>
      </c>
      <c r="G1250" s="4">
        <f ca="1">OFFSET(InputPriceData!F$15,CalculationsAndCharts!$A1250+$A$11,IF($C$7,8,0),1,1)</f>
        <v>80.91</v>
      </c>
      <c r="H1250" s="138"/>
      <c r="I1250" s="138"/>
      <c r="O1250" s="246">
        <f t="shared" ca="1" si="190"/>
        <v>7.992550732261126</v>
      </c>
      <c r="P1250" s="246">
        <f t="shared" ca="1" si="191"/>
        <v>3.1469236272538326</v>
      </c>
      <c r="Q1250" s="246">
        <f t="shared" ref="Q1250:Q1313" ca="1" si="193">IF(ABS(P1250)&gt;(Q1251*0.991),ABS(P1250),(Q1251*0.991))</f>
        <v>8.8533968347073984</v>
      </c>
      <c r="R1250" s="4">
        <f t="shared" ref="R1250:R1313" ca="1" si="194">IF(Q1250&gt;0,P1250/Q1250,R1251)</f>
        <v>0.35544816142400298</v>
      </c>
      <c r="S1250" s="4">
        <f t="shared" ca="1" si="192"/>
        <v>0.95116673952830377</v>
      </c>
      <c r="W1250" s="246">
        <f t="shared" ref="W1250:W1313" ca="1" si="195">$V$38*(G1250-2*G1251+G1252)+2*$V$36*W1251-$V$37*W1252</f>
        <v>7.992550732261126</v>
      </c>
      <c r="X1250" s="246">
        <f t="shared" ref="X1250:X1313" ca="1" si="196">$V$41*(W1250+W1251)/2+$V$42*X1251+$V$43*X1252</f>
        <v>3.1469236272538326</v>
      </c>
      <c r="Y1250" s="246">
        <f t="shared" ref="Y1250:Y1313" ca="1" si="197">IF(ABS(X1250)&gt;(Y1251*0.991),ABS(X1250),(Y1251*0.991))</f>
        <v>8.8533968347073984</v>
      </c>
      <c r="Z1250" s="4">
        <f t="shared" ref="Z1250:Z1313" ca="1" si="198">IF(Y1250&gt;0,X1250/Y1250,Z1251)</f>
        <v>0.35544816142400298</v>
      </c>
      <c r="AA1250" s="4">
        <f t="shared" ref="AA1250:AA1313" ca="1" si="199">(Z1250+$A$26)/($A$26*Z1250+1)</f>
        <v>0.66140945196433132</v>
      </c>
    </row>
    <row r="1251" spans="1:27" x14ac:dyDescent="0.25">
      <c r="A1251">
        <v>1219</v>
      </c>
      <c r="B1251" s="176">
        <f ca="1">OFFSET(InputPriceData!B$15,CalculationsAndCharts!$A1251+$A$11,0,1,1)</f>
        <v>39787</v>
      </c>
      <c r="C1251" s="3">
        <f ca="1">OFFSET(InputPriceData!G$15,CalculationsAndCharts!$A1251+$A$11,IF($C$7,8,0),1,1)</f>
        <v>471905300</v>
      </c>
      <c r="D1251" s="4">
        <f ca="1">OFFSET(InputPriceData!C$15,CalculationsAndCharts!$A1251+$A$11,IF($C$7,8,0),1,1)</f>
        <v>74.37</v>
      </c>
      <c r="E1251" s="4">
        <f ca="1">OFFSET(InputPriceData!D$15,CalculationsAndCharts!$A1251+$A$11,IF($C$7,8,0),1,1)</f>
        <v>78.62</v>
      </c>
      <c r="F1251" s="4">
        <f ca="1">OFFSET(InputPriceData!E$15,CalculationsAndCharts!$A1251+$A$11,IF($C$7,8,0),1,1)</f>
        <v>73.12</v>
      </c>
      <c r="G1251" s="4">
        <f ca="1">OFFSET(InputPriceData!F$15,CalculationsAndCharts!$A1251+$A$11,IF($C$7,8,0),1,1)</f>
        <v>78.180000000000007</v>
      </c>
      <c r="H1251" s="138"/>
      <c r="I1251" s="138"/>
      <c r="O1251" s="246">
        <f t="shared" ca="1" si="190"/>
        <v>5.4019058830486282</v>
      </c>
      <c r="P1251" s="246">
        <f t="shared" ca="1" si="191"/>
        <v>2.4064205984923208</v>
      </c>
      <c r="Q1251" s="246">
        <f t="shared" ca="1" si="193"/>
        <v>8.933801044104337</v>
      </c>
      <c r="R1251" s="4">
        <f t="shared" ca="1" si="194"/>
        <v>0.26936133753285052</v>
      </c>
      <c r="S1251" s="4">
        <f t="shared" ca="1" si="192"/>
        <v>0.94119254340265435</v>
      </c>
      <c r="W1251" s="246">
        <f t="shared" ca="1" si="195"/>
        <v>5.4019058830486282</v>
      </c>
      <c r="X1251" s="246">
        <f t="shared" ca="1" si="196"/>
        <v>2.4064205984923208</v>
      </c>
      <c r="Y1251" s="246">
        <f t="shared" ca="1" si="197"/>
        <v>8.933801044104337</v>
      </c>
      <c r="Z1251" s="4">
        <f t="shared" ca="1" si="198"/>
        <v>0.26936133753285052</v>
      </c>
      <c r="AA1251" s="4">
        <f t="shared" ca="1" si="199"/>
        <v>0.60425605035813645</v>
      </c>
    </row>
    <row r="1252" spans="1:27" x14ac:dyDescent="0.25">
      <c r="A1252">
        <v>1220</v>
      </c>
      <c r="B1252" s="176">
        <f ca="1">OFFSET(InputPriceData!B$15,CalculationsAndCharts!$A1252+$A$11,0,1,1)</f>
        <v>39786</v>
      </c>
      <c r="C1252" s="3">
        <f ca="1">OFFSET(InputPriceData!G$15,CalculationsAndCharts!$A1252+$A$11,IF($C$7,8,0),1,1)</f>
        <v>444173800</v>
      </c>
      <c r="D1252" s="4">
        <f ca="1">OFFSET(InputPriceData!C$15,CalculationsAndCharts!$A1252+$A$11,IF($C$7,8,0),1,1)</f>
        <v>76.52</v>
      </c>
      <c r="E1252" s="4">
        <f ca="1">OFFSET(InputPriceData!D$15,CalculationsAndCharts!$A1252+$A$11,IF($C$7,8,0),1,1)</f>
        <v>78.290000000000006</v>
      </c>
      <c r="F1252" s="4">
        <f ca="1">OFFSET(InputPriceData!E$15,CalculationsAndCharts!$A1252+$A$11,IF($C$7,8,0),1,1)</f>
        <v>74.45</v>
      </c>
      <c r="G1252" s="4">
        <f ca="1">OFFSET(InputPriceData!F$15,CalculationsAndCharts!$A1252+$A$11,IF($C$7,8,0),1,1)</f>
        <v>75.84</v>
      </c>
      <c r="H1252" s="138"/>
      <c r="I1252" s="138"/>
      <c r="O1252" s="246">
        <f t="shared" ca="1" si="190"/>
        <v>2.9672495850945912</v>
      </c>
      <c r="P1252" s="246">
        <f t="shared" ca="1" si="191"/>
        <v>1.7804268934458403</v>
      </c>
      <c r="Q1252" s="246">
        <f t="shared" ca="1" si="193"/>
        <v>9.014935463273801</v>
      </c>
      <c r="R1252" s="4">
        <f t="shared" ca="1" si="194"/>
        <v>0.1974974641470448</v>
      </c>
      <c r="S1252" s="4">
        <f t="shared" ca="1" si="192"/>
        <v>0.93186125315546264</v>
      </c>
      <c r="W1252" s="246">
        <f t="shared" ca="1" si="195"/>
        <v>2.9672495850945912</v>
      </c>
      <c r="X1252" s="246">
        <f t="shared" ca="1" si="196"/>
        <v>1.7804268934458403</v>
      </c>
      <c r="Y1252" s="246">
        <f t="shared" ca="1" si="197"/>
        <v>9.014935463273801</v>
      </c>
      <c r="Z1252" s="4">
        <f t="shared" ca="1" si="198"/>
        <v>0.1974974641470448</v>
      </c>
      <c r="AA1252" s="4">
        <f t="shared" ca="1" si="199"/>
        <v>0.5537516458203372</v>
      </c>
    </row>
    <row r="1253" spans="1:27" x14ac:dyDescent="0.25">
      <c r="A1253">
        <v>1221</v>
      </c>
      <c r="B1253" s="176">
        <f ca="1">OFFSET(InputPriceData!B$15,CalculationsAndCharts!$A1253+$A$11,0,1,1)</f>
        <v>39785</v>
      </c>
      <c r="C1253" s="3">
        <f ca="1">OFFSET(InputPriceData!G$15,CalculationsAndCharts!$A1253+$A$11,IF($C$7,8,0),1,1)</f>
        <v>519863500</v>
      </c>
      <c r="D1253" s="4">
        <f ca="1">OFFSET(InputPriceData!C$15,CalculationsAndCharts!$A1253+$A$11,IF($C$7,8,0),1,1)</f>
        <v>74.150000000000006</v>
      </c>
      <c r="E1253" s="4">
        <f ca="1">OFFSET(InputPriceData!D$15,CalculationsAndCharts!$A1253+$A$11,IF($C$7,8,0),1,1)</f>
        <v>78.09</v>
      </c>
      <c r="F1253" s="4">
        <f ca="1">OFFSET(InputPriceData!E$15,CalculationsAndCharts!$A1253+$A$11,IF($C$7,8,0),1,1)</f>
        <v>73.92</v>
      </c>
      <c r="G1253" s="4">
        <f ca="1">OFFSET(InputPriceData!F$15,CalculationsAndCharts!$A1253+$A$11,IF($C$7,8,0),1,1)</f>
        <v>77.64</v>
      </c>
      <c r="H1253" s="138"/>
      <c r="I1253" s="138"/>
      <c r="O1253" s="246">
        <f t="shared" ca="1" si="190"/>
        <v>4.6304378729282494</v>
      </c>
      <c r="P1253" s="246">
        <f t="shared" ca="1" si="191"/>
        <v>1.1005369193179304</v>
      </c>
      <c r="Q1253" s="246">
        <f t="shared" ca="1" si="193"/>
        <v>9.0968067237878927</v>
      </c>
      <c r="R1253" s="4">
        <f t="shared" ca="1" si="194"/>
        <v>0.12098057623232308</v>
      </c>
      <c r="S1253" s="4">
        <f t="shared" ca="1" si="192"/>
        <v>0.92072925589355858</v>
      </c>
      <c r="W1253" s="246">
        <f t="shared" ca="1" si="195"/>
        <v>4.6304378729282494</v>
      </c>
      <c r="X1253" s="246">
        <f t="shared" ca="1" si="196"/>
        <v>1.1005369193179304</v>
      </c>
      <c r="Y1253" s="246">
        <f t="shared" ca="1" si="197"/>
        <v>9.0968067237878927</v>
      </c>
      <c r="Z1253" s="4">
        <f t="shared" ca="1" si="198"/>
        <v>0.12098057623232308</v>
      </c>
      <c r="AA1253" s="4">
        <f t="shared" ca="1" si="199"/>
        <v>0.49693288549779729</v>
      </c>
    </row>
    <row r="1254" spans="1:27" x14ac:dyDescent="0.25">
      <c r="A1254">
        <v>1222</v>
      </c>
      <c r="B1254" s="176">
        <f ca="1">OFFSET(InputPriceData!B$15,CalculationsAndCharts!$A1254+$A$11,0,1,1)</f>
        <v>39784</v>
      </c>
      <c r="C1254" s="3">
        <f ca="1">OFFSET(InputPriceData!G$15,CalculationsAndCharts!$A1254+$A$11,IF($C$7,8,0),1,1)</f>
        <v>469508400</v>
      </c>
      <c r="D1254" s="4">
        <f ca="1">OFFSET(InputPriceData!C$15,CalculationsAndCharts!$A1254+$A$11,IF($C$7,8,0),1,1)</f>
        <v>74.22</v>
      </c>
      <c r="E1254" s="4">
        <f ca="1">OFFSET(InputPriceData!D$15,CalculationsAndCharts!$A1254+$A$11,IF($C$7,8,0),1,1)</f>
        <v>76.02</v>
      </c>
      <c r="F1254" s="4">
        <f ca="1">OFFSET(InputPriceData!E$15,CalculationsAndCharts!$A1254+$A$11,IF($C$7,8,0),1,1)</f>
        <v>72.95</v>
      </c>
      <c r="G1254" s="4">
        <f ca="1">OFFSET(InputPriceData!F$15,CalculationsAndCharts!$A1254+$A$11,IF($C$7,8,0),1,1)</f>
        <v>75.819999999999993</v>
      </c>
      <c r="H1254" s="138"/>
      <c r="I1254" s="138"/>
      <c r="O1254" s="246">
        <f t="shared" ca="1" si="190"/>
        <v>2.6522892667929767</v>
      </c>
      <c r="P1254" s="246">
        <f t="shared" ca="1" si="191"/>
        <v>0.3728496829787788</v>
      </c>
      <c r="Q1254" s="246">
        <f t="shared" ca="1" si="193"/>
        <v>9.1794215174448972</v>
      </c>
      <c r="R1254" s="4">
        <f t="shared" ca="1" si="194"/>
        <v>4.0617993440022565E-2</v>
      </c>
      <c r="S1254" s="4">
        <f t="shared" ca="1" si="192"/>
        <v>0.90744524879361177</v>
      </c>
      <c r="W1254" s="246">
        <f t="shared" ca="1" si="195"/>
        <v>2.6522892667929767</v>
      </c>
      <c r="X1254" s="246">
        <f t="shared" ca="1" si="196"/>
        <v>0.3728496829787788</v>
      </c>
      <c r="Y1254" s="246">
        <f t="shared" ca="1" si="197"/>
        <v>9.1794215174448972</v>
      </c>
      <c r="Z1254" s="4">
        <f t="shared" ca="1" si="198"/>
        <v>4.0617993440022565E-2</v>
      </c>
      <c r="AA1254" s="4">
        <f t="shared" ca="1" si="199"/>
        <v>0.43357363698292695</v>
      </c>
    </row>
    <row r="1255" spans="1:27" x14ac:dyDescent="0.25">
      <c r="A1255">
        <v>1223</v>
      </c>
      <c r="B1255" s="176">
        <f ca="1">OFFSET(InputPriceData!B$15,CalculationsAndCharts!$A1255+$A$11,0,1,1)</f>
        <v>39783</v>
      </c>
      <c r="C1255" s="3">
        <f ca="1">OFFSET(InputPriceData!G$15,CalculationsAndCharts!$A1255+$A$11,IF($C$7,8,0),1,1)</f>
        <v>369927100</v>
      </c>
      <c r="D1255" s="4">
        <f ca="1">OFFSET(InputPriceData!C$15,CalculationsAndCharts!$A1255+$A$11,IF($C$7,8,0),1,1)</f>
        <v>77.81</v>
      </c>
      <c r="E1255" s="4">
        <f ca="1">OFFSET(InputPriceData!D$15,CalculationsAndCharts!$A1255+$A$11,IF($C$7,8,0),1,1)</f>
        <v>77.849999999999994</v>
      </c>
      <c r="F1255" s="4">
        <f ca="1">OFFSET(InputPriceData!E$15,CalculationsAndCharts!$A1255+$A$11,IF($C$7,8,0),1,1)</f>
        <v>72.790000000000006</v>
      </c>
      <c r="G1255" s="4">
        <f ca="1">OFFSET(InputPriceData!F$15,CalculationsAndCharts!$A1255+$A$11,IF($C$7,8,0),1,1)</f>
        <v>73.010000000000005</v>
      </c>
      <c r="H1255" s="138"/>
      <c r="I1255" s="138"/>
      <c r="O1255" s="246">
        <f t="shared" ca="1" si="190"/>
        <v>-0.55068475277283202</v>
      </c>
      <c r="P1255" s="246">
        <f t="shared" ca="1" si="191"/>
        <v>-0.359113587908932</v>
      </c>
      <c r="Q1255" s="246">
        <f t="shared" ca="1" si="193"/>
        <v>9.2627865968162428</v>
      </c>
      <c r="R1255" s="4">
        <f t="shared" ca="1" si="194"/>
        <v>-3.8769498158617265E-2</v>
      </c>
      <c r="S1255" s="4">
        <f t="shared" ca="1" si="192"/>
        <v>0.89236747717833043</v>
      </c>
      <c r="W1255" s="246">
        <f t="shared" ca="1" si="195"/>
        <v>-0.55068475277283202</v>
      </c>
      <c r="X1255" s="246">
        <f t="shared" ca="1" si="196"/>
        <v>-0.359113587908932</v>
      </c>
      <c r="Y1255" s="246">
        <f t="shared" ca="1" si="197"/>
        <v>9.2627865968162428</v>
      </c>
      <c r="Z1255" s="4">
        <f t="shared" ca="1" si="198"/>
        <v>-3.8769498158617265E-2</v>
      </c>
      <c r="AA1255" s="4">
        <f t="shared" ca="1" si="199"/>
        <v>0.36692063336929054</v>
      </c>
    </row>
    <row r="1256" spans="1:27" x14ac:dyDescent="0.25">
      <c r="A1256">
        <v>1224</v>
      </c>
      <c r="B1256" s="176">
        <f ca="1">OFFSET(InputPriceData!B$15,CalculationsAndCharts!$A1256+$A$11,0,1,1)</f>
        <v>39780</v>
      </c>
      <c r="C1256" s="3">
        <f ca="1">OFFSET(InputPriceData!G$15,CalculationsAndCharts!$A1256+$A$11,IF($C$7,8,0),1,1)</f>
        <v>118308100</v>
      </c>
      <c r="D1256" s="4">
        <f ca="1">OFFSET(InputPriceData!C$15,CalculationsAndCharts!$A1256+$A$11,IF($C$7,8,0),1,1)</f>
        <v>78.8</v>
      </c>
      <c r="E1256" s="4">
        <f ca="1">OFFSET(InputPriceData!D$15,CalculationsAndCharts!$A1256+$A$11,IF($C$7,8,0),1,1)</f>
        <v>80.14</v>
      </c>
      <c r="F1256" s="4">
        <f ca="1">OFFSET(InputPriceData!E$15,CalculationsAndCharts!$A1256+$A$11,IF($C$7,8,0),1,1)</f>
        <v>78.67</v>
      </c>
      <c r="G1256" s="4">
        <f ca="1">OFFSET(InputPriceData!F$15,CalculationsAndCharts!$A1256+$A$11,IF($C$7,8,0),1,1)</f>
        <v>80.099999999999994</v>
      </c>
      <c r="H1256" s="138"/>
      <c r="I1256" s="138"/>
      <c r="O1256" s="246">
        <f t="shared" ca="1" si="190"/>
        <v>6.3047408390187387</v>
      </c>
      <c r="P1256" s="246">
        <f t="shared" ca="1" si="191"/>
        <v>-1.3267351201877904</v>
      </c>
      <c r="Q1256" s="246">
        <f t="shared" ca="1" si="193"/>
        <v>9.346908775798429</v>
      </c>
      <c r="R1256" s="4">
        <f t="shared" ca="1" si="194"/>
        <v>-0.14194373262987778</v>
      </c>
      <c r="S1256" s="4">
        <f t="shared" ca="1" si="192"/>
        <v>0.86908078029028279</v>
      </c>
      <c r="W1256" s="246">
        <f t="shared" ca="1" si="195"/>
        <v>6.3047408390187387</v>
      </c>
      <c r="X1256" s="246">
        <f t="shared" ca="1" si="196"/>
        <v>-1.3267351201877904</v>
      </c>
      <c r="Y1256" s="246">
        <f t="shared" ca="1" si="197"/>
        <v>9.346908775798429</v>
      </c>
      <c r="Z1256" s="4">
        <f t="shared" ca="1" si="198"/>
        <v>-0.14194373262987778</v>
      </c>
      <c r="AA1256" s="4">
        <f t="shared" ca="1" si="199"/>
        <v>0.27359002300009316</v>
      </c>
    </row>
    <row r="1257" spans="1:27" x14ac:dyDescent="0.25">
      <c r="A1257">
        <v>1225</v>
      </c>
      <c r="B1257" s="176">
        <f ca="1">OFFSET(InputPriceData!B$15,CalculationsAndCharts!$A1257+$A$11,0,1,1)</f>
        <v>39778</v>
      </c>
      <c r="C1257" s="3">
        <f ca="1">OFFSET(InputPriceData!G$15,CalculationsAndCharts!$A1257+$A$11,IF($C$7,8,0),1,1)</f>
        <v>370134200</v>
      </c>
      <c r="D1257" s="4">
        <f ca="1">OFFSET(InputPriceData!C$15,CalculationsAndCharts!$A1257+$A$11,IF($C$7,8,0),1,1)</f>
        <v>74.959999999999994</v>
      </c>
      <c r="E1257" s="4">
        <f ca="1">OFFSET(InputPriceData!D$15,CalculationsAndCharts!$A1257+$A$11,IF($C$7,8,0),1,1)</f>
        <v>79.31</v>
      </c>
      <c r="F1257" s="4">
        <f ca="1">OFFSET(InputPriceData!E$15,CalculationsAndCharts!$A1257+$A$11,IF($C$7,8,0),1,1)</f>
        <v>74.900000000000006</v>
      </c>
      <c r="G1257" s="4">
        <f ca="1">OFFSET(InputPriceData!F$15,CalculationsAndCharts!$A1257+$A$11,IF($C$7,8,0),1,1)</f>
        <v>79.11</v>
      </c>
      <c r="H1257" s="138"/>
      <c r="I1257" s="138"/>
      <c r="O1257" s="246">
        <f t="shared" ca="1" si="190"/>
        <v>5.3329920838215346</v>
      </c>
      <c r="P1257" s="246">
        <f t="shared" ca="1" si="191"/>
        <v>-2.3175934041554038</v>
      </c>
      <c r="Q1257" s="246">
        <f t="shared" ca="1" si="193"/>
        <v>9.4317949301699588</v>
      </c>
      <c r="R1257" s="4">
        <f t="shared" ca="1" si="194"/>
        <v>-0.2457213522255452</v>
      </c>
      <c r="S1257" s="4">
        <f t="shared" ca="1" si="192"/>
        <v>0.84005648072509831</v>
      </c>
      <c r="W1257" s="246">
        <f t="shared" ca="1" si="195"/>
        <v>5.3329920838215346</v>
      </c>
      <c r="X1257" s="246">
        <f t="shared" ca="1" si="196"/>
        <v>-2.3175934041554038</v>
      </c>
      <c r="Y1257" s="246">
        <f t="shared" ca="1" si="197"/>
        <v>9.4317949301699588</v>
      </c>
      <c r="Z1257" s="4">
        <f t="shared" ca="1" si="198"/>
        <v>-0.2457213522255452</v>
      </c>
      <c r="AA1257" s="4">
        <f t="shared" ca="1" si="199"/>
        <v>0.17109536117769536</v>
      </c>
    </row>
    <row r="1258" spans="1:27" x14ac:dyDescent="0.25">
      <c r="A1258">
        <v>1226</v>
      </c>
      <c r="B1258" s="176">
        <f ca="1">OFFSET(InputPriceData!B$15,CalculationsAndCharts!$A1258+$A$11,0,1,1)</f>
        <v>39777</v>
      </c>
      <c r="C1258" s="3">
        <f ca="1">OFFSET(InputPriceData!G$15,CalculationsAndCharts!$A1258+$A$11,IF($C$7,8,0),1,1)</f>
        <v>454112400</v>
      </c>
      <c r="D1258" s="4">
        <f ca="1">OFFSET(InputPriceData!C$15,CalculationsAndCharts!$A1258+$A$11,IF($C$7,8,0),1,1)</f>
        <v>77.62</v>
      </c>
      <c r="E1258" s="4">
        <f ca="1">OFFSET(InputPriceData!D$15,CalculationsAndCharts!$A1258+$A$11,IF($C$7,8,0),1,1)</f>
        <v>77.8</v>
      </c>
      <c r="F1258" s="4">
        <f ca="1">OFFSET(InputPriceData!E$15,CalculationsAndCharts!$A1258+$A$11,IF($C$7,8,0),1,1)</f>
        <v>74.52</v>
      </c>
      <c r="G1258" s="4">
        <f ca="1">OFFSET(InputPriceData!F$15,CalculationsAndCharts!$A1258+$A$11,IF($C$7,8,0),1,1)</f>
        <v>76.16</v>
      </c>
      <c r="H1258" s="138"/>
      <c r="I1258" s="138"/>
      <c r="O1258" s="246">
        <f t="shared" ca="1" si="190"/>
        <v>2.2098439211756435</v>
      </c>
      <c r="P1258" s="246">
        <f t="shared" ca="1" si="191"/>
        <v>-2.8601516656714328</v>
      </c>
      <c r="Q1258" s="246">
        <f t="shared" ca="1" si="193"/>
        <v>9.517451998153339</v>
      </c>
      <c r="R1258" s="4">
        <f t="shared" ca="1" si="194"/>
        <v>-0.30051653175938109</v>
      </c>
      <c r="S1258" s="4">
        <f t="shared" ca="1" si="192"/>
        <v>0.82173352679249556</v>
      </c>
      <c r="W1258" s="246">
        <f t="shared" ca="1" si="195"/>
        <v>2.2098439211756435</v>
      </c>
      <c r="X1258" s="246">
        <f t="shared" ca="1" si="196"/>
        <v>-2.8601516656714328</v>
      </c>
      <c r="Y1258" s="246">
        <f t="shared" ca="1" si="197"/>
        <v>9.517451998153339</v>
      </c>
      <c r="Z1258" s="4">
        <f t="shared" ca="1" si="198"/>
        <v>-0.30051653175938109</v>
      </c>
      <c r="AA1258" s="4">
        <f t="shared" ca="1" si="199"/>
        <v>0.11307594450823084</v>
      </c>
    </row>
    <row r="1259" spans="1:27" x14ac:dyDescent="0.25">
      <c r="A1259">
        <v>1227</v>
      </c>
      <c r="B1259" s="176">
        <f ca="1">OFFSET(InputPriceData!B$15,CalculationsAndCharts!$A1259+$A$11,0,1,1)</f>
        <v>39776</v>
      </c>
      <c r="C1259" s="3">
        <f ca="1">OFFSET(InputPriceData!G$15,CalculationsAndCharts!$A1259+$A$11,IF($C$7,8,0),1,1)</f>
        <v>523305300</v>
      </c>
      <c r="D1259" s="4">
        <f ca="1">OFFSET(InputPriceData!C$15,CalculationsAndCharts!$A1259+$A$11,IF($C$7,8,0),1,1)</f>
        <v>72.83</v>
      </c>
      <c r="E1259" s="4">
        <f ca="1">OFFSET(InputPriceData!D$15,CalculationsAndCharts!$A1259+$A$11,IF($C$7,8,0),1,1)</f>
        <v>77.34</v>
      </c>
      <c r="F1259" s="4">
        <f ca="1">OFFSET(InputPriceData!E$15,CalculationsAndCharts!$A1259+$A$11,IF($C$7,8,0),1,1)</f>
        <v>71.45</v>
      </c>
      <c r="G1259" s="4">
        <f ca="1">OFFSET(InputPriceData!F$15,CalculationsAndCharts!$A1259+$A$11,IF($C$7,8,0),1,1)</f>
        <v>75.599999999999994</v>
      </c>
      <c r="H1259" s="138"/>
      <c r="I1259" s="138"/>
      <c r="O1259" s="246">
        <f t="shared" ca="1" si="190"/>
        <v>1.2916928240982219</v>
      </c>
      <c r="P1259" s="246">
        <f t="shared" ca="1" si="191"/>
        <v>-2.8890987694119028</v>
      </c>
      <c r="Q1259" s="246">
        <f t="shared" ca="1" si="193"/>
        <v>9.6038869809821783</v>
      </c>
      <c r="R1259" s="4">
        <f t="shared" ca="1" si="194"/>
        <v>-0.30082598588810527</v>
      </c>
      <c r="S1259" s="4">
        <f t="shared" ca="1" si="192"/>
        <v>0.82162301126476345</v>
      </c>
      <c r="W1259" s="246">
        <f t="shared" ca="1" si="195"/>
        <v>1.2916928240982219</v>
      </c>
      <c r="X1259" s="246">
        <f t="shared" ca="1" si="196"/>
        <v>-2.8890987694119028</v>
      </c>
      <c r="Y1259" s="246">
        <f t="shared" ca="1" si="197"/>
        <v>9.6038869809821783</v>
      </c>
      <c r="Z1259" s="4">
        <f t="shared" ca="1" si="198"/>
        <v>-0.30082598588810527</v>
      </c>
      <c r="AA1259" s="4">
        <f t="shared" ca="1" si="199"/>
        <v>0.11274007135804663</v>
      </c>
    </row>
    <row r="1260" spans="1:27" x14ac:dyDescent="0.25">
      <c r="A1260">
        <v>1228</v>
      </c>
      <c r="B1260" s="176">
        <f ca="1">OFFSET(InputPriceData!B$15,CalculationsAndCharts!$A1260+$A$11,0,1,1)</f>
        <v>39773</v>
      </c>
      <c r="C1260" s="3">
        <f ca="1">OFFSET(InputPriceData!G$15,CalculationsAndCharts!$A1260+$A$11,IF($C$7,8,0),1,1)</f>
        <v>718536500</v>
      </c>
      <c r="D1260" s="4">
        <f ca="1">OFFSET(InputPriceData!C$15,CalculationsAndCharts!$A1260+$A$11,IF($C$7,8,0),1,1)</f>
        <v>68.87</v>
      </c>
      <c r="E1260" s="4">
        <f ca="1">OFFSET(InputPriceData!D$15,CalculationsAndCharts!$A1260+$A$11,IF($C$7,8,0),1,1)</f>
        <v>71.930000000000007</v>
      </c>
      <c r="F1260" s="4">
        <f ca="1">OFFSET(InputPriceData!E$15,CalculationsAndCharts!$A1260+$A$11,IF($C$7,8,0),1,1)</f>
        <v>66.09</v>
      </c>
      <c r="G1260" s="4">
        <f ca="1">OFFSET(InputPriceData!F$15,CalculationsAndCharts!$A1260+$A$11,IF($C$7,8,0),1,1)</f>
        <v>70.7</v>
      </c>
      <c r="H1260" s="138"/>
      <c r="I1260" s="138"/>
      <c r="O1260" s="246">
        <f t="shared" ca="1" si="190"/>
        <v>-4.2539050876148652</v>
      </c>
      <c r="P1260" s="246">
        <f t="shared" ca="1" si="191"/>
        <v>-2.3625749925944231</v>
      </c>
      <c r="Q1260" s="246">
        <f t="shared" ca="1" si="193"/>
        <v>9.6911069434734394</v>
      </c>
      <c r="R1260" s="4">
        <f t="shared" ca="1" si="194"/>
        <v>-0.24378793943508381</v>
      </c>
      <c r="S1260" s="4">
        <f t="shared" ca="1" si="192"/>
        <v>0.84066070819925809</v>
      </c>
      <c r="W1260" s="246">
        <f t="shared" ca="1" si="195"/>
        <v>-4.2539050876148652</v>
      </c>
      <c r="X1260" s="246">
        <f t="shared" ca="1" si="196"/>
        <v>-2.3625749925944231</v>
      </c>
      <c r="Y1260" s="246">
        <f t="shared" ca="1" si="197"/>
        <v>9.6911069434734394</v>
      </c>
      <c r="Z1260" s="4">
        <f t="shared" ca="1" si="198"/>
        <v>-0.24378793943508381</v>
      </c>
      <c r="AA1260" s="4">
        <f t="shared" ca="1" si="199"/>
        <v>0.17309106632224483</v>
      </c>
    </row>
    <row r="1261" spans="1:27" x14ac:dyDescent="0.25">
      <c r="A1261">
        <v>1229</v>
      </c>
      <c r="B1261" s="176">
        <f ca="1">OFFSET(InputPriceData!B$15,CalculationsAndCharts!$A1261+$A$11,0,1,1)</f>
        <v>39772</v>
      </c>
      <c r="C1261" s="3">
        <f ca="1">OFFSET(InputPriceData!G$15,CalculationsAndCharts!$A1261+$A$11,IF($C$7,8,0),1,1)</f>
        <v>814180400</v>
      </c>
      <c r="D1261" s="4">
        <f ca="1">OFFSET(InputPriceData!C$15,CalculationsAndCharts!$A1261+$A$11,IF($C$7,8,0),1,1)</f>
        <v>71.25</v>
      </c>
      <c r="E1261" s="4">
        <f ca="1">OFFSET(InputPriceData!D$15,CalculationsAndCharts!$A1261+$A$11,IF($C$7,8,0),1,1)</f>
        <v>73.37</v>
      </c>
      <c r="F1261" s="4">
        <f ca="1">OFFSET(InputPriceData!E$15,CalculationsAndCharts!$A1261+$A$11,IF($C$7,8,0),1,1)</f>
        <v>66.73</v>
      </c>
      <c r="G1261" s="4">
        <f ca="1">OFFSET(InputPriceData!F$15,CalculationsAndCharts!$A1261+$A$11,IF($C$7,8,0),1,1)</f>
        <v>67.09</v>
      </c>
      <c r="H1261" s="138"/>
      <c r="I1261" s="138"/>
      <c r="O1261" s="246">
        <f t="shared" ca="1" si="190"/>
        <v>-8.9568590218559834</v>
      </c>
      <c r="P1261" s="246">
        <f t="shared" ca="1" si="191"/>
        <v>-1.4329773450401715</v>
      </c>
      <c r="Q1261" s="246">
        <f t="shared" ca="1" si="193"/>
        <v>9.7791190146048841</v>
      </c>
      <c r="R1261" s="4">
        <f t="shared" ca="1" si="194"/>
        <v>-0.14653440078805194</v>
      </c>
      <c r="S1261" s="4">
        <f t="shared" ca="1" si="192"/>
        <v>0.86792889582000621</v>
      </c>
      <c r="W1261" s="246">
        <f t="shared" ca="1" si="195"/>
        <v>-8.9568590218559834</v>
      </c>
      <c r="X1261" s="246">
        <f t="shared" ca="1" si="196"/>
        <v>-1.4329773450401715</v>
      </c>
      <c r="Y1261" s="246">
        <f t="shared" ca="1" si="197"/>
        <v>9.7791190146048841</v>
      </c>
      <c r="Z1261" s="4">
        <f t="shared" ca="1" si="198"/>
        <v>-0.14653440078805194</v>
      </c>
      <c r="AA1261" s="4">
        <f t="shared" ca="1" si="199"/>
        <v>0.26924718943928949</v>
      </c>
    </row>
    <row r="1262" spans="1:27" x14ac:dyDescent="0.25">
      <c r="A1262">
        <v>1230</v>
      </c>
      <c r="B1262" s="176">
        <f ca="1">OFFSET(InputPriceData!B$15,CalculationsAndCharts!$A1262+$A$11,0,1,1)</f>
        <v>39771</v>
      </c>
      <c r="C1262" s="3">
        <f ca="1">OFFSET(InputPriceData!G$15,CalculationsAndCharts!$A1262+$A$11,IF($C$7,8,0),1,1)</f>
        <v>558327600</v>
      </c>
      <c r="D1262" s="4">
        <f ca="1">OFFSET(InputPriceData!C$15,CalculationsAndCharts!$A1262+$A$11,IF($C$7,8,0),1,1)</f>
        <v>76.38</v>
      </c>
      <c r="E1262" s="4">
        <f ca="1">OFFSET(InputPriceData!D$15,CalculationsAndCharts!$A1262+$A$11,IF($C$7,8,0),1,1)</f>
        <v>77.23</v>
      </c>
      <c r="F1262" s="4">
        <f ca="1">OFFSET(InputPriceData!E$15,CalculationsAndCharts!$A1262+$A$11,IF($C$7,8,0),1,1)</f>
        <v>71.94</v>
      </c>
      <c r="G1262" s="4">
        <f ca="1">OFFSET(InputPriceData!F$15,CalculationsAndCharts!$A1262+$A$11,IF($C$7,8,0),1,1)</f>
        <v>72.459999999999994</v>
      </c>
      <c r="H1262" s="138"/>
      <c r="I1262" s="138"/>
      <c r="O1262" s="246">
        <f t="shared" ca="1" si="190"/>
        <v>-4.6857475035210872</v>
      </c>
      <c r="P1262" s="246">
        <f t="shared" ca="1" si="191"/>
        <v>-0.62075136161980426</v>
      </c>
      <c r="Q1262" s="246">
        <f t="shared" ca="1" si="193"/>
        <v>9.8679303880977649</v>
      </c>
      <c r="R1262" s="4">
        <f t="shared" ca="1" si="194"/>
        <v>-6.290593236941816E-2</v>
      </c>
      <c r="S1262" s="4">
        <f t="shared" ca="1" si="192"/>
        <v>0.88733058990041402</v>
      </c>
      <c r="W1262" s="246">
        <f t="shared" ca="1" si="195"/>
        <v>-4.6857475035210872</v>
      </c>
      <c r="X1262" s="246">
        <f t="shared" ca="1" si="196"/>
        <v>-0.62075136161980426</v>
      </c>
      <c r="Y1262" s="246">
        <f t="shared" ca="1" si="197"/>
        <v>9.8679303880977649</v>
      </c>
      <c r="Z1262" s="4">
        <f t="shared" ca="1" si="198"/>
        <v>-6.290593236941816E-2</v>
      </c>
      <c r="AA1262" s="4">
        <f t="shared" ca="1" si="199"/>
        <v>0.34579509271703568</v>
      </c>
    </row>
    <row r="1263" spans="1:27" x14ac:dyDescent="0.25">
      <c r="A1263">
        <v>1231</v>
      </c>
      <c r="B1263" s="176">
        <f ca="1">OFFSET(InputPriceData!B$15,CalculationsAndCharts!$A1263+$A$11,0,1,1)</f>
        <v>39770</v>
      </c>
      <c r="C1263" s="3">
        <f ca="1">OFFSET(InputPriceData!G$15,CalculationsAndCharts!$A1263+$A$11,IF($C$7,8,0),1,1)</f>
        <v>523811800</v>
      </c>
      <c r="D1263" s="4">
        <f ca="1">OFFSET(InputPriceData!C$15,CalculationsAndCharts!$A1263+$A$11,IF($C$7,8,0),1,1)</f>
        <v>75.709999999999994</v>
      </c>
      <c r="E1263" s="4">
        <f ca="1">OFFSET(InputPriceData!D$15,CalculationsAndCharts!$A1263+$A$11,IF($C$7,8,0),1,1)</f>
        <v>77.55</v>
      </c>
      <c r="F1263" s="4">
        <f ca="1">OFFSET(InputPriceData!E$15,CalculationsAndCharts!$A1263+$A$11,IF($C$7,8,0),1,1)</f>
        <v>73.72</v>
      </c>
      <c r="G1263" s="4">
        <f ca="1">OFFSET(InputPriceData!F$15,CalculationsAndCharts!$A1263+$A$11,IF($C$7,8,0),1,1)</f>
        <v>77.430000000000007</v>
      </c>
      <c r="H1263" s="138"/>
      <c r="I1263" s="138"/>
      <c r="O1263" s="246">
        <f t="shared" ca="1" si="190"/>
        <v>-0.42637618791129661</v>
      </c>
      <c r="P1263" s="246">
        <f t="shared" ca="1" si="191"/>
        <v>-0.11821413239739442</v>
      </c>
      <c r="Q1263" s="246">
        <f t="shared" ca="1" si="193"/>
        <v>9.9575483230048079</v>
      </c>
      <c r="R1263" s="4">
        <f t="shared" ca="1" si="194"/>
        <v>-1.1871811068622755E-2</v>
      </c>
      <c r="S1263" s="4">
        <f t="shared" ca="1" si="192"/>
        <v>0.89771999488600773</v>
      </c>
      <c r="W1263" s="246">
        <f t="shared" ca="1" si="195"/>
        <v>-0.42637618791129661</v>
      </c>
      <c r="X1263" s="246">
        <f t="shared" ca="1" si="196"/>
        <v>-0.11821413239739442</v>
      </c>
      <c r="Y1263" s="246">
        <f t="shared" ca="1" si="197"/>
        <v>9.9575483230048079</v>
      </c>
      <c r="Z1263" s="4">
        <f t="shared" ca="1" si="198"/>
        <v>-1.1871811068622755E-2</v>
      </c>
      <c r="AA1263" s="4">
        <f t="shared" ca="1" si="199"/>
        <v>0.38998009694395402</v>
      </c>
    </row>
    <row r="1264" spans="1:27" x14ac:dyDescent="0.25">
      <c r="A1264">
        <v>1232</v>
      </c>
      <c r="B1264" s="176">
        <f ca="1">OFFSET(InputPriceData!B$15,CalculationsAndCharts!$A1264+$A$11,0,1,1)</f>
        <v>39769</v>
      </c>
      <c r="C1264" s="3">
        <f ca="1">OFFSET(InputPriceData!G$15,CalculationsAndCharts!$A1264+$A$11,IF($C$7,8,0),1,1)</f>
        <v>415254900</v>
      </c>
      <c r="D1264" s="4">
        <f ca="1">OFFSET(InputPriceData!C$15,CalculationsAndCharts!$A1264+$A$11,IF($C$7,8,0),1,1)</f>
        <v>76.8</v>
      </c>
      <c r="E1264" s="4">
        <f ca="1">OFFSET(InputPriceData!D$15,CalculationsAndCharts!$A1264+$A$11,IF($C$7,8,0),1,1)</f>
        <v>78.739999999999995</v>
      </c>
      <c r="F1264" s="4">
        <f ca="1">OFFSET(InputPriceData!E$15,CalculationsAndCharts!$A1264+$A$11,IF($C$7,8,0),1,1)</f>
        <v>75.709999999999994</v>
      </c>
      <c r="G1264" s="4">
        <f ca="1">OFFSET(InputPriceData!F$15,CalculationsAndCharts!$A1264+$A$11,IF($C$7,8,0),1,1)</f>
        <v>75.989999999999995</v>
      </c>
      <c r="H1264" s="138"/>
      <c r="I1264" s="138"/>
      <c r="O1264" s="246">
        <f t="shared" ca="1" si="190"/>
        <v>-2.4748201151897091</v>
      </c>
      <c r="P1264" s="246">
        <f t="shared" ca="1" si="191"/>
        <v>0.36502161037552516</v>
      </c>
      <c r="Q1264" s="246">
        <f t="shared" ca="1" si="193"/>
        <v>10.047980144303541</v>
      </c>
      <c r="R1264" s="4">
        <f t="shared" ca="1" si="194"/>
        <v>3.6327859443717685E-2</v>
      </c>
      <c r="S1264" s="4">
        <f t="shared" ca="1" si="192"/>
        <v>0.90668376703969122</v>
      </c>
      <c r="W1264" s="246">
        <f t="shared" ca="1" si="195"/>
        <v>-2.4748201151897091</v>
      </c>
      <c r="X1264" s="246">
        <f t="shared" ca="1" si="196"/>
        <v>0.36502161037552516</v>
      </c>
      <c r="Y1264" s="246">
        <f t="shared" ca="1" si="197"/>
        <v>10.047980144303541</v>
      </c>
      <c r="Z1264" s="4">
        <f t="shared" ca="1" si="198"/>
        <v>3.6327859443717685E-2</v>
      </c>
      <c r="AA1264" s="4">
        <f t="shared" ca="1" si="199"/>
        <v>0.43007832940357293</v>
      </c>
    </row>
    <row r="1265" spans="1:27" x14ac:dyDescent="0.25">
      <c r="A1265">
        <v>1233</v>
      </c>
      <c r="B1265" s="176">
        <f ca="1">OFFSET(InputPriceData!B$15,CalculationsAndCharts!$A1265+$A$11,0,1,1)</f>
        <v>39766</v>
      </c>
      <c r="C1265" s="3">
        <f ca="1">OFFSET(InputPriceData!G$15,CalculationsAndCharts!$A1265+$A$11,IF($C$7,8,0),1,1)</f>
        <v>540352300</v>
      </c>
      <c r="D1265" s="4">
        <f ca="1">OFFSET(InputPriceData!C$15,CalculationsAndCharts!$A1265+$A$11,IF($C$7,8,0),1,1)</f>
        <v>79.5</v>
      </c>
      <c r="E1265" s="4">
        <f ca="1">OFFSET(InputPriceData!D$15,CalculationsAndCharts!$A1265+$A$11,IF($C$7,8,0),1,1)</f>
        <v>81.86</v>
      </c>
      <c r="F1265" s="4">
        <f ca="1">OFFSET(InputPriceData!E$15,CalculationsAndCharts!$A1265+$A$11,IF($C$7,8,0),1,1)</f>
        <v>76.930000000000007</v>
      </c>
      <c r="G1265" s="4">
        <f ca="1">OFFSET(InputPriceData!F$15,CalculationsAndCharts!$A1265+$A$11,IF($C$7,8,0),1,1)</f>
        <v>77.02</v>
      </c>
      <c r="H1265" s="138"/>
      <c r="I1265" s="138"/>
      <c r="O1265" s="246">
        <f t="shared" ca="1" si="190"/>
        <v>-2.1250326563375386</v>
      </c>
      <c r="P1265" s="246">
        <f t="shared" ca="1" si="191"/>
        <v>0.89482335570224381</v>
      </c>
      <c r="Q1265" s="246">
        <f t="shared" ca="1" si="193"/>
        <v>10.139233243494996</v>
      </c>
      <c r="R1265" s="4">
        <f t="shared" ca="1" si="194"/>
        <v>8.8253552730561111E-2</v>
      </c>
      <c r="S1265" s="4">
        <f t="shared" ca="1" si="192"/>
        <v>0.91553431257243645</v>
      </c>
      <c r="W1265" s="246">
        <f t="shared" ca="1" si="195"/>
        <v>-2.1250326563375386</v>
      </c>
      <c r="X1265" s="246">
        <f t="shared" ca="1" si="196"/>
        <v>0.89482335570224381</v>
      </c>
      <c r="Y1265" s="246">
        <f t="shared" ca="1" si="197"/>
        <v>10.139233243494996</v>
      </c>
      <c r="Z1265" s="4">
        <f t="shared" ca="1" si="198"/>
        <v>8.8253552730561111E-2</v>
      </c>
      <c r="AA1265" s="4">
        <f t="shared" ca="1" si="199"/>
        <v>0.47160521832903735</v>
      </c>
    </row>
    <row r="1266" spans="1:27" x14ac:dyDescent="0.25">
      <c r="A1266">
        <v>1234</v>
      </c>
      <c r="B1266" s="176">
        <f ca="1">OFFSET(InputPriceData!B$15,CalculationsAndCharts!$A1266+$A$11,0,1,1)</f>
        <v>39765</v>
      </c>
      <c r="C1266" s="3">
        <f ca="1">OFFSET(InputPriceData!G$15,CalculationsAndCharts!$A1266+$A$11,IF($C$7,8,0),1,1)</f>
        <v>753141900</v>
      </c>
      <c r="D1266" s="4">
        <f ca="1">OFFSET(InputPriceData!C$15,CalculationsAndCharts!$A1266+$A$11,IF($C$7,8,0),1,1)</f>
        <v>76.58</v>
      </c>
      <c r="E1266" s="4">
        <f ca="1">OFFSET(InputPriceData!D$15,CalculationsAndCharts!$A1266+$A$11,IF($C$7,8,0),1,1)</f>
        <v>81.56</v>
      </c>
      <c r="F1266" s="4">
        <f ca="1">OFFSET(InputPriceData!E$15,CalculationsAndCharts!$A1266+$A$11,IF($C$7,8,0),1,1)</f>
        <v>72.989999999999995</v>
      </c>
      <c r="G1266" s="4">
        <f ca="1">OFFSET(InputPriceData!F$15,CalculationsAndCharts!$A1266+$A$11,IF($C$7,8,0),1,1)</f>
        <v>81.06</v>
      </c>
      <c r="H1266" s="138"/>
      <c r="I1266" s="138"/>
      <c r="O1266" s="246">
        <f t="shared" ca="1" si="190"/>
        <v>1.4099769823268955</v>
      </c>
      <c r="P1266" s="246">
        <f t="shared" ca="1" si="191"/>
        <v>1.3273169698439753</v>
      </c>
      <c r="Q1266" s="246">
        <f t="shared" ca="1" si="193"/>
        <v>10.231315079207867</v>
      </c>
      <c r="R1266" s="4">
        <f t="shared" ca="1" si="194"/>
        <v>0.12973082732456903</v>
      </c>
      <c r="S1266" s="4">
        <f t="shared" ca="1" si="192"/>
        <v>0.92207180322771876</v>
      </c>
      <c r="W1266" s="246">
        <f t="shared" ca="1" si="195"/>
        <v>1.4099769823268955</v>
      </c>
      <c r="X1266" s="246">
        <f t="shared" ca="1" si="196"/>
        <v>1.3273169698439753</v>
      </c>
      <c r="Y1266" s="246">
        <f t="shared" ca="1" si="197"/>
        <v>10.231315079207867</v>
      </c>
      <c r="Z1266" s="4">
        <f t="shared" ca="1" si="198"/>
        <v>0.12973082732456903</v>
      </c>
      <c r="AA1266" s="4">
        <f t="shared" ca="1" si="199"/>
        <v>0.50359795555911113</v>
      </c>
    </row>
    <row r="1267" spans="1:27" x14ac:dyDescent="0.25">
      <c r="A1267">
        <v>1235</v>
      </c>
      <c r="B1267" s="176">
        <f ca="1">OFFSET(InputPriceData!B$15,CalculationsAndCharts!$A1267+$A$11,0,1,1)</f>
        <v>39764</v>
      </c>
      <c r="C1267" s="3">
        <f ca="1">OFFSET(InputPriceData!G$15,CalculationsAndCharts!$A1267+$A$11,IF($C$7,8,0),1,1)</f>
        <v>454330600</v>
      </c>
      <c r="D1267" s="4">
        <f ca="1">OFFSET(InputPriceData!C$15,CalculationsAndCharts!$A1267+$A$11,IF($C$7,8,0),1,1)</f>
        <v>78.45</v>
      </c>
      <c r="E1267" s="4">
        <f ca="1">OFFSET(InputPriceData!D$15,CalculationsAndCharts!$A1267+$A$11,IF($C$7,8,0),1,1)</f>
        <v>79.09</v>
      </c>
      <c r="F1267" s="4">
        <f ca="1">OFFSET(InputPriceData!E$15,CalculationsAndCharts!$A1267+$A$11,IF($C$7,8,0),1,1)</f>
        <v>75.69</v>
      </c>
      <c r="G1267" s="4">
        <f ca="1">OFFSET(InputPriceData!F$15,CalculationsAndCharts!$A1267+$A$11,IF($C$7,8,0),1,1)</f>
        <v>76.31</v>
      </c>
      <c r="H1267" s="138"/>
      <c r="I1267" s="138"/>
      <c r="O1267" s="246">
        <f t="shared" ca="1" si="190"/>
        <v>-3.9233169255761053</v>
      </c>
      <c r="P1267" s="246">
        <f t="shared" ca="1" si="191"/>
        <v>1.794110075420454</v>
      </c>
      <c r="Q1267" s="246">
        <f t="shared" ca="1" si="193"/>
        <v>10.324233177808141</v>
      </c>
      <c r="R1267" s="4">
        <f t="shared" ca="1" si="194"/>
        <v>0.17377659381782268</v>
      </c>
      <c r="S1267" s="4">
        <f t="shared" ca="1" si="192"/>
        <v>0.92855204362626698</v>
      </c>
      <c r="W1267" s="246">
        <f t="shared" ca="1" si="195"/>
        <v>-3.9233169255761053</v>
      </c>
      <c r="X1267" s="246">
        <f t="shared" ca="1" si="196"/>
        <v>1.794110075420454</v>
      </c>
      <c r="Y1267" s="246">
        <f t="shared" ca="1" si="197"/>
        <v>10.324233177808141</v>
      </c>
      <c r="Z1267" s="4">
        <f t="shared" ca="1" si="198"/>
        <v>0.17377659381782268</v>
      </c>
      <c r="AA1267" s="4">
        <f t="shared" ca="1" si="199"/>
        <v>0.53648516778148303</v>
      </c>
    </row>
    <row r="1268" spans="1:27" x14ac:dyDescent="0.25">
      <c r="A1268">
        <v>1236</v>
      </c>
      <c r="B1268" s="176">
        <f ca="1">OFFSET(InputPriceData!B$15,CalculationsAndCharts!$A1268+$A$11,0,1,1)</f>
        <v>39763</v>
      </c>
      <c r="C1268" s="3">
        <f ca="1">OFFSET(InputPriceData!G$15,CalculationsAndCharts!$A1268+$A$11,IF($C$7,8,0),1,1)</f>
        <v>418498200</v>
      </c>
      <c r="D1268" s="4">
        <f ca="1">OFFSET(InputPriceData!C$15,CalculationsAndCharts!$A1268+$A$11,IF($C$7,8,0),1,1)</f>
        <v>80.7</v>
      </c>
      <c r="E1268" s="4">
        <f ca="1">OFFSET(InputPriceData!D$15,CalculationsAndCharts!$A1268+$A$11,IF($C$7,8,0),1,1)</f>
        <v>81.93</v>
      </c>
      <c r="F1268" s="4">
        <f ca="1">OFFSET(InputPriceData!E$15,CalculationsAndCharts!$A1268+$A$11,IF($C$7,8,0),1,1)</f>
        <v>78.819999999999993</v>
      </c>
      <c r="G1268" s="4">
        <f ca="1">OFFSET(InputPriceData!F$15,CalculationsAndCharts!$A1268+$A$11,IF($C$7,8,0),1,1)</f>
        <v>79.819999999999993</v>
      </c>
      <c r="H1268" s="138"/>
      <c r="I1268" s="138"/>
      <c r="O1268" s="246">
        <f t="shared" ca="1" si="190"/>
        <v>-1.1046109674328253</v>
      </c>
      <c r="P1268" s="246">
        <f t="shared" ca="1" si="191"/>
        <v>2.1460938617490291</v>
      </c>
      <c r="Q1268" s="246">
        <f t="shared" ca="1" si="193"/>
        <v>10.417995134014269</v>
      </c>
      <c r="R1268" s="4">
        <f t="shared" ca="1" si="194"/>
        <v>0.20599873911844443</v>
      </c>
      <c r="S1268" s="4">
        <f t="shared" ca="1" si="192"/>
        <v>0.93301821992691303</v>
      </c>
      <c r="W1268" s="246">
        <f t="shared" ca="1" si="195"/>
        <v>-1.1046109674328253</v>
      </c>
      <c r="X1268" s="246">
        <f t="shared" ca="1" si="196"/>
        <v>2.1460938617490291</v>
      </c>
      <c r="Y1268" s="246">
        <f t="shared" ca="1" si="197"/>
        <v>10.417995134014269</v>
      </c>
      <c r="Z1268" s="4">
        <f t="shared" ca="1" si="198"/>
        <v>0.20599873911844443</v>
      </c>
      <c r="AA1268" s="4">
        <f t="shared" ca="1" si="199"/>
        <v>0.55986605828562375</v>
      </c>
    </row>
    <row r="1269" spans="1:27" x14ac:dyDescent="0.25">
      <c r="A1269">
        <v>1237</v>
      </c>
      <c r="B1269" s="176">
        <f ca="1">OFFSET(InputPriceData!B$15,CalculationsAndCharts!$A1269+$A$11,0,1,1)</f>
        <v>39762</v>
      </c>
      <c r="C1269" s="3">
        <f ca="1">OFFSET(InputPriceData!G$15,CalculationsAndCharts!$A1269+$A$11,IF($C$7,8,0),1,1)</f>
        <v>301773000</v>
      </c>
      <c r="D1269" s="4">
        <f ca="1">OFFSET(InputPriceData!C$15,CalculationsAndCharts!$A1269+$A$11,IF($C$7,8,0),1,1)</f>
        <v>84.65</v>
      </c>
      <c r="E1269" s="4">
        <f ca="1">OFFSET(InputPriceData!D$15,CalculationsAndCharts!$A1269+$A$11,IF($C$7,8,0),1,1)</f>
        <v>84.94</v>
      </c>
      <c r="F1269" s="4">
        <f ca="1">OFFSET(InputPriceData!E$15,CalculationsAndCharts!$A1269+$A$11,IF($C$7,8,0),1,1)</f>
        <v>80.84</v>
      </c>
      <c r="G1269" s="4">
        <f ca="1">OFFSET(InputPriceData!F$15,CalculationsAndCharts!$A1269+$A$11,IF($C$7,8,0),1,1)</f>
        <v>82.36</v>
      </c>
      <c r="H1269" s="138"/>
      <c r="I1269" s="138"/>
      <c r="O1269" s="246">
        <f t="shared" ca="1" si="190"/>
        <v>0.96377649939680365</v>
      </c>
      <c r="P1269" s="246">
        <f t="shared" ca="1" si="191"/>
        <v>2.1207854211423776</v>
      </c>
      <c r="Q1269" s="246">
        <f t="shared" ca="1" si="193"/>
        <v>10.512608611517932</v>
      </c>
      <c r="R1269" s="4">
        <f t="shared" ca="1" si="194"/>
        <v>0.20173731368813455</v>
      </c>
      <c r="S1269" s="4">
        <f t="shared" ca="1" si="192"/>
        <v>0.93244014132993713</v>
      </c>
      <c r="W1269" s="246">
        <f t="shared" ca="1" si="195"/>
        <v>0.96377649939680365</v>
      </c>
      <c r="X1269" s="246">
        <f t="shared" ca="1" si="196"/>
        <v>2.1207854211423776</v>
      </c>
      <c r="Y1269" s="246">
        <f t="shared" ca="1" si="197"/>
        <v>10.512608611517932</v>
      </c>
      <c r="Z1269" s="4">
        <f t="shared" ca="1" si="198"/>
        <v>0.20173731368813455</v>
      </c>
      <c r="AA1269" s="4">
        <f t="shared" ca="1" si="199"/>
        <v>0.55680590285321307</v>
      </c>
    </row>
    <row r="1270" spans="1:27" x14ac:dyDescent="0.25">
      <c r="A1270">
        <v>1238</v>
      </c>
      <c r="B1270" s="176">
        <f ca="1">OFFSET(InputPriceData!B$15,CalculationsAndCharts!$A1270+$A$11,0,1,1)</f>
        <v>39759</v>
      </c>
      <c r="C1270" s="3">
        <f ca="1">OFFSET(InputPriceData!G$15,CalculationsAndCharts!$A1270+$A$11,IF($C$7,8,0),1,1)</f>
        <v>380391000</v>
      </c>
      <c r="D1270" s="4">
        <f ca="1">OFFSET(InputPriceData!C$15,CalculationsAndCharts!$A1270+$A$11,IF($C$7,8,0),1,1)</f>
        <v>81.489999999999995</v>
      </c>
      <c r="E1270" s="4">
        <f ca="1">OFFSET(InputPriceData!D$15,CalculationsAndCharts!$A1270+$A$11,IF($C$7,8,0),1,1)</f>
        <v>83.57</v>
      </c>
      <c r="F1270" s="4">
        <f ca="1">OFFSET(InputPriceData!E$15,CalculationsAndCharts!$A1270+$A$11,IF($C$7,8,0),1,1)</f>
        <v>80.459999999999994</v>
      </c>
      <c r="G1270" s="4">
        <f ca="1">OFFSET(InputPriceData!F$15,CalculationsAndCharts!$A1270+$A$11,IF($C$7,8,0),1,1)</f>
        <v>83.45</v>
      </c>
      <c r="H1270" s="138"/>
      <c r="I1270" s="138"/>
      <c r="O1270" s="246">
        <f t="shared" ca="1" si="190"/>
        <v>1.7057801227012823</v>
      </c>
      <c r="P1270" s="246">
        <f t="shared" ca="1" si="191"/>
        <v>1.8113529185853132</v>
      </c>
      <c r="Q1270" s="246">
        <f t="shared" ca="1" si="193"/>
        <v>10.608081343610426</v>
      </c>
      <c r="R1270" s="4">
        <f t="shared" ca="1" si="194"/>
        <v>0.17075217090754558</v>
      </c>
      <c r="S1270" s="4">
        <f t="shared" ca="1" si="192"/>
        <v>0.92812131451971935</v>
      </c>
      <c r="W1270" s="246">
        <f t="shared" ca="1" si="195"/>
        <v>1.7057801227012823</v>
      </c>
      <c r="X1270" s="246">
        <f t="shared" ca="1" si="196"/>
        <v>1.8113529185853132</v>
      </c>
      <c r="Y1270" s="246">
        <f t="shared" ca="1" si="197"/>
        <v>10.608081343610426</v>
      </c>
      <c r="Z1270" s="4">
        <f t="shared" ca="1" si="198"/>
        <v>0.17075217090754558</v>
      </c>
      <c r="AA1270" s="4">
        <f t="shared" ca="1" si="199"/>
        <v>0.5342616371566955</v>
      </c>
    </row>
    <row r="1271" spans="1:27" x14ac:dyDescent="0.25">
      <c r="A1271">
        <v>1239</v>
      </c>
      <c r="B1271" s="176">
        <f ca="1">OFFSET(InputPriceData!B$15,CalculationsAndCharts!$A1271+$A$11,0,1,1)</f>
        <v>39758</v>
      </c>
      <c r="C1271" s="3">
        <f ca="1">OFFSET(InputPriceData!G$15,CalculationsAndCharts!$A1271+$A$11,IF($C$7,8,0),1,1)</f>
        <v>477721900</v>
      </c>
      <c r="D1271" s="4">
        <f ca="1">OFFSET(InputPriceData!C$15,CalculationsAndCharts!$A1271+$A$11,IF($C$7,8,0),1,1)</f>
        <v>83.99</v>
      </c>
      <c r="E1271" s="4">
        <f ca="1">OFFSET(InputPriceData!D$15,CalculationsAndCharts!$A1271+$A$11,IF($C$7,8,0),1,1)</f>
        <v>84.86</v>
      </c>
      <c r="F1271" s="4">
        <f ca="1">OFFSET(InputPriceData!E$15,CalculationsAndCharts!$A1271+$A$11,IF($C$7,8,0),1,1)</f>
        <v>80.08</v>
      </c>
      <c r="G1271" s="4">
        <f ca="1">OFFSET(InputPriceData!F$15,CalculationsAndCharts!$A1271+$A$11,IF($C$7,8,0),1,1)</f>
        <v>80.790000000000006</v>
      </c>
      <c r="H1271" s="138"/>
      <c r="I1271" s="138"/>
      <c r="O1271" s="246">
        <f t="shared" ca="1" si="190"/>
        <v>-1.4091058725480083</v>
      </c>
      <c r="P1271" s="246">
        <f t="shared" ca="1" si="191"/>
        <v>1.2701456897750338</v>
      </c>
      <c r="Q1271" s="246">
        <f t="shared" ca="1" si="193"/>
        <v>10.704421133814758</v>
      </c>
      <c r="R1271" s="4">
        <f t="shared" ca="1" si="194"/>
        <v>0.11865617709702245</v>
      </c>
      <c r="S1271" s="4">
        <f t="shared" ca="1" si="192"/>
        <v>0.92036941267452999</v>
      </c>
      <c r="W1271" s="246">
        <f t="shared" ca="1" si="195"/>
        <v>-1.4091058725480083</v>
      </c>
      <c r="X1271" s="246">
        <f t="shared" ca="1" si="196"/>
        <v>1.2701456897750338</v>
      </c>
      <c r="Y1271" s="246">
        <f t="shared" ca="1" si="197"/>
        <v>10.704421133814758</v>
      </c>
      <c r="Z1271" s="4">
        <f t="shared" ca="1" si="198"/>
        <v>0.11865617709702245</v>
      </c>
      <c r="AA1271" s="4">
        <f t="shared" ca="1" si="199"/>
        <v>0.49515490200014722</v>
      </c>
    </row>
    <row r="1272" spans="1:27" x14ac:dyDescent="0.25">
      <c r="A1272">
        <v>1240</v>
      </c>
      <c r="B1272" s="176">
        <f ca="1">OFFSET(InputPriceData!B$15,CalculationsAndCharts!$A1272+$A$11,0,1,1)</f>
        <v>39757</v>
      </c>
      <c r="C1272" s="3">
        <f ca="1">OFFSET(InputPriceData!G$15,CalculationsAndCharts!$A1272+$A$11,IF($C$7,8,0),1,1)</f>
        <v>387844100</v>
      </c>
      <c r="D1272" s="4">
        <f ca="1">OFFSET(InputPriceData!C$15,CalculationsAndCharts!$A1272+$A$11,IF($C$7,8,0),1,1)</f>
        <v>88.21</v>
      </c>
      <c r="E1272" s="4">
        <f ca="1">OFFSET(InputPriceData!D$15,CalculationsAndCharts!$A1272+$A$11,IF($C$7,8,0),1,1)</f>
        <v>89.55</v>
      </c>
      <c r="F1272" s="4">
        <f ca="1">OFFSET(InputPriceData!E$15,CalculationsAndCharts!$A1272+$A$11,IF($C$7,8,0),1,1)</f>
        <v>84.47</v>
      </c>
      <c r="G1272" s="4">
        <f ca="1">OFFSET(InputPriceData!F$15,CalculationsAndCharts!$A1272+$A$11,IF($C$7,8,0),1,1)</f>
        <v>85.53</v>
      </c>
      <c r="H1272" s="138"/>
      <c r="I1272" s="138"/>
      <c r="O1272" s="246">
        <f t="shared" ca="1" si="190"/>
        <v>2.9294797013029341</v>
      </c>
      <c r="P1272" s="246">
        <f t="shared" ca="1" si="191"/>
        <v>0.28804117119968331</v>
      </c>
      <c r="Q1272" s="246">
        <f t="shared" ca="1" si="193"/>
        <v>10.80163585652347</v>
      </c>
      <c r="R1272" s="4">
        <f t="shared" ca="1" si="194"/>
        <v>2.6666439697254338E-2</v>
      </c>
      <c r="S1272" s="4">
        <f t="shared" ca="1" si="192"/>
        <v>0.90494787554022771</v>
      </c>
      <c r="W1272" s="246">
        <f t="shared" ca="1" si="195"/>
        <v>2.9294797013029341</v>
      </c>
      <c r="X1272" s="246">
        <f t="shared" ca="1" si="196"/>
        <v>0.28804117119968331</v>
      </c>
      <c r="Y1272" s="246">
        <f t="shared" ca="1" si="197"/>
        <v>10.80163585652347</v>
      </c>
      <c r="Z1272" s="4">
        <f t="shared" ca="1" si="198"/>
        <v>2.6666439697254338E-2</v>
      </c>
      <c r="AA1272" s="4">
        <f t="shared" ca="1" si="199"/>
        <v>0.42216340173930678</v>
      </c>
    </row>
    <row r="1273" spans="1:27" x14ac:dyDescent="0.25">
      <c r="A1273">
        <v>1241</v>
      </c>
      <c r="B1273" s="176">
        <f ca="1">OFFSET(InputPriceData!B$15,CalculationsAndCharts!$A1273+$A$11,0,1,1)</f>
        <v>39756</v>
      </c>
      <c r="C1273" s="3">
        <f ca="1">OFFSET(InputPriceData!G$15,CalculationsAndCharts!$A1273+$A$11,IF($C$7,8,0),1,1)</f>
        <v>346793400</v>
      </c>
      <c r="D1273" s="4">
        <f ca="1">OFFSET(InputPriceData!C$15,CalculationsAndCharts!$A1273+$A$11,IF($C$7,8,0),1,1)</f>
        <v>88.08</v>
      </c>
      <c r="E1273" s="4">
        <f ca="1">OFFSET(InputPriceData!D$15,CalculationsAndCharts!$A1273+$A$11,IF($C$7,8,0),1,1)</f>
        <v>89.68</v>
      </c>
      <c r="F1273" s="4">
        <f ca="1">OFFSET(InputPriceData!E$15,CalculationsAndCharts!$A1273+$A$11,IF($C$7,8,0),1,1)</f>
        <v>85.99</v>
      </c>
      <c r="G1273" s="4">
        <f ca="1">OFFSET(InputPriceData!F$15,CalculationsAndCharts!$A1273+$A$11,IF($C$7,8,0),1,1)</f>
        <v>89.28</v>
      </c>
      <c r="H1273" s="138"/>
      <c r="I1273" s="138"/>
      <c r="O1273" s="246">
        <f t="shared" ca="1" si="190"/>
        <v>6.6297597474137859</v>
      </c>
      <c r="P1273" s="246">
        <f t="shared" ca="1" si="191"/>
        <v>-1.1851583627557689</v>
      </c>
      <c r="Q1273" s="246">
        <f t="shared" ca="1" si="193"/>
        <v>10.899733457642251</v>
      </c>
      <c r="R1273" s="4">
        <f t="shared" ca="1" si="194"/>
        <v>-0.10873278391269336</v>
      </c>
      <c r="S1273" s="4">
        <f t="shared" ca="1" si="192"/>
        <v>0.87709976542472745</v>
      </c>
      <c r="W1273" s="246">
        <f t="shared" ca="1" si="195"/>
        <v>6.6297597474137859</v>
      </c>
      <c r="X1273" s="246">
        <f t="shared" ca="1" si="196"/>
        <v>-1.1851583627557689</v>
      </c>
      <c r="Y1273" s="246">
        <f t="shared" ca="1" si="197"/>
        <v>10.899733457642251</v>
      </c>
      <c r="Z1273" s="4">
        <f t="shared" ca="1" si="198"/>
        <v>-0.10873278391269336</v>
      </c>
      <c r="AA1273" s="4">
        <f t="shared" ca="1" si="199"/>
        <v>0.30451136339740659</v>
      </c>
    </row>
    <row r="1274" spans="1:27" x14ac:dyDescent="0.25">
      <c r="A1274">
        <v>1242</v>
      </c>
      <c r="B1274" s="176">
        <f ca="1">OFFSET(InputPriceData!B$15,CalculationsAndCharts!$A1274+$A$11,0,1,1)</f>
        <v>39755</v>
      </c>
      <c r="C1274" s="3">
        <f ca="1">OFFSET(InputPriceData!G$15,CalculationsAndCharts!$A1274+$A$11,IF($C$7,8,0),1,1)</f>
        <v>205419400</v>
      </c>
      <c r="D1274" s="4">
        <f ca="1">OFFSET(InputPriceData!C$15,CalculationsAndCharts!$A1274+$A$11,IF($C$7,8,0),1,1)</f>
        <v>86.05</v>
      </c>
      <c r="E1274" s="4">
        <f ca="1">OFFSET(InputPriceData!D$15,CalculationsAndCharts!$A1274+$A$11,IF($C$7,8,0),1,1)</f>
        <v>86.86</v>
      </c>
      <c r="F1274" s="4">
        <f ca="1">OFFSET(InputPriceData!E$15,CalculationsAndCharts!$A1274+$A$11,IF($C$7,8,0),1,1)</f>
        <v>85.31</v>
      </c>
      <c r="G1274" s="4">
        <f ca="1">OFFSET(InputPriceData!F$15,CalculationsAndCharts!$A1274+$A$11,IF($C$7,8,0),1,1)</f>
        <v>86.34</v>
      </c>
      <c r="H1274" s="138"/>
      <c r="I1274" s="138"/>
      <c r="O1274" s="246">
        <f t="shared" ca="1" si="190"/>
        <v>3.6628251659629538</v>
      </c>
      <c r="P1274" s="246">
        <f t="shared" ca="1" si="191"/>
        <v>-2.7473837658327791</v>
      </c>
      <c r="Q1274" s="246">
        <f t="shared" ca="1" si="193"/>
        <v>10.998721955239406</v>
      </c>
      <c r="R1274" s="4">
        <f t="shared" ca="1" si="194"/>
        <v>-0.24979118274046574</v>
      </c>
      <c r="S1274" s="4">
        <f t="shared" ca="1" si="192"/>
        <v>0.8387757180611688</v>
      </c>
      <c r="W1274" s="246">
        <f t="shared" ca="1" si="195"/>
        <v>3.6628251659629538</v>
      </c>
      <c r="X1274" s="246">
        <f t="shared" ca="1" si="196"/>
        <v>-2.7473837658327791</v>
      </c>
      <c r="Y1274" s="246">
        <f t="shared" ca="1" si="197"/>
        <v>10.998721955239406</v>
      </c>
      <c r="Z1274" s="4">
        <f t="shared" ca="1" si="198"/>
        <v>-0.24979118274046574</v>
      </c>
      <c r="AA1274" s="4">
        <f t="shared" ca="1" si="199"/>
        <v>0.16688319780302585</v>
      </c>
    </row>
    <row r="1275" spans="1:27" x14ac:dyDescent="0.25">
      <c r="A1275">
        <v>1243</v>
      </c>
      <c r="B1275" s="176">
        <f ca="1">OFFSET(InputPriceData!B$15,CalculationsAndCharts!$A1275+$A$11,0,1,1)</f>
        <v>39752</v>
      </c>
      <c r="C1275" s="3">
        <f ca="1">OFFSET(InputPriceData!G$15,CalculationsAndCharts!$A1275+$A$11,IF($C$7,8,0),1,1)</f>
        <v>411394000</v>
      </c>
      <c r="D1275" s="4">
        <f ca="1">OFFSET(InputPriceData!C$15,CalculationsAndCharts!$A1275+$A$11,IF($C$7,8,0),1,1)</f>
        <v>84.54</v>
      </c>
      <c r="E1275" s="4">
        <f ca="1">OFFSET(InputPriceData!D$15,CalculationsAndCharts!$A1275+$A$11,IF($C$7,8,0),1,1)</f>
        <v>87.65</v>
      </c>
      <c r="F1275" s="4">
        <f ca="1">OFFSET(InputPriceData!E$15,CalculationsAndCharts!$A1275+$A$11,IF($C$7,8,0),1,1)</f>
        <v>84.01</v>
      </c>
      <c r="G1275" s="4">
        <f ca="1">OFFSET(InputPriceData!F$15,CalculationsAndCharts!$A1275+$A$11,IF($C$7,8,0),1,1)</f>
        <v>86.1</v>
      </c>
      <c r="H1275" s="138"/>
      <c r="I1275" s="138"/>
      <c r="O1275" s="246">
        <f t="shared" ca="1" si="190"/>
        <v>3.2366526093793264</v>
      </c>
      <c r="P1275" s="246">
        <f t="shared" ca="1" si="191"/>
        <v>-4.210772807116598</v>
      </c>
      <c r="Q1275" s="246">
        <f t="shared" ca="1" si="193"/>
        <v>11.098609440201217</v>
      </c>
      <c r="R1275" s="4">
        <f t="shared" ca="1" si="194"/>
        <v>-0.37939643067936057</v>
      </c>
      <c r="S1275" s="4">
        <f t="shared" ca="1" si="192"/>
        <v>0.79053820543131748</v>
      </c>
      <c r="W1275" s="246">
        <f t="shared" ca="1" si="195"/>
        <v>3.2366526093793264</v>
      </c>
      <c r="X1275" s="246">
        <f t="shared" ca="1" si="196"/>
        <v>-4.210772807116598</v>
      </c>
      <c r="Y1275" s="246">
        <f t="shared" ca="1" si="197"/>
        <v>11.098609440201217</v>
      </c>
      <c r="Z1275" s="4">
        <f t="shared" ca="1" si="198"/>
        <v>-0.37939643067936057</v>
      </c>
      <c r="AA1275" s="4">
        <f t="shared" ca="1" si="199"/>
        <v>2.4289746582903338E-2</v>
      </c>
    </row>
    <row r="1276" spans="1:27" x14ac:dyDescent="0.25">
      <c r="A1276">
        <v>1244</v>
      </c>
      <c r="B1276" s="176">
        <f ca="1">OFFSET(InputPriceData!B$15,CalculationsAndCharts!$A1276+$A$11,0,1,1)</f>
        <v>39751</v>
      </c>
      <c r="C1276" s="3">
        <f ca="1">OFFSET(InputPriceData!G$15,CalculationsAndCharts!$A1276+$A$11,IF($C$7,8,0),1,1)</f>
        <v>414582100</v>
      </c>
      <c r="D1276" s="4">
        <f ca="1">OFFSET(InputPriceData!C$15,CalculationsAndCharts!$A1276+$A$11,IF($C$7,8,0),1,1)</f>
        <v>85.16</v>
      </c>
      <c r="E1276" s="4">
        <f ca="1">OFFSET(InputPriceData!D$15,CalculationsAndCharts!$A1276+$A$11,IF($C$7,8,0),1,1)</f>
        <v>85.83</v>
      </c>
      <c r="F1276" s="4">
        <f ca="1">OFFSET(InputPriceData!E$15,CalculationsAndCharts!$A1276+$A$11,IF($C$7,8,0),1,1)</f>
        <v>82.6</v>
      </c>
      <c r="G1276" s="4">
        <f ca="1">OFFSET(InputPriceData!F$15,CalculationsAndCharts!$A1276+$A$11,IF($C$7,8,0),1,1)</f>
        <v>85.62</v>
      </c>
      <c r="H1276" s="138"/>
      <c r="I1276" s="138"/>
      <c r="O1276" s="246">
        <f t="shared" ca="1" si="190"/>
        <v>2.513158688800424</v>
      </c>
      <c r="P1276" s="246">
        <f t="shared" ca="1" si="191"/>
        <v>-5.5487761112281184</v>
      </c>
      <c r="Q1276" s="246">
        <f t="shared" ca="1" si="193"/>
        <v>11.199404076893257</v>
      </c>
      <c r="R1276" s="4">
        <f t="shared" ca="1" si="194"/>
        <v>-0.49545280026786592</v>
      </c>
      <c r="S1276" s="4">
        <f t="shared" ca="1" si="192"/>
        <v>0.7301077248118365</v>
      </c>
      <c r="W1276" s="246">
        <f t="shared" ca="1" si="195"/>
        <v>2.513158688800424</v>
      </c>
      <c r="X1276" s="246">
        <f t="shared" ca="1" si="196"/>
        <v>-5.5487761112281184</v>
      </c>
      <c r="Y1276" s="246">
        <f t="shared" ca="1" si="197"/>
        <v>11.199404076893257</v>
      </c>
      <c r="Z1276" s="4">
        <f t="shared" ca="1" si="198"/>
        <v>-0.49545280026786592</v>
      </c>
      <c r="AA1276" s="4">
        <f t="shared" ca="1" si="199"/>
        <v>-0.11904533886832545</v>
      </c>
    </row>
    <row r="1277" spans="1:27" x14ac:dyDescent="0.25">
      <c r="A1277">
        <v>1245</v>
      </c>
      <c r="B1277" s="176">
        <f ca="1">OFFSET(InputPriceData!B$15,CalculationsAndCharts!$A1277+$A$11,0,1,1)</f>
        <v>39750</v>
      </c>
      <c r="C1277" s="3">
        <f ca="1">OFFSET(InputPriceData!G$15,CalculationsAndCharts!$A1277+$A$11,IF($C$7,8,0),1,1)</f>
        <v>531270100</v>
      </c>
      <c r="D1277" s="4">
        <f ca="1">OFFSET(InputPriceData!C$15,CalculationsAndCharts!$A1277+$A$11,IF($C$7,8,0),1,1)</f>
        <v>83.37</v>
      </c>
      <c r="E1277" s="4">
        <f ca="1">OFFSET(InputPriceData!D$15,CalculationsAndCharts!$A1277+$A$11,IF($C$7,8,0),1,1)</f>
        <v>86.4</v>
      </c>
      <c r="F1277" s="4">
        <f ca="1">OFFSET(InputPriceData!E$15,CalculationsAndCharts!$A1277+$A$11,IF($C$7,8,0),1,1)</f>
        <v>81.89</v>
      </c>
      <c r="G1277" s="4">
        <f ca="1">OFFSET(InputPriceData!F$15,CalculationsAndCharts!$A1277+$A$11,IF($C$7,8,0),1,1)</f>
        <v>82.76</v>
      </c>
      <c r="H1277" s="138"/>
      <c r="I1277" s="138"/>
      <c r="O1277" s="246">
        <f t="shared" ca="1" si="190"/>
        <v>-0.77214027631614002</v>
      </c>
      <c r="P1277" s="246">
        <f t="shared" ca="1" si="191"/>
        <v>-6.5972413363344513</v>
      </c>
      <c r="Q1277" s="246">
        <f t="shared" ca="1" si="193"/>
        <v>11.301114103827707</v>
      </c>
      <c r="R1277" s="4">
        <f t="shared" ca="1" si="194"/>
        <v>-0.58376911123302033</v>
      </c>
      <c r="S1277" s="4">
        <f t="shared" ca="1" si="192"/>
        <v>0.66629939255124959</v>
      </c>
      <c r="W1277" s="246">
        <f t="shared" ca="1" si="195"/>
        <v>-0.77214027631614002</v>
      </c>
      <c r="X1277" s="246">
        <f t="shared" ca="1" si="196"/>
        <v>-6.5972413363344513</v>
      </c>
      <c r="Y1277" s="246">
        <f t="shared" ca="1" si="197"/>
        <v>11.301114103827707</v>
      </c>
      <c r="Z1277" s="4">
        <f t="shared" ca="1" si="198"/>
        <v>-0.58376911123302033</v>
      </c>
      <c r="AA1277" s="4">
        <f t="shared" ca="1" si="199"/>
        <v>-0.23975335163194847</v>
      </c>
    </row>
    <row r="1278" spans="1:27" x14ac:dyDescent="0.25">
      <c r="A1278">
        <v>1246</v>
      </c>
      <c r="B1278" s="176">
        <f ca="1">OFFSET(InputPriceData!B$15,CalculationsAndCharts!$A1278+$A$11,0,1,1)</f>
        <v>39749</v>
      </c>
      <c r="C1278" s="3">
        <f ca="1">OFFSET(InputPriceData!G$15,CalculationsAndCharts!$A1278+$A$11,IF($C$7,8,0),1,1)</f>
        <v>639939500</v>
      </c>
      <c r="D1278" s="4">
        <f ca="1">OFFSET(InputPriceData!C$15,CalculationsAndCharts!$A1278+$A$11,IF($C$7,8,0),1,1)</f>
        <v>77.66</v>
      </c>
      <c r="E1278" s="4">
        <f ca="1">OFFSET(InputPriceData!D$15,CalculationsAndCharts!$A1278+$A$11,IF($C$7,8,0),1,1)</f>
        <v>83.8</v>
      </c>
      <c r="F1278" s="4">
        <f ca="1">OFFSET(InputPriceData!E$15,CalculationsAndCharts!$A1278+$A$11,IF($C$7,8,0),1,1)</f>
        <v>75.16</v>
      </c>
      <c r="G1278" s="4">
        <f ca="1">OFFSET(InputPriceData!F$15,CalculationsAndCharts!$A1278+$A$11,IF($C$7,8,0),1,1)</f>
        <v>83.37</v>
      </c>
      <c r="H1278" s="138"/>
      <c r="I1278" s="138"/>
      <c r="O1278" s="246">
        <f t="shared" ca="1" si="190"/>
        <v>-0.73172457777051214</v>
      </c>
      <c r="P1278" s="246">
        <f t="shared" ca="1" si="191"/>
        <v>-7.3120137634342122</v>
      </c>
      <c r="Q1278" s="246">
        <f t="shared" ca="1" si="193"/>
        <v>11.403747834336738</v>
      </c>
      <c r="R1278" s="4">
        <f t="shared" ca="1" si="194"/>
        <v>-0.641193918846373</v>
      </c>
      <c r="S1278" s="4">
        <f t="shared" ca="1" si="192"/>
        <v>0.61194252333486532</v>
      </c>
      <c r="W1278" s="246">
        <f t="shared" ca="1" si="195"/>
        <v>-0.73172457777051214</v>
      </c>
      <c r="X1278" s="246">
        <f t="shared" ca="1" si="196"/>
        <v>-7.3120137634342122</v>
      </c>
      <c r="Y1278" s="246">
        <f t="shared" ca="1" si="197"/>
        <v>11.403747834336738</v>
      </c>
      <c r="Z1278" s="4">
        <f t="shared" ca="1" si="198"/>
        <v>-0.641193918846373</v>
      </c>
      <c r="AA1278" s="4">
        <f t="shared" ca="1" si="199"/>
        <v>-0.32439360040273985</v>
      </c>
    </row>
    <row r="1279" spans="1:27" x14ac:dyDescent="0.25">
      <c r="A1279">
        <v>1247</v>
      </c>
      <c r="B1279" s="176">
        <f ca="1">OFFSET(InputPriceData!B$15,CalculationsAndCharts!$A1279+$A$11,0,1,1)</f>
        <v>39748</v>
      </c>
      <c r="C1279" s="3">
        <f ca="1">OFFSET(InputPriceData!G$15,CalculationsAndCharts!$A1279+$A$11,IF($C$7,8,0),1,1)</f>
        <v>397288600</v>
      </c>
      <c r="D1279" s="4">
        <f ca="1">OFFSET(InputPriceData!C$15,CalculationsAndCharts!$A1279+$A$11,IF($C$7,8,0),1,1)</f>
        <v>76.44</v>
      </c>
      <c r="E1279" s="4">
        <f ca="1">OFFSET(InputPriceData!D$15,CalculationsAndCharts!$A1279+$A$11,IF($C$7,8,0),1,1)</f>
        <v>79.58</v>
      </c>
      <c r="F1279" s="4">
        <f ca="1">OFFSET(InputPriceData!E$15,CalculationsAndCharts!$A1279+$A$11,IF($C$7,8,0),1,1)</f>
        <v>74.42</v>
      </c>
      <c r="G1279" s="4">
        <f ca="1">OFFSET(InputPriceData!F$15,CalculationsAndCharts!$A1279+$A$11,IF($C$7,8,0),1,1)</f>
        <v>74.64</v>
      </c>
      <c r="H1279" s="138"/>
      <c r="I1279" s="138"/>
      <c r="O1279" s="246">
        <f t="shared" ca="1" si="190"/>
        <v>-10.455261551980811</v>
      </c>
      <c r="P1279" s="246">
        <f t="shared" ca="1" si="191"/>
        <v>-7.6182978752874622</v>
      </c>
      <c r="Q1279" s="246">
        <f t="shared" ca="1" si="193"/>
        <v>11.507313657252006</v>
      </c>
      <c r="R1279" s="4">
        <f t="shared" ca="1" si="194"/>
        <v>-0.66203964732345211</v>
      </c>
      <c r="S1279" s="4">
        <f t="shared" ca="1" si="192"/>
        <v>0.58877130520110554</v>
      </c>
      <c r="W1279" s="246">
        <f t="shared" ca="1" si="195"/>
        <v>-10.455261551980811</v>
      </c>
      <c r="X1279" s="246">
        <f t="shared" ca="1" si="196"/>
        <v>-7.6182978752874622</v>
      </c>
      <c r="Y1279" s="246">
        <f t="shared" ca="1" si="197"/>
        <v>11.507313657252006</v>
      </c>
      <c r="Z1279" s="4">
        <f t="shared" ca="1" si="198"/>
        <v>-0.66203964732345211</v>
      </c>
      <c r="AA1279" s="4">
        <f t="shared" ca="1" si="199"/>
        <v>-0.35642723051921965</v>
      </c>
    </row>
    <row r="1280" spans="1:27" x14ac:dyDescent="0.25">
      <c r="A1280">
        <v>1248</v>
      </c>
      <c r="B1280" s="176">
        <f ca="1">OFFSET(InputPriceData!B$15,CalculationsAndCharts!$A1280+$A$11,0,1,1)</f>
        <v>39745</v>
      </c>
      <c r="C1280" s="3">
        <f ca="1">OFFSET(InputPriceData!G$15,CalculationsAndCharts!$A1280+$A$11,IF($C$7,8,0),1,1)</f>
        <v>545812600</v>
      </c>
      <c r="D1280" s="4">
        <f ca="1">OFFSET(InputPriceData!C$15,CalculationsAndCharts!$A1280+$A$11,IF($C$7,8,0),1,1)</f>
        <v>74.739999999999995</v>
      </c>
      <c r="E1280" s="4">
        <f ca="1">OFFSET(InputPriceData!D$15,CalculationsAndCharts!$A1280+$A$11,IF($C$7,8,0),1,1)</f>
        <v>79.95</v>
      </c>
      <c r="F1280" s="4">
        <f ca="1">OFFSET(InputPriceData!E$15,CalculationsAndCharts!$A1280+$A$11,IF($C$7,8,0),1,1)</f>
        <v>74.69</v>
      </c>
      <c r="G1280" s="4">
        <f ca="1">OFFSET(InputPriceData!F$15,CalculationsAndCharts!$A1280+$A$11,IF($C$7,8,0),1,1)</f>
        <v>77.39</v>
      </c>
      <c r="H1280" s="138"/>
      <c r="I1280" s="138"/>
      <c r="O1280" s="246">
        <f t="shared" ca="1" si="190"/>
        <v>-9.0533766653694521</v>
      </c>
      <c r="P1280" s="246">
        <f t="shared" ca="1" si="191"/>
        <v>-7.8464105170464951</v>
      </c>
      <c r="Q1280" s="246">
        <f t="shared" ca="1" si="193"/>
        <v>11.611820037590318</v>
      </c>
      <c r="R1280" s="4">
        <f t="shared" ca="1" si="194"/>
        <v>-0.67572615590370277</v>
      </c>
      <c r="S1280" s="4">
        <f t="shared" ca="1" si="192"/>
        <v>0.57235133443755881</v>
      </c>
      <c r="W1280" s="246">
        <f t="shared" ca="1" si="195"/>
        <v>-9.0533766653694521</v>
      </c>
      <c r="X1280" s="246">
        <f t="shared" ca="1" si="196"/>
        <v>-7.8464105170464951</v>
      </c>
      <c r="Y1280" s="246">
        <f t="shared" ca="1" si="197"/>
        <v>11.611820037590318</v>
      </c>
      <c r="Z1280" s="4">
        <f t="shared" ca="1" si="198"/>
        <v>-0.67572615590370277</v>
      </c>
      <c r="AA1280" s="4">
        <f t="shared" ca="1" si="199"/>
        <v>-0.37785740994424427</v>
      </c>
    </row>
    <row r="1281" spans="1:27" x14ac:dyDescent="0.25">
      <c r="A1281">
        <v>1249</v>
      </c>
      <c r="B1281" s="176">
        <f ca="1">OFFSET(InputPriceData!B$15,CalculationsAndCharts!$A1281+$A$11,0,1,1)</f>
        <v>39744</v>
      </c>
      <c r="C1281" s="3">
        <f ca="1">OFFSET(InputPriceData!G$15,CalculationsAndCharts!$A1281+$A$11,IF($C$7,8,0),1,1)</f>
        <v>634666400</v>
      </c>
      <c r="D1281" s="4">
        <f ca="1">OFFSET(InputPriceData!C$15,CalculationsAndCharts!$A1281+$A$11,IF($C$7,8,0),1,1)</f>
        <v>80.290000000000006</v>
      </c>
      <c r="E1281" s="4">
        <f ca="1">OFFSET(InputPriceData!D$15,CalculationsAndCharts!$A1281+$A$11,IF($C$7,8,0),1,1)</f>
        <v>82.21</v>
      </c>
      <c r="F1281" s="4">
        <f ca="1">OFFSET(InputPriceData!E$15,CalculationsAndCharts!$A1281+$A$11,IF($C$7,8,0),1,1)</f>
        <v>76.3</v>
      </c>
      <c r="G1281" s="4">
        <f ca="1">OFFSET(InputPriceData!F$15,CalculationsAndCharts!$A1281+$A$11,IF($C$7,8,0),1,1)</f>
        <v>81.53</v>
      </c>
      <c r="H1281" s="138"/>
      <c r="I1281" s="138"/>
      <c r="O1281" s="246">
        <f t="shared" ca="1" si="190"/>
        <v>-6.0486274252137164</v>
      </c>
      <c r="P1281" s="246">
        <f t="shared" ca="1" si="191"/>
        <v>-8.4371669180352367</v>
      </c>
      <c r="Q1281" s="246">
        <f t="shared" ca="1" si="193"/>
        <v>11.717275517245529</v>
      </c>
      <c r="R1281" s="4">
        <f t="shared" ca="1" si="194"/>
        <v>-0.7200621770493818</v>
      </c>
      <c r="S1281" s="4">
        <f t="shared" ca="1" si="192"/>
        <v>0.51126827610279468</v>
      </c>
      <c r="W1281" s="246">
        <f t="shared" ca="1" si="195"/>
        <v>-6.0486274252137164</v>
      </c>
      <c r="X1281" s="246">
        <f t="shared" ca="1" si="196"/>
        <v>-8.4371669180352367</v>
      </c>
      <c r="Y1281" s="246">
        <f t="shared" ca="1" si="197"/>
        <v>11.717275517245529</v>
      </c>
      <c r="Z1281" s="4">
        <f t="shared" ca="1" si="198"/>
        <v>-0.7200621770493818</v>
      </c>
      <c r="AA1281" s="4">
        <f t="shared" ca="1" si="199"/>
        <v>-0.44954123245554162</v>
      </c>
    </row>
    <row r="1282" spans="1:27" x14ac:dyDescent="0.25">
      <c r="A1282">
        <v>1250</v>
      </c>
      <c r="B1282" s="176">
        <f ca="1">OFFSET(InputPriceData!B$15,CalculationsAndCharts!$A1282+$A$11,0,1,1)</f>
        <v>39743</v>
      </c>
      <c r="C1282" s="3">
        <f ca="1">OFFSET(InputPriceData!G$15,CalculationsAndCharts!$A1282+$A$11,IF($C$7,8,0),1,1)</f>
        <v>516168000</v>
      </c>
      <c r="D1282" s="4">
        <f ca="1">OFFSET(InputPriceData!C$15,CalculationsAndCharts!$A1282+$A$11,IF($C$7,8,0),1,1)</f>
        <v>82.87</v>
      </c>
      <c r="E1282" s="4">
        <f ca="1">OFFSET(InputPriceData!D$15,CalculationsAndCharts!$A1282+$A$11,IF($C$7,8,0),1,1)</f>
        <v>85.23</v>
      </c>
      <c r="F1282" s="4">
        <f ca="1">OFFSET(InputPriceData!E$15,CalculationsAndCharts!$A1282+$A$11,IF($C$7,8,0),1,1)</f>
        <v>77.819999999999993</v>
      </c>
      <c r="G1282" s="4">
        <f ca="1">OFFSET(InputPriceData!F$15,CalculationsAndCharts!$A1282+$A$11,IF($C$7,8,0),1,1)</f>
        <v>80.59</v>
      </c>
      <c r="H1282" s="138"/>
      <c r="I1282" s="138"/>
      <c r="O1282" s="246">
        <f t="shared" ca="1" si="190"/>
        <v>-8.0655726110387462</v>
      </c>
      <c r="P1282" s="246">
        <f t="shared" ca="1" si="191"/>
        <v>-9.2491374918321014</v>
      </c>
      <c r="Q1282" s="246">
        <f t="shared" ca="1" si="193"/>
        <v>11.823688715686709</v>
      </c>
      <c r="R1282" s="4">
        <f t="shared" ca="1" si="194"/>
        <v>-0.78225482032194382</v>
      </c>
      <c r="S1282" s="4">
        <f t="shared" ca="1" si="192"/>
        <v>0.39782720016123224</v>
      </c>
      <c r="W1282" s="246">
        <f t="shared" ca="1" si="195"/>
        <v>-8.0655726110387462</v>
      </c>
      <c r="X1282" s="246">
        <f t="shared" ca="1" si="196"/>
        <v>-9.2491374918321014</v>
      </c>
      <c r="Y1282" s="246">
        <f t="shared" ca="1" si="197"/>
        <v>11.823688715686709</v>
      </c>
      <c r="Z1282" s="4">
        <f t="shared" ca="1" si="198"/>
        <v>-0.78225482032194382</v>
      </c>
      <c r="AA1282" s="4">
        <f t="shared" ca="1" si="199"/>
        <v>-0.55633225586112089</v>
      </c>
    </row>
    <row r="1283" spans="1:27" x14ac:dyDescent="0.25">
      <c r="A1283">
        <v>1251</v>
      </c>
      <c r="B1283" s="176">
        <f ca="1">OFFSET(InputPriceData!B$15,CalculationsAndCharts!$A1283+$A$11,0,1,1)</f>
        <v>39742</v>
      </c>
      <c r="C1283" s="3">
        <f ca="1">OFFSET(InputPriceData!G$15,CalculationsAndCharts!$A1283+$A$11,IF($C$7,8,0),1,1)</f>
        <v>356502000</v>
      </c>
      <c r="D1283" s="4">
        <f ca="1">OFFSET(InputPriceData!C$15,CalculationsAndCharts!$A1283+$A$11,IF($C$7,8,0),1,1)</f>
        <v>86.22</v>
      </c>
      <c r="E1283" s="4">
        <f ca="1">OFFSET(InputPriceData!D$15,CalculationsAndCharts!$A1283+$A$11,IF($C$7,8,0),1,1)</f>
        <v>87.7</v>
      </c>
      <c r="F1283" s="4">
        <f ca="1">OFFSET(InputPriceData!E$15,CalculationsAndCharts!$A1283+$A$11,IF($C$7,8,0),1,1)</f>
        <v>84.66</v>
      </c>
      <c r="G1283" s="4">
        <f ca="1">OFFSET(InputPriceData!F$15,CalculationsAndCharts!$A1283+$A$11,IF($C$7,8,0),1,1)</f>
        <v>85.23</v>
      </c>
      <c r="H1283" s="138"/>
      <c r="I1283" s="138"/>
      <c r="O1283" s="246">
        <f t="shared" ca="1" si="190"/>
        <v>-4.416895605402285</v>
      </c>
      <c r="P1283" s="246">
        <f t="shared" ca="1" si="191"/>
        <v>-10.245150182127063</v>
      </c>
      <c r="Q1283" s="246">
        <f t="shared" ca="1" si="193"/>
        <v>11.931068330662672</v>
      </c>
      <c r="R1283" s="4">
        <f t="shared" ca="1" si="194"/>
        <v>-0.85869512253124691</v>
      </c>
      <c r="S1283" s="4">
        <f t="shared" ca="1" si="192"/>
        <v>0.18182013174689865</v>
      </c>
      <c r="W1283" s="246">
        <f t="shared" ca="1" si="195"/>
        <v>-4.416895605402285</v>
      </c>
      <c r="X1283" s="246">
        <f t="shared" ca="1" si="196"/>
        <v>-10.245150182127063</v>
      </c>
      <c r="Y1283" s="246">
        <f t="shared" ca="1" si="197"/>
        <v>11.931068330662672</v>
      </c>
      <c r="Z1283" s="4">
        <f t="shared" ca="1" si="198"/>
        <v>-0.85869512253124691</v>
      </c>
      <c r="AA1283" s="4">
        <f t="shared" ca="1" si="199"/>
        <v>-0.69867446448866644</v>
      </c>
    </row>
    <row r="1284" spans="1:27" x14ac:dyDescent="0.25">
      <c r="A1284">
        <v>1252</v>
      </c>
      <c r="B1284" s="176">
        <f ca="1">OFFSET(InputPriceData!B$15,CalculationsAndCharts!$A1284+$A$11,0,1,1)</f>
        <v>39741</v>
      </c>
      <c r="C1284" s="3">
        <f ca="1">OFFSET(InputPriceData!G$15,CalculationsAndCharts!$A1284+$A$11,IF($C$7,8,0),1,1)</f>
        <v>321294200</v>
      </c>
      <c r="D1284" s="4">
        <f ca="1">OFFSET(InputPriceData!C$15,CalculationsAndCharts!$A1284+$A$11,IF($C$7,8,0),1,1)</f>
        <v>84.78</v>
      </c>
      <c r="E1284" s="4">
        <f ca="1">OFFSET(InputPriceData!D$15,CalculationsAndCharts!$A1284+$A$11,IF($C$7,8,0),1,1)</f>
        <v>88.12</v>
      </c>
      <c r="F1284" s="4">
        <f ca="1">OFFSET(InputPriceData!E$15,CalculationsAndCharts!$A1284+$A$11,IF($C$7,8,0),1,1)</f>
        <v>83.66</v>
      </c>
      <c r="G1284" s="4">
        <f ca="1">OFFSET(InputPriceData!F$15,CalculationsAndCharts!$A1284+$A$11,IF($C$7,8,0),1,1)</f>
        <v>87.86</v>
      </c>
      <c r="H1284" s="138"/>
      <c r="I1284" s="138"/>
      <c r="O1284" s="246">
        <f t="shared" ca="1" si="190"/>
        <v>-2.5223519966709027</v>
      </c>
      <c r="P1284" s="246">
        <f t="shared" ca="1" si="191"/>
        <v>-11.304900477365107</v>
      </c>
      <c r="Q1284" s="246">
        <f t="shared" ca="1" si="193"/>
        <v>12.039423138912888</v>
      </c>
      <c r="R1284" s="4">
        <f t="shared" ca="1" si="194"/>
        <v>-0.93899021131887017</v>
      </c>
      <c r="S1284" s="4">
        <f t="shared" ca="1" si="192"/>
        <v>-0.25169783026500181</v>
      </c>
      <c r="W1284" s="246">
        <f t="shared" ca="1" si="195"/>
        <v>-2.5223519966709027</v>
      </c>
      <c r="X1284" s="246">
        <f t="shared" ca="1" si="196"/>
        <v>-11.304900477365107</v>
      </c>
      <c r="Y1284" s="246">
        <f t="shared" ca="1" si="197"/>
        <v>12.039423138912888</v>
      </c>
      <c r="Z1284" s="4">
        <f t="shared" ca="1" si="198"/>
        <v>-0.93899021131887017</v>
      </c>
      <c r="AA1284" s="4">
        <f t="shared" ca="1" si="199"/>
        <v>-0.86320760963045229</v>
      </c>
    </row>
    <row r="1285" spans="1:27" x14ac:dyDescent="0.25">
      <c r="A1285">
        <v>1253</v>
      </c>
      <c r="B1285" s="176">
        <f ca="1">OFFSET(InputPriceData!B$15,CalculationsAndCharts!$A1285+$A$11,0,1,1)</f>
        <v>39738</v>
      </c>
      <c r="C1285" s="3">
        <f ca="1">OFFSET(InputPriceData!G$15,CalculationsAndCharts!$A1285+$A$11,IF($C$7,8,0),1,1)</f>
        <v>476649000</v>
      </c>
      <c r="D1285" s="4">
        <f ca="1">OFFSET(InputPriceData!C$15,CalculationsAndCharts!$A1285+$A$11,IF($C$7,8,0),1,1)</f>
        <v>81.8</v>
      </c>
      <c r="E1285" s="4">
        <f ca="1">OFFSET(InputPriceData!D$15,CalculationsAndCharts!$A1285+$A$11,IF($C$7,8,0),1,1)</f>
        <v>87.66</v>
      </c>
      <c r="F1285" s="4">
        <f ca="1">OFFSET(InputPriceData!E$15,CalculationsAndCharts!$A1285+$A$11,IF($C$7,8,0),1,1)</f>
        <v>81.489999999999995</v>
      </c>
      <c r="G1285" s="4">
        <f ca="1">OFFSET(InputPriceData!F$15,CalculationsAndCharts!$A1285+$A$11,IF($C$7,8,0),1,1)</f>
        <v>82.88</v>
      </c>
      <c r="H1285" s="138"/>
      <c r="I1285" s="138"/>
      <c r="O1285" s="246">
        <f t="shared" ca="1" si="190"/>
        <v>-8.4062347797253452</v>
      </c>
      <c r="P1285" s="246">
        <f t="shared" ca="1" si="191"/>
        <v>-11.991987941905762</v>
      </c>
      <c r="Q1285" s="246">
        <f t="shared" ca="1" si="193"/>
        <v>12.148761996884851</v>
      </c>
      <c r="R1285" s="4">
        <f t="shared" ca="1" si="194"/>
        <v>-0.98709547071386472</v>
      </c>
      <c r="S1285" s="4">
        <f t="shared" ca="1" si="192"/>
        <v>-0.78032694043787854</v>
      </c>
      <c r="W1285" s="246">
        <f t="shared" ca="1" si="195"/>
        <v>-8.4062347797253452</v>
      </c>
      <c r="X1285" s="246">
        <f t="shared" ca="1" si="196"/>
        <v>-11.991987941905762</v>
      </c>
      <c r="Y1285" s="246">
        <f t="shared" ca="1" si="197"/>
        <v>12.148761996884851</v>
      </c>
      <c r="Z1285" s="4">
        <f t="shared" ca="1" si="198"/>
        <v>-0.98709547071386472</v>
      </c>
      <c r="AA1285" s="4">
        <f t="shared" ca="1" si="199"/>
        <v>-0.97014626393987646</v>
      </c>
    </row>
    <row r="1286" spans="1:27" x14ac:dyDescent="0.25">
      <c r="A1286">
        <v>1254</v>
      </c>
      <c r="B1286" s="176">
        <f ca="1">OFFSET(InputPriceData!B$15,CalculationsAndCharts!$A1286+$A$11,0,1,1)</f>
        <v>39737</v>
      </c>
      <c r="C1286" s="3">
        <f ca="1">OFFSET(InputPriceData!G$15,CalculationsAndCharts!$A1286+$A$11,IF($C$7,8,0),1,1)</f>
        <v>708811200</v>
      </c>
      <c r="D1286" s="4">
        <f ca="1">OFFSET(InputPriceData!C$15,CalculationsAndCharts!$A1286+$A$11,IF($C$7,8,0),1,1)</f>
        <v>81.17</v>
      </c>
      <c r="E1286" s="4">
        <f ca="1">OFFSET(InputPriceData!D$15,CalculationsAndCharts!$A1286+$A$11,IF($C$7,8,0),1,1)</f>
        <v>84.26</v>
      </c>
      <c r="F1286" s="4">
        <f ca="1">OFFSET(InputPriceData!E$15,CalculationsAndCharts!$A1286+$A$11,IF($C$7,8,0),1,1)</f>
        <v>76.94</v>
      </c>
      <c r="G1286" s="4">
        <f ca="1">OFFSET(InputPriceData!F$15,CalculationsAndCharts!$A1286+$A$11,IF($C$7,8,0),1,1)</f>
        <v>83.37</v>
      </c>
      <c r="H1286" s="138"/>
      <c r="I1286" s="138"/>
      <c r="O1286" s="246">
        <f t="shared" ca="1" si="190"/>
        <v>-9.0982493768626611</v>
      </c>
      <c r="P1286" s="246">
        <f t="shared" ca="1" si="191"/>
        <v>-12.259093841457972</v>
      </c>
      <c r="Q1286" s="246">
        <f t="shared" ca="1" si="193"/>
        <v>12.259093841457972</v>
      </c>
      <c r="R1286" s="4">
        <f t="shared" ca="1" si="194"/>
        <v>-1</v>
      </c>
      <c r="S1286" s="4">
        <f t="shared" ca="1" si="192"/>
        <v>-1</v>
      </c>
      <c r="W1286" s="246">
        <f t="shared" ca="1" si="195"/>
        <v>-9.0982493768626611</v>
      </c>
      <c r="X1286" s="246">
        <f t="shared" ca="1" si="196"/>
        <v>-12.259093841457972</v>
      </c>
      <c r="Y1286" s="246">
        <f t="shared" ca="1" si="197"/>
        <v>12.259093841457972</v>
      </c>
      <c r="Z1286" s="4">
        <f t="shared" ca="1" si="198"/>
        <v>-1</v>
      </c>
      <c r="AA1286" s="4">
        <f t="shared" ca="1" si="199"/>
        <v>-1</v>
      </c>
    </row>
    <row r="1287" spans="1:27" x14ac:dyDescent="0.25">
      <c r="A1287">
        <v>1255</v>
      </c>
      <c r="B1287" s="176">
        <f ca="1">OFFSET(InputPriceData!B$15,CalculationsAndCharts!$A1287+$A$11,0,1,1)</f>
        <v>39736</v>
      </c>
      <c r="C1287" s="3">
        <f ca="1">OFFSET(InputPriceData!G$15,CalculationsAndCharts!$A1287+$A$11,IF($C$7,8,0),1,1)</f>
        <v>484627500</v>
      </c>
      <c r="D1287" s="4">
        <f ca="1">OFFSET(InputPriceData!C$15,CalculationsAndCharts!$A1287+$A$11,IF($C$7,8,0),1,1)</f>
        <v>86.66</v>
      </c>
      <c r="E1287" s="4">
        <f ca="1">OFFSET(InputPriceData!D$15,CalculationsAndCharts!$A1287+$A$11,IF($C$7,8,0),1,1)</f>
        <v>86.96</v>
      </c>
      <c r="F1287" s="4">
        <f ca="1">OFFSET(InputPriceData!E$15,CalculationsAndCharts!$A1287+$A$11,IF($C$7,8,0),1,1)</f>
        <v>79.760000000000005</v>
      </c>
      <c r="G1287" s="4">
        <f ca="1">OFFSET(InputPriceData!F$15,CalculationsAndCharts!$A1287+$A$11,IF($C$7,8,0),1,1)</f>
        <v>80.040000000000006</v>
      </c>
      <c r="H1287" s="138"/>
      <c r="I1287" s="138"/>
      <c r="O1287" s="246">
        <f t="shared" ca="1" si="190"/>
        <v>-13.831344535050821</v>
      </c>
      <c r="P1287" s="246">
        <f t="shared" ca="1" si="191"/>
        <v>-12.243519554396851</v>
      </c>
      <c r="Q1287" s="246">
        <f t="shared" ca="1" si="193"/>
        <v>12.243519554396851</v>
      </c>
      <c r="R1287" s="4">
        <f t="shared" ca="1" si="194"/>
        <v>-1</v>
      </c>
      <c r="S1287" s="4">
        <f t="shared" ca="1" si="192"/>
        <v>-1</v>
      </c>
      <c r="W1287" s="246">
        <f t="shared" ca="1" si="195"/>
        <v>-13.831344535050821</v>
      </c>
      <c r="X1287" s="246">
        <f t="shared" ca="1" si="196"/>
        <v>-12.243519554396851</v>
      </c>
      <c r="Y1287" s="246">
        <f t="shared" ca="1" si="197"/>
        <v>12.243519554396851</v>
      </c>
      <c r="Z1287" s="4">
        <f t="shared" ca="1" si="198"/>
        <v>-1</v>
      </c>
      <c r="AA1287" s="4">
        <f t="shared" ca="1" si="199"/>
        <v>-1</v>
      </c>
    </row>
    <row r="1288" spans="1:27" x14ac:dyDescent="0.25">
      <c r="A1288">
        <v>1256</v>
      </c>
      <c r="B1288" s="176">
        <f ca="1">OFFSET(InputPriceData!B$15,CalculationsAndCharts!$A1288+$A$11,0,1,1)</f>
        <v>39735</v>
      </c>
      <c r="C1288" s="3">
        <f ca="1">OFFSET(InputPriceData!G$15,CalculationsAndCharts!$A1288+$A$11,IF($C$7,8,0),1,1)</f>
        <v>546268300</v>
      </c>
      <c r="D1288" s="4">
        <f ca="1">OFFSET(InputPriceData!C$15,CalculationsAndCharts!$A1288+$A$11,IF($C$7,8,0),1,1)</f>
        <v>93.09</v>
      </c>
      <c r="E1288" s="4">
        <f ca="1">OFFSET(InputPriceData!D$15,CalculationsAndCharts!$A1288+$A$11,IF($C$7,8,0),1,1)</f>
        <v>93.83</v>
      </c>
      <c r="F1288" s="4">
        <f ca="1">OFFSET(InputPriceData!E$15,CalculationsAndCharts!$A1288+$A$11,IF($C$7,8,0),1,1)</f>
        <v>86.34</v>
      </c>
      <c r="G1288" s="4">
        <f ca="1">OFFSET(InputPriceData!F$15,CalculationsAndCharts!$A1288+$A$11,IF($C$7,8,0),1,1)</f>
        <v>88.78</v>
      </c>
      <c r="H1288" s="138"/>
      <c r="I1288" s="138"/>
      <c r="O1288" s="246">
        <f t="shared" ca="1" si="190"/>
        <v>-6.3511103673137335</v>
      </c>
      <c r="P1288" s="246">
        <f t="shared" ca="1" si="191"/>
        <v>-12.12329153163547</v>
      </c>
      <c r="Q1288" s="246">
        <f t="shared" ca="1" si="193"/>
        <v>12.12329153163547</v>
      </c>
      <c r="R1288" s="4">
        <f t="shared" ca="1" si="194"/>
        <v>-1</v>
      </c>
      <c r="S1288" s="4">
        <f t="shared" ca="1" si="192"/>
        <v>-1</v>
      </c>
      <c r="W1288" s="246">
        <f t="shared" ca="1" si="195"/>
        <v>-6.3511103673137335</v>
      </c>
      <c r="X1288" s="246">
        <f t="shared" ca="1" si="196"/>
        <v>-12.12329153163547</v>
      </c>
      <c r="Y1288" s="246">
        <f t="shared" ca="1" si="197"/>
        <v>12.12329153163547</v>
      </c>
      <c r="Z1288" s="4">
        <f t="shared" ca="1" si="198"/>
        <v>-1</v>
      </c>
      <c r="AA1288" s="4">
        <f t="shared" ca="1" si="199"/>
        <v>-1</v>
      </c>
    </row>
    <row r="1289" spans="1:27" x14ac:dyDescent="0.25">
      <c r="A1289">
        <v>1257</v>
      </c>
      <c r="B1289" s="176">
        <f ca="1">OFFSET(InputPriceData!B$15,CalculationsAndCharts!$A1289+$A$11,0,1,1)</f>
        <v>39734</v>
      </c>
      <c r="C1289" s="3">
        <f ca="1">OFFSET(InputPriceData!G$15,CalculationsAndCharts!$A1289+$A$11,IF($C$7,8,0),1,1)</f>
        <v>455584000</v>
      </c>
      <c r="D1289" s="4">
        <f ca="1">OFFSET(InputPriceData!C$15,CalculationsAndCharts!$A1289+$A$11,IF($C$7,8,0),1,1)</f>
        <v>83.46</v>
      </c>
      <c r="E1289" s="4">
        <f ca="1">OFFSET(InputPriceData!D$15,CalculationsAndCharts!$A1289+$A$11,IF($C$7,8,0),1,1)</f>
        <v>90.11</v>
      </c>
      <c r="F1289" s="4">
        <f ca="1">OFFSET(InputPriceData!E$15,CalculationsAndCharts!$A1289+$A$11,IF($C$7,8,0),1,1)</f>
        <v>79.97</v>
      </c>
      <c r="G1289" s="4">
        <f ca="1">OFFSET(InputPriceData!F$15,CalculationsAndCharts!$A1289+$A$11,IF($C$7,8,0),1,1)</f>
        <v>90.11</v>
      </c>
      <c r="H1289" s="138"/>
      <c r="I1289" s="138"/>
      <c r="O1289" s="246">
        <f t="shared" ca="1" si="190"/>
        <v>-5.9130591220503028</v>
      </c>
      <c r="P1289" s="246">
        <f t="shared" ca="1" si="191"/>
        <v>-11.685460173356667</v>
      </c>
      <c r="Q1289" s="246">
        <f t="shared" ca="1" si="193"/>
        <v>11.685460173356667</v>
      </c>
      <c r="R1289" s="4">
        <f t="shared" ca="1" si="194"/>
        <v>-1</v>
      </c>
      <c r="S1289" s="4">
        <f t="shared" ca="1" si="192"/>
        <v>-1</v>
      </c>
      <c r="W1289" s="246">
        <f t="shared" ca="1" si="195"/>
        <v>-5.9130591220503028</v>
      </c>
      <c r="X1289" s="246">
        <f t="shared" ca="1" si="196"/>
        <v>-11.685460173356667</v>
      </c>
      <c r="Y1289" s="246">
        <f t="shared" ca="1" si="197"/>
        <v>11.685460173356667</v>
      </c>
      <c r="Z1289" s="4">
        <f t="shared" ca="1" si="198"/>
        <v>-1</v>
      </c>
      <c r="AA1289" s="4">
        <f t="shared" ca="1" si="199"/>
        <v>-1</v>
      </c>
    </row>
    <row r="1290" spans="1:27" x14ac:dyDescent="0.25">
      <c r="A1290">
        <v>1258</v>
      </c>
      <c r="B1290" s="176">
        <f ca="1">OFFSET(InputPriceData!B$15,CalculationsAndCharts!$A1290+$A$11,0,1,1)</f>
        <v>39731</v>
      </c>
      <c r="C1290" s="3">
        <f ca="1">OFFSET(InputPriceData!G$15,CalculationsAndCharts!$A1290+$A$11,IF($C$7,8,0),1,1)</f>
        <v>871026300</v>
      </c>
      <c r="D1290" s="4">
        <f ca="1">OFFSET(InputPriceData!C$15,CalculationsAndCharts!$A1290+$A$11,IF($C$7,8,0),1,1)</f>
        <v>77.14</v>
      </c>
      <c r="E1290" s="4">
        <f ca="1">OFFSET(InputPriceData!D$15,CalculationsAndCharts!$A1290+$A$11,IF($C$7,8,0),1,1)</f>
        <v>83.53</v>
      </c>
      <c r="F1290" s="4">
        <f ca="1">OFFSET(InputPriceData!E$15,CalculationsAndCharts!$A1290+$A$11,IF($C$7,8,0),1,1)</f>
        <v>74.319999999999993</v>
      </c>
      <c r="G1290" s="4">
        <f ca="1">OFFSET(InputPriceData!F$15,CalculationsAndCharts!$A1290+$A$11,IF($C$7,8,0),1,1)</f>
        <v>78.69</v>
      </c>
      <c r="H1290" s="138"/>
      <c r="I1290" s="138"/>
      <c r="O1290" s="246">
        <f t="shared" ca="1" si="190"/>
        <v>-18.758012105013233</v>
      </c>
      <c r="P1290" s="246">
        <f t="shared" ca="1" si="191"/>
        <v>-10.318550656355555</v>
      </c>
      <c r="Q1290" s="246">
        <f t="shared" ca="1" si="193"/>
        <v>10.318550656355555</v>
      </c>
      <c r="R1290" s="4">
        <f t="shared" ca="1" si="194"/>
        <v>-1</v>
      </c>
      <c r="S1290" s="4">
        <f t="shared" ca="1" si="192"/>
        <v>-1</v>
      </c>
      <c r="W1290" s="246">
        <f t="shared" ca="1" si="195"/>
        <v>-18.758012105013233</v>
      </c>
      <c r="X1290" s="246">
        <f t="shared" ca="1" si="196"/>
        <v>-10.318550656355555</v>
      </c>
      <c r="Y1290" s="246">
        <f t="shared" ca="1" si="197"/>
        <v>10.318550656355555</v>
      </c>
      <c r="Z1290" s="4">
        <f t="shared" ca="1" si="198"/>
        <v>-1</v>
      </c>
      <c r="AA1290" s="4">
        <f t="shared" ca="1" si="199"/>
        <v>-1</v>
      </c>
    </row>
    <row r="1291" spans="1:27" x14ac:dyDescent="0.25">
      <c r="A1291">
        <v>1259</v>
      </c>
      <c r="B1291" s="176">
        <f ca="1">OFFSET(InputPriceData!B$15,CalculationsAndCharts!$A1291+$A$11,0,1,1)</f>
        <v>39730</v>
      </c>
      <c r="C1291" s="3">
        <f ca="1">OFFSET(InputPriceData!G$15,CalculationsAndCharts!$A1291+$A$11,IF($C$7,8,0),1,1)</f>
        <v>534485200</v>
      </c>
      <c r="D1291" s="4">
        <f ca="1">OFFSET(InputPriceData!C$15,CalculationsAndCharts!$A1291+$A$11,IF($C$7,8,0),1,1)</f>
        <v>88.61</v>
      </c>
      <c r="E1291" s="4">
        <f ca="1">OFFSET(InputPriceData!D$15,CalculationsAndCharts!$A1291+$A$11,IF($C$7,8,0),1,1)</f>
        <v>89.46</v>
      </c>
      <c r="F1291" s="4">
        <f ca="1">OFFSET(InputPriceData!E$15,CalculationsAndCharts!$A1291+$A$11,IF($C$7,8,0),1,1)</f>
        <v>80.239999999999995</v>
      </c>
      <c r="G1291" s="4">
        <f ca="1">OFFSET(InputPriceData!F$15,CalculationsAndCharts!$A1291+$A$11,IF($C$7,8,0),1,1)</f>
        <v>80.64</v>
      </c>
      <c r="H1291" s="138"/>
      <c r="I1291" s="138"/>
      <c r="O1291" s="246">
        <f t="shared" ca="1" si="190"/>
        <v>-18.773657448800272</v>
      </c>
      <c r="P1291" s="246">
        <f t="shared" ca="1" si="191"/>
        <v>-8.4356681193688949</v>
      </c>
      <c r="Q1291" s="246">
        <f t="shared" ca="1" si="193"/>
        <v>8.4356681193688949</v>
      </c>
      <c r="R1291" s="4">
        <f t="shared" ca="1" si="194"/>
        <v>-1</v>
      </c>
      <c r="S1291" s="4">
        <f t="shared" ca="1" si="192"/>
        <v>-1</v>
      </c>
      <c r="W1291" s="246">
        <f t="shared" ca="1" si="195"/>
        <v>-18.773657448800272</v>
      </c>
      <c r="X1291" s="246">
        <f t="shared" ca="1" si="196"/>
        <v>-8.4356681193688949</v>
      </c>
      <c r="Y1291" s="246">
        <f t="shared" ca="1" si="197"/>
        <v>8.4356681193688949</v>
      </c>
      <c r="Z1291" s="4">
        <f t="shared" ca="1" si="198"/>
        <v>-1</v>
      </c>
      <c r="AA1291" s="4">
        <f t="shared" ca="1" si="199"/>
        <v>-1</v>
      </c>
    </row>
    <row r="1292" spans="1:27" x14ac:dyDescent="0.25">
      <c r="A1292">
        <v>1260</v>
      </c>
      <c r="B1292" s="176">
        <f ca="1">OFFSET(InputPriceData!B$15,CalculationsAndCharts!$A1292+$A$11,0,1,1)</f>
        <v>39729</v>
      </c>
      <c r="C1292" s="3">
        <f ca="1">OFFSET(InputPriceData!G$15,CalculationsAndCharts!$A1292+$A$11,IF($C$7,8,0),1,1)</f>
        <v>725414800</v>
      </c>
      <c r="D1292" s="4">
        <f ca="1">OFFSET(InputPriceData!C$15,CalculationsAndCharts!$A1292+$A$11,IF($C$7,8,0),1,1)</f>
        <v>86.71</v>
      </c>
      <c r="E1292" s="4">
        <f ca="1">OFFSET(InputPriceData!D$15,CalculationsAndCharts!$A1292+$A$11,IF($C$7,8,0),1,1)</f>
        <v>90.85</v>
      </c>
      <c r="F1292" s="4">
        <f ca="1">OFFSET(InputPriceData!E$15,CalculationsAndCharts!$A1292+$A$11,IF($C$7,8,0),1,1)</f>
        <v>86.08</v>
      </c>
      <c r="G1292" s="4">
        <f ca="1">OFFSET(InputPriceData!F$15,CalculationsAndCharts!$A1292+$A$11,IF($C$7,8,0),1,1)</f>
        <v>86.7</v>
      </c>
      <c r="H1292" s="138"/>
      <c r="I1292" s="138"/>
      <c r="O1292" s="246">
        <f t="shared" ca="1" si="190"/>
        <v>-14.45312007594954</v>
      </c>
      <c r="P1292" s="246">
        <f t="shared" ca="1" si="191"/>
        <v>-6.7724771551302325</v>
      </c>
      <c r="Q1292" s="246">
        <f t="shared" ca="1" si="193"/>
        <v>6.7724771551302325</v>
      </c>
      <c r="R1292" s="4">
        <f t="shared" ca="1" si="194"/>
        <v>-1</v>
      </c>
      <c r="S1292" s="4">
        <f t="shared" ca="1" si="192"/>
        <v>-1</v>
      </c>
      <c r="W1292" s="246">
        <f t="shared" ca="1" si="195"/>
        <v>-14.45312007594954</v>
      </c>
      <c r="X1292" s="246">
        <f t="shared" ca="1" si="196"/>
        <v>-6.7724771551302325</v>
      </c>
      <c r="Y1292" s="246">
        <f t="shared" ca="1" si="197"/>
        <v>6.7724771551302325</v>
      </c>
      <c r="Z1292" s="4">
        <f t="shared" ca="1" si="198"/>
        <v>-1</v>
      </c>
      <c r="AA1292" s="4">
        <f t="shared" ca="1" si="199"/>
        <v>-1</v>
      </c>
    </row>
    <row r="1293" spans="1:27" x14ac:dyDescent="0.25">
      <c r="A1293">
        <v>1261</v>
      </c>
      <c r="B1293" s="176">
        <f ca="1">OFFSET(InputPriceData!B$15,CalculationsAndCharts!$A1293+$A$11,0,1,1)</f>
        <v>39728</v>
      </c>
      <c r="C1293" s="3">
        <f ca="1">OFFSET(InputPriceData!G$15,CalculationsAndCharts!$A1293+$A$11,IF($C$7,8,0),1,1)</f>
        <v>540012100</v>
      </c>
      <c r="D1293" s="4">
        <f ca="1">OFFSET(InputPriceData!C$15,CalculationsAndCharts!$A1293+$A$11,IF($C$7,8,0),1,1)</f>
        <v>94.99</v>
      </c>
      <c r="E1293" s="4">
        <f ca="1">OFFSET(InputPriceData!D$15,CalculationsAndCharts!$A1293+$A$11,IF($C$7,8,0),1,1)</f>
        <v>95.43</v>
      </c>
      <c r="F1293" s="4">
        <f ca="1">OFFSET(InputPriceData!E$15,CalculationsAndCharts!$A1293+$A$11,IF($C$7,8,0),1,1)</f>
        <v>88.6</v>
      </c>
      <c r="G1293" s="4">
        <f ca="1">OFFSET(InputPriceData!F$15,CalculationsAndCharts!$A1293+$A$11,IF($C$7,8,0),1,1)</f>
        <v>88.94</v>
      </c>
      <c r="H1293" s="138"/>
      <c r="I1293" s="138"/>
      <c r="O1293" s="246">
        <f t="shared" ca="1" si="190"/>
        <v>-13.696728705432648</v>
      </c>
      <c r="P1293" s="246">
        <f t="shared" ca="1" si="191"/>
        <v>-5.39156647728697</v>
      </c>
      <c r="Q1293" s="246">
        <f t="shared" ca="1" si="193"/>
        <v>5.39156647728697</v>
      </c>
      <c r="R1293" s="4">
        <f t="shared" ca="1" si="194"/>
        <v>-1</v>
      </c>
      <c r="S1293" s="4">
        <f t="shared" ca="1" si="192"/>
        <v>-1</v>
      </c>
      <c r="W1293" s="246">
        <f t="shared" ca="1" si="195"/>
        <v>-13.696728705432648</v>
      </c>
      <c r="X1293" s="246">
        <f t="shared" ca="1" si="196"/>
        <v>-5.39156647728697</v>
      </c>
      <c r="Y1293" s="246">
        <f t="shared" ca="1" si="197"/>
        <v>5.39156647728697</v>
      </c>
      <c r="Z1293" s="4">
        <f t="shared" ca="1" si="198"/>
        <v>-1</v>
      </c>
      <c r="AA1293" s="4">
        <f t="shared" ca="1" si="199"/>
        <v>-1</v>
      </c>
    </row>
    <row r="1294" spans="1:27" x14ac:dyDescent="0.25">
      <c r="A1294">
        <v>1262</v>
      </c>
      <c r="B1294" s="176">
        <f ca="1">OFFSET(InputPriceData!B$15,CalculationsAndCharts!$A1294+$A$11,0,1,1)</f>
        <v>39727</v>
      </c>
      <c r="C1294" s="3">
        <f ca="1">OFFSET(InputPriceData!G$15,CalculationsAndCharts!$A1294+$A$11,IF($C$7,8,0),1,1)</f>
        <v>610637500</v>
      </c>
      <c r="D1294" s="4">
        <f ca="1">OFFSET(InputPriceData!C$15,CalculationsAndCharts!$A1294+$A$11,IF($C$7,8,0),1,1)</f>
        <v>95.27</v>
      </c>
      <c r="E1294" s="4">
        <f ca="1">OFFSET(InputPriceData!D$15,CalculationsAndCharts!$A1294+$A$11,IF($C$7,8,0),1,1)</f>
        <v>95.69</v>
      </c>
      <c r="F1294" s="4">
        <f ca="1">OFFSET(InputPriceData!E$15,CalculationsAndCharts!$A1294+$A$11,IF($C$7,8,0),1,1)</f>
        <v>89.48</v>
      </c>
      <c r="G1294" s="4">
        <f ca="1">OFFSET(InputPriceData!F$15,CalculationsAndCharts!$A1294+$A$11,IF($C$7,8,0),1,1)</f>
        <v>93.11</v>
      </c>
      <c r="H1294" s="138"/>
      <c r="I1294" s="138"/>
      <c r="O1294" s="246">
        <f t="shared" ca="1" si="190"/>
        <v>-10.823063895787593</v>
      </c>
      <c r="P1294" s="246">
        <f t="shared" ca="1" si="191"/>
        <v>-4.3081905711931716</v>
      </c>
      <c r="Q1294" s="246">
        <f t="shared" ca="1" si="193"/>
        <v>4.3081905711931716</v>
      </c>
      <c r="R1294" s="4">
        <f t="shared" ca="1" si="194"/>
        <v>-1</v>
      </c>
      <c r="S1294" s="4">
        <f t="shared" ca="1" si="192"/>
        <v>-1</v>
      </c>
      <c r="W1294" s="246">
        <f t="shared" ca="1" si="195"/>
        <v>-10.823063895787593</v>
      </c>
      <c r="X1294" s="246">
        <f t="shared" ca="1" si="196"/>
        <v>-4.3081905711931716</v>
      </c>
      <c r="Y1294" s="246">
        <f t="shared" ca="1" si="197"/>
        <v>4.3081905711931716</v>
      </c>
      <c r="Z1294" s="4">
        <f t="shared" ca="1" si="198"/>
        <v>-1</v>
      </c>
      <c r="AA1294" s="4">
        <f t="shared" ca="1" si="199"/>
        <v>-1</v>
      </c>
    </row>
    <row r="1295" spans="1:27" x14ac:dyDescent="0.25">
      <c r="A1295">
        <v>1263</v>
      </c>
      <c r="B1295" s="176">
        <f ca="1">OFFSET(InputPriceData!B$15,CalculationsAndCharts!$A1295+$A$11,0,1,1)</f>
        <v>39724</v>
      </c>
      <c r="C1295" s="3">
        <f ca="1">OFFSET(InputPriceData!G$15,CalculationsAndCharts!$A1295+$A$11,IF($C$7,8,0),1,1)</f>
        <v>461798000</v>
      </c>
      <c r="D1295" s="4">
        <f ca="1">OFFSET(InputPriceData!C$15,CalculationsAndCharts!$A1295+$A$11,IF($C$7,8,0),1,1)</f>
        <v>100.35</v>
      </c>
      <c r="E1295" s="4">
        <f ca="1">OFFSET(InputPriceData!D$15,CalculationsAndCharts!$A1295+$A$11,IF($C$7,8,0),1,1)</f>
        <v>102.65</v>
      </c>
      <c r="F1295" s="4">
        <f ca="1">OFFSET(InputPriceData!E$15,CalculationsAndCharts!$A1295+$A$11,IF($C$7,8,0),1,1)</f>
        <v>97.52</v>
      </c>
      <c r="G1295" s="4">
        <f ca="1">OFFSET(InputPriceData!F$15,CalculationsAndCharts!$A1295+$A$11,IF($C$7,8,0),1,1)</f>
        <v>98.11</v>
      </c>
      <c r="H1295" s="138"/>
      <c r="I1295" s="138"/>
      <c r="O1295" s="246">
        <f t="shared" ca="1" si="190"/>
        <v>-6.7918249828981381</v>
      </c>
      <c r="P1295" s="246">
        <f t="shared" ca="1" si="191"/>
        <v>-3.5986090654263503</v>
      </c>
      <c r="Q1295" s="246">
        <f t="shared" ca="1" si="193"/>
        <v>3.5986090654263503</v>
      </c>
      <c r="R1295" s="4">
        <f t="shared" ca="1" si="194"/>
        <v>-1</v>
      </c>
      <c r="S1295" s="4">
        <f t="shared" ca="1" si="192"/>
        <v>-1</v>
      </c>
      <c r="W1295" s="246">
        <f t="shared" ca="1" si="195"/>
        <v>-6.7918249828981381</v>
      </c>
      <c r="X1295" s="246">
        <f t="shared" ca="1" si="196"/>
        <v>-3.5986090654263503</v>
      </c>
      <c r="Y1295" s="246">
        <f t="shared" ca="1" si="197"/>
        <v>3.5986090654263503</v>
      </c>
      <c r="Z1295" s="4">
        <f t="shared" ca="1" si="198"/>
        <v>-1</v>
      </c>
      <c r="AA1295" s="4">
        <f t="shared" ca="1" si="199"/>
        <v>-1</v>
      </c>
    </row>
    <row r="1296" spans="1:27" x14ac:dyDescent="0.25">
      <c r="A1296">
        <v>1264</v>
      </c>
      <c r="B1296" s="176">
        <f ca="1">OFFSET(InputPriceData!B$15,CalculationsAndCharts!$A1296+$A$11,0,1,1)</f>
        <v>39723</v>
      </c>
      <c r="C1296" s="3">
        <f ca="1">OFFSET(InputPriceData!G$15,CalculationsAndCharts!$A1296+$A$11,IF($C$7,8,0),1,1)</f>
        <v>365337800</v>
      </c>
      <c r="D1296" s="4">
        <f ca="1">OFFSET(InputPriceData!C$15,CalculationsAndCharts!$A1296+$A$11,IF($C$7,8,0),1,1)</f>
        <v>102.21</v>
      </c>
      <c r="E1296" s="4">
        <f ca="1">OFFSET(InputPriceData!D$15,CalculationsAndCharts!$A1296+$A$11,IF($C$7,8,0),1,1)</f>
        <v>102.35</v>
      </c>
      <c r="F1296" s="4">
        <f ca="1">OFFSET(InputPriceData!E$15,CalculationsAndCharts!$A1296+$A$11,IF($C$7,8,0),1,1)</f>
        <v>98.75</v>
      </c>
      <c r="G1296" s="4">
        <f ca="1">OFFSET(InputPriceData!F$15,CalculationsAndCharts!$A1296+$A$11,IF($C$7,8,0),1,1)</f>
        <v>99.45</v>
      </c>
      <c r="H1296" s="138"/>
      <c r="I1296" s="138"/>
      <c r="O1296" s="246">
        <f t="shared" ca="1" si="190"/>
        <v>-6.2000855366847052</v>
      </c>
      <c r="P1296" s="246">
        <f t="shared" ca="1" si="191"/>
        <v>-3.1339371848654638</v>
      </c>
      <c r="Q1296" s="246">
        <f t="shared" ca="1" si="193"/>
        <v>3.1339371848654638</v>
      </c>
      <c r="R1296" s="4">
        <f t="shared" ca="1" si="194"/>
        <v>-1</v>
      </c>
      <c r="S1296" s="4">
        <f t="shared" ca="1" si="192"/>
        <v>-1</v>
      </c>
      <c r="W1296" s="246">
        <f t="shared" ca="1" si="195"/>
        <v>-6.2000855366847052</v>
      </c>
      <c r="X1296" s="246">
        <f t="shared" ca="1" si="196"/>
        <v>-3.1339371848654638</v>
      </c>
      <c r="Y1296" s="246">
        <f t="shared" ca="1" si="197"/>
        <v>3.1339371848654638</v>
      </c>
      <c r="Z1296" s="4">
        <f t="shared" ca="1" si="198"/>
        <v>-1</v>
      </c>
      <c r="AA1296" s="4">
        <f t="shared" ca="1" si="199"/>
        <v>-1</v>
      </c>
    </row>
    <row r="1297" spans="1:27" x14ac:dyDescent="0.25">
      <c r="A1297">
        <v>1265</v>
      </c>
      <c r="B1297" s="176">
        <f ca="1">OFFSET(InputPriceData!B$15,CalculationsAndCharts!$A1297+$A$11,0,1,1)</f>
        <v>39722</v>
      </c>
      <c r="C1297" s="3">
        <f ca="1">OFFSET(InputPriceData!G$15,CalculationsAndCharts!$A1297+$A$11,IF($C$7,8,0),1,1)</f>
        <v>332783000</v>
      </c>
      <c r="D1297" s="4">
        <f ca="1">OFFSET(InputPriceData!C$15,CalculationsAndCharts!$A1297+$A$11,IF($C$7,8,0),1,1)</f>
        <v>102.49</v>
      </c>
      <c r="E1297" s="4">
        <f ca="1">OFFSET(InputPriceData!D$15,CalculationsAndCharts!$A1297+$A$11,IF($C$7,8,0),1,1)</f>
        <v>103.75</v>
      </c>
      <c r="F1297" s="4">
        <f ca="1">OFFSET(InputPriceData!E$15,CalculationsAndCharts!$A1297+$A$11,IF($C$7,8,0),1,1)</f>
        <v>101.31</v>
      </c>
      <c r="G1297" s="4">
        <f ca="1">OFFSET(InputPriceData!F$15,CalculationsAndCharts!$A1297+$A$11,IF($C$7,8,0),1,1)</f>
        <v>103.19</v>
      </c>
      <c r="H1297" s="138"/>
      <c r="I1297" s="138"/>
      <c r="O1297" s="246">
        <f t="shared" ca="1" si="190"/>
        <v>-3.030255164493961</v>
      </c>
      <c r="P1297" s="246">
        <f t="shared" ca="1" si="191"/>
        <v>-2.8236074169497183</v>
      </c>
      <c r="Q1297" s="246">
        <f t="shared" ca="1" si="193"/>
        <v>2.834382678147636</v>
      </c>
      <c r="R1297" s="4">
        <f t="shared" ca="1" si="194"/>
        <v>-0.99619837459458382</v>
      </c>
      <c r="S1297" s="4">
        <f t="shared" ca="1" si="192"/>
        <v>-0.93015871106244108</v>
      </c>
      <c r="W1297" s="246">
        <f t="shared" ca="1" si="195"/>
        <v>-3.030255164493961</v>
      </c>
      <c r="X1297" s="246">
        <f t="shared" ca="1" si="196"/>
        <v>-2.8236074169497183</v>
      </c>
      <c r="Y1297" s="246">
        <f t="shared" ca="1" si="197"/>
        <v>2.834382678147636</v>
      </c>
      <c r="Z1297" s="4">
        <f t="shared" ca="1" si="198"/>
        <v>-0.99619837459458382</v>
      </c>
      <c r="AA1297" s="4">
        <f t="shared" ca="1" si="199"/>
        <v>-0.99115196532962302</v>
      </c>
    </row>
    <row r="1298" spans="1:27" x14ac:dyDescent="0.25">
      <c r="A1298">
        <v>1266</v>
      </c>
      <c r="B1298" s="176">
        <f ca="1">OFFSET(InputPriceData!B$15,CalculationsAndCharts!$A1298+$A$11,0,1,1)</f>
        <v>39721</v>
      </c>
      <c r="C1298" s="3">
        <f ca="1">OFFSET(InputPriceData!G$15,CalculationsAndCharts!$A1298+$A$11,IF($C$7,8,0),1,1)</f>
        <v>328154400</v>
      </c>
      <c r="D1298" s="4">
        <f ca="1">OFFSET(InputPriceData!C$15,CalculationsAndCharts!$A1298+$A$11,IF($C$7,8,0),1,1)</f>
        <v>100.92</v>
      </c>
      <c r="E1298" s="4">
        <f ca="1">OFFSET(InputPriceData!D$15,CalculationsAndCharts!$A1298+$A$11,IF($C$7,8,0),1,1)</f>
        <v>103.85</v>
      </c>
      <c r="F1298" s="4">
        <f ca="1">OFFSET(InputPriceData!E$15,CalculationsAndCharts!$A1298+$A$11,IF($C$7,8,0),1,1)</f>
        <v>98.28</v>
      </c>
      <c r="G1298" s="4">
        <f ca="1">OFFSET(InputPriceData!F$15,CalculationsAndCharts!$A1298+$A$11,IF($C$7,8,0),1,1)</f>
        <v>103.13</v>
      </c>
      <c r="H1298" s="138"/>
      <c r="I1298" s="138"/>
      <c r="O1298" s="246">
        <f t="shared" ca="1" si="190"/>
        <v>-3.5341857728493649</v>
      </c>
      <c r="P1298" s="246">
        <f t="shared" ca="1" si="191"/>
        <v>-2.5604496471358567</v>
      </c>
      <c r="Q1298" s="246">
        <f t="shared" ca="1" si="193"/>
        <v>2.8601237922781393</v>
      </c>
      <c r="R1298" s="4">
        <f t="shared" ca="1" si="194"/>
        <v>-0.89522336552307513</v>
      </c>
      <c r="S1298" s="4">
        <f t="shared" ca="1" si="192"/>
        <v>2.45839411893038E-2</v>
      </c>
      <c r="W1298" s="246">
        <f t="shared" ca="1" si="195"/>
        <v>-3.5341857728493649</v>
      </c>
      <c r="X1298" s="246">
        <f t="shared" ca="1" si="196"/>
        <v>-2.5604496471358567</v>
      </c>
      <c r="Y1298" s="246">
        <f t="shared" ca="1" si="197"/>
        <v>2.8601237922781393</v>
      </c>
      <c r="Z1298" s="4">
        <f t="shared" ca="1" si="198"/>
        <v>-0.89522336552307513</v>
      </c>
      <c r="AA1298" s="4">
        <f t="shared" ca="1" si="199"/>
        <v>-0.7714833249745261</v>
      </c>
    </row>
    <row r="1299" spans="1:27" x14ac:dyDescent="0.25">
      <c r="A1299">
        <v>1267</v>
      </c>
      <c r="B1299" s="176">
        <f ca="1">OFFSET(InputPriceData!B$15,CalculationsAndCharts!$A1299+$A$11,0,1,1)</f>
        <v>39720</v>
      </c>
      <c r="C1299" s="3">
        <f ca="1">OFFSET(InputPriceData!G$15,CalculationsAndCharts!$A1299+$A$11,IF($C$7,8,0),1,1)</f>
        <v>459562300</v>
      </c>
      <c r="D1299" s="4">
        <f ca="1">OFFSET(InputPriceData!C$15,CalculationsAndCharts!$A1299+$A$11,IF($C$7,8,0),1,1)</f>
        <v>105.93</v>
      </c>
      <c r="E1299" s="4">
        <f ca="1">OFFSET(InputPriceData!D$15,CalculationsAndCharts!$A1299+$A$11,IF($C$7,8,0),1,1)</f>
        <v>106.11</v>
      </c>
      <c r="F1299" s="4">
        <f ca="1">OFFSET(InputPriceData!E$15,CalculationsAndCharts!$A1299+$A$11,IF($C$7,8,0),1,1)</f>
        <v>98.67</v>
      </c>
      <c r="G1299" s="4">
        <f ca="1">OFFSET(InputPriceData!F$15,CalculationsAndCharts!$A1299+$A$11,IF($C$7,8,0),1,1)</f>
        <v>99.03</v>
      </c>
      <c r="H1299" s="138"/>
      <c r="I1299" s="138"/>
      <c r="O1299" s="246">
        <f t="shared" ca="1" si="190"/>
        <v>-8.3033141289999524</v>
      </c>
      <c r="P1299" s="246">
        <f t="shared" ca="1" si="191"/>
        <v>-2.2390409939681657</v>
      </c>
      <c r="Q1299" s="246">
        <f t="shared" ca="1" si="193"/>
        <v>2.886098680401755</v>
      </c>
      <c r="R1299" s="4">
        <f t="shared" ca="1" si="194"/>
        <v>-0.77580195340253699</v>
      </c>
      <c r="S1299" s="4">
        <f t="shared" ca="1" si="192"/>
        <v>0.41155401330456409</v>
      </c>
      <c r="W1299" s="246">
        <f t="shared" ca="1" si="195"/>
        <v>-8.3033141289999524</v>
      </c>
      <c r="X1299" s="246">
        <f t="shared" ca="1" si="196"/>
        <v>-2.2390409939681657</v>
      </c>
      <c r="Y1299" s="246">
        <f t="shared" ca="1" si="197"/>
        <v>2.886098680401755</v>
      </c>
      <c r="Z1299" s="4">
        <f t="shared" ca="1" si="198"/>
        <v>-0.77580195340253699</v>
      </c>
      <c r="AA1299" s="4">
        <f t="shared" ca="1" si="199"/>
        <v>-0.54489383360592702</v>
      </c>
    </row>
    <row r="1300" spans="1:27" x14ac:dyDescent="0.25">
      <c r="A1300">
        <v>1268</v>
      </c>
      <c r="B1300" s="176">
        <f ca="1">OFFSET(InputPriceData!B$15,CalculationsAndCharts!$A1300+$A$11,0,1,1)</f>
        <v>39717</v>
      </c>
      <c r="C1300" s="3">
        <f ca="1">OFFSET(InputPriceData!G$15,CalculationsAndCharts!$A1300+$A$11,IF($C$7,8,0),1,1)</f>
        <v>285917400</v>
      </c>
      <c r="D1300" s="4">
        <f ca="1">OFFSET(InputPriceData!C$15,CalculationsAndCharts!$A1300+$A$11,IF($C$7,8,0),1,1)</f>
        <v>105.65</v>
      </c>
      <c r="E1300" s="4">
        <f ca="1">OFFSET(InputPriceData!D$15,CalculationsAndCharts!$A1300+$A$11,IF($C$7,8,0),1,1)</f>
        <v>108.03</v>
      </c>
      <c r="F1300" s="4">
        <f ca="1">OFFSET(InputPriceData!E$15,CalculationsAndCharts!$A1300+$A$11,IF($C$7,8,0),1,1)</f>
        <v>105.37</v>
      </c>
      <c r="G1300" s="4">
        <f ca="1">OFFSET(InputPriceData!F$15,CalculationsAndCharts!$A1300+$A$11,IF($C$7,8,0),1,1)</f>
        <v>107.45</v>
      </c>
      <c r="H1300" s="138"/>
      <c r="I1300" s="138"/>
      <c r="O1300" s="246">
        <f t="shared" ca="1" si="190"/>
        <v>-0.40319607327380691</v>
      </c>
      <c r="P1300" s="246">
        <f t="shared" ca="1" si="191"/>
        <v>-2.191239440062513</v>
      </c>
      <c r="Q1300" s="246">
        <f t="shared" ca="1" si="193"/>
        <v>2.9123094655920836</v>
      </c>
      <c r="R1300" s="4">
        <f t="shared" ca="1" si="194"/>
        <v>-0.752406111352945</v>
      </c>
      <c r="S1300" s="4">
        <f t="shared" ca="1" si="192"/>
        <v>0.45718127630894712</v>
      </c>
      <c r="W1300" s="246">
        <f t="shared" ca="1" si="195"/>
        <v>-0.40319607327380691</v>
      </c>
      <c r="X1300" s="246">
        <f t="shared" ca="1" si="196"/>
        <v>-2.191239440062513</v>
      </c>
      <c r="Y1300" s="246">
        <f t="shared" ca="1" si="197"/>
        <v>2.9123094655920836</v>
      </c>
      <c r="Z1300" s="4">
        <f t="shared" ca="1" si="198"/>
        <v>-0.752406111352945</v>
      </c>
      <c r="AA1300" s="4">
        <f t="shared" ca="1" si="199"/>
        <v>-0.50413044134894702</v>
      </c>
    </row>
    <row r="1301" spans="1:27" x14ac:dyDescent="0.25">
      <c r="A1301">
        <v>1269</v>
      </c>
      <c r="B1301" s="176">
        <f ca="1">OFFSET(InputPriceData!B$15,CalculationsAndCharts!$A1301+$A$11,0,1,1)</f>
        <v>39716</v>
      </c>
      <c r="C1301" s="3">
        <f ca="1">OFFSET(InputPriceData!G$15,CalculationsAndCharts!$A1301+$A$11,IF($C$7,8,0),1,1)</f>
        <v>328253000</v>
      </c>
      <c r="D1301" s="4">
        <f ca="1">OFFSET(InputPriceData!C$15,CalculationsAndCharts!$A1301+$A$11,IF($C$7,8,0),1,1)</f>
        <v>106.16</v>
      </c>
      <c r="E1301" s="4">
        <f ca="1">OFFSET(InputPriceData!D$15,CalculationsAndCharts!$A1301+$A$11,IF($C$7,8,0),1,1)</f>
        <v>108.4</v>
      </c>
      <c r="F1301" s="4">
        <f ca="1">OFFSET(InputPriceData!E$15,CalculationsAndCharts!$A1301+$A$11,IF($C$7,8,0),1,1)</f>
        <v>105.31</v>
      </c>
      <c r="G1301" s="4">
        <f ca="1">OFFSET(InputPriceData!F$15,CalculationsAndCharts!$A1301+$A$11,IF($C$7,8,0),1,1)</f>
        <v>107.4</v>
      </c>
      <c r="H1301" s="138"/>
      <c r="I1301" s="138"/>
      <c r="O1301" s="246">
        <f t="shared" ca="1" si="190"/>
        <v>-0.62722883616139535</v>
      </c>
      <c r="P1301" s="246">
        <f t="shared" ca="1" si="191"/>
        <v>-2.3830773545111046</v>
      </c>
      <c r="Q1301" s="246">
        <f t="shared" ca="1" si="193"/>
        <v>2.9387582902039191</v>
      </c>
      <c r="R1301" s="4">
        <f t="shared" ca="1" si="194"/>
        <v>-0.81091301807803451</v>
      </c>
      <c r="S1301" s="4">
        <f t="shared" ca="1" si="192"/>
        <v>0.32973405816386747</v>
      </c>
      <c r="W1301" s="246">
        <f t="shared" ca="1" si="195"/>
        <v>-0.62722883616139535</v>
      </c>
      <c r="X1301" s="246">
        <f t="shared" ca="1" si="196"/>
        <v>-2.3830773545111046</v>
      </c>
      <c r="Y1301" s="246">
        <f t="shared" ca="1" si="197"/>
        <v>2.9387582902039191</v>
      </c>
      <c r="Z1301" s="4">
        <f t="shared" ca="1" si="198"/>
        <v>-0.81091301807803451</v>
      </c>
      <c r="AA1301" s="4">
        <f t="shared" ca="1" si="199"/>
        <v>-0.60818806620969257</v>
      </c>
    </row>
    <row r="1302" spans="1:27" x14ac:dyDescent="0.25">
      <c r="A1302">
        <v>1270</v>
      </c>
      <c r="B1302" s="176">
        <f ca="1">OFFSET(InputPriceData!B$15,CalculationsAndCharts!$A1302+$A$11,0,1,1)</f>
        <v>39715</v>
      </c>
      <c r="C1302" s="3">
        <f ca="1">OFFSET(InputPriceData!G$15,CalculationsAndCharts!$A1302+$A$11,IF($C$7,8,0),1,1)</f>
        <v>311818400</v>
      </c>
      <c r="D1302" s="4">
        <f ca="1">OFFSET(InputPriceData!C$15,CalculationsAndCharts!$A1302+$A$11,IF($C$7,8,0),1,1)</f>
        <v>106.12</v>
      </c>
      <c r="E1302" s="4">
        <f ca="1">OFFSET(InputPriceData!D$15,CalculationsAndCharts!$A1302+$A$11,IF($C$7,8,0),1,1)</f>
        <v>106.7</v>
      </c>
      <c r="F1302" s="4">
        <f ca="1">OFFSET(InputPriceData!E$15,CalculationsAndCharts!$A1302+$A$11,IF($C$7,8,0),1,1)</f>
        <v>104.74</v>
      </c>
      <c r="G1302" s="4">
        <f ca="1">OFFSET(InputPriceData!F$15,CalculationsAndCharts!$A1302+$A$11,IF($C$7,8,0),1,1)</f>
        <v>105.75</v>
      </c>
      <c r="H1302" s="138"/>
      <c r="I1302" s="138"/>
      <c r="O1302" s="246">
        <f t="shared" ca="1" si="190"/>
        <v>-2.5443167162427089</v>
      </c>
      <c r="P1302" s="246">
        <f t="shared" ca="1" si="191"/>
        <v>-2.4520728929439959</v>
      </c>
      <c r="Q1302" s="246">
        <f t="shared" ca="1" si="193"/>
        <v>2.9654473160483543</v>
      </c>
      <c r="R1302" s="4">
        <f t="shared" ca="1" si="194"/>
        <v>-0.82688128690532181</v>
      </c>
      <c r="S1302" s="4">
        <f t="shared" ca="1" si="192"/>
        <v>0.28583564295779368</v>
      </c>
      <c r="W1302" s="246">
        <f t="shared" ca="1" si="195"/>
        <v>-2.5443167162427089</v>
      </c>
      <c r="X1302" s="246">
        <f t="shared" ca="1" si="196"/>
        <v>-2.4520728929439959</v>
      </c>
      <c r="Y1302" s="246">
        <f t="shared" ca="1" si="197"/>
        <v>2.9654473160483543</v>
      </c>
      <c r="Z1302" s="4">
        <f t="shared" ca="1" si="198"/>
        <v>-0.82688128690532181</v>
      </c>
      <c r="AA1302" s="4">
        <f t="shared" ca="1" si="199"/>
        <v>-0.63785265738218644</v>
      </c>
    </row>
    <row r="1303" spans="1:27" x14ac:dyDescent="0.25">
      <c r="A1303">
        <v>1271</v>
      </c>
      <c r="B1303" s="176">
        <f ca="1">OFFSET(InputPriceData!B$15,CalculationsAndCharts!$A1303+$A$11,0,1,1)</f>
        <v>39714</v>
      </c>
      <c r="C1303" s="3">
        <f ca="1">OFFSET(InputPriceData!G$15,CalculationsAndCharts!$A1303+$A$11,IF($C$7,8,0),1,1)</f>
        <v>327470400</v>
      </c>
      <c r="D1303" s="4">
        <f ca="1">OFFSET(InputPriceData!C$15,CalculationsAndCharts!$A1303+$A$11,IF($C$7,8,0),1,1)</f>
        <v>107.46</v>
      </c>
      <c r="E1303" s="4">
        <f ca="1">OFFSET(InputPriceData!D$15,CalculationsAndCharts!$A1303+$A$11,IF($C$7,8,0),1,1)</f>
        <v>108.5</v>
      </c>
      <c r="F1303" s="4">
        <f ca="1">OFFSET(InputPriceData!E$15,CalculationsAndCharts!$A1303+$A$11,IF($C$7,8,0),1,1)</f>
        <v>105.17</v>
      </c>
      <c r="G1303" s="4">
        <f ca="1">OFFSET(InputPriceData!F$15,CalculationsAndCharts!$A1303+$A$11,IF($C$7,8,0),1,1)</f>
        <v>105.41</v>
      </c>
      <c r="H1303" s="138"/>
      <c r="I1303" s="138"/>
      <c r="O1303" s="246">
        <f t="shared" ca="1" si="190"/>
        <v>-3.2641289907570608</v>
      </c>
      <c r="P1303" s="246">
        <f t="shared" ca="1" si="191"/>
        <v>-2.452922375173185</v>
      </c>
      <c r="Q1303" s="246">
        <f t="shared" ca="1" si="193"/>
        <v>2.9923787245694795</v>
      </c>
      <c r="R1303" s="4">
        <f t="shared" ca="1" si="194"/>
        <v>-0.81972323724701412</v>
      </c>
      <c r="S1303" s="4">
        <f t="shared" ca="1" si="192"/>
        <v>0.30610883656906851</v>
      </c>
      <c r="W1303" s="246">
        <f t="shared" ca="1" si="195"/>
        <v>-3.2641289907570608</v>
      </c>
      <c r="X1303" s="246">
        <f t="shared" ca="1" si="196"/>
        <v>-2.452922375173185</v>
      </c>
      <c r="Y1303" s="246">
        <f t="shared" ca="1" si="197"/>
        <v>2.9923787245694795</v>
      </c>
      <c r="Z1303" s="4">
        <f t="shared" ca="1" si="198"/>
        <v>-0.81972323724701412</v>
      </c>
      <c r="AA1303" s="4">
        <f t="shared" ca="1" si="199"/>
        <v>-0.62448527312746749</v>
      </c>
    </row>
    <row r="1304" spans="1:27" x14ac:dyDescent="0.25">
      <c r="A1304">
        <v>1272</v>
      </c>
      <c r="B1304" s="176">
        <f ca="1">OFFSET(InputPriceData!B$15,CalculationsAndCharts!$A1304+$A$11,0,1,1)</f>
        <v>39713</v>
      </c>
      <c r="C1304" s="3">
        <f ca="1">OFFSET(InputPriceData!G$15,CalculationsAndCharts!$A1304+$A$11,IF($C$7,8,0),1,1)</f>
        <v>249966500</v>
      </c>
      <c r="D1304" s="4">
        <f ca="1">OFFSET(InputPriceData!C$15,CalculationsAndCharts!$A1304+$A$11,IF($C$7,8,0),1,1)</f>
        <v>110.65</v>
      </c>
      <c r="E1304" s="4">
        <f ca="1">OFFSET(InputPriceData!D$15,CalculationsAndCharts!$A1304+$A$11,IF($C$7,8,0),1,1)</f>
        <v>110.92</v>
      </c>
      <c r="F1304" s="4">
        <f ca="1">OFFSET(InputPriceData!E$15,CalculationsAndCharts!$A1304+$A$11,IF($C$7,8,0),1,1)</f>
        <v>107.02</v>
      </c>
      <c r="G1304" s="4">
        <f ca="1">OFFSET(InputPriceData!F$15,CalculationsAndCharts!$A1304+$A$11,IF($C$7,8,0),1,1)</f>
        <v>107.86</v>
      </c>
      <c r="H1304" s="138"/>
      <c r="I1304" s="138"/>
      <c r="O1304" s="246">
        <f t="shared" ca="1" si="190"/>
        <v>-1.1258884350933522</v>
      </c>
      <c r="P1304" s="246">
        <f t="shared" ca="1" si="191"/>
        <v>-2.50984995538803</v>
      </c>
      <c r="Q1304" s="246">
        <f t="shared" ca="1" si="193"/>
        <v>3.0195547170226837</v>
      </c>
      <c r="R1304" s="4">
        <f t="shared" ca="1" si="194"/>
        <v>-0.83119870000659279</v>
      </c>
      <c r="S1304" s="4">
        <f t="shared" ca="1" si="192"/>
        <v>0.27310646419682683</v>
      </c>
      <c r="W1304" s="246">
        <f t="shared" ca="1" si="195"/>
        <v>-1.1258884350933522</v>
      </c>
      <c r="X1304" s="246">
        <f t="shared" ca="1" si="196"/>
        <v>-2.50984995538803</v>
      </c>
      <c r="Y1304" s="246">
        <f t="shared" ca="1" si="197"/>
        <v>3.0195547170226837</v>
      </c>
      <c r="Z1304" s="4">
        <f t="shared" ca="1" si="198"/>
        <v>-0.83119870000659279</v>
      </c>
      <c r="AA1304" s="4">
        <f t="shared" ca="1" si="199"/>
        <v>-0.64597070365461773</v>
      </c>
    </row>
    <row r="1305" spans="1:27" x14ac:dyDescent="0.25">
      <c r="A1305">
        <v>1273</v>
      </c>
      <c r="B1305" s="176">
        <f ca="1">OFFSET(InputPriceData!B$15,CalculationsAndCharts!$A1305+$A$11,0,1,1)</f>
        <v>39710</v>
      </c>
      <c r="C1305" s="3">
        <f ca="1">OFFSET(InputPriceData!G$15,CalculationsAndCharts!$A1305+$A$11,IF($C$7,8,0),1,1)</f>
        <v>501087800</v>
      </c>
      <c r="D1305" s="4">
        <f ca="1">OFFSET(InputPriceData!C$15,CalculationsAndCharts!$A1305+$A$11,IF($C$7,8,0),1,1)</f>
        <v>112.65</v>
      </c>
      <c r="E1305" s="4">
        <f ca="1">OFFSET(InputPriceData!D$15,CalculationsAndCharts!$A1305+$A$11,IF($C$7,8,0),1,1)</f>
        <v>113.81</v>
      </c>
      <c r="F1305" s="4">
        <f ca="1">OFFSET(InputPriceData!E$15,CalculationsAndCharts!$A1305+$A$11,IF($C$7,8,0),1,1)</f>
        <v>109.66</v>
      </c>
      <c r="G1305" s="4">
        <f ca="1">OFFSET(InputPriceData!F$15,CalculationsAndCharts!$A1305+$A$11,IF($C$7,8,0),1,1)</f>
        <v>110.36</v>
      </c>
      <c r="H1305" s="138"/>
      <c r="I1305" s="138"/>
      <c r="O1305" s="246">
        <f t="shared" ca="1" si="190"/>
        <v>1.265707607948749</v>
      </c>
      <c r="P1305" s="246">
        <f t="shared" ca="1" si="191"/>
        <v>-2.5598253112523199</v>
      </c>
      <c r="Q1305" s="246">
        <f t="shared" ca="1" si="193"/>
        <v>3.046977514654575</v>
      </c>
      <c r="R1305" s="4">
        <f t="shared" ca="1" si="194"/>
        <v>-0.84011952793899047</v>
      </c>
      <c r="S1305" s="4">
        <f t="shared" ca="1" si="192"/>
        <v>0.24552001603425114</v>
      </c>
      <c r="W1305" s="246">
        <f t="shared" ca="1" si="195"/>
        <v>1.265707607948749</v>
      </c>
      <c r="X1305" s="246">
        <f t="shared" ca="1" si="196"/>
        <v>-2.5598253112523199</v>
      </c>
      <c r="Y1305" s="246">
        <f t="shared" ca="1" si="197"/>
        <v>3.046977514654575</v>
      </c>
      <c r="Z1305" s="4">
        <f t="shared" ca="1" si="198"/>
        <v>-0.84011952793899047</v>
      </c>
      <c r="AA1305" s="4">
        <f t="shared" ca="1" si="199"/>
        <v>-0.66287834477700536</v>
      </c>
    </row>
    <row r="1306" spans="1:27" x14ac:dyDescent="0.25">
      <c r="A1306">
        <v>1274</v>
      </c>
      <c r="B1306" s="176">
        <f ca="1">OFFSET(InputPriceData!B$15,CalculationsAndCharts!$A1306+$A$11,0,1,1)</f>
        <v>39709</v>
      </c>
      <c r="C1306" s="3">
        <f ca="1">OFFSET(InputPriceData!G$15,CalculationsAndCharts!$A1306+$A$11,IF($C$7,8,0),1,1)</f>
        <v>776114700</v>
      </c>
      <c r="D1306" s="4">
        <f ca="1">OFFSET(InputPriceData!C$15,CalculationsAndCharts!$A1306+$A$11,IF($C$7,8,0),1,1)</f>
        <v>104.35</v>
      </c>
      <c r="E1306" s="4">
        <f ca="1">OFFSET(InputPriceData!D$15,CalculationsAndCharts!$A1306+$A$11,IF($C$7,8,0),1,1)</f>
        <v>107.66</v>
      </c>
      <c r="F1306" s="4">
        <f ca="1">OFFSET(InputPriceData!E$15,CalculationsAndCharts!$A1306+$A$11,IF($C$7,8,0),1,1)</f>
        <v>100.6</v>
      </c>
      <c r="G1306" s="4">
        <f ca="1">OFFSET(InputPriceData!F$15,CalculationsAndCharts!$A1306+$A$11,IF($C$7,8,0),1,1)</f>
        <v>106.14</v>
      </c>
      <c r="H1306" s="138"/>
      <c r="I1306" s="138"/>
      <c r="O1306" s="246">
        <f t="shared" ca="1" si="190"/>
        <v>-3.1518467160394197</v>
      </c>
      <c r="P1306" s="246">
        <f t="shared" ca="1" si="191"/>
        <v>-2.3137510550200391</v>
      </c>
      <c r="Q1306" s="246">
        <f t="shared" ca="1" si="193"/>
        <v>3.0746493588845358</v>
      </c>
      <c r="R1306" s="4">
        <f t="shared" ca="1" si="194"/>
        <v>-0.75252517765455174</v>
      </c>
      <c r="S1306" s="4">
        <f t="shared" ca="1" si="192"/>
        <v>0.45696414284197118</v>
      </c>
      <c r="W1306" s="246">
        <f t="shared" ca="1" si="195"/>
        <v>-3.1518467160394197</v>
      </c>
      <c r="X1306" s="246">
        <f t="shared" ca="1" si="196"/>
        <v>-2.3137510550200391</v>
      </c>
      <c r="Y1306" s="246">
        <f t="shared" ca="1" si="197"/>
        <v>3.0746493588845358</v>
      </c>
      <c r="Z1306" s="4">
        <f t="shared" ca="1" si="198"/>
        <v>-0.75252517765455174</v>
      </c>
      <c r="AA1306" s="4">
        <f t="shared" ca="1" si="199"/>
        <v>-0.5043351313946185</v>
      </c>
    </row>
    <row r="1307" spans="1:27" x14ac:dyDescent="0.25">
      <c r="A1307">
        <v>1275</v>
      </c>
      <c r="B1307" s="176">
        <f ca="1">OFFSET(InputPriceData!B$15,CalculationsAndCharts!$A1307+$A$11,0,1,1)</f>
        <v>39708</v>
      </c>
      <c r="C1307" s="3">
        <f ca="1">OFFSET(InputPriceData!G$15,CalculationsAndCharts!$A1307+$A$11,IF($C$7,8,0),1,1)</f>
        <v>624095600</v>
      </c>
      <c r="D1307" s="4">
        <f ca="1">OFFSET(InputPriceData!C$15,CalculationsAndCharts!$A1307+$A$11,IF($C$7,8,0),1,1)</f>
        <v>105.77</v>
      </c>
      <c r="E1307" s="4">
        <f ca="1">OFFSET(InputPriceData!D$15,CalculationsAndCharts!$A1307+$A$11,IF($C$7,8,0),1,1)</f>
        <v>107.72</v>
      </c>
      <c r="F1307" s="4">
        <f ca="1">OFFSET(InputPriceData!E$15,CalculationsAndCharts!$A1307+$A$11,IF($C$7,8,0),1,1)</f>
        <v>102.55</v>
      </c>
      <c r="G1307" s="4">
        <f ca="1">OFFSET(InputPriceData!F$15,CalculationsAndCharts!$A1307+$A$11,IF($C$7,8,0),1,1)</f>
        <v>103.09</v>
      </c>
      <c r="H1307" s="138"/>
      <c r="I1307" s="138"/>
      <c r="O1307" s="246">
        <f t="shared" ca="1" si="190"/>
        <v>-6.7497040343303576</v>
      </c>
      <c r="P1307" s="246">
        <f t="shared" ca="1" si="191"/>
        <v>-1.7611772545591209</v>
      </c>
      <c r="Q1307" s="246">
        <f t="shared" ca="1" si="193"/>
        <v>3.102572511487927</v>
      </c>
      <c r="R1307" s="4">
        <f t="shared" ca="1" si="194"/>
        <v>-0.5676506344454455</v>
      </c>
      <c r="S1307" s="4">
        <f t="shared" ca="1" si="192"/>
        <v>0.67949204899691618</v>
      </c>
      <c r="W1307" s="246">
        <f t="shared" ca="1" si="195"/>
        <v>-6.7497040343303576</v>
      </c>
      <c r="X1307" s="246">
        <f t="shared" ca="1" si="196"/>
        <v>-1.7611772545591209</v>
      </c>
      <c r="Y1307" s="246">
        <f t="shared" ca="1" si="197"/>
        <v>3.102572511487927</v>
      </c>
      <c r="Z1307" s="4">
        <f t="shared" ca="1" si="198"/>
        <v>-0.5676506344454455</v>
      </c>
      <c r="AA1307" s="4">
        <f t="shared" ca="1" si="199"/>
        <v>-0.21690000451514149</v>
      </c>
    </row>
    <row r="1308" spans="1:27" x14ac:dyDescent="0.25">
      <c r="A1308">
        <v>1276</v>
      </c>
      <c r="B1308" s="176">
        <f ca="1">OFFSET(InputPriceData!B$15,CalculationsAndCharts!$A1308+$A$11,0,1,1)</f>
        <v>39707</v>
      </c>
      <c r="C1308" s="3">
        <f ca="1">OFFSET(InputPriceData!G$15,CalculationsAndCharts!$A1308+$A$11,IF($C$7,8,0),1,1)</f>
        <v>581744300</v>
      </c>
      <c r="D1308" s="4">
        <f ca="1">OFFSET(InputPriceData!C$15,CalculationsAndCharts!$A1308+$A$11,IF($C$7,8,0),1,1)</f>
        <v>103.61</v>
      </c>
      <c r="E1308" s="4">
        <f ca="1">OFFSET(InputPriceData!D$15,CalculationsAndCharts!$A1308+$A$11,IF($C$7,8,0),1,1)</f>
        <v>108.13</v>
      </c>
      <c r="F1308" s="4">
        <f ca="1">OFFSET(InputPriceData!E$15,CalculationsAndCharts!$A1308+$A$11,IF($C$7,8,0),1,1)</f>
        <v>103.43</v>
      </c>
      <c r="G1308" s="4">
        <f ca="1">OFFSET(InputPriceData!F$15,CalculationsAndCharts!$A1308+$A$11,IF($C$7,8,0),1,1)</f>
        <v>107.94</v>
      </c>
      <c r="H1308" s="138"/>
      <c r="I1308" s="138"/>
      <c r="O1308" s="246">
        <f t="shared" ca="1" si="190"/>
        <v>-2.4049741060873862</v>
      </c>
      <c r="P1308" s="246">
        <f t="shared" ca="1" si="191"/>
        <v>-1.2925410377692788</v>
      </c>
      <c r="Q1308" s="246">
        <f t="shared" ca="1" si="193"/>
        <v>3.1307492547809557</v>
      </c>
      <c r="R1308" s="4">
        <f t="shared" ca="1" si="194"/>
        <v>-0.41285357995228911</v>
      </c>
      <c r="S1308" s="4">
        <f t="shared" ca="1" si="192"/>
        <v>0.77517789053376751</v>
      </c>
      <c r="W1308" s="246">
        <f t="shared" ca="1" si="195"/>
        <v>-2.4049741060873862</v>
      </c>
      <c r="X1308" s="246">
        <f t="shared" ca="1" si="196"/>
        <v>-1.2925410377692788</v>
      </c>
      <c r="Y1308" s="246">
        <f t="shared" ca="1" si="197"/>
        <v>3.1307492547809557</v>
      </c>
      <c r="Z1308" s="4">
        <f t="shared" ca="1" si="198"/>
        <v>-0.41285357995228911</v>
      </c>
      <c r="AA1308" s="4">
        <f t="shared" ca="1" si="199"/>
        <v>-1.5396116713262575E-2</v>
      </c>
    </row>
    <row r="1309" spans="1:27" x14ac:dyDescent="0.25">
      <c r="A1309">
        <v>1277</v>
      </c>
      <c r="B1309" s="176">
        <f ca="1">OFFSET(InputPriceData!B$15,CalculationsAndCharts!$A1309+$A$11,0,1,1)</f>
        <v>39706</v>
      </c>
      <c r="C1309" s="3">
        <f ca="1">OFFSET(InputPriceData!G$15,CalculationsAndCharts!$A1309+$A$11,IF($C$7,8,0),1,1)</f>
        <v>483607000</v>
      </c>
      <c r="D1309" s="4">
        <f ca="1">OFFSET(InputPriceData!C$15,CalculationsAndCharts!$A1309+$A$11,IF($C$7,8,0),1,1)</f>
        <v>107.52</v>
      </c>
      <c r="E1309" s="4">
        <f ca="1">OFFSET(InputPriceData!D$15,CalculationsAndCharts!$A1309+$A$11,IF($C$7,8,0),1,1)</f>
        <v>111.08</v>
      </c>
      <c r="F1309" s="4">
        <f ca="1">OFFSET(InputPriceData!E$15,CalculationsAndCharts!$A1309+$A$11,IF($C$7,8,0),1,1)</f>
        <v>105.98</v>
      </c>
      <c r="G1309" s="4">
        <f ca="1">OFFSET(InputPriceData!F$15,CalculationsAndCharts!$A1309+$A$11,IF($C$7,8,0),1,1)</f>
        <v>106.16</v>
      </c>
      <c r="H1309" s="138"/>
      <c r="I1309" s="138"/>
      <c r="O1309" s="246">
        <f t="shared" ca="1" si="190"/>
        <v>-4.586150904411614</v>
      </c>
      <c r="P1309" s="246">
        <f t="shared" ca="1" si="191"/>
        <v>-0.96651579459225179</v>
      </c>
      <c r="Q1309" s="246">
        <f t="shared" ca="1" si="193"/>
        <v>3.1591818918072208</v>
      </c>
      <c r="R1309" s="4">
        <f t="shared" ca="1" si="194"/>
        <v>-0.30593863465055288</v>
      </c>
      <c r="S1309" s="4">
        <f t="shared" ca="1" si="192"/>
        <v>0.81978483246619227</v>
      </c>
      <c r="W1309" s="246">
        <f t="shared" ca="1" si="195"/>
        <v>-4.586150904411614</v>
      </c>
      <c r="X1309" s="246">
        <f t="shared" ca="1" si="196"/>
        <v>-0.96651579459225179</v>
      </c>
      <c r="Y1309" s="246">
        <f t="shared" ca="1" si="197"/>
        <v>3.1591818918072208</v>
      </c>
      <c r="Z1309" s="4">
        <f t="shared" ca="1" si="198"/>
        <v>-0.30593863465055288</v>
      </c>
      <c r="AA1309" s="4">
        <f t="shared" ca="1" si="199"/>
        <v>0.10717722716755695</v>
      </c>
    </row>
    <row r="1310" spans="1:27" x14ac:dyDescent="0.25">
      <c r="A1310">
        <v>1278</v>
      </c>
      <c r="B1310" s="176">
        <f ca="1">OFFSET(InputPriceData!B$15,CalculationsAndCharts!$A1310+$A$11,0,1,1)</f>
        <v>39703</v>
      </c>
      <c r="C1310" s="3">
        <f ca="1">OFFSET(InputPriceData!G$15,CalculationsAndCharts!$A1310+$A$11,IF($C$7,8,0),1,1)</f>
        <v>297851200</v>
      </c>
      <c r="D1310" s="4">
        <f ca="1">OFFSET(InputPriceData!C$15,CalculationsAndCharts!$A1310+$A$11,IF($C$7,8,0),1,1)</f>
        <v>109.88</v>
      </c>
      <c r="E1310" s="4">
        <f ca="1">OFFSET(InputPriceData!D$15,CalculationsAndCharts!$A1310+$A$11,IF($C$7,8,0),1,1)</f>
        <v>111.58</v>
      </c>
      <c r="F1310" s="4">
        <f ca="1">OFFSET(InputPriceData!E$15,CalculationsAndCharts!$A1310+$A$11,IF($C$7,8,0),1,1)</f>
        <v>109.47</v>
      </c>
      <c r="G1310" s="4">
        <f ca="1">OFFSET(InputPriceData!F$15,CalculationsAndCharts!$A1310+$A$11,IF($C$7,8,0),1,1)</f>
        <v>111.47</v>
      </c>
      <c r="H1310" s="138"/>
      <c r="I1310" s="138"/>
      <c r="O1310" s="246">
        <f t="shared" ca="1" si="190"/>
        <v>0.45523855860559448</v>
      </c>
      <c r="P1310" s="246">
        <f t="shared" ca="1" si="191"/>
        <v>-0.76974701860548167</v>
      </c>
      <c r="Q1310" s="246">
        <f t="shared" ca="1" si="193"/>
        <v>3.1878727465259544</v>
      </c>
      <c r="R1310" s="4">
        <f t="shared" ca="1" si="194"/>
        <v>-0.24146102426589275</v>
      </c>
      <c r="S1310" s="4">
        <f t="shared" ca="1" si="192"/>
        <v>0.8413843499887188</v>
      </c>
      <c r="W1310" s="246">
        <f t="shared" ca="1" si="195"/>
        <v>0.45523855860559448</v>
      </c>
      <c r="X1310" s="246">
        <f t="shared" ca="1" si="196"/>
        <v>-0.76974701860548167</v>
      </c>
      <c r="Y1310" s="246">
        <f t="shared" ca="1" si="197"/>
        <v>3.1878727465259544</v>
      </c>
      <c r="Z1310" s="4">
        <f t="shared" ca="1" si="198"/>
        <v>-0.24146102426589275</v>
      </c>
      <c r="AA1310" s="4">
        <f t="shared" ca="1" si="199"/>
        <v>0.17548842131734338</v>
      </c>
    </row>
    <row r="1311" spans="1:27" x14ac:dyDescent="0.25">
      <c r="A1311">
        <v>1279</v>
      </c>
      <c r="B1311" s="176">
        <f ca="1">OFFSET(InputPriceData!B$15,CalculationsAndCharts!$A1311+$A$11,0,1,1)</f>
        <v>39702</v>
      </c>
      <c r="C1311" s="3">
        <f ca="1">OFFSET(InputPriceData!G$15,CalculationsAndCharts!$A1311+$A$11,IF($C$7,8,0),1,1)</f>
        <v>375369400</v>
      </c>
      <c r="D1311" s="4">
        <f ca="1">OFFSET(InputPriceData!C$15,CalculationsAndCharts!$A1311+$A$11,IF($C$7,8,0),1,1)</f>
        <v>107.95</v>
      </c>
      <c r="E1311" s="4">
        <f ca="1">OFFSET(InputPriceData!D$15,CalculationsAndCharts!$A1311+$A$11,IF($C$7,8,0),1,1)</f>
        <v>111.15</v>
      </c>
      <c r="F1311" s="4">
        <f ca="1">OFFSET(InputPriceData!E$15,CalculationsAndCharts!$A1311+$A$11,IF($C$7,8,0),1,1)</f>
        <v>107.49</v>
      </c>
      <c r="G1311" s="4">
        <f ca="1">OFFSET(InputPriceData!F$15,CalculationsAndCharts!$A1311+$A$11,IF($C$7,8,0),1,1)</f>
        <v>110.95</v>
      </c>
      <c r="H1311" s="138"/>
      <c r="I1311" s="138"/>
      <c r="O1311" s="246">
        <f t="shared" ca="1" si="190"/>
        <v>-0.13367096116951815</v>
      </c>
      <c r="P1311" s="246">
        <f t="shared" ca="1" si="191"/>
        <v>-0.62256979341076735</v>
      </c>
      <c r="Q1311" s="246">
        <f t="shared" ca="1" si="193"/>
        <v>3.2168241640019724</v>
      </c>
      <c r="R1311" s="4">
        <f t="shared" ca="1" si="194"/>
        <v>-0.19353553743399002</v>
      </c>
      <c r="S1311" s="4">
        <f t="shared" ca="1" si="192"/>
        <v>0.85547232999736256</v>
      </c>
      <c r="W1311" s="246">
        <f t="shared" ca="1" si="195"/>
        <v>-0.13367096116951815</v>
      </c>
      <c r="X1311" s="246">
        <f t="shared" ca="1" si="196"/>
        <v>-0.62256979341076735</v>
      </c>
      <c r="Y1311" s="246">
        <f t="shared" ca="1" si="197"/>
        <v>3.2168241640019724</v>
      </c>
      <c r="Z1311" s="4">
        <f t="shared" ca="1" si="198"/>
        <v>-0.19353553743399002</v>
      </c>
      <c r="AA1311" s="4">
        <f t="shared" ca="1" si="199"/>
        <v>0.22378890496356507</v>
      </c>
    </row>
    <row r="1312" spans="1:27" x14ac:dyDescent="0.25">
      <c r="A1312">
        <v>1280</v>
      </c>
      <c r="B1312" s="176">
        <f ca="1">OFFSET(InputPriceData!B$15,CalculationsAndCharts!$A1312+$A$11,0,1,1)</f>
        <v>39701</v>
      </c>
      <c r="C1312" s="3">
        <f ca="1">OFFSET(InputPriceData!G$15,CalculationsAndCharts!$A1312+$A$11,IF($C$7,8,0),1,1)</f>
        <v>298916600</v>
      </c>
      <c r="D1312" s="4">
        <f ca="1">OFFSET(InputPriceData!C$15,CalculationsAndCharts!$A1312+$A$11,IF($C$7,8,0),1,1)</f>
        <v>109.52</v>
      </c>
      <c r="E1312" s="4">
        <f ca="1">OFFSET(InputPriceData!D$15,CalculationsAndCharts!$A1312+$A$11,IF($C$7,8,0),1,1)</f>
        <v>110.41</v>
      </c>
      <c r="F1312" s="4">
        <f ca="1">OFFSET(InputPriceData!E$15,CalculationsAndCharts!$A1312+$A$11,IF($C$7,8,0),1,1)</f>
        <v>108.34</v>
      </c>
      <c r="G1312" s="4">
        <f ca="1">OFFSET(InputPriceData!F$15,CalculationsAndCharts!$A1312+$A$11,IF($C$7,8,0),1,1)</f>
        <v>109.37</v>
      </c>
      <c r="H1312" s="138"/>
      <c r="I1312" s="138"/>
      <c r="O1312" s="246">
        <f t="shared" ca="1" si="190"/>
        <v>-1.8857514439195104</v>
      </c>
      <c r="P1312" s="246">
        <f t="shared" ca="1" si="191"/>
        <v>-0.29656606176650113</v>
      </c>
      <c r="Q1312" s="246">
        <f t="shared" ca="1" si="193"/>
        <v>3.2460385105973484</v>
      </c>
      <c r="R1312" s="4">
        <f t="shared" ca="1" si="194"/>
        <v>-9.1362459440422941E-2</v>
      </c>
      <c r="S1312" s="4">
        <f t="shared" ca="1" si="192"/>
        <v>0.88108589769183621</v>
      </c>
      <c r="W1312" s="246">
        <f t="shared" ca="1" si="195"/>
        <v>-1.8857514439195104</v>
      </c>
      <c r="X1312" s="246">
        <f t="shared" ca="1" si="196"/>
        <v>-0.29656606176650113</v>
      </c>
      <c r="Y1312" s="246">
        <f t="shared" ca="1" si="197"/>
        <v>3.2460385105973484</v>
      </c>
      <c r="Z1312" s="4">
        <f t="shared" ca="1" si="198"/>
        <v>-9.1362459440422941E-2</v>
      </c>
      <c r="AA1312" s="4">
        <f t="shared" ca="1" si="199"/>
        <v>0.32034452606749841</v>
      </c>
    </row>
    <row r="1313" spans="1:27" x14ac:dyDescent="0.25">
      <c r="A1313">
        <v>1281</v>
      </c>
      <c r="B1313" s="176">
        <f ca="1">OFFSET(InputPriceData!B$15,CalculationsAndCharts!$A1313+$A$11,0,1,1)</f>
        <v>39700</v>
      </c>
      <c r="C1313" s="3">
        <f ca="1">OFFSET(InputPriceData!G$15,CalculationsAndCharts!$A1313+$A$11,IF($C$7,8,0),1,1)</f>
        <v>377326800</v>
      </c>
      <c r="D1313" s="4">
        <f ca="1">OFFSET(InputPriceData!C$15,CalculationsAndCharts!$A1313+$A$11,IF($C$7,8,0),1,1)</f>
        <v>112.36</v>
      </c>
      <c r="E1313" s="4">
        <f ca="1">OFFSET(InputPriceData!D$15,CalculationsAndCharts!$A1313+$A$11,IF($C$7,8,0),1,1)</f>
        <v>112.59</v>
      </c>
      <c r="F1313" s="4">
        <f ca="1">OFFSET(InputPriceData!E$15,CalculationsAndCharts!$A1313+$A$11,IF($C$7,8,0),1,1)</f>
        <v>108.56</v>
      </c>
      <c r="G1313" s="4">
        <f ca="1">OFFSET(InputPriceData!F$15,CalculationsAndCharts!$A1313+$A$11,IF($C$7,8,0),1,1)</f>
        <v>108.93</v>
      </c>
      <c r="H1313" s="138"/>
      <c r="I1313" s="138"/>
      <c r="O1313" s="246">
        <f t="shared" ref="O1313:O1376" ca="1" si="200">$N$38*(G1313-2*G1314+G1315)+2*$N$36*O1314-$N$37*O1315</f>
        <v>-2.6043922271157278</v>
      </c>
      <c r="P1313" s="246">
        <f t="shared" ref="P1313:P1376" ca="1" si="201">$N$41*(O1313+O1314)/2+$N$42*P1314+$N$43*P1315</f>
        <v>0.12389945155822557</v>
      </c>
      <c r="Q1313" s="246">
        <f t="shared" ca="1" si="193"/>
        <v>3.2755181741648318</v>
      </c>
      <c r="R1313" s="4">
        <f t="shared" ca="1" si="194"/>
        <v>3.782590874795453E-2</v>
      </c>
      <c r="S1313" s="4">
        <f t="shared" ref="S1313:S1376" ca="1" si="202">(R1313+$A$21)/($A$21*R1313+1)</f>
        <v>0.9069503110149133</v>
      </c>
      <c r="W1313" s="246">
        <f t="shared" ca="1" si="195"/>
        <v>-2.6043922271157278</v>
      </c>
      <c r="X1313" s="246">
        <f t="shared" ca="1" si="196"/>
        <v>0.12389945155822557</v>
      </c>
      <c r="Y1313" s="246">
        <f t="shared" ca="1" si="197"/>
        <v>3.2755181741648318</v>
      </c>
      <c r="Z1313" s="4">
        <f t="shared" ca="1" si="198"/>
        <v>3.782590874795453E-2</v>
      </c>
      <c r="AA1313" s="4">
        <f t="shared" ca="1" si="199"/>
        <v>0.43130018024360622</v>
      </c>
    </row>
    <row r="1314" spans="1:27" x14ac:dyDescent="0.25">
      <c r="A1314">
        <v>1282</v>
      </c>
      <c r="B1314" s="176">
        <f ca="1">OFFSET(InputPriceData!B$15,CalculationsAndCharts!$A1314+$A$11,0,1,1)</f>
        <v>39699</v>
      </c>
      <c r="C1314" s="3">
        <f ca="1">OFFSET(InputPriceData!G$15,CalculationsAndCharts!$A1314+$A$11,IF($C$7,8,0),1,1)</f>
        <v>364075300</v>
      </c>
      <c r="D1314" s="4">
        <f ca="1">OFFSET(InputPriceData!C$15,CalculationsAndCharts!$A1314+$A$11,IF($C$7,8,0),1,1)</f>
        <v>113.19</v>
      </c>
      <c r="E1314" s="4">
        <f ca="1">OFFSET(InputPriceData!D$15,CalculationsAndCharts!$A1314+$A$11,IF($C$7,8,0),1,1)</f>
        <v>113.37</v>
      </c>
      <c r="F1314" s="4">
        <f ca="1">OFFSET(InputPriceData!E$15,CalculationsAndCharts!$A1314+$A$11,IF($C$7,8,0),1,1)</f>
        <v>109.99</v>
      </c>
      <c r="G1314" s="4">
        <f ca="1">OFFSET(InputPriceData!F$15,CalculationsAndCharts!$A1314+$A$11,IF($C$7,8,0),1,1)</f>
        <v>112.26</v>
      </c>
      <c r="H1314" s="138"/>
      <c r="I1314" s="138"/>
      <c r="O1314" s="246">
        <f t="shared" ca="1" si="200"/>
        <v>0.55880245954439278</v>
      </c>
      <c r="P1314" s="246">
        <f t="shared" ca="1" si="201"/>
        <v>0.48764883867174291</v>
      </c>
      <c r="Q1314" s="246">
        <f t="shared" ref="Q1314:Q1377" ca="1" si="203">IF(ABS(P1314)&gt;(Q1315*0.991),ABS(P1314),(Q1315*0.991))</f>
        <v>3.3052655642430189</v>
      </c>
      <c r="R1314" s="4">
        <f t="shared" ref="R1314:R1377" ca="1" si="204">IF(Q1314&gt;0,P1314/Q1314,R1315)</f>
        <v>0.14753696161277305</v>
      </c>
      <c r="S1314" s="4">
        <f t="shared" ca="1" si="202"/>
        <v>0.92474614832454649</v>
      </c>
      <c r="W1314" s="246">
        <f t="shared" ref="W1314:W1377" ca="1" si="205">$V$38*(G1314-2*G1315+G1316)+2*$V$36*W1315-$V$37*W1316</f>
        <v>0.55880245954439278</v>
      </c>
      <c r="X1314" s="246">
        <f t="shared" ref="X1314:X1377" ca="1" si="206">$V$41*(W1314+W1315)/2+$V$42*X1315+$V$43*X1316</f>
        <v>0.48764883867174291</v>
      </c>
      <c r="Y1314" s="246">
        <f t="shared" ref="Y1314:Y1377" ca="1" si="207">IF(ABS(X1314)&gt;(Y1315*0.991),ABS(X1314),(Y1315*0.991))</f>
        <v>3.3052655642430189</v>
      </c>
      <c r="Z1314" s="4">
        <f t="shared" ref="Z1314:Z1377" ca="1" si="208">IF(Y1314&gt;0,X1314/Y1314,Z1315)</f>
        <v>0.14753696161277305</v>
      </c>
      <c r="AA1314" s="4">
        <f t="shared" ref="AA1314:AA1377" ca="1" si="209">(Z1314+$A$26)/($A$26*Z1314+1)</f>
        <v>0.51702485135395015</v>
      </c>
    </row>
    <row r="1315" spans="1:27" x14ac:dyDescent="0.25">
      <c r="A1315">
        <v>1283</v>
      </c>
      <c r="B1315" s="176">
        <f ca="1">OFFSET(InputPriceData!B$15,CalculationsAndCharts!$A1315+$A$11,0,1,1)</f>
        <v>39696</v>
      </c>
      <c r="C1315" s="3">
        <f ca="1">OFFSET(InputPriceData!G$15,CalculationsAndCharts!$A1315+$A$11,IF($C$7,8,0),1,1)</f>
        <v>289503400</v>
      </c>
      <c r="D1315" s="4">
        <f ca="1">OFFSET(InputPriceData!C$15,CalculationsAndCharts!$A1315+$A$11,IF($C$7,8,0),1,1)</f>
        <v>108.99</v>
      </c>
      <c r="E1315" s="4">
        <f ca="1">OFFSET(InputPriceData!D$15,CalculationsAndCharts!$A1315+$A$11,IF($C$7,8,0),1,1)</f>
        <v>110.46</v>
      </c>
      <c r="F1315" s="4">
        <f ca="1">OFFSET(InputPriceData!E$15,CalculationsAndCharts!$A1315+$A$11,IF($C$7,8,0),1,1)</f>
        <v>107.85</v>
      </c>
      <c r="G1315" s="4">
        <f ca="1">OFFSET(InputPriceData!F$15,CalculationsAndCharts!$A1315+$A$11,IF($C$7,8,0),1,1)</f>
        <v>109.99</v>
      </c>
      <c r="H1315" s="138"/>
      <c r="I1315" s="138"/>
      <c r="O1315" s="246">
        <f t="shared" ca="1" si="200"/>
        <v>-1.8425098711922829</v>
      </c>
      <c r="P1315" s="246">
        <f t="shared" ca="1" si="201"/>
        <v>0.86873809490996079</v>
      </c>
      <c r="Q1315" s="246">
        <f t="shared" ca="1" si="203"/>
        <v>3.3352831122532987</v>
      </c>
      <c r="R1315" s="4">
        <f t="shared" ca="1" si="204"/>
        <v>0.26046907134160679</v>
      </c>
      <c r="S1315" s="4">
        <f t="shared" ca="1" si="202"/>
        <v>0.94009092269230232</v>
      </c>
      <c r="W1315" s="246">
        <f t="shared" ca="1" si="205"/>
        <v>-1.8425098711922829</v>
      </c>
      <c r="X1315" s="246">
        <f t="shared" ca="1" si="206"/>
        <v>0.86873809490996079</v>
      </c>
      <c r="Y1315" s="246">
        <f t="shared" ca="1" si="207"/>
        <v>3.3352831122532987</v>
      </c>
      <c r="Z1315" s="4">
        <f t="shared" ca="1" si="208"/>
        <v>0.26046907134160679</v>
      </c>
      <c r="AA1315" s="4">
        <f t="shared" ca="1" si="209"/>
        <v>0.59814931291787155</v>
      </c>
    </row>
    <row r="1316" spans="1:27" x14ac:dyDescent="0.25">
      <c r="A1316">
        <v>1284</v>
      </c>
      <c r="B1316" s="176">
        <f ca="1">OFFSET(InputPriceData!B$15,CalculationsAndCharts!$A1316+$A$11,0,1,1)</f>
        <v>39695</v>
      </c>
      <c r="C1316" s="3">
        <f ca="1">OFFSET(InputPriceData!G$15,CalculationsAndCharts!$A1316+$A$11,IF($C$7,8,0),1,1)</f>
        <v>340042500</v>
      </c>
      <c r="D1316" s="4">
        <f ca="1">OFFSET(InputPriceData!C$15,CalculationsAndCharts!$A1316+$A$11,IF($C$7,8,0),1,1)</f>
        <v>112.25</v>
      </c>
      <c r="E1316" s="4">
        <f ca="1">OFFSET(InputPriceData!D$15,CalculationsAndCharts!$A1316+$A$11,IF($C$7,8,0),1,1)</f>
        <v>112.48</v>
      </c>
      <c r="F1316" s="4">
        <f ca="1">OFFSET(InputPriceData!E$15,CalculationsAndCharts!$A1316+$A$11,IF($C$7,8,0),1,1)</f>
        <v>109.59</v>
      </c>
      <c r="G1316" s="4">
        <f ca="1">OFFSET(InputPriceData!F$15,CalculationsAndCharts!$A1316+$A$11,IF($C$7,8,0),1,1)</f>
        <v>109.65</v>
      </c>
      <c r="H1316" s="138"/>
      <c r="I1316" s="138"/>
      <c r="O1316" s="246">
        <f t="shared" ca="1" si="200"/>
        <v>-2.4445084671475983</v>
      </c>
      <c r="P1316" s="246">
        <f t="shared" ca="1" si="201"/>
        <v>1.2768467275362916</v>
      </c>
      <c r="Q1316" s="246">
        <f t="shared" ca="1" si="203"/>
        <v>3.3655732716985858</v>
      </c>
      <c r="R1316" s="4">
        <f t="shared" ca="1" si="204"/>
        <v>0.37938461725775302</v>
      </c>
      <c r="S1316" s="4">
        <f t="shared" ca="1" si="202"/>
        <v>0.95373534896030698</v>
      </c>
      <c r="W1316" s="246">
        <f t="shared" ca="1" si="205"/>
        <v>-2.4445084671475983</v>
      </c>
      <c r="X1316" s="246">
        <f t="shared" ca="1" si="206"/>
        <v>1.2768467275362916</v>
      </c>
      <c r="Y1316" s="246">
        <f t="shared" ca="1" si="207"/>
        <v>3.3655732716985858</v>
      </c>
      <c r="Z1316" s="4">
        <f t="shared" ca="1" si="208"/>
        <v>0.37938461725775302</v>
      </c>
      <c r="AA1316" s="4">
        <f t="shared" ca="1" si="209"/>
        <v>0.67669373916432318</v>
      </c>
    </row>
    <row r="1317" spans="1:27" x14ac:dyDescent="0.25">
      <c r="A1317">
        <v>1285</v>
      </c>
      <c r="B1317" s="176">
        <f ca="1">OFFSET(InputPriceData!B$15,CalculationsAndCharts!$A1317+$A$11,0,1,1)</f>
        <v>39694</v>
      </c>
      <c r="C1317" s="3">
        <f ca="1">OFFSET(InputPriceData!G$15,CalculationsAndCharts!$A1317+$A$11,IF($C$7,8,0),1,1)</f>
        <v>251947000</v>
      </c>
      <c r="D1317" s="4">
        <f ca="1">OFFSET(InputPriceData!C$15,CalculationsAndCharts!$A1317+$A$11,IF($C$7,8,0),1,1)</f>
        <v>113.05</v>
      </c>
      <c r="E1317" s="4">
        <f ca="1">OFFSET(InputPriceData!D$15,CalculationsAndCharts!$A1317+$A$11,IF($C$7,8,0),1,1)</f>
        <v>113.6</v>
      </c>
      <c r="F1317" s="4">
        <f ca="1">OFFSET(InputPriceData!E$15,CalculationsAndCharts!$A1317+$A$11,IF($C$7,8,0),1,1)</f>
        <v>112.21</v>
      </c>
      <c r="G1317" s="4">
        <f ca="1">OFFSET(InputPriceData!F$15,CalculationsAndCharts!$A1317+$A$11,IF($C$7,8,0),1,1)</f>
        <v>113.05</v>
      </c>
      <c r="H1317" s="138"/>
      <c r="I1317" s="138"/>
      <c r="O1317" s="246">
        <f t="shared" ca="1" si="200"/>
        <v>0.81446064684666974</v>
      </c>
      <c r="P1317" s="246">
        <f t="shared" ca="1" si="201"/>
        <v>1.4917912700394504</v>
      </c>
      <c r="Q1317" s="246">
        <f t="shared" ca="1" si="203"/>
        <v>3.3961385183638604</v>
      </c>
      <c r="R1317" s="4">
        <f t="shared" ca="1" si="204"/>
        <v>0.4392610201182674</v>
      </c>
      <c r="S1317" s="4">
        <f t="shared" ca="1" si="202"/>
        <v>0.95981330556518352</v>
      </c>
      <c r="W1317" s="246">
        <f t="shared" ca="1" si="205"/>
        <v>0.81446064684666974</v>
      </c>
      <c r="X1317" s="246">
        <f t="shared" ca="1" si="206"/>
        <v>1.4917912700394504</v>
      </c>
      <c r="Y1317" s="246">
        <f t="shared" ca="1" si="207"/>
        <v>3.3961385183638604</v>
      </c>
      <c r="Z1317" s="4">
        <f t="shared" ca="1" si="208"/>
        <v>0.4392610201182674</v>
      </c>
      <c r="AA1317" s="4">
        <f t="shared" ca="1" si="209"/>
        <v>0.7138367555431484</v>
      </c>
    </row>
    <row r="1318" spans="1:27" x14ac:dyDescent="0.25">
      <c r="A1318">
        <v>1286</v>
      </c>
      <c r="B1318" s="176">
        <f ca="1">OFFSET(InputPriceData!B$15,CalculationsAndCharts!$A1318+$A$11,0,1,1)</f>
        <v>39693</v>
      </c>
      <c r="C1318" s="3">
        <f ca="1">OFFSET(InputPriceData!G$15,CalculationsAndCharts!$A1318+$A$11,IF($C$7,8,0),1,1)</f>
        <v>252364900</v>
      </c>
      <c r="D1318" s="4">
        <f ca="1">OFFSET(InputPriceData!C$15,CalculationsAndCharts!$A1318+$A$11,IF($C$7,8,0),1,1)</f>
        <v>114.95</v>
      </c>
      <c r="E1318" s="4">
        <f ca="1">OFFSET(InputPriceData!D$15,CalculationsAndCharts!$A1318+$A$11,IF($C$7,8,0),1,1)</f>
        <v>115.55</v>
      </c>
      <c r="F1318" s="4">
        <f ca="1">OFFSET(InputPriceData!E$15,CalculationsAndCharts!$A1318+$A$11,IF($C$7,8,0),1,1)</f>
        <v>112.73</v>
      </c>
      <c r="G1318" s="4">
        <f ca="1">OFFSET(InputPriceData!F$15,CalculationsAndCharts!$A1318+$A$11,IF($C$7,8,0),1,1)</f>
        <v>113.15</v>
      </c>
      <c r="H1318" s="138"/>
      <c r="I1318" s="138"/>
      <c r="O1318" s="246">
        <f t="shared" ca="1" si="200"/>
        <v>0.92299291182344234</v>
      </c>
      <c r="P1318" s="246">
        <f t="shared" ca="1" si="201"/>
        <v>1.5427350073552062</v>
      </c>
      <c r="Q1318" s="246">
        <f t="shared" ca="1" si="203"/>
        <v>3.4269813505185271</v>
      </c>
      <c r="R1318" s="4">
        <f t="shared" ca="1" si="204"/>
        <v>0.45017315519437512</v>
      </c>
      <c r="S1318" s="4">
        <f t="shared" ca="1" si="202"/>
        <v>0.9608707568739977</v>
      </c>
      <c r="W1318" s="246">
        <f t="shared" ca="1" si="205"/>
        <v>0.92299291182344234</v>
      </c>
      <c r="X1318" s="246">
        <f t="shared" ca="1" si="206"/>
        <v>1.5427350073552062</v>
      </c>
      <c r="Y1318" s="246">
        <f t="shared" ca="1" si="207"/>
        <v>3.4269813505185271</v>
      </c>
      <c r="Z1318" s="4">
        <f t="shared" ca="1" si="208"/>
        <v>0.45017315519437512</v>
      </c>
      <c r="AA1318" s="4">
        <f t="shared" ca="1" si="209"/>
        <v>0.72044343710594905</v>
      </c>
    </row>
    <row r="1319" spans="1:27" x14ac:dyDescent="0.25">
      <c r="A1319">
        <v>1287</v>
      </c>
      <c r="B1319" s="176">
        <f ca="1">OFFSET(InputPriceData!B$15,CalculationsAndCharts!$A1319+$A$11,0,1,1)</f>
        <v>39689</v>
      </c>
      <c r="C1319" s="3">
        <f ca="1">OFFSET(InputPriceData!G$15,CalculationsAndCharts!$A1319+$A$11,IF($C$7,8,0),1,1)</f>
        <v>189195800</v>
      </c>
      <c r="D1319" s="4">
        <f ca="1">OFFSET(InputPriceData!C$15,CalculationsAndCharts!$A1319+$A$11,IF($C$7,8,0),1,1)</f>
        <v>114.68</v>
      </c>
      <c r="E1319" s="4">
        <f ca="1">OFFSET(InputPriceData!D$15,CalculationsAndCharts!$A1319+$A$11,IF($C$7,8,0),1,1)</f>
        <v>115.04</v>
      </c>
      <c r="F1319" s="4">
        <f ca="1">OFFSET(InputPriceData!E$15,CalculationsAndCharts!$A1319+$A$11,IF($C$7,8,0),1,1)</f>
        <v>113.6</v>
      </c>
      <c r="G1319" s="4">
        <f ca="1">OFFSET(InputPriceData!F$15,CalculationsAndCharts!$A1319+$A$11,IF($C$7,8,0),1,1)</f>
        <v>113.85</v>
      </c>
      <c r="H1319" s="138"/>
      <c r="I1319" s="138"/>
      <c r="O1319" s="246">
        <f t="shared" ca="1" si="200"/>
        <v>1.667279735115885</v>
      </c>
      <c r="P1319" s="246">
        <f t="shared" ca="1" si="201"/>
        <v>1.53912831880589</v>
      </c>
      <c r="Q1319" s="246">
        <f t="shared" ca="1" si="203"/>
        <v>3.4581042891206129</v>
      </c>
      <c r="R1319" s="4">
        <f t="shared" ca="1" si="204"/>
        <v>0.44507862982850827</v>
      </c>
      <c r="S1319" s="4">
        <f t="shared" ca="1" si="202"/>
        <v>0.96037891241859363</v>
      </c>
      <c r="W1319" s="246">
        <f t="shared" ca="1" si="205"/>
        <v>1.667279735115885</v>
      </c>
      <c r="X1319" s="246">
        <f t="shared" ca="1" si="206"/>
        <v>1.53912831880589</v>
      </c>
      <c r="Y1319" s="246">
        <f t="shared" ca="1" si="207"/>
        <v>3.4581042891206129</v>
      </c>
      <c r="Z1319" s="4">
        <f t="shared" ca="1" si="208"/>
        <v>0.44507862982850827</v>
      </c>
      <c r="AA1319" s="4">
        <f t="shared" ca="1" si="209"/>
        <v>0.71736508260707899</v>
      </c>
    </row>
    <row r="1320" spans="1:27" x14ac:dyDescent="0.25">
      <c r="A1320">
        <v>1288</v>
      </c>
      <c r="B1320" s="176">
        <f ca="1">OFFSET(InputPriceData!B$15,CalculationsAndCharts!$A1320+$A$11,0,1,1)</f>
        <v>39688</v>
      </c>
      <c r="C1320" s="3">
        <f ca="1">OFFSET(InputPriceData!G$15,CalculationsAndCharts!$A1320+$A$11,IF($C$7,8,0),1,1)</f>
        <v>167537100</v>
      </c>
      <c r="D1320" s="4">
        <f ca="1">OFFSET(InputPriceData!C$15,CalculationsAndCharts!$A1320+$A$11,IF($C$7,8,0),1,1)</f>
        <v>114.29</v>
      </c>
      <c r="E1320" s="4">
        <f ca="1">OFFSET(InputPriceData!D$15,CalculationsAndCharts!$A1320+$A$11,IF($C$7,8,0),1,1)</f>
        <v>115.22</v>
      </c>
      <c r="F1320" s="4">
        <f ca="1">OFFSET(InputPriceData!E$15,CalculationsAndCharts!$A1320+$A$11,IF($C$7,8,0),1,1)</f>
        <v>114.14</v>
      </c>
      <c r="G1320" s="4">
        <f ca="1">OFFSET(InputPriceData!F$15,CalculationsAndCharts!$A1320+$A$11,IF($C$7,8,0),1,1)</f>
        <v>115.09</v>
      </c>
      <c r="H1320" s="138"/>
      <c r="I1320" s="138"/>
      <c r="O1320" s="246">
        <f t="shared" ca="1" si="200"/>
        <v>3.0421156267159724</v>
      </c>
      <c r="P1320" s="246">
        <f t="shared" ca="1" si="201"/>
        <v>1.5034431807734694</v>
      </c>
      <c r="Q1320" s="246">
        <f t="shared" ca="1" si="203"/>
        <v>3.4895098780228184</v>
      </c>
      <c r="R1320" s="4">
        <f t="shared" ca="1" si="204"/>
        <v>0.43084651808618213</v>
      </c>
      <c r="S1320" s="4">
        <f t="shared" ca="1" si="202"/>
        <v>0.95898766958912951</v>
      </c>
      <c r="W1320" s="246">
        <f t="shared" ca="1" si="205"/>
        <v>3.0421156267159724</v>
      </c>
      <c r="X1320" s="246">
        <f t="shared" ca="1" si="206"/>
        <v>1.5034431807734694</v>
      </c>
      <c r="Y1320" s="246">
        <f t="shared" ca="1" si="207"/>
        <v>3.4895098780228184</v>
      </c>
      <c r="Z1320" s="4">
        <f t="shared" ca="1" si="208"/>
        <v>0.43084651808618213</v>
      </c>
      <c r="AA1320" s="4">
        <f t="shared" ca="1" si="209"/>
        <v>0.7087086554678389</v>
      </c>
    </row>
    <row r="1321" spans="1:27" x14ac:dyDescent="0.25">
      <c r="A1321">
        <v>1289</v>
      </c>
      <c r="B1321" s="176">
        <f ca="1">OFFSET(InputPriceData!B$15,CalculationsAndCharts!$A1321+$A$11,0,1,1)</f>
        <v>39687</v>
      </c>
      <c r="C1321" s="3">
        <f ca="1">OFFSET(InputPriceData!G$15,CalculationsAndCharts!$A1321+$A$11,IF($C$7,8,0),1,1)</f>
        <v>171032800</v>
      </c>
      <c r="D1321" s="4">
        <f ca="1">OFFSET(InputPriceData!C$15,CalculationsAndCharts!$A1321+$A$11,IF($C$7,8,0),1,1)</f>
        <v>112.76</v>
      </c>
      <c r="E1321" s="4">
        <f ca="1">OFFSET(InputPriceData!D$15,CalculationsAndCharts!$A1321+$A$11,IF($C$7,8,0),1,1)</f>
        <v>113.89</v>
      </c>
      <c r="F1321" s="4">
        <f ca="1">OFFSET(InputPriceData!E$15,CalculationsAndCharts!$A1321+$A$11,IF($C$7,8,0),1,1)</f>
        <v>112.53</v>
      </c>
      <c r="G1321" s="4">
        <f ca="1">OFFSET(InputPriceData!F$15,CalculationsAndCharts!$A1321+$A$11,IF($C$7,8,0),1,1)</f>
        <v>113.71</v>
      </c>
      <c r="H1321" s="138"/>
      <c r="I1321" s="138"/>
      <c r="O1321" s="246">
        <f t="shared" ca="1" si="200"/>
        <v>1.7980488704287572</v>
      </c>
      <c r="P1321" s="246">
        <f t="shared" ca="1" si="201"/>
        <v>1.5526800528530036</v>
      </c>
      <c r="Q1321" s="246">
        <f t="shared" ca="1" si="203"/>
        <v>3.5212006841804424</v>
      </c>
      <c r="R1321" s="4">
        <f t="shared" ca="1" si="204"/>
        <v>0.44095187753105558</v>
      </c>
      <c r="S1321" s="4">
        <f t="shared" ca="1" si="202"/>
        <v>0.95997813329312887</v>
      </c>
      <c r="W1321" s="246">
        <f t="shared" ca="1" si="205"/>
        <v>1.7980488704287572</v>
      </c>
      <c r="X1321" s="246">
        <f t="shared" ca="1" si="206"/>
        <v>1.5526800528530036</v>
      </c>
      <c r="Y1321" s="246">
        <f t="shared" ca="1" si="207"/>
        <v>3.5212006841804424</v>
      </c>
      <c r="Z1321" s="4">
        <f t="shared" ca="1" si="208"/>
        <v>0.44095187753105558</v>
      </c>
      <c r="AA1321" s="4">
        <f t="shared" ca="1" si="209"/>
        <v>0.71486368406428935</v>
      </c>
    </row>
    <row r="1322" spans="1:27" x14ac:dyDescent="0.25">
      <c r="A1322">
        <v>1290</v>
      </c>
      <c r="B1322" s="176">
        <f ca="1">OFFSET(InputPriceData!B$15,CalculationsAndCharts!$A1322+$A$11,0,1,1)</f>
        <v>39686</v>
      </c>
      <c r="C1322" s="3">
        <f ca="1">OFFSET(InputPriceData!G$15,CalculationsAndCharts!$A1322+$A$11,IF($C$7,8,0),1,1)</f>
        <v>159117200</v>
      </c>
      <c r="D1322" s="4">
        <f ca="1">OFFSET(InputPriceData!C$15,CalculationsAndCharts!$A1322+$A$11,IF($C$7,8,0),1,1)</f>
        <v>112.29</v>
      </c>
      <c r="E1322" s="4">
        <f ca="1">OFFSET(InputPriceData!D$15,CalculationsAndCharts!$A1322+$A$11,IF($C$7,8,0),1,1)</f>
        <v>113.04</v>
      </c>
      <c r="F1322" s="4">
        <f ca="1">OFFSET(InputPriceData!E$15,CalculationsAndCharts!$A1322+$A$11,IF($C$7,8,0),1,1)</f>
        <v>111.9</v>
      </c>
      <c r="G1322" s="4">
        <f ca="1">OFFSET(InputPriceData!F$15,CalculationsAndCharts!$A1322+$A$11,IF($C$7,8,0),1,1)</f>
        <v>112.62</v>
      </c>
      <c r="H1322" s="138"/>
      <c r="I1322" s="138"/>
      <c r="O1322" s="246">
        <f t="shared" ca="1" si="200"/>
        <v>0.73797015368539132</v>
      </c>
      <c r="P1322" s="246">
        <f t="shared" ca="1" si="201"/>
        <v>1.7363231689748384</v>
      </c>
      <c r="Q1322" s="246">
        <f t="shared" ca="1" si="203"/>
        <v>3.5531792978611931</v>
      </c>
      <c r="R1322" s="4">
        <f t="shared" ca="1" si="204"/>
        <v>0.48866747873376493</v>
      </c>
      <c r="S1322" s="4">
        <f t="shared" ca="1" si="202"/>
        <v>0.96448588264289359</v>
      </c>
      <c r="W1322" s="246">
        <f t="shared" ca="1" si="205"/>
        <v>0.73797015368539132</v>
      </c>
      <c r="X1322" s="246">
        <f t="shared" ca="1" si="206"/>
        <v>1.7363231689748384</v>
      </c>
      <c r="Y1322" s="246">
        <f t="shared" ca="1" si="207"/>
        <v>3.5531792978611931</v>
      </c>
      <c r="Z1322" s="4">
        <f t="shared" ca="1" si="208"/>
        <v>0.48866747873376493</v>
      </c>
      <c r="AA1322" s="4">
        <f t="shared" ca="1" si="209"/>
        <v>0.74336429617646393</v>
      </c>
    </row>
    <row r="1323" spans="1:27" x14ac:dyDescent="0.25">
      <c r="A1323">
        <v>1291</v>
      </c>
      <c r="B1323" s="176">
        <f ca="1">OFFSET(InputPriceData!B$15,CalculationsAndCharts!$A1323+$A$11,0,1,1)</f>
        <v>39685</v>
      </c>
      <c r="C1323" s="3">
        <f ca="1">OFFSET(InputPriceData!G$15,CalculationsAndCharts!$A1323+$A$11,IF($C$7,8,0),1,1)</f>
        <v>171936900</v>
      </c>
      <c r="D1323" s="4">
        <f ca="1">OFFSET(InputPriceData!C$15,CalculationsAndCharts!$A1323+$A$11,IF($C$7,8,0),1,1)</f>
        <v>113.86</v>
      </c>
      <c r="E1323" s="4">
        <f ca="1">OFFSET(InputPriceData!D$15,CalculationsAndCharts!$A1323+$A$11,IF($C$7,8,0),1,1)</f>
        <v>114.62</v>
      </c>
      <c r="F1323" s="4">
        <f ca="1">OFFSET(InputPriceData!E$15,CalculationsAndCharts!$A1323+$A$11,IF($C$7,8,0),1,1)</f>
        <v>112.05</v>
      </c>
      <c r="G1323" s="4">
        <f ca="1">OFFSET(InputPriceData!F$15,CalculationsAndCharts!$A1323+$A$11,IF($C$7,8,0),1,1)</f>
        <v>112.29</v>
      </c>
      <c r="H1323" s="138"/>
      <c r="I1323" s="138"/>
      <c r="O1323" s="246">
        <f t="shared" ca="1" si="200"/>
        <v>0.37276734560412494</v>
      </c>
      <c r="P1323" s="246">
        <f t="shared" ca="1" si="201"/>
        <v>1.9649741151363738</v>
      </c>
      <c r="Q1323" s="246">
        <f t="shared" ca="1" si="203"/>
        <v>3.5854483328569051</v>
      </c>
      <c r="R1323" s="4">
        <f t="shared" ca="1" si="204"/>
        <v>0.54804139753721437</v>
      </c>
      <c r="S1323" s="4">
        <f t="shared" ca="1" si="202"/>
        <v>0.96973296774461304</v>
      </c>
      <c r="W1323" s="246">
        <f t="shared" ca="1" si="205"/>
        <v>0.37276734560412494</v>
      </c>
      <c r="X1323" s="246">
        <f t="shared" ca="1" si="206"/>
        <v>1.9649741151363738</v>
      </c>
      <c r="Y1323" s="246">
        <f t="shared" ca="1" si="207"/>
        <v>3.5854483328569051</v>
      </c>
      <c r="Z1323" s="4">
        <f t="shared" ca="1" si="208"/>
        <v>0.54804139753721437</v>
      </c>
      <c r="AA1323" s="4">
        <f t="shared" ca="1" si="209"/>
        <v>0.77758244876793825</v>
      </c>
    </row>
    <row r="1324" spans="1:27" x14ac:dyDescent="0.25">
      <c r="A1324">
        <v>1292</v>
      </c>
      <c r="B1324" s="176">
        <f ca="1">OFFSET(InputPriceData!B$15,CalculationsAndCharts!$A1324+$A$11,0,1,1)</f>
        <v>39682</v>
      </c>
      <c r="C1324" s="3">
        <f ca="1">OFFSET(InputPriceData!G$15,CalculationsAndCharts!$A1324+$A$11,IF($C$7,8,0),1,1)</f>
        <v>167715300</v>
      </c>
      <c r="D1324" s="4">
        <f ca="1">OFFSET(InputPriceData!C$15,CalculationsAndCharts!$A1324+$A$11,IF($C$7,8,0),1,1)</f>
        <v>113.74</v>
      </c>
      <c r="E1324" s="4">
        <f ca="1">OFFSET(InputPriceData!D$15,CalculationsAndCharts!$A1324+$A$11,IF($C$7,8,0),1,1)</f>
        <v>114.61</v>
      </c>
      <c r="F1324" s="4">
        <f ca="1">OFFSET(InputPriceData!E$15,CalculationsAndCharts!$A1324+$A$11,IF($C$7,8,0),1,1)</f>
        <v>112.97</v>
      </c>
      <c r="G1324" s="4">
        <f ca="1">OFFSET(InputPriceData!F$15,CalculationsAndCharts!$A1324+$A$11,IF($C$7,8,0),1,1)</f>
        <v>114.61</v>
      </c>
      <c r="H1324" s="138"/>
      <c r="I1324" s="138"/>
      <c r="O1324" s="246">
        <f t="shared" ca="1" si="200"/>
        <v>2.7446328519862293</v>
      </c>
      <c r="P1324" s="246">
        <f t="shared" ca="1" si="201"/>
        <v>2.1478316879921806</v>
      </c>
      <c r="Q1324" s="246">
        <f t="shared" ca="1" si="203"/>
        <v>3.6180104266971798</v>
      </c>
      <c r="R1324" s="4">
        <f t="shared" ca="1" si="204"/>
        <v>0.59364994421890038</v>
      </c>
      <c r="S1324" s="4">
        <f t="shared" ca="1" si="202"/>
        <v>0.97351534629634084</v>
      </c>
      <c r="W1324" s="246">
        <f t="shared" ca="1" si="205"/>
        <v>2.7446328519862293</v>
      </c>
      <c r="X1324" s="246">
        <f t="shared" ca="1" si="206"/>
        <v>2.1478316879921806</v>
      </c>
      <c r="Y1324" s="246">
        <f t="shared" ca="1" si="207"/>
        <v>3.6180104266971798</v>
      </c>
      <c r="Z1324" s="4">
        <f t="shared" ca="1" si="208"/>
        <v>0.59364994421890038</v>
      </c>
      <c r="AA1324" s="4">
        <f t="shared" ca="1" si="209"/>
        <v>0.80297541911273185</v>
      </c>
    </row>
    <row r="1325" spans="1:27" x14ac:dyDescent="0.25">
      <c r="A1325">
        <v>1293</v>
      </c>
      <c r="B1325" s="176">
        <f ca="1">OFFSET(InputPriceData!B$15,CalculationsAndCharts!$A1325+$A$11,0,1,1)</f>
        <v>39681</v>
      </c>
      <c r="C1325" s="3">
        <f ca="1">OFFSET(InputPriceData!G$15,CalculationsAndCharts!$A1325+$A$11,IF($C$7,8,0),1,1)</f>
        <v>180609800</v>
      </c>
      <c r="D1325" s="4">
        <f ca="1">OFFSET(InputPriceData!C$15,CalculationsAndCharts!$A1325+$A$11,IF($C$7,8,0),1,1)</f>
        <v>112.05</v>
      </c>
      <c r="E1325" s="4">
        <f ca="1">OFFSET(InputPriceData!D$15,CalculationsAndCharts!$A1325+$A$11,IF($C$7,8,0),1,1)</f>
        <v>113.55</v>
      </c>
      <c r="F1325" s="4">
        <f ca="1">OFFSET(InputPriceData!E$15,CalculationsAndCharts!$A1325+$A$11,IF($C$7,8,0),1,1)</f>
        <v>111.92</v>
      </c>
      <c r="G1325" s="4">
        <f ca="1">OFFSET(InputPriceData!F$15,CalculationsAndCharts!$A1325+$A$11,IF($C$7,8,0),1,1)</f>
        <v>112.98</v>
      </c>
      <c r="H1325" s="138"/>
      <c r="I1325" s="138"/>
      <c r="O1325" s="246">
        <f t="shared" ca="1" si="200"/>
        <v>1.1997560451016724</v>
      </c>
      <c r="P1325" s="246">
        <f t="shared" ca="1" si="201"/>
        <v>2.3603722415032724</v>
      </c>
      <c r="Q1325" s="246">
        <f t="shared" ca="1" si="203"/>
        <v>3.6508682408649644</v>
      </c>
      <c r="R1325" s="4">
        <f t="shared" ca="1" si="204"/>
        <v>0.64652353516435113</v>
      </c>
      <c r="S1325" s="4">
        <f t="shared" ca="1" si="202"/>
        <v>0.97765453540487324</v>
      </c>
      <c r="W1325" s="246">
        <f t="shared" ca="1" si="205"/>
        <v>1.1997560451016724</v>
      </c>
      <c r="X1325" s="246">
        <f t="shared" ca="1" si="206"/>
        <v>2.3603722415032724</v>
      </c>
      <c r="Y1325" s="246">
        <f t="shared" ca="1" si="207"/>
        <v>3.6508682408649644</v>
      </c>
      <c r="Z1325" s="4">
        <f t="shared" ca="1" si="208"/>
        <v>0.64652353516435113</v>
      </c>
      <c r="AA1325" s="4">
        <f t="shared" ca="1" si="209"/>
        <v>0.83149190167243459</v>
      </c>
    </row>
    <row r="1326" spans="1:27" x14ac:dyDescent="0.25">
      <c r="A1326">
        <v>1294</v>
      </c>
      <c r="B1326" s="176">
        <f ca="1">OFFSET(InputPriceData!B$15,CalculationsAndCharts!$A1326+$A$11,0,1,1)</f>
        <v>39680</v>
      </c>
      <c r="C1326" s="3">
        <f ca="1">OFFSET(InputPriceData!G$15,CalculationsAndCharts!$A1326+$A$11,IF($C$7,8,0),1,1)</f>
        <v>225498200</v>
      </c>
      <c r="D1326" s="4">
        <f ca="1">OFFSET(InputPriceData!C$15,CalculationsAndCharts!$A1326+$A$11,IF($C$7,8,0),1,1)</f>
        <v>112.61</v>
      </c>
      <c r="E1326" s="4">
        <f ca="1">OFFSET(InputPriceData!D$15,CalculationsAndCharts!$A1326+$A$11,IF($C$7,8,0),1,1)</f>
        <v>113.11</v>
      </c>
      <c r="F1326" s="4">
        <f ca="1">OFFSET(InputPriceData!E$15,CalculationsAndCharts!$A1326+$A$11,IF($C$7,8,0),1,1)</f>
        <v>111.68</v>
      </c>
      <c r="G1326" s="4">
        <f ca="1">OFFSET(InputPriceData!F$15,CalculationsAndCharts!$A1326+$A$11,IF($C$7,8,0),1,1)</f>
        <v>112.78</v>
      </c>
      <c r="H1326" s="138"/>
      <c r="I1326" s="138"/>
      <c r="O1326" s="246">
        <f t="shared" ca="1" si="200"/>
        <v>1.0045332795117599</v>
      </c>
      <c r="P1326" s="246">
        <f t="shared" ca="1" si="201"/>
        <v>2.6439554658527751</v>
      </c>
      <c r="Q1326" s="246">
        <f t="shared" ca="1" si="203"/>
        <v>3.6840244610140913</v>
      </c>
      <c r="R1326" s="4">
        <f t="shared" ca="1" si="204"/>
        <v>0.71768130039098077</v>
      </c>
      <c r="S1326" s="4">
        <f t="shared" ca="1" si="202"/>
        <v>0.98284729081129707</v>
      </c>
      <c r="W1326" s="246">
        <f t="shared" ca="1" si="205"/>
        <v>1.0045332795117599</v>
      </c>
      <c r="X1326" s="246">
        <f t="shared" ca="1" si="206"/>
        <v>2.6439554658527751</v>
      </c>
      <c r="Y1326" s="246">
        <f t="shared" ca="1" si="207"/>
        <v>3.6840244610140913</v>
      </c>
      <c r="Z1326" s="4">
        <f t="shared" ca="1" si="208"/>
        <v>0.71768130039098077</v>
      </c>
      <c r="AA1326" s="4">
        <f t="shared" ca="1" si="209"/>
        <v>0.8683903065968428</v>
      </c>
    </row>
    <row r="1327" spans="1:27" x14ac:dyDescent="0.25">
      <c r="A1327">
        <v>1295</v>
      </c>
      <c r="B1327" s="176">
        <f ca="1">OFFSET(InputPriceData!B$15,CalculationsAndCharts!$A1327+$A$11,0,1,1)</f>
        <v>39679</v>
      </c>
      <c r="C1327" s="3">
        <f ca="1">OFFSET(InputPriceData!G$15,CalculationsAndCharts!$A1327+$A$11,IF($C$7,8,0),1,1)</f>
        <v>194673700</v>
      </c>
      <c r="D1327" s="4">
        <f ca="1">OFFSET(InputPriceData!C$15,CalculationsAndCharts!$A1327+$A$11,IF($C$7,8,0),1,1)</f>
        <v>112.64</v>
      </c>
      <c r="E1327" s="4">
        <f ca="1">OFFSET(InputPriceData!D$15,CalculationsAndCharts!$A1327+$A$11,IF($C$7,8,0),1,1)</f>
        <v>112.88</v>
      </c>
      <c r="F1327" s="4">
        <f ca="1">OFFSET(InputPriceData!E$15,CalculationsAndCharts!$A1327+$A$11,IF($C$7,8,0),1,1)</f>
        <v>111.85</v>
      </c>
      <c r="G1327" s="4">
        <f ca="1">OFFSET(InputPriceData!F$15,CalculationsAndCharts!$A1327+$A$11,IF($C$7,8,0),1,1)</f>
        <v>112.26</v>
      </c>
      <c r="H1327" s="138"/>
      <c r="I1327" s="138"/>
      <c r="O1327" s="246">
        <f t="shared" ca="1" si="200"/>
        <v>0.45438639820132876</v>
      </c>
      <c r="P1327" s="246">
        <f t="shared" ca="1" si="201"/>
        <v>2.8961790286397782</v>
      </c>
      <c r="Q1327" s="246">
        <f t="shared" ca="1" si="203"/>
        <v>3.7174817971887903</v>
      </c>
      <c r="R1327" s="4">
        <f t="shared" ca="1" si="204"/>
        <v>0.77907013043881146</v>
      </c>
      <c r="S1327" s="4">
        <f t="shared" ca="1" si="202"/>
        <v>0.98701301084522053</v>
      </c>
      <c r="W1327" s="246">
        <f t="shared" ca="1" si="205"/>
        <v>0.45438639820132876</v>
      </c>
      <c r="X1327" s="246">
        <f t="shared" ca="1" si="206"/>
        <v>2.8961790286397782</v>
      </c>
      <c r="Y1327" s="246">
        <f t="shared" ca="1" si="207"/>
        <v>3.7174817971887903</v>
      </c>
      <c r="Z1327" s="4">
        <f t="shared" ca="1" si="208"/>
        <v>0.77907013043881146</v>
      </c>
      <c r="AA1327" s="4">
        <f t="shared" ca="1" si="209"/>
        <v>0.89893634745243023</v>
      </c>
    </row>
    <row r="1328" spans="1:27" x14ac:dyDescent="0.25">
      <c r="A1328">
        <v>1296</v>
      </c>
      <c r="B1328" s="176">
        <f ca="1">OFFSET(InputPriceData!B$15,CalculationsAndCharts!$A1328+$A$11,0,1,1)</f>
        <v>39678</v>
      </c>
      <c r="C1328" s="3">
        <f ca="1">OFFSET(InputPriceData!G$15,CalculationsAndCharts!$A1328+$A$11,IF($C$7,8,0),1,1)</f>
        <v>172275100</v>
      </c>
      <c r="D1328" s="4">
        <f ca="1">OFFSET(InputPriceData!C$15,CalculationsAndCharts!$A1328+$A$11,IF($C$7,8,0),1,1)</f>
        <v>115.3</v>
      </c>
      <c r="E1328" s="4">
        <f ca="1">OFFSET(InputPriceData!D$15,CalculationsAndCharts!$A1328+$A$11,IF($C$7,8,0),1,1)</f>
        <v>115.35</v>
      </c>
      <c r="F1328" s="4">
        <f ca="1">OFFSET(InputPriceData!E$15,CalculationsAndCharts!$A1328+$A$11,IF($C$7,8,0),1,1)</f>
        <v>112.85</v>
      </c>
      <c r="G1328" s="4">
        <f ca="1">OFFSET(InputPriceData!F$15,CalculationsAndCharts!$A1328+$A$11,IF($C$7,8,0),1,1)</f>
        <v>113.5</v>
      </c>
      <c r="H1328" s="138"/>
      <c r="I1328" s="138"/>
      <c r="O1328" s="246">
        <f t="shared" ca="1" si="200"/>
        <v>1.6930502161907444</v>
      </c>
      <c r="P1328" s="246">
        <f t="shared" ca="1" si="201"/>
        <v>3.022511692539398</v>
      </c>
      <c r="Q1328" s="246">
        <f t="shared" ca="1" si="203"/>
        <v>3.7512429840451973</v>
      </c>
      <c r="R1328" s="4">
        <f t="shared" ca="1" si="204"/>
        <v>0.80573604679695709</v>
      </c>
      <c r="S1328" s="4">
        <f t="shared" ca="1" si="202"/>
        <v>0.98873938195845323</v>
      </c>
      <c r="W1328" s="246">
        <f t="shared" ca="1" si="205"/>
        <v>1.6930502161907444</v>
      </c>
      <c r="X1328" s="246">
        <f t="shared" ca="1" si="206"/>
        <v>3.022511692539398</v>
      </c>
      <c r="Y1328" s="246">
        <f t="shared" ca="1" si="207"/>
        <v>3.7512429840451973</v>
      </c>
      <c r="Z1328" s="4">
        <f t="shared" ca="1" si="208"/>
        <v>0.80573604679695709</v>
      </c>
      <c r="AA1328" s="4">
        <f t="shared" ca="1" si="209"/>
        <v>0.91185142259409735</v>
      </c>
    </row>
    <row r="1329" spans="1:27" x14ac:dyDescent="0.25">
      <c r="A1329">
        <v>1297</v>
      </c>
      <c r="B1329" s="176">
        <f ca="1">OFFSET(InputPriceData!B$15,CalculationsAndCharts!$A1329+$A$11,0,1,1)</f>
        <v>39675</v>
      </c>
      <c r="C1329" s="3">
        <f ca="1">OFFSET(InputPriceData!G$15,CalculationsAndCharts!$A1329+$A$11,IF($C$7,8,0),1,1)</f>
        <v>181000800</v>
      </c>
      <c r="D1329" s="4">
        <f ca="1">OFFSET(InputPriceData!C$15,CalculationsAndCharts!$A1329+$A$11,IF($C$7,8,0),1,1)</f>
        <v>114.86</v>
      </c>
      <c r="E1329" s="4">
        <f ca="1">OFFSET(InputPriceData!D$15,CalculationsAndCharts!$A1329+$A$11,IF($C$7,8,0),1,1)</f>
        <v>115.36</v>
      </c>
      <c r="F1329" s="4">
        <f ca="1">OFFSET(InputPriceData!E$15,CalculationsAndCharts!$A1329+$A$11,IF($C$7,8,0),1,1)</f>
        <v>114.3</v>
      </c>
      <c r="G1329" s="4">
        <f ca="1">OFFSET(InputPriceData!F$15,CalculationsAndCharts!$A1329+$A$11,IF($C$7,8,0),1,1)</f>
        <v>115.07</v>
      </c>
      <c r="H1329" s="138"/>
      <c r="I1329" s="138"/>
      <c r="O1329" s="246">
        <f t="shared" ca="1" si="200"/>
        <v>3.3885079083600322</v>
      </c>
      <c r="P1329" s="246">
        <f t="shared" ca="1" si="201"/>
        <v>2.9793956572476969</v>
      </c>
      <c r="Q1329" s="246">
        <f t="shared" ca="1" si="203"/>
        <v>3.785310781074871</v>
      </c>
      <c r="R1329" s="4">
        <f t="shared" ca="1" si="204"/>
        <v>0.78709406692405648</v>
      </c>
      <c r="S1329" s="4">
        <f t="shared" ca="1" si="202"/>
        <v>0.98753758810693881</v>
      </c>
      <c r="W1329" s="246">
        <f t="shared" ca="1" si="205"/>
        <v>3.3885079083600322</v>
      </c>
      <c r="X1329" s="246">
        <f t="shared" ca="1" si="206"/>
        <v>2.9793956572476969</v>
      </c>
      <c r="Y1329" s="246">
        <f t="shared" ca="1" si="207"/>
        <v>3.785310781074871</v>
      </c>
      <c r="Z1329" s="4">
        <f t="shared" ca="1" si="208"/>
        <v>0.78709406692405648</v>
      </c>
      <c r="AA1329" s="4">
        <f t="shared" ca="1" si="209"/>
        <v>0.90284461195454635</v>
      </c>
    </row>
    <row r="1330" spans="1:27" x14ac:dyDescent="0.25">
      <c r="A1330">
        <v>1298</v>
      </c>
      <c r="B1330" s="176">
        <f ca="1">OFFSET(InputPriceData!B$15,CalculationsAndCharts!$A1330+$A$11,0,1,1)</f>
        <v>39674</v>
      </c>
      <c r="C1330" s="3">
        <f ca="1">OFFSET(InputPriceData!G$15,CalculationsAndCharts!$A1330+$A$11,IF($C$7,8,0),1,1)</f>
        <v>239555300</v>
      </c>
      <c r="D1330" s="4">
        <f ca="1">OFFSET(InputPriceData!C$15,CalculationsAndCharts!$A1330+$A$11,IF($C$7,8,0),1,1)</f>
        <v>113.02</v>
      </c>
      <c r="E1330" s="4">
        <f ca="1">OFFSET(InputPriceData!D$15,CalculationsAndCharts!$A1330+$A$11,IF($C$7,8,0),1,1)</f>
        <v>115.17</v>
      </c>
      <c r="F1330" s="4">
        <f ca="1">OFFSET(InputPriceData!E$15,CalculationsAndCharts!$A1330+$A$11,IF($C$7,8,0),1,1)</f>
        <v>112.94</v>
      </c>
      <c r="G1330" s="4">
        <f ca="1">OFFSET(InputPriceData!F$15,CalculationsAndCharts!$A1330+$A$11,IF($C$7,8,0),1,1)</f>
        <v>114.52</v>
      </c>
      <c r="H1330" s="138"/>
      <c r="I1330" s="138"/>
      <c r="O1330" s="246">
        <f t="shared" ca="1" si="200"/>
        <v>3.017124612878213</v>
      </c>
      <c r="P1330" s="246">
        <f t="shared" ca="1" si="201"/>
        <v>2.8581256396774819</v>
      </c>
      <c r="Q1330" s="246">
        <f t="shared" ca="1" si="203"/>
        <v>3.8196879728303439</v>
      </c>
      <c r="R1330" s="4">
        <f t="shared" ca="1" si="204"/>
        <v>0.74826154911277853</v>
      </c>
      <c r="S1330" s="4">
        <f t="shared" ca="1" si="202"/>
        <v>0.98495678699282307</v>
      </c>
      <c r="W1330" s="246">
        <f t="shared" ca="1" si="205"/>
        <v>3.017124612878213</v>
      </c>
      <c r="X1330" s="246">
        <f t="shared" ca="1" si="206"/>
        <v>2.8581256396774819</v>
      </c>
      <c r="Y1330" s="246">
        <f t="shared" ca="1" si="207"/>
        <v>3.8196879728303439</v>
      </c>
      <c r="Z1330" s="4">
        <f t="shared" ca="1" si="208"/>
        <v>0.74826154911277853</v>
      </c>
      <c r="AA1330" s="4">
        <f t="shared" ca="1" si="209"/>
        <v>0.88375084006582816</v>
      </c>
    </row>
    <row r="1331" spans="1:27" x14ac:dyDescent="0.25">
      <c r="A1331">
        <v>1299</v>
      </c>
      <c r="B1331" s="176">
        <f ca="1">OFFSET(InputPriceData!B$15,CalculationsAndCharts!$A1331+$A$11,0,1,1)</f>
        <v>39673</v>
      </c>
      <c r="C1331" s="3">
        <f ca="1">OFFSET(InputPriceData!G$15,CalculationsAndCharts!$A1331+$A$11,IF($C$7,8,0),1,1)</f>
        <v>256393200</v>
      </c>
      <c r="D1331" s="4">
        <f ca="1">OFFSET(InputPriceData!C$15,CalculationsAndCharts!$A1331+$A$11,IF($C$7,8,0),1,1)</f>
        <v>113.85</v>
      </c>
      <c r="E1331" s="4">
        <f ca="1">OFFSET(InputPriceData!D$15,CalculationsAndCharts!$A1331+$A$11,IF($C$7,8,0),1,1)</f>
        <v>114.61</v>
      </c>
      <c r="F1331" s="4">
        <f ca="1">OFFSET(InputPriceData!E$15,CalculationsAndCharts!$A1331+$A$11,IF($C$7,8,0),1,1)</f>
        <v>112.86</v>
      </c>
      <c r="G1331" s="4">
        <f ca="1">OFFSET(InputPriceData!F$15,CalculationsAndCharts!$A1331+$A$11,IF($C$7,8,0),1,1)</f>
        <v>113.66</v>
      </c>
      <c r="H1331" s="138"/>
      <c r="I1331" s="138"/>
      <c r="O1331" s="246">
        <f t="shared" ca="1" si="200"/>
        <v>2.2807486029217801</v>
      </c>
      <c r="P1331" s="246">
        <f t="shared" ca="1" si="201"/>
        <v>2.7115003718529662</v>
      </c>
      <c r="Q1331" s="246">
        <f t="shared" ca="1" si="203"/>
        <v>3.8543773691527186</v>
      </c>
      <c r="R1331" s="4">
        <f t="shared" ca="1" si="204"/>
        <v>0.70348596210469572</v>
      </c>
      <c r="S1331" s="4">
        <f t="shared" ca="1" si="202"/>
        <v>0.98184390094259177</v>
      </c>
      <c r="W1331" s="246">
        <f t="shared" ca="1" si="205"/>
        <v>2.2807486029217801</v>
      </c>
      <c r="X1331" s="246">
        <f t="shared" ca="1" si="206"/>
        <v>2.7115003718529662</v>
      </c>
      <c r="Y1331" s="246">
        <f t="shared" ca="1" si="207"/>
        <v>3.8543773691527186</v>
      </c>
      <c r="Z1331" s="4">
        <f t="shared" ca="1" si="208"/>
        <v>0.70348596210469572</v>
      </c>
      <c r="AA1331" s="4">
        <f t="shared" ca="1" si="209"/>
        <v>0.86116029159973562</v>
      </c>
    </row>
    <row r="1332" spans="1:27" x14ac:dyDescent="0.25">
      <c r="A1332">
        <v>1300</v>
      </c>
      <c r="B1332" s="176">
        <f ca="1">OFFSET(InputPriceData!B$15,CalculationsAndCharts!$A1332+$A$11,0,1,1)</f>
        <v>39672</v>
      </c>
      <c r="C1332" s="3">
        <f ca="1">OFFSET(InputPriceData!G$15,CalculationsAndCharts!$A1332+$A$11,IF($C$7,8,0),1,1)</f>
        <v>213200800</v>
      </c>
      <c r="D1332" s="4">
        <f ca="1">OFFSET(InputPriceData!C$15,CalculationsAndCharts!$A1332+$A$11,IF($C$7,8,0),1,1)</f>
        <v>115.17</v>
      </c>
      <c r="E1332" s="4">
        <f ca="1">OFFSET(InputPriceData!D$15,CalculationsAndCharts!$A1332+$A$11,IF($C$7,8,0),1,1)</f>
        <v>115.54</v>
      </c>
      <c r="F1332" s="4">
        <f ca="1">OFFSET(InputPriceData!E$15,CalculationsAndCharts!$A1332+$A$11,IF($C$7,8,0),1,1)</f>
        <v>113.8</v>
      </c>
      <c r="G1332" s="4">
        <f ca="1">OFFSET(InputPriceData!F$15,CalculationsAndCharts!$A1332+$A$11,IF($C$7,8,0),1,1)</f>
        <v>114.35</v>
      </c>
      <c r="H1332" s="138"/>
      <c r="I1332" s="138"/>
      <c r="O1332" s="246">
        <f t="shared" ca="1" si="200"/>
        <v>3.0924532971613288</v>
      </c>
      <c r="P1332" s="246">
        <f t="shared" ca="1" si="201"/>
        <v>2.4751630483938509</v>
      </c>
      <c r="Q1332" s="246">
        <f t="shared" ca="1" si="203"/>
        <v>3.8893818054013307</v>
      </c>
      <c r="R1332" s="4">
        <f t="shared" ca="1" si="204"/>
        <v>0.6363898357719725</v>
      </c>
      <c r="S1332" s="4">
        <f t="shared" ca="1" si="202"/>
        <v>0.97688062519752517</v>
      </c>
      <c r="W1332" s="246">
        <f t="shared" ca="1" si="205"/>
        <v>3.0924532971613288</v>
      </c>
      <c r="X1332" s="246">
        <f t="shared" ca="1" si="206"/>
        <v>2.4751630483938509</v>
      </c>
      <c r="Y1332" s="246">
        <f t="shared" ca="1" si="207"/>
        <v>3.8893818054013307</v>
      </c>
      <c r="Z1332" s="4">
        <f t="shared" ca="1" si="208"/>
        <v>0.6363898357719725</v>
      </c>
      <c r="AA1332" s="4">
        <f t="shared" ca="1" si="209"/>
        <v>0.82610093932797224</v>
      </c>
    </row>
    <row r="1333" spans="1:27" x14ac:dyDescent="0.25">
      <c r="A1333">
        <v>1301</v>
      </c>
      <c r="B1333" s="176">
        <f ca="1">OFFSET(InputPriceData!B$15,CalculationsAndCharts!$A1333+$A$11,0,1,1)</f>
        <v>39671</v>
      </c>
      <c r="C1333" s="3">
        <f ca="1">OFFSET(InputPriceData!G$15,CalculationsAndCharts!$A1333+$A$11,IF($C$7,8,0),1,1)</f>
        <v>249425800</v>
      </c>
      <c r="D1333" s="4">
        <f ca="1">OFFSET(InputPriceData!C$15,CalculationsAndCharts!$A1333+$A$11,IF($C$7,8,0),1,1)</f>
        <v>114.45</v>
      </c>
      <c r="E1333" s="4">
        <f ca="1">OFFSET(InputPriceData!D$15,CalculationsAndCharts!$A1333+$A$11,IF($C$7,8,0),1,1)</f>
        <v>116.26</v>
      </c>
      <c r="F1333" s="4">
        <f ca="1">OFFSET(InputPriceData!E$15,CalculationsAndCharts!$A1333+$A$11,IF($C$7,8,0),1,1)</f>
        <v>114.24</v>
      </c>
      <c r="G1333" s="4">
        <f ca="1">OFFSET(InputPriceData!F$15,CalculationsAndCharts!$A1333+$A$11,IF($C$7,8,0),1,1)</f>
        <v>115.55</v>
      </c>
      <c r="H1333" s="138"/>
      <c r="I1333" s="138"/>
      <c r="O1333" s="246">
        <f t="shared" ca="1" si="200"/>
        <v>4.5066518469749273</v>
      </c>
      <c r="P1333" s="246">
        <f t="shared" ca="1" si="201"/>
        <v>2.1326986756042059</v>
      </c>
      <c r="Q1333" s="246">
        <f t="shared" ca="1" si="203"/>
        <v>3.9247041426855001</v>
      </c>
      <c r="R1333" s="4">
        <f t="shared" ca="1" si="204"/>
        <v>0.54340368039688602</v>
      </c>
      <c r="S1333" s="4">
        <f t="shared" ca="1" si="202"/>
        <v>0.96933667522300848</v>
      </c>
      <c r="W1333" s="246">
        <f t="shared" ca="1" si="205"/>
        <v>4.5066518469749273</v>
      </c>
      <c r="X1333" s="246">
        <f t="shared" ca="1" si="206"/>
        <v>2.1326986756042059</v>
      </c>
      <c r="Y1333" s="246">
        <f t="shared" ca="1" si="207"/>
        <v>3.9247041426855001</v>
      </c>
      <c r="Z1333" s="4">
        <f t="shared" ca="1" si="208"/>
        <v>0.54340368039688602</v>
      </c>
      <c r="AA1333" s="4">
        <f t="shared" ca="1" si="209"/>
        <v>0.77495772781764038</v>
      </c>
    </row>
    <row r="1334" spans="1:27" x14ac:dyDescent="0.25">
      <c r="A1334">
        <v>1302</v>
      </c>
      <c r="B1334" s="176">
        <f ca="1">OFFSET(InputPriceData!B$15,CalculationsAndCharts!$A1334+$A$11,0,1,1)</f>
        <v>39668</v>
      </c>
      <c r="C1334" s="3">
        <f ca="1">OFFSET(InputPriceData!G$15,CalculationsAndCharts!$A1334+$A$11,IF($C$7,8,0),1,1)</f>
        <v>260811700</v>
      </c>
      <c r="D1334" s="4">
        <f ca="1">OFFSET(InputPriceData!C$15,CalculationsAndCharts!$A1334+$A$11,IF($C$7,8,0),1,1)</f>
        <v>111.9</v>
      </c>
      <c r="E1334" s="4">
        <f ca="1">OFFSET(InputPriceData!D$15,CalculationsAndCharts!$A1334+$A$11,IF($C$7,8,0),1,1)</f>
        <v>114.87</v>
      </c>
      <c r="F1334" s="4">
        <f ca="1">OFFSET(InputPriceData!E$15,CalculationsAndCharts!$A1334+$A$11,IF($C$7,8,0),1,1)</f>
        <v>111.73</v>
      </c>
      <c r="G1334" s="4">
        <f ca="1">OFFSET(InputPriceData!F$15,CalculationsAndCharts!$A1334+$A$11,IF($C$7,8,0),1,1)</f>
        <v>114.37</v>
      </c>
      <c r="H1334" s="138"/>
      <c r="I1334" s="138"/>
      <c r="O1334" s="246">
        <f t="shared" ca="1" si="200"/>
        <v>3.553611599303593</v>
      </c>
      <c r="P1334" s="246">
        <f t="shared" ca="1" si="201"/>
        <v>1.8040693039868221</v>
      </c>
      <c r="Q1334" s="246">
        <f t="shared" ca="1" si="203"/>
        <v>3.9603472680983853</v>
      </c>
      <c r="R1334" s="4">
        <f t="shared" ca="1" si="204"/>
        <v>0.45553310905815353</v>
      </c>
      <c r="S1334" s="4">
        <f t="shared" ca="1" si="202"/>
        <v>0.96138477362191099</v>
      </c>
      <c r="W1334" s="246">
        <f t="shared" ca="1" si="205"/>
        <v>3.553611599303593</v>
      </c>
      <c r="X1334" s="246">
        <f t="shared" ca="1" si="206"/>
        <v>1.8040693039868221</v>
      </c>
      <c r="Y1334" s="246">
        <f t="shared" ca="1" si="207"/>
        <v>3.9603472680983853</v>
      </c>
      <c r="Z1334" s="4">
        <f t="shared" ca="1" si="208"/>
        <v>0.45553310905815353</v>
      </c>
      <c r="AA1334" s="4">
        <f t="shared" ca="1" si="209"/>
        <v>0.72367071987461862</v>
      </c>
    </row>
    <row r="1335" spans="1:27" x14ac:dyDescent="0.25">
      <c r="A1335">
        <v>1303</v>
      </c>
      <c r="B1335" s="176">
        <f ca="1">OFFSET(InputPriceData!B$15,CalculationsAndCharts!$A1335+$A$11,0,1,1)</f>
        <v>39667</v>
      </c>
      <c r="C1335" s="3">
        <f ca="1">OFFSET(InputPriceData!G$15,CalculationsAndCharts!$A1335+$A$11,IF($C$7,8,0),1,1)</f>
        <v>246312500</v>
      </c>
      <c r="D1335" s="4">
        <f ca="1">OFFSET(InputPriceData!C$15,CalculationsAndCharts!$A1335+$A$11,IF($C$7,8,0),1,1)</f>
        <v>113.12</v>
      </c>
      <c r="E1335" s="4">
        <f ca="1">OFFSET(InputPriceData!D$15,CalculationsAndCharts!$A1335+$A$11,IF($C$7,8,0),1,1)</f>
        <v>113.54</v>
      </c>
      <c r="F1335" s="4">
        <f ca="1">OFFSET(InputPriceData!E$15,CalculationsAndCharts!$A1335+$A$11,IF($C$7,8,0),1,1)</f>
        <v>111.86</v>
      </c>
      <c r="G1335" s="4">
        <f ca="1">OFFSET(InputPriceData!F$15,CalculationsAndCharts!$A1335+$A$11,IF($C$7,8,0),1,1)</f>
        <v>112.28</v>
      </c>
      <c r="H1335" s="138"/>
      <c r="I1335" s="138"/>
      <c r="O1335" s="246">
        <f t="shared" ca="1" si="200"/>
        <v>1.5528373821656647</v>
      </c>
      <c r="P1335" s="246">
        <f t="shared" ca="1" si="201"/>
        <v>1.5659104417148531</v>
      </c>
      <c r="Q1335" s="246">
        <f t="shared" ca="1" si="203"/>
        <v>3.9963140949529619</v>
      </c>
      <c r="R1335" s="4">
        <f t="shared" ca="1" si="204"/>
        <v>0.39183868047120668</v>
      </c>
      <c r="S1335" s="4">
        <f t="shared" ca="1" si="202"/>
        <v>0.95503942957635213</v>
      </c>
      <c r="W1335" s="246">
        <f t="shared" ca="1" si="205"/>
        <v>1.5528373821656647</v>
      </c>
      <c r="X1335" s="246">
        <f t="shared" ca="1" si="206"/>
        <v>1.5659104417148531</v>
      </c>
      <c r="Y1335" s="246">
        <f t="shared" ca="1" si="207"/>
        <v>3.9963140949529619</v>
      </c>
      <c r="Z1335" s="4">
        <f t="shared" ca="1" si="208"/>
        <v>0.39183868047120668</v>
      </c>
      <c r="AA1335" s="4">
        <f t="shared" ca="1" si="209"/>
        <v>0.68454603451650853</v>
      </c>
    </row>
    <row r="1336" spans="1:27" x14ac:dyDescent="0.25">
      <c r="A1336">
        <v>1304</v>
      </c>
      <c r="B1336" s="176">
        <f ca="1">OFFSET(InputPriceData!B$15,CalculationsAndCharts!$A1336+$A$11,0,1,1)</f>
        <v>39666</v>
      </c>
      <c r="C1336" s="3">
        <f ca="1">OFFSET(InputPriceData!G$15,CalculationsAndCharts!$A1336+$A$11,IF($C$7,8,0),1,1)</f>
        <v>209555400</v>
      </c>
      <c r="D1336" s="4">
        <f ca="1">OFFSET(InputPriceData!C$15,CalculationsAndCharts!$A1336+$A$11,IF($C$7,8,0),1,1)</f>
        <v>113.18</v>
      </c>
      <c r="E1336" s="4">
        <f ca="1">OFFSET(InputPriceData!D$15,CalculationsAndCharts!$A1336+$A$11,IF($C$7,8,0),1,1)</f>
        <v>114.31</v>
      </c>
      <c r="F1336" s="4">
        <f ca="1">OFFSET(InputPriceData!E$15,CalculationsAndCharts!$A1336+$A$11,IF($C$7,8,0),1,1)</f>
        <v>112.7</v>
      </c>
      <c r="G1336" s="4">
        <f ca="1">OFFSET(InputPriceData!F$15,CalculationsAndCharts!$A1336+$A$11,IF($C$7,8,0),1,1)</f>
        <v>113.98</v>
      </c>
      <c r="H1336" s="138"/>
      <c r="I1336" s="138"/>
      <c r="O1336" s="246">
        <f t="shared" ca="1" si="200"/>
        <v>3.3270698429906012</v>
      </c>
      <c r="P1336" s="246">
        <f t="shared" ca="1" si="201"/>
        <v>1.3161985188556544</v>
      </c>
      <c r="Q1336" s="246">
        <f t="shared" ca="1" si="203"/>
        <v>4.032607563020143</v>
      </c>
      <c r="R1336" s="4">
        <f t="shared" ca="1" si="204"/>
        <v>0.3263889427092958</v>
      </c>
      <c r="S1336" s="4">
        <f t="shared" ca="1" si="202"/>
        <v>0.94793344679648184</v>
      </c>
      <c r="W1336" s="246">
        <f t="shared" ca="1" si="205"/>
        <v>3.3270698429906012</v>
      </c>
      <c r="X1336" s="246">
        <f t="shared" ca="1" si="206"/>
        <v>1.3161985188556544</v>
      </c>
      <c r="Y1336" s="246">
        <f t="shared" ca="1" si="207"/>
        <v>4.032607563020143</v>
      </c>
      <c r="Z1336" s="4">
        <f t="shared" ca="1" si="208"/>
        <v>0.3263889427092958</v>
      </c>
      <c r="AA1336" s="4">
        <f t="shared" ca="1" si="209"/>
        <v>0.64250617787674336</v>
      </c>
    </row>
    <row r="1337" spans="1:27" x14ac:dyDescent="0.25">
      <c r="A1337">
        <v>1305</v>
      </c>
      <c r="B1337" s="176">
        <f ca="1">OFFSET(InputPriceData!B$15,CalculationsAndCharts!$A1337+$A$11,0,1,1)</f>
        <v>39665</v>
      </c>
      <c r="C1337" s="3">
        <f ca="1">OFFSET(InputPriceData!G$15,CalculationsAndCharts!$A1337+$A$11,IF($C$7,8,0),1,1)</f>
        <v>251577600</v>
      </c>
      <c r="D1337" s="4">
        <f ca="1">OFFSET(InputPriceData!C$15,CalculationsAndCharts!$A1337+$A$11,IF($C$7,8,0),1,1)</f>
        <v>111.4</v>
      </c>
      <c r="E1337" s="4">
        <f ca="1">OFFSET(InputPriceData!D$15,CalculationsAndCharts!$A1337+$A$11,IF($C$7,8,0),1,1)</f>
        <v>113.65</v>
      </c>
      <c r="F1337" s="4">
        <f ca="1">OFFSET(InputPriceData!E$15,CalculationsAndCharts!$A1337+$A$11,IF($C$7,8,0),1,1)</f>
        <v>110.47</v>
      </c>
      <c r="G1337" s="4">
        <f ca="1">OFFSET(InputPriceData!F$15,CalculationsAndCharts!$A1337+$A$11,IF($C$7,8,0),1,1)</f>
        <v>113.47</v>
      </c>
      <c r="H1337" s="138"/>
      <c r="I1337" s="138"/>
      <c r="O1337" s="246">
        <f t="shared" ca="1" si="200"/>
        <v>2.9477737288637176</v>
      </c>
      <c r="P1337" s="246">
        <f t="shared" ca="1" si="201"/>
        <v>1.0652825787513942</v>
      </c>
      <c r="Q1337" s="246">
        <f t="shared" ca="1" si="203"/>
        <v>4.0692306387690644</v>
      </c>
      <c r="R1337" s="4">
        <f t="shared" ca="1" si="204"/>
        <v>0.26178967802956493</v>
      </c>
      <c r="S1337" s="4">
        <f t="shared" ca="1" si="202"/>
        <v>0.94025542868311252</v>
      </c>
      <c r="W1337" s="246">
        <f t="shared" ca="1" si="205"/>
        <v>2.9477737288637176</v>
      </c>
      <c r="X1337" s="246">
        <f t="shared" ca="1" si="206"/>
        <v>1.0652825787513942</v>
      </c>
      <c r="Y1337" s="246">
        <f t="shared" ca="1" si="207"/>
        <v>4.0692306387690644</v>
      </c>
      <c r="Z1337" s="4">
        <f t="shared" ca="1" si="208"/>
        <v>0.26178967802956493</v>
      </c>
      <c r="AA1337" s="4">
        <f t="shared" ca="1" si="209"/>
        <v>0.59905872204371435</v>
      </c>
    </row>
    <row r="1338" spans="1:27" x14ac:dyDescent="0.25">
      <c r="A1338">
        <v>1306</v>
      </c>
      <c r="B1338" s="176">
        <f ca="1">OFFSET(InputPriceData!B$15,CalculationsAndCharts!$A1338+$A$11,0,1,1)</f>
        <v>39664</v>
      </c>
      <c r="C1338" s="3">
        <f ca="1">OFFSET(InputPriceData!G$15,CalculationsAndCharts!$A1338+$A$11,IF($C$7,8,0),1,1)</f>
        <v>188239600</v>
      </c>
      <c r="D1338" s="4">
        <f ca="1">OFFSET(InputPriceData!C$15,CalculationsAndCharts!$A1338+$A$11,IF($C$7,8,0),1,1)</f>
        <v>111.42</v>
      </c>
      <c r="E1338" s="4">
        <f ca="1">OFFSET(InputPriceData!D$15,CalculationsAndCharts!$A1338+$A$11,IF($C$7,8,0),1,1)</f>
        <v>111.51</v>
      </c>
      <c r="F1338" s="4">
        <f ca="1">OFFSET(InputPriceData!E$15,CalculationsAndCharts!$A1338+$A$11,IF($C$7,8,0),1,1)</f>
        <v>110.29</v>
      </c>
      <c r="G1338" s="4">
        <f ca="1">OFFSET(InputPriceData!F$15,CalculationsAndCharts!$A1338+$A$11,IF($C$7,8,0),1,1)</f>
        <v>110.49</v>
      </c>
      <c r="H1338" s="138"/>
      <c r="I1338" s="138"/>
      <c r="O1338" s="246">
        <f t="shared" ca="1" si="200"/>
        <v>-5.6370167788778458E-2</v>
      </c>
      <c r="P1338" s="246">
        <f t="shared" ca="1" si="201"/>
        <v>0.92933602038686369</v>
      </c>
      <c r="Q1338" s="246">
        <f t="shared" ca="1" si="203"/>
        <v>4.1061863156095502</v>
      </c>
      <c r="R1338" s="4">
        <f t="shared" ca="1" si="204"/>
        <v>0.22632582862935841</v>
      </c>
      <c r="S1338" s="4">
        <f t="shared" ca="1" si="202"/>
        <v>0.93572497194847815</v>
      </c>
      <c r="W1338" s="246">
        <f t="shared" ca="1" si="205"/>
        <v>-5.6370167788778458E-2</v>
      </c>
      <c r="X1338" s="246">
        <f t="shared" ca="1" si="206"/>
        <v>0.92933602038686369</v>
      </c>
      <c r="Y1338" s="246">
        <f t="shared" ca="1" si="207"/>
        <v>4.1061863156095502</v>
      </c>
      <c r="Z1338" s="4">
        <f t="shared" ca="1" si="208"/>
        <v>0.22632582862935841</v>
      </c>
      <c r="AA1338" s="4">
        <f t="shared" ca="1" si="209"/>
        <v>0.57433141524415621</v>
      </c>
    </row>
    <row r="1339" spans="1:27" x14ac:dyDescent="0.25">
      <c r="A1339">
        <v>1307</v>
      </c>
      <c r="B1339" s="176">
        <f ca="1">OFFSET(InputPriceData!B$15,CalculationsAndCharts!$A1339+$A$11,0,1,1)</f>
        <v>39661</v>
      </c>
      <c r="C1339" s="3">
        <f ca="1">OFFSET(InputPriceData!G$15,CalculationsAndCharts!$A1339+$A$11,IF($C$7,8,0),1,1)</f>
        <v>248690900</v>
      </c>
      <c r="D1339" s="4">
        <f ca="1">OFFSET(InputPriceData!C$15,CalculationsAndCharts!$A1339+$A$11,IF($C$7,8,0),1,1)</f>
        <v>112.38</v>
      </c>
      <c r="E1339" s="4">
        <f ca="1">OFFSET(InputPriceData!D$15,CalculationsAndCharts!$A1339+$A$11,IF($C$7,8,0),1,1)</f>
        <v>112.52</v>
      </c>
      <c r="F1339" s="4">
        <f ca="1">OFFSET(InputPriceData!E$15,CalculationsAndCharts!$A1339+$A$11,IF($C$7,8,0),1,1)</f>
        <v>110.91</v>
      </c>
      <c r="G1339" s="4">
        <f ca="1">OFFSET(InputPriceData!F$15,CalculationsAndCharts!$A1339+$A$11,IF($C$7,8,0),1,1)</f>
        <v>111.53</v>
      </c>
      <c r="H1339" s="138"/>
      <c r="I1339" s="138"/>
      <c r="O1339" s="246">
        <f t="shared" ca="1" si="200"/>
        <v>0.86512922865894026</v>
      </c>
      <c r="P1339" s="246">
        <f t="shared" ca="1" si="201"/>
        <v>0.78097742929733494</v>
      </c>
      <c r="Q1339" s="246">
        <f t="shared" ca="1" si="203"/>
        <v>4.1434776141367813</v>
      </c>
      <c r="R1339" s="4">
        <f t="shared" ca="1" si="204"/>
        <v>0.18848356429700114</v>
      </c>
      <c r="S1339" s="4">
        <f t="shared" ca="1" si="202"/>
        <v>0.93061798839120891</v>
      </c>
      <c r="W1339" s="246">
        <f t="shared" ca="1" si="205"/>
        <v>0.86512922865894026</v>
      </c>
      <c r="X1339" s="246">
        <f t="shared" ca="1" si="206"/>
        <v>0.78097742929733494</v>
      </c>
      <c r="Y1339" s="246">
        <f t="shared" ca="1" si="207"/>
        <v>4.1434776141367813</v>
      </c>
      <c r="Z1339" s="4">
        <f t="shared" ca="1" si="208"/>
        <v>0.18848356429700114</v>
      </c>
      <c r="AA1339" s="4">
        <f t="shared" ca="1" si="209"/>
        <v>0.54722629897393571</v>
      </c>
    </row>
    <row r="1340" spans="1:27" x14ac:dyDescent="0.25">
      <c r="A1340">
        <v>1308</v>
      </c>
      <c r="B1340" s="176">
        <f ca="1">OFFSET(InputPriceData!B$15,CalculationsAndCharts!$A1340+$A$11,0,1,1)</f>
        <v>39660</v>
      </c>
      <c r="C1340" s="3">
        <f ca="1">OFFSET(InputPriceData!G$15,CalculationsAndCharts!$A1340+$A$11,IF($C$7,8,0),1,1)</f>
        <v>277402100</v>
      </c>
      <c r="D1340" s="4">
        <f ca="1">OFFSET(InputPriceData!C$15,CalculationsAndCharts!$A1340+$A$11,IF($C$7,8,0),1,1)</f>
        <v>112.62</v>
      </c>
      <c r="E1340" s="4">
        <f ca="1">OFFSET(InputPriceData!D$15,CalculationsAndCharts!$A1340+$A$11,IF($C$7,8,0),1,1)</f>
        <v>113.66</v>
      </c>
      <c r="F1340" s="4">
        <f ca="1">OFFSET(InputPriceData!E$15,CalculationsAndCharts!$A1340+$A$11,IF($C$7,8,0),1,1)</f>
        <v>111.94</v>
      </c>
      <c r="G1340" s="4">
        <f ca="1">OFFSET(InputPriceData!F$15,CalculationsAndCharts!$A1340+$A$11,IF($C$7,8,0),1,1)</f>
        <v>112.12</v>
      </c>
      <c r="H1340" s="138"/>
      <c r="I1340" s="138"/>
      <c r="O1340" s="246">
        <f t="shared" ca="1" si="200"/>
        <v>1.3998089799489231</v>
      </c>
      <c r="P1340" s="246">
        <f t="shared" ca="1" si="201"/>
        <v>0.50324643519936851</v>
      </c>
      <c r="Q1340" s="246">
        <f t="shared" ca="1" si="203"/>
        <v>4.1811075823781847</v>
      </c>
      <c r="R1340" s="4">
        <f t="shared" ca="1" si="204"/>
        <v>0.12036199147813495</v>
      </c>
      <c r="S1340" s="4">
        <f t="shared" ca="1" si="202"/>
        <v>0.9206336246427711</v>
      </c>
      <c r="W1340" s="246">
        <f t="shared" ca="1" si="205"/>
        <v>1.3998089799489231</v>
      </c>
      <c r="X1340" s="246">
        <f t="shared" ca="1" si="206"/>
        <v>0.50324643519936851</v>
      </c>
      <c r="Y1340" s="246">
        <f t="shared" ca="1" si="207"/>
        <v>4.1811075823781847</v>
      </c>
      <c r="Z1340" s="4">
        <f t="shared" ca="1" si="208"/>
        <v>0.12036199147813495</v>
      </c>
      <c r="AA1340" s="4">
        <f t="shared" ca="1" si="209"/>
        <v>0.49646002457908595</v>
      </c>
    </row>
    <row r="1341" spans="1:27" x14ac:dyDescent="0.25">
      <c r="A1341">
        <v>1309</v>
      </c>
      <c r="B1341" s="176">
        <f ca="1">OFFSET(InputPriceData!B$15,CalculationsAndCharts!$A1341+$A$11,0,1,1)</f>
        <v>39659</v>
      </c>
      <c r="C1341" s="3">
        <f ca="1">OFFSET(InputPriceData!G$15,CalculationsAndCharts!$A1341+$A$11,IF($C$7,8,0),1,1)</f>
        <v>354710000</v>
      </c>
      <c r="D1341" s="4">
        <f ca="1">OFFSET(InputPriceData!C$15,CalculationsAndCharts!$A1341+$A$11,IF($C$7,8,0),1,1)</f>
        <v>112.36</v>
      </c>
      <c r="E1341" s="4">
        <f ca="1">OFFSET(InputPriceData!D$15,CalculationsAndCharts!$A1341+$A$11,IF($C$7,8,0),1,1)</f>
        <v>113.68</v>
      </c>
      <c r="F1341" s="4">
        <f ca="1">OFFSET(InputPriceData!E$15,CalculationsAndCharts!$A1341+$A$11,IF($C$7,8,0),1,1)</f>
        <v>111.63</v>
      </c>
      <c r="G1341" s="4">
        <f ca="1">OFFSET(InputPriceData!F$15,CalculationsAndCharts!$A1341+$A$11,IF($C$7,8,0),1,1)</f>
        <v>113.62</v>
      </c>
      <c r="H1341" s="138"/>
      <c r="I1341" s="138"/>
      <c r="O1341" s="246">
        <f t="shared" ca="1" si="200"/>
        <v>2.933112020148791</v>
      </c>
      <c r="P1341" s="246">
        <f t="shared" ca="1" si="201"/>
        <v>0.1477116174861306</v>
      </c>
      <c r="Q1341" s="246">
        <f t="shared" ca="1" si="203"/>
        <v>4.219079296042568</v>
      </c>
      <c r="R1341" s="4">
        <f t="shared" ca="1" si="204"/>
        <v>3.5010391396218088E-2</v>
      </c>
      <c r="S1341" s="4">
        <f t="shared" ca="1" si="202"/>
        <v>0.90644877756147257</v>
      </c>
      <c r="W1341" s="246">
        <f t="shared" ca="1" si="205"/>
        <v>2.933112020148791</v>
      </c>
      <c r="X1341" s="246">
        <f t="shared" ca="1" si="206"/>
        <v>0.1477116174861306</v>
      </c>
      <c r="Y1341" s="246">
        <f t="shared" ca="1" si="207"/>
        <v>4.219079296042568</v>
      </c>
      <c r="Z1341" s="4">
        <f t="shared" ca="1" si="208"/>
        <v>3.5010391396218088E-2</v>
      </c>
      <c r="AA1341" s="4">
        <f t="shared" ca="1" si="209"/>
        <v>0.42900257221098181</v>
      </c>
    </row>
    <row r="1342" spans="1:27" x14ac:dyDescent="0.25">
      <c r="A1342">
        <v>1310</v>
      </c>
      <c r="B1342" s="176">
        <f ca="1">OFFSET(InputPriceData!B$15,CalculationsAndCharts!$A1342+$A$11,0,1,1)</f>
        <v>39658</v>
      </c>
      <c r="C1342" s="3">
        <f ca="1">OFFSET(InputPriceData!G$15,CalculationsAndCharts!$A1342+$A$11,IF($C$7,8,0),1,1)</f>
        <v>261505600</v>
      </c>
      <c r="D1342" s="4">
        <f ca="1">OFFSET(InputPriceData!C$15,CalculationsAndCharts!$A1342+$A$11,IF($C$7,8,0),1,1)</f>
        <v>109.6</v>
      </c>
      <c r="E1342" s="4">
        <f ca="1">OFFSET(InputPriceData!D$15,CalculationsAndCharts!$A1342+$A$11,IF($C$7,8,0),1,1)</f>
        <v>111.72</v>
      </c>
      <c r="F1342" s="4">
        <f ca="1">OFFSET(InputPriceData!E$15,CalculationsAndCharts!$A1342+$A$11,IF($C$7,8,0),1,1)</f>
        <v>109.3</v>
      </c>
      <c r="G1342" s="4">
        <f ca="1">OFFSET(InputPriceData!F$15,CalculationsAndCharts!$A1342+$A$11,IF($C$7,8,0),1,1)</f>
        <v>111.63</v>
      </c>
      <c r="H1342" s="138"/>
      <c r="I1342" s="138"/>
      <c r="O1342" s="246">
        <f t="shared" ca="1" si="200"/>
        <v>0.95248492402246354</v>
      </c>
      <c r="P1342" s="246">
        <f t="shared" ca="1" si="201"/>
        <v>-0.15794253530490659</v>
      </c>
      <c r="Q1342" s="246">
        <f t="shared" ca="1" si="203"/>
        <v>4.2573958587715115</v>
      </c>
      <c r="R1342" s="4">
        <f t="shared" ca="1" si="204"/>
        <v>-3.7098390787292573E-2</v>
      </c>
      <c r="S1342" s="4">
        <f t="shared" ca="1" si="202"/>
        <v>0.89270783078139138</v>
      </c>
      <c r="W1342" s="246">
        <f t="shared" ca="1" si="205"/>
        <v>0.95248492402246354</v>
      </c>
      <c r="X1342" s="246">
        <f t="shared" ca="1" si="206"/>
        <v>-0.15794253530490659</v>
      </c>
      <c r="Y1342" s="246">
        <f t="shared" ca="1" si="207"/>
        <v>4.2573958587715115</v>
      </c>
      <c r="Z1342" s="4">
        <f t="shared" ca="1" si="208"/>
        <v>-3.7098390787292573E-2</v>
      </c>
      <c r="AA1342" s="4">
        <f t="shared" ca="1" si="209"/>
        <v>0.36836795251507509</v>
      </c>
    </row>
    <row r="1343" spans="1:27" x14ac:dyDescent="0.25">
      <c r="A1343">
        <v>1311</v>
      </c>
      <c r="B1343" s="176">
        <f ca="1">OFFSET(InputPriceData!B$15,CalculationsAndCharts!$A1343+$A$11,0,1,1)</f>
        <v>39657</v>
      </c>
      <c r="C1343" s="3">
        <f ca="1">OFFSET(InputPriceData!G$15,CalculationsAndCharts!$A1343+$A$11,IF($C$7,8,0),1,1)</f>
        <v>205201300</v>
      </c>
      <c r="D1343" s="4">
        <f ca="1">OFFSET(InputPriceData!C$15,CalculationsAndCharts!$A1343+$A$11,IF($C$7,8,0),1,1)</f>
        <v>110.95</v>
      </c>
      <c r="E1343" s="4">
        <f ca="1">OFFSET(InputPriceData!D$15,CalculationsAndCharts!$A1343+$A$11,IF($C$7,8,0),1,1)</f>
        <v>111.44</v>
      </c>
      <c r="F1343" s="4">
        <f ca="1">OFFSET(InputPriceData!E$15,CalculationsAndCharts!$A1343+$A$11,IF($C$7,8,0),1,1)</f>
        <v>109.11</v>
      </c>
      <c r="G1343" s="4">
        <f ca="1">OFFSET(InputPriceData!F$15,CalculationsAndCharts!$A1343+$A$11,IF($C$7,8,0),1,1)</f>
        <v>109.3</v>
      </c>
      <c r="H1343" s="138"/>
      <c r="I1343" s="138"/>
      <c r="O1343" s="246">
        <f t="shared" ca="1" si="200"/>
        <v>-1.5698176207433796</v>
      </c>
      <c r="P1343" s="246">
        <f t="shared" ca="1" si="201"/>
        <v>-0.37571708970191886</v>
      </c>
      <c r="Q1343" s="246">
        <f t="shared" ca="1" si="203"/>
        <v>4.2960604023930493</v>
      </c>
      <c r="R1343" s="4">
        <f t="shared" ca="1" si="204"/>
        <v>-8.745619346800429E-2</v>
      </c>
      <c r="S1343" s="4">
        <f t="shared" ca="1" si="202"/>
        <v>0.88196367363809636</v>
      </c>
      <c r="W1343" s="246">
        <f t="shared" ca="1" si="205"/>
        <v>-1.5698176207433796</v>
      </c>
      <c r="X1343" s="246">
        <f t="shared" ca="1" si="206"/>
        <v>-0.37571708970191886</v>
      </c>
      <c r="Y1343" s="246">
        <f t="shared" ca="1" si="207"/>
        <v>4.2960604023930493</v>
      </c>
      <c r="Z1343" s="4">
        <f t="shared" ca="1" si="208"/>
        <v>-8.745619346800429E-2</v>
      </c>
      <c r="AA1343" s="4">
        <f t="shared" ca="1" si="209"/>
        <v>0.32387371131435944</v>
      </c>
    </row>
    <row r="1344" spans="1:27" x14ac:dyDescent="0.25">
      <c r="A1344">
        <v>1312</v>
      </c>
      <c r="B1344" s="176">
        <f ca="1">OFFSET(InputPriceData!B$15,CalculationsAndCharts!$A1344+$A$11,0,1,1)</f>
        <v>39654</v>
      </c>
      <c r="C1344" s="3">
        <f ca="1">OFFSET(InputPriceData!G$15,CalculationsAndCharts!$A1344+$A$11,IF($C$7,8,0),1,1)</f>
        <v>219131000</v>
      </c>
      <c r="D1344" s="4">
        <f ca="1">OFFSET(InputPriceData!C$15,CalculationsAndCharts!$A1344+$A$11,IF($C$7,8,0),1,1)</f>
        <v>111.29</v>
      </c>
      <c r="E1344" s="4">
        <f ca="1">OFFSET(InputPriceData!D$15,CalculationsAndCharts!$A1344+$A$11,IF($C$7,8,0),1,1)</f>
        <v>111.82</v>
      </c>
      <c r="F1344" s="4">
        <f ca="1">OFFSET(InputPriceData!E$15,CalculationsAndCharts!$A1344+$A$11,IF($C$7,8,0),1,1)</f>
        <v>110.66</v>
      </c>
      <c r="G1344" s="4">
        <f ca="1">OFFSET(InputPriceData!F$15,CalculationsAndCharts!$A1344+$A$11,IF($C$7,8,0),1,1)</f>
        <v>110.93</v>
      </c>
      <c r="H1344" s="138"/>
      <c r="I1344" s="138"/>
      <c r="O1344" s="246">
        <f t="shared" ca="1" si="200"/>
        <v>-0.18132590272024518</v>
      </c>
      <c r="P1344" s="246">
        <f t="shared" ca="1" si="201"/>
        <v>-0.70702639411393697</v>
      </c>
      <c r="Q1344" s="246">
        <f t="shared" ca="1" si="203"/>
        <v>4.3350760871776481</v>
      </c>
      <c r="R1344" s="4">
        <f t="shared" ca="1" si="204"/>
        <v>-0.16309434480404855</v>
      </c>
      <c r="S1344" s="4">
        <f t="shared" ca="1" si="202"/>
        <v>0.86368099218155692</v>
      </c>
      <c r="W1344" s="246">
        <f t="shared" ca="1" si="205"/>
        <v>-0.18132590272024518</v>
      </c>
      <c r="X1344" s="246">
        <f t="shared" ca="1" si="206"/>
        <v>-0.70702639411393697</v>
      </c>
      <c r="Y1344" s="246">
        <f t="shared" ca="1" si="207"/>
        <v>4.3350760871776481</v>
      </c>
      <c r="Z1344" s="4">
        <f t="shared" ca="1" si="208"/>
        <v>-0.16309434480404855</v>
      </c>
      <c r="AA1344" s="4">
        <f t="shared" ca="1" si="209"/>
        <v>0.25343947312251119</v>
      </c>
    </row>
    <row r="1345" spans="1:27" x14ac:dyDescent="0.25">
      <c r="A1345">
        <v>1313</v>
      </c>
      <c r="B1345" s="176">
        <f ca="1">OFFSET(InputPriceData!B$15,CalculationsAndCharts!$A1345+$A$11,0,1,1)</f>
        <v>39653</v>
      </c>
      <c r="C1345" s="3">
        <f ca="1">OFFSET(InputPriceData!G$15,CalculationsAndCharts!$A1345+$A$11,IF($C$7,8,0),1,1)</f>
        <v>248634500</v>
      </c>
      <c r="D1345" s="4">
        <f ca="1">OFFSET(InputPriceData!C$15,CalculationsAndCharts!$A1345+$A$11,IF($C$7,8,0),1,1)</f>
        <v>113.45</v>
      </c>
      <c r="E1345" s="4">
        <f ca="1">OFFSET(InputPriceData!D$15,CalculationsAndCharts!$A1345+$A$11,IF($C$7,8,0),1,1)</f>
        <v>113.51</v>
      </c>
      <c r="F1345" s="4">
        <f ca="1">OFFSET(InputPriceData!E$15,CalculationsAndCharts!$A1345+$A$11,IF($C$7,8,0),1,1)</f>
        <v>110.64</v>
      </c>
      <c r="G1345" s="4">
        <f ca="1">OFFSET(InputPriceData!F$15,CalculationsAndCharts!$A1345+$A$11,IF($C$7,8,0),1,1)</f>
        <v>110.95</v>
      </c>
      <c r="H1345" s="138"/>
      <c r="I1345" s="138"/>
      <c r="O1345" s="246">
        <f t="shared" ca="1" si="200"/>
        <v>-0.34739766767998637</v>
      </c>
      <c r="P1345" s="246">
        <f t="shared" ca="1" si="201"/>
        <v>-1.2443944649639358</v>
      </c>
      <c r="Q1345" s="246">
        <f t="shared" ca="1" si="203"/>
        <v>4.3744461020965169</v>
      </c>
      <c r="R1345" s="4">
        <f t="shared" ca="1" si="204"/>
        <v>-0.2844690358323404</v>
      </c>
      <c r="S1345" s="4">
        <f t="shared" ca="1" si="202"/>
        <v>0.82735117649193024</v>
      </c>
      <c r="W1345" s="246">
        <f t="shared" ca="1" si="205"/>
        <v>-0.34739766767998637</v>
      </c>
      <c r="X1345" s="246">
        <f t="shared" ca="1" si="206"/>
        <v>-1.2443944649639358</v>
      </c>
      <c r="Y1345" s="246">
        <f t="shared" ca="1" si="207"/>
        <v>4.3744461020965169</v>
      </c>
      <c r="Z1345" s="4">
        <f t="shared" ca="1" si="208"/>
        <v>-0.2844690358323404</v>
      </c>
      <c r="AA1345" s="4">
        <f t="shared" ca="1" si="209"/>
        <v>0.13036487193834234</v>
      </c>
    </row>
    <row r="1346" spans="1:27" x14ac:dyDescent="0.25">
      <c r="A1346">
        <v>1314</v>
      </c>
      <c r="B1346" s="176">
        <f ca="1">OFFSET(InputPriceData!B$15,CalculationsAndCharts!$A1346+$A$11,0,1,1)</f>
        <v>39652</v>
      </c>
      <c r="C1346" s="3">
        <f ca="1">OFFSET(InputPriceData!G$15,CalculationsAndCharts!$A1346+$A$11,IF($C$7,8,0),1,1)</f>
        <v>311698400</v>
      </c>
      <c r="D1346" s="4">
        <f ca="1">OFFSET(InputPriceData!C$15,CalculationsAndCharts!$A1346+$A$11,IF($C$7,8,0),1,1)</f>
        <v>113.06</v>
      </c>
      <c r="E1346" s="4">
        <f ca="1">OFFSET(InputPriceData!D$15,CalculationsAndCharts!$A1346+$A$11,IF($C$7,8,0),1,1)</f>
        <v>114.18</v>
      </c>
      <c r="F1346" s="4">
        <f ca="1">OFFSET(InputPriceData!E$15,CalculationsAndCharts!$A1346+$A$11,IF($C$7,8,0),1,1)</f>
        <v>112.76</v>
      </c>
      <c r="G1346" s="4">
        <f ca="1">OFFSET(InputPriceData!F$15,CalculationsAndCharts!$A1346+$A$11,IF($C$7,8,0),1,1)</f>
        <v>113.31</v>
      </c>
      <c r="H1346" s="138"/>
      <c r="I1346" s="138"/>
      <c r="O1346" s="246">
        <f t="shared" ca="1" si="200"/>
        <v>1.9193474545522744</v>
      </c>
      <c r="P1346" s="246">
        <f t="shared" ca="1" si="201"/>
        <v>-1.9615528691384156</v>
      </c>
      <c r="Q1346" s="246">
        <f t="shared" ca="1" si="203"/>
        <v>4.4141736650822576</v>
      </c>
      <c r="R1346" s="4">
        <f t="shared" ca="1" si="204"/>
        <v>-0.4443760073725741</v>
      </c>
      <c r="S1346" s="4">
        <f t="shared" ca="1" si="202"/>
        <v>0.75929537511747325</v>
      </c>
      <c r="W1346" s="246">
        <f t="shared" ca="1" si="205"/>
        <v>1.9193474545522744</v>
      </c>
      <c r="X1346" s="246">
        <f t="shared" ca="1" si="206"/>
        <v>-1.9615528691384156</v>
      </c>
      <c r="Y1346" s="246">
        <f t="shared" ca="1" si="207"/>
        <v>4.4141736650822576</v>
      </c>
      <c r="Z1346" s="4">
        <f t="shared" ca="1" si="208"/>
        <v>-0.4443760073725741</v>
      </c>
      <c r="AA1346" s="4">
        <f t="shared" ca="1" si="209"/>
        <v>-5.3969022948421416E-2</v>
      </c>
    </row>
    <row r="1347" spans="1:27" x14ac:dyDescent="0.25">
      <c r="A1347">
        <v>1315</v>
      </c>
      <c r="B1347" s="176">
        <f ca="1">OFFSET(InputPriceData!B$15,CalculationsAndCharts!$A1347+$A$11,0,1,1)</f>
        <v>39651</v>
      </c>
      <c r="C1347" s="3">
        <f ca="1">OFFSET(InputPriceData!G$15,CalculationsAndCharts!$A1347+$A$11,IF($C$7,8,0),1,1)</f>
        <v>296904200</v>
      </c>
      <c r="D1347" s="4">
        <f ca="1">OFFSET(InputPriceData!C$15,CalculationsAndCharts!$A1347+$A$11,IF($C$7,8,0),1,1)</f>
        <v>110.64</v>
      </c>
      <c r="E1347" s="4">
        <f ca="1">OFFSET(InputPriceData!D$15,CalculationsAndCharts!$A1347+$A$11,IF($C$7,8,0),1,1)</f>
        <v>112.98</v>
      </c>
      <c r="F1347" s="4">
        <f ca="1">OFFSET(InputPriceData!E$15,CalculationsAndCharts!$A1347+$A$11,IF($C$7,8,0),1,1)</f>
        <v>110.37</v>
      </c>
      <c r="G1347" s="4">
        <f ca="1">OFFSET(InputPriceData!F$15,CalculationsAndCharts!$A1347+$A$11,IF($C$7,8,0),1,1)</f>
        <v>112.7</v>
      </c>
      <c r="H1347" s="138"/>
      <c r="I1347" s="138"/>
      <c r="O1347" s="246">
        <f t="shared" ca="1" si="200"/>
        <v>1.2863199925163256</v>
      </c>
      <c r="P1347" s="246">
        <f t="shared" ca="1" si="201"/>
        <v>-2.7412875032429405</v>
      </c>
      <c r="Q1347" s="246">
        <f t="shared" ca="1" si="203"/>
        <v>4.4542620232918848</v>
      </c>
      <c r="R1347" s="4">
        <f t="shared" ca="1" si="204"/>
        <v>-0.61543023039695699</v>
      </c>
      <c r="S1347" s="4">
        <f t="shared" ca="1" si="202"/>
        <v>0.63788749010597312</v>
      </c>
      <c r="W1347" s="246">
        <f t="shared" ca="1" si="205"/>
        <v>1.2863199925163256</v>
      </c>
      <c r="X1347" s="246">
        <f t="shared" ca="1" si="206"/>
        <v>-2.7412875032429405</v>
      </c>
      <c r="Y1347" s="246">
        <f t="shared" ca="1" si="207"/>
        <v>4.4542620232918848</v>
      </c>
      <c r="Z1347" s="4">
        <f t="shared" ca="1" si="208"/>
        <v>-0.61543023039695699</v>
      </c>
      <c r="AA1347" s="4">
        <f t="shared" ca="1" si="209"/>
        <v>-0.28578171245198075</v>
      </c>
    </row>
    <row r="1348" spans="1:27" x14ac:dyDescent="0.25">
      <c r="A1348">
        <v>1316</v>
      </c>
      <c r="B1348" s="176">
        <f ca="1">OFFSET(InputPriceData!B$15,CalculationsAndCharts!$A1348+$A$11,0,1,1)</f>
        <v>39650</v>
      </c>
      <c r="C1348" s="3">
        <f ca="1">OFFSET(InputPriceData!G$15,CalculationsAndCharts!$A1348+$A$11,IF($C$7,8,0),1,1)</f>
        <v>222863000</v>
      </c>
      <c r="D1348" s="4">
        <f ca="1">OFFSET(InputPriceData!C$15,CalculationsAndCharts!$A1348+$A$11,IF($C$7,8,0),1,1)</f>
        <v>111.84</v>
      </c>
      <c r="E1348" s="4">
        <f ca="1">OFFSET(InputPriceData!D$15,CalculationsAndCharts!$A1348+$A$11,IF($C$7,8,0),1,1)</f>
        <v>112.09</v>
      </c>
      <c r="F1348" s="4">
        <f ca="1">OFFSET(InputPriceData!E$15,CalculationsAndCharts!$A1348+$A$11,IF($C$7,8,0),1,1)</f>
        <v>110.67</v>
      </c>
      <c r="G1348" s="4">
        <f ca="1">OFFSET(InputPriceData!F$15,CalculationsAndCharts!$A1348+$A$11,IF($C$7,8,0),1,1)</f>
        <v>111.43</v>
      </c>
      <c r="H1348" s="138"/>
      <c r="I1348" s="138"/>
      <c r="O1348" s="246">
        <f t="shared" ca="1" si="200"/>
        <v>-9.852869276582843E-2</v>
      </c>
      <c r="P1348" s="246">
        <f t="shared" ca="1" si="201"/>
        <v>-3.4218855065441618</v>
      </c>
      <c r="Q1348" s="246">
        <f t="shared" ca="1" si="203"/>
        <v>4.494714453372235</v>
      </c>
      <c r="R1348" s="4">
        <f t="shared" ca="1" si="204"/>
        <v>-0.76131321400780749</v>
      </c>
      <c r="S1348" s="4">
        <f t="shared" ca="1" si="202"/>
        <v>0.44052988927690895</v>
      </c>
      <c r="W1348" s="246">
        <f t="shared" ca="1" si="205"/>
        <v>-9.852869276582843E-2</v>
      </c>
      <c r="X1348" s="246">
        <f t="shared" ca="1" si="206"/>
        <v>-3.4218855065441618</v>
      </c>
      <c r="Y1348" s="246">
        <f t="shared" ca="1" si="207"/>
        <v>4.494714453372235</v>
      </c>
      <c r="Z1348" s="4">
        <f t="shared" ca="1" si="208"/>
        <v>-0.76131321400780749</v>
      </c>
      <c r="AA1348" s="4">
        <f t="shared" ca="1" si="209"/>
        <v>-0.51952027374732401</v>
      </c>
    </row>
    <row r="1349" spans="1:27" x14ac:dyDescent="0.25">
      <c r="A1349">
        <v>1317</v>
      </c>
      <c r="B1349" s="176">
        <f ca="1">OFFSET(InputPriceData!B$15,CalculationsAndCharts!$A1349+$A$11,0,1,1)</f>
        <v>39647</v>
      </c>
      <c r="C1349" s="3">
        <f ca="1">OFFSET(InputPriceData!G$15,CalculationsAndCharts!$A1349+$A$11,IF($C$7,8,0),1,1)</f>
        <v>267030100</v>
      </c>
      <c r="D1349" s="4">
        <f ca="1">OFFSET(InputPriceData!C$15,CalculationsAndCharts!$A1349+$A$11,IF($C$7,8,0),1,1)</f>
        <v>111.54</v>
      </c>
      <c r="E1349" s="4">
        <f ca="1">OFFSET(InputPriceData!D$15,CalculationsAndCharts!$A1349+$A$11,IF($C$7,8,0),1,1)</f>
        <v>111.76</v>
      </c>
      <c r="F1349" s="4">
        <f ca="1">OFFSET(InputPriceData!E$15,CalculationsAndCharts!$A1349+$A$11,IF($C$7,8,0),1,1)</f>
        <v>110.64</v>
      </c>
      <c r="G1349" s="4">
        <f ca="1">OFFSET(InputPriceData!F$15,CalculationsAndCharts!$A1349+$A$11,IF($C$7,8,0),1,1)</f>
        <v>111.37</v>
      </c>
      <c r="H1349" s="138"/>
      <c r="I1349" s="138"/>
      <c r="O1349" s="246">
        <f t="shared" ca="1" si="200"/>
        <v>-0.3462794942803713</v>
      </c>
      <c r="P1349" s="246">
        <f t="shared" ca="1" si="201"/>
        <v>-3.9883557849796736</v>
      </c>
      <c r="Q1349" s="246">
        <f t="shared" ca="1" si="203"/>
        <v>4.5355342617277854</v>
      </c>
      <c r="R1349" s="4">
        <f t="shared" ca="1" si="204"/>
        <v>-0.8793574372559877</v>
      </c>
      <c r="S1349" s="4">
        <f t="shared" ca="1" si="202"/>
        <v>9.8967927649848172E-2</v>
      </c>
      <c r="W1349" s="246">
        <f t="shared" ca="1" si="205"/>
        <v>-0.3462794942803713</v>
      </c>
      <c r="X1349" s="246">
        <f t="shared" ca="1" si="206"/>
        <v>-3.9883557849796736</v>
      </c>
      <c r="Y1349" s="246">
        <f t="shared" ca="1" si="207"/>
        <v>4.5355342617277854</v>
      </c>
      <c r="Z1349" s="4">
        <f t="shared" ca="1" si="208"/>
        <v>-0.8793574372559877</v>
      </c>
      <c r="AA1349" s="4">
        <f t="shared" ca="1" si="209"/>
        <v>-0.73945583109386759</v>
      </c>
    </row>
    <row r="1350" spans="1:27" x14ac:dyDescent="0.25">
      <c r="A1350">
        <v>1318</v>
      </c>
      <c r="B1350" s="176">
        <f ca="1">OFFSET(InputPriceData!B$15,CalculationsAndCharts!$A1350+$A$11,0,1,1)</f>
        <v>39646</v>
      </c>
      <c r="C1350" s="3">
        <f ca="1">OFFSET(InputPriceData!G$15,CalculationsAndCharts!$A1350+$A$11,IF($C$7,8,0),1,1)</f>
        <v>375490600</v>
      </c>
      <c r="D1350" s="4">
        <f ca="1">OFFSET(InputPriceData!C$15,CalculationsAndCharts!$A1350+$A$11,IF($C$7,8,0),1,1)</f>
        <v>110.63</v>
      </c>
      <c r="E1350" s="4">
        <f ca="1">OFFSET(InputPriceData!D$15,CalculationsAndCharts!$A1350+$A$11,IF($C$7,8,0),1,1)</f>
        <v>111.62</v>
      </c>
      <c r="F1350" s="4">
        <f ca="1">OFFSET(InputPriceData!E$15,CalculationsAndCharts!$A1350+$A$11,IF($C$7,8,0),1,1)</f>
        <v>109.7</v>
      </c>
      <c r="G1350" s="4">
        <f ca="1">OFFSET(InputPriceData!F$15,CalculationsAndCharts!$A1350+$A$11,IF($C$7,8,0),1,1)</f>
        <v>110.68</v>
      </c>
      <c r="H1350" s="138"/>
      <c r="I1350" s="138"/>
      <c r="O1350" s="246">
        <f t="shared" ca="1" si="200"/>
        <v>-1.2752935372973555</v>
      </c>
      <c r="P1350" s="246">
        <f t="shared" ca="1" si="201"/>
        <v>-4.4076501126225534</v>
      </c>
      <c r="Q1350" s="246">
        <f t="shared" ca="1" si="203"/>
        <v>4.5767247847909038</v>
      </c>
      <c r="R1350" s="4">
        <f t="shared" ca="1" si="204"/>
        <v>-0.96305771482475655</v>
      </c>
      <c r="S1350" s="4">
        <f t="shared" ca="1" si="202"/>
        <v>-0.47323553083206316</v>
      </c>
      <c r="W1350" s="246">
        <f t="shared" ca="1" si="205"/>
        <v>-1.2752935372973555</v>
      </c>
      <c r="X1350" s="246">
        <f t="shared" ca="1" si="206"/>
        <v>-4.4076501126225534</v>
      </c>
      <c r="Y1350" s="246">
        <f t="shared" ca="1" si="207"/>
        <v>4.5767247847909038</v>
      </c>
      <c r="Z1350" s="4">
        <f t="shared" ca="1" si="208"/>
        <v>-0.96305771482475655</v>
      </c>
      <c r="AA1350" s="4">
        <f t="shared" ca="1" si="209"/>
        <v>-0.91587322480452837</v>
      </c>
    </row>
    <row r="1351" spans="1:27" x14ac:dyDescent="0.25">
      <c r="A1351">
        <v>1319</v>
      </c>
      <c r="B1351" s="176">
        <f ca="1">OFFSET(InputPriceData!B$15,CalculationsAndCharts!$A1351+$A$11,0,1,1)</f>
        <v>39645</v>
      </c>
      <c r="C1351" s="3">
        <f ca="1">OFFSET(InputPriceData!G$15,CalculationsAndCharts!$A1351+$A$11,IF($C$7,8,0),1,1)</f>
        <v>371642900</v>
      </c>
      <c r="D1351" s="4">
        <f ca="1">OFFSET(InputPriceData!C$15,CalculationsAndCharts!$A1351+$A$11,IF($C$7,8,0),1,1)</f>
        <v>107.36</v>
      </c>
      <c r="E1351" s="4">
        <f ca="1">OFFSET(InputPriceData!D$15,CalculationsAndCharts!$A1351+$A$11,IF($C$7,8,0),1,1)</f>
        <v>110.12</v>
      </c>
      <c r="F1351" s="4">
        <f ca="1">OFFSET(InputPriceData!E$15,CalculationsAndCharts!$A1351+$A$11,IF($C$7,8,0),1,1)</f>
        <v>107.05</v>
      </c>
      <c r="G1351" s="4">
        <f ca="1">OFFSET(InputPriceData!F$15,CalculationsAndCharts!$A1351+$A$11,IF($C$7,8,0),1,1)</f>
        <v>109.58</v>
      </c>
      <c r="H1351" s="138"/>
      <c r="I1351" s="138"/>
      <c r="O1351" s="246">
        <f t="shared" ca="1" si="200"/>
        <v>-2.7168608107976073</v>
      </c>
      <c r="P1351" s="246">
        <f t="shared" ca="1" si="201"/>
        <v>-4.6182893892945547</v>
      </c>
      <c r="Q1351" s="246">
        <f t="shared" ca="1" si="203"/>
        <v>4.6182893892945547</v>
      </c>
      <c r="R1351" s="4">
        <f t="shared" ca="1" si="204"/>
        <v>-1</v>
      </c>
      <c r="S1351" s="4">
        <f t="shared" ca="1" si="202"/>
        <v>-1</v>
      </c>
      <c r="W1351" s="246">
        <f t="shared" ca="1" si="205"/>
        <v>-2.7168608107976073</v>
      </c>
      <c r="X1351" s="246">
        <f t="shared" ca="1" si="206"/>
        <v>-4.6182893892945547</v>
      </c>
      <c r="Y1351" s="246">
        <f t="shared" ca="1" si="207"/>
        <v>4.6182893892945547</v>
      </c>
      <c r="Z1351" s="4">
        <f t="shared" ca="1" si="208"/>
        <v>-1</v>
      </c>
      <c r="AA1351" s="4">
        <f t="shared" ca="1" si="209"/>
        <v>-1</v>
      </c>
    </row>
    <row r="1352" spans="1:27" x14ac:dyDescent="0.25">
      <c r="A1352">
        <v>1320</v>
      </c>
      <c r="B1352" s="176">
        <f ca="1">OFFSET(InputPriceData!B$15,CalculationsAndCharts!$A1352+$A$11,0,1,1)</f>
        <v>39644</v>
      </c>
      <c r="C1352" s="3">
        <f ca="1">OFFSET(InputPriceData!G$15,CalculationsAndCharts!$A1352+$A$11,IF($C$7,8,0),1,1)</f>
        <v>502502500</v>
      </c>
      <c r="D1352" s="4">
        <f ca="1">OFFSET(InputPriceData!C$15,CalculationsAndCharts!$A1352+$A$11,IF($C$7,8,0),1,1)</f>
        <v>107.68</v>
      </c>
      <c r="E1352" s="4">
        <f ca="1">OFFSET(InputPriceData!D$15,CalculationsAndCharts!$A1352+$A$11,IF($C$7,8,0),1,1)</f>
        <v>109.17</v>
      </c>
      <c r="F1352" s="4">
        <f ca="1">OFFSET(InputPriceData!E$15,CalculationsAndCharts!$A1352+$A$11,IF($C$7,8,0),1,1)</f>
        <v>106.1</v>
      </c>
      <c r="G1352" s="4">
        <f ca="1">OFFSET(InputPriceData!F$15,CalculationsAndCharts!$A1352+$A$11,IF($C$7,8,0),1,1)</f>
        <v>106.96</v>
      </c>
      <c r="H1352" s="138"/>
      <c r="I1352" s="138"/>
      <c r="O1352" s="246">
        <f t="shared" ca="1" si="200"/>
        <v>-5.8766528965755231</v>
      </c>
      <c r="P1352" s="246">
        <f t="shared" ca="1" si="201"/>
        <v>-4.6236611730937343</v>
      </c>
      <c r="Q1352" s="246">
        <f t="shared" ca="1" si="203"/>
        <v>4.6573152040532486</v>
      </c>
      <c r="R1352" s="4">
        <f t="shared" ca="1" si="204"/>
        <v>-0.99277394174862266</v>
      </c>
      <c r="S1352" s="4">
        <f t="shared" ca="1" si="202"/>
        <v>-0.87108858572330772</v>
      </c>
      <c r="W1352" s="246">
        <f t="shared" ca="1" si="205"/>
        <v>-5.8766528965755231</v>
      </c>
      <c r="X1352" s="246">
        <f t="shared" ca="1" si="206"/>
        <v>-4.6236611730937343</v>
      </c>
      <c r="Y1352" s="246">
        <f t="shared" ca="1" si="207"/>
        <v>4.6573152040532486</v>
      </c>
      <c r="Z1352" s="4">
        <f t="shared" ca="1" si="208"/>
        <v>-0.99277394174862266</v>
      </c>
      <c r="AA1352" s="4">
        <f t="shared" ca="1" si="209"/>
        <v>-0.98322003276060477</v>
      </c>
    </row>
    <row r="1353" spans="1:27" x14ac:dyDescent="0.25">
      <c r="A1353">
        <v>1321</v>
      </c>
      <c r="B1353" s="176">
        <f ca="1">OFFSET(InputPriceData!B$15,CalculationsAndCharts!$A1353+$A$11,0,1,1)</f>
        <v>39643</v>
      </c>
      <c r="C1353" s="3">
        <f ca="1">OFFSET(InputPriceData!G$15,CalculationsAndCharts!$A1353+$A$11,IF($C$7,8,0),1,1)</f>
        <v>322720800</v>
      </c>
      <c r="D1353" s="4">
        <f ca="1">OFFSET(InputPriceData!C$15,CalculationsAndCharts!$A1353+$A$11,IF($C$7,8,0),1,1)</f>
        <v>110.74</v>
      </c>
      <c r="E1353" s="4">
        <f ca="1">OFFSET(InputPriceData!D$15,CalculationsAndCharts!$A1353+$A$11,IF($C$7,8,0),1,1)</f>
        <v>110.95</v>
      </c>
      <c r="F1353" s="4">
        <f ca="1">OFFSET(InputPriceData!E$15,CalculationsAndCharts!$A1353+$A$11,IF($C$7,8,0),1,1)</f>
        <v>108.21</v>
      </c>
      <c r="G1353" s="4">
        <f ca="1">OFFSET(InputPriceData!F$15,CalculationsAndCharts!$A1353+$A$11,IF($C$7,8,0),1,1)</f>
        <v>108.49</v>
      </c>
      <c r="H1353" s="138"/>
      <c r="I1353" s="138"/>
      <c r="O1353" s="246">
        <f t="shared" ca="1" si="200"/>
        <v>-4.9772767809578884</v>
      </c>
      <c r="P1353" s="246">
        <f t="shared" ca="1" si="201"/>
        <v>-4.5917606305261707</v>
      </c>
      <c r="Q1353" s="246">
        <f t="shared" ca="1" si="203"/>
        <v>4.6996117094381926</v>
      </c>
      <c r="R1353" s="4">
        <f t="shared" ca="1" si="204"/>
        <v>-0.97705106600712877</v>
      </c>
      <c r="S1353" s="4">
        <f t="shared" ca="1" si="202"/>
        <v>-0.63861156765292793</v>
      </c>
      <c r="W1353" s="246">
        <f t="shared" ca="1" si="205"/>
        <v>-4.9772767809578884</v>
      </c>
      <c r="X1353" s="246">
        <f t="shared" ca="1" si="206"/>
        <v>-4.5917606305261707</v>
      </c>
      <c r="Y1353" s="246">
        <f t="shared" ca="1" si="207"/>
        <v>4.6996117094381926</v>
      </c>
      <c r="Z1353" s="4">
        <f t="shared" ca="1" si="208"/>
        <v>-0.97705106600712877</v>
      </c>
      <c r="AA1353" s="4">
        <f t="shared" ca="1" si="209"/>
        <v>-0.94725938133430199</v>
      </c>
    </row>
    <row r="1354" spans="1:27" x14ac:dyDescent="0.25">
      <c r="A1354">
        <v>1322</v>
      </c>
      <c r="B1354" s="176">
        <f ca="1">OFFSET(InputPriceData!B$15,CalculationsAndCharts!$A1354+$A$11,0,1,1)</f>
        <v>39640</v>
      </c>
      <c r="C1354" s="3">
        <f ca="1">OFFSET(InputPriceData!G$15,CalculationsAndCharts!$A1354+$A$11,IF($C$7,8,0),1,1)</f>
        <v>481124600</v>
      </c>
      <c r="D1354" s="4">
        <f ca="1">OFFSET(InputPriceData!C$15,CalculationsAndCharts!$A1354+$A$11,IF($C$7,8,0),1,1)</f>
        <v>109.59</v>
      </c>
      <c r="E1354" s="4">
        <f ca="1">OFFSET(InputPriceData!D$15,CalculationsAndCharts!$A1354+$A$11,IF($C$7,8,0),1,1)</f>
        <v>111.3</v>
      </c>
      <c r="F1354" s="4">
        <f ca="1">OFFSET(InputPriceData!E$15,CalculationsAndCharts!$A1354+$A$11,IF($C$7,8,0),1,1)</f>
        <v>108.29</v>
      </c>
      <c r="G1354" s="4">
        <f ca="1">OFFSET(InputPriceData!F$15,CalculationsAndCharts!$A1354+$A$11,IF($C$7,8,0),1,1)</f>
        <v>109.48</v>
      </c>
      <c r="H1354" s="138"/>
      <c r="I1354" s="138"/>
      <c r="O1354" s="246">
        <f t="shared" ca="1" si="200"/>
        <v>-4.5488497061430291</v>
      </c>
      <c r="P1354" s="246">
        <f t="shared" ca="1" si="201"/>
        <v>-4.6449212318393673</v>
      </c>
      <c r="Q1354" s="246">
        <f t="shared" ca="1" si="203"/>
        <v>4.7422923405027175</v>
      </c>
      <c r="R1354" s="4">
        <f t="shared" ca="1" si="204"/>
        <v>-0.97946750185944287</v>
      </c>
      <c r="S1354" s="4">
        <f t="shared" ca="1" si="202"/>
        <v>-0.67072928788718189</v>
      </c>
      <c r="W1354" s="246">
        <f t="shared" ca="1" si="205"/>
        <v>-4.5488497061430291</v>
      </c>
      <c r="X1354" s="246">
        <f t="shared" ca="1" si="206"/>
        <v>-4.6449212318393673</v>
      </c>
      <c r="Y1354" s="246">
        <f t="shared" ca="1" si="207"/>
        <v>4.7422923405027175</v>
      </c>
      <c r="Z1354" s="4">
        <f t="shared" ca="1" si="208"/>
        <v>-0.97946750185944287</v>
      </c>
      <c r="AA1354" s="4">
        <f t="shared" ca="1" si="209"/>
        <v>-0.95273777865331299</v>
      </c>
    </row>
    <row r="1355" spans="1:27" x14ac:dyDescent="0.25">
      <c r="A1355">
        <v>1323</v>
      </c>
      <c r="B1355" s="176">
        <f ca="1">OFFSET(InputPriceData!B$15,CalculationsAndCharts!$A1355+$A$11,0,1,1)</f>
        <v>39639</v>
      </c>
      <c r="C1355" s="3">
        <f ca="1">OFFSET(InputPriceData!G$15,CalculationsAndCharts!$A1355+$A$11,IF($C$7,8,0),1,1)</f>
        <v>436475700</v>
      </c>
      <c r="D1355" s="4">
        <f ca="1">OFFSET(InputPriceData!C$15,CalculationsAndCharts!$A1355+$A$11,IF($C$7,8,0),1,1)</f>
        <v>110</v>
      </c>
      <c r="E1355" s="4">
        <f ca="1">OFFSET(InputPriceData!D$15,CalculationsAndCharts!$A1355+$A$11,IF($C$7,8,0),1,1)</f>
        <v>111.2</v>
      </c>
      <c r="F1355" s="4">
        <f ca="1">OFFSET(InputPriceData!E$15,CalculationsAndCharts!$A1355+$A$11,IF($C$7,8,0),1,1)</f>
        <v>109.25</v>
      </c>
      <c r="G1355" s="4">
        <f ca="1">OFFSET(InputPriceData!F$15,CalculationsAndCharts!$A1355+$A$11,IF($C$7,8,0),1,1)</f>
        <v>110.77</v>
      </c>
      <c r="H1355" s="138"/>
      <c r="I1355" s="138"/>
      <c r="O1355" s="246">
        <f t="shared" ca="1" si="200"/>
        <v>-3.7574251490214761</v>
      </c>
      <c r="P1355" s="246">
        <f t="shared" ca="1" si="201"/>
        <v>-4.7423690414675654</v>
      </c>
      <c r="Q1355" s="246">
        <f t="shared" ca="1" si="203"/>
        <v>4.7853605857746899</v>
      </c>
      <c r="R1355" s="4">
        <f t="shared" ca="1" si="204"/>
        <v>-0.99101602825188884</v>
      </c>
      <c r="S1355" s="4">
        <f t="shared" ca="1" si="202"/>
        <v>-0.84207377914399462</v>
      </c>
      <c r="W1355" s="246">
        <f t="shared" ca="1" si="205"/>
        <v>-3.7574251490214761</v>
      </c>
      <c r="X1355" s="246">
        <f t="shared" ca="1" si="206"/>
        <v>-4.7423690414675654</v>
      </c>
      <c r="Y1355" s="246">
        <f t="shared" ca="1" si="207"/>
        <v>4.7853605857746899</v>
      </c>
      <c r="Z1355" s="4">
        <f t="shared" ca="1" si="208"/>
        <v>-0.99101602825188884</v>
      </c>
      <c r="AA1355" s="4">
        <f t="shared" ca="1" si="209"/>
        <v>-0.97916220337187387</v>
      </c>
    </row>
    <row r="1356" spans="1:27" x14ac:dyDescent="0.25">
      <c r="A1356">
        <v>1324</v>
      </c>
      <c r="B1356" s="176">
        <f ca="1">OFFSET(InputPriceData!B$15,CalculationsAndCharts!$A1356+$A$11,0,1,1)</f>
        <v>39638</v>
      </c>
      <c r="C1356" s="3">
        <f ca="1">OFFSET(InputPriceData!G$15,CalculationsAndCharts!$A1356+$A$11,IF($C$7,8,0),1,1)</f>
        <v>336729400</v>
      </c>
      <c r="D1356" s="4">
        <f ca="1">OFFSET(InputPriceData!C$15,CalculationsAndCharts!$A1356+$A$11,IF($C$7,8,0),1,1)</f>
        <v>112.72</v>
      </c>
      <c r="E1356" s="4">
        <f ca="1">OFFSET(InputPriceData!D$15,CalculationsAndCharts!$A1356+$A$11,IF($C$7,8,0),1,1)</f>
        <v>112.93</v>
      </c>
      <c r="F1356" s="4">
        <f ca="1">OFFSET(InputPriceData!E$15,CalculationsAndCharts!$A1356+$A$11,IF($C$7,8,0),1,1)</f>
        <v>109.97</v>
      </c>
      <c r="G1356" s="4">
        <f ca="1">OFFSET(InputPriceData!F$15,CalculationsAndCharts!$A1356+$A$11,IF($C$7,8,0),1,1)</f>
        <v>110.32</v>
      </c>
      <c r="H1356" s="138"/>
      <c r="I1356" s="138"/>
      <c r="O1356" s="246">
        <f t="shared" ca="1" si="200"/>
        <v>-4.7046475295864418</v>
      </c>
      <c r="P1356" s="246">
        <f t="shared" ca="1" si="201"/>
        <v>-4.8217199818932981</v>
      </c>
      <c r="Q1356" s="246">
        <f t="shared" ca="1" si="203"/>
        <v>4.8288199654638646</v>
      </c>
      <c r="R1356" s="4">
        <f t="shared" ca="1" si="204"/>
        <v>-0.99852966488265327</v>
      </c>
      <c r="S1356" s="4">
        <f t="shared" ca="1" si="202"/>
        <v>-0.97242848704404916</v>
      </c>
      <c r="W1356" s="246">
        <f t="shared" ca="1" si="205"/>
        <v>-4.7046475295864418</v>
      </c>
      <c r="X1356" s="246">
        <f t="shared" ca="1" si="206"/>
        <v>-4.8217199818932981</v>
      </c>
      <c r="Y1356" s="246">
        <f t="shared" ca="1" si="207"/>
        <v>4.8288199654638646</v>
      </c>
      <c r="Z1356" s="4">
        <f t="shared" ca="1" si="208"/>
        <v>-0.99852966488265327</v>
      </c>
      <c r="AA1356" s="4">
        <f t="shared" ca="1" si="209"/>
        <v>-0.9965725776991049</v>
      </c>
    </row>
    <row r="1357" spans="1:27" x14ac:dyDescent="0.25">
      <c r="A1357">
        <v>1325</v>
      </c>
      <c r="B1357" s="176">
        <f ca="1">OFFSET(InputPriceData!B$15,CalculationsAndCharts!$A1357+$A$11,0,1,1)</f>
        <v>39637</v>
      </c>
      <c r="C1357" s="3">
        <f ca="1">OFFSET(InputPriceData!G$15,CalculationsAndCharts!$A1357+$A$11,IF($C$7,8,0),1,1)</f>
        <v>375973700</v>
      </c>
      <c r="D1357" s="4">
        <f ca="1">OFFSET(InputPriceData!C$15,CalculationsAndCharts!$A1357+$A$11,IF($C$7,8,0),1,1)</f>
        <v>110.49</v>
      </c>
      <c r="E1357" s="4">
        <f ca="1">OFFSET(InputPriceData!D$15,CalculationsAndCharts!$A1357+$A$11,IF($C$7,8,0),1,1)</f>
        <v>112.61</v>
      </c>
      <c r="F1357" s="4">
        <f ca="1">OFFSET(InputPriceData!E$15,CalculationsAndCharts!$A1357+$A$11,IF($C$7,8,0),1,1)</f>
        <v>109.79</v>
      </c>
      <c r="G1357" s="4">
        <f ca="1">OFFSET(InputPriceData!F$15,CalculationsAndCharts!$A1357+$A$11,IF($C$7,8,0),1,1)</f>
        <v>112.48</v>
      </c>
      <c r="H1357" s="138"/>
      <c r="I1357" s="138"/>
      <c r="O1357" s="246">
        <f t="shared" ca="1" si="200"/>
        <v>-3.0002507928872131</v>
      </c>
      <c r="P1357" s="246">
        <f t="shared" ca="1" si="201"/>
        <v>-4.8726740317496109</v>
      </c>
      <c r="Q1357" s="246">
        <f t="shared" ca="1" si="203"/>
        <v>4.8726740317496109</v>
      </c>
      <c r="R1357" s="4">
        <f t="shared" ca="1" si="204"/>
        <v>-1</v>
      </c>
      <c r="S1357" s="4">
        <f t="shared" ca="1" si="202"/>
        <v>-1</v>
      </c>
      <c r="W1357" s="246">
        <f t="shared" ca="1" si="205"/>
        <v>-3.0002507928872131</v>
      </c>
      <c r="X1357" s="246">
        <f t="shared" ca="1" si="206"/>
        <v>-4.8726740317496109</v>
      </c>
      <c r="Y1357" s="246">
        <f t="shared" ca="1" si="207"/>
        <v>4.8726740317496109</v>
      </c>
      <c r="Z1357" s="4">
        <f t="shared" ca="1" si="208"/>
        <v>-1</v>
      </c>
      <c r="AA1357" s="4">
        <f t="shared" ca="1" si="209"/>
        <v>-1</v>
      </c>
    </row>
    <row r="1358" spans="1:27" x14ac:dyDescent="0.25">
      <c r="A1358">
        <v>1326</v>
      </c>
      <c r="B1358" s="176">
        <f ca="1">OFFSET(InputPriceData!B$15,CalculationsAndCharts!$A1358+$A$11,0,1,1)</f>
        <v>39636</v>
      </c>
      <c r="C1358" s="3">
        <f ca="1">OFFSET(InputPriceData!G$15,CalculationsAndCharts!$A1358+$A$11,IF($C$7,8,0),1,1)</f>
        <v>372427300</v>
      </c>
      <c r="D1358" s="4">
        <f ca="1">OFFSET(InputPriceData!C$15,CalculationsAndCharts!$A1358+$A$11,IF($C$7,8,0),1,1)</f>
        <v>112.08</v>
      </c>
      <c r="E1358" s="4">
        <f ca="1">OFFSET(InputPriceData!D$15,CalculationsAndCharts!$A1358+$A$11,IF($C$7,8,0),1,1)</f>
        <v>112.57</v>
      </c>
      <c r="F1358" s="4">
        <f ca="1">OFFSET(InputPriceData!E$15,CalculationsAndCharts!$A1358+$A$11,IF($C$7,8,0),1,1)</f>
        <v>109.55</v>
      </c>
      <c r="G1358" s="4">
        <f ca="1">OFFSET(InputPriceData!F$15,CalculationsAndCharts!$A1358+$A$11,IF($C$7,8,0),1,1)</f>
        <v>110.52</v>
      </c>
      <c r="H1358" s="138"/>
      <c r="I1358" s="138"/>
      <c r="O1358" s="246">
        <f t="shared" ca="1" si="200"/>
        <v>-5.4405834533948871</v>
      </c>
      <c r="P1358" s="246">
        <f t="shared" ca="1" si="201"/>
        <v>-4.8264273963521838</v>
      </c>
      <c r="Q1358" s="246">
        <f t="shared" ca="1" si="203"/>
        <v>4.8264273963521838</v>
      </c>
      <c r="R1358" s="4">
        <f t="shared" ca="1" si="204"/>
        <v>-1</v>
      </c>
      <c r="S1358" s="4">
        <f t="shared" ca="1" si="202"/>
        <v>-1</v>
      </c>
      <c r="W1358" s="246">
        <f t="shared" ca="1" si="205"/>
        <v>-5.4405834533948871</v>
      </c>
      <c r="X1358" s="246">
        <f t="shared" ca="1" si="206"/>
        <v>-4.8264273963521838</v>
      </c>
      <c r="Y1358" s="246">
        <f t="shared" ca="1" si="207"/>
        <v>4.8264273963521838</v>
      </c>
      <c r="Z1358" s="4">
        <f t="shared" ca="1" si="208"/>
        <v>-1</v>
      </c>
      <c r="AA1358" s="4">
        <f t="shared" ca="1" si="209"/>
        <v>-1</v>
      </c>
    </row>
    <row r="1359" spans="1:27" x14ac:dyDescent="0.25">
      <c r="A1359">
        <v>1327</v>
      </c>
      <c r="B1359" s="176">
        <f ca="1">OFFSET(InputPriceData!B$15,CalculationsAndCharts!$A1359+$A$11,0,1,1)</f>
        <v>39632</v>
      </c>
      <c r="C1359" s="3">
        <f ca="1">OFFSET(InputPriceData!G$15,CalculationsAndCharts!$A1359+$A$11,IF($C$7,8,0),1,1)</f>
        <v>239352500</v>
      </c>
      <c r="D1359" s="4">
        <f ca="1">OFFSET(InputPriceData!C$15,CalculationsAndCharts!$A1359+$A$11,IF($C$7,8,0),1,1)</f>
        <v>112.37</v>
      </c>
      <c r="E1359" s="4">
        <f ca="1">OFFSET(InputPriceData!D$15,CalculationsAndCharts!$A1359+$A$11,IF($C$7,8,0),1,1)</f>
        <v>112.37</v>
      </c>
      <c r="F1359" s="4">
        <f ca="1">OFFSET(InputPriceData!E$15,CalculationsAndCharts!$A1359+$A$11,IF($C$7,8,0),1,1)</f>
        <v>110.49</v>
      </c>
      <c r="G1359" s="4">
        <f ca="1">OFFSET(InputPriceData!F$15,CalculationsAndCharts!$A1359+$A$11,IF($C$7,8,0),1,1)</f>
        <v>111.66</v>
      </c>
      <c r="H1359" s="138"/>
      <c r="I1359" s="138"/>
      <c r="O1359" s="246">
        <f t="shared" ca="1" si="200"/>
        <v>-4.854032760862891</v>
      </c>
      <c r="P1359" s="246">
        <f t="shared" ca="1" si="201"/>
        <v>-4.6796519788218855</v>
      </c>
      <c r="Q1359" s="246">
        <f t="shared" ca="1" si="203"/>
        <v>4.6796519788218855</v>
      </c>
      <c r="R1359" s="4">
        <f t="shared" ca="1" si="204"/>
        <v>-1</v>
      </c>
      <c r="S1359" s="4">
        <f t="shared" ca="1" si="202"/>
        <v>-1</v>
      </c>
      <c r="W1359" s="246">
        <f t="shared" ca="1" si="205"/>
        <v>-4.854032760862891</v>
      </c>
      <c r="X1359" s="246">
        <f t="shared" ca="1" si="206"/>
        <v>-4.6796519788218855</v>
      </c>
      <c r="Y1359" s="246">
        <f t="shared" ca="1" si="207"/>
        <v>4.6796519788218855</v>
      </c>
      <c r="Z1359" s="4">
        <f t="shared" ca="1" si="208"/>
        <v>-1</v>
      </c>
      <c r="AA1359" s="4">
        <f t="shared" ca="1" si="209"/>
        <v>-1</v>
      </c>
    </row>
    <row r="1360" spans="1:27" x14ac:dyDescent="0.25">
      <c r="A1360">
        <v>1328</v>
      </c>
      <c r="B1360" s="176">
        <f ca="1">OFFSET(InputPriceData!B$15,CalculationsAndCharts!$A1360+$A$11,0,1,1)</f>
        <v>39631</v>
      </c>
      <c r="C1360" s="3">
        <f ca="1">OFFSET(InputPriceData!G$15,CalculationsAndCharts!$A1360+$A$11,IF($C$7,8,0),1,1)</f>
        <v>288064600</v>
      </c>
      <c r="D1360" s="4">
        <f ca="1">OFFSET(InputPriceData!C$15,CalculationsAndCharts!$A1360+$A$11,IF($C$7,8,0),1,1)</f>
        <v>113.86</v>
      </c>
      <c r="E1360" s="4">
        <f ca="1">OFFSET(InputPriceData!D$15,CalculationsAndCharts!$A1360+$A$11,IF($C$7,8,0),1,1)</f>
        <v>114.18</v>
      </c>
      <c r="F1360" s="4">
        <f ca="1">OFFSET(InputPriceData!E$15,CalculationsAndCharts!$A1360+$A$11,IF($C$7,8,0),1,1)</f>
        <v>111.35</v>
      </c>
      <c r="G1360" s="4">
        <f ca="1">OFFSET(InputPriceData!F$15,CalculationsAndCharts!$A1360+$A$11,IF($C$7,8,0),1,1)</f>
        <v>111.55</v>
      </c>
      <c r="H1360" s="138"/>
      <c r="I1360" s="138"/>
      <c r="O1360" s="246">
        <f t="shared" ca="1" si="200"/>
        <v>-5.5103883599691521</v>
      </c>
      <c r="P1360" s="246">
        <f t="shared" ca="1" si="201"/>
        <v>-4.5084068935413741</v>
      </c>
      <c r="Q1360" s="246">
        <f t="shared" ca="1" si="203"/>
        <v>4.5084068935413741</v>
      </c>
      <c r="R1360" s="4">
        <f t="shared" ca="1" si="204"/>
        <v>-1</v>
      </c>
      <c r="S1360" s="4">
        <f t="shared" ca="1" si="202"/>
        <v>-1</v>
      </c>
      <c r="W1360" s="246">
        <f t="shared" ca="1" si="205"/>
        <v>-5.5103883599691521</v>
      </c>
      <c r="X1360" s="246">
        <f t="shared" ca="1" si="206"/>
        <v>-4.5084068935413741</v>
      </c>
      <c r="Y1360" s="246">
        <f t="shared" ca="1" si="207"/>
        <v>4.5084068935413741</v>
      </c>
      <c r="Z1360" s="4">
        <f t="shared" ca="1" si="208"/>
        <v>-1</v>
      </c>
      <c r="AA1360" s="4">
        <f t="shared" ca="1" si="209"/>
        <v>-1</v>
      </c>
    </row>
    <row r="1361" spans="1:27" x14ac:dyDescent="0.25">
      <c r="A1361">
        <v>1329</v>
      </c>
      <c r="B1361" s="176">
        <f ca="1">OFFSET(InputPriceData!B$15,CalculationsAndCharts!$A1361+$A$11,0,1,1)</f>
        <v>39630</v>
      </c>
      <c r="C1361" s="3">
        <f ca="1">OFFSET(InputPriceData!G$15,CalculationsAndCharts!$A1361+$A$11,IF($C$7,8,0),1,1)</f>
        <v>388622000</v>
      </c>
      <c r="D1361" s="4">
        <f ca="1">OFFSET(InputPriceData!C$15,CalculationsAndCharts!$A1361+$A$11,IF($C$7,8,0),1,1)</f>
        <v>111.85</v>
      </c>
      <c r="E1361" s="4">
        <f ca="1">OFFSET(InputPriceData!D$15,CalculationsAndCharts!$A1361+$A$11,IF($C$7,8,0),1,1)</f>
        <v>113.57</v>
      </c>
      <c r="F1361" s="4">
        <f ca="1">OFFSET(InputPriceData!E$15,CalculationsAndCharts!$A1361+$A$11,IF($C$7,8,0),1,1)</f>
        <v>111.32</v>
      </c>
      <c r="G1361" s="4">
        <f ca="1">OFFSET(InputPriceData!F$15,CalculationsAndCharts!$A1361+$A$11,IF($C$7,8,0),1,1)</f>
        <v>113.49</v>
      </c>
      <c r="H1361" s="138"/>
      <c r="I1361" s="138"/>
      <c r="O1361" s="246">
        <f t="shared" ca="1" si="200"/>
        <v>-4.0721621977932667</v>
      </c>
      <c r="P1361" s="246">
        <f t="shared" ca="1" si="201"/>
        <v>-4.3244055214927588</v>
      </c>
      <c r="Q1361" s="246">
        <f t="shared" ca="1" si="203"/>
        <v>4.3244055214927588</v>
      </c>
      <c r="R1361" s="4">
        <f t="shared" ca="1" si="204"/>
        <v>-1</v>
      </c>
      <c r="S1361" s="4">
        <f t="shared" ca="1" si="202"/>
        <v>-1</v>
      </c>
      <c r="W1361" s="246">
        <f t="shared" ca="1" si="205"/>
        <v>-4.0721621977932667</v>
      </c>
      <c r="X1361" s="246">
        <f t="shared" ca="1" si="206"/>
        <v>-4.3244055214927588</v>
      </c>
      <c r="Y1361" s="246">
        <f t="shared" ca="1" si="207"/>
        <v>4.3244055214927588</v>
      </c>
      <c r="Z1361" s="4">
        <f t="shared" ca="1" si="208"/>
        <v>-1</v>
      </c>
      <c r="AA1361" s="4">
        <f t="shared" ca="1" si="209"/>
        <v>-1</v>
      </c>
    </row>
    <row r="1362" spans="1:27" x14ac:dyDescent="0.25">
      <c r="A1362">
        <v>1330</v>
      </c>
      <c r="B1362" s="176">
        <f ca="1">OFFSET(InputPriceData!B$15,CalculationsAndCharts!$A1362+$A$11,0,1,1)</f>
        <v>39629</v>
      </c>
      <c r="C1362" s="3">
        <f ca="1">OFFSET(InputPriceData!G$15,CalculationsAndCharts!$A1362+$A$11,IF($C$7,8,0),1,1)</f>
        <v>258842600</v>
      </c>
      <c r="D1362" s="4">
        <f ca="1">OFFSET(InputPriceData!C$15,CalculationsAndCharts!$A1362+$A$11,IF($C$7,8,0),1,1)</f>
        <v>113.06</v>
      </c>
      <c r="E1362" s="4">
        <f ca="1">OFFSET(InputPriceData!D$15,CalculationsAndCharts!$A1362+$A$11,IF($C$7,8,0),1,1)</f>
        <v>113.96</v>
      </c>
      <c r="F1362" s="4">
        <f ca="1">OFFSET(InputPriceData!E$15,CalculationsAndCharts!$A1362+$A$11,IF($C$7,8,0),1,1)</f>
        <v>112.54</v>
      </c>
      <c r="G1362" s="4">
        <f ca="1">OFFSET(InputPriceData!F$15,CalculationsAndCharts!$A1362+$A$11,IF($C$7,8,0),1,1)</f>
        <v>113.14</v>
      </c>
      <c r="H1362" s="138"/>
      <c r="I1362" s="138"/>
      <c r="O1362" s="246">
        <f t="shared" ca="1" si="200"/>
        <v>-4.8870931254044194</v>
      </c>
      <c r="P1362" s="246">
        <f t="shared" ca="1" si="201"/>
        <v>-4.0950180585686091</v>
      </c>
      <c r="Q1362" s="246">
        <f t="shared" ca="1" si="203"/>
        <v>4.0950180585686091</v>
      </c>
      <c r="R1362" s="4">
        <f t="shared" ca="1" si="204"/>
        <v>-1</v>
      </c>
      <c r="S1362" s="4">
        <f t="shared" ca="1" si="202"/>
        <v>-1</v>
      </c>
      <c r="W1362" s="246">
        <f t="shared" ca="1" si="205"/>
        <v>-4.8870931254044194</v>
      </c>
      <c r="X1362" s="246">
        <f t="shared" ca="1" si="206"/>
        <v>-4.0950180585686091</v>
      </c>
      <c r="Y1362" s="246">
        <f t="shared" ca="1" si="207"/>
        <v>4.0950180585686091</v>
      </c>
      <c r="Z1362" s="4">
        <f t="shared" ca="1" si="208"/>
        <v>-1</v>
      </c>
      <c r="AA1362" s="4">
        <f t="shared" ca="1" si="209"/>
        <v>-1</v>
      </c>
    </row>
    <row r="1363" spans="1:27" x14ac:dyDescent="0.25">
      <c r="A1363">
        <v>1331</v>
      </c>
      <c r="B1363" s="176">
        <f ca="1">OFFSET(InputPriceData!B$15,CalculationsAndCharts!$A1363+$A$11,0,1,1)</f>
        <v>39626</v>
      </c>
      <c r="C1363" s="3">
        <f ca="1">OFFSET(InputPriceData!G$15,CalculationsAndCharts!$A1363+$A$11,IF($C$7,8,0),1,1)</f>
        <v>303423400</v>
      </c>
      <c r="D1363" s="4">
        <f ca="1">OFFSET(InputPriceData!C$15,CalculationsAndCharts!$A1363+$A$11,IF($C$7,8,0),1,1)</f>
        <v>113.4</v>
      </c>
      <c r="E1363" s="4">
        <f ca="1">OFFSET(InputPriceData!D$15,CalculationsAndCharts!$A1363+$A$11,IF($C$7,8,0),1,1)</f>
        <v>113.92</v>
      </c>
      <c r="F1363" s="4">
        <f ca="1">OFFSET(InputPriceData!E$15,CalculationsAndCharts!$A1363+$A$11,IF($C$7,8,0),1,1)</f>
        <v>112.31</v>
      </c>
      <c r="G1363" s="4">
        <f ca="1">OFFSET(InputPriceData!F$15,CalculationsAndCharts!$A1363+$A$11,IF($C$7,8,0),1,1)</f>
        <v>112.74</v>
      </c>
      <c r="H1363" s="138"/>
      <c r="I1363" s="138"/>
      <c r="O1363" s="246">
        <f t="shared" ca="1" si="200"/>
        <v>-5.819973086905426</v>
      </c>
      <c r="P1363" s="246">
        <f t="shared" ca="1" si="201"/>
        <v>-3.7847262502981329</v>
      </c>
      <c r="Q1363" s="246">
        <f t="shared" ca="1" si="203"/>
        <v>3.7847262502981329</v>
      </c>
      <c r="R1363" s="4">
        <f t="shared" ca="1" si="204"/>
        <v>-1</v>
      </c>
      <c r="S1363" s="4">
        <f t="shared" ca="1" si="202"/>
        <v>-1</v>
      </c>
      <c r="W1363" s="246">
        <f t="shared" ca="1" si="205"/>
        <v>-5.819973086905426</v>
      </c>
      <c r="X1363" s="246">
        <f t="shared" ca="1" si="206"/>
        <v>-3.7847262502981329</v>
      </c>
      <c r="Y1363" s="246">
        <f t="shared" ca="1" si="207"/>
        <v>3.7847262502981329</v>
      </c>
      <c r="Z1363" s="4">
        <f t="shared" ca="1" si="208"/>
        <v>-1</v>
      </c>
      <c r="AA1363" s="4">
        <f t="shared" ca="1" si="209"/>
        <v>-1</v>
      </c>
    </row>
    <row r="1364" spans="1:27" x14ac:dyDescent="0.25">
      <c r="A1364">
        <v>1332</v>
      </c>
      <c r="B1364" s="176">
        <f ca="1">OFFSET(InputPriceData!B$15,CalculationsAndCharts!$A1364+$A$11,0,1,1)</f>
        <v>39625</v>
      </c>
      <c r="C1364" s="3">
        <f ca="1">OFFSET(InputPriceData!G$15,CalculationsAndCharts!$A1364+$A$11,IF($C$7,8,0),1,1)</f>
        <v>297775000</v>
      </c>
      <c r="D1364" s="4">
        <f ca="1">OFFSET(InputPriceData!C$15,CalculationsAndCharts!$A1364+$A$11,IF($C$7,8,0),1,1)</f>
        <v>115.43</v>
      </c>
      <c r="E1364" s="4">
        <f ca="1">OFFSET(InputPriceData!D$15,CalculationsAndCharts!$A1364+$A$11,IF($C$7,8,0),1,1)</f>
        <v>116.18</v>
      </c>
      <c r="F1364" s="4">
        <f ca="1">OFFSET(InputPriceData!E$15,CalculationsAndCharts!$A1364+$A$11,IF($C$7,8,0),1,1)</f>
        <v>113.23</v>
      </c>
      <c r="G1364" s="4">
        <f ca="1">OFFSET(InputPriceData!F$15,CalculationsAndCharts!$A1364+$A$11,IF($C$7,8,0),1,1)</f>
        <v>113.36</v>
      </c>
      <c r="H1364" s="138"/>
      <c r="I1364" s="138"/>
      <c r="O1364" s="246">
        <f t="shared" ca="1" si="200"/>
        <v>-5.760666578283228</v>
      </c>
      <c r="P1364" s="246">
        <f t="shared" ca="1" si="201"/>
        <v>-3.4941827465431223</v>
      </c>
      <c r="Q1364" s="246">
        <f t="shared" ca="1" si="203"/>
        <v>3.4941827465431223</v>
      </c>
      <c r="R1364" s="4">
        <f t="shared" ca="1" si="204"/>
        <v>-1</v>
      </c>
      <c r="S1364" s="4">
        <f t="shared" ca="1" si="202"/>
        <v>-1</v>
      </c>
      <c r="W1364" s="246">
        <f t="shared" ca="1" si="205"/>
        <v>-5.760666578283228</v>
      </c>
      <c r="X1364" s="246">
        <f t="shared" ca="1" si="206"/>
        <v>-3.4941827465431223</v>
      </c>
      <c r="Y1364" s="246">
        <f t="shared" ca="1" si="207"/>
        <v>3.4941827465431223</v>
      </c>
      <c r="Z1364" s="4">
        <f t="shared" ca="1" si="208"/>
        <v>-1</v>
      </c>
      <c r="AA1364" s="4">
        <f t="shared" ca="1" si="209"/>
        <v>-1</v>
      </c>
    </row>
    <row r="1365" spans="1:27" x14ac:dyDescent="0.25">
      <c r="A1365">
        <v>1333</v>
      </c>
      <c r="B1365" s="176">
        <f ca="1">OFFSET(InputPriceData!B$15,CalculationsAndCharts!$A1365+$A$11,0,1,1)</f>
        <v>39624</v>
      </c>
      <c r="C1365" s="3">
        <f ca="1">OFFSET(InputPriceData!G$15,CalculationsAndCharts!$A1365+$A$11,IF($C$7,8,0),1,1)</f>
        <v>287853900</v>
      </c>
      <c r="D1365" s="4">
        <f ca="1">OFFSET(InputPriceData!C$15,CalculationsAndCharts!$A1365+$A$11,IF($C$7,8,0),1,1)</f>
        <v>116.44</v>
      </c>
      <c r="E1365" s="4">
        <f ca="1">OFFSET(InputPriceData!D$15,CalculationsAndCharts!$A1365+$A$11,IF($C$7,8,0),1,1)</f>
        <v>117.93</v>
      </c>
      <c r="F1365" s="4">
        <f ca="1">OFFSET(InputPriceData!E$15,CalculationsAndCharts!$A1365+$A$11,IF($C$7,8,0),1,1)</f>
        <v>116.02</v>
      </c>
      <c r="G1365" s="4">
        <f ca="1">OFFSET(InputPriceData!F$15,CalculationsAndCharts!$A1365+$A$11,IF($C$7,8,0),1,1)</f>
        <v>116.52</v>
      </c>
      <c r="H1365" s="138"/>
      <c r="I1365" s="138"/>
      <c r="O1365" s="246">
        <f t="shared" ca="1" si="200"/>
        <v>-3.0272282804590627</v>
      </c>
      <c r="P1365" s="246">
        <f t="shared" ca="1" si="201"/>
        <v>-3.3240438487594814</v>
      </c>
      <c r="Q1365" s="246">
        <f t="shared" ca="1" si="203"/>
        <v>3.3240438487594814</v>
      </c>
      <c r="R1365" s="4">
        <f t="shared" ca="1" si="204"/>
        <v>-1</v>
      </c>
      <c r="S1365" s="4">
        <f t="shared" ca="1" si="202"/>
        <v>-1</v>
      </c>
      <c r="W1365" s="246">
        <f t="shared" ca="1" si="205"/>
        <v>-3.0272282804590627</v>
      </c>
      <c r="X1365" s="246">
        <f t="shared" ca="1" si="206"/>
        <v>-3.3240438487594814</v>
      </c>
      <c r="Y1365" s="246">
        <f t="shared" ca="1" si="207"/>
        <v>3.3240438487594814</v>
      </c>
      <c r="Z1365" s="4">
        <f t="shared" ca="1" si="208"/>
        <v>-1</v>
      </c>
      <c r="AA1365" s="4">
        <f t="shared" ca="1" si="209"/>
        <v>-1</v>
      </c>
    </row>
    <row r="1366" spans="1:27" x14ac:dyDescent="0.25">
      <c r="A1366">
        <v>1334</v>
      </c>
      <c r="B1366" s="176">
        <f ca="1">OFFSET(InputPriceData!B$15,CalculationsAndCharts!$A1366+$A$11,0,1,1)</f>
        <v>39623</v>
      </c>
      <c r="C1366" s="3">
        <f ca="1">OFFSET(InputPriceData!G$15,CalculationsAndCharts!$A1366+$A$11,IF($C$7,8,0),1,1)</f>
        <v>267300600</v>
      </c>
      <c r="D1366" s="4">
        <f ca="1">OFFSET(InputPriceData!C$15,CalculationsAndCharts!$A1366+$A$11,IF($C$7,8,0),1,1)</f>
        <v>115.85</v>
      </c>
      <c r="E1366" s="4">
        <f ca="1">OFFSET(InputPriceData!D$15,CalculationsAndCharts!$A1366+$A$11,IF($C$7,8,0),1,1)</f>
        <v>117.07</v>
      </c>
      <c r="F1366" s="4">
        <f ca="1">OFFSET(InputPriceData!E$15,CalculationsAndCharts!$A1366+$A$11,IF($C$7,8,0),1,1)</f>
        <v>115.09</v>
      </c>
      <c r="G1366" s="4">
        <f ca="1">OFFSET(InputPriceData!F$15,CalculationsAndCharts!$A1366+$A$11,IF($C$7,8,0),1,1)</f>
        <v>115.97</v>
      </c>
      <c r="H1366" s="138"/>
      <c r="I1366" s="138"/>
      <c r="O1366" s="246">
        <f t="shared" ca="1" si="200"/>
        <v>-3.9139805722524961</v>
      </c>
      <c r="P1366" s="246">
        <f t="shared" ca="1" si="201"/>
        <v>-3.1905692807624657</v>
      </c>
      <c r="Q1366" s="246">
        <f t="shared" ca="1" si="203"/>
        <v>3.1905692807624657</v>
      </c>
      <c r="R1366" s="4">
        <f t="shared" ca="1" si="204"/>
        <v>-1</v>
      </c>
      <c r="S1366" s="4">
        <f t="shared" ca="1" si="202"/>
        <v>-1</v>
      </c>
      <c r="W1366" s="246">
        <f t="shared" ca="1" si="205"/>
        <v>-3.9139805722524961</v>
      </c>
      <c r="X1366" s="246">
        <f t="shared" ca="1" si="206"/>
        <v>-3.1905692807624657</v>
      </c>
      <c r="Y1366" s="246">
        <f t="shared" ca="1" si="207"/>
        <v>3.1905692807624657</v>
      </c>
      <c r="Z1366" s="4">
        <f t="shared" ca="1" si="208"/>
        <v>-1</v>
      </c>
      <c r="AA1366" s="4">
        <f t="shared" ca="1" si="209"/>
        <v>-1</v>
      </c>
    </row>
    <row r="1367" spans="1:27" x14ac:dyDescent="0.25">
      <c r="A1367">
        <v>1335</v>
      </c>
      <c r="B1367" s="176">
        <f ca="1">OFFSET(InputPriceData!B$15,CalculationsAndCharts!$A1367+$A$11,0,1,1)</f>
        <v>39622</v>
      </c>
      <c r="C1367" s="3">
        <f ca="1">OFFSET(InputPriceData!G$15,CalculationsAndCharts!$A1367+$A$11,IF($C$7,8,0),1,1)</f>
        <v>165096400</v>
      </c>
      <c r="D1367" s="4">
        <f ca="1">OFFSET(InputPriceData!C$15,CalculationsAndCharts!$A1367+$A$11,IF($C$7,8,0),1,1)</f>
        <v>116.77</v>
      </c>
      <c r="E1367" s="4">
        <f ca="1">OFFSET(InputPriceData!D$15,CalculationsAndCharts!$A1367+$A$11,IF($C$7,8,0),1,1)</f>
        <v>116.89</v>
      </c>
      <c r="F1367" s="4">
        <f ca="1">OFFSET(InputPriceData!E$15,CalculationsAndCharts!$A1367+$A$11,IF($C$7,8,0),1,1)</f>
        <v>116.09</v>
      </c>
      <c r="G1367" s="4">
        <f ca="1">OFFSET(InputPriceData!F$15,CalculationsAndCharts!$A1367+$A$11,IF($C$7,8,0),1,1)</f>
        <v>116.2</v>
      </c>
      <c r="H1367" s="138"/>
      <c r="I1367" s="138"/>
      <c r="O1367" s="246">
        <f t="shared" ca="1" si="200"/>
        <v>-4.0592236612809849</v>
      </c>
      <c r="P1367" s="246">
        <f t="shared" ca="1" si="201"/>
        <v>-3.0169478117390369</v>
      </c>
      <c r="Q1367" s="246">
        <f t="shared" ca="1" si="203"/>
        <v>3.0169478117390369</v>
      </c>
      <c r="R1367" s="4">
        <f t="shared" ca="1" si="204"/>
        <v>-1</v>
      </c>
      <c r="S1367" s="4">
        <f t="shared" ca="1" si="202"/>
        <v>-1</v>
      </c>
      <c r="W1367" s="246">
        <f t="shared" ca="1" si="205"/>
        <v>-4.0592236612809849</v>
      </c>
      <c r="X1367" s="246">
        <f t="shared" ca="1" si="206"/>
        <v>-3.0169478117390369</v>
      </c>
      <c r="Y1367" s="246">
        <f t="shared" ca="1" si="207"/>
        <v>3.0169478117390369</v>
      </c>
      <c r="Z1367" s="4">
        <f t="shared" ca="1" si="208"/>
        <v>-1</v>
      </c>
      <c r="AA1367" s="4">
        <f t="shared" ca="1" si="209"/>
        <v>-1</v>
      </c>
    </row>
    <row r="1368" spans="1:27" x14ac:dyDescent="0.25">
      <c r="A1368">
        <v>1336</v>
      </c>
      <c r="B1368" s="176">
        <f ca="1">OFFSET(InputPriceData!B$15,CalculationsAndCharts!$A1368+$A$11,0,1,1)</f>
        <v>39619</v>
      </c>
      <c r="C1368" s="3">
        <f ca="1">OFFSET(InputPriceData!G$15,CalculationsAndCharts!$A1368+$A$11,IF($C$7,8,0),1,1)</f>
        <v>289275700</v>
      </c>
      <c r="D1368" s="4">
        <f ca="1">OFFSET(InputPriceData!C$15,CalculationsAndCharts!$A1368+$A$11,IF($C$7,8,0),1,1)</f>
        <v>117.43</v>
      </c>
      <c r="E1368" s="4">
        <f ca="1">OFFSET(InputPriceData!D$15,CalculationsAndCharts!$A1368+$A$11,IF($C$7,8,0),1,1)</f>
        <v>117.65</v>
      </c>
      <c r="F1368" s="4">
        <f ca="1">OFFSET(InputPriceData!E$15,CalculationsAndCharts!$A1368+$A$11,IF($C$7,8,0),1,1)</f>
        <v>116</v>
      </c>
      <c r="G1368" s="4">
        <f ca="1">OFFSET(InputPriceData!F$15,CalculationsAndCharts!$A1368+$A$11,IF($C$7,8,0),1,1)</f>
        <v>116.32</v>
      </c>
      <c r="H1368" s="138"/>
      <c r="I1368" s="138"/>
      <c r="O1368" s="246">
        <f t="shared" ca="1" si="200"/>
        <v>-4.3246400070445725</v>
      </c>
      <c r="P1368" s="246">
        <f t="shared" ca="1" si="201"/>
        <v>-2.8656916288403433</v>
      </c>
      <c r="Q1368" s="246">
        <f t="shared" ca="1" si="203"/>
        <v>2.8656916288403433</v>
      </c>
      <c r="R1368" s="4">
        <f t="shared" ca="1" si="204"/>
        <v>-1</v>
      </c>
      <c r="S1368" s="4">
        <f t="shared" ca="1" si="202"/>
        <v>-1</v>
      </c>
      <c r="W1368" s="246">
        <f t="shared" ca="1" si="205"/>
        <v>-4.3246400070445725</v>
      </c>
      <c r="X1368" s="246">
        <f t="shared" ca="1" si="206"/>
        <v>-2.8656916288403433</v>
      </c>
      <c r="Y1368" s="246">
        <f t="shared" ca="1" si="207"/>
        <v>2.8656916288403433</v>
      </c>
      <c r="Z1368" s="4">
        <f t="shared" ca="1" si="208"/>
        <v>-1</v>
      </c>
      <c r="AA1368" s="4">
        <f t="shared" ca="1" si="209"/>
        <v>-1</v>
      </c>
    </row>
    <row r="1369" spans="1:27" x14ac:dyDescent="0.25">
      <c r="A1369">
        <v>1337</v>
      </c>
      <c r="B1369" s="176">
        <f ca="1">OFFSET(InputPriceData!B$15,CalculationsAndCharts!$A1369+$A$11,0,1,1)</f>
        <v>39618</v>
      </c>
      <c r="C1369" s="3">
        <f ca="1">OFFSET(InputPriceData!G$15,CalculationsAndCharts!$A1369+$A$11,IF($C$7,8,0),1,1)</f>
        <v>304204900</v>
      </c>
      <c r="D1369" s="4">
        <f ca="1">OFFSET(InputPriceData!C$15,CalculationsAndCharts!$A1369+$A$11,IF($C$7,8,0),1,1)</f>
        <v>118</v>
      </c>
      <c r="E1369" s="4">
        <f ca="1">OFFSET(InputPriceData!D$15,CalculationsAndCharts!$A1369+$A$11,IF($C$7,8,0),1,1)</f>
        <v>118.96</v>
      </c>
      <c r="F1369" s="4">
        <f ca="1">OFFSET(InputPriceData!E$15,CalculationsAndCharts!$A1369+$A$11,IF($C$7,8,0),1,1)</f>
        <v>117.43</v>
      </c>
      <c r="G1369" s="4">
        <f ca="1">OFFSET(InputPriceData!F$15,CalculationsAndCharts!$A1369+$A$11,IF($C$7,8,0),1,1)</f>
        <v>118.24</v>
      </c>
      <c r="H1369" s="138"/>
      <c r="I1369" s="138"/>
      <c r="O1369" s="246">
        <f t="shared" ca="1" si="200"/>
        <v>-2.7230767263780922</v>
      </c>
      <c r="P1369" s="246">
        <f t="shared" ca="1" si="201"/>
        <v>-2.7932426559389945</v>
      </c>
      <c r="Q1369" s="246">
        <f t="shared" ca="1" si="203"/>
        <v>2.7932426559389945</v>
      </c>
      <c r="R1369" s="4">
        <f t="shared" ca="1" si="204"/>
        <v>-1</v>
      </c>
      <c r="S1369" s="4">
        <f t="shared" ca="1" si="202"/>
        <v>-1</v>
      </c>
      <c r="W1369" s="246">
        <f t="shared" ca="1" si="205"/>
        <v>-2.7230767263780922</v>
      </c>
      <c r="X1369" s="246">
        <f t="shared" ca="1" si="206"/>
        <v>-2.7932426559389945</v>
      </c>
      <c r="Y1369" s="246">
        <f t="shared" ca="1" si="207"/>
        <v>2.7932426559389945</v>
      </c>
      <c r="Z1369" s="4">
        <f t="shared" ca="1" si="208"/>
        <v>-1</v>
      </c>
      <c r="AA1369" s="4">
        <f t="shared" ca="1" si="209"/>
        <v>-1</v>
      </c>
    </row>
    <row r="1370" spans="1:27" x14ac:dyDescent="0.25">
      <c r="A1370">
        <v>1338</v>
      </c>
      <c r="B1370" s="176">
        <f ca="1">OFFSET(InputPriceData!B$15,CalculationsAndCharts!$A1370+$A$11,0,1,1)</f>
        <v>39617</v>
      </c>
      <c r="C1370" s="3">
        <f ca="1">OFFSET(InputPriceData!G$15,CalculationsAndCharts!$A1370+$A$11,IF($C$7,8,0),1,1)</f>
        <v>265893000</v>
      </c>
      <c r="D1370" s="4">
        <f ca="1">OFFSET(InputPriceData!C$15,CalculationsAndCharts!$A1370+$A$11,IF($C$7,8,0),1,1)</f>
        <v>118.48</v>
      </c>
      <c r="E1370" s="4">
        <f ca="1">OFFSET(InputPriceData!D$15,CalculationsAndCharts!$A1370+$A$11,IF($C$7,8,0),1,1)</f>
        <v>119.21</v>
      </c>
      <c r="F1370" s="4">
        <f ca="1">OFFSET(InputPriceData!E$15,CalculationsAndCharts!$A1370+$A$11,IF($C$7,8,0),1,1)</f>
        <v>117.62</v>
      </c>
      <c r="G1370" s="4">
        <f ca="1">OFFSET(InputPriceData!F$15,CalculationsAndCharts!$A1370+$A$11,IF($C$7,8,0),1,1)</f>
        <v>118.09</v>
      </c>
      <c r="H1370" s="138"/>
      <c r="I1370" s="138"/>
      <c r="O1370" s="246">
        <f t="shared" ca="1" si="200"/>
        <v>-3.1321649362958994</v>
      </c>
      <c r="P1370" s="246">
        <f t="shared" ca="1" si="201"/>
        <v>-2.7702911642993922</v>
      </c>
      <c r="Q1370" s="246">
        <f t="shared" ca="1" si="203"/>
        <v>2.7702911642993922</v>
      </c>
      <c r="R1370" s="4">
        <f t="shared" ca="1" si="204"/>
        <v>-1</v>
      </c>
      <c r="S1370" s="4">
        <f t="shared" ca="1" si="202"/>
        <v>-1</v>
      </c>
      <c r="W1370" s="246">
        <f t="shared" ca="1" si="205"/>
        <v>-3.1321649362958994</v>
      </c>
      <c r="X1370" s="246">
        <f t="shared" ca="1" si="206"/>
        <v>-2.7702911642993922</v>
      </c>
      <c r="Y1370" s="246">
        <f t="shared" ca="1" si="207"/>
        <v>2.7702911642993922</v>
      </c>
      <c r="Z1370" s="4">
        <f t="shared" ca="1" si="208"/>
        <v>-1</v>
      </c>
      <c r="AA1370" s="4">
        <f t="shared" ca="1" si="209"/>
        <v>-1</v>
      </c>
    </row>
    <row r="1371" spans="1:27" x14ac:dyDescent="0.25">
      <c r="A1371">
        <v>1339</v>
      </c>
      <c r="B1371" s="176">
        <f ca="1">OFFSET(InputPriceData!B$15,CalculationsAndCharts!$A1371+$A$11,0,1,1)</f>
        <v>39616</v>
      </c>
      <c r="C1371" s="3">
        <f ca="1">OFFSET(InputPriceData!G$15,CalculationsAndCharts!$A1371+$A$11,IF($C$7,8,0),1,1)</f>
        <v>191707700</v>
      </c>
      <c r="D1371" s="4">
        <f ca="1">OFFSET(InputPriceData!C$15,CalculationsAndCharts!$A1371+$A$11,IF($C$7,8,0),1,1)</f>
        <v>120.57</v>
      </c>
      <c r="E1371" s="4">
        <f ca="1">OFFSET(InputPriceData!D$15,CalculationsAndCharts!$A1371+$A$11,IF($C$7,8,0),1,1)</f>
        <v>120.61</v>
      </c>
      <c r="F1371" s="4">
        <f ca="1">OFFSET(InputPriceData!E$15,CalculationsAndCharts!$A1371+$A$11,IF($C$7,8,0),1,1)</f>
        <v>119.07</v>
      </c>
      <c r="G1371" s="4">
        <f ca="1">OFFSET(InputPriceData!F$15,CalculationsAndCharts!$A1371+$A$11,IF($C$7,8,0),1,1)</f>
        <v>119.25</v>
      </c>
      <c r="H1371" s="138"/>
      <c r="I1371" s="138"/>
      <c r="O1371" s="246">
        <f t="shared" ca="1" si="200"/>
        <v>-2.2026067656562818</v>
      </c>
      <c r="P1371" s="246">
        <f t="shared" ca="1" si="201"/>
        <v>-2.7538874682080277</v>
      </c>
      <c r="Q1371" s="246">
        <f t="shared" ca="1" si="203"/>
        <v>2.7538874682080277</v>
      </c>
      <c r="R1371" s="4">
        <f t="shared" ca="1" si="204"/>
        <v>-1</v>
      </c>
      <c r="S1371" s="4">
        <f t="shared" ca="1" si="202"/>
        <v>-1</v>
      </c>
      <c r="W1371" s="246">
        <f t="shared" ca="1" si="205"/>
        <v>-2.2026067656562818</v>
      </c>
      <c r="X1371" s="246">
        <f t="shared" ca="1" si="206"/>
        <v>-2.7538874682080277</v>
      </c>
      <c r="Y1371" s="246">
        <f t="shared" ca="1" si="207"/>
        <v>2.7538874682080277</v>
      </c>
      <c r="Z1371" s="4">
        <f t="shared" ca="1" si="208"/>
        <v>-1</v>
      </c>
      <c r="AA1371" s="4">
        <f t="shared" ca="1" si="209"/>
        <v>-1</v>
      </c>
    </row>
    <row r="1372" spans="1:27" x14ac:dyDescent="0.25">
      <c r="A1372">
        <v>1340</v>
      </c>
      <c r="B1372" s="176">
        <f ca="1">OFFSET(InputPriceData!B$15,CalculationsAndCharts!$A1372+$A$11,0,1,1)</f>
        <v>39615</v>
      </c>
      <c r="C1372" s="3">
        <f ca="1">OFFSET(InputPriceData!G$15,CalculationsAndCharts!$A1372+$A$11,IF($C$7,8,0),1,1)</f>
        <v>185832500</v>
      </c>
      <c r="D1372" s="4">
        <f ca="1">OFFSET(InputPriceData!C$15,CalculationsAndCharts!$A1372+$A$11,IF($C$7,8,0),1,1)</f>
        <v>119.23</v>
      </c>
      <c r="E1372" s="4">
        <f ca="1">OFFSET(InputPriceData!D$15,CalculationsAndCharts!$A1372+$A$11,IF($C$7,8,0),1,1)</f>
        <v>120.45</v>
      </c>
      <c r="F1372" s="4">
        <f ca="1">OFFSET(InputPriceData!E$15,CalculationsAndCharts!$A1372+$A$11,IF($C$7,8,0),1,1)</f>
        <v>119.15</v>
      </c>
      <c r="G1372" s="4">
        <f ca="1">OFFSET(InputPriceData!F$15,CalculationsAndCharts!$A1372+$A$11,IF($C$7,8,0),1,1)</f>
        <v>119.83</v>
      </c>
      <c r="H1372" s="138"/>
      <c r="I1372" s="138"/>
      <c r="O1372" s="246">
        <f t="shared" ca="1" si="200"/>
        <v>-1.7887594723823463</v>
      </c>
      <c r="P1372" s="246">
        <f t="shared" ca="1" si="201"/>
        <v>-2.7176520655962326</v>
      </c>
      <c r="Q1372" s="246">
        <f t="shared" ca="1" si="203"/>
        <v>2.7176520655962326</v>
      </c>
      <c r="R1372" s="4">
        <f t="shared" ca="1" si="204"/>
        <v>-1</v>
      </c>
      <c r="S1372" s="4">
        <f t="shared" ca="1" si="202"/>
        <v>-1</v>
      </c>
      <c r="W1372" s="246">
        <f t="shared" ca="1" si="205"/>
        <v>-1.7887594723823463</v>
      </c>
      <c r="X1372" s="246">
        <f t="shared" ca="1" si="206"/>
        <v>-2.7176520655962326</v>
      </c>
      <c r="Y1372" s="246">
        <f t="shared" ca="1" si="207"/>
        <v>2.7176520655962326</v>
      </c>
      <c r="Z1372" s="4">
        <f t="shared" ca="1" si="208"/>
        <v>-1</v>
      </c>
      <c r="AA1372" s="4">
        <f t="shared" ca="1" si="209"/>
        <v>-1</v>
      </c>
    </row>
    <row r="1373" spans="1:27" x14ac:dyDescent="0.25">
      <c r="A1373">
        <v>1341</v>
      </c>
      <c r="B1373" s="176">
        <f ca="1">OFFSET(InputPriceData!B$15,CalculationsAndCharts!$A1373+$A$11,0,1,1)</f>
        <v>39612</v>
      </c>
      <c r="C1373" s="3">
        <f ca="1">OFFSET(InputPriceData!G$15,CalculationsAndCharts!$A1373+$A$11,IF($C$7,8,0),1,1)</f>
        <v>244726900</v>
      </c>
      <c r="D1373" s="4">
        <f ca="1">OFFSET(InputPriceData!C$15,CalculationsAndCharts!$A1373+$A$11,IF($C$7,8,0),1,1)</f>
        <v>118.9</v>
      </c>
      <c r="E1373" s="4">
        <f ca="1">OFFSET(InputPriceData!D$15,CalculationsAndCharts!$A1373+$A$11,IF($C$7,8,0),1,1)</f>
        <v>120.09</v>
      </c>
      <c r="F1373" s="4">
        <f ca="1">OFFSET(InputPriceData!E$15,CalculationsAndCharts!$A1373+$A$11,IF($C$7,8,0),1,1)</f>
        <v>118.24</v>
      </c>
      <c r="G1373" s="4">
        <f ca="1">OFFSET(InputPriceData!F$15,CalculationsAndCharts!$A1373+$A$11,IF($C$7,8,0),1,1)</f>
        <v>119.76</v>
      </c>
      <c r="H1373" s="138"/>
      <c r="I1373" s="138"/>
      <c r="O1373" s="246">
        <f t="shared" ca="1" si="200"/>
        <v>-2.0126257598965278</v>
      </c>
      <c r="P1373" s="246">
        <f t="shared" ca="1" si="201"/>
        <v>-2.5722000866608301</v>
      </c>
      <c r="Q1373" s="246">
        <f t="shared" ca="1" si="203"/>
        <v>2.7015137667735809</v>
      </c>
      <c r="R1373" s="4">
        <f t="shared" ca="1" si="204"/>
        <v>-0.95213288131150631</v>
      </c>
      <c r="S1373" s="4">
        <f t="shared" ca="1" si="202"/>
        <v>-0.36436072883983917</v>
      </c>
      <c r="W1373" s="246">
        <f t="shared" ca="1" si="205"/>
        <v>-2.0126257598965278</v>
      </c>
      <c r="X1373" s="246">
        <f t="shared" ca="1" si="206"/>
        <v>-2.5722000866608301</v>
      </c>
      <c r="Y1373" s="246">
        <f t="shared" ca="1" si="207"/>
        <v>2.7015137667735809</v>
      </c>
      <c r="Z1373" s="4">
        <f t="shared" ca="1" si="208"/>
        <v>-0.95213288131150631</v>
      </c>
      <c r="AA1373" s="4">
        <f t="shared" ca="1" si="209"/>
        <v>-0.8917640194129326</v>
      </c>
    </row>
    <row r="1374" spans="1:27" x14ac:dyDescent="0.25">
      <c r="A1374">
        <v>1342</v>
      </c>
      <c r="B1374" s="176">
        <f ca="1">OFFSET(InputPriceData!B$15,CalculationsAndCharts!$A1374+$A$11,0,1,1)</f>
        <v>39611</v>
      </c>
      <c r="C1374" s="3">
        <f ca="1">OFFSET(InputPriceData!G$15,CalculationsAndCharts!$A1374+$A$11,IF($C$7,8,0),1,1)</f>
        <v>252791800</v>
      </c>
      <c r="D1374" s="4">
        <f ca="1">OFFSET(InputPriceData!C$15,CalculationsAndCharts!$A1374+$A$11,IF($C$7,8,0),1,1)</f>
        <v>118.4</v>
      </c>
      <c r="E1374" s="4">
        <f ca="1">OFFSET(InputPriceData!D$15,CalculationsAndCharts!$A1374+$A$11,IF($C$7,8,0),1,1)</f>
        <v>119.52</v>
      </c>
      <c r="F1374" s="4">
        <f ca="1">OFFSET(InputPriceData!E$15,CalculationsAndCharts!$A1374+$A$11,IF($C$7,8,0),1,1)</f>
        <v>117.45</v>
      </c>
      <c r="G1374" s="4">
        <f ca="1">OFFSET(InputPriceData!F$15,CalculationsAndCharts!$A1374+$A$11,IF($C$7,8,0),1,1)</f>
        <v>118.27</v>
      </c>
      <c r="H1374" s="138"/>
      <c r="I1374" s="138"/>
      <c r="O1374" s="246">
        <f t="shared" ca="1" si="200"/>
        <v>-3.7383993780228373</v>
      </c>
      <c r="P1374" s="246">
        <f t="shared" ca="1" si="201"/>
        <v>-2.2626666203996399</v>
      </c>
      <c r="Q1374" s="246">
        <f t="shared" ca="1" si="203"/>
        <v>2.72604820057879</v>
      </c>
      <c r="R1374" s="4">
        <f t="shared" ca="1" si="204"/>
        <v>-0.83001709944792401</v>
      </c>
      <c r="S1374" s="4">
        <f t="shared" ca="1" si="202"/>
        <v>0.27662908196126146</v>
      </c>
      <c r="W1374" s="246">
        <f t="shared" ca="1" si="205"/>
        <v>-3.7383993780228373</v>
      </c>
      <c r="X1374" s="246">
        <f t="shared" ca="1" si="206"/>
        <v>-2.2626666203996399</v>
      </c>
      <c r="Y1374" s="246">
        <f t="shared" ca="1" si="207"/>
        <v>2.72604820057879</v>
      </c>
      <c r="Z1374" s="4">
        <f t="shared" ca="1" si="208"/>
        <v>-0.83001709944792401</v>
      </c>
      <c r="AA1374" s="4">
        <f t="shared" ca="1" si="209"/>
        <v>-0.64374476425142668</v>
      </c>
    </row>
    <row r="1375" spans="1:27" x14ac:dyDescent="0.25">
      <c r="A1375">
        <v>1343</v>
      </c>
      <c r="B1375" s="176">
        <f ca="1">OFFSET(InputPriceData!B$15,CalculationsAndCharts!$A1375+$A$11,0,1,1)</f>
        <v>39610</v>
      </c>
      <c r="C1375" s="3">
        <f ca="1">OFFSET(InputPriceData!G$15,CalculationsAndCharts!$A1375+$A$11,IF($C$7,8,0),1,1)</f>
        <v>283890100</v>
      </c>
      <c r="D1375" s="4">
        <f ca="1">OFFSET(InputPriceData!C$15,CalculationsAndCharts!$A1375+$A$11,IF($C$7,8,0),1,1)</f>
        <v>119.61</v>
      </c>
      <c r="E1375" s="4">
        <f ca="1">OFFSET(InputPriceData!D$15,CalculationsAndCharts!$A1375+$A$11,IF($C$7,8,0),1,1)</f>
        <v>119.86</v>
      </c>
      <c r="F1375" s="4">
        <f ca="1">OFFSET(InputPriceData!E$15,CalculationsAndCharts!$A1375+$A$11,IF($C$7,8,0),1,1)</f>
        <v>117.81</v>
      </c>
      <c r="G1375" s="4">
        <f ca="1">OFFSET(InputPriceData!F$15,CalculationsAndCharts!$A1375+$A$11,IF($C$7,8,0),1,1)</f>
        <v>117.82</v>
      </c>
      <c r="H1375" s="138"/>
      <c r="I1375" s="138"/>
      <c r="O1375" s="246">
        <f t="shared" ca="1" si="200"/>
        <v>-4.5290586355440219</v>
      </c>
      <c r="P1375" s="246">
        <f t="shared" ca="1" si="201"/>
        <v>-1.8555252969919191</v>
      </c>
      <c r="Q1375" s="246">
        <f t="shared" ca="1" si="203"/>
        <v>2.7508054496254188</v>
      </c>
      <c r="R1375" s="4">
        <f t="shared" ca="1" si="204"/>
        <v>-0.67453890541208161</v>
      </c>
      <c r="S1375" s="4">
        <f t="shared" ca="1" si="202"/>
        <v>0.57381648224443138</v>
      </c>
      <c r="W1375" s="246">
        <f t="shared" ca="1" si="205"/>
        <v>-4.5290586355440219</v>
      </c>
      <c r="X1375" s="246">
        <f t="shared" ca="1" si="206"/>
        <v>-1.8555252969919191</v>
      </c>
      <c r="Y1375" s="246">
        <f t="shared" ca="1" si="207"/>
        <v>2.7508054496254188</v>
      </c>
      <c r="Z1375" s="4">
        <f t="shared" ca="1" si="208"/>
        <v>-0.67453890541208161</v>
      </c>
      <c r="AA1375" s="4">
        <f t="shared" ca="1" si="209"/>
        <v>-0.3759856978409834</v>
      </c>
    </row>
    <row r="1376" spans="1:27" x14ac:dyDescent="0.25">
      <c r="A1376">
        <v>1344</v>
      </c>
      <c r="B1376" s="176">
        <f ca="1">OFFSET(InputPriceData!B$15,CalculationsAndCharts!$A1376+$A$11,0,1,1)</f>
        <v>39609</v>
      </c>
      <c r="C1376" s="3">
        <f ca="1">OFFSET(InputPriceData!G$15,CalculationsAndCharts!$A1376+$A$11,IF($C$7,8,0),1,1)</f>
        <v>260234900</v>
      </c>
      <c r="D1376" s="4">
        <f ca="1">OFFSET(InputPriceData!C$15,CalculationsAndCharts!$A1376+$A$11,IF($C$7,8,0),1,1)</f>
        <v>119.34</v>
      </c>
      <c r="E1376" s="4">
        <f ca="1">OFFSET(InputPriceData!D$15,CalculationsAndCharts!$A1376+$A$11,IF($C$7,8,0),1,1)</f>
        <v>120.6</v>
      </c>
      <c r="F1376" s="4">
        <f ca="1">OFFSET(InputPriceData!E$15,CalculationsAndCharts!$A1376+$A$11,IF($C$7,8,0),1,1)</f>
        <v>119.06</v>
      </c>
      <c r="G1376" s="4">
        <f ca="1">OFFSET(InputPriceData!F$15,CalculationsAndCharts!$A1376+$A$11,IF($C$7,8,0),1,1)</f>
        <v>119.58</v>
      </c>
      <c r="H1376" s="138"/>
      <c r="I1376" s="138"/>
      <c r="O1376" s="246">
        <f t="shared" ca="1" si="200"/>
        <v>-3.0722919692384223</v>
      </c>
      <c r="P1376" s="246">
        <f t="shared" ca="1" si="201"/>
        <v>-1.5013688574591861</v>
      </c>
      <c r="Q1376" s="246">
        <f t="shared" ca="1" si="203"/>
        <v>2.7757875374625822</v>
      </c>
      <c r="R1376" s="4">
        <f t="shared" ca="1" si="204"/>
        <v>-0.54088032214152293</v>
      </c>
      <c r="S1376" s="4">
        <f t="shared" ca="1" si="202"/>
        <v>0.69975503253381433</v>
      </c>
      <c r="W1376" s="246">
        <f t="shared" ca="1" si="205"/>
        <v>-3.0722919692384223</v>
      </c>
      <c r="X1376" s="246">
        <f t="shared" ca="1" si="206"/>
        <v>-1.5013688574591861</v>
      </c>
      <c r="Y1376" s="246">
        <f t="shared" ca="1" si="207"/>
        <v>2.7757875374625822</v>
      </c>
      <c r="Z1376" s="4">
        <f t="shared" ca="1" si="208"/>
        <v>-0.54088032214152293</v>
      </c>
      <c r="AA1376" s="4">
        <f t="shared" ca="1" si="209"/>
        <v>-0.17977503331435046</v>
      </c>
    </row>
    <row r="1377" spans="1:27" x14ac:dyDescent="0.25">
      <c r="A1377">
        <v>1345</v>
      </c>
      <c r="B1377" s="176">
        <f ca="1">OFFSET(InputPriceData!B$15,CalculationsAndCharts!$A1377+$A$11,0,1,1)</f>
        <v>39608</v>
      </c>
      <c r="C1377" s="3">
        <f ca="1">OFFSET(InputPriceData!G$15,CalculationsAndCharts!$A1377+$A$11,IF($C$7,8,0),1,1)</f>
        <v>228263900</v>
      </c>
      <c r="D1377" s="4">
        <f ca="1">OFFSET(InputPriceData!C$15,CalculationsAndCharts!$A1377+$A$11,IF($C$7,8,0),1,1)</f>
        <v>120.38</v>
      </c>
      <c r="E1377" s="4">
        <f ca="1">OFFSET(InputPriceData!D$15,CalculationsAndCharts!$A1377+$A$11,IF($C$7,8,0),1,1)</f>
        <v>120.94</v>
      </c>
      <c r="F1377" s="4">
        <f ca="1">OFFSET(InputPriceData!E$15,CalculationsAndCharts!$A1377+$A$11,IF($C$7,8,0),1,1)</f>
        <v>119.11</v>
      </c>
      <c r="G1377" s="4">
        <f ca="1">OFFSET(InputPriceData!F$15,CalculationsAndCharts!$A1377+$A$11,IF($C$7,8,0),1,1)</f>
        <v>120.17</v>
      </c>
      <c r="H1377" s="138"/>
      <c r="I1377" s="138"/>
      <c r="O1377" s="246">
        <f t="shared" ref="O1377:O1440" ca="1" si="210">$N$38*(G1377-2*G1378+G1379)+2*$N$36*O1378-$N$37*O1379</f>
        <v>-2.6975540041261428</v>
      </c>
      <c r="P1377" s="246">
        <f t="shared" ref="P1377:P1440" ca="1" si="211">$N$41*(O1377+O1378)/2+$N$42*P1378+$N$43*P1379</f>
        <v>-1.2324303980617999</v>
      </c>
      <c r="Q1377" s="246">
        <f t="shared" ca="1" si="203"/>
        <v>2.800996506016733</v>
      </c>
      <c r="R1377" s="4">
        <f t="shared" ca="1" si="204"/>
        <v>-0.43999712081555786</v>
      </c>
      <c r="S1377" s="4">
        <f t="shared" ref="S1377:S1440" ca="1" si="212">(R1377+$A$21)/($A$21*R1377+1)</f>
        <v>0.76159090347653924</v>
      </c>
      <c r="W1377" s="246">
        <f t="shared" ca="1" si="205"/>
        <v>-2.6975540041261428</v>
      </c>
      <c r="X1377" s="246">
        <f t="shared" ca="1" si="206"/>
        <v>-1.2324303980617999</v>
      </c>
      <c r="Y1377" s="246">
        <f t="shared" ca="1" si="207"/>
        <v>2.800996506016733</v>
      </c>
      <c r="Z1377" s="4">
        <f t="shared" ca="1" si="208"/>
        <v>-0.43999712081555786</v>
      </c>
      <c r="AA1377" s="4">
        <f t="shared" ca="1" si="209"/>
        <v>-4.8540127321803496E-2</v>
      </c>
    </row>
    <row r="1378" spans="1:27" x14ac:dyDescent="0.25">
      <c r="A1378">
        <v>1346</v>
      </c>
      <c r="B1378" s="176">
        <f ca="1">OFFSET(InputPriceData!B$15,CalculationsAndCharts!$A1378+$A$11,0,1,1)</f>
        <v>39605</v>
      </c>
      <c r="C1378" s="3">
        <f ca="1">OFFSET(InputPriceData!G$15,CalculationsAndCharts!$A1378+$A$11,IF($C$7,8,0),1,1)</f>
        <v>384276300</v>
      </c>
      <c r="D1378" s="4">
        <f ca="1">OFFSET(InputPriceData!C$15,CalculationsAndCharts!$A1378+$A$11,IF($C$7,8,0),1,1)</f>
        <v>122.75</v>
      </c>
      <c r="E1378" s="4">
        <f ca="1">OFFSET(InputPriceData!D$15,CalculationsAndCharts!$A1378+$A$11,IF($C$7,8,0),1,1)</f>
        <v>122.97</v>
      </c>
      <c r="F1378" s="4">
        <f ca="1">OFFSET(InputPriceData!E$15,CalculationsAndCharts!$A1378+$A$11,IF($C$7,8,0),1,1)</f>
        <v>119.82</v>
      </c>
      <c r="G1378" s="4">
        <f ca="1">OFFSET(InputPriceData!F$15,CalculationsAndCharts!$A1378+$A$11,IF($C$7,8,0),1,1)</f>
        <v>119.88</v>
      </c>
      <c r="H1378" s="138"/>
      <c r="I1378" s="138"/>
      <c r="O1378" s="246">
        <f t="shared" ca="1" si="210"/>
        <v>-3.2028578081750503</v>
      </c>
      <c r="P1378" s="246">
        <f t="shared" ca="1" si="211"/>
        <v>-1.0166787268276214</v>
      </c>
      <c r="Q1378" s="246">
        <f t="shared" ref="Q1378:Q1441" ca="1" si="213">IF(ABS(P1378)&gt;(Q1379*0.991),ABS(P1378),(Q1379*0.991))</f>
        <v>2.8264344157585599</v>
      </c>
      <c r="R1378" s="4">
        <f t="shared" ref="R1378:R1441" ca="1" si="214">IF(Q1378&gt;0,P1378/Q1378,R1379)</f>
        <v>-0.35970363266142324</v>
      </c>
      <c r="S1378" s="4">
        <f t="shared" ca="1" si="212"/>
        <v>0.79893974209768193</v>
      </c>
      <c r="W1378" s="246">
        <f t="shared" ref="W1378:W1441" ca="1" si="215">$V$38*(G1378-2*G1379+G1380)+2*$V$36*W1379-$V$37*W1380</f>
        <v>-3.2028578081750503</v>
      </c>
      <c r="X1378" s="246">
        <f t="shared" ref="X1378:X1441" ca="1" si="216">$V$41*(W1378+W1379)/2+$V$42*X1379+$V$43*X1380</f>
        <v>-1.0166787268276214</v>
      </c>
      <c r="Y1378" s="246">
        <f t="shared" ref="Y1378:Y1441" ca="1" si="217">IF(ABS(X1378)&gt;(Y1379*0.991),ABS(X1378),(Y1379*0.991))</f>
        <v>2.8264344157585599</v>
      </c>
      <c r="Z1378" s="4">
        <f t="shared" ref="Z1378:Z1441" ca="1" si="218">IF(Y1378&gt;0,X1378/Y1378,Z1379)</f>
        <v>-0.35970363266142324</v>
      </c>
      <c r="AA1378" s="4">
        <f t="shared" ref="AA1378:AA1441" ca="1" si="219">(Z1378+$A$26)/($A$26*Z1378+1)</f>
        <v>4.706867697566184E-2</v>
      </c>
    </row>
    <row r="1379" spans="1:27" x14ac:dyDescent="0.25">
      <c r="A1379">
        <v>1347</v>
      </c>
      <c r="B1379" s="176">
        <f ca="1">OFFSET(InputPriceData!B$15,CalculationsAndCharts!$A1379+$A$11,0,1,1)</f>
        <v>39604</v>
      </c>
      <c r="C1379" s="3">
        <f ca="1">OFFSET(InputPriceData!G$15,CalculationsAndCharts!$A1379+$A$11,IF($C$7,8,0),1,1)</f>
        <v>237867100</v>
      </c>
      <c r="D1379" s="4">
        <f ca="1">OFFSET(InputPriceData!C$15,CalculationsAndCharts!$A1379+$A$11,IF($C$7,8,0),1,1)</f>
        <v>121.89</v>
      </c>
      <c r="E1379" s="4">
        <f ca="1">OFFSET(InputPriceData!D$15,CalculationsAndCharts!$A1379+$A$11,IF($C$7,8,0),1,1)</f>
        <v>123.93</v>
      </c>
      <c r="F1379" s="4">
        <f ca="1">OFFSET(InputPriceData!E$15,CalculationsAndCharts!$A1379+$A$11,IF($C$7,8,0),1,1)</f>
        <v>121.67</v>
      </c>
      <c r="G1379" s="4">
        <f ca="1">OFFSET(InputPriceData!F$15,CalculationsAndCharts!$A1379+$A$11,IF($C$7,8,0),1,1)</f>
        <v>123.83</v>
      </c>
      <c r="H1379" s="138"/>
      <c r="I1379" s="138"/>
      <c r="O1379" s="246">
        <f t="shared" ca="1" si="210"/>
        <v>0.68633639946224023</v>
      </c>
      <c r="P1379" s="246">
        <f t="shared" ca="1" si="211"/>
        <v>-0.91848506869321822</v>
      </c>
      <c r="Q1379" s="246">
        <f t="shared" ca="1" si="213"/>
        <v>2.8521033458714027</v>
      </c>
      <c r="R1379" s="4">
        <f t="shared" ca="1" si="214"/>
        <v>-0.32203779362440799</v>
      </c>
      <c r="S1379" s="4">
        <f t="shared" ca="1" si="212"/>
        <v>0.8138410146114653</v>
      </c>
      <c r="W1379" s="246">
        <f t="shared" ca="1" si="215"/>
        <v>0.68633639946224023</v>
      </c>
      <c r="X1379" s="246">
        <f t="shared" ca="1" si="216"/>
        <v>-0.91848506869321822</v>
      </c>
      <c r="Y1379" s="246">
        <f t="shared" ca="1" si="217"/>
        <v>2.8521033458714027</v>
      </c>
      <c r="Z1379" s="4">
        <f t="shared" ca="1" si="218"/>
        <v>-0.32203779362440799</v>
      </c>
      <c r="AA1379" s="4">
        <f t="shared" ca="1" si="219"/>
        <v>8.9489852196897313E-2</v>
      </c>
    </row>
    <row r="1380" spans="1:27" x14ac:dyDescent="0.25">
      <c r="A1380">
        <v>1348</v>
      </c>
      <c r="B1380" s="176">
        <f ca="1">OFFSET(InputPriceData!B$15,CalculationsAndCharts!$A1380+$A$11,0,1,1)</f>
        <v>39603</v>
      </c>
      <c r="C1380" s="3">
        <f ca="1">OFFSET(InputPriceData!G$15,CalculationsAndCharts!$A1380+$A$11,IF($C$7,8,0),1,1)</f>
        <v>246637700</v>
      </c>
      <c r="D1380" s="4">
        <f ca="1">OFFSET(InputPriceData!C$15,CalculationsAndCharts!$A1380+$A$11,IF($C$7,8,0),1,1)</f>
        <v>121.13</v>
      </c>
      <c r="E1380" s="4">
        <f ca="1">OFFSET(InputPriceData!D$15,CalculationsAndCharts!$A1380+$A$11,IF($C$7,8,0),1,1)</f>
        <v>122.41</v>
      </c>
      <c r="F1380" s="4">
        <f ca="1">OFFSET(InputPriceData!E$15,CalculationsAndCharts!$A1380+$A$11,IF($C$7,8,0),1,1)</f>
        <v>120.92</v>
      </c>
      <c r="G1380" s="4">
        <f ca="1">OFFSET(InputPriceData!F$15,CalculationsAndCharts!$A1380+$A$11,IF($C$7,8,0),1,1)</f>
        <v>121.41</v>
      </c>
      <c r="H1380" s="138"/>
      <c r="I1380" s="138"/>
      <c r="O1380" s="246">
        <f t="shared" ca="1" si="210"/>
        <v>-1.7271489745951849</v>
      </c>
      <c r="P1380" s="246">
        <f t="shared" ca="1" si="211"/>
        <v>-0.80723662954155329</v>
      </c>
      <c r="Q1380" s="246">
        <f t="shared" ca="1" si="213"/>
        <v>2.8780053944211934</v>
      </c>
      <c r="R1380" s="4">
        <f t="shared" ca="1" si="214"/>
        <v>-0.28048475208084162</v>
      </c>
      <c r="S1380" s="4">
        <f t="shared" ca="1" si="212"/>
        <v>0.8287122940203332</v>
      </c>
      <c r="W1380" s="246">
        <f t="shared" ca="1" si="215"/>
        <v>-1.7271489745951849</v>
      </c>
      <c r="X1380" s="246">
        <f t="shared" ca="1" si="216"/>
        <v>-0.80723662954155329</v>
      </c>
      <c r="Y1380" s="246">
        <f t="shared" ca="1" si="217"/>
        <v>2.8780053944211934</v>
      </c>
      <c r="Z1380" s="4">
        <f t="shared" ca="1" si="218"/>
        <v>-0.28048475208084162</v>
      </c>
      <c r="AA1380" s="4">
        <f t="shared" ca="1" si="219"/>
        <v>0.13461863804631038</v>
      </c>
    </row>
    <row r="1381" spans="1:27" x14ac:dyDescent="0.25">
      <c r="A1381">
        <v>1349</v>
      </c>
      <c r="B1381" s="176">
        <f ca="1">OFFSET(InputPriceData!B$15,CalculationsAndCharts!$A1381+$A$11,0,1,1)</f>
        <v>39602</v>
      </c>
      <c r="C1381" s="3">
        <f ca="1">OFFSET(InputPriceData!G$15,CalculationsAndCharts!$A1381+$A$11,IF($C$7,8,0),1,1)</f>
        <v>271965700</v>
      </c>
      <c r="D1381" s="4">
        <f ca="1">OFFSET(InputPriceData!C$15,CalculationsAndCharts!$A1381+$A$11,IF($C$7,8,0),1,1)</f>
        <v>122.53</v>
      </c>
      <c r="E1381" s="4">
        <f ca="1">OFFSET(InputPriceData!D$15,CalculationsAndCharts!$A1381+$A$11,IF($C$7,8,0),1,1)</f>
        <v>122.82</v>
      </c>
      <c r="F1381" s="4">
        <f ca="1">OFFSET(InputPriceData!E$15,CalculationsAndCharts!$A1381+$A$11,IF($C$7,8,0),1,1)</f>
        <v>120.71</v>
      </c>
      <c r="G1381" s="4">
        <f ca="1">OFFSET(InputPriceData!F$15,CalculationsAndCharts!$A1381+$A$11,IF($C$7,8,0),1,1)</f>
        <v>121.47</v>
      </c>
      <c r="H1381" s="138"/>
      <c r="I1381" s="138"/>
      <c r="O1381" s="246">
        <f t="shared" ca="1" si="210"/>
        <v>-1.7674149344523382</v>
      </c>
      <c r="P1381" s="246">
        <f t="shared" ca="1" si="211"/>
        <v>-0.5984304762779018</v>
      </c>
      <c r="Q1381" s="246">
        <f t="shared" ca="1" si="213"/>
        <v>2.9041426785279447</v>
      </c>
      <c r="R1381" s="4">
        <f t="shared" ca="1" si="214"/>
        <v>-0.20606097651553226</v>
      </c>
      <c r="S1381" s="4">
        <f t="shared" ca="1" si="212"/>
        <v>0.85193441772341894</v>
      </c>
      <c r="W1381" s="246">
        <f t="shared" ca="1" si="215"/>
        <v>-1.7674149344523382</v>
      </c>
      <c r="X1381" s="246">
        <f t="shared" ca="1" si="216"/>
        <v>-0.5984304762779018</v>
      </c>
      <c r="Y1381" s="246">
        <f t="shared" ca="1" si="217"/>
        <v>2.9041426785279447</v>
      </c>
      <c r="Z1381" s="4">
        <f t="shared" ca="1" si="218"/>
        <v>-0.20606097651553226</v>
      </c>
      <c r="AA1381" s="4">
        <f t="shared" ca="1" si="219"/>
        <v>0.21136026448283327</v>
      </c>
    </row>
    <row r="1382" spans="1:27" x14ac:dyDescent="0.25">
      <c r="A1382">
        <v>1350</v>
      </c>
      <c r="B1382" s="176">
        <f ca="1">OFFSET(InputPriceData!B$15,CalculationsAndCharts!$A1382+$A$11,0,1,1)</f>
        <v>39601</v>
      </c>
      <c r="C1382" s="3">
        <f ca="1">OFFSET(InputPriceData!G$15,CalculationsAndCharts!$A1382+$A$11,IF($C$7,8,0),1,1)</f>
        <v>181069900</v>
      </c>
      <c r="D1382" s="4">
        <f ca="1">OFFSET(InputPriceData!C$15,CalculationsAndCharts!$A1382+$A$11,IF($C$7,8,0),1,1)</f>
        <v>123</v>
      </c>
      <c r="E1382" s="4">
        <f ca="1">OFFSET(InputPriceData!D$15,CalculationsAndCharts!$A1382+$A$11,IF($C$7,8,0),1,1)</f>
        <v>123.02</v>
      </c>
      <c r="F1382" s="4">
        <f ca="1">OFFSET(InputPriceData!E$15,CalculationsAndCharts!$A1382+$A$11,IF($C$7,8,0),1,1)</f>
        <v>121.39</v>
      </c>
      <c r="G1382" s="4">
        <f ca="1">OFFSET(InputPriceData!F$15,CalculationsAndCharts!$A1382+$A$11,IF($C$7,8,0),1,1)</f>
        <v>122.18</v>
      </c>
      <c r="H1382" s="138"/>
      <c r="I1382" s="138"/>
      <c r="O1382" s="246">
        <f t="shared" ca="1" si="210"/>
        <v>-1.1279033914649117</v>
      </c>
      <c r="P1382" s="246">
        <f t="shared" ca="1" si="211"/>
        <v>-0.41438990034605372</v>
      </c>
      <c r="Q1382" s="246">
        <f t="shared" ca="1" si="213"/>
        <v>2.930517334538794</v>
      </c>
      <c r="R1382" s="4">
        <f t="shared" ca="1" si="214"/>
        <v>-0.14140503298243434</v>
      </c>
      <c r="S1382" s="4">
        <f t="shared" ca="1" si="212"/>
        <v>0.86921523510790688</v>
      </c>
      <c r="W1382" s="246">
        <f t="shared" ca="1" si="215"/>
        <v>-1.1279033914649117</v>
      </c>
      <c r="X1382" s="246">
        <f t="shared" ca="1" si="216"/>
        <v>-0.41438990034605372</v>
      </c>
      <c r="Y1382" s="246">
        <f t="shared" ca="1" si="217"/>
        <v>2.930517334538794</v>
      </c>
      <c r="Z1382" s="4">
        <f t="shared" ca="1" si="218"/>
        <v>-0.14140503298243434</v>
      </c>
      <c r="AA1382" s="4">
        <f t="shared" ca="1" si="219"/>
        <v>0.27409853178877724</v>
      </c>
    </row>
    <row r="1383" spans="1:27" x14ac:dyDescent="0.25">
      <c r="A1383">
        <v>1351</v>
      </c>
      <c r="B1383" s="176">
        <f ca="1">OFFSET(InputPriceData!B$15,CalculationsAndCharts!$A1383+$A$11,0,1,1)</f>
        <v>39598</v>
      </c>
      <c r="C1383" s="3">
        <f ca="1">OFFSET(InputPriceData!G$15,CalculationsAndCharts!$A1383+$A$11,IF($C$7,8,0),1,1)</f>
        <v>117362000</v>
      </c>
      <c r="D1383" s="4">
        <f ca="1">OFFSET(InputPriceData!C$15,CalculationsAndCharts!$A1383+$A$11,IF($C$7,8,0),1,1)</f>
        <v>123.56</v>
      </c>
      <c r="E1383" s="4">
        <f ca="1">OFFSET(InputPriceData!D$15,CalculationsAndCharts!$A1383+$A$11,IF($C$7,8,0),1,1)</f>
        <v>123.79</v>
      </c>
      <c r="F1383" s="4">
        <f ca="1">OFFSET(InputPriceData!E$15,CalculationsAndCharts!$A1383+$A$11,IF($C$7,8,0),1,1)</f>
        <v>123.09</v>
      </c>
      <c r="G1383" s="4">
        <f ca="1">OFFSET(InputPriceData!F$15,CalculationsAndCharts!$A1383+$A$11,IF($C$7,8,0),1,1)</f>
        <v>123.45</v>
      </c>
      <c r="H1383" s="138"/>
      <c r="I1383" s="138"/>
      <c r="O1383" s="246">
        <f t="shared" ca="1" si="210"/>
        <v>0.15910943880384021</v>
      </c>
      <c r="P1383" s="246">
        <f t="shared" ca="1" si="211"/>
        <v>-0.2547252222124714</v>
      </c>
      <c r="Q1383" s="246">
        <f t="shared" ca="1" si="213"/>
        <v>2.9571315182026177</v>
      </c>
      <c r="R1383" s="4">
        <f t="shared" ca="1" si="214"/>
        <v>-8.6139294327800695E-2</v>
      </c>
      <c r="S1383" s="4">
        <f t="shared" ca="1" si="212"/>
        <v>0.88225808569747877</v>
      </c>
      <c r="W1383" s="246">
        <f t="shared" ca="1" si="215"/>
        <v>0.15910943880384021</v>
      </c>
      <c r="X1383" s="246">
        <f t="shared" ca="1" si="216"/>
        <v>-0.2547252222124714</v>
      </c>
      <c r="Y1383" s="246">
        <f t="shared" ca="1" si="217"/>
        <v>2.9571315182026177</v>
      </c>
      <c r="Z1383" s="4">
        <f t="shared" ca="1" si="218"/>
        <v>-8.6139294327800695E-2</v>
      </c>
      <c r="AA1383" s="4">
        <f t="shared" ca="1" si="219"/>
        <v>0.32506091272652476</v>
      </c>
    </row>
    <row r="1384" spans="1:27" x14ac:dyDescent="0.25">
      <c r="A1384">
        <v>1352</v>
      </c>
      <c r="B1384" s="176">
        <f ca="1">OFFSET(InputPriceData!B$15,CalculationsAndCharts!$A1384+$A$11,0,1,1)</f>
        <v>39597</v>
      </c>
      <c r="C1384" s="3">
        <f ca="1">OFFSET(InputPriceData!G$15,CalculationsAndCharts!$A1384+$A$11,IF($C$7,8,0),1,1)</f>
        <v>173927200</v>
      </c>
      <c r="D1384" s="4">
        <f ca="1">OFFSET(InputPriceData!C$15,CalculationsAndCharts!$A1384+$A$11,IF($C$7,8,0),1,1)</f>
        <v>122.38</v>
      </c>
      <c r="E1384" s="4">
        <f ca="1">OFFSET(InputPriceData!D$15,CalculationsAndCharts!$A1384+$A$11,IF($C$7,8,0),1,1)</f>
        <v>123.97</v>
      </c>
      <c r="F1384" s="4">
        <f ca="1">OFFSET(InputPriceData!E$15,CalculationsAndCharts!$A1384+$A$11,IF($C$7,8,0),1,1)</f>
        <v>122.34</v>
      </c>
      <c r="G1384" s="4">
        <f ca="1">OFFSET(InputPriceData!F$15,CalculationsAndCharts!$A1384+$A$11,IF($C$7,8,0),1,1)</f>
        <v>123.15</v>
      </c>
      <c r="H1384" s="138"/>
      <c r="I1384" s="138"/>
      <c r="O1384" s="246">
        <f t="shared" ca="1" si="210"/>
        <v>-7.6737593844965257E-2</v>
      </c>
      <c r="P1384" s="246">
        <f t="shared" ca="1" si="211"/>
        <v>-3.4061094438884554E-2</v>
      </c>
      <c r="Q1384" s="246">
        <f t="shared" ca="1" si="213"/>
        <v>2.9839874048462338</v>
      </c>
      <c r="R1384" s="4">
        <f t="shared" ca="1" si="214"/>
        <v>-1.1414624064286135E-2</v>
      </c>
      <c r="S1384" s="4">
        <f t="shared" ca="1" si="212"/>
        <v>0.8978087099508717</v>
      </c>
      <c r="W1384" s="246">
        <f t="shared" ca="1" si="215"/>
        <v>-7.6737593844965257E-2</v>
      </c>
      <c r="X1384" s="246">
        <f t="shared" ca="1" si="216"/>
        <v>-3.4061094438884554E-2</v>
      </c>
      <c r="Y1384" s="246">
        <f t="shared" ca="1" si="217"/>
        <v>2.9839874048462338</v>
      </c>
      <c r="Z1384" s="4">
        <f t="shared" ca="1" si="218"/>
        <v>-1.1414624064286135E-2</v>
      </c>
      <c r="AA1384" s="4">
        <f t="shared" ca="1" si="219"/>
        <v>0.3903677363184746</v>
      </c>
    </row>
    <row r="1385" spans="1:27" x14ac:dyDescent="0.25">
      <c r="A1385">
        <v>1353</v>
      </c>
      <c r="B1385" s="176">
        <f ca="1">OFFSET(InputPriceData!B$15,CalculationsAndCharts!$A1385+$A$11,0,1,1)</f>
        <v>39596</v>
      </c>
      <c r="C1385" s="3">
        <f ca="1">OFFSET(InputPriceData!G$15,CalculationsAndCharts!$A1385+$A$11,IF($C$7,8,0),1,1)</f>
        <v>181288100</v>
      </c>
      <c r="D1385" s="4">
        <f ca="1">OFFSET(InputPriceData!C$15,CalculationsAndCharts!$A1385+$A$11,IF($C$7,8,0),1,1)</f>
        <v>122.42</v>
      </c>
      <c r="E1385" s="4">
        <f ca="1">OFFSET(InputPriceData!D$15,CalculationsAndCharts!$A1385+$A$11,IF($C$7,8,0),1,1)</f>
        <v>123.15</v>
      </c>
      <c r="F1385" s="4">
        <f ca="1">OFFSET(InputPriceData!E$15,CalculationsAndCharts!$A1385+$A$11,IF($C$7,8,0),1,1)</f>
        <v>121.39</v>
      </c>
      <c r="G1385" s="4">
        <f ca="1">OFFSET(InputPriceData!F$15,CalculationsAndCharts!$A1385+$A$11,IF($C$7,8,0),1,1)</f>
        <v>122.53</v>
      </c>
      <c r="H1385" s="138"/>
      <c r="I1385" s="138"/>
      <c r="O1385" s="246">
        <f t="shared" ca="1" si="210"/>
        <v>-0.66905197064490718</v>
      </c>
      <c r="P1385" s="246">
        <f t="shared" ca="1" si="211"/>
        <v>0.31928581082036511</v>
      </c>
      <c r="Q1385" s="246">
        <f t="shared" ca="1" si="213"/>
        <v>3.0110871895522036</v>
      </c>
      <c r="R1385" s="4">
        <f t="shared" ca="1" si="214"/>
        <v>0.10603672053343895</v>
      </c>
      <c r="S1385" s="4">
        <f t="shared" ca="1" si="212"/>
        <v>0.91839179211299782</v>
      </c>
      <c r="W1385" s="246">
        <f t="shared" ca="1" si="215"/>
        <v>-0.66905197064490718</v>
      </c>
      <c r="X1385" s="246">
        <f t="shared" ca="1" si="216"/>
        <v>0.31928581082036511</v>
      </c>
      <c r="Y1385" s="246">
        <f t="shared" ca="1" si="217"/>
        <v>3.0110871895522036</v>
      </c>
      <c r="Z1385" s="4">
        <f t="shared" ca="1" si="218"/>
        <v>0.10603672053343895</v>
      </c>
      <c r="AA1385" s="4">
        <f t="shared" ca="1" si="219"/>
        <v>0.48544665213874699</v>
      </c>
    </row>
    <row r="1386" spans="1:27" x14ac:dyDescent="0.25">
      <c r="A1386">
        <v>1354</v>
      </c>
      <c r="B1386" s="176">
        <f ca="1">OFFSET(InputPriceData!B$15,CalculationsAndCharts!$A1386+$A$11,0,1,1)</f>
        <v>39595</v>
      </c>
      <c r="C1386" s="3">
        <f ca="1">OFFSET(InputPriceData!G$15,CalculationsAndCharts!$A1386+$A$11,IF($C$7,8,0),1,1)</f>
        <v>168322900</v>
      </c>
      <c r="D1386" s="4">
        <f ca="1">OFFSET(InputPriceData!C$15,CalculationsAndCharts!$A1386+$A$11,IF($C$7,8,0),1,1)</f>
        <v>121.21</v>
      </c>
      <c r="E1386" s="4">
        <f ca="1">OFFSET(InputPriceData!D$15,CalculationsAndCharts!$A1386+$A$11,IF($C$7,8,0),1,1)</f>
        <v>122.27</v>
      </c>
      <c r="F1386" s="4">
        <f ca="1">OFFSET(InputPriceData!E$15,CalculationsAndCharts!$A1386+$A$11,IF($C$7,8,0),1,1)</f>
        <v>120.98</v>
      </c>
      <c r="G1386" s="4">
        <f ca="1">OFFSET(InputPriceData!F$15,CalculationsAndCharts!$A1386+$A$11,IF($C$7,8,0),1,1)</f>
        <v>121.97</v>
      </c>
      <c r="H1386" s="138"/>
      <c r="I1386" s="138"/>
      <c r="O1386" s="246">
        <f t="shared" ca="1" si="210"/>
        <v>-1.2522787608351482</v>
      </c>
      <c r="P1386" s="246">
        <f t="shared" ca="1" si="211"/>
        <v>0.78496980671415861</v>
      </c>
      <c r="Q1386" s="246">
        <f t="shared" ca="1" si="213"/>
        <v>3.0384330873382477</v>
      </c>
      <c r="R1386" s="4">
        <f t="shared" ca="1" si="214"/>
        <v>0.25834691242182795</v>
      </c>
      <c r="S1386" s="4">
        <f t="shared" ca="1" si="212"/>
        <v>0.9398259039680491</v>
      </c>
      <c r="W1386" s="246">
        <f t="shared" ca="1" si="215"/>
        <v>-1.2522787608351482</v>
      </c>
      <c r="X1386" s="246">
        <f t="shared" ca="1" si="216"/>
        <v>0.78496980671415861</v>
      </c>
      <c r="Y1386" s="246">
        <f t="shared" ca="1" si="217"/>
        <v>3.0384330873382477</v>
      </c>
      <c r="Z1386" s="4">
        <f t="shared" ca="1" si="218"/>
        <v>0.25834691242182795</v>
      </c>
      <c r="AA1386" s="4">
        <f t="shared" ca="1" si="219"/>
        <v>0.59668610704572289</v>
      </c>
    </row>
    <row r="1387" spans="1:27" x14ac:dyDescent="0.25">
      <c r="A1387">
        <v>1355</v>
      </c>
      <c r="B1387" s="176">
        <f ca="1">OFFSET(InputPriceData!B$15,CalculationsAndCharts!$A1387+$A$11,0,1,1)</f>
        <v>39591</v>
      </c>
      <c r="C1387" s="3">
        <f ca="1">OFFSET(InputPriceData!G$15,CalculationsAndCharts!$A1387+$A$11,IF($C$7,8,0),1,1)</f>
        <v>181376400</v>
      </c>
      <c r="D1387" s="4">
        <f ca="1">OFFSET(InputPriceData!C$15,CalculationsAndCharts!$A1387+$A$11,IF($C$7,8,0),1,1)</f>
        <v>122.31</v>
      </c>
      <c r="E1387" s="4">
        <f ca="1">OFFSET(InputPriceData!D$15,CalculationsAndCharts!$A1387+$A$11,IF($C$7,8,0),1,1)</f>
        <v>122.85</v>
      </c>
      <c r="F1387" s="4">
        <f ca="1">OFFSET(InputPriceData!E$15,CalculationsAndCharts!$A1387+$A$11,IF($C$7,8,0),1,1)</f>
        <v>120.96</v>
      </c>
      <c r="G1387" s="4">
        <f ca="1">OFFSET(InputPriceData!F$15,CalculationsAndCharts!$A1387+$A$11,IF($C$7,8,0),1,1)</f>
        <v>121.07</v>
      </c>
      <c r="H1387" s="138"/>
      <c r="I1387" s="138"/>
      <c r="O1387" s="246">
        <f t="shared" ca="1" si="210"/>
        <v>-2.242751165023396</v>
      </c>
      <c r="P1387" s="246">
        <f t="shared" ca="1" si="211"/>
        <v>1.2960260891700912</v>
      </c>
      <c r="Q1387" s="246">
        <f t="shared" ca="1" si="213"/>
        <v>3.0660273333382921</v>
      </c>
      <c r="R1387" s="4">
        <f t="shared" ca="1" si="214"/>
        <v>0.42270532786117643</v>
      </c>
      <c r="S1387" s="4">
        <f t="shared" ca="1" si="212"/>
        <v>0.95818022885264675</v>
      </c>
      <c r="W1387" s="246">
        <f t="shared" ca="1" si="215"/>
        <v>-2.242751165023396</v>
      </c>
      <c r="X1387" s="246">
        <f t="shared" ca="1" si="216"/>
        <v>1.2960260891700912</v>
      </c>
      <c r="Y1387" s="246">
        <f t="shared" ca="1" si="217"/>
        <v>3.0660273333382921</v>
      </c>
      <c r="Z1387" s="4">
        <f t="shared" ca="1" si="218"/>
        <v>0.42270532786117643</v>
      </c>
      <c r="AA1387" s="4">
        <f t="shared" ca="1" si="219"/>
        <v>0.70371901677753879</v>
      </c>
    </row>
    <row r="1388" spans="1:27" x14ac:dyDescent="0.25">
      <c r="A1388">
        <v>1356</v>
      </c>
      <c r="B1388" s="176">
        <f ca="1">OFFSET(InputPriceData!B$15,CalculationsAndCharts!$A1388+$A$11,0,1,1)</f>
        <v>39590</v>
      </c>
      <c r="C1388" s="3">
        <f ca="1">OFFSET(InputPriceData!G$15,CalculationsAndCharts!$A1388+$A$11,IF($C$7,8,0),1,1)</f>
        <v>170820400</v>
      </c>
      <c r="D1388" s="4">
        <f ca="1">OFFSET(InputPriceData!C$15,CalculationsAndCharts!$A1388+$A$11,IF($C$7,8,0),1,1)</f>
        <v>122.65</v>
      </c>
      <c r="E1388" s="4">
        <f ca="1">OFFSET(InputPriceData!D$15,CalculationsAndCharts!$A1388+$A$11,IF($C$7,8,0),1,1)</f>
        <v>123.3</v>
      </c>
      <c r="F1388" s="4">
        <f ca="1">OFFSET(InputPriceData!E$15,CalculationsAndCharts!$A1388+$A$11,IF($C$7,8,0),1,1)</f>
        <v>122.27</v>
      </c>
      <c r="G1388" s="4">
        <f ca="1">OFFSET(InputPriceData!F$15,CalculationsAndCharts!$A1388+$A$11,IF($C$7,8,0),1,1)</f>
        <v>122.72</v>
      </c>
      <c r="H1388" s="138"/>
      <c r="I1388" s="138"/>
      <c r="O1388" s="246">
        <f t="shared" ca="1" si="210"/>
        <v>-0.6534645595796944</v>
      </c>
      <c r="P1388" s="246">
        <f t="shared" ca="1" si="211"/>
        <v>1.7179202195639296</v>
      </c>
      <c r="Q1388" s="246">
        <f t="shared" ca="1" si="213"/>
        <v>3.0938721829851588</v>
      </c>
      <c r="R1388" s="4">
        <f t="shared" ca="1" si="214"/>
        <v>0.55526541432825904</v>
      </c>
      <c r="S1388" s="4">
        <f t="shared" ca="1" si="212"/>
        <v>0.97034586528966049</v>
      </c>
      <c r="W1388" s="246">
        <f t="shared" ca="1" si="215"/>
        <v>-0.6534645595796944</v>
      </c>
      <c r="X1388" s="246">
        <f t="shared" ca="1" si="216"/>
        <v>1.7179202195639296</v>
      </c>
      <c r="Y1388" s="246">
        <f t="shared" ca="1" si="217"/>
        <v>3.0938721829851588</v>
      </c>
      <c r="Z1388" s="4">
        <f t="shared" ca="1" si="218"/>
        <v>0.55526541432825904</v>
      </c>
      <c r="AA1388" s="4">
        <f t="shared" ca="1" si="219"/>
        <v>0.78165501583623209</v>
      </c>
    </row>
    <row r="1389" spans="1:27" x14ac:dyDescent="0.25">
      <c r="A1389">
        <v>1357</v>
      </c>
      <c r="B1389" s="176">
        <f ca="1">OFFSET(InputPriceData!B$15,CalculationsAndCharts!$A1389+$A$11,0,1,1)</f>
        <v>39589</v>
      </c>
      <c r="C1389" s="3">
        <f ca="1">OFFSET(InputPriceData!G$15,CalculationsAndCharts!$A1389+$A$11,IF($C$7,8,0),1,1)</f>
        <v>252724800</v>
      </c>
      <c r="D1389" s="4">
        <f ca="1">OFFSET(InputPriceData!C$15,CalculationsAndCharts!$A1389+$A$11,IF($C$7,8,0),1,1)</f>
        <v>124.74</v>
      </c>
      <c r="E1389" s="4">
        <f ca="1">OFFSET(InputPriceData!D$15,CalculationsAndCharts!$A1389+$A$11,IF($C$7,8,0),1,1)</f>
        <v>125.01</v>
      </c>
      <c r="F1389" s="4">
        <f ca="1">OFFSET(InputPriceData!E$15,CalculationsAndCharts!$A1389+$A$11,IF($C$7,8,0),1,1)</f>
        <v>122.27</v>
      </c>
      <c r="G1389" s="4">
        <f ca="1">OFFSET(InputPriceData!F$15,CalculationsAndCharts!$A1389+$A$11,IF($C$7,8,0),1,1)</f>
        <v>122.7</v>
      </c>
      <c r="H1389" s="138"/>
      <c r="I1389" s="138"/>
      <c r="O1389" s="246">
        <f t="shared" ca="1" si="210"/>
        <v>-0.66186156748857194</v>
      </c>
      <c r="P1389" s="246">
        <f t="shared" ca="1" si="211"/>
        <v>1.985694897310859</v>
      </c>
      <c r="Q1389" s="246">
        <f t="shared" ca="1" si="213"/>
        <v>3.1219699121949129</v>
      </c>
      <c r="R1389" s="4">
        <f t="shared" ca="1" si="214"/>
        <v>0.63603908851088464</v>
      </c>
      <c r="S1389" s="4">
        <f t="shared" ca="1" si="212"/>
        <v>0.97685367790055033</v>
      </c>
      <c r="W1389" s="246">
        <f t="shared" ca="1" si="215"/>
        <v>-0.66186156748857194</v>
      </c>
      <c r="X1389" s="246">
        <f t="shared" ca="1" si="216"/>
        <v>1.985694897310859</v>
      </c>
      <c r="Y1389" s="246">
        <f t="shared" ca="1" si="217"/>
        <v>3.1219699121949129</v>
      </c>
      <c r="Z1389" s="4">
        <f t="shared" ca="1" si="218"/>
        <v>0.63603908851088464</v>
      </c>
      <c r="AA1389" s="4">
        <f t="shared" ca="1" si="219"/>
        <v>0.82591372370523997</v>
      </c>
    </row>
    <row r="1390" spans="1:27" x14ac:dyDescent="0.25">
      <c r="A1390">
        <v>1358</v>
      </c>
      <c r="B1390" s="176">
        <f ca="1">OFFSET(InputPriceData!B$15,CalculationsAndCharts!$A1390+$A$11,0,1,1)</f>
        <v>39588</v>
      </c>
      <c r="C1390" s="3">
        <f ca="1">OFFSET(InputPriceData!G$15,CalculationsAndCharts!$A1390+$A$11,IF($C$7,8,0),1,1)</f>
        <v>178552100</v>
      </c>
      <c r="D1390" s="4">
        <f ca="1">OFFSET(InputPriceData!C$15,CalculationsAndCharts!$A1390+$A$11,IF($C$7,8,0),1,1)</f>
        <v>125.14</v>
      </c>
      <c r="E1390" s="4">
        <f ca="1">OFFSET(InputPriceData!D$15,CalculationsAndCharts!$A1390+$A$11,IF($C$7,8,0),1,1)</f>
        <v>125.21</v>
      </c>
      <c r="F1390" s="4">
        <f ca="1">OFFSET(InputPriceData!E$15,CalculationsAndCharts!$A1390+$A$11,IF($C$7,8,0),1,1)</f>
        <v>124.03</v>
      </c>
      <c r="G1390" s="4">
        <f ca="1">OFFSET(InputPriceData!F$15,CalculationsAndCharts!$A1390+$A$11,IF($C$7,8,0),1,1)</f>
        <v>124.81</v>
      </c>
      <c r="H1390" s="138"/>
      <c r="I1390" s="138"/>
      <c r="O1390" s="246">
        <f t="shared" ca="1" si="210"/>
        <v>1.558211694089144</v>
      </c>
      <c r="P1390" s="246">
        <f t="shared" ca="1" si="211"/>
        <v>2.0775511844712402</v>
      </c>
      <c r="Q1390" s="246">
        <f t="shared" ca="1" si="213"/>
        <v>3.150322817552889</v>
      </c>
      <c r="R1390" s="4">
        <f t="shared" ca="1" si="214"/>
        <v>0.65947247466056269</v>
      </c>
      <c r="S1390" s="4">
        <f t="shared" ca="1" si="212"/>
        <v>0.97863055322073855</v>
      </c>
      <c r="W1390" s="246">
        <f t="shared" ca="1" si="215"/>
        <v>1.558211694089144</v>
      </c>
      <c r="X1390" s="246">
        <f t="shared" ca="1" si="216"/>
        <v>2.0775511844712402</v>
      </c>
      <c r="Y1390" s="246">
        <f t="shared" ca="1" si="217"/>
        <v>3.150322817552889</v>
      </c>
      <c r="Z1390" s="4">
        <f t="shared" ca="1" si="218"/>
        <v>0.65947247466056269</v>
      </c>
      <c r="AA1390" s="4">
        <f t="shared" ca="1" si="219"/>
        <v>0.83833019844110757</v>
      </c>
    </row>
    <row r="1391" spans="1:27" x14ac:dyDescent="0.25">
      <c r="A1391">
        <v>1359</v>
      </c>
      <c r="B1391" s="176">
        <f ca="1">OFFSET(InputPriceData!B$15,CalculationsAndCharts!$A1391+$A$11,0,1,1)</f>
        <v>39587</v>
      </c>
      <c r="C1391" s="3">
        <f ca="1">OFFSET(InputPriceData!G$15,CalculationsAndCharts!$A1391+$A$11,IF($C$7,8,0),1,1)</f>
        <v>165664400</v>
      </c>
      <c r="D1391" s="4">
        <f ca="1">OFFSET(InputPriceData!C$15,CalculationsAndCharts!$A1391+$A$11,IF($C$7,8,0),1,1)</f>
        <v>125.62</v>
      </c>
      <c r="E1391" s="4">
        <f ca="1">OFFSET(InputPriceData!D$15,CalculationsAndCharts!$A1391+$A$11,IF($C$7,8,0),1,1)</f>
        <v>126.93</v>
      </c>
      <c r="F1391" s="4">
        <f ca="1">OFFSET(InputPriceData!E$15,CalculationsAndCharts!$A1391+$A$11,IF($C$7,8,0),1,1)</f>
        <v>125.17</v>
      </c>
      <c r="G1391" s="4">
        <f ca="1">OFFSET(InputPriceData!F$15,CalculationsAndCharts!$A1391+$A$11,IF($C$7,8,0),1,1)</f>
        <v>125.83</v>
      </c>
      <c r="H1391" s="138"/>
      <c r="I1391" s="138"/>
      <c r="O1391" s="246">
        <f t="shared" ca="1" si="210"/>
        <v>2.8413156283997481</v>
      </c>
      <c r="P1391" s="246">
        <f t="shared" ca="1" si="211"/>
        <v>2.0200311827002446</v>
      </c>
      <c r="Q1391" s="246">
        <f t="shared" ca="1" si="213"/>
        <v>3.1789332165014015</v>
      </c>
      <c r="R1391" s="4">
        <f t="shared" ca="1" si="214"/>
        <v>0.63544310154568295</v>
      </c>
      <c r="S1391" s="4">
        <f t="shared" ca="1" si="212"/>
        <v>0.97680786444706857</v>
      </c>
      <c r="W1391" s="246">
        <f t="shared" ca="1" si="215"/>
        <v>2.8413156283997481</v>
      </c>
      <c r="X1391" s="246">
        <f t="shared" ca="1" si="216"/>
        <v>2.0200311827002446</v>
      </c>
      <c r="Y1391" s="246">
        <f t="shared" ca="1" si="217"/>
        <v>3.1789332165014015</v>
      </c>
      <c r="Z1391" s="4">
        <f t="shared" ca="1" si="218"/>
        <v>0.63544310154568295</v>
      </c>
      <c r="AA1391" s="4">
        <f t="shared" ca="1" si="219"/>
        <v>0.82559551234978501</v>
      </c>
    </row>
    <row r="1392" spans="1:27" x14ac:dyDescent="0.25">
      <c r="A1392">
        <v>1360</v>
      </c>
      <c r="B1392" s="176">
        <f ca="1">OFFSET(InputPriceData!B$15,CalculationsAndCharts!$A1392+$A$11,0,1,1)</f>
        <v>39584</v>
      </c>
      <c r="C1392" s="3">
        <f ca="1">OFFSET(InputPriceData!G$15,CalculationsAndCharts!$A1392+$A$11,IF($C$7,8,0),1,1)</f>
        <v>204236800</v>
      </c>
      <c r="D1392" s="4">
        <f ca="1">OFFSET(InputPriceData!C$15,CalculationsAndCharts!$A1392+$A$11,IF($C$7,8,0),1,1)</f>
        <v>125.67</v>
      </c>
      <c r="E1392" s="4">
        <f ca="1">OFFSET(InputPriceData!D$15,CalculationsAndCharts!$A1392+$A$11,IF($C$7,8,0),1,1)</f>
        <v>125.67</v>
      </c>
      <c r="F1392" s="4">
        <f ca="1">OFFSET(InputPriceData!E$15,CalculationsAndCharts!$A1392+$A$11,IF($C$7,8,0),1,1)</f>
        <v>124.57</v>
      </c>
      <c r="G1392" s="4">
        <f ca="1">OFFSET(InputPriceData!F$15,CalculationsAndCharts!$A1392+$A$11,IF($C$7,8,0),1,1)</f>
        <v>125.49</v>
      </c>
      <c r="H1392" s="138"/>
      <c r="I1392" s="138"/>
      <c r="O1392" s="246">
        <f t="shared" ca="1" si="210"/>
        <v>2.8153090309599547</v>
      </c>
      <c r="P1392" s="246">
        <f t="shared" ca="1" si="211"/>
        <v>1.9524858453466547</v>
      </c>
      <c r="Q1392" s="246">
        <f t="shared" ca="1" si="213"/>
        <v>3.2078034475291641</v>
      </c>
      <c r="R1392" s="4">
        <f t="shared" ca="1" si="214"/>
        <v>0.60866754378313681</v>
      </c>
      <c r="S1392" s="4">
        <f t="shared" ca="1" si="212"/>
        <v>0.97471687190653633</v>
      </c>
      <c r="W1392" s="246">
        <f t="shared" ca="1" si="215"/>
        <v>2.8153090309599547</v>
      </c>
      <c r="X1392" s="246">
        <f t="shared" ca="1" si="216"/>
        <v>1.9524858453466547</v>
      </c>
      <c r="Y1392" s="246">
        <f t="shared" ca="1" si="217"/>
        <v>3.2078034475291641</v>
      </c>
      <c r="Z1392" s="4">
        <f t="shared" ca="1" si="218"/>
        <v>0.60866754378313681</v>
      </c>
      <c r="AA1392" s="4">
        <f t="shared" ca="1" si="219"/>
        <v>0.81117354105645578</v>
      </c>
    </row>
    <row r="1393" spans="1:27" x14ac:dyDescent="0.25">
      <c r="A1393">
        <v>1361</v>
      </c>
      <c r="B1393" s="176">
        <f ca="1">OFFSET(InputPriceData!B$15,CalculationsAndCharts!$A1393+$A$11,0,1,1)</f>
        <v>39583</v>
      </c>
      <c r="C1393" s="3">
        <f ca="1">OFFSET(InputPriceData!G$15,CalculationsAndCharts!$A1393+$A$11,IF($C$7,8,0),1,1)</f>
        <v>166927000</v>
      </c>
      <c r="D1393" s="4">
        <f ca="1">OFFSET(InputPriceData!C$15,CalculationsAndCharts!$A1393+$A$11,IF($C$7,8,0),1,1)</f>
        <v>124.06</v>
      </c>
      <c r="E1393" s="4">
        <f ca="1">OFFSET(InputPriceData!D$15,CalculationsAndCharts!$A1393+$A$11,IF($C$7,8,0),1,1)</f>
        <v>125.46</v>
      </c>
      <c r="F1393" s="4">
        <f ca="1">OFFSET(InputPriceData!E$15,CalculationsAndCharts!$A1393+$A$11,IF($C$7,8,0),1,1)</f>
        <v>123.87</v>
      </c>
      <c r="G1393" s="4">
        <f ca="1">OFFSET(InputPriceData!F$15,CalculationsAndCharts!$A1393+$A$11,IF($C$7,8,0),1,1)</f>
        <v>125.37</v>
      </c>
      <c r="H1393" s="138"/>
      <c r="I1393" s="138"/>
      <c r="O1393" s="246">
        <f t="shared" ca="1" si="210"/>
        <v>3.0111826863699411</v>
      </c>
      <c r="P1393" s="246">
        <f t="shared" ca="1" si="211"/>
        <v>1.9550713323570812</v>
      </c>
      <c r="Q1393" s="246">
        <f t="shared" ca="1" si="213"/>
        <v>3.236935870362426</v>
      </c>
      <c r="R1393" s="4">
        <f t="shared" ca="1" si="214"/>
        <v>0.60398828109565861</v>
      </c>
      <c r="S1393" s="4">
        <f t="shared" ca="1" si="212"/>
        <v>0.97434475092206341</v>
      </c>
      <c r="W1393" s="246">
        <f t="shared" ca="1" si="215"/>
        <v>3.0111826863699411</v>
      </c>
      <c r="X1393" s="246">
        <f t="shared" ca="1" si="216"/>
        <v>1.9550713323570812</v>
      </c>
      <c r="Y1393" s="246">
        <f t="shared" ca="1" si="217"/>
        <v>3.236935870362426</v>
      </c>
      <c r="Z1393" s="4">
        <f t="shared" ca="1" si="218"/>
        <v>0.60398828109565861</v>
      </c>
      <c r="AA1393" s="4">
        <f t="shared" ca="1" si="219"/>
        <v>0.80862763497714196</v>
      </c>
    </row>
    <row r="1394" spans="1:27" x14ac:dyDescent="0.25">
      <c r="A1394">
        <v>1362</v>
      </c>
      <c r="B1394" s="176">
        <f ca="1">OFFSET(InputPriceData!B$15,CalculationsAndCharts!$A1394+$A$11,0,1,1)</f>
        <v>39582</v>
      </c>
      <c r="C1394" s="3">
        <f ca="1">OFFSET(InputPriceData!G$15,CalculationsAndCharts!$A1394+$A$11,IF($C$7,8,0),1,1)</f>
        <v>181910800</v>
      </c>
      <c r="D1394" s="4">
        <f ca="1">OFFSET(InputPriceData!C$15,CalculationsAndCharts!$A1394+$A$11,IF($C$7,8,0),1,1)</f>
        <v>124.08</v>
      </c>
      <c r="E1394" s="4">
        <f ca="1">OFFSET(InputPriceData!D$15,CalculationsAndCharts!$A1394+$A$11,IF($C$7,8,0),1,1)</f>
        <v>125.08</v>
      </c>
      <c r="F1394" s="4">
        <f ca="1">OFFSET(InputPriceData!E$15,CalculationsAndCharts!$A1394+$A$11,IF($C$7,8,0),1,1)</f>
        <v>123.55</v>
      </c>
      <c r="G1394" s="4">
        <f ca="1">OFFSET(InputPriceData!F$15,CalculationsAndCharts!$A1394+$A$11,IF($C$7,8,0),1,1)</f>
        <v>123.82</v>
      </c>
      <c r="H1394" s="138"/>
      <c r="I1394" s="138"/>
      <c r="O1394" s="246">
        <f t="shared" ca="1" si="210"/>
        <v>1.7233284863094347</v>
      </c>
      <c r="P1394" s="246">
        <f t="shared" ca="1" si="211"/>
        <v>2.0771558317784349</v>
      </c>
      <c r="Q1394" s="246">
        <f t="shared" ca="1" si="213"/>
        <v>3.2663328661578466</v>
      </c>
      <c r="R1394" s="4">
        <f t="shared" ca="1" si="214"/>
        <v>0.63592901179779993</v>
      </c>
      <c r="S1394" s="4">
        <f t="shared" ca="1" si="212"/>
        <v>0.97684521866898422</v>
      </c>
      <c r="W1394" s="246">
        <f t="shared" ca="1" si="215"/>
        <v>1.7233284863094347</v>
      </c>
      <c r="X1394" s="246">
        <f t="shared" ca="1" si="216"/>
        <v>2.0771558317784349</v>
      </c>
      <c r="Y1394" s="246">
        <f t="shared" ca="1" si="217"/>
        <v>3.2663328661578466</v>
      </c>
      <c r="Z1394" s="4">
        <f t="shared" ca="1" si="218"/>
        <v>0.63592901179779993</v>
      </c>
      <c r="AA1394" s="4">
        <f t="shared" ca="1" si="219"/>
        <v>0.82585496028488792</v>
      </c>
    </row>
    <row r="1395" spans="1:27" x14ac:dyDescent="0.25">
      <c r="A1395">
        <v>1363</v>
      </c>
      <c r="B1395" s="176">
        <f ca="1">OFFSET(InputPriceData!B$15,CalculationsAndCharts!$A1395+$A$11,0,1,1)</f>
        <v>39581</v>
      </c>
      <c r="C1395" s="3">
        <f ca="1">OFFSET(InputPriceData!G$15,CalculationsAndCharts!$A1395+$A$11,IF($C$7,8,0),1,1)</f>
        <v>159132200</v>
      </c>
      <c r="D1395" s="4">
        <f ca="1">OFFSET(InputPriceData!C$15,CalculationsAndCharts!$A1395+$A$11,IF($C$7,8,0),1,1)</f>
        <v>123.85</v>
      </c>
      <c r="E1395" s="4">
        <f ca="1">OFFSET(InputPriceData!D$15,CalculationsAndCharts!$A1395+$A$11,IF($C$7,8,0),1,1)</f>
        <v>123.93</v>
      </c>
      <c r="F1395" s="4">
        <f ca="1">OFFSET(InputPriceData!E$15,CalculationsAndCharts!$A1395+$A$11,IF($C$7,8,0),1,1)</f>
        <v>122.91</v>
      </c>
      <c r="G1395" s="4">
        <f ca="1">OFFSET(InputPriceData!F$15,CalculationsAndCharts!$A1395+$A$11,IF($C$7,8,0),1,1)</f>
        <v>123.57</v>
      </c>
      <c r="H1395" s="138"/>
      <c r="I1395" s="138"/>
      <c r="O1395" s="246">
        <f t="shared" ca="1" si="210"/>
        <v>1.6719614509167959</v>
      </c>
      <c r="P1395" s="246">
        <f t="shared" ca="1" si="211"/>
        <v>2.3032611922988888</v>
      </c>
      <c r="Q1395" s="246">
        <f t="shared" ca="1" si="213"/>
        <v>3.2959968376971207</v>
      </c>
      <c r="R1395" s="4">
        <f t="shared" ca="1" si="214"/>
        <v>0.69880564385133148</v>
      </c>
      <c r="S1395" s="4">
        <f t="shared" ca="1" si="212"/>
        <v>0.98150962497014471</v>
      </c>
      <c r="W1395" s="246">
        <f t="shared" ca="1" si="215"/>
        <v>1.6719614509167959</v>
      </c>
      <c r="X1395" s="246">
        <f t="shared" ca="1" si="216"/>
        <v>2.3032611922988888</v>
      </c>
      <c r="Y1395" s="246">
        <f t="shared" ca="1" si="217"/>
        <v>3.2959968376971207</v>
      </c>
      <c r="Z1395" s="4">
        <f t="shared" ca="1" si="218"/>
        <v>0.69880564385133148</v>
      </c>
      <c r="AA1395" s="4">
        <f t="shared" ca="1" si="219"/>
        <v>0.85876243056797597</v>
      </c>
    </row>
    <row r="1396" spans="1:27" x14ac:dyDescent="0.25">
      <c r="A1396">
        <v>1364</v>
      </c>
      <c r="B1396" s="176">
        <f ca="1">OFFSET(InputPriceData!B$15,CalculationsAndCharts!$A1396+$A$11,0,1,1)</f>
        <v>39580</v>
      </c>
      <c r="C1396" s="3">
        <f ca="1">OFFSET(InputPriceData!G$15,CalculationsAndCharts!$A1396+$A$11,IF($C$7,8,0),1,1)</f>
        <v>147865900</v>
      </c>
      <c r="D1396" s="4">
        <f ca="1">OFFSET(InputPriceData!C$15,CalculationsAndCharts!$A1396+$A$11,IF($C$7,8,0),1,1)</f>
        <v>122.49</v>
      </c>
      <c r="E1396" s="4">
        <f ca="1">OFFSET(InputPriceData!D$15,CalculationsAndCharts!$A1396+$A$11,IF($C$7,8,0),1,1)</f>
        <v>123.64</v>
      </c>
      <c r="F1396" s="4">
        <f ca="1">OFFSET(InputPriceData!E$15,CalculationsAndCharts!$A1396+$A$11,IF($C$7,8,0),1,1)</f>
        <v>122.03</v>
      </c>
      <c r="G1396" s="4">
        <f ca="1">OFFSET(InputPriceData!F$15,CalculationsAndCharts!$A1396+$A$11,IF($C$7,8,0),1,1)</f>
        <v>123.55</v>
      </c>
      <c r="H1396" s="138"/>
      <c r="I1396" s="138"/>
      <c r="O1396" s="246">
        <f t="shared" ca="1" si="210"/>
        <v>1.8529378153992142</v>
      </c>
      <c r="P1396" s="246">
        <f t="shared" ca="1" si="211"/>
        <v>2.5812059215348078</v>
      </c>
      <c r="Q1396" s="246">
        <f t="shared" ca="1" si="213"/>
        <v>3.3259302095833712</v>
      </c>
      <c r="R1396" s="4">
        <f t="shared" ca="1" si="214"/>
        <v>0.77608541336715164</v>
      </c>
      <c r="S1396" s="4">
        <f t="shared" ca="1" si="212"/>
        <v>0.98681674208697512</v>
      </c>
      <c r="W1396" s="246">
        <f t="shared" ca="1" si="215"/>
        <v>1.8529378153992142</v>
      </c>
      <c r="X1396" s="246">
        <f t="shared" ca="1" si="216"/>
        <v>2.5812059215348078</v>
      </c>
      <c r="Y1396" s="246">
        <f t="shared" ca="1" si="217"/>
        <v>3.3259302095833712</v>
      </c>
      <c r="Z1396" s="4">
        <f t="shared" ca="1" si="218"/>
        <v>0.77608541336715164</v>
      </c>
      <c r="AA1396" s="4">
        <f t="shared" ca="1" si="219"/>
        <v>0.89747767912923115</v>
      </c>
    </row>
    <row r="1397" spans="1:27" x14ac:dyDescent="0.25">
      <c r="A1397">
        <v>1365</v>
      </c>
      <c r="B1397" s="176">
        <f ca="1">OFFSET(InputPriceData!B$15,CalculationsAndCharts!$A1397+$A$11,0,1,1)</f>
        <v>39577</v>
      </c>
      <c r="C1397" s="3">
        <f ca="1">OFFSET(InputPriceData!G$15,CalculationsAndCharts!$A1397+$A$11,IF($C$7,8,0),1,1)</f>
        <v>152588200</v>
      </c>
      <c r="D1397" s="4">
        <f ca="1">OFFSET(InputPriceData!C$15,CalculationsAndCharts!$A1397+$A$11,IF($C$7,8,0),1,1)</f>
        <v>121.92</v>
      </c>
      <c r="E1397" s="4">
        <f ca="1">OFFSET(InputPriceData!D$15,CalculationsAndCharts!$A1397+$A$11,IF($C$7,8,0),1,1)</f>
        <v>122.61</v>
      </c>
      <c r="F1397" s="4">
        <f ca="1">OFFSET(InputPriceData!E$15,CalculationsAndCharts!$A1397+$A$11,IF($C$7,8,0),1,1)</f>
        <v>121.78</v>
      </c>
      <c r="G1397" s="4">
        <f ca="1">OFFSET(InputPriceData!F$15,CalculationsAndCharts!$A1397+$A$11,IF($C$7,8,0),1,1)</f>
        <v>122.18</v>
      </c>
      <c r="H1397" s="138"/>
      <c r="I1397" s="138"/>
      <c r="O1397" s="246">
        <f t="shared" ca="1" si="210"/>
        <v>0.6348695499417929</v>
      </c>
      <c r="P1397" s="246">
        <f t="shared" ca="1" si="211"/>
        <v>2.9137222995103236</v>
      </c>
      <c r="Q1397" s="246">
        <f t="shared" ca="1" si="213"/>
        <v>3.356135428439325</v>
      </c>
      <c r="R1397" s="4">
        <f t="shared" ca="1" si="214"/>
        <v>0.86817780796922939</v>
      </c>
      <c r="S1397" s="4">
        <f t="shared" ca="1" si="212"/>
        <v>0.99259991298670702</v>
      </c>
      <c r="W1397" s="246">
        <f t="shared" ca="1" si="215"/>
        <v>0.6348695499417929</v>
      </c>
      <c r="X1397" s="246">
        <f t="shared" ca="1" si="216"/>
        <v>2.9137222995103236</v>
      </c>
      <c r="Y1397" s="246">
        <f t="shared" ca="1" si="217"/>
        <v>3.356135428439325</v>
      </c>
      <c r="Z1397" s="4">
        <f t="shared" ca="1" si="218"/>
        <v>0.86817780796922939</v>
      </c>
      <c r="AA1397" s="4">
        <f t="shared" ca="1" si="219"/>
        <v>0.9412936907373739</v>
      </c>
    </row>
    <row r="1398" spans="1:27" x14ac:dyDescent="0.25">
      <c r="A1398">
        <v>1366</v>
      </c>
      <c r="B1398" s="176">
        <f ca="1">OFFSET(InputPriceData!B$15,CalculationsAndCharts!$A1398+$A$11,0,1,1)</f>
        <v>39576</v>
      </c>
      <c r="C1398" s="3">
        <f ca="1">OFFSET(InputPriceData!G$15,CalculationsAndCharts!$A1398+$A$11,IF($C$7,8,0),1,1)</f>
        <v>178321200</v>
      </c>
      <c r="D1398" s="4">
        <f ca="1">OFFSET(InputPriceData!C$15,CalculationsAndCharts!$A1398+$A$11,IF($C$7,8,0),1,1)</f>
        <v>122.92</v>
      </c>
      <c r="E1398" s="4">
        <f ca="1">OFFSET(InputPriceData!D$15,CalculationsAndCharts!$A1398+$A$11,IF($C$7,8,0),1,1)</f>
        <v>123.43</v>
      </c>
      <c r="F1398" s="4">
        <f ca="1">OFFSET(InputPriceData!E$15,CalculationsAndCharts!$A1398+$A$11,IF($C$7,8,0),1,1)</f>
        <v>122.25</v>
      </c>
      <c r="G1398" s="4">
        <f ca="1">OFFSET(InputPriceData!F$15,CalculationsAndCharts!$A1398+$A$11,IF($C$7,8,0),1,1)</f>
        <v>122.41</v>
      </c>
      <c r="H1398" s="138"/>
      <c r="I1398" s="138"/>
      <c r="O1398" s="246">
        <f t="shared" ca="1" si="210"/>
        <v>0.97580834957320084</v>
      </c>
      <c r="P1398" s="246">
        <f t="shared" ca="1" si="211"/>
        <v>3.226474741895839</v>
      </c>
      <c r="Q1398" s="246">
        <f t="shared" ca="1" si="213"/>
        <v>3.3866149631072906</v>
      </c>
      <c r="R1398" s="4">
        <f t="shared" ca="1" si="214"/>
        <v>0.95271377970156979</v>
      </c>
      <c r="S1398" s="4">
        <f t="shared" ca="1" si="212"/>
        <v>0.99745422952257623</v>
      </c>
      <c r="W1398" s="246">
        <f t="shared" ca="1" si="215"/>
        <v>0.97580834957320084</v>
      </c>
      <c r="X1398" s="246">
        <f t="shared" ca="1" si="216"/>
        <v>3.226474741895839</v>
      </c>
      <c r="Y1398" s="246">
        <f t="shared" ca="1" si="217"/>
        <v>3.3866149631072906</v>
      </c>
      <c r="Z1398" s="4">
        <f t="shared" ca="1" si="218"/>
        <v>0.95271377970156979</v>
      </c>
      <c r="AA1398" s="4">
        <f t="shared" ca="1" si="219"/>
        <v>0.97945693301754766</v>
      </c>
    </row>
    <row r="1399" spans="1:27" x14ac:dyDescent="0.25">
      <c r="A1399">
        <v>1367</v>
      </c>
      <c r="B1399" s="176">
        <f ca="1">OFFSET(InputPriceData!B$15,CalculationsAndCharts!$A1399+$A$11,0,1,1)</f>
        <v>39575</v>
      </c>
      <c r="C1399" s="3">
        <f ca="1">OFFSET(InputPriceData!G$15,CalculationsAndCharts!$A1399+$A$11,IF($C$7,8,0),1,1)</f>
        <v>199267300</v>
      </c>
      <c r="D1399" s="4">
        <f ca="1">OFFSET(InputPriceData!C$15,CalculationsAndCharts!$A1399+$A$11,IF($C$7,8,0),1,1)</f>
        <v>124.8</v>
      </c>
      <c r="E1399" s="4">
        <f ca="1">OFFSET(InputPriceData!D$15,CalculationsAndCharts!$A1399+$A$11,IF($C$7,8,0),1,1)</f>
        <v>124.94</v>
      </c>
      <c r="F1399" s="4">
        <f ca="1">OFFSET(InputPriceData!E$15,CalculationsAndCharts!$A1399+$A$11,IF($C$7,8,0),1,1)</f>
        <v>122.38</v>
      </c>
      <c r="G1399" s="4">
        <f ca="1">OFFSET(InputPriceData!F$15,CalculationsAndCharts!$A1399+$A$11,IF($C$7,8,0),1,1)</f>
        <v>122.72</v>
      </c>
      <c r="H1399" s="138"/>
      <c r="I1399" s="138"/>
      <c r="O1399" s="246">
        <f t="shared" ca="1" si="210"/>
        <v>1.4300964676979571</v>
      </c>
      <c r="P1399" s="246">
        <f t="shared" ca="1" si="211"/>
        <v>3.4158428655043171</v>
      </c>
      <c r="Q1399" s="246">
        <f t="shared" ca="1" si="213"/>
        <v>3.4173713048509491</v>
      </c>
      <c r="R1399" s="4">
        <f t="shared" ca="1" si="214"/>
        <v>0.9995527441386125</v>
      </c>
      <c r="S1399" s="4">
        <f t="shared" ca="1" si="212"/>
        <v>0.99997645522967271</v>
      </c>
      <c r="W1399" s="246">
        <f t="shared" ca="1" si="215"/>
        <v>1.4300964676979571</v>
      </c>
      <c r="X1399" s="246">
        <f t="shared" ca="1" si="216"/>
        <v>3.4158428655043171</v>
      </c>
      <c r="Y1399" s="246">
        <f t="shared" ca="1" si="217"/>
        <v>3.4173713048509491</v>
      </c>
      <c r="Z1399" s="4">
        <f t="shared" ca="1" si="218"/>
        <v>0.9995527441386125</v>
      </c>
      <c r="AA1399" s="4">
        <f t="shared" ca="1" si="219"/>
        <v>0.99980829441899244</v>
      </c>
    </row>
    <row r="1400" spans="1:27" x14ac:dyDescent="0.25">
      <c r="A1400">
        <v>1368</v>
      </c>
      <c r="B1400" s="176">
        <f ca="1">OFFSET(InputPriceData!B$15,CalculationsAndCharts!$A1400+$A$11,0,1,1)</f>
        <v>39574</v>
      </c>
      <c r="C1400" s="3">
        <f ca="1">OFFSET(InputPriceData!G$15,CalculationsAndCharts!$A1400+$A$11,IF($C$7,8,0),1,1)</f>
        <v>179339800</v>
      </c>
      <c r="D1400" s="4">
        <f ca="1">OFFSET(InputPriceData!C$15,CalculationsAndCharts!$A1400+$A$11,IF($C$7,8,0),1,1)</f>
        <v>123.16</v>
      </c>
      <c r="E1400" s="4">
        <f ca="1">OFFSET(InputPriceData!D$15,CalculationsAndCharts!$A1400+$A$11,IF($C$7,8,0),1,1)</f>
        <v>125.08</v>
      </c>
      <c r="F1400" s="4">
        <f ca="1">OFFSET(InputPriceData!E$15,CalculationsAndCharts!$A1400+$A$11,IF($C$7,8,0),1,1)</f>
        <v>122.87</v>
      </c>
      <c r="G1400" s="4">
        <f ca="1">OFFSET(InputPriceData!F$15,CalculationsAndCharts!$A1400+$A$11,IF($C$7,8,0),1,1)</f>
        <v>124.95</v>
      </c>
      <c r="H1400" s="138"/>
      <c r="I1400" s="138"/>
      <c r="O1400" s="246">
        <f t="shared" ca="1" si="210"/>
        <v>3.9318881115346658</v>
      </c>
      <c r="P1400" s="246">
        <f t="shared" ca="1" si="211"/>
        <v>3.4384780435195679</v>
      </c>
      <c r="Q1400" s="246">
        <f t="shared" ca="1" si="213"/>
        <v>3.4484069675589799</v>
      </c>
      <c r="R1400" s="4">
        <f t="shared" ca="1" si="214"/>
        <v>0.99712072150044384</v>
      </c>
      <c r="S1400" s="4">
        <f t="shared" ca="1" si="212"/>
        <v>0.99984825206206684</v>
      </c>
      <c r="W1400" s="246">
        <f t="shared" ca="1" si="215"/>
        <v>3.9318881115346658</v>
      </c>
      <c r="X1400" s="246">
        <f t="shared" ca="1" si="216"/>
        <v>3.4384780435195679</v>
      </c>
      <c r="Y1400" s="246">
        <f t="shared" ca="1" si="217"/>
        <v>3.4484069675589799</v>
      </c>
      <c r="Z1400" s="4">
        <f t="shared" ca="1" si="218"/>
        <v>0.99712072150044384</v>
      </c>
      <c r="AA1400" s="4">
        <f t="shared" ca="1" si="219"/>
        <v>0.99876500753240194</v>
      </c>
    </row>
    <row r="1401" spans="1:27" x14ac:dyDescent="0.25">
      <c r="A1401">
        <v>1369</v>
      </c>
      <c r="B1401" s="176">
        <f ca="1">OFFSET(InputPriceData!B$15,CalculationsAndCharts!$A1401+$A$11,0,1,1)</f>
        <v>39573</v>
      </c>
      <c r="C1401" s="3">
        <f ca="1">OFFSET(InputPriceData!G$15,CalculationsAndCharts!$A1401+$A$11,IF($C$7,8,0),1,1)</f>
        <v>118504500</v>
      </c>
      <c r="D1401" s="4">
        <f ca="1">OFFSET(InputPriceData!C$15,CalculationsAndCharts!$A1401+$A$11,IF($C$7,8,0),1,1)</f>
        <v>124.07</v>
      </c>
      <c r="E1401" s="4">
        <f ca="1">OFFSET(InputPriceData!D$15,CalculationsAndCharts!$A1401+$A$11,IF($C$7,8,0),1,1)</f>
        <v>124.57</v>
      </c>
      <c r="F1401" s="4">
        <f ca="1">OFFSET(InputPriceData!E$15,CalculationsAndCharts!$A1401+$A$11,IF($C$7,8,0),1,1)</f>
        <v>123.51</v>
      </c>
      <c r="G1401" s="4">
        <f ca="1">OFFSET(InputPriceData!F$15,CalculationsAndCharts!$A1401+$A$11,IF($C$7,8,0),1,1)</f>
        <v>123.88</v>
      </c>
      <c r="H1401" s="138"/>
      <c r="I1401" s="138"/>
      <c r="O1401" s="246">
        <f t="shared" ca="1" si="210"/>
        <v>3.2064325286512343</v>
      </c>
      <c r="P1401" s="246">
        <f t="shared" ca="1" si="211"/>
        <v>3.3804455861609926</v>
      </c>
      <c r="Q1401" s="246">
        <f t="shared" ca="1" si="213"/>
        <v>3.4797244879505347</v>
      </c>
      <c r="R1401" s="4">
        <f t="shared" ca="1" si="214"/>
        <v>0.97146932116800577</v>
      </c>
      <c r="S1401" s="4">
        <f t="shared" ca="1" si="212"/>
        <v>0.99847781368890132</v>
      </c>
      <c r="W1401" s="246">
        <f t="shared" ca="1" si="215"/>
        <v>3.2064325286512343</v>
      </c>
      <c r="X1401" s="246">
        <f t="shared" ca="1" si="216"/>
        <v>3.3804455861609926</v>
      </c>
      <c r="Y1401" s="246">
        <f t="shared" ca="1" si="217"/>
        <v>3.4797244879505347</v>
      </c>
      <c r="Z1401" s="4">
        <f t="shared" ca="1" si="218"/>
        <v>0.97146932116800577</v>
      </c>
      <c r="AA1401" s="4">
        <f t="shared" ca="1" si="219"/>
        <v>0.98767207361245168</v>
      </c>
    </row>
    <row r="1402" spans="1:27" x14ac:dyDescent="0.25">
      <c r="A1402">
        <v>1370</v>
      </c>
      <c r="B1402" s="176">
        <f ca="1">OFFSET(InputPriceData!B$15,CalculationsAndCharts!$A1402+$A$11,0,1,1)</f>
        <v>39570</v>
      </c>
      <c r="C1402" s="3">
        <f ca="1">OFFSET(InputPriceData!G$15,CalculationsAndCharts!$A1402+$A$11,IF($C$7,8,0),1,1)</f>
        <v>181585500</v>
      </c>
      <c r="D1402" s="4">
        <f ca="1">OFFSET(InputPriceData!C$15,CalculationsAndCharts!$A1402+$A$11,IF($C$7,8,0),1,1)</f>
        <v>125.21</v>
      </c>
      <c r="E1402" s="4">
        <f ca="1">OFFSET(InputPriceData!D$15,CalculationsAndCharts!$A1402+$A$11,IF($C$7,8,0),1,1)</f>
        <v>125.24</v>
      </c>
      <c r="F1402" s="4">
        <f ca="1">OFFSET(InputPriceData!E$15,CalculationsAndCharts!$A1402+$A$11,IF($C$7,8,0),1,1)</f>
        <v>123.64</v>
      </c>
      <c r="G1402" s="4">
        <f ca="1">OFFSET(InputPriceData!F$15,CalculationsAndCharts!$A1402+$A$11,IF($C$7,8,0),1,1)</f>
        <v>124.48</v>
      </c>
      <c r="H1402" s="138"/>
      <c r="I1402" s="138"/>
      <c r="O1402" s="246">
        <f t="shared" ca="1" si="210"/>
        <v>4.1536759729331436</v>
      </c>
      <c r="P1402" s="246">
        <f t="shared" ca="1" si="211"/>
        <v>3.3132078590310625</v>
      </c>
      <c r="Q1402" s="246">
        <f t="shared" ca="1" si="213"/>
        <v>3.511326425782578</v>
      </c>
      <c r="R1402" s="4">
        <f t="shared" ca="1" si="214"/>
        <v>0.94357728598036561</v>
      </c>
      <c r="S1402" s="4">
        <f t="shared" ca="1" si="212"/>
        <v>0.99694883639996201</v>
      </c>
      <c r="W1402" s="246">
        <f t="shared" ca="1" si="215"/>
        <v>4.1536759729331436</v>
      </c>
      <c r="X1402" s="246">
        <f t="shared" ca="1" si="216"/>
        <v>3.3132078590310625</v>
      </c>
      <c r="Y1402" s="246">
        <f t="shared" ca="1" si="217"/>
        <v>3.511326425782578</v>
      </c>
      <c r="Z1402" s="4">
        <f t="shared" ca="1" si="218"/>
        <v>0.94357728598036561</v>
      </c>
      <c r="AA1402" s="4">
        <f t="shared" ca="1" si="219"/>
        <v>0.97542263059580003</v>
      </c>
    </row>
    <row r="1403" spans="1:27" x14ac:dyDescent="0.25">
      <c r="A1403">
        <v>1371</v>
      </c>
      <c r="B1403" s="176">
        <f ca="1">OFFSET(InputPriceData!B$15,CalculationsAndCharts!$A1403+$A$11,0,1,1)</f>
        <v>39569</v>
      </c>
      <c r="C1403" s="3">
        <f ca="1">OFFSET(InputPriceData!G$15,CalculationsAndCharts!$A1403+$A$11,IF($C$7,8,0),1,1)</f>
        <v>187279500</v>
      </c>
      <c r="D1403" s="4">
        <f ca="1">OFFSET(InputPriceData!C$15,CalculationsAndCharts!$A1403+$A$11,IF($C$7,8,0),1,1)</f>
        <v>121.72</v>
      </c>
      <c r="E1403" s="4">
        <f ca="1">OFFSET(InputPriceData!D$15,CalculationsAndCharts!$A1403+$A$11,IF($C$7,8,0),1,1)</f>
        <v>124.13</v>
      </c>
      <c r="F1403" s="4">
        <f ca="1">OFFSET(InputPriceData!E$15,CalculationsAndCharts!$A1403+$A$11,IF($C$7,8,0),1,1)</f>
        <v>121.62</v>
      </c>
      <c r="G1403" s="4">
        <f ca="1">OFFSET(InputPriceData!F$15,CalculationsAndCharts!$A1403+$A$11,IF($C$7,8,0),1,1)</f>
        <v>124.13</v>
      </c>
      <c r="H1403" s="138"/>
      <c r="I1403" s="138"/>
      <c r="O1403" s="246">
        <f t="shared" ca="1" si="210"/>
        <v>4.1867251572986781</v>
      </c>
      <c r="P1403" s="246">
        <f t="shared" ca="1" si="211"/>
        <v>3.2535635064735544</v>
      </c>
      <c r="Q1403" s="246">
        <f t="shared" ca="1" si="213"/>
        <v>3.54321536405911</v>
      </c>
      <c r="R1403" s="4">
        <f t="shared" ca="1" si="214"/>
        <v>0.91825169293301712</v>
      </c>
      <c r="S1403" s="4">
        <f t="shared" ca="1" si="212"/>
        <v>0.99552413929556427</v>
      </c>
      <c r="W1403" s="246">
        <f t="shared" ca="1" si="215"/>
        <v>4.1867251572986781</v>
      </c>
      <c r="X1403" s="246">
        <f t="shared" ca="1" si="216"/>
        <v>3.2535635064735544</v>
      </c>
      <c r="Y1403" s="246">
        <f t="shared" ca="1" si="217"/>
        <v>3.54321536405911</v>
      </c>
      <c r="Z1403" s="4">
        <f t="shared" ca="1" si="218"/>
        <v>0.91825169293301712</v>
      </c>
      <c r="AA1403" s="4">
        <f t="shared" ca="1" si="219"/>
        <v>0.96412714111895659</v>
      </c>
    </row>
    <row r="1404" spans="1:27" x14ac:dyDescent="0.25">
      <c r="A1404">
        <v>1372</v>
      </c>
      <c r="B1404" s="176">
        <f ca="1">OFFSET(InputPriceData!B$15,CalculationsAndCharts!$A1404+$A$11,0,1,1)</f>
        <v>39568</v>
      </c>
      <c r="C1404" s="3">
        <f ca="1">OFFSET(InputPriceData!G$15,CalculationsAndCharts!$A1404+$A$11,IF($C$7,8,0),1,1)</f>
        <v>208395900</v>
      </c>
      <c r="D1404" s="4">
        <f ca="1">OFFSET(InputPriceData!C$15,CalculationsAndCharts!$A1404+$A$11,IF($C$7,8,0),1,1)</f>
        <v>122.53</v>
      </c>
      <c r="E1404" s="4">
        <f ca="1">OFFSET(InputPriceData!D$15,CalculationsAndCharts!$A1404+$A$11,IF($C$7,8,0),1,1)</f>
        <v>123.67</v>
      </c>
      <c r="F1404" s="4">
        <f ca="1">OFFSET(InputPriceData!E$15,CalculationsAndCharts!$A1404+$A$11,IF($C$7,8,0),1,1)</f>
        <v>121.62</v>
      </c>
      <c r="G1404" s="4">
        <f ca="1">OFFSET(InputPriceData!F$15,CalculationsAndCharts!$A1404+$A$11,IF($C$7,8,0),1,1)</f>
        <v>121.62</v>
      </c>
      <c r="H1404" s="138"/>
      <c r="I1404" s="138"/>
      <c r="O1404" s="246">
        <f t="shared" ca="1" si="210"/>
        <v>1.954938910110839</v>
      </c>
      <c r="P1404" s="246">
        <f t="shared" ca="1" si="211"/>
        <v>3.2734969143879358</v>
      </c>
      <c r="Q1404" s="246">
        <f t="shared" ca="1" si="213"/>
        <v>3.5753939092422908</v>
      </c>
      <c r="R1404" s="4">
        <f t="shared" ca="1" si="214"/>
        <v>0.91556259183807409</v>
      </c>
      <c r="S1404" s="4">
        <f t="shared" ca="1" si="212"/>
        <v>0.9953707722034576</v>
      </c>
      <c r="W1404" s="246">
        <f t="shared" ca="1" si="215"/>
        <v>1.954938910110839</v>
      </c>
      <c r="X1404" s="246">
        <f t="shared" ca="1" si="216"/>
        <v>3.2734969143879358</v>
      </c>
      <c r="Y1404" s="246">
        <f t="shared" ca="1" si="217"/>
        <v>3.5753939092422908</v>
      </c>
      <c r="Z1404" s="4">
        <f t="shared" ca="1" si="218"/>
        <v>0.91556259183807409</v>
      </c>
      <c r="AA1404" s="4">
        <f t="shared" ca="1" si="219"/>
        <v>0.96291793552677096</v>
      </c>
    </row>
    <row r="1405" spans="1:27" x14ac:dyDescent="0.25">
      <c r="A1405">
        <v>1373</v>
      </c>
      <c r="B1405" s="176">
        <f ca="1">OFFSET(InputPriceData!B$15,CalculationsAndCharts!$A1405+$A$11,0,1,1)</f>
        <v>39567</v>
      </c>
      <c r="C1405" s="3">
        <f ca="1">OFFSET(InputPriceData!G$15,CalculationsAndCharts!$A1405+$A$11,IF($C$7,8,0),1,1)</f>
        <v>125514100</v>
      </c>
      <c r="D1405" s="4">
        <f ca="1">OFFSET(InputPriceData!C$15,CalculationsAndCharts!$A1405+$A$11,IF($C$7,8,0),1,1)</f>
        <v>122.61</v>
      </c>
      <c r="E1405" s="4">
        <f ca="1">OFFSET(InputPriceData!D$15,CalculationsAndCharts!$A1405+$A$11,IF($C$7,8,0),1,1)</f>
        <v>122.91</v>
      </c>
      <c r="F1405" s="4">
        <f ca="1">OFFSET(InputPriceData!E$15,CalculationsAndCharts!$A1405+$A$11,IF($C$7,8,0),1,1)</f>
        <v>121.93</v>
      </c>
      <c r="G1405" s="4">
        <f ca="1">OFFSET(InputPriceData!F$15,CalculationsAndCharts!$A1405+$A$11,IF($C$7,8,0),1,1)</f>
        <v>122.34</v>
      </c>
      <c r="H1405" s="138"/>
      <c r="I1405" s="138"/>
      <c r="O1405" s="246">
        <f t="shared" ca="1" si="210"/>
        <v>2.8901235177294038</v>
      </c>
      <c r="P1405" s="246">
        <f t="shared" ca="1" si="211"/>
        <v>3.2796090105601623</v>
      </c>
      <c r="Q1405" s="246">
        <f t="shared" ca="1" si="213"/>
        <v>3.6078646914654802</v>
      </c>
      <c r="R1405" s="4">
        <f t="shared" ca="1" si="214"/>
        <v>0.9090166320034625</v>
      </c>
      <c r="S1405" s="4">
        <f t="shared" ca="1" si="212"/>
        <v>0.99499573076743142</v>
      </c>
      <c r="W1405" s="246">
        <f t="shared" ca="1" si="215"/>
        <v>2.8901235177294038</v>
      </c>
      <c r="X1405" s="246">
        <f t="shared" ca="1" si="216"/>
        <v>3.2796090105601623</v>
      </c>
      <c r="Y1405" s="246">
        <f t="shared" ca="1" si="217"/>
        <v>3.6078646914654802</v>
      </c>
      <c r="Z1405" s="4">
        <f t="shared" ca="1" si="218"/>
        <v>0.9090166320034625</v>
      </c>
      <c r="AA1405" s="4">
        <f t="shared" ca="1" si="219"/>
        <v>0.95996644583262114</v>
      </c>
    </row>
    <row r="1406" spans="1:27" x14ac:dyDescent="0.25">
      <c r="A1406">
        <v>1374</v>
      </c>
      <c r="B1406" s="176">
        <f ca="1">OFFSET(InputPriceData!B$15,CalculationsAndCharts!$A1406+$A$11,0,1,1)</f>
        <v>39566</v>
      </c>
      <c r="C1406" s="3">
        <f ca="1">OFFSET(InputPriceData!G$15,CalculationsAndCharts!$A1406+$A$11,IF($C$7,8,0),1,1)</f>
        <v>105610200</v>
      </c>
      <c r="D1406" s="4">
        <f ca="1">OFFSET(InputPriceData!C$15,CalculationsAndCharts!$A1406+$A$11,IF($C$7,8,0),1,1)</f>
        <v>123.04</v>
      </c>
      <c r="E1406" s="4">
        <f ca="1">OFFSET(InputPriceData!D$15,CalculationsAndCharts!$A1406+$A$11,IF($C$7,8,0),1,1)</f>
        <v>123.37</v>
      </c>
      <c r="F1406" s="4">
        <f ca="1">OFFSET(InputPriceData!E$15,CalculationsAndCharts!$A1406+$A$11,IF($C$7,8,0),1,1)</f>
        <v>122.6</v>
      </c>
      <c r="G1406" s="4">
        <f ca="1">OFFSET(InputPriceData!F$15,CalculationsAndCharts!$A1406+$A$11,IF($C$7,8,0),1,1)</f>
        <v>122.82</v>
      </c>
      <c r="H1406" s="138"/>
      <c r="I1406" s="138"/>
      <c r="O1406" s="246">
        <f t="shared" ca="1" si="210"/>
        <v>3.6552299867169755</v>
      </c>
      <c r="P1406" s="246">
        <f t="shared" ca="1" si="211"/>
        <v>3.1835421741925831</v>
      </c>
      <c r="Q1406" s="246">
        <f t="shared" ca="1" si="213"/>
        <v>3.6406303647482141</v>
      </c>
      <c r="R1406" s="4">
        <f t="shared" ca="1" si="214"/>
        <v>0.8744480639996961</v>
      </c>
      <c r="S1406" s="4">
        <f t="shared" ca="1" si="212"/>
        <v>0.99297416300354469</v>
      </c>
      <c r="W1406" s="246">
        <f t="shared" ca="1" si="215"/>
        <v>3.6552299867169755</v>
      </c>
      <c r="X1406" s="246">
        <f t="shared" ca="1" si="216"/>
        <v>3.1835421741925831</v>
      </c>
      <c r="Y1406" s="246">
        <f t="shared" ca="1" si="217"/>
        <v>3.6406303647482141</v>
      </c>
      <c r="Z1406" s="4">
        <f t="shared" ca="1" si="218"/>
        <v>0.8744480639996961</v>
      </c>
      <c r="AA1406" s="4">
        <f t="shared" ca="1" si="219"/>
        <v>0.94419001258024038</v>
      </c>
    </row>
    <row r="1407" spans="1:27" x14ac:dyDescent="0.25">
      <c r="A1407">
        <v>1375</v>
      </c>
      <c r="B1407" s="176">
        <f ca="1">OFFSET(InputPriceData!B$15,CalculationsAndCharts!$A1407+$A$11,0,1,1)</f>
        <v>39563</v>
      </c>
      <c r="C1407" s="3">
        <f ca="1">OFFSET(InputPriceData!G$15,CalculationsAndCharts!$A1407+$A$11,IF($C$7,8,0),1,1)</f>
        <v>190788100</v>
      </c>
      <c r="D1407" s="4">
        <f ca="1">OFFSET(InputPriceData!C$15,CalculationsAndCharts!$A1407+$A$11,IF($C$7,8,0),1,1)</f>
        <v>122.62</v>
      </c>
      <c r="E1407" s="4">
        <f ca="1">OFFSET(InputPriceData!D$15,CalculationsAndCharts!$A1407+$A$11,IF($C$7,8,0),1,1)</f>
        <v>123.06</v>
      </c>
      <c r="F1407" s="4">
        <f ca="1">OFFSET(InputPriceData!E$15,CalculationsAndCharts!$A1407+$A$11,IF($C$7,8,0),1,1)</f>
        <v>121.31</v>
      </c>
      <c r="G1407" s="4">
        <f ca="1">OFFSET(InputPriceData!F$15,CalculationsAndCharts!$A1407+$A$11,IF($C$7,8,0),1,1)</f>
        <v>122.8</v>
      </c>
      <c r="H1407" s="138"/>
      <c r="I1407" s="138"/>
      <c r="O1407" s="246">
        <f t="shared" ca="1" si="210"/>
        <v>3.9609228445839499</v>
      </c>
      <c r="P1407" s="246">
        <f t="shared" ca="1" si="211"/>
        <v>3.0447295095147897</v>
      </c>
      <c r="Q1407" s="246">
        <f t="shared" ca="1" si="213"/>
        <v>3.6736936072131323</v>
      </c>
      <c r="R1407" s="4">
        <f t="shared" ca="1" si="214"/>
        <v>0.82879244571093247</v>
      </c>
      <c r="S1407" s="4">
        <f t="shared" ca="1" si="212"/>
        <v>0.99019381065580503</v>
      </c>
      <c r="W1407" s="246">
        <f t="shared" ca="1" si="215"/>
        <v>3.9609228445839499</v>
      </c>
      <c r="X1407" s="246">
        <f t="shared" ca="1" si="216"/>
        <v>3.0447295095147897</v>
      </c>
      <c r="Y1407" s="246">
        <f t="shared" ca="1" si="217"/>
        <v>3.6736936072131323</v>
      </c>
      <c r="Z1407" s="4">
        <f t="shared" ca="1" si="218"/>
        <v>0.82879244571093247</v>
      </c>
      <c r="AA1407" s="4">
        <f t="shared" ca="1" si="219"/>
        <v>0.92285150377444036</v>
      </c>
    </row>
    <row r="1408" spans="1:27" x14ac:dyDescent="0.25">
      <c r="A1408">
        <v>1376</v>
      </c>
      <c r="B1408" s="176">
        <f ca="1">OFFSET(InputPriceData!B$15,CalculationsAndCharts!$A1408+$A$11,0,1,1)</f>
        <v>39562</v>
      </c>
      <c r="C1408" s="3">
        <f ca="1">OFFSET(InputPriceData!G$15,CalculationsAndCharts!$A1408+$A$11,IF($C$7,8,0),1,1)</f>
        <v>229381300</v>
      </c>
      <c r="D1408" s="4">
        <f ca="1">OFFSET(InputPriceData!C$15,CalculationsAndCharts!$A1408+$A$11,IF($C$7,8,0),1,1)</f>
        <v>121.46</v>
      </c>
      <c r="E1408" s="4">
        <f ca="1">OFFSET(InputPriceData!D$15,CalculationsAndCharts!$A1408+$A$11,IF($C$7,8,0),1,1)</f>
        <v>122.92</v>
      </c>
      <c r="F1408" s="4">
        <f ca="1">OFFSET(InputPriceData!E$15,CalculationsAndCharts!$A1408+$A$11,IF($C$7,8,0),1,1)</f>
        <v>120.54</v>
      </c>
      <c r="G1408" s="4">
        <f ca="1">OFFSET(InputPriceData!F$15,CalculationsAndCharts!$A1408+$A$11,IF($C$7,8,0),1,1)</f>
        <v>121.67</v>
      </c>
      <c r="H1408" s="138"/>
      <c r="I1408" s="138"/>
      <c r="O1408" s="246">
        <f t="shared" ca="1" si="210"/>
        <v>3.1258393890060647</v>
      </c>
      <c r="P1408" s="246">
        <f t="shared" ca="1" si="211"/>
        <v>2.9223314725047516</v>
      </c>
      <c r="Q1408" s="246">
        <f t="shared" ca="1" si="213"/>
        <v>3.7070571213048762</v>
      </c>
      <c r="R1408" s="4">
        <f t="shared" ca="1" si="214"/>
        <v>0.78831573857057191</v>
      </c>
      <c r="S1408" s="4">
        <f t="shared" ca="1" si="212"/>
        <v>0.98761706801391158</v>
      </c>
      <c r="W1408" s="246">
        <f t="shared" ca="1" si="215"/>
        <v>3.1258393890060647</v>
      </c>
      <c r="X1408" s="246">
        <f t="shared" ca="1" si="216"/>
        <v>2.9223314725047516</v>
      </c>
      <c r="Y1408" s="246">
        <f t="shared" ca="1" si="217"/>
        <v>3.7070571213048762</v>
      </c>
      <c r="Z1408" s="4">
        <f t="shared" ca="1" si="218"/>
        <v>0.78831573857057191</v>
      </c>
      <c r="AA1408" s="4">
        <f t="shared" ca="1" si="219"/>
        <v>0.90343798546481113</v>
      </c>
    </row>
    <row r="1409" spans="1:27" x14ac:dyDescent="0.25">
      <c r="A1409">
        <v>1377</v>
      </c>
      <c r="B1409" s="176">
        <f ca="1">OFFSET(InputPriceData!B$15,CalculationsAndCharts!$A1409+$A$11,0,1,1)</f>
        <v>39561</v>
      </c>
      <c r="C1409" s="3">
        <f ca="1">OFFSET(InputPriceData!G$15,CalculationsAndCharts!$A1409+$A$11,IF($C$7,8,0),1,1)</f>
        <v>193309000</v>
      </c>
      <c r="D1409" s="4">
        <f ca="1">OFFSET(InputPriceData!C$15,CalculationsAndCharts!$A1409+$A$11,IF($C$7,8,0),1,1)</f>
        <v>121.47</v>
      </c>
      <c r="E1409" s="4">
        <f ca="1">OFFSET(InputPriceData!D$15,CalculationsAndCharts!$A1409+$A$11,IF($C$7,8,0),1,1)</f>
        <v>122.07</v>
      </c>
      <c r="F1409" s="4">
        <f ca="1">OFFSET(InputPriceData!E$15,CalculationsAndCharts!$A1409+$A$11,IF($C$7,8,0),1,1)</f>
        <v>120.61</v>
      </c>
      <c r="G1409" s="4">
        <f ca="1">OFFSET(InputPriceData!F$15,CalculationsAndCharts!$A1409+$A$11,IF($C$7,8,0),1,1)</f>
        <v>121.14</v>
      </c>
      <c r="H1409" s="138"/>
      <c r="I1409" s="138"/>
      <c r="O1409" s="246">
        <f t="shared" ca="1" si="210"/>
        <v>2.8342604269307041</v>
      </c>
      <c r="P1409" s="246">
        <f t="shared" ca="1" si="211"/>
        <v>2.8079964495684004</v>
      </c>
      <c r="Q1409" s="246">
        <f t="shared" ca="1" si="213"/>
        <v>3.7407236340109749</v>
      </c>
      <c r="R1409" s="4">
        <f t="shared" ca="1" si="214"/>
        <v>0.75065594903559829</v>
      </c>
      <c r="S1409" s="4">
        <f t="shared" ca="1" si="212"/>
        <v>0.9851190328024082</v>
      </c>
      <c r="W1409" s="246">
        <f t="shared" ca="1" si="215"/>
        <v>2.8342604269307041</v>
      </c>
      <c r="X1409" s="246">
        <f t="shared" ca="1" si="216"/>
        <v>2.8079964495684004</v>
      </c>
      <c r="Y1409" s="246">
        <f t="shared" ca="1" si="217"/>
        <v>3.7407236340109749</v>
      </c>
      <c r="Z1409" s="4">
        <f t="shared" ca="1" si="218"/>
        <v>0.75065594903559829</v>
      </c>
      <c r="AA1409" s="4">
        <f t="shared" ca="1" si="219"/>
        <v>0.88494135266527807</v>
      </c>
    </row>
    <row r="1410" spans="1:27" x14ac:dyDescent="0.25">
      <c r="A1410">
        <v>1378</v>
      </c>
      <c r="B1410" s="176">
        <f ca="1">OFFSET(InputPriceData!B$15,CalculationsAndCharts!$A1410+$A$11,0,1,1)</f>
        <v>39560</v>
      </c>
      <c r="C1410" s="3">
        <f ca="1">OFFSET(InputPriceData!G$15,CalculationsAndCharts!$A1410+$A$11,IF($C$7,8,0),1,1)</f>
        <v>162166000</v>
      </c>
      <c r="D1410" s="4">
        <f ca="1">OFFSET(InputPriceData!C$15,CalculationsAndCharts!$A1410+$A$11,IF($C$7,8,0),1,1)</f>
        <v>121.56</v>
      </c>
      <c r="E1410" s="4">
        <f ca="1">OFFSET(InputPriceData!D$15,CalculationsAndCharts!$A1410+$A$11,IF($C$7,8,0),1,1)</f>
        <v>121.67</v>
      </c>
      <c r="F1410" s="4">
        <f ca="1">OFFSET(InputPriceData!E$15,CalculationsAndCharts!$A1410+$A$11,IF($C$7,8,0),1,1)</f>
        <v>120.43</v>
      </c>
      <c r="G1410" s="4">
        <f ca="1">OFFSET(InputPriceData!F$15,CalculationsAndCharts!$A1410+$A$11,IF($C$7,8,0),1,1)</f>
        <v>121.34</v>
      </c>
      <c r="H1410" s="138"/>
      <c r="I1410" s="138"/>
      <c r="O1410" s="246">
        <f t="shared" ca="1" si="210"/>
        <v>3.2732767207299878</v>
      </c>
      <c r="P1410" s="246">
        <f t="shared" ca="1" si="211"/>
        <v>2.6509147801420867</v>
      </c>
      <c r="Q1410" s="246">
        <f t="shared" ca="1" si="213"/>
        <v>3.7746958970847375</v>
      </c>
      <c r="R1410" s="4">
        <f t="shared" ca="1" si="214"/>
        <v>0.70228565490254025</v>
      </c>
      <c r="S1410" s="4">
        <f t="shared" ca="1" si="212"/>
        <v>0.98175833755884934</v>
      </c>
      <c r="W1410" s="246">
        <f t="shared" ca="1" si="215"/>
        <v>3.2732767207299878</v>
      </c>
      <c r="X1410" s="246">
        <f t="shared" ca="1" si="216"/>
        <v>2.6509147801420867</v>
      </c>
      <c r="Y1410" s="246">
        <f t="shared" ca="1" si="217"/>
        <v>3.7746958970847375</v>
      </c>
      <c r="Z1410" s="4">
        <f t="shared" ca="1" si="218"/>
        <v>0.70228565490254025</v>
      </c>
      <c r="AA1410" s="4">
        <f t="shared" ca="1" si="219"/>
        <v>0.86054600814186877</v>
      </c>
    </row>
    <row r="1411" spans="1:27" x14ac:dyDescent="0.25">
      <c r="A1411">
        <v>1379</v>
      </c>
      <c r="B1411" s="176">
        <f ca="1">OFFSET(InputPriceData!B$15,CalculationsAndCharts!$A1411+$A$11,0,1,1)</f>
        <v>39559</v>
      </c>
      <c r="C1411" s="3">
        <f ca="1">OFFSET(InputPriceData!G$15,CalculationsAndCharts!$A1411+$A$11,IF($C$7,8,0),1,1)</f>
        <v>118587400</v>
      </c>
      <c r="D1411" s="4">
        <f ca="1">OFFSET(InputPriceData!C$15,CalculationsAndCharts!$A1411+$A$11,IF($C$7,8,0),1,1)</f>
        <v>121.59</v>
      </c>
      <c r="E1411" s="4">
        <f ca="1">OFFSET(InputPriceData!D$15,CalculationsAndCharts!$A1411+$A$11,IF($C$7,8,0),1,1)</f>
        <v>122.25</v>
      </c>
      <c r="F1411" s="4">
        <f ca="1">OFFSET(InputPriceData!E$15,CalculationsAndCharts!$A1411+$A$11,IF($C$7,8,0),1,1)</f>
        <v>121.25</v>
      </c>
      <c r="G1411" s="4">
        <f ca="1">OFFSET(InputPriceData!F$15,CalculationsAndCharts!$A1411+$A$11,IF($C$7,8,0),1,1)</f>
        <v>121.87</v>
      </c>
      <c r="H1411" s="138"/>
      <c r="I1411" s="138"/>
      <c r="O1411" s="246">
        <f t="shared" ca="1" si="210"/>
        <v>4.091503084121177</v>
      </c>
      <c r="P1411" s="246">
        <f t="shared" ca="1" si="211"/>
        <v>2.4556153687106512</v>
      </c>
      <c r="Q1411" s="246">
        <f t="shared" ca="1" si="213"/>
        <v>3.8089766872701691</v>
      </c>
      <c r="R1411" s="4">
        <f t="shared" ca="1" si="214"/>
        <v>0.64469162463437135</v>
      </c>
      <c r="S1411" s="4">
        <f t="shared" ca="1" si="212"/>
        <v>0.97751529396199699</v>
      </c>
      <c r="W1411" s="246">
        <f t="shared" ca="1" si="215"/>
        <v>4.091503084121177</v>
      </c>
      <c r="X1411" s="246">
        <f t="shared" ca="1" si="216"/>
        <v>2.4556153687106512</v>
      </c>
      <c r="Y1411" s="246">
        <f t="shared" ca="1" si="217"/>
        <v>3.8089766872701691</v>
      </c>
      <c r="Z1411" s="4">
        <f t="shared" ca="1" si="218"/>
        <v>0.64469162463437135</v>
      </c>
      <c r="AA1411" s="4">
        <f t="shared" ca="1" si="219"/>
        <v>0.83051992797213947</v>
      </c>
    </row>
    <row r="1412" spans="1:27" x14ac:dyDescent="0.25">
      <c r="A1412">
        <v>1380</v>
      </c>
      <c r="B1412" s="176">
        <f ca="1">OFFSET(InputPriceData!B$15,CalculationsAndCharts!$A1412+$A$11,0,1,1)</f>
        <v>39556</v>
      </c>
      <c r="C1412" s="3">
        <f ca="1">OFFSET(InputPriceData!G$15,CalculationsAndCharts!$A1412+$A$11,IF($C$7,8,0),1,1)</f>
        <v>218530600</v>
      </c>
      <c r="D1412" s="4">
        <f ca="1">OFFSET(InputPriceData!C$15,CalculationsAndCharts!$A1412+$A$11,IF($C$7,8,0),1,1)</f>
        <v>122.21</v>
      </c>
      <c r="E1412" s="4">
        <f ca="1">OFFSET(InputPriceData!D$15,CalculationsAndCharts!$A1412+$A$11,IF($C$7,8,0),1,1)</f>
        <v>122.76</v>
      </c>
      <c r="F1412" s="4">
        <f ca="1">OFFSET(InputPriceData!E$15,CalculationsAndCharts!$A1412+$A$11,IF($C$7,8,0),1,1)</f>
        <v>121.62</v>
      </c>
      <c r="G1412" s="4">
        <f ca="1">OFFSET(InputPriceData!F$15,CalculationsAndCharts!$A1412+$A$11,IF($C$7,8,0),1,1)</f>
        <v>121.81</v>
      </c>
      <c r="H1412" s="138"/>
      <c r="I1412" s="138"/>
      <c r="O1412" s="246">
        <f t="shared" ca="1" si="210"/>
        <v>4.3602162062402341</v>
      </c>
      <c r="P1412" s="246">
        <f t="shared" ca="1" si="211"/>
        <v>2.3022361159376947</v>
      </c>
      <c r="Q1412" s="246">
        <f t="shared" ca="1" si="213"/>
        <v>3.8435688065289297</v>
      </c>
      <c r="R1412" s="4">
        <f t="shared" ca="1" si="214"/>
        <v>0.59898397344337129</v>
      </c>
      <c r="S1412" s="4">
        <f t="shared" ca="1" si="212"/>
        <v>0.97394452701109413</v>
      </c>
      <c r="W1412" s="246">
        <f t="shared" ca="1" si="215"/>
        <v>4.3602162062402341</v>
      </c>
      <c r="X1412" s="246">
        <f t="shared" ca="1" si="216"/>
        <v>2.3022361159376947</v>
      </c>
      <c r="Y1412" s="246">
        <f t="shared" ca="1" si="217"/>
        <v>3.8435688065289297</v>
      </c>
      <c r="Z1412" s="4">
        <f t="shared" ca="1" si="218"/>
        <v>0.59898397344337129</v>
      </c>
      <c r="AA1412" s="4">
        <f t="shared" ca="1" si="219"/>
        <v>0.80589636958768396</v>
      </c>
    </row>
    <row r="1413" spans="1:27" x14ac:dyDescent="0.25">
      <c r="A1413">
        <v>1381</v>
      </c>
      <c r="B1413" s="176">
        <f ca="1">OFFSET(InputPriceData!B$15,CalculationsAndCharts!$A1413+$A$11,0,1,1)</f>
        <v>39555</v>
      </c>
      <c r="C1413" s="3">
        <f ca="1">OFFSET(InputPriceData!G$15,CalculationsAndCharts!$A1413+$A$11,IF($C$7,8,0),1,1)</f>
        <v>179665700</v>
      </c>
      <c r="D1413" s="4">
        <f ca="1">OFFSET(InputPriceData!C$15,CalculationsAndCharts!$A1413+$A$11,IF($C$7,8,0),1,1)</f>
        <v>119.64</v>
      </c>
      <c r="E1413" s="4">
        <f ca="1">OFFSET(InputPriceData!D$15,CalculationsAndCharts!$A1413+$A$11,IF($C$7,8,0),1,1)</f>
        <v>120.73</v>
      </c>
      <c r="F1413" s="4">
        <f ca="1">OFFSET(InputPriceData!E$15,CalculationsAndCharts!$A1413+$A$11,IF($C$7,8,0),1,1)</f>
        <v>119.33</v>
      </c>
      <c r="G1413" s="4">
        <f ca="1">OFFSET(InputPriceData!F$15,CalculationsAndCharts!$A1413+$A$11,IF($C$7,8,0),1,1)</f>
        <v>120.55</v>
      </c>
      <c r="H1413" s="138"/>
      <c r="I1413" s="138"/>
      <c r="O1413" s="246">
        <f t="shared" ca="1" si="210"/>
        <v>3.3897556638979705</v>
      </c>
      <c r="P1413" s="246">
        <f t="shared" ca="1" si="211"/>
        <v>2.3000780058217116</v>
      </c>
      <c r="Q1413" s="246">
        <f t="shared" ca="1" si="213"/>
        <v>3.8784750822693539</v>
      </c>
      <c r="R1413" s="4">
        <f t="shared" ca="1" si="214"/>
        <v>0.5930366850457891</v>
      </c>
      <c r="S1413" s="4">
        <f t="shared" ca="1" si="212"/>
        <v>0.973465830717267</v>
      </c>
      <c r="W1413" s="246">
        <f t="shared" ca="1" si="215"/>
        <v>3.3897556638979705</v>
      </c>
      <c r="X1413" s="246">
        <f t="shared" ca="1" si="216"/>
        <v>2.3000780058217116</v>
      </c>
      <c r="Y1413" s="246">
        <f t="shared" ca="1" si="217"/>
        <v>3.8784750822693539</v>
      </c>
      <c r="Z1413" s="4">
        <f t="shared" ca="1" si="218"/>
        <v>0.5930366850457891</v>
      </c>
      <c r="AA1413" s="4">
        <f t="shared" ca="1" si="219"/>
        <v>0.80263894851855622</v>
      </c>
    </row>
    <row r="1414" spans="1:27" x14ac:dyDescent="0.25">
      <c r="A1414">
        <v>1382</v>
      </c>
      <c r="B1414" s="176">
        <f ca="1">OFFSET(InputPriceData!B$15,CalculationsAndCharts!$A1414+$A$11,0,1,1)</f>
        <v>39554</v>
      </c>
      <c r="C1414" s="3">
        <f ca="1">OFFSET(InputPriceData!G$15,CalculationsAndCharts!$A1414+$A$11,IF($C$7,8,0),1,1)</f>
        <v>189268900</v>
      </c>
      <c r="D1414" s="4">
        <f ca="1">OFFSET(InputPriceData!C$15,CalculationsAndCharts!$A1414+$A$11,IF($C$7,8,0),1,1)</f>
        <v>118.35</v>
      </c>
      <c r="E1414" s="4">
        <f ca="1">OFFSET(InputPriceData!D$15,CalculationsAndCharts!$A1414+$A$11,IF($C$7,8,0),1,1)</f>
        <v>120.43</v>
      </c>
      <c r="F1414" s="4">
        <f ca="1">OFFSET(InputPriceData!E$15,CalculationsAndCharts!$A1414+$A$11,IF($C$7,8,0),1,1)</f>
        <v>118.33</v>
      </c>
      <c r="G1414" s="4">
        <f ca="1">OFFSET(InputPriceData!F$15,CalculationsAndCharts!$A1414+$A$11,IF($C$7,8,0),1,1)</f>
        <v>120.38</v>
      </c>
      <c r="H1414" s="138"/>
      <c r="I1414" s="138"/>
      <c r="O1414" s="246">
        <f t="shared" ca="1" si="210"/>
        <v>3.462190398570459</v>
      </c>
      <c r="P1414" s="246">
        <f t="shared" ca="1" si="211"/>
        <v>2.490751295132926</v>
      </c>
      <c r="Q1414" s="246">
        <f t="shared" ca="1" si="213"/>
        <v>3.9136983675775521</v>
      </c>
      <c r="R1414" s="4">
        <f t="shared" ca="1" si="214"/>
        <v>0.63641881954091861</v>
      </c>
      <c r="S1414" s="4">
        <f t="shared" ca="1" si="212"/>
        <v>0.9768828514857969</v>
      </c>
      <c r="W1414" s="246">
        <f t="shared" ca="1" si="215"/>
        <v>3.462190398570459</v>
      </c>
      <c r="X1414" s="246">
        <f t="shared" ca="1" si="216"/>
        <v>2.490751295132926</v>
      </c>
      <c r="Y1414" s="246">
        <f t="shared" ca="1" si="217"/>
        <v>3.9136983675775521</v>
      </c>
      <c r="Z1414" s="4">
        <f t="shared" ca="1" si="218"/>
        <v>0.63641881954091861</v>
      </c>
      <c r="AA1414" s="4">
        <f t="shared" ca="1" si="219"/>
        <v>0.82611640789464169</v>
      </c>
    </row>
    <row r="1415" spans="1:27" x14ac:dyDescent="0.25">
      <c r="A1415">
        <v>1383</v>
      </c>
      <c r="B1415" s="176">
        <f ca="1">OFFSET(InputPriceData!B$15,CalculationsAndCharts!$A1415+$A$11,0,1,1)</f>
        <v>39553</v>
      </c>
      <c r="C1415" s="3">
        <f ca="1">OFFSET(InputPriceData!G$15,CalculationsAndCharts!$A1415+$A$11,IF($C$7,8,0),1,1)</f>
        <v>172389200</v>
      </c>
      <c r="D1415" s="4">
        <f ca="1">OFFSET(InputPriceData!C$15,CalculationsAndCharts!$A1415+$A$11,IF($C$7,8,0),1,1)</f>
        <v>117.5</v>
      </c>
      <c r="E1415" s="4">
        <f ca="1">OFFSET(InputPriceData!D$15,CalculationsAndCharts!$A1415+$A$11,IF($C$7,8,0),1,1)</f>
        <v>117.6</v>
      </c>
      <c r="F1415" s="4">
        <f ca="1">OFFSET(InputPriceData!E$15,CalculationsAndCharts!$A1415+$A$11,IF($C$7,8,0),1,1)</f>
        <v>116.4</v>
      </c>
      <c r="G1415" s="4">
        <f ca="1">OFFSET(InputPriceData!F$15,CalculationsAndCharts!$A1415+$A$11,IF($C$7,8,0),1,1)</f>
        <v>117.2</v>
      </c>
      <c r="H1415" s="138"/>
      <c r="I1415" s="138"/>
      <c r="O1415" s="246">
        <f t="shared" ca="1" si="210"/>
        <v>0.38588446811005844</v>
      </c>
      <c r="P1415" s="246">
        <f t="shared" ca="1" si="211"/>
        <v>2.9032884349585149</v>
      </c>
      <c r="Q1415" s="246">
        <f t="shared" ca="1" si="213"/>
        <v>3.9492415414506077</v>
      </c>
      <c r="R1415" s="4">
        <f t="shared" ca="1" si="214"/>
        <v>0.73515089023704017</v>
      </c>
      <c r="S1415" s="4">
        <f t="shared" ca="1" si="212"/>
        <v>0.98406094105762743</v>
      </c>
      <c r="W1415" s="246">
        <f t="shared" ca="1" si="215"/>
        <v>0.38588446811005844</v>
      </c>
      <c r="X1415" s="246">
        <f t="shared" ca="1" si="216"/>
        <v>2.9032884349585149</v>
      </c>
      <c r="Y1415" s="246">
        <f t="shared" ca="1" si="217"/>
        <v>3.9492415414506077</v>
      </c>
      <c r="Z1415" s="4">
        <f t="shared" ca="1" si="218"/>
        <v>0.73515089023704017</v>
      </c>
      <c r="AA1415" s="4">
        <f t="shared" ca="1" si="219"/>
        <v>0.87720088548471653</v>
      </c>
    </row>
    <row r="1416" spans="1:27" x14ac:dyDescent="0.25">
      <c r="A1416">
        <v>1384</v>
      </c>
      <c r="B1416" s="176">
        <f ca="1">OFFSET(InputPriceData!B$15,CalculationsAndCharts!$A1416+$A$11,0,1,1)</f>
        <v>39552</v>
      </c>
      <c r="C1416" s="3">
        <f ca="1">OFFSET(InputPriceData!G$15,CalculationsAndCharts!$A1416+$A$11,IF($C$7,8,0),1,1)</f>
        <v>160522000</v>
      </c>
      <c r="D1416" s="4">
        <f ca="1">OFFSET(InputPriceData!C$15,CalculationsAndCharts!$A1416+$A$11,IF($C$7,8,0),1,1)</f>
        <v>117.16</v>
      </c>
      <c r="E1416" s="4">
        <f ca="1">OFFSET(InputPriceData!D$15,CalculationsAndCharts!$A1416+$A$11,IF($C$7,8,0),1,1)</f>
        <v>117.47</v>
      </c>
      <c r="F1416" s="4">
        <f ca="1">OFFSET(InputPriceData!E$15,CalculationsAndCharts!$A1416+$A$11,IF($C$7,8,0),1,1)</f>
        <v>116.6</v>
      </c>
      <c r="G1416" s="4">
        <f ca="1">OFFSET(InputPriceData!F$15,CalculationsAndCharts!$A1416+$A$11,IF($C$7,8,0),1,1)</f>
        <v>116.93</v>
      </c>
      <c r="H1416" s="138"/>
      <c r="I1416" s="138"/>
      <c r="O1416" s="246">
        <f t="shared" ca="1" si="210"/>
        <v>6.6591742802672105E-2</v>
      </c>
      <c r="P1416" s="246">
        <f t="shared" ca="1" si="211"/>
        <v>3.4258974246912186</v>
      </c>
      <c r="Q1416" s="246">
        <f t="shared" ca="1" si="213"/>
        <v>3.9851075090318946</v>
      </c>
      <c r="R1416" s="4">
        <f t="shared" ca="1" si="214"/>
        <v>0.85967503183458016</v>
      </c>
      <c r="S1416" s="4">
        <f t="shared" ca="1" si="212"/>
        <v>0.9920886072873506</v>
      </c>
      <c r="W1416" s="246">
        <f t="shared" ca="1" si="215"/>
        <v>6.6591742802672105E-2</v>
      </c>
      <c r="X1416" s="246">
        <f t="shared" ca="1" si="216"/>
        <v>3.4258974246912186</v>
      </c>
      <c r="Y1416" s="246">
        <f t="shared" ca="1" si="217"/>
        <v>3.9851075090318946</v>
      </c>
      <c r="Z1416" s="4">
        <f t="shared" ca="1" si="218"/>
        <v>0.85967503183458016</v>
      </c>
      <c r="AA1416" s="4">
        <f t="shared" ca="1" si="219"/>
        <v>0.93734886551417707</v>
      </c>
    </row>
    <row r="1417" spans="1:27" x14ac:dyDescent="0.25">
      <c r="A1417">
        <v>1385</v>
      </c>
      <c r="B1417" s="176">
        <f ca="1">OFFSET(InputPriceData!B$15,CalculationsAndCharts!$A1417+$A$11,0,1,1)</f>
        <v>39549</v>
      </c>
      <c r="C1417" s="3">
        <f ca="1">OFFSET(InputPriceData!G$15,CalculationsAndCharts!$A1417+$A$11,IF($C$7,8,0),1,1)</f>
        <v>222973300</v>
      </c>
      <c r="D1417" s="4">
        <f ca="1">OFFSET(InputPriceData!C$15,CalculationsAndCharts!$A1417+$A$11,IF($C$7,8,0),1,1)</f>
        <v>118.3</v>
      </c>
      <c r="E1417" s="4">
        <f ca="1">OFFSET(InputPriceData!D$15,CalculationsAndCharts!$A1417+$A$11,IF($C$7,8,0),1,1)</f>
        <v>118.85</v>
      </c>
      <c r="F1417" s="4">
        <f ca="1">OFFSET(InputPriceData!E$15,CalculationsAndCharts!$A1417+$A$11,IF($C$7,8,0),1,1)</f>
        <v>116.99</v>
      </c>
      <c r="G1417" s="4">
        <f ca="1">OFFSET(InputPriceData!F$15,CalculationsAndCharts!$A1417+$A$11,IF($C$7,8,0),1,1)</f>
        <v>117.32</v>
      </c>
      <c r="H1417" s="138"/>
      <c r="I1417" s="138"/>
      <c r="O1417" s="246">
        <f t="shared" ca="1" si="210"/>
        <v>0.40781601222418384</v>
      </c>
      <c r="P1417" s="246">
        <f t="shared" ca="1" si="211"/>
        <v>3.8465706661859405</v>
      </c>
      <c r="Q1417" s="246">
        <f t="shared" ca="1" si="213"/>
        <v>4.0212992018485316</v>
      </c>
      <c r="R1417" s="4">
        <f t="shared" ca="1" si="214"/>
        <v>0.95654923274988568</v>
      </c>
      <c r="S1417" s="4">
        <f t="shared" ca="1" si="212"/>
        <v>0.99766505991077092</v>
      </c>
      <c r="W1417" s="246">
        <f t="shared" ca="1" si="215"/>
        <v>0.40781601222418384</v>
      </c>
      <c r="X1417" s="246">
        <f t="shared" ca="1" si="216"/>
        <v>3.8465706661859405</v>
      </c>
      <c r="Y1417" s="246">
        <f t="shared" ca="1" si="217"/>
        <v>4.0212992018485316</v>
      </c>
      <c r="Z1417" s="4">
        <f t="shared" ca="1" si="218"/>
        <v>0.95654923274988568</v>
      </c>
      <c r="AA1417" s="4">
        <f t="shared" ca="1" si="219"/>
        <v>0.98114415664685328</v>
      </c>
    </row>
    <row r="1418" spans="1:27" x14ac:dyDescent="0.25">
      <c r="A1418">
        <v>1386</v>
      </c>
      <c r="B1418" s="176">
        <f ca="1">OFFSET(InputPriceData!B$15,CalculationsAndCharts!$A1418+$A$11,0,1,1)</f>
        <v>39548</v>
      </c>
      <c r="C1418" s="3">
        <f ca="1">OFFSET(InputPriceData!G$15,CalculationsAndCharts!$A1418+$A$11,IF($C$7,8,0),1,1)</f>
        <v>192967800</v>
      </c>
      <c r="D1418" s="4">
        <f ca="1">OFFSET(InputPriceData!C$15,CalculationsAndCharts!$A1418+$A$11,IF($C$7,8,0),1,1)</f>
        <v>119.12</v>
      </c>
      <c r="E1418" s="4">
        <f ca="1">OFFSET(InputPriceData!D$15,CalculationsAndCharts!$A1418+$A$11,IF($C$7,8,0),1,1)</f>
        <v>120.22</v>
      </c>
      <c r="F1418" s="4">
        <f ca="1">OFFSET(InputPriceData!E$15,CalculationsAndCharts!$A1418+$A$11,IF($C$7,8,0),1,1)</f>
        <v>118.66</v>
      </c>
      <c r="G1418" s="4">
        <f ca="1">OFFSET(InputPriceData!F$15,CalculationsAndCharts!$A1418+$A$11,IF($C$7,8,0),1,1)</f>
        <v>119.65</v>
      </c>
      <c r="H1418" s="138"/>
      <c r="I1418" s="138"/>
      <c r="O1418" s="246">
        <f t="shared" ca="1" si="210"/>
        <v>2.8090651764574108</v>
      </c>
      <c r="P1418" s="246">
        <f t="shared" ca="1" si="211"/>
        <v>4.0578195780509905</v>
      </c>
      <c r="Q1418" s="246">
        <f t="shared" ca="1" si="213"/>
        <v>4.0578195780509905</v>
      </c>
      <c r="R1418" s="4">
        <f t="shared" ca="1" si="214"/>
        <v>1</v>
      </c>
      <c r="S1418" s="4">
        <f t="shared" ca="1" si="212"/>
        <v>1</v>
      </c>
      <c r="W1418" s="246">
        <f t="shared" ca="1" si="215"/>
        <v>2.8090651764574108</v>
      </c>
      <c r="X1418" s="246">
        <f t="shared" ca="1" si="216"/>
        <v>4.0578195780509905</v>
      </c>
      <c r="Y1418" s="246">
        <f t="shared" ca="1" si="217"/>
        <v>4.0578195780509905</v>
      </c>
      <c r="Z1418" s="4">
        <f t="shared" ca="1" si="218"/>
        <v>1</v>
      </c>
      <c r="AA1418" s="4">
        <f t="shared" ca="1" si="219"/>
        <v>1</v>
      </c>
    </row>
    <row r="1419" spans="1:27" x14ac:dyDescent="0.25">
      <c r="A1419">
        <v>1387</v>
      </c>
      <c r="B1419" s="176">
        <f ca="1">OFFSET(InputPriceData!B$15,CalculationsAndCharts!$A1419+$A$11,0,1,1)</f>
        <v>39547</v>
      </c>
      <c r="C1419" s="3">
        <f ca="1">OFFSET(InputPriceData!G$15,CalculationsAndCharts!$A1419+$A$11,IF($C$7,8,0),1,1)</f>
        <v>195610600</v>
      </c>
      <c r="D1419" s="4">
        <f ca="1">OFFSET(InputPriceData!C$15,CalculationsAndCharts!$A1419+$A$11,IF($C$7,8,0),1,1)</f>
        <v>120.17</v>
      </c>
      <c r="E1419" s="4">
        <f ca="1">OFFSET(InputPriceData!D$15,CalculationsAndCharts!$A1419+$A$11,IF($C$7,8,0),1,1)</f>
        <v>120.33</v>
      </c>
      <c r="F1419" s="4">
        <f ca="1">OFFSET(InputPriceData!E$15,CalculationsAndCharts!$A1419+$A$11,IF($C$7,8,0),1,1)</f>
        <v>118.65</v>
      </c>
      <c r="G1419" s="4">
        <f ca="1">OFFSET(InputPriceData!F$15,CalculationsAndCharts!$A1419+$A$11,IF($C$7,8,0),1,1)</f>
        <v>119.48</v>
      </c>
      <c r="H1419" s="138"/>
      <c r="I1419" s="138"/>
      <c r="O1419" s="246">
        <f t="shared" ca="1" si="210"/>
        <v>2.8128047447345899</v>
      </c>
      <c r="P1419" s="246">
        <f t="shared" ca="1" si="211"/>
        <v>4.0854360713456623</v>
      </c>
      <c r="Q1419" s="246">
        <f t="shared" ca="1" si="213"/>
        <v>4.0854360713456623</v>
      </c>
      <c r="R1419" s="4">
        <f t="shared" ca="1" si="214"/>
        <v>1</v>
      </c>
      <c r="S1419" s="4">
        <f t="shared" ca="1" si="212"/>
        <v>1</v>
      </c>
      <c r="W1419" s="246">
        <f t="shared" ca="1" si="215"/>
        <v>2.8128047447345899</v>
      </c>
      <c r="X1419" s="246">
        <f t="shared" ca="1" si="216"/>
        <v>4.0854360713456623</v>
      </c>
      <c r="Y1419" s="246">
        <f t="shared" ca="1" si="217"/>
        <v>4.0854360713456623</v>
      </c>
      <c r="Z1419" s="4">
        <f t="shared" ca="1" si="218"/>
        <v>1</v>
      </c>
      <c r="AA1419" s="4">
        <f t="shared" ca="1" si="219"/>
        <v>1</v>
      </c>
    </row>
    <row r="1420" spans="1:27" x14ac:dyDescent="0.25">
      <c r="A1420">
        <v>1388</v>
      </c>
      <c r="B1420" s="176">
        <f ca="1">OFFSET(InputPriceData!B$15,CalculationsAndCharts!$A1420+$A$11,0,1,1)</f>
        <v>39546</v>
      </c>
      <c r="C1420" s="3">
        <f ca="1">OFFSET(InputPriceData!G$15,CalculationsAndCharts!$A1420+$A$11,IF($C$7,8,0),1,1)</f>
        <v>148937300</v>
      </c>
      <c r="D1420" s="4">
        <f ca="1">OFFSET(InputPriceData!C$15,CalculationsAndCharts!$A1420+$A$11,IF($C$7,8,0),1,1)</f>
        <v>119.8</v>
      </c>
      <c r="E1420" s="4">
        <f ca="1">OFFSET(InputPriceData!D$15,CalculationsAndCharts!$A1420+$A$11,IF($C$7,8,0),1,1)</f>
        <v>120.44</v>
      </c>
      <c r="F1420" s="4">
        <f ca="1">OFFSET(InputPriceData!E$15,CalculationsAndCharts!$A1420+$A$11,IF($C$7,8,0),1,1)</f>
        <v>119.58</v>
      </c>
      <c r="G1420" s="4">
        <f ca="1">OFFSET(InputPriceData!F$15,CalculationsAndCharts!$A1420+$A$11,IF($C$7,8,0),1,1)</f>
        <v>120.35</v>
      </c>
      <c r="H1420" s="138"/>
      <c r="I1420" s="138"/>
      <c r="O1420" s="246">
        <f t="shared" ca="1" si="210"/>
        <v>3.8988775229100616</v>
      </c>
      <c r="P1420" s="246">
        <f t="shared" ca="1" si="211"/>
        <v>3.9714713706772065</v>
      </c>
      <c r="Q1420" s="246">
        <f t="shared" ca="1" si="213"/>
        <v>3.9714713706772065</v>
      </c>
      <c r="R1420" s="4">
        <f t="shared" ca="1" si="214"/>
        <v>1</v>
      </c>
      <c r="S1420" s="4">
        <f t="shared" ca="1" si="212"/>
        <v>1</v>
      </c>
      <c r="W1420" s="246">
        <f t="shared" ca="1" si="215"/>
        <v>3.8988775229100616</v>
      </c>
      <c r="X1420" s="246">
        <f t="shared" ca="1" si="216"/>
        <v>3.9714713706772065</v>
      </c>
      <c r="Y1420" s="246">
        <f t="shared" ca="1" si="217"/>
        <v>3.9714713706772065</v>
      </c>
      <c r="Z1420" s="4">
        <f t="shared" ca="1" si="218"/>
        <v>1</v>
      </c>
      <c r="AA1420" s="4">
        <f t="shared" ca="1" si="219"/>
        <v>1</v>
      </c>
    </row>
    <row r="1421" spans="1:27" x14ac:dyDescent="0.25">
      <c r="A1421">
        <v>1389</v>
      </c>
      <c r="B1421" s="176">
        <f ca="1">OFFSET(InputPriceData!B$15,CalculationsAndCharts!$A1421+$A$11,0,1,1)</f>
        <v>39545</v>
      </c>
      <c r="C1421" s="3">
        <f ca="1">OFFSET(InputPriceData!G$15,CalculationsAndCharts!$A1421+$A$11,IF($C$7,8,0),1,1)</f>
        <v>154245500</v>
      </c>
      <c r="D1421" s="4">
        <f ca="1">OFFSET(InputPriceData!C$15,CalculationsAndCharts!$A1421+$A$11,IF($C$7,8,0),1,1)</f>
        <v>121.27</v>
      </c>
      <c r="E1421" s="4">
        <f ca="1">OFFSET(InputPriceData!D$15,CalculationsAndCharts!$A1421+$A$11,IF($C$7,8,0),1,1)</f>
        <v>121.89</v>
      </c>
      <c r="F1421" s="4">
        <f ca="1">OFFSET(InputPriceData!E$15,CalculationsAndCharts!$A1421+$A$11,IF($C$7,8,0),1,1)</f>
        <v>120.28</v>
      </c>
      <c r="G1421" s="4">
        <f ca="1">OFFSET(InputPriceData!F$15,CalculationsAndCharts!$A1421+$A$11,IF($C$7,8,0),1,1)</f>
        <v>120.47</v>
      </c>
      <c r="H1421" s="138"/>
      <c r="I1421" s="138"/>
      <c r="O1421" s="246">
        <f t="shared" ca="1" si="210"/>
        <v>4.2933762485630718</v>
      </c>
      <c r="P1421" s="246">
        <f t="shared" ca="1" si="211"/>
        <v>3.7179196432012738</v>
      </c>
      <c r="Q1421" s="246">
        <f t="shared" ca="1" si="213"/>
        <v>3.7179196432012738</v>
      </c>
      <c r="R1421" s="4">
        <f t="shared" ca="1" si="214"/>
        <v>1</v>
      </c>
      <c r="S1421" s="4">
        <f t="shared" ca="1" si="212"/>
        <v>1</v>
      </c>
      <c r="W1421" s="246">
        <f t="shared" ca="1" si="215"/>
        <v>4.2933762485630718</v>
      </c>
      <c r="X1421" s="246">
        <f t="shared" ca="1" si="216"/>
        <v>3.7179196432012738</v>
      </c>
      <c r="Y1421" s="246">
        <f t="shared" ca="1" si="217"/>
        <v>3.7179196432012738</v>
      </c>
      <c r="Z1421" s="4">
        <f t="shared" ca="1" si="218"/>
        <v>1</v>
      </c>
      <c r="AA1421" s="4">
        <f t="shared" ca="1" si="219"/>
        <v>1</v>
      </c>
    </row>
    <row r="1422" spans="1:27" x14ac:dyDescent="0.25">
      <c r="A1422">
        <v>1390</v>
      </c>
      <c r="B1422" s="176">
        <f ca="1">OFFSET(InputPriceData!B$15,CalculationsAndCharts!$A1422+$A$11,0,1,1)</f>
        <v>39542</v>
      </c>
      <c r="C1422" s="3">
        <f ca="1">OFFSET(InputPriceData!G$15,CalculationsAndCharts!$A1422+$A$11,IF($C$7,8,0),1,1)</f>
        <v>204446800</v>
      </c>
      <c r="D1422" s="4">
        <f ca="1">OFFSET(InputPriceData!C$15,CalculationsAndCharts!$A1422+$A$11,IF($C$7,8,0),1,1)</f>
        <v>120.61</v>
      </c>
      <c r="E1422" s="4">
        <f ca="1">OFFSET(InputPriceData!D$15,CalculationsAndCharts!$A1422+$A$11,IF($C$7,8,0),1,1)</f>
        <v>121.35</v>
      </c>
      <c r="F1422" s="4">
        <f ca="1">OFFSET(InputPriceData!E$15,CalculationsAndCharts!$A1422+$A$11,IF($C$7,8,0),1,1)</f>
        <v>119.73</v>
      </c>
      <c r="G1422" s="4">
        <f ca="1">OFFSET(InputPriceData!F$15,CalculationsAndCharts!$A1422+$A$11,IF($C$7,8,0),1,1)</f>
        <v>120.41</v>
      </c>
      <c r="H1422" s="138"/>
      <c r="I1422" s="138"/>
      <c r="O1422" s="246">
        <f t="shared" ca="1" si="210"/>
        <v>4.5274042339683058</v>
      </c>
      <c r="P1422" s="246">
        <f t="shared" ca="1" si="211"/>
        <v>3.3691602964108527</v>
      </c>
      <c r="Q1422" s="246">
        <f t="shared" ca="1" si="213"/>
        <v>3.6272338297987088</v>
      </c>
      <c r="R1422" s="4">
        <f t="shared" ca="1" si="214"/>
        <v>0.92885114511567679</v>
      </c>
      <c r="S1422" s="4">
        <f t="shared" ca="1" si="212"/>
        <v>0.99612471833910177</v>
      </c>
      <c r="W1422" s="246">
        <f t="shared" ca="1" si="215"/>
        <v>4.5274042339683058</v>
      </c>
      <c r="X1422" s="246">
        <f t="shared" ca="1" si="216"/>
        <v>3.3691602964108527</v>
      </c>
      <c r="Y1422" s="246">
        <f t="shared" ca="1" si="217"/>
        <v>3.6272338297987088</v>
      </c>
      <c r="Z1422" s="4">
        <f t="shared" ca="1" si="218"/>
        <v>0.92885114511567679</v>
      </c>
      <c r="AA1422" s="4">
        <f t="shared" ca="1" si="219"/>
        <v>0.96887491529677228</v>
      </c>
    </row>
    <row r="1423" spans="1:27" x14ac:dyDescent="0.25">
      <c r="A1423">
        <v>1391</v>
      </c>
      <c r="B1423" s="176">
        <f ca="1">OFFSET(InputPriceData!B$15,CalculationsAndCharts!$A1423+$A$11,0,1,1)</f>
        <v>39541</v>
      </c>
      <c r="C1423" s="3">
        <f ca="1">OFFSET(InputPriceData!G$15,CalculationsAndCharts!$A1423+$A$11,IF($C$7,8,0),1,1)</f>
        <v>175884800</v>
      </c>
      <c r="D1423" s="4">
        <f ca="1">OFFSET(InputPriceData!C$15,CalculationsAndCharts!$A1423+$A$11,IF($C$7,8,0),1,1)</f>
        <v>119.59</v>
      </c>
      <c r="E1423" s="4">
        <f ca="1">OFFSET(InputPriceData!D$15,CalculationsAndCharts!$A1423+$A$11,IF($C$7,8,0),1,1)</f>
        <v>120.89</v>
      </c>
      <c r="F1423" s="4">
        <f ca="1">OFFSET(InputPriceData!E$15,CalculationsAndCharts!$A1423+$A$11,IF($C$7,8,0),1,1)</f>
        <v>119.37</v>
      </c>
      <c r="G1423" s="4">
        <f ca="1">OFFSET(InputPriceData!F$15,CalculationsAndCharts!$A1423+$A$11,IF($C$7,8,0),1,1)</f>
        <v>120.54</v>
      </c>
      <c r="H1423" s="138"/>
      <c r="I1423" s="138"/>
      <c r="O1423" s="246">
        <f t="shared" ca="1" si="210"/>
        <v>4.9725671080851885</v>
      </c>
      <c r="P1423" s="246">
        <f t="shared" ca="1" si="211"/>
        <v>2.953634598920126</v>
      </c>
      <c r="Q1423" s="246">
        <f t="shared" ca="1" si="213"/>
        <v>3.6601754084749838</v>
      </c>
      <c r="R1423" s="4">
        <f t="shared" ca="1" si="214"/>
        <v>0.80696531430737117</v>
      </c>
      <c r="S1423" s="4">
        <f t="shared" ca="1" si="212"/>
        <v>0.98881780823430288</v>
      </c>
      <c r="W1423" s="246">
        <f t="shared" ca="1" si="215"/>
        <v>4.9725671080851885</v>
      </c>
      <c r="X1423" s="246">
        <f t="shared" ca="1" si="216"/>
        <v>2.953634598920126</v>
      </c>
      <c r="Y1423" s="246">
        <f t="shared" ca="1" si="217"/>
        <v>3.6601754084749838</v>
      </c>
      <c r="Z1423" s="4">
        <f t="shared" ca="1" si="218"/>
        <v>0.80696531430737117</v>
      </c>
      <c r="AA1423" s="4">
        <f t="shared" ca="1" si="219"/>
        <v>0.91244177031848039</v>
      </c>
    </row>
    <row r="1424" spans="1:27" x14ac:dyDescent="0.25">
      <c r="A1424">
        <v>1392</v>
      </c>
      <c r="B1424" s="176">
        <f ca="1">OFFSET(InputPriceData!B$15,CalculationsAndCharts!$A1424+$A$11,0,1,1)</f>
        <v>39540</v>
      </c>
      <c r="C1424" s="3">
        <f ca="1">OFFSET(InputPriceData!G$15,CalculationsAndCharts!$A1424+$A$11,IF($C$7,8,0),1,1)</f>
        <v>210910800</v>
      </c>
      <c r="D1424" s="4">
        <f ca="1">OFFSET(InputPriceData!C$15,CalculationsAndCharts!$A1424+$A$11,IF($C$7,8,0),1,1)</f>
        <v>120.55</v>
      </c>
      <c r="E1424" s="4">
        <f ca="1">OFFSET(InputPriceData!D$15,CalculationsAndCharts!$A1424+$A$11,IF($C$7,8,0),1,1)</f>
        <v>121.09</v>
      </c>
      <c r="F1424" s="4">
        <f ca="1">OFFSET(InputPriceData!E$15,CalculationsAndCharts!$A1424+$A$11,IF($C$7,8,0),1,1)</f>
        <v>119.61</v>
      </c>
      <c r="G1424" s="4">
        <f ca="1">OFFSET(InputPriceData!F$15,CalculationsAndCharts!$A1424+$A$11,IF($C$7,8,0),1,1)</f>
        <v>120.24</v>
      </c>
      <c r="H1424" s="138"/>
      <c r="I1424" s="138"/>
      <c r="O1424" s="246">
        <f t="shared" ca="1" si="210"/>
        <v>4.999077018126223</v>
      </c>
      <c r="P1424" s="246">
        <f t="shared" ca="1" si="211"/>
        <v>2.5270373977879901</v>
      </c>
      <c r="Q1424" s="246">
        <f t="shared" ca="1" si="213"/>
        <v>3.6934161538597214</v>
      </c>
      <c r="R1424" s="4">
        <f t="shared" ca="1" si="214"/>
        <v>0.68420055918886002</v>
      </c>
      <c r="S1424" s="4">
        <f t="shared" ca="1" si="212"/>
        <v>0.9804553006938731</v>
      </c>
      <c r="W1424" s="246">
        <f t="shared" ca="1" si="215"/>
        <v>4.999077018126223</v>
      </c>
      <c r="X1424" s="246">
        <f t="shared" ca="1" si="216"/>
        <v>2.5270373977879901</v>
      </c>
      <c r="Y1424" s="246">
        <f t="shared" ca="1" si="217"/>
        <v>3.6934161538597214</v>
      </c>
      <c r="Z1424" s="4">
        <f t="shared" ca="1" si="218"/>
        <v>0.68420055918886002</v>
      </c>
      <c r="AA1424" s="4">
        <f t="shared" ca="1" si="219"/>
        <v>0.85123450850175741</v>
      </c>
    </row>
    <row r="1425" spans="1:27" x14ac:dyDescent="0.25">
      <c r="A1425">
        <v>1393</v>
      </c>
      <c r="B1425" s="176">
        <f ca="1">OFFSET(InputPriceData!B$15,CalculationsAndCharts!$A1425+$A$11,0,1,1)</f>
        <v>39539</v>
      </c>
      <c r="C1425" s="3">
        <f ca="1">OFFSET(InputPriceData!G$15,CalculationsAndCharts!$A1425+$A$11,IF($C$7,8,0),1,1)</f>
        <v>254547300</v>
      </c>
      <c r="D1425" s="4">
        <f ca="1">OFFSET(InputPriceData!C$15,CalculationsAndCharts!$A1425+$A$11,IF($C$7,8,0),1,1)</f>
        <v>117.53</v>
      </c>
      <c r="E1425" s="4">
        <f ca="1">OFFSET(InputPriceData!D$15,CalculationsAndCharts!$A1425+$A$11,IF($C$7,8,0),1,1)</f>
        <v>120.37</v>
      </c>
      <c r="F1425" s="4">
        <f ca="1">OFFSET(InputPriceData!E$15,CalculationsAndCharts!$A1425+$A$11,IF($C$7,8,0),1,1)</f>
        <v>117.44</v>
      </c>
      <c r="G1425" s="4">
        <f ca="1">OFFSET(InputPriceData!F$15,CalculationsAndCharts!$A1425+$A$11,IF($C$7,8,0),1,1)</f>
        <v>120.17</v>
      </c>
      <c r="H1425" s="138"/>
      <c r="I1425" s="138"/>
      <c r="O1425" s="246">
        <f t="shared" ca="1" si="210"/>
        <v>5.2582989399754299</v>
      </c>
      <c r="P1425" s="246">
        <f t="shared" ca="1" si="211"/>
        <v>2.1647925869990399</v>
      </c>
      <c r="Q1425" s="246">
        <f t="shared" ca="1" si="213"/>
        <v>3.7269587829058741</v>
      </c>
      <c r="R1425" s="4">
        <f t="shared" ca="1" si="214"/>
        <v>0.58084693528893061</v>
      </c>
      <c r="S1425" s="4">
        <f t="shared" ca="1" si="212"/>
        <v>0.97247416220232752</v>
      </c>
      <c r="W1425" s="246">
        <f t="shared" ca="1" si="215"/>
        <v>5.2582989399754299</v>
      </c>
      <c r="X1425" s="246">
        <f t="shared" ca="1" si="216"/>
        <v>2.1647925869990399</v>
      </c>
      <c r="Y1425" s="246">
        <f t="shared" ca="1" si="217"/>
        <v>3.7269587829058741</v>
      </c>
      <c r="Z1425" s="4">
        <f t="shared" ca="1" si="218"/>
        <v>0.58084693528893061</v>
      </c>
      <c r="AA1425" s="4">
        <f t="shared" ca="1" si="219"/>
        <v>0.79592313079077393</v>
      </c>
    </row>
    <row r="1426" spans="1:27" x14ac:dyDescent="0.25">
      <c r="A1426">
        <v>1394</v>
      </c>
      <c r="B1426" s="176">
        <f ca="1">OFFSET(InputPriceData!B$15,CalculationsAndCharts!$A1426+$A$11,0,1,1)</f>
        <v>39538</v>
      </c>
      <c r="C1426" s="3">
        <f ca="1">OFFSET(InputPriceData!G$15,CalculationsAndCharts!$A1426+$A$11,IF($C$7,8,0),1,1)</f>
        <v>166692100</v>
      </c>
      <c r="D1426" s="4">
        <f ca="1">OFFSET(InputPriceData!C$15,CalculationsAndCharts!$A1426+$A$11,IF($C$7,8,0),1,1)</f>
        <v>115.48</v>
      </c>
      <c r="E1426" s="4">
        <f ca="1">OFFSET(InputPriceData!D$15,CalculationsAndCharts!$A1426+$A$11,IF($C$7,8,0),1,1)</f>
        <v>116.75</v>
      </c>
      <c r="F1426" s="4">
        <f ca="1">OFFSET(InputPriceData!E$15,CalculationsAndCharts!$A1426+$A$11,IF($C$7,8,0),1,1)</f>
        <v>115.31</v>
      </c>
      <c r="G1426" s="4">
        <f ca="1">OFFSET(InputPriceData!F$15,CalculationsAndCharts!$A1426+$A$11,IF($C$7,8,0),1,1)</f>
        <v>116.08</v>
      </c>
      <c r="H1426" s="138"/>
      <c r="I1426" s="138"/>
      <c r="O1426" s="246">
        <f t="shared" ca="1" si="210"/>
        <v>1.3260176761932343</v>
      </c>
      <c r="P1426" s="246">
        <f t="shared" ca="1" si="211"/>
        <v>1.9651235939292904</v>
      </c>
      <c r="Q1426" s="246">
        <f t="shared" ca="1" si="213"/>
        <v>3.7608060372410437</v>
      </c>
      <c r="R1426" s="4">
        <f t="shared" ca="1" si="214"/>
        <v>0.52252723870091433</v>
      </c>
      <c r="S1426" s="4">
        <f t="shared" ca="1" si="212"/>
        <v>0.9675249243265277</v>
      </c>
      <c r="W1426" s="246">
        <f t="shared" ca="1" si="215"/>
        <v>1.3260176761932343</v>
      </c>
      <c r="X1426" s="246">
        <f t="shared" ca="1" si="216"/>
        <v>1.9651235939292904</v>
      </c>
      <c r="Y1426" s="246">
        <f t="shared" ca="1" si="217"/>
        <v>3.7608060372410437</v>
      </c>
      <c r="Z1426" s="4">
        <f t="shared" ca="1" si="218"/>
        <v>0.52252723870091433</v>
      </c>
      <c r="AA1426" s="4">
        <f t="shared" ca="1" si="219"/>
        <v>0.76304294870260425</v>
      </c>
    </row>
    <row r="1427" spans="1:27" x14ac:dyDescent="0.25">
      <c r="A1427">
        <v>1395</v>
      </c>
      <c r="B1427" s="176">
        <f ca="1">OFFSET(InputPriceData!B$15,CalculationsAndCharts!$A1427+$A$11,0,1,1)</f>
        <v>39535</v>
      </c>
      <c r="C1427" s="3">
        <f ca="1">OFFSET(InputPriceData!G$15,CalculationsAndCharts!$A1427+$A$11,IF($C$7,8,0),1,1)</f>
        <v>180896100</v>
      </c>
      <c r="D1427" s="4">
        <f ca="1">OFFSET(InputPriceData!C$15,CalculationsAndCharts!$A1427+$A$11,IF($C$7,8,0),1,1)</f>
        <v>116.98</v>
      </c>
      <c r="E1427" s="4">
        <f ca="1">OFFSET(InputPriceData!D$15,CalculationsAndCharts!$A1427+$A$11,IF($C$7,8,0),1,1)</f>
        <v>117.31</v>
      </c>
      <c r="F1427" s="4">
        <f ca="1">OFFSET(InputPriceData!E$15,CalculationsAndCharts!$A1427+$A$11,IF($C$7,8,0),1,1)</f>
        <v>115.28</v>
      </c>
      <c r="G1427" s="4">
        <f ca="1">OFFSET(InputPriceData!F$15,CalculationsAndCharts!$A1427+$A$11,IF($C$7,8,0),1,1)</f>
        <v>115.68</v>
      </c>
      <c r="H1427" s="138"/>
      <c r="I1427" s="138"/>
      <c r="O1427" s="246">
        <f t="shared" ca="1" si="210"/>
        <v>0.88509707342445632</v>
      </c>
      <c r="P1427" s="246">
        <f t="shared" ca="1" si="211"/>
        <v>1.8172836356833248</v>
      </c>
      <c r="Q1427" s="246">
        <f t="shared" ca="1" si="213"/>
        <v>3.7949606833915679</v>
      </c>
      <c r="R1427" s="4">
        <f t="shared" ca="1" si="214"/>
        <v>0.47886757921803103</v>
      </c>
      <c r="S1427" s="4">
        <f t="shared" ca="1" si="212"/>
        <v>0.96358215197392294</v>
      </c>
      <c r="W1427" s="246">
        <f t="shared" ca="1" si="215"/>
        <v>0.88509707342445632</v>
      </c>
      <c r="X1427" s="246">
        <f t="shared" ca="1" si="216"/>
        <v>1.8172836356833248</v>
      </c>
      <c r="Y1427" s="246">
        <f t="shared" ca="1" si="217"/>
        <v>3.7949606833915679</v>
      </c>
      <c r="Z1427" s="4">
        <f t="shared" ca="1" si="218"/>
        <v>0.47886757921803103</v>
      </c>
      <c r="AA1427" s="4">
        <f t="shared" ca="1" si="219"/>
        <v>0.73758530368169184</v>
      </c>
    </row>
    <row r="1428" spans="1:27" x14ac:dyDescent="0.25">
      <c r="A1428">
        <v>1396</v>
      </c>
      <c r="B1428" s="176">
        <f ca="1">OFFSET(InputPriceData!B$15,CalculationsAndCharts!$A1428+$A$11,0,1,1)</f>
        <v>39534</v>
      </c>
      <c r="C1428" s="3">
        <f ca="1">OFFSET(InputPriceData!G$15,CalculationsAndCharts!$A1428+$A$11,IF($C$7,8,0),1,1)</f>
        <v>225153200</v>
      </c>
      <c r="D1428" s="4">
        <f ca="1">OFFSET(InputPriceData!C$15,CalculationsAndCharts!$A1428+$A$11,IF($C$7,8,0),1,1)</f>
        <v>118.05</v>
      </c>
      <c r="E1428" s="4">
        <f ca="1">OFFSET(InputPriceData!D$15,CalculationsAndCharts!$A1428+$A$11,IF($C$7,8,0),1,1)</f>
        <v>118.26</v>
      </c>
      <c r="F1428" s="4">
        <f ca="1">OFFSET(InputPriceData!E$15,CalculationsAndCharts!$A1428+$A$11,IF($C$7,8,0),1,1)</f>
        <v>116.43</v>
      </c>
      <c r="G1428" s="4">
        <f ca="1">OFFSET(InputPriceData!F$15,CalculationsAndCharts!$A1428+$A$11,IF($C$7,8,0),1,1)</f>
        <v>116.8</v>
      </c>
      <c r="H1428" s="138"/>
      <c r="I1428" s="138"/>
      <c r="O1428" s="246">
        <f t="shared" ca="1" si="210"/>
        <v>1.9912204329745404</v>
      </c>
      <c r="P1428" s="246">
        <f t="shared" ca="1" si="211"/>
        <v>1.4990714503472131</v>
      </c>
      <c r="Q1428" s="246">
        <f t="shared" ca="1" si="213"/>
        <v>3.8294255130086459</v>
      </c>
      <c r="R1428" s="4">
        <f t="shared" ca="1" si="214"/>
        <v>0.3914611853017726</v>
      </c>
      <c r="S1428" s="4">
        <f t="shared" ca="1" si="212"/>
        <v>0.95500021927944634</v>
      </c>
      <c r="W1428" s="246">
        <f t="shared" ca="1" si="215"/>
        <v>1.9912204329745404</v>
      </c>
      <c r="X1428" s="246">
        <f t="shared" ca="1" si="216"/>
        <v>1.4990714503472131</v>
      </c>
      <c r="Y1428" s="246">
        <f t="shared" ca="1" si="217"/>
        <v>3.8294255130086459</v>
      </c>
      <c r="Z1428" s="4">
        <f t="shared" ca="1" si="218"/>
        <v>0.3914611853017726</v>
      </c>
      <c r="AA1428" s="4">
        <f t="shared" ca="1" si="219"/>
        <v>0.68430901763874996</v>
      </c>
    </row>
    <row r="1429" spans="1:27" x14ac:dyDescent="0.25">
      <c r="A1429">
        <v>1397</v>
      </c>
      <c r="B1429" s="176">
        <f ca="1">OFFSET(InputPriceData!B$15,CalculationsAndCharts!$A1429+$A$11,0,1,1)</f>
        <v>39533</v>
      </c>
      <c r="C1429" s="3">
        <f ca="1">OFFSET(InputPriceData!G$15,CalculationsAndCharts!$A1429+$A$11,IF($C$7,8,0),1,1)</f>
        <v>196934300</v>
      </c>
      <c r="D1429" s="4">
        <f ca="1">OFFSET(InputPriceData!C$15,CalculationsAndCharts!$A1429+$A$11,IF($C$7,8,0),1,1)</f>
        <v>118.28</v>
      </c>
      <c r="E1429" s="4">
        <f ca="1">OFFSET(InputPriceData!D$15,CalculationsAndCharts!$A1429+$A$11,IF($C$7,8,0),1,1)</f>
        <v>118.83</v>
      </c>
      <c r="F1429" s="4">
        <f ca="1">OFFSET(InputPriceData!E$15,CalculationsAndCharts!$A1429+$A$11,IF($C$7,8,0),1,1)</f>
        <v>117.09</v>
      </c>
      <c r="G1429" s="4">
        <f ca="1">OFFSET(InputPriceData!F$15,CalculationsAndCharts!$A1429+$A$11,IF($C$7,8,0),1,1)</f>
        <v>117.17</v>
      </c>
      <c r="H1429" s="138"/>
      <c r="I1429" s="138"/>
      <c r="O1429" s="246">
        <f t="shared" ca="1" si="210"/>
        <v>2.4115720049709815</v>
      </c>
      <c r="P1429" s="246">
        <f t="shared" ca="1" si="211"/>
        <v>0.99538639613706947</v>
      </c>
      <c r="Q1429" s="246">
        <f t="shared" ca="1" si="213"/>
        <v>3.8642033430965146</v>
      </c>
      <c r="R1429" s="4">
        <f t="shared" ca="1" si="214"/>
        <v>0.25759161921831819</v>
      </c>
      <c r="S1429" s="4">
        <f t="shared" ca="1" si="212"/>
        <v>0.93973138340492746</v>
      </c>
      <c r="W1429" s="246">
        <f t="shared" ca="1" si="215"/>
        <v>2.4115720049709815</v>
      </c>
      <c r="X1429" s="246">
        <f t="shared" ca="1" si="216"/>
        <v>0.99538639613706947</v>
      </c>
      <c r="Y1429" s="246">
        <f t="shared" ca="1" si="217"/>
        <v>3.8642033430965146</v>
      </c>
      <c r="Z1429" s="4">
        <f t="shared" ca="1" si="218"/>
        <v>0.25759161921831819</v>
      </c>
      <c r="AA1429" s="4">
        <f t="shared" ca="1" si="219"/>
        <v>0.59616479706005443</v>
      </c>
    </row>
    <row r="1430" spans="1:27" x14ac:dyDescent="0.25">
      <c r="A1430">
        <v>1398</v>
      </c>
      <c r="B1430" s="176">
        <f ca="1">OFFSET(InputPriceData!B$15,CalculationsAndCharts!$A1430+$A$11,0,1,1)</f>
        <v>39532</v>
      </c>
      <c r="C1430" s="3">
        <f ca="1">OFFSET(InputPriceData!G$15,CalculationsAndCharts!$A1430+$A$11,IF($C$7,8,0),1,1)</f>
        <v>192947200</v>
      </c>
      <c r="D1430" s="4">
        <f ca="1">OFFSET(InputPriceData!C$15,CalculationsAndCharts!$A1430+$A$11,IF($C$7,8,0),1,1)</f>
        <v>118.63</v>
      </c>
      <c r="E1430" s="4">
        <f ca="1">OFFSET(InputPriceData!D$15,CalculationsAndCharts!$A1430+$A$11,IF($C$7,8,0),1,1)</f>
        <v>119.24</v>
      </c>
      <c r="F1430" s="4">
        <f ca="1">OFFSET(InputPriceData!E$15,CalculationsAndCharts!$A1430+$A$11,IF($C$7,8,0),1,1)</f>
        <v>117.67</v>
      </c>
      <c r="G1430" s="4">
        <f ca="1">OFFSET(InputPriceData!F$15,CalculationsAndCharts!$A1430+$A$11,IF($C$7,8,0),1,1)</f>
        <v>118.62</v>
      </c>
      <c r="H1430" s="138"/>
      <c r="I1430" s="138"/>
      <c r="O1430" s="246">
        <f t="shared" ca="1" si="210"/>
        <v>3.9956443114656865</v>
      </c>
      <c r="P1430" s="246">
        <f t="shared" ca="1" si="211"/>
        <v>0.35859084876933411</v>
      </c>
      <c r="Q1430" s="246">
        <f t="shared" ca="1" si="213"/>
        <v>3.899297016242699</v>
      </c>
      <c r="R1430" s="4">
        <f t="shared" ca="1" si="214"/>
        <v>9.1962948007194026E-2</v>
      </c>
      <c r="S1430" s="4">
        <f t="shared" ca="1" si="212"/>
        <v>0.9161373275300112</v>
      </c>
      <c r="W1430" s="246">
        <f t="shared" ca="1" si="215"/>
        <v>3.9956443114656865</v>
      </c>
      <c r="X1430" s="246">
        <f t="shared" ca="1" si="216"/>
        <v>0.35859084876933411</v>
      </c>
      <c r="Y1430" s="246">
        <f t="shared" ca="1" si="217"/>
        <v>3.899297016242699</v>
      </c>
      <c r="Z1430" s="4">
        <f t="shared" ca="1" si="218"/>
        <v>9.1962948007194026E-2</v>
      </c>
      <c r="AA1430" s="4">
        <f t="shared" ca="1" si="219"/>
        <v>0.4745080831358286</v>
      </c>
    </row>
    <row r="1431" spans="1:27" x14ac:dyDescent="0.25">
      <c r="A1431">
        <v>1399</v>
      </c>
      <c r="B1431" s="176">
        <f ca="1">OFFSET(InputPriceData!B$15,CalculationsAndCharts!$A1431+$A$11,0,1,1)</f>
        <v>39531</v>
      </c>
      <c r="C1431" s="3">
        <f ca="1">OFFSET(InputPriceData!G$15,CalculationsAndCharts!$A1431+$A$11,IF($C$7,8,0),1,1)</f>
        <v>208977300</v>
      </c>
      <c r="D1431" s="4">
        <f ca="1">OFFSET(InputPriceData!C$15,CalculationsAndCharts!$A1431+$A$11,IF($C$7,8,0),1,1)</f>
        <v>117.26</v>
      </c>
      <c r="E1431" s="4">
        <f ca="1">OFFSET(InputPriceData!D$15,CalculationsAndCharts!$A1431+$A$11,IF($C$7,8,0),1,1)</f>
        <v>119.46</v>
      </c>
      <c r="F1431" s="4">
        <f ca="1">OFFSET(InputPriceData!E$15,CalculationsAndCharts!$A1431+$A$11,IF($C$7,8,0),1,1)</f>
        <v>117.2</v>
      </c>
      <c r="G1431" s="4">
        <f ca="1">OFFSET(InputPriceData!F$15,CalculationsAndCharts!$A1431+$A$11,IF($C$7,8,0),1,1)</f>
        <v>118.5</v>
      </c>
      <c r="H1431" s="138"/>
      <c r="I1431" s="138"/>
      <c r="O1431" s="246">
        <f t="shared" ca="1" si="210"/>
        <v>4.0765449172965829</v>
      </c>
      <c r="P1431" s="246">
        <f t="shared" ca="1" si="211"/>
        <v>-0.28382469598378313</v>
      </c>
      <c r="Q1431" s="246">
        <f t="shared" ca="1" si="213"/>
        <v>3.9347094008503523</v>
      </c>
      <c r="R1431" s="4">
        <f t="shared" ca="1" si="214"/>
        <v>-7.2133585245823792E-2</v>
      </c>
      <c r="S1431" s="4">
        <f t="shared" ca="1" si="212"/>
        <v>0.88534308880551438</v>
      </c>
      <c r="W1431" s="246">
        <f t="shared" ca="1" si="215"/>
        <v>4.0765449172965829</v>
      </c>
      <c r="X1431" s="246">
        <f t="shared" ca="1" si="216"/>
        <v>-0.28382469598378313</v>
      </c>
      <c r="Y1431" s="246">
        <f t="shared" ca="1" si="217"/>
        <v>3.9347094008503523</v>
      </c>
      <c r="Z1431" s="4">
        <f t="shared" ca="1" si="218"/>
        <v>-7.2133585245823792E-2</v>
      </c>
      <c r="AA1431" s="4">
        <f t="shared" ca="1" si="219"/>
        <v>0.33760755200711179</v>
      </c>
    </row>
    <row r="1432" spans="1:27" x14ac:dyDescent="0.25">
      <c r="A1432">
        <v>1400</v>
      </c>
      <c r="B1432" s="176">
        <f ca="1">OFFSET(InputPriceData!B$15,CalculationsAndCharts!$A1432+$A$11,0,1,1)</f>
        <v>39527</v>
      </c>
      <c r="C1432" s="3">
        <f ca="1">OFFSET(InputPriceData!G$15,CalculationsAndCharts!$A1432+$A$11,IF($C$7,8,0),1,1)</f>
        <v>245320700</v>
      </c>
      <c r="D1432" s="4">
        <f ca="1">OFFSET(InputPriceData!C$15,CalculationsAndCharts!$A1432+$A$11,IF($C$7,8,0),1,1)</f>
        <v>114.39</v>
      </c>
      <c r="E1432" s="4">
        <f ca="1">OFFSET(InputPriceData!D$15,CalculationsAndCharts!$A1432+$A$11,IF($C$7,8,0),1,1)</f>
        <v>116.91</v>
      </c>
      <c r="F1432" s="4">
        <f ca="1">OFFSET(InputPriceData!E$15,CalculationsAndCharts!$A1432+$A$11,IF($C$7,8,0),1,1)</f>
        <v>113.7</v>
      </c>
      <c r="G1432" s="4">
        <f ca="1">OFFSET(InputPriceData!F$15,CalculationsAndCharts!$A1432+$A$11,IF($C$7,8,0),1,1)</f>
        <v>116.18</v>
      </c>
      <c r="H1432" s="138"/>
      <c r="I1432" s="138"/>
      <c r="O1432" s="246">
        <f t="shared" ca="1" si="210"/>
        <v>1.8554468031726543</v>
      </c>
      <c r="P1432" s="246">
        <f t="shared" ca="1" si="211"/>
        <v>-0.75328633245081389</v>
      </c>
      <c r="Q1432" s="246">
        <f t="shared" ca="1" si="213"/>
        <v>3.9704433913727066</v>
      </c>
      <c r="R1432" s="4">
        <f t="shared" ca="1" si="214"/>
        <v>-0.18972347876502005</v>
      </c>
      <c r="S1432" s="4">
        <f t="shared" ca="1" si="212"/>
        <v>0.85652998477528497</v>
      </c>
      <c r="W1432" s="246">
        <f t="shared" ca="1" si="215"/>
        <v>1.8554468031726543</v>
      </c>
      <c r="X1432" s="246">
        <f t="shared" ca="1" si="216"/>
        <v>-0.75328633245081389</v>
      </c>
      <c r="Y1432" s="246">
        <f t="shared" ca="1" si="217"/>
        <v>3.9704433913727066</v>
      </c>
      <c r="Z1432" s="4">
        <f t="shared" ca="1" si="218"/>
        <v>-0.18972347876502005</v>
      </c>
      <c r="AA1432" s="4">
        <f t="shared" ca="1" si="219"/>
        <v>0.22754475416927006</v>
      </c>
    </row>
    <row r="1433" spans="1:27" x14ac:dyDescent="0.25">
      <c r="A1433">
        <v>1401</v>
      </c>
      <c r="B1433" s="176">
        <f ca="1">OFFSET(InputPriceData!B$15,CalculationsAndCharts!$A1433+$A$11,0,1,1)</f>
        <v>39526</v>
      </c>
      <c r="C1433" s="3">
        <f ca="1">OFFSET(InputPriceData!G$15,CalculationsAndCharts!$A1433+$A$11,IF($C$7,8,0),1,1)</f>
        <v>345971600</v>
      </c>
      <c r="D1433" s="4">
        <f ca="1">OFFSET(InputPriceData!C$15,CalculationsAndCharts!$A1433+$A$11,IF($C$7,8,0),1,1)</f>
        <v>117.41</v>
      </c>
      <c r="E1433" s="4">
        <f ca="1">OFFSET(InputPriceData!D$15,CalculationsAndCharts!$A1433+$A$11,IF($C$7,8,0),1,1)</f>
        <v>117.86</v>
      </c>
      <c r="F1433" s="4">
        <f ca="1">OFFSET(InputPriceData!E$15,CalculationsAndCharts!$A1433+$A$11,IF($C$7,8,0),1,1)</f>
        <v>113.82</v>
      </c>
      <c r="G1433" s="4">
        <f ca="1">OFFSET(InputPriceData!F$15,CalculationsAndCharts!$A1433+$A$11,IF($C$7,8,0),1,1)</f>
        <v>114.07</v>
      </c>
      <c r="H1433" s="138"/>
      <c r="I1433" s="138"/>
      <c r="O1433" s="246">
        <f t="shared" ca="1" si="210"/>
        <v>-0.356265783515191</v>
      </c>
      <c r="P1433" s="246">
        <f t="shared" ca="1" si="211"/>
        <v>-1.0270675018725948</v>
      </c>
      <c r="Q1433" s="246">
        <f t="shared" ca="1" si="213"/>
        <v>4.0065019085496534</v>
      </c>
      <c r="R1433" s="4">
        <f t="shared" ca="1" si="214"/>
        <v>-0.25635018410471477</v>
      </c>
      <c r="S1433" s="4">
        <f t="shared" ca="1" si="212"/>
        <v>0.83668595452833661</v>
      </c>
      <c r="W1433" s="246">
        <f t="shared" ca="1" si="215"/>
        <v>-0.356265783515191</v>
      </c>
      <c r="X1433" s="246">
        <f t="shared" ca="1" si="216"/>
        <v>-1.0270675018725948</v>
      </c>
      <c r="Y1433" s="246">
        <f t="shared" ca="1" si="217"/>
        <v>4.0065019085496534</v>
      </c>
      <c r="Z1433" s="4">
        <f t="shared" ca="1" si="218"/>
        <v>-0.25635018410471477</v>
      </c>
      <c r="AA1433" s="4">
        <f t="shared" ca="1" si="219"/>
        <v>0.16006265202081518</v>
      </c>
    </row>
    <row r="1434" spans="1:27" x14ac:dyDescent="0.25">
      <c r="A1434">
        <v>1402</v>
      </c>
      <c r="B1434" s="176">
        <f ca="1">OFFSET(InputPriceData!B$15,CalculationsAndCharts!$A1434+$A$11,0,1,1)</f>
        <v>39525</v>
      </c>
      <c r="C1434" s="3">
        <f ca="1">OFFSET(InputPriceData!G$15,CalculationsAndCharts!$A1434+$A$11,IF($C$7,8,0),1,1)</f>
        <v>334416600</v>
      </c>
      <c r="D1434" s="4">
        <f ca="1">OFFSET(InputPriceData!C$15,CalculationsAndCharts!$A1434+$A$11,IF($C$7,8,0),1,1)</f>
        <v>114.33</v>
      </c>
      <c r="E1434" s="4">
        <f ca="1">OFFSET(InputPriceData!D$15,CalculationsAndCharts!$A1434+$A$11,IF($C$7,8,0),1,1)</f>
        <v>117.01</v>
      </c>
      <c r="F1434" s="4">
        <f ca="1">OFFSET(InputPriceData!E$15,CalculationsAndCharts!$A1434+$A$11,IF($C$7,8,0),1,1)</f>
        <v>113.77</v>
      </c>
      <c r="G1434" s="4">
        <f ca="1">OFFSET(InputPriceData!F$15,CalculationsAndCharts!$A1434+$A$11,IF($C$7,8,0),1,1)</f>
        <v>116.96</v>
      </c>
      <c r="H1434" s="138"/>
      <c r="I1434" s="138"/>
      <c r="O1434" s="246">
        <f t="shared" ca="1" si="210"/>
        <v>2.4569704607953344</v>
      </c>
      <c r="P1434" s="246">
        <f t="shared" ca="1" si="211"/>
        <v>-1.2350723423202823</v>
      </c>
      <c r="Q1434" s="246">
        <f t="shared" ca="1" si="213"/>
        <v>4.0428878996464714</v>
      </c>
      <c r="R1434" s="4">
        <f t="shared" ca="1" si="214"/>
        <v>-0.30549260157034841</v>
      </c>
      <c r="S1434" s="4">
        <f t="shared" ca="1" si="212"/>
        <v>0.81994612612549833</v>
      </c>
      <c r="W1434" s="246">
        <f t="shared" ca="1" si="215"/>
        <v>2.4569704607953344</v>
      </c>
      <c r="X1434" s="246">
        <f t="shared" ca="1" si="216"/>
        <v>-1.2350723423202823</v>
      </c>
      <c r="Y1434" s="246">
        <f t="shared" ca="1" si="217"/>
        <v>4.0428878996464714</v>
      </c>
      <c r="Z1434" s="4">
        <f t="shared" ca="1" si="218"/>
        <v>-0.30549260157034841</v>
      </c>
      <c r="AA1434" s="4">
        <f t="shared" ca="1" si="219"/>
        <v>0.10766356779803903</v>
      </c>
    </row>
    <row r="1435" spans="1:27" x14ac:dyDescent="0.25">
      <c r="A1435">
        <v>1403</v>
      </c>
      <c r="B1435" s="176">
        <f ca="1">OFFSET(InputPriceData!B$15,CalculationsAndCharts!$A1435+$A$11,0,1,1)</f>
        <v>39524</v>
      </c>
      <c r="C1435" s="3">
        <f ca="1">OFFSET(InputPriceData!G$15,CalculationsAndCharts!$A1435+$A$11,IF($C$7,8,0),1,1)</f>
        <v>405311100</v>
      </c>
      <c r="D1435" s="4">
        <f ca="1">OFFSET(InputPriceData!C$15,CalculationsAndCharts!$A1435+$A$11,IF($C$7,8,0),1,1)</f>
        <v>110.79</v>
      </c>
      <c r="E1435" s="4">
        <f ca="1">OFFSET(InputPriceData!D$15,CalculationsAndCharts!$A1435+$A$11,IF($C$7,8,0),1,1)</f>
        <v>113.14</v>
      </c>
      <c r="F1435" s="4">
        <f ca="1">OFFSET(InputPriceData!E$15,CalculationsAndCharts!$A1435+$A$11,IF($C$7,8,0),1,1)</f>
        <v>110.35</v>
      </c>
      <c r="G1435" s="4">
        <f ca="1">OFFSET(InputPriceData!F$15,CalculationsAndCharts!$A1435+$A$11,IF($C$7,8,0),1,1)</f>
        <v>112.3</v>
      </c>
      <c r="H1435" s="138"/>
      <c r="I1435" s="138"/>
      <c r="O1435" s="246">
        <f t="shared" ca="1" si="210"/>
        <v>-2.3703576692198145</v>
      </c>
      <c r="P1435" s="246">
        <f t="shared" ca="1" si="211"/>
        <v>-1.2778306187783151</v>
      </c>
      <c r="Q1435" s="246">
        <f t="shared" ca="1" si="213"/>
        <v>4.0796043386947236</v>
      </c>
      <c r="R1435" s="4">
        <f t="shared" ca="1" si="214"/>
        <v>-0.31322415427844141</v>
      </c>
      <c r="S1435" s="4">
        <f t="shared" ca="1" si="212"/>
        <v>0.81712472716805251</v>
      </c>
      <c r="W1435" s="246">
        <f t="shared" ca="1" si="215"/>
        <v>-2.3703576692198145</v>
      </c>
      <c r="X1435" s="246">
        <f t="shared" ca="1" si="216"/>
        <v>-1.2778306187783151</v>
      </c>
      <c r="Y1435" s="246">
        <f t="shared" ca="1" si="217"/>
        <v>4.0796043386947236</v>
      </c>
      <c r="Z1435" s="4">
        <f t="shared" ca="1" si="218"/>
        <v>-0.31322415427844141</v>
      </c>
      <c r="AA1435" s="4">
        <f t="shared" ca="1" si="219"/>
        <v>9.9205236205777703E-2</v>
      </c>
    </row>
    <row r="1436" spans="1:27" x14ac:dyDescent="0.25">
      <c r="A1436">
        <v>1404</v>
      </c>
      <c r="B1436" s="176">
        <f ca="1">OFFSET(InputPriceData!B$15,CalculationsAndCharts!$A1436+$A$11,0,1,1)</f>
        <v>39521</v>
      </c>
      <c r="C1436" s="3">
        <f ca="1">OFFSET(InputPriceData!G$15,CalculationsAndCharts!$A1436+$A$11,IF($C$7,8,0),1,1)</f>
        <v>484687800</v>
      </c>
      <c r="D1436" s="4">
        <f ca="1">OFFSET(InputPriceData!C$15,CalculationsAndCharts!$A1436+$A$11,IF($C$7,8,0),1,1)</f>
        <v>116.22</v>
      </c>
      <c r="E1436" s="4">
        <f ca="1">OFFSET(InputPriceData!D$15,CalculationsAndCharts!$A1436+$A$11,IF($C$7,8,0),1,1)</f>
        <v>116.25</v>
      </c>
      <c r="F1436" s="4">
        <f ca="1">OFFSET(InputPriceData!E$15,CalculationsAndCharts!$A1436+$A$11,IF($C$7,8,0),1,1)</f>
        <v>111.85</v>
      </c>
      <c r="G1436" s="4">
        <f ca="1">OFFSET(InputPriceData!F$15,CalculationsAndCharts!$A1436+$A$11,IF($C$7,8,0),1,1)</f>
        <v>113.45</v>
      </c>
      <c r="H1436" s="138"/>
      <c r="I1436" s="138"/>
      <c r="O1436" s="246">
        <f t="shared" ca="1" si="210"/>
        <v>-1.5644564273241446</v>
      </c>
      <c r="P1436" s="246">
        <f t="shared" ca="1" si="211"/>
        <v>-1.1817302875100451</v>
      </c>
      <c r="Q1436" s="246">
        <f t="shared" ca="1" si="213"/>
        <v>4.1166542267353421</v>
      </c>
      <c r="R1436" s="4">
        <f t="shared" ca="1" si="214"/>
        <v>-0.28706085632244138</v>
      </c>
      <c r="S1436" s="4">
        <f t="shared" ca="1" si="212"/>
        <v>0.82645868867514738</v>
      </c>
      <c r="W1436" s="246">
        <f t="shared" ca="1" si="215"/>
        <v>-1.5644564273241446</v>
      </c>
      <c r="X1436" s="246">
        <f t="shared" ca="1" si="216"/>
        <v>-1.1817302875100451</v>
      </c>
      <c r="Y1436" s="246">
        <f t="shared" ca="1" si="217"/>
        <v>4.1166542267353421</v>
      </c>
      <c r="Z1436" s="4">
        <f t="shared" ca="1" si="218"/>
        <v>-0.28706085632244138</v>
      </c>
      <c r="AA1436" s="4">
        <f t="shared" ca="1" si="219"/>
        <v>0.12758952725861167</v>
      </c>
    </row>
    <row r="1437" spans="1:27" x14ac:dyDescent="0.25">
      <c r="A1437">
        <v>1405</v>
      </c>
      <c r="B1437" s="176">
        <f ca="1">OFFSET(InputPriceData!B$15,CalculationsAndCharts!$A1437+$A$11,0,1,1)</f>
        <v>39520</v>
      </c>
      <c r="C1437" s="3">
        <f ca="1">OFFSET(InputPriceData!G$15,CalculationsAndCharts!$A1437+$A$11,IF($C$7,8,0),1,1)</f>
        <v>351504200</v>
      </c>
      <c r="D1437" s="4">
        <f ca="1">OFFSET(InputPriceData!C$15,CalculationsAndCharts!$A1437+$A$11,IF($C$7,8,0),1,1)</f>
        <v>113.44</v>
      </c>
      <c r="E1437" s="4">
        <f ca="1">OFFSET(InputPriceData!D$15,CalculationsAndCharts!$A1437+$A$11,IF($C$7,8,0),1,1)</f>
        <v>116.1</v>
      </c>
      <c r="F1437" s="4">
        <f ca="1">OFFSET(InputPriceData!E$15,CalculationsAndCharts!$A1437+$A$11,IF($C$7,8,0),1,1)</f>
        <v>112.56</v>
      </c>
      <c r="G1437" s="4">
        <f ca="1">OFFSET(InputPriceData!F$15,CalculationsAndCharts!$A1437+$A$11,IF($C$7,8,0),1,1)</f>
        <v>115.23</v>
      </c>
      <c r="H1437" s="138"/>
      <c r="I1437" s="138"/>
      <c r="O1437" s="246">
        <f t="shared" ca="1" si="210"/>
        <v>-2.1471050019436666E-2</v>
      </c>
      <c r="P1437" s="246">
        <f t="shared" ca="1" si="211"/>
        <v>-1.1286836905026434</v>
      </c>
      <c r="Q1437" s="246">
        <f t="shared" ca="1" si="213"/>
        <v>4.1540405920639172</v>
      </c>
      <c r="R1437" s="4">
        <f t="shared" ca="1" si="214"/>
        <v>-0.27170742930604386</v>
      </c>
      <c r="S1437" s="4">
        <f t="shared" ca="1" si="212"/>
        <v>0.83166523028038941</v>
      </c>
      <c r="W1437" s="246">
        <f t="shared" ca="1" si="215"/>
        <v>-2.1471050019436666E-2</v>
      </c>
      <c r="X1437" s="246">
        <f t="shared" ca="1" si="216"/>
        <v>-1.1286836905026434</v>
      </c>
      <c r="Y1437" s="246">
        <f t="shared" ca="1" si="217"/>
        <v>4.1540405920639172</v>
      </c>
      <c r="Z1437" s="4">
        <f t="shared" ca="1" si="218"/>
        <v>-0.27170742930604386</v>
      </c>
      <c r="AA1437" s="4">
        <f t="shared" ca="1" si="219"/>
        <v>0.1439359583894341</v>
      </c>
    </row>
    <row r="1438" spans="1:27" x14ac:dyDescent="0.25">
      <c r="A1438">
        <v>1406</v>
      </c>
      <c r="B1438" s="176">
        <f ca="1">OFFSET(InputPriceData!B$15,CalculationsAndCharts!$A1438+$A$11,0,1,1)</f>
        <v>39519</v>
      </c>
      <c r="C1438" s="3">
        <f ca="1">OFFSET(InputPriceData!G$15,CalculationsAndCharts!$A1438+$A$11,IF($C$7,8,0),1,1)</f>
        <v>229161100</v>
      </c>
      <c r="D1438" s="4">
        <f ca="1">OFFSET(InputPriceData!C$15,CalculationsAndCharts!$A1438+$A$11,IF($C$7,8,0),1,1)</f>
        <v>116.19</v>
      </c>
      <c r="E1438" s="4">
        <f ca="1">OFFSET(InputPriceData!D$15,CalculationsAndCharts!$A1438+$A$11,IF($C$7,8,0),1,1)</f>
        <v>117.09</v>
      </c>
      <c r="F1438" s="4">
        <f ca="1">OFFSET(InputPriceData!E$15,CalculationsAndCharts!$A1438+$A$11,IF($C$7,8,0),1,1)</f>
        <v>114.8</v>
      </c>
      <c r="G1438" s="4">
        <f ca="1">OFFSET(InputPriceData!F$15,CalculationsAndCharts!$A1438+$A$11,IF($C$7,8,0),1,1)</f>
        <v>114.98</v>
      </c>
      <c r="H1438" s="138"/>
      <c r="I1438" s="138"/>
      <c r="O1438" s="246">
        <f t="shared" ca="1" si="210"/>
        <v>-0.45832130428523898</v>
      </c>
      <c r="P1438" s="246">
        <f t="shared" ca="1" si="211"/>
        <v>-1.0046066999697958</v>
      </c>
      <c r="Q1438" s="246">
        <f t="shared" ca="1" si="213"/>
        <v>4.191766490478221</v>
      </c>
      <c r="R1438" s="4">
        <f t="shared" ca="1" si="214"/>
        <v>-0.23966189487219849</v>
      </c>
      <c r="S1438" s="4">
        <f t="shared" ca="1" si="212"/>
        <v>0.8419412078470524</v>
      </c>
      <c r="W1438" s="246">
        <f t="shared" ca="1" si="215"/>
        <v>-0.45832130428523898</v>
      </c>
      <c r="X1438" s="246">
        <f t="shared" ca="1" si="216"/>
        <v>-1.0046066999697958</v>
      </c>
      <c r="Y1438" s="246">
        <f t="shared" ca="1" si="217"/>
        <v>4.191766490478221</v>
      </c>
      <c r="Z1438" s="4">
        <f t="shared" ca="1" si="218"/>
        <v>-0.23966189487219849</v>
      </c>
      <c r="AA1438" s="4">
        <f t="shared" ca="1" si="219"/>
        <v>0.17733862996431662</v>
      </c>
    </row>
    <row r="1439" spans="1:27" x14ac:dyDescent="0.25">
      <c r="A1439">
        <v>1407</v>
      </c>
      <c r="B1439" s="176">
        <f ca="1">OFFSET(InputPriceData!B$15,CalculationsAndCharts!$A1439+$A$11,0,1,1)</f>
        <v>39518</v>
      </c>
      <c r="C1439" s="3">
        <f ca="1">OFFSET(InputPriceData!G$15,CalculationsAndCharts!$A1439+$A$11,IF($C$7,8,0),1,1)</f>
        <v>341440600</v>
      </c>
      <c r="D1439" s="4">
        <f ca="1">OFFSET(InputPriceData!C$15,CalculationsAndCharts!$A1439+$A$11,IF($C$7,8,0),1,1)</f>
        <v>114.41</v>
      </c>
      <c r="E1439" s="4">
        <f ca="1">OFFSET(InputPriceData!D$15,CalculationsAndCharts!$A1439+$A$11,IF($C$7,8,0),1,1)</f>
        <v>116.17</v>
      </c>
      <c r="F1439" s="4">
        <f ca="1">OFFSET(InputPriceData!E$15,CalculationsAndCharts!$A1439+$A$11,IF($C$7,8,0),1,1)</f>
        <v>112.87</v>
      </c>
      <c r="G1439" s="4">
        <f ca="1">OFFSET(InputPriceData!F$15,CalculationsAndCharts!$A1439+$A$11,IF($C$7,8,0),1,1)</f>
        <v>116.06</v>
      </c>
      <c r="H1439" s="138"/>
      <c r="I1439" s="138"/>
      <c r="O1439" s="246">
        <f t="shared" ca="1" si="210"/>
        <v>0.45629299953014124</v>
      </c>
      <c r="P1439" s="246">
        <f t="shared" ca="1" si="211"/>
        <v>-0.71691952274342663</v>
      </c>
      <c r="Q1439" s="246">
        <f t="shared" ca="1" si="213"/>
        <v>4.2298350055279732</v>
      </c>
      <c r="R1439" s="4">
        <f t="shared" ca="1" si="214"/>
        <v>-0.16949113187783546</v>
      </c>
      <c r="S1439" s="4">
        <f t="shared" ca="1" si="212"/>
        <v>0.86200010411488381</v>
      </c>
      <c r="W1439" s="246">
        <f t="shared" ca="1" si="215"/>
        <v>0.45629299953014124</v>
      </c>
      <c r="X1439" s="246">
        <f t="shared" ca="1" si="216"/>
        <v>-0.71691952274342663</v>
      </c>
      <c r="Y1439" s="246">
        <f t="shared" ca="1" si="217"/>
        <v>4.2298350055279732</v>
      </c>
      <c r="Z1439" s="4">
        <f t="shared" ca="1" si="218"/>
        <v>-0.16949113187783546</v>
      </c>
      <c r="AA1439" s="4">
        <f t="shared" ca="1" si="219"/>
        <v>0.24727310768388092</v>
      </c>
    </row>
    <row r="1440" spans="1:27" x14ac:dyDescent="0.25">
      <c r="A1440">
        <v>1408</v>
      </c>
      <c r="B1440" s="176">
        <f ca="1">OFFSET(InputPriceData!B$15,CalculationsAndCharts!$A1440+$A$11,0,1,1)</f>
        <v>39517</v>
      </c>
      <c r="C1440" s="3">
        <f ca="1">OFFSET(InputPriceData!G$15,CalculationsAndCharts!$A1440+$A$11,IF($C$7,8,0),1,1)</f>
        <v>235683600</v>
      </c>
      <c r="D1440" s="4">
        <f ca="1">OFFSET(InputPriceData!C$15,CalculationsAndCharts!$A1440+$A$11,IF($C$7,8,0),1,1)</f>
        <v>113.65</v>
      </c>
      <c r="E1440" s="4">
        <f ca="1">OFFSET(InputPriceData!D$15,CalculationsAndCharts!$A1440+$A$11,IF($C$7,8,0),1,1)</f>
        <v>113.73</v>
      </c>
      <c r="F1440" s="4">
        <f ca="1">OFFSET(InputPriceData!E$15,CalculationsAndCharts!$A1440+$A$11,IF($C$7,8,0),1,1)</f>
        <v>111.68</v>
      </c>
      <c r="G1440" s="4">
        <f ca="1">OFFSET(InputPriceData!F$15,CalculationsAndCharts!$A1440+$A$11,IF($C$7,8,0),1,1)</f>
        <v>112.04</v>
      </c>
      <c r="H1440" s="138"/>
      <c r="I1440" s="138"/>
      <c r="O1440" s="246">
        <f t="shared" ca="1" si="210"/>
        <v>-3.8793989322553801</v>
      </c>
      <c r="P1440" s="246">
        <f t="shared" ca="1" si="211"/>
        <v>-0.18013220427537219</v>
      </c>
      <c r="Q1440" s="246">
        <f t="shared" ca="1" si="213"/>
        <v>4.2682492487668755</v>
      </c>
      <c r="R1440" s="4">
        <f t="shared" ca="1" si="214"/>
        <v>-4.2202831600664729E-2</v>
      </c>
      <c r="S1440" s="4">
        <f t="shared" ca="1" si="212"/>
        <v>0.89166487261626237</v>
      </c>
      <c r="W1440" s="246">
        <f t="shared" ca="1" si="215"/>
        <v>-3.8793989322553801</v>
      </c>
      <c r="X1440" s="246">
        <f t="shared" ca="1" si="216"/>
        <v>-0.18013220427537219</v>
      </c>
      <c r="Y1440" s="246">
        <f t="shared" ca="1" si="217"/>
        <v>4.2682492487668755</v>
      </c>
      <c r="Z1440" s="4">
        <f t="shared" ca="1" si="218"/>
        <v>-4.2202831600664729E-2</v>
      </c>
      <c r="AA1440" s="4">
        <f t="shared" ca="1" si="219"/>
        <v>0.36394090305705967</v>
      </c>
    </row>
    <row r="1441" spans="1:27" x14ac:dyDescent="0.25">
      <c r="A1441">
        <v>1409</v>
      </c>
      <c r="B1441" s="176">
        <f ca="1">OFFSET(InputPriceData!B$15,CalculationsAndCharts!$A1441+$A$11,0,1,1)</f>
        <v>39514</v>
      </c>
      <c r="C1441" s="3">
        <f ca="1">OFFSET(InputPriceData!G$15,CalculationsAndCharts!$A1441+$A$11,IF($C$7,8,0),1,1)</f>
        <v>326434600</v>
      </c>
      <c r="D1441" s="4">
        <f ca="1">OFFSET(InputPriceData!C$15,CalculationsAndCharts!$A1441+$A$11,IF($C$7,8,0),1,1)</f>
        <v>113.58</v>
      </c>
      <c r="E1441" s="4">
        <f ca="1">OFFSET(InputPriceData!D$15,CalculationsAndCharts!$A1441+$A$11,IF($C$7,8,0),1,1)</f>
        <v>115.31</v>
      </c>
      <c r="F1441" s="4">
        <f ca="1">OFFSET(InputPriceData!E$15,CalculationsAndCharts!$A1441+$A$11,IF($C$7,8,0),1,1)</f>
        <v>112.54</v>
      </c>
      <c r="G1441" s="4">
        <f ca="1">OFFSET(InputPriceData!F$15,CalculationsAndCharts!$A1441+$A$11,IF($C$7,8,0),1,1)</f>
        <v>113.53</v>
      </c>
      <c r="H1441" s="138"/>
      <c r="I1441" s="138"/>
      <c r="O1441" s="246">
        <f t="shared" ref="O1441:O1504" ca="1" si="220">$N$38*(G1441-2*G1442+G1443)+2*$N$36*O1442-$N$37*O1443</f>
        <v>-2.8468384659038568</v>
      </c>
      <c r="P1441" s="246">
        <f t="shared" ref="P1441:P1504" ca="1" si="221">$N$41*(O1441+O1442)/2+$N$42*P1442+$N$43*P1443</f>
        <v>0.46818623288210115</v>
      </c>
      <c r="Q1441" s="246">
        <f t="shared" ca="1" si="213"/>
        <v>4.3070123600069383</v>
      </c>
      <c r="R1441" s="4">
        <f t="shared" ca="1" si="214"/>
        <v>0.10870324804021388</v>
      </c>
      <c r="S1441" s="4">
        <f t="shared" ref="S1441:S1504" ca="1" si="222">(R1441+$A$21)/($A$21*R1441+1)</f>
        <v>0.91881307864839556</v>
      </c>
      <c r="W1441" s="246">
        <f t="shared" ca="1" si="215"/>
        <v>-2.8468384659038568</v>
      </c>
      <c r="X1441" s="246">
        <f t="shared" ca="1" si="216"/>
        <v>0.46818623288210115</v>
      </c>
      <c r="Y1441" s="246">
        <f t="shared" ca="1" si="217"/>
        <v>4.3070123600069383</v>
      </c>
      <c r="Z1441" s="4">
        <f t="shared" ca="1" si="218"/>
        <v>0.10870324804021388</v>
      </c>
      <c r="AA1441" s="4">
        <f t="shared" ca="1" si="219"/>
        <v>0.48750585987729422</v>
      </c>
    </row>
    <row r="1442" spans="1:27" x14ac:dyDescent="0.25">
      <c r="A1442">
        <v>1410</v>
      </c>
      <c r="B1442" s="176">
        <f ca="1">OFFSET(InputPriceData!B$15,CalculationsAndCharts!$A1442+$A$11,0,1,1)</f>
        <v>39513</v>
      </c>
      <c r="C1442" s="3">
        <f ca="1">OFFSET(InputPriceData!G$15,CalculationsAndCharts!$A1442+$A$11,IF($C$7,8,0),1,1)</f>
        <v>247911700</v>
      </c>
      <c r="D1442" s="4">
        <f ca="1">OFFSET(InputPriceData!C$15,CalculationsAndCharts!$A1442+$A$11,IF($C$7,8,0),1,1)</f>
        <v>116.4</v>
      </c>
      <c r="E1442" s="4">
        <f ca="1">OFFSET(InputPriceData!D$15,CalculationsAndCharts!$A1442+$A$11,IF($C$7,8,0),1,1)</f>
        <v>116.61</v>
      </c>
      <c r="F1442" s="4">
        <f ca="1">OFFSET(InputPriceData!E$15,CalculationsAndCharts!$A1442+$A$11,IF($C$7,8,0),1,1)</f>
        <v>114.27</v>
      </c>
      <c r="G1442" s="4">
        <f ca="1">OFFSET(InputPriceData!F$15,CalculationsAndCharts!$A1442+$A$11,IF($C$7,8,0),1,1)</f>
        <v>114.72</v>
      </c>
      <c r="H1442" s="138"/>
      <c r="I1442" s="138"/>
      <c r="O1442" s="246">
        <f t="shared" ca="1" si="220"/>
        <v>-2.0262180602218098</v>
      </c>
      <c r="P1442" s="246">
        <f t="shared" ca="1" si="221"/>
        <v>1.0070524073445171</v>
      </c>
      <c r="Q1442" s="246">
        <f t="shared" ref="Q1442:Q1505" ca="1" si="223">IF(ABS(P1442)&gt;(Q1443*0.991),ABS(P1442),(Q1443*0.991))</f>
        <v>4.3461275075751145</v>
      </c>
      <c r="R1442" s="4">
        <f t="shared" ref="R1442:R1505" ca="1" si="224">IF(Q1442&gt;0,P1442/Q1442,R1443)</f>
        <v>0.23171257759678421</v>
      </c>
      <c r="S1442" s="4">
        <f t="shared" ca="1" si="222"/>
        <v>0.93642853497911271</v>
      </c>
      <c r="W1442" s="246">
        <f t="shared" ref="W1442:W1505" ca="1" si="225">$V$38*(G1442-2*G1443+G1444)+2*$V$36*W1443-$V$37*W1444</f>
        <v>-2.0262180602218098</v>
      </c>
      <c r="X1442" s="246">
        <f t="shared" ref="X1442:X1505" ca="1" si="226">$V$41*(W1442+W1443)/2+$V$42*X1443+$V$43*X1444</f>
        <v>1.0070524073445171</v>
      </c>
      <c r="Y1442" s="246">
        <f t="shared" ref="Y1442:Y1505" ca="1" si="227">IF(ABS(X1442)&gt;(Y1443*0.991),ABS(X1442),(Y1443*0.991))</f>
        <v>4.3461275075751145</v>
      </c>
      <c r="Z1442" s="4">
        <f t="shared" ref="Z1442:Z1505" ca="1" si="228">IF(Y1442&gt;0,X1442/Y1442,Z1443)</f>
        <v>0.23171257759678421</v>
      </c>
      <c r="AA1442" s="4">
        <f t="shared" ref="AA1442:AA1505" ca="1" si="229">(Z1442+$A$26)/($A$26*Z1442+1)</f>
        <v>0.57812870100020863</v>
      </c>
    </row>
    <row r="1443" spans="1:27" x14ac:dyDescent="0.25">
      <c r="A1443">
        <v>1411</v>
      </c>
      <c r="B1443" s="176">
        <f ca="1">OFFSET(InputPriceData!B$15,CalculationsAndCharts!$A1443+$A$11,0,1,1)</f>
        <v>39512</v>
      </c>
      <c r="C1443" s="3">
        <f ca="1">OFFSET(InputPriceData!G$15,CalculationsAndCharts!$A1443+$A$11,IF($C$7,8,0),1,1)</f>
        <v>270681400</v>
      </c>
      <c r="D1443" s="4">
        <f ca="1">OFFSET(InputPriceData!C$15,CalculationsAndCharts!$A1443+$A$11,IF($C$7,8,0),1,1)</f>
        <v>116.78</v>
      </c>
      <c r="E1443" s="4">
        <f ca="1">OFFSET(InputPriceData!D$15,CalculationsAndCharts!$A1443+$A$11,IF($C$7,8,0),1,1)</f>
        <v>117.96</v>
      </c>
      <c r="F1443" s="4">
        <f ca="1">OFFSET(InputPriceData!E$15,CalculationsAndCharts!$A1443+$A$11,IF($C$7,8,0),1,1)</f>
        <v>115.84</v>
      </c>
      <c r="G1443" s="4">
        <f ca="1">OFFSET(InputPriceData!F$15,CalculationsAndCharts!$A1443+$A$11,IF($C$7,8,0),1,1)</f>
        <v>117.14</v>
      </c>
      <c r="H1443" s="138"/>
      <c r="I1443" s="138"/>
      <c r="O1443" s="246">
        <f t="shared" ca="1" si="220"/>
        <v>0.16138091392929849</v>
      </c>
      <c r="P1443" s="246">
        <f t="shared" ca="1" si="221"/>
        <v>1.423022451161758</v>
      </c>
      <c r="Q1443" s="246">
        <f t="shared" ca="1" si="223"/>
        <v>4.3855978885722653</v>
      </c>
      <c r="R1443" s="4">
        <f t="shared" ca="1" si="224"/>
        <v>0.32447627149533859</v>
      </c>
      <c r="S1443" s="4">
        <f t="shared" ca="1" si="222"/>
        <v>0.94771604085862193</v>
      </c>
      <c r="W1443" s="246">
        <f t="shared" ca="1" si="225"/>
        <v>0.16138091392929849</v>
      </c>
      <c r="X1443" s="246">
        <f t="shared" ca="1" si="226"/>
        <v>1.423022451161758</v>
      </c>
      <c r="Y1443" s="246">
        <f t="shared" ca="1" si="227"/>
        <v>4.3855978885722653</v>
      </c>
      <c r="Z1443" s="4">
        <f t="shared" ca="1" si="228"/>
        <v>0.32447627149533859</v>
      </c>
      <c r="AA1443" s="4">
        <f t="shared" ca="1" si="229"/>
        <v>0.64124832522648989</v>
      </c>
    </row>
    <row r="1444" spans="1:27" x14ac:dyDescent="0.25">
      <c r="A1444">
        <v>1412</v>
      </c>
      <c r="B1444" s="176">
        <f ca="1">OFFSET(InputPriceData!B$15,CalculationsAndCharts!$A1444+$A$11,0,1,1)</f>
        <v>39511</v>
      </c>
      <c r="C1444" s="3">
        <f ca="1">OFFSET(InputPriceData!G$15,CalculationsAndCharts!$A1444+$A$11,IF($C$7,8,0),1,1)</f>
        <v>282513100</v>
      </c>
      <c r="D1444" s="4">
        <f ca="1">OFFSET(InputPriceData!C$15,CalculationsAndCharts!$A1444+$A$11,IF($C$7,8,0),1,1)</f>
        <v>115.73</v>
      </c>
      <c r="E1444" s="4">
        <f ca="1">OFFSET(InputPriceData!D$15,CalculationsAndCharts!$A1444+$A$11,IF($C$7,8,0),1,1)</f>
        <v>116.76</v>
      </c>
      <c r="F1444" s="4">
        <f ca="1">OFFSET(InputPriceData!E$15,CalculationsAndCharts!$A1444+$A$11,IF($C$7,8,0),1,1)</f>
        <v>114.65</v>
      </c>
      <c r="G1444" s="4">
        <f ca="1">OFFSET(InputPriceData!F$15,CalculationsAndCharts!$A1444+$A$11,IF($C$7,8,0),1,1)</f>
        <v>116.4</v>
      </c>
      <c r="H1444" s="138"/>
      <c r="I1444" s="138"/>
      <c r="O1444" s="246">
        <f t="shared" ca="1" si="220"/>
        <v>-0.75325052562156847</v>
      </c>
      <c r="P1444" s="246">
        <f t="shared" ca="1" si="221"/>
        <v>1.7814291779370537</v>
      </c>
      <c r="Q1444" s="246">
        <f t="shared" ca="1" si="223"/>
        <v>4.4254267291344753</v>
      </c>
      <c r="R1444" s="4">
        <f t="shared" ca="1" si="224"/>
        <v>0.4025440453480213</v>
      </c>
      <c r="S1444" s="4">
        <f t="shared" ca="1" si="222"/>
        <v>0.95614325054286342</v>
      </c>
      <c r="W1444" s="246">
        <f t="shared" ca="1" si="225"/>
        <v>-0.75325052562156847</v>
      </c>
      <c r="X1444" s="246">
        <f t="shared" ca="1" si="226"/>
        <v>1.7814291779370537</v>
      </c>
      <c r="Y1444" s="246">
        <f t="shared" ca="1" si="227"/>
        <v>4.4254267291344753</v>
      </c>
      <c r="Z1444" s="4">
        <f t="shared" ca="1" si="228"/>
        <v>0.4025440453480213</v>
      </c>
      <c r="AA1444" s="4">
        <f t="shared" ca="1" si="229"/>
        <v>0.69124191813236946</v>
      </c>
    </row>
    <row r="1445" spans="1:27" x14ac:dyDescent="0.25">
      <c r="A1445">
        <v>1413</v>
      </c>
      <c r="B1445" s="176">
        <f ca="1">OFFSET(InputPriceData!B$15,CalculationsAndCharts!$A1445+$A$11,0,1,1)</f>
        <v>39510</v>
      </c>
      <c r="C1445" s="3">
        <f ca="1">OFFSET(InputPriceData!G$15,CalculationsAndCharts!$A1445+$A$11,IF($C$7,8,0),1,1)</f>
        <v>189483500</v>
      </c>
      <c r="D1445" s="4">
        <f ca="1">OFFSET(InputPriceData!C$15,CalculationsAndCharts!$A1445+$A$11,IF($C$7,8,0),1,1)</f>
        <v>116.53</v>
      </c>
      <c r="E1445" s="4">
        <f ca="1">OFFSET(InputPriceData!D$15,CalculationsAndCharts!$A1445+$A$11,IF($C$7,8,0),1,1)</f>
        <v>117.12</v>
      </c>
      <c r="F1445" s="4">
        <f ca="1">OFFSET(InputPriceData!E$15,CalculationsAndCharts!$A1445+$A$11,IF($C$7,8,0),1,1)</f>
        <v>115.75</v>
      </c>
      <c r="G1445" s="4">
        <f ca="1">OFFSET(InputPriceData!F$15,CalculationsAndCharts!$A1445+$A$11,IF($C$7,8,0),1,1)</f>
        <v>116.85</v>
      </c>
      <c r="H1445" s="138"/>
      <c r="I1445" s="138"/>
      <c r="O1445" s="246">
        <f t="shared" ca="1" si="220"/>
        <v>-0.50664828365706827</v>
      </c>
      <c r="P1445" s="246">
        <f t="shared" ca="1" si="221"/>
        <v>2.0843396838908141</v>
      </c>
      <c r="Q1445" s="246">
        <f t="shared" ca="1" si="223"/>
        <v>4.4656172846967461</v>
      </c>
      <c r="R1445" s="4">
        <f t="shared" ca="1" si="224"/>
        <v>0.46675286998589238</v>
      </c>
      <c r="S1445" s="4">
        <f t="shared" ca="1" si="222"/>
        <v>0.96244943681933504</v>
      </c>
      <c r="W1445" s="246">
        <f t="shared" ca="1" si="225"/>
        <v>-0.50664828365706827</v>
      </c>
      <c r="X1445" s="246">
        <f t="shared" ca="1" si="226"/>
        <v>2.0843396838908141</v>
      </c>
      <c r="Y1445" s="246">
        <f t="shared" ca="1" si="227"/>
        <v>4.4656172846967461</v>
      </c>
      <c r="Z1445" s="4">
        <f t="shared" ca="1" si="228"/>
        <v>0.46675286998589238</v>
      </c>
      <c r="AA1445" s="4">
        <f t="shared" ca="1" si="229"/>
        <v>0.73038849878150958</v>
      </c>
    </row>
    <row r="1446" spans="1:27" x14ac:dyDescent="0.25">
      <c r="A1446">
        <v>1414</v>
      </c>
      <c r="B1446" s="176">
        <f ca="1">OFFSET(InputPriceData!B$15,CalculationsAndCharts!$A1446+$A$11,0,1,1)</f>
        <v>39507</v>
      </c>
      <c r="C1446" s="3">
        <f ca="1">OFFSET(InputPriceData!G$15,CalculationsAndCharts!$A1446+$A$11,IF($C$7,8,0),1,1)</f>
        <v>252715200</v>
      </c>
      <c r="D1446" s="4">
        <f ca="1">OFFSET(InputPriceData!C$15,CalculationsAndCharts!$A1446+$A$11,IF($C$7,8,0),1,1)</f>
        <v>118.69</v>
      </c>
      <c r="E1446" s="4">
        <f ca="1">OFFSET(InputPriceData!D$15,CalculationsAndCharts!$A1446+$A$11,IF($C$7,8,0),1,1)</f>
        <v>118.76</v>
      </c>
      <c r="F1446" s="4">
        <f ca="1">OFFSET(InputPriceData!E$15,CalculationsAndCharts!$A1446+$A$11,IF($C$7,8,0),1,1)</f>
        <v>116.22</v>
      </c>
      <c r="G1446" s="4">
        <f ca="1">OFFSET(InputPriceData!F$15,CalculationsAndCharts!$A1446+$A$11,IF($C$7,8,0),1,1)</f>
        <v>117.13</v>
      </c>
      <c r="H1446" s="138"/>
      <c r="I1446" s="138"/>
      <c r="O1446" s="246">
        <f t="shared" ca="1" si="220"/>
        <v>-0.41389252771981067</v>
      </c>
      <c r="P1446" s="246">
        <f t="shared" ca="1" si="221"/>
        <v>2.222243229046553</v>
      </c>
      <c r="Q1446" s="246">
        <f t="shared" ca="1" si="223"/>
        <v>4.5061728402590777</v>
      </c>
      <c r="R1446" s="4">
        <f t="shared" ca="1" si="224"/>
        <v>0.49315534663752209</v>
      </c>
      <c r="S1446" s="4">
        <f t="shared" ca="1" si="222"/>
        <v>0.96489606054915422</v>
      </c>
      <c r="W1446" s="246">
        <f t="shared" ca="1" si="225"/>
        <v>-0.41389252771981067</v>
      </c>
      <c r="X1446" s="246">
        <f t="shared" ca="1" si="226"/>
        <v>2.222243229046553</v>
      </c>
      <c r="Y1446" s="246">
        <f t="shared" ca="1" si="227"/>
        <v>4.5061728402590777</v>
      </c>
      <c r="Z1446" s="4">
        <f t="shared" ca="1" si="228"/>
        <v>0.49315534663752209</v>
      </c>
      <c r="AA1446" s="4">
        <f t="shared" ca="1" si="229"/>
        <v>0.74599815512489442</v>
      </c>
    </row>
    <row r="1447" spans="1:27" x14ac:dyDescent="0.25">
      <c r="A1447">
        <v>1415</v>
      </c>
      <c r="B1447" s="176">
        <f ca="1">OFFSET(InputPriceData!B$15,CalculationsAndCharts!$A1447+$A$11,0,1,1)</f>
        <v>39506</v>
      </c>
      <c r="C1447" s="3">
        <f ca="1">OFFSET(InputPriceData!G$15,CalculationsAndCharts!$A1447+$A$11,IF($C$7,8,0),1,1)</f>
        <v>170831100</v>
      </c>
      <c r="D1447" s="4">
        <f ca="1">OFFSET(InputPriceData!C$15,CalculationsAndCharts!$A1447+$A$11,IF($C$7,8,0),1,1)</f>
        <v>120.12</v>
      </c>
      <c r="E1447" s="4">
        <f ca="1">OFFSET(InputPriceData!D$15,CalculationsAndCharts!$A1447+$A$11,IF($C$7,8,0),1,1)</f>
        <v>120.75</v>
      </c>
      <c r="F1447" s="4">
        <f ca="1">OFFSET(InputPriceData!E$15,CalculationsAndCharts!$A1447+$A$11,IF($C$7,8,0),1,1)</f>
        <v>119.52</v>
      </c>
      <c r="G1447" s="4">
        <f ca="1">OFFSET(InputPriceData!F$15,CalculationsAndCharts!$A1447+$A$11,IF($C$7,8,0),1,1)</f>
        <v>119.8</v>
      </c>
      <c r="H1447" s="138"/>
      <c r="I1447" s="138"/>
      <c r="O1447" s="246">
        <f t="shared" ca="1" si="220"/>
        <v>2.1881711982557817</v>
      </c>
      <c r="P1447" s="246">
        <f t="shared" ca="1" si="221"/>
        <v>2.1067705143632569</v>
      </c>
      <c r="Q1447" s="246">
        <f t="shared" ca="1" si="223"/>
        <v>4.5470967106549729</v>
      </c>
      <c r="R1447" s="4">
        <f t="shared" ca="1" si="224"/>
        <v>0.46332212583615656</v>
      </c>
      <c r="S1447" s="4">
        <f t="shared" ca="1" si="222"/>
        <v>0.9621254979203091</v>
      </c>
      <c r="W1447" s="246">
        <f t="shared" ca="1" si="225"/>
        <v>2.1881711982557817</v>
      </c>
      <c r="X1447" s="246">
        <f t="shared" ca="1" si="226"/>
        <v>2.1067705143632569</v>
      </c>
      <c r="Y1447" s="246">
        <f t="shared" ca="1" si="227"/>
        <v>4.5470967106549729</v>
      </c>
      <c r="Z1447" s="4">
        <f t="shared" ca="1" si="228"/>
        <v>0.46332212583615656</v>
      </c>
      <c r="AA1447" s="4">
        <f t="shared" ca="1" si="229"/>
        <v>0.72833975617192992</v>
      </c>
    </row>
    <row r="1448" spans="1:27" x14ac:dyDescent="0.25">
      <c r="A1448">
        <v>1416</v>
      </c>
      <c r="B1448" s="176">
        <f ca="1">OFFSET(InputPriceData!B$15,CalculationsAndCharts!$A1448+$A$11,0,1,1)</f>
        <v>39505</v>
      </c>
      <c r="C1448" s="3">
        <f ca="1">OFFSET(InputPriceData!G$15,CalculationsAndCharts!$A1448+$A$11,IF($C$7,8,0),1,1)</f>
        <v>168395800</v>
      </c>
      <c r="D1448" s="4">
        <f ca="1">OFFSET(InputPriceData!C$15,CalculationsAndCharts!$A1448+$A$11,IF($C$7,8,0),1,1)</f>
        <v>120.4</v>
      </c>
      <c r="E1448" s="4">
        <f ca="1">OFFSET(InputPriceData!D$15,CalculationsAndCharts!$A1448+$A$11,IF($C$7,8,0),1,1)</f>
        <v>121.79</v>
      </c>
      <c r="F1448" s="4">
        <f ca="1">OFFSET(InputPriceData!E$15,CalculationsAndCharts!$A1448+$A$11,IF($C$7,8,0),1,1)</f>
        <v>120.27</v>
      </c>
      <c r="G1448" s="4">
        <f ca="1">OFFSET(InputPriceData!F$15,CalculationsAndCharts!$A1448+$A$11,IF($C$7,8,0),1,1)</f>
        <v>120.98</v>
      </c>
      <c r="H1448" s="138"/>
      <c r="I1448" s="138"/>
      <c r="O1448" s="246">
        <f t="shared" ca="1" si="220"/>
        <v>3.4690860196707809</v>
      </c>
      <c r="P1448" s="246">
        <f t="shared" ca="1" si="221"/>
        <v>1.7764507351683261</v>
      </c>
      <c r="Q1448" s="246">
        <f t="shared" ca="1" si="223"/>
        <v>4.5883922408223743</v>
      </c>
      <c r="R1448" s="4">
        <f t="shared" ca="1" si="224"/>
        <v>0.38716191683951023</v>
      </c>
      <c r="S1448" s="4">
        <f t="shared" ca="1" si="222"/>
        <v>0.95455226178348473</v>
      </c>
      <c r="W1448" s="246">
        <f t="shared" ca="1" si="225"/>
        <v>3.4690860196707809</v>
      </c>
      <c r="X1448" s="246">
        <f t="shared" ca="1" si="226"/>
        <v>1.7764507351683261</v>
      </c>
      <c r="Y1448" s="246">
        <f t="shared" ca="1" si="227"/>
        <v>4.5883922408223743</v>
      </c>
      <c r="Z1448" s="4">
        <f t="shared" ca="1" si="228"/>
        <v>0.38716191683951023</v>
      </c>
      <c r="AA1448" s="4">
        <f t="shared" ca="1" si="229"/>
        <v>0.68160527493137013</v>
      </c>
    </row>
    <row r="1449" spans="1:27" x14ac:dyDescent="0.25">
      <c r="A1449">
        <v>1417</v>
      </c>
      <c r="B1449" s="176">
        <f ca="1">OFFSET(InputPriceData!B$15,CalculationsAndCharts!$A1449+$A$11,0,1,1)</f>
        <v>39504</v>
      </c>
      <c r="C1449" s="3">
        <f ca="1">OFFSET(InputPriceData!G$15,CalculationsAndCharts!$A1449+$A$11,IF($C$7,8,0),1,1)</f>
        <v>212420700</v>
      </c>
      <c r="D1449" s="4">
        <f ca="1">OFFSET(InputPriceData!C$15,CalculationsAndCharts!$A1449+$A$11,IF($C$7,8,0),1,1)</f>
        <v>119.69</v>
      </c>
      <c r="E1449" s="4">
        <f ca="1">OFFSET(InputPriceData!D$15,CalculationsAndCharts!$A1449+$A$11,IF($C$7,8,0),1,1)</f>
        <v>121.62</v>
      </c>
      <c r="F1449" s="4">
        <f ca="1">OFFSET(InputPriceData!E$15,CalculationsAndCharts!$A1449+$A$11,IF($C$7,8,0),1,1)</f>
        <v>119.47</v>
      </c>
      <c r="G1449" s="4">
        <f ca="1">OFFSET(InputPriceData!F$15,CalculationsAndCharts!$A1449+$A$11,IF($C$7,8,0),1,1)</f>
        <v>121.1</v>
      </c>
      <c r="H1449" s="138"/>
      <c r="I1449" s="138"/>
      <c r="O1449" s="246">
        <f t="shared" ca="1" si="220"/>
        <v>3.753177200829108</v>
      </c>
      <c r="P1449" s="246">
        <f t="shared" ca="1" si="221"/>
        <v>1.3910262427173756</v>
      </c>
      <c r="Q1449" s="246">
        <f t="shared" ca="1" si="223"/>
        <v>4.6300628060770679</v>
      </c>
      <c r="R1449" s="4">
        <f t="shared" ca="1" si="224"/>
        <v>0.30043355802681998</v>
      </c>
      <c r="S1449" s="4">
        <f t="shared" ca="1" si="222"/>
        <v>0.94493294731426503</v>
      </c>
      <c r="W1449" s="246">
        <f t="shared" ca="1" si="225"/>
        <v>3.753177200829108</v>
      </c>
      <c r="X1449" s="246">
        <f t="shared" ca="1" si="226"/>
        <v>1.3910262427173756</v>
      </c>
      <c r="Y1449" s="246">
        <f t="shared" ca="1" si="227"/>
        <v>4.6300628060770679</v>
      </c>
      <c r="Z1449" s="4">
        <f t="shared" ca="1" si="228"/>
        <v>0.30043355802681998</v>
      </c>
      <c r="AA1449" s="4">
        <f t="shared" ca="1" si="229"/>
        <v>0.6252902840876039</v>
      </c>
    </row>
    <row r="1450" spans="1:27" x14ac:dyDescent="0.25">
      <c r="A1450">
        <v>1418</v>
      </c>
      <c r="B1450" s="176">
        <f ca="1">OFFSET(InputPriceData!B$15,CalculationsAndCharts!$A1450+$A$11,0,1,1)</f>
        <v>39503</v>
      </c>
      <c r="C1450" s="3">
        <f ca="1">OFFSET(InputPriceData!G$15,CalculationsAndCharts!$A1450+$A$11,IF($C$7,8,0),1,1)</f>
        <v>190107000</v>
      </c>
      <c r="D1450" s="4">
        <f ca="1">OFFSET(InputPriceData!C$15,CalculationsAndCharts!$A1450+$A$11,IF($C$7,8,0),1,1)</f>
        <v>118.63</v>
      </c>
      <c r="E1450" s="4">
        <f ca="1">OFFSET(InputPriceData!D$15,CalculationsAndCharts!$A1450+$A$11,IF($C$7,8,0),1,1)</f>
        <v>120.48</v>
      </c>
      <c r="F1450" s="4">
        <f ca="1">OFFSET(InputPriceData!E$15,CalculationsAndCharts!$A1450+$A$11,IF($C$7,8,0),1,1)</f>
        <v>117.97</v>
      </c>
      <c r="G1450" s="4">
        <f ca="1">OFFSET(InputPriceData!F$15,CalculationsAndCharts!$A1450+$A$11,IF($C$7,8,0),1,1)</f>
        <v>120.2</v>
      </c>
      <c r="H1450" s="138"/>
      <c r="I1450" s="138"/>
      <c r="O1450" s="246">
        <f t="shared" ca="1" si="220"/>
        <v>2.9890492384305758</v>
      </c>
      <c r="P1450" s="246">
        <f t="shared" ca="1" si="221"/>
        <v>1.0635742356069122</v>
      </c>
      <c r="Q1450" s="246">
        <f t="shared" ca="1" si="223"/>
        <v>4.6721118123885654</v>
      </c>
      <c r="R1450" s="4">
        <f t="shared" ca="1" si="224"/>
        <v>0.22764314689274778</v>
      </c>
      <c r="S1450" s="4">
        <f t="shared" ca="1" si="222"/>
        <v>0.93589754982293349</v>
      </c>
      <c r="W1450" s="246">
        <f t="shared" ca="1" si="225"/>
        <v>2.9890492384305758</v>
      </c>
      <c r="X1450" s="246">
        <f t="shared" ca="1" si="226"/>
        <v>1.0635742356069122</v>
      </c>
      <c r="Y1450" s="246">
        <f t="shared" ca="1" si="227"/>
        <v>4.6721118123885654</v>
      </c>
      <c r="Z1450" s="4">
        <f t="shared" ca="1" si="228"/>
        <v>0.22764314689274778</v>
      </c>
      <c r="AA1450" s="4">
        <f t="shared" ca="1" si="229"/>
        <v>0.57526141900906358</v>
      </c>
    </row>
    <row r="1451" spans="1:27" x14ac:dyDescent="0.25">
      <c r="A1451">
        <v>1419</v>
      </c>
      <c r="B1451" s="176">
        <f ca="1">OFFSET(InputPriceData!B$15,CalculationsAndCharts!$A1451+$A$11,0,1,1)</f>
        <v>39500</v>
      </c>
      <c r="C1451" s="3">
        <f ca="1">OFFSET(InputPriceData!G$15,CalculationsAndCharts!$A1451+$A$11,IF($C$7,8,0),1,1)</f>
        <v>205491000</v>
      </c>
      <c r="D1451" s="4">
        <f ca="1">OFFSET(InputPriceData!C$15,CalculationsAndCharts!$A1451+$A$11,IF($C$7,8,0),1,1)</f>
        <v>118.14</v>
      </c>
      <c r="E1451" s="4">
        <f ca="1">OFFSET(InputPriceData!D$15,CalculationsAndCharts!$A1451+$A$11,IF($C$7,8,0),1,1)</f>
        <v>118.91</v>
      </c>
      <c r="F1451" s="4">
        <f ca="1">OFFSET(InputPriceData!E$15,CalculationsAndCharts!$A1451+$A$11,IF($C$7,8,0),1,1)</f>
        <v>116.29</v>
      </c>
      <c r="G1451" s="4">
        <f ca="1">OFFSET(InputPriceData!F$15,CalculationsAndCharts!$A1451+$A$11,IF($C$7,8,0),1,1)</f>
        <v>118.71</v>
      </c>
      <c r="H1451" s="138"/>
      <c r="I1451" s="138"/>
      <c r="O1451" s="246">
        <f t="shared" ca="1" si="220"/>
        <v>1.53061650869208</v>
      </c>
      <c r="P1451" s="246">
        <f t="shared" ca="1" si="221"/>
        <v>0.83728962371421756</v>
      </c>
      <c r="Q1451" s="246">
        <f t="shared" ca="1" si="223"/>
        <v>4.7145426966584916</v>
      </c>
      <c r="R1451" s="4">
        <f t="shared" ca="1" si="224"/>
        <v>0.17759720880408192</v>
      </c>
      <c r="S1451" s="4">
        <f t="shared" ca="1" si="222"/>
        <v>0.92909327386303298</v>
      </c>
      <c r="W1451" s="246">
        <f t="shared" ca="1" si="225"/>
        <v>1.53061650869208</v>
      </c>
      <c r="X1451" s="246">
        <f t="shared" ca="1" si="226"/>
        <v>0.83728962371421756</v>
      </c>
      <c r="Y1451" s="246">
        <f t="shared" ca="1" si="227"/>
        <v>4.7145426966584916</v>
      </c>
      <c r="Z1451" s="4">
        <f t="shared" ca="1" si="228"/>
        <v>0.17759720880408192</v>
      </c>
      <c r="AA1451" s="4">
        <f t="shared" ca="1" si="229"/>
        <v>0.53928687155120991</v>
      </c>
    </row>
    <row r="1452" spans="1:27" x14ac:dyDescent="0.25">
      <c r="A1452">
        <v>1420</v>
      </c>
      <c r="B1452" s="176">
        <f ca="1">OFFSET(InputPriceData!B$15,CalculationsAndCharts!$A1452+$A$11,0,1,1)</f>
        <v>39499</v>
      </c>
      <c r="C1452" s="3">
        <f ca="1">OFFSET(InputPriceData!G$15,CalculationsAndCharts!$A1452+$A$11,IF($C$7,8,0),1,1)</f>
        <v>201051200</v>
      </c>
      <c r="D1452" s="4">
        <f ca="1">OFFSET(InputPriceData!C$15,CalculationsAndCharts!$A1452+$A$11,IF($C$7,8,0),1,1)</f>
        <v>119.62</v>
      </c>
      <c r="E1452" s="4">
        <f ca="1">OFFSET(InputPriceData!D$15,CalculationsAndCharts!$A1452+$A$11,IF($C$7,8,0),1,1)</f>
        <v>119.92</v>
      </c>
      <c r="F1452" s="4">
        <f ca="1">OFFSET(InputPriceData!E$15,CalculationsAndCharts!$A1452+$A$11,IF($C$7,8,0),1,1)</f>
        <v>117.35</v>
      </c>
      <c r="G1452" s="4">
        <f ca="1">OFFSET(InputPriceData!F$15,CalculationsAndCharts!$A1452+$A$11,IF($C$7,8,0),1,1)</f>
        <v>117.98</v>
      </c>
      <c r="H1452" s="138"/>
      <c r="I1452" s="138"/>
      <c r="O1452" s="246">
        <f t="shared" ca="1" si="220"/>
        <v>0.72839915720858861</v>
      </c>
      <c r="P1452" s="246">
        <f t="shared" ca="1" si="221"/>
        <v>0.65971584339050593</v>
      </c>
      <c r="Q1452" s="246">
        <f t="shared" ca="1" si="223"/>
        <v>4.7573589270015049</v>
      </c>
      <c r="R1452" s="4">
        <f t="shared" ca="1" si="224"/>
        <v>0.13867270759120867</v>
      </c>
      <c r="S1452" s="4">
        <f t="shared" ca="1" si="222"/>
        <v>0.92342433062604667</v>
      </c>
      <c r="W1452" s="246">
        <f t="shared" ca="1" si="225"/>
        <v>0.72839915720858861</v>
      </c>
      <c r="X1452" s="246">
        <f t="shared" ca="1" si="226"/>
        <v>0.65971584339050593</v>
      </c>
      <c r="Y1452" s="246">
        <f t="shared" ca="1" si="227"/>
        <v>4.7573589270015049</v>
      </c>
      <c r="Z1452" s="4">
        <f t="shared" ca="1" si="228"/>
        <v>0.13867270759120867</v>
      </c>
      <c r="AA1452" s="4">
        <f t="shared" ca="1" si="229"/>
        <v>0.51036332209892765</v>
      </c>
    </row>
    <row r="1453" spans="1:27" x14ac:dyDescent="0.25">
      <c r="A1453">
        <v>1421</v>
      </c>
      <c r="B1453" s="176">
        <f ca="1">OFFSET(InputPriceData!B$15,CalculationsAndCharts!$A1453+$A$11,0,1,1)</f>
        <v>39498</v>
      </c>
      <c r="C1453" s="3">
        <f ca="1">OFFSET(InputPriceData!G$15,CalculationsAndCharts!$A1453+$A$11,IF($C$7,8,0),1,1)</f>
        <v>220085700</v>
      </c>
      <c r="D1453" s="4">
        <f ca="1">OFFSET(InputPriceData!C$15,CalculationsAndCharts!$A1453+$A$11,IF($C$7,8,0),1,1)</f>
        <v>117.28</v>
      </c>
      <c r="E1453" s="4">
        <f ca="1">OFFSET(InputPriceData!D$15,CalculationsAndCharts!$A1453+$A$11,IF($C$7,8,0),1,1)</f>
        <v>119.52</v>
      </c>
      <c r="F1453" s="4">
        <f ca="1">OFFSET(InputPriceData!E$15,CalculationsAndCharts!$A1453+$A$11,IF($C$7,8,0),1,1)</f>
        <v>117.08</v>
      </c>
      <c r="G1453" s="4">
        <f ca="1">OFFSET(InputPriceData!F$15,CalculationsAndCharts!$A1453+$A$11,IF($C$7,8,0),1,1)</f>
        <v>118.97</v>
      </c>
      <c r="H1453" s="138"/>
      <c r="I1453" s="138"/>
      <c r="O1453" s="246">
        <f t="shared" ca="1" si="220"/>
        <v>1.6491605288268447</v>
      </c>
      <c r="P1453" s="246">
        <f t="shared" ca="1" si="221"/>
        <v>0.44071079915077832</v>
      </c>
      <c r="Q1453" s="246">
        <f t="shared" ca="1" si="223"/>
        <v>4.8005640030287635</v>
      </c>
      <c r="R1453" s="4">
        <f t="shared" ca="1" si="224"/>
        <v>9.1803962799522271E-2</v>
      </c>
      <c r="S1453" s="4">
        <f t="shared" ca="1" si="222"/>
        <v>0.91611155850595827</v>
      </c>
      <c r="W1453" s="246">
        <f t="shared" ca="1" si="225"/>
        <v>1.6491605288268447</v>
      </c>
      <c r="X1453" s="246">
        <f t="shared" ca="1" si="226"/>
        <v>0.44071079915077832</v>
      </c>
      <c r="Y1453" s="246">
        <f t="shared" ca="1" si="227"/>
        <v>4.8005640030287635</v>
      </c>
      <c r="Z1453" s="4">
        <f t="shared" ca="1" si="228"/>
        <v>9.1803962799522271E-2</v>
      </c>
      <c r="AA1453" s="4">
        <f t="shared" ca="1" si="229"/>
        <v>0.47438383637270071</v>
      </c>
    </row>
    <row r="1454" spans="1:27" x14ac:dyDescent="0.25">
      <c r="A1454">
        <v>1422</v>
      </c>
      <c r="B1454" s="176">
        <f ca="1">OFFSET(InputPriceData!B$15,CalculationsAndCharts!$A1454+$A$11,0,1,1)</f>
        <v>39497</v>
      </c>
      <c r="C1454" s="3">
        <f ca="1">OFFSET(InputPriceData!G$15,CalculationsAndCharts!$A1454+$A$11,IF($C$7,8,0),1,1)</f>
        <v>145190000</v>
      </c>
      <c r="D1454" s="4">
        <f ca="1">OFFSET(InputPriceData!C$15,CalculationsAndCharts!$A1454+$A$11,IF($C$7,8,0),1,1)</f>
        <v>119.67</v>
      </c>
      <c r="E1454" s="4">
        <f ca="1">OFFSET(InputPriceData!D$15,CalculationsAndCharts!$A1454+$A$11,IF($C$7,8,0),1,1)</f>
        <v>119.82</v>
      </c>
      <c r="F1454" s="4">
        <f ca="1">OFFSET(InputPriceData!E$15,CalculationsAndCharts!$A1454+$A$11,IF($C$7,8,0),1,1)</f>
        <v>117.82</v>
      </c>
      <c r="G1454" s="4">
        <f ca="1">OFFSET(InputPriceData!F$15,CalculationsAndCharts!$A1454+$A$11,IF($C$7,8,0),1,1)</f>
        <v>118.62</v>
      </c>
      <c r="H1454" s="138"/>
      <c r="I1454" s="138"/>
      <c r="O1454" s="246">
        <f t="shared" ca="1" si="220"/>
        <v>1.2505149233438309</v>
      </c>
      <c r="P1454" s="246">
        <f t="shared" ca="1" si="221"/>
        <v>0.19138848054646618</v>
      </c>
      <c r="Q1454" s="246">
        <f t="shared" ca="1" si="223"/>
        <v>4.8441614561339694</v>
      </c>
      <c r="R1454" s="4">
        <f t="shared" ca="1" si="224"/>
        <v>3.9509104368129294E-2</v>
      </c>
      <c r="S1454" s="4">
        <f t="shared" ca="1" si="222"/>
        <v>0.9072489695643724</v>
      </c>
      <c r="W1454" s="246">
        <f t="shared" ca="1" si="225"/>
        <v>1.2505149233438309</v>
      </c>
      <c r="X1454" s="246">
        <f t="shared" ca="1" si="226"/>
        <v>0.19138848054646618</v>
      </c>
      <c r="Y1454" s="246">
        <f t="shared" ca="1" si="227"/>
        <v>4.8441614561339694</v>
      </c>
      <c r="Z1454" s="4">
        <f t="shared" ca="1" si="228"/>
        <v>3.9509104368129294E-2</v>
      </c>
      <c r="AA1454" s="4">
        <f t="shared" ca="1" si="229"/>
        <v>0.43267132180402851</v>
      </c>
    </row>
    <row r="1455" spans="1:27" x14ac:dyDescent="0.25">
      <c r="A1455">
        <v>1423</v>
      </c>
      <c r="B1455" s="176">
        <f ca="1">OFFSET(InputPriceData!B$15,CalculationsAndCharts!$A1455+$A$11,0,1,1)</f>
        <v>39493</v>
      </c>
      <c r="C1455" s="3">
        <f ca="1">OFFSET(InputPriceData!G$15,CalculationsAndCharts!$A1455+$A$11,IF($C$7,8,0),1,1)</f>
        <v>154110300</v>
      </c>
      <c r="D1455" s="4">
        <f ca="1">OFFSET(InputPriceData!C$15,CalculationsAndCharts!$A1455+$A$11,IF($C$7,8,0),1,1)</f>
        <v>117.73</v>
      </c>
      <c r="E1455" s="4">
        <f ca="1">OFFSET(InputPriceData!D$15,CalculationsAndCharts!$A1455+$A$11,IF($C$7,8,0),1,1)</f>
        <v>118.36</v>
      </c>
      <c r="F1455" s="4">
        <f ca="1">OFFSET(InputPriceData!E$15,CalculationsAndCharts!$A1455+$A$11,IF($C$7,8,0),1,1)</f>
        <v>117.21</v>
      </c>
      <c r="G1455" s="4">
        <f ca="1">OFFSET(InputPriceData!F$15,CalculationsAndCharts!$A1455+$A$11,IF($C$7,8,0),1,1)</f>
        <v>118.29</v>
      </c>
      <c r="H1455" s="138"/>
      <c r="I1455" s="138"/>
      <c r="O1455" s="246">
        <f t="shared" ca="1" si="220"/>
        <v>0.83315543063695219</v>
      </c>
      <c r="P1455" s="246">
        <f t="shared" ca="1" si="221"/>
        <v>-4.2324808740151654E-2</v>
      </c>
      <c r="Q1455" s="246">
        <f t="shared" ca="1" si="223"/>
        <v>4.8881548497820075</v>
      </c>
      <c r="R1455" s="4">
        <f t="shared" ca="1" si="224"/>
        <v>-8.6586472893834723E-3</v>
      </c>
      <c r="S1455" s="4">
        <f t="shared" ca="1" si="222"/>
        <v>0.89834193608344415</v>
      </c>
      <c r="W1455" s="246">
        <f t="shared" ca="1" si="225"/>
        <v>0.83315543063695219</v>
      </c>
      <c r="X1455" s="246">
        <f t="shared" ca="1" si="226"/>
        <v>-4.2324808740151654E-2</v>
      </c>
      <c r="Y1455" s="246">
        <f t="shared" ca="1" si="227"/>
        <v>4.8881548497820075</v>
      </c>
      <c r="Z1455" s="4">
        <f t="shared" ca="1" si="228"/>
        <v>-8.6586472893834723E-3</v>
      </c>
      <c r="AA1455" s="4">
        <f t="shared" ca="1" si="229"/>
        <v>0.39270145807682205</v>
      </c>
    </row>
    <row r="1456" spans="1:27" x14ac:dyDescent="0.25">
      <c r="A1456">
        <v>1424</v>
      </c>
      <c r="B1456" s="176">
        <f ca="1">OFFSET(InputPriceData!B$15,CalculationsAndCharts!$A1456+$A$11,0,1,1)</f>
        <v>39492</v>
      </c>
      <c r="C1456" s="3">
        <f ca="1">OFFSET(InputPriceData!G$15,CalculationsAndCharts!$A1456+$A$11,IF($C$7,8,0),1,1)</f>
        <v>215207200</v>
      </c>
      <c r="D1456" s="4">
        <f ca="1">OFFSET(InputPriceData!C$15,CalculationsAndCharts!$A1456+$A$11,IF($C$7,8,0),1,1)</f>
        <v>119.87</v>
      </c>
      <c r="E1456" s="4">
        <f ca="1">OFFSET(InputPriceData!D$15,CalculationsAndCharts!$A1456+$A$11,IF($C$7,8,0),1,1)</f>
        <v>119.91</v>
      </c>
      <c r="F1456" s="4">
        <f ca="1">OFFSET(InputPriceData!E$15,CalculationsAndCharts!$A1456+$A$11,IF($C$7,8,0),1,1)</f>
        <v>117.98</v>
      </c>
      <c r="G1456" s="4">
        <f ca="1">OFFSET(InputPriceData!F$15,CalculationsAndCharts!$A1456+$A$11,IF($C$7,8,0),1,1)</f>
        <v>118.31</v>
      </c>
      <c r="H1456" s="138"/>
      <c r="I1456" s="138"/>
      <c r="O1456" s="246">
        <f t="shared" ca="1" si="220"/>
        <v>0.74136960796893514</v>
      </c>
      <c r="P1456" s="246">
        <f t="shared" ca="1" si="221"/>
        <v>-0.27317284471846726</v>
      </c>
      <c r="Q1456" s="246">
        <f t="shared" ca="1" si="223"/>
        <v>4.9325477798002098</v>
      </c>
      <c r="R1456" s="4">
        <f t="shared" ca="1" si="224"/>
        <v>-5.5381692568121858E-2</v>
      </c>
      <c r="S1456" s="4">
        <f t="shared" ca="1" si="222"/>
        <v>0.88892548559515772</v>
      </c>
      <c r="W1456" s="246">
        <f t="shared" ca="1" si="225"/>
        <v>0.74136960796893514</v>
      </c>
      <c r="X1456" s="246">
        <f t="shared" ca="1" si="226"/>
        <v>-0.27317284471846726</v>
      </c>
      <c r="Y1456" s="246">
        <f t="shared" ca="1" si="227"/>
        <v>4.9325477798002098</v>
      </c>
      <c r="Z1456" s="4">
        <f t="shared" ca="1" si="228"/>
        <v>-5.5381692568121858E-2</v>
      </c>
      <c r="AA1456" s="4">
        <f t="shared" ca="1" si="229"/>
        <v>0.35242547515925582</v>
      </c>
    </row>
    <row r="1457" spans="1:27" x14ac:dyDescent="0.25">
      <c r="A1457">
        <v>1425</v>
      </c>
      <c r="B1457" s="176">
        <f ca="1">OFFSET(InputPriceData!B$15,CalculationsAndCharts!$A1457+$A$11,0,1,1)</f>
        <v>39491</v>
      </c>
      <c r="C1457" s="3">
        <f ca="1">OFFSET(InputPriceData!G$15,CalculationsAndCharts!$A1457+$A$11,IF($C$7,8,0),1,1)</f>
        <v>181967800</v>
      </c>
      <c r="D1457" s="4">
        <f ca="1">OFFSET(InputPriceData!C$15,CalculationsAndCharts!$A1457+$A$11,IF($C$7,8,0),1,1)</f>
        <v>119.04</v>
      </c>
      <c r="E1457" s="4">
        <f ca="1">OFFSET(InputPriceData!D$15,CalculationsAndCharts!$A1457+$A$11,IF($C$7,8,0),1,1)</f>
        <v>119.96</v>
      </c>
      <c r="F1457" s="4">
        <f ca="1">OFFSET(InputPriceData!E$15,CalculationsAndCharts!$A1457+$A$11,IF($C$7,8,0),1,1)</f>
        <v>118.28</v>
      </c>
      <c r="G1457" s="4">
        <f ca="1">OFFSET(InputPriceData!F$15,CalculationsAndCharts!$A1457+$A$11,IF($C$7,8,0),1,1)</f>
        <v>119.36</v>
      </c>
      <c r="H1457" s="138"/>
      <c r="I1457" s="138"/>
      <c r="O1457" s="246">
        <f t="shared" ca="1" si="220"/>
        <v>1.7168559567264685</v>
      </c>
      <c r="P1457" s="246">
        <f t="shared" ca="1" si="221"/>
        <v>-0.50247618329055466</v>
      </c>
      <c r="Q1457" s="246">
        <f t="shared" ca="1" si="223"/>
        <v>4.9773438746722602</v>
      </c>
      <c r="R1457" s="4">
        <f t="shared" ca="1" si="224"/>
        <v>-0.10095267595382705</v>
      </c>
      <c r="S1457" s="4">
        <f t="shared" ca="1" si="222"/>
        <v>0.87890209015882348</v>
      </c>
      <c r="W1457" s="246">
        <f t="shared" ca="1" si="225"/>
        <v>1.7168559567264685</v>
      </c>
      <c r="X1457" s="246">
        <f t="shared" ca="1" si="226"/>
        <v>-0.50247618329055466</v>
      </c>
      <c r="Y1457" s="246">
        <f t="shared" ca="1" si="227"/>
        <v>4.9773438746722602</v>
      </c>
      <c r="Z1457" s="4">
        <f t="shared" ca="1" si="228"/>
        <v>-0.10095267595382705</v>
      </c>
      <c r="AA1457" s="4">
        <f t="shared" ca="1" si="229"/>
        <v>0.3116313307461222</v>
      </c>
    </row>
    <row r="1458" spans="1:27" x14ac:dyDescent="0.25">
      <c r="A1458">
        <v>1426</v>
      </c>
      <c r="B1458" s="176">
        <f ca="1">OFFSET(InputPriceData!B$15,CalculationsAndCharts!$A1458+$A$11,0,1,1)</f>
        <v>39490</v>
      </c>
      <c r="C1458" s="3">
        <f ca="1">OFFSET(InputPriceData!G$15,CalculationsAndCharts!$A1458+$A$11,IF($C$7,8,0),1,1)</f>
        <v>256654400</v>
      </c>
      <c r="D1458" s="4">
        <f ca="1">OFFSET(InputPriceData!C$15,CalculationsAndCharts!$A1458+$A$11,IF($C$7,8,0),1,1)</f>
        <v>118.09</v>
      </c>
      <c r="E1458" s="4">
        <f ca="1">OFFSET(InputPriceData!D$15,CalculationsAndCharts!$A1458+$A$11,IF($C$7,8,0),1,1)</f>
        <v>119.32</v>
      </c>
      <c r="F1458" s="4">
        <f ca="1">OFFSET(InputPriceData!E$15,CalculationsAndCharts!$A1458+$A$11,IF($C$7,8,0),1,1)</f>
        <v>117.28</v>
      </c>
      <c r="G1458" s="4">
        <f ca="1">OFFSET(InputPriceData!F$15,CalculationsAndCharts!$A1458+$A$11,IF($C$7,8,0),1,1)</f>
        <v>118.16</v>
      </c>
      <c r="H1458" s="138"/>
      <c r="I1458" s="138"/>
      <c r="O1458" s="246">
        <f t="shared" ca="1" si="220"/>
        <v>0.42606276871353144</v>
      </c>
      <c r="P1458" s="246">
        <f t="shared" ca="1" si="221"/>
        <v>-0.64668064860806651</v>
      </c>
      <c r="Q1458" s="246">
        <f t="shared" ca="1" si="223"/>
        <v>5.0225467958347734</v>
      </c>
      <c r="R1458" s="4">
        <f t="shared" ca="1" si="224"/>
        <v>-0.12875552481549052</v>
      </c>
      <c r="S1458" s="4">
        <f t="shared" ca="1" si="222"/>
        <v>0.87233005819410836</v>
      </c>
      <c r="W1458" s="246">
        <f t="shared" ca="1" si="225"/>
        <v>0.42606276871353144</v>
      </c>
      <c r="X1458" s="246">
        <f t="shared" ca="1" si="226"/>
        <v>-0.64668064860806651</v>
      </c>
      <c r="Y1458" s="246">
        <f t="shared" ca="1" si="227"/>
        <v>5.0225467958347734</v>
      </c>
      <c r="Z1458" s="4">
        <f t="shared" ca="1" si="228"/>
        <v>-0.12875552481549052</v>
      </c>
      <c r="AA1458" s="4">
        <f t="shared" ca="1" si="229"/>
        <v>0.28597270127893881</v>
      </c>
    </row>
    <row r="1459" spans="1:27" x14ac:dyDescent="0.25">
      <c r="A1459">
        <v>1427</v>
      </c>
      <c r="B1459" s="176">
        <f ca="1">OFFSET(InputPriceData!B$15,CalculationsAndCharts!$A1459+$A$11,0,1,1)</f>
        <v>39489</v>
      </c>
      <c r="C1459" s="3">
        <f ca="1">OFFSET(InputPriceData!G$15,CalculationsAndCharts!$A1459+$A$11,IF($C$7,8,0),1,1)</f>
        <v>188576300</v>
      </c>
      <c r="D1459" s="4">
        <f ca="1">OFFSET(InputPriceData!C$15,CalculationsAndCharts!$A1459+$A$11,IF($C$7,8,0),1,1)</f>
        <v>116.5</v>
      </c>
      <c r="E1459" s="4">
        <f ca="1">OFFSET(InputPriceData!D$15,CalculationsAndCharts!$A1459+$A$11,IF($C$7,8,0),1,1)</f>
        <v>117.49</v>
      </c>
      <c r="F1459" s="4">
        <f ca="1">OFFSET(InputPriceData!E$15,CalculationsAndCharts!$A1459+$A$11,IF($C$7,8,0),1,1)</f>
        <v>115.57</v>
      </c>
      <c r="G1459" s="4">
        <f ca="1">OFFSET(InputPriceData!F$15,CalculationsAndCharts!$A1459+$A$11,IF($C$7,8,0),1,1)</f>
        <v>117.07</v>
      </c>
      <c r="H1459" s="138"/>
      <c r="I1459" s="138"/>
      <c r="O1459" s="246">
        <f t="shared" ca="1" si="220"/>
        <v>-0.87052442322361112</v>
      </c>
      <c r="P1459" s="246">
        <f t="shared" ca="1" si="221"/>
        <v>-0.65984958155956597</v>
      </c>
      <c r="Q1459" s="246">
        <f t="shared" ca="1" si="223"/>
        <v>5.0681602379765627</v>
      </c>
      <c r="R1459" s="4">
        <f t="shared" ca="1" si="224"/>
        <v>-0.13019509063963763</v>
      </c>
      <c r="S1459" s="4">
        <f t="shared" ca="1" si="222"/>
        <v>0.87197962957834574</v>
      </c>
      <c r="W1459" s="246">
        <f t="shared" ca="1" si="225"/>
        <v>-0.87052442322361112</v>
      </c>
      <c r="X1459" s="246">
        <f t="shared" ca="1" si="226"/>
        <v>-0.65984958155956597</v>
      </c>
      <c r="Y1459" s="246">
        <f t="shared" ca="1" si="227"/>
        <v>5.0681602379765627</v>
      </c>
      <c r="Z1459" s="4">
        <f t="shared" ca="1" si="228"/>
        <v>-0.13019509063963763</v>
      </c>
      <c r="AA1459" s="4">
        <f t="shared" ca="1" si="229"/>
        <v>0.28462776439389037</v>
      </c>
    </row>
    <row r="1460" spans="1:27" x14ac:dyDescent="0.25">
      <c r="A1460">
        <v>1428</v>
      </c>
      <c r="B1460" s="176">
        <f ca="1">OFFSET(InputPriceData!B$15,CalculationsAndCharts!$A1460+$A$11,0,1,1)</f>
        <v>39486</v>
      </c>
      <c r="C1460" s="3">
        <f ca="1">OFFSET(InputPriceData!G$15,CalculationsAndCharts!$A1460+$A$11,IF($C$7,8,0),1,1)</f>
        <v>221643500</v>
      </c>
      <c r="D1460" s="4">
        <f ca="1">OFFSET(InputPriceData!C$15,CalculationsAndCharts!$A1460+$A$11,IF($C$7,8,0),1,1)</f>
        <v>116.49</v>
      </c>
      <c r="E1460" s="4">
        <f ca="1">OFFSET(InputPriceData!D$15,CalculationsAndCharts!$A1460+$A$11,IF($C$7,8,0),1,1)</f>
        <v>117.48</v>
      </c>
      <c r="F1460" s="4">
        <f ca="1">OFFSET(InputPriceData!E$15,CalculationsAndCharts!$A1460+$A$11,IF($C$7,8,0),1,1)</f>
        <v>115.62</v>
      </c>
      <c r="G1460" s="4">
        <f ca="1">OFFSET(InputPriceData!F$15,CalculationsAndCharts!$A1460+$A$11,IF($C$7,8,0),1,1)</f>
        <v>116.47</v>
      </c>
      <c r="H1460" s="138"/>
      <c r="I1460" s="138"/>
      <c r="O1460" s="246">
        <f t="shared" ca="1" si="220"/>
        <v>-1.7733041760667008</v>
      </c>
      <c r="P1460" s="246">
        <f t="shared" ca="1" si="221"/>
        <v>-0.62646623536811197</v>
      </c>
      <c r="Q1460" s="246">
        <f t="shared" ca="1" si="223"/>
        <v>5.1141879293406287</v>
      </c>
      <c r="R1460" s="4">
        <f t="shared" ca="1" si="224"/>
        <v>-0.12249574009081871</v>
      </c>
      <c r="S1460" s="4">
        <f t="shared" ca="1" si="222"/>
        <v>0.87384198895242571</v>
      </c>
      <c r="W1460" s="246">
        <f t="shared" ca="1" si="225"/>
        <v>-1.7733041760667008</v>
      </c>
      <c r="X1460" s="246">
        <f t="shared" ca="1" si="226"/>
        <v>-0.62646623536811197</v>
      </c>
      <c r="Y1460" s="246">
        <f t="shared" ca="1" si="227"/>
        <v>5.1141879293406287</v>
      </c>
      <c r="Z1460" s="4">
        <f t="shared" ca="1" si="228"/>
        <v>-0.12249574009081871</v>
      </c>
      <c r="AA1460" s="4">
        <f t="shared" ca="1" si="229"/>
        <v>0.2918020638160515</v>
      </c>
    </row>
    <row r="1461" spans="1:27" x14ac:dyDescent="0.25">
      <c r="A1461">
        <v>1429</v>
      </c>
      <c r="B1461" s="176">
        <f ca="1">OFFSET(InputPriceData!B$15,CalculationsAndCharts!$A1461+$A$11,0,1,1)</f>
        <v>39485</v>
      </c>
      <c r="C1461" s="3">
        <f ca="1">OFFSET(InputPriceData!G$15,CalculationsAndCharts!$A1461+$A$11,IF($C$7,8,0),1,1)</f>
        <v>297368100</v>
      </c>
      <c r="D1461" s="4">
        <f ca="1">OFFSET(InputPriceData!C$15,CalculationsAndCharts!$A1461+$A$11,IF($C$7,8,0),1,1)</f>
        <v>115.37</v>
      </c>
      <c r="E1461" s="4">
        <f ca="1">OFFSET(InputPriceData!D$15,CalculationsAndCharts!$A1461+$A$11,IF($C$7,8,0),1,1)</f>
        <v>117.98</v>
      </c>
      <c r="F1461" s="4">
        <f ca="1">OFFSET(InputPriceData!E$15,CalculationsAndCharts!$A1461+$A$11,IF($C$7,8,0),1,1)</f>
        <v>115.3</v>
      </c>
      <c r="G1461" s="4">
        <f ca="1">OFFSET(InputPriceData!F$15,CalculationsAndCharts!$A1461+$A$11,IF($C$7,8,0),1,1)</f>
        <v>117.23</v>
      </c>
      <c r="H1461" s="138"/>
      <c r="I1461" s="138"/>
      <c r="O1461" s="246">
        <f t="shared" ca="1" si="220"/>
        <v>-1.3338302796049661</v>
      </c>
      <c r="P1461" s="246">
        <f t="shared" ca="1" si="221"/>
        <v>-0.66009591899125464</v>
      </c>
      <c r="Q1461" s="246">
        <f t="shared" ca="1" si="223"/>
        <v>5.1606336320288886</v>
      </c>
      <c r="R1461" s="4">
        <f t="shared" ca="1" si="224"/>
        <v>-0.12790985876122732</v>
      </c>
      <c r="S1461" s="4">
        <f t="shared" ca="1" si="222"/>
        <v>0.87253543733736161</v>
      </c>
      <c r="W1461" s="246">
        <f t="shared" ca="1" si="225"/>
        <v>-1.3338302796049661</v>
      </c>
      <c r="X1461" s="246">
        <f t="shared" ca="1" si="226"/>
        <v>-0.66009591899125464</v>
      </c>
      <c r="Y1461" s="246">
        <f t="shared" ca="1" si="227"/>
        <v>5.1606336320288886</v>
      </c>
      <c r="Z1461" s="4">
        <f t="shared" ca="1" si="228"/>
        <v>-0.12790985876122732</v>
      </c>
      <c r="AA1461" s="4">
        <f t="shared" ca="1" si="229"/>
        <v>0.28676201686909708</v>
      </c>
    </row>
    <row r="1462" spans="1:27" x14ac:dyDescent="0.25">
      <c r="A1462">
        <v>1430</v>
      </c>
      <c r="B1462" s="176">
        <f ca="1">OFFSET(InputPriceData!B$15,CalculationsAndCharts!$A1462+$A$11,0,1,1)</f>
        <v>39484</v>
      </c>
      <c r="C1462" s="3">
        <f ca="1">OFFSET(InputPriceData!G$15,CalculationsAndCharts!$A1462+$A$11,IF($C$7,8,0),1,1)</f>
        <v>250792900</v>
      </c>
      <c r="D1462" s="4">
        <f ca="1">OFFSET(InputPriceData!C$15,CalculationsAndCharts!$A1462+$A$11,IF($C$7,8,0),1,1)</f>
        <v>117.8</v>
      </c>
      <c r="E1462" s="4">
        <f ca="1">OFFSET(InputPriceData!D$15,CalculationsAndCharts!$A1462+$A$11,IF($C$7,8,0),1,1)</f>
        <v>118.39</v>
      </c>
      <c r="F1462" s="4">
        <f ca="1">OFFSET(InputPriceData!E$15,CalculationsAndCharts!$A1462+$A$11,IF($C$7,8,0),1,1)</f>
        <v>115.9</v>
      </c>
      <c r="G1462" s="4">
        <f ca="1">OFFSET(InputPriceData!F$15,CalculationsAndCharts!$A1462+$A$11,IF($C$7,8,0),1,1)</f>
        <v>116.46</v>
      </c>
      <c r="H1462" s="138"/>
      <c r="I1462" s="138"/>
      <c r="O1462" s="246">
        <f t="shared" ca="1" si="220"/>
        <v>-2.4510678618217074</v>
      </c>
      <c r="P1462" s="246">
        <f t="shared" ca="1" si="221"/>
        <v>-0.82261501544361004</v>
      </c>
      <c r="Q1462" s="246">
        <f t="shared" ca="1" si="223"/>
        <v>5.2075011423096758</v>
      </c>
      <c r="R1462" s="4">
        <f t="shared" ca="1" si="224"/>
        <v>-0.15796732309092817</v>
      </c>
      <c r="S1462" s="4">
        <f t="shared" ca="1" si="222"/>
        <v>0.86501193469849524</v>
      </c>
      <c r="W1462" s="246">
        <f t="shared" ca="1" si="225"/>
        <v>-2.4510678618217074</v>
      </c>
      <c r="X1462" s="246">
        <f t="shared" ca="1" si="226"/>
        <v>-0.82261501544361004</v>
      </c>
      <c r="Y1462" s="246">
        <f t="shared" ca="1" si="227"/>
        <v>5.2075011423096758</v>
      </c>
      <c r="Z1462" s="4">
        <f t="shared" ca="1" si="228"/>
        <v>-0.15796732309092817</v>
      </c>
      <c r="AA1462" s="4">
        <f t="shared" ca="1" si="229"/>
        <v>0.25835749357316573</v>
      </c>
    </row>
    <row r="1463" spans="1:27" x14ac:dyDescent="0.25">
      <c r="A1463">
        <v>1431</v>
      </c>
      <c r="B1463" s="176">
        <f ca="1">OFFSET(InputPriceData!B$15,CalculationsAndCharts!$A1463+$A$11,0,1,1)</f>
        <v>39483</v>
      </c>
      <c r="C1463" s="3">
        <f ca="1">OFFSET(InputPriceData!G$15,CalculationsAndCharts!$A1463+$A$11,IF($C$7,8,0),1,1)</f>
        <v>286882500</v>
      </c>
      <c r="D1463" s="4">
        <f ca="1">OFFSET(InputPriceData!C$15,CalculationsAndCharts!$A1463+$A$11,IF($C$7,8,0),1,1)</f>
        <v>118.98</v>
      </c>
      <c r="E1463" s="4">
        <f ca="1">OFFSET(InputPriceData!D$15,CalculationsAndCharts!$A1463+$A$11,IF($C$7,8,0),1,1)</f>
        <v>119.26</v>
      </c>
      <c r="F1463" s="4">
        <f ca="1">OFFSET(InputPriceData!E$15,CalculationsAndCharts!$A1463+$A$11,IF($C$7,8,0),1,1)</f>
        <v>117</v>
      </c>
      <c r="G1463" s="4">
        <f ca="1">OFFSET(InputPriceData!F$15,CalculationsAndCharts!$A1463+$A$11,IF($C$7,8,0),1,1)</f>
        <v>117.4</v>
      </c>
      <c r="H1463" s="138"/>
      <c r="I1463" s="138"/>
      <c r="O1463" s="246">
        <f t="shared" ca="1" si="220"/>
        <v>-1.8785003883038871</v>
      </c>
      <c r="P1463" s="246">
        <f t="shared" ca="1" si="221"/>
        <v>-1.2078371009483655</v>
      </c>
      <c r="Q1463" s="246">
        <f t="shared" ca="1" si="223"/>
        <v>5.2547942909280279</v>
      </c>
      <c r="R1463" s="4">
        <f t="shared" ca="1" si="224"/>
        <v>-0.22985430714834973</v>
      </c>
      <c r="S1463" s="4">
        <f t="shared" ca="1" si="222"/>
        <v>0.84493682436542838</v>
      </c>
      <c r="W1463" s="246">
        <f t="shared" ca="1" si="225"/>
        <v>-1.8785003883038871</v>
      </c>
      <c r="X1463" s="246">
        <f t="shared" ca="1" si="226"/>
        <v>-1.2078371009483655</v>
      </c>
      <c r="Y1463" s="246">
        <f t="shared" ca="1" si="227"/>
        <v>5.2547942909280279</v>
      </c>
      <c r="Z1463" s="4">
        <f t="shared" ca="1" si="228"/>
        <v>-0.22985430714834973</v>
      </c>
      <c r="AA1463" s="4">
        <f t="shared" ca="1" si="229"/>
        <v>0.18737309832956281</v>
      </c>
    </row>
    <row r="1464" spans="1:27" x14ac:dyDescent="0.25">
      <c r="A1464">
        <v>1432</v>
      </c>
      <c r="B1464" s="176">
        <f ca="1">OFFSET(InputPriceData!B$15,CalculationsAndCharts!$A1464+$A$11,0,1,1)</f>
        <v>39482</v>
      </c>
      <c r="C1464" s="3">
        <f ca="1">OFFSET(InputPriceData!G$15,CalculationsAndCharts!$A1464+$A$11,IF($C$7,8,0),1,1)</f>
        <v>124694300</v>
      </c>
      <c r="D1464" s="4">
        <f ca="1">OFFSET(InputPriceData!C$15,CalculationsAndCharts!$A1464+$A$11,IF($C$7,8,0),1,1)</f>
        <v>121.85</v>
      </c>
      <c r="E1464" s="4">
        <f ca="1">OFFSET(InputPriceData!D$15,CalculationsAndCharts!$A1464+$A$11,IF($C$7,8,0),1,1)</f>
        <v>121.93</v>
      </c>
      <c r="F1464" s="4">
        <f ca="1">OFFSET(InputPriceData!E$15,CalculationsAndCharts!$A1464+$A$11,IF($C$7,8,0),1,1)</f>
        <v>120.47</v>
      </c>
      <c r="G1464" s="4">
        <f ca="1">OFFSET(InputPriceData!F$15,CalculationsAndCharts!$A1464+$A$11,IF($C$7,8,0),1,1)</f>
        <v>120.63</v>
      </c>
      <c r="H1464" s="138"/>
      <c r="I1464" s="138"/>
      <c r="O1464" s="246">
        <f t="shared" ca="1" si="220"/>
        <v>1.1463983470478942</v>
      </c>
      <c r="P1464" s="246">
        <f t="shared" ca="1" si="221"/>
        <v>-1.9264059609378688</v>
      </c>
      <c r="Q1464" s="246">
        <f t="shared" ca="1" si="223"/>
        <v>5.3025169434187971</v>
      </c>
      <c r="R1464" s="4">
        <f t="shared" ca="1" si="224"/>
        <v>-0.36330029333123048</v>
      </c>
      <c r="S1464" s="4">
        <f t="shared" ca="1" si="222"/>
        <v>0.79743832695567607</v>
      </c>
      <c r="W1464" s="246">
        <f t="shared" ca="1" si="225"/>
        <v>1.1463983470478942</v>
      </c>
      <c r="X1464" s="246">
        <f t="shared" ca="1" si="226"/>
        <v>-1.9264059609378688</v>
      </c>
      <c r="Y1464" s="246">
        <f t="shared" ca="1" si="227"/>
        <v>5.3025169434187971</v>
      </c>
      <c r="Z1464" s="4">
        <f t="shared" ca="1" si="228"/>
        <v>-0.36330029333123048</v>
      </c>
      <c r="AA1464" s="4">
        <f t="shared" ca="1" si="229"/>
        <v>4.2939710426115947E-2</v>
      </c>
    </row>
    <row r="1465" spans="1:27" x14ac:dyDescent="0.25">
      <c r="A1465">
        <v>1433</v>
      </c>
      <c r="B1465" s="176">
        <f ca="1">OFFSET(InputPriceData!B$15,CalculationsAndCharts!$A1465+$A$11,0,1,1)</f>
        <v>39479</v>
      </c>
      <c r="C1465" s="3">
        <f ca="1">OFFSET(InputPriceData!G$15,CalculationsAndCharts!$A1465+$A$11,IF($C$7,8,0),1,1)</f>
        <v>206843600</v>
      </c>
      <c r="D1465" s="4">
        <f ca="1">OFFSET(InputPriceData!C$15,CalculationsAndCharts!$A1465+$A$11,IF($C$7,8,0),1,1)</f>
        <v>120.73</v>
      </c>
      <c r="E1465" s="4">
        <f ca="1">OFFSET(InputPriceData!D$15,CalculationsAndCharts!$A1465+$A$11,IF($C$7,8,0),1,1)</f>
        <v>122.2</v>
      </c>
      <c r="F1465" s="4">
        <f ca="1">OFFSET(InputPriceData!E$15,CalculationsAndCharts!$A1465+$A$11,IF($C$7,8,0),1,1)</f>
        <v>120.37</v>
      </c>
      <c r="G1465" s="4">
        <f ca="1">OFFSET(InputPriceData!F$15,CalculationsAndCharts!$A1465+$A$11,IF($C$7,8,0),1,1)</f>
        <v>122.17</v>
      </c>
      <c r="H1465" s="138"/>
      <c r="I1465" s="138"/>
      <c r="O1465" s="246">
        <f t="shared" ca="1" si="220"/>
        <v>2.6824073965088893</v>
      </c>
      <c r="P1465" s="246">
        <f t="shared" ca="1" si="221"/>
        <v>-2.854606901219352</v>
      </c>
      <c r="Q1465" s="246">
        <f t="shared" ca="1" si="223"/>
        <v>5.3506730004226002</v>
      </c>
      <c r="R1465" s="4">
        <f t="shared" ca="1" si="224"/>
        <v>-0.53350427151760027</v>
      </c>
      <c r="S1465" s="4">
        <f t="shared" ca="1" si="222"/>
        <v>0.70500805769220698</v>
      </c>
      <c r="W1465" s="246">
        <f t="shared" ca="1" si="225"/>
        <v>2.6824073965088893</v>
      </c>
      <c r="X1465" s="246">
        <f t="shared" ca="1" si="226"/>
        <v>-2.854606901219352</v>
      </c>
      <c r="Y1465" s="246">
        <f t="shared" ca="1" si="227"/>
        <v>5.3506730004226002</v>
      </c>
      <c r="Z1465" s="4">
        <f t="shared" ca="1" si="228"/>
        <v>-0.53350427151760027</v>
      </c>
      <c r="AA1465" s="4">
        <f t="shared" ca="1" si="229"/>
        <v>-0.16972357171178457</v>
      </c>
    </row>
    <row r="1466" spans="1:27" x14ac:dyDescent="0.25">
      <c r="A1466">
        <v>1434</v>
      </c>
      <c r="B1466" s="176">
        <f ca="1">OFFSET(InputPriceData!B$15,CalculationsAndCharts!$A1466+$A$11,0,1,1)</f>
        <v>39478</v>
      </c>
      <c r="C1466" s="3">
        <f ca="1">OFFSET(InputPriceData!G$15,CalculationsAndCharts!$A1466+$A$11,IF($C$7,8,0),1,1)</f>
        <v>343680800</v>
      </c>
      <c r="D1466" s="4">
        <f ca="1">OFFSET(InputPriceData!C$15,CalculationsAndCharts!$A1466+$A$11,IF($C$7,8,0),1,1)</f>
        <v>116.77</v>
      </c>
      <c r="E1466" s="4">
        <f ca="1">OFFSET(InputPriceData!D$15,CalculationsAndCharts!$A1466+$A$11,IF($C$7,8,0),1,1)</f>
        <v>121.26</v>
      </c>
      <c r="F1466" s="4">
        <f ca="1">OFFSET(InputPriceData!E$15,CalculationsAndCharts!$A1466+$A$11,IF($C$7,8,0),1,1)</f>
        <v>116.59</v>
      </c>
      <c r="G1466" s="4">
        <f ca="1">OFFSET(InputPriceData!F$15,CalculationsAndCharts!$A1466+$A$11,IF($C$7,8,0),1,1)</f>
        <v>120.24</v>
      </c>
      <c r="H1466" s="138"/>
      <c r="I1466" s="138"/>
      <c r="O1466" s="246">
        <f t="shared" ca="1" si="220"/>
        <v>0.72617453953204136</v>
      </c>
      <c r="P1466" s="246">
        <f t="shared" ca="1" si="221"/>
        <v>-3.7143557798578839</v>
      </c>
      <c r="Q1466" s="246">
        <f t="shared" ca="1" si="223"/>
        <v>5.3992663980046416</v>
      </c>
      <c r="R1466" s="4">
        <f t="shared" ca="1" si="224"/>
        <v>-0.68793712072265323</v>
      </c>
      <c r="S1466" s="4">
        <f t="shared" ca="1" si="222"/>
        <v>0.55680506546014075</v>
      </c>
      <c r="W1466" s="246">
        <f t="shared" ca="1" si="225"/>
        <v>0.72617453953204136</v>
      </c>
      <c r="X1466" s="246">
        <f t="shared" ca="1" si="226"/>
        <v>-3.7143557798578839</v>
      </c>
      <c r="Y1466" s="246">
        <f t="shared" ca="1" si="227"/>
        <v>5.3992663980046416</v>
      </c>
      <c r="Z1466" s="4">
        <f t="shared" ca="1" si="228"/>
        <v>-0.68793712072265323</v>
      </c>
      <c r="AA1466" s="4">
        <f t="shared" ca="1" si="229"/>
        <v>-0.39725045418606408</v>
      </c>
    </row>
    <row r="1467" spans="1:27" x14ac:dyDescent="0.25">
      <c r="A1467">
        <v>1435</v>
      </c>
      <c r="B1467" s="176">
        <f ca="1">OFFSET(InputPriceData!B$15,CalculationsAndCharts!$A1467+$A$11,0,1,1)</f>
        <v>39477</v>
      </c>
      <c r="C1467" s="3">
        <f ca="1">OFFSET(InputPriceData!G$15,CalculationsAndCharts!$A1467+$A$11,IF($C$7,8,0),1,1)</f>
        <v>334939200</v>
      </c>
      <c r="D1467" s="4">
        <f ca="1">OFFSET(InputPriceData!C$15,CalculationsAndCharts!$A1467+$A$11,IF($C$7,8,0),1,1)</f>
        <v>118.68</v>
      </c>
      <c r="E1467" s="4">
        <f ca="1">OFFSET(InputPriceData!D$15,CalculationsAndCharts!$A1467+$A$11,IF($C$7,8,0),1,1)</f>
        <v>121.27</v>
      </c>
      <c r="F1467" s="4">
        <f ca="1">OFFSET(InputPriceData!E$15,CalculationsAndCharts!$A1467+$A$11,IF($C$7,8,0),1,1)</f>
        <v>117.82</v>
      </c>
      <c r="G1467" s="4">
        <f ca="1">OFFSET(InputPriceData!F$15,CalculationsAndCharts!$A1467+$A$11,IF($C$7,8,0),1,1)</f>
        <v>118.09</v>
      </c>
      <c r="H1467" s="138"/>
      <c r="I1467" s="138"/>
      <c r="O1467" s="246">
        <f t="shared" ca="1" si="220"/>
        <v>-1.6434846464421762</v>
      </c>
      <c r="P1467" s="246">
        <f t="shared" ca="1" si="221"/>
        <v>-4.3873298010553032</v>
      </c>
      <c r="Q1467" s="246">
        <f t="shared" ca="1" si="223"/>
        <v>5.4483011079764294</v>
      </c>
      <c r="R1467" s="4">
        <f t="shared" ca="1" si="224"/>
        <v>-0.80526566247084963</v>
      </c>
      <c r="S1467" s="4">
        <f t="shared" ca="1" si="222"/>
        <v>0.34416197952383998</v>
      </c>
      <c r="W1467" s="246">
        <f t="shared" ca="1" si="225"/>
        <v>-1.6434846464421762</v>
      </c>
      <c r="X1467" s="246">
        <f t="shared" ca="1" si="226"/>
        <v>-4.3873298010553032</v>
      </c>
      <c r="Y1467" s="246">
        <f t="shared" ca="1" si="227"/>
        <v>5.4483011079764294</v>
      </c>
      <c r="Z1467" s="4">
        <f t="shared" ca="1" si="228"/>
        <v>-0.80526566247084963</v>
      </c>
      <c r="AA1467" s="4">
        <f t="shared" ca="1" si="229"/>
        <v>-0.59783066510251626</v>
      </c>
    </row>
    <row r="1468" spans="1:27" x14ac:dyDescent="0.25">
      <c r="A1468">
        <v>1436</v>
      </c>
      <c r="B1468" s="176">
        <f ca="1">OFFSET(InputPriceData!B$15,CalculationsAndCharts!$A1468+$A$11,0,1,1)</f>
        <v>39476</v>
      </c>
      <c r="C1468" s="3">
        <f ca="1">OFFSET(InputPriceData!G$15,CalculationsAndCharts!$A1468+$A$11,IF($C$7,8,0),1,1)</f>
        <v>168968300</v>
      </c>
      <c r="D1468" s="4">
        <f ca="1">OFFSET(InputPriceData!C$15,CalculationsAndCharts!$A1468+$A$11,IF($C$7,8,0),1,1)</f>
        <v>119.13</v>
      </c>
      <c r="E1468" s="4">
        <f ca="1">OFFSET(InputPriceData!D$15,CalculationsAndCharts!$A1468+$A$11,IF($C$7,8,0),1,1)</f>
        <v>119.43</v>
      </c>
      <c r="F1468" s="4">
        <f ca="1">OFFSET(InputPriceData!E$15,CalculationsAndCharts!$A1468+$A$11,IF($C$7,8,0),1,1)</f>
        <v>118.06</v>
      </c>
      <c r="G1468" s="4">
        <f ca="1">OFFSET(InputPriceData!F$15,CalculationsAndCharts!$A1468+$A$11,IF($C$7,8,0),1,1)</f>
        <v>118.96</v>
      </c>
      <c r="H1468" s="138"/>
      <c r="I1468" s="138"/>
      <c r="O1468" s="246">
        <f t="shared" ca="1" si="220"/>
        <v>-1.0712081445070756</v>
      </c>
      <c r="P1468" s="246">
        <f t="shared" ca="1" si="221"/>
        <v>-4.952644243622454</v>
      </c>
      <c r="Q1468" s="246">
        <f t="shared" ca="1" si="223"/>
        <v>5.4977811382204136</v>
      </c>
      <c r="R1468" s="4">
        <f t="shared" ca="1" si="224"/>
        <v>-0.90084419861529519</v>
      </c>
      <c r="S1468" s="4">
        <f t="shared" ca="1" si="222"/>
        <v>-4.4609893696790697E-3</v>
      </c>
      <c r="W1468" s="246">
        <f t="shared" ca="1" si="225"/>
        <v>-1.0712081445070756</v>
      </c>
      <c r="X1468" s="246">
        <f t="shared" ca="1" si="226"/>
        <v>-4.952644243622454</v>
      </c>
      <c r="Y1468" s="246">
        <f t="shared" ca="1" si="227"/>
        <v>5.4977811382204136</v>
      </c>
      <c r="Z1468" s="4">
        <f t="shared" ca="1" si="228"/>
        <v>-0.90084419861529519</v>
      </c>
      <c r="AA1468" s="4">
        <f t="shared" ca="1" si="229"/>
        <v>-0.78298218063183023</v>
      </c>
    </row>
    <row r="1469" spans="1:27" x14ac:dyDescent="0.25">
      <c r="A1469">
        <v>1437</v>
      </c>
      <c r="B1469" s="176">
        <f ca="1">OFFSET(InputPriceData!B$15,CalculationsAndCharts!$A1469+$A$11,0,1,1)</f>
        <v>39475</v>
      </c>
      <c r="C1469" s="3">
        <f ca="1">OFFSET(InputPriceData!G$15,CalculationsAndCharts!$A1469+$A$11,IF($C$7,8,0),1,1)</f>
        <v>217934600</v>
      </c>
      <c r="D1469" s="4">
        <f ca="1">OFFSET(InputPriceData!C$15,CalculationsAndCharts!$A1469+$A$11,IF($C$7,8,0),1,1)</f>
        <v>116.64</v>
      </c>
      <c r="E1469" s="4">
        <f ca="1">OFFSET(InputPriceData!D$15,CalculationsAndCharts!$A1469+$A$11,IF($C$7,8,0),1,1)</f>
        <v>118.62</v>
      </c>
      <c r="F1469" s="4">
        <f ca="1">OFFSET(InputPriceData!E$15,CalculationsAndCharts!$A1469+$A$11,IF($C$7,8,0),1,1)</f>
        <v>115.59</v>
      </c>
      <c r="G1469" s="4">
        <f ca="1">OFFSET(InputPriceData!F$15,CalculationsAndCharts!$A1469+$A$11,IF($C$7,8,0),1,1)</f>
        <v>118.37</v>
      </c>
      <c r="H1469" s="138"/>
      <c r="I1469" s="138"/>
      <c r="O1469" s="246">
        <f t="shared" ca="1" si="220"/>
        <v>-1.9706255154695906</v>
      </c>
      <c r="P1469" s="246">
        <f t="shared" ca="1" si="221"/>
        <v>-5.3911619121878003</v>
      </c>
      <c r="Q1469" s="246">
        <f t="shared" ca="1" si="223"/>
        <v>5.5477105330175718</v>
      </c>
      <c r="R1469" s="4">
        <f t="shared" ca="1" si="224"/>
        <v>-0.97178140065202356</v>
      </c>
      <c r="S1469" s="4">
        <f t="shared" ca="1" si="222"/>
        <v>-0.57243434708063523</v>
      </c>
      <c r="W1469" s="246">
        <f t="shared" ca="1" si="225"/>
        <v>-1.9706255154695906</v>
      </c>
      <c r="X1469" s="246">
        <f t="shared" ca="1" si="226"/>
        <v>-5.3911619121878003</v>
      </c>
      <c r="Y1469" s="246">
        <f t="shared" ca="1" si="227"/>
        <v>5.5477105330175718</v>
      </c>
      <c r="Z1469" s="4">
        <f t="shared" ca="1" si="228"/>
        <v>-0.97178140065202356</v>
      </c>
      <c r="AA1469" s="4">
        <f t="shared" ca="1" si="229"/>
        <v>-0.93537240172311986</v>
      </c>
    </row>
    <row r="1470" spans="1:27" x14ac:dyDescent="0.25">
      <c r="A1470">
        <v>1438</v>
      </c>
      <c r="B1470" s="176">
        <f ca="1">OFFSET(InputPriceData!B$15,CalculationsAndCharts!$A1470+$A$11,0,1,1)</f>
        <v>39472</v>
      </c>
      <c r="C1470" s="3">
        <f ca="1">OFFSET(InputPriceData!G$15,CalculationsAndCharts!$A1470+$A$11,IF($C$7,8,0),1,1)</f>
        <v>269603900</v>
      </c>
      <c r="D1470" s="4">
        <f ca="1">OFFSET(InputPriceData!C$15,CalculationsAndCharts!$A1470+$A$11,IF($C$7,8,0),1,1)</f>
        <v>119.49</v>
      </c>
      <c r="E1470" s="4">
        <f ca="1">OFFSET(InputPriceData!D$15,CalculationsAndCharts!$A1470+$A$11,IF($C$7,8,0),1,1)</f>
        <v>119.71</v>
      </c>
      <c r="F1470" s="4">
        <f ca="1">OFFSET(InputPriceData!E$15,CalculationsAndCharts!$A1470+$A$11,IF($C$7,8,0),1,1)</f>
        <v>116.06</v>
      </c>
      <c r="G1470" s="4">
        <f ca="1">OFFSET(InputPriceData!F$15,CalculationsAndCharts!$A1470+$A$11,IF($C$7,8,0),1,1)</f>
        <v>116.45</v>
      </c>
      <c r="H1470" s="138"/>
      <c r="I1470" s="138"/>
      <c r="O1470" s="246">
        <f t="shared" ca="1" si="220"/>
        <v>-4.3406882972393426</v>
      </c>
      <c r="P1470" s="246">
        <f t="shared" ca="1" si="221"/>
        <v>-5.5980933733779734</v>
      </c>
      <c r="Q1470" s="246">
        <f t="shared" ca="1" si="223"/>
        <v>5.5980933733779734</v>
      </c>
      <c r="R1470" s="4">
        <f t="shared" ca="1" si="224"/>
        <v>-1</v>
      </c>
      <c r="S1470" s="4">
        <f t="shared" ca="1" si="222"/>
        <v>-1</v>
      </c>
      <c r="W1470" s="246">
        <f t="shared" ca="1" si="225"/>
        <v>-4.3406882972393426</v>
      </c>
      <c r="X1470" s="246">
        <f t="shared" ca="1" si="226"/>
        <v>-5.5980933733779734</v>
      </c>
      <c r="Y1470" s="246">
        <f t="shared" ca="1" si="227"/>
        <v>5.5980933733779734</v>
      </c>
      <c r="Z1470" s="4">
        <f t="shared" ca="1" si="228"/>
        <v>-1</v>
      </c>
      <c r="AA1470" s="4">
        <f t="shared" ca="1" si="229"/>
        <v>-1</v>
      </c>
    </row>
    <row r="1471" spans="1:27" x14ac:dyDescent="0.25">
      <c r="A1471">
        <v>1439</v>
      </c>
      <c r="B1471" s="176">
        <f ca="1">OFFSET(InputPriceData!B$15,CalculationsAndCharts!$A1471+$A$11,0,1,1)</f>
        <v>39471</v>
      </c>
      <c r="C1471" s="3">
        <f ca="1">OFFSET(InputPriceData!G$15,CalculationsAndCharts!$A1471+$A$11,IF($C$7,8,0),1,1)</f>
        <v>259949300</v>
      </c>
      <c r="D1471" s="4">
        <f ca="1">OFFSET(InputPriceData!C$15,CalculationsAndCharts!$A1471+$A$11,IF($C$7,8,0),1,1)</f>
        <v>117.71</v>
      </c>
      <c r="E1471" s="4">
        <f ca="1">OFFSET(InputPriceData!D$15,CalculationsAndCharts!$A1471+$A$11,IF($C$7,8,0),1,1)</f>
        <v>118.57</v>
      </c>
      <c r="F1471" s="4">
        <f ca="1">OFFSET(InputPriceData!E$15,CalculationsAndCharts!$A1471+$A$11,IF($C$7,8,0),1,1)</f>
        <v>116.69</v>
      </c>
      <c r="G1471" s="4">
        <f ca="1">OFFSET(InputPriceData!F$15,CalculationsAndCharts!$A1471+$A$11,IF($C$7,8,0),1,1)</f>
        <v>118.16</v>
      </c>
      <c r="H1471" s="138"/>
      <c r="I1471" s="138"/>
      <c r="O1471" s="246">
        <f t="shared" ca="1" si="220"/>
        <v>-3.1252514627968182</v>
      </c>
      <c r="P1471" s="246">
        <f t="shared" ca="1" si="221"/>
        <v>-5.6198331356381708</v>
      </c>
      <c r="Q1471" s="246">
        <f t="shared" ca="1" si="223"/>
        <v>5.6198331356381708</v>
      </c>
      <c r="R1471" s="4">
        <f t="shared" ca="1" si="224"/>
        <v>-1</v>
      </c>
      <c r="S1471" s="4">
        <f t="shared" ca="1" si="222"/>
        <v>-1</v>
      </c>
      <c r="W1471" s="246">
        <f t="shared" ca="1" si="225"/>
        <v>-3.1252514627968182</v>
      </c>
      <c r="X1471" s="246">
        <f t="shared" ca="1" si="226"/>
        <v>-5.6198331356381708</v>
      </c>
      <c r="Y1471" s="246">
        <f t="shared" ca="1" si="227"/>
        <v>5.6198331356381708</v>
      </c>
      <c r="Z1471" s="4">
        <f t="shared" ca="1" si="228"/>
        <v>-1</v>
      </c>
      <c r="AA1471" s="4">
        <f t="shared" ca="1" si="229"/>
        <v>-1</v>
      </c>
    </row>
    <row r="1472" spans="1:27" x14ac:dyDescent="0.25">
      <c r="A1472">
        <v>1440</v>
      </c>
      <c r="B1472" s="176">
        <f ca="1">OFFSET(InputPriceData!B$15,CalculationsAndCharts!$A1472+$A$11,0,1,1)</f>
        <v>39470</v>
      </c>
      <c r="C1472" s="3">
        <f ca="1">OFFSET(InputPriceData!G$15,CalculationsAndCharts!$A1472+$A$11,IF($C$7,8,0),1,1)</f>
        <v>511913000</v>
      </c>
      <c r="D1472" s="4">
        <f ca="1">OFFSET(InputPriceData!C$15,CalculationsAndCharts!$A1472+$A$11,IF($C$7,8,0),1,1)</f>
        <v>111.24</v>
      </c>
      <c r="E1472" s="4">
        <f ca="1">OFFSET(InputPriceData!D$15,CalculationsAndCharts!$A1472+$A$11,IF($C$7,8,0),1,1)</f>
        <v>117.46</v>
      </c>
      <c r="F1472" s="4">
        <f ca="1">OFFSET(InputPriceData!E$15,CalculationsAndCharts!$A1472+$A$11,IF($C$7,8,0),1,1)</f>
        <v>111.03</v>
      </c>
      <c r="G1472" s="4">
        <f ca="1">OFFSET(InputPriceData!F$15,CalculationsAndCharts!$A1472+$A$11,IF($C$7,8,0),1,1)</f>
        <v>117.17</v>
      </c>
      <c r="H1472" s="138"/>
      <c r="I1472" s="138"/>
      <c r="O1472" s="246">
        <f t="shared" ca="1" si="220"/>
        <v>-4.6144749135292171</v>
      </c>
      <c r="P1472" s="246">
        <f t="shared" ca="1" si="221"/>
        <v>-5.4212582012356396</v>
      </c>
      <c r="Q1472" s="246">
        <f t="shared" ca="1" si="223"/>
        <v>5.4212582012356396</v>
      </c>
      <c r="R1472" s="4">
        <f t="shared" ca="1" si="224"/>
        <v>-1</v>
      </c>
      <c r="S1472" s="4">
        <f t="shared" ca="1" si="222"/>
        <v>-1</v>
      </c>
      <c r="W1472" s="246">
        <f t="shared" ca="1" si="225"/>
        <v>-4.6144749135292171</v>
      </c>
      <c r="X1472" s="246">
        <f t="shared" ca="1" si="226"/>
        <v>-5.4212582012356396</v>
      </c>
      <c r="Y1472" s="246">
        <f t="shared" ca="1" si="227"/>
        <v>5.4212582012356396</v>
      </c>
      <c r="Z1472" s="4">
        <f t="shared" ca="1" si="228"/>
        <v>-1</v>
      </c>
      <c r="AA1472" s="4">
        <f t="shared" ca="1" si="229"/>
        <v>-1</v>
      </c>
    </row>
    <row r="1473" spans="1:27" x14ac:dyDescent="0.25">
      <c r="A1473">
        <v>1441</v>
      </c>
      <c r="B1473" s="176">
        <f ca="1">OFFSET(InputPriceData!B$15,CalculationsAndCharts!$A1473+$A$11,0,1,1)</f>
        <v>39469</v>
      </c>
      <c r="C1473" s="3">
        <f ca="1">OFFSET(InputPriceData!G$15,CalculationsAndCharts!$A1473+$A$11,IF($C$7,8,0),1,1)</f>
        <v>435923700</v>
      </c>
      <c r="D1473" s="4">
        <f ca="1">OFFSET(InputPriceData!C$15,CalculationsAndCharts!$A1473+$A$11,IF($C$7,8,0),1,1)</f>
        <v>111.35</v>
      </c>
      <c r="E1473" s="4">
        <f ca="1">OFFSET(InputPriceData!D$15,CalculationsAndCharts!$A1473+$A$11,IF($C$7,8,0),1,1)</f>
        <v>115.92</v>
      </c>
      <c r="F1473" s="4">
        <f ca="1">OFFSET(InputPriceData!E$15,CalculationsAndCharts!$A1473+$A$11,IF($C$7,8,0),1,1)</f>
        <v>110.29</v>
      </c>
      <c r="G1473" s="4">
        <f ca="1">OFFSET(InputPriceData!F$15,CalculationsAndCharts!$A1473+$A$11,IF($C$7,8,0),1,1)</f>
        <v>114.42</v>
      </c>
      <c r="H1473" s="138"/>
      <c r="I1473" s="138"/>
      <c r="O1473" s="246">
        <f t="shared" ca="1" si="220"/>
        <v>-8.0734636755152902</v>
      </c>
      <c r="P1473" s="246">
        <f t="shared" ca="1" si="221"/>
        <v>-4.9204838752693894</v>
      </c>
      <c r="Q1473" s="246">
        <f t="shared" ca="1" si="223"/>
        <v>4.9204838752693894</v>
      </c>
      <c r="R1473" s="4">
        <f t="shared" ca="1" si="224"/>
        <v>-1</v>
      </c>
      <c r="S1473" s="4">
        <f t="shared" ca="1" si="222"/>
        <v>-1</v>
      </c>
      <c r="W1473" s="246">
        <f t="shared" ca="1" si="225"/>
        <v>-8.0734636755152902</v>
      </c>
      <c r="X1473" s="246">
        <f t="shared" ca="1" si="226"/>
        <v>-4.9204838752693894</v>
      </c>
      <c r="Y1473" s="246">
        <f t="shared" ca="1" si="227"/>
        <v>4.9204838752693894</v>
      </c>
      <c r="Z1473" s="4">
        <f t="shared" ca="1" si="228"/>
        <v>-1</v>
      </c>
      <c r="AA1473" s="4">
        <f t="shared" ca="1" si="229"/>
        <v>-1</v>
      </c>
    </row>
    <row r="1474" spans="1:27" x14ac:dyDescent="0.25">
      <c r="A1474">
        <v>1442</v>
      </c>
      <c r="B1474" s="176">
        <f ca="1">OFFSET(InputPriceData!B$15,CalculationsAndCharts!$A1474+$A$11,0,1,1)</f>
        <v>39465</v>
      </c>
      <c r="C1474" s="3">
        <f ca="1">OFFSET(InputPriceData!G$15,CalculationsAndCharts!$A1474+$A$11,IF($C$7,8,0),1,1)</f>
        <v>348561500</v>
      </c>
      <c r="D1474" s="4">
        <f ca="1">OFFSET(InputPriceData!C$15,CalculationsAndCharts!$A1474+$A$11,IF($C$7,8,0),1,1)</f>
        <v>117.94</v>
      </c>
      <c r="E1474" s="4">
        <f ca="1">OFFSET(InputPriceData!D$15,CalculationsAndCharts!$A1474+$A$11,IF($C$7,8,0),1,1)</f>
        <v>118.18</v>
      </c>
      <c r="F1474" s="4">
        <f ca="1">OFFSET(InputPriceData!E$15,CalculationsAndCharts!$A1474+$A$11,IF($C$7,8,0),1,1)</f>
        <v>114.75</v>
      </c>
      <c r="G1474" s="4">
        <f ca="1">OFFSET(InputPriceData!F$15,CalculationsAndCharts!$A1474+$A$11,IF($C$7,8,0),1,1)</f>
        <v>115.59</v>
      </c>
      <c r="H1474" s="138"/>
      <c r="I1474" s="138"/>
      <c r="O1474" s="246">
        <f t="shared" ca="1" si="220"/>
        <v>-7.737126205441375</v>
      </c>
      <c r="P1474" s="246">
        <f t="shared" ca="1" si="221"/>
        <v>-4.315021288599489</v>
      </c>
      <c r="Q1474" s="246">
        <f t="shared" ca="1" si="223"/>
        <v>4.315021288599489</v>
      </c>
      <c r="R1474" s="4">
        <f t="shared" ca="1" si="224"/>
        <v>-1</v>
      </c>
      <c r="S1474" s="4">
        <f t="shared" ca="1" si="222"/>
        <v>-1</v>
      </c>
      <c r="W1474" s="246">
        <f t="shared" ca="1" si="225"/>
        <v>-7.737126205441375</v>
      </c>
      <c r="X1474" s="246">
        <f t="shared" ca="1" si="226"/>
        <v>-4.315021288599489</v>
      </c>
      <c r="Y1474" s="246">
        <f t="shared" ca="1" si="227"/>
        <v>4.315021288599489</v>
      </c>
      <c r="Z1474" s="4">
        <f t="shared" ca="1" si="228"/>
        <v>-1</v>
      </c>
      <c r="AA1474" s="4">
        <f t="shared" ca="1" si="229"/>
        <v>-1</v>
      </c>
    </row>
    <row r="1475" spans="1:27" x14ac:dyDescent="0.25">
      <c r="A1475">
        <v>1443</v>
      </c>
      <c r="B1475" s="176">
        <f ca="1">OFFSET(InputPriceData!B$15,CalculationsAndCharts!$A1475+$A$11,0,1,1)</f>
        <v>39464</v>
      </c>
      <c r="C1475" s="3">
        <f ca="1">OFFSET(InputPriceData!G$15,CalculationsAndCharts!$A1475+$A$11,IF($C$7,8,0),1,1)</f>
        <v>397892600</v>
      </c>
      <c r="D1475" s="4">
        <f ca="1">OFFSET(InputPriceData!C$15,CalculationsAndCharts!$A1475+$A$11,IF($C$7,8,0),1,1)</f>
        <v>120.62</v>
      </c>
      <c r="E1475" s="4">
        <f ca="1">OFFSET(InputPriceData!D$15,CalculationsAndCharts!$A1475+$A$11,IF($C$7,8,0),1,1)</f>
        <v>120.69</v>
      </c>
      <c r="F1475" s="4">
        <f ca="1">OFFSET(InputPriceData!E$15,CalculationsAndCharts!$A1475+$A$11,IF($C$7,8,0),1,1)</f>
        <v>116.35</v>
      </c>
      <c r="G1475" s="4">
        <f ca="1">OFFSET(InputPriceData!F$15,CalculationsAndCharts!$A1475+$A$11,IF($C$7,8,0),1,1)</f>
        <v>116.79</v>
      </c>
      <c r="H1475" s="138"/>
      <c r="I1475" s="138"/>
      <c r="O1475" s="246">
        <f t="shared" ca="1" si="220"/>
        <v>-7.322175334964526</v>
      </c>
      <c r="P1475" s="246">
        <f t="shared" ca="1" si="221"/>
        <v>-3.8132826196450527</v>
      </c>
      <c r="Q1475" s="246">
        <f t="shared" ca="1" si="223"/>
        <v>3.8132826196450527</v>
      </c>
      <c r="R1475" s="4">
        <f t="shared" ca="1" si="224"/>
        <v>-1</v>
      </c>
      <c r="S1475" s="4">
        <f t="shared" ca="1" si="222"/>
        <v>-1</v>
      </c>
      <c r="W1475" s="246">
        <f t="shared" ca="1" si="225"/>
        <v>-7.322175334964526</v>
      </c>
      <c r="X1475" s="246">
        <f t="shared" ca="1" si="226"/>
        <v>-3.8132826196450527</v>
      </c>
      <c r="Y1475" s="246">
        <f t="shared" ca="1" si="227"/>
        <v>3.8132826196450527</v>
      </c>
      <c r="Z1475" s="4">
        <f t="shared" ca="1" si="228"/>
        <v>-1</v>
      </c>
      <c r="AA1475" s="4">
        <f t="shared" ca="1" si="229"/>
        <v>-1</v>
      </c>
    </row>
    <row r="1476" spans="1:27" x14ac:dyDescent="0.25">
      <c r="A1476">
        <v>1444</v>
      </c>
      <c r="B1476" s="176">
        <f ca="1">OFFSET(InputPriceData!B$15,CalculationsAndCharts!$A1476+$A$11,0,1,1)</f>
        <v>39463</v>
      </c>
      <c r="C1476" s="3">
        <f ca="1">OFFSET(InputPriceData!G$15,CalculationsAndCharts!$A1476+$A$11,IF($C$7,8,0),1,1)</f>
        <v>378802600</v>
      </c>
      <c r="D1476" s="4">
        <f ca="1">OFFSET(InputPriceData!C$15,CalculationsAndCharts!$A1476+$A$11,IF($C$7,8,0),1,1)</f>
        <v>120.23</v>
      </c>
      <c r="E1476" s="4">
        <f ca="1">OFFSET(InputPriceData!D$15,CalculationsAndCharts!$A1476+$A$11,IF($C$7,8,0),1,1)</f>
        <v>121.77</v>
      </c>
      <c r="F1476" s="4">
        <f ca="1">OFFSET(InputPriceData!E$15,CalculationsAndCharts!$A1476+$A$11,IF($C$7,8,0),1,1)</f>
        <v>119.29</v>
      </c>
      <c r="G1476" s="4">
        <f ca="1">OFFSET(InputPriceData!F$15,CalculationsAndCharts!$A1476+$A$11,IF($C$7,8,0),1,1)</f>
        <v>119.9</v>
      </c>
      <c r="H1476" s="138"/>
      <c r="I1476" s="138"/>
      <c r="O1476" s="246">
        <f t="shared" ca="1" si="220"/>
        <v>-4.8557658756446918</v>
      </c>
      <c r="P1476" s="246">
        <f t="shared" ca="1" si="221"/>
        <v>-3.4888136596476516</v>
      </c>
      <c r="Q1476" s="246">
        <f t="shared" ca="1" si="223"/>
        <v>3.4888136596476516</v>
      </c>
      <c r="R1476" s="4">
        <f t="shared" ca="1" si="224"/>
        <v>-1</v>
      </c>
      <c r="S1476" s="4">
        <f t="shared" ca="1" si="222"/>
        <v>-1</v>
      </c>
      <c r="W1476" s="246">
        <f t="shared" ca="1" si="225"/>
        <v>-4.8557658756446918</v>
      </c>
      <c r="X1476" s="246">
        <f t="shared" ca="1" si="226"/>
        <v>-3.4888136596476516</v>
      </c>
      <c r="Y1476" s="246">
        <f t="shared" ca="1" si="227"/>
        <v>3.4888136596476516</v>
      </c>
      <c r="Z1476" s="4">
        <f t="shared" ca="1" si="228"/>
        <v>-1</v>
      </c>
      <c r="AA1476" s="4">
        <f t="shared" ca="1" si="229"/>
        <v>-1</v>
      </c>
    </row>
    <row r="1477" spans="1:27" x14ac:dyDescent="0.25">
      <c r="A1477">
        <v>1445</v>
      </c>
      <c r="B1477" s="176">
        <f ca="1">OFFSET(InputPriceData!B$15,CalculationsAndCharts!$A1477+$A$11,0,1,1)</f>
        <v>39462</v>
      </c>
      <c r="C1477" s="3">
        <f ca="1">OFFSET(InputPriceData!G$15,CalculationsAndCharts!$A1477+$A$11,IF($C$7,8,0),1,1)</f>
        <v>239940100</v>
      </c>
      <c r="D1477" s="4">
        <f ca="1">OFFSET(InputPriceData!C$15,CalculationsAndCharts!$A1477+$A$11,IF($C$7,8,0),1,1)</f>
        <v>122.36</v>
      </c>
      <c r="E1477" s="4">
        <f ca="1">OFFSET(InputPriceData!D$15,CalculationsAndCharts!$A1477+$A$11,IF($C$7,8,0),1,1)</f>
        <v>123.85</v>
      </c>
      <c r="F1477" s="4">
        <f ca="1">OFFSET(InputPriceData!E$15,CalculationsAndCharts!$A1477+$A$11,IF($C$7,8,0),1,1)</f>
        <v>120.7</v>
      </c>
      <c r="G1477" s="4">
        <f ca="1">OFFSET(InputPriceData!F$15,CalculationsAndCharts!$A1477+$A$11,IF($C$7,8,0),1,1)</f>
        <v>120.94</v>
      </c>
      <c r="H1477" s="138"/>
      <c r="I1477" s="138"/>
      <c r="O1477" s="246">
        <f t="shared" ca="1" si="220"/>
        <v>-4.3152237223947925</v>
      </c>
      <c r="P1477" s="246">
        <f t="shared" ca="1" si="221"/>
        <v>-3.303232776555737</v>
      </c>
      <c r="Q1477" s="246">
        <f t="shared" ca="1" si="223"/>
        <v>3.4133835303012416</v>
      </c>
      <c r="R1477" s="4">
        <f t="shared" ca="1" si="224"/>
        <v>-0.96772974593459071</v>
      </c>
      <c r="S1477" s="4">
        <f t="shared" ca="1" si="222"/>
        <v>-0.52486090621335413</v>
      </c>
      <c r="W1477" s="246">
        <f t="shared" ca="1" si="225"/>
        <v>-4.3152237223947925</v>
      </c>
      <c r="X1477" s="246">
        <f t="shared" ca="1" si="226"/>
        <v>-3.303232776555737</v>
      </c>
      <c r="Y1477" s="246">
        <f t="shared" ca="1" si="227"/>
        <v>3.4133835303012416</v>
      </c>
      <c r="Z1477" s="4">
        <f t="shared" ca="1" si="228"/>
        <v>-0.96772974593459071</v>
      </c>
      <c r="AA1477" s="4">
        <f t="shared" ca="1" si="229"/>
        <v>-0.92628853237262465</v>
      </c>
    </row>
    <row r="1478" spans="1:27" x14ac:dyDescent="0.25">
      <c r="A1478">
        <v>1446</v>
      </c>
      <c r="B1478" s="176">
        <f ca="1">OFFSET(InputPriceData!B$15,CalculationsAndCharts!$A1478+$A$11,0,1,1)</f>
        <v>39461</v>
      </c>
      <c r="C1478" s="3">
        <f ca="1">OFFSET(InputPriceData!G$15,CalculationsAndCharts!$A1478+$A$11,IF($C$7,8,0),1,1)</f>
        <v>170365500</v>
      </c>
      <c r="D1478" s="4">
        <f ca="1">OFFSET(InputPriceData!C$15,CalculationsAndCharts!$A1478+$A$11,IF($C$7,8,0),1,1)</f>
        <v>123.55</v>
      </c>
      <c r="E1478" s="4">
        <f ca="1">OFFSET(InputPriceData!D$15,CalculationsAndCharts!$A1478+$A$11,IF($C$7,8,0),1,1)</f>
        <v>124.17</v>
      </c>
      <c r="F1478" s="4">
        <f ca="1">OFFSET(InputPriceData!E$15,CalculationsAndCharts!$A1478+$A$11,IF($C$7,8,0),1,1)</f>
        <v>122.89</v>
      </c>
      <c r="G1478" s="4">
        <f ca="1">OFFSET(InputPriceData!F$15,CalculationsAndCharts!$A1478+$A$11,IF($C$7,8,0),1,1)</f>
        <v>123.66</v>
      </c>
      <c r="H1478" s="138"/>
      <c r="I1478" s="138"/>
      <c r="O1478" s="246">
        <f t="shared" ca="1" si="220"/>
        <v>-1.958328298604405</v>
      </c>
      <c r="P1478" s="246">
        <f t="shared" ca="1" si="221"/>
        <v>-3.171843780921729</v>
      </c>
      <c r="Q1478" s="246">
        <f t="shared" ca="1" si="223"/>
        <v>3.4443829770950973</v>
      </c>
      <c r="R1478" s="4">
        <f t="shared" ca="1" si="224"/>
        <v>-0.92087430521352165</v>
      </c>
      <c r="S1478" s="4">
        <f t="shared" ca="1" si="222"/>
        <v>-0.12192000570044458</v>
      </c>
      <c r="W1478" s="246">
        <f t="shared" ca="1" si="225"/>
        <v>-1.958328298604405</v>
      </c>
      <c r="X1478" s="246">
        <f t="shared" ca="1" si="226"/>
        <v>-3.171843780921729</v>
      </c>
      <c r="Y1478" s="246">
        <f t="shared" ca="1" si="227"/>
        <v>3.4443829770950973</v>
      </c>
      <c r="Z1478" s="4">
        <f t="shared" ca="1" si="228"/>
        <v>-0.92087430521352165</v>
      </c>
      <c r="AA1478" s="4">
        <f t="shared" ca="1" si="229"/>
        <v>-0.82462451680255833</v>
      </c>
    </row>
    <row r="1479" spans="1:27" x14ac:dyDescent="0.25">
      <c r="A1479">
        <v>1447</v>
      </c>
      <c r="B1479" s="176">
        <f ca="1">OFFSET(InputPriceData!B$15,CalculationsAndCharts!$A1479+$A$11,0,1,1)</f>
        <v>39458</v>
      </c>
      <c r="C1479" s="3">
        <f ca="1">OFFSET(InputPriceData!G$15,CalculationsAndCharts!$A1479+$A$11,IF($C$7,8,0),1,1)</f>
        <v>267076600</v>
      </c>
      <c r="D1479" s="4">
        <f ca="1">OFFSET(InputPriceData!C$15,CalculationsAndCharts!$A1479+$A$11,IF($C$7,8,0),1,1)</f>
        <v>123.22</v>
      </c>
      <c r="E1479" s="4">
        <f ca="1">OFFSET(InputPriceData!D$15,CalculationsAndCharts!$A1479+$A$11,IF($C$7,8,0),1,1)</f>
        <v>124.2</v>
      </c>
      <c r="F1479" s="4">
        <f ca="1">OFFSET(InputPriceData!E$15,CalculationsAndCharts!$A1479+$A$11,IF($C$7,8,0),1,1)</f>
        <v>121.66</v>
      </c>
      <c r="G1479" s="4">
        <f ca="1">OFFSET(InputPriceData!F$15,CalculationsAndCharts!$A1479+$A$11,IF($C$7,8,0),1,1)</f>
        <v>122.67</v>
      </c>
      <c r="H1479" s="138"/>
      <c r="I1479" s="138"/>
      <c r="O1479" s="246">
        <f t="shared" ca="1" si="220"/>
        <v>-3.2588271935856721</v>
      </c>
      <c r="P1479" s="246">
        <f t="shared" ca="1" si="221"/>
        <v>-2.9626516684565094</v>
      </c>
      <c r="Q1479" s="246">
        <f t="shared" ca="1" si="223"/>
        <v>3.4756639526691195</v>
      </c>
      <c r="R1479" s="4">
        <f t="shared" ca="1" si="224"/>
        <v>-0.85239876719996344</v>
      </c>
      <c r="S1479" s="4">
        <f t="shared" ca="1" si="222"/>
        <v>0.20443654858954849</v>
      </c>
      <c r="W1479" s="246">
        <f t="shared" ca="1" si="225"/>
        <v>-3.2588271935856721</v>
      </c>
      <c r="X1479" s="246">
        <f t="shared" ca="1" si="226"/>
        <v>-2.9626516684565094</v>
      </c>
      <c r="Y1479" s="246">
        <f t="shared" ca="1" si="227"/>
        <v>3.4756639526691195</v>
      </c>
      <c r="Z1479" s="4">
        <f t="shared" ca="1" si="228"/>
        <v>-0.85239876719996344</v>
      </c>
      <c r="AA1479" s="4">
        <f t="shared" ca="1" si="229"/>
        <v>-0.68645063834883246</v>
      </c>
    </row>
    <row r="1480" spans="1:27" x14ac:dyDescent="0.25">
      <c r="A1480">
        <v>1448</v>
      </c>
      <c r="B1480" s="176">
        <f ca="1">OFFSET(InputPriceData!B$15,CalculationsAndCharts!$A1480+$A$11,0,1,1)</f>
        <v>39457</v>
      </c>
      <c r="C1480" s="3">
        <f ca="1">OFFSET(InputPriceData!G$15,CalculationsAndCharts!$A1480+$A$11,IF($C$7,8,0),1,1)</f>
        <v>335701200</v>
      </c>
      <c r="D1480" s="4">
        <f ca="1">OFFSET(InputPriceData!C$15,CalculationsAndCharts!$A1480+$A$11,IF($C$7,8,0),1,1)</f>
        <v>122.26</v>
      </c>
      <c r="E1480" s="4">
        <f ca="1">OFFSET(InputPriceData!D$15,CalculationsAndCharts!$A1480+$A$11,IF($C$7,8,0),1,1)</f>
        <v>124.99</v>
      </c>
      <c r="F1480" s="4">
        <f ca="1">OFFSET(InputPriceData!E$15,CalculationsAndCharts!$A1480+$A$11,IF($C$7,8,0),1,1)</f>
        <v>121.99</v>
      </c>
      <c r="G1480" s="4">
        <f ca="1">OFFSET(InputPriceData!F$15,CalculationsAndCharts!$A1480+$A$11,IF($C$7,8,0),1,1)</f>
        <v>123.67</v>
      </c>
      <c r="H1480" s="138"/>
      <c r="I1480" s="138"/>
      <c r="O1480" s="246">
        <f t="shared" ca="1" si="220"/>
        <v>-2.5920185986544109</v>
      </c>
      <c r="P1480" s="246">
        <f t="shared" ca="1" si="221"/>
        <v>-2.5928395918462739</v>
      </c>
      <c r="Q1480" s="246">
        <f t="shared" ca="1" si="223"/>
        <v>3.5072290137932587</v>
      </c>
      <c r="R1480" s="4">
        <f t="shared" ca="1" si="224"/>
        <v>-0.73928436998243718</v>
      </c>
      <c r="S1480" s="4">
        <f t="shared" ca="1" si="222"/>
        <v>0.4802584174007532</v>
      </c>
      <c r="W1480" s="246">
        <f t="shared" ca="1" si="225"/>
        <v>-2.5920185986544109</v>
      </c>
      <c r="X1480" s="246">
        <f t="shared" ca="1" si="226"/>
        <v>-2.5928395918462739</v>
      </c>
      <c r="Y1480" s="246">
        <f t="shared" ca="1" si="227"/>
        <v>3.5072290137932587</v>
      </c>
      <c r="Z1480" s="4">
        <f t="shared" ca="1" si="228"/>
        <v>-0.73928436998243718</v>
      </c>
      <c r="AA1480" s="4">
        <f t="shared" ca="1" si="229"/>
        <v>-0.48174214535008825</v>
      </c>
    </row>
    <row r="1481" spans="1:27" x14ac:dyDescent="0.25">
      <c r="A1481">
        <v>1449</v>
      </c>
      <c r="B1481" s="176">
        <f ca="1">OFFSET(InputPriceData!B$15,CalculationsAndCharts!$A1481+$A$11,0,1,1)</f>
        <v>39456</v>
      </c>
      <c r="C1481" s="3">
        <f ca="1">OFFSET(InputPriceData!G$15,CalculationsAndCharts!$A1481+$A$11,IF($C$7,8,0),1,1)</f>
        <v>301824900</v>
      </c>
      <c r="D1481" s="4">
        <f ca="1">OFFSET(InputPriceData!C$15,CalculationsAndCharts!$A1481+$A$11,IF($C$7,8,0),1,1)</f>
        <v>121.74</v>
      </c>
      <c r="E1481" s="4">
        <f ca="1">OFFSET(InputPriceData!D$15,CalculationsAndCharts!$A1481+$A$11,IF($C$7,8,0),1,1)</f>
        <v>123.23</v>
      </c>
      <c r="F1481" s="4">
        <f ca="1">OFFSET(InputPriceData!E$15,CalculationsAndCharts!$A1481+$A$11,IF($C$7,8,0),1,1)</f>
        <v>120.52</v>
      </c>
      <c r="G1481" s="4">
        <f ca="1">OFFSET(InputPriceData!F$15,CalculationsAndCharts!$A1481+$A$11,IF($C$7,8,0),1,1)</f>
        <v>122.86</v>
      </c>
      <c r="H1481" s="138"/>
      <c r="I1481" s="138"/>
      <c r="O1481" s="246">
        <f t="shared" ca="1" si="220"/>
        <v>-3.7510620948140208</v>
      </c>
      <c r="P1481" s="246">
        <f t="shared" ca="1" si="221"/>
        <v>-2.0571772644507234</v>
      </c>
      <c r="Q1481" s="246">
        <f t="shared" ca="1" si="223"/>
        <v>3.5390807404573752</v>
      </c>
      <c r="R1481" s="4">
        <f t="shared" ca="1" si="224"/>
        <v>-0.58127446512702696</v>
      </c>
      <c r="S1481" s="4">
        <f t="shared" ca="1" si="222"/>
        <v>0.66839371318764995</v>
      </c>
      <c r="W1481" s="246">
        <f t="shared" ca="1" si="225"/>
        <v>-3.7510620948140208</v>
      </c>
      <c r="X1481" s="246">
        <f t="shared" ca="1" si="226"/>
        <v>-2.0571772644507234</v>
      </c>
      <c r="Y1481" s="246">
        <f t="shared" ca="1" si="227"/>
        <v>3.5390807404573752</v>
      </c>
      <c r="Z1481" s="4">
        <f t="shared" ca="1" si="228"/>
        <v>-0.58127446512702696</v>
      </c>
      <c r="AA1481" s="4">
        <f t="shared" ca="1" si="229"/>
        <v>-0.23619123974788295</v>
      </c>
    </row>
    <row r="1482" spans="1:27" x14ac:dyDescent="0.25">
      <c r="A1482">
        <v>1450</v>
      </c>
      <c r="B1482" s="176">
        <f ca="1">OFFSET(InputPriceData!B$15,CalculationsAndCharts!$A1482+$A$11,0,1,1)</f>
        <v>39455</v>
      </c>
      <c r="C1482" s="3">
        <f ca="1">OFFSET(InputPriceData!G$15,CalculationsAndCharts!$A1482+$A$11,IF($C$7,8,0),1,1)</f>
        <v>326365700</v>
      </c>
      <c r="D1482" s="4">
        <f ca="1">OFFSET(InputPriceData!C$15,CalculationsAndCharts!$A1482+$A$11,IF($C$7,8,0),1,1)</f>
        <v>124.36</v>
      </c>
      <c r="E1482" s="4">
        <f ca="1">OFFSET(InputPriceData!D$15,CalculationsAndCharts!$A1482+$A$11,IF($C$7,8,0),1,1)</f>
        <v>125.08</v>
      </c>
      <c r="F1482" s="4">
        <f ca="1">OFFSET(InputPriceData!E$15,CalculationsAndCharts!$A1482+$A$11,IF($C$7,8,0),1,1)</f>
        <v>121.18</v>
      </c>
      <c r="G1482" s="4">
        <f ca="1">OFFSET(InputPriceData!F$15,CalculationsAndCharts!$A1482+$A$11,IF($C$7,8,0),1,1)</f>
        <v>121.59</v>
      </c>
      <c r="H1482" s="138"/>
      <c r="I1482" s="138"/>
      <c r="O1482" s="246">
        <f t="shared" ca="1" si="220"/>
        <v>-5.4912243632601623</v>
      </c>
      <c r="P1482" s="246">
        <f t="shared" ca="1" si="221"/>
        <v>-1.3592289175913597</v>
      </c>
      <c r="Q1482" s="246">
        <f t="shared" ca="1" si="223"/>
        <v>3.5712217360821144</v>
      </c>
      <c r="R1482" s="4">
        <f t="shared" ca="1" si="224"/>
        <v>-0.38060613931033332</v>
      </c>
      <c r="S1482" s="4">
        <f t="shared" ca="1" si="222"/>
        <v>0.79000734003569806</v>
      </c>
      <c r="W1482" s="246">
        <f t="shared" ca="1" si="225"/>
        <v>-5.4912243632601623</v>
      </c>
      <c r="X1482" s="246">
        <f t="shared" ca="1" si="226"/>
        <v>-1.3592289175913597</v>
      </c>
      <c r="Y1482" s="246">
        <f t="shared" ca="1" si="227"/>
        <v>3.5712217360821144</v>
      </c>
      <c r="Z1482" s="4">
        <f t="shared" ca="1" si="228"/>
        <v>-0.38060613931033332</v>
      </c>
      <c r="AA1482" s="4">
        <f t="shared" ca="1" si="229"/>
        <v>2.2876659512635122E-2</v>
      </c>
    </row>
    <row r="1483" spans="1:27" x14ac:dyDescent="0.25">
      <c r="A1483">
        <v>1451</v>
      </c>
      <c r="B1483" s="176">
        <f ca="1">OFFSET(InputPriceData!B$15,CalculationsAndCharts!$A1483+$A$11,0,1,1)</f>
        <v>39454</v>
      </c>
      <c r="C1483" s="3">
        <f ca="1">OFFSET(InputPriceData!G$15,CalculationsAndCharts!$A1483+$A$11,IF($C$7,8,0),1,1)</f>
        <v>234991000</v>
      </c>
      <c r="D1483" s="4">
        <f ca="1">OFFSET(InputPriceData!C$15,CalculationsAndCharts!$A1483+$A$11,IF($C$7,8,0),1,1)</f>
        <v>124.12</v>
      </c>
      <c r="E1483" s="4">
        <f ca="1">OFFSET(InputPriceData!D$15,CalculationsAndCharts!$A1483+$A$11,IF($C$7,8,0),1,1)</f>
        <v>124.49</v>
      </c>
      <c r="F1483" s="4">
        <f ca="1">OFFSET(InputPriceData!E$15,CalculationsAndCharts!$A1483+$A$11,IF($C$7,8,0),1,1)</f>
        <v>122.63</v>
      </c>
      <c r="G1483" s="4">
        <f ca="1">OFFSET(InputPriceData!F$15,CalculationsAndCharts!$A1483+$A$11,IF($C$7,8,0),1,1)</f>
        <v>123.58</v>
      </c>
      <c r="H1483" s="138"/>
      <c r="I1483" s="138"/>
      <c r="O1483" s="246">
        <f t="shared" ca="1" si="220"/>
        <v>-3.971970429184128</v>
      </c>
      <c r="P1483" s="246">
        <f t="shared" ca="1" si="221"/>
        <v>-0.6728236385151436</v>
      </c>
      <c r="Q1483" s="246">
        <f t="shared" ca="1" si="223"/>
        <v>3.6036546277316996</v>
      </c>
      <c r="R1483" s="4">
        <f t="shared" ca="1" si="224"/>
        <v>-0.18670591608237683</v>
      </c>
      <c r="S1483" s="4">
        <f t="shared" ca="1" si="222"/>
        <v>0.85736102132794345</v>
      </c>
      <c r="W1483" s="246">
        <f t="shared" ca="1" si="225"/>
        <v>-3.971970429184128</v>
      </c>
      <c r="X1483" s="246">
        <f t="shared" ca="1" si="226"/>
        <v>-0.6728236385151436</v>
      </c>
      <c r="Y1483" s="246">
        <f t="shared" ca="1" si="227"/>
        <v>3.6036546277316996</v>
      </c>
      <c r="Z1483" s="4">
        <f t="shared" ca="1" si="228"/>
        <v>-0.18670591608237683</v>
      </c>
      <c r="AA1483" s="4">
        <f t="shared" ca="1" si="229"/>
        <v>0.23050904487293308</v>
      </c>
    </row>
    <row r="1484" spans="1:27" x14ac:dyDescent="0.25">
      <c r="A1484">
        <v>1452</v>
      </c>
      <c r="B1484" s="176">
        <f ca="1">OFFSET(InputPriceData!B$15,CalculationsAndCharts!$A1484+$A$11,0,1,1)</f>
        <v>39451</v>
      </c>
      <c r="C1484" s="3">
        <f ca="1">OFFSET(InputPriceData!G$15,CalculationsAndCharts!$A1484+$A$11,IF($C$7,8,0),1,1)</f>
        <v>232330900</v>
      </c>
      <c r="D1484" s="4">
        <f ca="1">OFFSET(InputPriceData!C$15,CalculationsAndCharts!$A1484+$A$11,IF($C$7,8,0),1,1)</f>
        <v>125.47</v>
      </c>
      <c r="E1484" s="4">
        <f ca="1">OFFSET(InputPriceData!D$15,CalculationsAndCharts!$A1484+$A$11,IF($C$7,8,0),1,1)</f>
        <v>125.55</v>
      </c>
      <c r="F1484" s="4">
        <f ca="1">OFFSET(InputPriceData!E$15,CalculationsAndCharts!$A1484+$A$11,IF($C$7,8,0),1,1)</f>
        <v>123.34</v>
      </c>
      <c r="G1484" s="4">
        <f ca="1">OFFSET(InputPriceData!F$15,CalculationsAndCharts!$A1484+$A$11,IF($C$7,8,0),1,1)</f>
        <v>123.69</v>
      </c>
      <c r="H1484" s="138"/>
      <c r="I1484" s="138"/>
      <c r="O1484" s="246">
        <f t="shared" ca="1" si="220"/>
        <v>-4.2697079833066107</v>
      </c>
      <c r="P1484" s="246">
        <f t="shared" ca="1" si="221"/>
        <v>-0.10259517524152481</v>
      </c>
      <c r="Q1484" s="246">
        <f t="shared" ca="1" si="223"/>
        <v>3.6363820663286575</v>
      </c>
      <c r="R1484" s="4">
        <f t="shared" ca="1" si="224"/>
        <v>-2.8213530198466286E-2</v>
      </c>
      <c r="S1484" s="4">
        <f t="shared" ca="1" si="222"/>
        <v>0.89449976635505513</v>
      </c>
      <c r="W1484" s="246">
        <f t="shared" ca="1" si="225"/>
        <v>-4.2697079833066107</v>
      </c>
      <c r="X1484" s="246">
        <f t="shared" ca="1" si="226"/>
        <v>-0.10259517524152481</v>
      </c>
      <c r="Y1484" s="246">
        <f t="shared" ca="1" si="227"/>
        <v>3.6363820663286575</v>
      </c>
      <c r="Z1484" s="4">
        <f t="shared" ca="1" si="228"/>
        <v>-2.8213530198466286E-2</v>
      </c>
      <c r="AA1484" s="4">
        <f t="shared" ca="1" si="229"/>
        <v>0.37603012471318514</v>
      </c>
    </row>
    <row r="1485" spans="1:27" x14ac:dyDescent="0.25">
      <c r="A1485">
        <v>1453</v>
      </c>
      <c r="B1485" s="176">
        <f ca="1">OFFSET(InputPriceData!B$15,CalculationsAndCharts!$A1485+$A$11,0,1,1)</f>
        <v>39450</v>
      </c>
      <c r="C1485" s="3">
        <f ca="1">OFFSET(InputPriceData!G$15,CalculationsAndCharts!$A1485+$A$11,IF($C$7,8,0),1,1)</f>
        <v>125133300</v>
      </c>
      <c r="D1485" s="4">
        <f ca="1">OFFSET(InputPriceData!C$15,CalculationsAndCharts!$A1485+$A$11,IF($C$7,8,0),1,1)</f>
        <v>126.83</v>
      </c>
      <c r="E1485" s="4">
        <f ca="1">OFFSET(InputPriceData!D$15,CalculationsAndCharts!$A1485+$A$11,IF($C$7,8,0),1,1)</f>
        <v>127.34</v>
      </c>
      <c r="F1485" s="4">
        <f ca="1">OFFSET(InputPriceData!E$15,CalculationsAndCharts!$A1485+$A$11,IF($C$7,8,0),1,1)</f>
        <v>126.1</v>
      </c>
      <c r="G1485" s="4">
        <f ca="1">OFFSET(InputPriceData!F$15,CalculationsAndCharts!$A1485+$A$11,IF($C$7,8,0),1,1)</f>
        <v>126.79</v>
      </c>
      <c r="H1485" s="138"/>
      <c r="I1485" s="138"/>
      <c r="O1485" s="246">
        <f t="shared" ca="1" si="220"/>
        <v>-1.4588968769686796</v>
      </c>
      <c r="P1485" s="246">
        <f t="shared" ca="1" si="221"/>
        <v>0.29147522204049864</v>
      </c>
      <c r="Q1485" s="246">
        <f t="shared" ca="1" si="223"/>
        <v>3.6694067268704917</v>
      </c>
      <c r="R1485" s="4">
        <f t="shared" ca="1" si="224"/>
        <v>7.9433882296577038E-2</v>
      </c>
      <c r="S1485" s="4">
        <f t="shared" ca="1" si="222"/>
        <v>0.91408546106560884</v>
      </c>
      <c r="W1485" s="246">
        <f t="shared" ca="1" si="225"/>
        <v>-1.4588968769686796</v>
      </c>
      <c r="X1485" s="246">
        <f t="shared" ca="1" si="226"/>
        <v>0.29147522204049864</v>
      </c>
      <c r="Y1485" s="246">
        <f t="shared" ca="1" si="227"/>
        <v>3.6694067268704917</v>
      </c>
      <c r="Z1485" s="4">
        <f t="shared" ca="1" si="228"/>
        <v>7.9433882296577038E-2</v>
      </c>
      <c r="AA1485" s="4">
        <f t="shared" ca="1" si="229"/>
        <v>0.46466967576400642</v>
      </c>
    </row>
    <row r="1486" spans="1:27" x14ac:dyDescent="0.25">
      <c r="A1486">
        <v>1454</v>
      </c>
      <c r="B1486" s="176">
        <f ca="1">OFFSET(InputPriceData!B$15,CalculationsAndCharts!$A1486+$A$11,0,1,1)</f>
        <v>39449</v>
      </c>
      <c r="C1486" s="3">
        <f ca="1">OFFSET(InputPriceData!G$15,CalculationsAndCharts!$A1486+$A$11,IF($C$7,8,0),1,1)</f>
        <v>204935600</v>
      </c>
      <c r="D1486" s="4">
        <f ca="1">OFFSET(InputPriceData!C$15,CalculationsAndCharts!$A1486+$A$11,IF($C$7,8,0),1,1)</f>
        <v>128.26</v>
      </c>
      <c r="E1486" s="4">
        <f ca="1">OFFSET(InputPriceData!D$15,CalculationsAndCharts!$A1486+$A$11,IF($C$7,8,0),1,1)</f>
        <v>128.66</v>
      </c>
      <c r="F1486" s="4">
        <f ca="1">OFFSET(InputPriceData!E$15,CalculationsAndCharts!$A1486+$A$11,IF($C$7,8,0),1,1)</f>
        <v>125.94</v>
      </c>
      <c r="G1486" s="4">
        <f ca="1">OFFSET(InputPriceData!F$15,CalculationsAndCharts!$A1486+$A$11,IF($C$7,8,0),1,1)</f>
        <v>126.86</v>
      </c>
      <c r="H1486" s="138"/>
      <c r="I1486" s="138"/>
      <c r="O1486" s="246">
        <f t="shared" ca="1" si="220"/>
        <v>-1.5530738572843956</v>
      </c>
      <c r="P1486" s="246">
        <f t="shared" ca="1" si="221"/>
        <v>0.51712797076660266</v>
      </c>
      <c r="Q1486" s="246">
        <f t="shared" ca="1" si="223"/>
        <v>3.7027313086483269</v>
      </c>
      <c r="R1486" s="4">
        <f t="shared" ca="1" si="224"/>
        <v>0.13966121969443659</v>
      </c>
      <c r="S1486" s="4">
        <f t="shared" ca="1" si="222"/>
        <v>0.92357266349970879</v>
      </c>
      <c r="W1486" s="246">
        <f t="shared" ca="1" si="225"/>
        <v>-1.5530738572843956</v>
      </c>
      <c r="X1486" s="246">
        <f t="shared" ca="1" si="226"/>
        <v>0.51712797076660266</v>
      </c>
      <c r="Y1486" s="246">
        <f t="shared" ca="1" si="227"/>
        <v>3.7027313086483269</v>
      </c>
      <c r="Z1486" s="4">
        <f t="shared" ca="1" si="228"/>
        <v>0.13966121969443659</v>
      </c>
      <c r="AA1486" s="4">
        <f t="shared" ca="1" si="229"/>
        <v>0.51110841011342645</v>
      </c>
    </row>
    <row r="1487" spans="1:27" x14ac:dyDescent="0.25">
      <c r="A1487">
        <v>1455</v>
      </c>
      <c r="B1487" s="176">
        <f ca="1">OFFSET(InputPriceData!B$15,CalculationsAndCharts!$A1487+$A$11,0,1,1)</f>
        <v>39447</v>
      </c>
      <c r="C1487" s="3">
        <f ca="1">OFFSET(InputPriceData!G$15,CalculationsAndCharts!$A1487+$A$11,IF($C$7,8,0),1,1)</f>
        <v>108126800</v>
      </c>
      <c r="D1487" s="4">
        <f ca="1">OFFSET(InputPriceData!C$15,CalculationsAndCharts!$A1487+$A$11,IF($C$7,8,0),1,1)</f>
        <v>128.76</v>
      </c>
      <c r="E1487" s="4">
        <f ca="1">OFFSET(InputPriceData!D$15,CalculationsAndCharts!$A1487+$A$11,IF($C$7,8,0),1,1)</f>
        <v>129.21</v>
      </c>
      <c r="F1487" s="4">
        <f ca="1">OFFSET(InputPriceData!E$15,CalculationsAndCharts!$A1487+$A$11,IF($C$7,8,0),1,1)</f>
        <v>127.85</v>
      </c>
      <c r="G1487" s="4">
        <f ca="1">OFFSET(InputPriceData!F$15,CalculationsAndCharts!$A1487+$A$11,IF($C$7,8,0),1,1)</f>
        <v>127.98</v>
      </c>
      <c r="H1487" s="138"/>
      <c r="I1487" s="138"/>
      <c r="O1487" s="246">
        <f t="shared" ca="1" si="220"/>
        <v>-0.55454449610207746</v>
      </c>
      <c r="P1487" s="246">
        <f t="shared" ca="1" si="221"/>
        <v>0.61972256169826345</v>
      </c>
      <c r="Q1487" s="246">
        <f t="shared" ca="1" si="223"/>
        <v>3.7363585354675348</v>
      </c>
      <c r="R1487" s="4">
        <f t="shared" ca="1" si="224"/>
        <v>0.16586271253562043</v>
      </c>
      <c r="S1487" s="4">
        <f t="shared" ca="1" si="222"/>
        <v>0.9274206572498892</v>
      </c>
      <c r="W1487" s="246">
        <f t="shared" ca="1" si="225"/>
        <v>-0.55454449610207746</v>
      </c>
      <c r="X1487" s="246">
        <f t="shared" ca="1" si="226"/>
        <v>0.61972256169826345</v>
      </c>
      <c r="Y1487" s="246">
        <f t="shared" ca="1" si="227"/>
        <v>3.7363585354675348</v>
      </c>
      <c r="Z1487" s="4">
        <f t="shared" ca="1" si="228"/>
        <v>0.16586271253562043</v>
      </c>
      <c r="AA1487" s="4">
        <f t="shared" ca="1" si="229"/>
        <v>0.53065627674183879</v>
      </c>
    </row>
    <row r="1488" spans="1:27" x14ac:dyDescent="0.25">
      <c r="A1488">
        <v>1456</v>
      </c>
      <c r="B1488" s="176">
        <f ca="1">OFFSET(InputPriceData!B$15,CalculationsAndCharts!$A1488+$A$11,0,1,1)</f>
        <v>39444</v>
      </c>
      <c r="C1488" s="3">
        <f ca="1">OFFSET(InputPriceData!G$15,CalculationsAndCharts!$A1488+$A$11,IF($C$7,8,0),1,1)</f>
        <v>116398100</v>
      </c>
      <c r="D1488" s="4">
        <f ca="1">OFFSET(InputPriceData!C$15,CalculationsAndCharts!$A1488+$A$11,IF($C$7,8,0),1,1)</f>
        <v>130.02000000000001</v>
      </c>
      <c r="E1488" s="4">
        <f ca="1">OFFSET(InputPriceData!D$15,CalculationsAndCharts!$A1488+$A$11,IF($C$7,8,0),1,1)</f>
        <v>130.08000000000001</v>
      </c>
      <c r="F1488" s="4">
        <f ca="1">OFFSET(InputPriceData!E$15,CalculationsAndCharts!$A1488+$A$11,IF($C$7,8,0),1,1)</f>
        <v>128.58000000000001</v>
      </c>
      <c r="G1488" s="4">
        <f ca="1">OFFSET(InputPriceData!F$15,CalculationsAndCharts!$A1488+$A$11,IF($C$7,8,0),1,1)</f>
        <v>128.93</v>
      </c>
      <c r="H1488" s="138"/>
      <c r="I1488" s="138"/>
      <c r="O1488" s="246">
        <f t="shared" ca="1" si="220"/>
        <v>0.36012315260863081</v>
      </c>
      <c r="P1488" s="246">
        <f t="shared" ca="1" si="221"/>
        <v>0.57350628159965911</v>
      </c>
      <c r="Q1488" s="246">
        <f t="shared" ca="1" si="223"/>
        <v>3.770291155870368</v>
      </c>
      <c r="R1488" s="4">
        <f t="shared" ca="1" si="224"/>
        <v>0.15211193456683209</v>
      </c>
      <c r="S1488" s="4">
        <f t="shared" ca="1" si="222"/>
        <v>0.92542110012126211</v>
      </c>
      <c r="W1488" s="246">
        <f t="shared" ca="1" si="225"/>
        <v>0.36012315260863081</v>
      </c>
      <c r="X1488" s="246">
        <f t="shared" ca="1" si="226"/>
        <v>0.57350628159965911</v>
      </c>
      <c r="Y1488" s="246">
        <f t="shared" ca="1" si="227"/>
        <v>3.770291155870368</v>
      </c>
      <c r="Z1488" s="4">
        <f t="shared" ca="1" si="228"/>
        <v>0.15211193456683209</v>
      </c>
      <c r="AA1488" s="4">
        <f t="shared" ca="1" si="229"/>
        <v>0.52044554320159975</v>
      </c>
    </row>
    <row r="1489" spans="1:27" x14ac:dyDescent="0.25">
      <c r="A1489">
        <v>1457</v>
      </c>
      <c r="B1489" s="176">
        <f ca="1">OFFSET(InputPriceData!B$15,CalculationsAndCharts!$A1489+$A$11,0,1,1)</f>
        <v>39443</v>
      </c>
      <c r="C1489" s="3">
        <f ca="1">OFFSET(InputPriceData!G$15,CalculationsAndCharts!$A1489+$A$11,IF($C$7,8,0),1,1)</f>
        <v>122981700</v>
      </c>
      <c r="D1489" s="4">
        <f ca="1">OFFSET(InputPriceData!C$15,CalculationsAndCharts!$A1489+$A$11,IF($C$7,8,0),1,1)</f>
        <v>130.43</v>
      </c>
      <c r="E1489" s="4">
        <f ca="1">OFFSET(InputPriceData!D$15,CalculationsAndCharts!$A1489+$A$11,IF($C$7,8,0),1,1)</f>
        <v>130.44</v>
      </c>
      <c r="F1489" s="4">
        <f ca="1">OFFSET(InputPriceData!E$15,CalculationsAndCharts!$A1489+$A$11,IF($C$7,8,0),1,1)</f>
        <v>128.94</v>
      </c>
      <c r="G1489" s="4">
        <f ca="1">OFFSET(InputPriceData!F$15,CalculationsAndCharts!$A1489+$A$11,IF($C$7,8,0),1,1)</f>
        <v>129.25</v>
      </c>
      <c r="H1489" s="138"/>
      <c r="I1489" s="138"/>
      <c r="O1489" s="246">
        <f t="shared" ca="1" si="220"/>
        <v>0.70010697567678859</v>
      </c>
      <c r="P1489" s="246">
        <f t="shared" ca="1" si="221"/>
        <v>0.41880593400962757</v>
      </c>
      <c r="Q1489" s="246">
        <f t="shared" ca="1" si="223"/>
        <v>3.8045319433606135</v>
      </c>
      <c r="R1489" s="4">
        <f t="shared" ca="1" si="224"/>
        <v>0.11008080369531305</v>
      </c>
      <c r="S1489" s="4">
        <f t="shared" ca="1" si="222"/>
        <v>0.91902999888744386</v>
      </c>
      <c r="W1489" s="246">
        <f t="shared" ca="1" si="225"/>
        <v>0.70010697567678859</v>
      </c>
      <c r="X1489" s="246">
        <f t="shared" ca="1" si="226"/>
        <v>0.41880593400962757</v>
      </c>
      <c r="Y1489" s="246">
        <f t="shared" ca="1" si="227"/>
        <v>3.8045319433606135</v>
      </c>
      <c r="Z1489" s="4">
        <f t="shared" ca="1" si="228"/>
        <v>0.11008080369531305</v>
      </c>
      <c r="AA1489" s="4">
        <f t="shared" ca="1" si="229"/>
        <v>0.48856801959267726</v>
      </c>
    </row>
    <row r="1490" spans="1:27" x14ac:dyDescent="0.25">
      <c r="A1490">
        <v>1458</v>
      </c>
      <c r="B1490" s="176">
        <f ca="1">OFFSET(InputPriceData!B$15,CalculationsAndCharts!$A1490+$A$11,0,1,1)</f>
        <v>39442</v>
      </c>
      <c r="C1490" s="3">
        <f ca="1">OFFSET(InputPriceData!G$15,CalculationsAndCharts!$A1490+$A$11,IF($C$7,8,0),1,1)</f>
        <v>67093100</v>
      </c>
      <c r="D1490" s="4">
        <f ca="1">OFFSET(InputPriceData!C$15,CalculationsAndCharts!$A1490+$A$11,IF($C$7,8,0),1,1)</f>
        <v>130.11000000000001</v>
      </c>
      <c r="E1490" s="4">
        <f ca="1">OFFSET(InputPriceData!D$15,CalculationsAndCharts!$A1490+$A$11,IF($C$7,8,0),1,1)</f>
        <v>131.01</v>
      </c>
      <c r="F1490" s="4">
        <f ca="1">OFFSET(InputPriceData!E$15,CalculationsAndCharts!$A1490+$A$11,IF($C$7,8,0),1,1)</f>
        <v>129.97999999999999</v>
      </c>
      <c r="G1490" s="4">
        <f ca="1">OFFSET(InputPriceData!F$15,CalculationsAndCharts!$A1490+$A$11,IF($C$7,8,0),1,1)</f>
        <v>130.9</v>
      </c>
      <c r="H1490" s="138"/>
      <c r="I1490" s="138"/>
      <c r="O1490" s="246">
        <f t="shared" ca="1" si="220"/>
        <v>2.4613643582906155</v>
      </c>
      <c r="P1490" s="246">
        <f t="shared" ca="1" si="221"/>
        <v>0.1912995559162485</v>
      </c>
      <c r="Q1490" s="246">
        <f t="shared" ca="1" si="223"/>
        <v>3.8390836966302859</v>
      </c>
      <c r="R1490" s="4">
        <f t="shared" ca="1" si="224"/>
        <v>4.9829483031109643E-2</v>
      </c>
      <c r="S1490" s="4">
        <f t="shared" ca="1" si="222"/>
        <v>0.90906123670915517</v>
      </c>
      <c r="W1490" s="246">
        <f t="shared" ca="1" si="225"/>
        <v>2.4613643582906155</v>
      </c>
      <c r="X1490" s="246">
        <f t="shared" ca="1" si="226"/>
        <v>0.1912995559162485</v>
      </c>
      <c r="Y1490" s="246">
        <f t="shared" ca="1" si="227"/>
        <v>3.8390836966302859</v>
      </c>
      <c r="Z1490" s="4">
        <f t="shared" ca="1" si="228"/>
        <v>4.9829483031109643E-2</v>
      </c>
      <c r="AA1490" s="4">
        <f t="shared" ca="1" si="229"/>
        <v>0.44103878908833433</v>
      </c>
    </row>
    <row r="1491" spans="1:27" x14ac:dyDescent="0.25">
      <c r="A1491">
        <v>1459</v>
      </c>
      <c r="B1491" s="176">
        <f ca="1">OFFSET(InputPriceData!B$15,CalculationsAndCharts!$A1491+$A$11,0,1,1)</f>
        <v>39440</v>
      </c>
      <c r="C1491" s="3">
        <f ca="1">OFFSET(InputPriceData!G$15,CalculationsAndCharts!$A1491+$A$11,IF($C$7,8,0),1,1)</f>
        <v>45601400</v>
      </c>
      <c r="D1491" s="4">
        <f ca="1">OFFSET(InputPriceData!C$15,CalculationsAndCharts!$A1491+$A$11,IF($C$7,8,0),1,1)</f>
        <v>130.26</v>
      </c>
      <c r="E1491" s="4">
        <f ca="1">OFFSET(InputPriceData!D$15,CalculationsAndCharts!$A1491+$A$11,IF($C$7,8,0),1,1)</f>
        <v>130.84</v>
      </c>
      <c r="F1491" s="4">
        <f ca="1">OFFSET(InputPriceData!E$15,CalculationsAndCharts!$A1491+$A$11,IF($C$7,8,0),1,1)</f>
        <v>129.96</v>
      </c>
      <c r="G1491" s="4">
        <f ca="1">OFFSET(InputPriceData!F$15,CalculationsAndCharts!$A1491+$A$11,IF($C$7,8,0),1,1)</f>
        <v>130.62</v>
      </c>
      <c r="H1491" s="138"/>
      <c r="I1491" s="138"/>
      <c r="O1491" s="246">
        <f t="shared" ca="1" si="220"/>
        <v>2.3625420457793043</v>
      </c>
      <c r="P1491" s="246">
        <f t="shared" ca="1" si="221"/>
        <v>7.7417025646883963E-3</v>
      </c>
      <c r="Q1491" s="246">
        <f t="shared" ca="1" si="223"/>
        <v>3.8739492397883812</v>
      </c>
      <c r="R1491" s="4">
        <f t="shared" ca="1" si="224"/>
        <v>1.998400620528341E-3</v>
      </c>
      <c r="S1491" s="4">
        <f t="shared" ca="1" si="222"/>
        <v>0.90037901443748203</v>
      </c>
      <c r="W1491" s="246">
        <f t="shared" ca="1" si="225"/>
        <v>2.3625420457793043</v>
      </c>
      <c r="X1491" s="246">
        <f t="shared" ca="1" si="226"/>
        <v>7.7417025646883963E-3</v>
      </c>
      <c r="Y1491" s="246">
        <f t="shared" ca="1" si="227"/>
        <v>3.8739492397883812</v>
      </c>
      <c r="Z1491" s="4">
        <f t="shared" ca="1" si="228"/>
        <v>1.998400620528341E-3</v>
      </c>
      <c r="AA1491" s="4">
        <f t="shared" ca="1" si="229"/>
        <v>0.40167731574171628</v>
      </c>
    </row>
    <row r="1492" spans="1:27" x14ac:dyDescent="0.25">
      <c r="A1492">
        <v>1460</v>
      </c>
      <c r="B1492" s="176">
        <f ca="1">OFFSET(InputPriceData!B$15,CalculationsAndCharts!$A1492+$A$11,0,1,1)</f>
        <v>39437</v>
      </c>
      <c r="C1492" s="3">
        <f ca="1">OFFSET(InputPriceData!G$15,CalculationsAndCharts!$A1492+$A$11,IF($C$7,8,0),1,1)</f>
        <v>146084400</v>
      </c>
      <c r="D1492" s="4">
        <f ca="1">OFFSET(InputPriceData!C$15,CalculationsAndCharts!$A1492+$A$11,IF($C$7,8,0),1,1)</f>
        <v>128.99</v>
      </c>
      <c r="E1492" s="4">
        <f ca="1">OFFSET(InputPriceData!D$15,CalculationsAndCharts!$A1492+$A$11,IF($C$7,8,0),1,1)</f>
        <v>129.91</v>
      </c>
      <c r="F1492" s="4">
        <f ca="1">OFFSET(InputPriceData!E$15,CalculationsAndCharts!$A1492+$A$11,IF($C$7,8,0),1,1)</f>
        <v>128.75</v>
      </c>
      <c r="G1492" s="4">
        <f ca="1">OFFSET(InputPriceData!F$15,CalculationsAndCharts!$A1492+$A$11,IF($C$7,8,0),1,1)</f>
        <v>129.66</v>
      </c>
      <c r="H1492" s="138"/>
      <c r="I1492" s="138"/>
      <c r="O1492" s="246">
        <f t="shared" ca="1" si="220"/>
        <v>1.5384076357649881</v>
      </c>
      <c r="P1492" s="246">
        <f t="shared" ca="1" si="221"/>
        <v>1.7738265534721021E-2</v>
      </c>
      <c r="Q1492" s="246">
        <f t="shared" ca="1" si="223"/>
        <v>3.9091314225917064</v>
      </c>
      <c r="R1492" s="4">
        <f t="shared" ca="1" si="224"/>
        <v>4.537648806639703E-3</v>
      </c>
      <c r="S1492" s="4">
        <f t="shared" ca="1" si="222"/>
        <v>0.90085864665996873</v>
      </c>
      <c r="W1492" s="246">
        <f t="shared" ca="1" si="225"/>
        <v>1.5384076357649881</v>
      </c>
      <c r="X1492" s="246">
        <f t="shared" ca="1" si="226"/>
        <v>1.7738265534721021E-2</v>
      </c>
      <c r="Y1492" s="246">
        <f t="shared" ca="1" si="227"/>
        <v>3.9091314225917064</v>
      </c>
      <c r="Z1492" s="4">
        <f t="shared" ca="1" si="228"/>
        <v>4.537648806639703E-3</v>
      </c>
      <c r="AA1492" s="4">
        <f t="shared" ca="1" si="229"/>
        <v>0.40380471920575195</v>
      </c>
    </row>
    <row r="1493" spans="1:27" x14ac:dyDescent="0.25">
      <c r="A1493">
        <v>1461</v>
      </c>
      <c r="B1493" s="176">
        <f ca="1">OFFSET(InputPriceData!B$15,CalculationsAndCharts!$A1493+$A$11,0,1,1)</f>
        <v>39436</v>
      </c>
      <c r="C1493" s="3">
        <f ca="1">OFFSET(InputPriceData!G$15,CalculationsAndCharts!$A1493+$A$11,IF($C$7,8,0),1,1)</f>
        <v>214813800</v>
      </c>
      <c r="D1493" s="4">
        <f ca="1">OFFSET(InputPriceData!C$15,CalculationsAndCharts!$A1493+$A$11,IF($C$7,8,0),1,1)</f>
        <v>127.84</v>
      </c>
      <c r="E1493" s="4">
        <f ca="1">OFFSET(InputPriceData!D$15,CalculationsAndCharts!$A1493+$A$11,IF($C$7,8,0),1,1)</f>
        <v>127.86</v>
      </c>
      <c r="F1493" s="4">
        <f ca="1">OFFSET(InputPriceData!E$15,CalculationsAndCharts!$A1493+$A$11,IF($C$7,8,0),1,1)</f>
        <v>126.4</v>
      </c>
      <c r="G1493" s="4">
        <f ca="1">OFFSET(InputPriceData!F$15,CalculationsAndCharts!$A1493+$A$11,IF($C$7,8,0),1,1)</f>
        <v>127.81</v>
      </c>
      <c r="H1493" s="138"/>
      <c r="I1493" s="138"/>
      <c r="O1493" s="246">
        <f t="shared" ca="1" si="220"/>
        <v>-0.29640006315058054</v>
      </c>
      <c r="P1493" s="246">
        <f t="shared" ca="1" si="221"/>
        <v>0.27145072742323584</v>
      </c>
      <c r="Q1493" s="246">
        <f t="shared" ca="1" si="223"/>
        <v>3.9446331206778069</v>
      </c>
      <c r="R1493" s="4">
        <f t="shared" ca="1" si="224"/>
        <v>6.8815202610424869E-2</v>
      </c>
      <c r="S1493" s="4">
        <f t="shared" ca="1" si="222"/>
        <v>0.91231233994485827</v>
      </c>
      <c r="W1493" s="246">
        <f t="shared" ca="1" si="225"/>
        <v>-0.29640006315058054</v>
      </c>
      <c r="X1493" s="246">
        <f t="shared" ca="1" si="226"/>
        <v>0.27145072742323584</v>
      </c>
      <c r="Y1493" s="246">
        <f t="shared" ca="1" si="227"/>
        <v>3.9446331206778069</v>
      </c>
      <c r="Z1493" s="4">
        <f t="shared" ca="1" si="228"/>
        <v>6.8815202610424869E-2</v>
      </c>
      <c r="AA1493" s="4">
        <f t="shared" ca="1" si="229"/>
        <v>0.45625625593271146</v>
      </c>
    </row>
    <row r="1494" spans="1:27" x14ac:dyDescent="0.25">
      <c r="A1494">
        <v>1462</v>
      </c>
      <c r="B1494" s="176">
        <f ca="1">OFFSET(InputPriceData!B$15,CalculationsAndCharts!$A1494+$A$11,0,1,1)</f>
        <v>39435</v>
      </c>
      <c r="C1494" s="3">
        <f ca="1">OFFSET(InputPriceData!G$15,CalculationsAndCharts!$A1494+$A$11,IF($C$7,8,0),1,1)</f>
        <v>198917200</v>
      </c>
      <c r="D1494" s="4">
        <f ca="1">OFFSET(InputPriceData!C$15,CalculationsAndCharts!$A1494+$A$11,IF($C$7,8,0),1,1)</f>
        <v>127.06</v>
      </c>
      <c r="E1494" s="4">
        <f ca="1">OFFSET(InputPriceData!D$15,CalculationsAndCharts!$A1494+$A$11,IF($C$7,8,0),1,1)</f>
        <v>127.89</v>
      </c>
      <c r="F1494" s="4">
        <f ca="1">OFFSET(InputPriceData!E$15,CalculationsAndCharts!$A1494+$A$11,IF($C$7,8,0),1,1)</f>
        <v>126.19</v>
      </c>
      <c r="G1494" s="4">
        <f ca="1">OFFSET(InputPriceData!F$15,CalculationsAndCharts!$A1494+$A$11,IF($C$7,8,0),1,1)</f>
        <v>127.01</v>
      </c>
      <c r="H1494" s="138"/>
      <c r="I1494" s="138"/>
      <c r="O1494" s="246">
        <f t="shared" ca="1" si="220"/>
        <v>-1.2028743908613828</v>
      </c>
      <c r="P1494" s="246">
        <f t="shared" ca="1" si="221"/>
        <v>0.71012526362907713</v>
      </c>
      <c r="Q1494" s="246">
        <f t="shared" ca="1" si="223"/>
        <v>3.980457235800007</v>
      </c>
      <c r="R1494" s="4">
        <f t="shared" ca="1" si="224"/>
        <v>0.17840293754251413</v>
      </c>
      <c r="S1494" s="4">
        <f t="shared" ca="1" si="222"/>
        <v>0.92920700430476877</v>
      </c>
      <c r="W1494" s="246">
        <f t="shared" ca="1" si="225"/>
        <v>-1.2028743908613828</v>
      </c>
      <c r="X1494" s="246">
        <f t="shared" ca="1" si="226"/>
        <v>0.71012526362907713</v>
      </c>
      <c r="Y1494" s="246">
        <f t="shared" ca="1" si="227"/>
        <v>3.980457235800007</v>
      </c>
      <c r="Z1494" s="4">
        <f t="shared" ca="1" si="228"/>
        <v>0.17840293754251413</v>
      </c>
      <c r="AA1494" s="4">
        <f t="shared" ca="1" si="229"/>
        <v>0.53987670174190627</v>
      </c>
    </row>
    <row r="1495" spans="1:27" x14ac:dyDescent="0.25">
      <c r="A1495">
        <v>1463</v>
      </c>
      <c r="B1495" s="176">
        <f ca="1">OFFSET(InputPriceData!B$15,CalculationsAndCharts!$A1495+$A$11,0,1,1)</f>
        <v>39434</v>
      </c>
      <c r="C1495" s="3">
        <f ca="1">OFFSET(InputPriceData!G$15,CalculationsAndCharts!$A1495+$A$11,IF($C$7,8,0),1,1)</f>
        <v>245569300</v>
      </c>
      <c r="D1495" s="4">
        <f ca="1">OFFSET(InputPriceData!C$15,CalculationsAndCharts!$A1495+$A$11,IF($C$7,8,0),1,1)</f>
        <v>127.2</v>
      </c>
      <c r="E1495" s="4">
        <f ca="1">OFFSET(InputPriceData!D$15,CalculationsAndCharts!$A1495+$A$11,IF($C$7,8,0),1,1)</f>
        <v>127.53</v>
      </c>
      <c r="F1495" s="4">
        <f ca="1">OFFSET(InputPriceData!E$15,CalculationsAndCharts!$A1495+$A$11,IF($C$7,8,0),1,1)</f>
        <v>125.34</v>
      </c>
      <c r="G1495" s="4">
        <f ca="1">OFFSET(InputPriceData!F$15,CalculationsAndCharts!$A1495+$A$11,IF($C$7,8,0),1,1)</f>
        <v>127.01</v>
      </c>
      <c r="H1495" s="138"/>
      <c r="I1495" s="138"/>
      <c r="O1495" s="246">
        <f t="shared" ca="1" si="220"/>
        <v>-1.3543510164420647</v>
      </c>
      <c r="P1495" s="246">
        <f t="shared" ca="1" si="221"/>
        <v>1.2142876554616477</v>
      </c>
      <c r="Q1495" s="246">
        <f t="shared" ca="1" si="223"/>
        <v>4.0166066960645885</v>
      </c>
      <c r="R1495" s="4">
        <f t="shared" ca="1" si="224"/>
        <v>0.30231679309089154</v>
      </c>
      <c r="S1495" s="4">
        <f t="shared" ca="1" si="222"/>
        <v>0.94515436118618246</v>
      </c>
      <c r="W1495" s="246">
        <f t="shared" ca="1" si="225"/>
        <v>-1.3543510164420647</v>
      </c>
      <c r="X1495" s="246">
        <f t="shared" ca="1" si="226"/>
        <v>1.2142876554616477</v>
      </c>
      <c r="Y1495" s="246">
        <f t="shared" ca="1" si="227"/>
        <v>4.0166066960645885</v>
      </c>
      <c r="Z1495" s="4">
        <f t="shared" ca="1" si="228"/>
        <v>0.30231679309089154</v>
      </c>
      <c r="AA1495" s="4">
        <f t="shared" ca="1" si="229"/>
        <v>0.62655014131740272</v>
      </c>
    </row>
    <row r="1496" spans="1:27" x14ac:dyDescent="0.25">
      <c r="A1496">
        <v>1464</v>
      </c>
      <c r="B1496" s="176">
        <f ca="1">OFFSET(InputPriceData!B$15,CalculationsAndCharts!$A1496+$A$11,0,1,1)</f>
        <v>39433</v>
      </c>
      <c r="C1496" s="3">
        <f ca="1">OFFSET(InputPriceData!G$15,CalculationsAndCharts!$A1496+$A$11,IF($C$7,8,0),1,1)</f>
        <v>177269400</v>
      </c>
      <c r="D1496" s="4">
        <f ca="1">OFFSET(InputPriceData!C$15,CalculationsAndCharts!$A1496+$A$11,IF($C$7,8,0),1,1)</f>
        <v>127.65</v>
      </c>
      <c r="E1496" s="4">
        <f ca="1">OFFSET(InputPriceData!D$15,CalculationsAndCharts!$A1496+$A$11,IF($C$7,8,0),1,1)</f>
        <v>127.88</v>
      </c>
      <c r="F1496" s="4">
        <f ca="1">OFFSET(InputPriceData!E$15,CalculationsAndCharts!$A1496+$A$11,IF($C$7,8,0),1,1)</f>
        <v>126.13</v>
      </c>
      <c r="G1496" s="4">
        <f ca="1">OFFSET(InputPriceData!F$15,CalculationsAndCharts!$A1496+$A$11,IF($C$7,8,0),1,1)</f>
        <v>126.31</v>
      </c>
      <c r="H1496" s="138"/>
      <c r="I1496" s="138"/>
      <c r="O1496" s="246">
        <f t="shared" ca="1" si="220"/>
        <v>-2.2492784317157697</v>
      </c>
      <c r="P1496" s="246">
        <f t="shared" ca="1" si="221"/>
        <v>1.6932746475959055</v>
      </c>
      <c r="Q1496" s="246">
        <f t="shared" ca="1" si="223"/>
        <v>4.0530844561701196</v>
      </c>
      <c r="R1496" s="4">
        <f t="shared" ca="1" si="224"/>
        <v>0.41777433110681617</v>
      </c>
      <c r="S1496" s="4">
        <f t="shared" ca="1" si="222"/>
        <v>0.95768699262759394</v>
      </c>
      <c r="W1496" s="246">
        <f t="shared" ca="1" si="225"/>
        <v>-2.2492784317157697</v>
      </c>
      <c r="X1496" s="246">
        <f t="shared" ca="1" si="226"/>
        <v>1.6932746475959055</v>
      </c>
      <c r="Y1496" s="246">
        <f t="shared" ca="1" si="227"/>
        <v>4.0530844561701196</v>
      </c>
      <c r="Z1496" s="4">
        <f t="shared" ca="1" si="228"/>
        <v>0.41777433110681617</v>
      </c>
      <c r="AA1496" s="4">
        <f t="shared" ca="1" si="229"/>
        <v>0.70068332768953823</v>
      </c>
    </row>
    <row r="1497" spans="1:27" x14ac:dyDescent="0.25">
      <c r="A1497">
        <v>1465</v>
      </c>
      <c r="B1497" s="176">
        <f ca="1">OFFSET(InputPriceData!B$15,CalculationsAndCharts!$A1497+$A$11,0,1,1)</f>
        <v>39430</v>
      </c>
      <c r="C1497" s="3">
        <f ca="1">OFFSET(InputPriceData!G$15,CalculationsAndCharts!$A1497+$A$11,IF($C$7,8,0),1,1)</f>
        <v>159152900</v>
      </c>
      <c r="D1497" s="4">
        <f ca="1">OFFSET(InputPriceData!C$15,CalculationsAndCharts!$A1497+$A$11,IF($C$7,8,0),1,1)</f>
        <v>128.80000000000001</v>
      </c>
      <c r="E1497" s="4">
        <f ca="1">OFFSET(InputPriceData!D$15,CalculationsAndCharts!$A1497+$A$11,IF($C$7,8,0),1,1)</f>
        <v>129.82</v>
      </c>
      <c r="F1497" s="4">
        <f ca="1">OFFSET(InputPriceData!E$15,CalculationsAndCharts!$A1497+$A$11,IF($C$7,8,0),1,1)</f>
        <v>128.08000000000001</v>
      </c>
      <c r="G1497" s="4">
        <f ca="1">OFFSET(InputPriceData!F$15,CalculationsAndCharts!$A1497+$A$11,IF($C$7,8,0),1,1)</f>
        <v>128.13999999999999</v>
      </c>
      <c r="H1497" s="138"/>
      <c r="I1497" s="138"/>
      <c r="O1497" s="246">
        <f t="shared" ca="1" si="220"/>
        <v>-0.57647228378667204</v>
      </c>
      <c r="P1497" s="246">
        <f t="shared" ca="1" si="221"/>
        <v>2.0095304029328327</v>
      </c>
      <c r="Q1497" s="246">
        <f t="shared" ca="1" si="223"/>
        <v>4.0898934976489603</v>
      </c>
      <c r="R1497" s="4">
        <f t="shared" ca="1" si="224"/>
        <v>0.49134052123557587</v>
      </c>
      <c r="S1497" s="4">
        <f t="shared" ca="1" si="222"/>
        <v>0.96473046753994862</v>
      </c>
      <c r="W1497" s="246">
        <f t="shared" ca="1" si="225"/>
        <v>-0.57647228378667204</v>
      </c>
      <c r="X1497" s="246">
        <f t="shared" ca="1" si="226"/>
        <v>2.0095304029328327</v>
      </c>
      <c r="Y1497" s="246">
        <f t="shared" ca="1" si="227"/>
        <v>4.0898934976489603</v>
      </c>
      <c r="Z1497" s="4">
        <f t="shared" ca="1" si="228"/>
        <v>0.49134052123557587</v>
      </c>
      <c r="AA1497" s="4">
        <f t="shared" ca="1" si="229"/>
        <v>0.74493401445600615</v>
      </c>
    </row>
    <row r="1498" spans="1:27" x14ac:dyDescent="0.25">
      <c r="A1498">
        <v>1466</v>
      </c>
      <c r="B1498" s="176">
        <f ca="1">OFFSET(InputPriceData!B$15,CalculationsAndCharts!$A1498+$A$11,0,1,1)</f>
        <v>39429</v>
      </c>
      <c r="C1498" s="3">
        <f ca="1">OFFSET(InputPriceData!G$15,CalculationsAndCharts!$A1498+$A$11,IF($C$7,8,0),1,1)</f>
        <v>237551300</v>
      </c>
      <c r="D1498" s="4">
        <f ca="1">OFFSET(InputPriceData!C$15,CalculationsAndCharts!$A1498+$A$11,IF($C$7,8,0),1,1)</f>
        <v>129.13999999999999</v>
      </c>
      <c r="E1498" s="4">
        <f ca="1">OFFSET(InputPriceData!D$15,CalculationsAndCharts!$A1498+$A$11,IF($C$7,8,0),1,1)</f>
        <v>130.07</v>
      </c>
      <c r="F1498" s="4">
        <f ca="1">OFFSET(InputPriceData!E$15,CalculationsAndCharts!$A1498+$A$11,IF($C$7,8,0),1,1)</f>
        <v>128.25</v>
      </c>
      <c r="G1498" s="4">
        <f ca="1">OFFSET(InputPriceData!F$15,CalculationsAndCharts!$A1498+$A$11,IF($C$7,8,0),1,1)</f>
        <v>129.78</v>
      </c>
      <c r="H1498" s="138"/>
      <c r="I1498" s="138"/>
      <c r="O1498" s="246">
        <f t="shared" ca="1" si="220"/>
        <v>1.0542672030067044</v>
      </c>
      <c r="P1498" s="246">
        <f t="shared" ca="1" si="221"/>
        <v>2.0809985148817223</v>
      </c>
      <c r="Q1498" s="246">
        <f t="shared" ca="1" si="223"/>
        <v>4.1270368291109589</v>
      </c>
      <c r="R1498" s="4">
        <f t="shared" ca="1" si="224"/>
        <v>0.5042355086833592</v>
      </c>
      <c r="S1498" s="4">
        <f t="shared" ca="1" si="222"/>
        <v>0.9658989948011063</v>
      </c>
      <c r="W1498" s="246">
        <f t="shared" ca="1" si="225"/>
        <v>1.0542672030067044</v>
      </c>
      <c r="X1498" s="246">
        <f t="shared" ca="1" si="226"/>
        <v>2.0809985148817223</v>
      </c>
      <c r="Y1498" s="246">
        <f t="shared" ca="1" si="227"/>
        <v>4.1270368291109589</v>
      </c>
      <c r="Z1498" s="4">
        <f t="shared" ca="1" si="228"/>
        <v>0.5042355086833592</v>
      </c>
      <c r="AA1498" s="4">
        <f t="shared" ca="1" si="229"/>
        <v>0.75246723007382565</v>
      </c>
    </row>
    <row r="1499" spans="1:27" x14ac:dyDescent="0.25">
      <c r="A1499">
        <v>1467</v>
      </c>
      <c r="B1499" s="176">
        <f ca="1">OFFSET(InputPriceData!B$15,CalculationsAndCharts!$A1499+$A$11,0,1,1)</f>
        <v>39428</v>
      </c>
      <c r="C1499" s="3">
        <f ca="1">OFFSET(InputPriceData!G$15,CalculationsAndCharts!$A1499+$A$11,IF($C$7,8,0),1,1)</f>
        <v>322435600</v>
      </c>
      <c r="D1499" s="4">
        <f ca="1">OFFSET(InputPriceData!C$15,CalculationsAndCharts!$A1499+$A$11,IF($C$7,8,0),1,1)</f>
        <v>131.52000000000001</v>
      </c>
      <c r="E1499" s="4">
        <f ca="1">OFFSET(InputPriceData!D$15,CalculationsAndCharts!$A1499+$A$11,IF($C$7,8,0),1,1)</f>
        <v>132.13999999999999</v>
      </c>
      <c r="F1499" s="4">
        <f ca="1">OFFSET(InputPriceData!E$15,CalculationsAndCharts!$A1499+$A$11,IF($C$7,8,0),1,1)</f>
        <v>128.16</v>
      </c>
      <c r="G1499" s="4">
        <f ca="1">OFFSET(InputPriceData!F$15,CalculationsAndCharts!$A1499+$A$11,IF($C$7,8,0),1,1)</f>
        <v>130.05000000000001</v>
      </c>
      <c r="H1499" s="138"/>
      <c r="I1499" s="138"/>
      <c r="O1499" s="246">
        <f t="shared" ca="1" si="220"/>
        <v>1.4014363747787297</v>
      </c>
      <c r="P1499" s="246">
        <f t="shared" ca="1" si="221"/>
        <v>1.9654787211218649</v>
      </c>
      <c r="Q1499" s="246">
        <f t="shared" ca="1" si="223"/>
        <v>4.1645174864893635</v>
      </c>
      <c r="R1499" s="4">
        <f t="shared" ca="1" si="224"/>
        <v>0.47195833070657583</v>
      </c>
      <c r="S1499" s="4">
        <f t="shared" ca="1" si="222"/>
        <v>0.96293826724316556</v>
      </c>
      <c r="W1499" s="246">
        <f t="shared" ca="1" si="225"/>
        <v>1.4014363747787297</v>
      </c>
      <c r="X1499" s="246">
        <f t="shared" ca="1" si="226"/>
        <v>1.9654787211218649</v>
      </c>
      <c r="Y1499" s="246">
        <f t="shared" ca="1" si="227"/>
        <v>4.1645174864893635</v>
      </c>
      <c r="Z1499" s="4">
        <f t="shared" ca="1" si="228"/>
        <v>0.47195833070657583</v>
      </c>
      <c r="AA1499" s="4">
        <f t="shared" ca="1" si="229"/>
        <v>0.73348801840306255</v>
      </c>
    </row>
    <row r="1500" spans="1:27" x14ac:dyDescent="0.25">
      <c r="A1500">
        <v>1468</v>
      </c>
      <c r="B1500" s="176">
        <f ca="1">OFFSET(InputPriceData!B$15,CalculationsAndCharts!$A1500+$A$11,0,1,1)</f>
        <v>39427</v>
      </c>
      <c r="C1500" s="3">
        <f ca="1">OFFSET(InputPriceData!G$15,CalculationsAndCharts!$A1500+$A$11,IF($C$7,8,0),1,1)</f>
        <v>250346400</v>
      </c>
      <c r="D1500" s="4">
        <f ca="1">OFFSET(InputPriceData!C$15,CalculationsAndCharts!$A1500+$A$11,IF($C$7,8,0),1,1)</f>
        <v>132.46</v>
      </c>
      <c r="E1500" s="4">
        <f ca="1">OFFSET(InputPriceData!D$15,CalculationsAndCharts!$A1500+$A$11,IF($C$7,8,0),1,1)</f>
        <v>133.12</v>
      </c>
      <c r="F1500" s="4">
        <f ca="1">OFFSET(InputPriceData!E$15,CalculationsAndCharts!$A1500+$A$11,IF($C$7,8,0),1,1)</f>
        <v>128.71</v>
      </c>
      <c r="G1500" s="4">
        <f ca="1">OFFSET(InputPriceData!F$15,CalculationsAndCharts!$A1500+$A$11,IF($C$7,8,0),1,1)</f>
        <v>128.78</v>
      </c>
      <c r="H1500" s="138"/>
      <c r="I1500" s="138"/>
      <c r="O1500" s="246">
        <f t="shared" ca="1" si="220"/>
        <v>0.16720802655880851</v>
      </c>
      <c r="P1500" s="246">
        <f t="shared" ca="1" si="221"/>
        <v>1.6944714304761863</v>
      </c>
      <c r="Q1500" s="246">
        <f t="shared" ca="1" si="223"/>
        <v>4.2023385332889642</v>
      </c>
      <c r="R1500" s="4">
        <f t="shared" ca="1" si="224"/>
        <v>0.40322106775867167</v>
      </c>
      <c r="S1500" s="4">
        <f t="shared" ca="1" si="222"/>
        <v>0.9562125330397947</v>
      </c>
      <c r="W1500" s="246">
        <f t="shared" ca="1" si="225"/>
        <v>0.16720802655880851</v>
      </c>
      <c r="X1500" s="246">
        <f t="shared" ca="1" si="226"/>
        <v>1.6944714304761863</v>
      </c>
      <c r="Y1500" s="246">
        <f t="shared" ca="1" si="227"/>
        <v>4.2023385332889642</v>
      </c>
      <c r="Z1500" s="4">
        <f t="shared" ca="1" si="228"/>
        <v>0.40322106775867167</v>
      </c>
      <c r="AA1500" s="4">
        <f t="shared" ca="1" si="229"/>
        <v>0.69166371507042168</v>
      </c>
    </row>
    <row r="1501" spans="1:27" x14ac:dyDescent="0.25">
      <c r="A1501">
        <v>1469</v>
      </c>
      <c r="B1501" s="176">
        <f ca="1">OFFSET(InputPriceData!B$15,CalculationsAndCharts!$A1501+$A$11,0,1,1)</f>
        <v>39426</v>
      </c>
      <c r="C1501" s="3">
        <f ca="1">OFFSET(InputPriceData!G$15,CalculationsAndCharts!$A1501+$A$11,IF($C$7,8,0),1,1)</f>
        <v>123914300</v>
      </c>
      <c r="D1501" s="4">
        <f ca="1">OFFSET(InputPriceData!C$15,CalculationsAndCharts!$A1501+$A$11,IF($C$7,8,0),1,1)</f>
        <v>131.71</v>
      </c>
      <c r="E1501" s="4">
        <f ca="1">OFFSET(InputPriceData!D$15,CalculationsAndCharts!$A1501+$A$11,IF($C$7,8,0),1,1)</f>
        <v>132.56</v>
      </c>
      <c r="F1501" s="4">
        <f ca="1">OFFSET(InputPriceData!E$15,CalculationsAndCharts!$A1501+$A$11,IF($C$7,8,0),1,1)</f>
        <v>131.35</v>
      </c>
      <c r="G1501" s="4">
        <f ca="1">OFFSET(InputPriceData!F$15,CalculationsAndCharts!$A1501+$A$11,IF($C$7,8,0),1,1)</f>
        <v>132.41</v>
      </c>
      <c r="H1501" s="138"/>
      <c r="I1501" s="138"/>
      <c r="O1501" s="246">
        <f t="shared" ca="1" si="220"/>
        <v>3.9431018927039907</v>
      </c>
      <c r="P1501" s="246">
        <f t="shared" ca="1" si="221"/>
        <v>1.1597605962164013</v>
      </c>
      <c r="Q1501" s="246">
        <f t="shared" ca="1" si="223"/>
        <v>4.2405030608364926</v>
      </c>
      <c r="R1501" s="4">
        <f t="shared" ca="1" si="224"/>
        <v>0.27349599318238055</v>
      </c>
      <c r="S1501" s="4">
        <f t="shared" ca="1" si="222"/>
        <v>0.94169994710133342</v>
      </c>
      <c r="W1501" s="246">
        <f t="shared" ca="1" si="225"/>
        <v>3.9431018927039907</v>
      </c>
      <c r="X1501" s="246">
        <f t="shared" ca="1" si="226"/>
        <v>1.1597605962164013</v>
      </c>
      <c r="Y1501" s="246">
        <f t="shared" ca="1" si="227"/>
        <v>4.2405030608364926</v>
      </c>
      <c r="Z1501" s="4">
        <f t="shared" ca="1" si="228"/>
        <v>0.27349599318238055</v>
      </c>
      <c r="AA1501" s="4">
        <f t="shared" ca="1" si="229"/>
        <v>0.60708217610366355</v>
      </c>
    </row>
    <row r="1502" spans="1:27" x14ac:dyDescent="0.25">
      <c r="A1502">
        <v>1470</v>
      </c>
      <c r="B1502" s="176">
        <f ca="1">OFFSET(InputPriceData!B$15,CalculationsAndCharts!$A1502+$A$11,0,1,1)</f>
        <v>39423</v>
      </c>
      <c r="C1502" s="3">
        <f ca="1">OFFSET(InputPriceData!G$15,CalculationsAndCharts!$A1502+$A$11,IF($C$7,8,0),1,1)</f>
        <v>148980100</v>
      </c>
      <c r="D1502" s="4">
        <f ca="1">OFFSET(InputPriceData!C$15,CalculationsAndCharts!$A1502+$A$11,IF($C$7,8,0),1,1)</f>
        <v>131.83000000000001</v>
      </c>
      <c r="E1502" s="4">
        <f ca="1">OFFSET(InputPriceData!D$15,CalculationsAndCharts!$A1502+$A$11,IF($C$7,8,0),1,1)</f>
        <v>131.9</v>
      </c>
      <c r="F1502" s="4">
        <f ca="1">OFFSET(InputPriceData!E$15,CalculationsAndCharts!$A1502+$A$11,IF($C$7,8,0),1,1)</f>
        <v>131.08000000000001</v>
      </c>
      <c r="G1502" s="4">
        <f ca="1">OFFSET(InputPriceData!F$15,CalculationsAndCharts!$A1502+$A$11,IF($C$7,8,0),1,1)</f>
        <v>131.38999999999999</v>
      </c>
      <c r="H1502" s="138"/>
      <c r="I1502" s="138"/>
      <c r="O1502" s="246">
        <f t="shared" ca="1" si="220"/>
        <v>3.1981041872161358</v>
      </c>
      <c r="P1502" s="246">
        <f t="shared" ca="1" si="221"/>
        <v>0.43631759113551999</v>
      </c>
      <c r="Q1502" s="246">
        <f t="shared" ca="1" si="223"/>
        <v>4.2790141885332922</v>
      </c>
      <c r="R1502" s="4">
        <f t="shared" ca="1" si="224"/>
        <v>0.10196684841680217</v>
      </c>
      <c r="S1502" s="4">
        <f t="shared" ca="1" si="222"/>
        <v>0.91774521950274879</v>
      </c>
      <c r="W1502" s="246">
        <f t="shared" ca="1" si="225"/>
        <v>3.1981041872161358</v>
      </c>
      <c r="X1502" s="246">
        <f t="shared" ca="1" si="226"/>
        <v>0.43631759113551999</v>
      </c>
      <c r="Y1502" s="246">
        <f t="shared" ca="1" si="227"/>
        <v>4.2790141885332922</v>
      </c>
      <c r="Z1502" s="4">
        <f t="shared" ca="1" si="228"/>
        <v>0.10196684841680217</v>
      </c>
      <c r="AA1502" s="4">
        <f t="shared" ca="1" si="229"/>
        <v>0.48229558412920387</v>
      </c>
    </row>
    <row r="1503" spans="1:27" x14ac:dyDescent="0.25">
      <c r="A1503">
        <v>1471</v>
      </c>
      <c r="B1503" s="176">
        <f ca="1">OFFSET(InputPriceData!B$15,CalculationsAndCharts!$A1503+$A$11,0,1,1)</f>
        <v>39422</v>
      </c>
      <c r="C1503" s="3">
        <f ca="1">OFFSET(InputPriceData!G$15,CalculationsAndCharts!$A1503+$A$11,IF($C$7,8,0),1,1)</f>
        <v>154457400</v>
      </c>
      <c r="D1503" s="4">
        <f ca="1">OFFSET(InputPriceData!C$15,CalculationsAndCharts!$A1503+$A$11,IF($C$7,8,0),1,1)</f>
        <v>129.41</v>
      </c>
      <c r="E1503" s="4">
        <f ca="1">OFFSET(InputPriceData!D$15,CalculationsAndCharts!$A1503+$A$11,IF($C$7,8,0),1,1)</f>
        <v>131.66</v>
      </c>
      <c r="F1503" s="4">
        <f ca="1">OFFSET(InputPriceData!E$15,CalculationsAndCharts!$A1503+$A$11,IF($C$7,8,0),1,1)</f>
        <v>129.36000000000001</v>
      </c>
      <c r="G1503" s="4">
        <f ca="1">OFFSET(InputPriceData!F$15,CalculationsAndCharts!$A1503+$A$11,IF($C$7,8,0),1,1)</f>
        <v>131.41999999999999</v>
      </c>
      <c r="H1503" s="138"/>
      <c r="I1503" s="138"/>
      <c r="O1503" s="246">
        <f t="shared" ca="1" si="220"/>
        <v>3.4755143075587194</v>
      </c>
      <c r="P1503" s="246">
        <f t="shared" ca="1" si="221"/>
        <v>-0.30556552892880995</v>
      </c>
      <c r="Q1503" s="246">
        <f t="shared" ca="1" si="223"/>
        <v>4.317875064110285</v>
      </c>
      <c r="R1503" s="4">
        <f t="shared" ca="1" si="224"/>
        <v>-7.0767570712880951E-2</v>
      </c>
      <c r="S1503" s="4">
        <f t="shared" ca="1" si="222"/>
        <v>0.8856395316511394</v>
      </c>
      <c r="W1503" s="246">
        <f t="shared" ca="1" si="225"/>
        <v>3.4755143075587194</v>
      </c>
      <c r="X1503" s="246">
        <f t="shared" ca="1" si="226"/>
        <v>-0.30556552892880995</v>
      </c>
      <c r="Y1503" s="246">
        <f t="shared" ca="1" si="227"/>
        <v>4.317875064110285</v>
      </c>
      <c r="Z1503" s="4">
        <f t="shared" ca="1" si="228"/>
        <v>-7.0767570712880951E-2</v>
      </c>
      <c r="AA1503" s="4">
        <f t="shared" ca="1" si="229"/>
        <v>0.338823516142232</v>
      </c>
    </row>
    <row r="1504" spans="1:27" x14ac:dyDescent="0.25">
      <c r="A1504">
        <v>1472</v>
      </c>
      <c r="B1504" s="176">
        <f ca="1">OFFSET(InputPriceData!B$15,CalculationsAndCharts!$A1504+$A$11,0,1,1)</f>
        <v>39421</v>
      </c>
      <c r="C1504" s="3">
        <f ca="1">OFFSET(InputPriceData!G$15,CalculationsAndCharts!$A1504+$A$11,IF($C$7,8,0),1,1)</f>
        <v>171130000</v>
      </c>
      <c r="D1504" s="4">
        <f ca="1">OFFSET(InputPriceData!C$15,CalculationsAndCharts!$A1504+$A$11,IF($C$7,8,0),1,1)</f>
        <v>128.79</v>
      </c>
      <c r="E1504" s="4">
        <f ca="1">OFFSET(InputPriceData!D$15,CalculationsAndCharts!$A1504+$A$11,IF($C$7,8,0),1,1)</f>
        <v>129.9</v>
      </c>
      <c r="F1504" s="4">
        <f ca="1">OFFSET(InputPriceData!E$15,CalculationsAndCharts!$A1504+$A$11,IF($C$7,8,0),1,1)</f>
        <v>128.71</v>
      </c>
      <c r="G1504" s="4">
        <f ca="1">OFFSET(InputPriceData!F$15,CalculationsAndCharts!$A1504+$A$11,IF($C$7,8,0),1,1)</f>
        <v>129.56</v>
      </c>
      <c r="H1504" s="138"/>
      <c r="I1504" s="138"/>
      <c r="O1504" s="246">
        <f t="shared" ca="1" si="220"/>
        <v>1.7946767599673956</v>
      </c>
      <c r="P1504" s="246">
        <f t="shared" ca="1" si="221"/>
        <v>-1.0136021144781768</v>
      </c>
      <c r="Q1504" s="246">
        <f t="shared" ca="1" si="223"/>
        <v>4.3570888638852523</v>
      </c>
      <c r="R1504" s="4">
        <f t="shared" ca="1" si="224"/>
        <v>-0.23263287624901444</v>
      </c>
      <c r="S1504" s="4">
        <f t="shared" ca="1" si="222"/>
        <v>0.84409493253567924</v>
      </c>
      <c r="W1504" s="246">
        <f t="shared" ca="1" si="225"/>
        <v>1.7946767599673956</v>
      </c>
      <c r="X1504" s="246">
        <f t="shared" ca="1" si="226"/>
        <v>-1.0136021144781768</v>
      </c>
      <c r="Y1504" s="246">
        <f t="shared" ca="1" si="227"/>
        <v>4.3570888638852523</v>
      </c>
      <c r="Z1504" s="4">
        <f t="shared" ca="1" si="228"/>
        <v>-0.23263287624901444</v>
      </c>
      <c r="AA1504" s="4">
        <f t="shared" ca="1" si="229"/>
        <v>0.18453906515379856</v>
      </c>
    </row>
    <row r="1505" spans="1:27" x14ac:dyDescent="0.25">
      <c r="A1505">
        <v>1473</v>
      </c>
      <c r="B1505" s="176">
        <f ca="1">OFFSET(InputPriceData!B$15,CalculationsAndCharts!$A1505+$A$11,0,1,1)</f>
        <v>39420</v>
      </c>
      <c r="C1505" s="3">
        <f ca="1">OFFSET(InputPriceData!G$15,CalculationsAndCharts!$A1505+$A$11,IF($C$7,8,0),1,1)</f>
        <v>136533900</v>
      </c>
      <c r="D1505" s="4">
        <f ca="1">OFFSET(InputPriceData!C$15,CalculationsAndCharts!$A1505+$A$11,IF($C$7,8,0),1,1)</f>
        <v>127.69</v>
      </c>
      <c r="E1505" s="4">
        <f ca="1">OFFSET(InputPriceData!D$15,CalculationsAndCharts!$A1505+$A$11,IF($C$7,8,0),1,1)</f>
        <v>128.46</v>
      </c>
      <c r="F1505" s="4">
        <f ca="1">OFFSET(InputPriceData!E$15,CalculationsAndCharts!$A1505+$A$11,IF($C$7,8,0),1,1)</f>
        <v>127.39</v>
      </c>
      <c r="G1505" s="4">
        <f ca="1">OFFSET(InputPriceData!F$15,CalculationsAndCharts!$A1505+$A$11,IF($C$7,8,0),1,1)</f>
        <v>127.43</v>
      </c>
      <c r="H1505" s="138"/>
      <c r="I1505" s="138"/>
      <c r="O1505" s="246">
        <f t="shared" ref="O1505:O1568" ca="1" si="230">$N$38*(G1505-2*G1506+G1507)+2*$N$36*O1506-$N$37*O1507</f>
        <v>-0.3284951000679539</v>
      </c>
      <c r="P1505" s="246">
        <f t="shared" ref="P1505:P1568" ca="1" si="231">$N$41*(O1505+O1506)/2+$N$42*P1506+$N$43*P1507</f>
        <v>-1.6680836356617745</v>
      </c>
      <c r="Q1505" s="246">
        <f t="shared" ca="1" si="223"/>
        <v>4.3966587930224543</v>
      </c>
      <c r="R1505" s="4">
        <f t="shared" ca="1" si="224"/>
        <v>-0.37939801885673763</v>
      </c>
      <c r="S1505" s="4">
        <f t="shared" ref="S1505:S1568" ca="1" si="232">(R1505+$A$21)/($A$21*R1505+1)</f>
        <v>0.79053750963040603</v>
      </c>
      <c r="W1505" s="246">
        <f t="shared" ca="1" si="225"/>
        <v>-0.3284951000679539</v>
      </c>
      <c r="X1505" s="246">
        <f t="shared" ca="1" si="226"/>
        <v>-1.6680836356617745</v>
      </c>
      <c r="Y1505" s="246">
        <f t="shared" ca="1" si="227"/>
        <v>4.3966587930224543</v>
      </c>
      <c r="Z1505" s="4">
        <f t="shared" ca="1" si="228"/>
        <v>-0.37939801885673763</v>
      </c>
      <c r="AA1505" s="4">
        <f t="shared" ca="1" si="229"/>
        <v>2.4287892455136038E-2</v>
      </c>
    </row>
    <row r="1506" spans="1:27" x14ac:dyDescent="0.25">
      <c r="A1506">
        <v>1474</v>
      </c>
      <c r="B1506" s="176">
        <f ca="1">OFFSET(InputPriceData!B$15,CalculationsAndCharts!$A1506+$A$11,0,1,1)</f>
        <v>39419</v>
      </c>
      <c r="C1506" s="3">
        <f ca="1">OFFSET(InputPriceData!G$15,CalculationsAndCharts!$A1506+$A$11,IF($C$7,8,0),1,1)</f>
        <v>146430400</v>
      </c>
      <c r="D1506" s="4">
        <f ca="1">OFFSET(InputPriceData!C$15,CalculationsAndCharts!$A1506+$A$11,IF($C$7,8,0),1,1)</f>
        <v>129.02000000000001</v>
      </c>
      <c r="E1506" s="4">
        <f ca="1">OFFSET(InputPriceData!D$15,CalculationsAndCharts!$A1506+$A$11,IF($C$7,8,0),1,1)</f>
        <v>129.25</v>
      </c>
      <c r="F1506" s="4">
        <f ca="1">OFFSET(InputPriceData!E$15,CalculationsAndCharts!$A1506+$A$11,IF($C$7,8,0),1,1)</f>
        <v>128.24</v>
      </c>
      <c r="G1506" s="4">
        <f ca="1">OFFSET(InputPriceData!F$15,CalculationsAndCharts!$A1506+$A$11,IF($C$7,8,0),1,1)</f>
        <v>128.58000000000001</v>
      </c>
      <c r="H1506" s="138"/>
      <c r="I1506" s="138"/>
      <c r="O1506" s="246">
        <f t="shared" ca="1" si="230"/>
        <v>0.78241110153820959</v>
      </c>
      <c r="P1506" s="246">
        <f t="shared" ca="1" si="231"/>
        <v>-2.3927606506857408</v>
      </c>
      <c r="Q1506" s="246">
        <f t="shared" ref="Q1506:Q1569" ca="1" si="233">IF(ABS(P1506)&gt;(Q1507*0.991),ABS(P1506),(Q1507*0.991))</f>
        <v>4.4365880857946056</v>
      </c>
      <c r="R1506" s="4">
        <f t="shared" ref="R1506:R1569" ca="1" si="234">IF(Q1506&gt;0,P1506/Q1506,R1507)</f>
        <v>-0.53932449991178089</v>
      </c>
      <c r="S1506" s="4">
        <f t="shared" ca="1" si="232"/>
        <v>0.70087432584858378</v>
      </c>
      <c r="W1506" s="246">
        <f t="shared" ref="W1506:W1569" ca="1" si="235">$V$38*(G1506-2*G1507+G1508)+2*$V$36*W1507-$V$37*W1508</f>
        <v>0.78241110153820959</v>
      </c>
      <c r="X1506" s="246">
        <f t="shared" ref="X1506:X1569" ca="1" si="236">$V$41*(W1506+W1507)/2+$V$42*X1507+$V$43*X1508</f>
        <v>-2.3927606506857408</v>
      </c>
      <c r="Y1506" s="246">
        <f t="shared" ref="Y1506:Y1569" ca="1" si="237">IF(ABS(X1506)&gt;(Y1507*0.991),ABS(X1506),(Y1507*0.991))</f>
        <v>4.4365880857946056</v>
      </c>
      <c r="Z1506" s="4">
        <f t="shared" ref="Z1506:Z1569" ca="1" si="238">IF(Y1506&gt;0,X1506/Y1506,Z1507)</f>
        <v>-0.53932449991178089</v>
      </c>
      <c r="AA1506" s="4">
        <f t="shared" ref="AA1506:AA1569" ca="1" si="239">(Z1506+$A$26)/($A$26*Z1506+1)</f>
        <v>-0.17764859598836225</v>
      </c>
    </row>
    <row r="1507" spans="1:27" x14ac:dyDescent="0.25">
      <c r="A1507">
        <v>1475</v>
      </c>
      <c r="B1507" s="176">
        <f ca="1">OFFSET(InputPriceData!B$15,CalculationsAndCharts!$A1507+$A$11,0,1,1)</f>
        <v>39416</v>
      </c>
      <c r="C1507" s="3">
        <f ca="1">OFFSET(InputPriceData!G$15,CalculationsAndCharts!$A1507+$A$11,IF($C$7,8,0),1,1)</f>
        <v>222908000</v>
      </c>
      <c r="D1507" s="4">
        <f ca="1">OFFSET(InputPriceData!C$15,CalculationsAndCharts!$A1507+$A$11,IF($C$7,8,0),1,1)</f>
        <v>129.76</v>
      </c>
      <c r="E1507" s="4">
        <f ca="1">OFFSET(InputPriceData!D$15,CalculationsAndCharts!$A1507+$A$11,IF($C$7,8,0),1,1)</f>
        <v>130.47999999999999</v>
      </c>
      <c r="F1507" s="4">
        <f ca="1">OFFSET(InputPriceData!E$15,CalculationsAndCharts!$A1507+$A$11,IF($C$7,8,0),1,1)</f>
        <v>128.27000000000001</v>
      </c>
      <c r="G1507" s="4">
        <f ca="1">OFFSET(InputPriceData!F$15,CalculationsAndCharts!$A1507+$A$11,IF($C$7,8,0),1,1)</f>
        <v>129.43</v>
      </c>
      <c r="H1507" s="138"/>
      <c r="I1507" s="138"/>
      <c r="O1507" s="246">
        <f t="shared" ca="1" si="230"/>
        <v>1.6811656124179126</v>
      </c>
      <c r="P1507" s="246">
        <f t="shared" ca="1" si="231"/>
        <v>-3.1999657362702218</v>
      </c>
      <c r="Q1507" s="246">
        <f t="shared" ca="1" si="233"/>
        <v>4.4768800058472307</v>
      </c>
      <c r="R1507" s="4">
        <f t="shared" ca="1" si="234"/>
        <v>-0.71477585552678713</v>
      </c>
      <c r="S1507" s="4">
        <f t="shared" ca="1" si="232"/>
        <v>0.51926898268693067</v>
      </c>
      <c r="W1507" s="246">
        <f t="shared" ca="1" si="235"/>
        <v>1.6811656124179126</v>
      </c>
      <c r="X1507" s="246">
        <f t="shared" ca="1" si="236"/>
        <v>-3.1999657362702218</v>
      </c>
      <c r="Y1507" s="246">
        <f t="shared" ca="1" si="237"/>
        <v>4.4768800058472307</v>
      </c>
      <c r="Z1507" s="4">
        <f t="shared" ca="1" si="238"/>
        <v>-0.71477585552678713</v>
      </c>
      <c r="AA1507" s="4">
        <f t="shared" ca="1" si="239"/>
        <v>-0.44080719009610941</v>
      </c>
    </row>
    <row r="1508" spans="1:27" x14ac:dyDescent="0.25">
      <c r="A1508">
        <v>1476</v>
      </c>
      <c r="B1508" s="176">
        <f ca="1">OFFSET(InputPriceData!B$15,CalculationsAndCharts!$A1508+$A$11,0,1,1)</f>
        <v>39415</v>
      </c>
      <c r="C1508" s="3">
        <f ca="1">OFFSET(InputPriceData!G$15,CalculationsAndCharts!$A1508+$A$11,IF($C$7,8,0),1,1)</f>
        <v>199409900</v>
      </c>
      <c r="D1508" s="4">
        <f ca="1">OFFSET(InputPriceData!C$15,CalculationsAndCharts!$A1508+$A$11,IF($C$7,8,0),1,1)</f>
        <v>127.65</v>
      </c>
      <c r="E1508" s="4">
        <f ca="1">OFFSET(InputPriceData!D$15,CalculationsAndCharts!$A1508+$A$11,IF($C$7,8,0),1,1)</f>
        <v>128.61000000000001</v>
      </c>
      <c r="F1508" s="4">
        <f ca="1">OFFSET(InputPriceData!E$15,CalculationsAndCharts!$A1508+$A$11,IF($C$7,8,0),1,1)</f>
        <v>127.2</v>
      </c>
      <c r="G1508" s="4">
        <f ca="1">OFFSET(InputPriceData!F$15,CalculationsAndCharts!$A1508+$A$11,IF($C$7,8,0),1,1)</f>
        <v>128.13999999999999</v>
      </c>
      <c r="H1508" s="138"/>
      <c r="I1508" s="138"/>
      <c r="O1508" s="246">
        <f t="shared" ca="1" si="230"/>
        <v>0.4216376886801827</v>
      </c>
      <c r="P1508" s="246">
        <f t="shared" ca="1" si="231"/>
        <v>-3.9126008116994631</v>
      </c>
      <c r="Q1508" s="246">
        <f t="shared" ca="1" si="233"/>
        <v>4.5175378464654194</v>
      </c>
      <c r="R1508" s="4">
        <f t="shared" ca="1" si="234"/>
        <v>-0.86609142959604268</v>
      </c>
      <c r="S1508" s="4">
        <f t="shared" ca="1" si="232"/>
        <v>0.1537680120419769</v>
      </c>
      <c r="W1508" s="246">
        <f t="shared" ca="1" si="235"/>
        <v>0.4216376886801827</v>
      </c>
      <c r="X1508" s="246">
        <f t="shared" ca="1" si="236"/>
        <v>-3.9126008116994631</v>
      </c>
      <c r="Y1508" s="246">
        <f t="shared" ca="1" si="237"/>
        <v>4.5175378464654194</v>
      </c>
      <c r="Z1508" s="4">
        <f t="shared" ca="1" si="238"/>
        <v>-0.86609142959604268</v>
      </c>
      <c r="AA1508" s="4">
        <f t="shared" ca="1" si="239"/>
        <v>-0.71315408652396184</v>
      </c>
    </row>
    <row r="1509" spans="1:27" x14ac:dyDescent="0.25">
      <c r="A1509">
        <v>1477</v>
      </c>
      <c r="B1509" s="176">
        <f ca="1">OFFSET(InputPriceData!B$15,CalculationsAndCharts!$A1509+$A$11,0,1,1)</f>
        <v>39414</v>
      </c>
      <c r="C1509" s="3">
        <f ca="1">OFFSET(InputPriceData!G$15,CalculationsAndCharts!$A1509+$A$11,IF($C$7,8,0),1,1)</f>
        <v>258596900</v>
      </c>
      <c r="D1509" s="4">
        <f ca="1">OFFSET(InputPriceData!C$15,CalculationsAndCharts!$A1509+$A$11,IF($C$7,8,0),1,1)</f>
        <v>125.54</v>
      </c>
      <c r="E1509" s="4">
        <f ca="1">OFFSET(InputPriceData!D$15,CalculationsAndCharts!$A1509+$A$11,IF($C$7,8,0),1,1)</f>
        <v>128.4</v>
      </c>
      <c r="F1509" s="4">
        <f ca="1">OFFSET(InputPriceData!E$15,CalculationsAndCharts!$A1509+$A$11,IF($C$7,8,0),1,1)</f>
        <v>125.5</v>
      </c>
      <c r="G1509" s="4">
        <f ca="1">OFFSET(InputPriceData!F$15,CalculationsAndCharts!$A1509+$A$11,IF($C$7,8,0),1,1)</f>
        <v>128.1</v>
      </c>
      <c r="H1509" s="138"/>
      <c r="I1509" s="138"/>
      <c r="O1509" s="246">
        <f t="shared" ca="1" si="230"/>
        <v>0.35161947546733607</v>
      </c>
      <c r="P1509" s="246">
        <f t="shared" ca="1" si="231"/>
        <v>-4.4121989720458448</v>
      </c>
      <c r="Q1509" s="246">
        <f t="shared" ca="1" si="233"/>
        <v>4.5585649308430067</v>
      </c>
      <c r="R1509" s="4">
        <f t="shared" ca="1" si="234"/>
        <v>-0.96789209739958781</v>
      </c>
      <c r="S1509" s="4">
        <f t="shared" ca="1" si="232"/>
        <v>-0.52671542571341068</v>
      </c>
      <c r="W1509" s="246">
        <f t="shared" ca="1" si="235"/>
        <v>0.35161947546733607</v>
      </c>
      <c r="X1509" s="246">
        <f t="shared" ca="1" si="236"/>
        <v>-4.4121989720458448</v>
      </c>
      <c r="Y1509" s="246">
        <f t="shared" ca="1" si="237"/>
        <v>4.5585649308430067</v>
      </c>
      <c r="Z1509" s="4">
        <f t="shared" ca="1" si="238"/>
        <v>-0.96789209739958781</v>
      </c>
      <c r="AA1509" s="4">
        <f t="shared" ca="1" si="239"/>
        <v>-0.92665160272934666</v>
      </c>
    </row>
    <row r="1510" spans="1:27" x14ac:dyDescent="0.25">
      <c r="A1510">
        <v>1478</v>
      </c>
      <c r="B1510" s="176">
        <f ca="1">OFFSET(InputPriceData!B$15,CalculationsAndCharts!$A1510+$A$11,0,1,1)</f>
        <v>39413</v>
      </c>
      <c r="C1510" s="3">
        <f ca="1">OFFSET(InputPriceData!G$15,CalculationsAndCharts!$A1510+$A$11,IF($C$7,8,0),1,1)</f>
        <v>293897900</v>
      </c>
      <c r="D1510" s="4">
        <f ca="1">OFFSET(InputPriceData!C$15,CalculationsAndCharts!$A1510+$A$11,IF($C$7,8,0),1,1)</f>
        <v>123.41</v>
      </c>
      <c r="E1510" s="4">
        <f ca="1">OFFSET(InputPriceData!D$15,CalculationsAndCharts!$A1510+$A$11,IF($C$7,8,0),1,1)</f>
        <v>124.7</v>
      </c>
      <c r="F1510" s="4">
        <f ca="1">OFFSET(InputPriceData!E$15,CalculationsAndCharts!$A1510+$A$11,IF($C$7,8,0),1,1)</f>
        <v>122.72</v>
      </c>
      <c r="G1510" s="4">
        <f ca="1">OFFSET(InputPriceData!F$15,CalculationsAndCharts!$A1510+$A$11,IF($C$7,8,0),1,1)</f>
        <v>124.13</v>
      </c>
      <c r="H1510" s="138"/>
      <c r="I1510" s="138"/>
      <c r="O1510" s="246">
        <f t="shared" ca="1" si="230"/>
        <v>-3.8362355666346351</v>
      </c>
      <c r="P1510" s="246">
        <f t="shared" ca="1" si="231"/>
        <v>-4.5999646123541948</v>
      </c>
      <c r="Q1510" s="246">
        <f t="shared" ca="1" si="233"/>
        <v>4.5999646123541948</v>
      </c>
      <c r="R1510" s="4">
        <f t="shared" ca="1" si="234"/>
        <v>-1</v>
      </c>
      <c r="S1510" s="4">
        <f t="shared" ca="1" si="232"/>
        <v>-1</v>
      </c>
      <c r="W1510" s="246">
        <f t="shared" ca="1" si="235"/>
        <v>-3.8362355666346351</v>
      </c>
      <c r="X1510" s="246">
        <f t="shared" ca="1" si="236"/>
        <v>-4.5999646123541948</v>
      </c>
      <c r="Y1510" s="246">
        <f t="shared" ca="1" si="237"/>
        <v>4.5999646123541948</v>
      </c>
      <c r="Z1510" s="4">
        <f t="shared" ca="1" si="238"/>
        <v>-1</v>
      </c>
      <c r="AA1510" s="4">
        <f t="shared" ca="1" si="239"/>
        <v>-1</v>
      </c>
    </row>
    <row r="1511" spans="1:27" x14ac:dyDescent="0.25">
      <c r="A1511">
        <v>1479</v>
      </c>
      <c r="B1511" s="176">
        <f ca="1">OFFSET(InputPriceData!B$15,CalculationsAndCharts!$A1511+$A$11,0,1,1)</f>
        <v>39412</v>
      </c>
      <c r="C1511" s="3">
        <f ca="1">OFFSET(InputPriceData!G$15,CalculationsAndCharts!$A1511+$A$11,IF($C$7,8,0),1,1)</f>
        <v>214232000</v>
      </c>
      <c r="D1511" s="4">
        <f ca="1">OFFSET(InputPriceData!C$15,CalculationsAndCharts!$A1511+$A$11,IF($C$7,8,0),1,1)</f>
        <v>125.75</v>
      </c>
      <c r="E1511" s="4">
        <f ca="1">OFFSET(InputPriceData!D$15,CalculationsAndCharts!$A1511+$A$11,IF($C$7,8,0),1,1)</f>
        <v>126.14</v>
      </c>
      <c r="F1511" s="4">
        <f ca="1">OFFSET(InputPriceData!E$15,CalculationsAndCharts!$A1511+$A$11,IF($C$7,8,0),1,1)</f>
        <v>122.47</v>
      </c>
      <c r="G1511" s="4">
        <f ca="1">OFFSET(InputPriceData!F$15,CalculationsAndCharts!$A1511+$A$11,IF($C$7,8,0),1,1)</f>
        <v>122.72</v>
      </c>
      <c r="H1511" s="138"/>
      <c r="I1511" s="138"/>
      <c r="O1511" s="246">
        <f t="shared" ca="1" si="230"/>
        <v>-5.7277542969139486</v>
      </c>
      <c r="P1511" s="246">
        <f t="shared" ca="1" si="231"/>
        <v>-4.5406619148502845</v>
      </c>
      <c r="Q1511" s="246">
        <f t="shared" ca="1" si="233"/>
        <v>4.5406619148502845</v>
      </c>
      <c r="R1511" s="4">
        <f t="shared" ca="1" si="234"/>
        <v>-1</v>
      </c>
      <c r="S1511" s="4">
        <f t="shared" ca="1" si="232"/>
        <v>-1</v>
      </c>
      <c r="W1511" s="246">
        <f t="shared" ca="1" si="235"/>
        <v>-5.7277542969139486</v>
      </c>
      <c r="X1511" s="246">
        <f t="shared" ca="1" si="236"/>
        <v>-4.5406619148502845</v>
      </c>
      <c r="Y1511" s="246">
        <f t="shared" ca="1" si="237"/>
        <v>4.5406619148502845</v>
      </c>
      <c r="Z1511" s="4">
        <f t="shared" ca="1" si="238"/>
        <v>-1</v>
      </c>
      <c r="AA1511" s="4">
        <f t="shared" ca="1" si="239"/>
        <v>-1</v>
      </c>
    </row>
    <row r="1512" spans="1:27" x14ac:dyDescent="0.25">
      <c r="A1512">
        <v>1480</v>
      </c>
      <c r="B1512" s="176">
        <f ca="1">OFFSET(InputPriceData!B$15,CalculationsAndCharts!$A1512+$A$11,0,1,1)</f>
        <v>39409</v>
      </c>
      <c r="C1512" s="3">
        <f ca="1">OFFSET(InputPriceData!G$15,CalculationsAndCharts!$A1512+$A$11,IF($C$7,8,0),1,1)</f>
        <v>77688400</v>
      </c>
      <c r="D1512" s="4">
        <f ca="1">OFFSET(InputPriceData!C$15,CalculationsAndCharts!$A1512+$A$11,IF($C$7,8,0),1,1)</f>
        <v>124.57</v>
      </c>
      <c r="E1512" s="4">
        <f ca="1">OFFSET(InputPriceData!D$15,CalculationsAndCharts!$A1512+$A$11,IF($C$7,8,0),1,1)</f>
        <v>125.67</v>
      </c>
      <c r="F1512" s="4">
        <f ca="1">OFFSET(InputPriceData!E$15,CalculationsAndCharts!$A1512+$A$11,IF($C$7,8,0),1,1)</f>
        <v>124.24</v>
      </c>
      <c r="G1512" s="4">
        <f ca="1">OFFSET(InputPriceData!F$15,CalculationsAndCharts!$A1512+$A$11,IF($C$7,8,0),1,1)</f>
        <v>125.49</v>
      </c>
      <c r="H1512" s="138"/>
      <c r="I1512" s="138"/>
      <c r="O1512" s="246">
        <f t="shared" ca="1" si="230"/>
        <v>-3.4111572828145662</v>
      </c>
      <c r="P1512" s="246">
        <f t="shared" ca="1" si="231"/>
        <v>-4.4779264314856126</v>
      </c>
      <c r="Q1512" s="246">
        <f t="shared" ca="1" si="233"/>
        <v>4.4779264314856126</v>
      </c>
      <c r="R1512" s="4">
        <f t="shared" ca="1" si="234"/>
        <v>-1</v>
      </c>
      <c r="S1512" s="4">
        <f t="shared" ca="1" si="232"/>
        <v>-1</v>
      </c>
      <c r="W1512" s="246">
        <f t="shared" ca="1" si="235"/>
        <v>-3.4111572828145662</v>
      </c>
      <c r="X1512" s="246">
        <f t="shared" ca="1" si="236"/>
        <v>-4.4779264314856126</v>
      </c>
      <c r="Y1512" s="246">
        <f t="shared" ca="1" si="237"/>
        <v>4.4779264314856126</v>
      </c>
      <c r="Z1512" s="4">
        <f t="shared" ca="1" si="238"/>
        <v>-1</v>
      </c>
      <c r="AA1512" s="4">
        <f t="shared" ca="1" si="239"/>
        <v>-1</v>
      </c>
    </row>
    <row r="1513" spans="1:27" x14ac:dyDescent="0.25">
      <c r="A1513">
        <v>1481</v>
      </c>
      <c r="B1513" s="176">
        <f ca="1">OFFSET(InputPriceData!B$15,CalculationsAndCharts!$A1513+$A$11,0,1,1)</f>
        <v>39407</v>
      </c>
      <c r="C1513" s="3">
        <f ca="1">OFFSET(InputPriceData!G$15,CalculationsAndCharts!$A1513+$A$11,IF($C$7,8,0),1,1)</f>
        <v>259012400</v>
      </c>
      <c r="D1513" s="4">
        <f ca="1">OFFSET(InputPriceData!C$15,CalculationsAndCharts!$A1513+$A$11,IF($C$7,8,0),1,1)</f>
        <v>124.58</v>
      </c>
      <c r="E1513" s="4">
        <f ca="1">OFFSET(InputPriceData!D$15,CalculationsAndCharts!$A1513+$A$11,IF($C$7,8,0),1,1)</f>
        <v>125.3</v>
      </c>
      <c r="F1513" s="4">
        <f ca="1">OFFSET(InputPriceData!E$15,CalculationsAndCharts!$A1513+$A$11,IF($C$7,8,0),1,1)</f>
        <v>123.35</v>
      </c>
      <c r="G1513" s="4">
        <f ca="1">OFFSET(InputPriceData!F$15,CalculationsAndCharts!$A1513+$A$11,IF($C$7,8,0),1,1)</f>
        <v>123.36</v>
      </c>
      <c r="H1513" s="138"/>
      <c r="I1513" s="138"/>
      <c r="O1513" s="246">
        <f t="shared" ca="1" si="230"/>
        <v>-5.9973868393948111</v>
      </c>
      <c r="P1513" s="246">
        <f t="shared" ca="1" si="231"/>
        <v>-4.3913815565133909</v>
      </c>
      <c r="Q1513" s="246">
        <f t="shared" ca="1" si="233"/>
        <v>4.3913815565133909</v>
      </c>
      <c r="R1513" s="4">
        <f t="shared" ca="1" si="234"/>
        <v>-1</v>
      </c>
      <c r="S1513" s="4">
        <f t="shared" ca="1" si="232"/>
        <v>-1</v>
      </c>
      <c r="W1513" s="246">
        <f t="shared" ca="1" si="235"/>
        <v>-5.9973868393948111</v>
      </c>
      <c r="X1513" s="246">
        <f t="shared" ca="1" si="236"/>
        <v>-4.3913815565133909</v>
      </c>
      <c r="Y1513" s="246">
        <f t="shared" ca="1" si="237"/>
        <v>4.3913815565133909</v>
      </c>
      <c r="Z1513" s="4">
        <f t="shared" ca="1" si="238"/>
        <v>-1</v>
      </c>
      <c r="AA1513" s="4">
        <f t="shared" ca="1" si="239"/>
        <v>-1</v>
      </c>
    </row>
    <row r="1514" spans="1:27" x14ac:dyDescent="0.25">
      <c r="A1514">
        <v>1482</v>
      </c>
      <c r="B1514" s="176">
        <f ca="1">OFFSET(InputPriceData!B$15,CalculationsAndCharts!$A1514+$A$11,0,1,1)</f>
        <v>39406</v>
      </c>
      <c r="C1514" s="3">
        <f ca="1">OFFSET(InputPriceData!G$15,CalculationsAndCharts!$A1514+$A$11,IF($C$7,8,0),1,1)</f>
        <v>414767500</v>
      </c>
      <c r="D1514" s="4">
        <f ca="1">OFFSET(InputPriceData!C$15,CalculationsAndCharts!$A1514+$A$11,IF($C$7,8,0),1,1)</f>
        <v>125.39</v>
      </c>
      <c r="E1514" s="4">
        <f ca="1">OFFSET(InputPriceData!D$15,CalculationsAndCharts!$A1514+$A$11,IF($C$7,8,0),1,1)</f>
        <v>126.7</v>
      </c>
      <c r="F1514" s="4">
        <f ca="1">OFFSET(InputPriceData!E$15,CalculationsAndCharts!$A1514+$A$11,IF($C$7,8,0),1,1)</f>
        <v>123.73</v>
      </c>
      <c r="G1514" s="4">
        <f ca="1">OFFSET(InputPriceData!F$15,CalculationsAndCharts!$A1514+$A$11,IF($C$7,8,0),1,1)</f>
        <v>125.93</v>
      </c>
      <c r="H1514" s="138"/>
      <c r="I1514" s="138"/>
      <c r="O1514" s="246">
        <f t="shared" ca="1" si="230"/>
        <v>-3.8956154051350063</v>
      </c>
      <c r="P1514" s="246">
        <f t="shared" ca="1" si="231"/>
        <v>-4.294984357055835</v>
      </c>
      <c r="Q1514" s="246">
        <f t="shared" ca="1" si="233"/>
        <v>4.294984357055835</v>
      </c>
      <c r="R1514" s="4">
        <f t="shared" ca="1" si="234"/>
        <v>-1</v>
      </c>
      <c r="S1514" s="4">
        <f t="shared" ca="1" si="232"/>
        <v>-1</v>
      </c>
      <c r="W1514" s="246">
        <f t="shared" ca="1" si="235"/>
        <v>-3.8956154051350063</v>
      </c>
      <c r="X1514" s="246">
        <f t="shared" ca="1" si="236"/>
        <v>-4.294984357055835</v>
      </c>
      <c r="Y1514" s="246">
        <f t="shared" ca="1" si="237"/>
        <v>4.294984357055835</v>
      </c>
      <c r="Z1514" s="4">
        <f t="shared" ca="1" si="238"/>
        <v>-1</v>
      </c>
      <c r="AA1514" s="4">
        <f t="shared" ca="1" si="239"/>
        <v>-1</v>
      </c>
    </row>
    <row r="1515" spans="1:27" x14ac:dyDescent="0.25">
      <c r="A1515">
        <v>1483</v>
      </c>
      <c r="B1515" s="176">
        <f ca="1">OFFSET(InputPriceData!B$15,CalculationsAndCharts!$A1515+$A$11,0,1,1)</f>
        <v>39405</v>
      </c>
      <c r="C1515" s="3">
        <f ca="1">OFFSET(InputPriceData!G$15,CalculationsAndCharts!$A1515+$A$11,IF($C$7,8,0),1,1)</f>
        <v>267746000</v>
      </c>
      <c r="D1515" s="4">
        <f ca="1">OFFSET(InputPriceData!C$15,CalculationsAndCharts!$A1515+$A$11,IF($C$7,8,0),1,1)</f>
        <v>126.49</v>
      </c>
      <c r="E1515" s="4">
        <f ca="1">OFFSET(InputPriceData!D$15,CalculationsAndCharts!$A1515+$A$11,IF($C$7,8,0),1,1)</f>
        <v>126.56</v>
      </c>
      <c r="F1515" s="4">
        <f ca="1">OFFSET(InputPriceData!E$15,CalculationsAndCharts!$A1515+$A$11,IF($C$7,8,0),1,1)</f>
        <v>124.67</v>
      </c>
      <c r="G1515" s="4">
        <f ca="1">OFFSET(InputPriceData!F$15,CalculationsAndCharts!$A1515+$A$11,IF($C$7,8,0),1,1)</f>
        <v>125.17</v>
      </c>
      <c r="H1515" s="138"/>
      <c r="I1515" s="138"/>
      <c r="O1515" s="246">
        <f t="shared" ca="1" si="230"/>
        <v>-5.0734873191313623</v>
      </c>
      <c r="P1515" s="246">
        <f t="shared" ca="1" si="231"/>
        <v>-4.2249455215867693</v>
      </c>
      <c r="Q1515" s="246">
        <f t="shared" ca="1" si="233"/>
        <v>4.2249455215867693</v>
      </c>
      <c r="R1515" s="4">
        <f t="shared" ca="1" si="234"/>
        <v>-1</v>
      </c>
      <c r="S1515" s="4">
        <f t="shared" ca="1" si="232"/>
        <v>-1</v>
      </c>
      <c r="W1515" s="246">
        <f t="shared" ca="1" si="235"/>
        <v>-5.0734873191313623</v>
      </c>
      <c r="X1515" s="246">
        <f t="shared" ca="1" si="236"/>
        <v>-4.2249455215867693</v>
      </c>
      <c r="Y1515" s="246">
        <f t="shared" ca="1" si="237"/>
        <v>4.2249455215867693</v>
      </c>
      <c r="Z1515" s="4">
        <f t="shared" ca="1" si="238"/>
        <v>-1</v>
      </c>
      <c r="AA1515" s="4">
        <f t="shared" ca="1" si="239"/>
        <v>-1</v>
      </c>
    </row>
    <row r="1516" spans="1:27" x14ac:dyDescent="0.25">
      <c r="A1516">
        <v>1484</v>
      </c>
      <c r="B1516" s="176">
        <f ca="1">OFFSET(InputPriceData!B$15,CalculationsAndCharts!$A1516+$A$11,0,1,1)</f>
        <v>39402</v>
      </c>
      <c r="C1516" s="3">
        <f ca="1">OFFSET(InputPriceData!G$15,CalculationsAndCharts!$A1516+$A$11,IF($C$7,8,0),1,1)</f>
        <v>308770600</v>
      </c>
      <c r="D1516" s="4">
        <f ca="1">OFFSET(InputPriceData!C$15,CalculationsAndCharts!$A1516+$A$11,IF($C$7,8,0),1,1)</f>
        <v>127.38</v>
      </c>
      <c r="E1516" s="4">
        <f ca="1">OFFSET(InputPriceData!D$15,CalculationsAndCharts!$A1516+$A$11,IF($C$7,8,0),1,1)</f>
        <v>127.52</v>
      </c>
      <c r="F1516" s="4">
        <f ca="1">OFFSET(InputPriceData!E$15,CalculationsAndCharts!$A1516+$A$11,IF($C$7,8,0),1,1)</f>
        <v>125.87</v>
      </c>
      <c r="G1516" s="4">
        <f ca="1">OFFSET(InputPriceData!F$15,CalculationsAndCharts!$A1516+$A$11,IF($C$7,8,0),1,1)</f>
        <v>126.93</v>
      </c>
      <c r="H1516" s="138"/>
      <c r="I1516" s="138"/>
      <c r="O1516" s="246">
        <f t="shared" ca="1" si="230"/>
        <v>-3.7145516401592253</v>
      </c>
      <c r="P1516" s="246">
        <f t="shared" ca="1" si="231"/>
        <v>-4.147720773736987</v>
      </c>
      <c r="Q1516" s="246">
        <f t="shared" ca="1" si="233"/>
        <v>4.147720773736987</v>
      </c>
      <c r="R1516" s="4">
        <f t="shared" ca="1" si="234"/>
        <v>-1</v>
      </c>
      <c r="S1516" s="4">
        <f t="shared" ca="1" si="232"/>
        <v>-1</v>
      </c>
      <c r="W1516" s="246">
        <f t="shared" ca="1" si="235"/>
        <v>-3.7145516401592253</v>
      </c>
      <c r="X1516" s="246">
        <f t="shared" ca="1" si="236"/>
        <v>-4.147720773736987</v>
      </c>
      <c r="Y1516" s="246">
        <f t="shared" ca="1" si="237"/>
        <v>4.147720773736987</v>
      </c>
      <c r="Z1516" s="4">
        <f t="shared" ca="1" si="238"/>
        <v>-1</v>
      </c>
      <c r="AA1516" s="4">
        <f t="shared" ca="1" si="239"/>
        <v>-1</v>
      </c>
    </row>
    <row r="1517" spans="1:27" x14ac:dyDescent="0.25">
      <c r="A1517">
        <v>1485</v>
      </c>
      <c r="B1517" s="176">
        <f ca="1">OFFSET(InputPriceData!B$15,CalculationsAndCharts!$A1517+$A$11,0,1,1)</f>
        <v>39401</v>
      </c>
      <c r="C1517" s="3">
        <f ca="1">OFFSET(InputPriceData!G$15,CalculationsAndCharts!$A1517+$A$11,IF($C$7,8,0),1,1)</f>
        <v>263111100</v>
      </c>
      <c r="D1517" s="4">
        <f ca="1">OFFSET(InputPriceData!C$15,CalculationsAndCharts!$A1517+$A$11,IF($C$7,8,0),1,1)</f>
        <v>127.62</v>
      </c>
      <c r="E1517" s="4">
        <f ca="1">OFFSET(InputPriceData!D$15,CalculationsAndCharts!$A1517+$A$11,IF($C$7,8,0),1,1)</f>
        <v>128.41999999999999</v>
      </c>
      <c r="F1517" s="4">
        <f ca="1">OFFSET(InputPriceData!E$15,CalculationsAndCharts!$A1517+$A$11,IF($C$7,8,0),1,1)</f>
        <v>125.83</v>
      </c>
      <c r="G1517" s="4">
        <f ca="1">OFFSET(InputPriceData!F$15,CalculationsAndCharts!$A1517+$A$11,IF($C$7,8,0),1,1)</f>
        <v>126.72</v>
      </c>
      <c r="H1517" s="138"/>
      <c r="I1517" s="138"/>
      <c r="O1517" s="246">
        <f t="shared" ca="1" si="230"/>
        <v>-4.2821752470500893</v>
      </c>
      <c r="P1517" s="246">
        <f t="shared" ca="1" si="231"/>
        <v>-4.0576516928606718</v>
      </c>
      <c r="Q1517" s="246">
        <f t="shared" ca="1" si="233"/>
        <v>4.0576516928606718</v>
      </c>
      <c r="R1517" s="4">
        <f t="shared" ca="1" si="234"/>
        <v>-1</v>
      </c>
      <c r="S1517" s="4">
        <f t="shared" ca="1" si="232"/>
        <v>-1</v>
      </c>
      <c r="W1517" s="246">
        <f t="shared" ca="1" si="235"/>
        <v>-4.2821752470500893</v>
      </c>
      <c r="X1517" s="246">
        <f t="shared" ca="1" si="236"/>
        <v>-4.0576516928606718</v>
      </c>
      <c r="Y1517" s="246">
        <f t="shared" ca="1" si="237"/>
        <v>4.0576516928606718</v>
      </c>
      <c r="Z1517" s="4">
        <f t="shared" ca="1" si="238"/>
        <v>-1</v>
      </c>
      <c r="AA1517" s="4">
        <f t="shared" ca="1" si="239"/>
        <v>-1</v>
      </c>
    </row>
    <row r="1518" spans="1:27" x14ac:dyDescent="0.25">
      <c r="A1518">
        <v>1486</v>
      </c>
      <c r="B1518" s="176">
        <f ca="1">OFFSET(InputPriceData!B$15,CalculationsAndCharts!$A1518+$A$11,0,1,1)</f>
        <v>39400</v>
      </c>
      <c r="C1518" s="3">
        <f ca="1">OFFSET(InputPriceData!G$15,CalculationsAndCharts!$A1518+$A$11,IF($C$7,8,0),1,1)</f>
        <v>230558800</v>
      </c>
      <c r="D1518" s="4">
        <f ca="1">OFFSET(InputPriceData!C$15,CalculationsAndCharts!$A1518+$A$11,IF($C$7,8,0),1,1)</f>
        <v>129.91999999999999</v>
      </c>
      <c r="E1518" s="4">
        <f ca="1">OFFSET(InputPriceData!D$15,CalculationsAndCharts!$A1518+$A$11,IF($C$7,8,0),1,1)</f>
        <v>130.08000000000001</v>
      </c>
      <c r="F1518" s="4">
        <f ca="1">OFFSET(InputPriceData!E$15,CalculationsAndCharts!$A1518+$A$11,IF($C$7,8,0),1,1)</f>
        <v>127.8</v>
      </c>
      <c r="G1518" s="4">
        <f ca="1">OFFSET(InputPriceData!F$15,CalculationsAndCharts!$A1518+$A$11,IF($C$7,8,0),1,1)</f>
        <v>128.57</v>
      </c>
      <c r="H1518" s="138"/>
      <c r="I1518" s="138"/>
      <c r="O1518" s="246">
        <f t="shared" ca="1" si="230"/>
        <v>-2.7390464583779197</v>
      </c>
      <c r="P1518" s="246">
        <f t="shared" ca="1" si="231"/>
        <v>-3.90990456876222</v>
      </c>
      <c r="Q1518" s="246">
        <f t="shared" ca="1" si="233"/>
        <v>3.90990456876222</v>
      </c>
      <c r="R1518" s="4">
        <f t="shared" ca="1" si="234"/>
        <v>-1</v>
      </c>
      <c r="S1518" s="4">
        <f t="shared" ca="1" si="232"/>
        <v>-1</v>
      </c>
      <c r="W1518" s="246">
        <f t="shared" ca="1" si="235"/>
        <v>-2.7390464583779197</v>
      </c>
      <c r="X1518" s="246">
        <f t="shared" ca="1" si="236"/>
        <v>-3.90990456876222</v>
      </c>
      <c r="Y1518" s="246">
        <f t="shared" ca="1" si="237"/>
        <v>3.90990456876222</v>
      </c>
      <c r="Z1518" s="4">
        <f t="shared" ca="1" si="238"/>
        <v>-1</v>
      </c>
      <c r="AA1518" s="4">
        <f t="shared" ca="1" si="239"/>
        <v>-1</v>
      </c>
    </row>
    <row r="1519" spans="1:27" x14ac:dyDescent="0.25">
      <c r="A1519">
        <v>1487</v>
      </c>
      <c r="B1519" s="176">
        <f ca="1">OFFSET(InputPriceData!B$15,CalculationsAndCharts!$A1519+$A$11,0,1,1)</f>
        <v>39399</v>
      </c>
      <c r="C1519" s="3">
        <f ca="1">OFFSET(InputPriceData!G$15,CalculationsAndCharts!$A1519+$A$11,IF($C$7,8,0),1,1)</f>
        <v>191117400</v>
      </c>
      <c r="D1519" s="4">
        <f ca="1">OFFSET(InputPriceData!C$15,CalculationsAndCharts!$A1519+$A$11,IF($C$7,8,0),1,1)</f>
        <v>126.57</v>
      </c>
      <c r="E1519" s="4">
        <f ca="1">OFFSET(InputPriceData!D$15,CalculationsAndCharts!$A1519+$A$11,IF($C$7,8,0),1,1)</f>
        <v>129.13</v>
      </c>
      <c r="F1519" s="4">
        <f ca="1">OFFSET(InputPriceData!E$15,CalculationsAndCharts!$A1519+$A$11,IF($C$7,8,0),1,1)</f>
        <v>126.44</v>
      </c>
      <c r="G1519" s="4">
        <f ca="1">OFFSET(InputPriceData!F$15,CalculationsAndCharts!$A1519+$A$11,IF($C$7,8,0),1,1)</f>
        <v>128.93</v>
      </c>
      <c r="H1519" s="138"/>
      <c r="I1519" s="138"/>
      <c r="O1519" s="246">
        <f t="shared" ca="1" si="230"/>
        <v>-2.6053133221591054</v>
      </c>
      <c r="P1519" s="246">
        <f t="shared" ca="1" si="231"/>
        <v>-3.6303307549817259</v>
      </c>
      <c r="Q1519" s="246">
        <f t="shared" ca="1" si="233"/>
        <v>3.6303307549817259</v>
      </c>
      <c r="R1519" s="4">
        <f t="shared" ca="1" si="234"/>
        <v>-1</v>
      </c>
      <c r="S1519" s="4">
        <f t="shared" ca="1" si="232"/>
        <v>-1</v>
      </c>
      <c r="W1519" s="246">
        <f t="shared" ca="1" si="235"/>
        <v>-2.6053133221591054</v>
      </c>
      <c r="X1519" s="246">
        <f t="shared" ca="1" si="236"/>
        <v>-3.6303307549817259</v>
      </c>
      <c r="Y1519" s="246">
        <f t="shared" ca="1" si="237"/>
        <v>3.6303307549817259</v>
      </c>
      <c r="Z1519" s="4">
        <f t="shared" ca="1" si="238"/>
        <v>-1</v>
      </c>
      <c r="AA1519" s="4">
        <f t="shared" ca="1" si="239"/>
        <v>-1</v>
      </c>
    </row>
    <row r="1520" spans="1:27" x14ac:dyDescent="0.25">
      <c r="A1520">
        <v>1488</v>
      </c>
      <c r="B1520" s="176">
        <f ca="1">OFFSET(InputPriceData!B$15,CalculationsAndCharts!$A1520+$A$11,0,1,1)</f>
        <v>39398</v>
      </c>
      <c r="C1520" s="3">
        <f ca="1">OFFSET(InputPriceData!G$15,CalculationsAndCharts!$A1520+$A$11,IF($C$7,8,0),1,1)</f>
        <v>243087800</v>
      </c>
      <c r="D1520" s="4">
        <f ca="1">OFFSET(InputPriceData!C$15,CalculationsAndCharts!$A1520+$A$11,IF($C$7,8,0),1,1)</f>
        <v>126.42</v>
      </c>
      <c r="E1520" s="4">
        <f ca="1">OFFSET(InputPriceData!D$15,CalculationsAndCharts!$A1520+$A$11,IF($C$7,8,0),1,1)</f>
        <v>127.64</v>
      </c>
      <c r="F1520" s="4">
        <f ca="1">OFFSET(InputPriceData!E$15,CalculationsAndCharts!$A1520+$A$11,IF($C$7,8,0),1,1)</f>
        <v>125.11</v>
      </c>
      <c r="G1520" s="4">
        <f ca="1">OFFSET(InputPriceData!F$15,CalculationsAndCharts!$A1520+$A$11,IF($C$7,8,0),1,1)</f>
        <v>125.11</v>
      </c>
      <c r="H1520" s="138"/>
      <c r="I1520" s="138"/>
      <c r="O1520" s="246">
        <f t="shared" ca="1" si="230"/>
        <v>-6.8258634919173398</v>
      </c>
      <c r="P1520" s="246">
        <f t="shared" ca="1" si="231"/>
        <v>-3.0763482596308371</v>
      </c>
      <c r="Q1520" s="246">
        <f t="shared" ca="1" si="233"/>
        <v>3.0763482596308371</v>
      </c>
      <c r="R1520" s="4">
        <f t="shared" ca="1" si="234"/>
        <v>-1</v>
      </c>
      <c r="S1520" s="4">
        <f t="shared" ca="1" si="232"/>
        <v>-1</v>
      </c>
      <c r="W1520" s="246">
        <f t="shared" ca="1" si="235"/>
        <v>-6.8258634919173398</v>
      </c>
      <c r="X1520" s="246">
        <f t="shared" ca="1" si="236"/>
        <v>-3.0763482596308371</v>
      </c>
      <c r="Y1520" s="246">
        <f t="shared" ca="1" si="237"/>
        <v>3.0763482596308371</v>
      </c>
      <c r="Z1520" s="4">
        <f t="shared" ca="1" si="238"/>
        <v>-1</v>
      </c>
      <c r="AA1520" s="4">
        <f t="shared" ca="1" si="239"/>
        <v>-1</v>
      </c>
    </row>
    <row r="1521" spans="1:27" x14ac:dyDescent="0.25">
      <c r="A1521">
        <v>1489</v>
      </c>
      <c r="B1521" s="176">
        <f ca="1">OFFSET(InputPriceData!B$15,CalculationsAndCharts!$A1521+$A$11,0,1,1)</f>
        <v>39395</v>
      </c>
      <c r="C1521" s="3">
        <f ca="1">OFFSET(InputPriceData!G$15,CalculationsAndCharts!$A1521+$A$11,IF($C$7,8,0),1,1)</f>
        <v>277745100</v>
      </c>
      <c r="D1521" s="4">
        <f ca="1">OFFSET(InputPriceData!C$15,CalculationsAndCharts!$A1521+$A$11,IF($C$7,8,0),1,1)</f>
        <v>126.85</v>
      </c>
      <c r="E1521" s="4">
        <f ca="1">OFFSET(InputPriceData!D$15,CalculationsAndCharts!$A1521+$A$11,IF($C$7,8,0),1,1)</f>
        <v>128.46</v>
      </c>
      <c r="F1521" s="4">
        <f ca="1">OFFSET(InputPriceData!E$15,CalculationsAndCharts!$A1521+$A$11,IF($C$7,8,0),1,1)</f>
        <v>126.15</v>
      </c>
      <c r="G1521" s="4">
        <f ca="1">OFFSET(InputPriceData!F$15,CalculationsAndCharts!$A1521+$A$11,IF($C$7,8,0),1,1)</f>
        <v>126.37</v>
      </c>
      <c r="H1521" s="138"/>
      <c r="I1521" s="138"/>
      <c r="O1521" s="246">
        <f t="shared" ca="1" si="230"/>
        <v>-6.1111368403174566</v>
      </c>
      <c r="P1521" s="246">
        <f t="shared" ca="1" si="231"/>
        <v>-2.4145018305388564</v>
      </c>
      <c r="Q1521" s="246">
        <f t="shared" ca="1" si="233"/>
        <v>2.7342120100959439</v>
      </c>
      <c r="R1521" s="4">
        <f t="shared" ca="1" si="234"/>
        <v>-0.88307045014191532</v>
      </c>
      <c r="S1521" s="4">
        <f t="shared" ca="1" si="232"/>
        <v>8.2487968915194582E-2</v>
      </c>
      <c r="W1521" s="246">
        <f t="shared" ca="1" si="235"/>
        <v>-6.1111368403174566</v>
      </c>
      <c r="X1521" s="246">
        <f t="shared" ca="1" si="236"/>
        <v>-2.4145018305388564</v>
      </c>
      <c r="Y1521" s="246">
        <f t="shared" ca="1" si="237"/>
        <v>2.7342120100959439</v>
      </c>
      <c r="Z1521" s="4">
        <f t="shared" ca="1" si="238"/>
        <v>-0.88307045014191532</v>
      </c>
      <c r="AA1521" s="4">
        <f t="shared" ca="1" si="239"/>
        <v>-0.74689470883922193</v>
      </c>
    </row>
    <row r="1522" spans="1:27" x14ac:dyDescent="0.25">
      <c r="A1522">
        <v>1490</v>
      </c>
      <c r="B1522" s="176">
        <f ca="1">OFFSET(InputPriceData!B$15,CalculationsAndCharts!$A1522+$A$11,0,1,1)</f>
        <v>39394</v>
      </c>
      <c r="C1522" s="3">
        <f ca="1">OFFSET(InputPriceData!G$15,CalculationsAndCharts!$A1522+$A$11,IF($C$7,8,0),1,1)</f>
        <v>374509900</v>
      </c>
      <c r="D1522" s="4">
        <f ca="1">OFFSET(InputPriceData!C$15,CalculationsAndCharts!$A1522+$A$11,IF($C$7,8,0),1,1)</f>
        <v>128.85</v>
      </c>
      <c r="E1522" s="4">
        <f ca="1">OFFSET(InputPriceData!D$15,CalculationsAndCharts!$A1522+$A$11,IF($C$7,8,0),1,1)</f>
        <v>129.21</v>
      </c>
      <c r="F1522" s="4">
        <f ca="1">OFFSET(InputPriceData!E$15,CalculationsAndCharts!$A1522+$A$11,IF($C$7,8,0),1,1)</f>
        <v>126.31</v>
      </c>
      <c r="G1522" s="4">
        <f ca="1">OFFSET(InputPriceData!F$15,CalculationsAndCharts!$A1522+$A$11,IF($C$7,8,0),1,1)</f>
        <v>128.13</v>
      </c>
      <c r="H1522" s="138"/>
      <c r="I1522" s="138"/>
      <c r="O1522" s="246">
        <f t="shared" ca="1" si="230"/>
        <v>-4.7943867101520539</v>
      </c>
      <c r="P1522" s="246">
        <f t="shared" ca="1" si="231"/>
        <v>-1.8819790010972834</v>
      </c>
      <c r="Q1522" s="246">
        <f t="shared" ca="1" si="233"/>
        <v>2.7590434007022644</v>
      </c>
      <c r="R1522" s="4">
        <f t="shared" ca="1" si="234"/>
        <v>-0.68211286586440067</v>
      </c>
      <c r="S1522" s="4">
        <f t="shared" ca="1" si="232"/>
        <v>0.56433055003988486</v>
      </c>
      <c r="W1522" s="246">
        <f t="shared" ca="1" si="235"/>
        <v>-4.7943867101520539</v>
      </c>
      <c r="X1522" s="246">
        <f t="shared" ca="1" si="236"/>
        <v>-1.8819790010972834</v>
      </c>
      <c r="Y1522" s="246">
        <f t="shared" ca="1" si="237"/>
        <v>2.7590434007022644</v>
      </c>
      <c r="Z1522" s="4">
        <f t="shared" ca="1" si="238"/>
        <v>-0.68211286586440067</v>
      </c>
      <c r="AA1522" s="4">
        <f t="shared" ca="1" si="239"/>
        <v>-0.38796807096407637</v>
      </c>
    </row>
    <row r="1523" spans="1:27" x14ac:dyDescent="0.25">
      <c r="A1523">
        <v>1491</v>
      </c>
      <c r="B1523" s="176">
        <f ca="1">OFFSET(InputPriceData!B$15,CalculationsAndCharts!$A1523+$A$11,0,1,1)</f>
        <v>39393</v>
      </c>
      <c r="C1523" s="3">
        <f ca="1">OFFSET(InputPriceData!G$15,CalculationsAndCharts!$A1523+$A$11,IF($C$7,8,0),1,1)</f>
        <v>306639700</v>
      </c>
      <c r="D1523" s="4">
        <f ca="1">OFFSET(InputPriceData!C$15,CalculationsAndCharts!$A1523+$A$11,IF($C$7,8,0),1,1)</f>
        <v>130.97999999999999</v>
      </c>
      <c r="E1523" s="4">
        <f ca="1">OFFSET(InputPriceData!D$15,CalculationsAndCharts!$A1523+$A$11,IF($C$7,8,0),1,1)</f>
        <v>131.58000000000001</v>
      </c>
      <c r="F1523" s="4">
        <f ca="1">OFFSET(InputPriceData!E$15,CalculationsAndCharts!$A1523+$A$11,IF($C$7,8,0),1,1)</f>
        <v>128.47</v>
      </c>
      <c r="G1523" s="4">
        <f ca="1">OFFSET(InputPriceData!F$15,CalculationsAndCharts!$A1523+$A$11,IF($C$7,8,0),1,1)</f>
        <v>128.78</v>
      </c>
      <c r="H1523" s="138"/>
      <c r="I1523" s="138"/>
      <c r="O1523" s="246">
        <f t="shared" ca="1" si="230"/>
        <v>-4.5063658600466852</v>
      </c>
      <c r="P1523" s="246">
        <f t="shared" ca="1" si="231"/>
        <v>-1.4915720593377224</v>
      </c>
      <c r="Q1523" s="246">
        <f t="shared" ca="1" si="233"/>
        <v>2.7841003034331631</v>
      </c>
      <c r="R1523" s="4">
        <f t="shared" ca="1" si="234"/>
        <v>-0.53574652375074894</v>
      </c>
      <c r="S1523" s="4">
        <f t="shared" ca="1" si="232"/>
        <v>0.7034254342593077</v>
      </c>
      <c r="W1523" s="246">
        <f t="shared" ca="1" si="235"/>
        <v>-4.5063658600466852</v>
      </c>
      <c r="X1523" s="246">
        <f t="shared" ca="1" si="236"/>
        <v>-1.4915720593377224</v>
      </c>
      <c r="Y1523" s="246">
        <f t="shared" ca="1" si="237"/>
        <v>2.7841003034331631</v>
      </c>
      <c r="Z1523" s="4">
        <f t="shared" ca="1" si="238"/>
        <v>-0.53574652375074894</v>
      </c>
      <c r="AA1523" s="4">
        <f t="shared" ca="1" si="239"/>
        <v>-0.17277113849119588</v>
      </c>
    </row>
    <row r="1524" spans="1:27" x14ac:dyDescent="0.25">
      <c r="A1524">
        <v>1492</v>
      </c>
      <c r="B1524" s="176">
        <f ca="1">OFFSET(InputPriceData!B$15,CalculationsAndCharts!$A1524+$A$11,0,1,1)</f>
        <v>39392</v>
      </c>
      <c r="C1524" s="3">
        <f ca="1">OFFSET(InputPriceData!G$15,CalculationsAndCharts!$A1524+$A$11,IF($C$7,8,0),1,1)</f>
        <v>177800500</v>
      </c>
      <c r="D1524" s="4">
        <f ca="1">OFFSET(InputPriceData!C$15,CalculationsAndCharts!$A1524+$A$11,IF($C$7,8,0),1,1)</f>
        <v>131.35</v>
      </c>
      <c r="E1524" s="4">
        <f ca="1">OFFSET(InputPriceData!D$15,CalculationsAndCharts!$A1524+$A$11,IF($C$7,8,0),1,1)</f>
        <v>132.43</v>
      </c>
      <c r="F1524" s="4">
        <f ca="1">OFFSET(InputPriceData!E$15,CalculationsAndCharts!$A1524+$A$11,IF($C$7,8,0),1,1)</f>
        <v>130.51</v>
      </c>
      <c r="G1524" s="4">
        <f ca="1">OFFSET(InputPriceData!F$15,CalculationsAndCharts!$A1524+$A$11,IF($C$7,8,0),1,1)</f>
        <v>132.4</v>
      </c>
      <c r="H1524" s="138"/>
      <c r="I1524" s="138"/>
      <c r="O1524" s="246">
        <f t="shared" ca="1" si="230"/>
        <v>-1.0757850551104609</v>
      </c>
      <c r="P1524" s="246">
        <f t="shared" ca="1" si="231"/>
        <v>-1.2720045369439819</v>
      </c>
      <c r="Q1524" s="246">
        <f t="shared" ca="1" si="233"/>
        <v>2.8093847663301341</v>
      </c>
      <c r="R1524" s="4">
        <f t="shared" ca="1" si="234"/>
        <v>-0.45276978511049104</v>
      </c>
      <c r="S1524" s="4">
        <f t="shared" ca="1" si="232"/>
        <v>0.75480976411903877</v>
      </c>
      <c r="W1524" s="246">
        <f t="shared" ca="1" si="235"/>
        <v>-1.0757850551104609</v>
      </c>
      <c r="X1524" s="246">
        <f t="shared" ca="1" si="236"/>
        <v>-1.2720045369439819</v>
      </c>
      <c r="Y1524" s="246">
        <f t="shared" ca="1" si="237"/>
        <v>2.8093847663301341</v>
      </c>
      <c r="Z1524" s="4">
        <f t="shared" ca="1" si="238"/>
        <v>-0.45276978511049104</v>
      </c>
      <c r="AA1524" s="4">
        <f t="shared" ca="1" si="239"/>
        <v>-6.4440462932180614E-2</v>
      </c>
    </row>
    <row r="1525" spans="1:27" x14ac:dyDescent="0.25">
      <c r="A1525">
        <v>1493</v>
      </c>
      <c r="B1525" s="176">
        <f ca="1">OFFSET(InputPriceData!B$15,CalculationsAndCharts!$A1525+$A$11,0,1,1)</f>
        <v>39391</v>
      </c>
      <c r="C1525" s="3">
        <f ca="1">OFFSET(InputPriceData!G$15,CalculationsAndCharts!$A1525+$A$11,IF($C$7,8,0),1,1)</f>
        <v>226841000</v>
      </c>
      <c r="D1525" s="4">
        <f ca="1">OFFSET(InputPriceData!C$15,CalculationsAndCharts!$A1525+$A$11,IF($C$7,8,0),1,1)</f>
        <v>130.28</v>
      </c>
      <c r="E1525" s="4">
        <f ca="1">OFFSET(InputPriceData!D$15,CalculationsAndCharts!$A1525+$A$11,IF($C$7,8,0),1,1)</f>
        <v>131.61000000000001</v>
      </c>
      <c r="F1525" s="4">
        <f ca="1">OFFSET(InputPriceData!E$15,CalculationsAndCharts!$A1525+$A$11,IF($C$7,8,0),1,1)</f>
        <v>129.69999999999999</v>
      </c>
      <c r="G1525" s="4">
        <f ca="1">OFFSET(InputPriceData!F$15,CalculationsAndCharts!$A1525+$A$11,IF($C$7,8,0),1,1)</f>
        <v>130.63999999999999</v>
      </c>
      <c r="H1525" s="138"/>
      <c r="I1525" s="138"/>
      <c r="O1525" s="246">
        <f t="shared" ca="1" si="230"/>
        <v>-2.9513747549200735</v>
      </c>
      <c r="P1525" s="246">
        <f t="shared" ca="1" si="231"/>
        <v>-1.1167973495782864</v>
      </c>
      <c r="Q1525" s="246">
        <f t="shared" ca="1" si="233"/>
        <v>2.8348988560344441</v>
      </c>
      <c r="R1525" s="4">
        <f t="shared" ca="1" si="234"/>
        <v>-0.39394610047587436</v>
      </c>
      <c r="S1525" s="4">
        <f t="shared" ca="1" si="232"/>
        <v>0.78403450007176789</v>
      </c>
      <c r="W1525" s="246">
        <f t="shared" ca="1" si="235"/>
        <v>-2.9513747549200735</v>
      </c>
      <c r="X1525" s="246">
        <f t="shared" ca="1" si="236"/>
        <v>-1.1167973495782864</v>
      </c>
      <c r="Y1525" s="246">
        <f t="shared" ca="1" si="237"/>
        <v>2.8348988560344441</v>
      </c>
      <c r="Z1525" s="4">
        <f t="shared" ca="1" si="238"/>
        <v>-0.39394610047587436</v>
      </c>
      <c r="AA1525" s="4">
        <f t="shared" ca="1" si="239"/>
        <v>7.1863064918395161E-3</v>
      </c>
    </row>
    <row r="1526" spans="1:27" x14ac:dyDescent="0.25">
      <c r="A1526">
        <v>1494</v>
      </c>
      <c r="B1526" s="176">
        <f ca="1">OFFSET(InputPriceData!B$15,CalculationsAndCharts!$A1526+$A$11,0,1,1)</f>
        <v>39388</v>
      </c>
      <c r="C1526" s="3">
        <f ca="1">OFFSET(InputPriceData!G$15,CalculationsAndCharts!$A1526+$A$11,IF($C$7,8,0),1,1)</f>
        <v>331228200</v>
      </c>
      <c r="D1526" s="4">
        <f ca="1">OFFSET(InputPriceData!C$15,CalculationsAndCharts!$A1526+$A$11,IF($C$7,8,0),1,1)</f>
        <v>131.93</v>
      </c>
      <c r="E1526" s="4">
        <f ca="1">OFFSET(InputPriceData!D$15,CalculationsAndCharts!$A1526+$A$11,IF($C$7,8,0),1,1)</f>
        <v>132.34</v>
      </c>
      <c r="F1526" s="4">
        <f ca="1">OFFSET(InputPriceData!E$15,CalculationsAndCharts!$A1526+$A$11,IF($C$7,8,0),1,1)</f>
        <v>129.91</v>
      </c>
      <c r="G1526" s="4">
        <f ca="1">OFFSET(InputPriceData!F$15,CalculationsAndCharts!$A1526+$A$11,IF($C$7,8,0),1,1)</f>
        <v>131.63999999999999</v>
      </c>
      <c r="H1526" s="138"/>
      <c r="I1526" s="138"/>
      <c r="O1526" s="246">
        <f t="shared" ca="1" si="230"/>
        <v>-2.1083566990568903</v>
      </c>
      <c r="P1526" s="246">
        <f t="shared" ca="1" si="231"/>
        <v>-0.98527584233016674</v>
      </c>
      <c r="Q1526" s="246">
        <f t="shared" ca="1" si="233"/>
        <v>2.8606446579560485</v>
      </c>
      <c r="R1526" s="4">
        <f t="shared" ca="1" si="234"/>
        <v>-0.34442440783055994</v>
      </c>
      <c r="S1526" s="4">
        <f t="shared" ca="1" si="232"/>
        <v>0.80516097498525574</v>
      </c>
      <c r="W1526" s="246">
        <f t="shared" ca="1" si="235"/>
        <v>-2.1083566990568903</v>
      </c>
      <c r="X1526" s="246">
        <f t="shared" ca="1" si="236"/>
        <v>-0.98527584233016674</v>
      </c>
      <c r="Y1526" s="246">
        <f t="shared" ca="1" si="237"/>
        <v>2.8606446579560485</v>
      </c>
      <c r="Z1526" s="4">
        <f t="shared" ca="1" si="238"/>
        <v>-0.34442440783055994</v>
      </c>
      <c r="AA1526" s="4">
        <f t="shared" ca="1" si="239"/>
        <v>6.4455628894817638E-2</v>
      </c>
    </row>
    <row r="1527" spans="1:27" x14ac:dyDescent="0.25">
      <c r="A1527">
        <v>1495</v>
      </c>
      <c r="B1527" s="176">
        <f ca="1">OFFSET(InputPriceData!B$15,CalculationsAndCharts!$A1527+$A$11,0,1,1)</f>
        <v>39387</v>
      </c>
      <c r="C1527" s="3">
        <f ca="1">OFFSET(InputPriceData!G$15,CalculationsAndCharts!$A1527+$A$11,IF($C$7,8,0),1,1)</f>
        <v>333040800</v>
      </c>
      <c r="D1527" s="4">
        <f ca="1">OFFSET(InputPriceData!C$15,CalculationsAndCharts!$A1527+$A$11,IF($C$7,8,0),1,1)</f>
        <v>133.47</v>
      </c>
      <c r="E1527" s="4">
        <f ca="1">OFFSET(InputPriceData!D$15,CalculationsAndCharts!$A1527+$A$11,IF($C$7,8,0),1,1)</f>
        <v>133.57</v>
      </c>
      <c r="F1527" s="4">
        <f ca="1">OFFSET(InputPriceData!E$15,CalculationsAndCharts!$A1527+$A$11,IF($C$7,8,0),1,1)</f>
        <v>131.12</v>
      </c>
      <c r="G1527" s="4">
        <f ca="1">OFFSET(InputPriceData!F$15,CalculationsAndCharts!$A1527+$A$11,IF($C$7,8,0),1,1)</f>
        <v>131.5</v>
      </c>
      <c r="H1527" s="138"/>
      <c r="I1527" s="138"/>
      <c r="O1527" s="246">
        <f t="shared" ca="1" si="230"/>
        <v>-2.3750221654112407</v>
      </c>
      <c r="P1527" s="246">
        <f t="shared" ca="1" si="231"/>
        <v>-0.97050067936068241</v>
      </c>
      <c r="Q1527" s="246">
        <f t="shared" ca="1" si="233"/>
        <v>2.8866242764440448</v>
      </c>
      <c r="R1527" s="4">
        <f t="shared" ca="1" si="234"/>
        <v>-0.33620609626280018</v>
      </c>
      <c r="S1527" s="4">
        <f t="shared" ca="1" si="232"/>
        <v>0.80840575143488691</v>
      </c>
      <c r="W1527" s="246">
        <f t="shared" ca="1" si="235"/>
        <v>-2.3750221654112407</v>
      </c>
      <c r="X1527" s="246">
        <f t="shared" ca="1" si="236"/>
        <v>-0.97050067936068241</v>
      </c>
      <c r="Y1527" s="246">
        <f t="shared" ca="1" si="237"/>
        <v>2.8866242764440448</v>
      </c>
      <c r="Z1527" s="4">
        <f t="shared" ca="1" si="238"/>
        <v>-0.33620609626280018</v>
      </c>
      <c r="AA1527" s="4">
        <f t="shared" ca="1" si="239"/>
        <v>7.3706076658939315E-2</v>
      </c>
    </row>
    <row r="1528" spans="1:27" x14ac:dyDescent="0.25">
      <c r="A1528">
        <v>1496</v>
      </c>
      <c r="B1528" s="176">
        <f ca="1">OFFSET(InputPriceData!B$15,CalculationsAndCharts!$A1528+$A$11,0,1,1)</f>
        <v>39386</v>
      </c>
      <c r="C1528" s="3">
        <f ca="1">OFFSET(InputPriceData!G$15,CalculationsAndCharts!$A1528+$A$11,IF($C$7,8,0),1,1)</f>
        <v>220954400</v>
      </c>
      <c r="D1528" s="4">
        <f ca="1">OFFSET(InputPriceData!C$15,CalculationsAndCharts!$A1528+$A$11,IF($C$7,8,0),1,1)</f>
        <v>134.07</v>
      </c>
      <c r="E1528" s="4">
        <f ca="1">OFFSET(InputPriceData!D$15,CalculationsAndCharts!$A1528+$A$11,IF($C$7,8,0),1,1)</f>
        <v>135.19</v>
      </c>
      <c r="F1528" s="4">
        <f ca="1">OFFSET(InputPriceData!E$15,CalculationsAndCharts!$A1528+$A$11,IF($C$7,8,0),1,1)</f>
        <v>133.07</v>
      </c>
      <c r="G1528" s="4">
        <f ca="1">OFFSET(InputPriceData!F$15,CalculationsAndCharts!$A1528+$A$11,IF($C$7,8,0),1,1)</f>
        <v>134.65</v>
      </c>
      <c r="H1528" s="138"/>
      <c r="I1528" s="138"/>
      <c r="O1528" s="246">
        <f t="shared" ca="1" si="230"/>
        <v>0.77962350976537453</v>
      </c>
      <c r="P1528" s="246">
        <f t="shared" ca="1" si="231"/>
        <v>-1.1040804395640884</v>
      </c>
      <c r="Q1528" s="246">
        <f t="shared" ca="1" si="233"/>
        <v>2.9128398349586728</v>
      </c>
      <c r="R1528" s="4">
        <f t="shared" ca="1" si="234"/>
        <v>-0.37903918585340035</v>
      </c>
      <c r="S1528" s="4">
        <f t="shared" ca="1" si="232"/>
        <v>0.79069464226210684</v>
      </c>
      <c r="W1528" s="246">
        <f t="shared" ca="1" si="235"/>
        <v>0.77962350976537453</v>
      </c>
      <c r="X1528" s="246">
        <f t="shared" ca="1" si="236"/>
        <v>-1.1040804395640884</v>
      </c>
      <c r="Y1528" s="246">
        <f t="shared" ca="1" si="237"/>
        <v>2.9128398349586728</v>
      </c>
      <c r="Z1528" s="4">
        <f t="shared" ca="1" si="238"/>
        <v>-0.37903918585340035</v>
      </c>
      <c r="AA1528" s="4">
        <f t="shared" ca="1" si="239"/>
        <v>2.4706743763007202E-2</v>
      </c>
    </row>
    <row r="1529" spans="1:27" x14ac:dyDescent="0.25">
      <c r="A1529">
        <v>1497</v>
      </c>
      <c r="B1529" s="176">
        <f ca="1">OFFSET(InputPriceData!B$15,CalculationsAndCharts!$A1529+$A$11,0,1,1)</f>
        <v>39385</v>
      </c>
      <c r="C1529" s="3">
        <f ca="1">OFFSET(InputPriceData!G$15,CalculationsAndCharts!$A1529+$A$11,IF($C$7,8,0),1,1)</f>
        <v>132981600</v>
      </c>
      <c r="D1529" s="4">
        <f ca="1">OFFSET(InputPriceData!C$15,CalculationsAndCharts!$A1529+$A$11,IF($C$7,8,0),1,1)</f>
        <v>133.6</v>
      </c>
      <c r="E1529" s="4">
        <f ca="1">OFFSET(InputPriceData!D$15,CalculationsAndCharts!$A1529+$A$11,IF($C$7,8,0),1,1)</f>
        <v>133.86000000000001</v>
      </c>
      <c r="F1529" s="4">
        <f ca="1">OFFSET(InputPriceData!E$15,CalculationsAndCharts!$A1529+$A$11,IF($C$7,8,0),1,1)</f>
        <v>133.09</v>
      </c>
      <c r="G1529" s="4">
        <f ca="1">OFFSET(InputPriceData!F$15,CalculationsAndCharts!$A1529+$A$11,IF($C$7,8,0),1,1)</f>
        <v>133.26</v>
      </c>
      <c r="H1529" s="138"/>
      <c r="I1529" s="138"/>
      <c r="O1529" s="246">
        <f t="shared" ca="1" si="230"/>
        <v>-0.52277601455701483</v>
      </c>
      <c r="P1529" s="246">
        <f t="shared" ca="1" si="231"/>
        <v>-1.2746199465255357</v>
      </c>
      <c r="Q1529" s="246">
        <f t="shared" ca="1" si="233"/>
        <v>2.9392934762448766</v>
      </c>
      <c r="R1529" s="4">
        <f t="shared" ca="1" si="234"/>
        <v>-0.43364841137059201</v>
      </c>
      <c r="S1529" s="4">
        <f t="shared" ca="1" si="232"/>
        <v>0.76486636387349671</v>
      </c>
      <c r="W1529" s="246">
        <f t="shared" ca="1" si="235"/>
        <v>-0.52277601455701483</v>
      </c>
      <c r="X1529" s="246">
        <f t="shared" ca="1" si="236"/>
        <v>-1.2746199465255357</v>
      </c>
      <c r="Y1529" s="246">
        <f t="shared" ca="1" si="237"/>
        <v>2.9392934762448766</v>
      </c>
      <c r="Z1529" s="4">
        <f t="shared" ca="1" si="238"/>
        <v>-0.43364841137059201</v>
      </c>
      <c r="AA1529" s="4">
        <f t="shared" ca="1" si="239"/>
        <v>-4.0709929950631822E-2</v>
      </c>
    </row>
    <row r="1530" spans="1:27" x14ac:dyDescent="0.25">
      <c r="A1530">
        <v>1498</v>
      </c>
      <c r="B1530" s="176">
        <f ca="1">OFFSET(InputPriceData!B$15,CalculationsAndCharts!$A1530+$A$11,0,1,1)</f>
        <v>39384</v>
      </c>
      <c r="C1530" s="3">
        <f ca="1">OFFSET(InputPriceData!G$15,CalculationsAndCharts!$A1530+$A$11,IF($C$7,8,0),1,1)</f>
        <v>106841000</v>
      </c>
      <c r="D1530" s="4">
        <f ca="1">OFFSET(InputPriceData!C$15,CalculationsAndCharts!$A1530+$A$11,IF($C$7,8,0),1,1)</f>
        <v>134.03</v>
      </c>
      <c r="E1530" s="4">
        <f ca="1">OFFSET(InputPriceData!D$15,CalculationsAndCharts!$A1530+$A$11,IF($C$7,8,0),1,1)</f>
        <v>134.47</v>
      </c>
      <c r="F1530" s="4">
        <f ca="1">OFFSET(InputPriceData!E$15,CalculationsAndCharts!$A1530+$A$11,IF($C$7,8,0),1,1)</f>
        <v>133.69</v>
      </c>
      <c r="G1530" s="4">
        <f ca="1">OFFSET(InputPriceData!F$15,CalculationsAndCharts!$A1530+$A$11,IF($C$7,8,0),1,1)</f>
        <v>134.19999999999999</v>
      </c>
      <c r="H1530" s="138"/>
      <c r="I1530" s="138"/>
      <c r="O1530" s="246">
        <f t="shared" ca="1" si="230"/>
        <v>0.49193091334352979</v>
      </c>
      <c r="P1530" s="246">
        <f t="shared" ca="1" si="231"/>
        <v>-1.3676742564438094</v>
      </c>
      <c r="Q1530" s="246">
        <f t="shared" ca="1" si="233"/>
        <v>2.9659873625074438</v>
      </c>
      <c r="R1530" s="4">
        <f t="shared" ca="1" si="234"/>
        <v>-0.46111938092938415</v>
      </c>
      <c r="S1530" s="4">
        <f t="shared" ca="1" si="232"/>
        <v>0.75023282552279058</v>
      </c>
      <c r="W1530" s="246">
        <f t="shared" ca="1" si="235"/>
        <v>0.49193091334352979</v>
      </c>
      <c r="X1530" s="246">
        <f t="shared" ca="1" si="236"/>
        <v>-1.3676742564438094</v>
      </c>
      <c r="Y1530" s="246">
        <f t="shared" ca="1" si="237"/>
        <v>2.9659873625074438</v>
      </c>
      <c r="Z1530" s="4">
        <f t="shared" ca="1" si="238"/>
        <v>-0.46111938092938415</v>
      </c>
      <c r="AA1530" s="4">
        <f t="shared" ca="1" si="239"/>
        <v>-7.4942324182330267E-2</v>
      </c>
    </row>
    <row r="1531" spans="1:27" x14ac:dyDescent="0.25">
      <c r="A1531">
        <v>1499</v>
      </c>
      <c r="B1531" s="176">
        <f ca="1">OFFSET(InputPriceData!B$15,CalculationsAndCharts!$A1531+$A$11,0,1,1)</f>
        <v>39381</v>
      </c>
      <c r="C1531" s="3">
        <f ca="1">OFFSET(InputPriceData!G$15,CalculationsAndCharts!$A1531+$A$11,IF($C$7,8,0),1,1)</f>
        <v>176484000</v>
      </c>
      <c r="D1531" s="4">
        <f ca="1">OFFSET(InputPriceData!C$15,CalculationsAndCharts!$A1531+$A$11,IF($C$7,8,0),1,1)</f>
        <v>133.26</v>
      </c>
      <c r="E1531" s="4">
        <f ca="1">OFFSET(InputPriceData!D$15,CalculationsAndCharts!$A1531+$A$11,IF($C$7,8,0),1,1)</f>
        <v>133.75</v>
      </c>
      <c r="F1531" s="4">
        <f ca="1">OFFSET(InputPriceData!E$15,CalculationsAndCharts!$A1531+$A$11,IF($C$7,8,0),1,1)</f>
        <v>132.25</v>
      </c>
      <c r="G1531" s="4">
        <f ca="1">OFFSET(InputPriceData!F$15,CalculationsAndCharts!$A1531+$A$11,IF($C$7,8,0),1,1)</f>
        <v>133.75</v>
      </c>
      <c r="H1531" s="138"/>
      <c r="I1531" s="138"/>
      <c r="O1531" s="246">
        <f t="shared" ca="1" si="230"/>
        <v>0.14605395364008467</v>
      </c>
      <c r="P1531" s="246">
        <f t="shared" ca="1" si="231"/>
        <v>-1.346165739503814</v>
      </c>
      <c r="Q1531" s="246">
        <f t="shared" ca="1" si="233"/>
        <v>2.9929236755877335</v>
      </c>
      <c r="R1531" s="4">
        <f t="shared" ca="1" si="234"/>
        <v>-0.44978284962093512</v>
      </c>
      <c r="S1531" s="4">
        <f t="shared" ca="1" si="232"/>
        <v>0.75641902414961604</v>
      </c>
      <c r="W1531" s="246">
        <f t="shared" ca="1" si="235"/>
        <v>0.14605395364008467</v>
      </c>
      <c r="X1531" s="246">
        <f t="shared" ca="1" si="236"/>
        <v>-1.346165739503814</v>
      </c>
      <c r="Y1531" s="246">
        <f t="shared" ca="1" si="237"/>
        <v>2.9929236755877335</v>
      </c>
      <c r="Z1531" s="4">
        <f t="shared" ca="1" si="238"/>
        <v>-0.44978284962093512</v>
      </c>
      <c r="AA1531" s="4">
        <f t="shared" ca="1" si="239"/>
        <v>-6.0704361988839509E-2</v>
      </c>
    </row>
    <row r="1532" spans="1:27" x14ac:dyDescent="0.25">
      <c r="A1532">
        <v>1500</v>
      </c>
      <c r="B1532" s="176">
        <f ca="1">OFFSET(InputPriceData!B$15,CalculationsAndCharts!$A1532+$A$11,0,1,1)</f>
        <v>39380</v>
      </c>
      <c r="C1532" s="3">
        <f ca="1">OFFSET(InputPriceData!G$15,CalculationsAndCharts!$A1532+$A$11,IF($C$7,8,0),1,1)</f>
        <v>237374500</v>
      </c>
      <c r="D1532" s="4">
        <f ca="1">OFFSET(InputPriceData!C$15,CalculationsAndCharts!$A1532+$A$11,IF($C$7,8,0),1,1)</f>
        <v>132.03</v>
      </c>
      <c r="E1532" s="4">
        <f ca="1">OFFSET(InputPriceData!D$15,CalculationsAndCharts!$A1532+$A$11,IF($C$7,8,0),1,1)</f>
        <v>132.59</v>
      </c>
      <c r="F1532" s="4">
        <f ca="1">OFFSET(InputPriceData!E$15,CalculationsAndCharts!$A1532+$A$11,IF($C$7,8,0),1,1)</f>
        <v>130.49</v>
      </c>
      <c r="G1532" s="4">
        <f ca="1">OFFSET(InputPriceData!F$15,CalculationsAndCharts!$A1532+$A$11,IF($C$7,8,0),1,1)</f>
        <v>132.19999999999999</v>
      </c>
      <c r="H1532" s="138"/>
      <c r="I1532" s="138"/>
      <c r="O1532" s="246">
        <f t="shared" ca="1" si="230"/>
        <v>-1.3828216937857702</v>
      </c>
      <c r="P1532" s="246">
        <f t="shared" ca="1" si="231"/>
        <v>-1.1074702886073331</v>
      </c>
      <c r="Q1532" s="246">
        <f t="shared" ca="1" si="233"/>
        <v>3.0201046171420116</v>
      </c>
      <c r="R1532" s="4">
        <f t="shared" ca="1" si="234"/>
        <v>-0.36669931310371473</v>
      </c>
      <c r="S1532" s="4">
        <f t="shared" ca="1" si="232"/>
        <v>0.79600608206341561</v>
      </c>
      <c r="W1532" s="246">
        <f t="shared" ca="1" si="235"/>
        <v>-1.3828216937857702</v>
      </c>
      <c r="X1532" s="246">
        <f t="shared" ca="1" si="236"/>
        <v>-1.1074702886073331</v>
      </c>
      <c r="Y1532" s="246">
        <f t="shared" ca="1" si="237"/>
        <v>3.0201046171420116</v>
      </c>
      <c r="Z1532" s="4">
        <f t="shared" ca="1" si="238"/>
        <v>-0.36669931310371473</v>
      </c>
      <c r="AA1532" s="4">
        <f t="shared" ca="1" si="239"/>
        <v>3.9024839654383275E-2</v>
      </c>
    </row>
    <row r="1533" spans="1:27" x14ac:dyDescent="0.25">
      <c r="A1533">
        <v>1501</v>
      </c>
      <c r="B1533" s="176">
        <f ca="1">OFFSET(InputPriceData!B$15,CalculationsAndCharts!$A1533+$A$11,0,1,1)</f>
        <v>39379</v>
      </c>
      <c r="C1533" s="3">
        <f ca="1">OFFSET(InputPriceData!G$15,CalculationsAndCharts!$A1533+$A$11,IF($C$7,8,0),1,1)</f>
        <v>326694200</v>
      </c>
      <c r="D1533" s="4">
        <f ca="1">OFFSET(InputPriceData!C$15,CalculationsAndCharts!$A1533+$A$11,IF($C$7,8,0),1,1)</f>
        <v>131.65</v>
      </c>
      <c r="E1533" s="4">
        <f ca="1">OFFSET(InputPriceData!D$15,CalculationsAndCharts!$A1533+$A$11,IF($C$7,8,0),1,1)</f>
        <v>132.12</v>
      </c>
      <c r="F1533" s="4">
        <f ca="1">OFFSET(InputPriceData!E$15,CalculationsAndCharts!$A1533+$A$11,IF($C$7,8,0),1,1)</f>
        <v>129.59</v>
      </c>
      <c r="G1533" s="4">
        <f ca="1">OFFSET(InputPriceData!F$15,CalculationsAndCharts!$A1533+$A$11,IF($C$7,8,0),1,1)</f>
        <v>131.88999999999999</v>
      </c>
      <c r="H1533" s="138"/>
      <c r="I1533" s="138"/>
      <c r="O1533" s="246">
        <f t="shared" ca="1" si="230"/>
        <v>-1.7539553490226036</v>
      </c>
      <c r="P1533" s="246">
        <f t="shared" ca="1" si="231"/>
        <v>-0.67502002785323023</v>
      </c>
      <c r="Q1533" s="246">
        <f t="shared" ca="1" si="233"/>
        <v>3.0475324088214042</v>
      </c>
      <c r="R1533" s="4">
        <f t="shared" ca="1" si="234"/>
        <v>-0.22149724344171484</v>
      </c>
      <c r="S1533" s="4">
        <f t="shared" ca="1" si="232"/>
        <v>0.84743727490047838</v>
      </c>
      <c r="W1533" s="246">
        <f t="shared" ca="1" si="235"/>
        <v>-1.7539553490226036</v>
      </c>
      <c r="X1533" s="246">
        <f t="shared" ca="1" si="236"/>
        <v>-0.67502002785323023</v>
      </c>
      <c r="Y1533" s="246">
        <f t="shared" ca="1" si="237"/>
        <v>3.0475324088214042</v>
      </c>
      <c r="Z1533" s="4">
        <f t="shared" ca="1" si="238"/>
        <v>-0.22149724344171484</v>
      </c>
      <c r="AA1533" s="4">
        <f t="shared" ca="1" si="239"/>
        <v>0.19585532214575466</v>
      </c>
    </row>
    <row r="1534" spans="1:27" x14ac:dyDescent="0.25">
      <c r="A1534">
        <v>1502</v>
      </c>
      <c r="B1534" s="176">
        <f ca="1">OFFSET(InputPriceData!B$15,CalculationsAndCharts!$A1534+$A$11,0,1,1)</f>
        <v>39378</v>
      </c>
      <c r="C1534" s="3">
        <f ca="1">OFFSET(InputPriceData!G$15,CalculationsAndCharts!$A1534+$A$11,IF($C$7,8,0),1,1)</f>
        <v>180085100</v>
      </c>
      <c r="D1534" s="4">
        <f ca="1">OFFSET(InputPriceData!C$15,CalculationsAndCharts!$A1534+$A$11,IF($C$7,8,0),1,1)</f>
        <v>131.87</v>
      </c>
      <c r="E1534" s="4">
        <f ca="1">OFFSET(InputPriceData!D$15,CalculationsAndCharts!$A1534+$A$11,IF($C$7,8,0),1,1)</f>
        <v>132.30000000000001</v>
      </c>
      <c r="F1534" s="4">
        <f ca="1">OFFSET(InputPriceData!E$15,CalculationsAndCharts!$A1534+$A$11,IF($C$7,8,0),1,1)</f>
        <v>130.82</v>
      </c>
      <c r="G1534" s="4">
        <f ca="1">OFFSET(InputPriceData!F$15,CalculationsAndCharts!$A1534+$A$11,IF($C$7,8,0),1,1)</f>
        <v>132.13</v>
      </c>
      <c r="H1534" s="138"/>
      <c r="I1534" s="138"/>
      <c r="O1534" s="246">
        <f t="shared" ca="1" si="230"/>
        <v>-1.5806864174362887</v>
      </c>
      <c r="P1534" s="246">
        <f t="shared" ca="1" si="231"/>
        <v>-0.11077975595157197</v>
      </c>
      <c r="Q1534" s="246">
        <f t="shared" ca="1" si="233"/>
        <v>3.0752092924534855</v>
      </c>
      <c r="R1534" s="4">
        <f t="shared" ca="1" si="234"/>
        <v>-3.6023485043253388E-2</v>
      </c>
      <c r="S1534" s="4">
        <f t="shared" ca="1" si="232"/>
        <v>0.89292619711251742</v>
      </c>
      <c r="W1534" s="246">
        <f t="shared" ca="1" si="235"/>
        <v>-1.5806864174362887</v>
      </c>
      <c r="X1534" s="246">
        <f t="shared" ca="1" si="236"/>
        <v>-0.11077975595157197</v>
      </c>
      <c r="Y1534" s="246">
        <f t="shared" ca="1" si="237"/>
        <v>3.0752092924534855</v>
      </c>
      <c r="Z1534" s="4">
        <f t="shared" ca="1" si="238"/>
        <v>-3.6023485043253388E-2</v>
      </c>
      <c r="AA1534" s="4">
        <f t="shared" ca="1" si="239"/>
        <v>0.3692978735261363</v>
      </c>
    </row>
    <row r="1535" spans="1:27" x14ac:dyDescent="0.25">
      <c r="A1535">
        <v>1503</v>
      </c>
      <c r="B1535" s="176">
        <f ca="1">OFFSET(InputPriceData!B$15,CalculationsAndCharts!$A1535+$A$11,0,1,1)</f>
        <v>39377</v>
      </c>
      <c r="C1535" s="3">
        <f ca="1">OFFSET(InputPriceData!G$15,CalculationsAndCharts!$A1535+$A$11,IF($C$7,8,0),1,1)</f>
        <v>261989800</v>
      </c>
      <c r="D1535" s="4">
        <f ca="1">OFFSET(InputPriceData!C$15,CalculationsAndCharts!$A1535+$A$11,IF($C$7,8,0),1,1)</f>
        <v>129.61000000000001</v>
      </c>
      <c r="E1535" s="4">
        <f ca="1">OFFSET(InputPriceData!D$15,CalculationsAndCharts!$A1535+$A$11,IF($C$7,8,0),1,1)</f>
        <v>131.26</v>
      </c>
      <c r="F1535" s="4">
        <f ca="1">OFFSET(InputPriceData!E$15,CalculationsAndCharts!$A1535+$A$11,IF($C$7,8,0),1,1)</f>
        <v>129.43</v>
      </c>
      <c r="G1535" s="4">
        <f ca="1">OFFSET(InputPriceData!F$15,CalculationsAndCharts!$A1535+$A$11,IF($C$7,8,0),1,1)</f>
        <v>131.07</v>
      </c>
      <c r="H1535" s="138"/>
      <c r="I1535" s="138"/>
      <c r="O1535" s="246">
        <f t="shared" ca="1" si="230"/>
        <v>-2.7477913498405875</v>
      </c>
      <c r="P1535" s="246">
        <f t="shared" ca="1" si="231"/>
        <v>0.57725039500745523</v>
      </c>
      <c r="Q1535" s="246">
        <f t="shared" ca="1" si="233"/>
        <v>3.1031375302255153</v>
      </c>
      <c r="R1535" s="4">
        <f t="shared" ca="1" si="234"/>
        <v>0.18602153123567958</v>
      </c>
      <c r="S1535" s="4">
        <f t="shared" ca="1" si="232"/>
        <v>0.93027540196560354</v>
      </c>
      <c r="W1535" s="246">
        <f t="shared" ca="1" si="235"/>
        <v>-2.7477913498405875</v>
      </c>
      <c r="X1535" s="246">
        <f t="shared" ca="1" si="236"/>
        <v>0.57725039500745523</v>
      </c>
      <c r="Y1535" s="246">
        <f t="shared" ca="1" si="237"/>
        <v>3.1031375302255153</v>
      </c>
      <c r="Z1535" s="4">
        <f t="shared" ca="1" si="238"/>
        <v>0.18602153123567958</v>
      </c>
      <c r="AA1535" s="4">
        <f t="shared" ca="1" si="239"/>
        <v>0.5454363678965799</v>
      </c>
    </row>
    <row r="1536" spans="1:27" x14ac:dyDescent="0.25">
      <c r="A1536">
        <v>1504</v>
      </c>
      <c r="B1536" s="176">
        <f ca="1">OFFSET(InputPriceData!B$15,CalculationsAndCharts!$A1536+$A$11,0,1,1)</f>
        <v>39374</v>
      </c>
      <c r="C1536" s="3">
        <f ca="1">OFFSET(InputPriceData!G$15,CalculationsAndCharts!$A1536+$A$11,IF($C$7,8,0),1,1)</f>
        <v>297169900</v>
      </c>
      <c r="D1536" s="4">
        <f ca="1">OFFSET(InputPriceData!C$15,CalculationsAndCharts!$A1536+$A$11,IF($C$7,8,0),1,1)</f>
        <v>133.29</v>
      </c>
      <c r="E1536" s="4">
        <f ca="1">OFFSET(InputPriceData!D$15,CalculationsAndCharts!$A1536+$A$11,IF($C$7,8,0),1,1)</f>
        <v>136.24</v>
      </c>
      <c r="F1536" s="4">
        <f ca="1">OFFSET(InputPriceData!E$15,CalculationsAndCharts!$A1536+$A$11,IF($C$7,8,0),1,1)</f>
        <v>130.30000000000001</v>
      </c>
      <c r="G1536" s="4">
        <f ca="1">OFFSET(InputPriceData!F$15,CalculationsAndCharts!$A1536+$A$11,IF($C$7,8,0),1,1)</f>
        <v>130.31</v>
      </c>
      <c r="H1536" s="138"/>
      <c r="I1536" s="138"/>
      <c r="O1536" s="246">
        <f t="shared" ca="1" si="230"/>
        <v>-3.7039099374470945</v>
      </c>
      <c r="P1536" s="246">
        <f t="shared" ca="1" si="231"/>
        <v>1.3123100570884527</v>
      </c>
      <c r="Q1536" s="246">
        <f t="shared" ca="1" si="233"/>
        <v>3.1313194048693394</v>
      </c>
      <c r="R1536" s="4">
        <f t="shared" ca="1" si="234"/>
        <v>0.41909172697226377</v>
      </c>
      <c r="S1536" s="4">
        <f t="shared" ca="1" si="232"/>
        <v>0.95781907988708648</v>
      </c>
      <c r="W1536" s="246">
        <f t="shared" ca="1" si="235"/>
        <v>-3.7039099374470945</v>
      </c>
      <c r="X1536" s="246">
        <f t="shared" ca="1" si="236"/>
        <v>1.3123100570884527</v>
      </c>
      <c r="Y1536" s="246">
        <f t="shared" ca="1" si="237"/>
        <v>3.1313194048693394</v>
      </c>
      <c r="Z1536" s="4">
        <f t="shared" ca="1" si="238"/>
        <v>0.41909172697226377</v>
      </c>
      <c r="AA1536" s="4">
        <f t="shared" ca="1" si="239"/>
        <v>0.70149536532536516</v>
      </c>
    </row>
    <row r="1537" spans="1:27" x14ac:dyDescent="0.25">
      <c r="A1537">
        <v>1505</v>
      </c>
      <c r="B1537" s="176">
        <f ca="1">OFFSET(InputPriceData!B$15,CalculationsAndCharts!$A1537+$A$11,0,1,1)</f>
        <v>39373</v>
      </c>
      <c r="C1537" s="3">
        <f ca="1">OFFSET(InputPriceData!G$15,CalculationsAndCharts!$A1537+$A$11,IF($C$7,8,0),1,1)</f>
        <v>148367500</v>
      </c>
      <c r="D1537" s="4">
        <f ca="1">OFFSET(InputPriceData!C$15,CalculationsAndCharts!$A1537+$A$11,IF($C$7,8,0),1,1)</f>
        <v>133.6</v>
      </c>
      <c r="E1537" s="4">
        <f ca="1">OFFSET(InputPriceData!D$15,CalculationsAndCharts!$A1537+$A$11,IF($C$7,8,0),1,1)</f>
        <v>134.25</v>
      </c>
      <c r="F1537" s="4">
        <f ca="1">OFFSET(InputPriceData!E$15,CalculationsAndCharts!$A1537+$A$11,IF($C$7,8,0),1,1)</f>
        <v>133.28</v>
      </c>
      <c r="G1537" s="4">
        <f ca="1">OFFSET(InputPriceData!F$15,CalculationsAndCharts!$A1537+$A$11,IF($C$7,8,0),1,1)</f>
        <v>133.81</v>
      </c>
      <c r="H1537" s="138"/>
      <c r="I1537" s="138"/>
      <c r="O1537" s="246">
        <f t="shared" ca="1" si="230"/>
        <v>-0.28547668789474712</v>
      </c>
      <c r="P1537" s="246">
        <f t="shared" ca="1" si="231"/>
        <v>1.8993406427434725</v>
      </c>
      <c r="Q1537" s="246">
        <f t="shared" ca="1" si="233"/>
        <v>3.1597572198479713</v>
      </c>
      <c r="R1537" s="4">
        <f t="shared" ca="1" si="234"/>
        <v>0.60110334769164875</v>
      </c>
      <c r="S1537" s="4">
        <f t="shared" ca="1" si="232"/>
        <v>0.97411431142365501</v>
      </c>
      <c r="W1537" s="246">
        <f t="shared" ca="1" si="235"/>
        <v>-0.28547668789474712</v>
      </c>
      <c r="X1537" s="246">
        <f t="shared" ca="1" si="236"/>
        <v>1.8993406427434725</v>
      </c>
      <c r="Y1537" s="246">
        <f t="shared" ca="1" si="237"/>
        <v>3.1597572198479713</v>
      </c>
      <c r="Z1537" s="4">
        <f t="shared" ca="1" si="238"/>
        <v>0.60110334769164875</v>
      </c>
      <c r="AA1537" s="4">
        <f t="shared" ca="1" si="239"/>
        <v>0.80705416383239426</v>
      </c>
    </row>
    <row r="1538" spans="1:27" x14ac:dyDescent="0.25">
      <c r="A1538">
        <v>1506</v>
      </c>
      <c r="B1538" s="176">
        <f ca="1">OFFSET(InputPriceData!B$15,CalculationsAndCharts!$A1538+$A$11,0,1,1)</f>
        <v>39372</v>
      </c>
      <c r="C1538" s="3">
        <f ca="1">OFFSET(InputPriceData!G$15,CalculationsAndCharts!$A1538+$A$11,IF($C$7,8,0),1,1)</f>
        <v>216687300</v>
      </c>
      <c r="D1538" s="4">
        <f ca="1">OFFSET(InputPriceData!C$15,CalculationsAndCharts!$A1538+$A$11,IF($C$7,8,0),1,1)</f>
        <v>134.94</v>
      </c>
      <c r="E1538" s="4">
        <f ca="1">OFFSET(InputPriceData!D$15,CalculationsAndCharts!$A1538+$A$11,IF($C$7,8,0),1,1)</f>
        <v>135.03</v>
      </c>
      <c r="F1538" s="4">
        <f ca="1">OFFSET(InputPriceData!E$15,CalculationsAndCharts!$A1538+$A$11,IF($C$7,8,0),1,1)</f>
        <v>132.75</v>
      </c>
      <c r="G1538" s="4">
        <f ca="1">OFFSET(InputPriceData!F$15,CalculationsAndCharts!$A1538+$A$11,IF($C$7,8,0),1,1)</f>
        <v>134.30000000000001</v>
      </c>
      <c r="H1538" s="138"/>
      <c r="I1538" s="138"/>
      <c r="O1538" s="246">
        <f t="shared" ca="1" si="230"/>
        <v>0.3029386661332949</v>
      </c>
      <c r="P1538" s="246">
        <f t="shared" ca="1" si="231"/>
        <v>2.3349136134781028</v>
      </c>
      <c r="Q1538" s="246">
        <f t="shared" ca="1" si="233"/>
        <v>3.1884532995438661</v>
      </c>
      <c r="R1538" s="4">
        <f t="shared" ca="1" si="234"/>
        <v>0.73230290492638894</v>
      </c>
      <c r="S1538" s="4">
        <f t="shared" ca="1" si="232"/>
        <v>0.98386465470259254</v>
      </c>
      <c r="W1538" s="246">
        <f t="shared" ca="1" si="235"/>
        <v>0.3029386661332949</v>
      </c>
      <c r="X1538" s="246">
        <f t="shared" ca="1" si="236"/>
        <v>2.3349136134781028</v>
      </c>
      <c r="Y1538" s="246">
        <f t="shared" ca="1" si="237"/>
        <v>3.1884532995438661</v>
      </c>
      <c r="Z1538" s="4">
        <f t="shared" ca="1" si="238"/>
        <v>0.73230290492638894</v>
      </c>
      <c r="AA1538" s="4">
        <f t="shared" ca="1" si="239"/>
        <v>0.87577103556773217</v>
      </c>
    </row>
    <row r="1539" spans="1:27" x14ac:dyDescent="0.25">
      <c r="A1539">
        <v>1507</v>
      </c>
      <c r="B1539" s="176">
        <f ca="1">OFFSET(InputPriceData!B$15,CalculationsAndCharts!$A1539+$A$11,0,1,1)</f>
        <v>39371</v>
      </c>
      <c r="C1539" s="3">
        <f ca="1">OFFSET(InputPriceData!G$15,CalculationsAndCharts!$A1539+$A$11,IF($C$7,8,0),1,1)</f>
        <v>166525700</v>
      </c>
      <c r="D1539" s="4">
        <f ca="1">OFFSET(InputPriceData!C$15,CalculationsAndCharts!$A1539+$A$11,IF($C$7,8,0),1,1)</f>
        <v>134.44</v>
      </c>
      <c r="E1539" s="4">
        <f ca="1">OFFSET(InputPriceData!D$15,CalculationsAndCharts!$A1539+$A$11,IF($C$7,8,0),1,1)</f>
        <v>134.53</v>
      </c>
      <c r="F1539" s="4">
        <f ca="1">OFFSET(InputPriceData!E$15,CalculationsAndCharts!$A1539+$A$11,IF($C$7,8,0),1,1)</f>
        <v>133.62</v>
      </c>
      <c r="G1539" s="4">
        <f ca="1">OFFSET(InputPriceData!F$15,CalculationsAndCharts!$A1539+$A$11,IF($C$7,8,0),1,1)</f>
        <v>133.88999999999999</v>
      </c>
      <c r="H1539" s="138"/>
      <c r="I1539" s="138"/>
      <c r="O1539" s="246">
        <f t="shared" ca="1" si="230"/>
        <v>4.057751135920995E-3</v>
      </c>
      <c r="P1539" s="246">
        <f t="shared" ca="1" si="231"/>
        <v>2.7274915051654292</v>
      </c>
      <c r="Q1539" s="246">
        <f t="shared" ca="1" si="233"/>
        <v>3.2174099894489063</v>
      </c>
      <c r="R1539" s="4">
        <f t="shared" ca="1" si="234"/>
        <v>0.84772892298771263</v>
      </c>
      <c r="S1539" s="4">
        <f t="shared" ca="1" si="232"/>
        <v>0.99136274108023092</v>
      </c>
      <c r="W1539" s="246">
        <f t="shared" ca="1" si="235"/>
        <v>4.057751135920995E-3</v>
      </c>
      <c r="X1539" s="246">
        <f t="shared" ca="1" si="236"/>
        <v>2.7274915051654292</v>
      </c>
      <c r="Y1539" s="246">
        <f t="shared" ca="1" si="237"/>
        <v>3.2174099894489063</v>
      </c>
      <c r="Z1539" s="4">
        <f t="shared" ca="1" si="238"/>
        <v>0.84772892298771263</v>
      </c>
      <c r="AA1539" s="4">
        <f t="shared" ca="1" si="239"/>
        <v>0.93177266715054474</v>
      </c>
    </row>
    <row r="1540" spans="1:27" x14ac:dyDescent="0.25">
      <c r="A1540">
        <v>1508</v>
      </c>
      <c r="B1540" s="176">
        <f ca="1">OFFSET(InputPriceData!B$15,CalculationsAndCharts!$A1540+$A$11,0,1,1)</f>
        <v>39370</v>
      </c>
      <c r="C1540" s="3">
        <f ca="1">OFFSET(InputPriceData!G$15,CalculationsAndCharts!$A1540+$A$11,IF($C$7,8,0),1,1)</f>
        <v>161151900</v>
      </c>
      <c r="D1540" s="4">
        <f ca="1">OFFSET(InputPriceData!C$15,CalculationsAndCharts!$A1540+$A$11,IF($C$7,8,0),1,1)</f>
        <v>136.06</v>
      </c>
      <c r="E1540" s="4">
        <f ca="1">OFFSET(InputPriceData!D$15,CalculationsAndCharts!$A1540+$A$11,IF($C$7,8,0),1,1)</f>
        <v>136.13999999999999</v>
      </c>
      <c r="F1540" s="4">
        <f ca="1">OFFSET(InputPriceData!E$15,CalculationsAndCharts!$A1540+$A$11,IF($C$7,8,0),1,1)</f>
        <v>134.03</v>
      </c>
      <c r="G1540" s="4">
        <f ca="1">OFFSET(InputPriceData!F$15,CalculationsAndCharts!$A1540+$A$11,IF($C$7,8,0),1,1)</f>
        <v>134.96</v>
      </c>
      <c r="H1540" s="138"/>
      <c r="I1540" s="138"/>
      <c r="O1540" s="246">
        <f t="shared" ca="1" si="230"/>
        <v>1.2254031734811672</v>
      </c>
      <c r="P1540" s="246">
        <f t="shared" ca="1" si="231"/>
        <v>3.0224964504968304</v>
      </c>
      <c r="Q1540" s="246">
        <f t="shared" ca="1" si="233"/>
        <v>3.2466296563561112</v>
      </c>
      <c r="R1540" s="4">
        <f t="shared" ca="1" si="234"/>
        <v>0.93096434469497236</v>
      </c>
      <c r="S1540" s="4">
        <f t="shared" ca="1" si="232"/>
        <v>0.99624370963109321</v>
      </c>
      <c r="W1540" s="246">
        <f t="shared" ca="1" si="235"/>
        <v>1.2254031734811672</v>
      </c>
      <c r="X1540" s="246">
        <f t="shared" ca="1" si="236"/>
        <v>3.0224964504968304</v>
      </c>
      <c r="Y1540" s="246">
        <f t="shared" ca="1" si="237"/>
        <v>3.2466296563561112</v>
      </c>
      <c r="Z1540" s="4">
        <f t="shared" ca="1" si="238"/>
        <v>0.93096434469497236</v>
      </c>
      <c r="AA1540" s="4">
        <f t="shared" ca="1" si="239"/>
        <v>0.96981796586791758</v>
      </c>
    </row>
    <row r="1541" spans="1:27" x14ac:dyDescent="0.25">
      <c r="A1541">
        <v>1509</v>
      </c>
      <c r="B1541" s="176">
        <f ca="1">OFFSET(InputPriceData!B$15,CalculationsAndCharts!$A1541+$A$11,0,1,1)</f>
        <v>39367</v>
      </c>
      <c r="C1541" s="3">
        <f ca="1">OFFSET(InputPriceData!G$15,CalculationsAndCharts!$A1541+$A$11,IF($C$7,8,0),1,1)</f>
        <v>124546700</v>
      </c>
      <c r="D1541" s="4">
        <f ca="1">OFFSET(InputPriceData!C$15,CalculationsAndCharts!$A1541+$A$11,IF($C$7,8,0),1,1)</f>
        <v>135.35</v>
      </c>
      <c r="E1541" s="4">
        <f ca="1">OFFSET(InputPriceData!D$15,CalculationsAndCharts!$A1541+$A$11,IF($C$7,8,0),1,1)</f>
        <v>136.13</v>
      </c>
      <c r="F1541" s="4">
        <f ca="1">OFFSET(InputPriceData!E$15,CalculationsAndCharts!$A1541+$A$11,IF($C$7,8,0),1,1)</f>
        <v>135.19</v>
      </c>
      <c r="G1541" s="4">
        <f ca="1">OFFSET(InputPriceData!F$15,CalculationsAndCharts!$A1541+$A$11,IF($C$7,8,0),1,1)</f>
        <v>136.11000000000001</v>
      </c>
      <c r="H1541" s="138"/>
      <c r="I1541" s="138"/>
      <c r="O1541" s="246">
        <f t="shared" ca="1" si="230"/>
        <v>2.6414096503001829</v>
      </c>
      <c r="P1541" s="246">
        <f t="shared" ca="1" si="231"/>
        <v>3.1858385919659558</v>
      </c>
      <c r="Q1541" s="246">
        <f t="shared" ca="1" si="233"/>
        <v>3.276114688553089</v>
      </c>
      <c r="R1541" s="4">
        <f t="shared" ca="1" si="234"/>
        <v>0.97244415865459088</v>
      </c>
      <c r="S1541" s="4">
        <f t="shared" ca="1" si="232"/>
        <v>0.9985305116720834</v>
      </c>
      <c r="W1541" s="246">
        <f t="shared" ca="1" si="235"/>
        <v>2.6414096503001829</v>
      </c>
      <c r="X1541" s="246">
        <f t="shared" ca="1" si="236"/>
        <v>3.1858385919659558</v>
      </c>
      <c r="Y1541" s="246">
        <f t="shared" ca="1" si="237"/>
        <v>3.276114688553089</v>
      </c>
      <c r="Z1541" s="4">
        <f t="shared" ca="1" si="238"/>
        <v>0.97244415865459088</v>
      </c>
      <c r="AA1541" s="4">
        <f t="shared" ca="1" si="239"/>
        <v>0.98809663737425568</v>
      </c>
    </row>
    <row r="1542" spans="1:27" x14ac:dyDescent="0.25">
      <c r="A1542">
        <v>1510</v>
      </c>
      <c r="B1542" s="176">
        <f ca="1">OFFSET(InputPriceData!B$15,CalculationsAndCharts!$A1542+$A$11,0,1,1)</f>
        <v>39366</v>
      </c>
      <c r="C1542" s="3">
        <f ca="1">OFFSET(InputPriceData!G$15,CalculationsAndCharts!$A1542+$A$11,IF($C$7,8,0),1,1)</f>
        <v>233529100</v>
      </c>
      <c r="D1542" s="4">
        <f ca="1">OFFSET(InputPriceData!C$15,CalculationsAndCharts!$A1542+$A$11,IF($C$7,8,0),1,1)</f>
        <v>136.63</v>
      </c>
      <c r="E1542" s="4">
        <f ca="1">OFFSET(InputPriceData!D$15,CalculationsAndCharts!$A1542+$A$11,IF($C$7,8,0),1,1)</f>
        <v>137.13999999999999</v>
      </c>
      <c r="F1542" s="4">
        <f ca="1">OFFSET(InputPriceData!E$15,CalculationsAndCharts!$A1542+$A$11,IF($C$7,8,0),1,1)</f>
        <v>134.55000000000001</v>
      </c>
      <c r="G1542" s="4">
        <f ca="1">OFFSET(InputPriceData!F$15,CalculationsAndCharts!$A1542+$A$11,IF($C$7,8,0),1,1)</f>
        <v>135.36000000000001</v>
      </c>
      <c r="H1542" s="138"/>
      <c r="I1542" s="138"/>
      <c r="O1542" s="246">
        <f t="shared" ca="1" si="230"/>
        <v>2.1962549101190993</v>
      </c>
      <c r="P1542" s="246">
        <f t="shared" ca="1" si="231"/>
        <v>3.2862264994058319</v>
      </c>
      <c r="Q1542" s="246">
        <f t="shared" ca="1" si="233"/>
        <v>3.3058674960172443</v>
      </c>
      <c r="R1542" s="4">
        <f t="shared" ca="1" si="234"/>
        <v>0.99405874656649884</v>
      </c>
      <c r="S1542" s="4">
        <f t="shared" ca="1" si="232"/>
        <v>0.99968641994944896</v>
      </c>
      <c r="W1542" s="246">
        <f t="shared" ca="1" si="235"/>
        <v>2.1962549101190993</v>
      </c>
      <c r="X1542" s="246">
        <f t="shared" ca="1" si="236"/>
        <v>3.2862264994058319</v>
      </c>
      <c r="Y1542" s="246">
        <f t="shared" ca="1" si="237"/>
        <v>3.3058674960172443</v>
      </c>
      <c r="Z1542" s="4">
        <f t="shared" ca="1" si="238"/>
        <v>0.99405874656649884</v>
      </c>
      <c r="AA1542" s="4">
        <f t="shared" ca="1" si="239"/>
        <v>0.99744941891460492</v>
      </c>
    </row>
    <row r="1543" spans="1:27" x14ac:dyDescent="0.25">
      <c r="A1543">
        <v>1511</v>
      </c>
      <c r="B1543" s="176">
        <f ca="1">OFFSET(InputPriceData!B$15,CalculationsAndCharts!$A1543+$A$11,0,1,1)</f>
        <v>39365</v>
      </c>
      <c r="C1543" s="3">
        <f ca="1">OFFSET(InputPriceData!G$15,CalculationsAndCharts!$A1543+$A$11,IF($C$7,8,0),1,1)</f>
        <v>101711100</v>
      </c>
      <c r="D1543" s="4">
        <f ca="1">OFFSET(InputPriceData!C$15,CalculationsAndCharts!$A1543+$A$11,IF($C$7,8,0),1,1)</f>
        <v>135.86000000000001</v>
      </c>
      <c r="E1543" s="4">
        <f ca="1">OFFSET(InputPriceData!D$15,CalculationsAndCharts!$A1543+$A$11,IF($C$7,8,0),1,1)</f>
        <v>136.21</v>
      </c>
      <c r="F1543" s="4">
        <f ca="1">OFFSET(InputPriceData!E$15,CalculationsAndCharts!$A1543+$A$11,IF($C$7,8,0),1,1)</f>
        <v>135.31</v>
      </c>
      <c r="G1543" s="4">
        <f ca="1">OFFSET(InputPriceData!F$15,CalculationsAndCharts!$A1543+$A$11,IF($C$7,8,0),1,1)</f>
        <v>136.02000000000001</v>
      </c>
      <c r="H1543" s="138"/>
      <c r="I1543" s="138"/>
      <c r="O1543" s="246">
        <f t="shared" ca="1" si="230"/>
        <v>3.1799884187485774</v>
      </c>
      <c r="P1543" s="246">
        <f t="shared" ca="1" si="231"/>
        <v>3.3358905106127592</v>
      </c>
      <c r="Q1543" s="246">
        <f t="shared" ca="1" si="233"/>
        <v>3.3358905106127592</v>
      </c>
      <c r="R1543" s="4">
        <f t="shared" ca="1" si="234"/>
        <v>1</v>
      </c>
      <c r="S1543" s="4">
        <f t="shared" ca="1" si="232"/>
        <v>1</v>
      </c>
      <c r="W1543" s="246">
        <f t="shared" ca="1" si="235"/>
        <v>3.1799884187485774</v>
      </c>
      <c r="X1543" s="246">
        <f t="shared" ca="1" si="236"/>
        <v>3.3358905106127592</v>
      </c>
      <c r="Y1543" s="246">
        <f t="shared" ca="1" si="237"/>
        <v>3.3358905106127592</v>
      </c>
      <c r="Z1543" s="4">
        <f t="shared" ca="1" si="238"/>
        <v>1</v>
      </c>
      <c r="AA1543" s="4">
        <f t="shared" ca="1" si="239"/>
        <v>1</v>
      </c>
    </row>
    <row r="1544" spans="1:27" x14ac:dyDescent="0.25">
      <c r="A1544">
        <v>1512</v>
      </c>
      <c r="B1544" s="176">
        <f ca="1">OFFSET(InputPriceData!B$15,CalculationsAndCharts!$A1544+$A$11,0,1,1)</f>
        <v>39364</v>
      </c>
      <c r="C1544" s="3">
        <f ca="1">OFFSET(InputPriceData!G$15,CalculationsAndCharts!$A1544+$A$11,IF($C$7,8,0),1,1)</f>
        <v>94054300</v>
      </c>
      <c r="D1544" s="4">
        <f ca="1">OFFSET(InputPriceData!C$15,CalculationsAndCharts!$A1544+$A$11,IF($C$7,8,0),1,1)</f>
        <v>135.47</v>
      </c>
      <c r="E1544" s="4">
        <f ca="1">OFFSET(InputPriceData!D$15,CalculationsAndCharts!$A1544+$A$11,IF($C$7,8,0),1,1)</f>
        <v>136.26</v>
      </c>
      <c r="F1544" s="4">
        <f ca="1">OFFSET(InputPriceData!E$15,CalculationsAndCharts!$A1544+$A$11,IF($C$7,8,0),1,1)</f>
        <v>134.97999999999999</v>
      </c>
      <c r="G1544" s="4">
        <f ca="1">OFFSET(InputPriceData!F$15,CalculationsAndCharts!$A1544+$A$11,IF($C$7,8,0),1,1)</f>
        <v>136.24</v>
      </c>
      <c r="H1544" s="138"/>
      <c r="I1544" s="138"/>
      <c r="O1544" s="246">
        <f t="shared" ca="1" si="230"/>
        <v>3.7883665558922335</v>
      </c>
      <c r="P1544" s="246">
        <f t="shared" ca="1" si="231"/>
        <v>3.3335212311934446</v>
      </c>
      <c r="Q1544" s="246">
        <f t="shared" ca="1" si="233"/>
        <v>3.3474702227411988</v>
      </c>
      <c r="R1544" s="4">
        <f t="shared" ca="1" si="234"/>
        <v>0.99583297516644331</v>
      </c>
      <c r="S1544" s="4">
        <f t="shared" ca="1" si="232"/>
        <v>0.99978024914742658</v>
      </c>
      <c r="W1544" s="246">
        <f t="shared" ca="1" si="235"/>
        <v>3.7883665558922335</v>
      </c>
      <c r="X1544" s="246">
        <f t="shared" ca="1" si="236"/>
        <v>3.3335212311934446</v>
      </c>
      <c r="Y1544" s="246">
        <f t="shared" ca="1" si="237"/>
        <v>3.3474702227411988</v>
      </c>
      <c r="Z1544" s="4">
        <f t="shared" ca="1" si="238"/>
        <v>0.99583297516644331</v>
      </c>
      <c r="AA1544" s="4">
        <f t="shared" ca="1" si="239"/>
        <v>0.99821200346391337</v>
      </c>
    </row>
    <row r="1545" spans="1:27" x14ac:dyDescent="0.25">
      <c r="A1545">
        <v>1513</v>
      </c>
      <c r="B1545" s="176">
        <f ca="1">OFFSET(InputPriceData!B$15,CalculationsAndCharts!$A1545+$A$11,0,1,1)</f>
        <v>39363</v>
      </c>
      <c r="C1545" s="3">
        <f ca="1">OFFSET(InputPriceData!G$15,CalculationsAndCharts!$A1545+$A$11,IF($C$7,8,0),1,1)</f>
        <v>71280400</v>
      </c>
      <c r="D1545" s="4">
        <f ca="1">OFFSET(InputPriceData!C$15,CalculationsAndCharts!$A1545+$A$11,IF($C$7,8,0),1,1)</f>
        <v>135.29</v>
      </c>
      <c r="E1545" s="4">
        <f ca="1">OFFSET(InputPriceData!D$15,CalculationsAndCharts!$A1545+$A$11,IF($C$7,8,0),1,1)</f>
        <v>135.38</v>
      </c>
      <c r="F1545" s="4">
        <f ca="1">OFFSET(InputPriceData!E$15,CalculationsAndCharts!$A1545+$A$11,IF($C$7,8,0),1,1)</f>
        <v>134.75</v>
      </c>
      <c r="G1545" s="4">
        <f ca="1">OFFSET(InputPriceData!F$15,CalculationsAndCharts!$A1545+$A$11,IF($C$7,8,0),1,1)</f>
        <v>134.97</v>
      </c>
      <c r="H1545" s="138"/>
      <c r="I1545" s="138"/>
      <c r="O1545" s="246">
        <f t="shared" ca="1" si="230"/>
        <v>2.8869940358962207</v>
      </c>
      <c r="P1545" s="246">
        <f t="shared" ca="1" si="231"/>
        <v>3.3483886540445789</v>
      </c>
      <c r="Q1545" s="246">
        <f t="shared" ca="1" si="233"/>
        <v>3.3778710623019159</v>
      </c>
      <c r="R1545" s="4">
        <f t="shared" ca="1" si="234"/>
        <v>0.99127189649528968</v>
      </c>
      <c r="S1545" s="4">
        <f t="shared" ca="1" si="232"/>
        <v>0.99953871902750724</v>
      </c>
      <c r="W1545" s="246">
        <f t="shared" ca="1" si="235"/>
        <v>2.8869940358962207</v>
      </c>
      <c r="X1545" s="246">
        <f t="shared" ca="1" si="236"/>
        <v>3.3483886540445789</v>
      </c>
      <c r="Y1545" s="246">
        <f t="shared" ca="1" si="237"/>
        <v>3.3778710623019159</v>
      </c>
      <c r="Z1545" s="4">
        <f t="shared" ca="1" si="238"/>
        <v>0.99127189649528968</v>
      </c>
      <c r="AA1545" s="4">
        <f t="shared" ca="1" si="239"/>
        <v>0.99625003275447888</v>
      </c>
    </row>
    <row r="1546" spans="1:27" x14ac:dyDescent="0.25">
      <c r="A1546">
        <v>1514</v>
      </c>
      <c r="B1546" s="176">
        <f ca="1">OFFSET(InputPriceData!B$15,CalculationsAndCharts!$A1546+$A$11,0,1,1)</f>
        <v>39360</v>
      </c>
      <c r="C1546" s="3">
        <f ca="1">OFFSET(InputPriceData!G$15,CalculationsAndCharts!$A1546+$A$11,IF($C$7,8,0),1,1)</f>
        <v>134579700</v>
      </c>
      <c r="D1546" s="4">
        <f ca="1">OFFSET(InputPriceData!C$15,CalculationsAndCharts!$A1546+$A$11,IF($C$7,8,0),1,1)</f>
        <v>134.97999999999999</v>
      </c>
      <c r="E1546" s="4">
        <f ca="1">OFFSET(InputPriceData!D$15,CalculationsAndCharts!$A1546+$A$11,IF($C$7,8,0),1,1)</f>
        <v>135.91</v>
      </c>
      <c r="F1546" s="4">
        <f ca="1">OFFSET(InputPriceData!E$15,CalculationsAndCharts!$A1546+$A$11,IF($C$7,8,0),1,1)</f>
        <v>134.63</v>
      </c>
      <c r="G1546" s="4">
        <f ca="1">OFFSET(InputPriceData!F$15,CalculationsAndCharts!$A1546+$A$11,IF($C$7,8,0),1,1)</f>
        <v>135.69</v>
      </c>
      <c r="H1546" s="138"/>
      <c r="I1546" s="138"/>
      <c r="O1546" s="246">
        <f t="shared" ca="1" si="230"/>
        <v>3.9773355510938457</v>
      </c>
      <c r="P1546" s="246">
        <f t="shared" ca="1" si="231"/>
        <v>3.3702517156730423</v>
      </c>
      <c r="Q1546" s="246">
        <f t="shared" ca="1" si="233"/>
        <v>3.4085479942501675</v>
      </c>
      <c r="R1546" s="4">
        <f t="shared" ca="1" si="234"/>
        <v>0.98876463566253825</v>
      </c>
      <c r="S1546" s="4">
        <f t="shared" ca="1" si="232"/>
        <v>0.99940550110300974</v>
      </c>
      <c r="W1546" s="246">
        <f t="shared" ca="1" si="235"/>
        <v>3.9773355510938457</v>
      </c>
      <c r="X1546" s="246">
        <f t="shared" ca="1" si="236"/>
        <v>3.3702517156730423</v>
      </c>
      <c r="Y1546" s="246">
        <f t="shared" ca="1" si="237"/>
        <v>3.4085479942501675</v>
      </c>
      <c r="Z1546" s="4">
        <f t="shared" ca="1" si="238"/>
        <v>0.98876463566253825</v>
      </c>
      <c r="AA1546" s="4">
        <f t="shared" ca="1" si="239"/>
        <v>0.99516933692404497</v>
      </c>
    </row>
    <row r="1547" spans="1:27" x14ac:dyDescent="0.25">
      <c r="A1547">
        <v>1515</v>
      </c>
      <c r="B1547" s="176">
        <f ca="1">OFFSET(InputPriceData!B$15,CalculationsAndCharts!$A1547+$A$11,0,1,1)</f>
        <v>39359</v>
      </c>
      <c r="C1547" s="3">
        <f ca="1">OFFSET(InputPriceData!G$15,CalculationsAndCharts!$A1547+$A$11,IF($C$7,8,0),1,1)</f>
        <v>76864400</v>
      </c>
      <c r="D1547" s="4">
        <f ca="1">OFFSET(InputPriceData!C$15,CalculationsAndCharts!$A1547+$A$11,IF($C$7,8,0),1,1)</f>
        <v>134.18</v>
      </c>
      <c r="E1547" s="4">
        <f ca="1">OFFSET(InputPriceData!D$15,CalculationsAndCharts!$A1547+$A$11,IF($C$7,8,0),1,1)</f>
        <v>134.31</v>
      </c>
      <c r="F1547" s="4">
        <f ca="1">OFFSET(InputPriceData!E$15,CalculationsAndCharts!$A1547+$A$11,IF($C$7,8,0),1,1)</f>
        <v>133.72999999999999</v>
      </c>
      <c r="G1547" s="4">
        <f ca="1">OFFSET(InputPriceData!F$15,CalculationsAndCharts!$A1547+$A$11,IF($C$7,8,0),1,1)</f>
        <v>134.1</v>
      </c>
      <c r="H1547" s="138"/>
      <c r="I1547" s="138"/>
      <c r="O1547" s="246">
        <f t="shared" ca="1" si="230"/>
        <v>2.7446479545376143</v>
      </c>
      <c r="P1547" s="246">
        <f t="shared" ca="1" si="231"/>
        <v>3.4119703094634271</v>
      </c>
      <c r="Q1547" s="246">
        <f t="shared" ca="1" si="233"/>
        <v>3.4395035259840236</v>
      </c>
      <c r="R1547" s="4">
        <f t="shared" ca="1" si="234"/>
        <v>0.99199500267623086</v>
      </c>
      <c r="S1547" s="4">
        <f t="shared" ca="1" si="232"/>
        <v>0.99957708070874096</v>
      </c>
      <c r="W1547" s="246">
        <f t="shared" ca="1" si="235"/>
        <v>2.7446479545376143</v>
      </c>
      <c r="X1547" s="246">
        <f t="shared" ca="1" si="236"/>
        <v>3.4119703094634271</v>
      </c>
      <c r="Y1547" s="246">
        <f t="shared" ca="1" si="237"/>
        <v>3.4395035259840236</v>
      </c>
      <c r="Z1547" s="4">
        <f t="shared" ca="1" si="238"/>
        <v>0.99199500267623086</v>
      </c>
      <c r="AA1547" s="4">
        <f t="shared" ca="1" si="239"/>
        <v>0.99656142234555001</v>
      </c>
    </row>
    <row r="1548" spans="1:27" x14ac:dyDescent="0.25">
      <c r="A1548">
        <v>1516</v>
      </c>
      <c r="B1548" s="176">
        <f ca="1">OFFSET(InputPriceData!B$15,CalculationsAndCharts!$A1548+$A$11,0,1,1)</f>
        <v>39358</v>
      </c>
      <c r="C1548" s="3">
        <f ca="1">OFFSET(InputPriceData!G$15,CalculationsAndCharts!$A1548+$A$11,IF($C$7,8,0),1,1)</f>
        <v>119055900</v>
      </c>
      <c r="D1548" s="4">
        <f ca="1">OFFSET(InputPriceData!C$15,CalculationsAndCharts!$A1548+$A$11,IF($C$7,8,0),1,1)</f>
        <v>133.91999999999999</v>
      </c>
      <c r="E1548" s="4">
        <f ca="1">OFFSET(InputPriceData!D$15,CalculationsAndCharts!$A1548+$A$11,IF($C$7,8,0),1,1)</f>
        <v>134.44</v>
      </c>
      <c r="F1548" s="4">
        <f ca="1">OFFSET(InputPriceData!E$15,CalculationsAndCharts!$A1548+$A$11,IF($C$7,8,0),1,1)</f>
        <v>133.22</v>
      </c>
      <c r="G1548" s="4">
        <f ca="1">OFFSET(InputPriceData!F$15,CalculationsAndCharts!$A1548+$A$11,IF($C$7,8,0),1,1)</f>
        <v>133.88999999999999</v>
      </c>
      <c r="H1548" s="138"/>
      <c r="I1548" s="138"/>
      <c r="O1548" s="246">
        <f t="shared" ca="1" si="230"/>
        <v>2.8351425318646517</v>
      </c>
      <c r="P1548" s="246">
        <f t="shared" ca="1" si="231"/>
        <v>3.4707401876730812</v>
      </c>
      <c r="Q1548" s="246">
        <f t="shared" ca="1" si="233"/>
        <v>3.4707401876730812</v>
      </c>
      <c r="R1548" s="4">
        <f t="shared" ca="1" si="234"/>
        <v>1</v>
      </c>
      <c r="S1548" s="4">
        <f t="shared" ca="1" si="232"/>
        <v>1</v>
      </c>
      <c r="W1548" s="246">
        <f t="shared" ca="1" si="235"/>
        <v>2.8351425318646517</v>
      </c>
      <c r="X1548" s="246">
        <f t="shared" ca="1" si="236"/>
        <v>3.4707401876730812</v>
      </c>
      <c r="Y1548" s="246">
        <f t="shared" ca="1" si="237"/>
        <v>3.4707401876730812</v>
      </c>
      <c r="Z1548" s="4">
        <f t="shared" ca="1" si="238"/>
        <v>1</v>
      </c>
      <c r="AA1548" s="4">
        <f t="shared" ca="1" si="239"/>
        <v>1</v>
      </c>
    </row>
    <row r="1549" spans="1:27" x14ac:dyDescent="0.25">
      <c r="A1549">
        <v>1517</v>
      </c>
      <c r="B1549" s="176">
        <f ca="1">OFFSET(InputPriceData!B$15,CalculationsAndCharts!$A1549+$A$11,0,1,1)</f>
        <v>39357</v>
      </c>
      <c r="C1549" s="3">
        <f ca="1">OFFSET(InputPriceData!G$15,CalculationsAndCharts!$A1549+$A$11,IF($C$7,8,0),1,1)</f>
        <v>112978800</v>
      </c>
      <c r="D1549" s="4">
        <f ca="1">OFFSET(InputPriceData!C$15,CalculationsAndCharts!$A1549+$A$11,IF($C$7,8,0),1,1)</f>
        <v>134.61000000000001</v>
      </c>
      <c r="E1549" s="4">
        <f ca="1">OFFSET(InputPriceData!D$15,CalculationsAndCharts!$A1549+$A$11,IF($C$7,8,0),1,1)</f>
        <v>134.65</v>
      </c>
      <c r="F1549" s="4">
        <f ca="1">OFFSET(InputPriceData!E$15,CalculationsAndCharts!$A1549+$A$11,IF($C$7,8,0),1,1)</f>
        <v>133.91999999999999</v>
      </c>
      <c r="G1549" s="4">
        <f ca="1">OFFSET(InputPriceData!F$15,CalculationsAndCharts!$A1549+$A$11,IF($C$7,8,0),1,1)</f>
        <v>134.16</v>
      </c>
      <c r="H1549" s="138"/>
      <c r="I1549" s="138"/>
      <c r="O1549" s="246">
        <f t="shared" ca="1" si="230"/>
        <v>3.4302526088569798</v>
      </c>
      <c r="P1549" s="246">
        <f t="shared" ca="1" si="231"/>
        <v>3.4784942775554746</v>
      </c>
      <c r="Q1549" s="246">
        <f t="shared" ca="1" si="233"/>
        <v>3.4784942775554746</v>
      </c>
      <c r="R1549" s="4">
        <f t="shared" ca="1" si="234"/>
        <v>1</v>
      </c>
      <c r="S1549" s="4">
        <f t="shared" ca="1" si="232"/>
        <v>1</v>
      </c>
      <c r="W1549" s="246">
        <f t="shared" ca="1" si="235"/>
        <v>3.4302526088569798</v>
      </c>
      <c r="X1549" s="246">
        <f t="shared" ca="1" si="236"/>
        <v>3.4784942775554746</v>
      </c>
      <c r="Y1549" s="246">
        <f t="shared" ca="1" si="237"/>
        <v>3.4784942775554746</v>
      </c>
      <c r="Z1549" s="4">
        <f t="shared" ca="1" si="238"/>
        <v>1</v>
      </c>
      <c r="AA1549" s="4">
        <f t="shared" ca="1" si="239"/>
        <v>1</v>
      </c>
    </row>
    <row r="1550" spans="1:27" x14ac:dyDescent="0.25">
      <c r="A1550">
        <v>1518</v>
      </c>
      <c r="B1550" s="176">
        <f ca="1">OFFSET(InputPriceData!B$15,CalculationsAndCharts!$A1550+$A$11,0,1,1)</f>
        <v>39356</v>
      </c>
      <c r="C1550" s="3">
        <f ca="1">OFFSET(InputPriceData!G$15,CalculationsAndCharts!$A1550+$A$11,IF($C$7,8,0),1,1)</f>
        <v>148162300</v>
      </c>
      <c r="D1550" s="4">
        <f ca="1">OFFSET(InputPriceData!C$15,CalculationsAndCharts!$A1550+$A$11,IF($C$7,8,0),1,1)</f>
        <v>132.86000000000001</v>
      </c>
      <c r="E1550" s="4">
        <f ca="1">OFFSET(InputPriceData!D$15,CalculationsAndCharts!$A1550+$A$11,IF($C$7,8,0),1,1)</f>
        <v>134.72999999999999</v>
      </c>
      <c r="F1550" s="4">
        <f ca="1">OFFSET(InputPriceData!E$15,CalculationsAndCharts!$A1550+$A$11,IF($C$7,8,0),1,1)</f>
        <v>132.77000000000001</v>
      </c>
      <c r="G1550" s="4">
        <f ca="1">OFFSET(InputPriceData!F$15,CalculationsAndCharts!$A1550+$A$11,IF($C$7,8,0),1,1)</f>
        <v>134.34</v>
      </c>
      <c r="H1550" s="138"/>
      <c r="I1550" s="138"/>
      <c r="O1550" s="246">
        <f t="shared" ca="1" si="230"/>
        <v>3.9794552703134585</v>
      </c>
      <c r="P1550" s="246">
        <f t="shared" ca="1" si="231"/>
        <v>3.4479807460078109</v>
      </c>
      <c r="Q1550" s="246">
        <f t="shared" ca="1" si="233"/>
        <v>3.4479807460078109</v>
      </c>
      <c r="R1550" s="4">
        <f t="shared" ca="1" si="234"/>
        <v>1</v>
      </c>
      <c r="S1550" s="4">
        <f t="shared" ca="1" si="232"/>
        <v>1</v>
      </c>
      <c r="W1550" s="246">
        <f t="shared" ca="1" si="235"/>
        <v>3.9794552703134585</v>
      </c>
      <c r="X1550" s="246">
        <f t="shared" ca="1" si="236"/>
        <v>3.4479807460078109</v>
      </c>
      <c r="Y1550" s="246">
        <f t="shared" ca="1" si="237"/>
        <v>3.4479807460078109</v>
      </c>
      <c r="Z1550" s="4">
        <f t="shared" ca="1" si="238"/>
        <v>1</v>
      </c>
      <c r="AA1550" s="4">
        <f t="shared" ca="1" si="239"/>
        <v>1</v>
      </c>
    </row>
    <row r="1551" spans="1:27" x14ac:dyDescent="0.25">
      <c r="A1551">
        <v>1519</v>
      </c>
      <c r="B1551" s="176">
        <f ca="1">OFFSET(InputPriceData!B$15,CalculationsAndCharts!$A1551+$A$11,0,1,1)</f>
        <v>39353</v>
      </c>
      <c r="C1551" s="3">
        <f ca="1">OFFSET(InputPriceData!G$15,CalculationsAndCharts!$A1551+$A$11,IF($C$7,8,0),1,1)</f>
        <v>133372100</v>
      </c>
      <c r="D1551" s="4">
        <f ca="1">OFFSET(InputPriceData!C$15,CalculationsAndCharts!$A1551+$A$11,IF($C$7,8,0),1,1)</f>
        <v>133.09</v>
      </c>
      <c r="E1551" s="4">
        <f ca="1">OFFSET(InputPriceData!D$15,CalculationsAndCharts!$A1551+$A$11,IF($C$7,8,0),1,1)</f>
        <v>133.38</v>
      </c>
      <c r="F1551" s="4">
        <f ca="1">OFFSET(InputPriceData!E$15,CalculationsAndCharts!$A1551+$A$11,IF($C$7,8,0),1,1)</f>
        <v>132.33000000000001</v>
      </c>
      <c r="G1551" s="4">
        <f ca="1">OFFSET(InputPriceData!F$15,CalculationsAndCharts!$A1551+$A$11,IF($C$7,8,0),1,1)</f>
        <v>132.85</v>
      </c>
      <c r="H1551" s="138"/>
      <c r="I1551" s="138"/>
      <c r="O1551" s="246">
        <f t="shared" ca="1" si="230"/>
        <v>2.8247409259001617</v>
      </c>
      <c r="P1551" s="246">
        <f t="shared" ca="1" si="231"/>
        <v>3.4320501286067846</v>
      </c>
      <c r="Q1551" s="246">
        <f t="shared" ca="1" si="233"/>
        <v>3.4320501286067846</v>
      </c>
      <c r="R1551" s="4">
        <f t="shared" ca="1" si="234"/>
        <v>1</v>
      </c>
      <c r="S1551" s="4">
        <f t="shared" ca="1" si="232"/>
        <v>1</v>
      </c>
      <c r="W1551" s="246">
        <f t="shared" ca="1" si="235"/>
        <v>2.8247409259001617</v>
      </c>
      <c r="X1551" s="246">
        <f t="shared" ca="1" si="236"/>
        <v>3.4320501286067846</v>
      </c>
      <c r="Y1551" s="246">
        <f t="shared" ca="1" si="237"/>
        <v>3.4320501286067846</v>
      </c>
      <c r="Z1551" s="4">
        <f t="shared" ca="1" si="238"/>
        <v>1</v>
      </c>
      <c r="AA1551" s="4">
        <f t="shared" ca="1" si="239"/>
        <v>1</v>
      </c>
    </row>
    <row r="1552" spans="1:27" x14ac:dyDescent="0.25">
      <c r="A1552">
        <v>1520</v>
      </c>
      <c r="B1552" s="176">
        <f ca="1">OFFSET(InputPriceData!B$15,CalculationsAndCharts!$A1552+$A$11,0,1,1)</f>
        <v>39352</v>
      </c>
      <c r="C1552" s="3">
        <f ca="1">OFFSET(InputPriceData!G$15,CalculationsAndCharts!$A1552+$A$11,IF($C$7,8,0),1,1)</f>
        <v>102713300</v>
      </c>
      <c r="D1552" s="4">
        <f ca="1">OFFSET(InputPriceData!C$15,CalculationsAndCharts!$A1552+$A$11,IF($C$7,8,0),1,1)</f>
        <v>133.13</v>
      </c>
      <c r="E1552" s="4">
        <f ca="1">OFFSET(InputPriceData!D$15,CalculationsAndCharts!$A1552+$A$11,IF($C$7,8,0),1,1)</f>
        <v>133.30000000000001</v>
      </c>
      <c r="F1552" s="4">
        <f ca="1">OFFSET(InputPriceData!E$15,CalculationsAndCharts!$A1552+$A$11,IF($C$7,8,0),1,1)</f>
        <v>132.51</v>
      </c>
      <c r="G1552" s="4">
        <f ca="1">OFFSET(InputPriceData!F$15,CalculationsAndCharts!$A1552+$A$11,IF($C$7,8,0),1,1)</f>
        <v>133.29</v>
      </c>
      <c r="H1552" s="138"/>
      <c r="I1552" s="138"/>
      <c r="O1552" s="246">
        <f t="shared" ca="1" si="230"/>
        <v>3.5755656617119693</v>
      </c>
      <c r="P1552" s="246">
        <f t="shared" ca="1" si="231"/>
        <v>3.403519643728949</v>
      </c>
      <c r="Q1552" s="246">
        <f t="shared" ca="1" si="233"/>
        <v>3.403519643728949</v>
      </c>
      <c r="R1552" s="4">
        <f t="shared" ca="1" si="234"/>
        <v>1</v>
      </c>
      <c r="S1552" s="4">
        <f t="shared" ca="1" si="232"/>
        <v>1</v>
      </c>
      <c r="W1552" s="246">
        <f t="shared" ca="1" si="235"/>
        <v>3.5755656617119693</v>
      </c>
      <c r="X1552" s="246">
        <f t="shared" ca="1" si="236"/>
        <v>3.403519643728949</v>
      </c>
      <c r="Y1552" s="246">
        <f t="shared" ca="1" si="237"/>
        <v>3.403519643728949</v>
      </c>
      <c r="Z1552" s="4">
        <f t="shared" ca="1" si="238"/>
        <v>1</v>
      </c>
      <c r="AA1552" s="4">
        <f t="shared" ca="1" si="239"/>
        <v>1</v>
      </c>
    </row>
    <row r="1553" spans="1:27" x14ac:dyDescent="0.25">
      <c r="A1553">
        <v>1521</v>
      </c>
      <c r="B1553" s="176">
        <f ca="1">OFFSET(InputPriceData!B$15,CalculationsAndCharts!$A1553+$A$11,0,1,1)</f>
        <v>39351</v>
      </c>
      <c r="C1553" s="3">
        <f ca="1">OFFSET(InputPriceData!G$15,CalculationsAndCharts!$A1553+$A$11,IF($C$7,8,0),1,1)</f>
        <v>135547000</v>
      </c>
      <c r="D1553" s="4">
        <f ca="1">OFFSET(InputPriceData!C$15,CalculationsAndCharts!$A1553+$A$11,IF($C$7,8,0),1,1)</f>
        <v>132.56</v>
      </c>
      <c r="E1553" s="4">
        <f ca="1">OFFSET(InputPriceData!D$15,CalculationsAndCharts!$A1553+$A$11,IF($C$7,8,0),1,1)</f>
        <v>133.01</v>
      </c>
      <c r="F1553" s="4">
        <f ca="1">OFFSET(InputPriceData!E$15,CalculationsAndCharts!$A1553+$A$11,IF($C$7,8,0),1,1)</f>
        <v>131.81</v>
      </c>
      <c r="G1553" s="4">
        <f ca="1">OFFSET(InputPriceData!F$15,CalculationsAndCharts!$A1553+$A$11,IF($C$7,8,0),1,1)</f>
        <v>132.51</v>
      </c>
      <c r="H1553" s="138"/>
      <c r="I1553" s="138"/>
      <c r="O1553" s="246">
        <f t="shared" ca="1" si="230"/>
        <v>3.1127262837107423</v>
      </c>
      <c r="P1553" s="246">
        <f t="shared" ca="1" si="231"/>
        <v>3.3339767889833771</v>
      </c>
      <c r="Q1553" s="246">
        <f t="shared" ca="1" si="233"/>
        <v>3.4175834107598217</v>
      </c>
      <c r="R1553" s="4">
        <f t="shared" ca="1" si="234"/>
        <v>0.97553633321334021</v>
      </c>
      <c r="S1553" s="4">
        <f t="shared" ca="1" si="232"/>
        <v>0.99869734333611992</v>
      </c>
      <c r="W1553" s="246">
        <f t="shared" ca="1" si="235"/>
        <v>3.1127262837107423</v>
      </c>
      <c r="X1553" s="246">
        <f t="shared" ca="1" si="236"/>
        <v>3.3339767889833771</v>
      </c>
      <c r="Y1553" s="246">
        <f t="shared" ca="1" si="237"/>
        <v>3.4175834107598217</v>
      </c>
      <c r="Z1553" s="4">
        <f t="shared" ca="1" si="238"/>
        <v>0.97553633321334021</v>
      </c>
      <c r="AA1553" s="4">
        <f t="shared" ca="1" si="239"/>
        <v>0.9894417733949965</v>
      </c>
    </row>
    <row r="1554" spans="1:27" x14ac:dyDescent="0.25">
      <c r="A1554">
        <v>1522</v>
      </c>
      <c r="B1554" s="176">
        <f ca="1">OFFSET(InputPriceData!B$15,CalculationsAndCharts!$A1554+$A$11,0,1,1)</f>
        <v>39350</v>
      </c>
      <c r="C1554" s="3">
        <f ca="1">OFFSET(InputPriceData!G$15,CalculationsAndCharts!$A1554+$A$11,IF($C$7,8,0),1,1)</f>
        <v>142289900</v>
      </c>
      <c r="D1554" s="4">
        <f ca="1">OFFSET(InputPriceData!C$15,CalculationsAndCharts!$A1554+$A$11,IF($C$7,8,0),1,1)</f>
        <v>131.31</v>
      </c>
      <c r="E1554" s="4">
        <f ca="1">OFFSET(InputPriceData!D$15,CalculationsAndCharts!$A1554+$A$11,IF($C$7,8,0),1,1)</f>
        <v>132.05000000000001</v>
      </c>
      <c r="F1554" s="4">
        <f ca="1">OFFSET(InputPriceData!E$15,CalculationsAndCharts!$A1554+$A$11,IF($C$7,8,0),1,1)</f>
        <v>131.01</v>
      </c>
      <c r="G1554" s="4">
        <f ca="1">OFFSET(InputPriceData!F$15,CalculationsAndCharts!$A1554+$A$11,IF($C$7,8,0),1,1)</f>
        <v>131.81</v>
      </c>
      <c r="H1554" s="138"/>
      <c r="I1554" s="138"/>
      <c r="O1554" s="246">
        <f t="shared" ca="1" si="230"/>
        <v>2.6841191128502357</v>
      </c>
      <c r="P1554" s="246">
        <f t="shared" ca="1" si="231"/>
        <v>3.2267932759178262</v>
      </c>
      <c r="Q1554" s="246">
        <f t="shared" ca="1" si="233"/>
        <v>3.4486209997576407</v>
      </c>
      <c r="R1554" s="4">
        <f t="shared" ca="1" si="234"/>
        <v>0.93567639823123394</v>
      </c>
      <c r="S1554" s="4">
        <f t="shared" ca="1" si="232"/>
        <v>0.9965081539580567</v>
      </c>
      <c r="W1554" s="246">
        <f t="shared" ca="1" si="235"/>
        <v>2.6841191128502357</v>
      </c>
      <c r="X1554" s="246">
        <f t="shared" ca="1" si="236"/>
        <v>3.2267932759178262</v>
      </c>
      <c r="Y1554" s="246">
        <f t="shared" ca="1" si="237"/>
        <v>3.4486209997576407</v>
      </c>
      <c r="Z1554" s="4">
        <f t="shared" ca="1" si="238"/>
        <v>0.93567639823123394</v>
      </c>
      <c r="AA1554" s="4">
        <f t="shared" ca="1" si="239"/>
        <v>0.97191662093006737</v>
      </c>
    </row>
    <row r="1555" spans="1:27" x14ac:dyDescent="0.25">
      <c r="A1555">
        <v>1523</v>
      </c>
      <c r="B1555" s="176">
        <f ca="1">OFFSET(InputPriceData!B$15,CalculationsAndCharts!$A1555+$A$11,0,1,1)</f>
        <v>39349</v>
      </c>
      <c r="C1555" s="3">
        <f ca="1">OFFSET(InputPriceData!G$15,CalculationsAndCharts!$A1555+$A$11,IF($C$7,8,0),1,1)</f>
        <v>139450200</v>
      </c>
      <c r="D1555" s="4">
        <f ca="1">OFFSET(InputPriceData!C$15,CalculationsAndCharts!$A1555+$A$11,IF($C$7,8,0),1,1)</f>
        <v>132.71</v>
      </c>
      <c r="E1555" s="4">
        <f ca="1">OFFSET(InputPriceData!D$15,CalculationsAndCharts!$A1555+$A$11,IF($C$7,8,0),1,1)</f>
        <v>133.05000000000001</v>
      </c>
      <c r="F1555" s="4">
        <f ca="1">OFFSET(InputPriceData!E$15,CalculationsAndCharts!$A1555+$A$11,IF($C$7,8,0),1,1)</f>
        <v>131.78</v>
      </c>
      <c r="G1555" s="4">
        <f ca="1">OFFSET(InputPriceData!F$15,CalculationsAndCharts!$A1555+$A$11,IF($C$7,8,0),1,1)</f>
        <v>132.07</v>
      </c>
      <c r="H1555" s="138"/>
      <c r="I1555" s="138"/>
      <c r="O1555" s="246">
        <f t="shared" ca="1" si="230"/>
        <v>3.2142511195030856</v>
      </c>
      <c r="P1555" s="246">
        <f t="shared" ca="1" si="231"/>
        <v>3.0192074459793101</v>
      </c>
      <c r="Q1555" s="246">
        <f t="shared" ca="1" si="233"/>
        <v>3.4799404639330382</v>
      </c>
      <c r="R1555" s="4">
        <f t="shared" ca="1" si="234"/>
        <v>0.86760318955772986</v>
      </c>
      <c r="S1555" s="4">
        <f t="shared" ca="1" si="232"/>
        <v>0.99256549734803279</v>
      </c>
      <c r="W1555" s="246">
        <f t="shared" ca="1" si="235"/>
        <v>3.2142511195030856</v>
      </c>
      <c r="X1555" s="246">
        <f t="shared" ca="1" si="236"/>
        <v>3.0192074459793101</v>
      </c>
      <c r="Y1555" s="246">
        <f t="shared" ca="1" si="237"/>
        <v>3.4799404639330382</v>
      </c>
      <c r="Z1555" s="4">
        <f t="shared" ca="1" si="238"/>
        <v>0.86760318955772986</v>
      </c>
      <c r="AA1555" s="4">
        <f t="shared" ca="1" si="239"/>
        <v>0.94102772669915224</v>
      </c>
    </row>
    <row r="1556" spans="1:27" x14ac:dyDescent="0.25">
      <c r="A1556">
        <v>1524</v>
      </c>
      <c r="B1556" s="176">
        <f ca="1">OFFSET(InputPriceData!B$15,CalculationsAndCharts!$A1556+$A$11,0,1,1)</f>
        <v>39346</v>
      </c>
      <c r="C1556" s="3">
        <f ca="1">OFFSET(InputPriceData!G$15,CalculationsAndCharts!$A1556+$A$11,IF($C$7,8,0),1,1)</f>
        <v>141457500</v>
      </c>
      <c r="D1556" s="4">
        <f ca="1">OFFSET(InputPriceData!C$15,CalculationsAndCharts!$A1556+$A$11,IF($C$7,8,0),1,1)</f>
        <v>132.96</v>
      </c>
      <c r="E1556" s="4">
        <f ca="1">OFFSET(InputPriceData!D$15,CalculationsAndCharts!$A1556+$A$11,IF($C$7,8,0),1,1)</f>
        <v>133.32</v>
      </c>
      <c r="F1556" s="4">
        <f ca="1">OFFSET(InputPriceData!E$15,CalculationsAndCharts!$A1556+$A$11,IF($C$7,8,0),1,1)</f>
        <v>132.12</v>
      </c>
      <c r="G1556" s="4">
        <f ca="1">OFFSET(InputPriceData!F$15,CalculationsAndCharts!$A1556+$A$11,IF($C$7,8,0),1,1)</f>
        <v>132.32</v>
      </c>
      <c r="H1556" s="138"/>
      <c r="I1556" s="138"/>
      <c r="O1556" s="246">
        <f t="shared" ca="1" si="230"/>
        <v>3.7765588716635037</v>
      </c>
      <c r="P1556" s="246">
        <f t="shared" ca="1" si="231"/>
        <v>2.6868969143428569</v>
      </c>
      <c r="Q1556" s="246">
        <f t="shared" ca="1" si="233"/>
        <v>3.511544363201855</v>
      </c>
      <c r="R1556" s="4">
        <f t="shared" ca="1" si="234"/>
        <v>0.76516103356100629</v>
      </c>
      <c r="S1556" s="4">
        <f t="shared" ca="1" si="232"/>
        <v>0.98609305234993971</v>
      </c>
      <c r="W1556" s="246">
        <f t="shared" ca="1" si="235"/>
        <v>3.7765588716635037</v>
      </c>
      <c r="X1556" s="246">
        <f t="shared" ca="1" si="236"/>
        <v>2.6868969143428569</v>
      </c>
      <c r="Y1556" s="246">
        <f t="shared" ca="1" si="237"/>
        <v>3.511544363201855</v>
      </c>
      <c r="Z1556" s="4">
        <f t="shared" ca="1" si="238"/>
        <v>0.76516103356100629</v>
      </c>
      <c r="AA1556" s="4">
        <f t="shared" ca="1" si="239"/>
        <v>0.89211605613389444</v>
      </c>
    </row>
    <row r="1557" spans="1:27" x14ac:dyDescent="0.25">
      <c r="A1557">
        <v>1525</v>
      </c>
      <c r="B1557" s="176">
        <f ca="1">OFFSET(InputPriceData!B$15,CalculationsAndCharts!$A1557+$A$11,0,1,1)</f>
        <v>39345</v>
      </c>
      <c r="C1557" s="3">
        <f ca="1">OFFSET(InputPriceData!G$15,CalculationsAndCharts!$A1557+$A$11,IF($C$7,8,0),1,1)</f>
        <v>175186800</v>
      </c>
      <c r="D1557" s="4">
        <f ca="1">OFFSET(InputPriceData!C$15,CalculationsAndCharts!$A1557+$A$11,IF($C$7,8,0),1,1)</f>
        <v>132.88</v>
      </c>
      <c r="E1557" s="4">
        <f ca="1">OFFSET(InputPriceData!D$15,CalculationsAndCharts!$A1557+$A$11,IF($C$7,8,0),1,1)</f>
        <v>132.96</v>
      </c>
      <c r="F1557" s="4">
        <f ca="1">OFFSET(InputPriceData!E$15,CalculationsAndCharts!$A1557+$A$11,IF($C$7,8,0),1,1)</f>
        <v>131.81</v>
      </c>
      <c r="G1557" s="4">
        <f ca="1">OFFSET(InputPriceData!F$15,CalculationsAndCharts!$A1557+$A$11,IF($C$7,8,0),1,1)</f>
        <v>131.96</v>
      </c>
      <c r="H1557" s="138"/>
      <c r="I1557" s="138"/>
      <c r="O1557" s="246">
        <f t="shared" ca="1" si="230"/>
        <v>3.7452988635676485</v>
      </c>
      <c r="P1557" s="246">
        <f t="shared" ca="1" si="231"/>
        <v>2.2683466696431163</v>
      </c>
      <c r="Q1557" s="246">
        <f t="shared" ca="1" si="233"/>
        <v>3.5434352807284109</v>
      </c>
      <c r="R1557" s="4">
        <f t="shared" ca="1" si="234"/>
        <v>0.64015467757515265</v>
      </c>
      <c r="S1557" s="4">
        <f t="shared" ca="1" si="232"/>
        <v>0.97716919164351712</v>
      </c>
      <c r="W1557" s="246">
        <f t="shared" ca="1" si="235"/>
        <v>3.7452988635676485</v>
      </c>
      <c r="X1557" s="246">
        <f t="shared" ca="1" si="236"/>
        <v>2.2683466696431163</v>
      </c>
      <c r="Y1557" s="246">
        <f t="shared" ca="1" si="237"/>
        <v>3.5434352807284109</v>
      </c>
      <c r="Z1557" s="4">
        <f t="shared" ca="1" si="238"/>
        <v>0.64015467757515265</v>
      </c>
      <c r="AA1557" s="4">
        <f t="shared" ca="1" si="239"/>
        <v>0.82810783574072755</v>
      </c>
    </row>
    <row r="1558" spans="1:27" x14ac:dyDescent="0.25">
      <c r="A1558">
        <v>1526</v>
      </c>
      <c r="B1558" s="176">
        <f ca="1">OFFSET(InputPriceData!B$15,CalculationsAndCharts!$A1558+$A$11,0,1,1)</f>
        <v>39344</v>
      </c>
      <c r="C1558" s="3">
        <f ca="1">OFFSET(InputPriceData!G$15,CalculationsAndCharts!$A1558+$A$11,IF($C$7,8,0),1,1)</f>
        <v>193779900</v>
      </c>
      <c r="D1558" s="4">
        <f ca="1">OFFSET(InputPriceData!C$15,CalculationsAndCharts!$A1558+$A$11,IF($C$7,8,0),1,1)</f>
        <v>132.94</v>
      </c>
      <c r="E1558" s="4">
        <f ca="1">OFFSET(InputPriceData!D$15,CalculationsAndCharts!$A1558+$A$11,IF($C$7,8,0),1,1)</f>
        <v>133.79</v>
      </c>
      <c r="F1558" s="4">
        <f ca="1">OFFSET(InputPriceData!E$15,CalculationsAndCharts!$A1558+$A$11,IF($C$7,8,0),1,1)</f>
        <v>132.34</v>
      </c>
      <c r="G1558" s="4">
        <f ca="1">OFFSET(InputPriceData!F$15,CalculationsAndCharts!$A1558+$A$11,IF($C$7,8,0),1,1)</f>
        <v>132.9</v>
      </c>
      <c r="H1558" s="138"/>
      <c r="I1558" s="138"/>
      <c r="O1558" s="246">
        <f t="shared" ca="1" si="230"/>
        <v>5.0631421151050349</v>
      </c>
      <c r="P1558" s="246">
        <f t="shared" ca="1" si="231"/>
        <v>1.799607168422686</v>
      </c>
      <c r="Q1558" s="246">
        <f t="shared" ca="1" si="233"/>
        <v>3.5756158231366406</v>
      </c>
      <c r="R1558" s="4">
        <f t="shared" ca="1" si="234"/>
        <v>0.50329992298893422</v>
      </c>
      <c r="S1558" s="4">
        <f t="shared" ca="1" si="232"/>
        <v>0.96581484127650363</v>
      </c>
      <c r="W1558" s="246">
        <f t="shared" ca="1" si="235"/>
        <v>5.0631421151050349</v>
      </c>
      <c r="X1558" s="246">
        <f t="shared" ca="1" si="236"/>
        <v>1.799607168422686</v>
      </c>
      <c r="Y1558" s="246">
        <f t="shared" ca="1" si="237"/>
        <v>3.5756158231366406</v>
      </c>
      <c r="Z1558" s="4">
        <f t="shared" ca="1" si="238"/>
        <v>0.50329992298893422</v>
      </c>
      <c r="AA1558" s="4">
        <f t="shared" ca="1" si="239"/>
        <v>0.75192284000223575</v>
      </c>
    </row>
    <row r="1559" spans="1:27" x14ac:dyDescent="0.25">
      <c r="A1559">
        <v>1527</v>
      </c>
      <c r="B1559" s="176">
        <f ca="1">OFFSET(InputPriceData!B$15,CalculationsAndCharts!$A1559+$A$11,0,1,1)</f>
        <v>39343</v>
      </c>
      <c r="C1559" s="3">
        <f ca="1">OFFSET(InputPriceData!G$15,CalculationsAndCharts!$A1559+$A$11,IF($C$7,8,0),1,1)</f>
        <v>263759500</v>
      </c>
      <c r="D1559" s="4">
        <f ca="1">OFFSET(InputPriceData!C$15,CalculationsAndCharts!$A1559+$A$11,IF($C$7,8,0),1,1)</f>
        <v>128.97</v>
      </c>
      <c r="E1559" s="4">
        <f ca="1">OFFSET(InputPriceData!D$15,CalculationsAndCharts!$A1559+$A$11,IF($C$7,8,0),1,1)</f>
        <v>132.15</v>
      </c>
      <c r="F1559" s="4">
        <f ca="1">OFFSET(InputPriceData!E$15,CalculationsAndCharts!$A1559+$A$11,IF($C$7,8,0),1,1)</f>
        <v>128.37</v>
      </c>
      <c r="G1559" s="4">
        <f ca="1">OFFSET(InputPriceData!F$15,CalculationsAndCharts!$A1559+$A$11,IF($C$7,8,0),1,1)</f>
        <v>132.12</v>
      </c>
      <c r="H1559" s="138"/>
      <c r="I1559" s="138"/>
      <c r="O1559" s="246">
        <f t="shared" ca="1" si="230"/>
        <v>4.6939724074532343</v>
      </c>
      <c r="P1559" s="246">
        <f t="shared" ca="1" si="231"/>
        <v>1.3896179224121017</v>
      </c>
      <c r="Q1559" s="246">
        <f t="shared" ca="1" si="233"/>
        <v>3.6080886207231488</v>
      </c>
      <c r="R1559" s="4">
        <f t="shared" ca="1" si="234"/>
        <v>0.38513963166835641</v>
      </c>
      <c r="S1559" s="4">
        <f t="shared" ca="1" si="232"/>
        <v>0.95434066179535693</v>
      </c>
      <c r="W1559" s="246">
        <f t="shared" ca="1" si="235"/>
        <v>4.6939724074532343</v>
      </c>
      <c r="X1559" s="246">
        <f t="shared" ca="1" si="236"/>
        <v>1.3896179224121017</v>
      </c>
      <c r="Y1559" s="246">
        <f t="shared" ca="1" si="237"/>
        <v>3.6080886207231488</v>
      </c>
      <c r="Z1559" s="4">
        <f t="shared" ca="1" si="238"/>
        <v>0.38513963166835641</v>
      </c>
      <c r="AA1559" s="4">
        <f t="shared" ca="1" si="239"/>
        <v>0.6803307048386622</v>
      </c>
    </row>
    <row r="1560" spans="1:27" x14ac:dyDescent="0.25">
      <c r="A1560">
        <v>1528</v>
      </c>
      <c r="B1560" s="176">
        <f ca="1">OFFSET(InputPriceData!B$15,CalculationsAndCharts!$A1560+$A$11,0,1,1)</f>
        <v>39342</v>
      </c>
      <c r="C1560" s="3">
        <f ca="1">OFFSET(InputPriceData!G$15,CalculationsAndCharts!$A1560+$A$11,IF($C$7,8,0),1,1)</f>
        <v>109870800</v>
      </c>
      <c r="D1560" s="4">
        <f ca="1">OFFSET(InputPriceData!C$15,CalculationsAndCharts!$A1560+$A$11,IF($C$7,8,0),1,1)</f>
        <v>128.52000000000001</v>
      </c>
      <c r="E1560" s="4">
        <f ca="1">OFFSET(InputPriceData!D$15,CalculationsAndCharts!$A1560+$A$11,IF($C$7,8,0),1,1)</f>
        <v>128.82</v>
      </c>
      <c r="F1560" s="4">
        <f ca="1">OFFSET(InputPriceData!E$15,CalculationsAndCharts!$A1560+$A$11,IF($C$7,8,0),1,1)</f>
        <v>127.93</v>
      </c>
      <c r="G1560" s="4">
        <f ca="1">OFFSET(InputPriceData!F$15,CalculationsAndCharts!$A1560+$A$11,IF($C$7,8,0),1,1)</f>
        <v>128.34</v>
      </c>
      <c r="H1560" s="138"/>
      <c r="I1560" s="138"/>
      <c r="O1560" s="246">
        <f t="shared" ca="1" si="230"/>
        <v>1.142934579192181</v>
      </c>
      <c r="P1560" s="246">
        <f t="shared" ca="1" si="231"/>
        <v>1.1801908902128218</v>
      </c>
      <c r="Q1560" s="246">
        <f t="shared" ca="1" si="233"/>
        <v>3.6408563276721986</v>
      </c>
      <c r="R1560" s="4">
        <f t="shared" ca="1" si="234"/>
        <v>0.32415200820829515</v>
      </c>
      <c r="S1560" s="4">
        <f t="shared" ca="1" si="232"/>
        <v>0.94767912566038859</v>
      </c>
      <c r="W1560" s="246">
        <f t="shared" ca="1" si="235"/>
        <v>1.142934579192181</v>
      </c>
      <c r="X1560" s="246">
        <f t="shared" ca="1" si="236"/>
        <v>1.1801908902128218</v>
      </c>
      <c r="Y1560" s="246">
        <f t="shared" ca="1" si="237"/>
        <v>3.6408563276721986</v>
      </c>
      <c r="Z1560" s="4">
        <f t="shared" ca="1" si="238"/>
        <v>0.32415200820829515</v>
      </c>
      <c r="AA1560" s="4">
        <f t="shared" ca="1" si="239"/>
        <v>0.64103490720716672</v>
      </c>
    </row>
    <row r="1561" spans="1:27" x14ac:dyDescent="0.25">
      <c r="A1561">
        <v>1529</v>
      </c>
      <c r="B1561" s="176">
        <f ca="1">OFFSET(InputPriceData!B$15,CalculationsAndCharts!$A1561+$A$11,0,1,1)</f>
        <v>39339</v>
      </c>
      <c r="C1561" s="3">
        <f ca="1">OFFSET(InputPriceData!G$15,CalculationsAndCharts!$A1561+$A$11,IF($C$7,8,0),1,1)</f>
        <v>121911000</v>
      </c>
      <c r="D1561" s="4">
        <f ca="1">OFFSET(InputPriceData!C$15,CalculationsAndCharts!$A1561+$A$11,IF($C$7,8,0),1,1)</f>
        <v>128.22</v>
      </c>
      <c r="E1561" s="4">
        <f ca="1">OFFSET(InputPriceData!D$15,CalculationsAndCharts!$A1561+$A$11,IF($C$7,8,0),1,1)</f>
        <v>129.19</v>
      </c>
      <c r="F1561" s="4">
        <f ca="1">OFFSET(InputPriceData!E$15,CalculationsAndCharts!$A1561+$A$11,IF($C$7,8,0),1,1)</f>
        <v>128.02000000000001</v>
      </c>
      <c r="G1561" s="4">
        <f ca="1">OFFSET(InputPriceData!F$15,CalculationsAndCharts!$A1561+$A$11,IF($C$7,8,0),1,1)</f>
        <v>129.03</v>
      </c>
      <c r="H1561" s="138"/>
      <c r="I1561" s="138"/>
      <c r="O1561" s="246">
        <f t="shared" ca="1" si="230"/>
        <v>1.9349139941530691</v>
      </c>
      <c r="P1561" s="246">
        <f t="shared" ca="1" si="231"/>
        <v>1.0678012813837929</v>
      </c>
      <c r="Q1561" s="246">
        <f t="shared" ca="1" si="233"/>
        <v>3.6739216222726525</v>
      </c>
      <c r="R1561" s="4">
        <f t="shared" ca="1" si="234"/>
        <v>0.29064345709238659</v>
      </c>
      <c r="S1561" s="4">
        <f t="shared" ca="1" si="232"/>
        <v>0.94377232973286163</v>
      </c>
      <c r="W1561" s="246">
        <f t="shared" ca="1" si="235"/>
        <v>1.9349139941530691</v>
      </c>
      <c r="X1561" s="246">
        <f t="shared" ca="1" si="236"/>
        <v>1.0678012813837929</v>
      </c>
      <c r="Y1561" s="246">
        <f t="shared" ca="1" si="237"/>
        <v>3.6739216222726525</v>
      </c>
      <c r="Z1561" s="4">
        <f t="shared" ca="1" si="238"/>
        <v>0.29064345709238659</v>
      </c>
      <c r="AA1561" s="4">
        <f t="shared" ca="1" si="239"/>
        <v>0.61871345059964988</v>
      </c>
    </row>
    <row r="1562" spans="1:27" x14ac:dyDescent="0.25">
      <c r="A1562">
        <v>1530</v>
      </c>
      <c r="B1562" s="176">
        <f ca="1">OFFSET(InputPriceData!B$15,CalculationsAndCharts!$A1562+$A$11,0,1,1)</f>
        <v>39338</v>
      </c>
      <c r="C1562" s="3">
        <f ca="1">OFFSET(InputPriceData!G$15,CalculationsAndCharts!$A1562+$A$11,IF($C$7,8,0),1,1)</f>
        <v>154079000</v>
      </c>
      <c r="D1562" s="4">
        <f ca="1">OFFSET(InputPriceData!C$15,CalculationsAndCharts!$A1562+$A$11,IF($C$7,8,0),1,1)</f>
        <v>128.72999999999999</v>
      </c>
      <c r="E1562" s="4">
        <f ca="1">OFFSET(InputPriceData!D$15,CalculationsAndCharts!$A1562+$A$11,IF($C$7,8,0),1,1)</f>
        <v>129.51</v>
      </c>
      <c r="F1562" s="4">
        <f ca="1">OFFSET(InputPriceData!E$15,CalculationsAndCharts!$A1562+$A$11,IF($C$7,8,0),1,1)</f>
        <v>128.41999999999999</v>
      </c>
      <c r="G1562" s="4">
        <f ca="1">OFFSET(InputPriceData!F$15,CalculationsAndCharts!$A1562+$A$11,IF($C$7,8,0),1,1)</f>
        <v>129.04</v>
      </c>
      <c r="H1562" s="138"/>
      <c r="I1562" s="138"/>
      <c r="O1562" s="246">
        <f t="shared" ca="1" si="230"/>
        <v>2.0852574470821961</v>
      </c>
      <c r="P1562" s="246">
        <f t="shared" ca="1" si="231"/>
        <v>0.95060026090315797</v>
      </c>
      <c r="Q1562" s="246">
        <f t="shared" ca="1" si="233"/>
        <v>3.7072872071368845</v>
      </c>
      <c r="R1562" s="4">
        <f t="shared" ca="1" si="234"/>
        <v>0.25641397814368444</v>
      </c>
      <c r="S1562" s="4">
        <f t="shared" ca="1" si="232"/>
        <v>0.93958380014792375</v>
      </c>
      <c r="W1562" s="246">
        <f t="shared" ca="1" si="235"/>
        <v>2.0852574470821961</v>
      </c>
      <c r="X1562" s="246">
        <f t="shared" ca="1" si="236"/>
        <v>0.95060026090315797</v>
      </c>
      <c r="Y1562" s="246">
        <f t="shared" ca="1" si="237"/>
        <v>3.7072872071368845</v>
      </c>
      <c r="Z1562" s="4">
        <f t="shared" ca="1" si="238"/>
        <v>0.25641397814368444</v>
      </c>
      <c r="AA1562" s="4">
        <f t="shared" ca="1" si="239"/>
        <v>0.59535140888538485</v>
      </c>
    </row>
    <row r="1563" spans="1:27" x14ac:dyDescent="0.25">
      <c r="A1563">
        <v>1531</v>
      </c>
      <c r="B1563" s="176">
        <f ca="1">OFFSET(InputPriceData!B$15,CalculationsAndCharts!$A1563+$A$11,0,1,1)</f>
        <v>39337</v>
      </c>
      <c r="C1563" s="3">
        <f ca="1">OFFSET(InputPriceData!G$15,CalculationsAndCharts!$A1563+$A$11,IF($C$7,8,0),1,1)</f>
        <v>149554600</v>
      </c>
      <c r="D1563" s="4">
        <f ca="1">OFFSET(InputPriceData!C$15,CalculationsAndCharts!$A1563+$A$11,IF($C$7,8,0),1,1)</f>
        <v>127.64</v>
      </c>
      <c r="E1563" s="4">
        <f ca="1">OFFSET(InputPriceData!D$15,CalculationsAndCharts!$A1563+$A$11,IF($C$7,8,0),1,1)</f>
        <v>128.63</v>
      </c>
      <c r="F1563" s="4">
        <f ca="1">OFFSET(InputPriceData!E$15,CalculationsAndCharts!$A1563+$A$11,IF($C$7,8,0),1,1)</f>
        <v>127.37</v>
      </c>
      <c r="G1563" s="4">
        <f ca="1">OFFSET(InputPriceData!F$15,CalculationsAndCharts!$A1563+$A$11,IF($C$7,8,0),1,1)</f>
        <v>128.13999999999999</v>
      </c>
      <c r="H1563" s="138"/>
      <c r="I1563" s="138"/>
      <c r="O1563" s="246">
        <f t="shared" ca="1" si="230"/>
        <v>1.2934497114236296</v>
      </c>
      <c r="P1563" s="246">
        <f t="shared" ca="1" si="231"/>
        <v>0.89838681289366029</v>
      </c>
      <c r="Q1563" s="246">
        <f t="shared" ca="1" si="233"/>
        <v>3.7409558094216795</v>
      </c>
      <c r="R1563" s="4">
        <f t="shared" ca="1" si="234"/>
        <v>0.24014900433494921</v>
      </c>
      <c r="S1563" s="4">
        <f t="shared" ca="1" si="232"/>
        <v>0.93751914421054472</v>
      </c>
      <c r="W1563" s="246">
        <f t="shared" ca="1" si="235"/>
        <v>1.2934497114236296</v>
      </c>
      <c r="X1563" s="246">
        <f t="shared" ca="1" si="236"/>
        <v>0.89838681289366029</v>
      </c>
      <c r="Y1563" s="246">
        <f t="shared" ca="1" si="237"/>
        <v>3.7409558094216795</v>
      </c>
      <c r="Z1563" s="4">
        <f t="shared" ca="1" si="238"/>
        <v>0.24014900433494921</v>
      </c>
      <c r="AA1563" s="4">
        <f t="shared" ca="1" si="239"/>
        <v>0.58404579762106523</v>
      </c>
    </row>
    <row r="1564" spans="1:27" x14ac:dyDescent="0.25">
      <c r="A1564">
        <v>1532</v>
      </c>
      <c r="B1564" s="176">
        <f ca="1">OFFSET(InputPriceData!B$15,CalculationsAndCharts!$A1564+$A$11,0,1,1)</f>
        <v>39336</v>
      </c>
      <c r="C1564" s="3">
        <f ca="1">OFFSET(InputPriceData!G$15,CalculationsAndCharts!$A1564+$A$11,IF($C$7,8,0),1,1)</f>
        <v>162081900</v>
      </c>
      <c r="D1564" s="4">
        <f ca="1">OFFSET(InputPriceData!C$15,CalculationsAndCharts!$A1564+$A$11,IF($C$7,8,0),1,1)</f>
        <v>126.73</v>
      </c>
      <c r="E1564" s="4">
        <f ca="1">OFFSET(InputPriceData!D$15,CalculationsAndCharts!$A1564+$A$11,IF($C$7,8,0),1,1)</f>
        <v>127.99</v>
      </c>
      <c r="F1564" s="4">
        <f ca="1">OFFSET(InputPriceData!E$15,CalculationsAndCharts!$A1564+$A$11,IF($C$7,8,0),1,1)</f>
        <v>126.63</v>
      </c>
      <c r="G1564" s="4">
        <f ca="1">OFFSET(InputPriceData!F$15,CalculationsAndCharts!$A1564+$A$11,IF($C$7,8,0),1,1)</f>
        <v>127.81</v>
      </c>
      <c r="H1564" s="138"/>
      <c r="I1564" s="138"/>
      <c r="O1564" s="246">
        <f t="shared" ca="1" si="230"/>
        <v>1.0215732794856414</v>
      </c>
      <c r="P1564" s="246">
        <f t="shared" ca="1" si="231"/>
        <v>0.91442368728506374</v>
      </c>
      <c r="Q1564" s="246">
        <f t="shared" ca="1" si="233"/>
        <v>3.7749301810511398</v>
      </c>
      <c r="R1564" s="4">
        <f t="shared" ca="1" si="234"/>
        <v>0.24223592051454576</v>
      </c>
      <c r="S1564" s="4">
        <f t="shared" ca="1" si="232"/>
        <v>0.93778683008556951</v>
      </c>
      <c r="W1564" s="246">
        <f t="shared" ca="1" si="235"/>
        <v>1.0215732794856414</v>
      </c>
      <c r="X1564" s="246">
        <f t="shared" ca="1" si="236"/>
        <v>0.91442368728506374</v>
      </c>
      <c r="Y1564" s="246">
        <f t="shared" ca="1" si="237"/>
        <v>3.7749301810511398</v>
      </c>
      <c r="Z1564" s="4">
        <f t="shared" ca="1" si="238"/>
        <v>0.24223592051454576</v>
      </c>
      <c r="AA1564" s="4">
        <f t="shared" ca="1" si="239"/>
        <v>0.58550389092164468</v>
      </c>
    </row>
    <row r="1565" spans="1:27" x14ac:dyDescent="0.25">
      <c r="A1565">
        <v>1533</v>
      </c>
      <c r="B1565" s="176">
        <f ca="1">OFFSET(InputPriceData!B$15,CalculationsAndCharts!$A1565+$A$11,0,1,1)</f>
        <v>39335</v>
      </c>
      <c r="C1565" s="3">
        <f ca="1">OFFSET(InputPriceData!G$15,CalculationsAndCharts!$A1565+$A$11,IF($C$7,8,0),1,1)</f>
        <v>192305900</v>
      </c>
      <c r="D1565" s="4">
        <f ca="1">OFFSET(InputPriceData!C$15,CalculationsAndCharts!$A1565+$A$11,IF($C$7,8,0),1,1)</f>
        <v>126.97</v>
      </c>
      <c r="E1565" s="4">
        <f ca="1">OFFSET(InputPriceData!D$15,CalculationsAndCharts!$A1565+$A$11,IF($C$7,8,0),1,1)</f>
        <v>127.15</v>
      </c>
      <c r="F1565" s="4">
        <f ca="1">OFFSET(InputPriceData!E$15,CalculationsAndCharts!$A1565+$A$11,IF($C$7,8,0),1,1)</f>
        <v>125.07</v>
      </c>
      <c r="G1565" s="4">
        <f ca="1">OFFSET(InputPriceData!F$15,CalculationsAndCharts!$A1565+$A$11,IF($C$7,8,0),1,1)</f>
        <v>126.34</v>
      </c>
      <c r="H1565" s="138"/>
      <c r="I1565" s="138"/>
      <c r="O1565" s="246">
        <f t="shared" ca="1" si="230"/>
        <v>-0.4700699308577857</v>
      </c>
      <c r="P1565" s="246">
        <f t="shared" ca="1" si="231"/>
        <v>0.96937949912340249</v>
      </c>
      <c r="Q1565" s="246">
        <f t="shared" ca="1" si="233"/>
        <v>3.8092130989416142</v>
      </c>
      <c r="R1565" s="4">
        <f t="shared" ca="1" si="234"/>
        <v>0.25448287453194562</v>
      </c>
      <c r="S1565" s="4">
        <f t="shared" ca="1" si="232"/>
        <v>0.93934124122250728</v>
      </c>
      <c r="W1565" s="246">
        <f t="shared" ca="1" si="235"/>
        <v>-0.4700699308577857</v>
      </c>
      <c r="X1565" s="246">
        <f t="shared" ca="1" si="236"/>
        <v>0.96937949912340249</v>
      </c>
      <c r="Y1565" s="246">
        <f t="shared" ca="1" si="237"/>
        <v>3.8092130989416142</v>
      </c>
      <c r="Z1565" s="4">
        <f t="shared" ca="1" si="238"/>
        <v>0.25448287453194562</v>
      </c>
      <c r="AA1565" s="4">
        <f t="shared" ca="1" si="239"/>
        <v>0.5940161042416704</v>
      </c>
    </row>
    <row r="1566" spans="1:27" x14ac:dyDescent="0.25">
      <c r="A1566">
        <v>1534</v>
      </c>
      <c r="B1566" s="176">
        <f ca="1">OFFSET(InputPriceData!B$15,CalculationsAndCharts!$A1566+$A$11,0,1,1)</f>
        <v>39332</v>
      </c>
      <c r="C1566" s="3">
        <f ca="1">OFFSET(InputPriceData!G$15,CalculationsAndCharts!$A1566+$A$11,IF($C$7,8,0),1,1)</f>
        <v>235447600</v>
      </c>
      <c r="D1566" s="4">
        <f ca="1">OFFSET(InputPriceData!C$15,CalculationsAndCharts!$A1566+$A$11,IF($C$7,8,0),1,1)</f>
        <v>126.94</v>
      </c>
      <c r="E1566" s="4">
        <f ca="1">OFFSET(InputPriceData!D$15,CalculationsAndCharts!$A1566+$A$11,IF($C$7,8,0),1,1)</f>
        <v>127.29</v>
      </c>
      <c r="F1566" s="4">
        <f ca="1">OFFSET(InputPriceData!E$15,CalculationsAndCharts!$A1566+$A$11,IF($C$7,8,0),1,1)</f>
        <v>125.88</v>
      </c>
      <c r="G1566" s="4">
        <f ca="1">OFFSET(InputPriceData!F$15,CalculationsAndCharts!$A1566+$A$11,IF($C$7,8,0),1,1)</f>
        <v>126.58</v>
      </c>
      <c r="H1566" s="138"/>
      <c r="I1566" s="138"/>
      <c r="O1566" s="246">
        <f t="shared" ca="1" si="230"/>
        <v>-0.31079637156352513</v>
      </c>
      <c r="P1566" s="246">
        <f t="shared" ca="1" si="231"/>
        <v>0.96961148177545775</v>
      </c>
      <c r="Q1566" s="246">
        <f t="shared" ca="1" si="233"/>
        <v>3.8438073652286722</v>
      </c>
      <c r="R1566" s="4">
        <f t="shared" ca="1" si="234"/>
        <v>0.25225288097073367</v>
      </c>
      <c r="S1566" s="4">
        <f t="shared" ca="1" si="232"/>
        <v>0.93906028492170546</v>
      </c>
      <c r="W1566" s="246">
        <f t="shared" ca="1" si="235"/>
        <v>-0.31079637156352513</v>
      </c>
      <c r="X1566" s="246">
        <f t="shared" ca="1" si="236"/>
        <v>0.96961148177545775</v>
      </c>
      <c r="Y1566" s="246">
        <f t="shared" ca="1" si="237"/>
        <v>3.8438073652286722</v>
      </c>
      <c r="Z1566" s="4">
        <f t="shared" ca="1" si="238"/>
        <v>0.25225288097073367</v>
      </c>
      <c r="AA1566" s="4">
        <f t="shared" ca="1" si="239"/>
        <v>0.59247179418037421</v>
      </c>
    </row>
    <row r="1567" spans="1:27" x14ac:dyDescent="0.25">
      <c r="A1567">
        <v>1535</v>
      </c>
      <c r="B1567" s="176">
        <f ca="1">OFFSET(InputPriceData!B$15,CalculationsAndCharts!$A1567+$A$11,0,1,1)</f>
        <v>39331</v>
      </c>
      <c r="C1567" s="3">
        <f ca="1">OFFSET(InputPriceData!G$15,CalculationsAndCharts!$A1567+$A$11,IF($C$7,8,0),1,1)</f>
        <v>127878400</v>
      </c>
      <c r="D1567" s="4">
        <f ca="1">OFFSET(InputPriceData!C$15,CalculationsAndCharts!$A1567+$A$11,IF($C$7,8,0),1,1)</f>
        <v>128.19999999999999</v>
      </c>
      <c r="E1567" s="4">
        <f ca="1">OFFSET(InputPriceData!D$15,CalculationsAndCharts!$A1567+$A$11,IF($C$7,8,0),1,1)</f>
        <v>128.78</v>
      </c>
      <c r="F1567" s="4">
        <f ca="1">OFFSET(InputPriceData!E$15,CalculationsAndCharts!$A1567+$A$11,IF($C$7,8,0),1,1)</f>
        <v>127.48</v>
      </c>
      <c r="G1567" s="4">
        <f ca="1">OFFSET(InputPriceData!F$15,CalculationsAndCharts!$A1567+$A$11,IF($C$7,8,0),1,1)</f>
        <v>128.36000000000001</v>
      </c>
      <c r="H1567" s="138"/>
      <c r="I1567" s="138"/>
      <c r="O1567" s="246">
        <f t="shared" ca="1" si="230"/>
        <v>1.4746928603252809</v>
      </c>
      <c r="P1567" s="246">
        <f t="shared" ca="1" si="231"/>
        <v>0.80240731456136116</v>
      </c>
      <c r="Q1567" s="246">
        <f t="shared" ca="1" si="233"/>
        <v>3.8787158074961376</v>
      </c>
      <c r="R1567" s="4">
        <f t="shared" ca="1" si="234"/>
        <v>0.20687447969521294</v>
      </c>
      <c r="S1567" s="4">
        <f t="shared" ca="1" si="232"/>
        <v>0.9331365544309711</v>
      </c>
      <c r="W1567" s="246">
        <f t="shared" ca="1" si="235"/>
        <v>1.4746928603252809</v>
      </c>
      <c r="X1567" s="246">
        <f t="shared" ca="1" si="236"/>
        <v>0.80240731456136116</v>
      </c>
      <c r="Y1567" s="246">
        <f t="shared" ca="1" si="237"/>
        <v>3.8787158074961376</v>
      </c>
      <c r="Z1567" s="4">
        <f t="shared" ca="1" si="238"/>
        <v>0.20687447969521294</v>
      </c>
      <c r="AA1567" s="4">
        <f t="shared" ca="1" si="239"/>
        <v>0.56049373941006086</v>
      </c>
    </row>
    <row r="1568" spans="1:27" x14ac:dyDescent="0.25">
      <c r="A1568">
        <v>1536</v>
      </c>
      <c r="B1568" s="176">
        <f ca="1">OFFSET(InputPriceData!B$15,CalculationsAndCharts!$A1568+$A$11,0,1,1)</f>
        <v>39330</v>
      </c>
      <c r="C1568" s="3">
        <f ca="1">OFFSET(InputPriceData!G$15,CalculationsAndCharts!$A1568+$A$11,IF($C$7,8,0),1,1)</f>
        <v>166261800</v>
      </c>
      <c r="D1568" s="4">
        <f ca="1">OFFSET(InputPriceData!C$15,CalculationsAndCharts!$A1568+$A$11,IF($C$7,8,0),1,1)</f>
        <v>128.43</v>
      </c>
      <c r="E1568" s="4">
        <f ca="1">OFFSET(InputPriceData!D$15,CalculationsAndCharts!$A1568+$A$11,IF($C$7,8,0),1,1)</f>
        <v>128.56</v>
      </c>
      <c r="F1568" s="4">
        <f ca="1">OFFSET(InputPriceData!E$15,CalculationsAndCharts!$A1568+$A$11,IF($C$7,8,0),1,1)</f>
        <v>127.39</v>
      </c>
      <c r="G1568" s="4">
        <f ca="1">OFFSET(InputPriceData!F$15,CalculationsAndCharts!$A1568+$A$11,IF($C$7,8,0),1,1)</f>
        <v>128.07</v>
      </c>
      <c r="H1568" s="138"/>
      <c r="I1568" s="138"/>
      <c r="O1568" s="246">
        <f t="shared" ca="1" si="230"/>
        <v>1.2579580298473807</v>
      </c>
      <c r="P1568" s="246">
        <f t="shared" ca="1" si="231"/>
        <v>0.51452815623272541</v>
      </c>
      <c r="Q1568" s="246">
        <f t="shared" ca="1" si="233"/>
        <v>3.9139412790072026</v>
      </c>
      <c r="R1568" s="4">
        <f t="shared" ca="1" si="234"/>
        <v>0.13146036681552845</v>
      </c>
      <c r="S1568" s="4">
        <f t="shared" ca="1" si="232"/>
        <v>0.9223349276870646</v>
      </c>
      <c r="W1568" s="246">
        <f t="shared" ca="1" si="235"/>
        <v>1.2579580298473807</v>
      </c>
      <c r="X1568" s="246">
        <f t="shared" ca="1" si="236"/>
        <v>0.51452815623272541</v>
      </c>
      <c r="Y1568" s="246">
        <f t="shared" ca="1" si="237"/>
        <v>3.9139412790072026</v>
      </c>
      <c r="Z1568" s="4">
        <f t="shared" ca="1" si="238"/>
        <v>0.13146036681552845</v>
      </c>
      <c r="AA1568" s="4">
        <f t="shared" ca="1" si="239"/>
        <v>0.50491010003190473</v>
      </c>
    </row>
    <row r="1569" spans="1:27" x14ac:dyDescent="0.25">
      <c r="A1569">
        <v>1537</v>
      </c>
      <c r="B1569" s="176">
        <f ca="1">OFFSET(InputPriceData!B$15,CalculationsAndCharts!$A1569+$A$11,0,1,1)</f>
        <v>39329</v>
      </c>
      <c r="C1569" s="3">
        <f ca="1">OFFSET(InputPriceData!G$15,CalculationsAndCharts!$A1569+$A$11,IF($C$7,8,0),1,1)</f>
        <v>120062000</v>
      </c>
      <c r="D1569" s="4">
        <f ca="1">OFFSET(InputPriceData!C$15,CalculationsAndCharts!$A1569+$A$11,IF($C$7,8,0),1,1)</f>
        <v>127.78</v>
      </c>
      <c r="E1569" s="4">
        <f ca="1">OFFSET(InputPriceData!D$15,CalculationsAndCharts!$A1569+$A$11,IF($C$7,8,0),1,1)</f>
        <v>129.97</v>
      </c>
      <c r="F1569" s="4">
        <f ca="1">OFFSET(InputPriceData!E$15,CalculationsAndCharts!$A1569+$A$11,IF($C$7,8,0),1,1)</f>
        <v>127.73</v>
      </c>
      <c r="G1569" s="4">
        <f ca="1">OFFSET(InputPriceData!F$15,CalculationsAndCharts!$A1569+$A$11,IF($C$7,8,0),1,1)</f>
        <v>129.19</v>
      </c>
      <c r="H1569" s="138"/>
      <c r="I1569" s="138"/>
      <c r="O1569" s="246">
        <f t="shared" ref="O1569:O1632" ca="1" si="240">$N$38*(G1569-2*G1570+G1571)+2*$N$36*O1570-$N$37*O1571</f>
        <v>2.4932786244538905</v>
      </c>
      <c r="P1569" s="246">
        <f t="shared" ref="P1569:P1632" ca="1" si="241">$N$41*(O1569+O1570)/2+$N$42*P1570+$N$43*P1571</f>
        <v>0.17059212872066143</v>
      </c>
      <c r="Q1569" s="246">
        <f t="shared" ca="1" si="233"/>
        <v>3.9494866589376412</v>
      </c>
      <c r="R1569" s="4">
        <f t="shared" ca="1" si="234"/>
        <v>4.3193494105015766E-2</v>
      </c>
      <c r="S1569" s="4">
        <f t="shared" ref="S1569:S1632" ca="1" si="242">(R1569+$A$21)/($A$21*R1569+1)</f>
        <v>0.90789967092921176</v>
      </c>
      <c r="W1569" s="246">
        <f t="shared" ca="1" si="235"/>
        <v>2.4932786244538905</v>
      </c>
      <c r="X1569" s="246">
        <f t="shared" ca="1" si="236"/>
        <v>0.17059212872066143</v>
      </c>
      <c r="Y1569" s="246">
        <f t="shared" ca="1" si="237"/>
        <v>3.9494866589376412</v>
      </c>
      <c r="Z1569" s="4">
        <f t="shared" ca="1" si="238"/>
        <v>4.3193494105015766E-2</v>
      </c>
      <c r="AA1569" s="4">
        <f t="shared" ca="1" si="239"/>
        <v>0.43566631395951022</v>
      </c>
    </row>
    <row r="1570" spans="1:27" x14ac:dyDescent="0.25">
      <c r="A1570">
        <v>1538</v>
      </c>
      <c r="B1570" s="176">
        <f ca="1">OFFSET(InputPriceData!B$15,CalculationsAndCharts!$A1570+$A$11,0,1,1)</f>
        <v>39325</v>
      </c>
      <c r="C1570" s="3">
        <f ca="1">OFFSET(InputPriceData!G$15,CalculationsAndCharts!$A1570+$A$11,IF($C$7,8,0),1,1)</f>
        <v>185477500</v>
      </c>
      <c r="D1570" s="4">
        <f ca="1">OFFSET(InputPriceData!C$15,CalculationsAndCharts!$A1570+$A$11,IF($C$7,8,0),1,1)</f>
        <v>127.95</v>
      </c>
      <c r="E1570" s="4">
        <f ca="1">OFFSET(InputPriceData!D$15,CalculationsAndCharts!$A1570+$A$11,IF($C$7,8,0),1,1)</f>
        <v>128.69</v>
      </c>
      <c r="F1570" s="4">
        <f ca="1">OFFSET(InputPriceData!E$15,CalculationsAndCharts!$A1570+$A$11,IF($C$7,8,0),1,1)</f>
        <v>127.24</v>
      </c>
      <c r="G1570" s="4">
        <f ca="1">OFFSET(InputPriceData!F$15,CalculationsAndCharts!$A1570+$A$11,IF($C$7,8,0),1,1)</f>
        <v>127.9</v>
      </c>
      <c r="H1570" s="138"/>
      <c r="I1570" s="138"/>
      <c r="O1570" s="246">
        <f t="shared" ca="1" si="240"/>
        <v>1.3175134189488427</v>
      </c>
      <c r="P1570" s="246">
        <f t="shared" ca="1" si="241"/>
        <v>-0.15562889381269313</v>
      </c>
      <c r="Q1570" s="246">
        <f t="shared" ref="Q1570:Q1633" ca="1" si="243">IF(ABS(P1570)&gt;(Q1571*0.991),ABS(P1570),(Q1571*0.991))</f>
        <v>3.9853548526111413</v>
      </c>
      <c r="R1570" s="4">
        <f t="shared" ref="R1570:R1633" ca="1" si="244">IF(Q1570&gt;0,P1570/Q1570,R1571)</f>
        <v>-3.9050197427395343E-2</v>
      </c>
      <c r="S1570" s="4">
        <f t="shared" ca="1" si="242"/>
        <v>0.89231020321440635</v>
      </c>
      <c r="W1570" s="246">
        <f t="shared" ref="W1570:W1633" ca="1" si="245">$V$38*(G1570-2*G1571+G1572)+2*$V$36*W1571-$V$37*W1572</f>
        <v>1.3175134189488427</v>
      </c>
      <c r="X1570" s="246">
        <f t="shared" ref="X1570:X1633" ca="1" si="246">$V$41*(W1570+W1571)/2+$V$42*X1571+$V$43*X1572</f>
        <v>-0.15562889381269313</v>
      </c>
      <c r="Y1570" s="246">
        <f t="shared" ref="Y1570:Y1633" ca="1" si="247">IF(ABS(X1570)&gt;(Y1571*0.991),ABS(X1570),(Y1571*0.991))</f>
        <v>3.9853548526111413</v>
      </c>
      <c r="Z1570" s="4">
        <f t="shared" ref="Z1570:Z1633" ca="1" si="248">IF(Y1570&gt;0,X1570/Y1570,Z1571)</f>
        <v>-3.9050197427395343E-2</v>
      </c>
      <c r="AA1570" s="4">
        <f t="shared" ref="AA1570:AA1633" ca="1" si="249">(Z1570+$A$26)/($A$26*Z1570+1)</f>
        <v>0.36667733144666176</v>
      </c>
    </row>
    <row r="1571" spans="1:27" x14ac:dyDescent="0.25">
      <c r="A1571">
        <v>1539</v>
      </c>
      <c r="B1571" s="176">
        <f ca="1">OFFSET(InputPriceData!B$15,CalculationsAndCharts!$A1571+$A$11,0,1,1)</f>
        <v>39324</v>
      </c>
      <c r="C1571" s="3">
        <f ca="1">OFFSET(InputPriceData!G$15,CalculationsAndCharts!$A1571+$A$11,IF($C$7,8,0),1,1)</f>
        <v>191817300</v>
      </c>
      <c r="D1571" s="4">
        <f ca="1">OFFSET(InputPriceData!C$15,CalculationsAndCharts!$A1571+$A$11,IF($C$7,8,0),1,1)</f>
        <v>126.04</v>
      </c>
      <c r="E1571" s="4">
        <f ca="1">OFFSET(InputPriceData!D$15,CalculationsAndCharts!$A1571+$A$11,IF($C$7,8,0),1,1)</f>
        <v>127.55</v>
      </c>
      <c r="F1571" s="4">
        <f ca="1">OFFSET(InputPriceData!E$15,CalculationsAndCharts!$A1571+$A$11,IF($C$7,8,0),1,1)</f>
        <v>125.92</v>
      </c>
      <c r="G1571" s="4">
        <f ca="1">OFFSET(InputPriceData!F$15,CalculationsAndCharts!$A1571+$A$11,IF($C$7,8,0),1,1)</f>
        <v>126.65</v>
      </c>
      <c r="H1571" s="138"/>
      <c r="I1571" s="138"/>
      <c r="O1571" s="246">
        <f t="shared" ca="1" si="240"/>
        <v>7.1587763914252367E-2</v>
      </c>
      <c r="P1571" s="246">
        <f t="shared" ca="1" si="241"/>
        <v>-0.41036611703627923</v>
      </c>
      <c r="Q1571" s="246">
        <f t="shared" ca="1" si="243"/>
        <v>4.0215487917367723</v>
      </c>
      <c r="R1571" s="4">
        <f t="shared" ca="1" si="244"/>
        <v>-0.10204180983194185</v>
      </c>
      <c r="S1571" s="4">
        <f t="shared" ca="1" si="242"/>
        <v>0.87865145651928811</v>
      </c>
      <c r="W1571" s="246">
        <f t="shared" ca="1" si="245"/>
        <v>7.1587763914252367E-2</v>
      </c>
      <c r="X1571" s="246">
        <f t="shared" ca="1" si="246"/>
        <v>-0.41036611703627923</v>
      </c>
      <c r="Y1571" s="246">
        <f t="shared" ca="1" si="247"/>
        <v>4.0215487917367723</v>
      </c>
      <c r="Z1571" s="4">
        <f t="shared" ca="1" si="248"/>
        <v>-0.10204180983194185</v>
      </c>
      <c r="AA1571" s="4">
        <f t="shared" ca="1" si="249"/>
        <v>0.31063739079117986</v>
      </c>
    </row>
    <row r="1572" spans="1:27" x14ac:dyDescent="0.25">
      <c r="A1572">
        <v>1540</v>
      </c>
      <c r="B1572" s="176">
        <f ca="1">OFFSET(InputPriceData!B$15,CalculationsAndCharts!$A1572+$A$11,0,1,1)</f>
        <v>39323</v>
      </c>
      <c r="C1572" s="3">
        <f ca="1">OFFSET(InputPriceData!G$15,CalculationsAndCharts!$A1572+$A$11,IF($C$7,8,0),1,1)</f>
        <v>207654200</v>
      </c>
      <c r="D1572" s="4">
        <f ca="1">OFFSET(InputPriceData!C$15,CalculationsAndCharts!$A1572+$A$11,IF($C$7,8,0),1,1)</f>
        <v>125.11</v>
      </c>
      <c r="E1572" s="4">
        <f ca="1">OFFSET(InputPriceData!D$15,CalculationsAndCharts!$A1572+$A$11,IF($C$7,8,0),1,1)</f>
        <v>127.16</v>
      </c>
      <c r="F1572" s="4">
        <f ca="1">OFFSET(InputPriceData!E$15,CalculationsAndCharts!$A1572+$A$11,IF($C$7,8,0),1,1)</f>
        <v>124.75</v>
      </c>
      <c r="G1572" s="4">
        <f ca="1">OFFSET(InputPriceData!F$15,CalculationsAndCharts!$A1572+$A$11,IF($C$7,8,0),1,1)</f>
        <v>126.99</v>
      </c>
      <c r="H1572" s="138"/>
      <c r="I1572" s="138"/>
      <c r="O1572" s="246">
        <f t="shared" ca="1" si="240"/>
        <v>0.37278349338300815</v>
      </c>
      <c r="P1572" s="246">
        <f t="shared" ca="1" si="241"/>
        <v>-0.67143888655974482</v>
      </c>
      <c r="Q1572" s="246">
        <f t="shared" ca="1" si="243"/>
        <v>4.0580714346486095</v>
      </c>
      <c r="R1572" s="4">
        <f t="shared" ca="1" si="244"/>
        <v>-0.16545763113652165</v>
      </c>
      <c r="S1572" s="4">
        <f t="shared" ca="1" si="242"/>
        <v>0.8630626385978275</v>
      </c>
      <c r="W1572" s="246">
        <f t="shared" ca="1" si="245"/>
        <v>0.37278349338300815</v>
      </c>
      <c r="X1572" s="246">
        <f t="shared" ca="1" si="246"/>
        <v>-0.67143888655974482</v>
      </c>
      <c r="Y1572" s="246">
        <f t="shared" ca="1" si="247"/>
        <v>4.0580714346486095</v>
      </c>
      <c r="Z1572" s="4">
        <f t="shared" ca="1" si="248"/>
        <v>-0.16545763113652165</v>
      </c>
      <c r="AA1572" s="4">
        <f t="shared" ca="1" si="249"/>
        <v>0.25116525190508782</v>
      </c>
    </row>
    <row r="1573" spans="1:27" x14ac:dyDescent="0.25">
      <c r="A1573">
        <v>1541</v>
      </c>
      <c r="B1573" s="176">
        <f ca="1">OFFSET(InputPriceData!B$15,CalculationsAndCharts!$A1573+$A$11,0,1,1)</f>
        <v>39322</v>
      </c>
      <c r="C1573" s="3">
        <f ca="1">OFFSET(InputPriceData!G$15,CalculationsAndCharts!$A1573+$A$11,IF($C$7,8,0),1,1)</f>
        <v>219790700</v>
      </c>
      <c r="D1573" s="4">
        <f ca="1">OFFSET(InputPriceData!C$15,CalculationsAndCharts!$A1573+$A$11,IF($C$7,8,0),1,1)</f>
        <v>126.65</v>
      </c>
      <c r="E1573" s="4">
        <f ca="1">OFFSET(InputPriceData!D$15,CalculationsAndCharts!$A1573+$A$11,IF($C$7,8,0),1,1)</f>
        <v>126.73</v>
      </c>
      <c r="F1573" s="4">
        <f ca="1">OFFSET(InputPriceData!E$15,CalculationsAndCharts!$A1573+$A$11,IF($C$7,8,0),1,1)</f>
        <v>124.31</v>
      </c>
      <c r="G1573" s="4">
        <f ca="1">OFFSET(InputPriceData!F$15,CalculationsAndCharts!$A1573+$A$11,IF($C$7,8,0),1,1)</f>
        <v>124.54</v>
      </c>
      <c r="H1573" s="138"/>
      <c r="I1573" s="138"/>
      <c r="O1573" s="246">
        <f t="shared" ca="1" si="240"/>
        <v>-2.2170110918190309</v>
      </c>
      <c r="P1573" s="246">
        <f t="shared" ca="1" si="241"/>
        <v>-0.96842301576005352</v>
      </c>
      <c r="Q1573" s="246">
        <f t="shared" ca="1" si="243"/>
        <v>4.0949257665475374</v>
      </c>
      <c r="R1573" s="4">
        <f t="shared" ca="1" si="244"/>
        <v>-0.23649342404967166</v>
      </c>
      <c r="S1573" s="4">
        <f t="shared" ca="1" si="242"/>
        <v>0.84291632760213075</v>
      </c>
      <c r="W1573" s="246">
        <f t="shared" ca="1" si="245"/>
        <v>-2.2170110918190309</v>
      </c>
      <c r="X1573" s="246">
        <f t="shared" ca="1" si="246"/>
        <v>-0.96842301576005352</v>
      </c>
      <c r="Y1573" s="246">
        <f t="shared" ca="1" si="247"/>
        <v>4.0949257665475374</v>
      </c>
      <c r="Z1573" s="4">
        <f t="shared" ca="1" si="248"/>
        <v>-0.23649342404967166</v>
      </c>
      <c r="AA1573" s="4">
        <f t="shared" ca="1" si="249"/>
        <v>0.18058990604177996</v>
      </c>
    </row>
    <row r="1574" spans="1:27" x14ac:dyDescent="0.25">
      <c r="A1574">
        <v>1542</v>
      </c>
      <c r="B1574" s="176">
        <f ca="1">OFFSET(InputPriceData!B$15,CalculationsAndCharts!$A1574+$A$11,0,1,1)</f>
        <v>39321</v>
      </c>
      <c r="C1574" s="3">
        <f ca="1">OFFSET(InputPriceData!G$15,CalculationsAndCharts!$A1574+$A$11,IF($C$7,8,0),1,1)</f>
        <v>113024300</v>
      </c>
      <c r="D1574" s="4">
        <f ca="1">OFFSET(InputPriceData!C$15,CalculationsAndCharts!$A1574+$A$11,IF($C$7,8,0),1,1)</f>
        <v>128.12</v>
      </c>
      <c r="E1574" s="4">
        <f ca="1">OFFSET(InputPriceData!D$15,CalculationsAndCharts!$A1574+$A$11,IF($C$7,8,0),1,1)</f>
        <v>128.54</v>
      </c>
      <c r="F1574" s="4">
        <f ca="1">OFFSET(InputPriceData!E$15,CalculationsAndCharts!$A1574+$A$11,IF($C$7,8,0),1,1)</f>
        <v>127.15</v>
      </c>
      <c r="G1574" s="4">
        <f ca="1">OFFSET(InputPriceData!F$15,CalculationsAndCharts!$A1574+$A$11,IF($C$7,8,0),1,1)</f>
        <v>127.34</v>
      </c>
      <c r="H1574" s="138"/>
      <c r="I1574" s="138"/>
      <c r="O1574" s="246">
        <f t="shared" ca="1" si="240"/>
        <v>0.44833393053381859</v>
      </c>
      <c r="P1574" s="246">
        <f t="shared" ca="1" si="241"/>
        <v>-1.4257972960376684</v>
      </c>
      <c r="Q1574" s="246">
        <f t="shared" ca="1" si="243"/>
        <v>4.1321147997452448</v>
      </c>
      <c r="R1574" s="4">
        <f t="shared" ca="1" si="244"/>
        <v>-0.34505268249700427</v>
      </c>
      <c r="S1574" s="4">
        <f t="shared" ca="1" si="242"/>
        <v>0.80491005323758869</v>
      </c>
      <c r="W1574" s="246">
        <f t="shared" ca="1" si="245"/>
        <v>0.44833393053381859</v>
      </c>
      <c r="X1574" s="246">
        <f t="shared" ca="1" si="246"/>
        <v>-1.4257972960376684</v>
      </c>
      <c r="Y1574" s="246">
        <f t="shared" ca="1" si="247"/>
        <v>4.1321147997452448</v>
      </c>
      <c r="Z1574" s="4">
        <f t="shared" ca="1" si="248"/>
        <v>-0.34505268249700427</v>
      </c>
      <c r="AA1574" s="4">
        <f t="shared" ca="1" si="249"/>
        <v>6.3745546186559351E-2</v>
      </c>
    </row>
    <row r="1575" spans="1:27" x14ac:dyDescent="0.25">
      <c r="A1575">
        <v>1543</v>
      </c>
      <c r="B1575" s="176">
        <f ca="1">OFFSET(InputPriceData!B$15,CalculationsAndCharts!$A1575+$A$11,0,1,1)</f>
        <v>39318</v>
      </c>
      <c r="C1575" s="3">
        <f ca="1">OFFSET(InputPriceData!G$15,CalculationsAndCharts!$A1575+$A$11,IF($C$7,8,0),1,1)</f>
        <v>128901900</v>
      </c>
      <c r="D1575" s="4">
        <f ca="1">OFFSET(InputPriceData!C$15,CalculationsAndCharts!$A1575+$A$11,IF($C$7,8,0),1,1)</f>
        <v>126.94</v>
      </c>
      <c r="E1575" s="4">
        <f ca="1">OFFSET(InputPriceData!D$15,CalculationsAndCharts!$A1575+$A$11,IF($C$7,8,0),1,1)</f>
        <v>128.54</v>
      </c>
      <c r="F1575" s="4">
        <f ca="1">OFFSET(InputPriceData!E$15,CalculationsAndCharts!$A1575+$A$11,IF($C$7,8,0),1,1)</f>
        <v>126.76</v>
      </c>
      <c r="G1575" s="4">
        <f ca="1">OFFSET(InputPriceData!F$15,CalculationsAndCharts!$A1575+$A$11,IF($C$7,8,0),1,1)</f>
        <v>128.54</v>
      </c>
      <c r="H1575" s="138"/>
      <c r="I1575" s="138"/>
      <c r="O1575" s="246">
        <f t="shared" ca="1" si="240"/>
        <v>1.6869487315000495</v>
      </c>
      <c r="P1575" s="246">
        <f t="shared" ca="1" si="241"/>
        <v>-2.0722584192790774</v>
      </c>
      <c r="Q1575" s="246">
        <f t="shared" ca="1" si="243"/>
        <v>4.1696415739104387</v>
      </c>
      <c r="R1575" s="4">
        <f t="shared" ca="1" si="244"/>
        <v>-0.49698718284210686</v>
      </c>
      <c r="S1575" s="4">
        <f t="shared" ca="1" si="242"/>
        <v>0.72915579161113508</v>
      </c>
      <c r="W1575" s="246">
        <f t="shared" ca="1" si="245"/>
        <v>1.6869487315000495</v>
      </c>
      <c r="X1575" s="246">
        <f t="shared" ca="1" si="246"/>
        <v>-2.0722584192790774</v>
      </c>
      <c r="Y1575" s="246">
        <f t="shared" ca="1" si="247"/>
        <v>4.1696415739104387</v>
      </c>
      <c r="Z1575" s="4">
        <f t="shared" ca="1" si="248"/>
        <v>-0.49698718284210686</v>
      </c>
      <c r="AA1575" s="4">
        <f t="shared" ca="1" si="249"/>
        <v>-0.12105162534571733</v>
      </c>
    </row>
    <row r="1576" spans="1:27" x14ac:dyDescent="0.25">
      <c r="A1576">
        <v>1544</v>
      </c>
      <c r="B1576" s="176">
        <f ca="1">OFFSET(InputPriceData!B$15,CalculationsAndCharts!$A1576+$A$11,0,1,1)</f>
        <v>39317</v>
      </c>
      <c r="C1576" s="3">
        <f ca="1">OFFSET(InputPriceData!G$15,CalculationsAndCharts!$A1576+$A$11,IF($C$7,8,0),1,1)</f>
        <v>203915300</v>
      </c>
      <c r="D1576" s="4">
        <f ca="1">OFFSET(InputPriceData!C$15,CalculationsAndCharts!$A1576+$A$11,IF($C$7,8,0),1,1)</f>
        <v>127.68</v>
      </c>
      <c r="E1576" s="4">
        <f ca="1">OFFSET(InputPriceData!D$15,CalculationsAndCharts!$A1576+$A$11,IF($C$7,8,0),1,1)</f>
        <v>127.95</v>
      </c>
      <c r="F1576" s="4">
        <f ca="1">OFFSET(InputPriceData!E$15,CalculationsAndCharts!$A1576+$A$11,IF($C$7,8,0),1,1)</f>
        <v>126.18</v>
      </c>
      <c r="G1576" s="4">
        <f ca="1">OFFSET(InputPriceData!F$15,CalculationsAndCharts!$A1576+$A$11,IF($C$7,8,0),1,1)</f>
        <v>126.97</v>
      </c>
      <c r="H1576" s="138"/>
      <c r="I1576" s="138"/>
      <c r="O1576" s="246">
        <f t="shared" ca="1" si="240"/>
        <v>0.13990491995264409</v>
      </c>
      <c r="P1576" s="246">
        <f t="shared" ca="1" si="241"/>
        <v>-2.6934139161923678</v>
      </c>
      <c r="Q1576" s="246">
        <f t="shared" ca="1" si="243"/>
        <v>4.2075091563172942</v>
      </c>
      <c r="R1576" s="4">
        <f t="shared" ca="1" si="244"/>
        <v>-0.64014451689270513</v>
      </c>
      <c r="S1576" s="4">
        <f t="shared" ca="1" si="242"/>
        <v>0.6130547646225758</v>
      </c>
      <c r="W1576" s="246">
        <f t="shared" ca="1" si="245"/>
        <v>0.13990491995264409</v>
      </c>
      <c r="X1576" s="246">
        <f t="shared" ca="1" si="246"/>
        <v>-2.6934139161923678</v>
      </c>
      <c r="Y1576" s="246">
        <f t="shared" ca="1" si="247"/>
        <v>4.2075091563172942</v>
      </c>
      <c r="Z1576" s="4">
        <f t="shared" ca="1" si="248"/>
        <v>-0.64014451689270513</v>
      </c>
      <c r="AA1576" s="4">
        <f t="shared" ca="1" si="249"/>
        <v>-0.32279996896787272</v>
      </c>
    </row>
    <row r="1577" spans="1:27" x14ac:dyDescent="0.25">
      <c r="A1577">
        <v>1545</v>
      </c>
      <c r="B1577" s="176">
        <f ca="1">OFFSET(InputPriceData!B$15,CalculationsAndCharts!$A1577+$A$11,0,1,1)</f>
        <v>39316</v>
      </c>
      <c r="C1577" s="3">
        <f ca="1">OFFSET(InputPriceData!G$15,CalculationsAndCharts!$A1577+$A$11,IF($C$7,8,0),1,1)</f>
        <v>173156700</v>
      </c>
      <c r="D1577" s="4">
        <f ca="1">OFFSET(InputPriceData!C$15,CalculationsAndCharts!$A1577+$A$11,IF($C$7,8,0),1,1)</f>
        <v>126.53</v>
      </c>
      <c r="E1577" s="4">
        <f ca="1">OFFSET(InputPriceData!D$15,CalculationsAndCharts!$A1577+$A$11,IF($C$7,8,0),1,1)</f>
        <v>127.21</v>
      </c>
      <c r="F1577" s="4">
        <f ca="1">OFFSET(InputPriceData!E$15,CalculationsAndCharts!$A1577+$A$11,IF($C$7,8,0),1,1)</f>
        <v>125.94</v>
      </c>
      <c r="G1577" s="4">
        <f ca="1">OFFSET(InputPriceData!F$15,CalculationsAndCharts!$A1577+$A$11,IF($C$7,8,0),1,1)</f>
        <v>127.08</v>
      </c>
      <c r="H1577" s="138"/>
      <c r="I1577" s="138"/>
      <c r="O1577" s="246">
        <f t="shared" ca="1" si="240"/>
        <v>0.20599075729903227</v>
      </c>
      <c r="P1577" s="246">
        <f t="shared" ca="1" si="241"/>
        <v>-3.2175809765196504</v>
      </c>
      <c r="Q1577" s="246">
        <f t="shared" ca="1" si="243"/>
        <v>4.2457206420961597</v>
      </c>
      <c r="R1577" s="4">
        <f t="shared" ca="1" si="244"/>
        <v>-0.75784095275074304</v>
      </c>
      <c r="S1577" s="4">
        <f t="shared" ca="1" si="242"/>
        <v>0.4471209730160417</v>
      </c>
      <c r="W1577" s="246">
        <f t="shared" ca="1" si="245"/>
        <v>0.20599075729903227</v>
      </c>
      <c r="X1577" s="246">
        <f t="shared" ca="1" si="246"/>
        <v>-3.2175809765196504</v>
      </c>
      <c r="Y1577" s="246">
        <f t="shared" ca="1" si="247"/>
        <v>4.2457206420961597</v>
      </c>
      <c r="Z1577" s="4">
        <f t="shared" ca="1" si="248"/>
        <v>-0.75784095275074304</v>
      </c>
      <c r="AA1577" s="4">
        <f t="shared" ca="1" si="249"/>
        <v>-0.51350213018115076</v>
      </c>
    </row>
    <row r="1578" spans="1:27" x14ac:dyDescent="0.25">
      <c r="A1578">
        <v>1546</v>
      </c>
      <c r="B1578" s="176">
        <f ca="1">OFFSET(InputPriceData!B$15,CalculationsAndCharts!$A1578+$A$11,0,1,1)</f>
        <v>39315</v>
      </c>
      <c r="C1578" s="3">
        <f ca="1">OFFSET(InputPriceData!G$15,CalculationsAndCharts!$A1578+$A$11,IF($C$7,8,0),1,1)</f>
        <v>157066400</v>
      </c>
      <c r="D1578" s="4">
        <f ca="1">OFFSET(InputPriceData!C$15,CalculationsAndCharts!$A1578+$A$11,IF($C$7,8,0),1,1)</f>
        <v>125.3</v>
      </c>
      <c r="E1578" s="4">
        <f ca="1">OFFSET(InputPriceData!D$15,CalculationsAndCharts!$A1578+$A$11,IF($C$7,8,0),1,1)</f>
        <v>126.49</v>
      </c>
      <c r="F1578" s="4">
        <f ca="1">OFFSET(InputPriceData!E$15,CalculationsAndCharts!$A1578+$A$11,IF($C$7,8,0),1,1)</f>
        <v>124.91</v>
      </c>
      <c r="G1578" s="4">
        <f ca="1">OFFSET(InputPriceData!F$15,CalculationsAndCharts!$A1578+$A$11,IF($C$7,8,0),1,1)</f>
        <v>125.59</v>
      </c>
      <c r="H1578" s="138"/>
      <c r="I1578" s="138"/>
      <c r="O1578" s="246">
        <f t="shared" ca="1" si="240"/>
        <v>-1.3957345528996536</v>
      </c>
      <c r="P1578" s="246">
        <f t="shared" ca="1" si="241"/>
        <v>-3.6171673783988409</v>
      </c>
      <c r="Q1578" s="246">
        <f t="shared" ca="1" si="243"/>
        <v>4.2842791544865388</v>
      </c>
      <c r="R1578" s="4">
        <f t="shared" ca="1" si="244"/>
        <v>-0.84428844339214171</v>
      </c>
      <c r="S1578" s="4">
        <f t="shared" ca="1" si="242"/>
        <v>0.23199576742664504</v>
      </c>
      <c r="W1578" s="246">
        <f t="shared" ca="1" si="245"/>
        <v>-1.3957345528996536</v>
      </c>
      <c r="X1578" s="246">
        <f t="shared" ca="1" si="246"/>
        <v>-3.6171673783988409</v>
      </c>
      <c r="Y1578" s="246">
        <f t="shared" ca="1" si="247"/>
        <v>4.2842791544865388</v>
      </c>
      <c r="Z1578" s="4">
        <f t="shared" ca="1" si="248"/>
        <v>-0.84428844339214171</v>
      </c>
      <c r="AA1578" s="4">
        <f t="shared" ca="1" si="249"/>
        <v>-0.67084215487143528</v>
      </c>
    </row>
    <row r="1579" spans="1:27" x14ac:dyDescent="0.25">
      <c r="A1579">
        <v>1547</v>
      </c>
      <c r="B1579" s="176">
        <f ca="1">OFFSET(InputPriceData!B$15,CalculationsAndCharts!$A1579+$A$11,0,1,1)</f>
        <v>39314</v>
      </c>
      <c r="C1579" s="3">
        <f ca="1">OFFSET(InputPriceData!G$15,CalculationsAndCharts!$A1579+$A$11,IF($C$7,8,0),1,1)</f>
        <v>187320400</v>
      </c>
      <c r="D1579" s="4">
        <f ca="1">OFFSET(InputPriceData!C$15,CalculationsAndCharts!$A1579+$A$11,IF($C$7,8,0),1,1)</f>
        <v>125.8</v>
      </c>
      <c r="E1579" s="4">
        <f ca="1">OFFSET(InputPriceData!D$15,CalculationsAndCharts!$A1579+$A$11,IF($C$7,8,0),1,1)</f>
        <v>126.06</v>
      </c>
      <c r="F1579" s="4">
        <f ca="1">OFFSET(InputPriceData!E$15,CalculationsAndCharts!$A1579+$A$11,IF($C$7,8,0),1,1)</f>
        <v>124.17</v>
      </c>
      <c r="G1579" s="4">
        <f ca="1">OFFSET(InputPriceData!F$15,CalculationsAndCharts!$A1579+$A$11,IF($C$7,8,0),1,1)</f>
        <v>125.34</v>
      </c>
      <c r="H1579" s="138"/>
      <c r="I1579" s="138"/>
      <c r="O1579" s="246">
        <f t="shared" ca="1" si="240"/>
        <v>-1.8464620296442149</v>
      </c>
      <c r="P1579" s="246">
        <f t="shared" ca="1" si="241"/>
        <v>-3.8678669212435137</v>
      </c>
      <c r="Q1579" s="246">
        <f t="shared" ca="1" si="243"/>
        <v>4.3231878450923702</v>
      </c>
      <c r="R1579" s="4">
        <f t="shared" ca="1" si="244"/>
        <v>-0.89467935695513878</v>
      </c>
      <c r="S1579" s="4">
        <f t="shared" ca="1" si="242"/>
        <v>2.7314964148657229E-2</v>
      </c>
      <c r="W1579" s="246">
        <f t="shared" ca="1" si="245"/>
        <v>-1.8464620296442149</v>
      </c>
      <c r="X1579" s="246">
        <f t="shared" ca="1" si="246"/>
        <v>-3.8678669212435137</v>
      </c>
      <c r="Y1579" s="246">
        <f t="shared" ca="1" si="247"/>
        <v>4.3231878450923702</v>
      </c>
      <c r="Z1579" s="4">
        <f t="shared" ca="1" si="248"/>
        <v>-0.89467935695513878</v>
      </c>
      <c r="AA1579" s="4">
        <f t="shared" ca="1" si="249"/>
        <v>-0.77037468978294754</v>
      </c>
    </row>
    <row r="1580" spans="1:27" x14ac:dyDescent="0.25">
      <c r="A1580">
        <v>1548</v>
      </c>
      <c r="B1580" s="176">
        <f ca="1">OFFSET(InputPriceData!B$15,CalculationsAndCharts!$A1580+$A$11,0,1,1)</f>
        <v>39311</v>
      </c>
      <c r="C1580" s="3">
        <f ca="1">OFFSET(InputPriceData!G$15,CalculationsAndCharts!$A1580+$A$11,IF($C$7,8,0),1,1)</f>
        <v>388218100</v>
      </c>
      <c r="D1580" s="4">
        <f ca="1">OFFSET(InputPriceData!C$15,CalculationsAndCharts!$A1580+$A$11,IF($C$7,8,0),1,1)</f>
        <v>126.08</v>
      </c>
      <c r="E1580" s="4">
        <f ca="1">OFFSET(InputPriceData!D$15,CalculationsAndCharts!$A1580+$A$11,IF($C$7,8,0),1,1)</f>
        <v>126.35</v>
      </c>
      <c r="F1580" s="4">
        <f ca="1">OFFSET(InputPriceData!E$15,CalculationsAndCharts!$A1580+$A$11,IF($C$7,8,0),1,1)</f>
        <v>122.52</v>
      </c>
      <c r="G1580" s="4">
        <f ca="1">OFFSET(InputPriceData!F$15,CalculationsAndCharts!$A1580+$A$11,IF($C$7,8,0),1,1)</f>
        <v>125.4</v>
      </c>
      <c r="H1580" s="138"/>
      <c r="I1580" s="138"/>
      <c r="O1580" s="246">
        <f t="shared" ca="1" si="240"/>
        <v>-2.0110227621572685</v>
      </c>
      <c r="P1580" s="246">
        <f t="shared" ca="1" si="241"/>
        <v>-3.9819606342553882</v>
      </c>
      <c r="Q1580" s="246">
        <f t="shared" ca="1" si="243"/>
        <v>4.362449894139627</v>
      </c>
      <c r="R1580" s="4">
        <f t="shared" ca="1" si="244"/>
        <v>-0.91278082978205077</v>
      </c>
      <c r="S1580" s="4">
        <f t="shared" ca="1" si="242"/>
        <v>-7.1602389130356173E-2</v>
      </c>
      <c r="W1580" s="246">
        <f t="shared" ca="1" si="245"/>
        <v>-2.0110227621572685</v>
      </c>
      <c r="X1580" s="246">
        <f t="shared" ca="1" si="246"/>
        <v>-3.9819606342553882</v>
      </c>
      <c r="Y1580" s="246">
        <f t="shared" ca="1" si="247"/>
        <v>4.362449894139627</v>
      </c>
      <c r="Z1580" s="4">
        <f t="shared" ca="1" si="248"/>
        <v>-0.91278082978205077</v>
      </c>
      <c r="AA1580" s="4">
        <f t="shared" ca="1" si="249"/>
        <v>-0.80767174345499837</v>
      </c>
    </row>
    <row r="1581" spans="1:27" x14ac:dyDescent="0.25">
      <c r="A1581">
        <v>1549</v>
      </c>
      <c r="B1581" s="176">
        <f ca="1">OFFSET(InputPriceData!B$15,CalculationsAndCharts!$A1581+$A$11,0,1,1)</f>
        <v>39310</v>
      </c>
      <c r="C1581" s="3">
        <f ca="1">OFFSET(InputPriceData!G$15,CalculationsAndCharts!$A1581+$A$11,IF($C$7,8,0),1,1)</f>
        <v>546743700</v>
      </c>
      <c r="D1581" s="4">
        <f ca="1">OFFSET(InputPriceData!C$15,CalculationsAndCharts!$A1581+$A$11,IF($C$7,8,0),1,1)</f>
        <v>121.14</v>
      </c>
      <c r="E1581" s="4">
        <f ca="1">OFFSET(InputPriceData!D$15,CalculationsAndCharts!$A1581+$A$11,IF($C$7,8,0),1,1)</f>
        <v>123.87</v>
      </c>
      <c r="F1581" s="4">
        <f ca="1">OFFSET(InputPriceData!E$15,CalculationsAndCharts!$A1581+$A$11,IF($C$7,8,0),1,1)</f>
        <v>118.72</v>
      </c>
      <c r="G1581" s="4">
        <f ca="1">OFFSET(InputPriceData!F$15,CalculationsAndCharts!$A1581+$A$11,IF($C$7,8,0),1,1)</f>
        <v>123.14</v>
      </c>
      <c r="H1581" s="138"/>
      <c r="I1581" s="138"/>
      <c r="O1581" s="246">
        <f t="shared" ca="1" si="240"/>
        <v>-4.6133416448888607</v>
      </c>
      <c r="P1581" s="246">
        <f t="shared" ca="1" si="241"/>
        <v>-3.9068949252402771</v>
      </c>
      <c r="Q1581" s="246">
        <f t="shared" ca="1" si="243"/>
        <v>4.4020685107362532</v>
      </c>
      <c r="R1581" s="4">
        <f t="shared" ca="1" si="244"/>
        <v>-0.88751343049562004</v>
      </c>
      <c r="S1581" s="4">
        <f t="shared" ca="1" si="242"/>
        <v>6.2048792625161775E-2</v>
      </c>
      <c r="W1581" s="246">
        <f t="shared" ca="1" si="245"/>
        <v>-4.6133416448888607</v>
      </c>
      <c r="X1581" s="246">
        <f t="shared" ca="1" si="246"/>
        <v>-3.9068949252402771</v>
      </c>
      <c r="Y1581" s="246">
        <f t="shared" ca="1" si="247"/>
        <v>4.4020685107362532</v>
      </c>
      <c r="Z1581" s="4">
        <f t="shared" ca="1" si="248"/>
        <v>-0.88751343049562004</v>
      </c>
      <c r="AA1581" s="4">
        <f t="shared" ca="1" si="249"/>
        <v>-0.75584107135457257</v>
      </c>
    </row>
    <row r="1582" spans="1:27" x14ac:dyDescent="0.25">
      <c r="A1582">
        <v>1550</v>
      </c>
      <c r="B1582" s="176">
        <f ca="1">OFFSET(InputPriceData!B$15,CalculationsAndCharts!$A1582+$A$11,0,1,1)</f>
        <v>39309</v>
      </c>
      <c r="C1582" s="3">
        <f ca="1">OFFSET(InputPriceData!G$15,CalculationsAndCharts!$A1582+$A$11,IF($C$7,8,0),1,1)</f>
        <v>323834000</v>
      </c>
      <c r="D1582" s="4">
        <f ca="1">OFFSET(InputPriceData!C$15,CalculationsAndCharts!$A1582+$A$11,IF($C$7,8,0),1,1)</f>
        <v>123.68</v>
      </c>
      <c r="E1582" s="4">
        <f ca="1">OFFSET(InputPriceData!D$15,CalculationsAndCharts!$A1582+$A$11,IF($C$7,8,0),1,1)</f>
        <v>125.18</v>
      </c>
      <c r="F1582" s="4">
        <f ca="1">OFFSET(InputPriceData!E$15,CalculationsAndCharts!$A1582+$A$11,IF($C$7,8,0),1,1)</f>
        <v>121.86</v>
      </c>
      <c r="G1582" s="4">
        <f ca="1">OFFSET(InputPriceData!F$15,CalculationsAndCharts!$A1582+$A$11,IF($C$7,8,0),1,1)</f>
        <v>122.22</v>
      </c>
      <c r="H1582" s="138"/>
      <c r="I1582" s="138"/>
      <c r="O1582" s="246">
        <f t="shared" ca="1" si="240"/>
        <v>-6.0464213691660529</v>
      </c>
      <c r="P1582" s="246">
        <f t="shared" ca="1" si="241"/>
        <v>-3.7165745812133895</v>
      </c>
      <c r="Q1582" s="246">
        <f t="shared" ca="1" si="243"/>
        <v>4.4420469331344634</v>
      </c>
      <c r="R1582" s="4">
        <f t="shared" ca="1" si="244"/>
        <v>-0.83668061980399755</v>
      </c>
      <c r="S1582" s="4">
        <f t="shared" ca="1" si="242"/>
        <v>0.25636680002045931</v>
      </c>
      <c r="W1582" s="246">
        <f t="shared" ca="1" si="245"/>
        <v>-6.0464213691660529</v>
      </c>
      <c r="X1582" s="246">
        <f t="shared" ca="1" si="246"/>
        <v>-3.7165745812133895</v>
      </c>
      <c r="Y1582" s="246">
        <f t="shared" ca="1" si="247"/>
        <v>4.4420469331344634</v>
      </c>
      <c r="Z1582" s="4">
        <f t="shared" ca="1" si="248"/>
        <v>-0.83668061980399755</v>
      </c>
      <c r="AA1582" s="4">
        <f t="shared" ca="1" si="249"/>
        <v>-0.65633910270518814</v>
      </c>
    </row>
    <row r="1583" spans="1:27" x14ac:dyDescent="0.25">
      <c r="A1583">
        <v>1551</v>
      </c>
      <c r="B1583" s="176">
        <f ca="1">OFFSET(InputPriceData!B$15,CalculationsAndCharts!$A1583+$A$11,0,1,1)</f>
        <v>39308</v>
      </c>
      <c r="C1583" s="3">
        <f ca="1">OFFSET(InputPriceData!G$15,CalculationsAndCharts!$A1583+$A$11,IF($C$7,8,0),1,1)</f>
        <v>264134500</v>
      </c>
      <c r="D1583" s="4">
        <f ca="1">OFFSET(InputPriceData!C$15,CalculationsAndCharts!$A1583+$A$11,IF($C$7,8,0),1,1)</f>
        <v>126.26</v>
      </c>
      <c r="E1583" s="4">
        <f ca="1">OFFSET(InputPriceData!D$15,CalculationsAndCharts!$A1583+$A$11,IF($C$7,8,0),1,1)</f>
        <v>126.57</v>
      </c>
      <c r="F1583" s="4">
        <f ca="1">OFFSET(InputPriceData!E$15,CalculationsAndCharts!$A1583+$A$11,IF($C$7,8,0),1,1)</f>
        <v>123.68</v>
      </c>
      <c r="G1583" s="4">
        <f ca="1">OFFSET(InputPriceData!F$15,CalculationsAndCharts!$A1583+$A$11,IF($C$7,8,0),1,1)</f>
        <v>123.93</v>
      </c>
      <c r="H1583" s="138"/>
      <c r="I1583" s="138"/>
      <c r="O1583" s="246">
        <f t="shared" ca="1" si="240"/>
        <v>-4.849349261064499</v>
      </c>
      <c r="P1583" s="246">
        <f t="shared" ca="1" si="241"/>
        <v>-3.6185822387336026</v>
      </c>
      <c r="Q1583" s="246">
        <f t="shared" ca="1" si="243"/>
        <v>4.4823884289954226</v>
      </c>
      <c r="R1583" s="4">
        <f t="shared" ca="1" si="244"/>
        <v>-0.8072888586196415</v>
      </c>
      <c r="S1583" s="4">
        <f t="shared" ca="1" si="242"/>
        <v>0.33905475476784486</v>
      </c>
      <c r="W1583" s="246">
        <f t="shared" ca="1" si="245"/>
        <v>-4.849349261064499</v>
      </c>
      <c r="X1583" s="246">
        <f t="shared" ca="1" si="246"/>
        <v>-3.6185822387336026</v>
      </c>
      <c r="Y1583" s="246">
        <f t="shared" ca="1" si="247"/>
        <v>4.4823884289954226</v>
      </c>
      <c r="Z1583" s="4">
        <f t="shared" ca="1" si="248"/>
        <v>-0.8072888586196415</v>
      </c>
      <c r="AA1583" s="4">
        <f t="shared" ca="1" si="249"/>
        <v>-0.60153331638070984</v>
      </c>
    </row>
    <row r="1584" spans="1:27" x14ac:dyDescent="0.25">
      <c r="A1584">
        <v>1552</v>
      </c>
      <c r="B1584" s="176">
        <f ca="1">OFFSET(InputPriceData!B$15,CalculationsAndCharts!$A1584+$A$11,0,1,1)</f>
        <v>39307</v>
      </c>
      <c r="C1584" s="3">
        <f ca="1">OFFSET(InputPriceData!G$15,CalculationsAndCharts!$A1584+$A$11,IF($C$7,8,0),1,1)</f>
        <v>181917200</v>
      </c>
      <c r="D1584" s="4">
        <f ca="1">OFFSET(InputPriceData!C$15,CalculationsAndCharts!$A1584+$A$11,IF($C$7,8,0),1,1)</f>
        <v>126.95</v>
      </c>
      <c r="E1584" s="4">
        <f ca="1">OFFSET(InputPriceData!D$15,CalculationsAndCharts!$A1584+$A$11,IF($C$7,8,0),1,1)</f>
        <v>127.29</v>
      </c>
      <c r="F1584" s="4">
        <f ca="1">OFFSET(InputPriceData!E$15,CalculationsAndCharts!$A1584+$A$11,IF($C$7,8,0),1,1)</f>
        <v>125.67</v>
      </c>
      <c r="G1584" s="4">
        <f ca="1">OFFSET(InputPriceData!F$15,CalculationsAndCharts!$A1584+$A$11,IF($C$7,8,0),1,1)</f>
        <v>125.85</v>
      </c>
      <c r="H1584" s="138"/>
      <c r="I1584" s="138"/>
      <c r="O1584" s="246">
        <f t="shared" ca="1" si="240"/>
        <v>-3.3113554984303546</v>
      </c>
      <c r="P1584" s="246">
        <f t="shared" ca="1" si="241"/>
        <v>-3.6911666788950108</v>
      </c>
      <c r="Q1584" s="246">
        <f t="shared" ca="1" si="243"/>
        <v>4.5230962956563294</v>
      </c>
      <c r="R1584" s="4">
        <f t="shared" ca="1" si="244"/>
        <v>-0.81607077046751209</v>
      </c>
      <c r="S1584" s="4">
        <f t="shared" ca="1" si="242"/>
        <v>0.31607440283290406</v>
      </c>
      <c r="W1584" s="246">
        <f t="shared" ca="1" si="245"/>
        <v>-3.3113554984303546</v>
      </c>
      <c r="X1584" s="246">
        <f t="shared" ca="1" si="246"/>
        <v>-3.6911666788950108</v>
      </c>
      <c r="Y1584" s="246">
        <f t="shared" ca="1" si="247"/>
        <v>4.5230962956563294</v>
      </c>
      <c r="Z1584" s="4">
        <f t="shared" ca="1" si="248"/>
        <v>-0.81607077046751209</v>
      </c>
      <c r="AA1584" s="4">
        <f t="shared" ca="1" si="249"/>
        <v>-0.61770821951797006</v>
      </c>
    </row>
    <row r="1585" spans="1:27" x14ac:dyDescent="0.25">
      <c r="A1585">
        <v>1553</v>
      </c>
      <c r="B1585" s="176">
        <f ca="1">OFFSET(InputPriceData!B$15,CalculationsAndCharts!$A1585+$A$11,0,1,1)</f>
        <v>39304</v>
      </c>
      <c r="C1585" s="3">
        <f ca="1">OFFSET(InputPriceData!G$15,CalculationsAndCharts!$A1585+$A$11,IF($C$7,8,0),1,1)</f>
        <v>411018400</v>
      </c>
      <c r="D1585" s="4">
        <f ca="1">OFFSET(InputPriceData!C$15,CalculationsAndCharts!$A1585+$A$11,IF($C$7,8,0),1,1)</f>
        <v>125.12</v>
      </c>
      <c r="E1585" s="4">
        <f ca="1">OFFSET(InputPriceData!D$15,CalculationsAndCharts!$A1585+$A$11,IF($C$7,8,0),1,1)</f>
        <v>126.95</v>
      </c>
      <c r="F1585" s="4">
        <f ca="1">OFFSET(InputPriceData!E$15,CalculationsAndCharts!$A1585+$A$11,IF($C$7,8,0),1,1)</f>
        <v>124.02</v>
      </c>
      <c r="G1585" s="4">
        <f ca="1">OFFSET(InputPriceData!F$15,CalculationsAndCharts!$A1585+$A$11,IF($C$7,8,0),1,1)</f>
        <v>125.4</v>
      </c>
      <c r="H1585" s="138"/>
      <c r="I1585" s="138"/>
      <c r="O1585" s="246">
        <f t="shared" ca="1" si="240"/>
        <v>-4.1024934182513713</v>
      </c>
      <c r="P1585" s="246">
        <f t="shared" ca="1" si="241"/>
        <v>-3.8522958456637948</v>
      </c>
      <c r="Q1585" s="246">
        <f t="shared" ca="1" si="243"/>
        <v>4.5641738603999285</v>
      </c>
      <c r="R1585" s="4">
        <f t="shared" ca="1" si="244"/>
        <v>-0.84402916354423085</v>
      </c>
      <c r="S1585" s="4">
        <f t="shared" ca="1" si="242"/>
        <v>0.23284920171781714</v>
      </c>
      <c r="W1585" s="246">
        <f t="shared" ca="1" si="245"/>
        <v>-4.1024934182513713</v>
      </c>
      <c r="X1585" s="246">
        <f t="shared" ca="1" si="246"/>
        <v>-3.8522958456637948</v>
      </c>
      <c r="Y1585" s="246">
        <f t="shared" ca="1" si="247"/>
        <v>4.5641738603999285</v>
      </c>
      <c r="Z1585" s="4">
        <f t="shared" ca="1" si="248"/>
        <v>-0.84402916354423085</v>
      </c>
      <c r="AA1585" s="4">
        <f t="shared" ca="1" si="249"/>
        <v>-0.67034568751007539</v>
      </c>
    </row>
    <row r="1586" spans="1:27" x14ac:dyDescent="0.25">
      <c r="A1586">
        <v>1554</v>
      </c>
      <c r="B1586" s="176">
        <f ca="1">OFFSET(InputPriceData!B$15,CalculationsAndCharts!$A1586+$A$11,0,1,1)</f>
        <v>39303</v>
      </c>
      <c r="C1586" s="3">
        <f ca="1">OFFSET(InputPriceData!G$15,CalculationsAndCharts!$A1586+$A$11,IF($C$7,8,0),1,1)</f>
        <v>357622100</v>
      </c>
      <c r="D1586" s="4">
        <f ca="1">OFFSET(InputPriceData!C$15,CalculationsAndCharts!$A1586+$A$11,IF($C$7,8,0),1,1)</f>
        <v>127.76</v>
      </c>
      <c r="E1586" s="4">
        <f ca="1">OFFSET(InputPriceData!D$15,CalculationsAndCharts!$A1586+$A$11,IF($C$7,8,0),1,1)</f>
        <v>129.07</v>
      </c>
      <c r="F1586" s="4">
        <f ca="1">OFFSET(InputPriceData!E$15,CalculationsAndCharts!$A1586+$A$11,IF($C$7,8,0),1,1)</f>
        <v>125.9</v>
      </c>
      <c r="G1586" s="4">
        <f ca="1">OFFSET(InputPriceData!F$15,CalculationsAndCharts!$A1586+$A$11,IF($C$7,8,0),1,1)</f>
        <v>125.99</v>
      </c>
      <c r="H1586" s="138"/>
      <c r="I1586" s="138"/>
      <c r="O1586" s="246">
        <f t="shared" ca="1" si="240"/>
        <v>-3.8708979870992692</v>
      </c>
      <c r="P1586" s="246">
        <f t="shared" ca="1" si="241"/>
        <v>-4.0856298390508767</v>
      </c>
      <c r="Q1586" s="246">
        <f t="shared" ca="1" si="243"/>
        <v>4.6056244807264664</v>
      </c>
      <c r="R1586" s="4">
        <f t="shared" ca="1" si="244"/>
        <v>-0.88709573612619663</v>
      </c>
      <c r="S1586" s="4">
        <f t="shared" ca="1" si="242"/>
        <v>6.400485221988983E-2</v>
      </c>
      <c r="W1586" s="246">
        <f t="shared" ca="1" si="245"/>
        <v>-3.8708979870992692</v>
      </c>
      <c r="X1586" s="246">
        <f t="shared" ca="1" si="246"/>
        <v>-4.0856298390508767</v>
      </c>
      <c r="Y1586" s="246">
        <f t="shared" ca="1" si="247"/>
        <v>4.6056244807264664</v>
      </c>
      <c r="Z1586" s="4">
        <f t="shared" ca="1" si="248"/>
        <v>-0.88709573612619663</v>
      </c>
      <c r="AA1586" s="4">
        <f t="shared" ca="1" si="249"/>
        <v>-0.75499790507762565</v>
      </c>
    </row>
    <row r="1587" spans="1:27" x14ac:dyDescent="0.25">
      <c r="A1587">
        <v>1555</v>
      </c>
      <c r="B1587" s="176">
        <f ca="1">OFFSET(InputPriceData!B$15,CalculationsAndCharts!$A1587+$A$11,0,1,1)</f>
        <v>39302</v>
      </c>
      <c r="C1587" s="3">
        <f ca="1">OFFSET(InputPriceData!G$15,CalculationsAndCharts!$A1587+$A$11,IF($C$7,8,0),1,1)</f>
        <v>274930600</v>
      </c>
      <c r="D1587" s="4">
        <f ca="1">OFFSET(InputPriceData!C$15,CalculationsAndCharts!$A1587+$A$11,IF($C$7,8,0),1,1)</f>
        <v>128.61000000000001</v>
      </c>
      <c r="E1587" s="4">
        <f ca="1">OFFSET(InputPriceData!D$15,CalculationsAndCharts!$A1587+$A$11,IF($C$7,8,0),1,1)</f>
        <v>130.5</v>
      </c>
      <c r="F1587" s="4">
        <f ca="1">OFFSET(InputPriceData!E$15,CalculationsAndCharts!$A1587+$A$11,IF($C$7,8,0),1,1)</f>
        <v>127.68</v>
      </c>
      <c r="G1587" s="4">
        <f ca="1">OFFSET(InputPriceData!F$15,CalculationsAndCharts!$A1587+$A$11,IF($C$7,8,0),1,1)</f>
        <v>129.84</v>
      </c>
      <c r="H1587" s="138"/>
      <c r="I1587" s="138"/>
      <c r="O1587" s="246">
        <f t="shared" ca="1" si="240"/>
        <v>-0.19997200302596108</v>
      </c>
      <c r="P1587" s="246">
        <f t="shared" ca="1" si="241"/>
        <v>-4.4372723531816112</v>
      </c>
      <c r="Q1587" s="246">
        <f t="shared" ca="1" si="243"/>
        <v>4.6474515446281197</v>
      </c>
      <c r="R1587" s="4">
        <f t="shared" ca="1" si="244"/>
        <v>-0.95477538831158992</v>
      </c>
      <c r="S1587" s="4">
        <f t="shared" ca="1" si="242"/>
        <v>-0.38930029220819673</v>
      </c>
      <c r="W1587" s="246">
        <f t="shared" ca="1" si="245"/>
        <v>-0.19997200302596108</v>
      </c>
      <c r="X1587" s="246">
        <f t="shared" ca="1" si="246"/>
        <v>-4.4372723531816112</v>
      </c>
      <c r="Y1587" s="246">
        <f t="shared" ca="1" si="247"/>
        <v>4.6474515446281197</v>
      </c>
      <c r="Z1587" s="4">
        <f t="shared" ca="1" si="248"/>
        <v>-0.95477538831158992</v>
      </c>
      <c r="AA1587" s="4">
        <f t="shared" ca="1" si="249"/>
        <v>-0.89756431543212234</v>
      </c>
    </row>
    <row r="1588" spans="1:27" x14ac:dyDescent="0.25">
      <c r="A1588">
        <v>1556</v>
      </c>
      <c r="B1588" s="176">
        <f ca="1">OFFSET(InputPriceData!B$15,CalculationsAndCharts!$A1588+$A$11,0,1,1)</f>
        <v>39301</v>
      </c>
      <c r="C1588" s="3">
        <f ca="1">OFFSET(InputPriceData!G$15,CalculationsAndCharts!$A1588+$A$11,IF($C$7,8,0),1,1)</f>
        <v>232568700</v>
      </c>
      <c r="D1588" s="4">
        <f ca="1">OFFSET(InputPriceData!C$15,CalculationsAndCharts!$A1588+$A$11,IF($C$7,8,0),1,1)</f>
        <v>126.46</v>
      </c>
      <c r="E1588" s="4">
        <f ca="1">OFFSET(InputPriceData!D$15,CalculationsAndCharts!$A1588+$A$11,IF($C$7,8,0),1,1)</f>
        <v>129.12</v>
      </c>
      <c r="F1588" s="4">
        <f ca="1">OFFSET(InputPriceData!E$15,CalculationsAndCharts!$A1588+$A$11,IF($C$7,8,0),1,1)</f>
        <v>125.85</v>
      </c>
      <c r="G1588" s="4">
        <f ca="1">OFFSET(InputPriceData!F$15,CalculationsAndCharts!$A1588+$A$11,IF($C$7,8,0),1,1)</f>
        <v>128.05000000000001</v>
      </c>
      <c r="H1588" s="138"/>
      <c r="I1588" s="138"/>
      <c r="O1588" s="246">
        <f t="shared" ca="1" si="240"/>
        <v>-2.086634857990437</v>
      </c>
      <c r="P1588" s="246">
        <f t="shared" ca="1" si="241"/>
        <v>-4.689658470865913</v>
      </c>
      <c r="Q1588" s="246">
        <f t="shared" ca="1" si="243"/>
        <v>4.689658470865913</v>
      </c>
      <c r="R1588" s="4">
        <f t="shared" ca="1" si="244"/>
        <v>-1</v>
      </c>
      <c r="S1588" s="4">
        <f t="shared" ca="1" si="242"/>
        <v>-1</v>
      </c>
      <c r="W1588" s="246">
        <f t="shared" ca="1" si="245"/>
        <v>-2.086634857990437</v>
      </c>
      <c r="X1588" s="246">
        <f t="shared" ca="1" si="246"/>
        <v>-4.689658470865913</v>
      </c>
      <c r="Y1588" s="246">
        <f t="shared" ca="1" si="247"/>
        <v>4.689658470865913</v>
      </c>
      <c r="Z1588" s="4">
        <f t="shared" ca="1" si="248"/>
        <v>-1</v>
      </c>
      <c r="AA1588" s="4">
        <f t="shared" ca="1" si="249"/>
        <v>-1</v>
      </c>
    </row>
    <row r="1589" spans="1:27" x14ac:dyDescent="0.25">
      <c r="A1589">
        <v>1557</v>
      </c>
      <c r="B1589" s="176">
        <f ca="1">OFFSET(InputPriceData!B$15,CalculationsAndCharts!$A1589+$A$11,0,1,1)</f>
        <v>39300</v>
      </c>
      <c r="C1589" s="3">
        <f ca="1">OFFSET(InputPriceData!G$15,CalculationsAndCharts!$A1589+$A$11,IF($C$7,8,0),1,1)</f>
        <v>324980000</v>
      </c>
      <c r="D1589" s="4">
        <f ca="1">OFFSET(InputPriceData!C$15,CalculationsAndCharts!$A1589+$A$11,IF($C$7,8,0),1,1)</f>
        <v>124.97</v>
      </c>
      <c r="E1589" s="4">
        <f ca="1">OFFSET(InputPriceData!D$15,CalculationsAndCharts!$A1589+$A$11,IF($C$7,8,0),1,1)</f>
        <v>127.24</v>
      </c>
      <c r="F1589" s="4">
        <f ca="1">OFFSET(InputPriceData!E$15,CalculationsAndCharts!$A1589+$A$11,IF($C$7,8,0),1,1)</f>
        <v>123.51</v>
      </c>
      <c r="G1589" s="4">
        <f ca="1">OFFSET(InputPriceData!F$15,CalculationsAndCharts!$A1589+$A$11,IF($C$7,8,0),1,1)</f>
        <v>126.7</v>
      </c>
      <c r="H1589" s="138"/>
      <c r="I1589" s="138"/>
      <c r="O1589" s="246">
        <f t="shared" ca="1" si="240"/>
        <v>-3.6841201619112889</v>
      </c>
      <c r="P1589" s="246">
        <f t="shared" ca="1" si="241"/>
        <v>-4.6462649516961836</v>
      </c>
      <c r="Q1589" s="246">
        <f t="shared" ca="1" si="243"/>
        <v>4.6462649516961836</v>
      </c>
      <c r="R1589" s="4">
        <f t="shared" ca="1" si="244"/>
        <v>-1</v>
      </c>
      <c r="S1589" s="4">
        <f t="shared" ca="1" si="242"/>
        <v>-1</v>
      </c>
      <c r="W1589" s="246">
        <f t="shared" ca="1" si="245"/>
        <v>-3.6841201619112889</v>
      </c>
      <c r="X1589" s="246">
        <f t="shared" ca="1" si="246"/>
        <v>-4.6462649516961836</v>
      </c>
      <c r="Y1589" s="246">
        <f t="shared" ca="1" si="247"/>
        <v>4.6462649516961836</v>
      </c>
      <c r="Z1589" s="4">
        <f t="shared" ca="1" si="248"/>
        <v>-1</v>
      </c>
      <c r="AA1589" s="4">
        <f t="shared" ca="1" si="249"/>
        <v>-1</v>
      </c>
    </row>
    <row r="1590" spans="1:27" x14ac:dyDescent="0.25">
      <c r="A1590">
        <v>1558</v>
      </c>
      <c r="B1590" s="176">
        <f ca="1">OFFSET(InputPriceData!B$15,CalculationsAndCharts!$A1590+$A$11,0,1,1)</f>
        <v>39297</v>
      </c>
      <c r="C1590" s="3">
        <f ca="1">OFFSET(InputPriceData!G$15,CalculationsAndCharts!$A1590+$A$11,IF($C$7,8,0),1,1)</f>
        <v>359398200</v>
      </c>
      <c r="D1590" s="4">
        <f ca="1">OFFSET(InputPriceData!C$15,CalculationsAndCharts!$A1590+$A$11,IF($C$7,8,0),1,1)</f>
        <v>127.63</v>
      </c>
      <c r="E1590" s="4">
        <f ca="1">OFFSET(InputPriceData!D$15,CalculationsAndCharts!$A1590+$A$11,IF($C$7,8,0),1,1)</f>
        <v>127.89</v>
      </c>
      <c r="F1590" s="4">
        <f ca="1">OFFSET(InputPriceData!E$15,CalculationsAndCharts!$A1590+$A$11,IF($C$7,8,0),1,1)</f>
        <v>124.09</v>
      </c>
      <c r="G1590" s="4">
        <f ca="1">OFFSET(InputPriceData!F$15,CalculationsAndCharts!$A1590+$A$11,IF($C$7,8,0),1,1)</f>
        <v>124.61</v>
      </c>
      <c r="H1590" s="138"/>
      <c r="I1590" s="138"/>
      <c r="O1590" s="246">
        <f t="shared" ca="1" si="240"/>
        <v>-6.1964796722973263</v>
      </c>
      <c r="P1590" s="246">
        <f t="shared" ca="1" si="241"/>
        <v>-4.3616503321739017</v>
      </c>
      <c r="Q1590" s="246">
        <f t="shared" ca="1" si="243"/>
        <v>4.3616503321739017</v>
      </c>
      <c r="R1590" s="4">
        <f t="shared" ca="1" si="244"/>
        <v>-1</v>
      </c>
      <c r="S1590" s="4">
        <f t="shared" ca="1" si="242"/>
        <v>-1</v>
      </c>
      <c r="W1590" s="246">
        <f t="shared" ca="1" si="245"/>
        <v>-6.1964796722973263</v>
      </c>
      <c r="X1590" s="246">
        <f t="shared" ca="1" si="246"/>
        <v>-4.3616503321739017</v>
      </c>
      <c r="Y1590" s="246">
        <f t="shared" ca="1" si="247"/>
        <v>4.3616503321739017</v>
      </c>
      <c r="Z1590" s="4">
        <f t="shared" ca="1" si="248"/>
        <v>-1</v>
      </c>
      <c r="AA1590" s="4">
        <f t="shared" ca="1" si="249"/>
        <v>-1</v>
      </c>
    </row>
    <row r="1591" spans="1:27" x14ac:dyDescent="0.25">
      <c r="A1591">
        <v>1559</v>
      </c>
      <c r="B1591" s="176">
        <f ca="1">OFFSET(InputPriceData!B$15,CalculationsAndCharts!$A1591+$A$11,0,1,1)</f>
        <v>39296</v>
      </c>
      <c r="C1591" s="3">
        <f ca="1">OFFSET(InputPriceData!G$15,CalculationsAndCharts!$A1591+$A$11,IF($C$7,8,0),1,1)</f>
        <v>294758400</v>
      </c>
      <c r="D1591" s="4">
        <f ca="1">OFFSET(InputPriceData!C$15,CalculationsAndCharts!$A1591+$A$11,IF($C$7,8,0),1,1)</f>
        <v>127.17</v>
      </c>
      <c r="E1591" s="4">
        <f ca="1">OFFSET(InputPriceData!D$15,CalculationsAndCharts!$A1591+$A$11,IF($C$7,8,0),1,1)</f>
        <v>128.04</v>
      </c>
      <c r="F1591" s="4">
        <f ca="1">OFFSET(InputPriceData!E$15,CalculationsAndCharts!$A1591+$A$11,IF($C$7,8,0),1,1)</f>
        <v>125.87</v>
      </c>
      <c r="G1591" s="4">
        <f ca="1">OFFSET(InputPriceData!F$15,CalculationsAndCharts!$A1591+$A$11,IF($C$7,8,0),1,1)</f>
        <v>127.9</v>
      </c>
      <c r="H1591" s="138"/>
      <c r="I1591" s="138"/>
      <c r="O1591" s="246">
        <f t="shared" ca="1" si="240"/>
        <v>-3.3023120643963084</v>
      </c>
      <c r="P1591" s="246">
        <f t="shared" ca="1" si="241"/>
        <v>-3.9891511349013333</v>
      </c>
      <c r="Q1591" s="246">
        <f t="shared" ca="1" si="243"/>
        <v>3.9891511349013333</v>
      </c>
      <c r="R1591" s="4">
        <f t="shared" ca="1" si="244"/>
        <v>-1</v>
      </c>
      <c r="S1591" s="4">
        <f t="shared" ca="1" si="242"/>
        <v>-1</v>
      </c>
      <c r="W1591" s="246">
        <f t="shared" ca="1" si="245"/>
        <v>-3.3023120643963084</v>
      </c>
      <c r="X1591" s="246">
        <f t="shared" ca="1" si="246"/>
        <v>-3.9891511349013333</v>
      </c>
      <c r="Y1591" s="246">
        <f t="shared" ca="1" si="247"/>
        <v>3.9891511349013333</v>
      </c>
      <c r="Z1591" s="4">
        <f t="shared" ca="1" si="248"/>
        <v>-1</v>
      </c>
      <c r="AA1591" s="4">
        <f t="shared" ca="1" si="249"/>
        <v>-1</v>
      </c>
    </row>
    <row r="1592" spans="1:27" x14ac:dyDescent="0.25">
      <c r="A1592">
        <v>1560</v>
      </c>
      <c r="B1592" s="176">
        <f ca="1">OFFSET(InputPriceData!B$15,CalculationsAndCharts!$A1592+$A$11,0,1,1)</f>
        <v>39295</v>
      </c>
      <c r="C1592" s="3">
        <f ca="1">OFFSET(InputPriceData!G$15,CalculationsAndCharts!$A1592+$A$11,IF($C$7,8,0),1,1)</f>
        <v>467670000</v>
      </c>
      <c r="D1592" s="4">
        <f ca="1">OFFSET(InputPriceData!C$15,CalculationsAndCharts!$A1592+$A$11,IF($C$7,8,0),1,1)</f>
        <v>125.81</v>
      </c>
      <c r="E1592" s="4">
        <f ca="1">OFFSET(InputPriceData!D$15,CalculationsAndCharts!$A1592+$A$11,IF($C$7,8,0),1,1)</f>
        <v>127.39</v>
      </c>
      <c r="F1592" s="4">
        <f ca="1">OFFSET(InputPriceData!E$15,CalculationsAndCharts!$A1592+$A$11,IF($C$7,8,0),1,1)</f>
        <v>124.74</v>
      </c>
      <c r="G1592" s="4">
        <f ca="1">OFFSET(InputPriceData!F$15,CalculationsAndCharts!$A1592+$A$11,IF($C$7,8,0),1,1)</f>
        <v>126.89</v>
      </c>
      <c r="H1592" s="138"/>
      <c r="I1592" s="138"/>
      <c r="O1592" s="246">
        <f t="shared" ca="1" si="240"/>
        <v>-4.6299419775993425</v>
      </c>
      <c r="P1592" s="246">
        <f t="shared" ca="1" si="241"/>
        <v>-3.5019893753015312</v>
      </c>
      <c r="Q1592" s="246">
        <f t="shared" ca="1" si="243"/>
        <v>3.5019893753015312</v>
      </c>
      <c r="R1592" s="4">
        <f t="shared" ca="1" si="244"/>
        <v>-1</v>
      </c>
      <c r="S1592" s="4">
        <f t="shared" ca="1" si="242"/>
        <v>-1</v>
      </c>
      <c r="W1592" s="246">
        <f t="shared" ca="1" si="245"/>
        <v>-4.6299419775993425</v>
      </c>
      <c r="X1592" s="246">
        <f t="shared" ca="1" si="246"/>
        <v>-3.5019893753015312</v>
      </c>
      <c r="Y1592" s="246">
        <f t="shared" ca="1" si="247"/>
        <v>3.5019893753015312</v>
      </c>
      <c r="Z1592" s="4">
        <f t="shared" ca="1" si="248"/>
        <v>-1</v>
      </c>
      <c r="AA1592" s="4">
        <f t="shared" ca="1" si="249"/>
        <v>-1</v>
      </c>
    </row>
    <row r="1593" spans="1:27" x14ac:dyDescent="0.25">
      <c r="A1593">
        <v>1561</v>
      </c>
      <c r="B1593" s="176">
        <f ca="1">OFFSET(InputPriceData!B$15,CalculationsAndCharts!$A1593+$A$11,0,1,1)</f>
        <v>39294</v>
      </c>
      <c r="C1593" s="3">
        <f ca="1">OFFSET(InputPriceData!G$15,CalculationsAndCharts!$A1593+$A$11,IF($C$7,8,0),1,1)</f>
        <v>316976700</v>
      </c>
      <c r="D1593" s="4">
        <f ca="1">OFFSET(InputPriceData!C$15,CalculationsAndCharts!$A1593+$A$11,IF($C$7,8,0),1,1)</f>
        <v>128.53</v>
      </c>
      <c r="E1593" s="4">
        <f ca="1">OFFSET(InputPriceData!D$15,CalculationsAndCharts!$A1593+$A$11,IF($C$7,8,0),1,1)</f>
        <v>129.51</v>
      </c>
      <c r="F1593" s="4">
        <f ca="1">OFFSET(InputPriceData!E$15,CalculationsAndCharts!$A1593+$A$11,IF($C$7,8,0),1,1)</f>
        <v>125.68</v>
      </c>
      <c r="G1593" s="4">
        <f ca="1">OFFSET(InputPriceData!F$15,CalculationsAndCharts!$A1593+$A$11,IF($C$7,8,0),1,1)</f>
        <v>126.27</v>
      </c>
      <c r="H1593" s="138"/>
      <c r="I1593" s="138"/>
      <c r="O1593" s="246">
        <f t="shared" ca="1" si="240"/>
        <v>-5.6634831124329112</v>
      </c>
      <c r="P1593" s="246">
        <f t="shared" ca="1" si="241"/>
        <v>-2.7995549539600324</v>
      </c>
      <c r="Q1593" s="246">
        <f t="shared" ca="1" si="243"/>
        <v>2.7995549539600324</v>
      </c>
      <c r="R1593" s="4">
        <f t="shared" ca="1" si="244"/>
        <v>-1</v>
      </c>
      <c r="S1593" s="4">
        <f t="shared" ca="1" si="242"/>
        <v>-1</v>
      </c>
      <c r="W1593" s="246">
        <f t="shared" ca="1" si="245"/>
        <v>-5.6634831124329112</v>
      </c>
      <c r="X1593" s="246">
        <f t="shared" ca="1" si="246"/>
        <v>-2.7995549539600324</v>
      </c>
      <c r="Y1593" s="246">
        <f t="shared" ca="1" si="247"/>
        <v>2.7995549539600324</v>
      </c>
      <c r="Z1593" s="4">
        <f t="shared" ca="1" si="248"/>
        <v>-1</v>
      </c>
      <c r="AA1593" s="4">
        <f t="shared" ca="1" si="249"/>
        <v>-1</v>
      </c>
    </row>
    <row r="1594" spans="1:27" x14ac:dyDescent="0.25">
      <c r="A1594">
        <v>1562</v>
      </c>
      <c r="B1594" s="176">
        <f ca="1">OFFSET(InputPriceData!B$15,CalculationsAndCharts!$A1594+$A$11,0,1,1)</f>
        <v>39293</v>
      </c>
      <c r="C1594" s="3">
        <f ca="1">OFFSET(InputPriceData!G$15,CalculationsAndCharts!$A1594+$A$11,IF($C$7,8,0),1,1)</f>
        <v>283017500</v>
      </c>
      <c r="D1594" s="4">
        <f ca="1">OFFSET(InputPriceData!C$15,CalculationsAndCharts!$A1594+$A$11,IF($C$7,8,0),1,1)</f>
        <v>126.45</v>
      </c>
      <c r="E1594" s="4">
        <f ca="1">OFFSET(InputPriceData!D$15,CalculationsAndCharts!$A1594+$A$11,IF($C$7,8,0),1,1)</f>
        <v>128.08000000000001</v>
      </c>
      <c r="F1594" s="4">
        <f ca="1">OFFSET(InputPriceData!E$15,CalculationsAndCharts!$A1594+$A$11,IF($C$7,8,0),1,1)</f>
        <v>125.9</v>
      </c>
      <c r="G1594" s="4">
        <f ca="1">OFFSET(InputPriceData!F$15,CalculationsAndCharts!$A1594+$A$11,IF($C$7,8,0),1,1)</f>
        <v>127.71</v>
      </c>
      <c r="H1594" s="138"/>
      <c r="I1594" s="138"/>
      <c r="O1594" s="246">
        <f t="shared" ca="1" si="240"/>
        <v>-4.6267233577637548</v>
      </c>
      <c r="P1594" s="246">
        <f t="shared" ca="1" si="241"/>
        <v>-1.9934509789879589</v>
      </c>
      <c r="Q1594" s="246">
        <f t="shared" ca="1" si="243"/>
        <v>1.9934509789879589</v>
      </c>
      <c r="R1594" s="4">
        <f t="shared" ca="1" si="244"/>
        <v>-1</v>
      </c>
      <c r="S1594" s="4">
        <f t="shared" ca="1" si="242"/>
        <v>-1</v>
      </c>
      <c r="W1594" s="246">
        <f t="shared" ca="1" si="245"/>
        <v>-4.6267233577637548</v>
      </c>
      <c r="X1594" s="246">
        <f t="shared" ca="1" si="246"/>
        <v>-1.9934509789879589</v>
      </c>
      <c r="Y1594" s="246">
        <f t="shared" ca="1" si="247"/>
        <v>1.9934509789879589</v>
      </c>
      <c r="Z1594" s="4">
        <f t="shared" ca="1" si="248"/>
        <v>-1</v>
      </c>
      <c r="AA1594" s="4">
        <f t="shared" ca="1" si="249"/>
        <v>-1</v>
      </c>
    </row>
    <row r="1595" spans="1:27" x14ac:dyDescent="0.25">
      <c r="A1595">
        <v>1563</v>
      </c>
      <c r="B1595" s="176">
        <f ca="1">OFFSET(InputPriceData!B$15,CalculationsAndCharts!$A1595+$A$11,0,1,1)</f>
        <v>39290</v>
      </c>
      <c r="C1595" s="3">
        <f ca="1">OFFSET(InputPriceData!G$15,CalculationsAndCharts!$A1595+$A$11,IF($C$7,8,0),1,1)</f>
        <v>422987600</v>
      </c>
      <c r="D1595" s="4">
        <f ca="1">OFFSET(InputPriceData!C$15,CalculationsAndCharts!$A1595+$A$11,IF($C$7,8,0),1,1)</f>
        <v>128.44</v>
      </c>
      <c r="E1595" s="4">
        <f ca="1">OFFSET(InputPriceData!D$15,CalculationsAndCharts!$A1595+$A$11,IF($C$7,8,0),1,1)</f>
        <v>129.01</v>
      </c>
      <c r="F1595" s="4">
        <f ca="1">OFFSET(InputPriceData!E$15,CalculationsAndCharts!$A1595+$A$11,IF($C$7,8,0),1,1)</f>
        <v>125.7</v>
      </c>
      <c r="G1595" s="4">
        <f ca="1">OFFSET(InputPriceData!F$15,CalculationsAndCharts!$A1595+$A$11,IF($C$7,8,0),1,1)</f>
        <v>125.75</v>
      </c>
      <c r="H1595" s="138"/>
      <c r="I1595" s="138"/>
      <c r="O1595" s="246">
        <f t="shared" ca="1" si="240"/>
        <v>-7.040298993731823</v>
      </c>
      <c r="P1595" s="246">
        <f t="shared" ca="1" si="241"/>
        <v>-1.1248163914430225</v>
      </c>
      <c r="Q1595" s="246">
        <f t="shared" ca="1" si="243"/>
        <v>1.5800789725755471</v>
      </c>
      <c r="R1595" s="4">
        <f t="shared" ca="1" si="244"/>
        <v>-0.71187352718804853</v>
      </c>
      <c r="S1595" s="4">
        <f t="shared" ca="1" si="242"/>
        <v>0.5235714838805956</v>
      </c>
      <c r="W1595" s="246">
        <f t="shared" ca="1" si="245"/>
        <v>-7.040298993731823</v>
      </c>
      <c r="X1595" s="246">
        <f t="shared" ca="1" si="246"/>
        <v>-1.1248163914430225</v>
      </c>
      <c r="Y1595" s="246">
        <f t="shared" ca="1" si="247"/>
        <v>1.5800789725755471</v>
      </c>
      <c r="Z1595" s="4">
        <f t="shared" ca="1" si="248"/>
        <v>-0.71187352718804853</v>
      </c>
      <c r="AA1595" s="4">
        <f t="shared" ca="1" si="249"/>
        <v>-0.43603393262447204</v>
      </c>
    </row>
    <row r="1596" spans="1:27" x14ac:dyDescent="0.25">
      <c r="A1596">
        <v>1564</v>
      </c>
      <c r="B1596" s="176">
        <f ca="1">OFFSET(InputPriceData!B$15,CalculationsAndCharts!$A1596+$A$11,0,1,1)</f>
        <v>39289</v>
      </c>
      <c r="C1596" s="3">
        <f ca="1">OFFSET(InputPriceData!G$15,CalculationsAndCharts!$A1596+$A$11,IF($C$7,8,0),1,1)</f>
        <v>467592500</v>
      </c>
      <c r="D1596" s="4">
        <f ca="1">OFFSET(InputPriceData!C$15,CalculationsAndCharts!$A1596+$A$11,IF($C$7,8,0),1,1)</f>
        <v>130.15</v>
      </c>
      <c r="E1596" s="4">
        <f ca="1">OFFSET(InputPriceData!D$15,CalculationsAndCharts!$A1596+$A$11,IF($C$7,8,0),1,1)</f>
        <v>130.68</v>
      </c>
      <c r="F1596" s="4">
        <f ca="1">OFFSET(InputPriceData!E$15,CalculationsAndCharts!$A1596+$A$11,IF($C$7,8,0),1,1)</f>
        <v>126.86</v>
      </c>
      <c r="G1596" s="4">
        <f ca="1">OFFSET(InputPriceData!F$15,CalculationsAndCharts!$A1596+$A$11,IF($C$7,8,0),1,1)</f>
        <v>128.27000000000001</v>
      </c>
      <c r="H1596" s="138"/>
      <c r="I1596" s="138"/>
      <c r="O1596" s="246">
        <f t="shared" ca="1" si="240"/>
        <v>-4.9777835894903824</v>
      </c>
      <c r="P1596" s="246">
        <f t="shared" ca="1" si="241"/>
        <v>-0.35051664530223581</v>
      </c>
      <c r="Q1596" s="246">
        <f t="shared" ca="1" si="243"/>
        <v>1.5944288320641242</v>
      </c>
      <c r="R1596" s="4">
        <f t="shared" ca="1" si="244"/>
        <v>-0.21983837613401791</v>
      </c>
      <c r="S1596" s="4">
        <f t="shared" ca="1" si="242"/>
        <v>0.84792803366557856</v>
      </c>
      <c r="W1596" s="246">
        <f t="shared" ca="1" si="245"/>
        <v>-4.9777835894903824</v>
      </c>
      <c r="X1596" s="246">
        <f t="shared" ca="1" si="246"/>
        <v>-0.35051664530223581</v>
      </c>
      <c r="Y1596" s="246">
        <f t="shared" ca="1" si="247"/>
        <v>1.5944288320641242</v>
      </c>
      <c r="Z1596" s="4">
        <f t="shared" ca="1" si="248"/>
        <v>-0.21983837613401791</v>
      </c>
      <c r="AA1596" s="4">
        <f t="shared" ca="1" si="249"/>
        <v>0.19753163764825649</v>
      </c>
    </row>
    <row r="1597" spans="1:27" x14ac:dyDescent="0.25">
      <c r="A1597">
        <v>1565</v>
      </c>
      <c r="B1597" s="176">
        <f ca="1">OFFSET(InputPriceData!B$15,CalculationsAndCharts!$A1597+$A$11,0,1,1)</f>
        <v>39288</v>
      </c>
      <c r="C1597" s="3">
        <f ca="1">OFFSET(InputPriceData!G$15,CalculationsAndCharts!$A1597+$A$11,IF($C$7,8,0),1,1)</f>
        <v>265214500</v>
      </c>
      <c r="D1597" s="4">
        <f ca="1">OFFSET(InputPriceData!C$15,CalculationsAndCharts!$A1597+$A$11,IF($C$7,8,0),1,1)</f>
        <v>131.74</v>
      </c>
      <c r="E1597" s="4">
        <f ca="1">OFFSET(InputPriceData!D$15,CalculationsAndCharts!$A1597+$A$11,IF($C$7,8,0),1,1)</f>
        <v>132.06</v>
      </c>
      <c r="F1597" s="4">
        <f ca="1">OFFSET(InputPriceData!E$15,CalculationsAndCharts!$A1597+$A$11,IF($C$7,8,0),1,1)</f>
        <v>130.19999999999999</v>
      </c>
      <c r="G1597" s="4">
        <f ca="1">OFFSET(InputPriceData!F$15,CalculationsAndCharts!$A1597+$A$11,IF($C$7,8,0),1,1)</f>
        <v>131.38</v>
      </c>
      <c r="H1597" s="138"/>
      <c r="I1597" s="138"/>
      <c r="O1597" s="246">
        <f t="shared" ca="1" si="240"/>
        <v>-2.0961821059237917</v>
      </c>
      <c r="P1597" s="246">
        <f t="shared" ca="1" si="241"/>
        <v>0.15966426153406416</v>
      </c>
      <c r="Q1597" s="246">
        <f t="shared" ca="1" si="243"/>
        <v>1.6089090131827692</v>
      </c>
      <c r="R1597" s="4">
        <f t="shared" ca="1" si="244"/>
        <v>9.9237595305786616E-2</v>
      </c>
      <c r="S1597" s="4">
        <f t="shared" ca="1" si="242"/>
        <v>0.91730919271275135</v>
      </c>
      <c r="W1597" s="246">
        <f t="shared" ca="1" si="245"/>
        <v>-2.0961821059237917</v>
      </c>
      <c r="X1597" s="246">
        <f t="shared" ca="1" si="246"/>
        <v>0.15966426153406416</v>
      </c>
      <c r="Y1597" s="246">
        <f t="shared" ca="1" si="247"/>
        <v>1.6089090131827692</v>
      </c>
      <c r="Z1597" s="4">
        <f t="shared" ca="1" si="248"/>
        <v>9.9237595305786616E-2</v>
      </c>
      <c r="AA1597" s="4">
        <f t="shared" ca="1" si="249"/>
        <v>0.48017695285668371</v>
      </c>
    </row>
    <row r="1598" spans="1:27" x14ac:dyDescent="0.25">
      <c r="A1598">
        <v>1566</v>
      </c>
      <c r="B1598" s="176">
        <f ca="1">OFFSET(InputPriceData!B$15,CalculationsAndCharts!$A1598+$A$11,0,1,1)</f>
        <v>39287</v>
      </c>
      <c r="C1598" s="3">
        <f ca="1">OFFSET(InputPriceData!G$15,CalculationsAndCharts!$A1598+$A$11,IF($C$7,8,0),1,1)</f>
        <v>256732400</v>
      </c>
      <c r="D1598" s="4">
        <f ca="1">OFFSET(InputPriceData!C$15,CalculationsAndCharts!$A1598+$A$11,IF($C$7,8,0),1,1)</f>
        <v>132.69</v>
      </c>
      <c r="E1598" s="4">
        <f ca="1">OFFSET(InputPriceData!D$15,CalculationsAndCharts!$A1598+$A$11,IF($C$7,8,0),1,1)</f>
        <v>133.69</v>
      </c>
      <c r="F1598" s="4">
        <f ca="1">OFFSET(InputPriceData!E$15,CalculationsAndCharts!$A1598+$A$11,IF($C$7,8,0),1,1)</f>
        <v>130.63999999999999</v>
      </c>
      <c r="G1598" s="4">
        <f ca="1">OFFSET(InputPriceData!F$15,CalculationsAndCharts!$A1598+$A$11,IF($C$7,8,0),1,1)</f>
        <v>131.11000000000001</v>
      </c>
      <c r="H1598" s="138"/>
      <c r="I1598" s="138"/>
      <c r="O1598" s="246">
        <f t="shared" ca="1" si="240"/>
        <v>-2.4777577422235022</v>
      </c>
      <c r="P1598" s="246">
        <f t="shared" ca="1" si="241"/>
        <v>0.49972674410681162</v>
      </c>
      <c r="Q1598" s="246">
        <f t="shared" ca="1" si="243"/>
        <v>1.623520699478072</v>
      </c>
      <c r="R1598" s="4">
        <f t="shared" ca="1" si="244"/>
        <v>0.30780435646275611</v>
      </c>
      <c r="S1598" s="4">
        <f t="shared" ca="1" si="242"/>
        <v>0.94579618813289867</v>
      </c>
      <c r="W1598" s="246">
        <f t="shared" ca="1" si="245"/>
        <v>-2.4777577422235022</v>
      </c>
      <c r="X1598" s="246">
        <f t="shared" ca="1" si="246"/>
        <v>0.49972674410681162</v>
      </c>
      <c r="Y1598" s="246">
        <f t="shared" ca="1" si="247"/>
        <v>1.623520699478072</v>
      </c>
      <c r="Z1598" s="4">
        <f t="shared" ca="1" si="248"/>
        <v>0.30780435646275611</v>
      </c>
      <c r="AA1598" s="4">
        <f t="shared" ca="1" si="249"/>
        <v>0.63021160540761545</v>
      </c>
    </row>
    <row r="1599" spans="1:27" x14ac:dyDescent="0.25">
      <c r="A1599">
        <v>1567</v>
      </c>
      <c r="B1599" s="176">
        <f ca="1">OFFSET(InputPriceData!B$15,CalculationsAndCharts!$A1599+$A$11,0,1,1)</f>
        <v>39286</v>
      </c>
      <c r="C1599" s="3">
        <f ca="1">OFFSET(InputPriceData!G$15,CalculationsAndCharts!$A1599+$A$11,IF($C$7,8,0),1,1)</f>
        <v>121183900</v>
      </c>
      <c r="D1599" s="4">
        <f ca="1">OFFSET(InputPriceData!C$15,CalculationsAndCharts!$A1599+$A$11,IF($C$7,8,0),1,1)</f>
        <v>133.6</v>
      </c>
      <c r="E1599" s="4">
        <f ca="1">OFFSET(InputPriceData!D$15,CalculationsAndCharts!$A1599+$A$11,IF($C$7,8,0),1,1)</f>
        <v>134.07</v>
      </c>
      <c r="F1599" s="4">
        <f ca="1">OFFSET(InputPriceData!E$15,CalculationsAndCharts!$A1599+$A$11,IF($C$7,8,0),1,1)</f>
        <v>132.84</v>
      </c>
      <c r="G1599" s="4">
        <f ca="1">OFFSET(InputPriceData!F$15,CalculationsAndCharts!$A1599+$A$11,IF($C$7,8,0),1,1)</f>
        <v>133.41999999999999</v>
      </c>
      <c r="H1599" s="138"/>
      <c r="I1599" s="138"/>
      <c r="O1599" s="246">
        <f t="shared" ca="1" si="240"/>
        <v>-0.19111819929680962</v>
      </c>
      <c r="P1599" s="246">
        <f t="shared" ca="1" si="241"/>
        <v>0.68663936862807762</v>
      </c>
      <c r="Q1599" s="246">
        <f t="shared" ca="1" si="243"/>
        <v>1.6382650852452796</v>
      </c>
      <c r="R1599" s="4">
        <f t="shared" ca="1" si="244"/>
        <v>0.41912592462121268</v>
      </c>
      <c r="S1599" s="4">
        <f t="shared" ca="1" si="242"/>
        <v>0.95782250564855209</v>
      </c>
      <c r="W1599" s="246">
        <f t="shared" ca="1" si="245"/>
        <v>-0.19111819929680962</v>
      </c>
      <c r="X1599" s="246">
        <f t="shared" ca="1" si="246"/>
        <v>0.68663936862807762</v>
      </c>
      <c r="Y1599" s="246">
        <f t="shared" ca="1" si="247"/>
        <v>1.6382650852452796</v>
      </c>
      <c r="Z1599" s="4">
        <f t="shared" ca="1" si="248"/>
        <v>0.41912592462121268</v>
      </c>
      <c r="AA1599" s="4">
        <f t="shared" ca="1" si="249"/>
        <v>0.70151643486183535</v>
      </c>
    </row>
    <row r="1600" spans="1:27" x14ac:dyDescent="0.25">
      <c r="A1600">
        <v>1568</v>
      </c>
      <c r="B1600" s="176">
        <f ca="1">OFFSET(InputPriceData!B$15,CalculationsAndCharts!$A1600+$A$11,0,1,1)</f>
        <v>39283</v>
      </c>
      <c r="C1600" s="3">
        <f ca="1">OFFSET(InputPriceData!G$15,CalculationsAndCharts!$A1600+$A$11,IF($C$7,8,0),1,1)</f>
        <v>245502500</v>
      </c>
      <c r="D1600" s="4">
        <f ca="1">OFFSET(InputPriceData!C$15,CalculationsAndCharts!$A1600+$A$11,IF($C$7,8,0),1,1)</f>
        <v>134.22</v>
      </c>
      <c r="E1600" s="4">
        <f ca="1">OFFSET(InputPriceData!D$15,CalculationsAndCharts!$A1600+$A$11,IF($C$7,8,0),1,1)</f>
        <v>134.31</v>
      </c>
      <c r="F1600" s="4">
        <f ca="1">OFFSET(InputPriceData!E$15,CalculationsAndCharts!$A1600+$A$11,IF($C$7,8,0),1,1)</f>
        <v>132.44</v>
      </c>
      <c r="G1600" s="4">
        <f ca="1">OFFSET(InputPriceData!F$15,CalculationsAndCharts!$A1600+$A$11,IF($C$7,8,0),1,1)</f>
        <v>133.02000000000001</v>
      </c>
      <c r="H1600" s="138"/>
      <c r="I1600" s="138"/>
      <c r="O1600" s="246">
        <f t="shared" ca="1" si="240"/>
        <v>-0.52609645081949663</v>
      </c>
      <c r="P1600" s="246">
        <f t="shared" ca="1" si="241"/>
        <v>0.72907830864771661</v>
      </c>
      <c r="Q1600" s="246">
        <f t="shared" ca="1" si="243"/>
        <v>1.6531433756259128</v>
      </c>
      <c r="R1600" s="4">
        <f t="shared" ca="1" si="244"/>
        <v>0.44102545453546832</v>
      </c>
      <c r="S1600" s="4">
        <f t="shared" ca="1" si="242"/>
        <v>0.95998529755432971</v>
      </c>
      <c r="W1600" s="246">
        <f t="shared" ca="1" si="245"/>
        <v>-0.52609645081949663</v>
      </c>
      <c r="X1600" s="246">
        <f t="shared" ca="1" si="246"/>
        <v>0.72907830864771661</v>
      </c>
      <c r="Y1600" s="246">
        <f t="shared" ca="1" si="247"/>
        <v>1.6531433756259128</v>
      </c>
      <c r="Z1600" s="4">
        <f t="shared" ca="1" si="248"/>
        <v>0.44102545453546832</v>
      </c>
      <c r="AA1600" s="4">
        <f t="shared" ca="1" si="249"/>
        <v>0.7149083436514384</v>
      </c>
    </row>
    <row r="1601" spans="1:27" x14ac:dyDescent="0.25">
      <c r="A1601">
        <v>1569</v>
      </c>
      <c r="B1601" s="176">
        <f ca="1">OFFSET(InputPriceData!B$15,CalculationsAndCharts!$A1601+$A$11,0,1,1)</f>
        <v>39282</v>
      </c>
      <c r="C1601" s="3">
        <f ca="1">OFFSET(InputPriceData!G$15,CalculationsAndCharts!$A1601+$A$11,IF($C$7,8,0),1,1)</f>
        <v>145212700</v>
      </c>
      <c r="D1601" s="4">
        <f ca="1">OFFSET(InputPriceData!C$15,CalculationsAndCharts!$A1601+$A$11,IF($C$7,8,0),1,1)</f>
        <v>134.49</v>
      </c>
      <c r="E1601" s="4">
        <f ca="1">OFFSET(InputPriceData!D$15,CalculationsAndCharts!$A1601+$A$11,IF($C$7,8,0),1,1)</f>
        <v>134.78</v>
      </c>
      <c r="F1601" s="4">
        <f ca="1">OFFSET(InputPriceData!E$15,CalculationsAndCharts!$A1601+$A$11,IF($C$7,8,0),1,1)</f>
        <v>134.1</v>
      </c>
      <c r="G1601" s="4">
        <f ca="1">OFFSET(InputPriceData!F$15,CalculationsAndCharts!$A1601+$A$11,IF($C$7,8,0),1,1)</f>
        <v>134.38</v>
      </c>
      <c r="H1601" s="138"/>
      <c r="I1601" s="138"/>
      <c r="O1601" s="246">
        <f t="shared" ca="1" si="240"/>
        <v>0.949758668831579</v>
      </c>
      <c r="P1601" s="246">
        <f t="shared" ca="1" si="241"/>
        <v>0.66124269492666943</v>
      </c>
      <c r="Q1601" s="246">
        <f t="shared" ca="1" si="243"/>
        <v>1.6681567867062692</v>
      </c>
      <c r="R1601" s="4">
        <f t="shared" ca="1" si="244"/>
        <v>0.39639121466050886</v>
      </c>
      <c r="S1601" s="4">
        <f t="shared" ca="1" si="242"/>
        <v>0.95551075333753099</v>
      </c>
      <c r="W1601" s="246">
        <f t="shared" ca="1" si="245"/>
        <v>0.949758668831579</v>
      </c>
      <c r="X1601" s="246">
        <f t="shared" ca="1" si="246"/>
        <v>0.66124269492666943</v>
      </c>
      <c r="Y1601" s="246">
        <f t="shared" ca="1" si="247"/>
        <v>1.6681567867062692</v>
      </c>
      <c r="Z1601" s="4">
        <f t="shared" ca="1" si="248"/>
        <v>0.39639121466050886</v>
      </c>
      <c r="AA1601" s="4">
        <f t="shared" ca="1" si="249"/>
        <v>0.68739955658394658</v>
      </c>
    </row>
    <row r="1602" spans="1:27" x14ac:dyDescent="0.25">
      <c r="A1602">
        <v>1570</v>
      </c>
      <c r="B1602" s="176">
        <f ca="1">OFFSET(InputPriceData!B$15,CalculationsAndCharts!$A1602+$A$11,0,1,1)</f>
        <v>39281</v>
      </c>
      <c r="C1602" s="3">
        <f ca="1">OFFSET(InputPriceData!G$15,CalculationsAndCharts!$A1602+$A$11,IF($C$7,8,0),1,1)</f>
        <v>237887400</v>
      </c>
      <c r="D1602" s="4">
        <f ca="1">OFFSET(InputPriceData!C$15,CalculationsAndCharts!$A1602+$A$11,IF($C$7,8,0),1,1)</f>
        <v>133.65</v>
      </c>
      <c r="E1602" s="4">
        <f ca="1">OFFSET(InputPriceData!D$15,CalculationsAndCharts!$A1602+$A$11,IF($C$7,8,0),1,1)</f>
        <v>134.15</v>
      </c>
      <c r="F1602" s="4">
        <f ca="1">OFFSET(InputPriceData!E$15,CalculationsAndCharts!$A1602+$A$11,IF($C$7,8,0),1,1)</f>
        <v>132.85</v>
      </c>
      <c r="G1602" s="4">
        <f ca="1">OFFSET(InputPriceData!F$15,CalculationsAndCharts!$A1602+$A$11,IF($C$7,8,0),1,1)</f>
        <v>133.86000000000001</v>
      </c>
      <c r="H1602" s="138"/>
      <c r="I1602" s="138"/>
      <c r="O1602" s="246">
        <f t="shared" ca="1" si="240"/>
        <v>0.59442687728235621</v>
      </c>
      <c r="P1602" s="246">
        <f t="shared" ca="1" si="241"/>
        <v>0.50009805273473062</v>
      </c>
      <c r="Q1602" s="246">
        <f t="shared" ca="1" si="243"/>
        <v>1.6833065456168206</v>
      </c>
      <c r="R1602" s="4">
        <f t="shared" ca="1" si="244"/>
        <v>0.29709267990250565</v>
      </c>
      <c r="S1602" s="4">
        <f t="shared" ca="1" si="242"/>
        <v>0.94453869969491455</v>
      </c>
      <c r="W1602" s="246">
        <f t="shared" ca="1" si="245"/>
        <v>0.59442687728235621</v>
      </c>
      <c r="X1602" s="246">
        <f t="shared" ca="1" si="246"/>
        <v>0.50009805273473062</v>
      </c>
      <c r="Y1602" s="246">
        <f t="shared" ca="1" si="247"/>
        <v>1.6833065456168206</v>
      </c>
      <c r="Z1602" s="4">
        <f t="shared" ca="1" si="248"/>
        <v>0.29709267990250565</v>
      </c>
      <c r="AA1602" s="4">
        <f t="shared" ca="1" si="249"/>
        <v>0.62305111027533344</v>
      </c>
    </row>
    <row r="1603" spans="1:27" x14ac:dyDescent="0.25">
      <c r="A1603">
        <v>1571</v>
      </c>
      <c r="B1603" s="176">
        <f ca="1">OFFSET(InputPriceData!B$15,CalculationsAndCharts!$A1603+$A$11,0,1,1)</f>
        <v>39280</v>
      </c>
      <c r="C1603" s="3">
        <f ca="1">OFFSET(InputPriceData!G$15,CalculationsAndCharts!$A1603+$A$11,IF($C$7,8,0),1,1)</f>
        <v>126201300</v>
      </c>
      <c r="D1603" s="4">
        <f ca="1">OFFSET(InputPriceData!C$15,CalculationsAndCharts!$A1603+$A$11,IF($C$7,8,0),1,1)</f>
        <v>134.26</v>
      </c>
      <c r="E1603" s="4">
        <f ca="1">OFFSET(InputPriceData!D$15,CalculationsAndCharts!$A1603+$A$11,IF($C$7,8,0),1,1)</f>
        <v>134.72999999999999</v>
      </c>
      <c r="F1603" s="4">
        <f ca="1">OFFSET(InputPriceData!E$15,CalculationsAndCharts!$A1603+$A$11,IF($C$7,8,0),1,1)</f>
        <v>134.04</v>
      </c>
      <c r="G1603" s="4">
        <f ca="1">OFFSET(InputPriceData!F$15,CalculationsAndCharts!$A1603+$A$11,IF($C$7,8,0),1,1)</f>
        <v>134.1</v>
      </c>
      <c r="H1603" s="138"/>
      <c r="I1603" s="138"/>
      <c r="O1603" s="246">
        <f t="shared" ca="1" si="240"/>
        <v>0.9997682105976009</v>
      </c>
      <c r="P1603" s="246">
        <f t="shared" ca="1" si="241"/>
        <v>0.28234070495601926</v>
      </c>
      <c r="Q1603" s="246">
        <f t="shared" ca="1" si="243"/>
        <v>1.6985938906325133</v>
      </c>
      <c r="R1603" s="4">
        <f t="shared" ca="1" si="244"/>
        <v>0.16622025224103612</v>
      </c>
      <c r="S1603" s="4">
        <f t="shared" ca="1" si="242"/>
        <v>0.92747207431569201</v>
      </c>
      <c r="W1603" s="246">
        <f t="shared" ca="1" si="245"/>
        <v>0.9997682105976009</v>
      </c>
      <c r="X1603" s="246">
        <f t="shared" ca="1" si="246"/>
        <v>0.28234070495601926</v>
      </c>
      <c r="Y1603" s="246">
        <f t="shared" ca="1" si="247"/>
        <v>1.6985938906325133</v>
      </c>
      <c r="Z1603" s="4">
        <f t="shared" ca="1" si="248"/>
        <v>0.16622025224103612</v>
      </c>
      <c r="AA1603" s="4">
        <f t="shared" ca="1" si="249"/>
        <v>0.5309203654172151</v>
      </c>
    </row>
    <row r="1604" spans="1:27" x14ac:dyDescent="0.25">
      <c r="A1604">
        <v>1572</v>
      </c>
      <c r="B1604" s="176">
        <f ca="1">OFFSET(InputPriceData!B$15,CalculationsAndCharts!$A1604+$A$11,0,1,1)</f>
        <v>39279</v>
      </c>
      <c r="C1604" s="3">
        <f ca="1">OFFSET(InputPriceData!G$15,CalculationsAndCharts!$A1604+$A$11,IF($C$7,8,0),1,1)</f>
        <v>98378700</v>
      </c>
      <c r="D1604" s="4">
        <f ca="1">OFFSET(InputPriceData!C$15,CalculationsAndCharts!$A1604+$A$11,IF($C$7,8,0),1,1)</f>
        <v>134.31</v>
      </c>
      <c r="E1604" s="4">
        <f ca="1">OFFSET(InputPriceData!D$15,CalculationsAndCharts!$A1604+$A$11,IF($C$7,8,0),1,1)</f>
        <v>134.78</v>
      </c>
      <c r="F1604" s="4">
        <f ca="1">OFFSET(InputPriceData!E$15,CalculationsAndCharts!$A1604+$A$11,IF($C$7,8,0),1,1)</f>
        <v>133.94999999999999</v>
      </c>
      <c r="G1604" s="4">
        <f ca="1">OFFSET(InputPriceData!F$15,CalculationsAndCharts!$A1604+$A$11,IF($C$7,8,0),1,1)</f>
        <v>134.16999999999999</v>
      </c>
      <c r="H1604" s="138"/>
      <c r="I1604" s="138"/>
      <c r="O1604" s="246">
        <f t="shared" ca="1" si="240"/>
        <v>1.2629063640901734</v>
      </c>
      <c r="P1604" s="246">
        <f t="shared" ca="1" si="241"/>
        <v>6.218384510102537E-3</v>
      </c>
      <c r="Q1604" s="246">
        <f t="shared" ca="1" si="243"/>
        <v>1.714020071273979</v>
      </c>
      <c r="R1604" s="4">
        <f t="shared" ca="1" si="244"/>
        <v>3.6279531461265798E-3</v>
      </c>
      <c r="S1604" s="4">
        <f t="shared" ca="1" si="242"/>
        <v>0.90068706771323948</v>
      </c>
      <c r="W1604" s="246">
        <f t="shared" ca="1" si="245"/>
        <v>1.2629063640901734</v>
      </c>
      <c r="X1604" s="246">
        <f t="shared" ca="1" si="246"/>
        <v>6.218384510102537E-3</v>
      </c>
      <c r="Y1604" s="246">
        <f t="shared" ca="1" si="247"/>
        <v>1.714020071273979</v>
      </c>
      <c r="Z1604" s="4">
        <f t="shared" ca="1" si="248"/>
        <v>3.6279531461265798E-3</v>
      </c>
      <c r="AA1604" s="4">
        <f t="shared" ca="1" si="249"/>
        <v>0.40304306460442418</v>
      </c>
    </row>
    <row r="1605" spans="1:27" x14ac:dyDescent="0.25">
      <c r="A1605">
        <v>1573</v>
      </c>
      <c r="B1605" s="176">
        <f ca="1">OFFSET(InputPriceData!B$15,CalculationsAndCharts!$A1605+$A$11,0,1,1)</f>
        <v>39276</v>
      </c>
      <c r="C1605" s="3">
        <f ca="1">OFFSET(InputPriceData!G$15,CalculationsAndCharts!$A1605+$A$11,IF($C$7,8,0),1,1)</f>
        <v>111794300</v>
      </c>
      <c r="D1605" s="4">
        <f ca="1">OFFSET(InputPriceData!C$15,CalculationsAndCharts!$A1605+$A$11,IF($C$7,8,0),1,1)</f>
        <v>133.94999999999999</v>
      </c>
      <c r="E1605" s="4">
        <f ca="1">OFFSET(InputPriceData!D$15,CalculationsAndCharts!$A1605+$A$11,IF($C$7,8,0),1,1)</f>
        <v>134.72</v>
      </c>
      <c r="F1605" s="4">
        <f ca="1">OFFSET(InputPriceData!E$15,CalculationsAndCharts!$A1605+$A$11,IF($C$7,8,0),1,1)</f>
        <v>133.79</v>
      </c>
      <c r="G1605" s="4">
        <f ca="1">OFFSET(InputPriceData!F$15,CalculationsAndCharts!$A1605+$A$11,IF($C$7,8,0),1,1)</f>
        <v>134.19</v>
      </c>
      <c r="H1605" s="138"/>
      <c r="I1605" s="138"/>
      <c r="O1605" s="246">
        <f t="shared" ca="1" si="240"/>
        <v>1.4955959412220192</v>
      </c>
      <c r="P1605" s="246">
        <f t="shared" ca="1" si="241"/>
        <v>-0.28571059267686355</v>
      </c>
      <c r="Q1605" s="246">
        <f t="shared" ca="1" si="243"/>
        <v>1.7295863484096661</v>
      </c>
      <c r="R1605" s="4">
        <f t="shared" ca="1" si="244"/>
        <v>-0.16519012938531286</v>
      </c>
      <c r="S1605" s="4">
        <f t="shared" ca="1" si="242"/>
        <v>0.86313278547273975</v>
      </c>
      <c r="W1605" s="246">
        <f t="shared" ca="1" si="245"/>
        <v>1.4955959412220192</v>
      </c>
      <c r="X1605" s="246">
        <f t="shared" ca="1" si="246"/>
        <v>-0.28571059267686355</v>
      </c>
      <c r="Y1605" s="246">
        <f t="shared" ca="1" si="247"/>
        <v>1.7295863484096661</v>
      </c>
      <c r="Z1605" s="4">
        <f t="shared" ca="1" si="248"/>
        <v>-0.16519012938531286</v>
      </c>
      <c r="AA1605" s="4">
        <f t="shared" ca="1" si="249"/>
        <v>0.25142290339134615</v>
      </c>
    </row>
    <row r="1606" spans="1:27" x14ac:dyDescent="0.25">
      <c r="A1606">
        <v>1574</v>
      </c>
      <c r="B1606" s="176">
        <f ca="1">OFFSET(InputPriceData!B$15,CalculationsAndCharts!$A1606+$A$11,0,1,1)</f>
        <v>39275</v>
      </c>
      <c r="C1606" s="3">
        <f ca="1">OFFSET(InputPriceData!G$15,CalculationsAndCharts!$A1606+$A$11,IF($C$7,8,0),1,1)</f>
        <v>133882500</v>
      </c>
      <c r="D1606" s="4">
        <f ca="1">OFFSET(InputPriceData!C$15,CalculationsAndCharts!$A1606+$A$11,IF($C$7,8,0),1,1)</f>
        <v>132.04</v>
      </c>
      <c r="E1606" s="4">
        <f ca="1">OFFSET(InputPriceData!D$15,CalculationsAndCharts!$A1606+$A$11,IF($C$7,8,0),1,1)</f>
        <v>134.1</v>
      </c>
      <c r="F1606" s="4">
        <f ca="1">OFFSET(InputPriceData!E$15,CalculationsAndCharts!$A1606+$A$11,IF($C$7,8,0),1,1)</f>
        <v>132.01</v>
      </c>
      <c r="G1606" s="4">
        <f ca="1">OFFSET(InputPriceData!F$15,CalculationsAndCharts!$A1606+$A$11,IF($C$7,8,0),1,1)</f>
        <v>133.79</v>
      </c>
      <c r="H1606" s="138"/>
      <c r="I1606" s="138"/>
      <c r="O1606" s="246">
        <f t="shared" ca="1" si="240"/>
        <v>1.3075231945994008</v>
      </c>
      <c r="P1606" s="246">
        <f t="shared" ca="1" si="241"/>
        <v>-0.53577452133110226</v>
      </c>
      <c r="Q1606" s="246">
        <f t="shared" ca="1" si="243"/>
        <v>1.7452939943588961</v>
      </c>
      <c r="R1606" s="4">
        <f t="shared" ca="1" si="244"/>
        <v>-0.30698238982247222</v>
      </c>
      <c r="S1606" s="4">
        <f t="shared" ca="1" si="242"/>
        <v>0.81940669237244657</v>
      </c>
      <c r="W1606" s="246">
        <f t="shared" ca="1" si="245"/>
        <v>1.3075231945994008</v>
      </c>
      <c r="X1606" s="246">
        <f t="shared" ca="1" si="246"/>
        <v>-0.53577452133110226</v>
      </c>
      <c r="Y1606" s="246">
        <f t="shared" ca="1" si="247"/>
        <v>1.7452939943588961</v>
      </c>
      <c r="Z1606" s="4">
        <f t="shared" ca="1" si="248"/>
        <v>-0.30698238982247222</v>
      </c>
      <c r="AA1606" s="4">
        <f t="shared" ca="1" si="249"/>
        <v>0.10603837578166768</v>
      </c>
    </row>
    <row r="1607" spans="1:27" x14ac:dyDescent="0.25">
      <c r="A1607">
        <v>1575</v>
      </c>
      <c r="B1607" s="176">
        <f ca="1">OFFSET(InputPriceData!B$15,CalculationsAndCharts!$A1607+$A$11,0,1,1)</f>
        <v>39274</v>
      </c>
      <c r="C1607" s="3">
        <f ca="1">OFFSET(InputPriceData!G$15,CalculationsAndCharts!$A1607+$A$11,IF($C$7,8,0),1,1)</f>
        <v>175607600</v>
      </c>
      <c r="D1607" s="4">
        <f ca="1">OFFSET(InputPriceData!C$15,CalculationsAndCharts!$A1607+$A$11,IF($C$7,8,0),1,1)</f>
        <v>130.63999999999999</v>
      </c>
      <c r="E1607" s="4">
        <f ca="1">OFFSET(InputPriceData!D$15,CalculationsAndCharts!$A1607+$A$11,IF($C$7,8,0),1,1)</f>
        <v>131.76</v>
      </c>
      <c r="F1607" s="4">
        <f ca="1">OFFSET(InputPriceData!E$15,CalculationsAndCharts!$A1607+$A$11,IF($C$7,8,0),1,1)</f>
        <v>130.44</v>
      </c>
      <c r="G1607" s="4">
        <f ca="1">OFFSET(InputPriceData!F$15,CalculationsAndCharts!$A1607+$A$11,IF($C$7,8,0),1,1)</f>
        <v>131.71</v>
      </c>
      <c r="H1607" s="138"/>
      <c r="I1607" s="138"/>
      <c r="O1607" s="246">
        <f t="shared" ca="1" si="240"/>
        <v>-0.65793352025611895</v>
      </c>
      <c r="P1607" s="246">
        <f t="shared" ca="1" si="241"/>
        <v>-0.68700138217358375</v>
      </c>
      <c r="Q1607" s="246">
        <f t="shared" ca="1" si="243"/>
        <v>1.7611442929958587</v>
      </c>
      <c r="R1607" s="4">
        <f t="shared" ca="1" si="244"/>
        <v>-0.39008807222997893</v>
      </c>
      <c r="S1607" s="4">
        <f t="shared" ca="1" si="242"/>
        <v>0.78578461169915714</v>
      </c>
      <c r="W1607" s="246">
        <f t="shared" ca="1" si="245"/>
        <v>-0.65793352025611895</v>
      </c>
      <c r="X1607" s="246">
        <f t="shared" ca="1" si="246"/>
        <v>-0.68700138217358375</v>
      </c>
      <c r="Y1607" s="246">
        <f t="shared" ca="1" si="247"/>
        <v>1.7611442929958587</v>
      </c>
      <c r="Z1607" s="4">
        <f t="shared" ca="1" si="248"/>
        <v>-0.39008807222997893</v>
      </c>
      <c r="AA1607" s="4">
        <f t="shared" ca="1" si="249"/>
        <v>1.1744480468074641E-2</v>
      </c>
    </row>
    <row r="1608" spans="1:27" x14ac:dyDescent="0.25">
      <c r="A1608">
        <v>1576</v>
      </c>
      <c r="B1608" s="176">
        <f ca="1">OFFSET(InputPriceData!B$15,CalculationsAndCharts!$A1608+$A$11,0,1,1)</f>
        <v>39273</v>
      </c>
      <c r="C1608" s="3">
        <f ca="1">OFFSET(InputPriceData!G$15,CalculationsAndCharts!$A1608+$A$11,IF($C$7,8,0),1,1)</f>
        <v>180362600</v>
      </c>
      <c r="D1608" s="4">
        <f ca="1">OFFSET(InputPriceData!C$15,CalculationsAndCharts!$A1608+$A$11,IF($C$7,8,0),1,1)</f>
        <v>131.97</v>
      </c>
      <c r="E1608" s="4">
        <f ca="1">OFFSET(InputPriceData!D$15,CalculationsAndCharts!$A1608+$A$11,IF($C$7,8,0),1,1)</f>
        <v>132.24</v>
      </c>
      <c r="F1608" s="4">
        <f ca="1">OFFSET(InputPriceData!E$15,CalculationsAndCharts!$A1608+$A$11,IF($C$7,8,0),1,1)</f>
        <v>130.65</v>
      </c>
      <c r="G1608" s="4">
        <f ca="1">OFFSET(InputPriceData!F$15,CalculationsAndCharts!$A1608+$A$11,IF($C$7,8,0),1,1)</f>
        <v>130.78</v>
      </c>
      <c r="H1608" s="138"/>
      <c r="I1608" s="138"/>
      <c r="O1608" s="246">
        <f t="shared" ca="1" si="240"/>
        <v>-1.6018577374078797</v>
      </c>
      <c r="P1608" s="246">
        <f t="shared" ca="1" si="241"/>
        <v>-0.79814607350618016</v>
      </c>
      <c r="Q1608" s="246">
        <f t="shared" ca="1" si="243"/>
        <v>1.7771385398545496</v>
      </c>
      <c r="R1608" s="4">
        <f t="shared" ca="1" si="244"/>
        <v>-0.44911865654070204</v>
      </c>
      <c r="S1608" s="4">
        <f t="shared" ca="1" si="242"/>
        <v>0.75677489532027176</v>
      </c>
      <c r="W1608" s="246">
        <f t="shared" ca="1" si="245"/>
        <v>-1.6018577374078797</v>
      </c>
      <c r="X1608" s="246">
        <f t="shared" ca="1" si="246"/>
        <v>-0.79814607350618016</v>
      </c>
      <c r="Y1608" s="246">
        <f t="shared" ca="1" si="247"/>
        <v>1.7771385398545496</v>
      </c>
      <c r="Z1608" s="4">
        <f t="shared" ca="1" si="248"/>
        <v>-0.44911865654070204</v>
      </c>
      <c r="AA1608" s="4">
        <f t="shared" ca="1" si="249"/>
        <v>-5.9875058956179977E-2</v>
      </c>
    </row>
    <row r="1609" spans="1:27" x14ac:dyDescent="0.25">
      <c r="A1609">
        <v>1577</v>
      </c>
      <c r="B1609" s="176">
        <f ca="1">OFFSET(InputPriceData!B$15,CalculationsAndCharts!$A1609+$A$11,0,1,1)</f>
        <v>39272</v>
      </c>
      <c r="C1609" s="3">
        <f ca="1">OFFSET(InputPriceData!G$15,CalculationsAndCharts!$A1609+$A$11,IF($C$7,8,0),1,1)</f>
        <v>72348100</v>
      </c>
      <c r="D1609" s="4">
        <f ca="1">OFFSET(InputPriceData!C$15,CalculationsAndCharts!$A1609+$A$11,IF($C$7,8,0),1,1)</f>
        <v>132.72</v>
      </c>
      <c r="E1609" s="4">
        <f ca="1">OFFSET(InputPriceData!D$15,CalculationsAndCharts!$A1609+$A$11,IF($C$7,8,0),1,1)</f>
        <v>132.9</v>
      </c>
      <c r="F1609" s="4">
        <f ca="1">OFFSET(InputPriceData!E$15,CalculationsAndCharts!$A1609+$A$11,IF($C$7,8,0),1,1)</f>
        <v>132.25</v>
      </c>
      <c r="G1609" s="4">
        <f ca="1">OFFSET(InputPriceData!F$15,CalculationsAndCharts!$A1609+$A$11,IF($C$7,8,0),1,1)</f>
        <v>132.66999999999999</v>
      </c>
      <c r="H1609" s="138"/>
      <c r="I1609" s="138"/>
      <c r="O1609" s="246">
        <f t="shared" ca="1" si="240"/>
        <v>0.31938796110795054</v>
      </c>
      <c r="P1609" s="246">
        <f t="shared" ca="1" si="241"/>
        <v>-1.0123247797034314</v>
      </c>
      <c r="Q1609" s="246">
        <f t="shared" ca="1" si="243"/>
        <v>1.7932780422346615</v>
      </c>
      <c r="R1609" s="4">
        <f t="shared" ca="1" si="244"/>
        <v>-0.56451077627758206</v>
      </c>
      <c r="S1609" s="4">
        <f t="shared" ca="1" si="242"/>
        <v>0.68197141564054919</v>
      </c>
      <c r="W1609" s="246">
        <f t="shared" ca="1" si="245"/>
        <v>0.31938796110795054</v>
      </c>
      <c r="X1609" s="246">
        <f t="shared" ca="1" si="246"/>
        <v>-1.0123247797034314</v>
      </c>
      <c r="Y1609" s="246">
        <f t="shared" ca="1" si="247"/>
        <v>1.7932780422346615</v>
      </c>
      <c r="Z1609" s="4">
        <f t="shared" ca="1" si="248"/>
        <v>-0.56451077627758206</v>
      </c>
      <c r="AA1609" s="4">
        <f t="shared" ca="1" si="249"/>
        <v>-0.21249249835809944</v>
      </c>
    </row>
    <row r="1610" spans="1:27" x14ac:dyDescent="0.25">
      <c r="A1610">
        <v>1578</v>
      </c>
      <c r="B1610" s="176">
        <f ca="1">OFFSET(InputPriceData!B$15,CalculationsAndCharts!$A1610+$A$11,0,1,1)</f>
        <v>39269</v>
      </c>
      <c r="C1610" s="3">
        <f ca="1">OFFSET(InputPriceData!G$15,CalculationsAndCharts!$A1610+$A$11,IF($C$7,8,0),1,1)</f>
        <v>81109000</v>
      </c>
      <c r="D1610" s="4">
        <f ca="1">OFFSET(InputPriceData!C$15,CalculationsAndCharts!$A1610+$A$11,IF($C$7,8,0),1,1)</f>
        <v>132.05000000000001</v>
      </c>
      <c r="E1610" s="4">
        <f ca="1">OFFSET(InputPriceData!D$15,CalculationsAndCharts!$A1610+$A$11,IF($C$7,8,0),1,1)</f>
        <v>132.72999999999999</v>
      </c>
      <c r="F1610" s="4">
        <f ca="1">OFFSET(InputPriceData!E$15,CalculationsAndCharts!$A1610+$A$11,IF($C$7,8,0),1,1)</f>
        <v>131.66</v>
      </c>
      <c r="G1610" s="4">
        <f ca="1">OFFSET(InputPriceData!F$15,CalculationsAndCharts!$A1610+$A$11,IF($C$7,8,0),1,1)</f>
        <v>132.57</v>
      </c>
      <c r="H1610" s="138"/>
      <c r="I1610" s="138"/>
      <c r="O1610" s="246">
        <f t="shared" ca="1" si="240"/>
        <v>0.33708886879738359</v>
      </c>
      <c r="P1610" s="246">
        <f t="shared" ca="1" si="241"/>
        <v>-1.3005676691220458</v>
      </c>
      <c r="Q1610" s="246">
        <f t="shared" ca="1" si="243"/>
        <v>1.8095641193084375</v>
      </c>
      <c r="R1610" s="4">
        <f t="shared" ca="1" si="244"/>
        <v>-0.71871875400529317</v>
      </c>
      <c r="S1610" s="4">
        <f t="shared" ca="1" si="242"/>
        <v>0.51332194170761258</v>
      </c>
      <c r="W1610" s="246">
        <f t="shared" ca="1" si="245"/>
        <v>0.33708886879738359</v>
      </c>
      <c r="X1610" s="246">
        <f t="shared" ca="1" si="246"/>
        <v>-1.3005676691220458</v>
      </c>
      <c r="Y1610" s="246">
        <f t="shared" ca="1" si="247"/>
        <v>1.8095641193084375</v>
      </c>
      <c r="Z1610" s="4">
        <f t="shared" ca="1" si="248"/>
        <v>-0.71871875400529317</v>
      </c>
      <c r="AA1610" s="4">
        <f t="shared" ca="1" si="249"/>
        <v>-0.44731672036904191</v>
      </c>
    </row>
    <row r="1611" spans="1:27" x14ac:dyDescent="0.25">
      <c r="A1611">
        <v>1579</v>
      </c>
      <c r="B1611" s="176">
        <f ca="1">OFFSET(InputPriceData!B$15,CalculationsAndCharts!$A1611+$A$11,0,1,1)</f>
        <v>39268</v>
      </c>
      <c r="C1611" s="3">
        <f ca="1">OFFSET(InputPriceData!G$15,CalculationsAndCharts!$A1611+$A$11,IF($C$7,8,0),1,1)</f>
        <v>89279000</v>
      </c>
      <c r="D1611" s="4">
        <f ca="1">OFFSET(InputPriceData!C$15,CalculationsAndCharts!$A1611+$A$11,IF($C$7,8,0),1,1)</f>
        <v>132.06</v>
      </c>
      <c r="E1611" s="4">
        <f ca="1">OFFSET(InputPriceData!D$15,CalculationsAndCharts!$A1611+$A$11,IF($C$7,8,0),1,1)</f>
        <v>132.19999999999999</v>
      </c>
      <c r="F1611" s="4">
        <f ca="1">OFFSET(InputPriceData!E$15,CalculationsAndCharts!$A1611+$A$11,IF($C$7,8,0),1,1)</f>
        <v>131.38999999999999</v>
      </c>
      <c r="G1611" s="4">
        <f ca="1">OFFSET(InputPriceData!F$15,CalculationsAndCharts!$A1611+$A$11,IF($C$7,8,0),1,1)</f>
        <v>131.87</v>
      </c>
      <c r="H1611" s="138"/>
      <c r="I1611" s="138"/>
      <c r="O1611" s="246">
        <f t="shared" ca="1" si="240"/>
        <v>-0.27183404818933826</v>
      </c>
      <c r="P1611" s="246">
        <f t="shared" ca="1" si="241"/>
        <v>-1.5493385746882853</v>
      </c>
      <c r="Q1611" s="246">
        <f t="shared" ca="1" si="243"/>
        <v>1.8259981022284939</v>
      </c>
      <c r="R1611" s="4">
        <f t="shared" ca="1" si="244"/>
        <v>-0.84848860072605425</v>
      </c>
      <c r="S1611" s="4">
        <f t="shared" ca="1" si="242"/>
        <v>0.21793595681590369</v>
      </c>
      <c r="W1611" s="246">
        <f t="shared" ca="1" si="245"/>
        <v>-0.27183404818933826</v>
      </c>
      <c r="X1611" s="246">
        <f t="shared" ca="1" si="246"/>
        <v>-1.5493385746882853</v>
      </c>
      <c r="Y1611" s="246">
        <f t="shared" ca="1" si="247"/>
        <v>1.8259981022284939</v>
      </c>
      <c r="Z1611" s="4">
        <f t="shared" ca="1" si="248"/>
        <v>-0.84848860072605425</v>
      </c>
      <c r="AA1611" s="4">
        <f t="shared" ca="1" si="249"/>
        <v>-0.67890630504158711</v>
      </c>
    </row>
    <row r="1612" spans="1:27" x14ac:dyDescent="0.25">
      <c r="A1612">
        <v>1580</v>
      </c>
      <c r="B1612" s="176">
        <f ca="1">OFFSET(InputPriceData!B$15,CalculationsAndCharts!$A1612+$A$11,0,1,1)</f>
        <v>39266</v>
      </c>
      <c r="C1612" s="3">
        <f ca="1">OFFSET(InputPriceData!G$15,CalculationsAndCharts!$A1612+$A$11,IF($C$7,8,0),1,1)</f>
        <v>54048400</v>
      </c>
      <c r="D1612" s="4">
        <f ca="1">OFFSET(InputPriceData!C$15,CalculationsAndCharts!$A1612+$A$11,IF($C$7,8,0),1,1)</f>
        <v>131.87</v>
      </c>
      <c r="E1612" s="4">
        <f ca="1">OFFSET(InputPriceData!D$15,CalculationsAndCharts!$A1612+$A$11,IF($C$7,8,0),1,1)</f>
        <v>132.15</v>
      </c>
      <c r="F1612" s="4">
        <f ca="1">OFFSET(InputPriceData!E$15,CalculationsAndCharts!$A1612+$A$11,IF($C$7,8,0),1,1)</f>
        <v>131.71</v>
      </c>
      <c r="G1612" s="4">
        <f ca="1">OFFSET(InputPriceData!F$15,CalculationsAndCharts!$A1612+$A$11,IF($C$7,8,0),1,1)</f>
        <v>132.01</v>
      </c>
      <c r="H1612" s="138"/>
      <c r="I1612" s="138"/>
      <c r="O1612" s="246">
        <f t="shared" ca="1" si="240"/>
        <v>-5.8188239382190421E-2</v>
      </c>
      <c r="P1612" s="246">
        <f t="shared" ca="1" si="241"/>
        <v>-1.7423328007414047</v>
      </c>
      <c r="Q1612" s="246">
        <f t="shared" ca="1" si="243"/>
        <v>1.8425813342366235</v>
      </c>
      <c r="R1612" s="4">
        <f t="shared" ca="1" si="244"/>
        <v>-0.94559342828860715</v>
      </c>
      <c r="S1612" s="4">
        <f t="shared" ca="1" si="242"/>
        <v>-0.30606617916132006</v>
      </c>
      <c r="W1612" s="246">
        <f t="shared" ca="1" si="245"/>
        <v>-5.8188239382190421E-2</v>
      </c>
      <c r="X1612" s="246">
        <f t="shared" ca="1" si="246"/>
        <v>-1.7423328007414047</v>
      </c>
      <c r="Y1612" s="246">
        <f t="shared" ca="1" si="247"/>
        <v>1.8425813342366235</v>
      </c>
      <c r="Z1612" s="4">
        <f t="shared" ca="1" si="248"/>
        <v>-0.94559342828860715</v>
      </c>
      <c r="AA1612" s="4">
        <f t="shared" ca="1" si="249"/>
        <v>-0.87749472727703393</v>
      </c>
    </row>
    <row r="1613" spans="1:27" x14ac:dyDescent="0.25">
      <c r="A1613">
        <v>1581</v>
      </c>
      <c r="B1613" s="176">
        <f ca="1">OFFSET(InputPriceData!B$15,CalculationsAndCharts!$A1613+$A$11,0,1,1)</f>
        <v>39265</v>
      </c>
      <c r="C1613" s="3">
        <f ca="1">OFFSET(InputPriceData!G$15,CalculationsAndCharts!$A1613+$A$11,IF($C$7,8,0),1,1)</f>
        <v>103357000</v>
      </c>
      <c r="D1613" s="4">
        <f ca="1">OFFSET(InputPriceData!C$15,CalculationsAndCharts!$A1613+$A$11,IF($C$7,8,0),1,1)</f>
        <v>130.72999999999999</v>
      </c>
      <c r="E1613" s="4">
        <f ca="1">OFFSET(InputPriceData!D$15,CalculationsAndCharts!$A1613+$A$11,IF($C$7,8,0),1,1)</f>
        <v>131.63999999999999</v>
      </c>
      <c r="F1613" s="4">
        <f ca="1">OFFSET(InputPriceData!E$15,CalculationsAndCharts!$A1613+$A$11,IF($C$7,8,0),1,1)</f>
        <v>130.65</v>
      </c>
      <c r="G1613" s="4">
        <f ca="1">OFFSET(InputPriceData!F$15,CalculationsAndCharts!$A1613+$A$11,IF($C$7,8,0),1,1)</f>
        <v>131.53</v>
      </c>
      <c r="H1613" s="138"/>
      <c r="I1613" s="138"/>
      <c r="O1613" s="246">
        <f t="shared" ca="1" si="240"/>
        <v>-0.47305764954839935</v>
      </c>
      <c r="P1613" s="246">
        <f t="shared" ca="1" si="241"/>
        <v>-1.8489280672149377</v>
      </c>
      <c r="Q1613" s="246">
        <f t="shared" ca="1" si="243"/>
        <v>1.8593151707735858</v>
      </c>
      <c r="R1613" s="4">
        <f t="shared" ca="1" si="244"/>
        <v>-0.99441347883246367</v>
      </c>
      <c r="S1613" s="4">
        <f t="shared" ca="1" si="242"/>
        <v>-0.898937393339031</v>
      </c>
      <c r="W1613" s="246">
        <f t="shared" ca="1" si="245"/>
        <v>-0.47305764954839935</v>
      </c>
      <c r="X1613" s="246">
        <f t="shared" ca="1" si="246"/>
        <v>-1.8489280672149377</v>
      </c>
      <c r="Y1613" s="246">
        <f t="shared" ca="1" si="247"/>
        <v>1.8593151707735858</v>
      </c>
      <c r="Z1613" s="4">
        <f t="shared" ca="1" si="248"/>
        <v>-0.99441347883246367</v>
      </c>
      <c r="AA1613" s="4">
        <f t="shared" ca="1" si="249"/>
        <v>-0.98701315147852509</v>
      </c>
    </row>
    <row r="1614" spans="1:27" x14ac:dyDescent="0.25">
      <c r="A1614">
        <v>1582</v>
      </c>
      <c r="B1614" s="176">
        <f ca="1">OFFSET(InputPriceData!B$15,CalculationsAndCharts!$A1614+$A$11,0,1,1)</f>
        <v>39262</v>
      </c>
      <c r="C1614" s="3">
        <f ca="1">OFFSET(InputPriceData!G$15,CalculationsAndCharts!$A1614+$A$11,IF($C$7,8,0),1,1)</f>
        <v>199701800</v>
      </c>
      <c r="D1614" s="4">
        <f ca="1">OFFSET(InputPriceData!C$15,CalculationsAndCharts!$A1614+$A$11,IF($C$7,8,0),1,1)</f>
        <v>130.77000000000001</v>
      </c>
      <c r="E1614" s="4">
        <f ca="1">OFFSET(InputPriceData!D$15,CalculationsAndCharts!$A1614+$A$11,IF($C$7,8,0),1,1)</f>
        <v>131.41999999999999</v>
      </c>
      <c r="F1614" s="4">
        <f ca="1">OFFSET(InputPriceData!E$15,CalculationsAndCharts!$A1614+$A$11,IF($C$7,8,0),1,1)</f>
        <v>129.25</v>
      </c>
      <c r="G1614" s="4">
        <f ca="1">OFFSET(InputPriceData!F$15,CalculationsAndCharts!$A1614+$A$11,IF($C$7,8,0),1,1)</f>
        <v>130.36000000000001</v>
      </c>
      <c r="H1614" s="138"/>
      <c r="I1614" s="138"/>
      <c r="O1614" s="246">
        <f t="shared" ca="1" si="240"/>
        <v>-1.6472182427351647</v>
      </c>
      <c r="P1614" s="246">
        <f t="shared" ca="1" si="241"/>
        <v>-1.8200664154307413</v>
      </c>
      <c r="Q1614" s="246">
        <f t="shared" ca="1" si="243"/>
        <v>1.8762009795898948</v>
      </c>
      <c r="R1614" s="4">
        <f t="shared" ca="1" si="244"/>
        <v>-0.97008072974600856</v>
      </c>
      <c r="S1614" s="4">
        <f t="shared" ca="1" si="242"/>
        <v>-0.55213264505028925</v>
      </c>
      <c r="W1614" s="246">
        <f t="shared" ca="1" si="245"/>
        <v>-1.6472182427351647</v>
      </c>
      <c r="X1614" s="246">
        <f t="shared" ca="1" si="246"/>
        <v>-1.8200664154307413</v>
      </c>
      <c r="Y1614" s="246">
        <f t="shared" ca="1" si="247"/>
        <v>1.8762009795898948</v>
      </c>
      <c r="Z1614" s="4">
        <f t="shared" ca="1" si="248"/>
        <v>-0.97008072974600856</v>
      </c>
      <c r="AA1614" s="4">
        <f t="shared" ca="1" si="249"/>
        <v>-0.93155361336707299</v>
      </c>
    </row>
    <row r="1615" spans="1:27" x14ac:dyDescent="0.25">
      <c r="A1615">
        <v>1583</v>
      </c>
      <c r="B1615" s="176">
        <f ca="1">OFFSET(InputPriceData!B$15,CalculationsAndCharts!$A1615+$A$11,0,1,1)</f>
        <v>39261</v>
      </c>
      <c r="C1615" s="3">
        <f ca="1">OFFSET(InputPriceData!G$15,CalculationsAndCharts!$A1615+$A$11,IF($C$7,8,0),1,1)</f>
        <v>157705000</v>
      </c>
      <c r="D1615" s="4">
        <f ca="1">OFFSET(InputPriceData!C$15,CalculationsAndCharts!$A1615+$A$11,IF($C$7,8,0),1,1)</f>
        <v>130.31</v>
      </c>
      <c r="E1615" s="4">
        <f ca="1">OFFSET(InputPriceData!D$15,CalculationsAndCharts!$A1615+$A$11,IF($C$7,8,0),1,1)</f>
        <v>131.19999999999999</v>
      </c>
      <c r="F1615" s="4">
        <f ca="1">OFFSET(InputPriceData!E$15,CalculationsAndCharts!$A1615+$A$11,IF($C$7,8,0),1,1)</f>
        <v>129.69</v>
      </c>
      <c r="G1615" s="4">
        <f ca="1">OFFSET(InputPriceData!F$15,CalculationsAndCharts!$A1615+$A$11,IF($C$7,8,0),1,1)</f>
        <v>130.31</v>
      </c>
      <c r="H1615" s="138"/>
      <c r="I1615" s="138"/>
      <c r="O1615" s="246">
        <f t="shared" ca="1" si="240"/>
        <v>-1.7556374933514913</v>
      </c>
      <c r="P1615" s="246">
        <f t="shared" ca="1" si="241"/>
        <v>-1.6814352927109515</v>
      </c>
      <c r="Q1615" s="246">
        <f t="shared" ca="1" si="243"/>
        <v>1.8932401408576134</v>
      </c>
      <c r="R1615" s="4">
        <f t="shared" ca="1" si="244"/>
        <v>-0.8881257355705986</v>
      </c>
      <c r="S1615" s="4">
        <f t="shared" ca="1" si="242"/>
        <v>5.9168127559030496E-2</v>
      </c>
      <c r="W1615" s="246">
        <f t="shared" ca="1" si="245"/>
        <v>-1.7556374933514913</v>
      </c>
      <c r="X1615" s="246">
        <f t="shared" ca="1" si="246"/>
        <v>-1.6814352927109515</v>
      </c>
      <c r="Y1615" s="246">
        <f t="shared" ca="1" si="247"/>
        <v>1.8932401408576134</v>
      </c>
      <c r="Z1615" s="4">
        <f t="shared" ca="1" si="248"/>
        <v>-0.8881257355705986</v>
      </c>
      <c r="AA1615" s="4">
        <f t="shared" ca="1" si="249"/>
        <v>-0.75707787254639491</v>
      </c>
    </row>
    <row r="1616" spans="1:27" x14ac:dyDescent="0.25">
      <c r="A1616">
        <v>1584</v>
      </c>
      <c r="B1616" s="176">
        <f ca="1">OFFSET(InputPriceData!B$15,CalculationsAndCharts!$A1616+$A$11,0,1,1)</f>
        <v>39260</v>
      </c>
      <c r="C1616" s="3">
        <f ca="1">OFFSET(InputPriceData!G$15,CalculationsAndCharts!$A1616+$A$11,IF($C$7,8,0),1,1)</f>
        <v>213638000</v>
      </c>
      <c r="D1616" s="4">
        <f ca="1">OFFSET(InputPriceData!C$15,CalculationsAndCharts!$A1616+$A$11,IF($C$7,8,0),1,1)</f>
        <v>128.36000000000001</v>
      </c>
      <c r="E1616" s="4">
        <f ca="1">OFFSET(InputPriceData!D$15,CalculationsAndCharts!$A1616+$A$11,IF($C$7,8,0),1,1)</f>
        <v>130.47999999999999</v>
      </c>
      <c r="F1616" s="4">
        <f ca="1">OFFSET(InputPriceData!E$15,CalculationsAndCharts!$A1616+$A$11,IF($C$7,8,0),1,1)</f>
        <v>128.30000000000001</v>
      </c>
      <c r="G1616" s="4">
        <f ca="1">OFFSET(InputPriceData!F$15,CalculationsAndCharts!$A1616+$A$11,IF($C$7,8,0),1,1)</f>
        <v>130.33000000000001</v>
      </c>
      <c r="H1616" s="138"/>
      <c r="I1616" s="138"/>
      <c r="O1616" s="246">
        <f t="shared" ca="1" si="240"/>
        <v>-1.7972917910636954</v>
      </c>
      <c r="P1616" s="246">
        <f t="shared" ca="1" si="241"/>
        <v>-1.4677344885423502</v>
      </c>
      <c r="Q1616" s="246">
        <f t="shared" ca="1" si="243"/>
        <v>1.9104340472831618</v>
      </c>
      <c r="R1616" s="4">
        <f t="shared" ca="1" si="244"/>
        <v>-0.7682727862967178</v>
      </c>
      <c r="S1616" s="4">
        <f t="shared" ca="1" si="242"/>
        <v>0.42691717987090089</v>
      </c>
      <c r="W1616" s="246">
        <f t="shared" ca="1" si="245"/>
        <v>-1.7972917910636954</v>
      </c>
      <c r="X1616" s="246">
        <f t="shared" ca="1" si="246"/>
        <v>-1.4677344885423502</v>
      </c>
      <c r="Y1616" s="246">
        <f t="shared" ca="1" si="247"/>
        <v>1.9104340472831618</v>
      </c>
      <c r="Z1616" s="4">
        <f t="shared" ca="1" si="248"/>
        <v>-0.7682727862967178</v>
      </c>
      <c r="AA1616" s="4">
        <f t="shared" ca="1" si="249"/>
        <v>-0.53165530832822383</v>
      </c>
    </row>
    <row r="1617" spans="1:27" x14ac:dyDescent="0.25">
      <c r="A1617">
        <v>1585</v>
      </c>
      <c r="B1617" s="176">
        <f ca="1">OFFSET(InputPriceData!B$15,CalculationsAndCharts!$A1617+$A$11,0,1,1)</f>
        <v>39259</v>
      </c>
      <c r="C1617" s="3">
        <f ca="1">OFFSET(InputPriceData!G$15,CalculationsAndCharts!$A1617+$A$11,IF($C$7,8,0),1,1)</f>
        <v>198445700</v>
      </c>
      <c r="D1617" s="4">
        <f ca="1">OFFSET(InputPriceData!C$15,CalculationsAndCharts!$A1617+$A$11,IF($C$7,8,0),1,1)</f>
        <v>130.16</v>
      </c>
      <c r="E1617" s="4">
        <f ca="1">OFFSET(InputPriceData!D$15,CalculationsAndCharts!$A1617+$A$11,IF($C$7,8,0),1,1)</f>
        <v>130.38</v>
      </c>
      <c r="F1617" s="4">
        <f ca="1">OFFSET(InputPriceData!E$15,CalculationsAndCharts!$A1617+$A$11,IF($C$7,8,0),1,1)</f>
        <v>128.49</v>
      </c>
      <c r="G1617" s="4">
        <f ca="1">OFFSET(InputPriceData!F$15,CalculationsAndCharts!$A1617+$A$11,IF($C$7,8,0),1,1)</f>
        <v>128.5</v>
      </c>
      <c r="H1617" s="138"/>
      <c r="I1617" s="138"/>
      <c r="O1617" s="246">
        <f t="shared" ca="1" si="240"/>
        <v>-3.77412345800861</v>
      </c>
      <c r="P1617" s="246">
        <f t="shared" ca="1" si="241"/>
        <v>-1.17255367515923</v>
      </c>
      <c r="Q1617" s="246">
        <f t="shared" ca="1" si="243"/>
        <v>1.9277841042211521</v>
      </c>
      <c r="R1617" s="4">
        <f t="shared" ca="1" si="244"/>
        <v>-0.60823910343059695</v>
      </c>
      <c r="S1617" s="4">
        <f t="shared" ca="1" si="242"/>
        <v>0.64465464176713816</v>
      </c>
      <c r="W1617" s="246">
        <f t="shared" ca="1" si="245"/>
        <v>-3.77412345800861</v>
      </c>
      <c r="X1617" s="246">
        <f t="shared" ca="1" si="246"/>
        <v>-1.17255367515923</v>
      </c>
      <c r="Y1617" s="246">
        <f t="shared" ca="1" si="247"/>
        <v>1.9277841042211521</v>
      </c>
      <c r="Z1617" s="4">
        <f t="shared" ca="1" si="248"/>
        <v>-0.60823910343059695</v>
      </c>
      <c r="AA1617" s="4">
        <f t="shared" ca="1" si="249"/>
        <v>-0.2751921553725768</v>
      </c>
    </row>
    <row r="1618" spans="1:27" x14ac:dyDescent="0.25">
      <c r="A1618">
        <v>1586</v>
      </c>
      <c r="B1618" s="176">
        <f ca="1">OFFSET(InputPriceData!B$15,CalculationsAndCharts!$A1618+$A$11,0,1,1)</f>
        <v>39258</v>
      </c>
      <c r="C1618" s="3">
        <f ca="1">OFFSET(InputPriceData!G$15,CalculationsAndCharts!$A1618+$A$11,IF($C$7,8,0),1,1)</f>
        <v>232014400</v>
      </c>
      <c r="D1618" s="4">
        <f ca="1">OFFSET(InputPriceData!C$15,CalculationsAndCharts!$A1618+$A$11,IF($C$7,8,0),1,1)</f>
        <v>130.19999999999999</v>
      </c>
      <c r="E1618" s="4">
        <f ca="1">OFFSET(InputPriceData!D$15,CalculationsAndCharts!$A1618+$A$11,IF($C$7,8,0),1,1)</f>
        <v>131.07</v>
      </c>
      <c r="F1618" s="4">
        <f ca="1">OFFSET(InputPriceData!E$15,CalculationsAndCharts!$A1618+$A$11,IF($C$7,8,0),1,1)</f>
        <v>129.13999999999999</v>
      </c>
      <c r="G1618" s="4">
        <f ca="1">OFFSET(InputPriceData!F$15,CalculationsAndCharts!$A1618+$A$11,IF($C$7,8,0),1,1)</f>
        <v>129.84</v>
      </c>
      <c r="H1618" s="138"/>
      <c r="I1618" s="138"/>
      <c r="O1618" s="246">
        <f t="shared" ca="1" si="240"/>
        <v>-2.6112167637829362</v>
      </c>
      <c r="P1618" s="246">
        <f t="shared" ca="1" si="241"/>
        <v>-0.91103620016974696</v>
      </c>
      <c r="Q1618" s="246">
        <f t="shared" ca="1" si="243"/>
        <v>1.9452917297892554</v>
      </c>
      <c r="R1618" s="4">
        <f t="shared" ca="1" si="244"/>
        <v>-0.46832883017934013</v>
      </c>
      <c r="S1618" s="4">
        <f t="shared" ca="1" si="242"/>
        <v>0.7461852128823353</v>
      </c>
      <c r="W1618" s="246">
        <f t="shared" ca="1" si="245"/>
        <v>-2.6112167637829362</v>
      </c>
      <c r="X1618" s="246">
        <f t="shared" ca="1" si="246"/>
        <v>-0.91103620016974696</v>
      </c>
      <c r="Y1618" s="246">
        <f t="shared" ca="1" si="247"/>
        <v>1.9452917297892554</v>
      </c>
      <c r="Z1618" s="4">
        <f t="shared" ca="1" si="248"/>
        <v>-0.46832883017934013</v>
      </c>
      <c r="AA1618" s="4">
        <f t="shared" ca="1" si="249"/>
        <v>-8.4079588264979466E-2</v>
      </c>
    </row>
    <row r="1619" spans="1:27" x14ac:dyDescent="0.25">
      <c r="A1619">
        <v>1587</v>
      </c>
      <c r="B1619" s="176">
        <f ca="1">OFFSET(InputPriceData!B$15,CalculationsAndCharts!$A1619+$A$11,0,1,1)</f>
        <v>39255</v>
      </c>
      <c r="C1619" s="3">
        <f ca="1">OFFSET(InputPriceData!G$15,CalculationsAndCharts!$A1619+$A$11,IF($C$7,8,0),1,1)</f>
        <v>204964700</v>
      </c>
      <c r="D1619" s="4">
        <f ca="1">OFFSET(InputPriceData!C$15,CalculationsAndCharts!$A1619+$A$11,IF($C$7,8,0),1,1)</f>
        <v>131.30000000000001</v>
      </c>
      <c r="E1619" s="4">
        <f ca="1">OFFSET(InputPriceData!D$15,CalculationsAndCharts!$A1619+$A$11,IF($C$7,8,0),1,1)</f>
        <v>131.52000000000001</v>
      </c>
      <c r="F1619" s="4">
        <f ca="1">OFFSET(InputPriceData!E$15,CalculationsAndCharts!$A1619+$A$11,IF($C$7,8,0),1,1)</f>
        <v>129.85</v>
      </c>
      <c r="G1619" s="4">
        <f ca="1">OFFSET(InputPriceData!F$15,CalculationsAndCharts!$A1619+$A$11,IF($C$7,8,0),1,1)</f>
        <v>130.46</v>
      </c>
      <c r="H1619" s="138"/>
      <c r="I1619" s="138"/>
      <c r="O1619" s="246">
        <f t="shared" ca="1" si="240"/>
        <v>-2.0879230330351342</v>
      </c>
      <c r="P1619" s="246">
        <f t="shared" ca="1" si="241"/>
        <v>-0.78436997618589133</v>
      </c>
      <c r="Q1619" s="246">
        <f t="shared" ca="1" si="243"/>
        <v>1.9629583549841123</v>
      </c>
      <c r="R1619" s="4">
        <f t="shared" ca="1" si="244"/>
        <v>-0.39958564286109871</v>
      </c>
      <c r="S1619" s="4">
        <f t="shared" ca="1" si="242"/>
        <v>0.78144209474900594</v>
      </c>
      <c r="W1619" s="246">
        <f t="shared" ca="1" si="245"/>
        <v>-2.0879230330351342</v>
      </c>
      <c r="X1619" s="246">
        <f t="shared" ca="1" si="246"/>
        <v>-0.78436997618589133</v>
      </c>
      <c r="Y1619" s="246">
        <f t="shared" ca="1" si="247"/>
        <v>1.9629583549841123</v>
      </c>
      <c r="Z1619" s="4">
        <f t="shared" ca="1" si="248"/>
        <v>-0.39958564286109871</v>
      </c>
      <c r="AA1619" s="4">
        <f t="shared" ca="1" si="249"/>
        <v>4.9318499644247771E-4</v>
      </c>
    </row>
    <row r="1620" spans="1:27" x14ac:dyDescent="0.25">
      <c r="A1620">
        <v>1588</v>
      </c>
      <c r="B1620" s="176">
        <f ca="1">OFFSET(InputPriceData!B$15,CalculationsAndCharts!$A1620+$A$11,0,1,1)</f>
        <v>39254</v>
      </c>
      <c r="C1620" s="3">
        <f ca="1">OFFSET(InputPriceData!G$15,CalculationsAndCharts!$A1620+$A$11,IF($C$7,8,0),1,1)</f>
        <v>205262000</v>
      </c>
      <c r="D1620" s="4">
        <f ca="1">OFFSET(InputPriceData!C$15,CalculationsAndCharts!$A1620+$A$11,IF($C$7,8,0),1,1)</f>
        <v>130.91999999999999</v>
      </c>
      <c r="E1620" s="4">
        <f ca="1">OFFSET(InputPriceData!D$15,CalculationsAndCharts!$A1620+$A$11,IF($C$7,8,0),1,1)</f>
        <v>131.81</v>
      </c>
      <c r="F1620" s="4">
        <f ca="1">OFFSET(InputPriceData!E$15,CalculationsAndCharts!$A1620+$A$11,IF($C$7,8,0),1,1)</f>
        <v>130.19999999999999</v>
      </c>
      <c r="G1620" s="4">
        <f ca="1">OFFSET(InputPriceData!F$15,CalculationsAndCharts!$A1620+$A$11,IF($C$7,8,0),1,1)</f>
        <v>131.69999999999999</v>
      </c>
      <c r="H1620" s="138"/>
      <c r="I1620" s="138"/>
      <c r="O1620" s="246">
        <f t="shared" ca="1" si="240"/>
        <v>-0.86319013151030077</v>
      </c>
      <c r="P1620" s="246">
        <f t="shared" ca="1" si="241"/>
        <v>-0.77970481775775946</v>
      </c>
      <c r="Q1620" s="246">
        <f t="shared" ca="1" si="243"/>
        <v>1.9807854237982969</v>
      </c>
      <c r="R1620" s="4">
        <f t="shared" ca="1" si="244"/>
        <v>-0.3936341657152444</v>
      </c>
      <c r="S1620" s="4">
        <f t="shared" ca="1" si="242"/>
        <v>0.78417670194323841</v>
      </c>
      <c r="W1620" s="246">
        <f t="shared" ca="1" si="245"/>
        <v>-0.86319013151030077</v>
      </c>
      <c r="X1620" s="246">
        <f t="shared" ca="1" si="246"/>
        <v>-0.77970481775775946</v>
      </c>
      <c r="Y1620" s="246">
        <f t="shared" ca="1" si="247"/>
        <v>1.9807854237982969</v>
      </c>
      <c r="Z1620" s="4">
        <f t="shared" ca="1" si="248"/>
        <v>-0.3936341657152444</v>
      </c>
      <c r="AA1620" s="4">
        <f t="shared" ca="1" si="249"/>
        <v>7.5554708744566519E-3</v>
      </c>
    </row>
    <row r="1621" spans="1:27" x14ac:dyDescent="0.25">
      <c r="A1621">
        <v>1589</v>
      </c>
      <c r="B1621" s="176">
        <f ca="1">OFFSET(InputPriceData!B$15,CalculationsAndCharts!$A1621+$A$11,0,1,1)</f>
        <v>39253</v>
      </c>
      <c r="C1621" s="3">
        <f ca="1">OFFSET(InputPriceData!G$15,CalculationsAndCharts!$A1621+$A$11,IF($C$7,8,0),1,1)</f>
        <v>177119700</v>
      </c>
      <c r="D1621" s="4">
        <f ca="1">OFFSET(InputPriceData!C$15,CalculationsAndCharts!$A1621+$A$11,IF($C$7,8,0),1,1)</f>
        <v>133.08000000000001</v>
      </c>
      <c r="E1621" s="4">
        <f ca="1">OFFSET(InputPriceData!D$15,CalculationsAndCharts!$A1621+$A$11,IF($C$7,8,0),1,1)</f>
        <v>133.08000000000001</v>
      </c>
      <c r="F1621" s="4">
        <f ca="1">OFFSET(InputPriceData!E$15,CalculationsAndCharts!$A1621+$A$11,IF($C$7,8,0),1,1)</f>
        <v>130.81</v>
      </c>
      <c r="G1621" s="4">
        <f ca="1">OFFSET(InputPriceData!F$15,CalculationsAndCharts!$A1621+$A$11,IF($C$7,8,0),1,1)</f>
        <v>130.97</v>
      </c>
      <c r="H1621" s="138"/>
      <c r="I1621" s="138"/>
      <c r="O1621" s="246">
        <f t="shared" ca="1" si="240"/>
        <v>-1.5833768107178599</v>
      </c>
      <c r="P1621" s="246">
        <f t="shared" ca="1" si="241"/>
        <v>-0.85816378553383299</v>
      </c>
      <c r="Q1621" s="246">
        <f t="shared" ca="1" si="243"/>
        <v>1.9987743933383419</v>
      </c>
      <c r="R1621" s="4">
        <f t="shared" ca="1" si="244"/>
        <v>-0.42934499681103705</v>
      </c>
      <c r="S1621" s="4">
        <f t="shared" ca="1" si="242"/>
        <v>0.7670519149813888</v>
      </c>
      <c r="W1621" s="246">
        <f t="shared" ca="1" si="245"/>
        <v>-1.5833768107178599</v>
      </c>
      <c r="X1621" s="246">
        <f t="shared" ca="1" si="246"/>
        <v>-0.85816378553383299</v>
      </c>
      <c r="Y1621" s="246">
        <f t="shared" ca="1" si="247"/>
        <v>1.9987743933383419</v>
      </c>
      <c r="Z1621" s="4">
        <f t="shared" ca="1" si="248"/>
        <v>-0.42934499681103705</v>
      </c>
      <c r="AA1621" s="4">
        <f t="shared" ca="1" si="249"/>
        <v>-3.5429606532526602E-2</v>
      </c>
    </row>
    <row r="1622" spans="1:27" x14ac:dyDescent="0.25">
      <c r="A1622">
        <v>1590</v>
      </c>
      <c r="B1622" s="176">
        <f ca="1">OFFSET(InputPriceData!B$15,CalculationsAndCharts!$A1622+$A$11,0,1,1)</f>
        <v>39252</v>
      </c>
      <c r="C1622" s="3">
        <f ca="1">OFFSET(InputPriceData!G$15,CalculationsAndCharts!$A1622+$A$11,IF($C$7,8,0),1,1)</f>
        <v>110851700</v>
      </c>
      <c r="D1622" s="4">
        <f ca="1">OFFSET(InputPriceData!C$15,CalculationsAndCharts!$A1622+$A$11,IF($C$7,8,0),1,1)</f>
        <v>132.19999999999999</v>
      </c>
      <c r="E1622" s="4">
        <f ca="1">OFFSET(InputPriceData!D$15,CalculationsAndCharts!$A1622+$A$11,IF($C$7,8,0),1,1)</f>
        <v>132.91999999999999</v>
      </c>
      <c r="F1622" s="4">
        <f ca="1">OFFSET(InputPriceData!E$15,CalculationsAndCharts!$A1622+$A$11,IF($C$7,8,0),1,1)</f>
        <v>132.03</v>
      </c>
      <c r="G1622" s="4">
        <f ca="1">OFFSET(InputPriceData!F$15,CalculationsAndCharts!$A1622+$A$11,IF($C$7,8,0),1,1)</f>
        <v>132.82</v>
      </c>
      <c r="H1622" s="138"/>
      <c r="I1622" s="138"/>
      <c r="O1622" s="246">
        <f t="shared" ca="1" si="240"/>
        <v>0.33133376151932836</v>
      </c>
      <c r="P1622" s="246">
        <f t="shared" ca="1" si="241"/>
        <v>-1.025487873435097</v>
      </c>
      <c r="Q1622" s="246">
        <f t="shared" ca="1" si="243"/>
        <v>2.0169267339438366</v>
      </c>
      <c r="R1622" s="4">
        <f t="shared" ca="1" si="244"/>
        <v>-0.50844081551236586</v>
      </c>
      <c r="S1622" s="4">
        <f t="shared" ca="1" si="242"/>
        <v>0.72189680447015148</v>
      </c>
      <c r="W1622" s="246">
        <f t="shared" ca="1" si="245"/>
        <v>0.33133376151932836</v>
      </c>
      <c r="X1622" s="246">
        <f t="shared" ca="1" si="246"/>
        <v>-1.025487873435097</v>
      </c>
      <c r="Y1622" s="246">
        <f t="shared" ca="1" si="247"/>
        <v>2.0169267339438366</v>
      </c>
      <c r="Z1622" s="4">
        <f t="shared" ca="1" si="248"/>
        <v>-0.50844081551236586</v>
      </c>
      <c r="AA1622" s="4">
        <f t="shared" ca="1" si="249"/>
        <v>-0.13612552461033725</v>
      </c>
    </row>
    <row r="1623" spans="1:27" x14ac:dyDescent="0.25">
      <c r="A1623">
        <v>1591</v>
      </c>
      <c r="B1623" s="176">
        <f ca="1">OFFSET(InputPriceData!B$15,CalculationsAndCharts!$A1623+$A$11,0,1,1)</f>
        <v>39251</v>
      </c>
      <c r="C1623" s="3">
        <f ca="1">OFFSET(InputPriceData!G$15,CalculationsAndCharts!$A1623+$A$11,IF($C$7,8,0),1,1)</f>
        <v>88537500</v>
      </c>
      <c r="D1623" s="4">
        <f ca="1">OFFSET(InputPriceData!C$15,CalculationsAndCharts!$A1623+$A$11,IF($C$7,8,0),1,1)</f>
        <v>132.91</v>
      </c>
      <c r="E1623" s="4">
        <f ca="1">OFFSET(InputPriceData!D$15,CalculationsAndCharts!$A1623+$A$11,IF($C$7,8,0),1,1)</f>
        <v>132.91999999999999</v>
      </c>
      <c r="F1623" s="4">
        <f ca="1">OFFSET(InputPriceData!E$15,CalculationsAndCharts!$A1623+$A$11,IF($C$7,8,0),1,1)</f>
        <v>132.29</v>
      </c>
      <c r="G1623" s="4">
        <f ca="1">OFFSET(InputPriceData!F$15,CalculationsAndCharts!$A1623+$A$11,IF($C$7,8,0),1,1)</f>
        <v>132.49</v>
      </c>
      <c r="H1623" s="138"/>
      <c r="I1623" s="138"/>
      <c r="O1623" s="246">
        <f t="shared" ca="1" si="240"/>
        <v>0.14313603675243877</v>
      </c>
      <c r="P1623" s="246">
        <f t="shared" ca="1" si="241"/>
        <v>-1.2371753837504134</v>
      </c>
      <c r="Q1623" s="246">
        <f t="shared" ca="1" si="243"/>
        <v>2.035243929307605</v>
      </c>
      <c r="R1623" s="4">
        <f t="shared" ca="1" si="244"/>
        <v>-0.60787572729491124</v>
      </c>
      <c r="S1623" s="4">
        <f t="shared" ca="1" si="242"/>
        <v>0.64499146058939683</v>
      </c>
      <c r="W1623" s="246">
        <f t="shared" ca="1" si="245"/>
        <v>0.14313603675243877</v>
      </c>
      <c r="X1623" s="246">
        <f t="shared" ca="1" si="246"/>
        <v>-1.2371753837504134</v>
      </c>
      <c r="Y1623" s="246">
        <f t="shared" ca="1" si="247"/>
        <v>2.035243929307605</v>
      </c>
      <c r="Z1623" s="4">
        <f t="shared" ca="1" si="248"/>
        <v>-0.60787572729491124</v>
      </c>
      <c r="AA1623" s="4">
        <f t="shared" ca="1" si="249"/>
        <v>-0.27465918900469499</v>
      </c>
    </row>
    <row r="1624" spans="1:27" x14ac:dyDescent="0.25">
      <c r="A1624">
        <v>1592</v>
      </c>
      <c r="B1624" s="176">
        <f ca="1">OFFSET(InputPriceData!B$15,CalculationsAndCharts!$A1624+$A$11,0,1,1)</f>
        <v>39248</v>
      </c>
      <c r="C1624" s="3">
        <f ca="1">OFFSET(InputPriceData!G$15,CalculationsAndCharts!$A1624+$A$11,IF($C$7,8,0),1,1)</f>
        <v>154030800</v>
      </c>
      <c r="D1624" s="4">
        <f ca="1">OFFSET(InputPriceData!C$15,CalculationsAndCharts!$A1624+$A$11,IF($C$7,8,0),1,1)</f>
        <v>132.69999999999999</v>
      </c>
      <c r="E1624" s="4">
        <f ca="1">OFFSET(InputPriceData!D$15,CalculationsAndCharts!$A1624+$A$11,IF($C$7,8,0),1,1)</f>
        <v>133.15</v>
      </c>
      <c r="F1624" s="4">
        <f ca="1">OFFSET(InputPriceData!E$15,CalculationsAndCharts!$A1624+$A$11,IF($C$7,8,0),1,1)</f>
        <v>132.52000000000001</v>
      </c>
      <c r="G1624" s="4">
        <f ca="1">OFFSET(InputPriceData!F$15,CalculationsAndCharts!$A1624+$A$11,IF($C$7,8,0),1,1)</f>
        <v>132.63999999999999</v>
      </c>
      <c r="H1624" s="138"/>
      <c r="I1624" s="138"/>
      <c r="O1624" s="246">
        <f t="shared" ca="1" si="240"/>
        <v>0.43920964402512391</v>
      </c>
      <c r="P1624" s="246">
        <f t="shared" ca="1" si="241"/>
        <v>-1.3855979332284982</v>
      </c>
      <c r="Q1624" s="246">
        <f t="shared" ca="1" si="243"/>
        <v>2.0537274765969777</v>
      </c>
      <c r="R1624" s="4">
        <f t="shared" ca="1" si="244"/>
        <v>-0.6746746825067711</v>
      </c>
      <c r="S1624" s="4">
        <f t="shared" ca="1" si="242"/>
        <v>0.5736493277657525</v>
      </c>
      <c r="W1624" s="246">
        <f t="shared" ca="1" si="245"/>
        <v>0.43920964402512391</v>
      </c>
      <c r="X1624" s="246">
        <f t="shared" ca="1" si="246"/>
        <v>-1.3855979332284982</v>
      </c>
      <c r="Y1624" s="246">
        <f t="shared" ca="1" si="247"/>
        <v>2.0537274765969777</v>
      </c>
      <c r="Z1624" s="4">
        <f t="shared" ca="1" si="248"/>
        <v>-0.6746746825067711</v>
      </c>
      <c r="AA1624" s="4">
        <f t="shared" ca="1" si="249"/>
        <v>-0.37619962846402311</v>
      </c>
    </row>
    <row r="1625" spans="1:27" x14ac:dyDescent="0.25">
      <c r="A1625">
        <v>1593</v>
      </c>
      <c r="B1625" s="176">
        <f ca="1">OFFSET(InputPriceData!B$15,CalculationsAndCharts!$A1625+$A$11,0,1,1)</f>
        <v>39247</v>
      </c>
      <c r="C1625" s="3">
        <f ca="1">OFFSET(InputPriceData!G$15,CalculationsAndCharts!$A1625+$A$11,IF($C$7,8,0),1,1)</f>
        <v>146396500</v>
      </c>
      <c r="D1625" s="4">
        <f ca="1">OFFSET(InputPriceData!C$15,CalculationsAndCharts!$A1625+$A$11,IF($C$7,8,0),1,1)</f>
        <v>131.19999999999999</v>
      </c>
      <c r="E1625" s="4">
        <f ca="1">OFFSET(InputPriceData!D$15,CalculationsAndCharts!$A1625+$A$11,IF($C$7,8,0),1,1)</f>
        <v>132.11000000000001</v>
      </c>
      <c r="F1625" s="4">
        <f ca="1">OFFSET(InputPriceData!E$15,CalculationsAndCharts!$A1625+$A$11,IF($C$7,8,0),1,1)</f>
        <v>131.16999999999999</v>
      </c>
      <c r="G1625" s="4">
        <f ca="1">OFFSET(InputPriceData!F$15,CalculationsAndCharts!$A1625+$A$11,IF($C$7,8,0),1,1)</f>
        <v>131.88999999999999</v>
      </c>
      <c r="H1625" s="138"/>
      <c r="I1625" s="138"/>
      <c r="O1625" s="246">
        <f t="shared" ca="1" si="240"/>
        <v>-0.17946530734674537</v>
      </c>
      <c r="P1625" s="246">
        <f t="shared" ca="1" si="241"/>
        <v>-1.4104409637991355</v>
      </c>
      <c r="Q1625" s="246">
        <f t="shared" ca="1" si="243"/>
        <v>2.0723788865761632</v>
      </c>
      <c r="R1625" s="4">
        <f t="shared" ca="1" si="244"/>
        <v>-0.68059029791090264</v>
      </c>
      <c r="S1625" s="4">
        <f t="shared" ca="1" si="242"/>
        <v>0.56626427898946663</v>
      </c>
      <c r="W1625" s="246">
        <f t="shared" ca="1" si="245"/>
        <v>-0.17946530734674537</v>
      </c>
      <c r="X1625" s="246">
        <f t="shared" ca="1" si="246"/>
        <v>-1.4104409637991355</v>
      </c>
      <c r="Y1625" s="246">
        <f t="shared" ca="1" si="247"/>
        <v>2.0723788865761632</v>
      </c>
      <c r="Z1625" s="4">
        <f t="shared" ca="1" si="248"/>
        <v>-0.68059029791090264</v>
      </c>
      <c r="AA1625" s="4">
        <f t="shared" ca="1" si="249"/>
        <v>-0.38555128290884805</v>
      </c>
    </row>
    <row r="1626" spans="1:27" x14ac:dyDescent="0.25">
      <c r="A1626">
        <v>1594</v>
      </c>
      <c r="B1626" s="176">
        <f ca="1">OFFSET(InputPriceData!B$15,CalculationsAndCharts!$A1626+$A$11,0,1,1)</f>
        <v>39246</v>
      </c>
      <c r="C1626" s="3">
        <f ca="1">OFFSET(InputPriceData!G$15,CalculationsAndCharts!$A1626+$A$11,IF($C$7,8,0),1,1)</f>
        <v>193208200</v>
      </c>
      <c r="D1626" s="4">
        <f ca="1">OFFSET(InputPriceData!C$15,CalculationsAndCharts!$A1626+$A$11,IF($C$7,8,0),1,1)</f>
        <v>129.86000000000001</v>
      </c>
      <c r="E1626" s="4">
        <f ca="1">OFFSET(InputPriceData!D$15,CalculationsAndCharts!$A1626+$A$11,IF($C$7,8,0),1,1)</f>
        <v>131.22</v>
      </c>
      <c r="F1626" s="4">
        <f ca="1">OFFSET(InputPriceData!E$15,CalculationsAndCharts!$A1626+$A$11,IF($C$7,8,0),1,1)</f>
        <v>129.19</v>
      </c>
      <c r="G1626" s="4">
        <f ca="1">OFFSET(InputPriceData!F$15,CalculationsAndCharts!$A1626+$A$11,IF($C$7,8,0),1,1)</f>
        <v>131.06</v>
      </c>
      <c r="H1626" s="138"/>
      <c r="I1626" s="138"/>
      <c r="O1626" s="246">
        <f t="shared" ca="1" si="240"/>
        <v>-0.93894723115009926</v>
      </c>
      <c r="P1626" s="246">
        <f t="shared" ca="1" si="241"/>
        <v>-1.2594019912446124</v>
      </c>
      <c r="Q1626" s="246">
        <f t="shared" ca="1" si="243"/>
        <v>2.0911996837297306</v>
      </c>
      <c r="R1626" s="4">
        <f t="shared" ca="1" si="244"/>
        <v>-0.60223899278639104</v>
      </c>
      <c r="S1626" s="4">
        <f t="shared" ca="1" si="242"/>
        <v>0.65015462953613501</v>
      </c>
      <c r="W1626" s="246">
        <f t="shared" ca="1" si="245"/>
        <v>-0.93894723115009926</v>
      </c>
      <c r="X1626" s="246">
        <f t="shared" ca="1" si="246"/>
        <v>-1.2594019912446124</v>
      </c>
      <c r="Y1626" s="246">
        <f t="shared" ca="1" si="247"/>
        <v>2.0911996837297306</v>
      </c>
      <c r="Z1626" s="4">
        <f t="shared" ca="1" si="248"/>
        <v>-0.60223899278639104</v>
      </c>
      <c r="AA1626" s="4">
        <f t="shared" ca="1" si="249"/>
        <v>-0.26641788931490479</v>
      </c>
    </row>
    <row r="1627" spans="1:27" x14ac:dyDescent="0.25">
      <c r="A1627">
        <v>1595</v>
      </c>
      <c r="B1627" s="176">
        <f ca="1">OFFSET(InputPriceData!B$15,CalculationsAndCharts!$A1627+$A$11,0,1,1)</f>
        <v>39245</v>
      </c>
      <c r="C1627" s="3">
        <f ca="1">OFFSET(InputPriceData!G$15,CalculationsAndCharts!$A1627+$A$11,IF($C$7,8,0),1,1)</f>
        <v>233898000</v>
      </c>
      <c r="D1627" s="4">
        <f ca="1">OFFSET(InputPriceData!C$15,CalculationsAndCharts!$A1627+$A$11,IF($C$7,8,0),1,1)</f>
        <v>130</v>
      </c>
      <c r="E1627" s="4">
        <f ca="1">OFFSET(InputPriceData!D$15,CalculationsAndCharts!$A1627+$A$11,IF($C$7,8,0),1,1)</f>
        <v>130.75</v>
      </c>
      <c r="F1627" s="4">
        <f ca="1">OFFSET(InputPriceData!E$15,CalculationsAndCharts!$A1627+$A$11,IF($C$7,8,0),1,1)</f>
        <v>129.03</v>
      </c>
      <c r="G1627" s="4">
        <f ca="1">OFFSET(InputPriceData!F$15,CalculationsAndCharts!$A1627+$A$11,IF($C$7,8,0),1,1)</f>
        <v>129.12</v>
      </c>
      <c r="H1627" s="138"/>
      <c r="I1627" s="138"/>
      <c r="O1627" s="246">
        <f t="shared" ca="1" si="240"/>
        <v>-2.928088626387864</v>
      </c>
      <c r="P1627" s="246">
        <f t="shared" ca="1" si="241"/>
        <v>-0.93762229713628731</v>
      </c>
      <c r="Q1627" s="246">
        <f t="shared" ca="1" si="243"/>
        <v>2.1101914063872158</v>
      </c>
      <c r="R1627" s="4">
        <f t="shared" ca="1" si="244"/>
        <v>-0.44433044997636367</v>
      </c>
      <c r="S1627" s="4">
        <f t="shared" ca="1" si="242"/>
        <v>0.75931941272055925</v>
      </c>
      <c r="W1627" s="246">
        <f t="shared" ca="1" si="245"/>
        <v>-2.928088626387864</v>
      </c>
      <c r="X1627" s="246">
        <f t="shared" ca="1" si="246"/>
        <v>-0.93762229713628731</v>
      </c>
      <c r="Y1627" s="246">
        <f t="shared" ca="1" si="247"/>
        <v>2.1101914063872158</v>
      </c>
      <c r="Z1627" s="4">
        <f t="shared" ca="1" si="248"/>
        <v>-0.44433044997636367</v>
      </c>
      <c r="AA1627" s="4">
        <f t="shared" ca="1" si="249"/>
        <v>-5.39124223247043E-2</v>
      </c>
    </row>
    <row r="1628" spans="1:27" x14ac:dyDescent="0.25">
      <c r="A1628">
        <v>1596</v>
      </c>
      <c r="B1628" s="176">
        <f ca="1">OFFSET(InputPriceData!B$15,CalculationsAndCharts!$A1628+$A$11,0,1,1)</f>
        <v>39244</v>
      </c>
      <c r="C1628" s="3">
        <f ca="1">OFFSET(InputPriceData!G$15,CalculationsAndCharts!$A1628+$A$11,IF($C$7,8,0),1,1)</f>
        <v>102015600</v>
      </c>
      <c r="D1628" s="4">
        <f ca="1">OFFSET(InputPriceData!C$15,CalculationsAndCharts!$A1628+$A$11,IF($C$7,8,0),1,1)</f>
        <v>130.22999999999999</v>
      </c>
      <c r="E1628" s="4">
        <f ca="1">OFFSET(InputPriceData!D$15,CalculationsAndCharts!$A1628+$A$11,IF($C$7,8,0),1,1)</f>
        <v>131.11000000000001</v>
      </c>
      <c r="F1628" s="4">
        <f ca="1">OFFSET(InputPriceData!E$15,CalculationsAndCharts!$A1628+$A$11,IF($C$7,8,0),1,1)</f>
        <v>130.03</v>
      </c>
      <c r="G1628" s="4">
        <f ca="1">OFFSET(InputPriceData!F$15,CalculationsAndCharts!$A1628+$A$11,IF($C$7,8,0),1,1)</f>
        <v>130.55000000000001</v>
      </c>
      <c r="H1628" s="138"/>
      <c r="I1628" s="138"/>
      <c r="O1628" s="246">
        <f t="shared" ca="1" si="240"/>
        <v>-1.5711915517434458</v>
      </c>
      <c r="P1628" s="246">
        <f t="shared" ca="1" si="241"/>
        <v>-0.55857982438171427</v>
      </c>
      <c r="Q1628" s="246">
        <f t="shared" ca="1" si="243"/>
        <v>2.1293556068488555</v>
      </c>
      <c r="R1628" s="4">
        <f t="shared" ca="1" si="244"/>
        <v>-0.26232341023035288</v>
      </c>
      <c r="S1628" s="4">
        <f t="shared" ca="1" si="242"/>
        <v>0.83475472541988971</v>
      </c>
      <c r="W1628" s="246">
        <f t="shared" ca="1" si="245"/>
        <v>-1.5711915517434458</v>
      </c>
      <c r="X1628" s="246">
        <f t="shared" ca="1" si="246"/>
        <v>-0.55857982438171427</v>
      </c>
      <c r="Y1628" s="246">
        <f t="shared" ca="1" si="247"/>
        <v>2.1293556068488555</v>
      </c>
      <c r="Z1628" s="4">
        <f t="shared" ca="1" si="248"/>
        <v>-0.26232341023035288</v>
      </c>
      <c r="AA1628" s="4">
        <f t="shared" ca="1" si="249"/>
        <v>0.15381645229597271</v>
      </c>
    </row>
    <row r="1629" spans="1:27" x14ac:dyDescent="0.25">
      <c r="A1629">
        <v>1597</v>
      </c>
      <c r="B1629" s="176">
        <f ca="1">OFFSET(InputPriceData!B$15,CalculationsAndCharts!$A1629+$A$11,0,1,1)</f>
        <v>39241</v>
      </c>
      <c r="C1629" s="3">
        <f ca="1">OFFSET(InputPriceData!G$15,CalculationsAndCharts!$A1629+$A$11,IF($C$7,8,0),1,1)</f>
        <v>175886000</v>
      </c>
      <c r="D1629" s="4">
        <f ca="1">OFFSET(InputPriceData!C$15,CalculationsAndCharts!$A1629+$A$11,IF($C$7,8,0),1,1)</f>
        <v>129.06</v>
      </c>
      <c r="E1629" s="4">
        <f ca="1">OFFSET(InputPriceData!D$15,CalculationsAndCharts!$A1629+$A$11,IF($C$7,8,0),1,1)</f>
        <v>130.44999999999999</v>
      </c>
      <c r="F1629" s="4">
        <f ca="1">OFFSET(InputPriceData!E$15,CalculationsAndCharts!$A1629+$A$11,IF($C$7,8,0),1,1)</f>
        <v>128.63999999999999</v>
      </c>
      <c r="G1629" s="4">
        <f ca="1">OFFSET(InputPriceData!F$15,CalculationsAndCharts!$A1629+$A$11,IF($C$7,8,0),1,1)</f>
        <v>130.32</v>
      </c>
      <c r="H1629" s="138"/>
      <c r="I1629" s="138"/>
      <c r="O1629" s="246">
        <f t="shared" ca="1" si="240"/>
        <v>-1.8212225525086492</v>
      </c>
      <c r="P1629" s="246">
        <f t="shared" ca="1" si="241"/>
        <v>-0.17589751808176282</v>
      </c>
      <c r="Q1629" s="246">
        <f t="shared" ca="1" si="243"/>
        <v>2.1486938515124678</v>
      </c>
      <c r="R1629" s="4">
        <f t="shared" ca="1" si="244"/>
        <v>-8.1862531489978616E-2</v>
      </c>
      <c r="S1629" s="4">
        <f t="shared" ca="1" si="242"/>
        <v>0.88320902226789644</v>
      </c>
      <c r="W1629" s="246">
        <f t="shared" ca="1" si="245"/>
        <v>-1.8212225525086492</v>
      </c>
      <c r="X1629" s="246">
        <f t="shared" ca="1" si="246"/>
        <v>-0.17589751808176282</v>
      </c>
      <c r="Y1629" s="246">
        <f t="shared" ca="1" si="247"/>
        <v>2.1486938515124678</v>
      </c>
      <c r="Z1629" s="4">
        <f t="shared" ca="1" si="248"/>
        <v>-8.1862531489978616E-2</v>
      </c>
      <c r="AA1629" s="4">
        <f t="shared" ca="1" si="249"/>
        <v>0.3289075503904742</v>
      </c>
    </row>
    <row r="1630" spans="1:27" x14ac:dyDescent="0.25">
      <c r="A1630">
        <v>1598</v>
      </c>
      <c r="B1630" s="176">
        <f ca="1">OFFSET(InputPriceData!B$15,CalculationsAndCharts!$A1630+$A$11,0,1,1)</f>
        <v>39240</v>
      </c>
      <c r="C1630" s="3">
        <f ca="1">OFFSET(InputPriceData!G$15,CalculationsAndCharts!$A1630+$A$11,IF($C$7,8,0),1,1)</f>
        <v>232414600</v>
      </c>
      <c r="D1630" s="4">
        <f ca="1">OFFSET(InputPriceData!C$15,CalculationsAndCharts!$A1630+$A$11,IF($C$7,8,0),1,1)</f>
        <v>130.77000000000001</v>
      </c>
      <c r="E1630" s="4">
        <f ca="1">OFFSET(InputPriceData!D$15,CalculationsAndCharts!$A1630+$A$11,IF($C$7,8,0),1,1)</f>
        <v>131.58000000000001</v>
      </c>
      <c r="F1630" s="4">
        <f ca="1">OFFSET(InputPriceData!E$15,CalculationsAndCharts!$A1630+$A$11,IF($C$7,8,0),1,1)</f>
        <v>128.62</v>
      </c>
      <c r="G1630" s="4">
        <f ca="1">OFFSET(InputPriceData!F$15,CalculationsAndCharts!$A1630+$A$11,IF($C$7,8,0),1,1)</f>
        <v>128.65</v>
      </c>
      <c r="H1630" s="138"/>
      <c r="I1630" s="138"/>
      <c r="O1630" s="246">
        <f t="shared" ca="1" si="240"/>
        <v>-3.5969069822239361</v>
      </c>
      <c r="P1630" s="246">
        <f t="shared" ca="1" si="241"/>
        <v>0.23349783260870149</v>
      </c>
      <c r="Q1630" s="246">
        <f t="shared" ca="1" si="243"/>
        <v>2.1682077210014814</v>
      </c>
      <c r="R1630" s="4">
        <f t="shared" ca="1" si="244"/>
        <v>0.1076916341303546</v>
      </c>
      <c r="S1630" s="4">
        <f t="shared" ca="1" si="242"/>
        <v>0.91865347007741294</v>
      </c>
      <c r="W1630" s="246">
        <f t="shared" ca="1" si="245"/>
        <v>-3.5969069822239361</v>
      </c>
      <c r="X1630" s="246">
        <f t="shared" ca="1" si="246"/>
        <v>0.23349783260870149</v>
      </c>
      <c r="Y1630" s="246">
        <f t="shared" ca="1" si="247"/>
        <v>2.1682077210014814</v>
      </c>
      <c r="Z1630" s="4">
        <f t="shared" ca="1" si="248"/>
        <v>0.1076916341303546</v>
      </c>
      <c r="AA1630" s="4">
        <f t="shared" ca="1" si="249"/>
        <v>0.48672514369175579</v>
      </c>
    </row>
    <row r="1631" spans="1:27" x14ac:dyDescent="0.25">
      <c r="A1631">
        <v>1599</v>
      </c>
      <c r="B1631" s="176">
        <f ca="1">OFFSET(InputPriceData!B$15,CalculationsAndCharts!$A1631+$A$11,0,1,1)</f>
        <v>39239</v>
      </c>
      <c r="C1631" s="3">
        <f ca="1">OFFSET(InputPriceData!G$15,CalculationsAndCharts!$A1631+$A$11,IF($C$7,8,0),1,1)</f>
        <v>164096800</v>
      </c>
      <c r="D1631" s="4">
        <f ca="1">OFFSET(InputPriceData!C$15,CalculationsAndCharts!$A1631+$A$11,IF($C$7,8,0),1,1)</f>
        <v>131.88999999999999</v>
      </c>
      <c r="E1631" s="4">
        <f ca="1">OFFSET(InputPriceData!D$15,CalculationsAndCharts!$A1631+$A$11,IF($C$7,8,0),1,1)</f>
        <v>131.97</v>
      </c>
      <c r="F1631" s="4">
        <f ca="1">OFFSET(InputPriceData!E$15,CalculationsAndCharts!$A1631+$A$11,IF($C$7,8,0),1,1)</f>
        <v>130.93</v>
      </c>
      <c r="G1631" s="4">
        <f ca="1">OFFSET(InputPriceData!F$15,CalculationsAndCharts!$A1631+$A$11,IF($C$7,8,0),1,1)</f>
        <v>131.01</v>
      </c>
      <c r="H1631" s="138"/>
      <c r="I1631" s="138"/>
      <c r="O1631" s="246">
        <f t="shared" ca="1" si="240"/>
        <v>-1.3150025401323979</v>
      </c>
      <c r="P1631" s="246">
        <f t="shared" ca="1" si="241"/>
        <v>0.50931580485562578</v>
      </c>
      <c r="Q1631" s="246">
        <f t="shared" ca="1" si="243"/>
        <v>2.1878988102941284</v>
      </c>
      <c r="R1631" s="4">
        <f t="shared" ca="1" si="244"/>
        <v>0.2327876419417936</v>
      </c>
      <c r="S1631" s="4">
        <f t="shared" ca="1" si="242"/>
        <v>0.93656827393553888</v>
      </c>
      <c r="W1631" s="246">
        <f t="shared" ca="1" si="245"/>
        <v>-1.3150025401323979</v>
      </c>
      <c r="X1631" s="246">
        <f t="shared" ca="1" si="246"/>
        <v>0.50931580485562578</v>
      </c>
      <c r="Y1631" s="246">
        <f t="shared" ca="1" si="247"/>
        <v>2.1878988102941284</v>
      </c>
      <c r="Z1631" s="4">
        <f t="shared" ca="1" si="248"/>
        <v>0.2327876419417936</v>
      </c>
      <c r="AA1631" s="4">
        <f t="shared" ca="1" si="249"/>
        <v>0.57888475510318449</v>
      </c>
    </row>
    <row r="1632" spans="1:27" x14ac:dyDescent="0.25">
      <c r="A1632">
        <v>1600</v>
      </c>
      <c r="B1632" s="176">
        <f ca="1">OFFSET(InputPriceData!B$15,CalculationsAndCharts!$A1632+$A$11,0,1,1)</f>
        <v>39238</v>
      </c>
      <c r="C1632" s="3">
        <f ca="1">OFFSET(InputPriceData!G$15,CalculationsAndCharts!$A1632+$A$11,IF($C$7,8,0),1,1)</f>
        <v>126917900</v>
      </c>
      <c r="D1632" s="4">
        <f ca="1">OFFSET(InputPriceData!C$15,CalculationsAndCharts!$A1632+$A$11,IF($C$7,8,0),1,1)</f>
        <v>132.66</v>
      </c>
      <c r="E1632" s="4">
        <f ca="1">OFFSET(InputPriceData!D$15,CalculationsAndCharts!$A1632+$A$11,IF($C$7,8,0),1,1)</f>
        <v>132.79</v>
      </c>
      <c r="F1632" s="4">
        <f ca="1">OFFSET(InputPriceData!E$15,CalculationsAndCharts!$A1632+$A$11,IF($C$7,8,0),1,1)</f>
        <v>131.9</v>
      </c>
      <c r="G1632" s="4">
        <f ca="1">OFFSET(InputPriceData!F$15,CalculationsAndCharts!$A1632+$A$11,IF($C$7,8,0),1,1)</f>
        <v>132.44</v>
      </c>
      <c r="H1632" s="138"/>
      <c r="I1632" s="138"/>
      <c r="O1632" s="246">
        <f t="shared" ca="1" si="240"/>
        <v>0.20896440290545915</v>
      </c>
      <c r="P1632" s="246">
        <f t="shared" ca="1" si="241"/>
        <v>0.57405217869473035</v>
      </c>
      <c r="Q1632" s="246">
        <f t="shared" ca="1" si="243"/>
        <v>2.2077687288538126</v>
      </c>
      <c r="R1632" s="4">
        <f t="shared" ca="1" si="244"/>
        <v>0.26001463431939986</v>
      </c>
      <c r="S1632" s="4">
        <f t="shared" ca="1" si="242"/>
        <v>0.94003424087050658</v>
      </c>
      <c r="W1632" s="246">
        <f t="shared" ca="1" si="245"/>
        <v>0.20896440290545915</v>
      </c>
      <c r="X1632" s="246">
        <f t="shared" ca="1" si="246"/>
        <v>0.57405217869473035</v>
      </c>
      <c r="Y1632" s="246">
        <f t="shared" ca="1" si="247"/>
        <v>2.2077687288538126</v>
      </c>
      <c r="Z1632" s="4">
        <f t="shared" ca="1" si="248"/>
        <v>0.26001463431939986</v>
      </c>
      <c r="AA1632" s="4">
        <f t="shared" ca="1" si="249"/>
        <v>0.59783617278007195</v>
      </c>
    </row>
    <row r="1633" spans="1:27" x14ac:dyDescent="0.25">
      <c r="A1633">
        <v>1601</v>
      </c>
      <c r="B1633" s="176">
        <f ca="1">OFFSET(InputPriceData!B$15,CalculationsAndCharts!$A1633+$A$11,0,1,1)</f>
        <v>39237</v>
      </c>
      <c r="C1633" s="3">
        <f ca="1">OFFSET(InputPriceData!G$15,CalculationsAndCharts!$A1633+$A$11,IF($C$7,8,0),1,1)</f>
        <v>78008800</v>
      </c>
      <c r="D1633" s="4">
        <f ca="1">OFFSET(InputPriceData!C$15,CalculationsAndCharts!$A1633+$A$11,IF($C$7,8,0),1,1)</f>
        <v>132.47999999999999</v>
      </c>
      <c r="E1633" s="4">
        <f ca="1">OFFSET(InputPriceData!D$15,CalculationsAndCharts!$A1633+$A$11,IF($C$7,8,0),1,1)</f>
        <v>133.21</v>
      </c>
      <c r="F1633" s="4">
        <f ca="1">OFFSET(InputPriceData!E$15,CalculationsAndCharts!$A1633+$A$11,IF($C$7,8,0),1,1)</f>
        <v>132.43</v>
      </c>
      <c r="G1633" s="4">
        <f ca="1">OFFSET(InputPriceData!F$15,CalculationsAndCharts!$A1633+$A$11,IF($C$7,8,0),1,1)</f>
        <v>132.96</v>
      </c>
      <c r="H1633" s="138"/>
      <c r="I1633" s="138"/>
      <c r="O1633" s="246">
        <f t="shared" ref="O1633:O1696" ca="1" si="250">$N$38*(G1633-2*G1634+G1635)+2*$N$36*O1634-$N$37*O1635</f>
        <v>0.92232192919629152</v>
      </c>
      <c r="P1633" s="246">
        <f t="shared" ref="P1633:P1696" ca="1" si="251">$N$41*(O1633+O1634)/2+$N$42*P1634+$N$43*P1635</f>
        <v>0.53613184044540607</v>
      </c>
      <c r="Q1633" s="246">
        <f t="shared" ca="1" si="243"/>
        <v>2.2278191007606587</v>
      </c>
      <c r="R1633" s="4">
        <f t="shared" ca="1" si="244"/>
        <v>0.24065322012112703</v>
      </c>
      <c r="S1633" s="4">
        <f t="shared" ref="S1633:S1696" ca="1" si="252">(R1633+$A$21)/($A$21*R1633+1)</f>
        <v>0.93758389500182004</v>
      </c>
      <c r="W1633" s="246">
        <f t="shared" ca="1" si="245"/>
        <v>0.92232192919629152</v>
      </c>
      <c r="X1633" s="246">
        <f t="shared" ca="1" si="246"/>
        <v>0.53613184044540607</v>
      </c>
      <c r="Y1633" s="246">
        <f t="shared" ca="1" si="247"/>
        <v>2.2278191007606587</v>
      </c>
      <c r="Z1633" s="4">
        <f t="shared" ca="1" si="248"/>
        <v>0.24065322012112703</v>
      </c>
      <c r="AA1633" s="4">
        <f t="shared" ca="1" si="249"/>
        <v>0.58439828816869843</v>
      </c>
    </row>
    <row r="1634" spans="1:27" x14ac:dyDescent="0.25">
      <c r="A1634">
        <v>1602</v>
      </c>
      <c r="B1634" s="176">
        <f ca="1">OFFSET(InputPriceData!B$15,CalculationsAndCharts!$A1634+$A$11,0,1,1)</f>
        <v>39234</v>
      </c>
      <c r="C1634" s="3">
        <f ca="1">OFFSET(InputPriceData!G$15,CalculationsAndCharts!$A1634+$A$11,IF($C$7,8,0),1,1)</f>
        <v>107771700</v>
      </c>
      <c r="D1634" s="4">
        <f ca="1">OFFSET(InputPriceData!C$15,CalculationsAndCharts!$A1634+$A$11,IF($C$7,8,0),1,1)</f>
        <v>132.78</v>
      </c>
      <c r="E1634" s="4">
        <f ca="1">OFFSET(InputPriceData!D$15,CalculationsAndCharts!$A1634+$A$11,IF($C$7,8,0),1,1)</f>
        <v>133.22999999999999</v>
      </c>
      <c r="F1634" s="4">
        <f ca="1">OFFSET(InputPriceData!E$15,CalculationsAndCharts!$A1634+$A$11,IF($C$7,8,0),1,1)</f>
        <v>132.46</v>
      </c>
      <c r="G1634" s="4">
        <f ca="1">OFFSET(InputPriceData!F$15,CalculationsAndCharts!$A1634+$A$11,IF($C$7,8,0),1,1)</f>
        <v>132.94999999999999</v>
      </c>
      <c r="H1634" s="138"/>
      <c r="I1634" s="138"/>
      <c r="O1634" s="246">
        <f t="shared" ca="1" si="250"/>
        <v>1.1457201273830451</v>
      </c>
      <c r="P1634" s="246">
        <f t="shared" ca="1" si="251"/>
        <v>0.48063959095049474</v>
      </c>
      <c r="Q1634" s="246">
        <f t="shared" ref="Q1634:Q1697" ca="1" si="253">IF(ABS(P1634)&gt;(Q1635*0.991),ABS(P1634),(Q1635*0.991))</f>
        <v>2.2480515648442569</v>
      </c>
      <c r="R1634" s="4">
        <f t="shared" ref="R1634:R1697" ca="1" si="254">IF(Q1634&gt;0,P1634/Q1634,R1635)</f>
        <v>0.21380274299170404</v>
      </c>
      <c r="S1634" s="4">
        <f t="shared" ca="1" si="252"/>
        <v>0.9340672221758497</v>
      </c>
      <c r="W1634" s="246">
        <f t="shared" ref="W1634:W1697" ca="1" si="255">$V$38*(G1634-2*G1635+G1636)+2*$V$36*W1635-$V$37*W1636</f>
        <v>1.1457201273830451</v>
      </c>
      <c r="X1634" s="246">
        <f t="shared" ref="X1634:X1697" ca="1" si="256">$V$41*(W1634+W1635)/2+$V$42*X1635+$V$43*X1636</f>
        <v>0.48063959095049474</v>
      </c>
      <c r="Y1634" s="246">
        <f t="shared" ref="Y1634:Y1697" ca="1" si="257">IF(ABS(X1634)&gt;(Y1635*0.991),ABS(X1634),(Y1635*0.991))</f>
        <v>2.2480515648442569</v>
      </c>
      <c r="Z1634" s="4">
        <f t="shared" ref="Z1634:Z1697" ca="1" si="258">IF(Y1634&gt;0,X1634/Y1634,Z1635)</f>
        <v>0.21380274299170404</v>
      </c>
      <c r="AA1634" s="4">
        <f t="shared" ref="AA1634:AA1697" ca="1" si="259">(Z1634+$A$26)/($A$26*Z1634+1)</f>
        <v>0.56544524521617057</v>
      </c>
    </row>
    <row r="1635" spans="1:27" x14ac:dyDescent="0.25">
      <c r="A1635">
        <v>1603</v>
      </c>
      <c r="B1635" s="176">
        <f ca="1">OFFSET(InputPriceData!B$15,CalculationsAndCharts!$A1635+$A$11,0,1,1)</f>
        <v>39233</v>
      </c>
      <c r="C1635" s="3">
        <f ca="1">OFFSET(InputPriceData!G$15,CalculationsAndCharts!$A1635+$A$11,IF($C$7,8,0),1,1)</f>
        <v>114866700</v>
      </c>
      <c r="D1635" s="4">
        <f ca="1">OFFSET(InputPriceData!C$15,CalculationsAndCharts!$A1635+$A$11,IF($C$7,8,0),1,1)</f>
        <v>132.59</v>
      </c>
      <c r="E1635" s="4">
        <f ca="1">OFFSET(InputPriceData!D$15,CalculationsAndCharts!$A1635+$A$11,IF($C$7,8,0),1,1)</f>
        <v>132.78</v>
      </c>
      <c r="F1635" s="4">
        <f ca="1">OFFSET(InputPriceData!E$15,CalculationsAndCharts!$A1635+$A$11,IF($C$7,8,0),1,1)</f>
        <v>132.12</v>
      </c>
      <c r="G1635" s="4">
        <f ca="1">OFFSET(InputPriceData!F$15,CalculationsAndCharts!$A1635+$A$11,IF($C$7,8,0),1,1)</f>
        <v>132.29</v>
      </c>
      <c r="H1635" s="138"/>
      <c r="I1635" s="138"/>
      <c r="O1635" s="246">
        <f t="shared" ca="1" si="250"/>
        <v>0.70764517135419824</v>
      </c>
      <c r="P1635" s="246">
        <f t="shared" ca="1" si="251"/>
        <v>0.46229193416466879</v>
      </c>
      <c r="Q1635" s="246">
        <f t="shared" ca="1" si="253"/>
        <v>2.2684677748176156</v>
      </c>
      <c r="R1635" s="4">
        <f t="shared" ca="1" si="254"/>
        <v>0.20379039071949653</v>
      </c>
      <c r="S1635" s="4">
        <f t="shared" ca="1" si="252"/>
        <v>0.93271911679974862</v>
      </c>
      <c r="W1635" s="246">
        <f t="shared" ca="1" si="255"/>
        <v>0.70764517135419824</v>
      </c>
      <c r="X1635" s="246">
        <f t="shared" ca="1" si="256"/>
        <v>0.46229193416466879</v>
      </c>
      <c r="Y1635" s="246">
        <f t="shared" ca="1" si="257"/>
        <v>2.2684677748176156</v>
      </c>
      <c r="Z1635" s="4">
        <f t="shared" ca="1" si="258"/>
        <v>0.20379039071949653</v>
      </c>
      <c r="AA1635" s="4">
        <f t="shared" ca="1" si="259"/>
        <v>0.55828143408596842</v>
      </c>
    </row>
    <row r="1636" spans="1:27" x14ac:dyDescent="0.25">
      <c r="A1636">
        <v>1604</v>
      </c>
      <c r="B1636" s="176">
        <f ca="1">OFFSET(InputPriceData!B$15,CalculationsAndCharts!$A1636+$A$11,0,1,1)</f>
        <v>39232</v>
      </c>
      <c r="C1636" s="3">
        <f ca="1">OFFSET(InputPriceData!G$15,CalculationsAndCharts!$A1636+$A$11,IF($C$7,8,0),1,1)</f>
        <v>129013600</v>
      </c>
      <c r="D1636" s="4">
        <f ca="1">OFFSET(InputPriceData!C$15,CalculationsAndCharts!$A1636+$A$11,IF($C$7,8,0),1,1)</f>
        <v>130.69</v>
      </c>
      <c r="E1636" s="4">
        <f ca="1">OFFSET(InputPriceData!D$15,CalculationsAndCharts!$A1636+$A$11,IF($C$7,8,0),1,1)</f>
        <v>132.47999999999999</v>
      </c>
      <c r="F1636" s="4">
        <f ca="1">OFFSET(InputPriceData!E$15,CalculationsAndCharts!$A1636+$A$11,IF($C$7,8,0),1,1)</f>
        <v>130.58000000000001</v>
      </c>
      <c r="G1636" s="4">
        <f ca="1">OFFSET(InputPriceData!F$15,CalculationsAndCharts!$A1636+$A$11,IF($C$7,8,0),1,1)</f>
        <v>132.43</v>
      </c>
      <c r="H1636" s="138"/>
      <c r="I1636" s="138"/>
      <c r="O1636" s="246">
        <f t="shared" ca="1" si="250"/>
        <v>1.0641574349332279</v>
      </c>
      <c r="P1636" s="246">
        <f t="shared" ca="1" si="251"/>
        <v>0.49089869770763339</v>
      </c>
      <c r="Q1636" s="246">
        <f t="shared" ca="1" si="253"/>
        <v>2.2890693994123268</v>
      </c>
      <c r="R1636" s="4">
        <f t="shared" ca="1" si="254"/>
        <v>0.21445339220980453</v>
      </c>
      <c r="S1636" s="4">
        <f t="shared" ca="1" si="252"/>
        <v>0.93415412361868155</v>
      </c>
      <c r="W1636" s="246">
        <f t="shared" ca="1" si="255"/>
        <v>1.0641574349332279</v>
      </c>
      <c r="X1636" s="246">
        <f t="shared" ca="1" si="256"/>
        <v>0.49089869770763339</v>
      </c>
      <c r="Y1636" s="246">
        <f t="shared" ca="1" si="257"/>
        <v>2.2890693994123268</v>
      </c>
      <c r="Z1636" s="4">
        <f t="shared" ca="1" si="258"/>
        <v>0.21445339220980453</v>
      </c>
      <c r="AA1636" s="4">
        <f t="shared" ca="1" si="259"/>
        <v>0.5659089542421516</v>
      </c>
    </row>
    <row r="1637" spans="1:27" x14ac:dyDescent="0.25">
      <c r="A1637">
        <v>1605</v>
      </c>
      <c r="B1637" s="176">
        <f ca="1">OFFSET(InputPriceData!B$15,CalculationsAndCharts!$A1637+$A$11,0,1,1)</f>
        <v>39231</v>
      </c>
      <c r="C1637" s="3">
        <f ca="1">OFFSET(InputPriceData!G$15,CalculationsAndCharts!$A1637+$A$11,IF($C$7,8,0),1,1)</f>
        <v>82020000</v>
      </c>
      <c r="D1637" s="4">
        <f ca="1">OFFSET(InputPriceData!C$15,CalculationsAndCharts!$A1637+$A$11,IF($C$7,8,0),1,1)</f>
        <v>131.1</v>
      </c>
      <c r="E1637" s="4">
        <f ca="1">OFFSET(InputPriceData!D$15,CalculationsAndCharts!$A1637+$A$11,IF($C$7,8,0),1,1)</f>
        <v>131.58000000000001</v>
      </c>
      <c r="F1637" s="4">
        <f ca="1">OFFSET(InputPriceData!E$15,CalculationsAndCharts!$A1637+$A$11,IF($C$7,8,0),1,1)</f>
        <v>130.68</v>
      </c>
      <c r="G1637" s="4">
        <f ca="1">OFFSET(InputPriceData!F$15,CalculationsAndCharts!$A1637+$A$11,IF($C$7,8,0),1,1)</f>
        <v>131.36000000000001</v>
      </c>
      <c r="H1637" s="138"/>
      <c r="I1637" s="138"/>
      <c r="O1637" s="246">
        <f t="shared" ca="1" si="250"/>
        <v>0.18600207634549026</v>
      </c>
      <c r="P1637" s="246">
        <f t="shared" ca="1" si="251"/>
        <v>0.5841712611594756</v>
      </c>
      <c r="Q1637" s="246">
        <f t="shared" ca="1" si="253"/>
        <v>2.3098581225149615</v>
      </c>
      <c r="R1637" s="4">
        <f t="shared" ca="1" si="254"/>
        <v>0.2529035248811875</v>
      </c>
      <c r="S1637" s="4">
        <f t="shared" ca="1" si="252"/>
        <v>0.93914235429207349</v>
      </c>
      <c r="W1637" s="246">
        <f t="shared" ca="1" si="255"/>
        <v>0.18600207634549026</v>
      </c>
      <c r="X1637" s="246">
        <f t="shared" ca="1" si="256"/>
        <v>0.5841712611594756</v>
      </c>
      <c r="Y1637" s="246">
        <f t="shared" ca="1" si="257"/>
        <v>2.3098581225149615</v>
      </c>
      <c r="Z1637" s="4">
        <f t="shared" ca="1" si="258"/>
        <v>0.2529035248811875</v>
      </c>
      <c r="AA1637" s="4">
        <f t="shared" ca="1" si="259"/>
        <v>0.59292263511973797</v>
      </c>
    </row>
    <row r="1638" spans="1:27" x14ac:dyDescent="0.25">
      <c r="A1638">
        <v>1606</v>
      </c>
      <c r="B1638" s="176">
        <f ca="1">OFFSET(InputPriceData!B$15,CalculationsAndCharts!$A1638+$A$11,0,1,1)</f>
        <v>39227</v>
      </c>
      <c r="C1638" s="3">
        <f ca="1">OFFSET(InputPriceData!G$15,CalculationsAndCharts!$A1638+$A$11,IF($C$7,8,0),1,1)</f>
        <v>83309200</v>
      </c>
      <c r="D1638" s="4">
        <f ca="1">OFFSET(InputPriceData!C$15,CalculationsAndCharts!$A1638+$A$11,IF($C$7,8,0),1,1)</f>
        <v>130.72</v>
      </c>
      <c r="E1638" s="4">
        <f ca="1">OFFSET(InputPriceData!D$15,CalculationsAndCharts!$A1638+$A$11,IF($C$7,8,0),1,1)</f>
        <v>131.16</v>
      </c>
      <c r="F1638" s="4">
        <f ca="1">OFFSET(InputPriceData!E$15,CalculationsAndCharts!$A1638+$A$11,IF($C$7,8,0),1,1)</f>
        <v>130.44</v>
      </c>
      <c r="G1638" s="4">
        <f ca="1">OFFSET(InputPriceData!F$15,CalculationsAndCharts!$A1638+$A$11,IF($C$7,8,0),1,1)</f>
        <v>130.88</v>
      </c>
      <c r="H1638" s="138"/>
      <c r="I1638" s="138"/>
      <c r="O1638" s="246">
        <f t="shared" ca="1" si="250"/>
        <v>-0.15704169663597145</v>
      </c>
      <c r="P1638" s="246">
        <f t="shared" ca="1" si="251"/>
        <v>0.73464899561952024</v>
      </c>
      <c r="Q1638" s="246">
        <f t="shared" ca="1" si="253"/>
        <v>2.3308356433047037</v>
      </c>
      <c r="R1638" s="4">
        <f t="shared" ca="1" si="254"/>
        <v>0.31518695783196482</v>
      </c>
      <c r="S1638" s="4">
        <f t="shared" ca="1" si="252"/>
        <v>0.94665186774384735</v>
      </c>
      <c r="W1638" s="246">
        <f t="shared" ca="1" si="255"/>
        <v>-0.15704169663597145</v>
      </c>
      <c r="X1638" s="246">
        <f t="shared" ca="1" si="256"/>
        <v>0.73464899561952024</v>
      </c>
      <c r="Y1638" s="246">
        <f t="shared" ca="1" si="257"/>
        <v>2.3308356433047037</v>
      </c>
      <c r="Z1638" s="4">
        <f t="shared" ca="1" si="258"/>
        <v>0.31518695783196482</v>
      </c>
      <c r="AA1638" s="4">
        <f t="shared" ca="1" si="259"/>
        <v>0.63511497508387993</v>
      </c>
    </row>
    <row r="1639" spans="1:27" x14ac:dyDescent="0.25">
      <c r="A1639">
        <v>1607</v>
      </c>
      <c r="B1639" s="176">
        <f ca="1">OFFSET(InputPriceData!B$15,CalculationsAndCharts!$A1639+$A$11,0,1,1)</f>
        <v>39226</v>
      </c>
      <c r="C1639" s="3">
        <f ca="1">OFFSET(InputPriceData!G$15,CalculationsAndCharts!$A1639+$A$11,IF($C$7,8,0),1,1)</f>
        <v>187593000</v>
      </c>
      <c r="D1639" s="4">
        <f ca="1">OFFSET(InputPriceData!C$15,CalculationsAndCharts!$A1639+$A$11,IF($C$7,8,0),1,1)</f>
        <v>131.61000000000001</v>
      </c>
      <c r="E1639" s="4">
        <f ca="1">OFFSET(InputPriceData!D$15,CalculationsAndCharts!$A1639+$A$11,IF($C$7,8,0),1,1)</f>
        <v>132.19999999999999</v>
      </c>
      <c r="F1639" s="4">
        <f ca="1">OFFSET(InputPriceData!E$15,CalculationsAndCharts!$A1639+$A$11,IF($C$7,8,0),1,1)</f>
        <v>130.06</v>
      </c>
      <c r="G1639" s="4">
        <f ca="1">OFFSET(InputPriceData!F$15,CalculationsAndCharts!$A1639+$A$11,IF($C$7,8,0),1,1)</f>
        <v>130.34</v>
      </c>
      <c r="H1639" s="138"/>
      <c r="I1639" s="138"/>
      <c r="O1639" s="246">
        <f t="shared" ca="1" si="250"/>
        <v>-0.59440182674797992</v>
      </c>
      <c r="P1639" s="246">
        <f t="shared" ca="1" si="251"/>
        <v>0.88055589012855628</v>
      </c>
      <c r="Q1639" s="246">
        <f t="shared" ca="1" si="253"/>
        <v>2.3520036763922336</v>
      </c>
      <c r="R1639" s="4">
        <f t="shared" ca="1" si="254"/>
        <v>0.37438542250888462</v>
      </c>
      <c r="S1639" s="4">
        <f t="shared" ca="1" si="252"/>
        <v>0.95320572666504233</v>
      </c>
      <c r="W1639" s="246">
        <f t="shared" ca="1" si="255"/>
        <v>-0.59440182674797992</v>
      </c>
      <c r="X1639" s="246">
        <f t="shared" ca="1" si="256"/>
        <v>0.88055589012855628</v>
      </c>
      <c r="Y1639" s="246">
        <f t="shared" ca="1" si="257"/>
        <v>2.3520036763922336</v>
      </c>
      <c r="Z1639" s="4">
        <f t="shared" ca="1" si="258"/>
        <v>0.37438542250888462</v>
      </c>
      <c r="AA1639" s="4">
        <f t="shared" ca="1" si="259"/>
        <v>0.67352260455816715</v>
      </c>
    </row>
    <row r="1640" spans="1:27" x14ac:dyDescent="0.25">
      <c r="A1640">
        <v>1608</v>
      </c>
      <c r="B1640" s="176">
        <f ca="1">OFFSET(InputPriceData!B$15,CalculationsAndCharts!$A1640+$A$11,0,1,1)</f>
        <v>39225</v>
      </c>
      <c r="C1640" s="3">
        <f ca="1">OFFSET(InputPriceData!G$15,CalculationsAndCharts!$A1640+$A$11,IF($C$7,8,0),1,1)</f>
        <v>133786600</v>
      </c>
      <c r="D1640" s="4">
        <f ca="1">OFFSET(InputPriceData!C$15,CalculationsAndCharts!$A1640+$A$11,IF($C$7,8,0),1,1)</f>
        <v>131.97</v>
      </c>
      <c r="E1640" s="4">
        <f ca="1">OFFSET(InputPriceData!D$15,CalculationsAndCharts!$A1640+$A$11,IF($C$7,8,0),1,1)</f>
        <v>132.44</v>
      </c>
      <c r="F1640" s="4">
        <f ca="1">OFFSET(InputPriceData!E$15,CalculationsAndCharts!$A1640+$A$11,IF($C$7,8,0),1,1)</f>
        <v>131.46</v>
      </c>
      <c r="G1640" s="4">
        <f ca="1">OFFSET(InputPriceData!F$15,CalculationsAndCharts!$A1640+$A$11,IF($C$7,8,0),1,1)</f>
        <v>131.53</v>
      </c>
      <c r="H1640" s="138"/>
      <c r="I1640" s="138"/>
      <c r="O1640" s="246">
        <f t="shared" ca="1" si="250"/>
        <v>0.73831817965771629</v>
      </c>
      <c r="P1640" s="246">
        <f t="shared" ca="1" si="251"/>
        <v>0.95328367091967048</v>
      </c>
      <c r="Q1640" s="246">
        <f t="shared" ca="1" si="253"/>
        <v>2.3733639519598726</v>
      </c>
      <c r="R1640" s="4">
        <f t="shared" ca="1" si="254"/>
        <v>0.40165928623482694</v>
      </c>
      <c r="S1640" s="4">
        <f t="shared" ca="1" si="252"/>
        <v>0.95605261601753777</v>
      </c>
      <c r="W1640" s="246">
        <f t="shared" ca="1" si="255"/>
        <v>0.73831817965771629</v>
      </c>
      <c r="X1640" s="246">
        <f t="shared" ca="1" si="256"/>
        <v>0.95328367091967048</v>
      </c>
      <c r="Y1640" s="246">
        <f t="shared" ca="1" si="257"/>
        <v>2.3733639519598726</v>
      </c>
      <c r="Z1640" s="4">
        <f t="shared" ca="1" si="258"/>
        <v>0.40165928623482694</v>
      </c>
      <c r="AA1640" s="4">
        <f t="shared" ca="1" si="259"/>
        <v>0.69069040086633893</v>
      </c>
    </row>
    <row r="1641" spans="1:27" x14ac:dyDescent="0.25">
      <c r="A1641">
        <v>1609</v>
      </c>
      <c r="B1641" s="176">
        <f ca="1">OFFSET(InputPriceData!B$15,CalculationsAndCharts!$A1641+$A$11,0,1,1)</f>
        <v>39224</v>
      </c>
      <c r="C1641" s="3">
        <f ca="1">OFFSET(InputPriceData!G$15,CalculationsAndCharts!$A1641+$A$11,IF($C$7,8,0),1,1)</f>
        <v>82148800</v>
      </c>
      <c r="D1641" s="4">
        <f ca="1">OFFSET(InputPriceData!C$15,CalculationsAndCharts!$A1641+$A$11,IF($C$7,8,0),1,1)</f>
        <v>131.75</v>
      </c>
      <c r="E1641" s="4">
        <f ca="1">OFFSET(InputPriceData!D$15,CalculationsAndCharts!$A1641+$A$11,IF($C$7,8,0),1,1)</f>
        <v>132.15</v>
      </c>
      <c r="F1641" s="4">
        <f ca="1">OFFSET(InputPriceData!E$15,CalculationsAndCharts!$A1641+$A$11,IF($C$7,8,0),1,1)</f>
        <v>131.47999999999999</v>
      </c>
      <c r="G1641" s="4">
        <f ca="1">OFFSET(InputPriceData!F$15,CalculationsAndCharts!$A1641+$A$11,IF($C$7,8,0),1,1)</f>
        <v>131.51</v>
      </c>
      <c r="H1641" s="138"/>
      <c r="I1641" s="138"/>
      <c r="O1641" s="246">
        <f t="shared" ca="1" si="250"/>
        <v>0.92777437410014718</v>
      </c>
      <c r="P1641" s="246">
        <f t="shared" ca="1" si="251"/>
        <v>0.95810152525572734</v>
      </c>
      <c r="Q1641" s="246">
        <f t="shared" ca="1" si="253"/>
        <v>2.3949182159029996</v>
      </c>
      <c r="R1641" s="4">
        <f t="shared" ca="1" si="254"/>
        <v>0.40005605155684903</v>
      </c>
      <c r="S1641" s="4">
        <f t="shared" ca="1" si="252"/>
        <v>0.95588811061893586</v>
      </c>
      <c r="W1641" s="246">
        <f t="shared" ca="1" si="255"/>
        <v>0.92777437410014718</v>
      </c>
      <c r="X1641" s="246">
        <f t="shared" ca="1" si="256"/>
        <v>0.95810152525572734</v>
      </c>
      <c r="Y1641" s="246">
        <f t="shared" ca="1" si="257"/>
        <v>2.3949182159029996</v>
      </c>
      <c r="Z1641" s="4">
        <f t="shared" ca="1" si="258"/>
        <v>0.40005605155684903</v>
      </c>
      <c r="AA1641" s="4">
        <f t="shared" ca="1" si="259"/>
        <v>0.68969016230509728</v>
      </c>
    </row>
    <row r="1642" spans="1:27" x14ac:dyDescent="0.25">
      <c r="A1642">
        <v>1610</v>
      </c>
      <c r="B1642" s="176">
        <f ca="1">OFFSET(InputPriceData!B$15,CalculationsAndCharts!$A1642+$A$11,0,1,1)</f>
        <v>39223</v>
      </c>
      <c r="C1642" s="3">
        <f ca="1">OFFSET(InputPriceData!G$15,CalculationsAndCharts!$A1642+$A$11,IF($C$7,8,0),1,1)</f>
        <v>174664600</v>
      </c>
      <c r="D1642" s="4">
        <f ca="1">OFFSET(InputPriceData!C$15,CalculationsAndCharts!$A1642+$A$11,IF($C$7,8,0),1,1)</f>
        <v>131.65</v>
      </c>
      <c r="E1642" s="4">
        <f ca="1">OFFSET(InputPriceData!D$15,CalculationsAndCharts!$A1642+$A$11,IF($C$7,8,0),1,1)</f>
        <v>132.22</v>
      </c>
      <c r="F1642" s="4">
        <f ca="1">OFFSET(InputPriceData!E$15,CalculationsAndCharts!$A1642+$A$11,IF($C$7,8,0),1,1)</f>
        <v>131.59</v>
      </c>
      <c r="G1642" s="4">
        <f ca="1">OFFSET(InputPriceData!F$15,CalculationsAndCharts!$A1642+$A$11,IF($C$7,8,0),1,1)</f>
        <v>131.62</v>
      </c>
      <c r="H1642" s="138"/>
      <c r="I1642" s="138"/>
      <c r="O1642" s="246">
        <f t="shared" ca="1" si="250"/>
        <v>1.2688976614755454</v>
      </c>
      <c r="P1642" s="246">
        <f t="shared" ca="1" si="251"/>
        <v>0.95020630565360631</v>
      </c>
      <c r="Q1642" s="246">
        <f t="shared" ca="1" si="253"/>
        <v>2.4166682299727542</v>
      </c>
      <c r="R1642" s="4">
        <f t="shared" ca="1" si="254"/>
        <v>0.39318856178463479</v>
      </c>
      <c r="S1642" s="4">
        <f t="shared" ca="1" si="252"/>
        <v>0.95517948029247945</v>
      </c>
      <c r="W1642" s="246">
        <f t="shared" ca="1" si="255"/>
        <v>1.2688976614755454</v>
      </c>
      <c r="X1642" s="246">
        <f t="shared" ca="1" si="256"/>
        <v>0.95020630565360631</v>
      </c>
      <c r="Y1642" s="246">
        <f t="shared" ca="1" si="257"/>
        <v>2.4166682299727542</v>
      </c>
      <c r="Z1642" s="4">
        <f t="shared" ca="1" si="258"/>
        <v>0.39318856178463479</v>
      </c>
      <c r="AA1642" s="4">
        <f t="shared" ca="1" si="259"/>
        <v>0.68539307484279932</v>
      </c>
    </row>
    <row r="1643" spans="1:27" x14ac:dyDescent="0.25">
      <c r="A1643">
        <v>1611</v>
      </c>
      <c r="B1643" s="176">
        <f ca="1">OFFSET(InputPriceData!B$15,CalculationsAndCharts!$A1643+$A$11,0,1,1)</f>
        <v>39220</v>
      </c>
      <c r="C1643" s="3">
        <f ca="1">OFFSET(InputPriceData!G$15,CalculationsAndCharts!$A1643+$A$11,IF($C$7,8,0),1,1)</f>
        <v>99182000</v>
      </c>
      <c r="D1643" s="4">
        <f ca="1">OFFSET(InputPriceData!C$15,CalculationsAndCharts!$A1643+$A$11,IF($C$7,8,0),1,1)</f>
        <v>131.16</v>
      </c>
      <c r="E1643" s="4">
        <f ca="1">OFFSET(InputPriceData!D$15,CalculationsAndCharts!$A1643+$A$11,IF($C$7,8,0),1,1)</f>
        <v>131.69</v>
      </c>
      <c r="F1643" s="4">
        <f ca="1">OFFSET(InputPriceData!E$15,CalculationsAndCharts!$A1643+$A$11,IF($C$7,8,0),1,1)</f>
        <v>130.99</v>
      </c>
      <c r="G1643" s="4">
        <f ca="1">OFFSET(InputPriceData!F$15,CalculationsAndCharts!$A1643+$A$11,IF($C$7,8,0),1,1)</f>
        <v>131.69</v>
      </c>
      <c r="H1643" s="138"/>
      <c r="I1643" s="138"/>
      <c r="O1643" s="246">
        <f t="shared" ca="1" si="250"/>
        <v>1.5972676749993433</v>
      </c>
      <c r="P1643" s="246">
        <f t="shared" ca="1" si="251"/>
        <v>0.95614598355215619</v>
      </c>
      <c r="Q1643" s="246">
        <f t="shared" ca="1" si="253"/>
        <v>2.4386157719200345</v>
      </c>
      <c r="R1643" s="4">
        <f t="shared" ca="1" si="254"/>
        <v>0.3920855407243341</v>
      </c>
      <c r="S1643" s="4">
        <f t="shared" ca="1" si="252"/>
        <v>0.95506506021806659</v>
      </c>
      <c r="W1643" s="246">
        <f t="shared" ca="1" si="255"/>
        <v>1.5972676749993433</v>
      </c>
      <c r="X1643" s="246">
        <f t="shared" ca="1" si="256"/>
        <v>0.95614598355215619</v>
      </c>
      <c r="Y1643" s="246">
        <f t="shared" ca="1" si="257"/>
        <v>2.4386157719200345</v>
      </c>
      <c r="Z1643" s="4">
        <f t="shared" ca="1" si="258"/>
        <v>0.3920855407243341</v>
      </c>
      <c r="AA1643" s="4">
        <f t="shared" ca="1" si="259"/>
        <v>0.68470099653929428</v>
      </c>
    </row>
    <row r="1644" spans="1:27" x14ac:dyDescent="0.25">
      <c r="A1644">
        <v>1612</v>
      </c>
      <c r="B1644" s="176">
        <f ca="1">OFFSET(InputPriceData!B$15,CalculationsAndCharts!$A1644+$A$11,0,1,1)</f>
        <v>39219</v>
      </c>
      <c r="C1644" s="3">
        <f ca="1">OFFSET(InputPriceData!G$15,CalculationsAndCharts!$A1644+$A$11,IF($C$7,8,0),1,1)</f>
        <v>101132800</v>
      </c>
      <c r="D1644" s="4">
        <f ca="1">OFFSET(InputPriceData!C$15,CalculationsAndCharts!$A1644+$A$11,IF($C$7,8,0),1,1)</f>
        <v>130.62</v>
      </c>
      <c r="E1644" s="4">
        <f ca="1">OFFSET(InputPriceData!D$15,CalculationsAndCharts!$A1644+$A$11,IF($C$7,8,0),1,1)</f>
        <v>131.12</v>
      </c>
      <c r="F1644" s="4">
        <f ca="1">OFFSET(InputPriceData!E$15,CalculationsAndCharts!$A1644+$A$11,IF($C$7,8,0),1,1)</f>
        <v>130.38999999999999</v>
      </c>
      <c r="G1644" s="4">
        <f ca="1">OFFSET(InputPriceData!F$15,CalculationsAndCharts!$A1644+$A$11,IF($C$7,8,0),1,1)</f>
        <v>130.55000000000001</v>
      </c>
      <c r="H1644" s="138"/>
      <c r="I1644" s="138"/>
      <c r="O1644" s="246">
        <f t="shared" ca="1" si="250"/>
        <v>0.687253752874603</v>
      </c>
      <c r="P1644" s="246">
        <f t="shared" ca="1" si="251"/>
        <v>1.0241691163091544</v>
      </c>
      <c r="Q1644" s="246">
        <f t="shared" ca="1" si="253"/>
        <v>2.4607626356408017</v>
      </c>
      <c r="R1644" s="4">
        <f t="shared" ca="1" si="254"/>
        <v>0.41619988107567019</v>
      </c>
      <c r="S1644" s="4">
        <f t="shared" ca="1" si="252"/>
        <v>0.95752883321581683</v>
      </c>
      <c r="W1644" s="246">
        <f t="shared" ca="1" si="255"/>
        <v>0.687253752874603</v>
      </c>
      <c r="X1644" s="246">
        <f t="shared" ca="1" si="256"/>
        <v>1.0241691163091544</v>
      </c>
      <c r="Y1644" s="246">
        <f t="shared" ca="1" si="257"/>
        <v>2.4607626356408017</v>
      </c>
      <c r="Z1644" s="4">
        <f t="shared" ca="1" si="258"/>
        <v>0.41619988107567019</v>
      </c>
      <c r="AA1644" s="4">
        <f t="shared" ca="1" si="259"/>
        <v>0.69971188049583088</v>
      </c>
    </row>
    <row r="1645" spans="1:27" x14ac:dyDescent="0.25">
      <c r="A1645">
        <v>1613</v>
      </c>
      <c r="B1645" s="176">
        <f ca="1">OFFSET(InputPriceData!B$15,CalculationsAndCharts!$A1645+$A$11,0,1,1)</f>
        <v>39218</v>
      </c>
      <c r="C1645" s="3">
        <f ca="1">OFFSET(InputPriceData!G$15,CalculationsAndCharts!$A1645+$A$11,IF($C$7,8,0),1,1)</f>
        <v>114166500</v>
      </c>
      <c r="D1645" s="4">
        <f ca="1">OFFSET(InputPriceData!C$15,CalculationsAndCharts!$A1645+$A$11,IF($C$7,8,0),1,1)</f>
        <v>130.12</v>
      </c>
      <c r="E1645" s="4">
        <f ca="1">OFFSET(InputPriceData!D$15,CalculationsAndCharts!$A1645+$A$11,IF($C$7,8,0),1,1)</f>
        <v>130.84</v>
      </c>
      <c r="F1645" s="4">
        <f ca="1">OFFSET(InputPriceData!E$15,CalculationsAndCharts!$A1645+$A$11,IF($C$7,8,0),1,1)</f>
        <v>129.76</v>
      </c>
      <c r="G1645" s="4">
        <f ca="1">OFFSET(InputPriceData!F$15,CalculationsAndCharts!$A1645+$A$11,IF($C$7,8,0),1,1)</f>
        <v>130.81</v>
      </c>
      <c r="H1645" s="138"/>
      <c r="I1645" s="138"/>
      <c r="O1645" s="246">
        <f t="shared" ca="1" si="250"/>
        <v>1.1555790353836923</v>
      </c>
      <c r="P1645" s="246">
        <f t="shared" ca="1" si="251"/>
        <v>1.1447854849992729</v>
      </c>
      <c r="Q1645" s="246">
        <f t="shared" ca="1" si="253"/>
        <v>2.483110631322706</v>
      </c>
      <c r="R1645" s="4">
        <f t="shared" ca="1" si="254"/>
        <v>0.46102878806872466</v>
      </c>
      <c r="S1645" s="4">
        <f t="shared" ca="1" si="252"/>
        <v>0.96190816717658023</v>
      </c>
      <c r="W1645" s="246">
        <f t="shared" ca="1" si="255"/>
        <v>1.1555790353836923</v>
      </c>
      <c r="X1645" s="246">
        <f t="shared" ca="1" si="256"/>
        <v>1.1447854849992729</v>
      </c>
      <c r="Y1645" s="246">
        <f t="shared" ca="1" si="257"/>
        <v>2.483110631322706</v>
      </c>
      <c r="Z1645" s="4">
        <f t="shared" ca="1" si="258"/>
        <v>0.46102878806872466</v>
      </c>
      <c r="AA1645" s="4">
        <f t="shared" ca="1" si="259"/>
        <v>0.7269675927655489</v>
      </c>
    </row>
    <row r="1646" spans="1:27" x14ac:dyDescent="0.25">
      <c r="A1646">
        <v>1614</v>
      </c>
      <c r="B1646" s="176">
        <f ca="1">OFFSET(InputPriceData!B$15,CalculationsAndCharts!$A1646+$A$11,0,1,1)</f>
        <v>39217</v>
      </c>
      <c r="C1646" s="3">
        <f ca="1">OFFSET(InputPriceData!G$15,CalculationsAndCharts!$A1646+$A$11,IF($C$7,8,0),1,1)</f>
        <v>180673300</v>
      </c>
      <c r="D1646" s="4">
        <f ca="1">OFFSET(InputPriceData!C$15,CalculationsAndCharts!$A1646+$A$11,IF($C$7,8,0),1,1)</f>
        <v>130.03</v>
      </c>
      <c r="E1646" s="4">
        <f ca="1">OFFSET(InputPriceData!D$15,CalculationsAndCharts!$A1646+$A$11,IF($C$7,8,0),1,1)</f>
        <v>130.86000000000001</v>
      </c>
      <c r="F1646" s="4">
        <f ca="1">OFFSET(InputPriceData!E$15,CalculationsAndCharts!$A1646+$A$11,IF($C$7,8,0),1,1)</f>
        <v>129.59</v>
      </c>
      <c r="G1646" s="4">
        <f ca="1">OFFSET(InputPriceData!F$15,CalculationsAndCharts!$A1646+$A$11,IF($C$7,8,0),1,1)</f>
        <v>129.91999999999999</v>
      </c>
      <c r="H1646" s="138"/>
      <c r="I1646" s="138"/>
      <c r="O1646" s="246">
        <f t="shared" ca="1" si="250"/>
        <v>0.46219740533262998</v>
      </c>
      <c r="P1646" s="246">
        <f t="shared" ca="1" si="251"/>
        <v>1.3053390958187556</v>
      </c>
      <c r="Q1646" s="246">
        <f t="shared" ca="1" si="253"/>
        <v>2.5056615855930433</v>
      </c>
      <c r="R1646" s="4">
        <f t="shared" ca="1" si="254"/>
        <v>0.52095586384216619</v>
      </c>
      <c r="S1646" s="4">
        <f t="shared" ca="1" si="252"/>
        <v>0.96738667771812303</v>
      </c>
      <c r="W1646" s="246">
        <f t="shared" ca="1" si="255"/>
        <v>0.46219740533262998</v>
      </c>
      <c r="X1646" s="246">
        <f t="shared" ca="1" si="256"/>
        <v>1.3053390958187556</v>
      </c>
      <c r="Y1646" s="246">
        <f t="shared" ca="1" si="257"/>
        <v>2.5056615855930433</v>
      </c>
      <c r="Z1646" s="4">
        <f t="shared" ca="1" si="258"/>
        <v>0.52095586384216619</v>
      </c>
      <c r="AA1646" s="4">
        <f t="shared" ca="1" si="259"/>
        <v>0.76213945631007962</v>
      </c>
    </row>
    <row r="1647" spans="1:27" x14ac:dyDescent="0.25">
      <c r="A1647">
        <v>1615</v>
      </c>
      <c r="B1647" s="176">
        <f ca="1">OFFSET(InputPriceData!B$15,CalculationsAndCharts!$A1647+$A$11,0,1,1)</f>
        <v>39216</v>
      </c>
      <c r="C1647" s="3">
        <f ca="1">OFFSET(InputPriceData!G$15,CalculationsAndCharts!$A1647+$A$11,IF($C$7,8,0),1,1)</f>
        <v>108027500</v>
      </c>
      <c r="D1647" s="4">
        <f ca="1">OFFSET(InputPriceData!C$15,CalculationsAndCharts!$A1647+$A$11,IF($C$7,8,0),1,1)</f>
        <v>130.16</v>
      </c>
      <c r="E1647" s="4">
        <f ca="1">OFFSET(InputPriceData!D$15,CalculationsAndCharts!$A1647+$A$11,IF($C$7,8,0),1,1)</f>
        <v>130.54</v>
      </c>
      <c r="F1647" s="4">
        <f ca="1">OFFSET(InputPriceData!E$15,CalculationsAndCharts!$A1647+$A$11,IF($C$7,8,0),1,1)</f>
        <v>129.24</v>
      </c>
      <c r="G1647" s="4">
        <f ca="1">OFFSET(InputPriceData!F$15,CalculationsAndCharts!$A1647+$A$11,IF($C$7,8,0),1,1)</f>
        <v>129.88</v>
      </c>
      <c r="H1647" s="138"/>
      <c r="I1647" s="138"/>
      <c r="O1647" s="246">
        <f t="shared" ca="1" si="250"/>
        <v>0.59247871296672505</v>
      </c>
      <c r="P1647" s="246">
        <f t="shared" ca="1" si="251"/>
        <v>1.4945204798062925</v>
      </c>
      <c r="Q1647" s="246">
        <f t="shared" ca="1" si="253"/>
        <v>2.5284173416680558</v>
      </c>
      <c r="R1647" s="4">
        <f t="shared" ca="1" si="254"/>
        <v>0.59108931709047785</v>
      </c>
      <c r="S1647" s="4">
        <f t="shared" ca="1" si="252"/>
        <v>0.97330836041952895</v>
      </c>
      <c r="W1647" s="246">
        <f t="shared" ca="1" si="255"/>
        <v>0.59247871296672505</v>
      </c>
      <c r="X1647" s="246">
        <f t="shared" ca="1" si="256"/>
        <v>1.4945204798062925</v>
      </c>
      <c r="Y1647" s="246">
        <f t="shared" ca="1" si="257"/>
        <v>2.5284173416680558</v>
      </c>
      <c r="Z1647" s="4">
        <f t="shared" ca="1" si="258"/>
        <v>0.59108931709047785</v>
      </c>
      <c r="AA1647" s="4">
        <f t="shared" ca="1" si="259"/>
        <v>0.80156962111285068</v>
      </c>
    </row>
    <row r="1648" spans="1:27" x14ac:dyDescent="0.25">
      <c r="A1648">
        <v>1616</v>
      </c>
      <c r="B1648" s="176">
        <f ca="1">OFFSET(InputPriceData!B$15,CalculationsAndCharts!$A1648+$A$11,0,1,1)</f>
        <v>39213</v>
      </c>
      <c r="C1648" s="3">
        <f ca="1">OFFSET(InputPriceData!G$15,CalculationsAndCharts!$A1648+$A$11,IF($C$7,8,0),1,1)</f>
        <v>113408900</v>
      </c>
      <c r="D1648" s="4">
        <f ca="1">OFFSET(InputPriceData!C$15,CalculationsAndCharts!$A1648+$A$11,IF($C$7,8,0),1,1)</f>
        <v>129.21</v>
      </c>
      <c r="E1648" s="4">
        <f ca="1">OFFSET(InputPriceData!D$15,CalculationsAndCharts!$A1648+$A$11,IF($C$7,8,0),1,1)</f>
        <v>130.22999999999999</v>
      </c>
      <c r="F1648" s="4">
        <f ca="1">OFFSET(InputPriceData!E$15,CalculationsAndCharts!$A1648+$A$11,IF($C$7,8,0),1,1)</f>
        <v>129.19</v>
      </c>
      <c r="G1648" s="4">
        <f ca="1">OFFSET(InputPriceData!F$15,CalculationsAndCharts!$A1648+$A$11,IF($C$7,8,0),1,1)</f>
        <v>130.16999999999999</v>
      </c>
      <c r="H1648" s="138"/>
      <c r="I1648" s="138"/>
      <c r="O1648" s="246">
        <f t="shared" ca="1" si="250"/>
        <v>1.078810542507644</v>
      </c>
      <c r="P1648" s="246">
        <f t="shared" ca="1" si="251"/>
        <v>1.6703433970345545</v>
      </c>
      <c r="Q1648" s="246">
        <f t="shared" ca="1" si="253"/>
        <v>2.5513797595035879</v>
      </c>
      <c r="R1648" s="4">
        <f t="shared" ca="1" si="254"/>
        <v>0.65468238932786182</v>
      </c>
      <c r="S1648" s="4">
        <f t="shared" ca="1" si="252"/>
        <v>0.97827117191309354</v>
      </c>
      <c r="W1648" s="246">
        <f t="shared" ca="1" si="255"/>
        <v>1.078810542507644</v>
      </c>
      <c r="X1648" s="246">
        <f t="shared" ca="1" si="256"/>
        <v>1.6703433970345545</v>
      </c>
      <c r="Y1648" s="246">
        <f t="shared" ca="1" si="257"/>
        <v>2.5513797595035879</v>
      </c>
      <c r="Z1648" s="4">
        <f t="shared" ca="1" si="258"/>
        <v>0.65468238932786182</v>
      </c>
      <c r="AA1648" s="4">
        <f t="shared" ca="1" si="259"/>
        <v>0.83580711080123427</v>
      </c>
    </row>
    <row r="1649" spans="1:27" x14ac:dyDescent="0.25">
      <c r="A1649">
        <v>1617</v>
      </c>
      <c r="B1649" s="176">
        <f ca="1">OFFSET(InputPriceData!B$15,CalculationsAndCharts!$A1649+$A$11,0,1,1)</f>
        <v>39212</v>
      </c>
      <c r="C1649" s="3">
        <f ca="1">OFFSET(InputPriceData!G$15,CalculationsAndCharts!$A1649+$A$11,IF($C$7,8,0),1,1)</f>
        <v>153617800</v>
      </c>
      <c r="D1649" s="4">
        <f ca="1">OFFSET(InputPriceData!C$15,CalculationsAndCharts!$A1649+$A$11,IF($C$7,8,0),1,1)</f>
        <v>130.05000000000001</v>
      </c>
      <c r="E1649" s="4">
        <f ca="1">OFFSET(InputPriceData!D$15,CalculationsAndCharts!$A1649+$A$11,IF($C$7,8,0),1,1)</f>
        <v>130.30000000000001</v>
      </c>
      <c r="F1649" s="4">
        <f ca="1">OFFSET(InputPriceData!E$15,CalculationsAndCharts!$A1649+$A$11,IF($C$7,8,0),1,1)</f>
        <v>128.79</v>
      </c>
      <c r="G1649" s="4">
        <f ca="1">OFFSET(InputPriceData!F$15,CalculationsAndCharts!$A1649+$A$11,IF($C$7,8,0),1,1)</f>
        <v>129.06</v>
      </c>
      <c r="H1649" s="138"/>
      <c r="I1649" s="138"/>
      <c r="O1649" s="246">
        <f t="shared" ca="1" si="250"/>
        <v>0.14377878118291409</v>
      </c>
      <c r="P1649" s="246">
        <f t="shared" ca="1" si="251"/>
        <v>1.8416595974313774</v>
      </c>
      <c r="Q1649" s="246">
        <f t="shared" ca="1" si="253"/>
        <v>2.5745507159471117</v>
      </c>
      <c r="R1649" s="4">
        <f t="shared" ca="1" si="254"/>
        <v>0.71533242131292707</v>
      </c>
      <c r="S1649" s="4">
        <f t="shared" ca="1" si="252"/>
        <v>0.98268233843328756</v>
      </c>
      <c r="W1649" s="246">
        <f t="shared" ca="1" si="255"/>
        <v>0.14377878118291409</v>
      </c>
      <c r="X1649" s="246">
        <f t="shared" ca="1" si="256"/>
        <v>1.8416595974313774</v>
      </c>
      <c r="Y1649" s="246">
        <f t="shared" ca="1" si="257"/>
        <v>2.5745507159471117</v>
      </c>
      <c r="Z1649" s="4">
        <f t="shared" ca="1" si="258"/>
        <v>0.71533242131292707</v>
      </c>
      <c r="AA1649" s="4">
        <f t="shared" ca="1" si="259"/>
        <v>0.86719837575728786</v>
      </c>
    </row>
    <row r="1650" spans="1:27" x14ac:dyDescent="0.25">
      <c r="A1650">
        <v>1618</v>
      </c>
      <c r="B1650" s="176">
        <f ca="1">OFFSET(InputPriceData!B$15,CalculationsAndCharts!$A1650+$A$11,0,1,1)</f>
        <v>39211</v>
      </c>
      <c r="C1650" s="3">
        <f ca="1">OFFSET(InputPriceData!G$15,CalculationsAndCharts!$A1650+$A$11,IF($C$7,8,0),1,1)</f>
        <v>102070100</v>
      </c>
      <c r="D1650" s="4">
        <f ca="1">OFFSET(InputPriceData!C$15,CalculationsAndCharts!$A1650+$A$11,IF($C$7,8,0),1,1)</f>
        <v>129.97999999999999</v>
      </c>
      <c r="E1650" s="4">
        <f ca="1">OFFSET(InputPriceData!D$15,CalculationsAndCharts!$A1650+$A$11,IF($C$7,8,0),1,1)</f>
        <v>131.86000000000001</v>
      </c>
      <c r="F1650" s="4">
        <f ca="1">OFFSET(InputPriceData!E$15,CalculationsAndCharts!$A1650+$A$11,IF($C$7,8,0),1,1)</f>
        <v>129.75</v>
      </c>
      <c r="G1650" s="4">
        <f ca="1">OFFSET(InputPriceData!F$15,CalculationsAndCharts!$A1650+$A$11,IF($C$7,8,0),1,1)</f>
        <v>130.43</v>
      </c>
      <c r="H1650" s="138"/>
      <c r="I1650" s="138"/>
      <c r="O1650" s="246">
        <f t="shared" ca="1" si="250"/>
        <v>1.715514523591507</v>
      </c>
      <c r="P1650" s="246">
        <f t="shared" ca="1" si="251"/>
        <v>1.957200074522474</v>
      </c>
      <c r="Q1650" s="246">
        <f t="shared" ca="1" si="253"/>
        <v>2.5979321048911319</v>
      </c>
      <c r="R1650" s="4">
        <f t="shared" ca="1" si="254"/>
        <v>0.75336844671100123</v>
      </c>
      <c r="S1650" s="4">
        <f t="shared" ca="1" si="252"/>
        <v>0.98530232964688025</v>
      </c>
      <c r="W1650" s="246">
        <f t="shared" ca="1" si="255"/>
        <v>1.715514523591507</v>
      </c>
      <c r="X1650" s="246">
        <f t="shared" ca="1" si="256"/>
        <v>1.957200074522474</v>
      </c>
      <c r="Y1650" s="246">
        <f t="shared" ca="1" si="257"/>
        <v>2.5979321048911319</v>
      </c>
      <c r="Z1650" s="4">
        <f t="shared" ca="1" si="258"/>
        <v>0.75336844671100123</v>
      </c>
      <c r="AA1650" s="4">
        <f t="shared" ca="1" si="259"/>
        <v>0.88628790867277973</v>
      </c>
    </row>
    <row r="1651" spans="1:27" x14ac:dyDescent="0.25">
      <c r="A1651">
        <v>1619</v>
      </c>
      <c r="B1651" s="176">
        <f ca="1">OFFSET(InputPriceData!B$15,CalculationsAndCharts!$A1651+$A$11,0,1,1)</f>
        <v>39210</v>
      </c>
      <c r="C1651" s="3">
        <f ca="1">OFFSET(InputPriceData!G$15,CalculationsAndCharts!$A1651+$A$11,IF($C$7,8,0),1,1)</f>
        <v>80584000</v>
      </c>
      <c r="D1651" s="4">
        <f ca="1">OFFSET(InputPriceData!C$15,CalculationsAndCharts!$A1651+$A$11,IF($C$7,8,0),1,1)</f>
        <v>129.91999999999999</v>
      </c>
      <c r="E1651" s="4">
        <f ca="1">OFFSET(InputPriceData!D$15,CalculationsAndCharts!$A1651+$A$11,IF($C$7,8,0),1,1)</f>
        <v>130.22</v>
      </c>
      <c r="F1651" s="4">
        <f ca="1">OFFSET(InputPriceData!E$15,CalculationsAndCharts!$A1651+$A$11,IF($C$7,8,0),1,1)</f>
        <v>129.54</v>
      </c>
      <c r="G1651" s="4">
        <f ca="1">OFFSET(InputPriceData!F$15,CalculationsAndCharts!$A1651+$A$11,IF($C$7,8,0),1,1)</f>
        <v>130.07</v>
      </c>
      <c r="H1651" s="138"/>
      <c r="I1651" s="138"/>
      <c r="O1651" s="246">
        <f t="shared" ca="1" si="250"/>
        <v>1.6202869309017784</v>
      </c>
      <c r="P1651" s="246">
        <f t="shared" ca="1" si="251"/>
        <v>2.0107585031994137</v>
      </c>
      <c r="Q1651" s="246">
        <f t="shared" ca="1" si="253"/>
        <v>2.621525837427984</v>
      </c>
      <c r="R1651" s="4">
        <f t="shared" ca="1" si="254"/>
        <v>0.76701838085723284</v>
      </c>
      <c r="S1651" s="4">
        <f t="shared" ca="1" si="252"/>
        <v>0.98621668703775678</v>
      </c>
      <c r="W1651" s="246">
        <f t="shared" ca="1" si="255"/>
        <v>1.6202869309017784</v>
      </c>
      <c r="X1651" s="246">
        <f t="shared" ca="1" si="256"/>
        <v>2.0107585031994137</v>
      </c>
      <c r="Y1651" s="246">
        <f t="shared" ca="1" si="257"/>
        <v>2.621525837427984</v>
      </c>
      <c r="Z1651" s="4">
        <f t="shared" ca="1" si="258"/>
        <v>0.76701838085723284</v>
      </c>
      <c r="AA1651" s="4">
        <f t="shared" ca="1" si="259"/>
        <v>0.89303016145796754</v>
      </c>
    </row>
    <row r="1652" spans="1:27" x14ac:dyDescent="0.25">
      <c r="A1652">
        <v>1620</v>
      </c>
      <c r="B1652" s="176">
        <f ca="1">OFFSET(InputPriceData!B$15,CalculationsAndCharts!$A1652+$A$11,0,1,1)</f>
        <v>39209</v>
      </c>
      <c r="C1652" s="3">
        <f ca="1">OFFSET(InputPriceData!G$15,CalculationsAndCharts!$A1652+$A$11,IF($C$7,8,0),1,1)</f>
        <v>63461400</v>
      </c>
      <c r="D1652" s="4">
        <f ca="1">OFFSET(InputPriceData!C$15,CalculationsAndCharts!$A1652+$A$11,IF($C$7,8,0),1,1)</f>
        <v>130.19</v>
      </c>
      <c r="E1652" s="4">
        <f ca="1">OFFSET(InputPriceData!D$15,CalculationsAndCharts!$A1652+$A$11,IF($C$7,8,0),1,1)</f>
        <v>130.47</v>
      </c>
      <c r="F1652" s="4">
        <f ca="1">OFFSET(InputPriceData!E$15,CalculationsAndCharts!$A1652+$A$11,IF($C$7,8,0),1,1)</f>
        <v>130.13</v>
      </c>
      <c r="G1652" s="4">
        <f ca="1">OFFSET(InputPriceData!F$15,CalculationsAndCharts!$A1652+$A$11,IF($C$7,8,0),1,1)</f>
        <v>130.25</v>
      </c>
      <c r="H1652" s="138"/>
      <c r="I1652" s="138"/>
      <c r="O1652" s="246">
        <f t="shared" ca="1" si="250"/>
        <v>2.0776789788925987</v>
      </c>
      <c r="P1652" s="246">
        <f t="shared" ca="1" si="251"/>
        <v>2.0520286162320494</v>
      </c>
      <c r="Q1652" s="246">
        <f t="shared" ca="1" si="253"/>
        <v>2.6453338420060382</v>
      </c>
      <c r="R1652" s="4">
        <f t="shared" ca="1" si="254"/>
        <v>0.77571631362638627</v>
      </c>
      <c r="S1652" s="4">
        <f t="shared" ca="1" si="252"/>
        <v>0.9867924277173703</v>
      </c>
      <c r="W1652" s="246">
        <f t="shared" ca="1" si="255"/>
        <v>2.0776789788925987</v>
      </c>
      <c r="X1652" s="246">
        <f t="shared" ca="1" si="256"/>
        <v>2.0520286162320494</v>
      </c>
      <c r="Y1652" s="246">
        <f t="shared" ca="1" si="257"/>
        <v>2.6453338420060382</v>
      </c>
      <c r="Z1652" s="4">
        <f t="shared" ca="1" si="258"/>
        <v>0.77571631362638627</v>
      </c>
      <c r="AA1652" s="4">
        <f t="shared" ca="1" si="259"/>
        <v>0.8972971108148311</v>
      </c>
    </row>
    <row r="1653" spans="1:27" x14ac:dyDescent="0.25">
      <c r="A1653">
        <v>1621</v>
      </c>
      <c r="B1653" s="176">
        <f ca="1">OFFSET(InputPriceData!B$15,CalculationsAndCharts!$A1653+$A$11,0,1,1)</f>
        <v>39206</v>
      </c>
      <c r="C1653" s="3">
        <f ca="1">OFFSET(InputPriceData!G$15,CalculationsAndCharts!$A1653+$A$11,IF($C$7,8,0),1,1)</f>
        <v>96409000</v>
      </c>
      <c r="D1653" s="4">
        <f ca="1">OFFSET(InputPriceData!C$15,CalculationsAndCharts!$A1653+$A$11,IF($C$7,8,0),1,1)</f>
        <v>130.07</v>
      </c>
      <c r="E1653" s="4">
        <f ca="1">OFFSET(InputPriceData!D$15,CalculationsAndCharts!$A1653+$A$11,IF($C$7,8,0),1,1)</f>
        <v>130.38999999999999</v>
      </c>
      <c r="F1653" s="4">
        <f ca="1">OFFSET(InputPriceData!E$15,CalculationsAndCharts!$A1653+$A$11,IF($C$7,8,0),1,1)</f>
        <v>129.62</v>
      </c>
      <c r="G1653" s="4">
        <f ca="1">OFFSET(InputPriceData!F$15,CalculationsAndCharts!$A1653+$A$11,IF($C$7,8,0),1,1)</f>
        <v>130.22</v>
      </c>
      <c r="H1653" s="138"/>
      <c r="I1653" s="138"/>
      <c r="O1653" s="246">
        <f t="shared" ca="1" si="250"/>
        <v>2.3536418137261985</v>
      </c>
      <c r="P1653" s="246">
        <f t="shared" ca="1" si="251"/>
        <v>2.0913635839723383</v>
      </c>
      <c r="Q1653" s="246">
        <f t="shared" ca="1" si="253"/>
        <v>2.6693580645873243</v>
      </c>
      <c r="R1653" s="4">
        <f t="shared" ca="1" si="254"/>
        <v>0.7834706073033546</v>
      </c>
      <c r="S1653" s="4">
        <f t="shared" ca="1" si="252"/>
        <v>0.9873012490425207</v>
      </c>
      <c r="W1653" s="246">
        <f t="shared" ca="1" si="255"/>
        <v>2.3536418137261985</v>
      </c>
      <c r="X1653" s="246">
        <f t="shared" ca="1" si="256"/>
        <v>2.0913635839723383</v>
      </c>
      <c r="Y1653" s="246">
        <f t="shared" ca="1" si="257"/>
        <v>2.6693580645873243</v>
      </c>
      <c r="Z1653" s="4">
        <f t="shared" ca="1" si="258"/>
        <v>0.7834706073033546</v>
      </c>
      <c r="AA1653" s="4">
        <f t="shared" ca="1" si="259"/>
        <v>0.90108207811498731</v>
      </c>
    </row>
    <row r="1654" spans="1:27" x14ac:dyDescent="0.25">
      <c r="A1654">
        <v>1622</v>
      </c>
      <c r="B1654" s="176">
        <f ca="1">OFFSET(InputPriceData!B$15,CalculationsAndCharts!$A1654+$A$11,0,1,1)</f>
        <v>39205</v>
      </c>
      <c r="C1654" s="3">
        <f ca="1">OFFSET(InputPriceData!G$15,CalculationsAndCharts!$A1654+$A$11,IF($C$7,8,0),1,1)</f>
        <v>86569700</v>
      </c>
      <c r="D1654" s="4">
        <f ca="1">OFFSET(InputPriceData!C$15,CalculationsAndCharts!$A1654+$A$11,IF($C$7,8,0),1,1)</f>
        <v>129.4</v>
      </c>
      <c r="E1654" s="4">
        <f ca="1">OFFSET(InputPriceData!D$15,CalculationsAndCharts!$A1654+$A$11,IF($C$7,8,0),1,1)</f>
        <v>129.77000000000001</v>
      </c>
      <c r="F1654" s="4">
        <f ca="1">OFFSET(InputPriceData!E$15,CalculationsAndCharts!$A1654+$A$11,IF($C$7,8,0),1,1)</f>
        <v>129.19999999999999</v>
      </c>
      <c r="G1654" s="4">
        <f ca="1">OFFSET(InputPriceData!F$15,CalculationsAndCharts!$A1654+$A$11,IF($C$7,8,0),1,1)</f>
        <v>129.72999999999999</v>
      </c>
      <c r="H1654" s="138"/>
      <c r="I1654" s="138"/>
      <c r="O1654" s="246">
        <f t="shared" ca="1" si="250"/>
        <v>2.1692544462802332</v>
      </c>
      <c r="P1654" s="246">
        <f t="shared" ca="1" si="251"/>
        <v>2.1680117413275521</v>
      </c>
      <c r="Q1654" s="246">
        <f t="shared" ca="1" si="253"/>
        <v>2.6936004688065833</v>
      </c>
      <c r="R1654" s="4">
        <f t="shared" ca="1" si="254"/>
        <v>0.80487502375885145</v>
      </c>
      <c r="S1654" s="4">
        <f t="shared" ca="1" si="252"/>
        <v>0.98868438945297765</v>
      </c>
      <c r="W1654" s="246">
        <f t="shared" ca="1" si="255"/>
        <v>2.1692544462802332</v>
      </c>
      <c r="X1654" s="246">
        <f t="shared" ca="1" si="256"/>
        <v>2.1680117413275521</v>
      </c>
      <c r="Y1654" s="246">
        <f t="shared" ca="1" si="257"/>
        <v>2.6936004688065833</v>
      </c>
      <c r="Z1654" s="4">
        <f t="shared" ca="1" si="258"/>
        <v>0.80487502375885145</v>
      </c>
      <c r="AA1654" s="4">
        <f t="shared" ca="1" si="259"/>
        <v>0.9114376603479456</v>
      </c>
    </row>
    <row r="1655" spans="1:27" x14ac:dyDescent="0.25">
      <c r="A1655">
        <v>1623</v>
      </c>
      <c r="B1655" s="176">
        <f ca="1">OFFSET(InputPriceData!B$15,CalculationsAndCharts!$A1655+$A$11,0,1,1)</f>
        <v>39204</v>
      </c>
      <c r="C1655" s="3">
        <f ca="1">OFFSET(InputPriceData!G$15,CalculationsAndCharts!$A1655+$A$11,IF($C$7,8,0),1,1)</f>
        <v>87129800</v>
      </c>
      <c r="D1655" s="4">
        <f ca="1">OFFSET(InputPriceData!C$15,CalculationsAndCharts!$A1655+$A$11,IF($C$7,8,0),1,1)</f>
        <v>128.47999999999999</v>
      </c>
      <c r="E1655" s="4">
        <f ca="1">OFFSET(InputPriceData!D$15,CalculationsAndCharts!$A1655+$A$11,IF($C$7,8,0),1,1)</f>
        <v>129.38</v>
      </c>
      <c r="F1655" s="4">
        <f ca="1">OFFSET(InputPriceData!E$15,CalculationsAndCharts!$A1655+$A$11,IF($C$7,8,0),1,1)</f>
        <v>128.35</v>
      </c>
      <c r="G1655" s="4">
        <f ca="1">OFFSET(InputPriceData!F$15,CalculationsAndCharts!$A1655+$A$11,IF($C$7,8,0),1,1)</f>
        <v>129.03</v>
      </c>
      <c r="H1655" s="138"/>
      <c r="I1655" s="138"/>
      <c r="O1655" s="246">
        <f t="shared" ca="1" si="250"/>
        <v>1.7436002958949317</v>
      </c>
      <c r="P1655" s="246">
        <f t="shared" ca="1" si="251"/>
        <v>2.2990392194206994</v>
      </c>
      <c r="Q1655" s="246">
        <f t="shared" ca="1" si="253"/>
        <v>2.7180630361317695</v>
      </c>
      <c r="R1655" s="4">
        <f t="shared" ca="1" si="254"/>
        <v>0.84583734404209887</v>
      </c>
      <c r="S1655" s="4">
        <f t="shared" ca="1" si="252"/>
        <v>0.99124699276048056</v>
      </c>
      <c r="W1655" s="246">
        <f t="shared" ca="1" si="255"/>
        <v>1.7436002958949317</v>
      </c>
      <c r="X1655" s="246">
        <f t="shared" ca="1" si="256"/>
        <v>2.2990392194206994</v>
      </c>
      <c r="Y1655" s="246">
        <f t="shared" ca="1" si="257"/>
        <v>2.7180630361317695</v>
      </c>
      <c r="Z1655" s="4">
        <f t="shared" ca="1" si="258"/>
        <v>0.84583734404209887</v>
      </c>
      <c r="AA1655" s="4">
        <f t="shared" ca="1" si="259"/>
        <v>0.9308860652330796</v>
      </c>
    </row>
    <row r="1656" spans="1:27" x14ac:dyDescent="0.25">
      <c r="A1656">
        <v>1624</v>
      </c>
      <c r="B1656" s="176">
        <f ca="1">OFFSET(InputPriceData!B$15,CalculationsAndCharts!$A1656+$A$11,0,1,1)</f>
        <v>39203</v>
      </c>
      <c r="C1656" s="3">
        <f ca="1">OFFSET(InputPriceData!G$15,CalculationsAndCharts!$A1656+$A$11,IF($C$7,8,0),1,1)</f>
        <v>134342700</v>
      </c>
      <c r="D1656" s="4">
        <f ca="1">OFFSET(InputPriceData!C$15,CalculationsAndCharts!$A1656+$A$11,IF($C$7,8,0),1,1)</f>
        <v>128.06</v>
      </c>
      <c r="E1656" s="4">
        <f ca="1">OFFSET(InputPriceData!D$15,CalculationsAndCharts!$A1656+$A$11,IF($C$7,8,0),1,1)</f>
        <v>128.97</v>
      </c>
      <c r="F1656" s="4">
        <f ca="1">OFFSET(InputPriceData!E$15,CalculationsAndCharts!$A1656+$A$11,IF($C$7,8,0),1,1)</f>
        <v>127.42</v>
      </c>
      <c r="G1656" s="4">
        <f ca="1">OFFSET(InputPriceData!F$15,CalculationsAndCharts!$A1656+$A$11,IF($C$7,8,0),1,1)</f>
        <v>128.28</v>
      </c>
      <c r="H1656" s="138"/>
      <c r="I1656" s="138"/>
      <c r="O1656" s="246">
        <f t="shared" ca="1" si="250"/>
        <v>1.2224871022542629</v>
      </c>
      <c r="P1656" s="246">
        <f t="shared" ca="1" si="251"/>
        <v>2.4611351669305379</v>
      </c>
      <c r="Q1656" s="246">
        <f t="shared" ca="1" si="253"/>
        <v>2.7427477660260036</v>
      </c>
      <c r="R1656" s="4">
        <f t="shared" ca="1" si="254"/>
        <v>0.8973246455311138</v>
      </c>
      <c r="S1656" s="4">
        <f t="shared" ca="1" si="252"/>
        <v>0.9943197721505227</v>
      </c>
      <c r="W1656" s="246">
        <f t="shared" ca="1" si="255"/>
        <v>1.2224871022542629</v>
      </c>
      <c r="X1656" s="246">
        <f t="shared" ca="1" si="256"/>
        <v>2.4611351669305379</v>
      </c>
      <c r="Y1656" s="246">
        <f t="shared" ca="1" si="257"/>
        <v>2.7427477660260036</v>
      </c>
      <c r="Z1656" s="4">
        <f t="shared" ca="1" si="258"/>
        <v>0.8973246455311138</v>
      </c>
      <c r="AA1656" s="4">
        <f t="shared" ca="1" si="259"/>
        <v>0.9546663778788641</v>
      </c>
    </row>
    <row r="1657" spans="1:27" x14ac:dyDescent="0.25">
      <c r="A1657">
        <v>1625</v>
      </c>
      <c r="B1657" s="176">
        <f ca="1">OFFSET(InputPriceData!B$15,CalculationsAndCharts!$A1657+$A$11,0,1,1)</f>
        <v>39202</v>
      </c>
      <c r="C1657" s="3">
        <f ca="1">OFFSET(InputPriceData!G$15,CalculationsAndCharts!$A1657+$A$11,IF($C$7,8,0),1,1)</f>
        <v>100874100</v>
      </c>
      <c r="D1657" s="4">
        <f ca="1">OFFSET(InputPriceData!C$15,CalculationsAndCharts!$A1657+$A$11,IF($C$7,8,0),1,1)</f>
        <v>129.11000000000001</v>
      </c>
      <c r="E1657" s="4">
        <f ca="1">OFFSET(InputPriceData!D$15,CalculationsAndCharts!$A1657+$A$11,IF($C$7,8,0),1,1)</f>
        <v>129.19999999999999</v>
      </c>
      <c r="F1657" s="4">
        <f ca="1">OFFSET(InputPriceData!E$15,CalculationsAndCharts!$A1657+$A$11,IF($C$7,8,0),1,1)</f>
        <v>127.88</v>
      </c>
      <c r="G1657" s="4">
        <f ca="1">OFFSET(InputPriceData!F$15,CalculationsAndCharts!$A1657+$A$11,IF($C$7,8,0),1,1)</f>
        <v>127.95</v>
      </c>
      <c r="H1657" s="138"/>
      <c r="I1657" s="138"/>
      <c r="O1657" s="246">
        <f t="shared" ca="1" si="250"/>
        <v>1.0897174668209999</v>
      </c>
      <c r="P1657" s="246">
        <f t="shared" ca="1" si="251"/>
        <v>2.593380384324651</v>
      </c>
      <c r="Q1657" s="246">
        <f t="shared" ca="1" si="253"/>
        <v>2.7676566761110024</v>
      </c>
      <c r="R1657" s="4">
        <f t="shared" ca="1" si="254"/>
        <v>0.93703110169313442</v>
      </c>
      <c r="S1657" s="4">
        <f t="shared" ca="1" si="252"/>
        <v>0.99658395583442472</v>
      </c>
      <c r="W1657" s="246">
        <f t="shared" ca="1" si="255"/>
        <v>1.0897174668209999</v>
      </c>
      <c r="X1657" s="246">
        <f t="shared" ca="1" si="256"/>
        <v>2.593380384324651</v>
      </c>
      <c r="Y1657" s="246">
        <f t="shared" ca="1" si="257"/>
        <v>2.7676566761110024</v>
      </c>
      <c r="Z1657" s="4">
        <f t="shared" ca="1" si="258"/>
        <v>0.93703110169313442</v>
      </c>
      <c r="AA1657" s="4">
        <f t="shared" ca="1" si="259"/>
        <v>0.97251891395054035</v>
      </c>
    </row>
    <row r="1658" spans="1:27" x14ac:dyDescent="0.25">
      <c r="A1658">
        <v>1626</v>
      </c>
      <c r="B1658" s="176">
        <f ca="1">OFFSET(InputPriceData!B$15,CalculationsAndCharts!$A1658+$A$11,0,1,1)</f>
        <v>39199</v>
      </c>
      <c r="C1658" s="3">
        <f ca="1">OFFSET(InputPriceData!G$15,CalculationsAndCharts!$A1658+$A$11,IF($C$7,8,0),1,1)</f>
        <v>108191100</v>
      </c>
      <c r="D1658" s="4">
        <f ca="1">OFFSET(InputPriceData!C$15,CalculationsAndCharts!$A1658+$A$11,IF($C$7,8,0),1,1)</f>
        <v>128.63999999999999</v>
      </c>
      <c r="E1658" s="4">
        <f ca="1">OFFSET(InputPriceData!D$15,CalculationsAndCharts!$A1658+$A$11,IF($C$7,8,0),1,1)</f>
        <v>129.19999999999999</v>
      </c>
      <c r="F1658" s="4">
        <f ca="1">OFFSET(InputPriceData!E$15,CalculationsAndCharts!$A1658+$A$11,IF($C$7,8,0),1,1)</f>
        <v>128.41999999999999</v>
      </c>
      <c r="G1658" s="4">
        <f ca="1">OFFSET(InputPriceData!F$15,CalculationsAndCharts!$A1658+$A$11,IF($C$7,8,0),1,1)</f>
        <v>129.02000000000001</v>
      </c>
      <c r="H1658" s="138"/>
      <c r="I1658" s="138"/>
      <c r="O1658" s="246">
        <f t="shared" ca="1" si="250"/>
        <v>2.4066949942277613</v>
      </c>
      <c r="P1658" s="246">
        <f t="shared" ca="1" si="251"/>
        <v>2.6225054844101869</v>
      </c>
      <c r="Q1658" s="246">
        <f t="shared" ca="1" si="253"/>
        <v>2.7927918023319904</v>
      </c>
      <c r="R1658" s="4">
        <f t="shared" ca="1" si="254"/>
        <v>0.9390264903457487</v>
      </c>
      <c r="S1658" s="4">
        <f t="shared" ca="1" si="252"/>
        <v>0.99669542454066817</v>
      </c>
      <c r="W1658" s="246">
        <f t="shared" ca="1" si="255"/>
        <v>2.4066949942277613</v>
      </c>
      <c r="X1658" s="246">
        <f t="shared" ca="1" si="256"/>
        <v>2.6225054844101869</v>
      </c>
      <c r="Y1658" s="246">
        <f t="shared" ca="1" si="257"/>
        <v>2.7927918023319904</v>
      </c>
      <c r="Z1658" s="4">
        <f t="shared" ca="1" si="258"/>
        <v>0.9390264903457487</v>
      </c>
      <c r="AA1658" s="4">
        <f t="shared" ca="1" si="259"/>
        <v>0.97340518756161654</v>
      </c>
    </row>
    <row r="1659" spans="1:27" x14ac:dyDescent="0.25">
      <c r="A1659">
        <v>1627</v>
      </c>
      <c r="B1659" s="176">
        <f ca="1">OFFSET(InputPriceData!B$15,CalculationsAndCharts!$A1659+$A$11,0,1,1)</f>
        <v>39198</v>
      </c>
      <c r="C1659" s="3">
        <f ca="1">OFFSET(InputPriceData!G$15,CalculationsAndCharts!$A1659+$A$11,IF($C$7,8,0),1,1)</f>
        <v>88741600</v>
      </c>
      <c r="D1659" s="4">
        <f ca="1">OFFSET(InputPriceData!C$15,CalculationsAndCharts!$A1659+$A$11,IF($C$7,8,0),1,1)</f>
        <v>128.97999999999999</v>
      </c>
      <c r="E1659" s="4">
        <f ca="1">OFFSET(InputPriceData!D$15,CalculationsAndCharts!$A1659+$A$11,IF($C$7,8,0),1,1)</f>
        <v>129.25</v>
      </c>
      <c r="F1659" s="4">
        <f ca="1">OFFSET(InputPriceData!E$15,CalculationsAndCharts!$A1659+$A$11,IF($C$7,8,0),1,1)</f>
        <v>128.65</v>
      </c>
      <c r="G1659" s="4">
        <f ca="1">OFFSET(InputPriceData!F$15,CalculationsAndCharts!$A1659+$A$11,IF($C$7,8,0),1,1)</f>
        <v>129.12</v>
      </c>
      <c r="H1659" s="138"/>
      <c r="I1659" s="138"/>
      <c r="O1659" s="246">
        <f t="shared" ca="1" si="250"/>
        <v>2.8265300912251528</v>
      </c>
      <c r="P1659" s="246">
        <f t="shared" ca="1" si="251"/>
        <v>2.5602004547550412</v>
      </c>
      <c r="Q1659" s="246">
        <f t="shared" ca="1" si="253"/>
        <v>2.8181551991241074</v>
      </c>
      <c r="R1659" s="4">
        <f t="shared" ca="1" si="254"/>
        <v>0.90846680677869007</v>
      </c>
      <c r="S1659" s="4">
        <f t="shared" ca="1" si="252"/>
        <v>0.99496411863475198</v>
      </c>
      <c r="W1659" s="246">
        <f t="shared" ca="1" si="255"/>
        <v>2.8265300912251528</v>
      </c>
      <c r="X1659" s="246">
        <f t="shared" ca="1" si="256"/>
        <v>2.5602004547550412</v>
      </c>
      <c r="Y1659" s="246">
        <f t="shared" ca="1" si="257"/>
        <v>2.8181551991241074</v>
      </c>
      <c r="Z1659" s="4">
        <f t="shared" ca="1" si="258"/>
        <v>0.90846680677869007</v>
      </c>
      <c r="AA1659" s="4">
        <f t="shared" ca="1" si="259"/>
        <v>0.95971802056018107</v>
      </c>
    </row>
    <row r="1660" spans="1:27" x14ac:dyDescent="0.25">
      <c r="A1660">
        <v>1628</v>
      </c>
      <c r="B1660" s="176">
        <f ca="1">OFFSET(InputPriceData!B$15,CalculationsAndCharts!$A1660+$A$11,0,1,1)</f>
        <v>39197</v>
      </c>
      <c r="C1660" s="3">
        <f ca="1">OFFSET(InputPriceData!G$15,CalculationsAndCharts!$A1660+$A$11,IF($C$7,8,0),1,1)</f>
        <v>108418800</v>
      </c>
      <c r="D1660" s="4">
        <f ca="1">OFFSET(InputPriceData!C$15,CalculationsAndCharts!$A1660+$A$11,IF($C$7,8,0),1,1)</f>
        <v>128.33000000000001</v>
      </c>
      <c r="E1660" s="4">
        <f ca="1">OFFSET(InputPriceData!D$15,CalculationsAndCharts!$A1660+$A$11,IF($C$7,8,0),1,1)</f>
        <v>129.13999999999999</v>
      </c>
      <c r="F1660" s="4">
        <f ca="1">OFFSET(InputPriceData!E$15,CalculationsAndCharts!$A1660+$A$11,IF($C$7,8,0),1,1)</f>
        <v>127.72</v>
      </c>
      <c r="G1660" s="4">
        <f ca="1">OFFSET(InputPriceData!F$15,CalculationsAndCharts!$A1660+$A$11,IF($C$7,8,0),1,1)</f>
        <v>128.97999999999999</v>
      </c>
      <c r="H1660" s="138"/>
      <c r="I1660" s="138"/>
      <c r="O1660" s="246">
        <f t="shared" ca="1" si="250"/>
        <v>3.0285205491851817</v>
      </c>
      <c r="P1660" s="246">
        <f t="shared" ca="1" si="251"/>
        <v>2.4700001109639249</v>
      </c>
      <c r="Q1660" s="246">
        <f t="shared" ca="1" si="253"/>
        <v>2.8437489395803306</v>
      </c>
      <c r="R1660" s="4">
        <f t="shared" ca="1" si="254"/>
        <v>0.8685717914776393</v>
      </c>
      <c r="S1660" s="4">
        <f t="shared" ca="1" si="252"/>
        <v>0.99262349830815522</v>
      </c>
      <c r="W1660" s="246">
        <f t="shared" ca="1" si="255"/>
        <v>3.0285205491851817</v>
      </c>
      <c r="X1660" s="246">
        <f t="shared" ca="1" si="256"/>
        <v>2.4700001109639249</v>
      </c>
      <c r="Y1660" s="246">
        <f t="shared" ca="1" si="257"/>
        <v>2.8437489395803306</v>
      </c>
      <c r="Z1660" s="4">
        <f t="shared" ca="1" si="258"/>
        <v>0.8685717914776393</v>
      </c>
      <c r="AA1660" s="4">
        <f t="shared" ca="1" si="259"/>
        <v>0.94147599487643296</v>
      </c>
    </row>
    <row r="1661" spans="1:27" x14ac:dyDescent="0.25">
      <c r="A1661">
        <v>1629</v>
      </c>
      <c r="B1661" s="176">
        <f ca="1">OFFSET(InputPriceData!B$15,CalculationsAndCharts!$A1661+$A$11,0,1,1)</f>
        <v>39196</v>
      </c>
      <c r="C1661" s="3">
        <f ca="1">OFFSET(InputPriceData!G$15,CalculationsAndCharts!$A1661+$A$11,IF($C$7,8,0),1,1)</f>
        <v>114471000</v>
      </c>
      <c r="D1661" s="4">
        <f ca="1">OFFSET(InputPriceData!C$15,CalculationsAndCharts!$A1661+$A$11,IF($C$7,8,0),1,1)</f>
        <v>127.89</v>
      </c>
      <c r="E1661" s="4">
        <f ca="1">OFFSET(InputPriceData!D$15,CalculationsAndCharts!$A1661+$A$11,IF($C$7,8,0),1,1)</f>
        <v>128.04</v>
      </c>
      <c r="F1661" s="4">
        <f ca="1">OFFSET(InputPriceData!E$15,CalculationsAndCharts!$A1661+$A$11,IF($C$7,8,0),1,1)</f>
        <v>127.11</v>
      </c>
      <c r="G1661" s="4">
        <f ca="1">OFFSET(InputPriceData!F$15,CalculationsAndCharts!$A1661+$A$11,IF($C$7,8,0),1,1)</f>
        <v>127.8</v>
      </c>
      <c r="H1661" s="138"/>
      <c r="I1661" s="138"/>
      <c r="O1661" s="246">
        <f t="shared" ca="1" si="250"/>
        <v>2.1552383180758405</v>
      </c>
      <c r="P1661" s="246">
        <f t="shared" ca="1" si="251"/>
        <v>2.3857229193672982</v>
      </c>
      <c r="Q1661" s="246">
        <f t="shared" ca="1" si="253"/>
        <v>2.8695751156209188</v>
      </c>
      <c r="R1661" s="4">
        <f t="shared" ca="1" si="254"/>
        <v>0.83138542231576162</v>
      </c>
      <c r="S1661" s="4">
        <f t="shared" ca="1" si="252"/>
        <v>0.99035521929968384</v>
      </c>
      <c r="W1661" s="246">
        <f t="shared" ca="1" si="255"/>
        <v>2.1552383180758405</v>
      </c>
      <c r="X1661" s="246">
        <f t="shared" ca="1" si="256"/>
        <v>2.3857229193672982</v>
      </c>
      <c r="Y1661" s="246">
        <f t="shared" ca="1" si="257"/>
        <v>2.8695751156209188</v>
      </c>
      <c r="Z1661" s="4">
        <f t="shared" ca="1" si="258"/>
        <v>0.83138542231576162</v>
      </c>
      <c r="AA1661" s="4">
        <f t="shared" ca="1" si="259"/>
        <v>0.92407907387955646</v>
      </c>
    </row>
    <row r="1662" spans="1:27" x14ac:dyDescent="0.25">
      <c r="A1662">
        <v>1630</v>
      </c>
      <c r="B1662" s="176">
        <f ca="1">OFFSET(InputPriceData!B$15,CalculationsAndCharts!$A1662+$A$11,0,1,1)</f>
        <v>39195</v>
      </c>
      <c r="C1662" s="3">
        <f ca="1">OFFSET(InputPriceData!G$15,CalculationsAndCharts!$A1662+$A$11,IF($C$7,8,0),1,1)</f>
        <v>77270800</v>
      </c>
      <c r="D1662" s="4">
        <f ca="1">OFFSET(InputPriceData!C$15,CalculationsAndCharts!$A1662+$A$11,IF($C$7,8,0),1,1)</f>
        <v>128.02000000000001</v>
      </c>
      <c r="E1662" s="4">
        <f ca="1">OFFSET(InputPriceData!D$15,CalculationsAndCharts!$A1662+$A$11,IF($C$7,8,0),1,1)</f>
        <v>128.33000000000001</v>
      </c>
      <c r="F1662" s="4">
        <f ca="1">OFFSET(InputPriceData!E$15,CalculationsAndCharts!$A1662+$A$11,IF($C$7,8,0),1,1)</f>
        <v>127.67</v>
      </c>
      <c r="G1662" s="4">
        <f ca="1">OFFSET(InputPriceData!F$15,CalculationsAndCharts!$A1662+$A$11,IF($C$7,8,0),1,1)</f>
        <v>127.75</v>
      </c>
      <c r="H1662" s="138"/>
      <c r="I1662" s="138"/>
      <c r="O1662" s="246">
        <f t="shared" ca="1" si="250"/>
        <v>2.3782704392349516</v>
      </c>
      <c r="P1662" s="246">
        <f t="shared" ca="1" si="251"/>
        <v>2.2797113751104661</v>
      </c>
      <c r="Q1662" s="246">
        <f t="shared" ca="1" si="253"/>
        <v>2.8956358381643983</v>
      </c>
      <c r="R1662" s="4">
        <f t="shared" ca="1" si="254"/>
        <v>0.78729215361404725</v>
      </c>
      <c r="S1662" s="4">
        <f t="shared" ca="1" si="252"/>
        <v>0.98755048224307795</v>
      </c>
      <c r="W1662" s="246">
        <f t="shared" ca="1" si="255"/>
        <v>2.3782704392349516</v>
      </c>
      <c r="X1662" s="246">
        <f t="shared" ca="1" si="256"/>
        <v>2.2797113751104661</v>
      </c>
      <c r="Y1662" s="246">
        <f t="shared" ca="1" si="257"/>
        <v>2.8956358381643983</v>
      </c>
      <c r="Z1662" s="4">
        <f t="shared" ca="1" si="258"/>
        <v>0.78729215361404725</v>
      </c>
      <c r="AA1662" s="4">
        <f t="shared" ca="1" si="259"/>
        <v>0.90294085384891842</v>
      </c>
    </row>
    <row r="1663" spans="1:27" x14ac:dyDescent="0.25">
      <c r="A1663">
        <v>1631</v>
      </c>
      <c r="B1663" s="176">
        <f ca="1">OFFSET(InputPriceData!B$15,CalculationsAndCharts!$A1663+$A$11,0,1,1)</f>
        <v>39192</v>
      </c>
      <c r="C1663" s="3">
        <f ca="1">OFFSET(InputPriceData!G$15,CalculationsAndCharts!$A1663+$A$11,IF($C$7,8,0),1,1)</f>
        <v>124114100</v>
      </c>
      <c r="D1663" s="4">
        <f ca="1">OFFSET(InputPriceData!C$15,CalculationsAndCharts!$A1663+$A$11,IF($C$7,8,0),1,1)</f>
        <v>127.88</v>
      </c>
      <c r="E1663" s="4">
        <f ca="1">OFFSET(InputPriceData!D$15,CalculationsAndCharts!$A1663+$A$11,IF($C$7,8,0),1,1)</f>
        <v>128.22999999999999</v>
      </c>
      <c r="F1663" s="4">
        <f ca="1">OFFSET(InputPriceData!E$15,CalculationsAndCharts!$A1663+$A$11,IF($C$7,8,0),1,1)</f>
        <v>126.87</v>
      </c>
      <c r="G1663" s="4">
        <f ca="1">OFFSET(InputPriceData!F$15,CalculationsAndCharts!$A1663+$A$11,IF($C$7,8,0),1,1)</f>
        <v>128.22999999999999</v>
      </c>
      <c r="H1663" s="138"/>
      <c r="I1663" s="138"/>
      <c r="O1663" s="246">
        <f t="shared" ca="1" si="250"/>
        <v>3.1714774612481738</v>
      </c>
      <c r="P1663" s="246">
        <f t="shared" ca="1" si="251"/>
        <v>2.1128138662603875</v>
      </c>
      <c r="Q1663" s="246">
        <f t="shared" ca="1" si="253"/>
        <v>2.9219332373000992</v>
      </c>
      <c r="R1663" s="4">
        <f t="shared" ca="1" si="254"/>
        <v>0.72308765966625999</v>
      </c>
      <c r="S1663" s="4">
        <f t="shared" ca="1" si="252"/>
        <v>0.98322535250537757</v>
      </c>
      <c r="W1663" s="246">
        <f t="shared" ca="1" si="255"/>
        <v>3.1714774612481738</v>
      </c>
      <c r="X1663" s="246">
        <f t="shared" ca="1" si="256"/>
        <v>2.1128138662603875</v>
      </c>
      <c r="Y1663" s="246">
        <f t="shared" ca="1" si="257"/>
        <v>2.9219332373000992</v>
      </c>
      <c r="Z1663" s="4">
        <f t="shared" ca="1" si="258"/>
        <v>0.72308765966625999</v>
      </c>
      <c r="AA1663" s="4">
        <f t="shared" ca="1" si="259"/>
        <v>0.87112714441542061</v>
      </c>
    </row>
    <row r="1664" spans="1:27" x14ac:dyDescent="0.25">
      <c r="A1664">
        <v>1632</v>
      </c>
      <c r="B1664" s="176">
        <f ca="1">OFFSET(InputPriceData!B$15,CalculationsAndCharts!$A1664+$A$11,0,1,1)</f>
        <v>39191</v>
      </c>
      <c r="C1664" s="3">
        <f ca="1">OFFSET(InputPriceData!G$15,CalculationsAndCharts!$A1664+$A$11,IF($C$7,8,0),1,1)</f>
        <v>102947700</v>
      </c>
      <c r="D1664" s="4">
        <f ca="1">OFFSET(InputPriceData!C$15,CalculationsAndCharts!$A1664+$A$11,IF($C$7,8,0),1,1)</f>
        <v>126.45</v>
      </c>
      <c r="E1664" s="4">
        <f ca="1">OFFSET(InputPriceData!D$15,CalculationsAndCharts!$A1664+$A$11,IF($C$7,8,0),1,1)</f>
        <v>127.19</v>
      </c>
      <c r="F1664" s="4">
        <f ca="1">OFFSET(InputPriceData!E$15,CalculationsAndCharts!$A1664+$A$11,IF($C$7,8,0),1,1)</f>
        <v>126.29</v>
      </c>
      <c r="G1664" s="4">
        <f ca="1">OFFSET(InputPriceData!F$15,CalculationsAndCharts!$A1664+$A$11,IF($C$7,8,0),1,1)</f>
        <v>127.04</v>
      </c>
      <c r="H1664" s="138"/>
      <c r="I1664" s="138"/>
      <c r="O1664" s="246">
        <f t="shared" ca="1" si="250"/>
        <v>2.2851140411313891</v>
      </c>
      <c r="P1664" s="246">
        <f t="shared" ca="1" si="251"/>
        <v>1.9341446785919016</v>
      </c>
      <c r="Q1664" s="246">
        <f t="shared" ca="1" si="253"/>
        <v>2.9484694624622594</v>
      </c>
      <c r="R1664" s="4">
        <f t="shared" ca="1" si="254"/>
        <v>0.6559826049467381</v>
      </c>
      <c r="S1664" s="4">
        <f t="shared" ca="1" si="252"/>
        <v>0.97836891464297038</v>
      </c>
      <c r="W1664" s="246">
        <f t="shared" ca="1" si="255"/>
        <v>2.2851140411313891</v>
      </c>
      <c r="X1664" s="246">
        <f t="shared" ca="1" si="256"/>
        <v>1.9341446785919016</v>
      </c>
      <c r="Y1664" s="246">
        <f t="shared" ca="1" si="257"/>
        <v>2.9484694624622594</v>
      </c>
      <c r="Z1664" s="4">
        <f t="shared" ca="1" si="258"/>
        <v>0.6559826049467381</v>
      </c>
      <c r="AA1664" s="4">
        <f t="shared" ca="1" si="259"/>
        <v>0.83649273232017662</v>
      </c>
    </row>
    <row r="1665" spans="1:27" x14ac:dyDescent="0.25">
      <c r="A1665">
        <v>1633</v>
      </c>
      <c r="B1665" s="176">
        <f ca="1">OFFSET(InputPriceData!B$15,CalculationsAndCharts!$A1665+$A$11,0,1,1)</f>
        <v>39190</v>
      </c>
      <c r="C1665" s="3">
        <f ca="1">OFFSET(InputPriceData!G$15,CalculationsAndCharts!$A1665+$A$11,IF($C$7,8,0),1,1)</f>
        <v>88345300</v>
      </c>
      <c r="D1665" s="4">
        <f ca="1">OFFSET(InputPriceData!C$15,CalculationsAndCharts!$A1665+$A$11,IF($C$7,8,0),1,1)</f>
        <v>126.49</v>
      </c>
      <c r="E1665" s="4">
        <f ca="1">OFFSET(InputPriceData!D$15,CalculationsAndCharts!$A1665+$A$11,IF($C$7,8,0),1,1)</f>
        <v>127.44</v>
      </c>
      <c r="F1665" s="4">
        <f ca="1">OFFSET(InputPriceData!E$15,CalculationsAndCharts!$A1665+$A$11,IF($C$7,8,0),1,1)</f>
        <v>126.47</v>
      </c>
      <c r="G1665" s="4">
        <f ca="1">OFFSET(InputPriceData!F$15,CalculationsAndCharts!$A1665+$A$11,IF($C$7,8,0),1,1)</f>
        <v>127.07</v>
      </c>
      <c r="H1665" s="138"/>
      <c r="I1665" s="138"/>
      <c r="O1665" s="246">
        <f t="shared" ca="1" si="250"/>
        <v>2.5877169746659434</v>
      </c>
      <c r="P1665" s="246">
        <f t="shared" ca="1" si="251"/>
        <v>1.7533946340299749</v>
      </c>
      <c r="Q1665" s="246">
        <f t="shared" ca="1" si="253"/>
        <v>2.9752466826057109</v>
      </c>
      <c r="R1665" s="4">
        <f t="shared" ca="1" si="254"/>
        <v>0.58932748140882152</v>
      </c>
      <c r="S1665" s="4">
        <f t="shared" ca="1" si="252"/>
        <v>0.9731655820773607</v>
      </c>
      <c r="W1665" s="246">
        <f t="shared" ca="1" si="255"/>
        <v>2.5877169746659434</v>
      </c>
      <c r="X1665" s="246">
        <f t="shared" ca="1" si="256"/>
        <v>1.7533946340299749</v>
      </c>
      <c r="Y1665" s="246">
        <f t="shared" ca="1" si="257"/>
        <v>2.9752466826057109</v>
      </c>
      <c r="Z1665" s="4">
        <f t="shared" ca="1" si="258"/>
        <v>0.58932748140882152</v>
      </c>
      <c r="AA1665" s="4">
        <f t="shared" ca="1" si="259"/>
        <v>0.80060101054555399</v>
      </c>
    </row>
    <row r="1666" spans="1:27" x14ac:dyDescent="0.25">
      <c r="A1666">
        <v>1634</v>
      </c>
      <c r="B1666" s="176">
        <f ca="1">OFFSET(InputPriceData!B$15,CalculationsAndCharts!$A1666+$A$11,0,1,1)</f>
        <v>39189</v>
      </c>
      <c r="C1666" s="3">
        <f ca="1">OFFSET(InputPriceData!G$15,CalculationsAndCharts!$A1666+$A$11,IF($C$7,8,0),1,1)</f>
        <v>108424100</v>
      </c>
      <c r="D1666" s="4">
        <f ca="1">OFFSET(InputPriceData!C$15,CalculationsAndCharts!$A1666+$A$11,IF($C$7,8,0),1,1)</f>
        <v>126.81</v>
      </c>
      <c r="E1666" s="4">
        <f ca="1">OFFSET(InputPriceData!D$15,CalculationsAndCharts!$A1666+$A$11,IF($C$7,8,0),1,1)</f>
        <v>127.18</v>
      </c>
      <c r="F1666" s="4">
        <f ca="1">OFFSET(InputPriceData!E$15,CalculationsAndCharts!$A1666+$A$11,IF($C$7,8,0),1,1)</f>
        <v>126.53</v>
      </c>
      <c r="G1666" s="4">
        <f ca="1">OFFSET(InputPriceData!F$15,CalculationsAndCharts!$A1666+$A$11,IF($C$7,8,0),1,1)</f>
        <v>126.91</v>
      </c>
      <c r="H1666" s="138"/>
      <c r="I1666" s="138"/>
      <c r="O1666" s="246">
        <f t="shared" ca="1" si="250"/>
        <v>2.7143702599604387</v>
      </c>
      <c r="P1666" s="246">
        <f t="shared" ca="1" si="251"/>
        <v>1.5557080355098007</v>
      </c>
      <c r="Q1666" s="246">
        <f t="shared" ca="1" si="253"/>
        <v>3.0022670863831595</v>
      </c>
      <c r="R1666" s="4">
        <f t="shared" ca="1" si="254"/>
        <v>0.51817776058823839</v>
      </c>
      <c r="S1666" s="4">
        <f t="shared" ca="1" si="252"/>
        <v>0.96714161293985468</v>
      </c>
      <c r="W1666" s="246">
        <f t="shared" ca="1" si="255"/>
        <v>2.7143702599604387</v>
      </c>
      <c r="X1666" s="246">
        <f t="shared" ca="1" si="256"/>
        <v>1.5557080355098007</v>
      </c>
      <c r="Y1666" s="246">
        <f t="shared" ca="1" si="257"/>
        <v>3.0022670863831595</v>
      </c>
      <c r="Z1666" s="4">
        <f t="shared" ca="1" si="258"/>
        <v>0.51817776058823839</v>
      </c>
      <c r="AA1666" s="4">
        <f t="shared" ca="1" si="259"/>
        <v>0.76053983017329541</v>
      </c>
    </row>
    <row r="1667" spans="1:27" x14ac:dyDescent="0.25">
      <c r="A1667">
        <v>1635</v>
      </c>
      <c r="B1667" s="176">
        <f ca="1">OFFSET(InputPriceData!B$15,CalculationsAndCharts!$A1667+$A$11,0,1,1)</f>
        <v>39188</v>
      </c>
      <c r="C1667" s="3">
        <f ca="1">OFFSET(InputPriceData!G$15,CalculationsAndCharts!$A1667+$A$11,IF($C$7,8,0),1,1)</f>
        <v>83064600</v>
      </c>
      <c r="D1667" s="4">
        <f ca="1">OFFSET(InputPriceData!C$15,CalculationsAndCharts!$A1667+$A$11,IF($C$7,8,0),1,1)</f>
        <v>125.83</v>
      </c>
      <c r="E1667" s="4">
        <f ca="1">OFFSET(InputPriceData!D$15,CalculationsAndCharts!$A1667+$A$11,IF($C$7,8,0),1,1)</f>
        <v>126.72</v>
      </c>
      <c r="F1667" s="4">
        <f ca="1">OFFSET(InputPriceData!E$15,CalculationsAndCharts!$A1667+$A$11,IF($C$7,8,0),1,1)</f>
        <v>125.82</v>
      </c>
      <c r="G1667" s="4">
        <f ca="1">OFFSET(InputPriceData!F$15,CalculationsAndCharts!$A1667+$A$11,IF($C$7,8,0),1,1)</f>
        <v>126.58</v>
      </c>
      <c r="H1667" s="138"/>
      <c r="I1667" s="138"/>
      <c r="O1667" s="246">
        <f t="shared" ca="1" si="250"/>
        <v>2.6693783217164162</v>
      </c>
      <c r="P1667" s="246">
        <f t="shared" ca="1" si="251"/>
        <v>1.3824124121101868</v>
      </c>
      <c r="Q1667" s="246">
        <f t="shared" ca="1" si="253"/>
        <v>3.0295328823240761</v>
      </c>
      <c r="R1667" s="4">
        <f t="shared" ca="1" si="254"/>
        <v>0.45631206717574324</v>
      </c>
      <c r="S1667" s="4">
        <f t="shared" ca="1" si="252"/>
        <v>0.96145918272062791</v>
      </c>
      <c r="W1667" s="246">
        <f t="shared" ca="1" si="255"/>
        <v>2.6693783217164162</v>
      </c>
      <c r="X1667" s="246">
        <f t="shared" ca="1" si="256"/>
        <v>1.3824124121101868</v>
      </c>
      <c r="Y1667" s="246">
        <f t="shared" ca="1" si="257"/>
        <v>3.0295328823240761</v>
      </c>
      <c r="Z1667" s="4">
        <f t="shared" ca="1" si="258"/>
        <v>0.45631206717574324</v>
      </c>
      <c r="AA1667" s="4">
        <f t="shared" ca="1" si="259"/>
        <v>0.72413876454677262</v>
      </c>
    </row>
    <row r="1668" spans="1:27" x14ac:dyDescent="0.25">
      <c r="A1668">
        <v>1636</v>
      </c>
      <c r="B1668" s="176">
        <f ca="1">OFFSET(InputPriceData!B$15,CalculationsAndCharts!$A1668+$A$11,0,1,1)</f>
        <v>39185</v>
      </c>
      <c r="C1668" s="3">
        <f ca="1">OFFSET(InputPriceData!G$15,CalculationsAndCharts!$A1668+$A$11,IF($C$7,8,0),1,1)</f>
        <v>84287000</v>
      </c>
      <c r="D1668" s="4">
        <f ca="1">OFFSET(InputPriceData!C$15,CalculationsAndCharts!$A1668+$A$11,IF($C$7,8,0),1,1)</f>
        <v>125.03</v>
      </c>
      <c r="E1668" s="4">
        <f ca="1">OFFSET(InputPriceData!D$15,CalculationsAndCharts!$A1668+$A$11,IF($C$7,8,0),1,1)</f>
        <v>125.39</v>
      </c>
      <c r="F1668" s="4">
        <f ca="1">OFFSET(InputPriceData!E$15,CalculationsAndCharts!$A1668+$A$11,IF($C$7,8,0),1,1)</f>
        <v>124.56</v>
      </c>
      <c r="G1668" s="4">
        <f ca="1">OFFSET(InputPriceData!F$15,CalculationsAndCharts!$A1668+$A$11,IF($C$7,8,0),1,1)</f>
        <v>125.39</v>
      </c>
      <c r="H1668" s="138"/>
      <c r="I1668" s="138"/>
      <c r="O1668" s="246">
        <f t="shared" ca="1" si="250"/>
        <v>1.7151719853075855</v>
      </c>
      <c r="P1668" s="246">
        <f t="shared" ca="1" si="251"/>
        <v>1.2735307021791331</v>
      </c>
      <c r="Q1668" s="246">
        <f t="shared" ca="1" si="253"/>
        <v>3.0570462990152132</v>
      </c>
      <c r="R1668" s="4">
        <f t="shared" ca="1" si="254"/>
        <v>0.41658862104554456</v>
      </c>
      <c r="S1668" s="4">
        <f t="shared" ca="1" si="252"/>
        <v>0.95756791391264851</v>
      </c>
      <c r="W1668" s="246">
        <f t="shared" ca="1" si="255"/>
        <v>1.7151719853075855</v>
      </c>
      <c r="X1668" s="246">
        <f t="shared" ca="1" si="256"/>
        <v>1.2735307021791331</v>
      </c>
      <c r="Y1668" s="246">
        <f t="shared" ca="1" si="257"/>
        <v>3.0570462990152132</v>
      </c>
      <c r="Z1668" s="4">
        <f t="shared" ca="1" si="258"/>
        <v>0.41658862104554456</v>
      </c>
      <c r="AA1668" s="4">
        <f t="shared" ca="1" si="259"/>
        <v>0.69995183341352774</v>
      </c>
    </row>
    <row r="1669" spans="1:27" x14ac:dyDescent="0.25">
      <c r="A1669">
        <v>1637</v>
      </c>
      <c r="B1669" s="176">
        <f ca="1">OFFSET(InputPriceData!B$15,CalculationsAndCharts!$A1669+$A$11,0,1,1)</f>
        <v>39184</v>
      </c>
      <c r="C1669" s="3">
        <f ca="1">OFFSET(InputPriceData!G$15,CalculationsAndCharts!$A1669+$A$11,IF($C$7,8,0),1,1)</f>
        <v>115534400</v>
      </c>
      <c r="D1669" s="4">
        <f ca="1">OFFSET(InputPriceData!C$15,CalculationsAndCharts!$A1669+$A$11,IF($C$7,8,0),1,1)</f>
        <v>124.03</v>
      </c>
      <c r="E1669" s="4">
        <f ca="1">OFFSET(InputPriceData!D$15,CalculationsAndCharts!$A1669+$A$11,IF($C$7,8,0),1,1)</f>
        <v>125.04</v>
      </c>
      <c r="F1669" s="4">
        <f ca="1">OFFSET(InputPriceData!E$15,CalculationsAndCharts!$A1669+$A$11,IF($C$7,8,0),1,1)</f>
        <v>123.68</v>
      </c>
      <c r="G1669" s="4">
        <f ca="1">OFFSET(InputPriceData!F$15,CalculationsAndCharts!$A1669+$A$11,IF($C$7,8,0),1,1)</f>
        <v>124.82</v>
      </c>
      <c r="H1669" s="138"/>
      <c r="I1669" s="138"/>
      <c r="O1669" s="246">
        <f t="shared" ca="1" si="250"/>
        <v>1.3172302685852659</v>
      </c>
      <c r="P1669" s="246">
        <f t="shared" ca="1" si="251"/>
        <v>1.2169491844878026</v>
      </c>
      <c r="Q1669" s="246">
        <f t="shared" ca="1" si="253"/>
        <v>3.0848095852827582</v>
      </c>
      <c r="R1669" s="4">
        <f t="shared" ca="1" si="254"/>
        <v>0.39449734281613863</v>
      </c>
      <c r="S1669" s="4">
        <f t="shared" ca="1" si="252"/>
        <v>0.95531502706102633</v>
      </c>
      <c r="W1669" s="246">
        <f t="shared" ca="1" si="255"/>
        <v>1.3172302685852659</v>
      </c>
      <c r="X1669" s="246">
        <f t="shared" ca="1" si="256"/>
        <v>1.2169491844878026</v>
      </c>
      <c r="Y1669" s="246">
        <f t="shared" ca="1" si="257"/>
        <v>3.0848095852827582</v>
      </c>
      <c r="Z1669" s="4">
        <f t="shared" ca="1" si="258"/>
        <v>0.39449734281613863</v>
      </c>
      <c r="AA1669" s="4">
        <f t="shared" ca="1" si="259"/>
        <v>0.68621357071548528</v>
      </c>
    </row>
    <row r="1670" spans="1:27" x14ac:dyDescent="0.25">
      <c r="A1670">
        <v>1638</v>
      </c>
      <c r="B1670" s="176">
        <f ca="1">OFFSET(InputPriceData!B$15,CalculationsAndCharts!$A1670+$A$11,0,1,1)</f>
        <v>39183</v>
      </c>
      <c r="C1670" s="3">
        <f ca="1">OFFSET(InputPriceData!G$15,CalculationsAndCharts!$A1670+$A$11,IF($C$7,8,0),1,1)</f>
        <v>106365700</v>
      </c>
      <c r="D1670" s="4">
        <f ca="1">OFFSET(InputPriceData!C$15,CalculationsAndCharts!$A1670+$A$11,IF($C$7,8,0),1,1)</f>
        <v>124.96</v>
      </c>
      <c r="E1670" s="4">
        <f ca="1">OFFSET(InputPriceData!D$15,CalculationsAndCharts!$A1670+$A$11,IF($C$7,8,0),1,1)</f>
        <v>124.99</v>
      </c>
      <c r="F1670" s="4">
        <f ca="1">OFFSET(InputPriceData!E$15,CalculationsAndCharts!$A1670+$A$11,IF($C$7,8,0),1,1)</f>
        <v>123.86</v>
      </c>
      <c r="G1670" s="4">
        <f ca="1">OFFSET(InputPriceData!F$15,CalculationsAndCharts!$A1670+$A$11,IF($C$7,8,0),1,1)</f>
        <v>124.27</v>
      </c>
      <c r="H1670" s="138"/>
      <c r="I1670" s="138"/>
      <c r="O1670" s="246">
        <f t="shared" ca="1" si="250"/>
        <v>0.90050233935533042</v>
      </c>
      <c r="P1670" s="246">
        <f t="shared" ca="1" si="251"/>
        <v>1.1655927372219117</v>
      </c>
      <c r="Q1670" s="246">
        <f t="shared" ca="1" si="253"/>
        <v>3.1128250103761435</v>
      </c>
      <c r="R1670" s="4">
        <f t="shared" ca="1" si="254"/>
        <v>0.37444852612549051</v>
      </c>
      <c r="S1670" s="4">
        <f t="shared" ca="1" si="252"/>
        <v>0.9532124341714866</v>
      </c>
      <c r="W1670" s="246">
        <f t="shared" ca="1" si="255"/>
        <v>0.90050233935533042</v>
      </c>
      <c r="X1670" s="246">
        <f t="shared" ca="1" si="256"/>
        <v>1.1655927372219117</v>
      </c>
      <c r="Y1670" s="246">
        <f t="shared" ca="1" si="257"/>
        <v>3.1128250103761435</v>
      </c>
      <c r="Z1670" s="4">
        <f t="shared" ca="1" si="258"/>
        <v>0.37444852612549051</v>
      </c>
      <c r="AA1670" s="4">
        <f t="shared" ca="1" si="259"/>
        <v>0.67356270175533517</v>
      </c>
    </row>
    <row r="1671" spans="1:27" x14ac:dyDescent="0.25">
      <c r="A1671">
        <v>1639</v>
      </c>
      <c r="B1671" s="176">
        <f ca="1">OFFSET(InputPriceData!B$15,CalculationsAndCharts!$A1671+$A$11,0,1,1)</f>
        <v>39182</v>
      </c>
      <c r="C1671" s="3">
        <f ca="1">OFFSET(InputPriceData!G$15,CalculationsAndCharts!$A1671+$A$11,IF($C$7,8,0),1,1)</f>
        <v>56620000</v>
      </c>
      <c r="D1671" s="4">
        <f ca="1">OFFSET(InputPriceData!C$15,CalculationsAndCharts!$A1671+$A$11,IF($C$7,8,0),1,1)</f>
        <v>124.53</v>
      </c>
      <c r="E1671" s="4">
        <f ca="1">OFFSET(InputPriceData!D$15,CalculationsAndCharts!$A1671+$A$11,IF($C$7,8,0),1,1)</f>
        <v>124.98</v>
      </c>
      <c r="F1671" s="4">
        <f ca="1">OFFSET(InputPriceData!E$15,CalculationsAndCharts!$A1671+$A$11,IF($C$7,8,0),1,1)</f>
        <v>124.48</v>
      </c>
      <c r="G1671" s="4">
        <f ca="1">OFFSET(InputPriceData!F$15,CalculationsAndCharts!$A1671+$A$11,IF($C$7,8,0),1,1)</f>
        <v>124.77</v>
      </c>
      <c r="H1671" s="138"/>
      <c r="I1671" s="138"/>
      <c r="O1671" s="246">
        <f t="shared" ca="1" si="250"/>
        <v>1.5414362352737465</v>
      </c>
      <c r="P1671" s="246">
        <f t="shared" ca="1" si="251"/>
        <v>1.0785248777666832</v>
      </c>
      <c r="Q1671" s="246">
        <f t="shared" ca="1" si="253"/>
        <v>3.141094864153525</v>
      </c>
      <c r="R1671" s="4">
        <f t="shared" ca="1" si="254"/>
        <v>0.34335953685287007</v>
      </c>
      <c r="S1671" s="4">
        <f t="shared" ca="1" si="252"/>
        <v>0.9498373847812438</v>
      </c>
      <c r="W1671" s="246">
        <f t="shared" ca="1" si="255"/>
        <v>1.5414362352737465</v>
      </c>
      <c r="X1671" s="246">
        <f t="shared" ca="1" si="256"/>
        <v>1.0785248777666832</v>
      </c>
      <c r="Y1671" s="246">
        <f t="shared" ca="1" si="257"/>
        <v>3.141094864153525</v>
      </c>
      <c r="Z1671" s="4">
        <f t="shared" ca="1" si="258"/>
        <v>0.34335953685287007</v>
      </c>
      <c r="AA1671" s="4">
        <f t="shared" ca="1" si="259"/>
        <v>0.65359263154919756</v>
      </c>
    </row>
    <row r="1672" spans="1:27" x14ac:dyDescent="0.25">
      <c r="A1672">
        <v>1640</v>
      </c>
      <c r="B1672" s="176">
        <f ca="1">OFFSET(InputPriceData!B$15,CalculationsAndCharts!$A1672+$A$11,0,1,1)</f>
        <v>39181</v>
      </c>
      <c r="C1672" s="3">
        <f ca="1">OFFSET(InputPriceData!G$15,CalculationsAndCharts!$A1672+$A$11,IF($C$7,8,0),1,1)</f>
        <v>50967400</v>
      </c>
      <c r="D1672" s="4">
        <f ca="1">OFFSET(InputPriceData!C$15,CalculationsAndCharts!$A1672+$A$11,IF($C$7,8,0),1,1)</f>
        <v>124.81</v>
      </c>
      <c r="E1672" s="4">
        <f ca="1">OFFSET(InputPriceData!D$15,CalculationsAndCharts!$A1672+$A$11,IF($C$7,8,0),1,1)</f>
        <v>124.94</v>
      </c>
      <c r="F1672" s="4">
        <f ca="1">OFFSET(InputPriceData!E$15,CalculationsAndCharts!$A1672+$A$11,IF($C$7,8,0),1,1)</f>
        <v>124.38</v>
      </c>
      <c r="G1672" s="4">
        <f ca="1">OFFSET(InputPriceData!F$15,CalculationsAndCharts!$A1672+$A$11,IF($C$7,8,0),1,1)</f>
        <v>124.63</v>
      </c>
      <c r="H1672" s="138"/>
      <c r="I1672" s="138"/>
      <c r="O1672" s="246">
        <f t="shared" ca="1" si="250"/>
        <v>1.5693462509368754</v>
      </c>
      <c r="P1672" s="246">
        <f t="shared" ca="1" si="251"/>
        <v>0.96031219102765164</v>
      </c>
      <c r="Q1672" s="246">
        <f t="shared" ca="1" si="253"/>
        <v>3.1696214572689456</v>
      </c>
      <c r="R1672" s="4">
        <f t="shared" ca="1" si="254"/>
        <v>0.30297377903766765</v>
      </c>
      <c r="S1672" s="4">
        <f t="shared" ca="1" si="252"/>
        <v>0.94523146493945276</v>
      </c>
      <c r="W1672" s="246">
        <f t="shared" ca="1" si="255"/>
        <v>1.5693462509368754</v>
      </c>
      <c r="X1672" s="246">
        <f t="shared" ca="1" si="256"/>
        <v>0.96031219102765164</v>
      </c>
      <c r="Y1672" s="246">
        <f t="shared" ca="1" si="257"/>
        <v>3.1696214572689456</v>
      </c>
      <c r="Z1672" s="4">
        <f t="shared" ca="1" si="258"/>
        <v>0.30297377903766765</v>
      </c>
      <c r="AA1672" s="4">
        <f t="shared" ca="1" si="259"/>
        <v>0.62698925717298049</v>
      </c>
    </row>
    <row r="1673" spans="1:27" x14ac:dyDescent="0.25">
      <c r="A1673">
        <v>1641</v>
      </c>
      <c r="B1673" s="176">
        <f ca="1">OFFSET(InputPriceData!B$15,CalculationsAndCharts!$A1673+$A$11,0,1,1)</f>
        <v>39177</v>
      </c>
      <c r="C1673" s="3">
        <f ca="1">OFFSET(InputPriceData!G$15,CalculationsAndCharts!$A1673+$A$11,IF($C$7,8,0),1,1)</f>
        <v>46822800</v>
      </c>
      <c r="D1673" s="4">
        <f ca="1">OFFSET(InputPriceData!C$15,CalculationsAndCharts!$A1673+$A$11,IF($C$7,8,0),1,1)</f>
        <v>123.97</v>
      </c>
      <c r="E1673" s="4">
        <f ca="1">OFFSET(InputPriceData!D$15,CalculationsAndCharts!$A1673+$A$11,IF($C$7,8,0),1,1)</f>
        <v>124.63</v>
      </c>
      <c r="F1673" s="4">
        <f ca="1">OFFSET(InputPriceData!E$15,CalculationsAndCharts!$A1673+$A$11,IF($C$7,8,0),1,1)</f>
        <v>123.92</v>
      </c>
      <c r="G1673" s="4">
        <f ca="1">OFFSET(InputPriceData!F$15,CalculationsAndCharts!$A1673+$A$11,IF($C$7,8,0),1,1)</f>
        <v>124.46</v>
      </c>
      <c r="H1673" s="138"/>
      <c r="I1673" s="138"/>
      <c r="O1673" s="246">
        <f t="shared" ca="1" si="250"/>
        <v>1.5652314288518032</v>
      </c>
      <c r="P1673" s="246">
        <f t="shared" ca="1" si="251"/>
        <v>0.84930354196697766</v>
      </c>
      <c r="Q1673" s="246">
        <f t="shared" ca="1" si="253"/>
        <v>3.1984071213611962</v>
      </c>
      <c r="R1673" s="4">
        <f t="shared" ca="1" si="254"/>
        <v>0.2655395356941071</v>
      </c>
      <c r="S1673" s="4">
        <f t="shared" ca="1" si="252"/>
        <v>0.94072082234836096</v>
      </c>
      <c r="W1673" s="246">
        <f t="shared" ca="1" si="255"/>
        <v>1.5652314288518032</v>
      </c>
      <c r="X1673" s="246">
        <f t="shared" ca="1" si="256"/>
        <v>0.84930354196697766</v>
      </c>
      <c r="Y1673" s="246">
        <f t="shared" ca="1" si="257"/>
        <v>3.1984071213611962</v>
      </c>
      <c r="Z1673" s="4">
        <f t="shared" ca="1" si="258"/>
        <v>0.2655395356941071</v>
      </c>
      <c r="AA1673" s="4">
        <f t="shared" ca="1" si="259"/>
        <v>0.60163625135724841</v>
      </c>
    </row>
    <row r="1674" spans="1:27" x14ac:dyDescent="0.25">
      <c r="A1674">
        <v>1642</v>
      </c>
      <c r="B1674" s="176">
        <f ca="1">OFFSET(InputPriceData!B$15,CalculationsAndCharts!$A1674+$A$11,0,1,1)</f>
        <v>39176</v>
      </c>
      <c r="C1674" s="3">
        <f ca="1">OFFSET(InputPriceData!G$15,CalculationsAndCharts!$A1674+$A$11,IF($C$7,8,0),1,1)</f>
        <v>63995200</v>
      </c>
      <c r="D1674" s="4">
        <f ca="1">OFFSET(InputPriceData!C$15,CalculationsAndCharts!$A1674+$A$11,IF($C$7,8,0),1,1)</f>
        <v>123.98</v>
      </c>
      <c r="E1674" s="4">
        <f ca="1">OFFSET(InputPriceData!D$15,CalculationsAndCharts!$A1674+$A$11,IF($C$7,8,0),1,1)</f>
        <v>124.21</v>
      </c>
      <c r="F1674" s="4">
        <f ca="1">OFFSET(InputPriceData!E$15,CalculationsAndCharts!$A1674+$A$11,IF($C$7,8,0),1,1)</f>
        <v>123.52</v>
      </c>
      <c r="G1674" s="4">
        <f ca="1">OFFSET(InputPriceData!F$15,CalculationsAndCharts!$A1674+$A$11,IF($C$7,8,0),1,1)</f>
        <v>124.12</v>
      </c>
      <c r="H1674" s="138"/>
      <c r="I1674" s="138"/>
      <c r="O1674" s="246">
        <f t="shared" ca="1" si="250"/>
        <v>1.3796900994742702</v>
      </c>
      <c r="P1674" s="246">
        <f t="shared" ca="1" si="251"/>
        <v>0.76467077511321913</v>
      </c>
      <c r="Q1674" s="246">
        <f t="shared" ca="1" si="253"/>
        <v>3.2274542092443959</v>
      </c>
      <c r="R1674" s="4">
        <f t="shared" ca="1" si="254"/>
        <v>0.23692691686313408</v>
      </c>
      <c r="S1674" s="4">
        <f t="shared" ca="1" si="252"/>
        <v>0.93710422379275926</v>
      </c>
      <c r="W1674" s="246">
        <f t="shared" ca="1" si="255"/>
        <v>1.3796900994742702</v>
      </c>
      <c r="X1674" s="246">
        <f t="shared" ca="1" si="256"/>
        <v>0.76467077511321913</v>
      </c>
      <c r="Y1674" s="246">
        <f t="shared" ca="1" si="257"/>
        <v>3.2274542092443959</v>
      </c>
      <c r="Z1674" s="4">
        <f t="shared" ca="1" si="258"/>
        <v>0.23692691686313408</v>
      </c>
      <c r="AA1674" s="4">
        <f t="shared" ca="1" si="259"/>
        <v>0.58179021235350825</v>
      </c>
    </row>
    <row r="1675" spans="1:27" x14ac:dyDescent="0.25">
      <c r="A1675">
        <v>1643</v>
      </c>
      <c r="B1675" s="176">
        <f ca="1">OFFSET(InputPriceData!B$15,CalculationsAndCharts!$A1675+$A$11,0,1,1)</f>
        <v>39175</v>
      </c>
      <c r="C1675" s="3">
        <f ca="1">OFFSET(InputPriceData!G$15,CalculationsAndCharts!$A1675+$A$11,IF($C$7,8,0),1,1)</f>
        <v>82417800</v>
      </c>
      <c r="D1675" s="4">
        <f ca="1">OFFSET(InputPriceData!C$15,CalculationsAndCharts!$A1675+$A$11,IF($C$7,8,0),1,1)</f>
        <v>123.36</v>
      </c>
      <c r="E1675" s="4">
        <f ca="1">OFFSET(InputPriceData!D$15,CalculationsAndCharts!$A1675+$A$11,IF($C$7,8,0),1,1)</f>
        <v>124.23</v>
      </c>
      <c r="F1675" s="4">
        <f ca="1">OFFSET(InputPriceData!E$15,CalculationsAndCharts!$A1675+$A$11,IF($C$7,8,0),1,1)</f>
        <v>123.31</v>
      </c>
      <c r="G1675" s="4">
        <f ca="1">OFFSET(InputPriceData!F$15,CalculationsAndCharts!$A1675+$A$11,IF($C$7,8,0),1,1)</f>
        <v>123.98</v>
      </c>
      <c r="H1675" s="138"/>
      <c r="I1675" s="138"/>
      <c r="O1675" s="246">
        <f t="shared" ca="1" si="250"/>
        <v>1.3832464929683146</v>
      </c>
      <c r="P1675" s="246">
        <f t="shared" ca="1" si="251"/>
        <v>0.71990913110876953</v>
      </c>
      <c r="Q1675" s="246">
        <f t="shared" ca="1" si="253"/>
        <v>3.2567650951002984</v>
      </c>
      <c r="R1675" s="4">
        <f t="shared" ca="1" si="254"/>
        <v>0.22105037056306284</v>
      </c>
      <c r="S1675" s="4">
        <f t="shared" ca="1" si="252"/>
        <v>0.93503042985632934</v>
      </c>
      <c r="W1675" s="246">
        <f t="shared" ca="1" si="255"/>
        <v>1.3832464929683146</v>
      </c>
      <c r="X1675" s="246">
        <f t="shared" ca="1" si="256"/>
        <v>0.71990913110876953</v>
      </c>
      <c r="Y1675" s="246">
        <f t="shared" ca="1" si="257"/>
        <v>3.2567650951002984</v>
      </c>
      <c r="Z1675" s="4">
        <f t="shared" ca="1" si="258"/>
        <v>0.22105037056306284</v>
      </c>
      <c r="AA1675" s="4">
        <f t="shared" ca="1" si="259"/>
        <v>0.57059800994656884</v>
      </c>
    </row>
    <row r="1676" spans="1:27" x14ac:dyDescent="0.25">
      <c r="A1676">
        <v>1644</v>
      </c>
      <c r="B1676" s="176">
        <f ca="1">OFFSET(InputPriceData!B$15,CalculationsAndCharts!$A1676+$A$11,0,1,1)</f>
        <v>39174</v>
      </c>
      <c r="C1676" s="3">
        <f ca="1">OFFSET(InputPriceData!G$15,CalculationsAndCharts!$A1676+$A$11,IF($C$7,8,0),1,1)</f>
        <v>79416400</v>
      </c>
      <c r="D1676" s="4">
        <f ca="1">OFFSET(InputPriceData!C$15,CalculationsAndCharts!$A1676+$A$11,IF($C$7,8,0),1,1)</f>
        <v>122.66</v>
      </c>
      <c r="E1676" s="4">
        <f ca="1">OFFSET(InputPriceData!D$15,CalculationsAndCharts!$A1676+$A$11,IF($C$7,8,0),1,1)</f>
        <v>122.92</v>
      </c>
      <c r="F1676" s="4">
        <f ca="1">OFFSET(InputPriceData!E$15,CalculationsAndCharts!$A1676+$A$11,IF($C$7,8,0),1,1)</f>
        <v>122.07</v>
      </c>
      <c r="G1676" s="4">
        <f ca="1">OFFSET(InputPriceData!F$15,CalculationsAndCharts!$A1676+$A$11,IF($C$7,8,0),1,1)</f>
        <v>122.66</v>
      </c>
      <c r="H1676" s="138"/>
      <c r="I1676" s="138"/>
      <c r="O1676" s="246">
        <f t="shared" ca="1" si="250"/>
        <v>0.15005054285173125</v>
      </c>
      <c r="P1676" s="246">
        <f t="shared" ca="1" si="251"/>
        <v>0.73162160044532976</v>
      </c>
      <c r="Q1676" s="246">
        <f t="shared" ca="1" si="253"/>
        <v>3.2863421746723498</v>
      </c>
      <c r="R1676" s="4">
        <f t="shared" ca="1" si="254"/>
        <v>0.22262490074341479</v>
      </c>
      <c r="S1676" s="4">
        <f t="shared" ca="1" si="252"/>
        <v>0.93523830033770539</v>
      </c>
      <c r="W1676" s="246">
        <f t="shared" ca="1" si="255"/>
        <v>0.15005054285173125</v>
      </c>
      <c r="X1676" s="246">
        <f t="shared" ca="1" si="256"/>
        <v>0.73162160044532976</v>
      </c>
      <c r="Y1676" s="246">
        <f t="shared" ca="1" si="257"/>
        <v>3.2863421746723498</v>
      </c>
      <c r="Z1676" s="4">
        <f t="shared" ca="1" si="258"/>
        <v>0.22262490074341479</v>
      </c>
      <c r="AA1676" s="4">
        <f t="shared" ca="1" si="259"/>
        <v>0.57171380877090938</v>
      </c>
    </row>
    <row r="1677" spans="1:27" x14ac:dyDescent="0.25">
      <c r="A1677">
        <v>1645</v>
      </c>
      <c r="B1677" s="176">
        <f ca="1">OFFSET(InputPriceData!B$15,CalculationsAndCharts!$A1677+$A$11,0,1,1)</f>
        <v>39171</v>
      </c>
      <c r="C1677" s="3">
        <f ca="1">OFFSET(InputPriceData!G$15,CalculationsAndCharts!$A1677+$A$11,IF($C$7,8,0),1,1)</f>
        <v>128194100</v>
      </c>
      <c r="D1677" s="4">
        <f ca="1">OFFSET(InputPriceData!C$15,CalculationsAndCharts!$A1677+$A$11,IF($C$7,8,0),1,1)</f>
        <v>122.73</v>
      </c>
      <c r="E1677" s="4">
        <f ca="1">OFFSET(InputPriceData!D$15,CalculationsAndCharts!$A1677+$A$11,IF($C$7,8,0),1,1)</f>
        <v>123.24</v>
      </c>
      <c r="F1677" s="4">
        <f ca="1">OFFSET(InputPriceData!E$15,CalculationsAndCharts!$A1677+$A$11,IF($C$7,8,0),1,1)</f>
        <v>121.28</v>
      </c>
      <c r="G1677" s="4">
        <f ca="1">OFFSET(InputPriceData!F$15,CalculationsAndCharts!$A1677+$A$11,IF($C$7,8,0),1,1)</f>
        <v>122.52</v>
      </c>
      <c r="H1677" s="138"/>
      <c r="I1677" s="138"/>
      <c r="O1677" s="246">
        <f t="shared" ca="1" si="250"/>
        <v>3.6155551151578535E-2</v>
      </c>
      <c r="P1677" s="246">
        <f t="shared" ca="1" si="251"/>
        <v>0.7542000908370069</v>
      </c>
      <c r="Q1677" s="246">
        <f t="shared" ca="1" si="253"/>
        <v>3.3161878654615036</v>
      </c>
      <c r="R1677" s="4">
        <f t="shared" ca="1" si="254"/>
        <v>0.22742984457909993</v>
      </c>
      <c r="S1677" s="4">
        <f t="shared" ca="1" si="252"/>
        <v>0.9358696287811108</v>
      </c>
      <c r="W1677" s="246">
        <f t="shared" ca="1" si="255"/>
        <v>3.6155551151578535E-2</v>
      </c>
      <c r="X1677" s="246">
        <f t="shared" ca="1" si="256"/>
        <v>0.7542000908370069</v>
      </c>
      <c r="Y1677" s="246">
        <f t="shared" ca="1" si="257"/>
        <v>3.3161878654615036</v>
      </c>
      <c r="Z1677" s="4">
        <f t="shared" ca="1" si="258"/>
        <v>0.22742984457909993</v>
      </c>
      <c r="AA1677" s="4">
        <f t="shared" ca="1" si="259"/>
        <v>0.57511089224361489</v>
      </c>
    </row>
    <row r="1678" spans="1:27" x14ac:dyDescent="0.25">
      <c r="A1678">
        <v>1646</v>
      </c>
      <c r="B1678" s="176">
        <f ca="1">OFFSET(InputPriceData!B$15,CalculationsAndCharts!$A1678+$A$11,0,1,1)</f>
        <v>39170</v>
      </c>
      <c r="C1678" s="3">
        <f ca="1">OFFSET(InputPriceData!G$15,CalculationsAndCharts!$A1678+$A$11,IF($C$7,8,0),1,1)</f>
        <v>139432700</v>
      </c>
      <c r="D1678" s="4">
        <f ca="1">OFFSET(InputPriceData!C$15,CalculationsAndCharts!$A1678+$A$11,IF($C$7,8,0),1,1)</f>
        <v>122.99</v>
      </c>
      <c r="E1678" s="4">
        <f ca="1">OFFSET(InputPriceData!D$15,CalculationsAndCharts!$A1678+$A$11,IF($C$7,8,0),1,1)</f>
        <v>123.05</v>
      </c>
      <c r="F1678" s="4">
        <f ca="1">OFFSET(InputPriceData!E$15,CalculationsAndCharts!$A1678+$A$11,IF($C$7,8,0),1,1)</f>
        <v>121.83</v>
      </c>
      <c r="G1678" s="4">
        <f ca="1">OFFSET(InputPriceData!F$15,CalculationsAndCharts!$A1678+$A$11,IF($C$7,8,0),1,1)</f>
        <v>122.5</v>
      </c>
      <c r="H1678" s="138"/>
      <c r="I1678" s="138"/>
      <c r="O1678" s="246">
        <f t="shared" ca="1" si="250"/>
        <v>3.7114841032525048E-2</v>
      </c>
      <c r="P1678" s="246">
        <f t="shared" ca="1" si="251"/>
        <v>0.70795492581271391</v>
      </c>
      <c r="Q1678" s="246">
        <f t="shared" ca="1" si="253"/>
        <v>3.3463046069238178</v>
      </c>
      <c r="R1678" s="4">
        <f t="shared" ca="1" si="254"/>
        <v>0.21156320448171062</v>
      </c>
      <c r="S1678" s="4">
        <f t="shared" ca="1" si="252"/>
        <v>0.93376745328901545</v>
      </c>
      <c r="W1678" s="246">
        <f t="shared" ca="1" si="255"/>
        <v>3.7114841032525048E-2</v>
      </c>
      <c r="X1678" s="246">
        <f t="shared" ca="1" si="256"/>
        <v>0.70795492581271391</v>
      </c>
      <c r="Y1678" s="246">
        <f t="shared" ca="1" si="257"/>
        <v>3.3463046069238178</v>
      </c>
      <c r="Z1678" s="4">
        <f t="shared" ca="1" si="258"/>
        <v>0.21156320448171062</v>
      </c>
      <c r="AA1678" s="4">
        <f t="shared" ca="1" si="259"/>
        <v>0.56384745473654296</v>
      </c>
    </row>
    <row r="1679" spans="1:27" x14ac:dyDescent="0.25">
      <c r="A1679">
        <v>1647</v>
      </c>
      <c r="B1679" s="176">
        <f ca="1">OFFSET(InputPriceData!B$15,CalculationsAndCharts!$A1679+$A$11,0,1,1)</f>
        <v>39169</v>
      </c>
      <c r="C1679" s="3">
        <f ca="1">OFFSET(InputPriceData!G$15,CalculationsAndCharts!$A1679+$A$11,IF($C$7,8,0),1,1)</f>
        <v>152907900</v>
      </c>
      <c r="D1679" s="4">
        <f ca="1">OFFSET(InputPriceData!C$15,CalculationsAndCharts!$A1679+$A$11,IF($C$7,8,0),1,1)</f>
        <v>122.65</v>
      </c>
      <c r="E1679" s="4">
        <f ca="1">OFFSET(InputPriceData!D$15,CalculationsAndCharts!$A1679+$A$11,IF($C$7,8,0),1,1)</f>
        <v>122.93</v>
      </c>
      <c r="F1679" s="4">
        <f ca="1">OFFSET(InputPriceData!E$15,CalculationsAndCharts!$A1679+$A$11,IF($C$7,8,0),1,1)</f>
        <v>121.89</v>
      </c>
      <c r="G1679" s="4">
        <f ca="1">OFFSET(InputPriceData!F$15,CalculationsAndCharts!$A1679+$A$11,IF($C$7,8,0),1,1)</f>
        <v>122.37</v>
      </c>
      <c r="H1679" s="138"/>
      <c r="I1679" s="138"/>
      <c r="O1679" s="246">
        <f t="shared" ca="1" si="250"/>
        <v>-7.6968391997799923E-2</v>
      </c>
      <c r="P1679" s="246">
        <f t="shared" ca="1" si="251"/>
        <v>0.553135272917475</v>
      </c>
      <c r="Q1679" s="246">
        <f t="shared" ca="1" si="253"/>
        <v>3.3766948606698466</v>
      </c>
      <c r="R1679" s="4">
        <f t="shared" ca="1" si="254"/>
        <v>0.1638096706220436</v>
      </c>
      <c r="S1679" s="4">
        <f t="shared" ca="1" si="252"/>
        <v>0.927124855184142</v>
      </c>
      <c r="W1679" s="246">
        <f t="shared" ca="1" si="255"/>
        <v>-7.6968391997799923E-2</v>
      </c>
      <c r="X1679" s="246">
        <f t="shared" ca="1" si="256"/>
        <v>0.553135272917475</v>
      </c>
      <c r="Y1679" s="246">
        <f t="shared" ca="1" si="257"/>
        <v>3.3766948606698466</v>
      </c>
      <c r="Z1679" s="4">
        <f t="shared" ca="1" si="258"/>
        <v>0.1638096706220436</v>
      </c>
      <c r="AA1679" s="4">
        <f t="shared" ca="1" si="259"/>
        <v>0.52913847115284396</v>
      </c>
    </row>
    <row r="1680" spans="1:27" x14ac:dyDescent="0.25">
      <c r="A1680">
        <v>1648</v>
      </c>
      <c r="B1680" s="176">
        <f ca="1">OFFSET(InputPriceData!B$15,CalculationsAndCharts!$A1680+$A$11,0,1,1)</f>
        <v>39168</v>
      </c>
      <c r="C1680" s="3">
        <f ca="1">OFFSET(InputPriceData!G$15,CalculationsAndCharts!$A1680+$A$11,IF($C$7,8,0),1,1)</f>
        <v>99864600</v>
      </c>
      <c r="D1680" s="4">
        <f ca="1">OFFSET(InputPriceData!C$15,CalculationsAndCharts!$A1680+$A$11,IF($C$7,8,0),1,1)</f>
        <v>123.49</v>
      </c>
      <c r="E1680" s="4">
        <f ca="1">OFFSET(InputPriceData!D$15,CalculationsAndCharts!$A1680+$A$11,IF($C$7,8,0),1,1)</f>
        <v>123.53</v>
      </c>
      <c r="F1680" s="4">
        <f ca="1">OFFSET(InputPriceData!E$15,CalculationsAndCharts!$A1680+$A$11,IF($C$7,8,0),1,1)</f>
        <v>122.86</v>
      </c>
      <c r="G1680" s="4">
        <f ca="1">OFFSET(InputPriceData!F$15,CalculationsAndCharts!$A1680+$A$11,IF($C$7,8,0),1,1)</f>
        <v>123.27</v>
      </c>
      <c r="H1680" s="138"/>
      <c r="I1680" s="138"/>
      <c r="O1680" s="246">
        <f t="shared" ca="1" si="250"/>
        <v>0.87583778499375242</v>
      </c>
      <c r="P1680" s="246">
        <f t="shared" ca="1" si="251"/>
        <v>0.24112411247397258</v>
      </c>
      <c r="Q1680" s="246">
        <f t="shared" ca="1" si="253"/>
        <v>3.407361110665839</v>
      </c>
      <c r="R1680" s="4">
        <f t="shared" ca="1" si="254"/>
        <v>7.0765646681591091E-2</v>
      </c>
      <c r="S1680" s="4">
        <f t="shared" ca="1" si="252"/>
        <v>0.91264041635554982</v>
      </c>
      <c r="W1680" s="246">
        <f t="shared" ca="1" si="255"/>
        <v>0.87583778499375242</v>
      </c>
      <c r="X1680" s="246">
        <f t="shared" ca="1" si="256"/>
        <v>0.24112411247397258</v>
      </c>
      <c r="Y1680" s="246">
        <f t="shared" ca="1" si="257"/>
        <v>3.407361110665839</v>
      </c>
      <c r="Z1680" s="4">
        <f t="shared" ca="1" si="258"/>
        <v>7.0765646681591091E-2</v>
      </c>
      <c r="AA1680" s="4">
        <f t="shared" ca="1" si="259"/>
        <v>0.45780684763045909</v>
      </c>
    </row>
    <row r="1681" spans="1:27" x14ac:dyDescent="0.25">
      <c r="A1681">
        <v>1649</v>
      </c>
      <c r="B1681" s="176">
        <f ca="1">OFFSET(InputPriceData!B$15,CalculationsAndCharts!$A1681+$A$11,0,1,1)</f>
        <v>39167</v>
      </c>
      <c r="C1681" s="3">
        <f ca="1">OFFSET(InputPriceData!G$15,CalculationsAndCharts!$A1681+$A$11,IF($C$7,8,0),1,1)</f>
        <v>113787500</v>
      </c>
      <c r="D1681" s="4">
        <f ca="1">OFFSET(InputPriceData!C$15,CalculationsAndCharts!$A1681+$A$11,IF($C$7,8,0),1,1)</f>
        <v>123.82</v>
      </c>
      <c r="E1681" s="4">
        <f ca="1">OFFSET(InputPriceData!D$15,CalculationsAndCharts!$A1681+$A$11,IF($C$7,8,0),1,1)</f>
        <v>123.95</v>
      </c>
      <c r="F1681" s="4">
        <f ca="1">OFFSET(InputPriceData!E$15,CalculationsAndCharts!$A1681+$A$11,IF($C$7,8,0),1,1)</f>
        <v>122.6</v>
      </c>
      <c r="G1681" s="4">
        <f ca="1">OFFSET(InputPriceData!F$15,CalculationsAndCharts!$A1681+$A$11,IF($C$7,8,0),1,1)</f>
        <v>123.56</v>
      </c>
      <c r="H1681" s="138"/>
      <c r="I1681" s="138"/>
      <c r="O1681" s="246">
        <f t="shared" ca="1" si="250"/>
        <v>1.27735913166793</v>
      </c>
      <c r="P1681" s="246">
        <f t="shared" ca="1" si="251"/>
        <v>-0.22588217892127738</v>
      </c>
      <c r="Q1681" s="246">
        <f t="shared" ca="1" si="253"/>
        <v>3.4383058634367698</v>
      </c>
      <c r="R1681" s="4">
        <f t="shared" ca="1" si="254"/>
        <v>-6.5695778064228438E-2</v>
      </c>
      <c r="S1681" s="4">
        <f t="shared" ca="1" si="252"/>
        <v>0.88673339842641641</v>
      </c>
      <c r="W1681" s="246">
        <f t="shared" ca="1" si="255"/>
        <v>1.27735913166793</v>
      </c>
      <c r="X1681" s="246">
        <f t="shared" ca="1" si="256"/>
        <v>-0.22588217892127738</v>
      </c>
      <c r="Y1681" s="246">
        <f t="shared" ca="1" si="257"/>
        <v>3.4383058634367698</v>
      </c>
      <c r="Z1681" s="4">
        <f t="shared" ca="1" si="258"/>
        <v>-6.5695778064228438E-2</v>
      </c>
      <c r="AA1681" s="4">
        <f t="shared" ca="1" si="259"/>
        <v>0.34332625614674722</v>
      </c>
    </row>
    <row r="1682" spans="1:27" x14ac:dyDescent="0.25">
      <c r="A1682">
        <v>1650</v>
      </c>
      <c r="B1682" s="176">
        <f ca="1">OFFSET(InputPriceData!B$15,CalculationsAndCharts!$A1682+$A$11,0,1,1)</f>
        <v>39164</v>
      </c>
      <c r="C1682" s="3">
        <f ca="1">OFFSET(InputPriceData!G$15,CalculationsAndCharts!$A1682+$A$11,IF($C$7,8,0),1,1)</f>
        <v>74416800</v>
      </c>
      <c r="D1682" s="4">
        <f ca="1">OFFSET(InputPriceData!C$15,CalculationsAndCharts!$A1682+$A$11,IF($C$7,8,0),1,1)</f>
        <v>123.63</v>
      </c>
      <c r="E1682" s="4">
        <f ca="1">OFFSET(InputPriceData!D$15,CalculationsAndCharts!$A1682+$A$11,IF($C$7,8,0),1,1)</f>
        <v>124.08</v>
      </c>
      <c r="F1682" s="4">
        <f ca="1">OFFSET(InputPriceData!E$15,CalculationsAndCharts!$A1682+$A$11,IF($C$7,8,0),1,1)</f>
        <v>123.51</v>
      </c>
      <c r="G1682" s="4">
        <f ca="1">OFFSET(InputPriceData!F$15,CalculationsAndCharts!$A1682+$A$11,IF($C$7,8,0),1,1)</f>
        <v>123.72</v>
      </c>
      <c r="H1682" s="138"/>
      <c r="I1682" s="138"/>
      <c r="O1682" s="246">
        <f t="shared" ca="1" si="250"/>
        <v>1.5775873216813994</v>
      </c>
      <c r="P1682" s="246">
        <f t="shared" ca="1" si="251"/>
        <v>-0.7935996569379451</v>
      </c>
      <c r="Q1682" s="246">
        <f t="shared" ca="1" si="253"/>
        <v>3.4695316482712109</v>
      </c>
      <c r="R1682" s="4">
        <f t="shared" ca="1" si="254"/>
        <v>-0.22873394376828293</v>
      </c>
      <c r="S1682" s="4">
        <f t="shared" ca="1" si="252"/>
        <v>0.84527478859957039</v>
      </c>
      <c r="W1682" s="246">
        <f t="shared" ca="1" si="255"/>
        <v>1.5775873216813994</v>
      </c>
      <c r="X1682" s="246">
        <f t="shared" ca="1" si="256"/>
        <v>-0.7935996569379451</v>
      </c>
      <c r="Y1682" s="246">
        <f t="shared" ca="1" si="257"/>
        <v>3.4695316482712109</v>
      </c>
      <c r="Z1682" s="4">
        <f t="shared" ca="1" si="258"/>
        <v>-0.22873394376828293</v>
      </c>
      <c r="AA1682" s="4">
        <f t="shared" ca="1" si="259"/>
        <v>0.1885138640647262</v>
      </c>
    </row>
    <row r="1683" spans="1:27" x14ac:dyDescent="0.25">
      <c r="A1683">
        <v>1651</v>
      </c>
      <c r="B1683" s="176">
        <f ca="1">OFFSET(InputPriceData!B$15,CalculationsAndCharts!$A1683+$A$11,0,1,1)</f>
        <v>39163</v>
      </c>
      <c r="C1683" s="3">
        <f ca="1">OFFSET(InputPriceData!G$15,CalculationsAndCharts!$A1683+$A$11,IF($C$7,8,0),1,1)</f>
        <v>118942200</v>
      </c>
      <c r="D1683" s="4">
        <f ca="1">OFFSET(InputPriceData!C$15,CalculationsAndCharts!$A1683+$A$11,IF($C$7,8,0),1,1)</f>
        <v>123.8</v>
      </c>
      <c r="E1683" s="4">
        <f ca="1">OFFSET(InputPriceData!D$15,CalculationsAndCharts!$A1683+$A$11,IF($C$7,8,0),1,1)</f>
        <v>123.97</v>
      </c>
      <c r="F1683" s="4">
        <f ca="1">OFFSET(InputPriceData!E$15,CalculationsAndCharts!$A1683+$A$11,IF($C$7,8,0),1,1)</f>
        <v>123.2</v>
      </c>
      <c r="G1683" s="4">
        <f ca="1">OFFSET(InputPriceData!F$15,CalculationsAndCharts!$A1683+$A$11,IF($C$7,8,0),1,1)</f>
        <v>123.54</v>
      </c>
      <c r="H1683" s="138"/>
      <c r="I1683" s="138"/>
      <c r="O1683" s="246">
        <f t="shared" ca="1" si="250"/>
        <v>1.5468375003002794</v>
      </c>
      <c r="P1683" s="246">
        <f t="shared" ca="1" si="251"/>
        <v>-1.4051773143342468</v>
      </c>
      <c r="Q1683" s="246">
        <f t="shared" ca="1" si="253"/>
        <v>3.5010410174280633</v>
      </c>
      <c r="R1683" s="4">
        <f t="shared" ca="1" si="254"/>
        <v>-0.40135985478014163</v>
      </c>
      <c r="S1683" s="4">
        <f t="shared" ca="1" si="252"/>
        <v>0.780617999415674</v>
      </c>
      <c r="W1683" s="246">
        <f t="shared" ca="1" si="255"/>
        <v>1.5468375003002794</v>
      </c>
      <c r="X1683" s="246">
        <f t="shared" ca="1" si="256"/>
        <v>-1.4051773143342468</v>
      </c>
      <c r="Y1683" s="246">
        <f t="shared" ca="1" si="257"/>
        <v>3.5010410174280633</v>
      </c>
      <c r="Z1683" s="4">
        <f t="shared" ca="1" si="258"/>
        <v>-0.40135985478014163</v>
      </c>
      <c r="AA1683" s="4">
        <f t="shared" ca="1" si="259"/>
        <v>-1.6199237196989173E-3</v>
      </c>
    </row>
    <row r="1684" spans="1:27" x14ac:dyDescent="0.25">
      <c r="A1684">
        <v>1652</v>
      </c>
      <c r="B1684" s="176">
        <f ca="1">OFFSET(InputPriceData!B$15,CalculationsAndCharts!$A1684+$A$11,0,1,1)</f>
        <v>39162</v>
      </c>
      <c r="C1684" s="3">
        <f ca="1">OFFSET(InputPriceData!G$15,CalculationsAndCharts!$A1684+$A$11,IF($C$7,8,0),1,1)</f>
        <v>152368700</v>
      </c>
      <c r="D1684" s="4">
        <f ca="1">OFFSET(InputPriceData!C$15,CalculationsAndCharts!$A1684+$A$11,IF($C$7,8,0),1,1)</f>
        <v>121.75</v>
      </c>
      <c r="E1684" s="4">
        <f ca="1">OFFSET(InputPriceData!D$15,CalculationsAndCharts!$A1684+$A$11,IF($C$7,8,0),1,1)</f>
        <v>123.95</v>
      </c>
      <c r="F1684" s="4">
        <f ca="1">OFFSET(InputPriceData!E$15,CalculationsAndCharts!$A1684+$A$11,IF($C$7,8,0),1,1)</f>
        <v>121.51</v>
      </c>
      <c r="G1684" s="4">
        <f ca="1">OFFSET(InputPriceData!F$15,CalculationsAndCharts!$A1684+$A$11,IF($C$7,8,0),1,1)</f>
        <v>123.64</v>
      </c>
      <c r="H1684" s="138"/>
      <c r="I1684" s="138"/>
      <c r="O1684" s="246">
        <f t="shared" ca="1" si="250"/>
        <v>1.8029033837426769</v>
      </c>
      <c r="P1684" s="246">
        <f t="shared" ca="1" si="251"/>
        <v>-1.9931942025280691</v>
      </c>
      <c r="Q1684" s="246">
        <f t="shared" ca="1" si="253"/>
        <v>3.5328365463451696</v>
      </c>
      <c r="R1684" s="4">
        <f t="shared" ca="1" si="254"/>
        <v>-0.56419089204398409</v>
      </c>
      <c r="S1684" s="4">
        <f t="shared" ca="1" si="252"/>
        <v>0.68222241207075274</v>
      </c>
      <c r="W1684" s="246">
        <f t="shared" ca="1" si="255"/>
        <v>1.8029033837426769</v>
      </c>
      <c r="X1684" s="246">
        <f t="shared" ca="1" si="256"/>
        <v>-1.9931942025280691</v>
      </c>
      <c r="Y1684" s="246">
        <f t="shared" ca="1" si="257"/>
        <v>3.5328365463451696</v>
      </c>
      <c r="Z1684" s="4">
        <f t="shared" ca="1" si="258"/>
        <v>-0.56419089204398409</v>
      </c>
      <c r="AA1684" s="4">
        <f t="shared" ca="1" si="259"/>
        <v>-0.21204427049285626</v>
      </c>
    </row>
    <row r="1685" spans="1:27" x14ac:dyDescent="0.25">
      <c r="A1685">
        <v>1653</v>
      </c>
      <c r="B1685" s="176">
        <f ca="1">OFFSET(InputPriceData!B$15,CalculationsAndCharts!$A1685+$A$11,0,1,1)</f>
        <v>39161</v>
      </c>
      <c r="C1685" s="3">
        <f ca="1">OFFSET(InputPriceData!G$15,CalculationsAndCharts!$A1685+$A$11,IF($C$7,8,0),1,1)</f>
        <v>82147400</v>
      </c>
      <c r="D1685" s="4">
        <f ca="1">OFFSET(InputPriceData!C$15,CalculationsAndCharts!$A1685+$A$11,IF($C$7,8,0),1,1)</f>
        <v>120.86</v>
      </c>
      <c r="E1685" s="4">
        <f ca="1">OFFSET(InputPriceData!D$15,CalculationsAndCharts!$A1685+$A$11,IF($C$7,8,0),1,1)</f>
        <v>121.7</v>
      </c>
      <c r="F1685" s="4">
        <f ca="1">OFFSET(InputPriceData!E$15,CalculationsAndCharts!$A1685+$A$11,IF($C$7,8,0),1,1)</f>
        <v>120.76</v>
      </c>
      <c r="G1685" s="4">
        <f ca="1">OFFSET(InputPriceData!F$15,CalculationsAndCharts!$A1685+$A$11,IF($C$7,8,0),1,1)</f>
        <v>121.63</v>
      </c>
      <c r="H1685" s="138"/>
      <c r="I1685" s="138"/>
      <c r="O1685" s="246">
        <f t="shared" ca="1" si="250"/>
        <v>-0.12791886699388222</v>
      </c>
      <c r="P1685" s="246">
        <f t="shared" ca="1" si="251"/>
        <v>-2.4581459035367583</v>
      </c>
      <c r="Q1685" s="246">
        <f t="shared" ca="1" si="253"/>
        <v>3.5649208338498179</v>
      </c>
      <c r="R1685" s="4">
        <f t="shared" ca="1" si="254"/>
        <v>-0.68953730478277275</v>
      </c>
      <c r="S1685" s="4">
        <f t="shared" ca="1" si="252"/>
        <v>0.55470106448720613</v>
      </c>
      <c r="W1685" s="246">
        <f t="shared" ca="1" si="255"/>
        <v>-0.12791886699388222</v>
      </c>
      <c r="X1685" s="246">
        <f t="shared" ca="1" si="256"/>
        <v>-2.4581459035367583</v>
      </c>
      <c r="Y1685" s="246">
        <f t="shared" ca="1" si="257"/>
        <v>3.5649208338498179</v>
      </c>
      <c r="Z1685" s="4">
        <f t="shared" ca="1" si="258"/>
        <v>-0.68953730478277275</v>
      </c>
      <c r="AA1685" s="4">
        <f t="shared" ca="1" si="259"/>
        <v>-0.399811199572981</v>
      </c>
    </row>
    <row r="1686" spans="1:27" x14ac:dyDescent="0.25">
      <c r="A1686">
        <v>1654</v>
      </c>
      <c r="B1686" s="176">
        <f ca="1">OFFSET(InputPriceData!B$15,CalculationsAndCharts!$A1686+$A$11,0,1,1)</f>
        <v>39160</v>
      </c>
      <c r="C1686" s="3">
        <f ca="1">OFFSET(InputPriceData!G$15,CalculationsAndCharts!$A1686+$A$11,IF($C$7,8,0),1,1)</f>
        <v>96161200</v>
      </c>
      <c r="D1686" s="4">
        <f ca="1">OFFSET(InputPriceData!C$15,CalculationsAndCharts!$A1686+$A$11,IF($C$7,8,0),1,1)</f>
        <v>120.16</v>
      </c>
      <c r="E1686" s="4">
        <f ca="1">OFFSET(InputPriceData!D$15,CalculationsAndCharts!$A1686+$A$11,IF($C$7,8,0),1,1)</f>
        <v>121.08</v>
      </c>
      <c r="F1686" s="4">
        <f ca="1">OFFSET(InputPriceData!E$15,CalculationsAndCharts!$A1686+$A$11,IF($C$7,8,0),1,1)</f>
        <v>120.06</v>
      </c>
      <c r="G1686" s="4">
        <f ca="1">OFFSET(InputPriceData!F$15,CalculationsAndCharts!$A1686+$A$11,IF($C$7,8,0),1,1)</f>
        <v>120.97</v>
      </c>
      <c r="H1686" s="138"/>
      <c r="I1686" s="138"/>
      <c r="O1686" s="246">
        <f t="shared" ca="1" si="250"/>
        <v>-0.82589292412275217</v>
      </c>
      <c r="P1686" s="246">
        <f t="shared" ca="1" si="251"/>
        <v>-2.7770904033467256</v>
      </c>
      <c r="Q1686" s="246">
        <f t="shared" ca="1" si="253"/>
        <v>3.5972965023711585</v>
      </c>
      <c r="R1686" s="4">
        <f t="shared" ca="1" si="254"/>
        <v>-0.77199374628035422</v>
      </c>
      <c r="S1686" s="4">
        <f t="shared" ca="1" si="252"/>
        <v>0.41940987265747565</v>
      </c>
      <c r="W1686" s="246">
        <f t="shared" ca="1" si="255"/>
        <v>-0.82589292412275217</v>
      </c>
      <c r="X1686" s="246">
        <f t="shared" ca="1" si="256"/>
        <v>-2.7770904033467256</v>
      </c>
      <c r="Y1686" s="246">
        <f t="shared" ca="1" si="257"/>
        <v>3.5972965023711585</v>
      </c>
      <c r="Z1686" s="4">
        <f t="shared" ca="1" si="258"/>
        <v>-0.77199374628035422</v>
      </c>
      <c r="AA1686" s="4">
        <f t="shared" ca="1" si="259"/>
        <v>-0.53818344910444271</v>
      </c>
    </row>
    <row r="1687" spans="1:27" x14ac:dyDescent="0.25">
      <c r="A1687">
        <v>1655</v>
      </c>
      <c r="B1687" s="176">
        <f ca="1">OFFSET(InputPriceData!B$15,CalculationsAndCharts!$A1687+$A$11,0,1,1)</f>
        <v>39157</v>
      </c>
      <c r="C1687" s="3">
        <f ca="1">OFFSET(InputPriceData!G$15,CalculationsAndCharts!$A1687+$A$11,IF($C$7,8,0),1,1)</f>
        <v>121531600</v>
      </c>
      <c r="D1687" s="4">
        <f ca="1">OFFSET(InputPriceData!C$15,CalculationsAndCharts!$A1687+$A$11,IF($C$7,8,0),1,1)</f>
        <v>120.2</v>
      </c>
      <c r="E1687" s="4">
        <f ca="1">OFFSET(InputPriceData!D$15,CalculationsAndCharts!$A1687+$A$11,IF($C$7,8,0),1,1)</f>
        <v>120.48</v>
      </c>
      <c r="F1687" s="4">
        <f ca="1">OFFSET(InputPriceData!E$15,CalculationsAndCharts!$A1687+$A$11,IF($C$7,8,0),1,1)</f>
        <v>119.18</v>
      </c>
      <c r="G1687" s="4">
        <f ca="1">OFFSET(InputPriceData!F$15,CalculationsAndCharts!$A1687+$A$11,IF($C$7,8,0),1,1)</f>
        <v>119.53</v>
      </c>
      <c r="H1687" s="138"/>
      <c r="I1687" s="138"/>
      <c r="O1687" s="246">
        <f t="shared" ca="1" si="250"/>
        <v>-2.4028780350691021</v>
      </c>
      <c r="P1687" s="246">
        <f t="shared" ca="1" si="251"/>
        <v>-2.9910155905571156</v>
      </c>
      <c r="Q1687" s="246">
        <f t="shared" ca="1" si="253"/>
        <v>3.6299661981545497</v>
      </c>
      <c r="R1687" s="4">
        <f t="shared" ca="1" si="254"/>
        <v>-0.82397890979748734</v>
      </c>
      <c r="S1687" s="4">
        <f t="shared" ca="1" si="252"/>
        <v>0.29417765620279829</v>
      </c>
      <c r="W1687" s="246">
        <f t="shared" ca="1" si="255"/>
        <v>-2.4028780350691021</v>
      </c>
      <c r="X1687" s="246">
        <f t="shared" ca="1" si="256"/>
        <v>-2.9910155905571156</v>
      </c>
      <c r="Y1687" s="246">
        <f t="shared" ca="1" si="257"/>
        <v>3.6299661981545497</v>
      </c>
      <c r="Z1687" s="4">
        <f t="shared" ca="1" si="258"/>
        <v>-0.82397890979748734</v>
      </c>
      <c r="AA1687" s="4">
        <f t="shared" ca="1" si="259"/>
        <v>-0.63241881661861765</v>
      </c>
    </row>
    <row r="1688" spans="1:27" x14ac:dyDescent="0.25">
      <c r="A1688">
        <v>1656</v>
      </c>
      <c r="B1688" s="176">
        <f ca="1">OFFSET(InputPriceData!B$15,CalculationsAndCharts!$A1688+$A$11,0,1,1)</f>
        <v>39156</v>
      </c>
      <c r="C1688" s="3">
        <f ca="1">OFFSET(InputPriceData!G$15,CalculationsAndCharts!$A1688+$A$11,IF($C$7,8,0),1,1)</f>
        <v>132435900</v>
      </c>
      <c r="D1688" s="4">
        <f ca="1">OFFSET(InputPriceData!C$15,CalculationsAndCharts!$A1688+$A$11,IF($C$7,8,0),1,1)</f>
        <v>119.43</v>
      </c>
      <c r="E1688" s="4">
        <f ca="1">OFFSET(InputPriceData!D$15,CalculationsAndCharts!$A1688+$A$11,IF($C$7,8,0),1,1)</f>
        <v>120.31</v>
      </c>
      <c r="F1688" s="4">
        <f ca="1">OFFSET(InputPriceData!E$15,CalculationsAndCharts!$A1688+$A$11,IF($C$7,8,0),1,1)</f>
        <v>119.28</v>
      </c>
      <c r="G1688" s="4">
        <f ca="1">OFFSET(InputPriceData!F$15,CalculationsAndCharts!$A1688+$A$11,IF($C$7,8,0),1,1)</f>
        <v>119.86</v>
      </c>
      <c r="H1688" s="138"/>
      <c r="I1688" s="138"/>
      <c r="O1688" s="246">
        <f t="shared" ca="1" si="250"/>
        <v>-2.2701303081156063</v>
      </c>
      <c r="P1688" s="246">
        <f t="shared" ca="1" si="251"/>
        <v>-3.1549744137782172</v>
      </c>
      <c r="Q1688" s="246">
        <f t="shared" ca="1" si="253"/>
        <v>3.6629325914778503</v>
      </c>
      <c r="R1688" s="4">
        <f t="shared" ca="1" si="254"/>
        <v>-0.86132472683733119</v>
      </c>
      <c r="S1688" s="4">
        <f t="shared" ca="1" si="252"/>
        <v>0.17203710226734534</v>
      </c>
      <c r="W1688" s="246">
        <f t="shared" ca="1" si="255"/>
        <v>-2.2701303081156063</v>
      </c>
      <c r="X1688" s="246">
        <f t="shared" ca="1" si="256"/>
        <v>-3.1549744137782172</v>
      </c>
      <c r="Y1688" s="246">
        <f t="shared" ca="1" si="257"/>
        <v>3.6629325914778503</v>
      </c>
      <c r="Z1688" s="4">
        <f t="shared" ca="1" si="258"/>
        <v>-0.86132472683733119</v>
      </c>
      <c r="AA1688" s="4">
        <f t="shared" ca="1" si="259"/>
        <v>-0.70380742053147494</v>
      </c>
    </row>
    <row r="1689" spans="1:27" x14ac:dyDescent="0.25">
      <c r="A1689">
        <v>1657</v>
      </c>
      <c r="B1689" s="176">
        <f ca="1">OFFSET(InputPriceData!B$15,CalculationsAndCharts!$A1689+$A$11,0,1,1)</f>
        <v>39155</v>
      </c>
      <c r="C1689" s="3">
        <f ca="1">OFFSET(InputPriceData!G$15,CalculationsAndCharts!$A1689+$A$11,IF($C$7,8,0),1,1)</f>
        <v>231853800</v>
      </c>
      <c r="D1689" s="4">
        <f ca="1">OFFSET(InputPriceData!C$15,CalculationsAndCharts!$A1689+$A$11,IF($C$7,8,0),1,1)</f>
        <v>118.97</v>
      </c>
      <c r="E1689" s="4">
        <f ca="1">OFFSET(InputPriceData!D$15,CalculationsAndCharts!$A1689+$A$11,IF($C$7,8,0),1,1)</f>
        <v>119.77</v>
      </c>
      <c r="F1689" s="4">
        <f ca="1">OFFSET(InputPriceData!E$15,CalculationsAndCharts!$A1689+$A$11,IF($C$7,8,0),1,1)</f>
        <v>117.53</v>
      </c>
      <c r="G1689" s="4">
        <f ca="1">OFFSET(InputPriceData!F$15,CalculationsAndCharts!$A1689+$A$11,IF($C$7,8,0),1,1)</f>
        <v>119.7</v>
      </c>
      <c r="H1689" s="138"/>
      <c r="I1689" s="138"/>
      <c r="O1689" s="246">
        <f t="shared" ca="1" si="250"/>
        <v>-2.6328755376874948</v>
      </c>
      <c r="P1689" s="246">
        <f t="shared" ca="1" si="251"/>
        <v>-3.3097906863392379</v>
      </c>
      <c r="Q1689" s="246">
        <f t="shared" ca="1" si="253"/>
        <v>3.6961983768696776</v>
      </c>
      <c r="R1689" s="4">
        <f t="shared" ca="1" si="254"/>
        <v>-0.89545807580336378</v>
      </c>
      <c r="S1689" s="4">
        <f t="shared" ca="1" si="252"/>
        <v>2.3401397682648952E-2</v>
      </c>
      <c r="W1689" s="246">
        <f t="shared" ca="1" si="255"/>
        <v>-2.6328755376874948</v>
      </c>
      <c r="X1689" s="246">
        <f t="shared" ca="1" si="256"/>
        <v>-3.3097906863392379</v>
      </c>
      <c r="Y1689" s="246">
        <f t="shared" ca="1" si="257"/>
        <v>3.6961983768696776</v>
      </c>
      <c r="Z1689" s="4">
        <f t="shared" ca="1" si="258"/>
        <v>-0.89545807580336378</v>
      </c>
      <c r="AA1689" s="4">
        <f t="shared" ca="1" si="259"/>
        <v>-0.77196187324838861</v>
      </c>
    </row>
    <row r="1690" spans="1:27" x14ac:dyDescent="0.25">
      <c r="A1690">
        <v>1658</v>
      </c>
      <c r="B1690" s="176">
        <f ca="1">OFFSET(InputPriceData!B$15,CalculationsAndCharts!$A1690+$A$11,0,1,1)</f>
        <v>39154</v>
      </c>
      <c r="C1690" s="3">
        <f ca="1">OFFSET(InputPriceData!G$15,CalculationsAndCharts!$A1690+$A$11,IF($C$7,8,0),1,1)</f>
        <v>190605200</v>
      </c>
      <c r="D1690" s="4">
        <f ca="1">OFFSET(InputPriceData!C$15,CalculationsAndCharts!$A1690+$A$11,IF($C$7,8,0),1,1)</f>
        <v>120.48</v>
      </c>
      <c r="E1690" s="4">
        <f ca="1">OFFSET(InputPriceData!D$15,CalculationsAndCharts!$A1690+$A$11,IF($C$7,8,0),1,1)</f>
        <v>120.99</v>
      </c>
      <c r="F1690" s="4">
        <f ca="1">OFFSET(InputPriceData!E$15,CalculationsAndCharts!$A1690+$A$11,IF($C$7,8,0),1,1)</f>
        <v>118.64</v>
      </c>
      <c r="G1690" s="4">
        <f ca="1">OFFSET(InputPriceData!F$15,CalculationsAndCharts!$A1690+$A$11,IF($C$7,8,0),1,1)</f>
        <v>118.82</v>
      </c>
      <c r="H1690" s="138"/>
      <c r="I1690" s="138"/>
      <c r="O1690" s="246">
        <f t="shared" ca="1" si="250"/>
        <v>-3.7769867061487998</v>
      </c>
      <c r="P1690" s="246">
        <f t="shared" ca="1" si="251"/>
        <v>-3.4454454459268127</v>
      </c>
      <c r="Q1690" s="246">
        <f t="shared" ca="1" si="253"/>
        <v>3.7297662733296444</v>
      </c>
      <c r="R1690" s="4">
        <f t="shared" ca="1" si="254"/>
        <v>-0.92376980041995704</v>
      </c>
      <c r="S1690" s="4">
        <f t="shared" ca="1" si="252"/>
        <v>-0.14097739178865945</v>
      </c>
      <c r="W1690" s="246">
        <f t="shared" ca="1" si="255"/>
        <v>-3.7769867061487998</v>
      </c>
      <c r="X1690" s="246">
        <f t="shared" ca="1" si="256"/>
        <v>-3.4454454459268127</v>
      </c>
      <c r="Y1690" s="246">
        <f t="shared" ca="1" si="257"/>
        <v>3.7297662733296444</v>
      </c>
      <c r="Z1690" s="4">
        <f t="shared" ca="1" si="258"/>
        <v>-0.92376980041995704</v>
      </c>
      <c r="AA1690" s="4">
        <f t="shared" ca="1" si="259"/>
        <v>-0.83073176836655216</v>
      </c>
    </row>
    <row r="1691" spans="1:27" x14ac:dyDescent="0.25">
      <c r="A1691">
        <v>1659</v>
      </c>
      <c r="B1691" s="176">
        <f ca="1">OFFSET(InputPriceData!B$15,CalculationsAndCharts!$A1691+$A$11,0,1,1)</f>
        <v>39153</v>
      </c>
      <c r="C1691" s="3">
        <f ca="1">OFFSET(InputPriceData!G$15,CalculationsAndCharts!$A1691+$A$11,IF($C$7,8,0),1,1)</f>
        <v>80366900</v>
      </c>
      <c r="D1691" s="4">
        <f ca="1">OFFSET(InputPriceData!C$15,CalculationsAndCharts!$A1691+$A$11,IF($C$7,8,0),1,1)</f>
        <v>120.68</v>
      </c>
      <c r="E1691" s="4">
        <f ca="1">OFFSET(InputPriceData!D$15,CalculationsAndCharts!$A1691+$A$11,IF($C$7,8,0),1,1)</f>
        <v>121.47</v>
      </c>
      <c r="F1691" s="4">
        <f ca="1">OFFSET(InputPriceData!E$15,CalculationsAndCharts!$A1691+$A$11,IF($C$7,8,0),1,1)</f>
        <v>120.46</v>
      </c>
      <c r="G1691" s="4">
        <f ca="1">OFFSET(InputPriceData!F$15,CalculationsAndCharts!$A1691+$A$11,IF($C$7,8,0),1,1)</f>
        <v>121.17</v>
      </c>
      <c r="H1691" s="138"/>
      <c r="I1691" s="138"/>
      <c r="O1691" s="246">
        <f t="shared" ca="1" si="250"/>
        <v>-1.6412012908117584</v>
      </c>
      <c r="P1691" s="246">
        <f t="shared" ca="1" si="251"/>
        <v>-3.6273356418150082</v>
      </c>
      <c r="Q1691" s="246">
        <f t="shared" ca="1" si="253"/>
        <v>3.7636390245505997</v>
      </c>
      <c r="R1691" s="4">
        <f t="shared" ca="1" si="254"/>
        <v>-0.9637841509649383</v>
      </c>
      <c r="S1691" s="4">
        <f t="shared" ca="1" si="252"/>
        <v>-0.48104758816455151</v>
      </c>
      <c r="W1691" s="246">
        <f t="shared" ca="1" si="255"/>
        <v>-1.6412012908117584</v>
      </c>
      <c r="X1691" s="246">
        <f t="shared" ca="1" si="256"/>
        <v>-3.6273356418150082</v>
      </c>
      <c r="Y1691" s="246">
        <f t="shared" ca="1" si="257"/>
        <v>3.7636390245505997</v>
      </c>
      <c r="Z1691" s="4">
        <f t="shared" ca="1" si="258"/>
        <v>-0.9637841509649383</v>
      </c>
      <c r="AA1691" s="4">
        <f t="shared" ca="1" si="259"/>
        <v>-0.91748850156549655</v>
      </c>
    </row>
    <row r="1692" spans="1:27" x14ac:dyDescent="0.25">
      <c r="A1692">
        <v>1660</v>
      </c>
      <c r="B1692" s="176">
        <f ca="1">OFFSET(InputPriceData!B$15,CalculationsAndCharts!$A1692+$A$11,0,1,1)</f>
        <v>39150</v>
      </c>
      <c r="C1692" s="3">
        <f ca="1">OFFSET(InputPriceData!G$15,CalculationsAndCharts!$A1692+$A$11,IF($C$7,8,0),1,1)</f>
        <v>107765100</v>
      </c>
      <c r="D1692" s="4">
        <f ca="1">OFFSET(InputPriceData!C$15,CalculationsAndCharts!$A1692+$A$11,IF($C$7,8,0),1,1)</f>
        <v>121.45</v>
      </c>
      <c r="E1692" s="4">
        <f ca="1">OFFSET(InputPriceData!D$15,CalculationsAndCharts!$A1692+$A$11,IF($C$7,8,0),1,1)</f>
        <v>121.54</v>
      </c>
      <c r="F1692" s="4">
        <f ca="1">OFFSET(InputPriceData!E$15,CalculationsAndCharts!$A1692+$A$11,IF($C$7,8,0),1,1)</f>
        <v>120.39</v>
      </c>
      <c r="G1692" s="4">
        <f ca="1">OFFSET(InputPriceData!F$15,CalculationsAndCharts!$A1692+$A$11,IF($C$7,8,0),1,1)</f>
        <v>120.99</v>
      </c>
      <c r="H1692" s="138"/>
      <c r="I1692" s="138"/>
      <c r="O1692" s="246">
        <f t="shared" ca="1" si="250"/>
        <v>-1.9497885382054188</v>
      </c>
      <c r="P1692" s="246">
        <f t="shared" ca="1" si="251"/>
        <v>-3.7978193991428859</v>
      </c>
      <c r="Q1692" s="246">
        <f t="shared" ca="1" si="253"/>
        <v>3.7978193991428859</v>
      </c>
      <c r="R1692" s="4">
        <f t="shared" ca="1" si="254"/>
        <v>-1</v>
      </c>
      <c r="S1692" s="4">
        <f t="shared" ca="1" si="252"/>
        <v>-1</v>
      </c>
      <c r="W1692" s="246">
        <f t="shared" ca="1" si="255"/>
        <v>-1.9497885382054188</v>
      </c>
      <c r="X1692" s="246">
        <f t="shared" ca="1" si="256"/>
        <v>-3.7978193991428859</v>
      </c>
      <c r="Y1692" s="246">
        <f t="shared" ca="1" si="257"/>
        <v>3.7978193991428859</v>
      </c>
      <c r="Z1692" s="4">
        <f t="shared" ca="1" si="258"/>
        <v>-1</v>
      </c>
      <c r="AA1692" s="4">
        <f t="shared" ca="1" si="259"/>
        <v>-1</v>
      </c>
    </row>
    <row r="1693" spans="1:27" x14ac:dyDescent="0.25">
      <c r="A1693">
        <v>1661</v>
      </c>
      <c r="B1693" s="176">
        <f ca="1">OFFSET(InputPriceData!B$15,CalculationsAndCharts!$A1693+$A$11,0,1,1)</f>
        <v>39149</v>
      </c>
      <c r="C1693" s="3">
        <f ca="1">OFFSET(InputPriceData!G$15,CalculationsAndCharts!$A1693+$A$11,IF($C$7,8,0),1,1)</f>
        <v>117891600</v>
      </c>
      <c r="D1693" s="4">
        <f ca="1">OFFSET(InputPriceData!C$15,CalculationsAndCharts!$A1693+$A$11,IF($C$7,8,0),1,1)</f>
        <v>120.79</v>
      </c>
      <c r="E1693" s="4">
        <f ca="1">OFFSET(InputPriceData!D$15,CalculationsAndCharts!$A1693+$A$11,IF($C$7,8,0),1,1)</f>
        <v>121.32</v>
      </c>
      <c r="F1693" s="4">
        <f ca="1">OFFSET(InputPriceData!E$15,CalculationsAndCharts!$A1693+$A$11,IF($C$7,8,0),1,1)</f>
        <v>120.38</v>
      </c>
      <c r="G1693" s="4">
        <f ca="1">OFFSET(InputPriceData!F$15,CalculationsAndCharts!$A1693+$A$11,IF($C$7,8,0),1,1)</f>
        <v>120.96</v>
      </c>
      <c r="H1693" s="138"/>
      <c r="I1693" s="138"/>
      <c r="O1693" s="246">
        <f t="shared" ca="1" si="250"/>
        <v>-2.1261376571384232</v>
      </c>
      <c r="P1693" s="246">
        <f t="shared" ca="1" si="251"/>
        <v>-3.8169516883829102</v>
      </c>
      <c r="Q1693" s="246">
        <f t="shared" ca="1" si="253"/>
        <v>3.8169516883829102</v>
      </c>
      <c r="R1693" s="4">
        <f t="shared" ca="1" si="254"/>
        <v>-1</v>
      </c>
      <c r="S1693" s="4">
        <f t="shared" ca="1" si="252"/>
        <v>-1</v>
      </c>
      <c r="W1693" s="246">
        <f t="shared" ca="1" si="255"/>
        <v>-2.1261376571384232</v>
      </c>
      <c r="X1693" s="246">
        <f t="shared" ca="1" si="256"/>
        <v>-3.8169516883829102</v>
      </c>
      <c r="Y1693" s="246">
        <f t="shared" ca="1" si="257"/>
        <v>3.8169516883829102</v>
      </c>
      <c r="Z1693" s="4">
        <f t="shared" ca="1" si="258"/>
        <v>-1</v>
      </c>
      <c r="AA1693" s="4">
        <f t="shared" ca="1" si="259"/>
        <v>-1</v>
      </c>
    </row>
    <row r="1694" spans="1:27" x14ac:dyDescent="0.25">
      <c r="A1694">
        <v>1662</v>
      </c>
      <c r="B1694" s="176">
        <f ca="1">OFFSET(InputPriceData!B$15,CalculationsAndCharts!$A1694+$A$11,0,1,1)</f>
        <v>39148</v>
      </c>
      <c r="C1694" s="3">
        <f ca="1">OFFSET(InputPriceData!G$15,CalculationsAndCharts!$A1694+$A$11,IF($C$7,8,0),1,1)</f>
        <v>115144900</v>
      </c>
      <c r="D1694" s="4">
        <f ca="1">OFFSET(InputPriceData!C$15,CalculationsAndCharts!$A1694+$A$11,IF($C$7,8,0),1,1)</f>
        <v>119.97</v>
      </c>
      <c r="E1694" s="4">
        <f ca="1">OFFSET(InputPriceData!D$15,CalculationsAndCharts!$A1694+$A$11,IF($C$7,8,0),1,1)</f>
        <v>120.71</v>
      </c>
      <c r="F1694" s="4">
        <f ca="1">OFFSET(InputPriceData!E$15,CalculationsAndCharts!$A1694+$A$11,IF($C$7,8,0),1,1)</f>
        <v>119.8</v>
      </c>
      <c r="G1694" s="4">
        <f ca="1">OFFSET(InputPriceData!F$15,CalculationsAndCharts!$A1694+$A$11,IF($C$7,8,0),1,1)</f>
        <v>119.94</v>
      </c>
      <c r="H1694" s="138"/>
      <c r="I1694" s="138"/>
      <c r="O1694" s="246">
        <f t="shared" ca="1" si="250"/>
        <v>-3.3499827281694552</v>
      </c>
      <c r="P1694" s="246">
        <f t="shared" ca="1" si="251"/>
        <v>-3.6276018115054423</v>
      </c>
      <c r="Q1694" s="246">
        <f t="shared" ca="1" si="253"/>
        <v>3.6276018115054423</v>
      </c>
      <c r="R1694" s="4">
        <f t="shared" ca="1" si="254"/>
        <v>-1</v>
      </c>
      <c r="S1694" s="4">
        <f t="shared" ca="1" si="252"/>
        <v>-1</v>
      </c>
      <c r="W1694" s="246">
        <f t="shared" ca="1" si="255"/>
        <v>-3.3499827281694552</v>
      </c>
      <c r="X1694" s="246">
        <f t="shared" ca="1" si="256"/>
        <v>-3.6276018115054423</v>
      </c>
      <c r="Y1694" s="246">
        <f t="shared" ca="1" si="257"/>
        <v>3.6276018115054423</v>
      </c>
      <c r="Z1694" s="4">
        <f t="shared" ca="1" si="258"/>
        <v>-1</v>
      </c>
      <c r="AA1694" s="4">
        <f t="shared" ca="1" si="259"/>
        <v>-1</v>
      </c>
    </row>
    <row r="1695" spans="1:27" x14ac:dyDescent="0.25">
      <c r="A1695">
        <v>1663</v>
      </c>
      <c r="B1695" s="176">
        <f ca="1">OFFSET(InputPriceData!B$15,CalculationsAndCharts!$A1695+$A$11,0,1,1)</f>
        <v>39147</v>
      </c>
      <c r="C1695" s="3">
        <f ca="1">OFFSET(InputPriceData!G$15,CalculationsAndCharts!$A1695+$A$11,IF($C$7,8,0),1,1)</f>
        <v>143333300</v>
      </c>
      <c r="D1695" s="4">
        <f ca="1">OFFSET(InputPriceData!C$15,CalculationsAndCharts!$A1695+$A$11,IF($C$7,8,0),1,1)</f>
        <v>119.27</v>
      </c>
      <c r="E1695" s="4">
        <f ca="1">OFFSET(InputPriceData!D$15,CalculationsAndCharts!$A1695+$A$11,IF($C$7,8,0),1,1)</f>
        <v>120.42</v>
      </c>
      <c r="F1695" s="4">
        <f ca="1">OFFSET(InputPriceData!E$15,CalculationsAndCharts!$A1695+$A$11,IF($C$7,8,0),1,1)</f>
        <v>118.36</v>
      </c>
      <c r="G1695" s="4">
        <f ca="1">OFFSET(InputPriceData!F$15,CalculationsAndCharts!$A1695+$A$11,IF($C$7,8,0),1,1)</f>
        <v>120.06</v>
      </c>
      <c r="H1695" s="138"/>
      <c r="I1695" s="138"/>
      <c r="O1695" s="246">
        <f t="shared" ca="1" si="250"/>
        <v>-3.4882694719110994</v>
      </c>
      <c r="P1695" s="246">
        <f t="shared" ca="1" si="251"/>
        <v>-3.2227563076530679</v>
      </c>
      <c r="Q1695" s="246">
        <f t="shared" ca="1" si="253"/>
        <v>3.2227563076530679</v>
      </c>
      <c r="R1695" s="4">
        <f t="shared" ca="1" si="254"/>
        <v>-1</v>
      </c>
      <c r="S1695" s="4">
        <f t="shared" ca="1" si="252"/>
        <v>-1</v>
      </c>
      <c r="W1695" s="246">
        <f t="shared" ca="1" si="255"/>
        <v>-3.4882694719110994</v>
      </c>
      <c r="X1695" s="246">
        <f t="shared" ca="1" si="256"/>
        <v>-3.2227563076530679</v>
      </c>
      <c r="Y1695" s="246">
        <f t="shared" ca="1" si="257"/>
        <v>3.2227563076530679</v>
      </c>
      <c r="Z1695" s="4">
        <f t="shared" ca="1" si="258"/>
        <v>-1</v>
      </c>
      <c r="AA1695" s="4">
        <f t="shared" ca="1" si="259"/>
        <v>-1</v>
      </c>
    </row>
    <row r="1696" spans="1:27" x14ac:dyDescent="0.25">
      <c r="A1696">
        <v>1664</v>
      </c>
      <c r="B1696" s="176">
        <f ca="1">OFFSET(InputPriceData!B$15,CalculationsAndCharts!$A1696+$A$11,0,1,1)</f>
        <v>39146</v>
      </c>
      <c r="C1696" s="3">
        <f ca="1">OFFSET(InputPriceData!G$15,CalculationsAndCharts!$A1696+$A$11,IF($C$7,8,0),1,1)</f>
        <v>143750400</v>
      </c>
      <c r="D1696" s="4">
        <f ca="1">OFFSET(InputPriceData!C$15,CalculationsAndCharts!$A1696+$A$11,IF($C$7,8,0),1,1)</f>
        <v>118.54</v>
      </c>
      <c r="E1696" s="4">
        <f ca="1">OFFSET(InputPriceData!D$15,CalculationsAndCharts!$A1696+$A$11,IF($C$7,8,0),1,1)</f>
        <v>119.96</v>
      </c>
      <c r="F1696" s="4">
        <f ca="1">OFFSET(InputPriceData!E$15,CalculationsAndCharts!$A1696+$A$11,IF($C$7,8,0),1,1)</f>
        <v>118.02</v>
      </c>
      <c r="G1696" s="4">
        <f ca="1">OFFSET(InputPriceData!F$15,CalculationsAndCharts!$A1696+$A$11,IF($C$7,8,0),1,1)</f>
        <v>118.04</v>
      </c>
      <c r="H1696" s="138"/>
      <c r="I1696" s="138"/>
      <c r="O1696" s="246">
        <f t="shared" ca="1" si="250"/>
        <v>-5.8705504441731193</v>
      </c>
      <c r="P1696" s="246">
        <f t="shared" ca="1" si="251"/>
        <v>-2.6156848955740739</v>
      </c>
      <c r="Q1696" s="246">
        <f t="shared" ca="1" si="253"/>
        <v>2.6156848955740739</v>
      </c>
      <c r="R1696" s="4">
        <f t="shared" ca="1" si="254"/>
        <v>-1</v>
      </c>
      <c r="S1696" s="4">
        <f t="shared" ca="1" si="252"/>
        <v>-1</v>
      </c>
      <c r="W1696" s="246">
        <f t="shared" ca="1" si="255"/>
        <v>-5.8705504441731193</v>
      </c>
      <c r="X1696" s="246">
        <f t="shared" ca="1" si="256"/>
        <v>-2.6156848955740739</v>
      </c>
      <c r="Y1696" s="246">
        <f t="shared" ca="1" si="257"/>
        <v>2.6156848955740739</v>
      </c>
      <c r="Z1696" s="4">
        <f t="shared" ca="1" si="258"/>
        <v>-1</v>
      </c>
      <c r="AA1696" s="4">
        <f t="shared" ca="1" si="259"/>
        <v>-1</v>
      </c>
    </row>
    <row r="1697" spans="1:27" x14ac:dyDescent="0.25">
      <c r="A1697">
        <v>1665</v>
      </c>
      <c r="B1697" s="176">
        <f ca="1">OFFSET(InputPriceData!B$15,CalculationsAndCharts!$A1697+$A$11,0,1,1)</f>
        <v>39143</v>
      </c>
      <c r="C1697" s="3">
        <f ca="1">OFFSET(InputPriceData!G$15,CalculationsAndCharts!$A1697+$A$11,IF($C$7,8,0),1,1)</f>
        <v>162574000</v>
      </c>
      <c r="D1697" s="4">
        <f ca="1">OFFSET(InputPriceData!C$15,CalculationsAndCharts!$A1697+$A$11,IF($C$7,8,0),1,1)</f>
        <v>120.37</v>
      </c>
      <c r="E1697" s="4">
        <f ca="1">OFFSET(InputPriceData!D$15,CalculationsAndCharts!$A1697+$A$11,IF($C$7,8,0),1,1)</f>
        <v>120.89</v>
      </c>
      <c r="F1697" s="4">
        <f ca="1">OFFSET(InputPriceData!E$15,CalculationsAndCharts!$A1697+$A$11,IF($C$7,8,0),1,1)</f>
        <v>119.17</v>
      </c>
      <c r="G1697" s="4">
        <f ca="1">OFFSET(InputPriceData!F$15,CalculationsAndCharts!$A1697+$A$11,IF($C$7,8,0),1,1)</f>
        <v>119.18</v>
      </c>
      <c r="H1697" s="138"/>
      <c r="I1697" s="138"/>
      <c r="O1697" s="246">
        <f t="shared" ref="O1697:O1760" ca="1" si="260">$N$38*(G1697-2*G1698+G1699)+2*$N$36*O1698-$N$37*O1699</f>
        <v>-5.1569075541381242</v>
      </c>
      <c r="P1697" s="246">
        <f t="shared" ref="P1697:P1760" ca="1" si="261">$N$41*(O1697+O1698)/2+$N$42*P1698+$N$43*P1699</f>
        <v>-1.9233574188650404</v>
      </c>
      <c r="Q1697" s="246">
        <f t="shared" ca="1" si="253"/>
        <v>1.9233574188650404</v>
      </c>
      <c r="R1697" s="4">
        <f t="shared" ca="1" si="254"/>
        <v>-1</v>
      </c>
      <c r="S1697" s="4">
        <f t="shared" ref="S1697:S1760" ca="1" si="262">(R1697+$A$21)/($A$21*R1697+1)</f>
        <v>-1</v>
      </c>
      <c r="W1697" s="246">
        <f t="shared" ca="1" si="255"/>
        <v>-5.1569075541381242</v>
      </c>
      <c r="X1697" s="246">
        <f t="shared" ca="1" si="256"/>
        <v>-1.9233574188650404</v>
      </c>
      <c r="Y1697" s="246">
        <f t="shared" ca="1" si="257"/>
        <v>1.9233574188650404</v>
      </c>
      <c r="Z1697" s="4">
        <f t="shared" ca="1" si="258"/>
        <v>-1</v>
      </c>
      <c r="AA1697" s="4">
        <f t="shared" ca="1" si="259"/>
        <v>-1</v>
      </c>
    </row>
    <row r="1698" spans="1:27" x14ac:dyDescent="0.25">
      <c r="A1698">
        <v>1666</v>
      </c>
      <c r="B1698" s="176">
        <f ca="1">OFFSET(InputPriceData!B$15,CalculationsAndCharts!$A1698+$A$11,0,1,1)</f>
        <v>39142</v>
      </c>
      <c r="C1698" s="3">
        <f ca="1">OFFSET(InputPriceData!G$15,CalculationsAndCharts!$A1698+$A$11,IF($C$7,8,0),1,1)</f>
        <v>212828600</v>
      </c>
      <c r="D1698" s="4">
        <f ca="1">OFFSET(InputPriceData!C$15,CalculationsAndCharts!$A1698+$A$11,IF($C$7,8,0),1,1)</f>
        <v>119.75</v>
      </c>
      <c r="E1698" s="4">
        <f ca="1">OFFSET(InputPriceData!D$15,CalculationsAndCharts!$A1698+$A$11,IF($C$7,8,0),1,1)</f>
        <v>121.4</v>
      </c>
      <c r="F1698" s="4">
        <f ca="1">OFFSET(InputPriceData!E$15,CalculationsAndCharts!$A1698+$A$11,IF($C$7,8,0),1,1)</f>
        <v>118.65</v>
      </c>
      <c r="G1698" s="4">
        <f ca="1">OFFSET(InputPriceData!F$15,CalculationsAndCharts!$A1698+$A$11,IF($C$7,8,0),1,1)</f>
        <v>120.76</v>
      </c>
      <c r="H1698" s="138"/>
      <c r="I1698" s="138"/>
      <c r="O1698" s="246">
        <f t="shared" ca="1" si="260"/>
        <v>-3.9060693991408062</v>
      </c>
      <c r="P1698" s="246">
        <f t="shared" ca="1" si="261"/>
        <v>-1.2861845833356638</v>
      </c>
      <c r="Q1698" s="246">
        <f t="shared" ref="Q1698:Q1761" ca="1" si="263">IF(ABS(P1698)&gt;(Q1699*0.991),ABS(P1698),(Q1699*0.991))</f>
        <v>1.2861845833356638</v>
      </c>
      <c r="R1698" s="4">
        <f t="shared" ref="R1698:R1761" ca="1" si="264">IF(Q1698&gt;0,P1698/Q1698,R1699)</f>
        <v>-1</v>
      </c>
      <c r="S1698" s="4">
        <f t="shared" ca="1" si="262"/>
        <v>-1</v>
      </c>
      <c r="W1698" s="246">
        <f t="shared" ref="W1698:W1761" ca="1" si="265">$V$38*(G1698-2*G1699+G1700)+2*$V$36*W1699-$V$37*W1700</f>
        <v>-3.9060693991408062</v>
      </c>
      <c r="X1698" s="246">
        <f t="shared" ref="X1698:X1761" ca="1" si="266">$V$41*(W1698+W1699)/2+$V$42*X1699+$V$43*X1700</f>
        <v>-1.2861845833356638</v>
      </c>
      <c r="Y1698" s="246">
        <f t="shared" ref="Y1698:Y1761" ca="1" si="267">IF(ABS(X1698)&gt;(Y1699*0.991),ABS(X1698),(Y1699*0.991))</f>
        <v>1.2861845833356638</v>
      </c>
      <c r="Z1698" s="4">
        <f t="shared" ref="Z1698:Z1761" ca="1" si="268">IF(Y1698&gt;0,X1698/Y1698,Z1699)</f>
        <v>-1</v>
      </c>
      <c r="AA1698" s="4">
        <f t="shared" ref="AA1698:AA1761" ca="1" si="269">(Z1698+$A$26)/($A$26*Z1698+1)</f>
        <v>-1</v>
      </c>
    </row>
    <row r="1699" spans="1:27" x14ac:dyDescent="0.25">
      <c r="A1699">
        <v>1667</v>
      </c>
      <c r="B1699" s="176">
        <f ca="1">OFFSET(InputPriceData!B$15,CalculationsAndCharts!$A1699+$A$11,0,1,1)</f>
        <v>39141</v>
      </c>
      <c r="C1699" s="3">
        <f ca="1">OFFSET(InputPriceData!G$15,CalculationsAndCharts!$A1699+$A$11,IF($C$7,8,0),1,1)</f>
        <v>177536300</v>
      </c>
      <c r="D1699" s="4">
        <f ca="1">OFFSET(InputPriceData!C$15,CalculationsAndCharts!$A1699+$A$11,IF($C$7,8,0),1,1)</f>
        <v>120.66</v>
      </c>
      <c r="E1699" s="4">
        <f ca="1">OFFSET(InputPriceData!D$15,CalculationsAndCharts!$A1699+$A$11,IF($C$7,8,0),1,1)</f>
        <v>122.02</v>
      </c>
      <c r="F1699" s="4">
        <f ca="1">OFFSET(InputPriceData!E$15,CalculationsAndCharts!$A1699+$A$11,IF($C$7,8,0),1,1)</f>
        <v>120.15</v>
      </c>
      <c r="G1699" s="4">
        <f ca="1">OFFSET(InputPriceData!F$15,CalculationsAndCharts!$A1699+$A$11,IF($C$7,8,0),1,1)</f>
        <v>121.12</v>
      </c>
      <c r="H1699" s="138"/>
      <c r="I1699" s="138"/>
      <c r="O1699" s="246">
        <f t="shared" ca="1" si="260"/>
        <v>-3.806975687931847</v>
      </c>
      <c r="P1699" s="246">
        <f t="shared" ca="1" si="261"/>
        <v>-0.69249852005434709</v>
      </c>
      <c r="Q1699" s="246">
        <f t="shared" ca="1" si="263"/>
        <v>0.88121372199754633</v>
      </c>
      <c r="R1699" s="4">
        <f t="shared" ca="1" si="264"/>
        <v>-0.78584627402826046</v>
      </c>
      <c r="S1699" s="4">
        <f t="shared" ca="1" si="262"/>
        <v>0.38995138373849225</v>
      </c>
      <c r="W1699" s="246">
        <f t="shared" ca="1" si="265"/>
        <v>-3.806975687931847</v>
      </c>
      <c r="X1699" s="246">
        <f t="shared" ca="1" si="266"/>
        <v>-0.69249852005434709</v>
      </c>
      <c r="Y1699" s="246">
        <f t="shared" ca="1" si="267"/>
        <v>0.88121372199754633</v>
      </c>
      <c r="Z1699" s="4">
        <f t="shared" ca="1" si="268"/>
        <v>-0.78584627402826046</v>
      </c>
      <c r="AA1699" s="4">
        <f t="shared" ca="1" si="269"/>
        <v>-0.56273580977914839</v>
      </c>
    </row>
    <row r="1700" spans="1:27" x14ac:dyDescent="0.25">
      <c r="A1700">
        <v>1668</v>
      </c>
      <c r="B1700" s="176">
        <f ca="1">OFFSET(InputPriceData!B$15,CalculationsAndCharts!$A1700+$A$11,0,1,1)</f>
        <v>39140</v>
      </c>
      <c r="C1700" s="3">
        <f ca="1">OFFSET(InputPriceData!G$15,CalculationsAndCharts!$A1700+$A$11,IF($C$7,8,0),1,1)</f>
        <v>274466500</v>
      </c>
      <c r="D1700" s="4">
        <f ca="1">OFFSET(InputPriceData!C$15,CalculationsAndCharts!$A1700+$A$11,IF($C$7,8,0),1,1)</f>
        <v>123.65</v>
      </c>
      <c r="E1700" s="4">
        <f ca="1">OFFSET(InputPriceData!D$15,CalculationsAndCharts!$A1700+$A$11,IF($C$7,8,0),1,1)</f>
        <v>123.93</v>
      </c>
      <c r="F1700" s="4">
        <f ca="1">OFFSET(InputPriceData!E$15,CalculationsAndCharts!$A1700+$A$11,IF($C$7,8,0),1,1)</f>
        <v>119.46</v>
      </c>
      <c r="G1700" s="4">
        <f ca="1">OFFSET(InputPriceData!F$15,CalculationsAndCharts!$A1700+$A$11,IF($C$7,8,0),1,1)</f>
        <v>119.89</v>
      </c>
      <c r="H1700" s="138"/>
      <c r="I1700" s="138"/>
      <c r="O1700" s="246">
        <f t="shared" ca="1" si="260"/>
        <v>-5.3538802210178842</v>
      </c>
      <c r="P1700" s="246">
        <f t="shared" ca="1" si="261"/>
        <v>-0.1566061022722614</v>
      </c>
      <c r="Q1700" s="246">
        <f t="shared" ca="1" si="263"/>
        <v>0.88921667204596</v>
      </c>
      <c r="R1700" s="4">
        <f t="shared" ca="1" si="264"/>
        <v>-0.17611692087591344</v>
      </c>
      <c r="S1700" s="4">
        <f t="shared" ca="1" si="262"/>
        <v>0.86023479157423532</v>
      </c>
      <c r="W1700" s="246">
        <f t="shared" ca="1" si="265"/>
        <v>-5.3538802210178842</v>
      </c>
      <c r="X1700" s="246">
        <f t="shared" ca="1" si="266"/>
        <v>-0.1566061022722614</v>
      </c>
      <c r="Y1700" s="246">
        <f t="shared" ca="1" si="267"/>
        <v>0.88921667204596</v>
      </c>
      <c r="Z1700" s="4">
        <f t="shared" ca="1" si="268"/>
        <v>-0.17611692087591344</v>
      </c>
      <c r="AA1700" s="4">
        <f t="shared" ca="1" si="269"/>
        <v>0.240850197171357</v>
      </c>
    </row>
    <row r="1701" spans="1:27" x14ac:dyDescent="0.25">
      <c r="A1701">
        <v>1669</v>
      </c>
      <c r="B1701" s="176">
        <f ca="1">OFFSET(InputPriceData!B$15,CalculationsAndCharts!$A1701+$A$11,0,1,1)</f>
        <v>39139</v>
      </c>
      <c r="C1701" s="3">
        <f ca="1">OFFSET(InputPriceData!G$15,CalculationsAndCharts!$A1701+$A$11,IF($C$7,8,0),1,1)</f>
        <v>69192800</v>
      </c>
      <c r="D1701" s="4">
        <f ca="1">OFFSET(InputPriceData!C$15,CalculationsAndCharts!$A1701+$A$11,IF($C$7,8,0),1,1)</f>
        <v>125.33</v>
      </c>
      <c r="E1701" s="4">
        <f ca="1">OFFSET(InputPriceData!D$15,CalculationsAndCharts!$A1701+$A$11,IF($C$7,8,0),1,1)</f>
        <v>125.43</v>
      </c>
      <c r="F1701" s="4">
        <f ca="1">OFFSET(InputPriceData!E$15,CalculationsAndCharts!$A1701+$A$11,IF($C$7,8,0),1,1)</f>
        <v>124.4</v>
      </c>
      <c r="G1701" s="4">
        <f ca="1">OFFSET(InputPriceData!F$15,CalculationsAndCharts!$A1701+$A$11,IF($C$7,8,0),1,1)</f>
        <v>124.76</v>
      </c>
      <c r="H1701" s="138"/>
      <c r="I1701" s="138"/>
      <c r="O1701" s="246">
        <f t="shared" ca="1" si="260"/>
        <v>-0.65317806769624021</v>
      </c>
      <c r="P1701" s="246">
        <f t="shared" ca="1" si="261"/>
        <v>0.13395527488692749</v>
      </c>
      <c r="Q1701" s="246">
        <f t="shared" ca="1" si="263"/>
        <v>0.89729230277089811</v>
      </c>
      <c r="R1701" s="4">
        <f t="shared" ca="1" si="264"/>
        <v>0.14928833611217296</v>
      </c>
      <c r="S1701" s="4">
        <f t="shared" ca="1" si="262"/>
        <v>0.92500510975469086</v>
      </c>
      <c r="W1701" s="246">
        <f t="shared" ca="1" si="265"/>
        <v>-0.65317806769624021</v>
      </c>
      <c r="X1701" s="246">
        <f t="shared" ca="1" si="266"/>
        <v>0.13395527488692749</v>
      </c>
      <c r="Y1701" s="246">
        <f t="shared" ca="1" si="267"/>
        <v>0.89729230277089811</v>
      </c>
      <c r="Z1701" s="4">
        <f t="shared" ca="1" si="268"/>
        <v>0.14928833611217296</v>
      </c>
      <c r="AA1701" s="4">
        <f t="shared" ca="1" si="269"/>
        <v>0.5183357438155004</v>
      </c>
    </row>
    <row r="1702" spans="1:27" x14ac:dyDescent="0.25">
      <c r="A1702">
        <v>1670</v>
      </c>
      <c r="B1702" s="176">
        <f ca="1">OFFSET(InputPriceData!B$15,CalculationsAndCharts!$A1702+$A$11,0,1,1)</f>
        <v>39136</v>
      </c>
      <c r="C1702" s="3">
        <f ca="1">OFFSET(InputPriceData!G$15,CalculationsAndCharts!$A1702+$A$11,IF($C$7,8,0),1,1)</f>
        <v>71966200</v>
      </c>
      <c r="D1702" s="4">
        <f ca="1">OFFSET(InputPriceData!C$15,CalculationsAndCharts!$A1702+$A$11,IF($C$7,8,0),1,1)</f>
        <v>125.26</v>
      </c>
      <c r="E1702" s="4">
        <f ca="1">OFFSET(InputPriceData!D$15,CalculationsAndCharts!$A1702+$A$11,IF($C$7,8,0),1,1)</f>
        <v>125.3</v>
      </c>
      <c r="F1702" s="4">
        <f ca="1">OFFSET(InputPriceData!E$15,CalculationsAndCharts!$A1702+$A$11,IF($C$7,8,0),1,1)</f>
        <v>124.65</v>
      </c>
      <c r="G1702" s="4">
        <f ca="1">OFFSET(InputPriceData!F$15,CalculationsAndCharts!$A1702+$A$11,IF($C$7,8,0),1,1)</f>
        <v>124.88</v>
      </c>
      <c r="H1702" s="138"/>
      <c r="I1702" s="138"/>
      <c r="O1702" s="246">
        <f t="shared" ca="1" si="260"/>
        <v>-0.48251923618216075</v>
      </c>
      <c r="P1702" s="246">
        <f t="shared" ca="1" si="261"/>
        <v>0.20046285863411256</v>
      </c>
      <c r="Q1702" s="246">
        <f t="shared" ca="1" si="263"/>
        <v>0.90544127423904952</v>
      </c>
      <c r="R1702" s="4">
        <f t="shared" ca="1" si="264"/>
        <v>0.22139796841334128</v>
      </c>
      <c r="S1702" s="4">
        <f t="shared" ca="1" si="262"/>
        <v>0.93507636220097168</v>
      </c>
      <c r="W1702" s="246">
        <f t="shared" ca="1" si="265"/>
        <v>-0.48251923618216075</v>
      </c>
      <c r="X1702" s="246">
        <f t="shared" ca="1" si="266"/>
        <v>0.20046285863411256</v>
      </c>
      <c r="Y1702" s="246">
        <f t="shared" ca="1" si="267"/>
        <v>0.90544127423904952</v>
      </c>
      <c r="Z1702" s="4">
        <f t="shared" ca="1" si="268"/>
        <v>0.22139796841334128</v>
      </c>
      <c r="AA1702" s="4">
        <f t="shared" ca="1" si="269"/>
        <v>0.57084444798754974</v>
      </c>
    </row>
    <row r="1703" spans="1:27" x14ac:dyDescent="0.25">
      <c r="A1703">
        <v>1671</v>
      </c>
      <c r="B1703" s="176">
        <f ca="1">OFFSET(InputPriceData!B$15,CalculationsAndCharts!$A1703+$A$11,0,1,1)</f>
        <v>39135</v>
      </c>
      <c r="C1703" s="3">
        <f ca="1">OFFSET(InputPriceData!G$15,CalculationsAndCharts!$A1703+$A$11,IF($C$7,8,0),1,1)</f>
        <v>79067400</v>
      </c>
      <c r="D1703" s="4">
        <f ca="1">OFFSET(InputPriceData!C$15,CalculationsAndCharts!$A1703+$A$11,IF($C$7,8,0),1,1)</f>
        <v>125.51</v>
      </c>
      <c r="E1703" s="4">
        <f ca="1">OFFSET(InputPriceData!D$15,CalculationsAndCharts!$A1703+$A$11,IF($C$7,8,0),1,1)</f>
        <v>125.83</v>
      </c>
      <c r="F1703" s="4">
        <f ca="1">OFFSET(InputPriceData!E$15,CalculationsAndCharts!$A1703+$A$11,IF($C$7,8,0),1,1)</f>
        <v>124.76</v>
      </c>
      <c r="G1703" s="4">
        <f ca="1">OFFSET(InputPriceData!F$15,CalculationsAndCharts!$A1703+$A$11,IF($C$7,8,0),1,1)</f>
        <v>125.36</v>
      </c>
      <c r="H1703" s="138"/>
      <c r="I1703" s="138"/>
      <c r="O1703" s="246">
        <f t="shared" ca="1" si="260"/>
        <v>8.1541085263719115E-2</v>
      </c>
      <c r="P1703" s="246">
        <f t="shared" ca="1" si="261"/>
        <v>0.2095057368667487</v>
      </c>
      <c r="Q1703" s="246">
        <f t="shared" ca="1" si="263"/>
        <v>0.9136642525116544</v>
      </c>
      <c r="R1703" s="4">
        <f t="shared" ca="1" si="264"/>
        <v>0.22930276224643725</v>
      </c>
      <c r="S1703" s="4">
        <f t="shared" ca="1" si="262"/>
        <v>0.93611448813002529</v>
      </c>
      <c r="W1703" s="246">
        <f t="shared" ca="1" si="265"/>
        <v>8.1541085263719115E-2</v>
      </c>
      <c r="X1703" s="246">
        <f t="shared" ca="1" si="266"/>
        <v>0.2095057368667487</v>
      </c>
      <c r="Y1703" s="246">
        <f t="shared" ca="1" si="267"/>
        <v>0.9136642525116544</v>
      </c>
      <c r="Z1703" s="4">
        <f t="shared" ca="1" si="268"/>
        <v>0.22930276224643725</v>
      </c>
      <c r="AA1703" s="4">
        <f t="shared" ca="1" si="269"/>
        <v>0.57643180059700505</v>
      </c>
    </row>
    <row r="1704" spans="1:27" x14ac:dyDescent="0.25">
      <c r="A1704">
        <v>1672</v>
      </c>
      <c r="B1704" s="176">
        <f ca="1">OFFSET(InputPriceData!B$15,CalculationsAndCharts!$A1704+$A$11,0,1,1)</f>
        <v>39134</v>
      </c>
      <c r="C1704" s="3">
        <f ca="1">OFFSET(InputPriceData!G$15,CalculationsAndCharts!$A1704+$A$11,IF($C$7,8,0),1,1)</f>
        <v>63971600</v>
      </c>
      <c r="D1704" s="4">
        <f ca="1">OFFSET(InputPriceData!C$15,CalculationsAndCharts!$A1704+$A$11,IF($C$7,8,0),1,1)</f>
        <v>125.14</v>
      </c>
      <c r="E1704" s="4">
        <f ca="1">OFFSET(InputPriceData!D$15,CalculationsAndCharts!$A1704+$A$11,IF($C$7,8,0),1,1)</f>
        <v>125.54</v>
      </c>
      <c r="F1704" s="4">
        <f ca="1">OFFSET(InputPriceData!E$15,CalculationsAndCharts!$A1704+$A$11,IF($C$7,8,0),1,1)</f>
        <v>124.92</v>
      </c>
      <c r="G1704" s="4">
        <f ca="1">OFFSET(InputPriceData!F$15,CalculationsAndCharts!$A1704+$A$11,IF($C$7,8,0),1,1)</f>
        <v>125.46</v>
      </c>
      <c r="H1704" s="138"/>
      <c r="I1704" s="138"/>
      <c r="O1704" s="246">
        <f t="shared" ca="1" si="260"/>
        <v>0.30039524512925342</v>
      </c>
      <c r="P1704" s="246">
        <f t="shared" ca="1" si="261"/>
        <v>0.17309217775274827</v>
      </c>
      <c r="Q1704" s="246">
        <f t="shared" ca="1" si="263"/>
        <v>0.92196190969894487</v>
      </c>
      <c r="R1704" s="4">
        <f t="shared" ca="1" si="264"/>
        <v>0.1877433068891852</v>
      </c>
      <c r="S1704" s="4">
        <f t="shared" ca="1" si="262"/>
        <v>0.93051511976382351</v>
      </c>
      <c r="W1704" s="246">
        <f t="shared" ca="1" si="265"/>
        <v>0.30039524512925342</v>
      </c>
      <c r="X1704" s="246">
        <f t="shared" ca="1" si="266"/>
        <v>0.17309217775274827</v>
      </c>
      <c r="Y1704" s="246">
        <f t="shared" ca="1" si="267"/>
        <v>0.92196190969894487</v>
      </c>
      <c r="Z1704" s="4">
        <f t="shared" ca="1" si="268"/>
        <v>0.1877433068891852</v>
      </c>
      <c r="AA1704" s="4">
        <f t="shared" ca="1" si="269"/>
        <v>0.54668846666150173</v>
      </c>
    </row>
    <row r="1705" spans="1:27" x14ac:dyDescent="0.25">
      <c r="A1705">
        <v>1673</v>
      </c>
      <c r="B1705" s="176">
        <f ca="1">OFFSET(InputPriceData!B$15,CalculationsAndCharts!$A1705+$A$11,0,1,1)</f>
        <v>39133</v>
      </c>
      <c r="C1705" s="3">
        <f ca="1">OFFSET(InputPriceData!G$15,CalculationsAndCharts!$A1705+$A$11,IF($C$7,8,0),1,1)</f>
        <v>56911800</v>
      </c>
      <c r="D1705" s="4">
        <f ca="1">OFFSET(InputPriceData!C$15,CalculationsAndCharts!$A1705+$A$11,IF($C$7,8,0),1,1)</f>
        <v>125.1</v>
      </c>
      <c r="E1705" s="4">
        <f ca="1">OFFSET(InputPriceData!D$15,CalculationsAndCharts!$A1705+$A$11,IF($C$7,8,0),1,1)</f>
        <v>125.65</v>
      </c>
      <c r="F1705" s="4">
        <f ca="1">OFFSET(InputPriceData!E$15,CalculationsAndCharts!$A1705+$A$11,IF($C$7,8,0),1,1)</f>
        <v>124.62</v>
      </c>
      <c r="G1705" s="4">
        <f ca="1">OFFSET(InputPriceData!F$15,CalculationsAndCharts!$A1705+$A$11,IF($C$7,8,0),1,1)</f>
        <v>125.51</v>
      </c>
      <c r="H1705" s="138"/>
      <c r="I1705" s="138"/>
      <c r="O1705" s="246">
        <f t="shared" ca="1" si="260"/>
        <v>0.48667225473895681</v>
      </c>
      <c r="P1705" s="246">
        <f t="shared" ca="1" si="261"/>
        <v>0.11851586549087741</v>
      </c>
      <c r="Q1705" s="246">
        <f t="shared" ca="1" si="263"/>
        <v>0.93033492401508056</v>
      </c>
      <c r="R1705" s="4">
        <f t="shared" ca="1" si="264"/>
        <v>0.12739053692555594</v>
      </c>
      <c r="S1705" s="4">
        <f t="shared" ca="1" si="262"/>
        <v>0.92171459185220161</v>
      </c>
      <c r="W1705" s="246">
        <f t="shared" ca="1" si="265"/>
        <v>0.48667225473895681</v>
      </c>
      <c r="X1705" s="246">
        <f t="shared" ca="1" si="266"/>
        <v>0.11851586549087741</v>
      </c>
      <c r="Y1705" s="246">
        <f t="shared" ca="1" si="267"/>
        <v>0.93033492401508056</v>
      </c>
      <c r="Z1705" s="4">
        <f t="shared" ca="1" si="268"/>
        <v>0.12739053692555594</v>
      </c>
      <c r="AA1705" s="4">
        <f t="shared" ca="1" si="269"/>
        <v>0.50181970429744582</v>
      </c>
    </row>
    <row r="1706" spans="1:27" x14ac:dyDescent="0.25">
      <c r="A1706">
        <v>1674</v>
      </c>
      <c r="B1706" s="176">
        <f ca="1">OFFSET(InputPriceData!B$15,CalculationsAndCharts!$A1706+$A$11,0,1,1)</f>
        <v>39129</v>
      </c>
      <c r="C1706" s="3">
        <f ca="1">OFFSET(InputPriceData!G$15,CalculationsAndCharts!$A1706+$A$11,IF($C$7,8,0),1,1)</f>
        <v>39841800</v>
      </c>
      <c r="D1706" s="4">
        <f ca="1">OFFSET(InputPriceData!C$15,CalculationsAndCharts!$A1706+$A$11,IF($C$7,8,0),1,1)</f>
        <v>124.99</v>
      </c>
      <c r="E1706" s="4">
        <f ca="1">OFFSET(InputPriceData!D$15,CalculationsAndCharts!$A1706+$A$11,IF($C$7,8,0),1,1)</f>
        <v>125.27</v>
      </c>
      <c r="F1706" s="4">
        <f ca="1">OFFSET(InputPriceData!E$15,CalculationsAndCharts!$A1706+$A$11,IF($C$7,8,0),1,1)</f>
        <v>124.81</v>
      </c>
      <c r="G1706" s="4">
        <f ca="1">OFFSET(InputPriceData!F$15,CalculationsAndCharts!$A1706+$A$11,IF($C$7,8,0),1,1)</f>
        <v>125.24</v>
      </c>
      <c r="H1706" s="138"/>
      <c r="I1706" s="138"/>
      <c r="O1706" s="246">
        <f t="shared" ca="1" si="260"/>
        <v>0.35455186040315806</v>
      </c>
      <c r="P1706" s="246">
        <f t="shared" ca="1" si="261"/>
        <v>6.7300298970794536E-2</v>
      </c>
      <c r="Q1706" s="246">
        <f t="shared" ca="1" si="263"/>
        <v>0.93878397983358286</v>
      </c>
      <c r="R1706" s="4">
        <f t="shared" ca="1" si="264"/>
        <v>7.1688802127540335E-2</v>
      </c>
      <c r="S1706" s="4">
        <f t="shared" ca="1" si="262"/>
        <v>0.91279531939593239</v>
      </c>
      <c r="W1706" s="246">
        <f t="shared" ca="1" si="265"/>
        <v>0.35455186040315806</v>
      </c>
      <c r="X1706" s="246">
        <f t="shared" ca="1" si="266"/>
        <v>6.7300298970794536E-2</v>
      </c>
      <c r="Y1706" s="246">
        <f t="shared" ca="1" si="267"/>
        <v>0.93878397983358286</v>
      </c>
      <c r="Z1706" s="4">
        <f t="shared" ca="1" si="268"/>
        <v>7.1688802127540335E-2</v>
      </c>
      <c r="AA1706" s="4">
        <f t="shared" ca="1" si="269"/>
        <v>0.45853993078139499</v>
      </c>
    </row>
    <row r="1707" spans="1:27" x14ac:dyDescent="0.25">
      <c r="A1707">
        <v>1675</v>
      </c>
      <c r="B1707" s="176">
        <f ca="1">OFFSET(InputPriceData!B$15,CalculationsAndCharts!$A1707+$A$11,0,1,1)</f>
        <v>39128</v>
      </c>
      <c r="C1707" s="3">
        <f ca="1">OFFSET(InputPriceData!G$15,CalculationsAndCharts!$A1707+$A$11,IF($C$7,8,0),1,1)</f>
        <v>38715200</v>
      </c>
      <c r="D1707" s="4">
        <f ca="1">OFFSET(InputPriceData!C$15,CalculationsAndCharts!$A1707+$A$11,IF($C$7,8,0),1,1)</f>
        <v>125.19</v>
      </c>
      <c r="E1707" s="4">
        <f ca="1">OFFSET(InputPriceData!D$15,CalculationsAndCharts!$A1707+$A$11,IF($C$7,8,0),1,1)</f>
        <v>125.43</v>
      </c>
      <c r="F1707" s="4">
        <f ca="1">OFFSET(InputPriceData!E$15,CalculationsAndCharts!$A1707+$A$11,IF($C$7,8,0),1,1)</f>
        <v>124.98</v>
      </c>
      <c r="G1707" s="4">
        <f ca="1">OFFSET(InputPriceData!F$15,CalculationsAndCharts!$A1707+$A$11,IF($C$7,8,0),1,1)</f>
        <v>125.3</v>
      </c>
      <c r="H1707" s="138"/>
      <c r="I1707" s="138"/>
      <c r="O1707" s="246">
        <f t="shared" ca="1" si="260"/>
        <v>0.55458499859213795</v>
      </c>
      <c r="P1707" s="246">
        <f t="shared" ca="1" si="261"/>
        <v>3.0971346978980206E-2</v>
      </c>
      <c r="Q1707" s="246">
        <f t="shared" ca="1" si="263"/>
        <v>0.94730976774327236</v>
      </c>
      <c r="R1707" s="4">
        <f t="shared" ca="1" si="264"/>
        <v>3.2694001512052033E-2</v>
      </c>
      <c r="S1707" s="4">
        <f t="shared" ca="1" si="262"/>
        <v>0.90603430331767687</v>
      </c>
      <c r="W1707" s="246">
        <f t="shared" ca="1" si="265"/>
        <v>0.55458499859213795</v>
      </c>
      <c r="X1707" s="246">
        <f t="shared" ca="1" si="266"/>
        <v>3.0971346978980206E-2</v>
      </c>
      <c r="Y1707" s="246">
        <f t="shared" ca="1" si="267"/>
        <v>0.94730976774327236</v>
      </c>
      <c r="Z1707" s="4">
        <f t="shared" ca="1" si="268"/>
        <v>3.2694001512052033E-2</v>
      </c>
      <c r="AA1707" s="4">
        <f t="shared" ca="1" si="269"/>
        <v>0.42710844781656215</v>
      </c>
    </row>
    <row r="1708" spans="1:27" x14ac:dyDescent="0.25">
      <c r="A1708">
        <v>1676</v>
      </c>
      <c r="B1708" s="176">
        <f ca="1">OFFSET(InputPriceData!B$15,CalculationsAndCharts!$A1708+$A$11,0,1,1)</f>
        <v>39127</v>
      </c>
      <c r="C1708" s="3">
        <f ca="1">OFFSET(InputPriceData!G$15,CalculationsAndCharts!$A1708+$A$11,IF($C$7,8,0),1,1)</f>
        <v>66039400</v>
      </c>
      <c r="D1708" s="4">
        <f ca="1">OFFSET(InputPriceData!C$15,CalculationsAndCharts!$A1708+$A$11,IF($C$7,8,0),1,1)</f>
        <v>124.44</v>
      </c>
      <c r="E1708" s="4">
        <f ca="1">OFFSET(InputPriceData!D$15,CalculationsAndCharts!$A1708+$A$11,IF($C$7,8,0),1,1)</f>
        <v>125.39</v>
      </c>
      <c r="F1708" s="4">
        <f ca="1">OFFSET(InputPriceData!E$15,CalculationsAndCharts!$A1708+$A$11,IF($C$7,8,0),1,1)</f>
        <v>124.43</v>
      </c>
      <c r="G1708" s="4">
        <f ca="1">OFFSET(InputPriceData!F$15,CalculationsAndCharts!$A1708+$A$11,IF($C$7,8,0),1,1)</f>
        <v>125.14</v>
      </c>
      <c r="H1708" s="138"/>
      <c r="I1708" s="138"/>
      <c r="O1708" s="246">
        <f t="shared" ca="1" si="260"/>
        <v>0.54195454222345385</v>
      </c>
      <c r="P1708" s="246">
        <f t="shared" ca="1" si="261"/>
        <v>2.6514303174001719E-2</v>
      </c>
      <c r="Q1708" s="246">
        <f t="shared" ca="1" si="263"/>
        <v>0.95591298460471474</v>
      </c>
      <c r="R1708" s="4">
        <f t="shared" ca="1" si="264"/>
        <v>2.7737151394554814E-2</v>
      </c>
      <c r="S1708" s="4">
        <f t="shared" ca="1" si="262"/>
        <v>0.90514170416090223</v>
      </c>
      <c r="W1708" s="246">
        <f t="shared" ca="1" si="265"/>
        <v>0.54195454222345385</v>
      </c>
      <c r="X1708" s="246">
        <f t="shared" ca="1" si="266"/>
        <v>2.6514303174001719E-2</v>
      </c>
      <c r="Y1708" s="246">
        <f t="shared" ca="1" si="267"/>
        <v>0.95591298460471474</v>
      </c>
      <c r="Z1708" s="4">
        <f t="shared" ca="1" si="268"/>
        <v>2.7737151394554814E-2</v>
      </c>
      <c r="AA1708" s="4">
        <f t="shared" ca="1" si="269"/>
        <v>0.42304354228303753</v>
      </c>
    </row>
    <row r="1709" spans="1:27" x14ac:dyDescent="0.25">
      <c r="A1709">
        <v>1677</v>
      </c>
      <c r="B1709" s="176">
        <f ca="1">OFFSET(InputPriceData!B$15,CalculationsAndCharts!$A1709+$A$11,0,1,1)</f>
        <v>39126</v>
      </c>
      <c r="C1709" s="3">
        <f ca="1">OFFSET(InputPriceData!G$15,CalculationsAndCharts!$A1709+$A$11,IF($C$7,8,0),1,1)</f>
        <v>64081800</v>
      </c>
      <c r="D1709" s="4">
        <f ca="1">OFFSET(InputPriceData!C$15,CalculationsAndCharts!$A1709+$A$11,IF($C$7,8,0),1,1)</f>
        <v>123.57</v>
      </c>
      <c r="E1709" s="4">
        <f ca="1">OFFSET(InputPriceData!D$15,CalculationsAndCharts!$A1709+$A$11,IF($C$7,8,0),1,1)</f>
        <v>124.54</v>
      </c>
      <c r="F1709" s="4">
        <f ca="1">OFFSET(InputPriceData!E$15,CalculationsAndCharts!$A1709+$A$11,IF($C$7,8,0),1,1)</f>
        <v>123.56</v>
      </c>
      <c r="G1709" s="4">
        <f ca="1">OFFSET(InputPriceData!F$15,CalculationsAndCharts!$A1709+$A$11,IF($C$7,8,0),1,1)</f>
        <v>124.33</v>
      </c>
      <c r="H1709" s="138"/>
      <c r="I1709" s="138"/>
      <c r="O1709" s="246">
        <f t="shared" ca="1" si="260"/>
        <v>-0.15283954159665691</v>
      </c>
      <c r="P1709" s="246">
        <f t="shared" ca="1" si="261"/>
        <v>8.3848040621733705E-2</v>
      </c>
      <c r="Q1709" s="246">
        <f t="shared" ca="1" si="263"/>
        <v>0.96459433360717939</v>
      </c>
      <c r="R1709" s="4">
        <f t="shared" ca="1" si="264"/>
        <v>8.6925703065429696E-2</v>
      </c>
      <c r="S1709" s="4">
        <f t="shared" ca="1" si="262"/>
        <v>0.91531754411976962</v>
      </c>
      <c r="W1709" s="246">
        <f t="shared" ca="1" si="265"/>
        <v>-0.15283954159665691</v>
      </c>
      <c r="X1709" s="246">
        <f t="shared" ca="1" si="266"/>
        <v>8.3848040621733705E-2</v>
      </c>
      <c r="Y1709" s="246">
        <f t="shared" ca="1" si="267"/>
        <v>0.96459433360717939</v>
      </c>
      <c r="Z1709" s="4">
        <f t="shared" ca="1" si="268"/>
        <v>8.6925703065429696E-2</v>
      </c>
      <c r="AA1709" s="4">
        <f t="shared" ca="1" si="269"/>
        <v>0.47056405841926313</v>
      </c>
    </row>
    <row r="1710" spans="1:27" x14ac:dyDescent="0.25">
      <c r="A1710">
        <v>1678</v>
      </c>
      <c r="B1710" s="176">
        <f ca="1">OFFSET(InputPriceData!B$15,CalculationsAndCharts!$A1710+$A$11,0,1,1)</f>
        <v>39125</v>
      </c>
      <c r="C1710" s="3">
        <f ca="1">OFFSET(InputPriceData!G$15,CalculationsAndCharts!$A1710+$A$11,IF($C$7,8,0),1,1)</f>
        <v>65657000</v>
      </c>
      <c r="D1710" s="4">
        <f ca="1">OFFSET(InputPriceData!C$15,CalculationsAndCharts!$A1710+$A$11,IF($C$7,8,0),1,1)</f>
        <v>123.71</v>
      </c>
      <c r="E1710" s="4">
        <f ca="1">OFFSET(InputPriceData!D$15,CalculationsAndCharts!$A1710+$A$11,IF($C$7,8,0),1,1)</f>
        <v>123.8</v>
      </c>
      <c r="F1710" s="4">
        <f ca="1">OFFSET(InputPriceData!E$15,CalculationsAndCharts!$A1710+$A$11,IF($C$7,8,0),1,1)</f>
        <v>123.07</v>
      </c>
      <c r="G1710" s="4">
        <f ca="1">OFFSET(InputPriceData!F$15,CalculationsAndCharts!$A1710+$A$11,IF($C$7,8,0),1,1)</f>
        <v>123.29</v>
      </c>
      <c r="H1710" s="138"/>
      <c r="I1710" s="138"/>
      <c r="O1710" s="246">
        <f t="shared" ca="1" si="260"/>
        <v>-1.1524635151238853</v>
      </c>
      <c r="P1710" s="246">
        <f t="shared" ca="1" si="261"/>
        <v>0.18688717988473175</v>
      </c>
      <c r="Q1710" s="246">
        <f t="shared" ca="1" si="263"/>
        <v>0.97335452432611447</v>
      </c>
      <c r="R1710" s="4">
        <f t="shared" ca="1" si="264"/>
        <v>0.19200319638327046</v>
      </c>
      <c r="S1710" s="4">
        <f t="shared" ca="1" si="262"/>
        <v>0.93110548928228387</v>
      </c>
      <c r="W1710" s="246">
        <f t="shared" ca="1" si="265"/>
        <v>-1.1524635151238853</v>
      </c>
      <c r="X1710" s="246">
        <f t="shared" ca="1" si="266"/>
        <v>0.18688717988473175</v>
      </c>
      <c r="Y1710" s="246">
        <f t="shared" ca="1" si="267"/>
        <v>0.97335452432611447</v>
      </c>
      <c r="Z1710" s="4">
        <f t="shared" ca="1" si="268"/>
        <v>0.19200319638327046</v>
      </c>
      <c r="AA1710" s="4">
        <f t="shared" ca="1" si="269"/>
        <v>0.54977943300609</v>
      </c>
    </row>
    <row r="1711" spans="1:27" x14ac:dyDescent="0.25">
      <c r="A1711">
        <v>1679</v>
      </c>
      <c r="B1711" s="176">
        <f ca="1">OFFSET(InputPriceData!B$15,CalculationsAndCharts!$A1711+$A$11,0,1,1)</f>
        <v>39122</v>
      </c>
      <c r="C1711" s="3">
        <f ca="1">OFFSET(InputPriceData!G$15,CalculationsAndCharts!$A1711+$A$11,IF($C$7,8,0),1,1)</f>
        <v>79084400</v>
      </c>
      <c r="D1711" s="4">
        <f ca="1">OFFSET(InputPriceData!C$15,CalculationsAndCharts!$A1711+$A$11,IF($C$7,8,0),1,1)</f>
        <v>124.67</v>
      </c>
      <c r="E1711" s="4">
        <f ca="1">OFFSET(InputPriceData!D$15,CalculationsAndCharts!$A1711+$A$11,IF($C$7,8,0),1,1)</f>
        <v>124.9</v>
      </c>
      <c r="F1711" s="4">
        <f ca="1">OFFSET(InputPriceData!E$15,CalculationsAndCharts!$A1711+$A$11,IF($C$7,8,0),1,1)</f>
        <v>123.24</v>
      </c>
      <c r="G1711" s="4">
        <f ca="1">OFFSET(InputPriceData!F$15,CalculationsAndCharts!$A1711+$A$11,IF($C$7,8,0),1,1)</f>
        <v>123.71</v>
      </c>
      <c r="H1711" s="138"/>
      <c r="I1711" s="138"/>
      <c r="O1711" s="246">
        <f t="shared" ca="1" si="260"/>
        <v>-0.71552111129949791</v>
      </c>
      <c r="P1711" s="246">
        <f t="shared" ca="1" si="261"/>
        <v>0.24411716085036594</v>
      </c>
      <c r="Q1711" s="246">
        <f t="shared" ca="1" si="263"/>
        <v>0.98219427278114479</v>
      </c>
      <c r="R1711" s="4">
        <f t="shared" ca="1" si="264"/>
        <v>0.24854264336029253</v>
      </c>
      <c r="S1711" s="4">
        <f t="shared" ca="1" si="262"/>
        <v>0.93859079079929653</v>
      </c>
      <c r="W1711" s="246">
        <f t="shared" ca="1" si="265"/>
        <v>-0.71552111129949791</v>
      </c>
      <c r="X1711" s="246">
        <f t="shared" ca="1" si="266"/>
        <v>0.24411716085036594</v>
      </c>
      <c r="Y1711" s="246">
        <f t="shared" ca="1" si="267"/>
        <v>0.98219427278114479</v>
      </c>
      <c r="Z1711" s="4">
        <f t="shared" ca="1" si="268"/>
        <v>0.24854264336029253</v>
      </c>
      <c r="AA1711" s="4">
        <f t="shared" ca="1" si="269"/>
        <v>0.58989683580768659</v>
      </c>
    </row>
    <row r="1712" spans="1:27" x14ac:dyDescent="0.25">
      <c r="A1712">
        <v>1680</v>
      </c>
      <c r="B1712" s="176">
        <f ca="1">OFFSET(InputPriceData!B$15,CalculationsAndCharts!$A1712+$A$11,0,1,1)</f>
        <v>39121</v>
      </c>
      <c r="C1712" s="3">
        <f ca="1">OFFSET(InputPriceData!G$15,CalculationsAndCharts!$A1712+$A$11,IF($C$7,8,0),1,1)</f>
        <v>70641000</v>
      </c>
      <c r="D1712" s="4">
        <f ca="1">OFFSET(InputPriceData!C$15,CalculationsAndCharts!$A1712+$A$11,IF($C$7,8,0),1,1)</f>
        <v>124.42</v>
      </c>
      <c r="E1712" s="4">
        <f ca="1">OFFSET(InputPriceData!D$15,CalculationsAndCharts!$A1712+$A$11,IF($C$7,8,0),1,1)</f>
        <v>124.72</v>
      </c>
      <c r="F1712" s="4">
        <f ca="1">OFFSET(InputPriceData!E$15,CalculationsAndCharts!$A1712+$A$11,IF($C$7,8,0),1,1)</f>
        <v>123.99</v>
      </c>
      <c r="G1712" s="4">
        <f ca="1">OFFSET(InputPriceData!F$15,CalculationsAndCharts!$A1712+$A$11,IF($C$7,8,0),1,1)</f>
        <v>124.63</v>
      </c>
      <c r="H1712" s="138"/>
      <c r="I1712" s="138"/>
      <c r="O1712" s="246">
        <f t="shared" ca="1" si="260"/>
        <v>0.28648658419019563</v>
      </c>
      <c r="P1712" s="246">
        <f t="shared" ca="1" si="261"/>
        <v>0.18820406903060444</v>
      </c>
      <c r="Q1712" s="246">
        <f t="shared" ca="1" si="263"/>
        <v>0.99111430149459612</v>
      </c>
      <c r="R1712" s="4">
        <f t="shared" ca="1" si="264"/>
        <v>0.18989138664107005</v>
      </c>
      <c r="S1712" s="4">
        <f t="shared" ca="1" si="262"/>
        <v>0.93081330104553106</v>
      </c>
      <c r="W1712" s="246">
        <f t="shared" ca="1" si="265"/>
        <v>0.28648658419019563</v>
      </c>
      <c r="X1712" s="246">
        <f t="shared" ca="1" si="266"/>
        <v>0.18820406903060444</v>
      </c>
      <c r="Y1712" s="246">
        <f t="shared" ca="1" si="267"/>
        <v>0.99111430149459612</v>
      </c>
      <c r="Z1712" s="4">
        <f t="shared" ca="1" si="268"/>
        <v>0.18989138664107005</v>
      </c>
      <c r="AA1712" s="4">
        <f t="shared" ca="1" si="269"/>
        <v>0.54824833222883507</v>
      </c>
    </row>
    <row r="1713" spans="1:27" x14ac:dyDescent="0.25">
      <c r="A1713">
        <v>1681</v>
      </c>
      <c r="B1713" s="176">
        <f ca="1">OFFSET(InputPriceData!B$15,CalculationsAndCharts!$A1713+$A$11,0,1,1)</f>
        <v>39120</v>
      </c>
      <c r="C1713" s="3">
        <f ca="1">OFFSET(InputPriceData!G$15,CalculationsAndCharts!$A1713+$A$11,IF($C$7,8,0),1,1)</f>
        <v>55669700</v>
      </c>
      <c r="D1713" s="4">
        <f ca="1">OFFSET(InputPriceData!C$15,CalculationsAndCharts!$A1713+$A$11,IF($C$7,8,0),1,1)</f>
        <v>124.72</v>
      </c>
      <c r="E1713" s="4">
        <f ca="1">OFFSET(InputPriceData!D$15,CalculationsAndCharts!$A1713+$A$11,IF($C$7,8,0),1,1)</f>
        <v>124.93</v>
      </c>
      <c r="F1713" s="4">
        <f ca="1">OFFSET(InputPriceData!E$15,CalculationsAndCharts!$A1713+$A$11,IF($C$7,8,0),1,1)</f>
        <v>124.25</v>
      </c>
      <c r="G1713" s="4">
        <f ca="1">OFFSET(InputPriceData!F$15,CalculationsAndCharts!$A1713+$A$11,IF($C$7,8,0),1,1)</f>
        <v>124.8</v>
      </c>
      <c r="H1713" s="138"/>
      <c r="I1713" s="138"/>
      <c r="O1713" s="246">
        <f t="shared" ca="1" si="260"/>
        <v>0.59656547974542151</v>
      </c>
      <c r="P1713" s="246">
        <f t="shared" ca="1" si="261"/>
        <v>5.1402441852379493E-2</v>
      </c>
      <c r="Q1713" s="246">
        <f t="shared" ca="1" si="263"/>
        <v>1.0001153395505511</v>
      </c>
      <c r="R1713" s="4">
        <f t="shared" ca="1" si="264"/>
        <v>5.1396513801577726E-2</v>
      </c>
      <c r="S1713" s="4">
        <f t="shared" ca="1" si="262"/>
        <v>0.90933359481122</v>
      </c>
      <c r="W1713" s="246">
        <f t="shared" ca="1" si="265"/>
        <v>0.59656547974542151</v>
      </c>
      <c r="X1713" s="246">
        <f t="shared" ca="1" si="266"/>
        <v>5.1402441852379493E-2</v>
      </c>
      <c r="Y1713" s="246">
        <f t="shared" ca="1" si="267"/>
        <v>1.0001153395505511</v>
      </c>
      <c r="Z1713" s="4">
        <f t="shared" ca="1" si="268"/>
        <v>5.1396513801577726E-2</v>
      </c>
      <c r="AA1713" s="4">
        <f t="shared" ca="1" si="269"/>
        <v>0.44230337323087965</v>
      </c>
    </row>
    <row r="1714" spans="1:27" x14ac:dyDescent="0.25">
      <c r="A1714">
        <v>1682</v>
      </c>
      <c r="B1714" s="176">
        <f ca="1">OFFSET(InputPriceData!B$15,CalculationsAndCharts!$A1714+$A$11,0,1,1)</f>
        <v>39119</v>
      </c>
      <c r="C1714" s="3">
        <f ca="1">OFFSET(InputPriceData!G$15,CalculationsAndCharts!$A1714+$A$11,IF($C$7,8,0),1,1)</f>
        <v>57081300</v>
      </c>
      <c r="D1714" s="4">
        <f ca="1">OFFSET(InputPriceData!C$15,CalculationsAndCharts!$A1714+$A$11,IF($C$7,8,0),1,1)</f>
        <v>124.59</v>
      </c>
      <c r="E1714" s="4">
        <f ca="1">OFFSET(InputPriceData!D$15,CalculationsAndCharts!$A1714+$A$11,IF($C$7,8,0),1,1)</f>
        <v>124.64</v>
      </c>
      <c r="F1714" s="4">
        <f ca="1">OFFSET(InputPriceData!E$15,CalculationsAndCharts!$A1714+$A$11,IF($C$7,8,0),1,1)</f>
        <v>124.04</v>
      </c>
      <c r="G1714" s="4">
        <f ca="1">OFFSET(InputPriceData!F$15,CalculationsAndCharts!$A1714+$A$11,IF($C$7,8,0),1,1)</f>
        <v>124.52</v>
      </c>
      <c r="H1714" s="138"/>
      <c r="I1714" s="138"/>
      <c r="O1714" s="246">
        <f t="shared" ca="1" si="260"/>
        <v>0.46355236469186289</v>
      </c>
      <c r="P1714" s="246">
        <f t="shared" ca="1" si="261"/>
        <v>-0.11384325088602776</v>
      </c>
      <c r="Q1714" s="246">
        <f t="shared" ca="1" si="263"/>
        <v>1.0091981226544411</v>
      </c>
      <c r="R1714" s="4">
        <f t="shared" ca="1" si="264"/>
        <v>-0.11280565067500503</v>
      </c>
      <c r="S1714" s="4">
        <f t="shared" ca="1" si="262"/>
        <v>0.87614505059081926</v>
      </c>
      <c r="W1714" s="246">
        <f t="shared" ca="1" si="265"/>
        <v>0.46355236469186289</v>
      </c>
      <c r="X1714" s="246">
        <f t="shared" ca="1" si="266"/>
        <v>-0.11384325088602776</v>
      </c>
      <c r="Y1714" s="246">
        <f t="shared" ca="1" si="267"/>
        <v>1.0091981226544411</v>
      </c>
      <c r="Z1714" s="4">
        <f t="shared" ca="1" si="268"/>
        <v>-0.11280565067500503</v>
      </c>
      <c r="AA1714" s="4">
        <f t="shared" ca="1" si="269"/>
        <v>0.30076557173298679</v>
      </c>
    </row>
    <row r="1715" spans="1:27" x14ac:dyDescent="0.25">
      <c r="A1715">
        <v>1683</v>
      </c>
      <c r="B1715" s="176">
        <f ca="1">OFFSET(InputPriceData!B$15,CalculationsAndCharts!$A1715+$A$11,0,1,1)</f>
        <v>39118</v>
      </c>
      <c r="C1715" s="3">
        <f ca="1">OFFSET(InputPriceData!G$15,CalculationsAndCharts!$A1715+$A$11,IF($C$7,8,0),1,1)</f>
        <v>45705300</v>
      </c>
      <c r="D1715" s="4">
        <f ca="1">OFFSET(InputPriceData!C$15,CalculationsAndCharts!$A1715+$A$11,IF($C$7,8,0),1,1)</f>
        <v>124.36</v>
      </c>
      <c r="E1715" s="4">
        <f ca="1">OFFSET(InputPriceData!D$15,CalculationsAndCharts!$A1715+$A$11,IF($C$7,8,0),1,1)</f>
        <v>124.57</v>
      </c>
      <c r="F1715" s="4">
        <f ca="1">OFFSET(InputPriceData!E$15,CalculationsAndCharts!$A1715+$A$11,IF($C$7,8,0),1,1)</f>
        <v>124.05</v>
      </c>
      <c r="G1715" s="4">
        <f ca="1">OFFSET(InputPriceData!F$15,CalculationsAndCharts!$A1715+$A$11,IF($C$7,8,0),1,1)</f>
        <v>124.49</v>
      </c>
      <c r="H1715" s="138"/>
      <c r="I1715" s="138"/>
      <c r="O1715" s="246">
        <f t="shared" ca="1" si="260"/>
        <v>0.57870835782702401</v>
      </c>
      <c r="P1715" s="246">
        <f t="shared" ca="1" si="261"/>
        <v>-0.2921739700333234</v>
      </c>
      <c r="Q1715" s="246">
        <f t="shared" ca="1" si="263"/>
        <v>1.0183633931931797</v>
      </c>
      <c r="R1715" s="4">
        <f t="shared" ca="1" si="264"/>
        <v>-0.28690541312289602</v>
      </c>
      <c r="S1715" s="4">
        <f t="shared" ca="1" si="262"/>
        <v>0.82651237343298145</v>
      </c>
      <c r="W1715" s="246">
        <f t="shared" ca="1" si="265"/>
        <v>0.57870835782702401</v>
      </c>
      <c r="X1715" s="246">
        <f t="shared" ca="1" si="266"/>
        <v>-0.2921739700333234</v>
      </c>
      <c r="Y1715" s="246">
        <f t="shared" ca="1" si="267"/>
        <v>1.0183633931931797</v>
      </c>
      <c r="Z1715" s="4">
        <f t="shared" ca="1" si="268"/>
        <v>-0.28690541312289602</v>
      </c>
      <c r="AA1715" s="4">
        <f t="shared" ca="1" si="269"/>
        <v>0.12775616047741059</v>
      </c>
    </row>
    <row r="1716" spans="1:27" x14ac:dyDescent="0.25">
      <c r="A1716">
        <v>1684</v>
      </c>
      <c r="B1716" s="176">
        <f ca="1">OFFSET(InputPriceData!B$15,CalculationsAndCharts!$A1716+$A$11,0,1,1)</f>
        <v>39115</v>
      </c>
      <c r="C1716" s="3">
        <f ca="1">OFFSET(InputPriceData!G$15,CalculationsAndCharts!$A1716+$A$11,IF($C$7,8,0),1,1)</f>
        <v>49607000</v>
      </c>
      <c r="D1716" s="4">
        <f ca="1">OFFSET(InputPriceData!C$15,CalculationsAndCharts!$A1716+$A$11,IF($C$7,8,0),1,1)</f>
        <v>124.38</v>
      </c>
      <c r="E1716" s="4">
        <f ca="1">OFFSET(InputPriceData!D$15,CalculationsAndCharts!$A1716+$A$11,IF($C$7,8,0),1,1)</f>
        <v>124.57</v>
      </c>
      <c r="F1716" s="4">
        <f ca="1">OFFSET(InputPriceData!E$15,CalculationsAndCharts!$A1716+$A$11,IF($C$7,8,0),1,1)</f>
        <v>124.08</v>
      </c>
      <c r="G1716" s="4">
        <f ca="1">OFFSET(InputPriceData!F$15,CalculationsAndCharts!$A1716+$A$11,IF($C$7,8,0),1,1)</f>
        <v>124.45</v>
      </c>
      <c r="H1716" s="138"/>
      <c r="I1716" s="138"/>
      <c r="O1716" s="246">
        <f t="shared" ca="1" si="260"/>
        <v>0.69291281875679567</v>
      </c>
      <c r="P1716" s="246">
        <f t="shared" ca="1" si="261"/>
        <v>-0.47003644949759205</v>
      </c>
      <c r="Q1716" s="246">
        <f t="shared" ca="1" si="263"/>
        <v>1.0276119002958424</v>
      </c>
      <c r="R1716" s="4">
        <f t="shared" ca="1" si="264"/>
        <v>-0.45740658449193883</v>
      </c>
      <c r="S1716" s="4">
        <f t="shared" ca="1" si="262"/>
        <v>0.75228247878129428</v>
      </c>
      <c r="W1716" s="246">
        <f t="shared" ca="1" si="265"/>
        <v>0.69291281875679567</v>
      </c>
      <c r="X1716" s="246">
        <f t="shared" ca="1" si="266"/>
        <v>-0.47003644949759205</v>
      </c>
      <c r="Y1716" s="246">
        <f t="shared" ca="1" si="267"/>
        <v>1.0276119002958424</v>
      </c>
      <c r="Z1716" s="4">
        <f t="shared" ca="1" si="268"/>
        <v>-0.45740658449193883</v>
      </c>
      <c r="AA1716" s="4">
        <f t="shared" ca="1" si="269"/>
        <v>-7.0261883809191503E-2</v>
      </c>
    </row>
    <row r="1717" spans="1:27" x14ac:dyDescent="0.25">
      <c r="A1717">
        <v>1685</v>
      </c>
      <c r="B1717" s="176">
        <f ca="1">OFFSET(InputPriceData!B$15,CalculationsAndCharts!$A1717+$A$11,0,1,1)</f>
        <v>39114</v>
      </c>
      <c r="C1717" s="3">
        <f ca="1">OFFSET(InputPriceData!G$15,CalculationsAndCharts!$A1717+$A$11,IF($C$7,8,0),1,1)</f>
        <v>69312400</v>
      </c>
      <c r="D1717" s="4">
        <f ca="1">OFFSET(InputPriceData!C$15,CalculationsAndCharts!$A1717+$A$11,IF($C$7,8,0),1,1)</f>
        <v>123.88</v>
      </c>
      <c r="E1717" s="4">
        <f ca="1">OFFSET(InputPriceData!D$15,CalculationsAndCharts!$A1717+$A$11,IF($C$7,8,0),1,1)</f>
        <v>124.32</v>
      </c>
      <c r="F1717" s="4">
        <f ca="1">OFFSET(InputPriceData!E$15,CalculationsAndCharts!$A1717+$A$11,IF($C$7,8,0),1,1)</f>
        <v>123.68</v>
      </c>
      <c r="G1717" s="4">
        <f ca="1">OFFSET(InputPriceData!F$15,CalculationsAndCharts!$A1717+$A$11,IF($C$7,8,0),1,1)</f>
        <v>124.28</v>
      </c>
      <c r="H1717" s="138"/>
      <c r="I1717" s="138"/>
      <c r="O1717" s="246">
        <f t="shared" ca="1" si="260"/>
        <v>0.68032691215105179</v>
      </c>
      <c r="P1717" s="246">
        <f t="shared" ca="1" si="261"/>
        <v>-0.61112574785060858</v>
      </c>
      <c r="Q1717" s="246">
        <f t="shared" ca="1" si="263"/>
        <v>1.0369443998948964</v>
      </c>
      <c r="R1717" s="4">
        <f t="shared" ca="1" si="264"/>
        <v>-0.58935247435884863</v>
      </c>
      <c r="S1717" s="4">
        <f t="shared" ca="1" si="262"/>
        <v>0.66153944192963166</v>
      </c>
      <c r="W1717" s="246">
        <f t="shared" ca="1" si="265"/>
        <v>0.68032691215105179</v>
      </c>
      <c r="X1717" s="246">
        <f t="shared" ca="1" si="266"/>
        <v>-0.61112574785060858</v>
      </c>
      <c r="Y1717" s="246">
        <f t="shared" ca="1" si="267"/>
        <v>1.0369443998948964</v>
      </c>
      <c r="Z1717" s="4">
        <f t="shared" ca="1" si="268"/>
        <v>-0.58935247435884863</v>
      </c>
      <c r="AA1717" s="4">
        <f t="shared" ca="1" si="269"/>
        <v>-0.24775955771238869</v>
      </c>
    </row>
    <row r="1718" spans="1:27" x14ac:dyDescent="0.25">
      <c r="A1718">
        <v>1686</v>
      </c>
      <c r="B1718" s="176">
        <f ca="1">OFFSET(InputPriceData!B$15,CalculationsAndCharts!$A1718+$A$11,0,1,1)</f>
        <v>39113</v>
      </c>
      <c r="C1718" s="3">
        <f ca="1">OFFSET(InputPriceData!G$15,CalculationsAndCharts!$A1718+$A$11,IF($C$7,8,0),1,1)</f>
        <v>91868600</v>
      </c>
      <c r="D1718" s="4">
        <f ca="1">OFFSET(InputPriceData!C$15,CalculationsAndCharts!$A1718+$A$11,IF($C$7,8,0),1,1)</f>
        <v>122.58</v>
      </c>
      <c r="E1718" s="4">
        <f ca="1">OFFSET(InputPriceData!D$15,CalculationsAndCharts!$A1718+$A$11,IF($C$7,8,0),1,1)</f>
        <v>123.87</v>
      </c>
      <c r="F1718" s="4">
        <f ca="1">OFFSET(InputPriceData!E$15,CalculationsAndCharts!$A1718+$A$11,IF($C$7,8,0),1,1)</f>
        <v>122.38</v>
      </c>
      <c r="G1718" s="4">
        <f ca="1">OFFSET(InputPriceData!F$15,CalculationsAndCharts!$A1718+$A$11,IF($C$7,8,0),1,1)</f>
        <v>123.54</v>
      </c>
      <c r="H1718" s="138"/>
      <c r="I1718" s="138"/>
      <c r="O1718" s="246">
        <f t="shared" ca="1" si="260"/>
        <v>6.897222363007649E-2</v>
      </c>
      <c r="P1718" s="246">
        <f t="shared" ca="1" si="261"/>
        <v>-0.67123246371205914</v>
      </c>
      <c r="Q1718" s="246">
        <f t="shared" ca="1" si="263"/>
        <v>1.0463616547879884</v>
      </c>
      <c r="R1718" s="4">
        <f t="shared" ca="1" si="264"/>
        <v>-0.64149184045554775</v>
      </c>
      <c r="S1718" s="4">
        <f t="shared" ca="1" si="262"/>
        <v>0.61162585594446583</v>
      </c>
      <c r="W1718" s="246">
        <f t="shared" ca="1" si="265"/>
        <v>6.897222363007649E-2</v>
      </c>
      <c r="X1718" s="246">
        <f t="shared" ca="1" si="266"/>
        <v>-0.67123246371205914</v>
      </c>
      <c r="Y1718" s="246">
        <f t="shared" ca="1" si="267"/>
        <v>1.0463616547879884</v>
      </c>
      <c r="Z1718" s="4">
        <f t="shared" ca="1" si="268"/>
        <v>-0.64149184045554775</v>
      </c>
      <c r="AA1718" s="4">
        <f t="shared" ca="1" si="269"/>
        <v>-0.32484635487791041</v>
      </c>
    </row>
    <row r="1719" spans="1:27" x14ac:dyDescent="0.25">
      <c r="A1719">
        <v>1687</v>
      </c>
      <c r="B1719" s="176">
        <f ca="1">OFFSET(InputPriceData!B$15,CalculationsAndCharts!$A1719+$A$11,0,1,1)</f>
        <v>39112</v>
      </c>
      <c r="C1719" s="3">
        <f ca="1">OFFSET(InputPriceData!G$15,CalculationsAndCharts!$A1719+$A$11,IF($C$7,8,0),1,1)</f>
        <v>70407600</v>
      </c>
      <c r="D1719" s="4">
        <f ca="1">OFFSET(InputPriceData!C$15,CalculationsAndCharts!$A1719+$A$11,IF($C$7,8,0),1,1)</f>
        <v>122.34</v>
      </c>
      <c r="E1719" s="4">
        <f ca="1">OFFSET(InputPriceData!D$15,CalculationsAndCharts!$A1719+$A$11,IF($C$7,8,0),1,1)</f>
        <v>122.78</v>
      </c>
      <c r="F1719" s="4">
        <f ca="1">OFFSET(InputPriceData!E$15,CalculationsAndCharts!$A1719+$A$11,IF($C$7,8,0),1,1)</f>
        <v>122.09</v>
      </c>
      <c r="G1719" s="4">
        <f ca="1">OFFSET(InputPriceData!F$15,CalculationsAndCharts!$A1719+$A$11,IF($C$7,8,0),1,1)</f>
        <v>122.72</v>
      </c>
      <c r="H1719" s="138"/>
      <c r="I1719" s="138"/>
      <c r="O1719" s="246">
        <f t="shared" ca="1" si="260"/>
        <v>-0.68302202077110707</v>
      </c>
      <c r="P1719" s="246">
        <f t="shared" ca="1" si="261"/>
        <v>-0.63609622896763218</v>
      </c>
      <c r="Q1719" s="246">
        <f t="shared" ca="1" si="263"/>
        <v>1.055864434700291</v>
      </c>
      <c r="R1719" s="4">
        <f t="shared" ca="1" si="264"/>
        <v>-0.60244119231858517</v>
      </c>
      <c r="S1719" s="4">
        <f t="shared" ca="1" si="262"/>
        <v>0.64997139639909884</v>
      </c>
      <c r="W1719" s="246">
        <f t="shared" ca="1" si="265"/>
        <v>-0.68302202077110707</v>
      </c>
      <c r="X1719" s="246">
        <f t="shared" ca="1" si="266"/>
        <v>-0.63609622896763218</v>
      </c>
      <c r="Y1719" s="246">
        <f t="shared" ca="1" si="267"/>
        <v>1.055864434700291</v>
      </c>
      <c r="Z1719" s="4">
        <f t="shared" ca="1" si="268"/>
        <v>-0.60244119231858517</v>
      </c>
      <c r="AA1719" s="4">
        <f t="shared" ca="1" si="269"/>
        <v>-0.26671267248621344</v>
      </c>
    </row>
    <row r="1720" spans="1:27" x14ac:dyDescent="0.25">
      <c r="A1720">
        <v>1688</v>
      </c>
      <c r="B1720" s="176">
        <f ca="1">OFFSET(InputPriceData!B$15,CalculationsAndCharts!$A1720+$A$11,0,1,1)</f>
        <v>39111</v>
      </c>
      <c r="C1720" s="3">
        <f ca="1">OFFSET(InputPriceData!G$15,CalculationsAndCharts!$A1720+$A$11,IF($C$7,8,0),1,1)</f>
        <v>66114600</v>
      </c>
      <c r="D1720" s="4">
        <f ca="1">OFFSET(InputPriceData!C$15,CalculationsAndCharts!$A1720+$A$11,IF($C$7,8,0),1,1)</f>
        <v>122.2</v>
      </c>
      <c r="E1720" s="4">
        <f ca="1">OFFSET(InputPriceData!D$15,CalculationsAndCharts!$A1720+$A$11,IF($C$7,8,0),1,1)</f>
        <v>122.72</v>
      </c>
      <c r="F1720" s="4">
        <f ca="1">OFFSET(InputPriceData!E$15,CalculationsAndCharts!$A1720+$A$11,IF($C$7,8,0),1,1)</f>
        <v>121.81</v>
      </c>
      <c r="G1720" s="4">
        <f ca="1">OFFSET(InputPriceData!F$15,CalculationsAndCharts!$A1720+$A$11,IF($C$7,8,0),1,1)</f>
        <v>122.08</v>
      </c>
      <c r="H1720" s="138"/>
      <c r="I1720" s="138"/>
      <c r="O1720" s="246">
        <f t="shared" ca="1" si="260"/>
        <v>-1.3152262577866713</v>
      </c>
      <c r="P1720" s="246">
        <f t="shared" ca="1" si="261"/>
        <v>-0.54076556573149648</v>
      </c>
      <c r="Q1720" s="246">
        <f t="shared" ca="1" si="263"/>
        <v>1.0654535163474177</v>
      </c>
      <c r="R1720" s="4">
        <f t="shared" ca="1" si="264"/>
        <v>-0.50754496318651821</v>
      </c>
      <c r="S1720" s="4">
        <f t="shared" ca="1" si="262"/>
        <v>0.72247450178312433</v>
      </c>
      <c r="W1720" s="246">
        <f t="shared" ca="1" si="265"/>
        <v>-1.3152262577866713</v>
      </c>
      <c r="X1720" s="246">
        <f t="shared" ca="1" si="266"/>
        <v>-0.54076556573149648</v>
      </c>
      <c r="Y1720" s="246">
        <f t="shared" ca="1" si="267"/>
        <v>1.0654535163474177</v>
      </c>
      <c r="Z1720" s="4">
        <f t="shared" ca="1" si="268"/>
        <v>-0.50754496318651821</v>
      </c>
      <c r="AA1720" s="4">
        <f t="shared" ca="1" si="269"/>
        <v>-0.13494026364393399</v>
      </c>
    </row>
    <row r="1721" spans="1:27" x14ac:dyDescent="0.25">
      <c r="A1721">
        <v>1689</v>
      </c>
      <c r="B1721" s="176">
        <f ca="1">OFFSET(InputPriceData!B$15,CalculationsAndCharts!$A1721+$A$11,0,1,1)</f>
        <v>39108</v>
      </c>
      <c r="C1721" s="3">
        <f ca="1">OFFSET(InputPriceData!G$15,CalculationsAndCharts!$A1721+$A$11,IF($C$7,8,0),1,1)</f>
        <v>67255600</v>
      </c>
      <c r="D1721" s="4">
        <f ca="1">OFFSET(InputPriceData!C$15,CalculationsAndCharts!$A1721+$A$11,IF($C$7,8,0),1,1)</f>
        <v>122.53</v>
      </c>
      <c r="E1721" s="4">
        <f ca="1">OFFSET(InputPriceData!D$15,CalculationsAndCharts!$A1721+$A$11,IF($C$7,8,0),1,1)</f>
        <v>122.6</v>
      </c>
      <c r="F1721" s="4">
        <f ca="1">OFFSET(InputPriceData!E$15,CalculationsAndCharts!$A1721+$A$11,IF($C$7,8,0),1,1)</f>
        <v>121.68</v>
      </c>
      <c r="G1721" s="4">
        <f ca="1">OFFSET(InputPriceData!F$15,CalculationsAndCharts!$A1721+$A$11,IF($C$7,8,0),1,1)</f>
        <v>122.15</v>
      </c>
      <c r="H1721" s="138"/>
      <c r="I1721" s="138"/>
      <c r="O1721" s="246">
        <f t="shared" ca="1" si="260"/>
        <v>-1.2608454617898373</v>
      </c>
      <c r="P1721" s="246">
        <f t="shared" ca="1" si="261"/>
        <v>-0.44859147205672456</v>
      </c>
      <c r="Q1721" s="246">
        <f t="shared" ca="1" si="263"/>
        <v>1.0751296834989079</v>
      </c>
      <c r="R1721" s="4">
        <f t="shared" ca="1" si="264"/>
        <v>-0.41724405803477216</v>
      </c>
      <c r="S1721" s="4">
        <f t="shared" ca="1" si="262"/>
        <v>0.773052256472338</v>
      </c>
      <c r="W1721" s="246">
        <f t="shared" ca="1" si="265"/>
        <v>-1.2608454617898373</v>
      </c>
      <c r="X1721" s="246">
        <f t="shared" ca="1" si="266"/>
        <v>-0.44859147205672456</v>
      </c>
      <c r="Y1721" s="246">
        <f t="shared" ca="1" si="267"/>
        <v>1.0751296834989079</v>
      </c>
      <c r="Z1721" s="4">
        <f t="shared" ca="1" si="268"/>
        <v>-0.41724405803477216</v>
      </c>
      <c r="AA1721" s="4">
        <f t="shared" ca="1" si="269"/>
        <v>-2.0698606216075832E-2</v>
      </c>
    </row>
    <row r="1722" spans="1:27" x14ac:dyDescent="0.25">
      <c r="A1722">
        <v>1690</v>
      </c>
      <c r="B1722" s="176">
        <f ca="1">OFFSET(InputPriceData!B$15,CalculationsAndCharts!$A1722+$A$11,0,1,1)</f>
        <v>39107</v>
      </c>
      <c r="C1722" s="3">
        <f ca="1">OFFSET(InputPriceData!G$15,CalculationsAndCharts!$A1722+$A$11,IF($C$7,8,0),1,1)</f>
        <v>73583800</v>
      </c>
      <c r="D1722" s="4">
        <f ca="1">OFFSET(InputPriceData!C$15,CalculationsAndCharts!$A1722+$A$11,IF($C$7,8,0),1,1)</f>
        <v>123.64</v>
      </c>
      <c r="E1722" s="4">
        <f ca="1">OFFSET(InputPriceData!D$15,CalculationsAndCharts!$A1722+$A$11,IF($C$7,8,0),1,1)</f>
        <v>123.69</v>
      </c>
      <c r="F1722" s="4">
        <f ca="1">OFFSET(InputPriceData!E$15,CalculationsAndCharts!$A1722+$A$11,IF($C$7,8,0),1,1)</f>
        <v>122.05</v>
      </c>
      <c r="G1722" s="4">
        <f ca="1">OFFSET(InputPriceData!F$15,CalculationsAndCharts!$A1722+$A$11,IF($C$7,8,0),1,1)</f>
        <v>122.26</v>
      </c>
      <c r="H1722" s="138"/>
      <c r="I1722" s="138"/>
      <c r="O1722" s="246">
        <f t="shared" ca="1" si="260"/>
        <v>-1.1569689333675763</v>
      </c>
      <c r="P1722" s="246">
        <f t="shared" ca="1" si="261"/>
        <v>-0.40829146174776582</v>
      </c>
      <c r="Q1722" s="246">
        <f t="shared" ca="1" si="263"/>
        <v>1.0848937270422885</v>
      </c>
      <c r="R1722" s="4">
        <f t="shared" ca="1" si="264"/>
        <v>-0.37634235646368602</v>
      </c>
      <c r="S1722" s="4">
        <f t="shared" ca="1" si="262"/>
        <v>0.79187067015479429</v>
      </c>
      <c r="W1722" s="246">
        <f t="shared" ca="1" si="265"/>
        <v>-1.1569689333675763</v>
      </c>
      <c r="X1722" s="246">
        <f t="shared" ca="1" si="266"/>
        <v>-0.40829146174776582</v>
      </c>
      <c r="Y1722" s="246">
        <f t="shared" ca="1" si="267"/>
        <v>1.0848937270422885</v>
      </c>
      <c r="Z1722" s="4">
        <f t="shared" ca="1" si="268"/>
        <v>-0.37634235646368602</v>
      </c>
      <c r="AA1722" s="4">
        <f t="shared" ca="1" si="269"/>
        <v>2.7850114645738402E-2</v>
      </c>
    </row>
    <row r="1723" spans="1:27" x14ac:dyDescent="0.25">
      <c r="A1723">
        <v>1691</v>
      </c>
      <c r="B1723" s="176">
        <f ca="1">OFFSET(InputPriceData!B$15,CalculationsAndCharts!$A1723+$A$11,0,1,1)</f>
        <v>39106</v>
      </c>
      <c r="C1723" s="3">
        <f ca="1">OFFSET(InputPriceData!G$15,CalculationsAndCharts!$A1723+$A$11,IF($C$7,8,0),1,1)</f>
        <v>55834700</v>
      </c>
      <c r="D1723" s="4">
        <f ca="1">OFFSET(InputPriceData!C$15,CalculationsAndCharts!$A1723+$A$11,IF($C$7,8,0),1,1)</f>
        <v>122.87</v>
      </c>
      <c r="E1723" s="4">
        <f ca="1">OFFSET(InputPriceData!D$15,CalculationsAndCharts!$A1723+$A$11,IF($C$7,8,0),1,1)</f>
        <v>123.74</v>
      </c>
      <c r="F1723" s="4">
        <f ca="1">OFFSET(InputPriceData!E$15,CalculationsAndCharts!$A1723+$A$11,IF($C$7,8,0),1,1)</f>
        <v>122.82</v>
      </c>
      <c r="G1723" s="4">
        <f ca="1">OFFSET(InputPriceData!F$15,CalculationsAndCharts!$A1723+$A$11,IF($C$7,8,0),1,1)</f>
        <v>123.71</v>
      </c>
      <c r="H1723" s="138"/>
      <c r="I1723" s="138"/>
      <c r="O1723" s="246">
        <f t="shared" ca="1" si="260"/>
        <v>0.36053061715919976</v>
      </c>
      <c r="P1723" s="246">
        <f t="shared" ca="1" si="261"/>
        <v>-0.444093471626061</v>
      </c>
      <c r="Q1723" s="246">
        <f t="shared" ca="1" si="263"/>
        <v>1.094746445047718</v>
      </c>
      <c r="R1723" s="4">
        <f t="shared" ca="1" si="264"/>
        <v>-0.40565874740676028</v>
      </c>
      <c r="S1723" s="4">
        <f t="shared" ca="1" si="262"/>
        <v>0.77860403720629778</v>
      </c>
      <c r="W1723" s="246">
        <f t="shared" ca="1" si="265"/>
        <v>0.36053061715919976</v>
      </c>
      <c r="X1723" s="246">
        <f t="shared" ca="1" si="266"/>
        <v>-0.444093471626061</v>
      </c>
      <c r="Y1723" s="246">
        <f t="shared" ca="1" si="267"/>
        <v>1.094746445047718</v>
      </c>
      <c r="Z1723" s="4">
        <f t="shared" ca="1" si="268"/>
        <v>-0.40565874740676028</v>
      </c>
      <c r="AA1723" s="4">
        <f t="shared" ca="1" si="269"/>
        <v>-6.7548058366246706E-3</v>
      </c>
    </row>
    <row r="1724" spans="1:27" x14ac:dyDescent="0.25">
      <c r="A1724">
        <v>1692</v>
      </c>
      <c r="B1724" s="176">
        <f ca="1">OFFSET(InputPriceData!B$15,CalculationsAndCharts!$A1724+$A$11,0,1,1)</f>
        <v>39105</v>
      </c>
      <c r="C1724" s="3">
        <f ca="1">OFFSET(InputPriceData!G$15,CalculationsAndCharts!$A1724+$A$11,IF($C$7,8,0),1,1)</f>
        <v>54064400</v>
      </c>
      <c r="D1724" s="4">
        <f ca="1">OFFSET(InputPriceData!C$15,CalculationsAndCharts!$A1724+$A$11,IF($C$7,8,0),1,1)</f>
        <v>122.27</v>
      </c>
      <c r="E1724" s="4">
        <f ca="1">OFFSET(InputPriceData!D$15,CalculationsAndCharts!$A1724+$A$11,IF($C$7,8,0),1,1)</f>
        <v>122.97</v>
      </c>
      <c r="F1724" s="4">
        <f ca="1">OFFSET(InputPriceData!E$15,CalculationsAndCharts!$A1724+$A$11,IF($C$7,8,0),1,1)</f>
        <v>122.09</v>
      </c>
      <c r="G1724" s="4">
        <f ca="1">OFFSET(InputPriceData!F$15,CalculationsAndCharts!$A1724+$A$11,IF($C$7,8,0),1,1)</f>
        <v>122.73</v>
      </c>
      <c r="H1724" s="138"/>
      <c r="I1724" s="138"/>
      <c r="O1724" s="246">
        <f t="shared" ca="1" si="260"/>
        <v>-0.52334489475477874</v>
      </c>
      <c r="P1724" s="246">
        <f t="shared" ca="1" si="261"/>
        <v>-0.49426664403388371</v>
      </c>
      <c r="Q1724" s="246">
        <f t="shared" ca="1" si="263"/>
        <v>1.104688642833217</v>
      </c>
      <c r="R1724" s="4">
        <f t="shared" ca="1" si="264"/>
        <v>-0.44742620216156853</v>
      </c>
      <c r="S1724" s="4">
        <f t="shared" ca="1" si="262"/>
        <v>0.75767848356224343</v>
      </c>
      <c r="W1724" s="246">
        <f t="shared" ca="1" si="265"/>
        <v>-0.52334489475477874</v>
      </c>
      <c r="X1724" s="246">
        <f t="shared" ca="1" si="266"/>
        <v>-0.49426664403388371</v>
      </c>
      <c r="Y1724" s="246">
        <f t="shared" ca="1" si="267"/>
        <v>1.104688642833217</v>
      </c>
      <c r="Z1724" s="4">
        <f t="shared" ca="1" si="268"/>
        <v>-0.44742620216156853</v>
      </c>
      <c r="AA1724" s="4">
        <f t="shared" ca="1" si="269"/>
        <v>-5.776430817190728E-2</v>
      </c>
    </row>
    <row r="1725" spans="1:27" x14ac:dyDescent="0.25">
      <c r="A1725">
        <v>1693</v>
      </c>
      <c r="B1725" s="176">
        <f ca="1">OFFSET(InputPriceData!B$15,CalculationsAndCharts!$A1725+$A$11,0,1,1)</f>
        <v>39104</v>
      </c>
      <c r="C1725" s="3">
        <f ca="1">OFFSET(InputPriceData!G$15,CalculationsAndCharts!$A1725+$A$11,IF($C$7,8,0),1,1)</f>
        <v>60253600</v>
      </c>
      <c r="D1725" s="4">
        <f ca="1">OFFSET(InputPriceData!C$15,CalculationsAndCharts!$A1725+$A$11,IF($C$7,8,0),1,1)</f>
        <v>122.96</v>
      </c>
      <c r="E1725" s="4">
        <f ca="1">OFFSET(InputPriceData!D$15,CalculationsAndCharts!$A1725+$A$11,IF($C$7,8,0),1,1)</f>
        <v>122.99</v>
      </c>
      <c r="F1725" s="4">
        <f ca="1">OFFSET(InputPriceData!E$15,CalculationsAndCharts!$A1725+$A$11,IF($C$7,8,0),1,1)</f>
        <v>121.98</v>
      </c>
      <c r="G1725" s="4">
        <f ca="1">OFFSET(InputPriceData!F$15,CalculationsAndCharts!$A1725+$A$11,IF($C$7,8,0),1,1)</f>
        <v>122.37</v>
      </c>
      <c r="H1725" s="138"/>
      <c r="I1725" s="138"/>
      <c r="O1725" s="246">
        <f t="shared" ca="1" si="260"/>
        <v>-0.83979723521985639</v>
      </c>
      <c r="P1725" s="246">
        <f t="shared" ca="1" si="261"/>
        <v>-0.52163356731229105</v>
      </c>
      <c r="Q1725" s="246">
        <f t="shared" ca="1" si="263"/>
        <v>1.1147211330304914</v>
      </c>
      <c r="R1725" s="4">
        <f t="shared" ca="1" si="264"/>
        <v>-0.46794983234432197</v>
      </c>
      <c r="S1725" s="4">
        <f t="shared" ca="1" si="262"/>
        <v>0.74640025400800114</v>
      </c>
      <c r="W1725" s="246">
        <f t="shared" ca="1" si="265"/>
        <v>-0.83979723521985639</v>
      </c>
      <c r="X1725" s="246">
        <f t="shared" ca="1" si="266"/>
        <v>-0.52163356731229105</v>
      </c>
      <c r="Y1725" s="246">
        <f t="shared" ca="1" si="267"/>
        <v>1.1147211330304914</v>
      </c>
      <c r="Z1725" s="4">
        <f t="shared" ca="1" si="268"/>
        <v>-0.46794983234432197</v>
      </c>
      <c r="AA1725" s="4">
        <f t="shared" ca="1" si="269"/>
        <v>-8.3597631379733431E-2</v>
      </c>
    </row>
    <row r="1726" spans="1:27" x14ac:dyDescent="0.25">
      <c r="A1726">
        <v>1694</v>
      </c>
      <c r="B1726" s="176">
        <f ca="1">OFFSET(InputPriceData!B$15,CalculationsAndCharts!$A1726+$A$11,0,1,1)</f>
        <v>39101</v>
      </c>
      <c r="C1726" s="3">
        <f ca="1">OFFSET(InputPriceData!G$15,CalculationsAndCharts!$A1726+$A$11,IF($C$7,8,0),1,1)</f>
        <v>56973000</v>
      </c>
      <c r="D1726" s="4">
        <f ca="1">OFFSET(InputPriceData!C$15,CalculationsAndCharts!$A1726+$A$11,IF($C$7,8,0),1,1)</f>
        <v>122.5</v>
      </c>
      <c r="E1726" s="4">
        <f ca="1">OFFSET(InputPriceData!D$15,CalculationsAndCharts!$A1726+$A$11,IF($C$7,8,0),1,1)</f>
        <v>122.98</v>
      </c>
      <c r="F1726" s="4">
        <f ca="1">OFFSET(InputPriceData!E$15,CalculationsAndCharts!$A1726+$A$11,IF($C$7,8,0),1,1)</f>
        <v>122.43</v>
      </c>
      <c r="G1726" s="4">
        <f ca="1">OFFSET(InputPriceData!F$15,CalculationsAndCharts!$A1726+$A$11,IF($C$7,8,0),1,1)</f>
        <v>122.74</v>
      </c>
      <c r="H1726" s="138"/>
      <c r="I1726" s="138"/>
      <c r="O1726" s="246">
        <f t="shared" ca="1" si="260"/>
        <v>-0.42038032785010743</v>
      </c>
      <c r="P1726" s="246">
        <f t="shared" ca="1" si="261"/>
        <v>-0.58401140719980371</v>
      </c>
      <c r="Q1726" s="246">
        <f t="shared" ca="1" si="263"/>
        <v>1.1248447356513536</v>
      </c>
      <c r="R1726" s="4">
        <f t="shared" ca="1" si="264"/>
        <v>-0.5191929060872793</v>
      </c>
      <c r="S1726" s="4">
        <f t="shared" ca="1" si="262"/>
        <v>0.71482679472465416</v>
      </c>
      <c r="W1726" s="246">
        <f t="shared" ca="1" si="265"/>
        <v>-0.42038032785010743</v>
      </c>
      <c r="X1726" s="246">
        <f t="shared" ca="1" si="266"/>
        <v>-0.58401140719980371</v>
      </c>
      <c r="Y1726" s="246">
        <f t="shared" ca="1" si="267"/>
        <v>1.1248447356513536</v>
      </c>
      <c r="Z1726" s="4">
        <f t="shared" ca="1" si="268"/>
        <v>-0.5191929060872793</v>
      </c>
      <c r="AA1726" s="4">
        <f t="shared" ca="1" si="269"/>
        <v>-0.15043477284281578</v>
      </c>
    </row>
    <row r="1727" spans="1:27" x14ac:dyDescent="0.25">
      <c r="A1727">
        <v>1695</v>
      </c>
      <c r="B1727" s="176">
        <f ca="1">OFFSET(InputPriceData!B$15,CalculationsAndCharts!$A1727+$A$11,0,1,1)</f>
        <v>39100</v>
      </c>
      <c r="C1727" s="3">
        <f ca="1">OFFSET(InputPriceData!G$15,CalculationsAndCharts!$A1727+$A$11,IF($C$7,8,0),1,1)</f>
        <v>68177300</v>
      </c>
      <c r="D1727" s="4">
        <f ca="1">OFFSET(InputPriceData!C$15,CalculationsAndCharts!$A1727+$A$11,IF($C$7,8,0),1,1)</f>
        <v>123.04</v>
      </c>
      <c r="E1727" s="4">
        <f ca="1">OFFSET(InputPriceData!D$15,CalculationsAndCharts!$A1727+$A$11,IF($C$7,8,0),1,1)</f>
        <v>123.12</v>
      </c>
      <c r="F1727" s="4">
        <f ca="1">OFFSET(InputPriceData!E$15,CalculationsAndCharts!$A1727+$A$11,IF($C$7,8,0),1,1)</f>
        <v>122.3</v>
      </c>
      <c r="G1727" s="4">
        <f ca="1">OFFSET(InputPriceData!F$15,CalculationsAndCharts!$A1727+$A$11,IF($C$7,8,0),1,1)</f>
        <v>122.5</v>
      </c>
      <c r="H1727" s="138"/>
      <c r="I1727" s="138"/>
      <c r="O1727" s="246">
        <f t="shared" ca="1" si="260"/>
        <v>-0.59914642371097449</v>
      </c>
      <c r="P1727" s="246">
        <f t="shared" ca="1" si="261"/>
        <v>-0.68695261639038019</v>
      </c>
      <c r="Q1727" s="246">
        <f t="shared" ca="1" si="263"/>
        <v>1.1350602781547463</v>
      </c>
      <c r="R1727" s="4">
        <f t="shared" ca="1" si="264"/>
        <v>-0.60521245400918333</v>
      </c>
      <c r="S1727" s="4">
        <f t="shared" ca="1" si="262"/>
        <v>0.64744531966919505</v>
      </c>
      <c r="W1727" s="246">
        <f t="shared" ca="1" si="265"/>
        <v>-0.59914642371097449</v>
      </c>
      <c r="X1727" s="246">
        <f t="shared" ca="1" si="266"/>
        <v>-0.68695261639038019</v>
      </c>
      <c r="Y1727" s="246">
        <f t="shared" ca="1" si="267"/>
        <v>1.1350602781547463</v>
      </c>
      <c r="Z1727" s="4">
        <f t="shared" ca="1" si="268"/>
        <v>-0.60521245400918333</v>
      </c>
      <c r="AA1727" s="4">
        <f t="shared" ca="1" si="269"/>
        <v>-0.27075918675340749</v>
      </c>
    </row>
    <row r="1728" spans="1:27" x14ac:dyDescent="0.25">
      <c r="A1728">
        <v>1696</v>
      </c>
      <c r="B1728" s="176">
        <f ca="1">OFFSET(InputPriceData!B$15,CalculationsAndCharts!$A1728+$A$11,0,1,1)</f>
        <v>39099</v>
      </c>
      <c r="C1728" s="3">
        <f ca="1">OFFSET(InputPriceData!G$15,CalculationsAndCharts!$A1728+$A$11,IF($C$7,8,0),1,1)</f>
        <v>50241400</v>
      </c>
      <c r="D1728" s="4">
        <f ca="1">OFFSET(InputPriceData!C$15,CalculationsAndCharts!$A1728+$A$11,IF($C$7,8,0),1,1)</f>
        <v>122.77</v>
      </c>
      <c r="E1728" s="4">
        <f ca="1">OFFSET(InputPriceData!D$15,CalculationsAndCharts!$A1728+$A$11,IF($C$7,8,0),1,1)</f>
        <v>123.3</v>
      </c>
      <c r="F1728" s="4">
        <f ca="1">OFFSET(InputPriceData!E$15,CalculationsAndCharts!$A1728+$A$11,IF($C$7,8,0),1,1)</f>
        <v>122.67</v>
      </c>
      <c r="G1728" s="4">
        <f ca="1">OFFSET(InputPriceData!F$15,CalculationsAndCharts!$A1728+$A$11,IF($C$7,8,0),1,1)</f>
        <v>122.92</v>
      </c>
      <c r="H1728" s="138"/>
      <c r="I1728" s="138"/>
      <c r="O1728" s="246">
        <f t="shared" ca="1" si="260"/>
        <v>-0.1029601063630585</v>
      </c>
      <c r="P1728" s="246">
        <f t="shared" ca="1" si="261"/>
        <v>-0.825635439377989</v>
      </c>
      <c r="Q1728" s="246">
        <f t="shared" ca="1" si="263"/>
        <v>1.1453685955143758</v>
      </c>
      <c r="R1728" s="4">
        <f t="shared" ca="1" si="264"/>
        <v>-0.72084693312828507</v>
      </c>
      <c r="S1728" s="4">
        <f t="shared" ca="1" si="262"/>
        <v>0.51006209234902966</v>
      </c>
      <c r="W1728" s="246">
        <f t="shared" ca="1" si="265"/>
        <v>-0.1029601063630585</v>
      </c>
      <c r="X1728" s="246">
        <f t="shared" ca="1" si="266"/>
        <v>-0.825635439377989</v>
      </c>
      <c r="Y1728" s="246">
        <f t="shared" ca="1" si="267"/>
        <v>1.1453685955143758</v>
      </c>
      <c r="Z1728" s="4">
        <f t="shared" ca="1" si="268"/>
        <v>-0.72084693312828507</v>
      </c>
      <c r="AA1728" s="4">
        <f t="shared" ca="1" si="269"/>
        <v>-0.45084222811198349</v>
      </c>
    </row>
    <row r="1729" spans="1:27" x14ac:dyDescent="0.25">
      <c r="A1729">
        <v>1697</v>
      </c>
      <c r="B1729" s="176">
        <f ca="1">OFFSET(InputPriceData!B$15,CalculationsAndCharts!$A1729+$A$11,0,1,1)</f>
        <v>39098</v>
      </c>
      <c r="C1729" s="3">
        <f ca="1">OFFSET(InputPriceData!G$15,CalculationsAndCharts!$A1729+$A$11,IF($C$7,8,0),1,1)</f>
        <v>44871300</v>
      </c>
      <c r="D1729" s="4">
        <f ca="1">OFFSET(InputPriceData!C$15,CalculationsAndCharts!$A1729+$A$11,IF($C$7,8,0),1,1)</f>
        <v>122.95</v>
      </c>
      <c r="E1729" s="4">
        <f ca="1">OFFSET(InputPriceData!D$15,CalculationsAndCharts!$A1729+$A$11,IF($C$7,8,0),1,1)</f>
        <v>123.27</v>
      </c>
      <c r="F1729" s="4">
        <f ca="1">OFFSET(InputPriceData!E$15,CalculationsAndCharts!$A1729+$A$11,IF($C$7,8,0),1,1)</f>
        <v>122.66</v>
      </c>
      <c r="G1729" s="4">
        <f ca="1">OFFSET(InputPriceData!F$15,CalculationsAndCharts!$A1729+$A$11,IF($C$7,8,0),1,1)</f>
        <v>122.86</v>
      </c>
      <c r="H1729" s="138"/>
      <c r="I1729" s="138"/>
      <c r="O1729" s="246">
        <f t="shared" ca="1" si="260"/>
        <v>-6.2502884421989369E-2</v>
      </c>
      <c r="P1729" s="246">
        <f t="shared" ca="1" si="261"/>
        <v>-0.98340861450203887</v>
      </c>
      <c r="Q1729" s="246">
        <f t="shared" ca="1" si="263"/>
        <v>1.1557705302869583</v>
      </c>
      <c r="R1729" s="4">
        <f t="shared" ca="1" si="264"/>
        <v>-0.85086839362297562</v>
      </c>
      <c r="S1729" s="4">
        <f t="shared" ca="1" si="262"/>
        <v>0.20976830506213162</v>
      </c>
      <c r="W1729" s="246">
        <f t="shared" ca="1" si="265"/>
        <v>-6.2502884421989369E-2</v>
      </c>
      <c r="X1729" s="246">
        <f t="shared" ca="1" si="266"/>
        <v>-0.98340861450203887</v>
      </c>
      <c r="Y1729" s="246">
        <f t="shared" ca="1" si="267"/>
        <v>1.1557705302869583</v>
      </c>
      <c r="Z1729" s="4">
        <f t="shared" ca="1" si="268"/>
        <v>-0.85086839362297562</v>
      </c>
      <c r="AA1729" s="4">
        <f t="shared" ca="1" si="269"/>
        <v>-0.68349365187034394</v>
      </c>
    </row>
    <row r="1730" spans="1:27" x14ac:dyDescent="0.25">
      <c r="A1730">
        <v>1698</v>
      </c>
      <c r="B1730" s="176">
        <f ca="1">OFFSET(InputPriceData!B$15,CalculationsAndCharts!$A1730+$A$11,0,1,1)</f>
        <v>39094</v>
      </c>
      <c r="C1730" s="3">
        <f ca="1">OFFSET(InputPriceData!G$15,CalculationsAndCharts!$A1730+$A$11,IF($C$7,8,0),1,1)</f>
        <v>55370600</v>
      </c>
      <c r="D1730" s="4">
        <f ca="1">OFFSET(InputPriceData!C$15,CalculationsAndCharts!$A1730+$A$11,IF($C$7,8,0),1,1)</f>
        <v>122.16</v>
      </c>
      <c r="E1730" s="4">
        <f ca="1">OFFSET(InputPriceData!D$15,CalculationsAndCharts!$A1730+$A$11,IF($C$7,8,0),1,1)</f>
        <v>123.1</v>
      </c>
      <c r="F1730" s="4">
        <f ca="1">OFFSET(InputPriceData!E$15,CalculationsAndCharts!$A1730+$A$11,IF($C$7,8,0),1,1)</f>
        <v>122.13</v>
      </c>
      <c r="G1730" s="4">
        <f ca="1">OFFSET(InputPriceData!F$15,CalculationsAndCharts!$A1730+$A$11,IF($C$7,8,0),1,1)</f>
        <v>123.1</v>
      </c>
      <c r="H1730" s="138"/>
      <c r="I1730" s="138"/>
      <c r="O1730" s="246">
        <f t="shared" ca="1" si="260"/>
        <v>0.29563007902156635</v>
      </c>
      <c r="P1730" s="246">
        <f t="shared" ca="1" si="261"/>
        <v>-1.1184513674586847</v>
      </c>
      <c r="Q1730" s="246">
        <f t="shared" ca="1" si="263"/>
        <v>1.1662669326810882</v>
      </c>
      <c r="R1730" s="4">
        <f t="shared" ca="1" si="264"/>
        <v>-0.95900118242014964</v>
      </c>
      <c r="S1730" s="4">
        <f t="shared" ca="1" si="262"/>
        <v>-0.43098349936717362</v>
      </c>
      <c r="W1730" s="246">
        <f t="shared" ca="1" si="265"/>
        <v>0.29563007902156635</v>
      </c>
      <c r="X1730" s="246">
        <f t="shared" ca="1" si="266"/>
        <v>-1.1184513674586847</v>
      </c>
      <c r="Y1730" s="246">
        <f t="shared" ca="1" si="267"/>
        <v>1.1662669326810882</v>
      </c>
      <c r="Z1730" s="4">
        <f t="shared" ca="1" si="268"/>
        <v>-0.95900118242014964</v>
      </c>
      <c r="AA1730" s="4">
        <f t="shared" ca="1" si="269"/>
        <v>-0.90688126435110605</v>
      </c>
    </row>
    <row r="1731" spans="1:27" x14ac:dyDescent="0.25">
      <c r="A1731">
        <v>1699</v>
      </c>
      <c r="B1731" s="176">
        <f ca="1">OFFSET(InputPriceData!B$15,CalculationsAndCharts!$A1731+$A$11,0,1,1)</f>
        <v>39093</v>
      </c>
      <c r="C1731" s="3">
        <f ca="1">OFFSET(InputPriceData!G$15,CalculationsAndCharts!$A1731+$A$11,IF($C$7,8,0),1,1)</f>
        <v>54476800</v>
      </c>
      <c r="D1731" s="4">
        <f ca="1">OFFSET(InputPriceData!C$15,CalculationsAndCharts!$A1731+$A$11,IF($C$7,8,0),1,1)</f>
        <v>121.68</v>
      </c>
      <c r="E1731" s="4">
        <f ca="1">OFFSET(InputPriceData!D$15,CalculationsAndCharts!$A1731+$A$11,IF($C$7,8,0),1,1)</f>
        <v>122.58</v>
      </c>
      <c r="F1731" s="4">
        <f ca="1">OFFSET(InputPriceData!E$15,CalculationsAndCharts!$A1731+$A$11,IF($C$7,8,0),1,1)</f>
        <v>121.61</v>
      </c>
      <c r="G1731" s="4">
        <f ca="1">OFFSET(InputPriceData!F$15,CalculationsAndCharts!$A1731+$A$11,IF($C$7,8,0),1,1)</f>
        <v>122.18</v>
      </c>
      <c r="H1731" s="138"/>
      <c r="I1731" s="138"/>
      <c r="O1731" s="246">
        <f t="shared" ca="1" si="260"/>
        <v>-0.52686942841060991</v>
      </c>
      <c r="P1731" s="246">
        <f t="shared" ca="1" si="261"/>
        <v>-1.1768586606267288</v>
      </c>
      <c r="Q1731" s="246">
        <f t="shared" ca="1" si="263"/>
        <v>1.1768586606267288</v>
      </c>
      <c r="R1731" s="4">
        <f t="shared" ca="1" si="264"/>
        <v>-1</v>
      </c>
      <c r="S1731" s="4">
        <f t="shared" ca="1" si="262"/>
        <v>-1</v>
      </c>
      <c r="W1731" s="246">
        <f t="shared" ca="1" si="265"/>
        <v>-0.52686942841060991</v>
      </c>
      <c r="X1731" s="246">
        <f t="shared" ca="1" si="266"/>
        <v>-1.1768586606267288</v>
      </c>
      <c r="Y1731" s="246">
        <f t="shared" ca="1" si="267"/>
        <v>1.1768586606267288</v>
      </c>
      <c r="Z1731" s="4">
        <f t="shared" ca="1" si="268"/>
        <v>-1</v>
      </c>
      <c r="AA1731" s="4">
        <f t="shared" ca="1" si="269"/>
        <v>-1</v>
      </c>
    </row>
    <row r="1732" spans="1:27" x14ac:dyDescent="0.25">
      <c r="A1732">
        <v>1700</v>
      </c>
      <c r="B1732" s="176">
        <f ca="1">OFFSET(InputPriceData!B$15,CalculationsAndCharts!$A1732+$A$11,0,1,1)</f>
        <v>39092</v>
      </c>
      <c r="C1732" s="3">
        <f ca="1">OFFSET(InputPriceData!G$15,CalculationsAndCharts!$A1732+$A$11,IF($C$7,8,0),1,1)</f>
        <v>72428000</v>
      </c>
      <c r="D1732" s="4">
        <f ca="1">OFFSET(InputPriceData!C$15,CalculationsAndCharts!$A1732+$A$11,IF($C$7,8,0),1,1)</f>
        <v>120.81</v>
      </c>
      <c r="E1732" s="4">
        <f ca="1">OFFSET(InputPriceData!D$15,CalculationsAndCharts!$A1732+$A$11,IF($C$7,8,0),1,1)</f>
        <v>121.67</v>
      </c>
      <c r="F1732" s="4">
        <f ca="1">OFFSET(InputPriceData!E$15,CalculationsAndCharts!$A1732+$A$11,IF($C$7,8,0),1,1)</f>
        <v>120.57</v>
      </c>
      <c r="G1732" s="4">
        <f ca="1">OFFSET(InputPriceData!F$15,CalculationsAndCharts!$A1732+$A$11,IF($C$7,8,0),1,1)</f>
        <v>121.64</v>
      </c>
      <c r="H1732" s="138"/>
      <c r="I1732" s="138"/>
      <c r="O1732" s="246">
        <f t="shared" ca="1" si="260"/>
        <v>-1.0272632586936623</v>
      </c>
      <c r="P1732" s="246">
        <f t="shared" ca="1" si="261"/>
        <v>-1.1371804873982065</v>
      </c>
      <c r="Q1732" s="246">
        <f t="shared" ca="1" si="263"/>
        <v>1.1371804873982065</v>
      </c>
      <c r="R1732" s="4">
        <f t="shared" ca="1" si="264"/>
        <v>-1</v>
      </c>
      <c r="S1732" s="4">
        <f t="shared" ca="1" si="262"/>
        <v>-1</v>
      </c>
      <c r="W1732" s="246">
        <f t="shared" ca="1" si="265"/>
        <v>-1.0272632586936623</v>
      </c>
      <c r="X1732" s="246">
        <f t="shared" ca="1" si="266"/>
        <v>-1.1371804873982065</v>
      </c>
      <c r="Y1732" s="246">
        <f t="shared" ca="1" si="267"/>
        <v>1.1371804873982065</v>
      </c>
      <c r="Z1732" s="4">
        <f t="shared" ca="1" si="268"/>
        <v>-1</v>
      </c>
      <c r="AA1732" s="4">
        <f t="shared" ca="1" si="269"/>
        <v>-1</v>
      </c>
    </row>
    <row r="1733" spans="1:27" x14ac:dyDescent="0.25">
      <c r="A1733">
        <v>1701</v>
      </c>
      <c r="B1733" s="176">
        <f ca="1">OFFSET(InputPriceData!B$15,CalculationsAndCharts!$A1733+$A$11,0,1,1)</f>
        <v>39091</v>
      </c>
      <c r="C1733" s="3">
        <f ca="1">OFFSET(InputPriceData!G$15,CalculationsAndCharts!$A1733+$A$11,IF($C$7,8,0),1,1)</f>
        <v>75680100</v>
      </c>
      <c r="D1733" s="4">
        <f ca="1">OFFSET(InputPriceData!C$15,CalculationsAndCharts!$A1733+$A$11,IF($C$7,8,0),1,1)</f>
        <v>121.45</v>
      </c>
      <c r="E1733" s="4">
        <f ca="1">OFFSET(InputPriceData!D$15,CalculationsAndCharts!$A1733+$A$11,IF($C$7,8,0),1,1)</f>
        <v>121.7</v>
      </c>
      <c r="F1733" s="4">
        <f ca="1">OFFSET(InputPriceData!E$15,CalculationsAndCharts!$A1733+$A$11,IF($C$7,8,0),1,1)</f>
        <v>120.66</v>
      </c>
      <c r="G1733" s="4">
        <f ca="1">OFFSET(InputPriceData!F$15,CalculationsAndCharts!$A1733+$A$11,IF($C$7,8,0),1,1)</f>
        <v>121.24</v>
      </c>
      <c r="H1733" s="138"/>
      <c r="I1733" s="138"/>
      <c r="O1733" s="246">
        <f t="shared" ca="1" si="260"/>
        <v>-1.4256101943584643</v>
      </c>
      <c r="P1733" s="246">
        <f t="shared" ca="1" si="261"/>
        <v>-1.0309430278608032</v>
      </c>
      <c r="Q1733" s="246">
        <f t="shared" ca="1" si="263"/>
        <v>1.0309430278608032</v>
      </c>
      <c r="R1733" s="4">
        <f t="shared" ca="1" si="264"/>
        <v>-1</v>
      </c>
      <c r="S1733" s="4">
        <f t="shared" ca="1" si="262"/>
        <v>-1</v>
      </c>
      <c r="W1733" s="246">
        <f t="shared" ca="1" si="265"/>
        <v>-1.4256101943584643</v>
      </c>
      <c r="X1733" s="246">
        <f t="shared" ca="1" si="266"/>
        <v>-1.0309430278608032</v>
      </c>
      <c r="Y1733" s="246">
        <f t="shared" ca="1" si="267"/>
        <v>1.0309430278608032</v>
      </c>
      <c r="Z1733" s="4">
        <f t="shared" ca="1" si="268"/>
        <v>-1</v>
      </c>
      <c r="AA1733" s="4">
        <f t="shared" ca="1" si="269"/>
        <v>-1</v>
      </c>
    </row>
    <row r="1734" spans="1:27" x14ac:dyDescent="0.25">
      <c r="A1734">
        <v>1702</v>
      </c>
      <c r="B1734" s="176">
        <f ca="1">OFFSET(InputPriceData!B$15,CalculationsAndCharts!$A1734+$A$11,0,1,1)</f>
        <v>39090</v>
      </c>
      <c r="C1734" s="3">
        <f ca="1">OFFSET(InputPriceData!G$15,CalculationsAndCharts!$A1734+$A$11,IF($C$7,8,0),1,1)</f>
        <v>71655000</v>
      </c>
      <c r="D1734" s="4">
        <f ca="1">OFFSET(InputPriceData!C$15,CalculationsAndCharts!$A1734+$A$11,IF($C$7,8,0),1,1)</f>
        <v>121.02</v>
      </c>
      <c r="E1734" s="4">
        <f ca="1">OFFSET(InputPriceData!D$15,CalculationsAndCharts!$A1734+$A$11,IF($C$7,8,0),1,1)</f>
        <v>121.53</v>
      </c>
      <c r="F1734" s="4">
        <f ca="1">OFFSET(InputPriceData!E$15,CalculationsAndCharts!$A1734+$A$11,IF($C$7,8,0),1,1)</f>
        <v>120.53</v>
      </c>
      <c r="G1734" s="4">
        <f ca="1">OFFSET(InputPriceData!F$15,CalculationsAndCharts!$A1734+$A$11,IF($C$7,8,0),1,1)</f>
        <v>121.34</v>
      </c>
      <c r="H1734" s="138"/>
      <c r="I1734" s="138"/>
      <c r="O1734" s="246">
        <f t="shared" ca="1" si="260"/>
        <v>-1.33505949051109</v>
      </c>
      <c r="P1734" s="246">
        <f t="shared" ca="1" si="261"/>
        <v>-0.88937566704512316</v>
      </c>
      <c r="Q1734" s="246">
        <f t="shared" ca="1" si="263"/>
        <v>0.88937566704512316</v>
      </c>
      <c r="R1734" s="4">
        <f t="shared" ca="1" si="264"/>
        <v>-1</v>
      </c>
      <c r="S1734" s="4">
        <f t="shared" ca="1" si="262"/>
        <v>-1</v>
      </c>
      <c r="W1734" s="246">
        <f t="shared" ca="1" si="265"/>
        <v>-1.33505949051109</v>
      </c>
      <c r="X1734" s="246">
        <f t="shared" ca="1" si="266"/>
        <v>-0.88937566704512316</v>
      </c>
      <c r="Y1734" s="246">
        <f t="shared" ca="1" si="267"/>
        <v>0.88937566704512316</v>
      </c>
      <c r="Z1734" s="4">
        <f t="shared" ca="1" si="268"/>
        <v>-1</v>
      </c>
      <c r="AA1734" s="4">
        <f t="shared" ca="1" si="269"/>
        <v>-1</v>
      </c>
    </row>
    <row r="1735" spans="1:27" x14ac:dyDescent="0.25">
      <c r="A1735">
        <v>1703</v>
      </c>
      <c r="B1735" s="176">
        <f ca="1">OFFSET(InputPriceData!B$15,CalculationsAndCharts!$A1735+$A$11,0,1,1)</f>
        <v>39087</v>
      </c>
      <c r="C1735" s="3">
        <f ca="1">OFFSET(InputPriceData!G$15,CalculationsAndCharts!$A1735+$A$11,IF($C$7,8,0),1,1)</f>
        <v>76645300</v>
      </c>
      <c r="D1735" s="4">
        <f ca="1">OFFSET(InputPriceData!C$15,CalculationsAndCharts!$A1735+$A$11,IF($C$7,8,0),1,1)</f>
        <v>121.46</v>
      </c>
      <c r="E1735" s="4">
        <f ca="1">OFFSET(InputPriceData!D$15,CalculationsAndCharts!$A1735+$A$11,IF($C$7,8,0),1,1)</f>
        <v>121.52</v>
      </c>
      <c r="F1735" s="4">
        <f ca="1">OFFSET(InputPriceData!E$15,CalculationsAndCharts!$A1735+$A$11,IF($C$7,8,0),1,1)</f>
        <v>120.64</v>
      </c>
      <c r="G1735" s="4">
        <f ca="1">OFFSET(InputPriceData!F$15,CalculationsAndCharts!$A1735+$A$11,IF($C$7,8,0),1,1)</f>
        <v>120.78</v>
      </c>
      <c r="H1735" s="138"/>
      <c r="I1735" s="138"/>
      <c r="O1735" s="246">
        <f t="shared" ca="1" si="260"/>
        <v>-1.9236666152024755</v>
      </c>
      <c r="P1735" s="246">
        <f t="shared" ca="1" si="261"/>
        <v>-0.72912245244048646</v>
      </c>
      <c r="Q1735" s="246">
        <f t="shared" ca="1" si="263"/>
        <v>0.81943392900157108</v>
      </c>
      <c r="R1735" s="4">
        <f t="shared" ca="1" si="264"/>
        <v>-0.88978797025023904</v>
      </c>
      <c r="S1735" s="4">
        <f t="shared" ca="1" si="262"/>
        <v>5.1267570475558202E-2</v>
      </c>
      <c r="W1735" s="246">
        <f t="shared" ca="1" si="265"/>
        <v>-1.9236666152024755</v>
      </c>
      <c r="X1735" s="246">
        <f t="shared" ca="1" si="266"/>
        <v>-0.72912245244048646</v>
      </c>
      <c r="Y1735" s="246">
        <f t="shared" ca="1" si="267"/>
        <v>0.81943392900157108</v>
      </c>
      <c r="Z1735" s="4">
        <f t="shared" ca="1" si="268"/>
        <v>-0.88978797025023904</v>
      </c>
      <c r="AA1735" s="4">
        <f t="shared" ca="1" si="269"/>
        <v>-0.76044017992828528</v>
      </c>
    </row>
    <row r="1736" spans="1:27" x14ac:dyDescent="0.25">
      <c r="A1736">
        <v>1704</v>
      </c>
      <c r="B1736" s="176">
        <f ca="1">OFFSET(InputPriceData!B$15,CalculationsAndCharts!$A1736+$A$11,0,1,1)</f>
        <v>39086</v>
      </c>
      <c r="C1736" s="3">
        <f ca="1">OFFSET(InputPriceData!G$15,CalculationsAndCharts!$A1736+$A$11,IF($C$7,8,0),1,1)</f>
        <v>69620600</v>
      </c>
      <c r="D1736" s="4">
        <f ca="1">OFFSET(InputPriceData!C$15,CalculationsAndCharts!$A1736+$A$11,IF($C$7,8,0),1,1)</f>
        <v>121.38</v>
      </c>
      <c r="E1736" s="4">
        <f ca="1">OFFSET(InputPriceData!D$15,CalculationsAndCharts!$A1736+$A$11,IF($C$7,8,0),1,1)</f>
        <v>122.09</v>
      </c>
      <c r="F1736" s="4">
        <f ca="1">OFFSET(InputPriceData!E$15,CalculationsAndCharts!$A1736+$A$11,IF($C$7,8,0),1,1)</f>
        <v>120.85</v>
      </c>
      <c r="G1736" s="4">
        <f ca="1">OFFSET(InputPriceData!F$15,CalculationsAndCharts!$A1736+$A$11,IF($C$7,8,0),1,1)</f>
        <v>121.76</v>
      </c>
      <c r="H1736" s="138"/>
      <c r="I1736" s="138"/>
      <c r="O1736" s="246">
        <f t="shared" ca="1" si="260"/>
        <v>-0.95223779114881657</v>
      </c>
      <c r="P1736" s="246">
        <f t="shared" ca="1" si="261"/>
        <v>-0.5901588546813773</v>
      </c>
      <c r="Q1736" s="246">
        <f t="shared" ca="1" si="263"/>
        <v>0.82687581130330079</v>
      </c>
      <c r="R1736" s="4">
        <f t="shared" ca="1" si="264"/>
        <v>-0.7137212706115853</v>
      </c>
      <c r="S1736" s="4">
        <f t="shared" ca="1" si="262"/>
        <v>0.52083960105007887</v>
      </c>
      <c r="W1736" s="246">
        <f t="shared" ca="1" si="265"/>
        <v>-0.95223779114881657</v>
      </c>
      <c r="X1736" s="246">
        <f t="shared" ca="1" si="266"/>
        <v>-0.5901588546813773</v>
      </c>
      <c r="Y1736" s="246">
        <f t="shared" ca="1" si="267"/>
        <v>0.82687581130330079</v>
      </c>
      <c r="Z1736" s="4">
        <f t="shared" ca="1" si="268"/>
        <v>-0.7137212706115853</v>
      </c>
      <c r="AA1736" s="4">
        <f t="shared" ca="1" si="269"/>
        <v>-0.43907099358311935</v>
      </c>
    </row>
    <row r="1737" spans="1:27" x14ac:dyDescent="0.25">
      <c r="A1737">
        <v>1705</v>
      </c>
      <c r="B1737" s="176">
        <f ca="1">OFFSET(InputPriceData!B$15,CalculationsAndCharts!$A1737+$A$11,0,1,1)</f>
        <v>39085</v>
      </c>
      <c r="C1737" s="3">
        <f ca="1">OFFSET(InputPriceData!G$15,CalculationsAndCharts!$A1737+$A$11,IF($C$7,8,0),1,1)</f>
        <v>94807600</v>
      </c>
      <c r="D1737" s="4">
        <f ca="1">OFFSET(InputPriceData!C$15,CalculationsAndCharts!$A1737+$A$11,IF($C$7,8,0),1,1)</f>
        <v>122.26</v>
      </c>
      <c r="E1737" s="4">
        <f ca="1">OFFSET(InputPriceData!D$15,CalculationsAndCharts!$A1737+$A$11,IF($C$7,8,0),1,1)</f>
        <v>122.78</v>
      </c>
      <c r="F1737" s="4">
        <f ca="1">OFFSET(InputPriceData!E$15,CalculationsAndCharts!$A1737+$A$11,IF($C$7,8,0),1,1)</f>
        <v>120.81</v>
      </c>
      <c r="G1737" s="4">
        <f ca="1">OFFSET(InputPriceData!F$15,CalculationsAndCharts!$A1737+$A$11,IF($C$7,8,0),1,1)</f>
        <v>121.5</v>
      </c>
      <c r="H1737" s="138"/>
      <c r="I1737" s="138"/>
      <c r="O1737" s="246">
        <f t="shared" ca="1" si="260"/>
        <v>-1.1855402148348189</v>
      </c>
      <c r="P1737" s="246">
        <f t="shared" ca="1" si="261"/>
        <v>-0.47792979436051952</v>
      </c>
      <c r="Q1737" s="246">
        <f t="shared" ca="1" si="263"/>
        <v>0.83438527881261437</v>
      </c>
      <c r="R1737" s="4">
        <f t="shared" ca="1" si="264"/>
        <v>-0.57279269720655346</v>
      </c>
      <c r="S1737" s="4">
        <f t="shared" ca="1" si="262"/>
        <v>0.67536918741730989</v>
      </c>
      <c r="W1737" s="246">
        <f t="shared" ca="1" si="265"/>
        <v>-1.1855402148348189</v>
      </c>
      <c r="X1737" s="246">
        <f t="shared" ca="1" si="266"/>
        <v>-0.47792979436051952</v>
      </c>
      <c r="Y1737" s="246">
        <f t="shared" ca="1" si="267"/>
        <v>0.83438527881261437</v>
      </c>
      <c r="Z1737" s="4">
        <f t="shared" ca="1" si="268"/>
        <v>-0.57279269720655346</v>
      </c>
      <c r="AA1737" s="4">
        <f t="shared" ca="1" si="269"/>
        <v>-0.22414907954646865</v>
      </c>
    </row>
    <row r="1738" spans="1:27" x14ac:dyDescent="0.25">
      <c r="A1738">
        <v>1706</v>
      </c>
      <c r="B1738" s="176">
        <f ca="1">OFFSET(InputPriceData!B$15,CalculationsAndCharts!$A1738+$A$11,0,1,1)</f>
        <v>39080</v>
      </c>
      <c r="C1738" s="3">
        <f ca="1">OFFSET(InputPriceData!G$15,CalculationsAndCharts!$A1738+$A$11,IF($C$7,8,0),1,1)</f>
        <v>45461200</v>
      </c>
      <c r="D1738" s="4">
        <f ca="1">OFFSET(InputPriceData!C$15,CalculationsAndCharts!$A1738+$A$11,IF($C$7,8,0),1,1)</f>
        <v>122.09</v>
      </c>
      <c r="E1738" s="4">
        <f ca="1">OFFSET(InputPriceData!D$15,CalculationsAndCharts!$A1738+$A$11,IF($C$7,8,0),1,1)</f>
        <v>122.5</v>
      </c>
      <c r="F1738" s="4">
        <f ca="1">OFFSET(InputPriceData!E$15,CalculationsAndCharts!$A1738+$A$11,IF($C$7,8,0),1,1)</f>
        <v>121.55</v>
      </c>
      <c r="G1738" s="4">
        <f ca="1">OFFSET(InputPriceData!F$15,CalculationsAndCharts!$A1738+$A$11,IF($C$7,8,0),1,1)</f>
        <v>121.71</v>
      </c>
      <c r="H1738" s="138"/>
      <c r="I1738" s="138"/>
      <c r="O1738" s="246">
        <f t="shared" ca="1" si="260"/>
        <v>-0.946479692027551</v>
      </c>
      <c r="P1738" s="246">
        <f t="shared" ca="1" si="261"/>
        <v>-0.37574367290578731</v>
      </c>
      <c r="Q1738" s="246">
        <f t="shared" ca="1" si="263"/>
        <v>0.84196294532049887</v>
      </c>
      <c r="R1738" s="4">
        <f t="shared" ca="1" si="264"/>
        <v>-0.44627103246539901</v>
      </c>
      <c r="S1738" s="4">
        <f t="shared" ca="1" si="262"/>
        <v>0.75829257810030692</v>
      </c>
      <c r="W1738" s="246">
        <f t="shared" ca="1" si="265"/>
        <v>-0.946479692027551</v>
      </c>
      <c r="X1738" s="246">
        <f t="shared" ca="1" si="266"/>
        <v>-0.37574367290578731</v>
      </c>
      <c r="Y1738" s="246">
        <f t="shared" ca="1" si="267"/>
        <v>0.84196294532049887</v>
      </c>
      <c r="Z1738" s="4">
        <f t="shared" ca="1" si="268"/>
        <v>-0.44627103246539901</v>
      </c>
      <c r="AA1738" s="4">
        <f t="shared" ca="1" si="269"/>
        <v>-5.6325631566838452E-2</v>
      </c>
    </row>
    <row r="1739" spans="1:27" x14ac:dyDescent="0.25">
      <c r="A1739">
        <v>1707</v>
      </c>
      <c r="B1739" s="176">
        <f ca="1">OFFSET(InputPriceData!B$15,CalculationsAndCharts!$A1739+$A$11,0,1,1)</f>
        <v>39079</v>
      </c>
      <c r="C1739" s="3">
        <f ca="1">OFFSET(InputPriceData!G$15,CalculationsAndCharts!$A1739+$A$11,IF($C$7,8,0),1,1)</f>
        <v>37288800</v>
      </c>
      <c r="D1739" s="4">
        <f ca="1">OFFSET(InputPriceData!C$15,CalculationsAndCharts!$A1739+$A$11,IF($C$7,8,0),1,1)</f>
        <v>122.39</v>
      </c>
      <c r="E1739" s="4">
        <f ca="1">OFFSET(InputPriceData!D$15,CalculationsAndCharts!$A1739+$A$11,IF($C$7,8,0),1,1)</f>
        <v>122.64</v>
      </c>
      <c r="F1739" s="4">
        <f ca="1">OFFSET(InputPriceData!E$15,CalculationsAndCharts!$A1739+$A$11,IF($C$7,8,0),1,1)</f>
        <v>122.03</v>
      </c>
      <c r="G1739" s="4">
        <f ca="1">OFFSET(InputPriceData!F$15,CalculationsAndCharts!$A1739+$A$11,IF($C$7,8,0),1,1)</f>
        <v>122.22</v>
      </c>
      <c r="H1739" s="138"/>
      <c r="I1739" s="138"/>
      <c r="O1739" s="246">
        <f t="shared" ca="1" si="260"/>
        <v>-0.36945963150686179</v>
      </c>
      <c r="P1739" s="246">
        <f t="shared" ca="1" si="261"/>
        <v>-0.30145249680475494</v>
      </c>
      <c r="Q1739" s="246">
        <f t="shared" ca="1" si="263"/>
        <v>0.8496094301922289</v>
      </c>
      <c r="R1739" s="4">
        <f t="shared" ca="1" si="264"/>
        <v>-0.35481303066109993</v>
      </c>
      <c r="S1739" s="4">
        <f t="shared" ca="1" si="262"/>
        <v>0.8009583984465547</v>
      </c>
      <c r="W1739" s="246">
        <f t="shared" ca="1" si="265"/>
        <v>-0.36945963150686179</v>
      </c>
      <c r="X1739" s="246">
        <f t="shared" ca="1" si="266"/>
        <v>-0.30145249680475494</v>
      </c>
      <c r="Y1739" s="246">
        <f t="shared" ca="1" si="267"/>
        <v>0.8496094301922289</v>
      </c>
      <c r="Z1739" s="4">
        <f t="shared" ca="1" si="268"/>
        <v>-0.35481303066109993</v>
      </c>
      <c r="AA1739" s="4">
        <f t="shared" ca="1" si="269"/>
        <v>5.2660875234602209E-2</v>
      </c>
    </row>
    <row r="1740" spans="1:27" x14ac:dyDescent="0.25">
      <c r="A1740">
        <v>1708</v>
      </c>
      <c r="B1740" s="176">
        <f ca="1">OFFSET(InputPriceData!B$15,CalculationsAndCharts!$A1740+$A$11,0,1,1)</f>
        <v>39078</v>
      </c>
      <c r="C1740" s="3">
        <f ca="1">OFFSET(InputPriceData!G$15,CalculationsAndCharts!$A1740+$A$11,IF($C$7,8,0),1,1)</f>
        <v>39727100</v>
      </c>
      <c r="D1740" s="4">
        <f ca="1">OFFSET(InputPriceData!C$15,CalculationsAndCharts!$A1740+$A$11,IF($C$7,8,0),1,1)</f>
        <v>121.93</v>
      </c>
      <c r="E1740" s="4">
        <f ca="1">OFFSET(InputPriceData!D$15,CalculationsAndCharts!$A1740+$A$11,IF($C$7,8,0),1,1)</f>
        <v>122.56</v>
      </c>
      <c r="F1740" s="4">
        <f ca="1">OFFSET(InputPriceData!E$15,CalculationsAndCharts!$A1740+$A$11,IF($C$7,8,0),1,1)</f>
        <v>121.9</v>
      </c>
      <c r="G1740" s="4">
        <f ca="1">OFFSET(InputPriceData!F$15,CalculationsAndCharts!$A1740+$A$11,IF($C$7,8,0),1,1)</f>
        <v>122.48</v>
      </c>
      <c r="H1740" s="138"/>
      <c r="I1740" s="138"/>
      <c r="O1740" s="246">
        <f t="shared" ca="1" si="260"/>
        <v>4.6410313494527067E-4</v>
      </c>
      <c r="P1740" s="246">
        <f t="shared" ca="1" si="261"/>
        <v>-0.2295372546971991</v>
      </c>
      <c r="Q1740" s="246">
        <f t="shared" ca="1" si="263"/>
        <v>0.85732535841799085</v>
      </c>
      <c r="R1740" s="4">
        <f t="shared" ca="1" si="264"/>
        <v>-0.2677364578609463</v>
      </c>
      <c r="S1740" s="4">
        <f t="shared" ca="1" si="262"/>
        <v>0.8329809819560563</v>
      </c>
      <c r="W1740" s="246">
        <f t="shared" ca="1" si="265"/>
        <v>4.6410313494527067E-4</v>
      </c>
      <c r="X1740" s="246">
        <f t="shared" ca="1" si="266"/>
        <v>-0.2295372546971991</v>
      </c>
      <c r="Y1740" s="246">
        <f t="shared" ca="1" si="267"/>
        <v>0.85732535841799085</v>
      </c>
      <c r="Z1740" s="4">
        <f t="shared" ca="1" si="268"/>
        <v>-0.2677364578609463</v>
      </c>
      <c r="AA1740" s="4">
        <f t="shared" ca="1" si="269"/>
        <v>0.14812715842269339</v>
      </c>
    </row>
    <row r="1741" spans="1:27" x14ac:dyDescent="0.25">
      <c r="A1741">
        <v>1709</v>
      </c>
      <c r="B1741" s="176">
        <f ca="1">OFFSET(InputPriceData!B$15,CalculationsAndCharts!$A1741+$A$11,0,1,1)</f>
        <v>39077</v>
      </c>
      <c r="C1741" s="3">
        <f ca="1">OFFSET(InputPriceData!G$15,CalculationsAndCharts!$A1741+$A$11,IF($C$7,8,0),1,1)</f>
        <v>32696900</v>
      </c>
      <c r="D1741" s="4">
        <f ca="1">OFFSET(InputPriceData!C$15,CalculationsAndCharts!$A1741+$A$11,IF($C$7,8,0),1,1)</f>
        <v>121.02</v>
      </c>
      <c r="E1741" s="4">
        <f ca="1">OFFSET(InputPriceData!D$15,CalculationsAndCharts!$A1741+$A$11,IF($C$7,8,0),1,1)</f>
        <v>121.71</v>
      </c>
      <c r="F1741" s="4">
        <f ca="1">OFFSET(InputPriceData!E$15,CalculationsAndCharts!$A1741+$A$11,IF($C$7,8,0),1,1)</f>
        <v>120.99</v>
      </c>
      <c r="G1741" s="4">
        <f ca="1">OFFSET(InputPriceData!F$15,CalculationsAndCharts!$A1741+$A$11,IF($C$7,8,0),1,1)</f>
        <v>121.68</v>
      </c>
      <c r="H1741" s="138"/>
      <c r="I1741" s="138"/>
      <c r="O1741" s="246">
        <f t="shared" ca="1" si="260"/>
        <v>-0.70394384441890023</v>
      </c>
      <c r="P1741" s="246">
        <f t="shared" ca="1" si="261"/>
        <v>-0.11185248848828407</v>
      </c>
      <c r="Q1741" s="246">
        <f t="shared" ca="1" si="263"/>
        <v>0.86511136066396654</v>
      </c>
      <c r="R1741" s="4">
        <f t="shared" ca="1" si="264"/>
        <v>-0.12929259003423341</v>
      </c>
      <c r="S1741" s="4">
        <f t="shared" ca="1" si="262"/>
        <v>0.8721994424075209</v>
      </c>
      <c r="W1741" s="246">
        <f t="shared" ca="1" si="265"/>
        <v>-0.70394384441890023</v>
      </c>
      <c r="X1741" s="246">
        <f t="shared" ca="1" si="266"/>
        <v>-0.11185248848828407</v>
      </c>
      <c r="Y1741" s="246">
        <f t="shared" ca="1" si="267"/>
        <v>0.86511136066396654</v>
      </c>
      <c r="Z1741" s="4">
        <f t="shared" ca="1" si="268"/>
        <v>-0.12929259003423341</v>
      </c>
      <c r="AA1741" s="4">
        <f t="shared" ca="1" si="269"/>
        <v>0.2854711307137599</v>
      </c>
    </row>
    <row r="1742" spans="1:27" x14ac:dyDescent="0.25">
      <c r="A1742">
        <v>1710</v>
      </c>
      <c r="B1742" s="176">
        <f ca="1">OFFSET(InputPriceData!B$15,CalculationsAndCharts!$A1742+$A$11,0,1,1)</f>
        <v>39073</v>
      </c>
      <c r="C1742" s="3">
        <f ca="1">OFFSET(InputPriceData!G$15,CalculationsAndCharts!$A1742+$A$11,IF($C$7,8,0),1,1)</f>
        <v>62069100</v>
      </c>
      <c r="D1742" s="4">
        <f ca="1">OFFSET(InputPriceData!C$15,CalculationsAndCharts!$A1742+$A$11,IF($C$7,8,0),1,1)</f>
        <v>121.72</v>
      </c>
      <c r="E1742" s="4">
        <f ca="1">OFFSET(InputPriceData!D$15,CalculationsAndCharts!$A1742+$A$11,IF($C$7,8,0),1,1)</f>
        <v>121.73</v>
      </c>
      <c r="F1742" s="4">
        <f ca="1">OFFSET(InputPriceData!E$15,CalculationsAndCharts!$A1742+$A$11,IF($C$7,8,0),1,1)</f>
        <v>120.89</v>
      </c>
      <c r="G1742" s="4">
        <f ca="1">OFFSET(InputPriceData!F$15,CalculationsAndCharts!$A1742+$A$11,IF($C$7,8,0),1,1)</f>
        <v>120.96</v>
      </c>
      <c r="H1742" s="138"/>
      <c r="I1742" s="138"/>
      <c r="O1742" s="246">
        <f t="shared" ca="1" si="260"/>
        <v>-1.3886913056253203</v>
      </c>
      <c r="P1742" s="246">
        <f t="shared" ca="1" si="261"/>
        <v>4.2094793104880956E-2</v>
      </c>
      <c r="Q1742" s="246">
        <f t="shared" ca="1" si="263"/>
        <v>0.87296807332388149</v>
      </c>
      <c r="R1742" s="4">
        <f t="shared" ca="1" si="264"/>
        <v>4.822031227854915E-2</v>
      </c>
      <c r="S1742" s="4">
        <f t="shared" ca="1" si="262"/>
        <v>0.90878078821799324</v>
      </c>
      <c r="W1742" s="246">
        <f t="shared" ca="1" si="265"/>
        <v>-1.3886913056253203</v>
      </c>
      <c r="X1742" s="246">
        <f t="shared" ca="1" si="266"/>
        <v>4.2094793104880956E-2</v>
      </c>
      <c r="Y1742" s="246">
        <f t="shared" ca="1" si="267"/>
        <v>0.87296807332388149</v>
      </c>
      <c r="Z1742" s="4">
        <f t="shared" ca="1" si="268"/>
        <v>4.822031227854915E-2</v>
      </c>
      <c r="AA1742" s="4">
        <f t="shared" ca="1" si="269"/>
        <v>0.43973857962634599</v>
      </c>
    </row>
    <row r="1743" spans="1:27" x14ac:dyDescent="0.25">
      <c r="A1743">
        <v>1711</v>
      </c>
      <c r="B1743" s="176">
        <f ca="1">OFFSET(InputPriceData!B$15,CalculationsAndCharts!$A1743+$A$11,0,1,1)</f>
        <v>39072</v>
      </c>
      <c r="C1743" s="3">
        <f ca="1">OFFSET(InputPriceData!G$15,CalculationsAndCharts!$A1743+$A$11,IF($C$7,8,0),1,1)</f>
        <v>48698400</v>
      </c>
      <c r="D1743" s="4">
        <f ca="1">OFFSET(InputPriceData!C$15,CalculationsAndCharts!$A1743+$A$11,IF($C$7,8,0),1,1)</f>
        <v>122.27</v>
      </c>
      <c r="E1743" s="4">
        <f ca="1">OFFSET(InputPriceData!D$15,CalculationsAndCharts!$A1743+$A$11,IF($C$7,8,0),1,1)</f>
        <v>122.41</v>
      </c>
      <c r="F1743" s="4">
        <f ca="1">OFFSET(InputPriceData!E$15,CalculationsAndCharts!$A1743+$A$11,IF($C$7,8,0),1,1)</f>
        <v>121.45</v>
      </c>
      <c r="G1743" s="4">
        <f ca="1">OFFSET(InputPriceData!F$15,CalculationsAndCharts!$A1743+$A$11,IF($C$7,8,0),1,1)</f>
        <v>121.71</v>
      </c>
      <c r="H1743" s="138"/>
      <c r="I1743" s="138"/>
      <c r="O1743" s="246">
        <f t="shared" ca="1" si="260"/>
        <v>-0.59665973579601195</v>
      </c>
      <c r="P1743" s="246">
        <f t="shared" ca="1" si="261"/>
        <v>0.1480417855495233</v>
      </c>
      <c r="Q1743" s="246">
        <f t="shared" ca="1" si="263"/>
        <v>0.88089613857102067</v>
      </c>
      <c r="R1743" s="4">
        <f t="shared" ca="1" si="264"/>
        <v>0.16805816153272612</v>
      </c>
      <c r="S1743" s="4">
        <f t="shared" ca="1" si="262"/>
        <v>0.92773592672307947</v>
      </c>
      <c r="W1743" s="246">
        <f t="shared" ca="1" si="265"/>
        <v>-0.59665973579601195</v>
      </c>
      <c r="X1743" s="246">
        <f t="shared" ca="1" si="266"/>
        <v>0.1480417855495233</v>
      </c>
      <c r="Y1743" s="246">
        <f t="shared" ca="1" si="267"/>
        <v>0.88089613857102067</v>
      </c>
      <c r="Z1743" s="4">
        <f t="shared" ca="1" si="268"/>
        <v>0.16805816153272612</v>
      </c>
      <c r="AA1743" s="4">
        <f t="shared" ca="1" si="269"/>
        <v>0.53227677878505508</v>
      </c>
    </row>
    <row r="1744" spans="1:27" x14ac:dyDescent="0.25">
      <c r="A1744">
        <v>1712</v>
      </c>
      <c r="B1744" s="176">
        <f ca="1">OFFSET(InputPriceData!B$15,CalculationsAndCharts!$A1744+$A$11,0,1,1)</f>
        <v>39071</v>
      </c>
      <c r="C1744" s="3">
        <f ca="1">OFFSET(InputPriceData!G$15,CalculationsAndCharts!$A1744+$A$11,IF($C$7,8,0),1,1)</f>
        <v>41469600</v>
      </c>
      <c r="D1744" s="4">
        <f ca="1">OFFSET(InputPriceData!C$15,CalculationsAndCharts!$A1744+$A$11,IF($C$7,8,0),1,1)</f>
        <v>122.28</v>
      </c>
      <c r="E1744" s="4">
        <f ca="1">OFFSET(InputPriceData!D$15,CalculationsAndCharts!$A1744+$A$11,IF($C$7,8,0),1,1)</f>
        <v>122.61</v>
      </c>
      <c r="F1744" s="4">
        <f ca="1">OFFSET(InputPriceData!E$15,CalculationsAndCharts!$A1744+$A$11,IF($C$7,8,0),1,1)</f>
        <v>122.05</v>
      </c>
      <c r="G1744" s="4">
        <f ca="1">OFFSET(InputPriceData!F$15,CalculationsAndCharts!$A1744+$A$11,IF($C$7,8,0),1,1)</f>
        <v>122.16</v>
      </c>
      <c r="H1744" s="138"/>
      <c r="I1744" s="138"/>
      <c r="O1744" s="246">
        <f t="shared" ca="1" si="260"/>
        <v>-4.356946737228494E-2</v>
      </c>
      <c r="P1744" s="246">
        <f t="shared" ca="1" si="261"/>
        <v>0.1726988467202642</v>
      </c>
      <c r="Q1744" s="246">
        <f t="shared" ca="1" si="263"/>
        <v>0.88889620441071715</v>
      </c>
      <c r="R1744" s="4">
        <f t="shared" ca="1" si="264"/>
        <v>0.19428460360538133</v>
      </c>
      <c r="S1744" s="4">
        <f t="shared" ca="1" si="262"/>
        <v>0.93142008057520054</v>
      </c>
      <c r="W1744" s="246">
        <f t="shared" ca="1" si="265"/>
        <v>-4.356946737228494E-2</v>
      </c>
      <c r="X1744" s="246">
        <f t="shared" ca="1" si="266"/>
        <v>0.1726988467202642</v>
      </c>
      <c r="Y1744" s="246">
        <f t="shared" ca="1" si="267"/>
        <v>0.88889620441071715</v>
      </c>
      <c r="Z1744" s="4">
        <f t="shared" ca="1" si="268"/>
        <v>0.19428460360538133</v>
      </c>
      <c r="AA1744" s="4">
        <f t="shared" ca="1" si="269"/>
        <v>0.5514307980030525</v>
      </c>
    </row>
    <row r="1745" spans="1:27" x14ac:dyDescent="0.25">
      <c r="A1745">
        <v>1713</v>
      </c>
      <c r="B1745" s="176">
        <f ca="1">OFFSET(InputPriceData!B$15,CalculationsAndCharts!$A1745+$A$11,0,1,1)</f>
        <v>39070</v>
      </c>
      <c r="C1745" s="3">
        <f ca="1">OFFSET(InputPriceData!G$15,CalculationsAndCharts!$A1745+$A$11,IF($C$7,8,0),1,1)</f>
        <v>65023600</v>
      </c>
      <c r="D1745" s="4">
        <f ca="1">OFFSET(InputPriceData!C$15,CalculationsAndCharts!$A1745+$A$11,IF($C$7,8,0),1,1)</f>
        <v>121.65</v>
      </c>
      <c r="E1745" s="4">
        <f ca="1">OFFSET(InputPriceData!D$15,CalculationsAndCharts!$A1745+$A$11,IF($C$7,8,0),1,1)</f>
        <v>122.52</v>
      </c>
      <c r="F1745" s="4">
        <f ca="1">OFFSET(InputPriceData!E$15,CalculationsAndCharts!$A1745+$A$11,IF($C$7,8,0),1,1)</f>
        <v>121.34</v>
      </c>
      <c r="G1745" s="4">
        <f ca="1">OFFSET(InputPriceData!F$15,CalculationsAndCharts!$A1745+$A$11,IF($C$7,8,0),1,1)</f>
        <v>122.23</v>
      </c>
      <c r="H1745" s="138"/>
      <c r="I1745" s="138"/>
      <c r="O1745" s="246">
        <f t="shared" ca="1" si="260"/>
        <v>0.1635533710753525</v>
      </c>
      <c r="P1745" s="246">
        <f t="shared" ca="1" si="261"/>
        <v>0.15042832216561774</v>
      </c>
      <c r="Q1745" s="246">
        <f t="shared" ca="1" si="263"/>
        <v>0.89696892473331702</v>
      </c>
      <c r="R1745" s="4">
        <f t="shared" ca="1" si="264"/>
        <v>0.1677073954488919</v>
      </c>
      <c r="S1745" s="4">
        <f t="shared" ca="1" si="262"/>
        <v>0.92768562889350459</v>
      </c>
      <c r="W1745" s="246">
        <f t="shared" ca="1" si="265"/>
        <v>0.1635533710753525</v>
      </c>
      <c r="X1745" s="246">
        <f t="shared" ca="1" si="266"/>
        <v>0.15042832216561774</v>
      </c>
      <c r="Y1745" s="246">
        <f t="shared" ca="1" si="267"/>
        <v>0.89696892473331702</v>
      </c>
      <c r="Z1745" s="4">
        <f t="shared" ca="1" si="268"/>
        <v>0.1677073954488919</v>
      </c>
      <c r="AA1745" s="4">
        <f t="shared" ca="1" si="269"/>
        <v>0.53201805079653852</v>
      </c>
    </row>
    <row r="1746" spans="1:27" x14ac:dyDescent="0.25">
      <c r="A1746">
        <v>1714</v>
      </c>
      <c r="B1746" s="176">
        <f ca="1">OFFSET(InputPriceData!B$15,CalculationsAndCharts!$A1746+$A$11,0,1,1)</f>
        <v>39069</v>
      </c>
      <c r="C1746" s="3">
        <f ca="1">OFFSET(InputPriceData!G$15,CalculationsAndCharts!$A1746+$A$11,IF($C$7,8,0),1,1)</f>
        <v>48954600</v>
      </c>
      <c r="D1746" s="4">
        <f ca="1">OFFSET(InputPriceData!C$15,CalculationsAndCharts!$A1746+$A$11,IF($C$7,8,0),1,1)</f>
        <v>122.51</v>
      </c>
      <c r="E1746" s="4">
        <f ca="1">OFFSET(InputPriceData!D$15,CalculationsAndCharts!$A1746+$A$11,IF($C$7,8,0),1,1)</f>
        <v>122.8</v>
      </c>
      <c r="F1746" s="4">
        <f ca="1">OFFSET(InputPriceData!E$15,CalculationsAndCharts!$A1746+$A$11,IF($C$7,8,0),1,1)</f>
        <v>121.83</v>
      </c>
      <c r="G1746" s="4">
        <f ca="1">OFFSET(InputPriceData!F$15,CalculationsAndCharts!$A1746+$A$11,IF($C$7,8,0),1,1)</f>
        <v>122</v>
      </c>
      <c r="H1746" s="138"/>
      <c r="I1746" s="138"/>
      <c r="O1746" s="246">
        <f t="shared" ca="1" si="260"/>
        <v>7.5802505999730818E-2</v>
      </c>
      <c r="P1746" s="246">
        <f t="shared" ca="1" si="261"/>
        <v>0.10456013605387356</v>
      </c>
      <c r="Q1746" s="246">
        <f t="shared" ca="1" si="263"/>
        <v>0.90511495936762565</v>
      </c>
      <c r="R1746" s="4">
        <f t="shared" ca="1" si="264"/>
        <v>0.11552138761127793</v>
      </c>
      <c r="S1746" s="4">
        <f t="shared" ca="1" si="262"/>
        <v>0.91988195202810574</v>
      </c>
      <c r="W1746" s="246">
        <f t="shared" ca="1" si="265"/>
        <v>7.5802505999730818E-2</v>
      </c>
      <c r="X1746" s="246">
        <f t="shared" ca="1" si="266"/>
        <v>0.10456013605387356</v>
      </c>
      <c r="Y1746" s="246">
        <f t="shared" ca="1" si="267"/>
        <v>0.90511495936762565</v>
      </c>
      <c r="Z1746" s="4">
        <f t="shared" ca="1" si="268"/>
        <v>0.11552138761127793</v>
      </c>
      <c r="AA1746" s="4">
        <f t="shared" ca="1" si="269"/>
        <v>0.49275202838438359</v>
      </c>
    </row>
    <row r="1747" spans="1:27" x14ac:dyDescent="0.25">
      <c r="A1747">
        <v>1715</v>
      </c>
      <c r="B1747" s="176">
        <f ca="1">OFFSET(InputPriceData!B$15,CalculationsAndCharts!$A1747+$A$11,0,1,1)</f>
        <v>39066</v>
      </c>
      <c r="C1747" s="3">
        <f ca="1">OFFSET(InputPriceData!G$15,CalculationsAndCharts!$A1747+$A$11,IF($C$7,8,0),1,1)</f>
        <v>70857400</v>
      </c>
      <c r="D1747" s="4">
        <f ca="1">OFFSET(InputPriceData!C$15,CalculationsAndCharts!$A1747+$A$11,IF($C$7,8,0),1,1)</f>
        <v>122.59</v>
      </c>
      <c r="E1747" s="4">
        <f ca="1">OFFSET(InputPriceData!D$15,CalculationsAndCharts!$A1747+$A$11,IF($C$7,8,0),1,1)</f>
        <v>122.8</v>
      </c>
      <c r="F1747" s="4">
        <f ca="1">OFFSET(InputPriceData!E$15,CalculationsAndCharts!$A1747+$A$11,IF($C$7,8,0),1,1)</f>
        <v>122.24</v>
      </c>
      <c r="G1747" s="4">
        <f ca="1">OFFSET(InputPriceData!F$15,CalculationsAndCharts!$A1747+$A$11,IF($C$7,8,0),1,1)</f>
        <v>122.33</v>
      </c>
      <c r="H1747" s="138"/>
      <c r="I1747" s="138"/>
      <c r="O1747" s="246">
        <f t="shared" ca="1" si="260"/>
        <v>0.56547416486681468</v>
      </c>
      <c r="P1747" s="246">
        <f t="shared" ca="1" si="261"/>
        <v>3.4901636989328043E-2</v>
      </c>
      <c r="Q1747" s="246">
        <f t="shared" ca="1" si="263"/>
        <v>0.91333497413483922</v>
      </c>
      <c r="R1747" s="4">
        <f t="shared" ca="1" si="264"/>
        <v>3.8213402505897442E-2</v>
      </c>
      <c r="S1747" s="4">
        <f t="shared" ca="1" si="262"/>
        <v>0.90701914365070646</v>
      </c>
      <c r="W1747" s="246">
        <f t="shared" ca="1" si="265"/>
        <v>0.56547416486681468</v>
      </c>
      <c r="X1747" s="246">
        <f t="shared" ca="1" si="266"/>
        <v>3.4901636989328043E-2</v>
      </c>
      <c r="Y1747" s="246">
        <f t="shared" ca="1" si="267"/>
        <v>0.91333497413483922</v>
      </c>
      <c r="Z1747" s="4">
        <f t="shared" ca="1" si="268"/>
        <v>3.8213402505897442E-2</v>
      </c>
      <c r="AA1747" s="4">
        <f t="shared" ca="1" si="269"/>
        <v>0.43161599618974444</v>
      </c>
    </row>
    <row r="1748" spans="1:27" x14ac:dyDescent="0.25">
      <c r="A1748">
        <v>1716</v>
      </c>
      <c r="B1748" s="176">
        <f ca="1">OFFSET(InputPriceData!B$15,CalculationsAndCharts!$A1748+$A$11,0,1,1)</f>
        <v>39065</v>
      </c>
      <c r="C1748" s="3">
        <f ca="1">OFFSET(InputPriceData!G$15,CalculationsAndCharts!$A1748+$A$11,IF($C$7,8,0),1,1)</f>
        <v>64755200</v>
      </c>
      <c r="D1748" s="4">
        <f ca="1">OFFSET(InputPriceData!C$15,CalculationsAndCharts!$A1748+$A$11,IF($C$7,8,0),1,1)</f>
        <v>121.24</v>
      </c>
      <c r="E1748" s="4">
        <f ca="1">OFFSET(InputPriceData!D$15,CalculationsAndCharts!$A1748+$A$11,IF($C$7,8,0),1,1)</f>
        <v>122.42</v>
      </c>
      <c r="F1748" s="4">
        <f ca="1">OFFSET(InputPriceData!E$15,CalculationsAndCharts!$A1748+$A$11,IF($C$7,8,0),1,1)</f>
        <v>121.23</v>
      </c>
      <c r="G1748" s="4">
        <f ca="1">OFFSET(InputPriceData!F$15,CalculationsAndCharts!$A1748+$A$11,IF($C$7,8,0),1,1)</f>
        <v>122.32</v>
      </c>
      <c r="H1748" s="138"/>
      <c r="I1748" s="138"/>
      <c r="O1748" s="246">
        <f t="shared" ca="1" si="260"/>
        <v>0.74386483369724055</v>
      </c>
      <c r="P1748" s="246">
        <f t="shared" ca="1" si="261"/>
        <v>-3.8510578946362416E-2</v>
      </c>
      <c r="Q1748" s="246">
        <f t="shared" ca="1" si="263"/>
        <v>0.92162964090296595</v>
      </c>
      <c r="R1748" s="4">
        <f t="shared" ca="1" si="264"/>
        <v>-4.1785308585161933E-2</v>
      </c>
      <c r="S1748" s="4">
        <f t="shared" ca="1" si="262"/>
        <v>0.89175055637608625</v>
      </c>
      <c r="W1748" s="246">
        <f t="shared" ca="1" si="265"/>
        <v>0.74386483369724055</v>
      </c>
      <c r="X1748" s="246">
        <f t="shared" ca="1" si="266"/>
        <v>-3.8510578946362416E-2</v>
      </c>
      <c r="Y1748" s="246">
        <f t="shared" ca="1" si="267"/>
        <v>0.92162964090296595</v>
      </c>
      <c r="Z1748" s="4">
        <f t="shared" ca="1" si="268"/>
        <v>-4.1785308585161933E-2</v>
      </c>
      <c r="AA1748" s="4">
        <f t="shared" ca="1" si="269"/>
        <v>0.36430370856731981</v>
      </c>
    </row>
    <row r="1749" spans="1:27" x14ac:dyDescent="0.25">
      <c r="A1749">
        <v>1717</v>
      </c>
      <c r="B1749" s="176">
        <f ca="1">OFFSET(InputPriceData!B$15,CalculationsAndCharts!$A1749+$A$11,0,1,1)</f>
        <v>39064</v>
      </c>
      <c r="C1749" s="3">
        <f ca="1">OFFSET(InputPriceData!G$15,CalculationsAndCharts!$A1749+$A$11,IF($C$7,8,0),1,1)</f>
        <v>55520200</v>
      </c>
      <c r="D1749" s="4">
        <f ca="1">OFFSET(InputPriceData!C$15,CalculationsAndCharts!$A1749+$A$11,IF($C$7,8,0),1,1)</f>
        <v>121.56</v>
      </c>
      <c r="E1749" s="4">
        <f ca="1">OFFSET(InputPriceData!D$15,CalculationsAndCharts!$A1749+$A$11,IF($C$7,8,0),1,1)</f>
        <v>121.65</v>
      </c>
      <c r="F1749" s="4">
        <f ca="1">OFFSET(InputPriceData!E$15,CalculationsAndCharts!$A1749+$A$11,IF($C$7,8,0),1,1)</f>
        <v>120.99</v>
      </c>
      <c r="G1749" s="4">
        <f ca="1">OFFSET(InputPriceData!F$15,CalculationsAndCharts!$A1749+$A$11,IF($C$7,8,0),1,1)</f>
        <v>121.25</v>
      </c>
      <c r="H1749" s="138"/>
      <c r="I1749" s="138"/>
      <c r="O1749" s="246">
        <f t="shared" ca="1" si="260"/>
        <v>-0.17141260580055723</v>
      </c>
      <c r="P1749" s="246">
        <f t="shared" ca="1" si="261"/>
        <v>-6.7576332105344722E-2</v>
      </c>
      <c r="Q1749" s="246">
        <f t="shared" ca="1" si="263"/>
        <v>0.92999963764174165</v>
      </c>
      <c r="R1749" s="4">
        <f t="shared" ca="1" si="264"/>
        <v>-7.2662751005690987E-2</v>
      </c>
      <c r="S1749" s="4">
        <f t="shared" ca="1" si="262"/>
        <v>0.88522804340540906</v>
      </c>
      <c r="W1749" s="246">
        <f t="shared" ca="1" si="265"/>
        <v>-0.17141260580055723</v>
      </c>
      <c r="X1749" s="246">
        <f t="shared" ca="1" si="266"/>
        <v>-6.7576332105344722E-2</v>
      </c>
      <c r="Y1749" s="246">
        <f t="shared" ca="1" si="267"/>
        <v>0.92999963764174165</v>
      </c>
      <c r="Z1749" s="4">
        <f t="shared" ca="1" si="268"/>
        <v>-7.2662751005690987E-2</v>
      </c>
      <c r="AA1749" s="4">
        <f t="shared" ca="1" si="269"/>
        <v>0.33713614489491617</v>
      </c>
    </row>
    <row r="1750" spans="1:27" x14ac:dyDescent="0.25">
      <c r="A1750">
        <v>1718</v>
      </c>
      <c r="B1750" s="176">
        <f ca="1">OFFSET(InputPriceData!B$15,CalculationsAndCharts!$A1750+$A$11,0,1,1)</f>
        <v>39063</v>
      </c>
      <c r="C1750" s="3">
        <f ca="1">OFFSET(InputPriceData!G$15,CalculationsAndCharts!$A1750+$A$11,IF($C$7,8,0),1,1)</f>
        <v>77451600</v>
      </c>
      <c r="D1750" s="4">
        <f ca="1">OFFSET(InputPriceData!C$15,CalculationsAndCharts!$A1750+$A$11,IF($C$7,8,0),1,1)</f>
        <v>121.09</v>
      </c>
      <c r="E1750" s="4">
        <f ca="1">OFFSET(InputPriceData!D$15,CalculationsAndCharts!$A1750+$A$11,IF($C$7,8,0),1,1)</f>
        <v>121.25</v>
      </c>
      <c r="F1750" s="4">
        <f ca="1">OFFSET(InputPriceData!E$15,CalculationsAndCharts!$A1750+$A$11,IF($C$7,8,0),1,1)</f>
        <v>120.41</v>
      </c>
      <c r="G1750" s="4">
        <f ca="1">OFFSET(InputPriceData!F$15,CalculationsAndCharts!$A1750+$A$11,IF($C$7,8,0),1,1)</f>
        <v>121.12</v>
      </c>
      <c r="H1750" s="138"/>
      <c r="I1750" s="138"/>
      <c r="O1750" s="246">
        <f t="shared" ca="1" si="260"/>
        <v>-0.18820647058064247</v>
      </c>
      <c r="P1750" s="246">
        <f t="shared" ca="1" si="261"/>
        <v>-6.9307183107287312E-2</v>
      </c>
      <c r="Q1750" s="246">
        <f t="shared" ca="1" si="263"/>
        <v>0.93844564847804401</v>
      </c>
      <c r="R1750" s="4">
        <f t="shared" ca="1" si="264"/>
        <v>-7.3853166903899634E-2</v>
      </c>
      <c r="S1750" s="4">
        <f t="shared" ca="1" si="262"/>
        <v>0.88496880721788718</v>
      </c>
      <c r="W1750" s="246">
        <f t="shared" ca="1" si="265"/>
        <v>-0.18820647058064247</v>
      </c>
      <c r="X1750" s="246">
        <f t="shared" ca="1" si="266"/>
        <v>-6.9307183107287312E-2</v>
      </c>
      <c r="Y1750" s="246">
        <f t="shared" ca="1" si="267"/>
        <v>0.93844564847804401</v>
      </c>
      <c r="Z1750" s="4">
        <f t="shared" ca="1" si="268"/>
        <v>-7.3853166903899634E-2</v>
      </c>
      <c r="AA1750" s="4">
        <f t="shared" ca="1" si="269"/>
        <v>0.33607491171493908</v>
      </c>
    </row>
    <row r="1751" spans="1:27" x14ac:dyDescent="0.25">
      <c r="A1751">
        <v>1719</v>
      </c>
      <c r="B1751" s="176">
        <f ca="1">OFFSET(InputPriceData!B$15,CalculationsAndCharts!$A1751+$A$11,0,1,1)</f>
        <v>39062</v>
      </c>
      <c r="C1751" s="3">
        <f ca="1">OFFSET(InputPriceData!G$15,CalculationsAndCharts!$A1751+$A$11,IF($C$7,8,0),1,1)</f>
        <v>39779400</v>
      </c>
      <c r="D1751" s="4">
        <f ca="1">OFFSET(InputPriceData!C$15,CalculationsAndCharts!$A1751+$A$11,IF($C$7,8,0),1,1)</f>
        <v>120.87</v>
      </c>
      <c r="E1751" s="4">
        <f ca="1">OFFSET(InputPriceData!D$15,CalculationsAndCharts!$A1751+$A$11,IF($C$7,8,0),1,1)</f>
        <v>121.44</v>
      </c>
      <c r="F1751" s="4">
        <f ca="1">OFFSET(InputPriceData!E$15,CalculationsAndCharts!$A1751+$A$11,IF($C$7,8,0),1,1)</f>
        <v>120.8</v>
      </c>
      <c r="G1751" s="4">
        <f ca="1">OFFSET(InputPriceData!F$15,CalculationsAndCharts!$A1751+$A$11,IF($C$7,8,0),1,1)</f>
        <v>121.22</v>
      </c>
      <c r="H1751" s="138"/>
      <c r="I1751" s="138"/>
      <c r="O1751" s="246">
        <f t="shared" ca="1" si="260"/>
        <v>3.4397042922412024E-2</v>
      </c>
      <c r="P1751" s="246">
        <f t="shared" ca="1" si="261"/>
        <v>-8.5620627495732862E-2</v>
      </c>
      <c r="Q1751" s="246">
        <f t="shared" ca="1" si="263"/>
        <v>0.94696836375181026</v>
      </c>
      <c r="R1751" s="4">
        <f t="shared" ca="1" si="264"/>
        <v>-9.0415509929509183E-2</v>
      </c>
      <c r="S1751" s="4">
        <f t="shared" ca="1" si="262"/>
        <v>0.8812993033958415</v>
      </c>
      <c r="W1751" s="246">
        <f t="shared" ca="1" si="265"/>
        <v>3.4397042922412024E-2</v>
      </c>
      <c r="X1751" s="246">
        <f t="shared" ca="1" si="266"/>
        <v>-8.5620627495732862E-2</v>
      </c>
      <c r="Y1751" s="246">
        <f t="shared" ca="1" si="267"/>
        <v>0.94696836375181026</v>
      </c>
      <c r="Z1751" s="4">
        <f t="shared" ca="1" si="268"/>
        <v>-9.0415509929509183E-2</v>
      </c>
      <c r="AA1751" s="4">
        <f t="shared" ca="1" si="269"/>
        <v>0.3212011151157374</v>
      </c>
    </row>
    <row r="1752" spans="1:27" x14ac:dyDescent="0.25">
      <c r="A1752">
        <v>1720</v>
      </c>
      <c r="B1752" s="176">
        <f ca="1">OFFSET(InputPriceData!B$15,CalculationsAndCharts!$A1752+$A$11,0,1,1)</f>
        <v>39059</v>
      </c>
      <c r="C1752" s="3">
        <f ca="1">OFFSET(InputPriceData!G$15,CalculationsAndCharts!$A1752+$A$11,IF($C$7,8,0),1,1)</f>
        <v>79625500</v>
      </c>
      <c r="D1752" s="4">
        <f ca="1">OFFSET(InputPriceData!C$15,CalculationsAndCharts!$A1752+$A$11,IF($C$7,8,0),1,1)</f>
        <v>120.62</v>
      </c>
      <c r="E1752" s="4">
        <f ca="1">OFFSET(InputPriceData!D$15,CalculationsAndCharts!$A1752+$A$11,IF($C$7,8,0),1,1)</f>
        <v>121.28</v>
      </c>
      <c r="F1752" s="4">
        <f ca="1">OFFSET(InputPriceData!E$15,CalculationsAndCharts!$A1752+$A$11,IF($C$7,8,0),1,1)</f>
        <v>120.32</v>
      </c>
      <c r="G1752" s="4">
        <f ca="1">OFFSET(InputPriceData!F$15,CalculationsAndCharts!$A1752+$A$11,IF($C$7,8,0),1,1)</f>
        <v>120.87</v>
      </c>
      <c r="H1752" s="138"/>
      <c r="I1752" s="138"/>
      <c r="O1752" s="246">
        <f t="shared" ca="1" si="260"/>
        <v>-0.19306092045827178</v>
      </c>
      <c r="P1752" s="246">
        <f t="shared" ca="1" si="261"/>
        <v>-0.10998391548910386</v>
      </c>
      <c r="Q1752" s="246">
        <f t="shared" ca="1" si="263"/>
        <v>0.95556848007246242</v>
      </c>
      <c r="R1752" s="4">
        <f t="shared" ca="1" si="264"/>
        <v>-0.11509788966748211</v>
      </c>
      <c r="S1752" s="4">
        <f t="shared" ca="1" si="262"/>
        <v>0.87560429635760462</v>
      </c>
      <c r="W1752" s="246">
        <f t="shared" ca="1" si="265"/>
        <v>-0.19306092045827178</v>
      </c>
      <c r="X1752" s="246">
        <f t="shared" ca="1" si="266"/>
        <v>-0.10998391548910386</v>
      </c>
      <c r="Y1752" s="246">
        <f t="shared" ca="1" si="267"/>
        <v>0.95556848007246242</v>
      </c>
      <c r="Z1752" s="4">
        <f t="shared" ca="1" si="268"/>
        <v>-0.11509788966748211</v>
      </c>
      <c r="AA1752" s="4">
        <f t="shared" ca="1" si="269"/>
        <v>0.29865178648023738</v>
      </c>
    </row>
    <row r="1753" spans="1:27" x14ac:dyDescent="0.25">
      <c r="A1753">
        <v>1721</v>
      </c>
      <c r="B1753" s="176">
        <f ca="1">OFFSET(InputPriceData!B$15,CalculationsAndCharts!$A1753+$A$11,0,1,1)</f>
        <v>39058</v>
      </c>
      <c r="C1753" s="3">
        <f ca="1">OFFSET(InputPriceData!G$15,CalculationsAndCharts!$A1753+$A$11,IF($C$7,8,0),1,1)</f>
        <v>62857400</v>
      </c>
      <c r="D1753" s="4">
        <f ca="1">OFFSET(InputPriceData!C$15,CalculationsAndCharts!$A1753+$A$11,IF($C$7,8,0),1,1)</f>
        <v>121.38</v>
      </c>
      <c r="E1753" s="4">
        <f ca="1">OFFSET(InputPriceData!D$15,CalculationsAndCharts!$A1753+$A$11,IF($C$7,8,0),1,1)</f>
        <v>121.61</v>
      </c>
      <c r="F1753" s="4">
        <f ca="1">OFFSET(InputPriceData!E$15,CalculationsAndCharts!$A1753+$A$11,IF($C$7,8,0),1,1)</f>
        <v>120.6</v>
      </c>
      <c r="G1753" s="4">
        <f ca="1">OFFSET(InputPriceData!F$15,CalculationsAndCharts!$A1753+$A$11,IF($C$7,8,0),1,1)</f>
        <v>120.64</v>
      </c>
      <c r="H1753" s="138"/>
      <c r="I1753" s="138"/>
      <c r="O1753" s="246">
        <f t="shared" ca="1" si="260"/>
        <v>-0.3157461526464384</v>
      </c>
      <c r="P1753" s="246">
        <f t="shared" ca="1" si="261"/>
        <v>-0.14419646322603966</v>
      </c>
      <c r="Q1753" s="246">
        <f t="shared" ca="1" si="263"/>
        <v>0.96424670037584503</v>
      </c>
      <c r="R1753" s="4">
        <f t="shared" ca="1" si="264"/>
        <v>-0.14954312332086239</v>
      </c>
      <c r="S1753" s="4">
        <f t="shared" ca="1" si="262"/>
        <v>0.86716798466238076</v>
      </c>
      <c r="W1753" s="246">
        <f t="shared" ca="1" si="265"/>
        <v>-0.3157461526464384</v>
      </c>
      <c r="X1753" s="246">
        <f t="shared" ca="1" si="266"/>
        <v>-0.14419646322603966</v>
      </c>
      <c r="Y1753" s="246">
        <f t="shared" ca="1" si="267"/>
        <v>0.96424670037584503</v>
      </c>
      <c r="Z1753" s="4">
        <f t="shared" ca="1" si="268"/>
        <v>-0.14954312332086239</v>
      </c>
      <c r="AA1753" s="4">
        <f t="shared" ca="1" si="269"/>
        <v>0.26639169512545757</v>
      </c>
    </row>
    <row r="1754" spans="1:27" x14ac:dyDescent="0.25">
      <c r="A1754">
        <v>1722</v>
      </c>
      <c r="B1754" s="176">
        <f ca="1">OFFSET(InputPriceData!B$15,CalculationsAndCharts!$A1754+$A$11,0,1,1)</f>
        <v>39057</v>
      </c>
      <c r="C1754" s="3">
        <f ca="1">OFFSET(InputPriceData!G$15,CalculationsAndCharts!$A1754+$A$11,IF($C$7,8,0),1,1)</f>
        <v>53253200</v>
      </c>
      <c r="D1754" s="4">
        <f ca="1">OFFSET(InputPriceData!C$15,CalculationsAndCharts!$A1754+$A$11,IF($C$7,8,0),1,1)</f>
        <v>121.25</v>
      </c>
      <c r="E1754" s="4">
        <f ca="1">OFFSET(InputPriceData!D$15,CalculationsAndCharts!$A1754+$A$11,IF($C$7,8,0),1,1)</f>
        <v>121.42</v>
      </c>
      <c r="F1754" s="4">
        <f ca="1">OFFSET(InputPriceData!E$15,CalculationsAndCharts!$A1754+$A$11,IF($C$7,8,0),1,1)</f>
        <v>120.93</v>
      </c>
      <c r="G1754" s="4">
        <f ca="1">OFFSET(InputPriceData!F$15,CalculationsAndCharts!$A1754+$A$11,IF($C$7,8,0),1,1)</f>
        <v>121.17</v>
      </c>
      <c r="H1754" s="138"/>
      <c r="I1754" s="138"/>
      <c r="O1754" s="246">
        <f t="shared" ca="1" si="260"/>
        <v>0.34574368413368134</v>
      </c>
      <c r="P1754" s="246">
        <f t="shared" ca="1" si="261"/>
        <v>-0.21112141748091928</v>
      </c>
      <c r="Q1754" s="246">
        <f t="shared" ca="1" si="263"/>
        <v>0.97300373398168016</v>
      </c>
      <c r="R1754" s="4">
        <f t="shared" ca="1" si="264"/>
        <v>-0.21697904140303567</v>
      </c>
      <c r="S1754" s="4">
        <f t="shared" ca="1" si="262"/>
        <v>0.84876966382228747</v>
      </c>
      <c r="W1754" s="246">
        <f t="shared" ca="1" si="265"/>
        <v>0.34574368413368134</v>
      </c>
      <c r="X1754" s="246">
        <f t="shared" ca="1" si="266"/>
        <v>-0.21112141748091928</v>
      </c>
      <c r="Y1754" s="246">
        <f t="shared" ca="1" si="267"/>
        <v>0.97300373398168016</v>
      </c>
      <c r="Z1754" s="4">
        <f t="shared" ca="1" si="268"/>
        <v>-0.21697904140303567</v>
      </c>
      <c r="AA1754" s="4">
        <f t="shared" ca="1" si="269"/>
        <v>0.20041532898305092</v>
      </c>
    </row>
    <row r="1755" spans="1:27" x14ac:dyDescent="0.25">
      <c r="A1755">
        <v>1723</v>
      </c>
      <c r="B1755" s="176">
        <f ca="1">OFFSET(InputPriceData!B$15,CalculationsAndCharts!$A1755+$A$11,0,1,1)</f>
        <v>39056</v>
      </c>
      <c r="C1755" s="3">
        <f ca="1">OFFSET(InputPriceData!G$15,CalculationsAndCharts!$A1755+$A$11,IF($C$7,8,0),1,1)</f>
        <v>73374400</v>
      </c>
      <c r="D1755" s="4">
        <f ca="1">OFFSET(InputPriceData!C$15,CalculationsAndCharts!$A1755+$A$11,IF($C$7,8,0),1,1)</f>
        <v>120.99</v>
      </c>
      <c r="E1755" s="4">
        <f ca="1">OFFSET(InputPriceData!D$15,CalculationsAndCharts!$A1755+$A$11,IF($C$7,8,0),1,1)</f>
        <v>121.33</v>
      </c>
      <c r="F1755" s="4">
        <f ca="1">OFFSET(InputPriceData!E$15,CalculationsAndCharts!$A1755+$A$11,IF($C$7,8,0),1,1)</f>
        <v>120.73</v>
      </c>
      <c r="G1755" s="4">
        <f ca="1">OFFSET(InputPriceData!F$15,CalculationsAndCharts!$A1755+$A$11,IF($C$7,8,0),1,1)</f>
        <v>121.28</v>
      </c>
      <c r="H1755" s="138"/>
      <c r="I1755" s="138"/>
      <c r="O1755" s="246">
        <f t="shared" ca="1" si="260"/>
        <v>0.62869899237162086</v>
      </c>
      <c r="P1755" s="246">
        <f t="shared" ca="1" si="261"/>
        <v>-0.28761640852715459</v>
      </c>
      <c r="Q1755" s="246">
        <f t="shared" ca="1" si="263"/>
        <v>0.98184029665154404</v>
      </c>
      <c r="R1755" s="4">
        <f t="shared" ca="1" si="264"/>
        <v>-0.2929360401157276</v>
      </c>
      <c r="S1755" s="4">
        <f t="shared" ca="1" si="262"/>
        <v>0.82441464534224462</v>
      </c>
      <c r="W1755" s="246">
        <f t="shared" ca="1" si="265"/>
        <v>0.62869899237162086</v>
      </c>
      <c r="X1755" s="246">
        <f t="shared" ca="1" si="266"/>
        <v>-0.28761640852715459</v>
      </c>
      <c r="Y1755" s="246">
        <f t="shared" ca="1" si="267"/>
        <v>0.98184029665154404</v>
      </c>
      <c r="Z1755" s="4">
        <f t="shared" ca="1" si="268"/>
        <v>-0.2929360401157276</v>
      </c>
      <c r="AA1755" s="4">
        <f t="shared" ca="1" si="269"/>
        <v>0.12127419258149448</v>
      </c>
    </row>
    <row r="1756" spans="1:27" x14ac:dyDescent="0.25">
      <c r="A1756">
        <v>1724</v>
      </c>
      <c r="B1756" s="176">
        <f ca="1">OFFSET(InputPriceData!B$15,CalculationsAndCharts!$A1756+$A$11,0,1,1)</f>
        <v>39055</v>
      </c>
      <c r="C1756" s="3">
        <f ca="1">OFFSET(InputPriceData!G$15,CalculationsAndCharts!$A1756+$A$11,IF($C$7,8,0),1,1)</f>
        <v>87813200</v>
      </c>
      <c r="D1756" s="4">
        <f ca="1">OFFSET(InputPriceData!C$15,CalculationsAndCharts!$A1756+$A$11,IF($C$7,8,0),1,1)</f>
        <v>119.87</v>
      </c>
      <c r="E1756" s="4">
        <f ca="1">OFFSET(InputPriceData!D$15,CalculationsAndCharts!$A1756+$A$11,IF($C$7,8,0),1,1)</f>
        <v>120.98</v>
      </c>
      <c r="F1756" s="4">
        <f ca="1">OFFSET(InputPriceData!E$15,CalculationsAndCharts!$A1756+$A$11,IF($C$7,8,0),1,1)</f>
        <v>119.85</v>
      </c>
      <c r="G1756" s="4">
        <f ca="1">OFFSET(InputPriceData!F$15,CalculationsAndCharts!$A1756+$A$11,IF($C$7,8,0),1,1)</f>
        <v>120.76</v>
      </c>
      <c r="H1756" s="138"/>
      <c r="I1756" s="138"/>
      <c r="O1756" s="246">
        <f t="shared" ca="1" si="260"/>
        <v>0.27770311238218826</v>
      </c>
      <c r="P1756" s="246">
        <f t="shared" ca="1" si="261"/>
        <v>-0.31142832646357088</v>
      </c>
      <c r="Q1756" s="246">
        <f t="shared" ca="1" si="263"/>
        <v>0.99075711064737038</v>
      </c>
      <c r="R1756" s="4">
        <f t="shared" ca="1" si="264"/>
        <v>-0.31433367786790911</v>
      </c>
      <c r="S1756" s="4">
        <f t="shared" ca="1" si="262"/>
        <v>0.81671534706470372</v>
      </c>
      <c r="W1756" s="246">
        <f t="shared" ca="1" si="265"/>
        <v>0.27770311238218826</v>
      </c>
      <c r="X1756" s="246">
        <f t="shared" ca="1" si="266"/>
        <v>-0.31142832646357088</v>
      </c>
      <c r="Y1756" s="246">
        <f t="shared" ca="1" si="267"/>
        <v>0.99075711064737038</v>
      </c>
      <c r="Z1756" s="4">
        <f t="shared" ca="1" si="268"/>
        <v>-0.31433367786790911</v>
      </c>
      <c r="AA1756" s="4">
        <f t="shared" ca="1" si="269"/>
        <v>9.7986505607732075E-2</v>
      </c>
    </row>
    <row r="1757" spans="1:27" x14ac:dyDescent="0.25">
      <c r="A1757">
        <v>1725</v>
      </c>
      <c r="B1757" s="176">
        <f ca="1">OFFSET(InputPriceData!B$15,CalculationsAndCharts!$A1757+$A$11,0,1,1)</f>
        <v>39052</v>
      </c>
      <c r="C1757" s="3">
        <f ca="1">OFFSET(InputPriceData!G$15,CalculationsAndCharts!$A1757+$A$11,IF($C$7,8,0),1,1)</f>
        <v>126080000</v>
      </c>
      <c r="D1757" s="4">
        <f ca="1">OFFSET(InputPriceData!C$15,CalculationsAndCharts!$A1757+$A$11,IF($C$7,8,0),1,1)</f>
        <v>120.1</v>
      </c>
      <c r="E1757" s="4">
        <f ca="1">OFFSET(InputPriceData!D$15,CalculationsAndCharts!$A1757+$A$11,IF($C$7,8,0),1,1)</f>
        <v>120.22</v>
      </c>
      <c r="F1757" s="4">
        <f ca="1">OFFSET(InputPriceData!E$15,CalculationsAndCharts!$A1757+$A$11,IF($C$7,8,0),1,1)</f>
        <v>118.77</v>
      </c>
      <c r="G1757" s="4">
        <f ca="1">OFFSET(InputPriceData!F$15,CalculationsAndCharts!$A1757+$A$11,IF($C$7,8,0),1,1)</f>
        <v>119.84</v>
      </c>
      <c r="H1757" s="138"/>
      <c r="I1757" s="138"/>
      <c r="O1757" s="246">
        <f t="shared" ca="1" si="260"/>
        <v>-0.52487052784559696</v>
      </c>
      <c r="P1757" s="246">
        <f t="shared" ca="1" si="261"/>
        <v>-0.25435059130489091</v>
      </c>
      <c r="Q1757" s="246">
        <f t="shared" ca="1" si="263"/>
        <v>0.99975490479048479</v>
      </c>
      <c r="R1757" s="4">
        <f t="shared" ca="1" si="264"/>
        <v>-0.25441294669936559</v>
      </c>
      <c r="S1757" s="4">
        <f t="shared" ca="1" si="262"/>
        <v>0.8373065076010352</v>
      </c>
      <c r="W1757" s="246">
        <f t="shared" ca="1" si="265"/>
        <v>-0.52487052784559696</v>
      </c>
      <c r="X1757" s="246">
        <f t="shared" ca="1" si="266"/>
        <v>-0.25435059130489091</v>
      </c>
      <c r="Y1757" s="246">
        <f t="shared" ca="1" si="267"/>
        <v>0.99975490479048479</v>
      </c>
      <c r="Z1757" s="4">
        <f t="shared" ca="1" si="268"/>
        <v>-0.25441294669936559</v>
      </c>
      <c r="AA1757" s="4">
        <f t="shared" ca="1" si="269"/>
        <v>0.16208128414198639</v>
      </c>
    </row>
    <row r="1758" spans="1:27" x14ac:dyDescent="0.25">
      <c r="A1758">
        <v>1726</v>
      </c>
      <c r="B1758" s="176">
        <f ca="1">OFFSET(InputPriceData!B$15,CalculationsAndCharts!$A1758+$A$11,0,1,1)</f>
        <v>39051</v>
      </c>
      <c r="C1758" s="3">
        <f ca="1">OFFSET(InputPriceData!G$15,CalculationsAndCharts!$A1758+$A$11,IF($C$7,8,0),1,1)</f>
        <v>83994300</v>
      </c>
      <c r="D1758" s="4">
        <f ca="1">OFFSET(InputPriceData!C$15,CalculationsAndCharts!$A1758+$A$11,IF($C$7,8,0),1,1)</f>
        <v>120.03</v>
      </c>
      <c r="E1758" s="4">
        <f ca="1">OFFSET(InputPriceData!D$15,CalculationsAndCharts!$A1758+$A$11,IF($C$7,8,0),1,1)</f>
        <v>120.55</v>
      </c>
      <c r="F1758" s="4">
        <f ca="1">OFFSET(InputPriceData!E$15,CalculationsAndCharts!$A1758+$A$11,IF($C$7,8,0),1,1)</f>
        <v>119.45</v>
      </c>
      <c r="G1758" s="4">
        <f ca="1">OFFSET(InputPriceData!F$15,CalculationsAndCharts!$A1758+$A$11,IF($C$7,8,0),1,1)</f>
        <v>120.11</v>
      </c>
      <c r="H1758" s="138"/>
      <c r="I1758" s="138"/>
      <c r="O1758" s="246">
        <f t="shared" ca="1" si="260"/>
        <v>-0.15626710338674732</v>
      </c>
      <c r="P1758" s="246">
        <f t="shared" ca="1" si="261"/>
        <v>-0.14923943155293312</v>
      </c>
      <c r="Q1758" s="246">
        <f t="shared" ca="1" si="263"/>
        <v>1.0088344145211754</v>
      </c>
      <c r="R1758" s="4">
        <f t="shared" ca="1" si="264"/>
        <v>-0.14793253422442657</v>
      </c>
      <c r="S1758" s="4">
        <f t="shared" ca="1" si="262"/>
        <v>0.86757589670386193</v>
      </c>
      <c r="W1758" s="246">
        <f t="shared" ca="1" si="265"/>
        <v>-0.15626710338674732</v>
      </c>
      <c r="X1758" s="246">
        <f t="shared" ca="1" si="266"/>
        <v>-0.14923943155293312</v>
      </c>
      <c r="Y1758" s="246">
        <f t="shared" ca="1" si="267"/>
        <v>1.0088344145211754</v>
      </c>
      <c r="Z1758" s="4">
        <f t="shared" ca="1" si="268"/>
        <v>-0.14793253422442657</v>
      </c>
      <c r="AA1758" s="4">
        <f t="shared" ca="1" si="269"/>
        <v>0.26792116876253852</v>
      </c>
    </row>
    <row r="1759" spans="1:27" x14ac:dyDescent="0.25">
      <c r="A1759">
        <v>1727</v>
      </c>
      <c r="B1759" s="176">
        <f ca="1">OFFSET(InputPriceData!B$15,CalculationsAndCharts!$A1759+$A$11,0,1,1)</f>
        <v>39050</v>
      </c>
      <c r="C1759" s="3">
        <f ca="1">OFFSET(InputPriceData!G$15,CalculationsAndCharts!$A1759+$A$11,IF($C$7,8,0),1,1)</f>
        <v>90034900</v>
      </c>
      <c r="D1759" s="4">
        <f ca="1">OFFSET(InputPriceData!C$15,CalculationsAndCharts!$A1759+$A$11,IF($C$7,8,0),1,1)</f>
        <v>119.21</v>
      </c>
      <c r="E1759" s="4">
        <f ca="1">OFFSET(InputPriceData!D$15,CalculationsAndCharts!$A1759+$A$11,IF($C$7,8,0),1,1)</f>
        <v>120.11</v>
      </c>
      <c r="F1759" s="4">
        <f ca="1">OFFSET(InputPriceData!E$15,CalculationsAndCharts!$A1759+$A$11,IF($C$7,8,0),1,1)</f>
        <v>118.87</v>
      </c>
      <c r="G1759" s="4">
        <f ca="1">OFFSET(InputPriceData!F$15,CalculationsAndCharts!$A1759+$A$11,IF($C$7,8,0),1,1)</f>
        <v>120.06</v>
      </c>
      <c r="H1759" s="138"/>
      <c r="I1759" s="138"/>
      <c r="O1759" s="246">
        <f t="shared" ca="1" si="260"/>
        <v>-8.7787766014239654E-2</v>
      </c>
      <c r="P1759" s="246">
        <f t="shared" ca="1" si="261"/>
        <v>-8.9152123250824111E-3</v>
      </c>
      <c r="Q1759" s="246">
        <f t="shared" ca="1" si="263"/>
        <v>1.0179963819588047</v>
      </c>
      <c r="R1759" s="4">
        <f t="shared" ca="1" si="264"/>
        <v>-8.7576070829721107E-3</v>
      </c>
      <c r="S1759" s="4">
        <f t="shared" ca="1" si="262"/>
        <v>0.89832283550131165</v>
      </c>
      <c r="W1759" s="246">
        <f t="shared" ca="1" si="265"/>
        <v>-8.7787766014239654E-2</v>
      </c>
      <c r="X1759" s="246">
        <f t="shared" ca="1" si="266"/>
        <v>-8.9152123250824111E-3</v>
      </c>
      <c r="Y1759" s="246">
        <f t="shared" ca="1" si="267"/>
        <v>1.0179963819588047</v>
      </c>
      <c r="Z1759" s="4">
        <f t="shared" ca="1" si="268"/>
        <v>-8.7576070829721107E-3</v>
      </c>
      <c r="AA1759" s="4">
        <f t="shared" ca="1" si="269"/>
        <v>0.39261774971133689</v>
      </c>
    </row>
    <row r="1760" spans="1:27" x14ac:dyDescent="0.25">
      <c r="A1760">
        <v>1728</v>
      </c>
      <c r="B1760" s="176">
        <f ca="1">OFFSET(InputPriceData!B$15,CalculationsAndCharts!$A1760+$A$11,0,1,1)</f>
        <v>39049</v>
      </c>
      <c r="C1760" s="3">
        <f ca="1">OFFSET(InputPriceData!G$15,CalculationsAndCharts!$A1760+$A$11,IF($C$7,8,0),1,1)</f>
        <v>106652900</v>
      </c>
      <c r="D1760" s="4">
        <f ca="1">OFFSET(InputPriceData!C$15,CalculationsAndCharts!$A1760+$A$11,IF($C$7,8,0),1,1)</f>
        <v>118.15</v>
      </c>
      <c r="E1760" s="4">
        <f ca="1">OFFSET(InputPriceData!D$15,CalculationsAndCharts!$A1760+$A$11,IF($C$7,8,0),1,1)</f>
        <v>118.94</v>
      </c>
      <c r="F1760" s="4">
        <f ca="1">OFFSET(InputPriceData!E$15,CalculationsAndCharts!$A1760+$A$11,IF($C$7,8,0),1,1)</f>
        <v>118.04</v>
      </c>
      <c r="G1760" s="4">
        <f ca="1">OFFSET(InputPriceData!F$15,CalculationsAndCharts!$A1760+$A$11,IF($C$7,8,0),1,1)</f>
        <v>118.82</v>
      </c>
      <c r="H1760" s="138"/>
      <c r="I1760" s="138"/>
      <c r="O1760" s="246">
        <f t="shared" ca="1" si="260"/>
        <v>-1.2574490038865582</v>
      </c>
      <c r="P1760" s="246">
        <f t="shared" ca="1" si="261"/>
        <v>0.19595267934482508</v>
      </c>
      <c r="Q1760" s="246">
        <f t="shared" ca="1" si="263"/>
        <v>1.027241555962467</v>
      </c>
      <c r="R1760" s="4">
        <f t="shared" ca="1" si="264"/>
        <v>0.19075618408099596</v>
      </c>
      <c r="S1760" s="4">
        <f t="shared" ca="1" si="262"/>
        <v>0.93093306830994038</v>
      </c>
      <c r="W1760" s="246">
        <f t="shared" ca="1" si="265"/>
        <v>-1.2574490038865582</v>
      </c>
      <c r="X1760" s="246">
        <f t="shared" ca="1" si="266"/>
        <v>0.19595267934482508</v>
      </c>
      <c r="Y1760" s="246">
        <f t="shared" ca="1" si="267"/>
        <v>1.027241555962467</v>
      </c>
      <c r="Z1760" s="4">
        <f t="shared" ca="1" si="268"/>
        <v>0.19075618408099596</v>
      </c>
      <c r="AA1760" s="4">
        <f t="shared" ca="1" si="269"/>
        <v>0.54887561680245989</v>
      </c>
    </row>
    <row r="1761" spans="1:27" x14ac:dyDescent="0.25">
      <c r="A1761">
        <v>1729</v>
      </c>
      <c r="B1761" s="176">
        <f ca="1">OFFSET(InputPriceData!B$15,CalculationsAndCharts!$A1761+$A$11,0,1,1)</f>
        <v>39048</v>
      </c>
      <c r="C1761" s="3">
        <f ca="1">OFFSET(InputPriceData!G$15,CalculationsAndCharts!$A1761+$A$11,IF($C$7,8,0),1,1)</f>
        <v>84545100</v>
      </c>
      <c r="D1761" s="4">
        <f ca="1">OFFSET(InputPriceData!C$15,CalculationsAndCharts!$A1761+$A$11,IF($C$7,8,0),1,1)</f>
        <v>119.89</v>
      </c>
      <c r="E1761" s="4">
        <f ca="1">OFFSET(InputPriceData!D$15,CalculationsAndCharts!$A1761+$A$11,IF($C$7,8,0),1,1)</f>
        <v>119.95</v>
      </c>
      <c r="F1761" s="4">
        <f ca="1">OFFSET(InputPriceData!E$15,CalculationsAndCharts!$A1761+$A$11,IF($C$7,8,0),1,1)</f>
        <v>118.27</v>
      </c>
      <c r="G1761" s="4">
        <f ca="1">OFFSET(InputPriceData!F$15,CalculationsAndCharts!$A1761+$A$11,IF($C$7,8,0),1,1)</f>
        <v>118.3</v>
      </c>
      <c r="H1761" s="138"/>
      <c r="I1761" s="138"/>
      <c r="O1761" s="246">
        <f t="shared" ref="O1761:O1824" ca="1" si="270">$N$38*(G1761-2*G1762+G1763)+2*$N$36*O1762-$N$37*O1763</f>
        <v>-1.7801374740090323</v>
      </c>
      <c r="P1761" s="246">
        <f t="shared" ref="P1761:P1824" ca="1" si="271">$N$41*(O1761+O1762)/2+$N$42*P1762+$N$43*P1763</f>
        <v>0.40838469998164001</v>
      </c>
      <c r="Q1761" s="246">
        <f t="shared" ca="1" si="263"/>
        <v>1.0365706921921969</v>
      </c>
      <c r="R1761" s="4">
        <f t="shared" ca="1" si="264"/>
        <v>0.39397669937779689</v>
      </c>
      <c r="S1761" s="4">
        <f t="shared" ref="S1761:S1824" ca="1" si="272">(R1761+$A$21)/($A$21*R1761+1)</f>
        <v>0.95526113372117283</v>
      </c>
      <c r="W1761" s="246">
        <f t="shared" ca="1" si="265"/>
        <v>-1.7801374740090323</v>
      </c>
      <c r="X1761" s="246">
        <f t="shared" ca="1" si="266"/>
        <v>0.40838469998164001</v>
      </c>
      <c r="Y1761" s="246">
        <f t="shared" ca="1" si="267"/>
        <v>1.0365706921921969</v>
      </c>
      <c r="Z1761" s="4">
        <f t="shared" ca="1" si="268"/>
        <v>0.39397669937779689</v>
      </c>
      <c r="AA1761" s="4">
        <f t="shared" ca="1" si="269"/>
        <v>0.68588725986330623</v>
      </c>
    </row>
    <row r="1762" spans="1:27" x14ac:dyDescent="0.25">
      <c r="A1762">
        <v>1730</v>
      </c>
      <c r="B1762" s="176">
        <f ca="1">OFFSET(InputPriceData!B$15,CalculationsAndCharts!$A1762+$A$11,0,1,1)</f>
        <v>39045</v>
      </c>
      <c r="C1762" s="3">
        <f ca="1">OFFSET(InputPriceData!G$15,CalculationsAndCharts!$A1762+$A$11,IF($C$7,8,0),1,1)</f>
        <v>30998000</v>
      </c>
      <c r="D1762" s="4">
        <f ca="1">OFFSET(InputPriceData!C$15,CalculationsAndCharts!$A1762+$A$11,IF($C$7,8,0),1,1)</f>
        <v>119.86</v>
      </c>
      <c r="E1762" s="4">
        <f ca="1">OFFSET(InputPriceData!D$15,CalculationsAndCharts!$A1762+$A$11,IF($C$7,8,0),1,1)</f>
        <v>120.37</v>
      </c>
      <c r="F1762" s="4">
        <f ca="1">OFFSET(InputPriceData!E$15,CalculationsAndCharts!$A1762+$A$11,IF($C$7,8,0),1,1)</f>
        <v>119.82</v>
      </c>
      <c r="G1762" s="4">
        <f ca="1">OFFSET(InputPriceData!F$15,CalculationsAndCharts!$A1762+$A$11,IF($C$7,8,0),1,1)</f>
        <v>119.95</v>
      </c>
      <c r="H1762" s="138"/>
      <c r="I1762" s="138"/>
      <c r="O1762" s="246">
        <f t="shared" ca="1" si="270"/>
        <v>-7.8008046977310064E-2</v>
      </c>
      <c r="P1762" s="246">
        <f t="shared" ca="1" si="271"/>
        <v>0.50218437627339374</v>
      </c>
      <c r="Q1762" s="246">
        <f t="shared" ref="Q1762:Q1825" ca="1" si="273">IF(ABS(P1762)&gt;(Q1763*0.991),ABS(P1762),(Q1763*0.991))</f>
        <v>1.0459845531707335</v>
      </c>
      <c r="R1762" s="4">
        <f t="shared" ref="R1762:R1825" ca="1" si="274">IF(Q1762&gt;0,P1762/Q1762,R1763)</f>
        <v>0.48010687610166214</v>
      </c>
      <c r="S1762" s="4">
        <f t="shared" ca="1" si="272"/>
        <v>0.9636970527485329</v>
      </c>
      <c r="W1762" s="246">
        <f t="shared" ref="W1762:W1825" ca="1" si="275">$V$38*(G1762-2*G1763+G1764)+2*$V$36*W1763-$V$37*W1764</f>
        <v>-7.8008046977310064E-2</v>
      </c>
      <c r="X1762" s="246">
        <f t="shared" ref="X1762:X1825" ca="1" si="276">$V$41*(W1762+W1763)/2+$V$42*X1763+$V$43*X1764</f>
        <v>0.50218437627339374</v>
      </c>
      <c r="Y1762" s="246">
        <f t="shared" ref="Y1762:Y1825" ca="1" si="277">IF(ABS(X1762)&gt;(Y1763*0.991),ABS(X1762),(Y1763*0.991))</f>
        <v>1.0459845531707335</v>
      </c>
      <c r="Z1762" s="4">
        <f t="shared" ref="Z1762:Z1825" ca="1" si="278">IF(Y1762&gt;0,X1762/Y1762,Z1763)</f>
        <v>0.48010687610166214</v>
      </c>
      <c r="AA1762" s="4">
        <f t="shared" ref="AA1762:AA1825" ca="1" si="279">(Z1762+$A$26)/($A$26*Z1762+1)</f>
        <v>0.73831821532936737</v>
      </c>
    </row>
    <row r="1763" spans="1:27" x14ac:dyDescent="0.25">
      <c r="A1763">
        <v>1731</v>
      </c>
      <c r="B1763" s="176">
        <f ca="1">OFFSET(InputPriceData!B$15,CalculationsAndCharts!$A1763+$A$11,0,1,1)</f>
        <v>39043</v>
      </c>
      <c r="C1763" s="3">
        <f ca="1">OFFSET(InputPriceData!G$15,CalculationsAndCharts!$A1763+$A$11,IF($C$7,8,0),1,1)</f>
        <v>45505300</v>
      </c>
      <c r="D1763" s="4">
        <f ca="1">OFFSET(InputPriceData!C$15,CalculationsAndCharts!$A1763+$A$11,IF($C$7,8,0),1,1)</f>
        <v>120.29</v>
      </c>
      <c r="E1763" s="4">
        <f ca="1">OFFSET(InputPriceData!D$15,CalculationsAndCharts!$A1763+$A$11,IF($C$7,8,0),1,1)</f>
        <v>120.65</v>
      </c>
      <c r="F1763" s="4">
        <f ca="1">OFFSET(InputPriceData!E$15,CalculationsAndCharts!$A1763+$A$11,IF($C$7,8,0),1,1)</f>
        <v>120.08</v>
      </c>
      <c r="G1763" s="4">
        <f ca="1">OFFSET(InputPriceData!F$15,CalculationsAndCharts!$A1763+$A$11,IF($C$7,8,0),1,1)</f>
        <v>120.44</v>
      </c>
      <c r="H1763" s="138"/>
      <c r="I1763" s="138"/>
      <c r="O1763" s="246">
        <f t="shared" ca="1" si="270"/>
        <v>0.56917456171072944</v>
      </c>
      <c r="P1763" s="246">
        <f t="shared" ca="1" si="271"/>
        <v>0.47210413366843218</v>
      </c>
      <c r="Q1763" s="246">
        <f t="shared" ca="1" si="273"/>
        <v>1.055483908345846</v>
      </c>
      <c r="R1763" s="4">
        <f t="shared" ca="1" si="274"/>
        <v>0.44728690786798786</v>
      </c>
      <c r="S1763" s="4">
        <f t="shared" ca="1" si="272"/>
        <v>0.96059250265687779</v>
      </c>
      <c r="W1763" s="246">
        <f t="shared" ca="1" si="275"/>
        <v>0.56917456171072944</v>
      </c>
      <c r="X1763" s="246">
        <f t="shared" ca="1" si="276"/>
        <v>0.47210413366843218</v>
      </c>
      <c r="Y1763" s="246">
        <f t="shared" ca="1" si="277"/>
        <v>1.055483908345846</v>
      </c>
      <c r="Z1763" s="4">
        <f t="shared" ca="1" si="278"/>
        <v>0.44728690786798786</v>
      </c>
      <c r="AA1763" s="4">
        <f t="shared" ca="1" si="279"/>
        <v>0.71870073592606165</v>
      </c>
    </row>
    <row r="1764" spans="1:27" x14ac:dyDescent="0.25">
      <c r="A1764">
        <v>1732</v>
      </c>
      <c r="B1764" s="176">
        <f ca="1">OFFSET(InputPriceData!B$15,CalculationsAndCharts!$A1764+$A$11,0,1,1)</f>
        <v>39042</v>
      </c>
      <c r="C1764" s="3">
        <f ca="1">OFFSET(InputPriceData!G$15,CalculationsAndCharts!$A1764+$A$11,IF($C$7,8,0),1,1)</f>
        <v>51367900</v>
      </c>
      <c r="D1764" s="4">
        <f ca="1">OFFSET(InputPriceData!C$15,CalculationsAndCharts!$A1764+$A$11,IF($C$7,8,0),1,1)</f>
        <v>120.07</v>
      </c>
      <c r="E1764" s="4">
        <f ca="1">OFFSET(InputPriceData!D$15,CalculationsAndCharts!$A1764+$A$11,IF($C$7,8,0),1,1)</f>
        <v>120.23</v>
      </c>
      <c r="F1764" s="4">
        <f ca="1">OFFSET(InputPriceData!E$15,CalculationsAndCharts!$A1764+$A$11,IF($C$7,8,0),1,1)</f>
        <v>119.9</v>
      </c>
      <c r="G1764" s="4">
        <f ca="1">OFFSET(InputPriceData!F$15,CalculationsAndCharts!$A1764+$A$11,IF($C$7,8,0),1,1)</f>
        <v>120.2</v>
      </c>
      <c r="H1764" s="138"/>
      <c r="I1764" s="138"/>
      <c r="O1764" s="246">
        <f t="shared" ca="1" si="270"/>
        <v>0.51178552638226416</v>
      </c>
      <c r="P1764" s="246">
        <f t="shared" ca="1" si="271"/>
        <v>0.39729200024857797</v>
      </c>
      <c r="Q1764" s="246">
        <f t="shared" ca="1" si="273"/>
        <v>1.065069534153225</v>
      </c>
      <c r="R1764" s="4">
        <f t="shared" ca="1" si="274"/>
        <v>0.37301977712135176</v>
      </c>
      <c r="S1764" s="4">
        <f t="shared" ca="1" si="272"/>
        <v>0.95306042764751964</v>
      </c>
      <c r="W1764" s="246">
        <f t="shared" ca="1" si="275"/>
        <v>0.51178552638226416</v>
      </c>
      <c r="X1764" s="246">
        <f t="shared" ca="1" si="276"/>
        <v>0.39729200024857797</v>
      </c>
      <c r="Y1764" s="246">
        <f t="shared" ca="1" si="277"/>
        <v>1.065069534153225</v>
      </c>
      <c r="Z1764" s="4">
        <f t="shared" ca="1" si="278"/>
        <v>0.37301977712135176</v>
      </c>
      <c r="AA1764" s="4">
        <f t="shared" ca="1" si="279"/>
        <v>0.672654416858806</v>
      </c>
    </row>
    <row r="1765" spans="1:27" x14ac:dyDescent="0.25">
      <c r="A1765">
        <v>1733</v>
      </c>
      <c r="B1765" s="176">
        <f ca="1">OFFSET(InputPriceData!B$15,CalculationsAndCharts!$A1765+$A$11,0,1,1)</f>
        <v>39041</v>
      </c>
      <c r="C1765" s="3">
        <f ca="1">OFFSET(InputPriceData!G$15,CalculationsAndCharts!$A1765+$A$11,IF($C$7,8,0),1,1)</f>
        <v>69174200</v>
      </c>
      <c r="D1765" s="4">
        <f ca="1">OFFSET(InputPriceData!C$15,CalculationsAndCharts!$A1765+$A$11,IF($C$7,8,0),1,1)</f>
        <v>119.91</v>
      </c>
      <c r="E1765" s="4">
        <f ca="1">OFFSET(InputPriceData!D$15,CalculationsAndCharts!$A1765+$A$11,IF($C$7,8,0),1,1)</f>
        <v>120.29</v>
      </c>
      <c r="F1765" s="4">
        <f ca="1">OFFSET(InputPriceData!E$15,CalculationsAndCharts!$A1765+$A$11,IF($C$7,8,0),1,1)</f>
        <v>119.6</v>
      </c>
      <c r="G1765" s="4">
        <f ca="1">OFFSET(InputPriceData!F$15,CalculationsAndCharts!$A1765+$A$11,IF($C$7,8,0),1,1)</f>
        <v>120.08</v>
      </c>
      <c r="H1765" s="138"/>
      <c r="I1765" s="138"/>
      <c r="O1765" s="246">
        <f t="shared" ca="1" si="270"/>
        <v>0.57352054224160098</v>
      </c>
      <c r="P1765" s="246">
        <f t="shared" ca="1" si="271"/>
        <v>0.29828097830702838</v>
      </c>
      <c r="Q1765" s="246">
        <f t="shared" ca="1" si="273"/>
        <v>1.0747422140799445</v>
      </c>
      <c r="R1765" s="4">
        <f t="shared" ca="1" si="274"/>
        <v>0.27753723116047696</v>
      </c>
      <c r="S1765" s="4">
        <f t="shared" ca="1" si="272"/>
        <v>0.94219296668668806</v>
      </c>
      <c r="W1765" s="246">
        <f t="shared" ca="1" si="275"/>
        <v>0.57352054224160098</v>
      </c>
      <c r="X1765" s="246">
        <f t="shared" ca="1" si="276"/>
        <v>0.29828097830702838</v>
      </c>
      <c r="Y1765" s="246">
        <f t="shared" ca="1" si="277"/>
        <v>1.0747422140799445</v>
      </c>
      <c r="Z1765" s="4">
        <f t="shared" ca="1" si="278"/>
        <v>0.27753723116047696</v>
      </c>
      <c r="AA1765" s="4">
        <f t="shared" ca="1" si="279"/>
        <v>0.60983631790724613</v>
      </c>
    </row>
    <row r="1766" spans="1:27" x14ac:dyDescent="0.25">
      <c r="A1766">
        <v>1734</v>
      </c>
      <c r="B1766" s="176">
        <f ca="1">OFFSET(InputPriceData!B$15,CalculationsAndCharts!$A1766+$A$11,0,1,1)</f>
        <v>39038</v>
      </c>
      <c r="C1766" s="3">
        <f ca="1">OFFSET(InputPriceData!G$15,CalculationsAndCharts!$A1766+$A$11,IF($C$7,8,0),1,1)</f>
        <v>56353800</v>
      </c>
      <c r="D1766" s="4">
        <f ca="1">OFFSET(InputPriceData!C$15,CalculationsAndCharts!$A1766+$A$11,IF($C$7,8,0),1,1)</f>
        <v>119.59</v>
      </c>
      <c r="E1766" s="4">
        <f ca="1">OFFSET(InputPriceData!D$15,CalculationsAndCharts!$A1766+$A$11,IF($C$7,8,0),1,1)</f>
        <v>120.02</v>
      </c>
      <c r="F1766" s="4">
        <f ca="1">OFFSET(InputPriceData!E$15,CalculationsAndCharts!$A1766+$A$11,IF($C$7,8,0),1,1)</f>
        <v>119.42</v>
      </c>
      <c r="G1766" s="4">
        <f ca="1">OFFSET(InputPriceData!F$15,CalculationsAndCharts!$A1766+$A$11,IF($C$7,8,0),1,1)</f>
        <v>120.01</v>
      </c>
      <c r="H1766" s="138"/>
      <c r="I1766" s="138"/>
      <c r="O1766" s="246">
        <f t="shared" ca="1" si="270"/>
        <v>0.69210696583874254</v>
      </c>
      <c r="P1766" s="246">
        <f t="shared" ca="1" si="271"/>
        <v>0.17400373461813465</v>
      </c>
      <c r="Q1766" s="246">
        <f t="shared" ca="1" si="273"/>
        <v>1.0845027387285011</v>
      </c>
      <c r="R1766" s="4">
        <f t="shared" ca="1" si="274"/>
        <v>0.16044563872853018</v>
      </c>
      <c r="S1766" s="4">
        <f t="shared" ca="1" si="272"/>
        <v>0.92663810094923682</v>
      </c>
      <c r="W1766" s="246">
        <f t="shared" ca="1" si="275"/>
        <v>0.69210696583874254</v>
      </c>
      <c r="X1766" s="246">
        <f t="shared" ca="1" si="276"/>
        <v>0.17400373461813465</v>
      </c>
      <c r="Y1766" s="246">
        <f t="shared" ca="1" si="277"/>
        <v>1.0845027387285011</v>
      </c>
      <c r="Z1766" s="4">
        <f t="shared" ca="1" si="278"/>
        <v>0.16044563872853018</v>
      </c>
      <c r="AA1766" s="4">
        <f t="shared" ca="1" si="279"/>
        <v>0.5266463920273674</v>
      </c>
    </row>
    <row r="1767" spans="1:27" x14ac:dyDescent="0.25">
      <c r="A1767">
        <v>1735</v>
      </c>
      <c r="B1767" s="176">
        <f ca="1">OFFSET(InputPriceData!B$15,CalculationsAndCharts!$A1767+$A$11,0,1,1)</f>
        <v>39037</v>
      </c>
      <c r="C1767" s="3">
        <f ca="1">OFFSET(InputPriceData!G$15,CalculationsAndCharts!$A1767+$A$11,IF($C$7,8,0),1,1)</f>
        <v>76728800</v>
      </c>
      <c r="D1767" s="4">
        <f ca="1">OFFSET(InputPriceData!C$15,CalculationsAndCharts!$A1767+$A$11,IF($C$7,8,0),1,1)</f>
        <v>120.03</v>
      </c>
      <c r="E1767" s="4">
        <f ca="1">OFFSET(InputPriceData!D$15,CalculationsAndCharts!$A1767+$A$11,IF($C$7,8,0),1,1)</f>
        <v>120.24</v>
      </c>
      <c r="F1767" s="4">
        <f ca="1">OFFSET(InputPriceData!E$15,CalculationsAndCharts!$A1767+$A$11,IF($C$7,8,0),1,1)</f>
        <v>119.22</v>
      </c>
      <c r="G1767" s="4">
        <f ca="1">OFFSET(InputPriceData!F$15,CalculationsAndCharts!$A1767+$A$11,IF($C$7,8,0),1,1)</f>
        <v>119.98</v>
      </c>
      <c r="H1767" s="138"/>
      <c r="I1767" s="138"/>
      <c r="O1767" s="246">
        <f t="shared" ca="1" si="270"/>
        <v>0.86212430726572675</v>
      </c>
      <c r="P1767" s="246">
        <f t="shared" ca="1" si="271"/>
        <v>3.6749589109125264E-2</v>
      </c>
      <c r="Q1767" s="246">
        <f t="shared" ca="1" si="273"/>
        <v>1.0943519058814339</v>
      </c>
      <c r="R1767" s="4">
        <f t="shared" ca="1" si="274"/>
        <v>3.3581144156299252E-2</v>
      </c>
      <c r="S1767" s="4">
        <f t="shared" ca="1" si="272"/>
        <v>0.9061932389448748</v>
      </c>
      <c r="W1767" s="246">
        <f t="shared" ca="1" si="275"/>
        <v>0.86212430726572675</v>
      </c>
      <c r="X1767" s="246">
        <f t="shared" ca="1" si="276"/>
        <v>3.6749589109125264E-2</v>
      </c>
      <c r="Y1767" s="246">
        <f t="shared" ca="1" si="277"/>
        <v>1.0943519058814339</v>
      </c>
      <c r="Z1767" s="4">
        <f t="shared" ca="1" si="278"/>
        <v>3.3581144156299252E-2</v>
      </c>
      <c r="AA1767" s="4">
        <f t="shared" ca="1" si="279"/>
        <v>0.4278342783261091</v>
      </c>
    </row>
    <row r="1768" spans="1:27" x14ac:dyDescent="0.25">
      <c r="A1768">
        <v>1736</v>
      </c>
      <c r="B1768" s="176">
        <f ca="1">OFFSET(InputPriceData!B$15,CalculationsAndCharts!$A1768+$A$11,0,1,1)</f>
        <v>39036</v>
      </c>
      <c r="C1768" s="3">
        <f ca="1">OFFSET(InputPriceData!G$15,CalculationsAndCharts!$A1768+$A$11,IF($C$7,8,0),1,1)</f>
        <v>76509600</v>
      </c>
      <c r="D1768" s="4">
        <f ca="1">OFFSET(InputPriceData!C$15,CalculationsAndCharts!$A1768+$A$11,IF($C$7,8,0),1,1)</f>
        <v>119.29</v>
      </c>
      <c r="E1768" s="4">
        <f ca="1">OFFSET(InputPriceData!D$15,CalculationsAndCharts!$A1768+$A$11,IF($C$7,8,0),1,1)</f>
        <v>120.04</v>
      </c>
      <c r="F1768" s="4">
        <f ca="1">OFFSET(InputPriceData!E$15,CalculationsAndCharts!$A1768+$A$11,IF($C$7,8,0),1,1)</f>
        <v>119.25</v>
      </c>
      <c r="G1768" s="4">
        <f ca="1">OFFSET(InputPriceData!F$15,CalculationsAndCharts!$A1768+$A$11,IF($C$7,8,0),1,1)</f>
        <v>119.67</v>
      </c>
      <c r="H1768" s="138"/>
      <c r="I1768" s="138"/>
      <c r="O1768" s="246">
        <f t="shared" ca="1" si="270"/>
        <v>0.75329604182211818</v>
      </c>
      <c r="P1768" s="246">
        <f t="shared" ca="1" si="271"/>
        <v>-8.6049671883834222E-2</v>
      </c>
      <c r="Q1768" s="246">
        <f t="shared" ca="1" si="273"/>
        <v>1.1042905205665328</v>
      </c>
      <c r="R1768" s="4">
        <f t="shared" ca="1" si="274"/>
        <v>-7.7923037716278024E-2</v>
      </c>
      <c r="S1768" s="4">
        <f t="shared" ca="1" si="272"/>
        <v>0.88407800138518444</v>
      </c>
      <c r="W1768" s="246">
        <f t="shared" ca="1" si="275"/>
        <v>0.75329604182211818</v>
      </c>
      <c r="X1768" s="246">
        <f t="shared" ca="1" si="276"/>
        <v>-8.6049671883834222E-2</v>
      </c>
      <c r="Y1768" s="246">
        <f t="shared" ca="1" si="277"/>
        <v>1.1042905205665328</v>
      </c>
      <c r="Z1768" s="4">
        <f t="shared" ca="1" si="278"/>
        <v>-7.7923037716278024E-2</v>
      </c>
      <c r="AA1768" s="4">
        <f t="shared" ca="1" si="279"/>
        <v>0.33243881934705621</v>
      </c>
    </row>
    <row r="1769" spans="1:27" x14ac:dyDescent="0.25">
      <c r="A1769">
        <v>1737</v>
      </c>
      <c r="B1769" s="176">
        <f ca="1">OFFSET(InputPriceData!B$15,CalculationsAndCharts!$A1769+$A$11,0,1,1)</f>
        <v>39035</v>
      </c>
      <c r="C1769" s="3">
        <f ca="1">OFFSET(InputPriceData!G$15,CalculationsAndCharts!$A1769+$A$11,IF($C$7,8,0),1,1)</f>
        <v>96704000</v>
      </c>
      <c r="D1769" s="4">
        <f ca="1">OFFSET(InputPriceData!C$15,CalculationsAndCharts!$A1769+$A$11,IF($C$7,8,0),1,1)</f>
        <v>118.77</v>
      </c>
      <c r="E1769" s="4">
        <f ca="1">OFFSET(InputPriceData!D$15,CalculationsAndCharts!$A1769+$A$11,IF($C$7,8,0),1,1)</f>
        <v>119.43</v>
      </c>
      <c r="F1769" s="4">
        <f ca="1">OFFSET(InputPriceData!E$15,CalculationsAndCharts!$A1769+$A$11,IF($C$7,8,0),1,1)</f>
        <v>118.05</v>
      </c>
      <c r="G1769" s="4">
        <f ca="1">OFFSET(InputPriceData!F$15,CalculationsAndCharts!$A1769+$A$11,IF($C$7,8,0),1,1)</f>
        <v>119.33</v>
      </c>
      <c r="H1769" s="138"/>
      <c r="I1769" s="138"/>
      <c r="O1769" s="246">
        <f t="shared" ca="1" si="270"/>
        <v>0.60141904876868613</v>
      </c>
      <c r="P1769" s="246">
        <f t="shared" ca="1" si="271"/>
        <v>-0.16741073339961959</v>
      </c>
      <c r="Q1769" s="246">
        <f t="shared" ca="1" si="273"/>
        <v>1.1143193951226364</v>
      </c>
      <c r="R1769" s="4">
        <f t="shared" ca="1" si="274"/>
        <v>-0.15023586068085551</v>
      </c>
      <c r="S1769" s="4">
        <f t="shared" ca="1" si="272"/>
        <v>0.86699211530022491</v>
      </c>
      <c r="W1769" s="246">
        <f t="shared" ca="1" si="275"/>
        <v>0.60141904876868613</v>
      </c>
      <c r="X1769" s="246">
        <f t="shared" ca="1" si="276"/>
        <v>-0.16741073339961959</v>
      </c>
      <c r="Y1769" s="246">
        <f t="shared" ca="1" si="277"/>
        <v>1.1143193951226364</v>
      </c>
      <c r="Z1769" s="4">
        <f t="shared" ca="1" si="278"/>
        <v>-0.15023586068085551</v>
      </c>
      <c r="AA1769" s="4">
        <f t="shared" ca="1" si="279"/>
        <v>0.26573320183479654</v>
      </c>
    </row>
    <row r="1770" spans="1:27" x14ac:dyDescent="0.25">
      <c r="A1770">
        <v>1738</v>
      </c>
      <c r="B1770" s="176">
        <f ca="1">OFFSET(InputPriceData!B$15,CalculationsAndCharts!$A1770+$A$11,0,1,1)</f>
        <v>39034</v>
      </c>
      <c r="C1770" s="3">
        <f ca="1">OFFSET(InputPriceData!G$15,CalculationsAndCharts!$A1770+$A$11,IF($C$7,8,0),1,1)</f>
        <v>59398200</v>
      </c>
      <c r="D1770" s="4">
        <f ca="1">OFFSET(InputPriceData!C$15,CalculationsAndCharts!$A1770+$A$11,IF($C$7,8,0),1,1)</f>
        <v>118.1</v>
      </c>
      <c r="E1770" s="4">
        <f ca="1">OFFSET(InputPriceData!D$15,CalculationsAndCharts!$A1770+$A$11,IF($C$7,8,0),1,1)</f>
        <v>118.83</v>
      </c>
      <c r="F1770" s="4">
        <f ca="1">OFFSET(InputPriceData!E$15,CalculationsAndCharts!$A1770+$A$11,IF($C$7,8,0),1,1)</f>
        <v>118</v>
      </c>
      <c r="G1770" s="4">
        <f ca="1">OFFSET(InputPriceData!F$15,CalculationsAndCharts!$A1770+$A$11,IF($C$7,8,0),1,1)</f>
        <v>118.44</v>
      </c>
      <c r="H1770" s="138"/>
      <c r="I1770" s="138"/>
      <c r="O1770" s="246">
        <f t="shared" ca="1" si="270"/>
        <v>-0.1410907485401654</v>
      </c>
      <c r="P1770" s="246">
        <f t="shared" ca="1" si="271"/>
        <v>-0.19019431918921975</v>
      </c>
      <c r="Q1770" s="246">
        <f t="shared" ca="1" si="273"/>
        <v>1.1244393492660307</v>
      </c>
      <c r="R1770" s="4">
        <f t="shared" ca="1" si="274"/>
        <v>-0.16914591197236886</v>
      </c>
      <c r="S1770" s="4">
        <f t="shared" ca="1" si="272"/>
        <v>0.86209140056443911</v>
      </c>
      <c r="W1770" s="246">
        <f t="shared" ca="1" si="275"/>
        <v>-0.1410907485401654</v>
      </c>
      <c r="X1770" s="246">
        <f t="shared" ca="1" si="276"/>
        <v>-0.19019431918921975</v>
      </c>
      <c r="Y1770" s="246">
        <f t="shared" ca="1" si="277"/>
        <v>1.1244393492660307</v>
      </c>
      <c r="Z1770" s="4">
        <f t="shared" ca="1" si="278"/>
        <v>-0.16914591197236886</v>
      </c>
      <c r="AA1770" s="4">
        <f t="shared" ca="1" si="279"/>
        <v>0.24760675626737738</v>
      </c>
    </row>
    <row r="1771" spans="1:27" x14ac:dyDescent="0.25">
      <c r="A1771">
        <v>1739</v>
      </c>
      <c r="B1771" s="176">
        <f ca="1">OFFSET(InputPriceData!B$15,CalculationsAndCharts!$A1771+$A$11,0,1,1)</f>
        <v>39031</v>
      </c>
      <c r="C1771" s="3">
        <f ca="1">OFFSET(InputPriceData!G$15,CalculationsAndCharts!$A1771+$A$11,IF($C$7,8,0),1,1)</f>
        <v>48991500</v>
      </c>
      <c r="D1771" s="4">
        <f ca="1">OFFSET(InputPriceData!C$15,CalculationsAndCharts!$A1771+$A$11,IF($C$7,8,0),1,1)</f>
        <v>118.06</v>
      </c>
      <c r="E1771" s="4">
        <f ca="1">OFFSET(InputPriceData!D$15,CalculationsAndCharts!$A1771+$A$11,IF($C$7,8,0),1,1)</f>
        <v>118.24</v>
      </c>
      <c r="F1771" s="4">
        <f ca="1">OFFSET(InputPriceData!E$15,CalculationsAndCharts!$A1771+$A$11,IF($C$7,8,0),1,1)</f>
        <v>117.71</v>
      </c>
      <c r="G1771" s="4">
        <f ca="1">OFFSET(InputPriceData!F$15,CalculationsAndCharts!$A1771+$A$11,IF($C$7,8,0),1,1)</f>
        <v>118.15</v>
      </c>
      <c r="H1771" s="138"/>
      <c r="I1771" s="138"/>
      <c r="O1771" s="246">
        <f t="shared" ca="1" si="270"/>
        <v>-0.32474684662658676</v>
      </c>
      <c r="P1771" s="246">
        <f t="shared" ca="1" si="271"/>
        <v>-0.17392943227744798</v>
      </c>
      <c r="Q1771" s="246">
        <f t="shared" ca="1" si="273"/>
        <v>1.1346512101574477</v>
      </c>
      <c r="R1771" s="4">
        <f t="shared" ca="1" si="274"/>
        <v>-0.15328889681729857</v>
      </c>
      <c r="S1771" s="4">
        <f t="shared" ca="1" si="272"/>
        <v>0.86621399165193125</v>
      </c>
      <c r="W1771" s="246">
        <f t="shared" ca="1" si="275"/>
        <v>-0.32474684662658676</v>
      </c>
      <c r="X1771" s="246">
        <f t="shared" ca="1" si="276"/>
        <v>-0.17392943227744798</v>
      </c>
      <c r="Y1771" s="246">
        <f t="shared" ca="1" si="277"/>
        <v>1.1346512101574477</v>
      </c>
      <c r="Z1771" s="4">
        <f t="shared" ca="1" si="278"/>
        <v>-0.15328889681729857</v>
      </c>
      <c r="AA1771" s="4">
        <f t="shared" ca="1" si="279"/>
        <v>0.26282645406171024</v>
      </c>
    </row>
    <row r="1772" spans="1:27" x14ac:dyDescent="0.25">
      <c r="A1772">
        <v>1740</v>
      </c>
      <c r="B1772" s="176">
        <f ca="1">OFFSET(InputPriceData!B$15,CalculationsAndCharts!$A1772+$A$11,0,1,1)</f>
        <v>39030</v>
      </c>
      <c r="C1772" s="3">
        <f ca="1">OFFSET(InputPriceData!G$15,CalculationsAndCharts!$A1772+$A$11,IF($C$7,8,0),1,1)</f>
        <v>95916300</v>
      </c>
      <c r="D1772" s="4">
        <f ca="1">OFFSET(InputPriceData!C$15,CalculationsAndCharts!$A1772+$A$11,IF($C$7,8,0),1,1)</f>
        <v>118.81</v>
      </c>
      <c r="E1772" s="4">
        <f ca="1">OFFSET(InputPriceData!D$15,CalculationsAndCharts!$A1772+$A$11,IF($C$7,8,0),1,1)</f>
        <v>118.92</v>
      </c>
      <c r="F1772" s="4">
        <f ca="1">OFFSET(InputPriceData!E$15,CalculationsAndCharts!$A1772+$A$11,IF($C$7,8,0),1,1)</f>
        <v>117.86</v>
      </c>
      <c r="G1772" s="4">
        <f ca="1">OFFSET(InputPriceData!F$15,CalculationsAndCharts!$A1772+$A$11,IF($C$7,8,0),1,1)</f>
        <v>118.1</v>
      </c>
      <c r="H1772" s="138"/>
      <c r="I1772" s="138"/>
      <c r="O1772" s="246">
        <f t="shared" ca="1" si="270"/>
        <v>-0.27377267323257332</v>
      </c>
      <c r="P1772" s="246">
        <f t="shared" ca="1" si="271"/>
        <v>-0.15583585822289042</v>
      </c>
      <c r="Q1772" s="246">
        <f t="shared" ca="1" si="273"/>
        <v>1.1449558124696748</v>
      </c>
      <c r="R1772" s="4">
        <f t="shared" ca="1" si="274"/>
        <v>-0.13610643880374018</v>
      </c>
      <c r="S1772" s="4">
        <f t="shared" ca="1" si="272"/>
        <v>0.87052980119855694</v>
      </c>
      <c r="W1772" s="246">
        <f t="shared" ca="1" si="275"/>
        <v>-0.27377267323257332</v>
      </c>
      <c r="X1772" s="246">
        <f t="shared" ca="1" si="276"/>
        <v>-0.15583585822289042</v>
      </c>
      <c r="Y1772" s="246">
        <f t="shared" ca="1" si="277"/>
        <v>1.1449558124696748</v>
      </c>
      <c r="Z1772" s="4">
        <f t="shared" ca="1" si="278"/>
        <v>-0.13610643880374018</v>
      </c>
      <c r="AA1772" s="4">
        <f t="shared" ca="1" si="279"/>
        <v>0.27908782096635015</v>
      </c>
    </row>
    <row r="1773" spans="1:27" x14ac:dyDescent="0.25">
      <c r="A1773">
        <v>1741</v>
      </c>
      <c r="B1773" s="176">
        <f ca="1">OFFSET(InputPriceData!B$15,CalculationsAndCharts!$A1773+$A$11,0,1,1)</f>
        <v>39029</v>
      </c>
      <c r="C1773" s="3">
        <f ca="1">OFFSET(InputPriceData!G$15,CalculationsAndCharts!$A1773+$A$11,IF($C$7,8,0),1,1)</f>
        <v>87517800</v>
      </c>
      <c r="D1773" s="4">
        <f ca="1">OFFSET(InputPriceData!C$15,CalculationsAndCharts!$A1773+$A$11,IF($C$7,8,0),1,1)</f>
        <v>117.94</v>
      </c>
      <c r="E1773" s="4">
        <f ca="1">OFFSET(InputPriceData!D$15,CalculationsAndCharts!$A1773+$A$11,IF($C$7,8,0),1,1)</f>
        <v>118.84</v>
      </c>
      <c r="F1773" s="4">
        <f ca="1">OFFSET(InputPriceData!E$15,CalculationsAndCharts!$A1773+$A$11,IF($C$7,8,0),1,1)</f>
        <v>116.97</v>
      </c>
      <c r="G1773" s="4">
        <f ca="1">OFFSET(InputPriceData!F$15,CalculationsAndCharts!$A1773+$A$11,IF($C$7,8,0),1,1)</f>
        <v>118.72</v>
      </c>
      <c r="H1773" s="138"/>
      <c r="I1773" s="138"/>
      <c r="O1773" s="246">
        <f t="shared" ca="1" si="270"/>
        <v>0.48329427157354288</v>
      </c>
      <c r="P1773" s="246">
        <f t="shared" ca="1" si="271"/>
        <v>-0.14529371438162178</v>
      </c>
      <c r="Q1773" s="246">
        <f t="shared" ca="1" si="273"/>
        <v>1.1553539984557768</v>
      </c>
      <c r="R1773" s="4">
        <f t="shared" ca="1" si="274"/>
        <v>-0.12575688020798687</v>
      </c>
      <c r="S1773" s="4">
        <f t="shared" ca="1" si="272"/>
        <v>0.87305672023527836</v>
      </c>
      <c r="W1773" s="246">
        <f t="shared" ca="1" si="275"/>
        <v>0.48329427157354288</v>
      </c>
      <c r="X1773" s="246">
        <f t="shared" ca="1" si="276"/>
        <v>-0.14529371438162178</v>
      </c>
      <c r="Y1773" s="246">
        <f t="shared" ca="1" si="277"/>
        <v>1.1553539984557768</v>
      </c>
      <c r="Z1773" s="4">
        <f t="shared" ca="1" si="278"/>
        <v>-0.12575688020798687</v>
      </c>
      <c r="AA1773" s="4">
        <f t="shared" ca="1" si="279"/>
        <v>0.28876899495452391</v>
      </c>
    </row>
    <row r="1774" spans="1:27" x14ac:dyDescent="0.25">
      <c r="A1774">
        <v>1742</v>
      </c>
      <c r="B1774" s="176">
        <f ca="1">OFFSET(InputPriceData!B$15,CalculationsAndCharts!$A1774+$A$11,0,1,1)</f>
        <v>39028</v>
      </c>
      <c r="C1774" s="3">
        <f ca="1">OFFSET(InputPriceData!G$15,CalculationsAndCharts!$A1774+$A$11,IF($C$7,8,0),1,1)</f>
        <v>63318900</v>
      </c>
      <c r="D1774" s="4">
        <f ca="1">OFFSET(InputPriceData!C$15,CalculationsAndCharts!$A1774+$A$11,IF($C$7,8,0),1,1)</f>
        <v>118.12</v>
      </c>
      <c r="E1774" s="4">
        <f ca="1">OFFSET(InputPriceData!D$15,CalculationsAndCharts!$A1774+$A$11,IF($C$7,8,0),1,1)</f>
        <v>118.79</v>
      </c>
      <c r="F1774" s="4">
        <f ca="1">OFFSET(InputPriceData!E$15,CalculationsAndCharts!$A1774+$A$11,IF($C$7,8,0),1,1)</f>
        <v>117.95</v>
      </c>
      <c r="G1774" s="4">
        <f ca="1">OFFSET(InputPriceData!F$15,CalculationsAndCharts!$A1774+$A$11,IF($C$7,8,0),1,1)</f>
        <v>118.47</v>
      </c>
      <c r="H1774" s="138"/>
      <c r="I1774" s="138"/>
      <c r="O1774" s="246">
        <f t="shared" ca="1" si="270"/>
        <v>0.39974609686131768</v>
      </c>
      <c r="P1774" s="246">
        <f t="shared" ca="1" si="271"/>
        <v>-9.8047356194957816E-2</v>
      </c>
      <c r="Q1774" s="246">
        <f t="shared" ca="1" si="273"/>
        <v>1.1658466180179383</v>
      </c>
      <c r="R1774" s="4">
        <f t="shared" ca="1" si="274"/>
        <v>-8.4099704609212331E-2</v>
      </c>
      <c r="S1774" s="4">
        <f t="shared" ca="1" si="272"/>
        <v>0.88271257556462757</v>
      </c>
      <c r="W1774" s="246">
        <f t="shared" ca="1" si="275"/>
        <v>0.39974609686131768</v>
      </c>
      <c r="X1774" s="246">
        <f t="shared" ca="1" si="276"/>
        <v>-9.8047356194957816E-2</v>
      </c>
      <c r="Y1774" s="246">
        <f t="shared" ca="1" si="277"/>
        <v>1.1658466180179383</v>
      </c>
      <c r="Z1774" s="4">
        <f t="shared" ca="1" si="278"/>
        <v>-8.4099704609212331E-2</v>
      </c>
      <c r="AA1774" s="4">
        <f t="shared" ca="1" si="279"/>
        <v>0.32689707434686244</v>
      </c>
    </row>
    <row r="1775" spans="1:27" x14ac:dyDescent="0.25">
      <c r="A1775">
        <v>1743</v>
      </c>
      <c r="B1775" s="176">
        <f ca="1">OFFSET(InputPriceData!B$15,CalculationsAndCharts!$A1775+$A$11,0,1,1)</f>
        <v>39027</v>
      </c>
      <c r="C1775" s="3">
        <f ca="1">OFFSET(InputPriceData!G$15,CalculationsAndCharts!$A1775+$A$11,IF($C$7,8,0),1,1)</f>
        <v>63303300</v>
      </c>
      <c r="D1775" s="4">
        <f ca="1">OFFSET(InputPriceData!C$15,CalculationsAndCharts!$A1775+$A$11,IF($C$7,8,0),1,1)</f>
        <v>117.05</v>
      </c>
      <c r="E1775" s="4">
        <f ca="1">OFFSET(InputPriceData!D$15,CalculationsAndCharts!$A1775+$A$11,IF($C$7,8,0),1,1)</f>
        <v>118.18</v>
      </c>
      <c r="F1775" s="4">
        <f ca="1">OFFSET(InputPriceData!E$15,CalculationsAndCharts!$A1775+$A$11,IF($C$7,8,0),1,1)</f>
        <v>117.04</v>
      </c>
      <c r="G1775" s="4">
        <f ca="1">OFFSET(InputPriceData!F$15,CalculationsAndCharts!$A1775+$A$11,IF($C$7,8,0),1,1)</f>
        <v>118.01</v>
      </c>
      <c r="H1775" s="138"/>
      <c r="I1775" s="138"/>
      <c r="O1775" s="246">
        <f t="shared" ca="1" si="270"/>
        <v>8.795685453741553E-2</v>
      </c>
      <c r="P1775" s="246">
        <f t="shared" ca="1" si="271"/>
        <v>4.2100749150403127E-2</v>
      </c>
      <c r="Q1775" s="246">
        <f t="shared" ca="1" si="273"/>
        <v>1.1764345287769307</v>
      </c>
      <c r="R1775" s="4">
        <f t="shared" ca="1" si="274"/>
        <v>3.5786733660540193E-2</v>
      </c>
      <c r="S1775" s="4">
        <f t="shared" ca="1" si="272"/>
        <v>0.90658731476439247</v>
      </c>
      <c r="W1775" s="246">
        <f t="shared" ca="1" si="275"/>
        <v>8.795685453741553E-2</v>
      </c>
      <c r="X1775" s="246">
        <f t="shared" ca="1" si="276"/>
        <v>4.2100749150403127E-2</v>
      </c>
      <c r="Y1775" s="246">
        <f t="shared" ca="1" si="277"/>
        <v>1.1764345287769307</v>
      </c>
      <c r="Z1775" s="4">
        <f t="shared" ca="1" si="278"/>
        <v>3.5786733660540193E-2</v>
      </c>
      <c r="AA1775" s="4">
        <f t="shared" ca="1" si="279"/>
        <v>0.42963661718454083</v>
      </c>
    </row>
    <row r="1776" spans="1:27" x14ac:dyDescent="0.25">
      <c r="A1776">
        <v>1744</v>
      </c>
      <c r="B1776" s="176">
        <f ca="1">OFFSET(InputPriceData!B$15,CalculationsAndCharts!$A1776+$A$11,0,1,1)</f>
        <v>39024</v>
      </c>
      <c r="C1776" s="3">
        <f ca="1">OFFSET(InputPriceData!G$15,CalculationsAndCharts!$A1776+$A$11,IF($C$7,8,0),1,1)</f>
        <v>71346400</v>
      </c>
      <c r="D1776" s="4">
        <f ca="1">OFFSET(InputPriceData!C$15,CalculationsAndCharts!$A1776+$A$11,IF($C$7,8,0),1,1)</f>
        <v>117.32</v>
      </c>
      <c r="E1776" s="4">
        <f ca="1">OFFSET(InputPriceData!D$15,CalculationsAndCharts!$A1776+$A$11,IF($C$7,8,0),1,1)</f>
        <v>117.43</v>
      </c>
      <c r="F1776" s="4">
        <f ca="1">OFFSET(InputPriceData!E$15,CalculationsAndCharts!$A1776+$A$11,IF($C$7,8,0),1,1)</f>
        <v>115.91</v>
      </c>
      <c r="G1776" s="4">
        <f ca="1">OFFSET(InputPriceData!F$15,CalculationsAndCharts!$A1776+$A$11,IF($C$7,8,0),1,1)</f>
        <v>116.7</v>
      </c>
      <c r="H1776" s="138"/>
      <c r="I1776" s="138"/>
      <c r="O1776" s="246">
        <f t="shared" ca="1" si="270"/>
        <v>-1.1420541778407718</v>
      </c>
      <c r="P1776" s="246">
        <f t="shared" ca="1" si="271"/>
        <v>0.28548708928011823</v>
      </c>
      <c r="Q1776" s="246">
        <f t="shared" ca="1" si="273"/>
        <v>1.1871185961422106</v>
      </c>
      <c r="R1776" s="4">
        <f t="shared" ca="1" si="274"/>
        <v>0.24048742072432194</v>
      </c>
      <c r="S1776" s="4">
        <f t="shared" ca="1" si="272"/>
        <v>0.93756260857165419</v>
      </c>
      <c r="W1776" s="246">
        <f t="shared" ca="1" si="275"/>
        <v>-1.1420541778407718</v>
      </c>
      <c r="X1776" s="246">
        <f t="shared" ca="1" si="276"/>
        <v>0.28548708928011823</v>
      </c>
      <c r="Y1776" s="246">
        <f t="shared" ca="1" si="277"/>
        <v>1.1871185961422106</v>
      </c>
      <c r="Z1776" s="4">
        <f t="shared" ca="1" si="278"/>
        <v>0.24048742072432194</v>
      </c>
      <c r="AA1776" s="4">
        <f t="shared" ca="1" si="279"/>
        <v>0.58428239432954465</v>
      </c>
    </row>
    <row r="1777" spans="1:27" x14ac:dyDescent="0.25">
      <c r="A1777">
        <v>1745</v>
      </c>
      <c r="B1777" s="176">
        <f ca="1">OFFSET(InputPriceData!B$15,CalculationsAndCharts!$A1777+$A$11,0,1,1)</f>
        <v>39023</v>
      </c>
      <c r="C1777" s="3">
        <f ca="1">OFFSET(InputPriceData!G$15,CalculationsAndCharts!$A1777+$A$11,IF($C$7,8,0),1,1)</f>
        <v>60693100</v>
      </c>
      <c r="D1777" s="4">
        <f ca="1">OFFSET(InputPriceData!C$15,CalculationsAndCharts!$A1777+$A$11,IF($C$7,8,0),1,1)</f>
        <v>116.67</v>
      </c>
      <c r="E1777" s="4">
        <f ca="1">OFFSET(InputPriceData!D$15,CalculationsAndCharts!$A1777+$A$11,IF($C$7,8,0),1,1)</f>
        <v>117.1</v>
      </c>
      <c r="F1777" s="4">
        <f ca="1">OFFSET(InputPriceData!E$15,CalculationsAndCharts!$A1777+$A$11,IF($C$7,8,0),1,1)</f>
        <v>116.54</v>
      </c>
      <c r="G1777" s="4">
        <f ca="1">OFFSET(InputPriceData!F$15,CalculationsAndCharts!$A1777+$A$11,IF($C$7,8,0),1,1)</f>
        <v>116.9</v>
      </c>
      <c r="H1777" s="138"/>
      <c r="I1777" s="138"/>
      <c r="O1777" s="246">
        <f t="shared" ca="1" si="270"/>
        <v>-0.90463529195854542</v>
      </c>
      <c r="P1777" s="246">
        <f t="shared" ca="1" si="271"/>
        <v>0.56488385142401165</v>
      </c>
      <c r="Q1777" s="246">
        <f t="shared" ca="1" si="273"/>
        <v>1.1978996933826545</v>
      </c>
      <c r="R1777" s="4">
        <f t="shared" ca="1" si="274"/>
        <v>0.47156189666338483</v>
      </c>
      <c r="S1777" s="4">
        <f t="shared" ca="1" si="272"/>
        <v>0.96290115233737195</v>
      </c>
      <c r="W1777" s="246">
        <f t="shared" ca="1" si="275"/>
        <v>-0.90463529195854542</v>
      </c>
      <c r="X1777" s="246">
        <f t="shared" ca="1" si="276"/>
        <v>0.56488385142401165</v>
      </c>
      <c r="Y1777" s="246">
        <f t="shared" ca="1" si="277"/>
        <v>1.1978996933826545</v>
      </c>
      <c r="Z1777" s="4">
        <f t="shared" ca="1" si="278"/>
        <v>0.47156189666338483</v>
      </c>
      <c r="AA1777" s="4">
        <f t="shared" ca="1" si="279"/>
        <v>0.73325234924604565</v>
      </c>
    </row>
    <row r="1778" spans="1:27" x14ac:dyDescent="0.25">
      <c r="A1778">
        <v>1746</v>
      </c>
      <c r="B1778" s="176">
        <f ca="1">OFFSET(InputPriceData!B$15,CalculationsAndCharts!$A1778+$A$11,0,1,1)</f>
        <v>39022</v>
      </c>
      <c r="C1778" s="3">
        <f ca="1">OFFSET(InputPriceData!G$15,CalculationsAndCharts!$A1778+$A$11,IF($C$7,8,0),1,1)</f>
        <v>83005600</v>
      </c>
      <c r="D1778" s="4">
        <f ca="1">OFFSET(InputPriceData!C$15,CalculationsAndCharts!$A1778+$A$11,IF($C$7,8,0),1,1)</f>
        <v>118.13</v>
      </c>
      <c r="E1778" s="4">
        <f ca="1">OFFSET(InputPriceData!D$15,CalculationsAndCharts!$A1778+$A$11,IF($C$7,8,0),1,1)</f>
        <v>118.21</v>
      </c>
      <c r="F1778" s="4">
        <f ca="1">OFFSET(InputPriceData!E$15,CalculationsAndCharts!$A1778+$A$11,IF($C$7,8,0),1,1)</f>
        <v>116.85</v>
      </c>
      <c r="G1778" s="4">
        <f ca="1">OFFSET(InputPriceData!F$15,CalculationsAndCharts!$A1778+$A$11,IF($C$7,8,0),1,1)</f>
        <v>116.97</v>
      </c>
      <c r="H1778" s="138"/>
      <c r="I1778" s="138"/>
      <c r="O1778" s="246">
        <f t="shared" ca="1" si="270"/>
        <v>-0.77925649557145382</v>
      </c>
      <c r="P1778" s="246">
        <f t="shared" ca="1" si="271"/>
        <v>0.80486061200073011</v>
      </c>
      <c r="Q1778" s="246">
        <f t="shared" ca="1" si="273"/>
        <v>1.2087787016979359</v>
      </c>
      <c r="R1778" s="4">
        <f t="shared" ca="1" si="274"/>
        <v>0.66584612292569856</v>
      </c>
      <c r="S1778" s="4">
        <f t="shared" ca="1" si="272"/>
        <v>0.97910573881428475</v>
      </c>
      <c r="W1778" s="246">
        <f t="shared" ca="1" si="275"/>
        <v>-0.77925649557145382</v>
      </c>
      <c r="X1778" s="246">
        <f t="shared" ca="1" si="276"/>
        <v>0.80486061200073011</v>
      </c>
      <c r="Y1778" s="246">
        <f t="shared" ca="1" si="277"/>
        <v>1.2087787016979359</v>
      </c>
      <c r="Z1778" s="4">
        <f t="shared" ca="1" si="278"/>
        <v>0.66584612292569856</v>
      </c>
      <c r="AA1778" s="4">
        <f t="shared" ca="1" si="279"/>
        <v>0.84167555966104812</v>
      </c>
    </row>
    <row r="1779" spans="1:27" x14ac:dyDescent="0.25">
      <c r="A1779">
        <v>1747</v>
      </c>
      <c r="B1779" s="176">
        <f ca="1">OFFSET(InputPriceData!B$15,CalculationsAndCharts!$A1779+$A$11,0,1,1)</f>
        <v>39021</v>
      </c>
      <c r="C1779" s="3">
        <f ca="1">OFFSET(InputPriceData!G$15,CalculationsAndCharts!$A1779+$A$11,IF($C$7,8,0),1,1)</f>
        <v>71274100</v>
      </c>
      <c r="D1779" s="4">
        <f ca="1">OFFSET(InputPriceData!C$15,CalculationsAndCharts!$A1779+$A$11,IF($C$7,8,0),1,1)</f>
        <v>118</v>
      </c>
      <c r="E1779" s="4">
        <f ca="1">OFFSET(InputPriceData!D$15,CalculationsAndCharts!$A1779+$A$11,IF($C$7,8,0),1,1)</f>
        <v>118.16</v>
      </c>
      <c r="F1779" s="4">
        <f ca="1">OFFSET(InputPriceData!E$15,CalculationsAndCharts!$A1779+$A$11,IF($C$7,8,0),1,1)</f>
        <v>117.3</v>
      </c>
      <c r="G1779" s="4">
        <f ca="1">OFFSET(InputPriceData!F$15,CalculationsAndCharts!$A1779+$A$11,IF($C$7,8,0),1,1)</f>
        <v>117.76</v>
      </c>
      <c r="H1779" s="138"/>
      <c r="I1779" s="138"/>
      <c r="O1779" s="246">
        <f t="shared" ca="1" si="270"/>
        <v>0.11247183047132014</v>
      </c>
      <c r="P1779" s="246">
        <f t="shared" ca="1" si="271"/>
        <v>0.97615359729095463</v>
      </c>
      <c r="Q1779" s="246">
        <f t="shared" ca="1" si="273"/>
        <v>1.2197565102905508</v>
      </c>
      <c r="R1779" s="4">
        <f t="shared" ca="1" si="274"/>
        <v>0.80028562180695473</v>
      </c>
      <c r="S1779" s="4">
        <f t="shared" ca="1" si="272"/>
        <v>0.98839043402987503</v>
      </c>
      <c r="W1779" s="246">
        <f t="shared" ca="1" si="275"/>
        <v>0.11247183047132014</v>
      </c>
      <c r="X1779" s="246">
        <f t="shared" ca="1" si="276"/>
        <v>0.97615359729095463</v>
      </c>
      <c r="Y1779" s="246">
        <f t="shared" ca="1" si="277"/>
        <v>1.2197565102905508</v>
      </c>
      <c r="Z1779" s="4">
        <f t="shared" ca="1" si="278"/>
        <v>0.80028562180695473</v>
      </c>
      <c r="AA1779" s="4">
        <f t="shared" ca="1" si="279"/>
        <v>0.90922859363743558</v>
      </c>
    </row>
    <row r="1780" spans="1:27" x14ac:dyDescent="0.25">
      <c r="A1780">
        <v>1748</v>
      </c>
      <c r="B1780" s="176">
        <f ca="1">OFFSET(InputPriceData!B$15,CalculationsAndCharts!$A1780+$A$11,0,1,1)</f>
        <v>39020</v>
      </c>
      <c r="C1780" s="3">
        <f ca="1">OFFSET(InputPriceData!G$15,CalculationsAndCharts!$A1780+$A$11,IF($C$7,8,0),1,1)</f>
        <v>49717800</v>
      </c>
      <c r="D1780" s="4">
        <f ca="1">OFFSET(InputPriceData!C$15,CalculationsAndCharts!$A1780+$A$11,IF($C$7,8,0),1,1)</f>
        <v>117.65</v>
      </c>
      <c r="E1780" s="4">
        <f ca="1">OFFSET(InputPriceData!D$15,CalculationsAndCharts!$A1780+$A$11,IF($C$7,8,0),1,1)</f>
        <v>118.11</v>
      </c>
      <c r="F1780" s="4">
        <f ca="1">OFFSET(InputPriceData!E$15,CalculationsAndCharts!$A1780+$A$11,IF($C$7,8,0),1,1)</f>
        <v>117.43</v>
      </c>
      <c r="G1780" s="4">
        <f ca="1">OFFSET(InputPriceData!F$15,CalculationsAndCharts!$A1780+$A$11,IF($C$7,8,0),1,1)</f>
        <v>117.78</v>
      </c>
      <c r="H1780" s="138"/>
      <c r="I1780" s="138"/>
      <c r="O1780" s="246">
        <f t="shared" ca="1" si="270"/>
        <v>0.28146191743473015</v>
      </c>
      <c r="P1780" s="246">
        <f t="shared" ca="1" si="271"/>
        <v>1.0819022885167526</v>
      </c>
      <c r="Q1780" s="246">
        <f t="shared" ca="1" si="273"/>
        <v>1.2308340164384972</v>
      </c>
      <c r="R1780" s="4">
        <f t="shared" ca="1" si="274"/>
        <v>0.87899934033941574</v>
      </c>
      <c r="S1780" s="4">
        <f t="shared" ca="1" si="272"/>
        <v>0.99324433589589678</v>
      </c>
      <c r="W1780" s="246">
        <f t="shared" ca="1" si="275"/>
        <v>0.28146191743473015</v>
      </c>
      <c r="X1780" s="246">
        <f t="shared" ca="1" si="276"/>
        <v>1.0819022885167526</v>
      </c>
      <c r="Y1780" s="246">
        <f t="shared" ca="1" si="277"/>
        <v>1.2308340164384972</v>
      </c>
      <c r="Z1780" s="4">
        <f t="shared" ca="1" si="278"/>
        <v>0.87899934033941574</v>
      </c>
      <c r="AA1780" s="4">
        <f t="shared" ca="1" si="279"/>
        <v>0.94628558007571406</v>
      </c>
    </row>
    <row r="1781" spans="1:27" x14ac:dyDescent="0.25">
      <c r="A1781">
        <v>1749</v>
      </c>
      <c r="B1781" s="176">
        <f ca="1">OFFSET(InputPriceData!B$15,CalculationsAndCharts!$A1781+$A$11,0,1,1)</f>
        <v>39017</v>
      </c>
      <c r="C1781" s="3">
        <f ca="1">OFFSET(InputPriceData!G$15,CalculationsAndCharts!$A1781+$A$11,IF($C$7,8,0),1,1)</f>
        <v>80238000</v>
      </c>
      <c r="D1781" s="4">
        <f ca="1">OFFSET(InputPriceData!C$15,CalculationsAndCharts!$A1781+$A$11,IF($C$7,8,0),1,1)</f>
        <v>118.47</v>
      </c>
      <c r="E1781" s="4">
        <f ca="1">OFFSET(InputPriceData!D$15,CalculationsAndCharts!$A1781+$A$11,IF($C$7,8,0),1,1)</f>
        <v>118.59</v>
      </c>
      <c r="F1781" s="4">
        <f ca="1">OFFSET(InputPriceData!E$15,CalculationsAndCharts!$A1781+$A$11,IF($C$7,8,0),1,1)</f>
        <v>117.63</v>
      </c>
      <c r="G1781" s="4">
        <f ca="1">OFFSET(InputPriceData!F$15,CalculationsAndCharts!$A1781+$A$11,IF($C$7,8,0),1,1)</f>
        <v>117.87</v>
      </c>
      <c r="H1781" s="138"/>
      <c r="I1781" s="138"/>
      <c r="O1781" s="246">
        <f t="shared" ca="1" si="270"/>
        <v>0.53879406192730728</v>
      </c>
      <c r="P1781" s="246">
        <f t="shared" ca="1" si="271"/>
        <v>1.1377640511409828</v>
      </c>
      <c r="Q1781" s="246">
        <f t="shared" ca="1" si="273"/>
        <v>1.2420121255686147</v>
      </c>
      <c r="R1781" s="4">
        <f t="shared" ca="1" si="274"/>
        <v>0.91606517176319402</v>
      </c>
      <c r="S1781" s="4">
        <f t="shared" ca="1" si="272"/>
        <v>0.99539946668422519</v>
      </c>
      <c r="W1781" s="246">
        <f t="shared" ca="1" si="275"/>
        <v>0.53879406192730728</v>
      </c>
      <c r="X1781" s="246">
        <f t="shared" ca="1" si="276"/>
        <v>1.1377640511409828</v>
      </c>
      <c r="Y1781" s="246">
        <f t="shared" ca="1" si="277"/>
        <v>1.2420121255686147</v>
      </c>
      <c r="Z1781" s="4">
        <f t="shared" ca="1" si="278"/>
        <v>0.91606517176319402</v>
      </c>
      <c r="AA1781" s="4">
        <f t="shared" ca="1" si="279"/>
        <v>0.96314407482740583</v>
      </c>
    </row>
    <row r="1782" spans="1:27" x14ac:dyDescent="0.25">
      <c r="A1782">
        <v>1750</v>
      </c>
      <c r="B1782" s="176">
        <f ca="1">OFFSET(InputPriceData!B$15,CalculationsAndCharts!$A1782+$A$11,0,1,1)</f>
        <v>39016</v>
      </c>
      <c r="C1782" s="3">
        <f ca="1">OFFSET(InputPriceData!G$15,CalculationsAndCharts!$A1782+$A$11,IF($C$7,8,0),1,1)</f>
        <v>66843700</v>
      </c>
      <c r="D1782" s="4">
        <f ca="1">OFFSET(InputPriceData!C$15,CalculationsAndCharts!$A1782+$A$11,IF($C$7,8,0),1,1)</f>
        <v>118.51</v>
      </c>
      <c r="E1782" s="4">
        <f ca="1">OFFSET(InputPriceData!D$15,CalculationsAndCharts!$A1782+$A$11,IF($C$7,8,0),1,1)</f>
        <v>118.8</v>
      </c>
      <c r="F1782" s="4">
        <f ca="1">OFFSET(InputPriceData!E$15,CalculationsAndCharts!$A1782+$A$11,IF($C$7,8,0),1,1)</f>
        <v>117.93</v>
      </c>
      <c r="G1782" s="4">
        <f ca="1">OFFSET(InputPriceData!F$15,CalculationsAndCharts!$A1782+$A$11,IF($C$7,8,0),1,1)</f>
        <v>118.61</v>
      </c>
      <c r="H1782" s="138"/>
      <c r="I1782" s="138"/>
      <c r="O1782" s="246">
        <f t="shared" ca="1" si="270"/>
        <v>1.4988015782541471</v>
      </c>
      <c r="P1782" s="246">
        <f t="shared" ca="1" si="271"/>
        <v>1.135218635374307</v>
      </c>
      <c r="Q1782" s="246">
        <f t="shared" ca="1" si="273"/>
        <v>1.2532917513305901</v>
      </c>
      <c r="R1782" s="4">
        <f t="shared" ca="1" si="274"/>
        <v>0.90578960099998451</v>
      </c>
      <c r="S1782" s="4">
        <f t="shared" ca="1" si="272"/>
        <v>0.99480994674241752</v>
      </c>
      <c r="W1782" s="246">
        <f t="shared" ca="1" si="275"/>
        <v>1.4988015782541471</v>
      </c>
      <c r="X1782" s="246">
        <f t="shared" ca="1" si="276"/>
        <v>1.135218635374307</v>
      </c>
      <c r="Y1782" s="246">
        <f t="shared" ca="1" si="277"/>
        <v>1.2532917513305901</v>
      </c>
      <c r="Z1782" s="4">
        <f t="shared" ca="1" si="278"/>
        <v>0.90578960099998451</v>
      </c>
      <c r="AA1782" s="4">
        <f t="shared" ca="1" si="279"/>
        <v>0.95850724353068351</v>
      </c>
    </row>
    <row r="1783" spans="1:27" x14ac:dyDescent="0.25">
      <c r="A1783">
        <v>1751</v>
      </c>
      <c r="B1783" s="176">
        <f ca="1">OFFSET(InputPriceData!B$15,CalculationsAndCharts!$A1783+$A$11,0,1,1)</f>
        <v>39015</v>
      </c>
      <c r="C1783" s="3">
        <f ca="1">OFFSET(InputPriceData!G$15,CalculationsAndCharts!$A1783+$A$11,IF($C$7,8,0),1,1)</f>
        <v>78105400</v>
      </c>
      <c r="D1783" s="4">
        <f ca="1">OFFSET(InputPriceData!C$15,CalculationsAndCharts!$A1783+$A$11,IF($C$7,8,0),1,1)</f>
        <v>117.72</v>
      </c>
      <c r="E1783" s="4">
        <f ca="1">OFFSET(InputPriceData!D$15,CalculationsAndCharts!$A1783+$A$11,IF($C$7,8,0),1,1)</f>
        <v>118.29</v>
      </c>
      <c r="F1783" s="4">
        <f ca="1">OFFSET(InputPriceData!E$15,CalculationsAndCharts!$A1783+$A$11,IF($C$7,8,0),1,1)</f>
        <v>117.52</v>
      </c>
      <c r="G1783" s="4">
        <f ca="1">OFFSET(InputPriceData!F$15,CalculationsAndCharts!$A1783+$A$11,IF($C$7,8,0),1,1)</f>
        <v>118.24</v>
      </c>
      <c r="H1783" s="138"/>
      <c r="I1783" s="138"/>
      <c r="O1783" s="246">
        <f t="shared" ca="1" si="270"/>
        <v>1.3839298433167484</v>
      </c>
      <c r="P1783" s="246">
        <f t="shared" ca="1" si="271"/>
        <v>1.116905869874016</v>
      </c>
      <c r="Q1783" s="246">
        <f t="shared" ca="1" si="273"/>
        <v>1.2646738156716348</v>
      </c>
      <c r="R1783" s="4">
        <f t="shared" ca="1" si="274"/>
        <v>0.88315726635081537</v>
      </c>
      <c r="S1783" s="4">
        <f t="shared" ca="1" si="272"/>
        <v>0.99349008081974244</v>
      </c>
      <c r="W1783" s="246">
        <f t="shared" ca="1" si="275"/>
        <v>1.3839298433167484</v>
      </c>
      <c r="X1783" s="246">
        <f t="shared" ca="1" si="276"/>
        <v>1.116905869874016</v>
      </c>
      <c r="Y1783" s="246">
        <f t="shared" ca="1" si="277"/>
        <v>1.2646738156716348</v>
      </c>
      <c r="Z1783" s="4">
        <f t="shared" ca="1" si="278"/>
        <v>0.88315726635081537</v>
      </c>
      <c r="AA1783" s="4">
        <f t="shared" ca="1" si="279"/>
        <v>0.94819510691478359</v>
      </c>
    </row>
    <row r="1784" spans="1:27" x14ac:dyDescent="0.25">
      <c r="A1784">
        <v>1752</v>
      </c>
      <c r="B1784" s="176">
        <f ca="1">OFFSET(InputPriceData!B$15,CalculationsAndCharts!$A1784+$A$11,0,1,1)</f>
        <v>39014</v>
      </c>
      <c r="C1784" s="3">
        <f ca="1">OFFSET(InputPriceData!G$15,CalculationsAndCharts!$A1784+$A$11,IF($C$7,8,0),1,1)</f>
        <v>53234900</v>
      </c>
      <c r="D1784" s="4">
        <f ca="1">OFFSET(InputPriceData!C$15,CalculationsAndCharts!$A1784+$A$11,IF($C$7,8,0),1,1)</f>
        <v>117.33</v>
      </c>
      <c r="E1784" s="4">
        <f ca="1">OFFSET(InputPriceData!D$15,CalculationsAndCharts!$A1784+$A$11,IF($C$7,8,0),1,1)</f>
        <v>117.88</v>
      </c>
      <c r="F1784" s="4">
        <f ca="1">OFFSET(InputPriceData!E$15,CalculationsAndCharts!$A1784+$A$11,IF($C$7,8,0),1,1)</f>
        <v>117.28</v>
      </c>
      <c r="G1784" s="4">
        <f ca="1">OFFSET(InputPriceData!F$15,CalculationsAndCharts!$A1784+$A$11,IF($C$7,8,0),1,1)</f>
        <v>117.84</v>
      </c>
      <c r="H1784" s="138"/>
      <c r="I1784" s="138"/>
      <c r="O1784" s="246">
        <f t="shared" ca="1" si="270"/>
        <v>1.2241456244394424</v>
      </c>
      <c r="P1784" s="246">
        <f t="shared" ca="1" si="271"/>
        <v>1.1283266912620493</v>
      </c>
      <c r="Q1784" s="246">
        <f t="shared" ca="1" si="273"/>
        <v>1.2761592489118414</v>
      </c>
      <c r="R1784" s="4">
        <f t="shared" ca="1" si="274"/>
        <v>0.88415822102465169</v>
      </c>
      <c r="S1784" s="4">
        <f t="shared" ca="1" si="272"/>
        <v>0.99354908704918488</v>
      </c>
      <c r="W1784" s="246">
        <f t="shared" ca="1" si="275"/>
        <v>1.2241456244394424</v>
      </c>
      <c r="X1784" s="246">
        <f t="shared" ca="1" si="276"/>
        <v>1.1283266912620493</v>
      </c>
      <c r="Y1784" s="246">
        <f t="shared" ca="1" si="277"/>
        <v>1.2761592489118414</v>
      </c>
      <c r="Z1784" s="4">
        <f t="shared" ca="1" si="278"/>
        <v>0.88415822102465169</v>
      </c>
      <c r="AA1784" s="4">
        <f t="shared" ca="1" si="279"/>
        <v>0.94865409442635007</v>
      </c>
    </row>
    <row r="1785" spans="1:27" x14ac:dyDescent="0.25">
      <c r="A1785">
        <v>1753</v>
      </c>
      <c r="B1785" s="176">
        <f ca="1">OFFSET(InputPriceData!B$15,CalculationsAndCharts!$A1785+$A$11,0,1,1)</f>
        <v>39013</v>
      </c>
      <c r="C1785" s="3">
        <f ca="1">OFFSET(InputPriceData!G$15,CalculationsAndCharts!$A1785+$A$11,IF($C$7,8,0),1,1)</f>
        <v>66219900</v>
      </c>
      <c r="D1785" s="4">
        <f ca="1">OFFSET(InputPriceData!C$15,CalculationsAndCharts!$A1785+$A$11,IF($C$7,8,0),1,1)</f>
        <v>116.71</v>
      </c>
      <c r="E1785" s="4">
        <f ca="1">OFFSET(InputPriceData!D$15,CalculationsAndCharts!$A1785+$A$11,IF($C$7,8,0),1,1)</f>
        <v>117.77</v>
      </c>
      <c r="F1785" s="4">
        <f ca="1">OFFSET(InputPriceData!E$15,CalculationsAndCharts!$A1785+$A$11,IF($C$7,8,0),1,1)</f>
        <v>116.57</v>
      </c>
      <c r="G1785" s="4">
        <f ca="1">OFFSET(InputPriceData!F$15,CalculationsAndCharts!$A1785+$A$11,IF($C$7,8,0),1,1)</f>
        <v>117.49</v>
      </c>
      <c r="H1785" s="138"/>
      <c r="I1785" s="138"/>
      <c r="O1785" s="246">
        <f t="shared" ca="1" si="270"/>
        <v>1.0992809545490105</v>
      </c>
      <c r="P1785" s="246">
        <f t="shared" ca="1" si="271"/>
        <v>1.1677835747747607</v>
      </c>
      <c r="Q1785" s="246">
        <f t="shared" ca="1" si="273"/>
        <v>1.2877489898202235</v>
      </c>
      <c r="R1785" s="4">
        <f t="shared" ca="1" si="274"/>
        <v>0.90684099463963819</v>
      </c>
      <c r="S1785" s="4">
        <f t="shared" ca="1" si="272"/>
        <v>0.99487054198853508</v>
      </c>
      <c r="W1785" s="246">
        <f t="shared" ca="1" si="275"/>
        <v>1.0992809545490105</v>
      </c>
      <c r="X1785" s="246">
        <f t="shared" ca="1" si="276"/>
        <v>1.1677835747747607</v>
      </c>
      <c r="Y1785" s="246">
        <f t="shared" ca="1" si="277"/>
        <v>1.2877489898202235</v>
      </c>
      <c r="Z1785" s="4">
        <f t="shared" ca="1" si="278"/>
        <v>0.90684099463963819</v>
      </c>
      <c r="AA1785" s="4">
        <f t="shared" ca="1" si="279"/>
        <v>0.9589829674292375</v>
      </c>
    </row>
    <row r="1786" spans="1:27" x14ac:dyDescent="0.25">
      <c r="A1786">
        <v>1754</v>
      </c>
      <c r="B1786" s="176">
        <f ca="1">OFFSET(InputPriceData!B$15,CalculationsAndCharts!$A1786+$A$11,0,1,1)</f>
        <v>39010</v>
      </c>
      <c r="C1786" s="3">
        <f ca="1">OFFSET(InputPriceData!G$15,CalculationsAndCharts!$A1786+$A$11,IF($C$7,8,0),1,1)</f>
        <v>48094500</v>
      </c>
      <c r="D1786" s="4">
        <f ca="1">OFFSET(InputPriceData!C$15,CalculationsAndCharts!$A1786+$A$11,IF($C$7,8,0),1,1)</f>
        <v>116.95</v>
      </c>
      <c r="E1786" s="4">
        <f ca="1">OFFSET(InputPriceData!D$15,CalculationsAndCharts!$A1786+$A$11,IF($C$7,8,0),1,1)</f>
        <v>117.04</v>
      </c>
      <c r="F1786" s="4">
        <f ca="1">OFFSET(InputPriceData!E$15,CalculationsAndCharts!$A1786+$A$11,IF($C$7,8,0),1,1)</f>
        <v>116.51</v>
      </c>
      <c r="G1786" s="4">
        <f ca="1">OFFSET(InputPriceData!F$15,CalculationsAndCharts!$A1786+$A$11,IF($C$7,8,0),1,1)</f>
        <v>116.95</v>
      </c>
      <c r="H1786" s="138"/>
      <c r="I1786" s="138"/>
      <c r="O1786" s="246">
        <f t="shared" ca="1" si="270"/>
        <v>0.76180994338559882</v>
      </c>
      <c r="P1786" s="246">
        <f t="shared" ca="1" si="271"/>
        <v>1.2285598013688164</v>
      </c>
      <c r="Q1786" s="246">
        <f t="shared" ca="1" si="273"/>
        <v>1.2994439856914466</v>
      </c>
      <c r="R1786" s="4">
        <f t="shared" ca="1" si="274"/>
        <v>0.94545037331108039</v>
      </c>
      <c r="S1786" s="4">
        <f t="shared" ca="1" si="272"/>
        <v>0.99705281379719846</v>
      </c>
      <c r="W1786" s="246">
        <f t="shared" ca="1" si="275"/>
        <v>0.76180994338559882</v>
      </c>
      <c r="X1786" s="246">
        <f t="shared" ca="1" si="276"/>
        <v>1.2285598013688164</v>
      </c>
      <c r="Y1786" s="246">
        <f t="shared" ca="1" si="277"/>
        <v>1.2994439856914466</v>
      </c>
      <c r="Z1786" s="4">
        <f t="shared" ca="1" si="278"/>
        <v>0.94545037331108039</v>
      </c>
      <c r="AA1786" s="4">
        <f t="shared" ca="1" si="279"/>
        <v>0.97625145302709837</v>
      </c>
    </row>
    <row r="1787" spans="1:27" x14ac:dyDescent="0.25">
      <c r="A1787">
        <v>1755</v>
      </c>
      <c r="B1787" s="176">
        <f ca="1">OFFSET(InputPriceData!B$15,CalculationsAndCharts!$A1787+$A$11,0,1,1)</f>
        <v>39009</v>
      </c>
      <c r="C1787" s="3">
        <f ca="1">OFFSET(InputPriceData!G$15,CalculationsAndCharts!$A1787+$A$11,IF($C$7,8,0),1,1)</f>
        <v>64063200</v>
      </c>
      <c r="D1787" s="4">
        <f ca="1">OFFSET(InputPriceData!C$15,CalculationsAndCharts!$A1787+$A$11,IF($C$7,8,0),1,1)</f>
        <v>116.57</v>
      </c>
      <c r="E1787" s="4">
        <f ca="1">OFFSET(InputPriceData!D$15,CalculationsAndCharts!$A1787+$A$11,IF($C$7,8,0),1,1)</f>
        <v>116.99</v>
      </c>
      <c r="F1787" s="4">
        <f ca="1">OFFSET(InputPriceData!E$15,CalculationsAndCharts!$A1787+$A$11,IF($C$7,8,0),1,1)</f>
        <v>116.43</v>
      </c>
      <c r="G1787" s="4">
        <f ca="1">OFFSET(InputPriceData!F$15,CalculationsAndCharts!$A1787+$A$11,IF($C$7,8,0),1,1)</f>
        <v>116.93</v>
      </c>
      <c r="H1787" s="138"/>
      <c r="I1787" s="138"/>
      <c r="O1787" s="246">
        <f t="shared" ca="1" si="270"/>
        <v>0.93529728420006797</v>
      </c>
      <c r="P1787" s="246">
        <f t="shared" ca="1" si="271"/>
        <v>1.2866094311519358</v>
      </c>
      <c r="Q1787" s="246">
        <f t="shared" ca="1" si="273"/>
        <v>1.311245192423256</v>
      </c>
      <c r="R1787" s="4">
        <f t="shared" ca="1" si="274"/>
        <v>0.98121193395890216</v>
      </c>
      <c r="S1787" s="4">
        <f t="shared" ca="1" si="272"/>
        <v>0.99900227505576922</v>
      </c>
      <c r="W1787" s="246">
        <f t="shared" ca="1" si="275"/>
        <v>0.93529728420006797</v>
      </c>
      <c r="X1787" s="246">
        <f t="shared" ca="1" si="276"/>
        <v>1.2866094311519358</v>
      </c>
      <c r="Y1787" s="246">
        <f t="shared" ca="1" si="277"/>
        <v>1.311245192423256</v>
      </c>
      <c r="Z1787" s="4">
        <f t="shared" ca="1" si="278"/>
        <v>0.98121193395890216</v>
      </c>
      <c r="AA1787" s="4">
        <f t="shared" ca="1" si="279"/>
        <v>0.99190451498033405</v>
      </c>
    </row>
    <row r="1788" spans="1:27" x14ac:dyDescent="0.25">
      <c r="A1788">
        <v>1756</v>
      </c>
      <c r="B1788" s="176">
        <f ca="1">OFFSET(InputPriceData!B$15,CalculationsAndCharts!$A1788+$A$11,0,1,1)</f>
        <v>39008</v>
      </c>
      <c r="C1788" s="3">
        <f ca="1">OFFSET(InputPriceData!G$15,CalculationsAndCharts!$A1788+$A$11,IF($C$7,8,0),1,1)</f>
        <v>86848600</v>
      </c>
      <c r="D1788" s="4">
        <f ca="1">OFFSET(InputPriceData!C$15,CalculationsAndCharts!$A1788+$A$11,IF($C$7,8,0),1,1)</f>
        <v>117.12</v>
      </c>
      <c r="E1788" s="4">
        <f ca="1">OFFSET(InputPriceData!D$15,CalculationsAndCharts!$A1788+$A$11,IF($C$7,8,0),1,1)</f>
        <v>117.41</v>
      </c>
      <c r="F1788" s="4">
        <f ca="1">OFFSET(InputPriceData!E$15,CalculationsAndCharts!$A1788+$A$11,IF($C$7,8,0),1,1)</f>
        <v>116.32</v>
      </c>
      <c r="G1788" s="4">
        <f ca="1">OFFSET(InputPriceData!F$15,CalculationsAndCharts!$A1788+$A$11,IF($C$7,8,0),1,1)</f>
        <v>116.74</v>
      </c>
      <c r="H1788" s="138"/>
      <c r="I1788" s="138"/>
      <c r="O1788" s="246">
        <f t="shared" ca="1" si="270"/>
        <v>0.94516549973705155</v>
      </c>
      <c r="P1788" s="246">
        <f t="shared" ca="1" si="271"/>
        <v>1.3231535745946075</v>
      </c>
      <c r="Q1788" s="246">
        <f t="shared" ca="1" si="273"/>
        <v>1.3231535745946075</v>
      </c>
      <c r="R1788" s="4">
        <f t="shared" ca="1" si="274"/>
        <v>1</v>
      </c>
      <c r="S1788" s="4">
        <f t="shared" ca="1" si="272"/>
        <v>1</v>
      </c>
      <c r="W1788" s="246">
        <f t="shared" ca="1" si="275"/>
        <v>0.94516549973705155</v>
      </c>
      <c r="X1788" s="246">
        <f t="shared" ca="1" si="276"/>
        <v>1.3231535745946075</v>
      </c>
      <c r="Y1788" s="246">
        <f t="shared" ca="1" si="277"/>
        <v>1.3231535745946075</v>
      </c>
      <c r="Z1788" s="4">
        <f t="shared" ca="1" si="278"/>
        <v>1</v>
      </c>
      <c r="AA1788" s="4">
        <f t="shared" ca="1" si="279"/>
        <v>1</v>
      </c>
    </row>
    <row r="1789" spans="1:27" x14ac:dyDescent="0.25">
      <c r="A1789">
        <v>1757</v>
      </c>
      <c r="B1789" s="176">
        <f ca="1">OFFSET(InputPriceData!B$15,CalculationsAndCharts!$A1789+$A$11,0,1,1)</f>
        <v>39007</v>
      </c>
      <c r="C1789" s="3">
        <f ca="1">OFFSET(InputPriceData!G$15,CalculationsAndCharts!$A1789+$A$11,IF($C$7,8,0),1,1)</f>
        <v>90500600</v>
      </c>
      <c r="D1789" s="4">
        <f ca="1">OFFSET(InputPriceData!C$15,CalculationsAndCharts!$A1789+$A$11,IF($C$7,8,0),1,1)</f>
        <v>116.64</v>
      </c>
      <c r="E1789" s="4">
        <f ca="1">OFFSET(InputPriceData!D$15,CalculationsAndCharts!$A1789+$A$11,IF($C$7,8,0),1,1)</f>
        <v>116.84</v>
      </c>
      <c r="F1789" s="4">
        <f ca="1">OFFSET(InputPriceData!E$15,CalculationsAndCharts!$A1789+$A$11,IF($C$7,8,0),1,1)</f>
        <v>115.96</v>
      </c>
      <c r="G1789" s="4">
        <f ca="1">OFFSET(InputPriceData!F$15,CalculationsAndCharts!$A1789+$A$11,IF($C$7,8,0),1,1)</f>
        <v>116.59</v>
      </c>
      <c r="H1789" s="138"/>
      <c r="I1789" s="138"/>
      <c r="O1789" s="246">
        <f t="shared" ca="1" si="270"/>
        <v>0.995837619108771</v>
      </c>
      <c r="P1789" s="246">
        <f t="shared" ca="1" si="271"/>
        <v>1.3329575596812513</v>
      </c>
      <c r="Q1789" s="246">
        <f t="shared" ca="1" si="273"/>
        <v>1.3329575596812513</v>
      </c>
      <c r="R1789" s="4">
        <f t="shared" ca="1" si="274"/>
        <v>1</v>
      </c>
      <c r="S1789" s="4">
        <f t="shared" ca="1" si="272"/>
        <v>1</v>
      </c>
      <c r="W1789" s="246">
        <f t="shared" ca="1" si="275"/>
        <v>0.995837619108771</v>
      </c>
      <c r="X1789" s="246">
        <f t="shared" ca="1" si="276"/>
        <v>1.3329575596812513</v>
      </c>
      <c r="Y1789" s="246">
        <f t="shared" ca="1" si="277"/>
        <v>1.3329575596812513</v>
      </c>
      <c r="Z1789" s="4">
        <f t="shared" ca="1" si="278"/>
        <v>1</v>
      </c>
      <c r="AA1789" s="4">
        <f t="shared" ca="1" si="279"/>
        <v>1</v>
      </c>
    </row>
    <row r="1790" spans="1:27" x14ac:dyDescent="0.25">
      <c r="A1790">
        <v>1758</v>
      </c>
      <c r="B1790" s="176">
        <f ca="1">OFFSET(InputPriceData!B$15,CalculationsAndCharts!$A1790+$A$11,0,1,1)</f>
        <v>39006</v>
      </c>
      <c r="C1790" s="3">
        <f ca="1">OFFSET(InputPriceData!G$15,CalculationsAndCharts!$A1790+$A$11,IF($C$7,8,0),1,1)</f>
        <v>42273000</v>
      </c>
      <c r="D1790" s="4">
        <f ca="1">OFFSET(InputPriceData!C$15,CalculationsAndCharts!$A1790+$A$11,IF($C$7,8,0),1,1)</f>
        <v>116.68</v>
      </c>
      <c r="E1790" s="4">
        <f ca="1">OFFSET(InputPriceData!D$15,CalculationsAndCharts!$A1790+$A$11,IF($C$7,8,0),1,1)</f>
        <v>117.13</v>
      </c>
      <c r="F1790" s="4">
        <f ca="1">OFFSET(InputPriceData!E$15,CalculationsAndCharts!$A1790+$A$11,IF($C$7,8,0),1,1)</f>
        <v>116.59</v>
      </c>
      <c r="G1790" s="4">
        <f ca="1">OFFSET(InputPriceData!F$15,CalculationsAndCharts!$A1790+$A$11,IF($C$7,8,0),1,1)</f>
        <v>116.95</v>
      </c>
      <c r="H1790" s="138"/>
      <c r="I1790" s="138"/>
      <c r="O1790" s="246">
        <f t="shared" ca="1" si="270"/>
        <v>1.5826002857558286</v>
      </c>
      <c r="P1790" s="246">
        <f t="shared" ca="1" si="271"/>
        <v>1.303587850305528</v>
      </c>
      <c r="Q1790" s="246">
        <f t="shared" ca="1" si="273"/>
        <v>1.303587850305528</v>
      </c>
      <c r="R1790" s="4">
        <f t="shared" ca="1" si="274"/>
        <v>1</v>
      </c>
      <c r="S1790" s="4">
        <f t="shared" ca="1" si="272"/>
        <v>1</v>
      </c>
      <c r="W1790" s="246">
        <f t="shared" ca="1" si="275"/>
        <v>1.5826002857558286</v>
      </c>
      <c r="X1790" s="246">
        <f t="shared" ca="1" si="276"/>
        <v>1.303587850305528</v>
      </c>
      <c r="Y1790" s="246">
        <f t="shared" ca="1" si="277"/>
        <v>1.303587850305528</v>
      </c>
      <c r="Z1790" s="4">
        <f t="shared" ca="1" si="278"/>
        <v>1</v>
      </c>
      <c r="AA1790" s="4">
        <f t="shared" ca="1" si="279"/>
        <v>1</v>
      </c>
    </row>
    <row r="1791" spans="1:27" x14ac:dyDescent="0.25">
      <c r="A1791">
        <v>1759</v>
      </c>
      <c r="B1791" s="176">
        <f ca="1">OFFSET(InputPriceData!B$15,CalculationsAndCharts!$A1791+$A$11,0,1,1)</f>
        <v>39003</v>
      </c>
      <c r="C1791" s="3">
        <f ca="1">OFFSET(InputPriceData!G$15,CalculationsAndCharts!$A1791+$A$11,IF($C$7,8,0),1,1)</f>
        <v>53944000</v>
      </c>
      <c r="D1791" s="4">
        <f ca="1">OFFSET(InputPriceData!C$15,CalculationsAndCharts!$A1791+$A$11,IF($C$7,8,0),1,1)</f>
        <v>116.37</v>
      </c>
      <c r="E1791" s="4">
        <f ca="1">OFFSET(InputPriceData!D$15,CalculationsAndCharts!$A1791+$A$11,IF($C$7,8,0),1,1)</f>
        <v>116.84</v>
      </c>
      <c r="F1791" s="4">
        <f ca="1">OFFSET(InputPriceData!E$15,CalculationsAndCharts!$A1791+$A$11,IF($C$7,8,0),1,1)</f>
        <v>116.27</v>
      </c>
      <c r="G1791" s="4">
        <f ca="1">OFFSET(InputPriceData!F$15,CalculationsAndCharts!$A1791+$A$11,IF($C$7,8,0),1,1)</f>
        <v>116.77</v>
      </c>
      <c r="H1791" s="138"/>
      <c r="I1791" s="138"/>
      <c r="O1791" s="246">
        <f t="shared" ca="1" si="270"/>
        <v>1.6558147801285119</v>
      </c>
      <c r="P1791" s="246">
        <f t="shared" ca="1" si="271"/>
        <v>1.25602206640544</v>
      </c>
      <c r="Q1791" s="246">
        <f t="shared" ca="1" si="273"/>
        <v>1.2930592065811619</v>
      </c>
      <c r="R1791" s="4">
        <f t="shared" ca="1" si="274"/>
        <v>0.97135696495008317</v>
      </c>
      <c r="S1791" s="4">
        <f t="shared" ca="1" si="272"/>
        <v>0.99847173674037282</v>
      </c>
      <c r="W1791" s="246">
        <f t="shared" ca="1" si="275"/>
        <v>1.6558147801285119</v>
      </c>
      <c r="X1791" s="246">
        <f t="shared" ca="1" si="276"/>
        <v>1.25602206640544</v>
      </c>
      <c r="Y1791" s="246">
        <f t="shared" ca="1" si="277"/>
        <v>1.2930592065811619</v>
      </c>
      <c r="Z1791" s="4">
        <f t="shared" ca="1" si="278"/>
        <v>0.97135696495008317</v>
      </c>
      <c r="AA1791" s="4">
        <f t="shared" ca="1" si="279"/>
        <v>0.987623124614183</v>
      </c>
    </row>
    <row r="1792" spans="1:27" x14ac:dyDescent="0.25">
      <c r="A1792">
        <v>1760</v>
      </c>
      <c r="B1792" s="176">
        <f ca="1">OFFSET(InputPriceData!B$15,CalculationsAndCharts!$A1792+$A$11,0,1,1)</f>
        <v>39002</v>
      </c>
      <c r="C1792" s="3">
        <f ca="1">OFFSET(InputPriceData!G$15,CalculationsAndCharts!$A1792+$A$11,IF($C$7,8,0),1,1)</f>
        <v>59158600</v>
      </c>
      <c r="D1792" s="4">
        <f ca="1">OFFSET(InputPriceData!C$15,CalculationsAndCharts!$A1792+$A$11,IF($C$7,8,0),1,1)</f>
        <v>115.76</v>
      </c>
      <c r="E1792" s="4">
        <f ca="1">OFFSET(InputPriceData!D$15,CalculationsAndCharts!$A1792+$A$11,IF($C$7,8,0),1,1)</f>
        <v>116.56</v>
      </c>
      <c r="F1792" s="4">
        <f ca="1">OFFSET(InputPriceData!E$15,CalculationsAndCharts!$A1792+$A$11,IF($C$7,8,0),1,1)</f>
        <v>115.72</v>
      </c>
      <c r="G1792" s="4">
        <f ca="1">OFFSET(InputPriceData!F$15,CalculationsAndCharts!$A1792+$A$11,IF($C$7,8,0),1,1)</f>
        <v>116.47</v>
      </c>
      <c r="H1792" s="138"/>
      <c r="I1792" s="138"/>
      <c r="O1792" s="246">
        <f t="shared" ca="1" si="270"/>
        <v>1.6069006606734582</v>
      </c>
      <c r="P1792" s="246">
        <f t="shared" ca="1" si="271"/>
        <v>1.226600630141482</v>
      </c>
      <c r="Q1792" s="246">
        <f t="shared" ca="1" si="273"/>
        <v>1.3048024284370958</v>
      </c>
      <c r="R1792" s="4">
        <f t="shared" ca="1" si="274"/>
        <v>0.94006617661703418</v>
      </c>
      <c r="S1792" s="4">
        <f t="shared" ca="1" si="272"/>
        <v>0.99675341875660373</v>
      </c>
      <c r="W1792" s="246">
        <f t="shared" ca="1" si="275"/>
        <v>1.6069006606734582</v>
      </c>
      <c r="X1792" s="246">
        <f t="shared" ca="1" si="276"/>
        <v>1.226600630141482</v>
      </c>
      <c r="Y1792" s="246">
        <f t="shared" ca="1" si="277"/>
        <v>1.3048024284370958</v>
      </c>
      <c r="Z1792" s="4">
        <f t="shared" ca="1" si="278"/>
        <v>0.94006617661703418</v>
      </c>
      <c r="AA1792" s="4">
        <f t="shared" ca="1" si="279"/>
        <v>0.97386656812432093</v>
      </c>
    </row>
    <row r="1793" spans="1:27" x14ac:dyDescent="0.25">
      <c r="A1793">
        <v>1761</v>
      </c>
      <c r="B1793" s="176">
        <f ca="1">OFFSET(InputPriceData!B$15,CalculationsAndCharts!$A1793+$A$11,0,1,1)</f>
        <v>39001</v>
      </c>
      <c r="C1793" s="3">
        <f ca="1">OFFSET(InputPriceData!G$15,CalculationsAndCharts!$A1793+$A$11,IF($C$7,8,0),1,1)</f>
        <v>104071800</v>
      </c>
      <c r="D1793" s="4">
        <f ca="1">OFFSET(InputPriceData!C$15,CalculationsAndCharts!$A1793+$A$11,IF($C$7,8,0),1,1)</f>
        <v>115.24</v>
      </c>
      <c r="E1793" s="4">
        <f ca="1">OFFSET(InputPriceData!D$15,CalculationsAndCharts!$A1793+$A$11,IF($C$7,8,0),1,1)</f>
        <v>115.74</v>
      </c>
      <c r="F1793" s="4">
        <f ca="1">OFFSET(InputPriceData!E$15,CalculationsAndCharts!$A1793+$A$11,IF($C$7,8,0),1,1)</f>
        <v>114.78</v>
      </c>
      <c r="G1793" s="4">
        <f ca="1">OFFSET(InputPriceData!F$15,CalculationsAndCharts!$A1793+$A$11,IF($C$7,8,0),1,1)</f>
        <v>115.47</v>
      </c>
      <c r="H1793" s="138"/>
      <c r="I1793" s="138"/>
      <c r="O1793" s="246">
        <f t="shared" ca="1" si="270"/>
        <v>0.81795409254460982</v>
      </c>
      <c r="P1793" s="246">
        <f t="shared" ca="1" si="271"/>
        <v>1.2305930980639237</v>
      </c>
      <c r="Q1793" s="246">
        <f t="shared" ca="1" si="273"/>
        <v>1.3166522991292591</v>
      </c>
      <c r="R1793" s="4">
        <f t="shared" ca="1" si="274"/>
        <v>0.93463786823427197</v>
      </c>
      <c r="S1793" s="4">
        <f t="shared" ca="1" si="272"/>
        <v>0.99644997545720149</v>
      </c>
      <c r="W1793" s="246">
        <f t="shared" ca="1" si="275"/>
        <v>0.81795409254460982</v>
      </c>
      <c r="X1793" s="246">
        <f t="shared" ca="1" si="276"/>
        <v>1.2305930980639237</v>
      </c>
      <c r="Y1793" s="246">
        <f t="shared" ca="1" si="277"/>
        <v>1.3166522991292591</v>
      </c>
      <c r="Z1793" s="4">
        <f t="shared" ca="1" si="278"/>
        <v>0.93463786823427197</v>
      </c>
      <c r="AA1793" s="4">
        <f t="shared" ca="1" si="279"/>
        <v>0.9714545750061867</v>
      </c>
    </row>
    <row r="1794" spans="1:27" x14ac:dyDescent="0.25">
      <c r="A1794">
        <v>1762</v>
      </c>
      <c r="B1794" s="176">
        <f ca="1">OFFSET(InputPriceData!B$15,CalculationsAndCharts!$A1794+$A$11,0,1,1)</f>
        <v>39000</v>
      </c>
      <c r="C1794" s="3">
        <f ca="1">OFFSET(InputPriceData!G$15,CalculationsAndCharts!$A1794+$A$11,IF($C$7,8,0),1,1)</f>
        <v>56403700</v>
      </c>
      <c r="D1794" s="4">
        <f ca="1">OFFSET(InputPriceData!C$15,CalculationsAndCharts!$A1794+$A$11,IF($C$7,8,0),1,1)</f>
        <v>115.46</v>
      </c>
      <c r="E1794" s="4">
        <f ca="1">OFFSET(InputPriceData!D$15,CalculationsAndCharts!$A1794+$A$11,IF($C$7,8,0),1,1)</f>
        <v>115.76</v>
      </c>
      <c r="F1794" s="4">
        <f ca="1">OFFSET(InputPriceData!E$15,CalculationsAndCharts!$A1794+$A$11,IF($C$7,8,0),1,1)</f>
        <v>115.24</v>
      </c>
      <c r="G1794" s="4">
        <f ca="1">OFFSET(InputPriceData!F$15,CalculationsAndCharts!$A1794+$A$11,IF($C$7,8,0),1,1)</f>
        <v>115.61</v>
      </c>
      <c r="H1794" s="138"/>
      <c r="I1794" s="138"/>
      <c r="O1794" s="246">
        <f t="shared" ca="1" si="270"/>
        <v>1.1463808571290677</v>
      </c>
      <c r="P1794" s="246">
        <f t="shared" ca="1" si="271"/>
        <v>1.2345803236016306</v>
      </c>
      <c r="Q1794" s="246">
        <f t="shared" ca="1" si="273"/>
        <v>1.3286097872141867</v>
      </c>
      <c r="R1794" s="4">
        <f t="shared" ca="1" si="274"/>
        <v>0.92922717827503298</v>
      </c>
      <c r="S1794" s="4">
        <f t="shared" ca="1" si="272"/>
        <v>0.99614591026437316</v>
      </c>
      <c r="W1794" s="246">
        <f t="shared" ca="1" si="275"/>
        <v>1.1463808571290677</v>
      </c>
      <c r="X1794" s="246">
        <f t="shared" ca="1" si="276"/>
        <v>1.2345803236016306</v>
      </c>
      <c r="Y1794" s="246">
        <f t="shared" ca="1" si="277"/>
        <v>1.3286097872141867</v>
      </c>
      <c r="Z1794" s="4">
        <f t="shared" ca="1" si="278"/>
        <v>0.92922717827503298</v>
      </c>
      <c r="AA1794" s="4">
        <f t="shared" ca="1" si="279"/>
        <v>0.96904281137744552</v>
      </c>
    </row>
    <row r="1795" spans="1:27" x14ac:dyDescent="0.25">
      <c r="A1795">
        <v>1763</v>
      </c>
      <c r="B1795" s="176">
        <f ca="1">OFFSET(InputPriceData!B$15,CalculationsAndCharts!$A1795+$A$11,0,1,1)</f>
        <v>38999</v>
      </c>
      <c r="C1795" s="3">
        <f ca="1">OFFSET(InputPriceData!G$15,CalculationsAndCharts!$A1795+$A$11,IF($C$7,8,0),1,1)</f>
        <v>41176800</v>
      </c>
      <c r="D1795" s="4">
        <f ca="1">OFFSET(InputPriceData!C$15,CalculationsAndCharts!$A1795+$A$11,IF($C$7,8,0),1,1)</f>
        <v>115.25</v>
      </c>
      <c r="E1795" s="4">
        <f ca="1">OFFSET(InputPriceData!D$15,CalculationsAndCharts!$A1795+$A$11,IF($C$7,8,0),1,1)</f>
        <v>115.64</v>
      </c>
      <c r="F1795" s="4">
        <f ca="1">OFFSET(InputPriceData!E$15,CalculationsAndCharts!$A1795+$A$11,IF($C$7,8,0),1,1)</f>
        <v>115.08</v>
      </c>
      <c r="G1795" s="4">
        <f ca="1">OFFSET(InputPriceData!F$15,CalculationsAndCharts!$A1795+$A$11,IF($C$7,8,0),1,1)</f>
        <v>115.46</v>
      </c>
      <c r="H1795" s="138"/>
      <c r="I1795" s="138"/>
      <c r="O1795" s="246">
        <f t="shared" ca="1" si="270"/>
        <v>1.1996385097002042</v>
      </c>
      <c r="P1795" s="246">
        <f t="shared" ca="1" si="271"/>
        <v>1.2096986831470562</v>
      </c>
      <c r="Q1795" s="246">
        <f t="shared" ca="1" si="273"/>
        <v>1.340675870044588</v>
      </c>
      <c r="R1795" s="4">
        <f t="shared" ca="1" si="274"/>
        <v>0.90230510608565229</v>
      </c>
      <c r="S1795" s="4">
        <f t="shared" ca="1" si="272"/>
        <v>0.99460867151064347</v>
      </c>
      <c r="W1795" s="246">
        <f t="shared" ca="1" si="275"/>
        <v>1.1996385097002042</v>
      </c>
      <c r="X1795" s="246">
        <f t="shared" ca="1" si="276"/>
        <v>1.2096986831470562</v>
      </c>
      <c r="Y1795" s="246">
        <f t="shared" ca="1" si="277"/>
        <v>1.340675870044588</v>
      </c>
      <c r="Z1795" s="4">
        <f t="shared" ca="1" si="278"/>
        <v>0.90230510608565229</v>
      </c>
      <c r="AA1795" s="4">
        <f t="shared" ca="1" si="279"/>
        <v>0.95692851278699154</v>
      </c>
    </row>
    <row r="1796" spans="1:27" x14ac:dyDescent="0.25">
      <c r="A1796">
        <v>1764</v>
      </c>
      <c r="B1796" s="176">
        <f ca="1">OFFSET(InputPriceData!B$15,CalculationsAndCharts!$A1796+$A$11,0,1,1)</f>
        <v>38996</v>
      </c>
      <c r="C1796" s="3">
        <f ca="1">OFFSET(InputPriceData!G$15,CalculationsAndCharts!$A1796+$A$11,IF($C$7,8,0),1,1)</f>
        <v>64983600</v>
      </c>
      <c r="D1796" s="4">
        <f ca="1">OFFSET(InputPriceData!C$15,CalculationsAndCharts!$A1796+$A$11,IF($C$7,8,0),1,1)</f>
        <v>115.34</v>
      </c>
      <c r="E1796" s="4">
        <f ca="1">OFFSET(InputPriceData!D$15,CalculationsAndCharts!$A1796+$A$11,IF($C$7,8,0),1,1)</f>
        <v>115.47</v>
      </c>
      <c r="F1796" s="4">
        <f ca="1">OFFSET(InputPriceData!E$15,CalculationsAndCharts!$A1796+$A$11,IF($C$7,8,0),1,1)</f>
        <v>114.87</v>
      </c>
      <c r="G1796" s="4">
        <f ca="1">OFFSET(InputPriceData!F$15,CalculationsAndCharts!$A1796+$A$11,IF($C$7,8,0),1,1)</f>
        <v>115.39</v>
      </c>
      <c r="H1796" s="138"/>
      <c r="I1796" s="138"/>
      <c r="O1796" s="246">
        <f t="shared" ca="1" si="270"/>
        <v>1.3390455759047053</v>
      </c>
      <c r="P1796" s="246">
        <f t="shared" ca="1" si="271"/>
        <v>1.1663810576175426</v>
      </c>
      <c r="Q1796" s="246">
        <f t="shared" ca="1" si="273"/>
        <v>1.3528515338492311</v>
      </c>
      <c r="R1796" s="4">
        <f t="shared" ca="1" si="274"/>
        <v>0.86216486320481223</v>
      </c>
      <c r="S1796" s="4">
        <f t="shared" ca="1" si="272"/>
        <v>0.99223878697211909</v>
      </c>
      <c r="W1796" s="246">
        <f t="shared" ca="1" si="275"/>
        <v>1.3390455759047053</v>
      </c>
      <c r="X1796" s="246">
        <f t="shared" ca="1" si="276"/>
        <v>1.1663810576175426</v>
      </c>
      <c r="Y1796" s="246">
        <f t="shared" ca="1" si="277"/>
        <v>1.3528515338492311</v>
      </c>
      <c r="Z1796" s="4">
        <f t="shared" ca="1" si="278"/>
        <v>0.86216486320481223</v>
      </c>
      <c r="AA1796" s="4">
        <f t="shared" ca="1" si="279"/>
        <v>0.93850607760033966</v>
      </c>
    </row>
    <row r="1797" spans="1:27" x14ac:dyDescent="0.25">
      <c r="A1797">
        <v>1765</v>
      </c>
      <c r="B1797" s="176">
        <f ca="1">OFFSET(InputPriceData!B$15,CalculationsAndCharts!$A1797+$A$11,0,1,1)</f>
        <v>38995</v>
      </c>
      <c r="C1797" s="3">
        <f ca="1">OFFSET(InputPriceData!G$15,CalculationsAndCharts!$A1797+$A$11,IF($C$7,8,0),1,1)</f>
        <v>60505900</v>
      </c>
      <c r="D1797" s="4">
        <f ca="1">OFFSET(InputPriceData!C$15,CalculationsAndCharts!$A1797+$A$11,IF($C$7,8,0),1,1)</f>
        <v>115.31</v>
      </c>
      <c r="E1797" s="4">
        <f ca="1">OFFSET(InputPriceData!D$15,CalculationsAndCharts!$A1797+$A$11,IF($C$7,8,0),1,1)</f>
        <v>115.73</v>
      </c>
      <c r="F1797" s="4">
        <f ca="1">OFFSET(InputPriceData!E$15,CalculationsAndCharts!$A1797+$A$11,IF($C$7,8,0),1,1)</f>
        <v>115.16</v>
      </c>
      <c r="G1797" s="4">
        <f ca="1">OFFSET(InputPriceData!F$15,CalculationsAndCharts!$A1797+$A$11,IF($C$7,8,0),1,1)</f>
        <v>115.53</v>
      </c>
      <c r="H1797" s="138"/>
      <c r="I1797" s="138"/>
      <c r="O1797" s="246">
        <f t="shared" ca="1" si="270"/>
        <v>1.7082953048785983</v>
      </c>
      <c r="P1797" s="246">
        <f t="shared" ca="1" si="271"/>
        <v>1.1115224055415474</v>
      </c>
      <c r="Q1797" s="246">
        <f t="shared" ca="1" si="273"/>
        <v>1.3651377738135531</v>
      </c>
      <c r="R1797" s="4">
        <f t="shared" ca="1" si="274"/>
        <v>0.81421994677978649</v>
      </c>
      <c r="S1797" s="4">
        <f t="shared" ca="1" si="272"/>
        <v>0.98927860844971172</v>
      </c>
      <c r="W1797" s="246">
        <f t="shared" ca="1" si="275"/>
        <v>1.7082953048785983</v>
      </c>
      <c r="X1797" s="246">
        <f t="shared" ca="1" si="276"/>
        <v>1.1115224055415474</v>
      </c>
      <c r="Y1797" s="246">
        <f t="shared" ca="1" si="277"/>
        <v>1.3651377738135531</v>
      </c>
      <c r="Z1797" s="4">
        <f t="shared" ca="1" si="278"/>
        <v>0.81421994677978649</v>
      </c>
      <c r="AA1797" s="4">
        <f t="shared" ca="1" si="279"/>
        <v>0.91591684187976541</v>
      </c>
    </row>
    <row r="1798" spans="1:27" x14ac:dyDescent="0.25">
      <c r="A1798">
        <v>1766</v>
      </c>
      <c r="B1798" s="176">
        <f ca="1">OFFSET(InputPriceData!B$15,CalculationsAndCharts!$A1798+$A$11,0,1,1)</f>
        <v>38994</v>
      </c>
      <c r="C1798" s="3">
        <f ca="1">OFFSET(InputPriceData!G$15,CalculationsAndCharts!$A1798+$A$11,IF($C$7,8,0),1,1)</f>
        <v>80890500</v>
      </c>
      <c r="D1798" s="4">
        <f ca="1">OFFSET(InputPriceData!C$15,CalculationsAndCharts!$A1798+$A$11,IF($C$7,8,0),1,1)</f>
        <v>113.87</v>
      </c>
      <c r="E1798" s="4">
        <f ca="1">OFFSET(InputPriceData!D$15,CalculationsAndCharts!$A1798+$A$11,IF($C$7,8,0),1,1)</f>
        <v>115.38</v>
      </c>
      <c r="F1798" s="4">
        <f ca="1">OFFSET(InputPriceData!E$15,CalculationsAndCharts!$A1798+$A$11,IF($C$7,8,0),1,1)</f>
        <v>113.74</v>
      </c>
      <c r="G1798" s="4">
        <f ca="1">OFFSET(InputPriceData!F$15,CalculationsAndCharts!$A1798+$A$11,IF($C$7,8,0),1,1)</f>
        <v>115.31</v>
      </c>
      <c r="H1798" s="138"/>
      <c r="I1798" s="138"/>
      <c r="O1798" s="246">
        <f t="shared" ca="1" si="270"/>
        <v>1.7317930759666305</v>
      </c>
      <c r="P1798" s="246">
        <f t="shared" ca="1" si="271"/>
        <v>1.0767618744608221</v>
      </c>
      <c r="Q1798" s="246">
        <f t="shared" ca="1" si="273"/>
        <v>1.3775355941610021</v>
      </c>
      <c r="R1798" s="4">
        <f t="shared" ca="1" si="274"/>
        <v>0.78165811397173479</v>
      </c>
      <c r="S1798" s="4">
        <f t="shared" ca="1" si="272"/>
        <v>0.98718269018895632</v>
      </c>
      <c r="W1798" s="246">
        <f t="shared" ca="1" si="275"/>
        <v>1.7317930759666305</v>
      </c>
      <c r="X1798" s="246">
        <f t="shared" ca="1" si="276"/>
        <v>1.0767618744608221</v>
      </c>
      <c r="Y1798" s="246">
        <f t="shared" ca="1" si="277"/>
        <v>1.3775355941610021</v>
      </c>
      <c r="Z1798" s="4">
        <f t="shared" ca="1" si="278"/>
        <v>0.78165811397173479</v>
      </c>
      <c r="AA1798" s="4">
        <f t="shared" ca="1" si="279"/>
        <v>0.90019897939763915</v>
      </c>
    </row>
    <row r="1799" spans="1:27" x14ac:dyDescent="0.25">
      <c r="A1799">
        <v>1767</v>
      </c>
      <c r="B1799" s="176">
        <f ca="1">OFFSET(InputPriceData!B$15,CalculationsAndCharts!$A1799+$A$11,0,1,1)</f>
        <v>38993</v>
      </c>
      <c r="C1799" s="3">
        <f ca="1">OFFSET(InputPriceData!G$15,CalculationsAndCharts!$A1799+$A$11,IF($C$7,8,0),1,1)</f>
        <v>73108100</v>
      </c>
      <c r="D1799" s="4">
        <f ca="1">OFFSET(InputPriceData!C$15,CalculationsAndCharts!$A1799+$A$11,IF($C$7,8,0),1,1)</f>
        <v>113.58</v>
      </c>
      <c r="E1799" s="4">
        <f ca="1">OFFSET(InputPriceData!D$15,CalculationsAndCharts!$A1799+$A$11,IF($C$7,8,0),1,1)</f>
        <v>114.42</v>
      </c>
      <c r="F1799" s="4">
        <f ca="1">OFFSET(InputPriceData!E$15,CalculationsAndCharts!$A1799+$A$11,IF($C$7,8,0),1,1)</f>
        <v>113.37</v>
      </c>
      <c r="G1799" s="4">
        <f ca="1">OFFSET(InputPriceData!F$15,CalculationsAndCharts!$A1799+$A$11,IF($C$7,8,0),1,1)</f>
        <v>113.98</v>
      </c>
      <c r="H1799" s="138"/>
      <c r="I1799" s="138"/>
      <c r="O1799" s="246">
        <f t="shared" ca="1" si="270"/>
        <v>0.59288911291024182</v>
      </c>
      <c r="P1799" s="246">
        <f t="shared" ca="1" si="271"/>
        <v>1.1018170063057156</v>
      </c>
      <c r="Q1799" s="246">
        <f t="shared" ca="1" si="273"/>
        <v>1.3900460082351183</v>
      </c>
      <c r="R1799" s="4">
        <f t="shared" ca="1" si="274"/>
        <v>0.79264786904761897</v>
      </c>
      <c r="S1799" s="4">
        <f t="shared" ca="1" si="272"/>
        <v>0.98789808694194325</v>
      </c>
      <c r="W1799" s="246">
        <f t="shared" ca="1" si="275"/>
        <v>0.59288911291024182</v>
      </c>
      <c r="X1799" s="246">
        <f t="shared" ca="1" si="276"/>
        <v>1.1018170063057156</v>
      </c>
      <c r="Y1799" s="246">
        <f t="shared" ca="1" si="277"/>
        <v>1.3900460082351183</v>
      </c>
      <c r="Z1799" s="4">
        <f t="shared" ca="1" si="278"/>
        <v>0.79264786904761897</v>
      </c>
      <c r="AA1799" s="4">
        <f t="shared" ca="1" si="279"/>
        <v>0.90553857904078427</v>
      </c>
    </row>
    <row r="1800" spans="1:27" x14ac:dyDescent="0.25">
      <c r="A1800">
        <v>1768</v>
      </c>
      <c r="B1800" s="176">
        <f ca="1">OFFSET(InputPriceData!B$15,CalculationsAndCharts!$A1800+$A$11,0,1,1)</f>
        <v>38992</v>
      </c>
      <c r="C1800" s="3">
        <f ca="1">OFFSET(InputPriceData!G$15,CalculationsAndCharts!$A1800+$A$11,IF($C$7,8,0),1,1)</f>
        <v>51687400</v>
      </c>
      <c r="D1800" s="4">
        <f ca="1">OFFSET(InputPriceData!C$15,CalculationsAndCharts!$A1800+$A$11,IF($C$7,8,0),1,1)</f>
        <v>114.13</v>
      </c>
      <c r="E1800" s="4">
        <f ca="1">OFFSET(InputPriceData!D$15,CalculationsAndCharts!$A1800+$A$11,IF($C$7,8,0),1,1)</f>
        <v>114.38</v>
      </c>
      <c r="F1800" s="4">
        <f ca="1">OFFSET(InputPriceData!E$15,CalculationsAndCharts!$A1800+$A$11,IF($C$7,8,0),1,1)</f>
        <v>113.63</v>
      </c>
      <c r="G1800" s="4">
        <f ca="1">OFFSET(InputPriceData!F$15,CalculationsAndCharts!$A1800+$A$11,IF($C$7,8,0),1,1)</f>
        <v>113.74</v>
      </c>
      <c r="H1800" s="138"/>
      <c r="I1800" s="138"/>
      <c r="O1800" s="246">
        <f t="shared" ca="1" si="270"/>
        <v>0.4869995540236729</v>
      </c>
      <c r="P1800" s="246">
        <f t="shared" ca="1" si="271"/>
        <v>1.1483417825663853</v>
      </c>
      <c r="Q1800" s="246">
        <f t="shared" ca="1" si="273"/>
        <v>1.4026700385823596</v>
      </c>
      <c r="R1800" s="4">
        <f t="shared" ca="1" si="274"/>
        <v>0.81868276285917041</v>
      </c>
      <c r="S1800" s="4">
        <f t="shared" ca="1" si="272"/>
        <v>0.98956035670231124</v>
      </c>
      <c r="W1800" s="246">
        <f t="shared" ca="1" si="275"/>
        <v>0.4869995540236729</v>
      </c>
      <c r="X1800" s="246">
        <f t="shared" ca="1" si="276"/>
        <v>1.1483417825663853</v>
      </c>
      <c r="Y1800" s="246">
        <f t="shared" ca="1" si="277"/>
        <v>1.4026700385823596</v>
      </c>
      <c r="Z1800" s="4">
        <f t="shared" ca="1" si="278"/>
        <v>0.81868276285917041</v>
      </c>
      <c r="AA1800" s="4">
        <f t="shared" ca="1" si="279"/>
        <v>0.91804704602830822</v>
      </c>
    </row>
    <row r="1801" spans="1:27" x14ac:dyDescent="0.25">
      <c r="A1801">
        <v>1769</v>
      </c>
      <c r="B1801" s="176">
        <f ca="1">OFFSET(InputPriceData!B$15,CalculationsAndCharts!$A1801+$A$11,0,1,1)</f>
        <v>38989</v>
      </c>
      <c r="C1801" s="3">
        <f ca="1">OFFSET(InputPriceData!G$15,CalculationsAndCharts!$A1801+$A$11,IF($C$7,8,0),1,1)</f>
        <v>47966600</v>
      </c>
      <c r="D1801" s="4">
        <f ca="1">OFFSET(InputPriceData!C$15,CalculationsAndCharts!$A1801+$A$11,IF($C$7,8,0),1,1)</f>
        <v>114.36</v>
      </c>
      <c r="E1801" s="4">
        <f ca="1">OFFSET(InputPriceData!D$15,CalculationsAndCharts!$A1801+$A$11,IF($C$7,8,0),1,1)</f>
        <v>114.48</v>
      </c>
      <c r="F1801" s="4">
        <f ca="1">OFFSET(InputPriceData!E$15,CalculationsAndCharts!$A1801+$A$11,IF($C$7,8,0),1,1)</f>
        <v>114.08</v>
      </c>
      <c r="G1801" s="4">
        <f ca="1">OFFSET(InputPriceData!F$15,CalculationsAndCharts!$A1801+$A$11,IF($C$7,8,0),1,1)</f>
        <v>114.17</v>
      </c>
      <c r="H1801" s="138"/>
      <c r="I1801" s="138"/>
      <c r="O1801" s="246">
        <f t="shared" ca="1" si="270"/>
        <v>1.0710527234587746</v>
      </c>
      <c r="P1801" s="246">
        <f t="shared" ca="1" si="271"/>
        <v>1.1459283723689331</v>
      </c>
      <c r="Q1801" s="246">
        <f t="shared" ca="1" si="273"/>
        <v>1.4154087170356808</v>
      </c>
      <c r="R1801" s="4">
        <f t="shared" ca="1" si="274"/>
        <v>0.80960952025848343</v>
      </c>
      <c r="S1801" s="4">
        <f t="shared" ca="1" si="272"/>
        <v>0.98898616623179969</v>
      </c>
      <c r="W1801" s="246">
        <f t="shared" ca="1" si="275"/>
        <v>1.0710527234587746</v>
      </c>
      <c r="X1801" s="246">
        <f t="shared" ca="1" si="276"/>
        <v>1.1459283723689331</v>
      </c>
      <c r="Y1801" s="246">
        <f t="shared" ca="1" si="277"/>
        <v>1.4154087170356808</v>
      </c>
      <c r="Z1801" s="4">
        <f t="shared" ca="1" si="278"/>
        <v>0.80960952025848343</v>
      </c>
      <c r="AA1801" s="4">
        <f t="shared" ca="1" si="279"/>
        <v>0.91371014681213192</v>
      </c>
    </row>
    <row r="1802" spans="1:27" x14ac:dyDescent="0.25">
      <c r="A1802">
        <v>1770</v>
      </c>
      <c r="B1802" s="176">
        <f ca="1">OFFSET(InputPriceData!B$15,CalculationsAndCharts!$A1802+$A$11,0,1,1)</f>
        <v>38988</v>
      </c>
      <c r="C1802" s="3">
        <f ca="1">OFFSET(InputPriceData!G$15,CalculationsAndCharts!$A1802+$A$11,IF($C$7,8,0),1,1)</f>
        <v>58597500</v>
      </c>
      <c r="D1802" s="4">
        <f ca="1">OFFSET(InputPriceData!C$15,CalculationsAndCharts!$A1802+$A$11,IF($C$7,8,0),1,1)</f>
        <v>114.3</v>
      </c>
      <c r="E1802" s="4">
        <f ca="1">OFFSET(InputPriceData!D$15,CalculationsAndCharts!$A1802+$A$11,IF($C$7,8,0),1,1)</f>
        <v>114.52</v>
      </c>
      <c r="F1802" s="4">
        <f ca="1">OFFSET(InputPriceData!E$15,CalculationsAndCharts!$A1802+$A$11,IF($C$7,8,0),1,1)</f>
        <v>113.91</v>
      </c>
      <c r="G1802" s="4">
        <f ca="1">OFFSET(InputPriceData!F$15,CalculationsAndCharts!$A1802+$A$11,IF($C$7,8,0),1,1)</f>
        <v>114.26</v>
      </c>
      <c r="H1802" s="138"/>
      <c r="I1802" s="138"/>
      <c r="O1802" s="246">
        <f t="shared" ca="1" si="270"/>
        <v>1.3515530814701313</v>
      </c>
      <c r="P1802" s="246">
        <f t="shared" ca="1" si="271"/>
        <v>1.096960583308308</v>
      </c>
      <c r="Q1802" s="246">
        <f t="shared" ca="1" si="273"/>
        <v>1.4282630847988707</v>
      </c>
      <c r="R1802" s="4">
        <f t="shared" ca="1" si="274"/>
        <v>0.76803818216920661</v>
      </c>
      <c r="S1802" s="4">
        <f t="shared" ca="1" si="272"/>
        <v>0.98628446637704792</v>
      </c>
      <c r="W1802" s="246">
        <f t="shared" ca="1" si="275"/>
        <v>1.3515530814701313</v>
      </c>
      <c r="X1802" s="246">
        <f t="shared" ca="1" si="276"/>
        <v>1.096960583308308</v>
      </c>
      <c r="Y1802" s="246">
        <f t="shared" ca="1" si="277"/>
        <v>1.4282630847988707</v>
      </c>
      <c r="Z1802" s="4">
        <f t="shared" ca="1" si="278"/>
        <v>0.76803818216920661</v>
      </c>
      <c r="AA1802" s="4">
        <f t="shared" ca="1" si="279"/>
        <v>0.89353162131195218</v>
      </c>
    </row>
    <row r="1803" spans="1:27" x14ac:dyDescent="0.25">
      <c r="A1803">
        <v>1771</v>
      </c>
      <c r="B1803" s="176">
        <f ca="1">OFFSET(InputPriceData!B$15,CalculationsAndCharts!$A1803+$A$11,0,1,1)</f>
        <v>38987</v>
      </c>
      <c r="C1803" s="3">
        <f ca="1">OFFSET(InputPriceData!G$15,CalculationsAndCharts!$A1803+$A$11,IF($C$7,8,0),1,1)</f>
        <v>82432200</v>
      </c>
      <c r="D1803" s="4">
        <f ca="1">OFFSET(InputPriceData!C$15,CalculationsAndCharts!$A1803+$A$11,IF($C$7,8,0),1,1)</f>
        <v>114.09</v>
      </c>
      <c r="E1803" s="4">
        <f ca="1">OFFSET(InputPriceData!D$15,CalculationsAndCharts!$A1803+$A$11,IF($C$7,8,0),1,1)</f>
        <v>114.5</v>
      </c>
      <c r="F1803" s="4">
        <f ca="1">OFFSET(InputPriceData!E$15,CalculationsAndCharts!$A1803+$A$11,IF($C$7,8,0),1,1)</f>
        <v>113.9</v>
      </c>
      <c r="G1803" s="4">
        <f ca="1">OFFSET(InputPriceData!F$15,CalculationsAndCharts!$A1803+$A$11,IF($C$7,8,0),1,1)</f>
        <v>114.3</v>
      </c>
      <c r="H1803" s="138"/>
      <c r="I1803" s="138"/>
      <c r="O1803" s="246">
        <f t="shared" ca="1" si="270"/>
        <v>1.6030355196180341</v>
      </c>
      <c r="P1803" s="246">
        <f t="shared" ca="1" si="271"/>
        <v>1.0346940243397902</v>
      </c>
      <c r="Q1803" s="246">
        <f t="shared" ca="1" si="273"/>
        <v>1.4412341925316556</v>
      </c>
      <c r="R1803" s="4">
        <f t="shared" ca="1" si="274"/>
        <v>0.71792220147251595</v>
      </c>
      <c r="S1803" s="4">
        <f t="shared" ca="1" si="272"/>
        <v>0.98286418437623091</v>
      </c>
      <c r="W1803" s="246">
        <f t="shared" ca="1" si="275"/>
        <v>1.6030355196180341</v>
      </c>
      <c r="X1803" s="246">
        <f t="shared" ca="1" si="276"/>
        <v>1.0346940243397902</v>
      </c>
      <c r="Y1803" s="246">
        <f t="shared" ca="1" si="277"/>
        <v>1.4412341925316556</v>
      </c>
      <c r="Z1803" s="4">
        <f t="shared" ca="1" si="278"/>
        <v>0.71792220147251595</v>
      </c>
      <c r="AA1803" s="4">
        <f t="shared" ca="1" si="279"/>
        <v>0.8685124526635204</v>
      </c>
    </row>
    <row r="1804" spans="1:27" x14ac:dyDescent="0.25">
      <c r="A1804">
        <v>1772</v>
      </c>
      <c r="B1804" s="176">
        <f ca="1">OFFSET(InputPriceData!B$15,CalculationsAndCharts!$A1804+$A$11,0,1,1)</f>
        <v>38986</v>
      </c>
      <c r="C1804" s="3">
        <f ca="1">OFFSET(InputPriceData!G$15,CalculationsAndCharts!$A1804+$A$11,IF($C$7,8,0),1,1)</f>
        <v>73962700</v>
      </c>
      <c r="D1804" s="4">
        <f ca="1">OFFSET(InputPriceData!C$15,CalculationsAndCharts!$A1804+$A$11,IF($C$7,8,0),1,1)</f>
        <v>113.25</v>
      </c>
      <c r="E1804" s="4">
        <f ca="1">OFFSET(InputPriceData!D$15,CalculationsAndCharts!$A1804+$A$11,IF($C$7,8,0),1,1)</f>
        <v>114.19</v>
      </c>
      <c r="F1804" s="4">
        <f ca="1">OFFSET(InputPriceData!E$15,CalculationsAndCharts!$A1804+$A$11,IF($C$7,8,0),1,1)</f>
        <v>113.16</v>
      </c>
      <c r="G1804" s="4">
        <f ca="1">OFFSET(InputPriceData!F$15,CalculationsAndCharts!$A1804+$A$11,IF($C$7,8,0),1,1)</f>
        <v>114.17</v>
      </c>
      <c r="H1804" s="138"/>
      <c r="I1804" s="138"/>
      <c r="O1804" s="246">
        <f t="shared" ca="1" si="270"/>
        <v>1.6967692100163982</v>
      </c>
      <c r="P1804" s="246">
        <f t="shared" ca="1" si="271"/>
        <v>0.99213443496063336</v>
      </c>
      <c r="Q1804" s="246">
        <f t="shared" ca="1" si="273"/>
        <v>1.4543231004355759</v>
      </c>
      <c r="R1804" s="4">
        <f t="shared" ca="1" si="274"/>
        <v>0.68219671038951724</v>
      </c>
      <c r="S1804" s="4">
        <f t="shared" ca="1" si="272"/>
        <v>0.98030930540756867</v>
      </c>
      <c r="W1804" s="246">
        <f t="shared" ca="1" si="275"/>
        <v>1.6967692100163982</v>
      </c>
      <c r="X1804" s="246">
        <f t="shared" ca="1" si="276"/>
        <v>0.99213443496063336</v>
      </c>
      <c r="Y1804" s="246">
        <f t="shared" ca="1" si="277"/>
        <v>1.4543231004355759</v>
      </c>
      <c r="Z1804" s="4">
        <f t="shared" ca="1" si="278"/>
        <v>0.68219671038951724</v>
      </c>
      <c r="AA1804" s="4">
        <f t="shared" ca="1" si="279"/>
        <v>0.8501962707524221</v>
      </c>
    </row>
    <row r="1805" spans="1:27" x14ac:dyDescent="0.25">
      <c r="A1805">
        <v>1773</v>
      </c>
      <c r="B1805" s="176">
        <f ca="1">OFFSET(InputPriceData!B$15,CalculationsAndCharts!$A1805+$A$11,0,1,1)</f>
        <v>38985</v>
      </c>
      <c r="C1805" s="3">
        <f ca="1">OFFSET(InputPriceData!G$15,CalculationsAndCharts!$A1805+$A$11,IF($C$7,8,0),1,1)</f>
        <v>92299100</v>
      </c>
      <c r="D1805" s="4">
        <f ca="1">OFFSET(InputPriceData!C$15,CalculationsAndCharts!$A1805+$A$11,IF($C$7,8,0),1,1)</f>
        <v>112.59</v>
      </c>
      <c r="E1805" s="4">
        <f ca="1">OFFSET(InputPriceData!D$15,CalculationsAndCharts!$A1805+$A$11,IF($C$7,8,0),1,1)</f>
        <v>113.55</v>
      </c>
      <c r="F1805" s="4">
        <f ca="1">OFFSET(InputPriceData!E$15,CalculationsAndCharts!$A1805+$A$11,IF($C$7,8,0),1,1)</f>
        <v>112.01</v>
      </c>
      <c r="G1805" s="4">
        <f ca="1">OFFSET(InputPriceData!F$15,CalculationsAndCharts!$A1805+$A$11,IF($C$7,8,0),1,1)</f>
        <v>113.23</v>
      </c>
      <c r="H1805" s="138"/>
      <c r="I1805" s="138"/>
      <c r="O1805" s="246">
        <f t="shared" ca="1" si="270"/>
        <v>0.94848787465820072</v>
      </c>
      <c r="P1805" s="246">
        <f t="shared" ca="1" si="271"/>
        <v>1.0068134089497662</v>
      </c>
      <c r="Q1805" s="246">
        <f t="shared" ca="1" si="273"/>
        <v>1.4675308783406418</v>
      </c>
      <c r="R1805" s="4">
        <f t="shared" ca="1" si="274"/>
        <v>0.68605943752828191</v>
      </c>
      <c r="S1805" s="4">
        <f t="shared" ca="1" si="272"/>
        <v>0.98059044271258033</v>
      </c>
      <c r="W1805" s="246">
        <f t="shared" ca="1" si="275"/>
        <v>0.94848787465820072</v>
      </c>
      <c r="X1805" s="246">
        <f t="shared" ca="1" si="276"/>
        <v>1.0068134089497662</v>
      </c>
      <c r="Y1805" s="246">
        <f t="shared" ca="1" si="277"/>
        <v>1.4675308783406418</v>
      </c>
      <c r="Z1805" s="4">
        <f t="shared" ca="1" si="278"/>
        <v>0.68605943752828191</v>
      </c>
      <c r="AA1805" s="4">
        <f t="shared" ca="1" si="279"/>
        <v>0.85219646621755873</v>
      </c>
    </row>
    <row r="1806" spans="1:27" x14ac:dyDescent="0.25">
      <c r="A1806">
        <v>1774</v>
      </c>
      <c r="B1806" s="176">
        <f ca="1">OFFSET(InputPriceData!B$15,CalculationsAndCharts!$A1806+$A$11,0,1,1)</f>
        <v>38982</v>
      </c>
      <c r="C1806" s="3">
        <f ca="1">OFFSET(InputPriceData!G$15,CalculationsAndCharts!$A1806+$A$11,IF($C$7,8,0),1,1)</f>
        <v>65966800</v>
      </c>
      <c r="D1806" s="4">
        <f ca="1">OFFSET(InputPriceData!C$15,CalculationsAndCharts!$A1806+$A$11,IF($C$7,8,0),1,1)</f>
        <v>112.53</v>
      </c>
      <c r="E1806" s="4">
        <f ca="1">OFFSET(InputPriceData!D$15,CalculationsAndCharts!$A1806+$A$11,IF($C$7,8,0),1,1)</f>
        <v>112.54</v>
      </c>
      <c r="F1806" s="4">
        <f ca="1">OFFSET(InputPriceData!E$15,CalculationsAndCharts!$A1806+$A$11,IF($C$7,8,0),1,1)</f>
        <v>111.96</v>
      </c>
      <c r="G1806" s="4">
        <f ca="1">OFFSET(InputPriceData!F$15,CalculationsAndCharts!$A1806+$A$11,IF($C$7,8,0),1,1)</f>
        <v>112.36</v>
      </c>
      <c r="H1806" s="138"/>
      <c r="I1806" s="138"/>
      <c r="O1806" s="246">
        <f t="shared" ca="1" si="270"/>
        <v>0.20191802342006437</v>
      </c>
      <c r="P1806" s="246">
        <f t="shared" ca="1" si="271"/>
        <v>1.0686123362253235</v>
      </c>
      <c r="Q1806" s="246">
        <f t="shared" ca="1" si="273"/>
        <v>1.4808586057927768</v>
      </c>
      <c r="R1806" s="4">
        <f t="shared" ca="1" si="274"/>
        <v>0.7216167242741196</v>
      </c>
      <c r="S1806" s="4">
        <f t="shared" ca="1" si="272"/>
        <v>0.98312271223067249</v>
      </c>
      <c r="W1806" s="246">
        <f t="shared" ca="1" si="275"/>
        <v>0.20191802342006437</v>
      </c>
      <c r="X1806" s="246">
        <f t="shared" ca="1" si="276"/>
        <v>1.0686123362253235</v>
      </c>
      <c r="Y1806" s="246">
        <f t="shared" ca="1" si="277"/>
        <v>1.4808586057927768</v>
      </c>
      <c r="Z1806" s="4">
        <f t="shared" ca="1" si="278"/>
        <v>0.7216167242741196</v>
      </c>
      <c r="AA1806" s="4">
        <f t="shared" ca="1" si="279"/>
        <v>0.87038342877894448</v>
      </c>
    </row>
    <row r="1807" spans="1:27" x14ac:dyDescent="0.25">
      <c r="A1807">
        <v>1775</v>
      </c>
      <c r="B1807" s="176">
        <f ca="1">OFFSET(InputPriceData!B$15,CalculationsAndCharts!$A1807+$A$11,0,1,1)</f>
        <v>38981</v>
      </c>
      <c r="C1807" s="3">
        <f ca="1">OFFSET(InputPriceData!G$15,CalculationsAndCharts!$A1807+$A$11,IF($C$7,8,0),1,1)</f>
        <v>88932500</v>
      </c>
      <c r="D1807" s="4">
        <f ca="1">OFFSET(InputPriceData!C$15,CalculationsAndCharts!$A1807+$A$11,IF($C$7,8,0),1,1)</f>
        <v>113.33</v>
      </c>
      <c r="E1807" s="4">
        <f ca="1">OFFSET(InputPriceData!D$15,CalculationsAndCharts!$A1807+$A$11,IF($C$7,8,0),1,1)</f>
        <v>113.45</v>
      </c>
      <c r="F1807" s="4">
        <f ca="1">OFFSET(InputPriceData!E$15,CalculationsAndCharts!$A1807+$A$11,IF($C$7,8,0),1,1)</f>
        <v>112.32</v>
      </c>
      <c r="G1807" s="4">
        <f ca="1">OFFSET(InputPriceData!F$15,CalculationsAndCharts!$A1807+$A$11,IF($C$7,8,0),1,1)</f>
        <v>112.7</v>
      </c>
      <c r="H1807" s="138"/>
      <c r="I1807" s="138"/>
      <c r="O1807" s="246">
        <f t="shared" ca="1" si="270"/>
        <v>0.65114886995653365</v>
      </c>
      <c r="P1807" s="246">
        <f t="shared" ca="1" si="271"/>
        <v>1.1041827632742556</v>
      </c>
      <c r="Q1807" s="246">
        <f t="shared" ca="1" si="273"/>
        <v>1.4943073721420554</v>
      </c>
      <c r="R1807" s="4">
        <f t="shared" ca="1" si="274"/>
        <v>0.73892612983059491</v>
      </c>
      <c r="S1807" s="4">
        <f t="shared" ca="1" si="272"/>
        <v>0.98432020331556414</v>
      </c>
      <c r="W1807" s="246">
        <f t="shared" ca="1" si="275"/>
        <v>0.65114886995653365</v>
      </c>
      <c r="X1807" s="246">
        <f t="shared" ca="1" si="276"/>
        <v>1.1041827632742556</v>
      </c>
      <c r="Y1807" s="246">
        <f t="shared" ca="1" si="277"/>
        <v>1.4943073721420554</v>
      </c>
      <c r="Z1807" s="4">
        <f t="shared" ca="1" si="278"/>
        <v>0.73892612983059491</v>
      </c>
      <c r="AA1807" s="4">
        <f t="shared" ca="1" si="279"/>
        <v>0.87909239372662373</v>
      </c>
    </row>
    <row r="1808" spans="1:27" x14ac:dyDescent="0.25">
      <c r="A1808">
        <v>1776</v>
      </c>
      <c r="B1808" s="176">
        <f ca="1">OFFSET(InputPriceData!B$15,CalculationsAndCharts!$A1808+$A$11,0,1,1)</f>
        <v>38980</v>
      </c>
      <c r="C1808" s="3">
        <f ca="1">OFFSET(InputPriceData!G$15,CalculationsAndCharts!$A1808+$A$11,IF($C$7,8,0),1,1)</f>
        <v>75204100</v>
      </c>
      <c r="D1808" s="4">
        <f ca="1">OFFSET(InputPriceData!C$15,CalculationsAndCharts!$A1808+$A$11,IF($C$7,8,0),1,1)</f>
        <v>113.03</v>
      </c>
      <c r="E1808" s="4">
        <f ca="1">OFFSET(InputPriceData!D$15,CalculationsAndCharts!$A1808+$A$11,IF($C$7,8,0),1,1)</f>
        <v>113.47</v>
      </c>
      <c r="F1808" s="4">
        <f ca="1">OFFSET(InputPriceData!E$15,CalculationsAndCharts!$A1808+$A$11,IF($C$7,8,0),1,1)</f>
        <v>112.87</v>
      </c>
      <c r="G1808" s="4">
        <f ca="1">OFFSET(InputPriceData!F$15,CalculationsAndCharts!$A1808+$A$11,IF($C$7,8,0),1,1)</f>
        <v>113.25</v>
      </c>
      <c r="H1808" s="138"/>
      <c r="I1808" s="138"/>
      <c r="O1808" s="246">
        <f t="shared" ca="1" si="270"/>
        <v>1.3604384253645869</v>
      </c>
      <c r="P1808" s="246">
        <f t="shared" ca="1" si="271"/>
        <v>1.076156255220734</v>
      </c>
      <c r="Q1808" s="246">
        <f t="shared" ca="1" si="273"/>
        <v>1.5078782766317411</v>
      </c>
      <c r="R1808" s="4">
        <f t="shared" ca="1" si="274"/>
        <v>0.71368907682961225</v>
      </c>
      <c r="S1808" s="4">
        <f t="shared" ca="1" si="272"/>
        <v>0.98256668044701934</v>
      </c>
      <c r="W1808" s="246">
        <f t="shared" ca="1" si="275"/>
        <v>1.3604384253645869</v>
      </c>
      <c r="X1808" s="246">
        <f t="shared" ca="1" si="276"/>
        <v>1.076156255220734</v>
      </c>
      <c r="Y1808" s="246">
        <f t="shared" ca="1" si="277"/>
        <v>1.5078782766317411</v>
      </c>
      <c r="Z1808" s="4">
        <f t="shared" ca="1" si="278"/>
        <v>0.71368907682961225</v>
      </c>
      <c r="AA1808" s="4">
        <f t="shared" ca="1" si="279"/>
        <v>0.86636343016130823</v>
      </c>
    </row>
    <row r="1809" spans="1:27" x14ac:dyDescent="0.25">
      <c r="A1809">
        <v>1777</v>
      </c>
      <c r="B1809" s="176">
        <f ca="1">OFFSET(InputPriceData!B$15,CalculationsAndCharts!$A1809+$A$11,0,1,1)</f>
        <v>38979</v>
      </c>
      <c r="C1809" s="3">
        <f ca="1">OFFSET(InputPriceData!G$15,CalculationsAndCharts!$A1809+$A$11,IF($C$7,8,0),1,1)</f>
        <v>92089100</v>
      </c>
      <c r="D1809" s="4">
        <f ca="1">OFFSET(InputPriceData!C$15,CalculationsAndCharts!$A1809+$A$11,IF($C$7,8,0),1,1)</f>
        <v>112.91</v>
      </c>
      <c r="E1809" s="4">
        <f ca="1">OFFSET(InputPriceData!D$15,CalculationsAndCharts!$A1809+$A$11,IF($C$7,8,0),1,1)</f>
        <v>112.92</v>
      </c>
      <c r="F1809" s="4">
        <f ca="1">OFFSET(InputPriceData!E$15,CalculationsAndCharts!$A1809+$A$11,IF($C$7,8,0),1,1)</f>
        <v>112.02</v>
      </c>
      <c r="G1809" s="4">
        <f ca="1">OFFSET(InputPriceData!F$15,CalculationsAndCharts!$A1809+$A$11,IF($C$7,8,0),1,1)</f>
        <v>112.65</v>
      </c>
      <c r="H1809" s="138"/>
      <c r="I1809" s="138"/>
      <c r="O1809" s="246">
        <f t="shared" ca="1" si="270"/>
        <v>0.92999388628349222</v>
      </c>
      <c r="P1809" s="246">
        <f t="shared" ca="1" si="271"/>
        <v>1.0237861206788077</v>
      </c>
      <c r="Q1809" s="246">
        <f t="shared" ca="1" si="273"/>
        <v>1.5215724284881342</v>
      </c>
      <c r="R1809" s="4">
        <f t="shared" ca="1" si="274"/>
        <v>0.67284744486075021</v>
      </c>
      <c r="S1809" s="4">
        <f t="shared" ca="1" si="272"/>
        <v>0.97962380696419371</v>
      </c>
      <c r="W1809" s="246">
        <f t="shared" ca="1" si="275"/>
        <v>0.92999388628349222</v>
      </c>
      <c r="X1809" s="246">
        <f t="shared" ca="1" si="276"/>
        <v>1.0237861206788077</v>
      </c>
      <c r="Y1809" s="246">
        <f t="shared" ca="1" si="277"/>
        <v>1.5215724284881342</v>
      </c>
      <c r="Z1809" s="4">
        <f t="shared" ca="1" si="278"/>
        <v>0.67284744486075021</v>
      </c>
      <c r="AA1809" s="4">
        <f t="shared" ca="1" si="279"/>
        <v>0.84533487939871266</v>
      </c>
    </row>
    <row r="1810" spans="1:27" x14ac:dyDescent="0.25">
      <c r="A1810">
        <v>1778</v>
      </c>
      <c r="B1810" s="176">
        <f ca="1">OFFSET(InputPriceData!B$15,CalculationsAndCharts!$A1810+$A$11,0,1,1)</f>
        <v>38978</v>
      </c>
      <c r="C1810" s="3">
        <f ca="1">OFFSET(InputPriceData!G$15,CalculationsAndCharts!$A1810+$A$11,IF($C$7,8,0),1,1)</f>
        <v>64154100</v>
      </c>
      <c r="D1810" s="4">
        <f ca="1">OFFSET(InputPriceData!C$15,CalculationsAndCharts!$A1810+$A$11,IF($C$7,8,0),1,1)</f>
        <v>112.64</v>
      </c>
      <c r="E1810" s="4">
        <f ca="1">OFFSET(InputPriceData!D$15,CalculationsAndCharts!$A1810+$A$11,IF($C$7,8,0),1,1)</f>
        <v>113.15</v>
      </c>
      <c r="F1810" s="4">
        <f ca="1">OFFSET(InputPriceData!E$15,CalculationsAndCharts!$A1810+$A$11,IF($C$7,8,0),1,1)</f>
        <v>112.52</v>
      </c>
      <c r="G1810" s="4">
        <f ca="1">OFFSET(InputPriceData!F$15,CalculationsAndCharts!$A1810+$A$11,IF($C$7,8,0),1,1)</f>
        <v>112.94</v>
      </c>
      <c r="H1810" s="138"/>
      <c r="I1810" s="138"/>
      <c r="O1810" s="246">
        <f t="shared" ca="1" si="270"/>
        <v>1.3885226259098755</v>
      </c>
      <c r="P1810" s="246">
        <f t="shared" ca="1" si="271"/>
        <v>0.95708762057167363</v>
      </c>
      <c r="Q1810" s="246">
        <f t="shared" ca="1" si="273"/>
        <v>1.5353909470112355</v>
      </c>
      <c r="R1810" s="4">
        <f t="shared" ca="1" si="274"/>
        <v>0.62335109011468592</v>
      </c>
      <c r="S1810" s="4">
        <f t="shared" ca="1" si="272"/>
        <v>0.97587155324193886</v>
      </c>
      <c r="W1810" s="246">
        <f t="shared" ca="1" si="275"/>
        <v>1.3885226259098755</v>
      </c>
      <c r="X1810" s="246">
        <f t="shared" ca="1" si="276"/>
        <v>0.95708762057167363</v>
      </c>
      <c r="Y1810" s="246">
        <f t="shared" ca="1" si="277"/>
        <v>1.5353909470112355</v>
      </c>
      <c r="Z1810" s="4">
        <f t="shared" ca="1" si="278"/>
        <v>0.62335109011468592</v>
      </c>
      <c r="AA1810" s="4">
        <f t="shared" ca="1" si="279"/>
        <v>0.81911307806026179</v>
      </c>
    </row>
    <row r="1811" spans="1:27" x14ac:dyDescent="0.25">
      <c r="A1811">
        <v>1779</v>
      </c>
      <c r="B1811" s="176">
        <f ca="1">OFFSET(InputPriceData!B$15,CalculationsAndCharts!$A1811+$A$11,0,1,1)</f>
        <v>38975</v>
      </c>
      <c r="C1811" s="3">
        <f ca="1">OFFSET(InputPriceData!G$15,CalculationsAndCharts!$A1811+$A$11,IF($C$7,8,0),1,1)</f>
        <v>76703100</v>
      </c>
      <c r="D1811" s="4">
        <f ca="1">OFFSET(InputPriceData!C$15,CalculationsAndCharts!$A1811+$A$11,IF($C$7,8,0),1,1)</f>
        <v>113.08</v>
      </c>
      <c r="E1811" s="4">
        <f ca="1">OFFSET(InputPriceData!D$15,CalculationsAndCharts!$A1811+$A$11,IF($C$7,8,0),1,1)</f>
        <v>113.15</v>
      </c>
      <c r="F1811" s="4">
        <f ca="1">OFFSET(InputPriceData!E$15,CalculationsAndCharts!$A1811+$A$11,IF($C$7,8,0),1,1)</f>
        <v>112.54</v>
      </c>
      <c r="G1811" s="4">
        <f ca="1">OFFSET(InputPriceData!F$15,CalculationsAndCharts!$A1811+$A$11,IF($C$7,8,0),1,1)</f>
        <v>112.78</v>
      </c>
      <c r="H1811" s="138"/>
      <c r="I1811" s="138"/>
      <c r="O1811" s="246">
        <f t="shared" ca="1" si="270"/>
        <v>1.4161214897748646</v>
      </c>
      <c r="P1811" s="246">
        <f t="shared" ca="1" si="271"/>
        <v>0.87799500169154909</v>
      </c>
      <c r="Q1811" s="246">
        <f t="shared" ca="1" si="273"/>
        <v>1.5493349616662315</v>
      </c>
      <c r="R1811" s="4">
        <f t="shared" ca="1" si="274"/>
        <v>0.56669153115044268</v>
      </c>
      <c r="S1811" s="4">
        <f t="shared" ca="1" si="272"/>
        <v>0.97130450017480485</v>
      </c>
      <c r="W1811" s="246">
        <f t="shared" ca="1" si="275"/>
        <v>1.4161214897748646</v>
      </c>
      <c r="X1811" s="246">
        <f t="shared" ca="1" si="276"/>
        <v>0.87799500169154909</v>
      </c>
      <c r="Y1811" s="246">
        <f t="shared" ca="1" si="277"/>
        <v>1.5493349616662315</v>
      </c>
      <c r="Z1811" s="4">
        <f t="shared" ca="1" si="278"/>
        <v>0.56669153115044268</v>
      </c>
      <c r="AA1811" s="4">
        <f t="shared" ca="1" si="279"/>
        <v>0.78805735866414051</v>
      </c>
    </row>
    <row r="1812" spans="1:27" x14ac:dyDescent="0.25">
      <c r="A1812">
        <v>1780</v>
      </c>
      <c r="B1812" s="176">
        <f ca="1">OFFSET(InputPriceData!B$15,CalculationsAndCharts!$A1812+$A$11,0,1,1)</f>
        <v>38974</v>
      </c>
      <c r="C1812" s="3">
        <f ca="1">OFFSET(InputPriceData!G$15,CalculationsAndCharts!$A1812+$A$11,IF($C$7,8,0),1,1)</f>
        <v>57805400</v>
      </c>
      <c r="D1812" s="4">
        <f ca="1">OFFSET(InputPriceData!C$15,CalculationsAndCharts!$A1812+$A$11,IF($C$7,8,0),1,1)</f>
        <v>112.29</v>
      </c>
      <c r="E1812" s="4">
        <f ca="1">OFFSET(InputPriceData!D$15,CalculationsAndCharts!$A1812+$A$11,IF($C$7,8,0),1,1)</f>
        <v>112.53</v>
      </c>
      <c r="F1812" s="4">
        <f ca="1">OFFSET(InputPriceData!E$15,CalculationsAndCharts!$A1812+$A$11,IF($C$7,8,0),1,1)</f>
        <v>112.11</v>
      </c>
      <c r="G1812" s="4">
        <f ca="1">OFFSET(InputPriceData!F$15,CalculationsAndCharts!$A1812+$A$11,IF($C$7,8,0),1,1)</f>
        <v>112.52</v>
      </c>
      <c r="H1812" s="138"/>
      <c r="I1812" s="138"/>
      <c r="O1812" s="246">
        <f t="shared" ca="1" si="270"/>
        <v>1.3387661073776491</v>
      </c>
      <c r="P1812" s="246">
        <f t="shared" ca="1" si="271"/>
        <v>0.81926820515540877</v>
      </c>
      <c r="Q1812" s="246">
        <f t="shared" ca="1" si="273"/>
        <v>1.5634056121758138</v>
      </c>
      <c r="R1812" s="4">
        <f t="shared" ca="1" si="274"/>
        <v>0.52402792901275419</v>
      </c>
      <c r="S1812" s="4">
        <f t="shared" ca="1" si="272"/>
        <v>0.96765670418997318</v>
      </c>
      <c r="W1812" s="246">
        <f t="shared" ca="1" si="275"/>
        <v>1.3387661073776491</v>
      </c>
      <c r="X1812" s="246">
        <f t="shared" ca="1" si="276"/>
        <v>0.81926820515540877</v>
      </c>
      <c r="Y1812" s="246">
        <f t="shared" ca="1" si="277"/>
        <v>1.5634056121758138</v>
      </c>
      <c r="Z1812" s="4">
        <f t="shared" ca="1" si="278"/>
        <v>0.52402792901275419</v>
      </c>
      <c r="AA1812" s="4">
        <f t="shared" ca="1" si="279"/>
        <v>0.76390492308913549</v>
      </c>
    </row>
    <row r="1813" spans="1:27" x14ac:dyDescent="0.25">
      <c r="A1813">
        <v>1781</v>
      </c>
      <c r="B1813" s="176">
        <f ca="1">OFFSET(InputPriceData!B$15,CalculationsAndCharts!$A1813+$A$11,0,1,1)</f>
        <v>38973</v>
      </c>
      <c r="C1813" s="3">
        <f ca="1">OFFSET(InputPriceData!G$15,CalculationsAndCharts!$A1813+$A$11,IF($C$7,8,0),1,1)</f>
        <v>62898400</v>
      </c>
      <c r="D1813" s="4">
        <f ca="1">OFFSET(InputPriceData!C$15,CalculationsAndCharts!$A1813+$A$11,IF($C$7,8,0),1,1)</f>
        <v>112.02</v>
      </c>
      <c r="E1813" s="4">
        <f ca="1">OFFSET(InputPriceData!D$15,CalculationsAndCharts!$A1813+$A$11,IF($C$7,8,0),1,1)</f>
        <v>112.71</v>
      </c>
      <c r="F1813" s="4">
        <f ca="1">OFFSET(InputPriceData!E$15,CalculationsAndCharts!$A1813+$A$11,IF($C$7,8,0),1,1)</f>
        <v>111.91</v>
      </c>
      <c r="G1813" s="4">
        <f ca="1">OFFSET(InputPriceData!F$15,CalculationsAndCharts!$A1813+$A$11,IF($C$7,8,0),1,1)</f>
        <v>112.51</v>
      </c>
      <c r="H1813" s="138"/>
      <c r="I1813" s="138"/>
      <c r="O1813" s="246">
        <f t="shared" ca="1" si="270"/>
        <v>1.5129457510782574</v>
      </c>
      <c r="P1813" s="246">
        <f t="shared" ca="1" si="271"/>
        <v>0.79646767037138133</v>
      </c>
      <c r="Q1813" s="246">
        <f t="shared" ca="1" si="273"/>
        <v>1.5776040486133338</v>
      </c>
      <c r="R1813" s="4">
        <f t="shared" ca="1" si="274"/>
        <v>0.50485904309858498</v>
      </c>
      <c r="S1813" s="4">
        <f t="shared" ca="1" si="272"/>
        <v>0.96595502600427618</v>
      </c>
      <c r="W1813" s="246">
        <f t="shared" ca="1" si="275"/>
        <v>1.5129457510782574</v>
      </c>
      <c r="X1813" s="246">
        <f t="shared" ca="1" si="276"/>
        <v>0.79646767037138133</v>
      </c>
      <c r="Y1813" s="246">
        <f t="shared" ca="1" si="277"/>
        <v>1.5776040486133338</v>
      </c>
      <c r="Z1813" s="4">
        <f t="shared" ca="1" si="278"/>
        <v>0.50485904309858498</v>
      </c>
      <c r="AA1813" s="4">
        <f t="shared" ca="1" si="279"/>
        <v>0.75282985833962957</v>
      </c>
    </row>
    <row r="1814" spans="1:27" x14ac:dyDescent="0.25">
      <c r="A1814">
        <v>1782</v>
      </c>
      <c r="B1814" s="176">
        <f ca="1">OFFSET(InputPriceData!B$15,CalculationsAndCharts!$A1814+$A$11,0,1,1)</f>
        <v>38972</v>
      </c>
      <c r="C1814" s="3">
        <f ca="1">OFFSET(InputPriceData!G$15,CalculationsAndCharts!$A1814+$A$11,IF($C$7,8,0),1,1)</f>
        <v>69875600</v>
      </c>
      <c r="D1814" s="4">
        <f ca="1">OFFSET(InputPriceData!C$15,CalculationsAndCharts!$A1814+$A$11,IF($C$7,8,0),1,1)</f>
        <v>111.1</v>
      </c>
      <c r="E1814" s="4">
        <f ca="1">OFFSET(InputPriceData!D$15,CalculationsAndCharts!$A1814+$A$11,IF($C$7,8,0),1,1)</f>
        <v>112.19</v>
      </c>
      <c r="F1814" s="4">
        <f ca="1">OFFSET(InputPriceData!E$15,CalculationsAndCharts!$A1814+$A$11,IF($C$7,8,0),1,1)</f>
        <v>110.94</v>
      </c>
      <c r="G1814" s="4">
        <f ca="1">OFFSET(InputPriceData!F$15,CalculationsAndCharts!$A1814+$A$11,IF($C$7,8,0),1,1)</f>
        <v>112.06</v>
      </c>
      <c r="H1814" s="138"/>
      <c r="I1814" s="138"/>
      <c r="O1814" s="246">
        <f t="shared" ca="1" si="270"/>
        <v>1.2399700974590713</v>
      </c>
      <c r="P1814" s="246">
        <f t="shared" ca="1" si="271"/>
        <v>0.83845988918440684</v>
      </c>
      <c r="Q1814" s="246">
        <f t="shared" ca="1" si="273"/>
        <v>1.5919314314968052</v>
      </c>
      <c r="R1814" s="4">
        <f t="shared" ca="1" si="274"/>
        <v>0.52669346970305708</v>
      </c>
      <c r="S1814" s="4">
        <f t="shared" ca="1" si="272"/>
        <v>0.96789017744028083</v>
      </c>
      <c r="W1814" s="246">
        <f t="shared" ca="1" si="275"/>
        <v>1.2399700974590713</v>
      </c>
      <c r="X1814" s="246">
        <f t="shared" ca="1" si="276"/>
        <v>0.83845988918440684</v>
      </c>
      <c r="Y1814" s="246">
        <f t="shared" ca="1" si="277"/>
        <v>1.5919314314968052</v>
      </c>
      <c r="Z1814" s="4">
        <f t="shared" ca="1" si="278"/>
        <v>0.52669346970305708</v>
      </c>
      <c r="AA1814" s="4">
        <f t="shared" ca="1" si="279"/>
        <v>0.76543386287641901</v>
      </c>
    </row>
    <row r="1815" spans="1:27" x14ac:dyDescent="0.25">
      <c r="A1815">
        <v>1783</v>
      </c>
      <c r="B1815" s="176">
        <f ca="1">OFFSET(InputPriceData!B$15,CalculationsAndCharts!$A1815+$A$11,0,1,1)</f>
        <v>38971</v>
      </c>
      <c r="C1815" s="3">
        <f ca="1">OFFSET(InputPriceData!G$15,CalculationsAndCharts!$A1815+$A$11,IF($C$7,8,0),1,1)</f>
        <v>68496600</v>
      </c>
      <c r="D1815" s="4">
        <f ca="1">OFFSET(InputPriceData!C$15,CalculationsAndCharts!$A1815+$A$11,IF($C$7,8,0),1,1)</f>
        <v>110.5</v>
      </c>
      <c r="E1815" s="4">
        <f ca="1">OFFSET(InputPriceData!D$15,CalculationsAndCharts!$A1815+$A$11,IF($C$7,8,0),1,1)</f>
        <v>111.21</v>
      </c>
      <c r="F1815" s="4">
        <f ca="1">OFFSET(InputPriceData!E$15,CalculationsAndCharts!$A1815+$A$11,IF($C$7,8,0),1,1)</f>
        <v>110.18</v>
      </c>
      <c r="G1815" s="4">
        <f ca="1">OFFSET(InputPriceData!F$15,CalculationsAndCharts!$A1815+$A$11,IF($C$7,8,0),1,1)</f>
        <v>110.97</v>
      </c>
      <c r="H1815" s="138"/>
      <c r="I1815" s="138"/>
      <c r="O1815" s="246">
        <f t="shared" ca="1" si="270"/>
        <v>0.26965208451306638</v>
      </c>
      <c r="P1815" s="246">
        <f t="shared" ca="1" si="271"/>
        <v>0.9702219747925892</v>
      </c>
      <c r="Q1815" s="246">
        <f t="shared" ca="1" si="273"/>
        <v>1.606388931883759</v>
      </c>
      <c r="R1815" s="4">
        <f t="shared" ca="1" si="274"/>
        <v>0.60397700428304257</v>
      </c>
      <c r="S1815" s="4">
        <f t="shared" ca="1" si="272"/>
        <v>0.97434385167461246</v>
      </c>
      <c r="W1815" s="246">
        <f t="shared" ca="1" si="275"/>
        <v>0.26965208451306638</v>
      </c>
      <c r="X1815" s="246">
        <f t="shared" ca="1" si="276"/>
        <v>0.9702219747925892</v>
      </c>
      <c r="Y1815" s="246">
        <f t="shared" ca="1" si="277"/>
        <v>1.606388931883759</v>
      </c>
      <c r="Z1815" s="4">
        <f t="shared" ca="1" si="278"/>
        <v>0.60397700428304257</v>
      </c>
      <c r="AA1815" s="4">
        <f t="shared" ca="1" si="279"/>
        <v>0.80862149018637908</v>
      </c>
    </row>
    <row r="1816" spans="1:27" x14ac:dyDescent="0.25">
      <c r="A1816">
        <v>1784</v>
      </c>
      <c r="B1816" s="176">
        <f ca="1">OFFSET(InputPriceData!B$15,CalculationsAndCharts!$A1816+$A$11,0,1,1)</f>
        <v>38968</v>
      </c>
      <c r="C1816" s="3">
        <f ca="1">OFFSET(InputPriceData!G$15,CalculationsAndCharts!$A1816+$A$11,IF($C$7,8,0),1,1)</f>
        <v>45096300</v>
      </c>
      <c r="D1816" s="4">
        <f ca="1">OFFSET(InputPriceData!C$15,CalculationsAndCharts!$A1816+$A$11,IF($C$7,8,0),1,1)</f>
        <v>110.69</v>
      </c>
      <c r="E1816" s="4">
        <f ca="1">OFFSET(InputPriceData!D$15,CalculationsAndCharts!$A1816+$A$11,IF($C$7,8,0),1,1)</f>
        <v>111.01</v>
      </c>
      <c r="F1816" s="4">
        <f ca="1">OFFSET(InputPriceData!E$15,CalculationsAndCharts!$A1816+$A$11,IF($C$7,8,0),1,1)</f>
        <v>110.48</v>
      </c>
      <c r="G1816" s="4">
        <f ca="1">OFFSET(InputPriceData!F$15,CalculationsAndCharts!$A1816+$A$11,IF($C$7,8,0),1,1)</f>
        <v>110.86</v>
      </c>
      <c r="H1816" s="138"/>
      <c r="I1816" s="138"/>
      <c r="O1816" s="246">
        <f t="shared" ca="1" si="270"/>
        <v>0.23362958478641471</v>
      </c>
      <c r="P1816" s="246">
        <f t="shared" ca="1" si="271"/>
        <v>1.1491353210850908</v>
      </c>
      <c r="Q1816" s="246">
        <f t="shared" ca="1" si="273"/>
        <v>1.6209777314669616</v>
      </c>
      <c r="R1816" s="4">
        <f t="shared" ca="1" si="274"/>
        <v>0.70891493373270453</v>
      </c>
      <c r="S1816" s="4">
        <f t="shared" ca="1" si="272"/>
        <v>0.9822294932358584</v>
      </c>
      <c r="W1816" s="246">
        <f t="shared" ca="1" si="275"/>
        <v>0.23362958478641471</v>
      </c>
      <c r="X1816" s="246">
        <f t="shared" ca="1" si="276"/>
        <v>1.1491353210850908</v>
      </c>
      <c r="Y1816" s="246">
        <f t="shared" ca="1" si="277"/>
        <v>1.6209777314669616</v>
      </c>
      <c r="Z1816" s="4">
        <f t="shared" ca="1" si="278"/>
        <v>0.70891493373270453</v>
      </c>
      <c r="AA1816" s="4">
        <f t="shared" ca="1" si="279"/>
        <v>0.86393294667582687</v>
      </c>
    </row>
    <row r="1817" spans="1:27" x14ac:dyDescent="0.25">
      <c r="A1817">
        <v>1785</v>
      </c>
      <c r="B1817" s="176">
        <f ca="1">OFFSET(InputPriceData!B$15,CalculationsAndCharts!$A1817+$A$11,0,1,1)</f>
        <v>38967</v>
      </c>
      <c r="C1817" s="3">
        <f ca="1">OFFSET(InputPriceData!G$15,CalculationsAndCharts!$A1817+$A$11,IF($C$7,8,0),1,1)</f>
        <v>86269400</v>
      </c>
      <c r="D1817" s="4">
        <f ca="1">OFFSET(InputPriceData!C$15,CalculationsAndCharts!$A1817+$A$11,IF($C$7,8,0),1,1)</f>
        <v>110.67</v>
      </c>
      <c r="E1817" s="4">
        <f ca="1">OFFSET(InputPriceData!D$15,CalculationsAndCharts!$A1817+$A$11,IF($C$7,8,0),1,1)</f>
        <v>111.1</v>
      </c>
      <c r="F1817" s="4">
        <f ca="1">OFFSET(InputPriceData!E$15,CalculationsAndCharts!$A1817+$A$11,IF($C$7,8,0),1,1)</f>
        <v>110.06</v>
      </c>
      <c r="G1817" s="4">
        <f ca="1">OFFSET(InputPriceData!F$15,CalculationsAndCharts!$A1817+$A$11,IF($C$7,8,0),1,1)</f>
        <v>110.54</v>
      </c>
      <c r="H1817" s="138"/>
      <c r="I1817" s="138"/>
      <c r="O1817" s="246">
        <f t="shared" ca="1" si="270"/>
        <v>-2.5873855285945657E-2</v>
      </c>
      <c r="P1817" s="246">
        <f t="shared" ca="1" si="271"/>
        <v>1.317533529691576</v>
      </c>
      <c r="Q1817" s="246">
        <f t="shared" ca="1" si="273"/>
        <v>1.6356990226710006</v>
      </c>
      <c r="R1817" s="4">
        <f t="shared" ca="1" si="274"/>
        <v>0.80548652987523395</v>
      </c>
      <c r="S1817" s="4">
        <f t="shared" ca="1" si="272"/>
        <v>0.98872345069749845</v>
      </c>
      <c r="W1817" s="246">
        <f t="shared" ca="1" si="275"/>
        <v>-2.5873855285945657E-2</v>
      </c>
      <c r="X1817" s="246">
        <f t="shared" ca="1" si="276"/>
        <v>1.317533529691576</v>
      </c>
      <c r="Y1817" s="246">
        <f t="shared" ca="1" si="277"/>
        <v>1.6356990226710006</v>
      </c>
      <c r="Z1817" s="4">
        <f t="shared" ca="1" si="278"/>
        <v>0.80548652987523395</v>
      </c>
      <c r="AA1817" s="4">
        <f t="shared" ca="1" si="279"/>
        <v>0.91173154010760349</v>
      </c>
    </row>
    <row r="1818" spans="1:27" x14ac:dyDescent="0.25">
      <c r="A1818">
        <v>1786</v>
      </c>
      <c r="B1818" s="176">
        <f ca="1">OFFSET(InputPriceData!B$15,CalculationsAndCharts!$A1818+$A$11,0,1,1)</f>
        <v>38966</v>
      </c>
      <c r="C1818" s="3">
        <f ca="1">OFFSET(InputPriceData!G$15,CalculationsAndCharts!$A1818+$A$11,IF($C$7,8,0),1,1)</f>
        <v>53795600</v>
      </c>
      <c r="D1818" s="4">
        <f ca="1">OFFSET(InputPriceData!C$15,CalculationsAndCharts!$A1818+$A$11,IF($C$7,8,0),1,1)</f>
        <v>111.56</v>
      </c>
      <c r="E1818" s="4">
        <f ca="1">OFFSET(InputPriceData!D$15,CalculationsAndCharts!$A1818+$A$11,IF($C$7,8,0),1,1)</f>
        <v>111.6</v>
      </c>
      <c r="F1818" s="4">
        <f ca="1">OFFSET(InputPriceData!E$15,CalculationsAndCharts!$A1818+$A$11,IF($C$7,8,0),1,1)</f>
        <v>110.9</v>
      </c>
      <c r="G1818" s="4">
        <f ca="1">OFFSET(InputPriceData!F$15,CalculationsAndCharts!$A1818+$A$11,IF($C$7,8,0),1,1)</f>
        <v>111.05</v>
      </c>
      <c r="H1818" s="138"/>
      <c r="I1818" s="138"/>
      <c r="O1818" s="246">
        <f t="shared" ca="1" si="270"/>
        <v>0.55869992095998877</v>
      </c>
      <c r="P1818" s="246">
        <f t="shared" ca="1" si="271"/>
        <v>1.4305827410473095</v>
      </c>
      <c r="Q1818" s="246">
        <f t="shared" ca="1" si="273"/>
        <v>1.6505540087497483</v>
      </c>
      <c r="R1818" s="4">
        <f t="shared" ca="1" si="274"/>
        <v>0.86672882769279314</v>
      </c>
      <c r="S1818" s="4">
        <f t="shared" ca="1" si="272"/>
        <v>0.99251309079991112</v>
      </c>
      <c r="W1818" s="246">
        <f t="shared" ca="1" si="275"/>
        <v>0.55869992095998877</v>
      </c>
      <c r="X1818" s="246">
        <f t="shared" ca="1" si="276"/>
        <v>1.4305827410473095</v>
      </c>
      <c r="Y1818" s="246">
        <f t="shared" ca="1" si="277"/>
        <v>1.6505540087497483</v>
      </c>
      <c r="Z1818" s="4">
        <f t="shared" ca="1" si="278"/>
        <v>0.86672882769279314</v>
      </c>
      <c r="AA1818" s="4">
        <f t="shared" ca="1" si="279"/>
        <v>0.94062285123277778</v>
      </c>
    </row>
    <row r="1819" spans="1:27" x14ac:dyDescent="0.25">
      <c r="A1819">
        <v>1787</v>
      </c>
      <c r="B1819" s="176">
        <f ca="1">OFFSET(InputPriceData!B$15,CalculationsAndCharts!$A1819+$A$11,0,1,1)</f>
        <v>38965</v>
      </c>
      <c r="C1819" s="3">
        <f ca="1">OFFSET(InputPriceData!G$15,CalculationsAndCharts!$A1819+$A$11,IF($C$7,8,0),1,1)</f>
        <v>52348300</v>
      </c>
      <c r="D1819" s="4">
        <f ca="1">OFFSET(InputPriceData!C$15,CalculationsAndCharts!$A1819+$A$11,IF($C$7,8,0),1,1)</f>
        <v>111.9</v>
      </c>
      <c r="E1819" s="4">
        <f ca="1">OFFSET(InputPriceData!D$15,CalculationsAndCharts!$A1819+$A$11,IF($C$7,8,0),1,1)</f>
        <v>112.19</v>
      </c>
      <c r="F1819" s="4">
        <f ca="1">OFFSET(InputPriceData!E$15,CalculationsAndCharts!$A1819+$A$11,IF($C$7,8,0),1,1)</f>
        <v>111.64</v>
      </c>
      <c r="G1819" s="4">
        <f ca="1">OFFSET(InputPriceData!F$15,CalculationsAndCharts!$A1819+$A$11,IF($C$7,8,0),1,1)</f>
        <v>112.04</v>
      </c>
      <c r="H1819" s="138"/>
      <c r="I1819" s="138"/>
      <c r="O1819" s="246">
        <f t="shared" ca="1" si="270"/>
        <v>1.6985102284207549</v>
      </c>
      <c r="P1819" s="246">
        <f t="shared" ca="1" si="271"/>
        <v>1.4634246323698037</v>
      </c>
      <c r="Q1819" s="246">
        <f t="shared" ca="1" si="273"/>
        <v>1.6655439038847109</v>
      </c>
      <c r="R1819" s="4">
        <f t="shared" ca="1" si="274"/>
        <v>0.8786466865007373</v>
      </c>
      <c r="S1819" s="4">
        <f t="shared" ca="1" si="272"/>
        <v>0.99322344583039124</v>
      </c>
      <c r="W1819" s="246">
        <f t="shared" ca="1" si="275"/>
        <v>1.6985102284207549</v>
      </c>
      <c r="X1819" s="246">
        <f t="shared" ca="1" si="276"/>
        <v>1.4634246323698037</v>
      </c>
      <c r="Y1819" s="246">
        <f t="shared" ca="1" si="277"/>
        <v>1.6655439038847109</v>
      </c>
      <c r="Z1819" s="4">
        <f t="shared" ca="1" si="278"/>
        <v>0.8786466865007373</v>
      </c>
      <c r="AA1819" s="4">
        <f t="shared" ca="1" si="279"/>
        <v>0.94612340764241831</v>
      </c>
    </row>
    <row r="1820" spans="1:27" x14ac:dyDescent="0.25">
      <c r="A1820">
        <v>1788</v>
      </c>
      <c r="B1820" s="176">
        <f ca="1">OFFSET(InputPriceData!B$15,CalculationsAndCharts!$A1820+$A$11,0,1,1)</f>
        <v>38961</v>
      </c>
      <c r="C1820" s="3">
        <f ca="1">OFFSET(InputPriceData!G$15,CalculationsAndCharts!$A1820+$A$11,IF($C$7,8,0),1,1)</f>
        <v>48794500</v>
      </c>
      <c r="D1820" s="4">
        <f ca="1">OFFSET(InputPriceData!C$15,CalculationsAndCharts!$A1820+$A$11,IF($C$7,8,0),1,1)</f>
        <v>111.59</v>
      </c>
      <c r="E1820" s="4">
        <f ca="1">OFFSET(InputPriceData!D$15,CalculationsAndCharts!$A1820+$A$11,IF($C$7,8,0),1,1)</f>
        <v>111.97</v>
      </c>
      <c r="F1820" s="4">
        <f ca="1">OFFSET(InputPriceData!E$15,CalculationsAndCharts!$A1820+$A$11,IF($C$7,8,0),1,1)</f>
        <v>111.34</v>
      </c>
      <c r="G1820" s="4">
        <f ca="1">OFFSET(InputPriceData!F$15,CalculationsAndCharts!$A1820+$A$11,IF($C$7,8,0),1,1)</f>
        <v>111.83</v>
      </c>
      <c r="H1820" s="138"/>
      <c r="I1820" s="138"/>
      <c r="O1820" s="246">
        <f t="shared" ca="1" si="270"/>
        <v>1.6856042939242926</v>
      </c>
      <c r="P1820" s="246">
        <f t="shared" ca="1" si="271"/>
        <v>1.4733823293560659</v>
      </c>
      <c r="Q1820" s="246">
        <f t="shared" ca="1" si="273"/>
        <v>1.6806699332842694</v>
      </c>
      <c r="R1820" s="4">
        <f t="shared" ca="1" si="274"/>
        <v>0.8766637042627794</v>
      </c>
      <c r="S1820" s="4">
        <f t="shared" ca="1" si="272"/>
        <v>0.99310584239537536</v>
      </c>
      <c r="W1820" s="246">
        <f t="shared" ca="1" si="275"/>
        <v>1.6856042939242926</v>
      </c>
      <c r="X1820" s="246">
        <f t="shared" ca="1" si="276"/>
        <v>1.4733823293560659</v>
      </c>
      <c r="Y1820" s="246">
        <f t="shared" ca="1" si="277"/>
        <v>1.6806699332842694</v>
      </c>
      <c r="Z1820" s="4">
        <f t="shared" ca="1" si="278"/>
        <v>0.8766637042627794</v>
      </c>
      <c r="AA1820" s="4">
        <f t="shared" ca="1" si="279"/>
        <v>0.94521087682724303</v>
      </c>
    </row>
    <row r="1821" spans="1:27" x14ac:dyDescent="0.25">
      <c r="A1821">
        <v>1789</v>
      </c>
      <c r="B1821" s="176">
        <f ca="1">OFFSET(InputPriceData!B$15,CalculationsAndCharts!$A1821+$A$11,0,1,1)</f>
        <v>38960</v>
      </c>
      <c r="C1821" s="3">
        <f ca="1">OFFSET(InputPriceData!G$15,CalculationsAndCharts!$A1821+$A$11,IF($C$7,8,0),1,1)</f>
        <v>37510300</v>
      </c>
      <c r="D1821" s="4">
        <f ca="1">OFFSET(InputPriceData!C$15,CalculationsAndCharts!$A1821+$A$11,IF($C$7,8,0),1,1)</f>
        <v>111.34</v>
      </c>
      <c r="E1821" s="4">
        <f ca="1">OFFSET(InputPriceData!D$15,CalculationsAndCharts!$A1821+$A$11,IF($C$7,8,0),1,1)</f>
        <v>111.46</v>
      </c>
      <c r="F1821" s="4">
        <f ca="1">OFFSET(InputPriceData!E$15,CalculationsAndCharts!$A1821+$A$11,IF($C$7,8,0),1,1)</f>
        <v>111.11</v>
      </c>
      <c r="G1821" s="4">
        <f ca="1">OFFSET(InputPriceData!F$15,CalculationsAndCharts!$A1821+$A$11,IF($C$7,8,0),1,1)</f>
        <v>111.16</v>
      </c>
      <c r="H1821" s="138"/>
      <c r="I1821" s="138"/>
      <c r="O1821" s="246">
        <f t="shared" ca="1" si="270"/>
        <v>1.1868793003027449</v>
      </c>
      <c r="P1821" s="246">
        <f t="shared" ca="1" si="271"/>
        <v>1.5158512161838131</v>
      </c>
      <c r="Q1821" s="246">
        <f t="shared" ca="1" si="273"/>
        <v>1.6959333332838238</v>
      </c>
      <c r="R1821" s="4">
        <f t="shared" ca="1" si="274"/>
        <v>0.89381533249817147</v>
      </c>
      <c r="S1821" s="4">
        <f t="shared" ca="1" si="272"/>
        <v>0.99411534701100923</v>
      </c>
      <c r="W1821" s="246">
        <f t="shared" ca="1" si="275"/>
        <v>1.1868793003027449</v>
      </c>
      <c r="X1821" s="246">
        <f t="shared" ca="1" si="276"/>
        <v>1.5158512161838131</v>
      </c>
      <c r="Y1821" s="246">
        <f t="shared" ca="1" si="277"/>
        <v>1.6959333332838238</v>
      </c>
      <c r="Z1821" s="4">
        <f t="shared" ca="1" si="278"/>
        <v>0.89381533249817147</v>
      </c>
      <c r="AA1821" s="4">
        <f t="shared" ca="1" si="279"/>
        <v>0.95306845374656868</v>
      </c>
    </row>
    <row r="1822" spans="1:27" x14ac:dyDescent="0.25">
      <c r="A1822">
        <v>1790</v>
      </c>
      <c r="B1822" s="176">
        <f ca="1">OFFSET(InputPriceData!B$15,CalculationsAndCharts!$A1822+$A$11,0,1,1)</f>
        <v>38959</v>
      </c>
      <c r="C1822" s="3">
        <f ca="1">OFFSET(InputPriceData!G$15,CalculationsAndCharts!$A1822+$A$11,IF($C$7,8,0),1,1)</f>
        <v>50052200</v>
      </c>
      <c r="D1822" s="4">
        <f ca="1">OFFSET(InputPriceData!C$15,CalculationsAndCharts!$A1822+$A$11,IF($C$7,8,0),1,1)</f>
        <v>111.36</v>
      </c>
      <c r="E1822" s="4">
        <f ca="1">OFFSET(InputPriceData!D$15,CalculationsAndCharts!$A1822+$A$11,IF($C$7,8,0),1,1)</f>
        <v>111.5</v>
      </c>
      <c r="F1822" s="4">
        <f ca="1">OFFSET(InputPriceData!E$15,CalculationsAndCharts!$A1822+$A$11,IF($C$7,8,0),1,1)</f>
        <v>111.09</v>
      </c>
      <c r="G1822" s="4">
        <f ca="1">OFFSET(InputPriceData!F$15,CalculationsAndCharts!$A1822+$A$11,IF($C$7,8,0),1,1)</f>
        <v>111.18</v>
      </c>
      <c r="H1822" s="138"/>
      <c r="I1822" s="138"/>
      <c r="O1822" s="246">
        <f t="shared" ca="1" si="270"/>
        <v>1.3610600485782502</v>
      </c>
      <c r="P1822" s="246">
        <f t="shared" ca="1" si="271"/>
        <v>1.5722635084635725</v>
      </c>
      <c r="Q1822" s="246">
        <f t="shared" ca="1" si="273"/>
        <v>1.7113353514468455</v>
      </c>
      <c r="R1822" s="4">
        <f t="shared" ca="1" si="274"/>
        <v>0.91873489736205427</v>
      </c>
      <c r="S1822" s="4">
        <f t="shared" ca="1" si="272"/>
        <v>0.99555165475067131</v>
      </c>
      <c r="W1822" s="246">
        <f t="shared" ca="1" si="275"/>
        <v>1.3610600485782502</v>
      </c>
      <c r="X1822" s="246">
        <f t="shared" ca="1" si="276"/>
        <v>1.5722635084635725</v>
      </c>
      <c r="Y1822" s="246">
        <f t="shared" ca="1" si="277"/>
        <v>1.7113353514468455</v>
      </c>
      <c r="Z1822" s="4">
        <f t="shared" ca="1" si="278"/>
        <v>0.91873489736205427</v>
      </c>
      <c r="AA1822" s="4">
        <f t="shared" ca="1" si="279"/>
        <v>0.96434422158589228</v>
      </c>
    </row>
    <row r="1823" spans="1:27" x14ac:dyDescent="0.25">
      <c r="A1823">
        <v>1791</v>
      </c>
      <c r="B1823" s="176">
        <f ca="1">OFFSET(InputPriceData!B$15,CalculationsAndCharts!$A1823+$A$11,0,1,1)</f>
        <v>38958</v>
      </c>
      <c r="C1823" s="3">
        <f ca="1">OFFSET(InputPriceData!G$15,CalculationsAndCharts!$A1823+$A$11,IF($C$7,8,0),1,1)</f>
        <v>61817800</v>
      </c>
      <c r="D1823" s="4">
        <f ca="1">OFFSET(InputPriceData!C$15,CalculationsAndCharts!$A1823+$A$11,IF($C$7,8,0),1,1)</f>
        <v>111.03</v>
      </c>
      <c r="E1823" s="4">
        <f ca="1">OFFSET(InputPriceData!D$15,CalculationsAndCharts!$A1823+$A$11,IF($C$7,8,0),1,1)</f>
        <v>111.32</v>
      </c>
      <c r="F1823" s="4">
        <f ca="1">OFFSET(InputPriceData!E$15,CalculationsAndCharts!$A1823+$A$11,IF($C$7,8,0),1,1)</f>
        <v>110.45</v>
      </c>
      <c r="G1823" s="4">
        <f ca="1">OFFSET(InputPriceData!F$15,CalculationsAndCharts!$A1823+$A$11,IF($C$7,8,0),1,1)</f>
        <v>111.11</v>
      </c>
      <c r="H1823" s="138"/>
      <c r="I1823" s="138"/>
      <c r="O1823" s="246">
        <f t="shared" ca="1" si="270"/>
        <v>1.4544834520011769</v>
      </c>
      <c r="P1823" s="246">
        <f t="shared" ca="1" si="271"/>
        <v>1.6234741316856931</v>
      </c>
      <c r="Q1823" s="246">
        <f t="shared" ca="1" si="273"/>
        <v>1.7268772466668472</v>
      </c>
      <c r="R1823" s="4">
        <f t="shared" ca="1" si="274"/>
        <v>0.94012132872748266</v>
      </c>
      <c r="S1823" s="4">
        <f t="shared" ca="1" si="272"/>
        <v>0.99675649352665763</v>
      </c>
      <c r="W1823" s="246">
        <f t="shared" ca="1" si="275"/>
        <v>1.4544834520011769</v>
      </c>
      <c r="X1823" s="246">
        <f t="shared" ca="1" si="276"/>
        <v>1.6234741316856931</v>
      </c>
      <c r="Y1823" s="246">
        <f t="shared" ca="1" si="277"/>
        <v>1.7268772466668472</v>
      </c>
      <c r="Z1823" s="4">
        <f t="shared" ca="1" si="278"/>
        <v>0.94012132872748266</v>
      </c>
      <c r="AA1823" s="4">
        <f t="shared" ca="1" si="279"/>
        <v>0.97389103513334507</v>
      </c>
    </row>
    <row r="1824" spans="1:27" x14ac:dyDescent="0.25">
      <c r="A1824">
        <v>1792</v>
      </c>
      <c r="B1824" s="176">
        <f ca="1">OFFSET(InputPriceData!B$15,CalculationsAndCharts!$A1824+$A$11,0,1,1)</f>
        <v>38957</v>
      </c>
      <c r="C1824" s="3">
        <f ca="1">OFFSET(InputPriceData!G$15,CalculationsAndCharts!$A1824+$A$11,IF($C$7,8,0),1,1)</f>
        <v>52681500</v>
      </c>
      <c r="D1824" s="4">
        <f ca="1">OFFSET(InputPriceData!C$15,CalculationsAndCharts!$A1824+$A$11,IF($C$7,8,0),1,1)</f>
        <v>110.33</v>
      </c>
      <c r="E1824" s="4">
        <f ca="1">OFFSET(InputPriceData!D$15,CalculationsAndCharts!$A1824+$A$11,IF($C$7,8,0),1,1)</f>
        <v>111.32</v>
      </c>
      <c r="F1824" s="4">
        <f ca="1">OFFSET(InputPriceData!E$15,CalculationsAndCharts!$A1824+$A$11,IF($C$7,8,0),1,1)</f>
        <v>110.32</v>
      </c>
      <c r="G1824" s="4">
        <f ca="1">OFFSET(InputPriceData!F$15,CalculationsAndCharts!$A1824+$A$11,IF($C$7,8,0),1,1)</f>
        <v>110.99</v>
      </c>
      <c r="H1824" s="138"/>
      <c r="I1824" s="138"/>
      <c r="O1824" s="246">
        <f t="shared" ca="1" si="270"/>
        <v>1.5012890423541692</v>
      </c>
      <c r="P1824" s="246">
        <f t="shared" ca="1" si="271"/>
        <v>1.6767497002063247</v>
      </c>
      <c r="Q1824" s="246">
        <f t="shared" ca="1" si="273"/>
        <v>1.7425602892702796</v>
      </c>
      <c r="R1824" s="4">
        <f t="shared" ca="1" si="274"/>
        <v>0.96223339331833735</v>
      </c>
      <c r="S1824" s="4">
        <f t="shared" ca="1" si="272"/>
        <v>0.99797607699910407</v>
      </c>
      <c r="W1824" s="246">
        <f t="shared" ca="1" si="275"/>
        <v>1.5012890423541692</v>
      </c>
      <c r="X1824" s="246">
        <f t="shared" ca="1" si="276"/>
        <v>1.6767497002063247</v>
      </c>
      <c r="Y1824" s="246">
        <f t="shared" ca="1" si="277"/>
        <v>1.7425602892702796</v>
      </c>
      <c r="Z1824" s="4">
        <f t="shared" ca="1" si="278"/>
        <v>0.96223339331833735</v>
      </c>
      <c r="AA1824" s="4">
        <f t="shared" ca="1" si="279"/>
        <v>0.98363775529061059</v>
      </c>
    </row>
    <row r="1825" spans="1:27" x14ac:dyDescent="0.25">
      <c r="A1825">
        <v>1793</v>
      </c>
      <c r="B1825" s="176">
        <f ca="1">OFFSET(InputPriceData!B$15,CalculationsAndCharts!$A1825+$A$11,0,1,1)</f>
        <v>38954</v>
      </c>
      <c r="C1825" s="3">
        <f ca="1">OFFSET(InputPriceData!G$15,CalculationsAndCharts!$A1825+$A$11,IF($C$7,8,0),1,1)</f>
        <v>41756000</v>
      </c>
      <c r="D1825" s="4">
        <f ca="1">OFFSET(InputPriceData!C$15,CalculationsAndCharts!$A1825+$A$11,IF($C$7,8,0),1,1)</f>
        <v>110.32</v>
      </c>
      <c r="E1825" s="4">
        <f ca="1">OFFSET(InputPriceData!D$15,CalculationsAndCharts!$A1825+$A$11,IF($C$7,8,0),1,1)</f>
        <v>110.83</v>
      </c>
      <c r="F1825" s="4">
        <f ca="1">OFFSET(InputPriceData!E$15,CalculationsAndCharts!$A1825+$A$11,IF($C$7,8,0),1,1)</f>
        <v>110.24</v>
      </c>
      <c r="G1825" s="4">
        <f ca="1">OFFSET(InputPriceData!F$15,CalculationsAndCharts!$A1825+$A$11,IF($C$7,8,0),1,1)</f>
        <v>110.46</v>
      </c>
      <c r="H1825" s="138"/>
      <c r="I1825" s="138"/>
      <c r="O1825" s="246">
        <f t="shared" ref="O1825:O1888" ca="1" si="280">$N$38*(G1825-2*G1826+G1827)+2*$N$36*O1826-$N$37*O1827</f>
        <v>1.1205036077014481</v>
      </c>
      <c r="P1825" s="246">
        <f t="shared" ref="P1825:P1888" ca="1" si="281">$N$41*(O1825+O1826)/2+$N$42*P1826+$N$43*P1827</f>
        <v>1.7353197457362857</v>
      </c>
      <c r="Q1825" s="246">
        <f t="shared" ca="1" si="273"/>
        <v>1.7583857611203628</v>
      </c>
      <c r="R1825" s="4">
        <f t="shared" ca="1" si="274"/>
        <v>0.98688227811320506</v>
      </c>
      <c r="S1825" s="4">
        <f t="shared" ref="S1825:S1888" ca="1" si="282">(R1825+$A$21)/($A$21*R1825+1)</f>
        <v>0.99930527681279913</v>
      </c>
      <c r="W1825" s="246">
        <f t="shared" ca="1" si="275"/>
        <v>1.1205036077014481</v>
      </c>
      <c r="X1825" s="246">
        <f t="shared" ca="1" si="276"/>
        <v>1.7353197457362857</v>
      </c>
      <c r="Y1825" s="246">
        <f t="shared" ca="1" si="277"/>
        <v>1.7583857611203628</v>
      </c>
      <c r="Z1825" s="4">
        <f t="shared" ca="1" si="278"/>
        <v>0.98688227811320506</v>
      </c>
      <c r="AA1825" s="4">
        <f t="shared" ca="1" si="279"/>
        <v>0.99435696956169117</v>
      </c>
    </row>
    <row r="1826" spans="1:27" x14ac:dyDescent="0.25">
      <c r="A1826">
        <v>1794</v>
      </c>
      <c r="B1826" s="176">
        <f ca="1">OFFSET(InputPriceData!B$15,CalculationsAndCharts!$A1826+$A$11,0,1,1)</f>
        <v>38953</v>
      </c>
      <c r="C1826" s="3">
        <f ca="1">OFFSET(InputPriceData!G$15,CalculationsAndCharts!$A1826+$A$11,IF($C$7,8,0),1,1)</f>
        <v>57983000</v>
      </c>
      <c r="D1826" s="4">
        <f ca="1">OFFSET(InputPriceData!C$15,CalculationsAndCharts!$A1826+$A$11,IF($C$7,8,0),1,1)</f>
        <v>110.61</v>
      </c>
      <c r="E1826" s="4">
        <f ca="1">OFFSET(InputPriceData!D$15,CalculationsAndCharts!$A1826+$A$11,IF($C$7,8,0),1,1)</f>
        <v>110.7</v>
      </c>
      <c r="F1826" s="4">
        <f ca="1">OFFSET(InputPriceData!E$15,CalculationsAndCharts!$A1826+$A$11,IF($C$7,8,0),1,1)</f>
        <v>110.11</v>
      </c>
      <c r="G1826" s="4">
        <f ca="1">OFFSET(InputPriceData!F$15,CalculationsAndCharts!$A1826+$A$11,IF($C$7,8,0),1,1)</f>
        <v>110.32</v>
      </c>
      <c r="H1826" s="138"/>
      <c r="I1826" s="138"/>
      <c r="O1826" s="246">
        <f t="shared" ca="1" si="280"/>
        <v>1.1099360385023693</v>
      </c>
      <c r="P1826" s="246">
        <f t="shared" ca="1" si="281"/>
        <v>1.7743549557218596</v>
      </c>
      <c r="Q1826" s="246">
        <f t="shared" ref="Q1826:Q1889" ca="1" si="283">IF(ABS(P1826)&gt;(Q1827*0.991),ABS(P1826),(Q1827*0.991))</f>
        <v>1.7743549557218596</v>
      </c>
      <c r="R1826" s="4">
        <f t="shared" ref="R1826:R1889" ca="1" si="284">IF(Q1826&gt;0,P1826/Q1826,R1827)</f>
        <v>1</v>
      </c>
      <c r="S1826" s="4">
        <f t="shared" ca="1" si="282"/>
        <v>1</v>
      </c>
      <c r="W1826" s="246">
        <f t="shared" ref="W1826:W1889" ca="1" si="285">$V$38*(G1826-2*G1827+G1828)+2*$V$36*W1827-$V$37*W1828</f>
        <v>1.1099360385023693</v>
      </c>
      <c r="X1826" s="246">
        <f t="shared" ref="X1826:X1889" ca="1" si="286">$V$41*(W1826+W1827)/2+$V$42*X1827+$V$43*X1828</f>
        <v>1.7743549557218596</v>
      </c>
      <c r="Y1826" s="246">
        <f t="shared" ref="Y1826:Y1889" ca="1" si="287">IF(ABS(X1826)&gt;(Y1827*0.991),ABS(X1826),(Y1827*0.991))</f>
        <v>1.7743549557218596</v>
      </c>
      <c r="Z1826" s="4">
        <f t="shared" ref="Z1826:Z1889" ca="1" si="288">IF(Y1826&gt;0,X1826/Y1826,Z1827)</f>
        <v>1</v>
      </c>
      <c r="AA1826" s="4">
        <f t="shared" ref="AA1826:AA1889" ca="1" si="289">(Z1826+$A$26)/($A$26*Z1826+1)</f>
        <v>1</v>
      </c>
    </row>
    <row r="1827" spans="1:27" x14ac:dyDescent="0.25">
      <c r="A1827">
        <v>1795</v>
      </c>
      <c r="B1827" s="176">
        <f ca="1">OFFSET(InputPriceData!B$15,CalculationsAndCharts!$A1827+$A$11,0,1,1)</f>
        <v>38952</v>
      </c>
      <c r="C1827" s="3">
        <f ca="1">OFFSET(InputPriceData!G$15,CalculationsAndCharts!$A1827+$A$11,IF($C$7,8,0),1,1)</f>
        <v>66592100</v>
      </c>
      <c r="D1827" s="4">
        <f ca="1">OFFSET(InputPriceData!C$15,CalculationsAndCharts!$A1827+$A$11,IF($C$7,8,0),1,1)</f>
        <v>110.78</v>
      </c>
      <c r="E1827" s="4">
        <f ca="1">OFFSET(InputPriceData!D$15,CalculationsAndCharts!$A1827+$A$11,IF($C$7,8,0),1,1)</f>
        <v>111</v>
      </c>
      <c r="F1827" s="4">
        <f ca="1">OFFSET(InputPriceData!E$15,CalculationsAndCharts!$A1827+$A$11,IF($C$7,8,0),1,1)</f>
        <v>109.93</v>
      </c>
      <c r="G1827" s="4">
        <f ca="1">OFFSET(InputPriceData!F$15,CalculationsAndCharts!$A1827+$A$11,IF($C$7,8,0),1,1)</f>
        <v>110.42</v>
      </c>
      <c r="H1827" s="138"/>
      <c r="I1827" s="138"/>
      <c r="O1827" s="246">
        <f t="shared" ca="1" si="280"/>
        <v>1.3471238251292355</v>
      </c>
      <c r="P1827" s="246">
        <f t="shared" ca="1" si="281"/>
        <v>1.7540120580254459</v>
      </c>
      <c r="Q1827" s="246">
        <f t="shared" ca="1" si="283"/>
        <v>1.7540120580254459</v>
      </c>
      <c r="R1827" s="4">
        <f t="shared" ca="1" si="284"/>
        <v>1</v>
      </c>
      <c r="S1827" s="4">
        <f t="shared" ca="1" si="282"/>
        <v>1</v>
      </c>
      <c r="W1827" s="246">
        <f t="shared" ca="1" si="285"/>
        <v>1.3471238251292355</v>
      </c>
      <c r="X1827" s="246">
        <f t="shared" ca="1" si="286"/>
        <v>1.7540120580254459</v>
      </c>
      <c r="Y1827" s="246">
        <f t="shared" ca="1" si="287"/>
        <v>1.7540120580254459</v>
      </c>
      <c r="Z1827" s="4">
        <f t="shared" ca="1" si="288"/>
        <v>1</v>
      </c>
      <c r="AA1827" s="4">
        <f t="shared" ca="1" si="289"/>
        <v>1</v>
      </c>
    </row>
    <row r="1828" spans="1:27" x14ac:dyDescent="0.25">
      <c r="A1828">
        <v>1796</v>
      </c>
      <c r="B1828" s="176">
        <f ca="1">OFFSET(InputPriceData!B$15,CalculationsAndCharts!$A1828+$A$11,0,1,1)</f>
        <v>38951</v>
      </c>
      <c r="C1828" s="3">
        <f ca="1">OFFSET(InputPriceData!G$15,CalculationsAndCharts!$A1828+$A$11,IF($C$7,8,0),1,1)</f>
        <v>60839900</v>
      </c>
      <c r="D1828" s="4">
        <f ca="1">OFFSET(InputPriceData!C$15,CalculationsAndCharts!$A1828+$A$11,IF($C$7,8,0),1,1)</f>
        <v>110.61</v>
      </c>
      <c r="E1828" s="4">
        <f ca="1">OFFSET(InputPriceData!D$15,CalculationsAndCharts!$A1828+$A$11,IF($C$7,8,0),1,1)</f>
        <v>111.06</v>
      </c>
      <c r="F1828" s="4">
        <f ca="1">OFFSET(InputPriceData!E$15,CalculationsAndCharts!$A1828+$A$11,IF($C$7,8,0),1,1)</f>
        <v>110.35</v>
      </c>
      <c r="G1828" s="4">
        <f ca="1">OFFSET(InputPriceData!F$15,CalculationsAndCharts!$A1828+$A$11,IF($C$7,8,0),1,1)</f>
        <v>110.72</v>
      </c>
      <c r="H1828" s="138"/>
      <c r="I1828" s="138"/>
      <c r="O1828" s="246">
        <f t="shared" ca="1" si="280"/>
        <v>1.8127660165242552</v>
      </c>
      <c r="P1828" s="246">
        <f t="shared" ca="1" si="281"/>
        <v>1.6575492499640307</v>
      </c>
      <c r="Q1828" s="246">
        <f t="shared" ca="1" si="283"/>
        <v>1.7424139102806109</v>
      </c>
      <c r="R1828" s="4">
        <f t="shared" ca="1" si="284"/>
        <v>0.95129477570406162</v>
      </c>
      <c r="S1828" s="4">
        <f t="shared" ca="1" si="282"/>
        <v>0.99737602979945217</v>
      </c>
      <c r="W1828" s="246">
        <f t="shared" ca="1" si="285"/>
        <v>1.8127660165242552</v>
      </c>
      <c r="X1828" s="246">
        <f t="shared" ca="1" si="286"/>
        <v>1.6575492499640307</v>
      </c>
      <c r="Y1828" s="246">
        <f t="shared" ca="1" si="287"/>
        <v>1.7424139102806109</v>
      </c>
      <c r="Z1828" s="4">
        <f t="shared" ca="1" si="288"/>
        <v>0.95129477570406162</v>
      </c>
      <c r="AA1828" s="4">
        <f t="shared" ca="1" si="289"/>
        <v>0.97883175990697457</v>
      </c>
    </row>
    <row r="1829" spans="1:27" x14ac:dyDescent="0.25">
      <c r="A1829">
        <v>1797</v>
      </c>
      <c r="B1829" s="176">
        <f ca="1">OFFSET(InputPriceData!B$15,CalculationsAndCharts!$A1829+$A$11,0,1,1)</f>
        <v>38950</v>
      </c>
      <c r="C1829" s="3">
        <f ca="1">OFFSET(InputPriceData!G$15,CalculationsAndCharts!$A1829+$A$11,IF($C$7,8,0),1,1)</f>
        <v>42133600</v>
      </c>
      <c r="D1829" s="4">
        <f ca="1">OFFSET(InputPriceData!C$15,CalculationsAndCharts!$A1829+$A$11,IF($C$7,8,0),1,1)</f>
        <v>110.77</v>
      </c>
      <c r="E1829" s="4">
        <f ca="1">OFFSET(InputPriceData!D$15,CalculationsAndCharts!$A1829+$A$11,IF($C$7,8,0),1,1)</f>
        <v>110.86</v>
      </c>
      <c r="F1829" s="4">
        <f ca="1">OFFSET(InputPriceData!E$15,CalculationsAndCharts!$A1829+$A$11,IF($C$7,8,0),1,1)</f>
        <v>110.45</v>
      </c>
      <c r="G1829" s="4">
        <f ca="1">OFFSET(InputPriceData!F$15,CalculationsAndCharts!$A1829+$A$11,IF($C$7,8,0),1,1)</f>
        <v>110.73</v>
      </c>
      <c r="H1829" s="138"/>
      <c r="I1829" s="138"/>
      <c r="O1829" s="246">
        <f t="shared" ca="1" si="280"/>
        <v>2.014616344438211</v>
      </c>
      <c r="P1829" s="246">
        <f t="shared" ca="1" si="281"/>
        <v>1.4975758942672692</v>
      </c>
      <c r="Q1829" s="246">
        <f t="shared" ca="1" si="283"/>
        <v>1.7582380527554096</v>
      </c>
      <c r="R1829" s="4">
        <f t="shared" ca="1" si="284"/>
        <v>0.85174808491964693</v>
      </c>
      <c r="S1829" s="4">
        <f t="shared" ca="1" si="282"/>
        <v>0.99160793854075813</v>
      </c>
      <c r="W1829" s="246">
        <f t="shared" ca="1" si="285"/>
        <v>2.014616344438211</v>
      </c>
      <c r="X1829" s="246">
        <f t="shared" ca="1" si="286"/>
        <v>1.4975758942672692</v>
      </c>
      <c r="Y1829" s="246">
        <f t="shared" ca="1" si="287"/>
        <v>1.7582380527554096</v>
      </c>
      <c r="Z1829" s="4">
        <f t="shared" ca="1" si="288"/>
        <v>0.85174808491964693</v>
      </c>
      <c r="AA1829" s="4">
        <f t="shared" ca="1" si="289"/>
        <v>0.93365316635189166</v>
      </c>
    </row>
    <row r="1830" spans="1:27" x14ac:dyDescent="0.25">
      <c r="A1830">
        <v>1798</v>
      </c>
      <c r="B1830" s="176">
        <f ca="1">OFFSET(InputPriceData!B$15,CalculationsAndCharts!$A1830+$A$11,0,1,1)</f>
        <v>38947</v>
      </c>
      <c r="C1830" s="3">
        <f ca="1">OFFSET(InputPriceData!G$15,CalculationsAndCharts!$A1830+$A$11,IF($C$7,8,0),1,1)</f>
        <v>58288400</v>
      </c>
      <c r="D1830" s="4">
        <f ca="1">OFFSET(InputPriceData!C$15,CalculationsAndCharts!$A1830+$A$11,IF($C$7,8,0),1,1)</f>
        <v>110.78</v>
      </c>
      <c r="E1830" s="4">
        <f ca="1">OFFSET(InputPriceData!D$15,CalculationsAndCharts!$A1830+$A$11,IF($C$7,8,0),1,1)</f>
        <v>111.21</v>
      </c>
      <c r="F1830" s="4">
        <f ca="1">OFFSET(InputPriceData!E$15,CalculationsAndCharts!$A1830+$A$11,IF($C$7,8,0),1,1)</f>
        <v>110.27</v>
      </c>
      <c r="G1830" s="4">
        <f ca="1">OFFSET(InputPriceData!F$15,CalculationsAndCharts!$A1830+$A$11,IF($C$7,8,0),1,1)</f>
        <v>111.21</v>
      </c>
      <c r="H1830" s="138"/>
      <c r="I1830" s="138"/>
      <c r="O1830" s="246">
        <f t="shared" ca="1" si="280"/>
        <v>2.7226664189685921</v>
      </c>
      <c r="P1830" s="246">
        <f t="shared" ca="1" si="281"/>
        <v>1.2994014470928579</v>
      </c>
      <c r="Q1830" s="246">
        <f t="shared" ca="1" si="283"/>
        <v>1.7742059059085868</v>
      </c>
      <c r="R1830" s="4">
        <f t="shared" ca="1" si="284"/>
        <v>0.73238480537433603</v>
      </c>
      <c r="S1830" s="4">
        <f t="shared" ca="1" si="282"/>
        <v>0.98387030784328378</v>
      </c>
      <c r="W1830" s="246">
        <f t="shared" ca="1" si="285"/>
        <v>2.7226664189685921</v>
      </c>
      <c r="X1830" s="246">
        <f t="shared" ca="1" si="286"/>
        <v>1.2994014470928579</v>
      </c>
      <c r="Y1830" s="246">
        <f t="shared" ca="1" si="287"/>
        <v>1.7742059059085868</v>
      </c>
      <c r="Z1830" s="4">
        <f t="shared" ca="1" si="288"/>
        <v>0.73238480537433603</v>
      </c>
      <c r="AA1830" s="4">
        <f t="shared" ca="1" si="289"/>
        <v>0.87581218941783523</v>
      </c>
    </row>
    <row r="1831" spans="1:27" x14ac:dyDescent="0.25">
      <c r="A1831">
        <v>1799</v>
      </c>
      <c r="B1831" s="176">
        <f ca="1">OFFSET(InputPriceData!B$15,CalculationsAndCharts!$A1831+$A$11,0,1,1)</f>
        <v>38946</v>
      </c>
      <c r="C1831" s="3">
        <f ca="1">OFFSET(InputPriceData!G$15,CalculationsAndCharts!$A1831+$A$11,IF($C$7,8,0),1,1)</f>
        <v>70992800</v>
      </c>
      <c r="D1831" s="4">
        <f ca="1">OFFSET(InputPriceData!C$15,CalculationsAndCharts!$A1831+$A$11,IF($C$7,8,0),1,1)</f>
        <v>110.27</v>
      </c>
      <c r="E1831" s="4">
        <f ca="1">OFFSET(InputPriceData!D$15,CalculationsAndCharts!$A1831+$A$11,IF($C$7,8,0),1,1)</f>
        <v>110.94</v>
      </c>
      <c r="F1831" s="4">
        <f ca="1">OFFSET(InputPriceData!E$15,CalculationsAndCharts!$A1831+$A$11,IF($C$7,8,0),1,1)</f>
        <v>110.19</v>
      </c>
      <c r="G1831" s="4">
        <f ca="1">OFFSET(InputPriceData!F$15,CalculationsAndCharts!$A1831+$A$11,IF($C$7,8,0),1,1)</f>
        <v>110.65</v>
      </c>
      <c r="H1831" s="138"/>
      <c r="I1831" s="138"/>
      <c r="O1831" s="246">
        <f t="shared" ca="1" si="280"/>
        <v>2.4031096740474149</v>
      </c>
      <c r="P1831" s="246">
        <f t="shared" ca="1" si="281"/>
        <v>1.1221299888161651</v>
      </c>
      <c r="Q1831" s="246">
        <f t="shared" ca="1" si="283"/>
        <v>1.7903187748825296</v>
      </c>
      <c r="R1831" s="4">
        <f t="shared" ca="1" si="284"/>
        <v>0.62677664143347478</v>
      </c>
      <c r="S1831" s="4">
        <f t="shared" ca="1" si="282"/>
        <v>0.97613812399435529</v>
      </c>
      <c r="W1831" s="246">
        <f t="shared" ca="1" si="285"/>
        <v>2.4031096740474149</v>
      </c>
      <c r="X1831" s="246">
        <f t="shared" ca="1" si="286"/>
        <v>1.1221299888161651</v>
      </c>
      <c r="Y1831" s="246">
        <f t="shared" ca="1" si="287"/>
        <v>1.7903187748825296</v>
      </c>
      <c r="Z1831" s="4">
        <f t="shared" ca="1" si="288"/>
        <v>0.62677664143347478</v>
      </c>
      <c r="AA1831" s="4">
        <f t="shared" ca="1" si="289"/>
        <v>0.82095457973194697</v>
      </c>
    </row>
    <row r="1832" spans="1:27" x14ac:dyDescent="0.25">
      <c r="A1832">
        <v>1800</v>
      </c>
      <c r="B1832" s="176">
        <f ca="1">OFFSET(InputPriceData!B$15,CalculationsAndCharts!$A1832+$A$11,0,1,1)</f>
        <v>38945</v>
      </c>
      <c r="C1832" s="3">
        <f ca="1">OFFSET(InputPriceData!G$15,CalculationsAndCharts!$A1832+$A$11,IF($C$7,8,0),1,1)</f>
        <v>71737600</v>
      </c>
      <c r="D1832" s="4">
        <f ca="1">OFFSET(InputPriceData!C$15,CalculationsAndCharts!$A1832+$A$11,IF($C$7,8,0),1,1)</f>
        <v>110.04</v>
      </c>
      <c r="E1832" s="4">
        <f ca="1">OFFSET(InputPriceData!D$15,CalculationsAndCharts!$A1832+$A$11,IF($C$7,8,0),1,1)</f>
        <v>110.52</v>
      </c>
      <c r="F1832" s="4">
        <f ca="1">OFFSET(InputPriceData!E$15,CalculationsAndCharts!$A1832+$A$11,IF($C$7,8,0),1,1)</f>
        <v>109.8</v>
      </c>
      <c r="G1832" s="4">
        <f ca="1">OFFSET(InputPriceData!F$15,CalculationsAndCharts!$A1832+$A$11,IF($C$7,8,0),1,1)</f>
        <v>110.36</v>
      </c>
      <c r="H1832" s="138"/>
      <c r="I1832" s="138"/>
      <c r="O1832" s="246">
        <f t="shared" ca="1" si="280"/>
        <v>2.3312987512800198</v>
      </c>
      <c r="P1832" s="246">
        <f t="shared" ca="1" si="281"/>
        <v>1.0232253593529526</v>
      </c>
      <c r="Q1832" s="246">
        <f t="shared" ca="1" si="283"/>
        <v>1.8065779766725829</v>
      </c>
      <c r="R1832" s="4">
        <f t="shared" ca="1" si="284"/>
        <v>0.56638870426039623</v>
      </c>
      <c r="S1832" s="4">
        <f t="shared" ca="1" si="282"/>
        <v>0.97127926190007607</v>
      </c>
      <c r="W1832" s="246">
        <f t="shared" ca="1" si="285"/>
        <v>2.3312987512800198</v>
      </c>
      <c r="X1832" s="246">
        <f t="shared" ca="1" si="286"/>
        <v>1.0232253593529526</v>
      </c>
      <c r="Y1832" s="246">
        <f t="shared" ca="1" si="287"/>
        <v>1.8065779766725829</v>
      </c>
      <c r="Z1832" s="4">
        <f t="shared" ca="1" si="288"/>
        <v>0.56638870426039623</v>
      </c>
      <c r="AA1832" s="4">
        <f t="shared" ca="1" si="289"/>
        <v>0.78788829260108939</v>
      </c>
    </row>
    <row r="1833" spans="1:27" x14ac:dyDescent="0.25">
      <c r="A1833">
        <v>1801</v>
      </c>
      <c r="B1833" s="176">
        <f ca="1">OFFSET(InputPriceData!B$15,CalculationsAndCharts!$A1833+$A$11,0,1,1)</f>
        <v>38944</v>
      </c>
      <c r="C1833" s="3">
        <f ca="1">OFFSET(InputPriceData!G$15,CalculationsAndCharts!$A1833+$A$11,IF($C$7,8,0),1,1)</f>
        <v>68143000</v>
      </c>
      <c r="D1833" s="4">
        <f ca="1">OFFSET(InputPriceData!C$15,CalculationsAndCharts!$A1833+$A$11,IF($C$7,8,0),1,1)</f>
        <v>109.13</v>
      </c>
      <c r="E1833" s="4">
        <f ca="1">OFFSET(InputPriceData!D$15,CalculationsAndCharts!$A1833+$A$11,IF($C$7,8,0),1,1)</f>
        <v>109.65</v>
      </c>
      <c r="F1833" s="4">
        <f ca="1">OFFSET(InputPriceData!E$15,CalculationsAndCharts!$A1833+$A$11,IF($C$7,8,0),1,1)</f>
        <v>108.83</v>
      </c>
      <c r="G1833" s="4">
        <f ca="1">OFFSET(InputPriceData!F$15,CalculationsAndCharts!$A1833+$A$11,IF($C$7,8,0),1,1)</f>
        <v>109.45</v>
      </c>
      <c r="H1833" s="138"/>
      <c r="I1833" s="138"/>
      <c r="O1833" s="246">
        <f t="shared" ca="1" si="280"/>
        <v>1.5995080415910885</v>
      </c>
      <c r="P1833" s="246">
        <f t="shared" ca="1" si="281"/>
        <v>1.0345923541100861</v>
      </c>
      <c r="Q1833" s="246">
        <f t="shared" ca="1" si="283"/>
        <v>1.8229848402346951</v>
      </c>
      <c r="R1833" s="4">
        <f t="shared" ca="1" si="284"/>
        <v>0.56752658128352307</v>
      </c>
      <c r="S1833" s="4">
        <f t="shared" ca="1" si="282"/>
        <v>0.97137404795726934</v>
      </c>
      <c r="W1833" s="246">
        <f t="shared" ca="1" si="285"/>
        <v>1.5995080415910885</v>
      </c>
      <c r="X1833" s="246">
        <f t="shared" ca="1" si="286"/>
        <v>1.0345923541100861</v>
      </c>
      <c r="Y1833" s="246">
        <f t="shared" ca="1" si="287"/>
        <v>1.8229848402346951</v>
      </c>
      <c r="Z1833" s="4">
        <f t="shared" ca="1" si="288"/>
        <v>0.56752658128352307</v>
      </c>
      <c r="AA1833" s="4">
        <f t="shared" ca="1" si="289"/>
        <v>0.78852338818094936</v>
      </c>
    </row>
    <row r="1834" spans="1:27" x14ac:dyDescent="0.25">
      <c r="A1834">
        <v>1802</v>
      </c>
      <c r="B1834" s="176">
        <f ca="1">OFFSET(InputPriceData!B$15,CalculationsAndCharts!$A1834+$A$11,0,1,1)</f>
        <v>38943</v>
      </c>
      <c r="C1834" s="3">
        <f ca="1">OFFSET(InputPriceData!G$15,CalculationsAndCharts!$A1834+$A$11,IF($C$7,8,0),1,1)</f>
        <v>57839000</v>
      </c>
      <c r="D1834" s="4">
        <f ca="1">OFFSET(InputPriceData!C$15,CalculationsAndCharts!$A1834+$A$11,IF($C$7,8,0),1,1)</f>
        <v>108.6</v>
      </c>
      <c r="E1834" s="4">
        <f ca="1">OFFSET(InputPriceData!D$15,CalculationsAndCharts!$A1834+$A$11,IF($C$7,8,0),1,1)</f>
        <v>109.05</v>
      </c>
      <c r="F1834" s="4">
        <f ca="1">OFFSET(InputPriceData!E$15,CalculationsAndCharts!$A1834+$A$11,IF($C$7,8,0),1,1)</f>
        <v>108</v>
      </c>
      <c r="G1834" s="4">
        <f ca="1">OFFSET(InputPriceData!F$15,CalculationsAndCharts!$A1834+$A$11,IF($C$7,8,0),1,1)</f>
        <v>108.16</v>
      </c>
      <c r="H1834" s="138"/>
      <c r="I1834" s="138"/>
      <c r="O1834" s="246">
        <f t="shared" ca="1" si="280"/>
        <v>0.39893758609756358</v>
      </c>
      <c r="P1834" s="246">
        <f t="shared" ca="1" si="281"/>
        <v>1.1669982869637092</v>
      </c>
      <c r="Q1834" s="246">
        <f t="shared" ca="1" si="283"/>
        <v>1.8395407065940415</v>
      </c>
      <c r="R1834" s="4">
        <f t="shared" ca="1" si="284"/>
        <v>0.63439655495552338</v>
      </c>
      <c r="S1834" s="4">
        <f t="shared" ca="1" si="282"/>
        <v>0.97672734082200752</v>
      </c>
      <c r="W1834" s="246">
        <f t="shared" ca="1" si="285"/>
        <v>0.39893758609756358</v>
      </c>
      <c r="X1834" s="246">
        <f t="shared" ca="1" si="286"/>
        <v>1.1669982869637092</v>
      </c>
      <c r="Y1834" s="246">
        <f t="shared" ca="1" si="287"/>
        <v>1.8395407065940415</v>
      </c>
      <c r="Z1834" s="4">
        <f t="shared" ca="1" si="288"/>
        <v>0.63439655495552338</v>
      </c>
      <c r="AA1834" s="4">
        <f t="shared" ca="1" si="289"/>
        <v>0.82503644387316621</v>
      </c>
    </row>
    <row r="1835" spans="1:27" x14ac:dyDescent="0.25">
      <c r="A1835">
        <v>1803</v>
      </c>
      <c r="B1835" s="176">
        <f ca="1">OFFSET(InputPriceData!B$15,CalculationsAndCharts!$A1835+$A$11,0,1,1)</f>
        <v>38940</v>
      </c>
      <c r="C1835" s="3">
        <f ca="1">OFFSET(InputPriceData!G$15,CalculationsAndCharts!$A1835+$A$11,IF($C$7,8,0),1,1)</f>
        <v>47482200</v>
      </c>
      <c r="D1835" s="4">
        <f ca="1">OFFSET(InputPriceData!C$15,CalculationsAndCharts!$A1835+$A$11,IF($C$7,8,0),1,1)</f>
        <v>108.22</v>
      </c>
      <c r="E1835" s="4">
        <f ca="1">OFFSET(InputPriceData!D$15,CalculationsAndCharts!$A1835+$A$11,IF($C$7,8,0),1,1)</f>
        <v>108.24</v>
      </c>
      <c r="F1835" s="4">
        <f ca="1">OFFSET(InputPriceData!E$15,CalculationsAndCharts!$A1835+$A$11,IF($C$7,8,0),1,1)</f>
        <v>107.55</v>
      </c>
      <c r="G1835" s="4">
        <f ca="1">OFFSET(InputPriceData!F$15,CalculationsAndCharts!$A1835+$A$11,IF($C$7,8,0),1,1)</f>
        <v>108.08</v>
      </c>
      <c r="H1835" s="138"/>
      <c r="I1835" s="138"/>
      <c r="O1835" s="246">
        <f t="shared" ca="1" si="280"/>
        <v>0.35156515576833058</v>
      </c>
      <c r="P1835" s="246">
        <f t="shared" ca="1" si="281"/>
        <v>1.3527845445906581</v>
      </c>
      <c r="Q1835" s="246">
        <f t="shared" ca="1" si="283"/>
        <v>1.8562469289546331</v>
      </c>
      <c r="R1835" s="4">
        <f t="shared" ca="1" si="284"/>
        <v>0.72877402434410732</v>
      </c>
      <c r="S1835" s="4">
        <f t="shared" ca="1" si="282"/>
        <v>0.9836205973206773</v>
      </c>
      <c r="W1835" s="246">
        <f t="shared" ca="1" si="285"/>
        <v>0.35156515576833058</v>
      </c>
      <c r="X1835" s="246">
        <f t="shared" ca="1" si="286"/>
        <v>1.3527845445906581</v>
      </c>
      <c r="Y1835" s="246">
        <f t="shared" ca="1" si="287"/>
        <v>1.8562469289546331</v>
      </c>
      <c r="Z1835" s="4">
        <f t="shared" ca="1" si="288"/>
        <v>0.72877402434410732</v>
      </c>
      <c r="AA1835" s="4">
        <f t="shared" ca="1" si="289"/>
        <v>0.87399583853921625</v>
      </c>
    </row>
    <row r="1836" spans="1:27" x14ac:dyDescent="0.25">
      <c r="A1836">
        <v>1804</v>
      </c>
      <c r="B1836" s="176">
        <f ca="1">OFFSET(InputPriceData!B$15,CalculationsAndCharts!$A1836+$A$11,0,1,1)</f>
        <v>38939</v>
      </c>
      <c r="C1836" s="3">
        <f ca="1">OFFSET(InputPriceData!G$15,CalculationsAndCharts!$A1836+$A$11,IF($C$7,8,0),1,1)</f>
        <v>69322300</v>
      </c>
      <c r="D1836" s="4">
        <f ca="1">OFFSET(InputPriceData!C$15,CalculationsAndCharts!$A1836+$A$11,IF($C$7,8,0),1,1)</f>
        <v>107.71</v>
      </c>
      <c r="E1836" s="4">
        <f ca="1">OFFSET(InputPriceData!D$15,CalculationsAndCharts!$A1836+$A$11,IF($C$7,8,0),1,1)</f>
        <v>108.49</v>
      </c>
      <c r="F1836" s="4">
        <f ca="1">OFFSET(InputPriceData!E$15,CalculationsAndCharts!$A1836+$A$11,IF($C$7,8,0),1,1)</f>
        <v>107.45</v>
      </c>
      <c r="G1836" s="4">
        <f ca="1">OFFSET(InputPriceData!F$15,CalculationsAndCharts!$A1836+$A$11,IF($C$7,8,0),1,1)</f>
        <v>108.38</v>
      </c>
      <c r="H1836" s="138"/>
      <c r="I1836" s="138"/>
      <c r="O1836" s="246">
        <f t="shared" ca="1" si="280"/>
        <v>0.69652685102273981</v>
      </c>
      <c r="P1836" s="246">
        <f t="shared" ca="1" si="281"/>
        <v>1.5220382502770022</v>
      </c>
      <c r="Q1836" s="246">
        <f t="shared" ca="1" si="283"/>
        <v>1.8731048728099224</v>
      </c>
      <c r="R1836" s="4">
        <f t="shared" ca="1" si="284"/>
        <v>0.81257503109995621</v>
      </c>
      <c r="S1836" s="4">
        <f t="shared" ca="1" si="282"/>
        <v>0.98917443127156213</v>
      </c>
      <c r="W1836" s="246">
        <f t="shared" ca="1" si="285"/>
        <v>0.69652685102273981</v>
      </c>
      <c r="X1836" s="246">
        <f t="shared" ca="1" si="286"/>
        <v>1.5220382502770022</v>
      </c>
      <c r="Y1836" s="246">
        <f t="shared" ca="1" si="287"/>
        <v>1.8731048728099224</v>
      </c>
      <c r="Z1836" s="4">
        <f t="shared" ca="1" si="288"/>
        <v>0.81257503109995621</v>
      </c>
      <c r="AA1836" s="4">
        <f t="shared" ca="1" si="289"/>
        <v>0.9151302383461144</v>
      </c>
    </row>
    <row r="1837" spans="1:27" x14ac:dyDescent="0.25">
      <c r="A1837">
        <v>1805</v>
      </c>
      <c r="B1837" s="176">
        <f ca="1">OFFSET(InputPriceData!B$15,CalculationsAndCharts!$A1837+$A$11,0,1,1)</f>
        <v>38938</v>
      </c>
      <c r="C1837" s="3">
        <f ca="1">OFFSET(InputPriceData!G$15,CalculationsAndCharts!$A1837+$A$11,IF($C$7,8,0),1,1)</f>
        <v>78910600</v>
      </c>
      <c r="D1837" s="4">
        <f ca="1">OFFSET(InputPriceData!C$15,CalculationsAndCharts!$A1837+$A$11,IF($C$7,8,0),1,1)</f>
        <v>109.07</v>
      </c>
      <c r="E1837" s="4">
        <f ca="1">OFFSET(InputPriceData!D$15,CalculationsAndCharts!$A1837+$A$11,IF($C$7,8,0),1,1)</f>
        <v>109.43</v>
      </c>
      <c r="F1837" s="4">
        <f ca="1">OFFSET(InputPriceData!E$15,CalculationsAndCharts!$A1837+$A$11,IF($C$7,8,0),1,1)</f>
        <v>107.74</v>
      </c>
      <c r="G1837" s="4">
        <f ca="1">OFFSET(InputPriceData!F$15,CalculationsAndCharts!$A1837+$A$11,IF($C$7,8,0),1,1)</f>
        <v>108.05</v>
      </c>
      <c r="H1837" s="138"/>
      <c r="I1837" s="138"/>
      <c r="O1837" s="246">
        <f t="shared" ca="1" si="280"/>
        <v>0.41316033478282921</v>
      </c>
      <c r="P1837" s="246">
        <f t="shared" ca="1" si="281"/>
        <v>1.662992480660644</v>
      </c>
      <c r="Q1837" s="246">
        <f t="shared" ca="1" si="283"/>
        <v>1.8901159160544121</v>
      </c>
      <c r="R1837" s="4">
        <f t="shared" ca="1" si="284"/>
        <v>0.8798362399551215</v>
      </c>
      <c r="S1837" s="4">
        <f t="shared" ca="1" si="282"/>
        <v>0.99329388148474895</v>
      </c>
      <c r="W1837" s="246">
        <f t="shared" ca="1" si="285"/>
        <v>0.41316033478282921</v>
      </c>
      <c r="X1837" s="246">
        <f t="shared" ca="1" si="286"/>
        <v>1.662992480660644</v>
      </c>
      <c r="Y1837" s="246">
        <f t="shared" ca="1" si="287"/>
        <v>1.8901159160544121</v>
      </c>
      <c r="Z1837" s="4">
        <f t="shared" ca="1" si="288"/>
        <v>0.8798362399551215</v>
      </c>
      <c r="AA1837" s="4">
        <f t="shared" ca="1" si="289"/>
        <v>0.94667030374533434</v>
      </c>
    </row>
    <row r="1838" spans="1:27" x14ac:dyDescent="0.25">
      <c r="A1838">
        <v>1806</v>
      </c>
      <c r="B1838" s="176">
        <f ca="1">OFFSET(InputPriceData!B$15,CalculationsAndCharts!$A1838+$A$11,0,1,1)</f>
        <v>38937</v>
      </c>
      <c r="C1838" s="3">
        <f ca="1">OFFSET(InputPriceData!G$15,CalculationsAndCharts!$A1838+$A$11,IF($C$7,8,0),1,1)</f>
        <v>90901300</v>
      </c>
      <c r="D1838" s="4">
        <f ca="1">OFFSET(InputPriceData!C$15,CalculationsAndCharts!$A1838+$A$11,IF($C$7,8,0),1,1)</f>
        <v>109</v>
      </c>
      <c r="E1838" s="4">
        <f ca="1">OFFSET(InputPriceData!D$15,CalculationsAndCharts!$A1838+$A$11,IF($C$7,8,0),1,1)</f>
        <v>109.31</v>
      </c>
      <c r="F1838" s="4">
        <f ca="1">OFFSET(InputPriceData!E$15,CalculationsAndCharts!$A1838+$A$11,IF($C$7,8,0),1,1)</f>
        <v>108.03</v>
      </c>
      <c r="G1838" s="4">
        <f ca="1">OFFSET(InputPriceData!F$15,CalculationsAndCharts!$A1838+$A$11,IF($C$7,8,0),1,1)</f>
        <v>108.42</v>
      </c>
      <c r="H1838" s="138"/>
      <c r="I1838" s="138"/>
      <c r="O1838" s="246">
        <f t="shared" ca="1" si="280"/>
        <v>0.83477252439541894</v>
      </c>
      <c r="P1838" s="246">
        <f t="shared" ca="1" si="281"/>
        <v>1.7462480750739338</v>
      </c>
      <c r="Q1838" s="246">
        <f t="shared" ca="1" si="283"/>
        <v>1.9072814490962786</v>
      </c>
      <c r="R1838" s="4">
        <f t="shared" ca="1" si="284"/>
        <v>0.91556916044108394</v>
      </c>
      <c r="S1838" s="4">
        <f t="shared" ca="1" si="282"/>
        <v>0.99537114732544851</v>
      </c>
      <c r="W1838" s="246">
        <f t="shared" ca="1" si="285"/>
        <v>0.83477252439541894</v>
      </c>
      <c r="X1838" s="246">
        <f t="shared" ca="1" si="286"/>
        <v>1.7462480750739338</v>
      </c>
      <c r="Y1838" s="246">
        <f t="shared" ca="1" si="287"/>
        <v>1.9072814490962786</v>
      </c>
      <c r="Z1838" s="4">
        <f t="shared" ca="1" si="288"/>
        <v>0.91556916044108394</v>
      </c>
      <c r="AA1838" s="4">
        <f t="shared" ca="1" si="289"/>
        <v>0.9629208915441726</v>
      </c>
    </row>
    <row r="1839" spans="1:27" x14ac:dyDescent="0.25">
      <c r="A1839">
        <v>1807</v>
      </c>
      <c r="B1839" s="176">
        <f ca="1">OFFSET(InputPriceData!B$15,CalculationsAndCharts!$A1839+$A$11,0,1,1)</f>
        <v>38936</v>
      </c>
      <c r="C1839" s="3">
        <f ca="1">OFFSET(InputPriceData!G$15,CalculationsAndCharts!$A1839+$A$11,IF($C$7,8,0),1,1)</f>
        <v>45377300</v>
      </c>
      <c r="D1839" s="4">
        <f ca="1">OFFSET(InputPriceData!C$15,CalculationsAndCharts!$A1839+$A$11,IF($C$7,8,0),1,1)</f>
        <v>108.83</v>
      </c>
      <c r="E1839" s="4">
        <f ca="1">OFFSET(InputPriceData!D$15,CalculationsAndCharts!$A1839+$A$11,IF($C$7,8,0),1,1)</f>
        <v>108.98</v>
      </c>
      <c r="F1839" s="4">
        <f ca="1">OFFSET(InputPriceData!E$15,CalculationsAndCharts!$A1839+$A$11,IF($C$7,8,0),1,1)</f>
        <v>108.4</v>
      </c>
      <c r="G1839" s="4">
        <f ca="1">OFFSET(InputPriceData!F$15,CalculationsAndCharts!$A1839+$A$11,IF($C$7,8,0),1,1)</f>
        <v>108.83</v>
      </c>
      <c r="H1839" s="138"/>
      <c r="I1839" s="138"/>
      <c r="O1839" s="246">
        <f t="shared" ca="1" si="280"/>
        <v>1.3356850025471416</v>
      </c>
      <c r="P1839" s="246">
        <f t="shared" ca="1" si="281"/>
        <v>1.7377943988397559</v>
      </c>
      <c r="Q1839" s="246">
        <f t="shared" ca="1" si="283"/>
        <v>1.9246028749710178</v>
      </c>
      <c r="R1839" s="4">
        <f t="shared" ca="1" si="284"/>
        <v>0.90293661172356143</v>
      </c>
      <c r="S1839" s="4">
        <f t="shared" ca="1" si="282"/>
        <v>0.99464520090694519</v>
      </c>
      <c r="W1839" s="246">
        <f t="shared" ca="1" si="285"/>
        <v>1.3356850025471416</v>
      </c>
      <c r="X1839" s="246">
        <f t="shared" ca="1" si="286"/>
        <v>1.7377943988397559</v>
      </c>
      <c r="Y1839" s="246">
        <f t="shared" ca="1" si="287"/>
        <v>1.9246028749710178</v>
      </c>
      <c r="Z1839" s="4">
        <f t="shared" ca="1" si="288"/>
        <v>0.90293661172356143</v>
      </c>
      <c r="AA1839" s="4">
        <f t="shared" ca="1" si="289"/>
        <v>0.95721487085211521</v>
      </c>
    </row>
    <row r="1840" spans="1:27" x14ac:dyDescent="0.25">
      <c r="A1840">
        <v>1808</v>
      </c>
      <c r="B1840" s="176">
        <f ca="1">OFFSET(InputPriceData!B$15,CalculationsAndCharts!$A1840+$A$11,0,1,1)</f>
        <v>38933</v>
      </c>
      <c r="C1840" s="3">
        <f ca="1">OFFSET(InputPriceData!G$15,CalculationsAndCharts!$A1840+$A$11,IF($C$7,8,0),1,1)</f>
        <v>96294200</v>
      </c>
      <c r="D1840" s="4">
        <f ca="1">OFFSET(InputPriceData!C$15,CalculationsAndCharts!$A1840+$A$11,IF($C$7,8,0),1,1)</f>
        <v>109.84</v>
      </c>
      <c r="E1840" s="4">
        <f ca="1">OFFSET(InputPriceData!D$15,CalculationsAndCharts!$A1840+$A$11,IF($C$7,8,0),1,1)</f>
        <v>110.14</v>
      </c>
      <c r="F1840" s="4">
        <f ca="1">OFFSET(InputPriceData!E$15,CalculationsAndCharts!$A1840+$A$11,IF($C$7,8,0),1,1)</f>
        <v>108.48</v>
      </c>
      <c r="G1840" s="4">
        <f ca="1">OFFSET(InputPriceData!F$15,CalculationsAndCharts!$A1840+$A$11,IF($C$7,8,0),1,1)</f>
        <v>109.09</v>
      </c>
      <c r="H1840" s="138"/>
      <c r="I1840" s="138"/>
      <c r="O1840" s="246">
        <f t="shared" ca="1" si="280"/>
        <v>1.7235024456946808</v>
      </c>
      <c r="P1840" s="246">
        <f t="shared" ca="1" si="281"/>
        <v>1.6442126813228533</v>
      </c>
      <c r="Q1840" s="246">
        <f t="shared" ca="1" si="283"/>
        <v>1.9420816094561228</v>
      </c>
      <c r="R1840" s="4">
        <f t="shared" ca="1" si="284"/>
        <v>0.84662388713073322</v>
      </c>
      <c r="S1840" s="4">
        <f t="shared" ca="1" si="282"/>
        <v>0.99129514958147458</v>
      </c>
      <c r="W1840" s="246">
        <f t="shared" ca="1" si="285"/>
        <v>1.7235024456946808</v>
      </c>
      <c r="X1840" s="246">
        <f t="shared" ca="1" si="286"/>
        <v>1.6442126813228533</v>
      </c>
      <c r="Y1840" s="246">
        <f t="shared" ca="1" si="287"/>
        <v>1.9420816094561228</v>
      </c>
      <c r="Z1840" s="4">
        <f t="shared" ca="1" si="288"/>
        <v>0.84662388713073322</v>
      </c>
      <c r="AA1840" s="4">
        <f t="shared" ca="1" si="289"/>
        <v>0.93125484755290266</v>
      </c>
    </row>
    <row r="1841" spans="1:27" x14ac:dyDescent="0.25">
      <c r="A1841">
        <v>1809</v>
      </c>
      <c r="B1841" s="176">
        <f ca="1">OFFSET(InputPriceData!B$15,CalculationsAndCharts!$A1841+$A$11,0,1,1)</f>
        <v>38932</v>
      </c>
      <c r="C1841" s="3">
        <f ca="1">OFFSET(InputPriceData!G$15,CalculationsAndCharts!$A1841+$A$11,IF($C$7,8,0),1,1)</f>
        <v>63693800</v>
      </c>
      <c r="D1841" s="4">
        <f ca="1">OFFSET(InputPriceData!C$15,CalculationsAndCharts!$A1841+$A$11,IF($C$7,8,0),1,1)</f>
        <v>108.36</v>
      </c>
      <c r="E1841" s="4">
        <f ca="1">OFFSET(InputPriceData!D$15,CalculationsAndCharts!$A1841+$A$11,IF($C$7,8,0),1,1)</f>
        <v>109.39</v>
      </c>
      <c r="F1841" s="4">
        <f ca="1">OFFSET(InputPriceData!E$15,CalculationsAndCharts!$A1841+$A$11,IF($C$7,8,0),1,1)</f>
        <v>108.2</v>
      </c>
      <c r="G1841" s="4">
        <f ca="1">OFFSET(InputPriceData!F$15,CalculationsAndCharts!$A1841+$A$11,IF($C$7,8,0),1,1)</f>
        <v>109.28</v>
      </c>
      <c r="H1841" s="138"/>
      <c r="I1841" s="138"/>
      <c r="O1841" s="246">
        <f t="shared" ca="1" si="280"/>
        <v>2.0705892128514423</v>
      </c>
      <c r="P1841" s="246">
        <f t="shared" ca="1" si="281"/>
        <v>1.4841713068367755</v>
      </c>
      <c r="Q1841" s="246">
        <f t="shared" ca="1" si="283"/>
        <v>1.9597190811868042</v>
      </c>
      <c r="R1841" s="4">
        <f t="shared" ca="1" si="284"/>
        <v>0.75733880487501437</v>
      </c>
      <c r="S1841" s="4">
        <f t="shared" ca="1" si="282"/>
        <v>0.98556966671506574</v>
      </c>
      <c r="W1841" s="246">
        <f t="shared" ca="1" si="285"/>
        <v>2.0705892128514423</v>
      </c>
      <c r="X1841" s="246">
        <f t="shared" ca="1" si="286"/>
        <v>1.4841713068367755</v>
      </c>
      <c r="Y1841" s="246">
        <f t="shared" ca="1" si="287"/>
        <v>1.9597190811868042</v>
      </c>
      <c r="Z1841" s="4">
        <f t="shared" ca="1" si="288"/>
        <v>0.75733880487501437</v>
      </c>
      <c r="AA1841" s="4">
        <f t="shared" ca="1" si="289"/>
        <v>0.88825485634385981</v>
      </c>
    </row>
    <row r="1842" spans="1:27" x14ac:dyDescent="0.25">
      <c r="A1842">
        <v>1810</v>
      </c>
      <c r="B1842" s="176">
        <f ca="1">OFFSET(InputPriceData!B$15,CalculationsAndCharts!$A1842+$A$11,0,1,1)</f>
        <v>38931</v>
      </c>
      <c r="C1842" s="3">
        <f ca="1">OFFSET(InputPriceData!G$15,CalculationsAndCharts!$A1842+$A$11,IF($C$7,8,0),1,1)</f>
        <v>64770900</v>
      </c>
      <c r="D1842" s="4">
        <f ca="1">OFFSET(InputPriceData!C$15,CalculationsAndCharts!$A1842+$A$11,IF($C$7,8,0),1,1)</f>
        <v>108.56</v>
      </c>
      <c r="E1842" s="4">
        <f ca="1">OFFSET(InputPriceData!D$15,CalculationsAndCharts!$A1842+$A$11,IF($C$7,8,0),1,1)</f>
        <v>109.31</v>
      </c>
      <c r="F1842" s="4">
        <f ca="1">OFFSET(InputPriceData!E$15,CalculationsAndCharts!$A1842+$A$11,IF($C$7,8,0),1,1)</f>
        <v>108.54</v>
      </c>
      <c r="G1842" s="4">
        <f ca="1">OFFSET(InputPriceData!F$15,CalculationsAndCharts!$A1842+$A$11,IF($C$7,8,0),1,1)</f>
        <v>108.99</v>
      </c>
      <c r="H1842" s="138"/>
      <c r="I1842" s="138"/>
      <c r="O1842" s="246">
        <f t="shared" ca="1" si="280"/>
        <v>1.9436015191270619</v>
      </c>
      <c r="P1842" s="246">
        <f t="shared" ca="1" si="281"/>
        <v>1.285491517583027</v>
      </c>
      <c r="Q1842" s="246">
        <f t="shared" ca="1" si="283"/>
        <v>1.9775167317727591</v>
      </c>
      <c r="R1842" s="4">
        <f t="shared" ca="1" si="284"/>
        <v>0.65005342151044099</v>
      </c>
      <c r="S1842" s="4">
        <f t="shared" ca="1" si="282"/>
        <v>0.97792202122783611</v>
      </c>
      <c r="W1842" s="246">
        <f t="shared" ca="1" si="285"/>
        <v>1.9436015191270619</v>
      </c>
      <c r="X1842" s="246">
        <f t="shared" ca="1" si="286"/>
        <v>1.285491517583027</v>
      </c>
      <c r="Y1842" s="246">
        <f t="shared" ca="1" si="287"/>
        <v>1.9775167317727591</v>
      </c>
      <c r="Z1842" s="4">
        <f t="shared" ca="1" si="288"/>
        <v>0.65005342151044099</v>
      </c>
      <c r="AA1842" s="4">
        <f t="shared" ca="1" si="289"/>
        <v>0.83336159820342315</v>
      </c>
    </row>
    <row r="1843" spans="1:27" x14ac:dyDescent="0.25">
      <c r="A1843">
        <v>1811</v>
      </c>
      <c r="B1843" s="176">
        <f ca="1">OFFSET(InputPriceData!B$15,CalculationsAndCharts!$A1843+$A$11,0,1,1)</f>
        <v>38930</v>
      </c>
      <c r="C1843" s="3">
        <f ca="1">OFFSET(InputPriceData!G$15,CalculationsAndCharts!$A1843+$A$11,IF($C$7,8,0),1,1)</f>
        <v>65225600</v>
      </c>
      <c r="D1843" s="4">
        <f ca="1">OFFSET(InputPriceData!C$15,CalculationsAndCharts!$A1843+$A$11,IF($C$7,8,0),1,1)</f>
        <v>108.35</v>
      </c>
      <c r="E1843" s="4">
        <f ca="1">OFFSET(InputPriceData!D$15,CalculationsAndCharts!$A1843+$A$11,IF($C$7,8,0),1,1)</f>
        <v>108.39</v>
      </c>
      <c r="F1843" s="4">
        <f ca="1">OFFSET(InputPriceData!E$15,CalculationsAndCharts!$A1843+$A$11,IF($C$7,8,0),1,1)</f>
        <v>107.72</v>
      </c>
      <c r="G1843" s="4">
        <f ca="1">OFFSET(InputPriceData!F$15,CalculationsAndCharts!$A1843+$A$11,IF($C$7,8,0),1,1)</f>
        <v>108.25</v>
      </c>
      <c r="H1843" s="138"/>
      <c r="I1843" s="138"/>
      <c r="O1843" s="246">
        <f t="shared" ca="1" si="280"/>
        <v>1.3301186044019238</v>
      </c>
      <c r="P1843" s="246">
        <f t="shared" ca="1" si="281"/>
        <v>1.0646011809913132</v>
      </c>
      <c r="Q1843" s="246">
        <f t="shared" ca="1" si="283"/>
        <v>1.9954760159160032</v>
      </c>
      <c r="R1843" s="4">
        <f t="shared" ca="1" si="284"/>
        <v>0.53350737994343611</v>
      </c>
      <c r="S1843" s="4">
        <f t="shared" ca="1" si="282"/>
        <v>0.96848356404749969</v>
      </c>
      <c r="W1843" s="246">
        <f t="shared" ca="1" si="285"/>
        <v>1.3301186044019238</v>
      </c>
      <c r="X1843" s="246">
        <f t="shared" ca="1" si="286"/>
        <v>1.0646011809913132</v>
      </c>
      <c r="Y1843" s="246">
        <f t="shared" ca="1" si="287"/>
        <v>1.9954760159160032</v>
      </c>
      <c r="Z1843" s="4">
        <f t="shared" ca="1" si="288"/>
        <v>0.53350737994343611</v>
      </c>
      <c r="AA1843" s="4">
        <f t="shared" ca="1" si="289"/>
        <v>0.76933007161568412</v>
      </c>
    </row>
    <row r="1844" spans="1:27" x14ac:dyDescent="0.25">
      <c r="A1844">
        <v>1812</v>
      </c>
      <c r="B1844" s="176">
        <f ca="1">OFFSET(InputPriceData!B$15,CalculationsAndCharts!$A1844+$A$11,0,1,1)</f>
        <v>38929</v>
      </c>
      <c r="C1844" s="3">
        <f ca="1">OFFSET(InputPriceData!G$15,CalculationsAndCharts!$A1844+$A$11,IF($C$7,8,0),1,1)</f>
        <v>49593100</v>
      </c>
      <c r="D1844" s="4">
        <f ca="1">OFFSET(InputPriceData!C$15,CalculationsAndCharts!$A1844+$A$11,IF($C$7,8,0),1,1)</f>
        <v>108.63</v>
      </c>
      <c r="E1844" s="4">
        <f ca="1">OFFSET(InputPriceData!D$15,CalculationsAndCharts!$A1844+$A$11,IF($C$7,8,0),1,1)</f>
        <v>108.88</v>
      </c>
      <c r="F1844" s="4">
        <f ca="1">OFFSET(InputPriceData!E$15,CalculationsAndCharts!$A1844+$A$11,IF($C$7,8,0),1,1)</f>
        <v>108.45</v>
      </c>
      <c r="G1844" s="4">
        <f ca="1">OFFSET(InputPriceData!F$15,CalculationsAndCharts!$A1844+$A$11,IF($C$7,8,0),1,1)</f>
        <v>108.79</v>
      </c>
      <c r="H1844" s="138"/>
      <c r="I1844" s="138"/>
      <c r="O1844" s="246">
        <f t="shared" ca="1" si="280"/>
        <v>1.9956932702610979</v>
      </c>
      <c r="P1844" s="246">
        <f t="shared" ca="1" si="281"/>
        <v>0.79067827652163758</v>
      </c>
      <c r="Q1844" s="246">
        <f t="shared" ca="1" si="283"/>
        <v>2.0135984015297712</v>
      </c>
      <c r="R1844" s="4">
        <f t="shared" ca="1" si="284"/>
        <v>0.39266930085013146</v>
      </c>
      <c r="S1844" s="4">
        <f t="shared" ca="1" si="282"/>
        <v>0.95512563652400528</v>
      </c>
      <c r="W1844" s="246">
        <f t="shared" ca="1" si="285"/>
        <v>1.9956932702610979</v>
      </c>
      <c r="X1844" s="246">
        <f t="shared" ca="1" si="286"/>
        <v>0.79067827652163758</v>
      </c>
      <c r="Y1844" s="246">
        <f t="shared" ca="1" si="287"/>
        <v>2.0135984015297712</v>
      </c>
      <c r="Z1844" s="4">
        <f t="shared" ca="1" si="288"/>
        <v>0.39266930085013146</v>
      </c>
      <c r="AA1844" s="4">
        <f t="shared" ca="1" si="289"/>
        <v>0.68506733609090109</v>
      </c>
    </row>
    <row r="1845" spans="1:27" x14ac:dyDescent="0.25">
      <c r="A1845">
        <v>1813</v>
      </c>
      <c r="B1845" s="176">
        <f ca="1">OFFSET(InputPriceData!B$15,CalculationsAndCharts!$A1845+$A$11,0,1,1)</f>
        <v>38926</v>
      </c>
      <c r="C1845" s="3">
        <f ca="1">OFFSET(InputPriceData!G$15,CalculationsAndCharts!$A1845+$A$11,IF($C$7,8,0),1,1)</f>
        <v>82137000</v>
      </c>
      <c r="D1845" s="4">
        <f ca="1">OFFSET(InputPriceData!C$15,CalculationsAndCharts!$A1845+$A$11,IF($C$7,8,0),1,1)</f>
        <v>108.1</v>
      </c>
      <c r="E1845" s="4">
        <f ca="1">OFFSET(InputPriceData!D$15,CalculationsAndCharts!$A1845+$A$11,IF($C$7,8,0),1,1)</f>
        <v>109.04</v>
      </c>
      <c r="F1845" s="4">
        <f ca="1">OFFSET(InputPriceData!E$15,CalculationsAndCharts!$A1845+$A$11,IF($C$7,8,0),1,1)</f>
        <v>107.95</v>
      </c>
      <c r="G1845" s="4">
        <f ca="1">OFFSET(InputPriceData!F$15,CalculationsAndCharts!$A1845+$A$11,IF($C$7,8,0),1,1)</f>
        <v>108.9</v>
      </c>
      <c r="H1845" s="138"/>
      <c r="I1845" s="138"/>
      <c r="O1845" s="246">
        <f t="shared" ca="1" si="280"/>
        <v>2.2692468801550048</v>
      </c>
      <c r="P1845" s="246">
        <f t="shared" ca="1" si="281"/>
        <v>0.47102103152478775</v>
      </c>
      <c r="Q1845" s="246">
        <f t="shared" ca="1" si="283"/>
        <v>2.0318853698584975</v>
      </c>
      <c r="R1845" s="4">
        <f t="shared" ca="1" si="284"/>
        <v>0.23181476598632633</v>
      </c>
      <c r="S1845" s="4">
        <f t="shared" ca="1" si="282"/>
        <v>0.93644182724746516</v>
      </c>
      <c r="W1845" s="246">
        <f t="shared" ca="1" si="285"/>
        <v>2.2692468801550048</v>
      </c>
      <c r="X1845" s="246">
        <f t="shared" ca="1" si="286"/>
        <v>0.47102103152478775</v>
      </c>
      <c r="Y1845" s="246">
        <f t="shared" ca="1" si="287"/>
        <v>2.0318853698584975</v>
      </c>
      <c r="Z1845" s="4">
        <f t="shared" ca="1" si="288"/>
        <v>0.23181476598632633</v>
      </c>
      <c r="AA1845" s="4">
        <f t="shared" ca="1" si="289"/>
        <v>0.57820059201397622</v>
      </c>
    </row>
    <row r="1846" spans="1:27" x14ac:dyDescent="0.25">
      <c r="A1846">
        <v>1814</v>
      </c>
      <c r="B1846" s="176">
        <f ca="1">OFFSET(InputPriceData!B$15,CalculationsAndCharts!$A1846+$A$11,0,1,1)</f>
        <v>38925</v>
      </c>
      <c r="C1846" s="3">
        <f ca="1">OFFSET(InputPriceData!G$15,CalculationsAndCharts!$A1846+$A$11,IF($C$7,8,0),1,1)</f>
        <v>87257100</v>
      </c>
      <c r="D1846" s="4">
        <f ca="1">OFFSET(InputPriceData!C$15,CalculationsAndCharts!$A1846+$A$11,IF($C$7,8,0),1,1)</f>
        <v>108.39</v>
      </c>
      <c r="E1846" s="4">
        <f ca="1">OFFSET(InputPriceData!D$15,CalculationsAndCharts!$A1846+$A$11,IF($C$7,8,0),1,1)</f>
        <v>108.65</v>
      </c>
      <c r="F1846" s="4">
        <f ca="1">OFFSET(InputPriceData!E$15,CalculationsAndCharts!$A1846+$A$11,IF($C$7,8,0),1,1)</f>
        <v>107.39</v>
      </c>
      <c r="G1846" s="4">
        <f ca="1">OFFSET(InputPriceData!F$15,CalculationsAndCharts!$A1846+$A$11,IF($C$7,8,0),1,1)</f>
        <v>107.82</v>
      </c>
      <c r="H1846" s="138"/>
      <c r="I1846" s="138"/>
      <c r="O1846" s="246">
        <f t="shared" ca="1" si="280"/>
        <v>1.3188534611783265</v>
      </c>
      <c r="P1846" s="246">
        <f t="shared" ca="1" si="281"/>
        <v>0.1772883277710432</v>
      </c>
      <c r="Q1846" s="246">
        <f t="shared" ca="1" si="283"/>
        <v>2.0503384155988877</v>
      </c>
      <c r="R1846" s="4">
        <f t="shared" ca="1" si="284"/>
        <v>8.6467836929865385E-2</v>
      </c>
      <c r="S1846" s="4">
        <f t="shared" ca="1" si="282"/>
        <v>0.91524268705582967</v>
      </c>
      <c r="W1846" s="246">
        <f t="shared" ca="1" si="285"/>
        <v>1.3188534611783265</v>
      </c>
      <c r="X1846" s="246">
        <f t="shared" ca="1" si="286"/>
        <v>0.1772883277710432</v>
      </c>
      <c r="Y1846" s="246">
        <f t="shared" ca="1" si="287"/>
        <v>2.0503384155988877</v>
      </c>
      <c r="Z1846" s="4">
        <f t="shared" ca="1" si="288"/>
        <v>8.6467836929865385E-2</v>
      </c>
      <c r="AA1846" s="4">
        <f t="shared" ca="1" si="289"/>
        <v>0.47020480013710725</v>
      </c>
    </row>
    <row r="1847" spans="1:27" x14ac:dyDescent="0.25">
      <c r="A1847">
        <v>1815</v>
      </c>
      <c r="B1847" s="176">
        <f ca="1">OFFSET(InputPriceData!B$15,CalculationsAndCharts!$A1847+$A$11,0,1,1)</f>
        <v>38924</v>
      </c>
      <c r="C1847" s="3">
        <f ca="1">OFFSET(InputPriceData!G$15,CalculationsAndCharts!$A1847+$A$11,IF($C$7,8,0),1,1)</f>
        <v>84525800</v>
      </c>
      <c r="D1847" s="4">
        <f ca="1">OFFSET(InputPriceData!C$15,CalculationsAndCharts!$A1847+$A$11,IF($C$7,8,0),1,1)</f>
        <v>107.72</v>
      </c>
      <c r="E1847" s="4">
        <f ca="1">OFFSET(InputPriceData!D$15,CalculationsAndCharts!$A1847+$A$11,IF($C$7,8,0),1,1)</f>
        <v>108.45</v>
      </c>
      <c r="F1847" s="4">
        <f ca="1">OFFSET(InputPriceData!E$15,CalculationsAndCharts!$A1847+$A$11,IF($C$7,8,0),1,1)</f>
        <v>107.37</v>
      </c>
      <c r="G1847" s="4">
        <f ca="1">OFFSET(InputPriceData!F$15,CalculationsAndCharts!$A1847+$A$11,IF($C$7,8,0),1,1)</f>
        <v>107.92</v>
      </c>
      <c r="H1847" s="138"/>
      <c r="I1847" s="138"/>
      <c r="O1847" s="246">
        <f t="shared" ca="1" si="280"/>
        <v>1.5116321226811926</v>
      </c>
      <c r="P1847" s="246">
        <f t="shared" ca="1" si="281"/>
        <v>-8.1526631653854542E-2</v>
      </c>
      <c r="Q1847" s="246">
        <f t="shared" ca="1" si="283"/>
        <v>2.0689590470220867</v>
      </c>
      <c r="R1847" s="4">
        <f t="shared" ca="1" si="284"/>
        <v>-3.9404661861818006E-2</v>
      </c>
      <c r="S1847" s="4">
        <f t="shared" ca="1" si="282"/>
        <v>0.89223783531914624</v>
      </c>
      <c r="W1847" s="246">
        <f t="shared" ca="1" si="285"/>
        <v>1.5116321226811926</v>
      </c>
      <c r="X1847" s="246">
        <f t="shared" ca="1" si="286"/>
        <v>-8.1526631653854542E-2</v>
      </c>
      <c r="Y1847" s="246">
        <f t="shared" ca="1" si="287"/>
        <v>2.0689590470220867</v>
      </c>
      <c r="Z1847" s="4">
        <f t="shared" ca="1" si="288"/>
        <v>-3.9404661861818006E-2</v>
      </c>
      <c r="AA1847" s="4">
        <f t="shared" ca="1" si="289"/>
        <v>0.36637001272528186</v>
      </c>
    </row>
    <row r="1848" spans="1:27" x14ac:dyDescent="0.25">
      <c r="A1848">
        <v>1816</v>
      </c>
      <c r="B1848" s="176">
        <f ca="1">OFFSET(InputPriceData!B$15,CalculationsAndCharts!$A1848+$A$11,0,1,1)</f>
        <v>38923</v>
      </c>
      <c r="C1848" s="3">
        <f ca="1">OFFSET(InputPriceData!G$15,CalculationsAndCharts!$A1848+$A$11,IF($C$7,8,0),1,1)</f>
        <v>95480700</v>
      </c>
      <c r="D1848" s="4">
        <f ca="1">OFFSET(InputPriceData!C$15,CalculationsAndCharts!$A1848+$A$11,IF($C$7,8,0),1,1)</f>
        <v>107.2</v>
      </c>
      <c r="E1848" s="4">
        <f ca="1">OFFSET(InputPriceData!D$15,CalculationsAndCharts!$A1848+$A$11,IF($C$7,8,0),1,1)</f>
        <v>108.32</v>
      </c>
      <c r="F1848" s="4">
        <f ca="1">OFFSET(InputPriceData!E$15,CalculationsAndCharts!$A1848+$A$11,IF($C$7,8,0),1,1)</f>
        <v>106.98</v>
      </c>
      <c r="G1848" s="4">
        <f ca="1">OFFSET(InputPriceData!F$15,CalculationsAndCharts!$A1848+$A$11,IF($C$7,8,0),1,1)</f>
        <v>107.78</v>
      </c>
      <c r="H1848" s="138"/>
      <c r="I1848" s="138"/>
      <c r="O1848" s="246">
        <f t="shared" ca="1" si="280"/>
        <v>1.4681778375950953</v>
      </c>
      <c r="P1848" s="246">
        <f t="shared" ca="1" si="281"/>
        <v>-0.30067903966960763</v>
      </c>
      <c r="Q1848" s="246">
        <f t="shared" ca="1" si="283"/>
        <v>2.0877487860969595</v>
      </c>
      <c r="R1848" s="4">
        <f t="shared" ca="1" si="284"/>
        <v>-0.14402069907640863</v>
      </c>
      <c r="S1848" s="4">
        <f t="shared" ca="1" si="282"/>
        <v>0.86856098517092051</v>
      </c>
      <c r="W1848" s="246">
        <f t="shared" ca="1" si="285"/>
        <v>1.4681778375950953</v>
      </c>
      <c r="X1848" s="246">
        <f t="shared" ca="1" si="286"/>
        <v>-0.30067903966960763</v>
      </c>
      <c r="Y1848" s="246">
        <f t="shared" ca="1" si="287"/>
        <v>2.0877487860969595</v>
      </c>
      <c r="Z1848" s="4">
        <f t="shared" ca="1" si="288"/>
        <v>-0.14402069907640863</v>
      </c>
      <c r="AA1848" s="4">
        <f t="shared" ca="1" si="289"/>
        <v>0.27162728130001224</v>
      </c>
    </row>
    <row r="1849" spans="1:27" x14ac:dyDescent="0.25">
      <c r="A1849">
        <v>1817</v>
      </c>
      <c r="B1849" s="176">
        <f ca="1">OFFSET(InputPriceData!B$15,CalculationsAndCharts!$A1849+$A$11,0,1,1)</f>
        <v>38922</v>
      </c>
      <c r="C1849" s="3">
        <f ca="1">OFFSET(InputPriceData!G$15,CalculationsAndCharts!$A1849+$A$11,IF($C$7,8,0),1,1)</f>
        <v>92884000</v>
      </c>
      <c r="D1849" s="4">
        <f ca="1">OFFSET(InputPriceData!C$15,CalculationsAndCharts!$A1849+$A$11,IF($C$7,8,0),1,1)</f>
        <v>105.89</v>
      </c>
      <c r="E1849" s="4">
        <f ca="1">OFFSET(InputPriceData!D$15,CalculationsAndCharts!$A1849+$A$11,IF($C$7,8,0),1,1)</f>
        <v>107.49</v>
      </c>
      <c r="F1849" s="4">
        <f ca="1">OFFSET(InputPriceData!E$15,CalculationsAndCharts!$A1849+$A$11,IF($C$7,8,0),1,1)</f>
        <v>105.89</v>
      </c>
      <c r="G1849" s="4">
        <f ca="1">OFFSET(InputPriceData!F$15,CalculationsAndCharts!$A1849+$A$11,IF($C$7,8,0),1,1)</f>
        <v>107.4</v>
      </c>
      <c r="H1849" s="138"/>
      <c r="I1849" s="138"/>
      <c r="O1849" s="246">
        <f t="shared" ca="1" si="280"/>
        <v>1.1666242773217586</v>
      </c>
      <c r="P1849" s="246">
        <f t="shared" ca="1" si="281"/>
        <v>-0.42178686027266299</v>
      </c>
      <c r="Q1849" s="246">
        <f t="shared" ca="1" si="283"/>
        <v>2.1067091686144899</v>
      </c>
      <c r="R1849" s="4">
        <f t="shared" ca="1" si="284"/>
        <v>-0.20021124251813918</v>
      </c>
      <c r="S1849" s="4">
        <f t="shared" ca="1" si="282"/>
        <v>0.85359883196577002</v>
      </c>
      <c r="W1849" s="246">
        <f t="shared" ca="1" si="285"/>
        <v>1.1666242773217586</v>
      </c>
      <c r="X1849" s="246">
        <f t="shared" ca="1" si="286"/>
        <v>-0.42178686027266299</v>
      </c>
      <c r="Y1849" s="246">
        <f t="shared" ca="1" si="287"/>
        <v>2.1067091686144899</v>
      </c>
      <c r="Z1849" s="4">
        <f t="shared" ca="1" si="288"/>
        <v>-0.20021124251813918</v>
      </c>
      <c r="AA1849" s="4">
        <f t="shared" ca="1" si="289"/>
        <v>0.217181639870066</v>
      </c>
    </row>
    <row r="1850" spans="1:27" x14ac:dyDescent="0.25">
      <c r="A1850">
        <v>1818</v>
      </c>
      <c r="B1850" s="176">
        <f ca="1">OFFSET(InputPriceData!B$15,CalculationsAndCharts!$A1850+$A$11,0,1,1)</f>
        <v>38919</v>
      </c>
      <c r="C1850" s="3">
        <f ca="1">OFFSET(InputPriceData!G$15,CalculationsAndCharts!$A1850+$A$11,IF($C$7,8,0),1,1)</f>
        <v>101560000</v>
      </c>
      <c r="D1850" s="4">
        <f ca="1">OFFSET(InputPriceData!C$15,CalculationsAndCharts!$A1850+$A$11,IF($C$7,8,0),1,1)</f>
        <v>106.49</v>
      </c>
      <c r="E1850" s="4">
        <f ca="1">OFFSET(InputPriceData!D$15,CalculationsAndCharts!$A1850+$A$11,IF($C$7,8,0),1,1)</f>
        <v>106.53</v>
      </c>
      <c r="F1850" s="4">
        <f ca="1">OFFSET(InputPriceData!E$15,CalculationsAndCharts!$A1850+$A$11,IF($C$7,8,0),1,1)</f>
        <v>105.36</v>
      </c>
      <c r="G1850" s="4">
        <f ca="1">OFFSET(InputPriceData!F$15,CalculationsAndCharts!$A1850+$A$11,IF($C$7,8,0),1,1)</f>
        <v>105.47</v>
      </c>
      <c r="H1850" s="138"/>
      <c r="I1850" s="138"/>
      <c r="O1850" s="246">
        <f t="shared" ca="1" si="280"/>
        <v>-0.78659536260088614</v>
      </c>
      <c r="P1850" s="246">
        <f t="shared" ca="1" si="281"/>
        <v>-0.39634854575024803</v>
      </c>
      <c r="Q1850" s="246">
        <f t="shared" ca="1" si="283"/>
        <v>2.1258417443133095</v>
      </c>
      <c r="R1850" s="4">
        <f t="shared" ca="1" si="284"/>
        <v>-0.18644310979897363</v>
      </c>
      <c r="S1850" s="4">
        <f t="shared" ca="1" si="282"/>
        <v>0.85743314139472926</v>
      </c>
      <c r="W1850" s="246">
        <f t="shared" ca="1" si="285"/>
        <v>-0.78659536260088614</v>
      </c>
      <c r="X1850" s="246">
        <f t="shared" ca="1" si="286"/>
        <v>-0.39634854575024803</v>
      </c>
      <c r="Y1850" s="246">
        <f t="shared" ca="1" si="287"/>
        <v>2.1258417443133095</v>
      </c>
      <c r="Z1850" s="4">
        <f t="shared" ca="1" si="288"/>
        <v>-0.18644310979897363</v>
      </c>
      <c r="AA1850" s="4">
        <f t="shared" ca="1" si="289"/>
        <v>0.23076684552856436</v>
      </c>
    </row>
    <row r="1851" spans="1:27" x14ac:dyDescent="0.25">
      <c r="A1851">
        <v>1819</v>
      </c>
      <c r="B1851" s="176">
        <f ca="1">OFFSET(InputPriceData!B$15,CalculationsAndCharts!$A1851+$A$11,0,1,1)</f>
        <v>38918</v>
      </c>
      <c r="C1851" s="3">
        <f ca="1">OFFSET(InputPriceData!G$15,CalculationsAndCharts!$A1851+$A$11,IF($C$7,8,0),1,1)</f>
        <v>112259800</v>
      </c>
      <c r="D1851" s="4">
        <f ca="1">OFFSET(InputPriceData!C$15,CalculationsAndCharts!$A1851+$A$11,IF($C$7,8,0),1,1)</f>
        <v>107.32</v>
      </c>
      <c r="E1851" s="4">
        <f ca="1">OFFSET(InputPriceData!D$15,CalculationsAndCharts!$A1851+$A$11,IF($C$7,8,0),1,1)</f>
        <v>107.47</v>
      </c>
      <c r="F1851" s="4">
        <f ca="1">OFFSET(InputPriceData!E$15,CalculationsAndCharts!$A1851+$A$11,IF($C$7,8,0),1,1)</f>
        <v>106.08</v>
      </c>
      <c r="G1851" s="4">
        <f ca="1">OFFSET(InputPriceData!F$15,CalculationsAndCharts!$A1851+$A$11,IF($C$7,8,0),1,1)</f>
        <v>106.22</v>
      </c>
      <c r="H1851" s="138"/>
      <c r="I1851" s="138"/>
      <c r="O1851" s="246">
        <f t="shared" ca="1" si="280"/>
        <v>-0.11656835149930056</v>
      </c>
      <c r="P1851" s="246">
        <f t="shared" ca="1" si="281"/>
        <v>-0.28443968301555339</v>
      </c>
      <c r="Q1851" s="246">
        <f t="shared" ca="1" si="283"/>
        <v>2.1451480770063669</v>
      </c>
      <c r="R1851" s="4">
        <f t="shared" ca="1" si="284"/>
        <v>-0.13259675920018513</v>
      </c>
      <c r="S1851" s="4">
        <f t="shared" ca="1" si="282"/>
        <v>0.87139270455275686</v>
      </c>
      <c r="W1851" s="246">
        <f t="shared" ca="1" si="285"/>
        <v>-0.11656835149930056</v>
      </c>
      <c r="X1851" s="246">
        <f t="shared" ca="1" si="286"/>
        <v>-0.28443968301555339</v>
      </c>
      <c r="Y1851" s="246">
        <f t="shared" ca="1" si="287"/>
        <v>2.1451480770063669</v>
      </c>
      <c r="Z1851" s="4">
        <f t="shared" ca="1" si="288"/>
        <v>-0.13259675920018513</v>
      </c>
      <c r="AA1851" s="4">
        <f t="shared" ca="1" si="289"/>
        <v>0.28238032730481744</v>
      </c>
    </row>
    <row r="1852" spans="1:27" x14ac:dyDescent="0.25">
      <c r="A1852">
        <v>1820</v>
      </c>
      <c r="B1852" s="176">
        <f ca="1">OFFSET(InputPriceData!B$15,CalculationsAndCharts!$A1852+$A$11,0,1,1)</f>
        <v>38917</v>
      </c>
      <c r="C1852" s="3">
        <f ca="1">OFFSET(InputPriceData!G$15,CalculationsAndCharts!$A1852+$A$11,IF($C$7,8,0),1,1)</f>
        <v>133565300</v>
      </c>
      <c r="D1852" s="4">
        <f ca="1">OFFSET(InputPriceData!C$15,CalculationsAndCharts!$A1852+$A$11,IF($C$7,8,0),1,1)</f>
        <v>105.67</v>
      </c>
      <c r="E1852" s="4">
        <f ca="1">OFFSET(InputPriceData!D$15,CalculationsAndCharts!$A1852+$A$11,IF($C$7,8,0),1,1)</f>
        <v>107.44</v>
      </c>
      <c r="F1852" s="4">
        <f ca="1">OFFSET(InputPriceData!E$15,CalculationsAndCharts!$A1852+$A$11,IF($C$7,8,0),1,1)</f>
        <v>105.27</v>
      </c>
      <c r="G1852" s="4">
        <f ca="1">OFFSET(InputPriceData!F$15,CalculationsAndCharts!$A1852+$A$11,IF($C$7,8,0),1,1)</f>
        <v>106.95</v>
      </c>
      <c r="H1852" s="138"/>
      <c r="I1852" s="138"/>
      <c r="O1852" s="246">
        <f t="shared" ca="1" si="280"/>
        <v>0.59505412997972296</v>
      </c>
      <c r="P1852" s="246">
        <f t="shared" ca="1" si="281"/>
        <v>-0.13053596345184584</v>
      </c>
      <c r="Q1852" s="246">
        <f t="shared" ca="1" si="283"/>
        <v>2.1646297447087455</v>
      </c>
      <c r="R1852" s="4">
        <f t="shared" ca="1" si="284"/>
        <v>-6.0304060669465517E-2</v>
      </c>
      <c r="S1852" s="4">
        <f t="shared" ca="1" si="282"/>
        <v>0.88788468611141125</v>
      </c>
      <c r="W1852" s="246">
        <f t="shared" ca="1" si="285"/>
        <v>0.59505412997972296</v>
      </c>
      <c r="X1852" s="246">
        <f t="shared" ca="1" si="286"/>
        <v>-0.13053596345184584</v>
      </c>
      <c r="Y1852" s="246">
        <f t="shared" ca="1" si="287"/>
        <v>2.1646297447087455</v>
      </c>
      <c r="Z1852" s="4">
        <f t="shared" ca="1" si="288"/>
        <v>-6.0304060669465517E-2</v>
      </c>
      <c r="AA1852" s="4">
        <f t="shared" ca="1" si="289"/>
        <v>0.34809249572279571</v>
      </c>
    </row>
    <row r="1853" spans="1:27" x14ac:dyDescent="0.25">
      <c r="A1853">
        <v>1821</v>
      </c>
      <c r="B1853" s="176">
        <f ca="1">OFFSET(InputPriceData!B$15,CalculationsAndCharts!$A1853+$A$11,0,1,1)</f>
        <v>38916</v>
      </c>
      <c r="C1853" s="3">
        <f ca="1">OFFSET(InputPriceData!G$15,CalculationsAndCharts!$A1853+$A$11,IF($C$7,8,0),1,1)</f>
        <v>122771000</v>
      </c>
      <c r="D1853" s="4">
        <f ca="1">OFFSET(InputPriceData!C$15,CalculationsAndCharts!$A1853+$A$11,IF($C$7,8,0),1,1)</f>
        <v>105.27</v>
      </c>
      <c r="E1853" s="4">
        <f ca="1">OFFSET(InputPriceData!D$15,CalculationsAndCharts!$A1853+$A$11,IF($C$7,8,0),1,1)</f>
        <v>105.56</v>
      </c>
      <c r="F1853" s="4">
        <f ca="1">OFFSET(InputPriceData!E$15,CalculationsAndCharts!$A1853+$A$11,IF($C$7,8,0),1,1)</f>
        <v>104.15</v>
      </c>
      <c r="G1853" s="4">
        <f ca="1">OFFSET(InputPriceData!F$15,CalculationsAndCharts!$A1853+$A$11,IF($C$7,8,0),1,1)</f>
        <v>105.49</v>
      </c>
      <c r="H1853" s="138"/>
      <c r="I1853" s="138"/>
      <c r="O1853" s="246">
        <f t="shared" ca="1" si="280"/>
        <v>-0.91905358524755787</v>
      </c>
      <c r="P1853" s="246">
        <f t="shared" ca="1" si="281"/>
        <v>0.15500126103571787</v>
      </c>
      <c r="Q1853" s="246">
        <f t="shared" ca="1" si="283"/>
        <v>2.1842883397666455</v>
      </c>
      <c r="R1853" s="4">
        <f t="shared" ca="1" si="284"/>
        <v>7.0961904714593294E-2</v>
      </c>
      <c r="S1853" s="4">
        <f t="shared" ca="1" si="282"/>
        <v>0.91267336818478517</v>
      </c>
      <c r="W1853" s="246">
        <f t="shared" ca="1" si="285"/>
        <v>-0.91905358524755787</v>
      </c>
      <c r="X1853" s="246">
        <f t="shared" ca="1" si="286"/>
        <v>0.15500126103571787</v>
      </c>
      <c r="Y1853" s="246">
        <f t="shared" ca="1" si="287"/>
        <v>2.1842883397666455</v>
      </c>
      <c r="Z1853" s="4">
        <f t="shared" ca="1" si="288"/>
        <v>7.0961904714593294E-2</v>
      </c>
      <c r="AA1853" s="4">
        <f t="shared" ca="1" si="289"/>
        <v>0.4579627413488217</v>
      </c>
    </row>
    <row r="1854" spans="1:27" x14ac:dyDescent="0.25">
      <c r="A1854">
        <v>1822</v>
      </c>
      <c r="B1854" s="176">
        <f ca="1">OFFSET(InputPriceData!B$15,CalculationsAndCharts!$A1854+$A$11,0,1,1)</f>
        <v>38915</v>
      </c>
      <c r="C1854" s="3">
        <f ca="1">OFFSET(InputPriceData!G$15,CalculationsAndCharts!$A1854+$A$11,IF($C$7,8,0),1,1)</f>
        <v>81159000</v>
      </c>
      <c r="D1854" s="4">
        <f ca="1">OFFSET(InputPriceData!C$15,CalculationsAndCharts!$A1854+$A$11,IF($C$7,8,0),1,1)</f>
        <v>105.1</v>
      </c>
      <c r="E1854" s="4">
        <f ca="1">OFFSET(InputPriceData!D$15,CalculationsAndCharts!$A1854+$A$11,IF($C$7,8,0),1,1)</f>
        <v>105.6</v>
      </c>
      <c r="F1854" s="4">
        <f ca="1">OFFSET(InputPriceData!E$15,CalculationsAndCharts!$A1854+$A$11,IF($C$7,8,0),1,1)</f>
        <v>104.79</v>
      </c>
      <c r="G1854" s="4">
        <f ca="1">OFFSET(InputPriceData!F$15,CalculationsAndCharts!$A1854+$A$11,IF($C$7,8,0),1,1)</f>
        <v>104.95</v>
      </c>
      <c r="H1854" s="138"/>
      <c r="I1854" s="138"/>
      <c r="O1854" s="246">
        <f t="shared" ca="1" si="280"/>
        <v>-1.6097098811472739</v>
      </c>
      <c r="P1854" s="246">
        <f t="shared" ca="1" si="281"/>
        <v>0.56117577470798508</v>
      </c>
      <c r="Q1854" s="246">
        <f t="shared" ca="1" si="283"/>
        <v>2.2041254689875331</v>
      </c>
      <c r="R1854" s="4">
        <f t="shared" ca="1" si="284"/>
        <v>0.25460246369992795</v>
      </c>
      <c r="S1854" s="4">
        <f t="shared" ca="1" si="282"/>
        <v>0.93935628230886914</v>
      </c>
      <c r="W1854" s="246">
        <f t="shared" ca="1" si="285"/>
        <v>-1.6097098811472739</v>
      </c>
      <c r="X1854" s="246">
        <f t="shared" ca="1" si="286"/>
        <v>0.56117577470798508</v>
      </c>
      <c r="Y1854" s="246">
        <f t="shared" ca="1" si="287"/>
        <v>2.2041254689875331</v>
      </c>
      <c r="Z1854" s="4">
        <f t="shared" ca="1" si="288"/>
        <v>0.25460246369992795</v>
      </c>
      <c r="AA1854" s="4">
        <f t="shared" ca="1" si="289"/>
        <v>0.59409885121924166</v>
      </c>
    </row>
    <row r="1855" spans="1:27" x14ac:dyDescent="0.25">
      <c r="A1855">
        <v>1823</v>
      </c>
      <c r="B1855" s="176">
        <f ca="1">OFFSET(InputPriceData!B$15,CalculationsAndCharts!$A1855+$A$11,0,1,1)</f>
        <v>38912</v>
      </c>
      <c r="C1855" s="3">
        <f ca="1">OFFSET(InputPriceData!G$15,CalculationsAndCharts!$A1855+$A$11,IF($C$7,8,0),1,1)</f>
        <v>103242500</v>
      </c>
      <c r="D1855" s="4">
        <f ca="1">OFFSET(InputPriceData!C$15,CalculationsAndCharts!$A1855+$A$11,IF($C$7,8,0),1,1)</f>
        <v>105.63</v>
      </c>
      <c r="E1855" s="4">
        <f ca="1">OFFSET(InputPriceData!D$15,CalculationsAndCharts!$A1855+$A$11,IF($C$7,8,0),1,1)</f>
        <v>105.74</v>
      </c>
      <c r="F1855" s="4">
        <f ca="1">OFFSET(InputPriceData!E$15,CalculationsAndCharts!$A1855+$A$11,IF($C$7,8,0),1,1)</f>
        <v>104.52</v>
      </c>
      <c r="G1855" s="4">
        <f ca="1">OFFSET(InputPriceData!F$15,CalculationsAndCharts!$A1855+$A$11,IF($C$7,8,0),1,1)</f>
        <v>105.11</v>
      </c>
      <c r="H1855" s="138"/>
      <c r="I1855" s="138"/>
      <c r="O1855" s="246">
        <f t="shared" ca="1" si="280"/>
        <v>-1.6290653497848491</v>
      </c>
      <c r="P1855" s="246">
        <f t="shared" ca="1" si="281"/>
        <v>0.96959349765647951</v>
      </c>
      <c r="Q1855" s="246">
        <f t="shared" ca="1" si="283"/>
        <v>2.2241427537714764</v>
      </c>
      <c r="R1855" s="4">
        <f t="shared" ca="1" si="284"/>
        <v>0.43594031723563648</v>
      </c>
      <c r="S1855" s="4">
        <f t="shared" ca="1" si="282"/>
        <v>0.95948854903168601</v>
      </c>
      <c r="W1855" s="246">
        <f t="shared" ca="1" si="285"/>
        <v>-1.6290653497848491</v>
      </c>
      <c r="X1855" s="246">
        <f t="shared" ca="1" si="286"/>
        <v>0.96959349765647951</v>
      </c>
      <c r="Y1855" s="246">
        <f t="shared" ca="1" si="287"/>
        <v>2.2241427537714764</v>
      </c>
      <c r="Z1855" s="4">
        <f t="shared" ca="1" si="288"/>
        <v>0.43594031723563648</v>
      </c>
      <c r="AA1855" s="4">
        <f t="shared" ca="1" si="289"/>
        <v>0.71181651098984566</v>
      </c>
    </row>
    <row r="1856" spans="1:27" x14ac:dyDescent="0.25">
      <c r="A1856">
        <v>1824</v>
      </c>
      <c r="B1856" s="176">
        <f ca="1">OFFSET(InputPriceData!B$15,CalculationsAndCharts!$A1856+$A$11,0,1,1)</f>
        <v>38911</v>
      </c>
      <c r="C1856" s="3">
        <f ca="1">OFFSET(InputPriceData!G$15,CalculationsAndCharts!$A1856+$A$11,IF($C$7,8,0),1,1)</f>
        <v>102405700</v>
      </c>
      <c r="D1856" s="4">
        <f ca="1">OFFSET(InputPriceData!C$15,CalculationsAndCharts!$A1856+$A$11,IF($C$7,8,0),1,1)</f>
        <v>106.74</v>
      </c>
      <c r="E1856" s="4">
        <f ca="1">OFFSET(InputPriceData!D$15,CalculationsAndCharts!$A1856+$A$11,IF($C$7,8,0),1,1)</f>
        <v>106.94</v>
      </c>
      <c r="F1856" s="4">
        <f ca="1">OFFSET(InputPriceData!E$15,CalculationsAndCharts!$A1856+$A$11,IF($C$7,8,0),1,1)</f>
        <v>105.51</v>
      </c>
      <c r="G1856" s="4">
        <f ca="1">OFFSET(InputPriceData!F$15,CalculationsAndCharts!$A1856+$A$11,IF($C$7,8,0),1,1)</f>
        <v>105.51</v>
      </c>
      <c r="H1856" s="138"/>
      <c r="I1856" s="138"/>
      <c r="O1856" s="246">
        <f t="shared" ca="1" si="280"/>
        <v>-1.3958270476244494</v>
      </c>
      <c r="P1856" s="246">
        <f t="shared" ca="1" si="281"/>
        <v>1.2874505008326622</v>
      </c>
      <c r="Q1856" s="246">
        <f t="shared" ca="1" si="283"/>
        <v>2.2443418302436693</v>
      </c>
      <c r="R1856" s="4">
        <f t="shared" ca="1" si="284"/>
        <v>0.57364278626526477</v>
      </c>
      <c r="S1856" s="4">
        <f t="shared" ca="1" si="282"/>
        <v>0.9718813389765254</v>
      </c>
      <c r="W1856" s="246">
        <f t="shared" ca="1" si="285"/>
        <v>-1.3958270476244494</v>
      </c>
      <c r="X1856" s="246">
        <f t="shared" ca="1" si="286"/>
        <v>1.2874505008326622</v>
      </c>
      <c r="Y1856" s="246">
        <f t="shared" ca="1" si="287"/>
        <v>2.2443418302436693</v>
      </c>
      <c r="Z1856" s="4">
        <f t="shared" ca="1" si="288"/>
        <v>0.57364278626526477</v>
      </c>
      <c r="AA1856" s="4">
        <f t="shared" ca="1" si="289"/>
        <v>0.79192903500045531</v>
      </c>
    </row>
    <row r="1857" spans="1:27" x14ac:dyDescent="0.25">
      <c r="A1857">
        <v>1825</v>
      </c>
      <c r="B1857" s="176">
        <f ca="1">OFFSET(InputPriceData!B$15,CalculationsAndCharts!$A1857+$A$11,0,1,1)</f>
        <v>38910</v>
      </c>
      <c r="C1857" s="3">
        <f ca="1">OFFSET(InputPriceData!G$15,CalculationsAndCharts!$A1857+$A$11,IF($C$7,8,0),1,1)</f>
        <v>82561300</v>
      </c>
      <c r="D1857" s="4">
        <f ca="1">OFFSET(InputPriceData!C$15,CalculationsAndCharts!$A1857+$A$11,IF($C$7,8,0),1,1)</f>
        <v>108.2</v>
      </c>
      <c r="E1857" s="4">
        <f ca="1">OFFSET(InputPriceData!D$15,CalculationsAndCharts!$A1857+$A$11,IF($C$7,8,0),1,1)</f>
        <v>108.41</v>
      </c>
      <c r="F1857" s="4">
        <f ca="1">OFFSET(InputPriceData!E$15,CalculationsAndCharts!$A1857+$A$11,IF($C$7,8,0),1,1)</f>
        <v>106.98</v>
      </c>
      <c r="G1857" s="4">
        <f ca="1">OFFSET(InputPriceData!F$15,CalculationsAndCharts!$A1857+$A$11,IF($C$7,8,0),1,1)</f>
        <v>107.26</v>
      </c>
      <c r="H1857" s="138"/>
      <c r="I1857" s="138"/>
      <c r="O1857" s="246">
        <f t="shared" ca="1" si="280"/>
        <v>0.27401018305560154</v>
      </c>
      <c r="P1857" s="246">
        <f t="shared" ca="1" si="281"/>
        <v>1.4381123561180784</v>
      </c>
      <c r="Q1857" s="246">
        <f t="shared" ca="1" si="283"/>
        <v>2.2647243493881626</v>
      </c>
      <c r="R1857" s="4">
        <f t="shared" ca="1" si="284"/>
        <v>0.63500547274400021</v>
      </c>
      <c r="S1857" s="4">
        <f t="shared" ca="1" si="282"/>
        <v>0.97677420405494886</v>
      </c>
      <c r="W1857" s="246">
        <f t="shared" ca="1" si="285"/>
        <v>0.27401018305560154</v>
      </c>
      <c r="X1857" s="246">
        <f t="shared" ca="1" si="286"/>
        <v>1.4381123561180784</v>
      </c>
      <c r="Y1857" s="246">
        <f t="shared" ca="1" si="287"/>
        <v>2.2647243493881626</v>
      </c>
      <c r="Z1857" s="4">
        <f t="shared" ca="1" si="288"/>
        <v>0.63500547274400021</v>
      </c>
      <c r="AA1857" s="4">
        <f t="shared" ca="1" si="289"/>
        <v>0.82536177507696917</v>
      </c>
    </row>
    <row r="1858" spans="1:27" x14ac:dyDescent="0.25">
      <c r="A1858">
        <v>1826</v>
      </c>
      <c r="B1858" s="176">
        <f ca="1">OFFSET(InputPriceData!B$15,CalculationsAndCharts!$A1858+$A$11,0,1,1)</f>
        <v>38909</v>
      </c>
      <c r="C1858" s="3">
        <f ca="1">OFFSET(InputPriceData!G$15,CalculationsAndCharts!$A1858+$A$11,IF($C$7,8,0),1,1)</f>
        <v>73640800</v>
      </c>
      <c r="D1858" s="4">
        <f ca="1">OFFSET(InputPriceData!C$15,CalculationsAndCharts!$A1858+$A$11,IF($C$7,8,0),1,1)</f>
        <v>107.74</v>
      </c>
      <c r="E1858" s="4">
        <f ca="1">OFFSET(InputPriceData!D$15,CalculationsAndCharts!$A1858+$A$11,IF($C$7,8,0),1,1)</f>
        <v>108.42</v>
      </c>
      <c r="F1858" s="4">
        <f ca="1">OFFSET(InputPriceData!E$15,CalculationsAndCharts!$A1858+$A$11,IF($C$7,8,0),1,1)</f>
        <v>107.17</v>
      </c>
      <c r="G1858" s="4">
        <f ca="1">OFFSET(InputPriceData!F$15,CalculationsAndCharts!$A1858+$A$11,IF($C$7,8,0),1,1)</f>
        <v>108.42</v>
      </c>
      <c r="H1858" s="138"/>
      <c r="I1858" s="138"/>
      <c r="O1858" s="246">
        <f t="shared" ca="1" si="280"/>
        <v>1.4813668298430467</v>
      </c>
      <c r="P1858" s="246">
        <f t="shared" ca="1" si="281"/>
        <v>1.4267438892541682</v>
      </c>
      <c r="Q1858" s="246">
        <f t="shared" ca="1" si="283"/>
        <v>2.285291977182808</v>
      </c>
      <c r="R1858" s="4">
        <f t="shared" ca="1" si="284"/>
        <v>0.62431580012501753</v>
      </c>
      <c r="S1858" s="4">
        <f t="shared" ca="1" si="282"/>
        <v>0.97594673183599234</v>
      </c>
      <c r="W1858" s="246">
        <f t="shared" ca="1" si="285"/>
        <v>1.4813668298430467</v>
      </c>
      <c r="X1858" s="246">
        <f t="shared" ca="1" si="286"/>
        <v>1.4267438892541682</v>
      </c>
      <c r="Y1858" s="246">
        <f t="shared" ca="1" si="287"/>
        <v>2.285291977182808</v>
      </c>
      <c r="Z1858" s="4">
        <f t="shared" ca="1" si="288"/>
        <v>0.62431580012501753</v>
      </c>
      <c r="AA1858" s="4">
        <f t="shared" ca="1" si="289"/>
        <v>0.81963209359632438</v>
      </c>
    </row>
    <row r="1859" spans="1:27" x14ac:dyDescent="0.25">
      <c r="A1859">
        <v>1827</v>
      </c>
      <c r="B1859" s="176">
        <f ca="1">OFFSET(InputPriceData!B$15,CalculationsAndCharts!$A1859+$A$11,0,1,1)</f>
        <v>38908</v>
      </c>
      <c r="C1859" s="3">
        <f ca="1">OFFSET(InputPriceData!G$15,CalculationsAndCharts!$A1859+$A$11,IF($C$7,8,0),1,1)</f>
        <v>60964100</v>
      </c>
      <c r="D1859" s="4">
        <f ca="1">OFFSET(InputPriceData!C$15,CalculationsAndCharts!$A1859+$A$11,IF($C$7,8,0),1,1)</f>
        <v>108.02</v>
      </c>
      <c r="E1859" s="4">
        <f ca="1">OFFSET(InputPriceData!D$15,CalculationsAndCharts!$A1859+$A$11,IF($C$7,8,0),1,1)</f>
        <v>108.43</v>
      </c>
      <c r="F1859" s="4">
        <f ca="1">OFFSET(InputPriceData!E$15,CalculationsAndCharts!$A1859+$A$11,IF($C$7,8,0),1,1)</f>
        <v>107.57</v>
      </c>
      <c r="G1859" s="4">
        <f ca="1">OFFSET(InputPriceData!F$15,CalculationsAndCharts!$A1859+$A$11,IF($C$7,8,0),1,1)</f>
        <v>107.94</v>
      </c>
      <c r="H1859" s="138"/>
      <c r="I1859" s="138"/>
      <c r="O1859" s="246">
        <f t="shared" ca="1" si="280"/>
        <v>1.0825132803179078</v>
      </c>
      <c r="P1859" s="246">
        <f t="shared" ca="1" si="281"/>
        <v>1.3413703141308275</v>
      </c>
      <c r="Q1859" s="246">
        <f t="shared" ca="1" si="283"/>
        <v>2.3060463947354268</v>
      </c>
      <c r="R1859" s="4">
        <f t="shared" ca="1" si="284"/>
        <v>0.58167533714547115</v>
      </c>
      <c r="S1859" s="4">
        <f t="shared" ca="1" si="282"/>
        <v>0.97254200720780914</v>
      </c>
      <c r="W1859" s="246">
        <f t="shared" ca="1" si="285"/>
        <v>1.0825132803179078</v>
      </c>
      <c r="X1859" s="246">
        <f t="shared" ca="1" si="286"/>
        <v>1.3413703141308275</v>
      </c>
      <c r="Y1859" s="246">
        <f t="shared" ca="1" si="287"/>
        <v>2.3060463947354268</v>
      </c>
      <c r="Z1859" s="4">
        <f t="shared" ca="1" si="288"/>
        <v>0.58167533714547115</v>
      </c>
      <c r="AA1859" s="4">
        <f t="shared" ca="1" si="289"/>
        <v>0.79638121293366704</v>
      </c>
    </row>
    <row r="1860" spans="1:27" x14ac:dyDescent="0.25">
      <c r="A1860">
        <v>1828</v>
      </c>
      <c r="B1860" s="176">
        <f ca="1">OFFSET(InputPriceData!B$15,CalculationsAndCharts!$A1860+$A$11,0,1,1)</f>
        <v>38905</v>
      </c>
      <c r="C1860" s="3">
        <f ca="1">OFFSET(InputPriceData!G$15,CalculationsAndCharts!$A1860+$A$11,IF($C$7,8,0),1,1)</f>
        <v>81626500</v>
      </c>
      <c r="D1860" s="4">
        <f ca="1">OFFSET(InputPriceData!C$15,CalculationsAndCharts!$A1860+$A$11,IF($C$7,8,0),1,1)</f>
        <v>108.23</v>
      </c>
      <c r="E1860" s="4">
        <f ca="1">OFFSET(InputPriceData!D$15,CalculationsAndCharts!$A1860+$A$11,IF($C$7,8,0),1,1)</f>
        <v>108.55</v>
      </c>
      <c r="F1860" s="4">
        <f ca="1">OFFSET(InputPriceData!E$15,CalculationsAndCharts!$A1860+$A$11,IF($C$7,8,0),1,1)</f>
        <v>107.47</v>
      </c>
      <c r="G1860" s="4">
        <f ca="1">OFFSET(InputPriceData!F$15,CalculationsAndCharts!$A1860+$A$11,IF($C$7,8,0),1,1)</f>
        <v>107.74</v>
      </c>
      <c r="H1860" s="138"/>
      <c r="I1860" s="138"/>
      <c r="O1860" s="246">
        <f t="shared" ca="1" si="280"/>
        <v>0.93722169012144274</v>
      </c>
      <c r="P1860" s="246">
        <f t="shared" ca="1" si="281"/>
        <v>1.2009272772306008</v>
      </c>
      <c r="Q1860" s="246">
        <f t="shared" ca="1" si="283"/>
        <v>2.3269892984212177</v>
      </c>
      <c r="R1860" s="4">
        <f t="shared" ca="1" si="284"/>
        <v>0.51608629143476881</v>
      </c>
      <c r="S1860" s="4">
        <f t="shared" ca="1" si="282"/>
        <v>0.96695656608321956</v>
      </c>
      <c r="W1860" s="246">
        <f t="shared" ca="1" si="285"/>
        <v>0.93722169012144274</v>
      </c>
      <c r="X1860" s="246">
        <f t="shared" ca="1" si="286"/>
        <v>1.2009272772306008</v>
      </c>
      <c r="Y1860" s="246">
        <f t="shared" ca="1" si="287"/>
        <v>2.3269892984212177</v>
      </c>
      <c r="Z1860" s="4">
        <f t="shared" ca="1" si="288"/>
        <v>0.51608629143476881</v>
      </c>
      <c r="AA1860" s="4">
        <f t="shared" ca="1" si="289"/>
        <v>0.75933362221458656</v>
      </c>
    </row>
    <row r="1861" spans="1:27" x14ac:dyDescent="0.25">
      <c r="A1861">
        <v>1829</v>
      </c>
      <c r="B1861" s="176">
        <f ca="1">OFFSET(InputPriceData!B$15,CalculationsAndCharts!$A1861+$A$11,0,1,1)</f>
        <v>38904</v>
      </c>
      <c r="C1861" s="3">
        <f ca="1">OFFSET(InputPriceData!G$15,CalculationsAndCharts!$A1861+$A$11,IF($C$7,8,0),1,1)</f>
        <v>50100300</v>
      </c>
      <c r="D1861" s="4">
        <f ca="1">OFFSET(InputPriceData!C$15,CalculationsAndCharts!$A1861+$A$11,IF($C$7,8,0),1,1)</f>
        <v>108.24</v>
      </c>
      <c r="E1861" s="4">
        <f ca="1">OFFSET(InputPriceData!D$15,CalculationsAndCharts!$A1861+$A$11,IF($C$7,8,0),1,1)</f>
        <v>108.79</v>
      </c>
      <c r="F1861" s="4">
        <f ca="1">OFFSET(InputPriceData!E$15,CalculationsAndCharts!$A1861+$A$11,IF($C$7,8,0),1,1)</f>
        <v>108.13</v>
      </c>
      <c r="G1861" s="4">
        <f ca="1">OFFSET(InputPriceData!F$15,CalculationsAndCharts!$A1861+$A$11,IF($C$7,8,0),1,1)</f>
        <v>108.44</v>
      </c>
      <c r="H1861" s="138"/>
      <c r="I1861" s="138"/>
      <c r="O1861" s="246">
        <f t="shared" ca="1" si="280"/>
        <v>1.7178507942842951</v>
      </c>
      <c r="P1861" s="246">
        <f t="shared" ca="1" si="281"/>
        <v>0.95839824687787556</v>
      </c>
      <c r="Q1861" s="246">
        <f t="shared" ca="1" si="283"/>
        <v>2.3481224000214103</v>
      </c>
      <c r="R1861" s="4">
        <f t="shared" ca="1" si="284"/>
        <v>0.40815514850040902</v>
      </c>
      <c r="S1861" s="4">
        <f t="shared" ca="1" si="282"/>
        <v>0.95671559304402298</v>
      </c>
      <c r="W1861" s="246">
        <f t="shared" ca="1" si="285"/>
        <v>1.7178507942842951</v>
      </c>
      <c r="X1861" s="246">
        <f t="shared" ca="1" si="286"/>
        <v>0.95839824687787556</v>
      </c>
      <c r="Y1861" s="246">
        <f t="shared" ca="1" si="287"/>
        <v>2.3481224000214103</v>
      </c>
      <c r="Z1861" s="4">
        <f t="shared" ca="1" si="288"/>
        <v>0.40815514850040902</v>
      </c>
      <c r="AA1861" s="4">
        <f t="shared" ca="1" si="289"/>
        <v>0.69473180352596942</v>
      </c>
    </row>
    <row r="1862" spans="1:27" x14ac:dyDescent="0.25">
      <c r="A1862">
        <v>1830</v>
      </c>
      <c r="B1862" s="176">
        <f ca="1">OFFSET(InputPriceData!B$15,CalculationsAndCharts!$A1862+$A$11,0,1,1)</f>
        <v>38903</v>
      </c>
      <c r="C1862" s="3">
        <f ca="1">OFFSET(InputPriceData!G$15,CalculationsAndCharts!$A1862+$A$11,IF($C$7,8,0),1,1)</f>
        <v>69653400</v>
      </c>
      <c r="D1862" s="4">
        <f ca="1">OFFSET(InputPriceData!C$15,CalculationsAndCharts!$A1862+$A$11,IF($C$7,8,0),1,1)</f>
        <v>108.32</v>
      </c>
      <c r="E1862" s="4">
        <f ca="1">OFFSET(InputPriceData!D$15,CalculationsAndCharts!$A1862+$A$11,IF($C$7,8,0),1,1)</f>
        <v>108.45</v>
      </c>
      <c r="F1862" s="4">
        <f ca="1">OFFSET(InputPriceData!E$15,CalculationsAndCharts!$A1862+$A$11,IF($C$7,8,0),1,1)</f>
        <v>107.66</v>
      </c>
      <c r="G1862" s="4">
        <f ca="1">OFFSET(InputPriceData!F$15,CalculationsAndCharts!$A1862+$A$11,IF($C$7,8,0),1,1)</f>
        <v>108.13</v>
      </c>
      <c r="H1862" s="138"/>
      <c r="I1862" s="138"/>
      <c r="O1862" s="246">
        <f t="shared" ca="1" si="280"/>
        <v>1.5110720264402424</v>
      </c>
      <c r="P1862" s="246">
        <f t="shared" ca="1" si="281"/>
        <v>0.62570892645077547</v>
      </c>
      <c r="Q1862" s="246">
        <f t="shared" ca="1" si="283"/>
        <v>2.3694474268631791</v>
      </c>
      <c r="R1862" s="4">
        <f t="shared" ca="1" si="284"/>
        <v>0.26407377490503242</v>
      </c>
      <c r="S1862" s="4">
        <f t="shared" ca="1" si="282"/>
        <v>0.94053920938369917</v>
      </c>
      <c r="W1862" s="246">
        <f t="shared" ca="1" si="285"/>
        <v>1.5110720264402424</v>
      </c>
      <c r="X1862" s="246">
        <f t="shared" ca="1" si="286"/>
        <v>0.62570892645077547</v>
      </c>
      <c r="Y1862" s="246">
        <f t="shared" ca="1" si="287"/>
        <v>2.3694474268631791</v>
      </c>
      <c r="Z1862" s="4">
        <f t="shared" ca="1" si="288"/>
        <v>0.26407377490503242</v>
      </c>
      <c r="AA1862" s="4">
        <f t="shared" ca="1" si="289"/>
        <v>0.60062956797150668</v>
      </c>
    </row>
    <row r="1863" spans="1:27" x14ac:dyDescent="0.25">
      <c r="A1863">
        <v>1831</v>
      </c>
      <c r="B1863" s="176">
        <f ca="1">OFFSET(InputPriceData!B$15,CalculationsAndCharts!$A1863+$A$11,0,1,1)</f>
        <v>38901</v>
      </c>
      <c r="C1863" s="3">
        <f ca="1">OFFSET(InputPriceData!G$15,CalculationsAndCharts!$A1863+$A$11,IF($C$7,8,0),1,1)</f>
        <v>23914000</v>
      </c>
      <c r="D1863" s="4">
        <f ca="1">OFFSET(InputPriceData!C$15,CalculationsAndCharts!$A1863+$A$11,IF($C$7,8,0),1,1)</f>
        <v>108.44</v>
      </c>
      <c r="E1863" s="4">
        <f ca="1">OFFSET(InputPriceData!D$15,CalculationsAndCharts!$A1863+$A$11,IF($C$7,8,0),1,1)</f>
        <v>108.93</v>
      </c>
      <c r="F1863" s="4">
        <f ca="1">OFFSET(InputPriceData!E$15,CalculationsAndCharts!$A1863+$A$11,IF($C$7,8,0),1,1)</f>
        <v>108.33</v>
      </c>
      <c r="G1863" s="4">
        <f ca="1">OFFSET(InputPriceData!F$15,CalculationsAndCharts!$A1863+$A$11,IF($C$7,8,0),1,1)</f>
        <v>108.75</v>
      </c>
      <c r="H1863" s="138"/>
      <c r="I1863" s="138"/>
      <c r="O1863" s="246">
        <f t="shared" ca="1" si="280"/>
        <v>2.2546930178204709</v>
      </c>
      <c r="P1863" s="246">
        <f t="shared" ca="1" si="281"/>
        <v>0.2287752686804003</v>
      </c>
      <c r="Q1863" s="246">
        <f t="shared" ca="1" si="283"/>
        <v>2.3909661219608265</v>
      </c>
      <c r="R1863" s="4">
        <f t="shared" ca="1" si="284"/>
        <v>9.5683191233501108E-2</v>
      </c>
      <c r="S1863" s="4">
        <f t="shared" ca="1" si="282"/>
        <v>0.91673838265288154</v>
      </c>
      <c r="W1863" s="246">
        <f t="shared" ca="1" si="285"/>
        <v>2.2546930178204709</v>
      </c>
      <c r="X1863" s="246">
        <f t="shared" ca="1" si="286"/>
        <v>0.2287752686804003</v>
      </c>
      <c r="Y1863" s="246">
        <f t="shared" ca="1" si="287"/>
        <v>2.3909661219608265</v>
      </c>
      <c r="Z1863" s="4">
        <f t="shared" ca="1" si="288"/>
        <v>9.5683191233501108E-2</v>
      </c>
      <c r="AA1863" s="4">
        <f t="shared" ca="1" si="289"/>
        <v>0.47741110404728004</v>
      </c>
    </row>
    <row r="1864" spans="1:27" x14ac:dyDescent="0.25">
      <c r="A1864">
        <v>1832</v>
      </c>
      <c r="B1864" s="176">
        <f ca="1">OFFSET(InputPriceData!B$15,CalculationsAndCharts!$A1864+$A$11,0,1,1)</f>
        <v>38898</v>
      </c>
      <c r="C1864" s="3">
        <f ca="1">OFFSET(InputPriceData!G$15,CalculationsAndCharts!$A1864+$A$11,IF($C$7,8,0),1,1)</f>
        <v>54227800</v>
      </c>
      <c r="D1864" s="4">
        <f ca="1">OFFSET(InputPriceData!C$15,CalculationsAndCharts!$A1864+$A$11,IF($C$7,8,0),1,1)</f>
        <v>108.53</v>
      </c>
      <c r="E1864" s="4">
        <f ca="1">OFFSET(InputPriceData!D$15,CalculationsAndCharts!$A1864+$A$11,IF($C$7,8,0),1,1)</f>
        <v>108.63</v>
      </c>
      <c r="F1864" s="4">
        <f ca="1">OFFSET(InputPriceData!E$15,CalculationsAndCharts!$A1864+$A$11,IF($C$7,8,0),1,1)</f>
        <v>108.04</v>
      </c>
      <c r="G1864" s="4">
        <f ca="1">OFFSET(InputPriceData!F$15,CalculationsAndCharts!$A1864+$A$11,IF($C$7,8,0),1,1)</f>
        <v>108.31</v>
      </c>
      <c r="H1864" s="138"/>
      <c r="I1864" s="138"/>
      <c r="O1864" s="246">
        <f t="shared" ca="1" si="280"/>
        <v>1.9540603536427927</v>
      </c>
      <c r="P1864" s="246">
        <f t="shared" ca="1" si="281"/>
        <v>-0.18635715015677323</v>
      </c>
      <c r="Q1864" s="246">
        <f t="shared" ca="1" si="283"/>
        <v>2.4126802441582509</v>
      </c>
      <c r="R1864" s="4">
        <f t="shared" ca="1" si="284"/>
        <v>-7.7240716256534253E-2</v>
      </c>
      <c r="S1864" s="4">
        <f t="shared" ca="1" si="282"/>
        <v>0.88422783599076882</v>
      </c>
      <c r="W1864" s="246">
        <f t="shared" ca="1" si="285"/>
        <v>1.9540603536427927</v>
      </c>
      <c r="X1864" s="246">
        <f t="shared" ca="1" si="286"/>
        <v>-0.18635715015677323</v>
      </c>
      <c r="Y1864" s="246">
        <f t="shared" ca="1" si="287"/>
        <v>2.4126802441582509</v>
      </c>
      <c r="Z1864" s="4">
        <f t="shared" ca="1" si="288"/>
        <v>-7.7240716256534253E-2</v>
      </c>
      <c r="AA1864" s="4">
        <f t="shared" ca="1" si="289"/>
        <v>0.33304926939002616</v>
      </c>
    </row>
    <row r="1865" spans="1:27" x14ac:dyDescent="0.25">
      <c r="A1865">
        <v>1833</v>
      </c>
      <c r="B1865" s="176">
        <f ca="1">OFFSET(InputPriceData!B$15,CalculationsAndCharts!$A1865+$A$11,0,1,1)</f>
        <v>38897</v>
      </c>
      <c r="C1865" s="3">
        <f ca="1">OFFSET(InputPriceData!G$15,CalculationsAndCharts!$A1865+$A$11,IF($C$7,8,0),1,1)</f>
        <v>110634800</v>
      </c>
      <c r="D1865" s="4">
        <f ca="1">OFFSET(InputPriceData!C$15,CalculationsAndCharts!$A1865+$A$11,IF($C$7,8,0),1,1)</f>
        <v>106.54</v>
      </c>
      <c r="E1865" s="4">
        <f ca="1">OFFSET(InputPriceData!D$15,CalculationsAndCharts!$A1865+$A$11,IF($C$7,8,0),1,1)</f>
        <v>108.37</v>
      </c>
      <c r="F1865" s="4">
        <f ca="1">OFFSET(InputPriceData!E$15,CalculationsAndCharts!$A1865+$A$11,IF($C$7,8,0),1,1)</f>
        <v>106.51</v>
      </c>
      <c r="G1865" s="4">
        <f ca="1">OFFSET(InputPriceData!F$15,CalculationsAndCharts!$A1865+$A$11,IF($C$7,8,0),1,1)</f>
        <v>108.3</v>
      </c>
      <c r="H1865" s="138"/>
      <c r="I1865" s="138"/>
      <c r="O1865" s="246">
        <f t="shared" ca="1" si="280"/>
        <v>2.0712123085775254</v>
      </c>
      <c r="P1865" s="246">
        <f t="shared" ca="1" si="281"/>
        <v>-0.55143011436416389</v>
      </c>
      <c r="Q1865" s="246">
        <f t="shared" ca="1" si="283"/>
        <v>2.4345915682727051</v>
      </c>
      <c r="R1865" s="4">
        <f t="shared" ca="1" si="284"/>
        <v>-0.22649799726177181</v>
      </c>
      <c r="S1865" s="4">
        <f t="shared" ca="1" si="282"/>
        <v>0.84594671600751592</v>
      </c>
      <c r="W1865" s="246">
        <f t="shared" ca="1" si="285"/>
        <v>2.0712123085775254</v>
      </c>
      <c r="X1865" s="246">
        <f t="shared" ca="1" si="286"/>
        <v>-0.55143011436416389</v>
      </c>
      <c r="Y1865" s="246">
        <f t="shared" ca="1" si="287"/>
        <v>2.4345915682727051</v>
      </c>
      <c r="Z1865" s="4">
        <f t="shared" ca="1" si="288"/>
        <v>-0.22649799726177181</v>
      </c>
      <c r="AA1865" s="4">
        <f t="shared" ca="1" si="289"/>
        <v>0.19078716725261369</v>
      </c>
    </row>
    <row r="1866" spans="1:27" x14ac:dyDescent="0.25">
      <c r="A1866">
        <v>1834</v>
      </c>
      <c r="B1866" s="176">
        <f ca="1">OFFSET(InputPriceData!B$15,CalculationsAndCharts!$A1866+$A$11,0,1,1)</f>
        <v>38896</v>
      </c>
      <c r="C1866" s="3">
        <f ca="1">OFFSET(InputPriceData!G$15,CalculationsAndCharts!$A1866+$A$11,IF($C$7,8,0),1,1)</f>
        <v>62368100</v>
      </c>
      <c r="D1866" s="4">
        <f ca="1">OFFSET(InputPriceData!C$15,CalculationsAndCharts!$A1866+$A$11,IF($C$7,8,0),1,1)</f>
        <v>105.67</v>
      </c>
      <c r="E1866" s="4">
        <f ca="1">OFFSET(InputPriceData!D$15,CalculationsAndCharts!$A1866+$A$11,IF($C$7,8,0),1,1)</f>
        <v>106.17</v>
      </c>
      <c r="F1866" s="4">
        <f ca="1">OFFSET(InputPriceData!E$15,CalculationsAndCharts!$A1866+$A$11,IF($C$7,8,0),1,1)</f>
        <v>105.21</v>
      </c>
      <c r="G1866" s="4">
        <f ca="1">OFFSET(InputPriceData!F$15,CalculationsAndCharts!$A1866+$A$11,IF($C$7,8,0),1,1)</f>
        <v>106.15</v>
      </c>
      <c r="H1866" s="138"/>
      <c r="I1866" s="138"/>
      <c r="O1866" s="246">
        <f t="shared" ca="1" si="280"/>
        <v>-4.3367483829875077E-2</v>
      </c>
      <c r="P1866" s="246">
        <f t="shared" ca="1" si="281"/>
        <v>-0.80477036937078927</v>
      </c>
      <c r="Q1866" s="246">
        <f t="shared" ca="1" si="283"/>
        <v>2.4567018852398639</v>
      </c>
      <c r="R1866" s="4">
        <f t="shared" ca="1" si="284"/>
        <v>-0.32758161427967247</v>
      </c>
      <c r="S1866" s="4">
        <f t="shared" ca="1" si="282"/>
        <v>0.8117376960920839</v>
      </c>
      <c r="W1866" s="246">
        <f t="shared" ca="1" si="285"/>
        <v>-4.3367483829875077E-2</v>
      </c>
      <c r="X1866" s="246">
        <f t="shared" ca="1" si="286"/>
        <v>-0.80477036937078927</v>
      </c>
      <c r="Y1866" s="246">
        <f t="shared" ca="1" si="287"/>
        <v>2.4567018852398639</v>
      </c>
      <c r="Z1866" s="4">
        <f t="shared" ca="1" si="288"/>
        <v>-0.32758161427967247</v>
      </c>
      <c r="AA1866" s="4">
        <f t="shared" ca="1" si="289"/>
        <v>8.3338442305066346E-2</v>
      </c>
    </row>
    <row r="1867" spans="1:27" x14ac:dyDescent="0.25">
      <c r="A1867">
        <v>1835</v>
      </c>
      <c r="B1867" s="176">
        <f ca="1">OFFSET(InputPriceData!B$15,CalculationsAndCharts!$A1867+$A$11,0,1,1)</f>
        <v>38895</v>
      </c>
      <c r="C1867" s="3">
        <f ca="1">OFFSET(InputPriceData!G$15,CalculationsAndCharts!$A1867+$A$11,IF($C$7,8,0),1,1)</f>
        <v>69780200</v>
      </c>
      <c r="D1867" s="4">
        <f ca="1">OFFSET(InputPriceData!C$15,CalculationsAndCharts!$A1867+$A$11,IF($C$7,8,0),1,1)</f>
        <v>106.38</v>
      </c>
      <c r="E1867" s="4">
        <f ca="1">OFFSET(InputPriceData!D$15,CalculationsAndCharts!$A1867+$A$11,IF($C$7,8,0),1,1)</f>
        <v>106.61</v>
      </c>
      <c r="F1867" s="4">
        <f ca="1">OFFSET(InputPriceData!E$15,CalculationsAndCharts!$A1867+$A$11,IF($C$7,8,0),1,1)</f>
        <v>105.32</v>
      </c>
      <c r="G1867" s="4">
        <f ca="1">OFFSET(InputPriceData!F$15,CalculationsAndCharts!$A1867+$A$11,IF($C$7,8,0),1,1)</f>
        <v>105.44</v>
      </c>
      <c r="H1867" s="138"/>
      <c r="I1867" s="138"/>
      <c r="O1867" s="246">
        <f t="shared" ca="1" si="280"/>
        <v>-0.84821656405408841</v>
      </c>
      <c r="P1867" s="246">
        <f t="shared" ca="1" si="281"/>
        <v>-0.97572326449723823</v>
      </c>
      <c r="Q1867" s="246">
        <f t="shared" ca="1" si="283"/>
        <v>2.4790130022602059</v>
      </c>
      <c r="R1867" s="4">
        <f t="shared" ca="1" si="284"/>
        <v>-0.3935934436840936</v>
      </c>
      <c r="S1867" s="4">
        <f t="shared" ca="1" si="282"/>
        <v>0.78419525679393909</v>
      </c>
      <c r="W1867" s="246">
        <f t="shared" ca="1" si="285"/>
        <v>-0.84821656405408841</v>
      </c>
      <c r="X1867" s="246">
        <f t="shared" ca="1" si="286"/>
        <v>-0.97572326449723823</v>
      </c>
      <c r="Y1867" s="246">
        <f t="shared" ca="1" si="287"/>
        <v>2.4790130022602059</v>
      </c>
      <c r="Z1867" s="4">
        <f t="shared" ca="1" si="288"/>
        <v>-0.3935934436840936</v>
      </c>
      <c r="AA1867" s="4">
        <f t="shared" ca="1" si="289"/>
        <v>7.6036559712283798E-3</v>
      </c>
    </row>
    <row r="1868" spans="1:27" x14ac:dyDescent="0.25">
      <c r="A1868">
        <v>1836</v>
      </c>
      <c r="B1868" s="176">
        <f ca="1">OFFSET(InputPriceData!B$15,CalculationsAndCharts!$A1868+$A$11,0,1,1)</f>
        <v>38894</v>
      </c>
      <c r="C1868" s="3">
        <f ca="1">OFFSET(InputPriceData!G$15,CalculationsAndCharts!$A1868+$A$11,IF($C$7,8,0),1,1)</f>
        <v>37899600</v>
      </c>
      <c r="D1868" s="4">
        <f ca="1">OFFSET(InputPriceData!C$15,CalculationsAndCharts!$A1868+$A$11,IF($C$7,8,0),1,1)</f>
        <v>105.98</v>
      </c>
      <c r="E1868" s="4">
        <f ca="1">OFFSET(InputPriceData!D$15,CalculationsAndCharts!$A1868+$A$11,IF($C$7,8,0),1,1)</f>
        <v>106.42</v>
      </c>
      <c r="F1868" s="4">
        <f ca="1">OFFSET(InputPriceData!E$15,CalculationsAndCharts!$A1868+$A$11,IF($C$7,8,0),1,1)</f>
        <v>105.73</v>
      </c>
      <c r="G1868" s="4">
        <f ca="1">OFFSET(InputPriceData!F$15,CalculationsAndCharts!$A1868+$A$11,IF($C$7,8,0),1,1)</f>
        <v>106.36</v>
      </c>
      <c r="H1868" s="138"/>
      <c r="I1868" s="138"/>
      <c r="O1868" s="246">
        <f t="shared" ca="1" si="280"/>
        <v>-2.121225164331475E-2</v>
      </c>
      <c r="P1868" s="246">
        <f t="shared" ca="1" si="281"/>
        <v>-1.1769950025990699</v>
      </c>
      <c r="Q1868" s="246">
        <f t="shared" ca="1" si="283"/>
        <v>2.5015267429467265</v>
      </c>
      <c r="R1868" s="4">
        <f t="shared" ca="1" si="284"/>
        <v>-0.47051066150610232</v>
      </c>
      <c r="S1868" s="4">
        <f t="shared" ca="1" si="282"/>
        <v>0.74494230592341359</v>
      </c>
      <c r="W1868" s="246">
        <f t="shared" ca="1" si="285"/>
        <v>-2.121225164331475E-2</v>
      </c>
      <c r="X1868" s="246">
        <f t="shared" ca="1" si="286"/>
        <v>-1.1769950025990699</v>
      </c>
      <c r="Y1868" s="246">
        <f t="shared" ca="1" si="287"/>
        <v>2.5015267429467265</v>
      </c>
      <c r="Z1868" s="4">
        <f t="shared" ca="1" si="288"/>
        <v>-0.47051066150610232</v>
      </c>
      <c r="AA1868" s="4">
        <f t="shared" ca="1" si="289"/>
        <v>-8.6857639713481927E-2</v>
      </c>
    </row>
    <row r="1869" spans="1:27" x14ac:dyDescent="0.25">
      <c r="A1869">
        <v>1837</v>
      </c>
      <c r="B1869" s="176">
        <f ca="1">OFFSET(InputPriceData!B$15,CalculationsAndCharts!$A1869+$A$11,0,1,1)</f>
        <v>38891</v>
      </c>
      <c r="C1869" s="3">
        <f ca="1">OFFSET(InputPriceData!G$15,CalculationsAndCharts!$A1869+$A$11,IF($C$7,8,0),1,1)</f>
        <v>54107000</v>
      </c>
      <c r="D1869" s="4">
        <f ca="1">OFFSET(InputPriceData!C$15,CalculationsAndCharts!$A1869+$A$11,IF($C$7,8,0),1,1)</f>
        <v>105.8</v>
      </c>
      <c r="E1869" s="4">
        <f ca="1">OFFSET(InputPriceData!D$15,CalculationsAndCharts!$A1869+$A$11,IF($C$7,8,0),1,1)</f>
        <v>106.62</v>
      </c>
      <c r="F1869" s="4">
        <f ca="1">OFFSET(InputPriceData!E$15,CalculationsAndCharts!$A1869+$A$11,IF($C$7,8,0),1,1)</f>
        <v>105.54</v>
      </c>
      <c r="G1869" s="4">
        <f ca="1">OFFSET(InputPriceData!F$15,CalculationsAndCharts!$A1869+$A$11,IF($C$7,8,0),1,1)</f>
        <v>105.89</v>
      </c>
      <c r="H1869" s="138"/>
      <c r="I1869" s="138"/>
      <c r="O1869" s="246">
        <f t="shared" ca="1" si="280"/>
        <v>-0.57117787085253735</v>
      </c>
      <c r="P1869" s="246">
        <f t="shared" ca="1" si="281"/>
        <v>-1.3993793969000805</v>
      </c>
      <c r="Q1869" s="246">
        <f t="shared" ca="1" si="283"/>
        <v>2.5242449474739925</v>
      </c>
      <c r="R1869" s="4">
        <f t="shared" ca="1" si="284"/>
        <v>-0.55437543741562678</v>
      </c>
      <c r="S1869" s="4">
        <f t="shared" ca="1" si="282"/>
        <v>0.68978387752904202</v>
      </c>
      <c r="W1869" s="246">
        <f t="shared" ca="1" si="285"/>
        <v>-0.57117787085253735</v>
      </c>
      <c r="X1869" s="246">
        <f t="shared" ca="1" si="286"/>
        <v>-1.3993793969000805</v>
      </c>
      <c r="Y1869" s="246">
        <f t="shared" ca="1" si="287"/>
        <v>2.5242449474739925</v>
      </c>
      <c r="Z1869" s="4">
        <f t="shared" ca="1" si="288"/>
        <v>-0.55437543741562678</v>
      </c>
      <c r="AA1869" s="4">
        <f t="shared" ca="1" si="289"/>
        <v>-0.19836231560852863</v>
      </c>
    </row>
    <row r="1870" spans="1:27" x14ac:dyDescent="0.25">
      <c r="A1870">
        <v>1838</v>
      </c>
      <c r="B1870" s="176">
        <f ca="1">OFFSET(InputPriceData!B$15,CalculationsAndCharts!$A1870+$A$11,0,1,1)</f>
        <v>38890</v>
      </c>
      <c r="C1870" s="3">
        <f ca="1">OFFSET(InputPriceData!G$15,CalculationsAndCharts!$A1870+$A$11,IF($C$7,8,0),1,1)</f>
        <v>74566100</v>
      </c>
      <c r="D1870" s="4">
        <f ca="1">OFFSET(InputPriceData!C$15,CalculationsAndCharts!$A1870+$A$11,IF($C$7,8,0),1,1)</f>
        <v>106.33</v>
      </c>
      <c r="E1870" s="4">
        <f ca="1">OFFSET(InputPriceData!D$15,CalculationsAndCharts!$A1870+$A$11,IF($C$7,8,0),1,1)</f>
        <v>106.42</v>
      </c>
      <c r="F1870" s="4">
        <f ca="1">OFFSET(InputPriceData!E$15,CalculationsAndCharts!$A1870+$A$11,IF($C$7,8,0),1,1)</f>
        <v>105.55</v>
      </c>
      <c r="G1870" s="4">
        <f ca="1">OFFSET(InputPriceData!F$15,CalculationsAndCharts!$A1870+$A$11,IF($C$7,8,0),1,1)</f>
        <v>105.91</v>
      </c>
      <c r="H1870" s="138"/>
      <c r="I1870" s="138"/>
      <c r="O1870" s="246">
        <f t="shared" ca="1" si="280"/>
        <v>-0.65856133538201034</v>
      </c>
      <c r="P1870" s="246">
        <f t="shared" ca="1" si="281"/>
        <v>-1.6102186553734825</v>
      </c>
      <c r="Q1870" s="246">
        <f t="shared" ca="1" si="283"/>
        <v>2.5471694727285494</v>
      </c>
      <c r="R1870" s="4">
        <f t="shared" ca="1" si="284"/>
        <v>-0.63216000058629895</v>
      </c>
      <c r="S1870" s="4">
        <f t="shared" ca="1" si="282"/>
        <v>0.62135778122000929</v>
      </c>
      <c r="W1870" s="246">
        <f t="shared" ca="1" si="285"/>
        <v>-0.65856133538201034</v>
      </c>
      <c r="X1870" s="246">
        <f t="shared" ca="1" si="286"/>
        <v>-1.6102186553734825</v>
      </c>
      <c r="Y1870" s="246">
        <f t="shared" ca="1" si="287"/>
        <v>2.5471694727285494</v>
      </c>
      <c r="Z1870" s="4">
        <f t="shared" ca="1" si="288"/>
        <v>-0.63216000058629895</v>
      </c>
      <c r="AA1870" s="4">
        <f t="shared" ca="1" si="289"/>
        <v>-0.31073325426585252</v>
      </c>
    </row>
    <row r="1871" spans="1:27" x14ac:dyDescent="0.25">
      <c r="A1871">
        <v>1839</v>
      </c>
      <c r="B1871" s="176">
        <f ca="1">OFFSET(InputPriceData!B$15,CalculationsAndCharts!$A1871+$A$11,0,1,1)</f>
        <v>38889</v>
      </c>
      <c r="C1871" s="3">
        <f ca="1">OFFSET(InputPriceData!G$15,CalculationsAndCharts!$A1871+$A$11,IF($C$7,8,0),1,1)</f>
        <v>75008200</v>
      </c>
      <c r="D1871" s="4">
        <f ca="1">OFFSET(InputPriceData!C$15,CalculationsAndCharts!$A1871+$A$11,IF($C$7,8,0),1,1)</f>
        <v>105.51</v>
      </c>
      <c r="E1871" s="4">
        <f ca="1">OFFSET(InputPriceData!D$15,CalculationsAndCharts!$A1871+$A$11,IF($C$7,8,0),1,1)</f>
        <v>106.96</v>
      </c>
      <c r="F1871" s="4">
        <f ca="1">OFFSET(InputPriceData!E$15,CalculationsAndCharts!$A1871+$A$11,IF($C$7,8,0),1,1)</f>
        <v>105.48</v>
      </c>
      <c r="G1871" s="4">
        <f ca="1">OFFSET(InputPriceData!F$15,CalculationsAndCharts!$A1871+$A$11,IF($C$7,8,0),1,1)</f>
        <v>106.37</v>
      </c>
      <c r="H1871" s="138"/>
      <c r="I1871" s="138"/>
      <c r="O1871" s="246">
        <f t="shared" ca="1" si="280"/>
        <v>-0.29248649784156044</v>
      </c>
      <c r="P1871" s="246">
        <f t="shared" ca="1" si="281"/>
        <v>-1.8163418471543062</v>
      </c>
      <c r="Q1871" s="246">
        <f t="shared" ca="1" si="283"/>
        <v>2.5703021924606957</v>
      </c>
      <c r="R1871" s="4">
        <f t="shared" ca="1" si="284"/>
        <v>-0.70666470755153477</v>
      </c>
      <c r="S1871" s="4">
        <f t="shared" ca="1" si="282"/>
        <v>0.53113834050390463</v>
      </c>
      <c r="W1871" s="246">
        <f t="shared" ca="1" si="285"/>
        <v>-0.29248649784156044</v>
      </c>
      <c r="X1871" s="246">
        <f t="shared" ca="1" si="286"/>
        <v>-1.8163418471543062</v>
      </c>
      <c r="Y1871" s="246">
        <f t="shared" ca="1" si="287"/>
        <v>2.5703021924606957</v>
      </c>
      <c r="Z1871" s="4">
        <f t="shared" ca="1" si="288"/>
        <v>-0.70666470755153477</v>
      </c>
      <c r="AA1871" s="4">
        <f t="shared" ca="1" si="289"/>
        <v>-0.42750609554563723</v>
      </c>
    </row>
    <row r="1872" spans="1:27" x14ac:dyDescent="0.25">
      <c r="A1872">
        <v>1840</v>
      </c>
      <c r="B1872" s="176">
        <f ca="1">OFFSET(InputPriceData!B$15,CalculationsAndCharts!$A1872+$A$11,0,1,1)</f>
        <v>38888</v>
      </c>
      <c r="C1872" s="3">
        <f ca="1">OFFSET(InputPriceData!G$15,CalculationsAndCharts!$A1872+$A$11,IF($C$7,8,0),1,1)</f>
        <v>65494700</v>
      </c>
      <c r="D1872" s="4">
        <f ca="1">OFFSET(InputPriceData!C$15,CalculationsAndCharts!$A1872+$A$11,IF($C$7,8,0),1,1)</f>
        <v>105.52</v>
      </c>
      <c r="E1872" s="4">
        <f ca="1">OFFSET(InputPriceData!D$15,CalculationsAndCharts!$A1872+$A$11,IF($C$7,8,0),1,1)</f>
        <v>106.2</v>
      </c>
      <c r="F1872" s="4">
        <f ca="1">OFFSET(InputPriceData!E$15,CalculationsAndCharts!$A1872+$A$11,IF($C$7,8,0),1,1)</f>
        <v>105.28</v>
      </c>
      <c r="G1872" s="4">
        <f ca="1">OFFSET(InputPriceData!F$15,CalculationsAndCharts!$A1872+$A$11,IF($C$7,8,0),1,1)</f>
        <v>105.59</v>
      </c>
      <c r="H1872" s="138"/>
      <c r="I1872" s="138"/>
      <c r="O1872" s="246">
        <f t="shared" ca="1" si="280"/>
        <v>-1.1887681181766487</v>
      </c>
      <c r="P1872" s="246">
        <f t="shared" ca="1" si="281"/>
        <v>-1.9725474973317272</v>
      </c>
      <c r="Q1872" s="246">
        <f t="shared" ca="1" si="283"/>
        <v>2.5936449974376345</v>
      </c>
      <c r="R1872" s="4">
        <f t="shared" ca="1" si="284"/>
        <v>-0.76053102844856779</v>
      </c>
      <c r="S1872" s="4">
        <f t="shared" ca="1" si="282"/>
        <v>0.44202603516184474</v>
      </c>
      <c r="W1872" s="246">
        <f t="shared" ca="1" si="285"/>
        <v>-1.1887681181766487</v>
      </c>
      <c r="X1872" s="246">
        <f t="shared" ca="1" si="286"/>
        <v>-1.9725474973317272</v>
      </c>
      <c r="Y1872" s="246">
        <f t="shared" ca="1" si="287"/>
        <v>2.5936449974376345</v>
      </c>
      <c r="Z1872" s="4">
        <f t="shared" ca="1" si="288"/>
        <v>-0.76053102844856779</v>
      </c>
      <c r="AA1872" s="4">
        <f t="shared" ca="1" si="289"/>
        <v>-0.51816248858841407</v>
      </c>
    </row>
    <row r="1873" spans="1:27" x14ac:dyDescent="0.25">
      <c r="A1873">
        <v>1841</v>
      </c>
      <c r="B1873" s="176">
        <f ca="1">OFFSET(InputPriceData!B$15,CalculationsAndCharts!$A1873+$A$11,0,1,1)</f>
        <v>38887</v>
      </c>
      <c r="C1873" s="3">
        <f ca="1">OFFSET(InputPriceData!G$15,CalculationsAndCharts!$A1873+$A$11,IF($C$7,8,0),1,1)</f>
        <v>95804400</v>
      </c>
      <c r="D1873" s="4">
        <f ca="1">OFFSET(InputPriceData!C$15,CalculationsAndCharts!$A1873+$A$11,IF($C$7,8,0),1,1)</f>
        <v>106.7</v>
      </c>
      <c r="E1873" s="4">
        <f ca="1">OFFSET(InputPriceData!D$15,CalculationsAndCharts!$A1873+$A$11,IF($C$7,8,0),1,1)</f>
        <v>106.77</v>
      </c>
      <c r="F1873" s="4">
        <f ca="1">OFFSET(InputPriceData!E$15,CalculationsAndCharts!$A1873+$A$11,IF($C$7,8,0),1,1)</f>
        <v>105.13</v>
      </c>
      <c r="G1873" s="4">
        <f ca="1">OFFSET(InputPriceData!F$15,CalculationsAndCharts!$A1873+$A$11,IF($C$7,8,0),1,1)</f>
        <v>105.23</v>
      </c>
      <c r="H1873" s="138"/>
      <c r="I1873" s="138"/>
      <c r="O1873" s="246">
        <f t="shared" ca="1" si="280"/>
        <v>-1.7265967306351444</v>
      </c>
      <c r="P1873" s="246">
        <f t="shared" ca="1" si="281"/>
        <v>-2.0643348577558109</v>
      </c>
      <c r="Q1873" s="246">
        <f t="shared" ca="1" si="283"/>
        <v>2.6171997955980166</v>
      </c>
      <c r="R1873" s="4">
        <f t="shared" ca="1" si="284"/>
        <v>-0.78875707587472166</v>
      </c>
      <c r="S1873" s="4">
        <f t="shared" ca="1" si="282"/>
        <v>0.38343943464968888</v>
      </c>
      <c r="W1873" s="246">
        <f t="shared" ca="1" si="285"/>
        <v>-1.7265967306351444</v>
      </c>
      <c r="X1873" s="246">
        <f t="shared" ca="1" si="286"/>
        <v>-2.0643348577558109</v>
      </c>
      <c r="Y1873" s="246">
        <f t="shared" ca="1" si="287"/>
        <v>2.6171997955980166</v>
      </c>
      <c r="Z1873" s="4">
        <f t="shared" ca="1" si="288"/>
        <v>-0.78875707587472166</v>
      </c>
      <c r="AA1873" s="4">
        <f t="shared" ca="1" si="289"/>
        <v>-0.56794548335888562</v>
      </c>
    </row>
    <row r="1874" spans="1:27" x14ac:dyDescent="0.25">
      <c r="A1874">
        <v>1842</v>
      </c>
      <c r="B1874" s="176">
        <f ca="1">OFFSET(InputPriceData!B$15,CalculationsAndCharts!$A1874+$A$11,0,1,1)</f>
        <v>38884</v>
      </c>
      <c r="C1874" s="3">
        <f ca="1">OFFSET(InputPriceData!G$15,CalculationsAndCharts!$A1874+$A$11,IF($C$7,8,0),1,1)</f>
        <v>94253500</v>
      </c>
      <c r="D1874" s="4">
        <f ca="1">OFFSET(InputPriceData!C$15,CalculationsAndCharts!$A1874+$A$11,IF($C$7,8,0),1,1)</f>
        <v>106.61</v>
      </c>
      <c r="E1874" s="4">
        <f ca="1">OFFSET(InputPriceData!D$15,CalculationsAndCharts!$A1874+$A$11,IF($C$7,8,0),1,1)</f>
        <v>106.84</v>
      </c>
      <c r="F1874" s="4">
        <f ca="1">OFFSET(InputPriceData!E$15,CalculationsAndCharts!$A1874+$A$11,IF($C$7,8,0),1,1)</f>
        <v>105.91</v>
      </c>
      <c r="G1874" s="4">
        <f ca="1">OFFSET(InputPriceData!F$15,CalculationsAndCharts!$A1874+$A$11,IF($C$7,8,0),1,1)</f>
        <v>106.07</v>
      </c>
      <c r="H1874" s="138"/>
      <c r="I1874" s="138"/>
      <c r="O1874" s="246">
        <f t="shared" ca="1" si="280"/>
        <v>-1.0557015104102856</v>
      </c>
      <c r="P1874" s="246">
        <f t="shared" ca="1" si="281"/>
        <v>-2.1327132500509727</v>
      </c>
      <c r="Q1874" s="246">
        <f t="shared" ca="1" si="283"/>
        <v>2.6409685122078876</v>
      </c>
      <c r="R1874" s="4">
        <f t="shared" ca="1" si="284"/>
        <v>-0.8075496698247242</v>
      </c>
      <c r="S1874" s="4">
        <f t="shared" ca="1" si="282"/>
        <v>0.33839142629030056</v>
      </c>
      <c r="W1874" s="246">
        <f t="shared" ca="1" si="285"/>
        <v>-1.0557015104102856</v>
      </c>
      <c r="X1874" s="246">
        <f t="shared" ca="1" si="286"/>
        <v>-2.1327132500509727</v>
      </c>
      <c r="Y1874" s="246">
        <f t="shared" ca="1" si="287"/>
        <v>2.6409685122078876</v>
      </c>
      <c r="Z1874" s="4">
        <f t="shared" ca="1" si="288"/>
        <v>-0.8075496698247242</v>
      </c>
      <c r="AA1874" s="4">
        <f t="shared" ca="1" si="289"/>
        <v>-0.6020112711114497</v>
      </c>
    </row>
    <row r="1875" spans="1:27" x14ac:dyDescent="0.25">
      <c r="A1875">
        <v>1843</v>
      </c>
      <c r="B1875" s="176">
        <f ca="1">OFFSET(InputPriceData!B$15,CalculationsAndCharts!$A1875+$A$11,0,1,1)</f>
        <v>38883</v>
      </c>
      <c r="C1875" s="3">
        <f ca="1">OFFSET(InputPriceData!G$15,CalculationsAndCharts!$A1875+$A$11,IF($C$7,8,0),1,1)</f>
        <v>134057000</v>
      </c>
      <c r="D1875" s="4">
        <f ca="1">OFFSET(InputPriceData!C$15,CalculationsAndCharts!$A1875+$A$11,IF($C$7,8,0),1,1)</f>
        <v>105.01</v>
      </c>
      <c r="E1875" s="4">
        <f ca="1">OFFSET(InputPriceData!D$15,CalculationsAndCharts!$A1875+$A$11,IF($C$7,8,0),1,1)</f>
        <v>107.05</v>
      </c>
      <c r="F1875" s="4">
        <f ca="1">OFFSET(InputPriceData!E$15,CalculationsAndCharts!$A1875+$A$11,IF($C$7,8,0),1,1)</f>
        <v>104.94</v>
      </c>
      <c r="G1875" s="4">
        <f ca="1">OFFSET(InputPriceData!F$15,CalculationsAndCharts!$A1875+$A$11,IF($C$7,8,0),1,1)</f>
        <v>106.85</v>
      </c>
      <c r="H1875" s="138"/>
      <c r="I1875" s="138"/>
      <c r="O1875" s="246">
        <f t="shared" ca="1" si="280"/>
        <v>-0.38302930987217376</v>
      </c>
      <c r="P1875" s="246">
        <f t="shared" ca="1" si="281"/>
        <v>-2.1479686752718212</v>
      </c>
      <c r="Q1875" s="246">
        <f t="shared" ca="1" si="283"/>
        <v>2.66495309001805</v>
      </c>
      <c r="R1875" s="4">
        <f t="shared" ca="1" si="284"/>
        <v>-0.80600618574388216</v>
      </c>
      <c r="S1875" s="4">
        <f t="shared" ca="1" si="282"/>
        <v>0.34230050947222129</v>
      </c>
      <c r="W1875" s="246">
        <f t="shared" ca="1" si="285"/>
        <v>-0.38302930987217376</v>
      </c>
      <c r="X1875" s="246">
        <f t="shared" ca="1" si="286"/>
        <v>-2.1479686752718212</v>
      </c>
      <c r="Y1875" s="246">
        <f t="shared" ca="1" si="287"/>
        <v>2.66495309001805</v>
      </c>
      <c r="Z1875" s="4">
        <f t="shared" ca="1" si="288"/>
        <v>-0.80600618574388216</v>
      </c>
      <c r="AA1875" s="4">
        <f t="shared" ca="1" si="289"/>
        <v>-0.59918487058078684</v>
      </c>
    </row>
    <row r="1876" spans="1:27" x14ac:dyDescent="0.25">
      <c r="A1876">
        <v>1844</v>
      </c>
      <c r="B1876" s="176">
        <f ca="1">OFFSET(InputPriceData!B$15,CalculationsAndCharts!$A1876+$A$11,0,1,1)</f>
        <v>38882</v>
      </c>
      <c r="C1876" s="3">
        <f ca="1">OFFSET(InputPriceData!G$15,CalculationsAndCharts!$A1876+$A$11,IF($C$7,8,0),1,1)</f>
        <v>163566400</v>
      </c>
      <c r="D1876" s="4">
        <f ca="1">OFFSET(InputPriceData!C$15,CalculationsAndCharts!$A1876+$A$11,IF($C$7,8,0),1,1)</f>
        <v>104.07</v>
      </c>
      <c r="E1876" s="4">
        <f ca="1">OFFSET(InputPriceData!D$15,CalculationsAndCharts!$A1876+$A$11,IF($C$7,8,0),1,1)</f>
        <v>104.74</v>
      </c>
      <c r="F1876" s="4">
        <f ca="1">OFFSET(InputPriceData!E$15,CalculationsAndCharts!$A1876+$A$11,IF($C$7,8,0),1,1)</f>
        <v>103.65</v>
      </c>
      <c r="G1876" s="4">
        <f ca="1">OFFSET(InputPriceData!F$15,CalculationsAndCharts!$A1876+$A$11,IF($C$7,8,0),1,1)</f>
        <v>104.63</v>
      </c>
      <c r="H1876" s="138"/>
      <c r="I1876" s="138"/>
      <c r="O1876" s="246">
        <f t="shared" ca="1" si="280"/>
        <v>-2.7849115575672032</v>
      </c>
      <c r="P1876" s="246">
        <f t="shared" ca="1" si="281"/>
        <v>-1.9957433365339319</v>
      </c>
      <c r="Q1876" s="246">
        <f t="shared" ca="1" si="283"/>
        <v>2.6891554894228555</v>
      </c>
      <c r="R1876" s="4">
        <f t="shared" ca="1" si="284"/>
        <v>-0.74214501332619365</v>
      </c>
      <c r="S1876" s="4">
        <f t="shared" ca="1" si="282"/>
        <v>0.4753673323661457</v>
      </c>
      <c r="W1876" s="246">
        <f t="shared" ca="1" si="285"/>
        <v>-2.7849115575672032</v>
      </c>
      <c r="X1876" s="246">
        <f t="shared" ca="1" si="286"/>
        <v>-1.9957433365339319</v>
      </c>
      <c r="Y1876" s="246">
        <f t="shared" ca="1" si="287"/>
        <v>2.6891554894228555</v>
      </c>
      <c r="Z1876" s="4">
        <f t="shared" ca="1" si="288"/>
        <v>-0.74214501332619365</v>
      </c>
      <c r="AA1876" s="4">
        <f t="shared" ca="1" si="289"/>
        <v>-0.48659448009075623</v>
      </c>
    </row>
    <row r="1877" spans="1:27" x14ac:dyDescent="0.25">
      <c r="A1877">
        <v>1845</v>
      </c>
      <c r="B1877" s="176">
        <f ca="1">OFFSET(InputPriceData!B$15,CalculationsAndCharts!$A1877+$A$11,0,1,1)</f>
        <v>38881</v>
      </c>
      <c r="C1877" s="3">
        <f ca="1">OFFSET(InputPriceData!G$15,CalculationsAndCharts!$A1877+$A$11,IF($C$7,8,0),1,1)</f>
        <v>185688800</v>
      </c>
      <c r="D1877" s="4">
        <f ca="1">OFFSET(InputPriceData!C$15,CalculationsAndCharts!$A1877+$A$11,IF($C$7,8,0),1,1)</f>
        <v>104.83</v>
      </c>
      <c r="E1877" s="4">
        <f ca="1">OFFSET(InputPriceData!D$15,CalculationsAndCharts!$A1877+$A$11,IF($C$7,8,0),1,1)</f>
        <v>105.76</v>
      </c>
      <c r="F1877" s="4">
        <f ca="1">OFFSET(InputPriceData!E$15,CalculationsAndCharts!$A1877+$A$11,IF($C$7,8,0),1,1)</f>
        <v>103.82</v>
      </c>
      <c r="G1877" s="4">
        <f ca="1">OFFSET(InputPriceData!F$15,CalculationsAndCharts!$A1877+$A$11,IF($C$7,8,0),1,1)</f>
        <v>103.82</v>
      </c>
      <c r="H1877" s="138"/>
      <c r="I1877" s="138"/>
      <c r="O1877" s="246">
        <f t="shared" ca="1" si="280"/>
        <v>-3.9294838793193483</v>
      </c>
      <c r="P1877" s="246">
        <f t="shared" ca="1" si="281"/>
        <v>-1.7076492428032468</v>
      </c>
      <c r="Q1877" s="246">
        <f t="shared" ca="1" si="283"/>
        <v>2.7135776886204397</v>
      </c>
      <c r="R1877" s="4">
        <f t="shared" ca="1" si="284"/>
        <v>-0.62929808494681483</v>
      </c>
      <c r="S1877" s="4">
        <f t="shared" ca="1" si="282"/>
        <v>0.62426686137805976</v>
      </c>
      <c r="W1877" s="246">
        <f t="shared" ca="1" si="285"/>
        <v>-3.9294838793193483</v>
      </c>
      <c r="X1877" s="246">
        <f t="shared" ca="1" si="286"/>
        <v>-1.7076492428032468</v>
      </c>
      <c r="Y1877" s="246">
        <f t="shared" ca="1" si="287"/>
        <v>2.7135776886204397</v>
      </c>
      <c r="Z1877" s="4">
        <f t="shared" ca="1" si="288"/>
        <v>-0.62929808494681483</v>
      </c>
      <c r="AA1877" s="4">
        <f t="shared" ca="1" si="289"/>
        <v>-0.30643322046887378</v>
      </c>
    </row>
    <row r="1878" spans="1:27" x14ac:dyDescent="0.25">
      <c r="A1878">
        <v>1846</v>
      </c>
      <c r="B1878" s="176">
        <f ca="1">OFFSET(InputPriceData!B$15,CalculationsAndCharts!$A1878+$A$11,0,1,1)</f>
        <v>38880</v>
      </c>
      <c r="C1878" s="3">
        <f ca="1">OFFSET(InputPriceData!G$15,CalculationsAndCharts!$A1878+$A$11,IF($C$7,8,0),1,1)</f>
        <v>95815900</v>
      </c>
      <c r="D1878" s="4">
        <f ca="1">OFFSET(InputPriceData!C$15,CalculationsAndCharts!$A1878+$A$11,IF($C$7,8,0),1,1)</f>
        <v>106.64</v>
      </c>
      <c r="E1878" s="4">
        <f ca="1">OFFSET(InputPriceData!D$15,CalculationsAndCharts!$A1878+$A$11,IF($C$7,8,0),1,1)</f>
        <v>106.68</v>
      </c>
      <c r="F1878" s="4">
        <f ca="1">OFFSET(InputPriceData!E$15,CalculationsAndCharts!$A1878+$A$11,IF($C$7,8,0),1,1)</f>
        <v>104.9</v>
      </c>
      <c r="G1878" s="4">
        <f ca="1">OFFSET(InputPriceData!F$15,CalculationsAndCharts!$A1878+$A$11,IF($C$7,8,0),1,1)</f>
        <v>105.04</v>
      </c>
      <c r="H1878" s="138"/>
      <c r="I1878" s="138"/>
      <c r="O1878" s="246">
        <f t="shared" ca="1" si="280"/>
        <v>-3.0490336299465968</v>
      </c>
      <c r="P1878" s="246">
        <f t="shared" ca="1" si="281"/>
        <v>-1.4616659412465833</v>
      </c>
      <c r="Q1878" s="246">
        <f t="shared" ca="1" si="283"/>
        <v>2.7382216837744093</v>
      </c>
      <c r="R1878" s="4">
        <f t="shared" ca="1" si="284"/>
        <v>-0.53380117099642543</v>
      </c>
      <c r="S1878" s="4">
        <f t="shared" ca="1" si="282"/>
        <v>0.70479920664612006</v>
      </c>
      <c r="W1878" s="246">
        <f t="shared" ca="1" si="285"/>
        <v>-3.0490336299465968</v>
      </c>
      <c r="X1878" s="246">
        <f t="shared" ca="1" si="286"/>
        <v>-1.4616659412465833</v>
      </c>
      <c r="Y1878" s="246">
        <f t="shared" ca="1" si="287"/>
        <v>2.7382216837744093</v>
      </c>
      <c r="Z1878" s="4">
        <f t="shared" ca="1" si="288"/>
        <v>-0.53380117099642543</v>
      </c>
      <c r="AA1878" s="4">
        <f t="shared" ca="1" si="289"/>
        <v>-0.17012670466322175</v>
      </c>
    </row>
    <row r="1879" spans="1:27" x14ac:dyDescent="0.25">
      <c r="A1879">
        <v>1847</v>
      </c>
      <c r="B1879" s="176">
        <f ca="1">OFFSET(InputPriceData!B$15,CalculationsAndCharts!$A1879+$A$11,0,1,1)</f>
        <v>38877</v>
      </c>
      <c r="C1879" s="3">
        <f ca="1">OFFSET(InputPriceData!G$15,CalculationsAndCharts!$A1879+$A$11,IF($C$7,8,0),1,1)</f>
        <v>94972200</v>
      </c>
      <c r="D1879" s="4">
        <f ca="1">OFFSET(InputPriceData!C$15,CalculationsAndCharts!$A1879+$A$11,IF($C$7,8,0),1,1)</f>
        <v>107.05</v>
      </c>
      <c r="E1879" s="4">
        <f ca="1">OFFSET(InputPriceData!D$15,CalculationsAndCharts!$A1879+$A$11,IF($C$7,8,0),1,1)</f>
        <v>107.55</v>
      </c>
      <c r="F1879" s="4">
        <f ca="1">OFFSET(InputPriceData!E$15,CalculationsAndCharts!$A1879+$A$11,IF($C$7,8,0),1,1)</f>
        <v>106.14</v>
      </c>
      <c r="G1879" s="4">
        <f ca="1">OFFSET(InputPriceData!F$15,CalculationsAndCharts!$A1879+$A$11,IF($C$7,8,0),1,1)</f>
        <v>106.19</v>
      </c>
      <c r="H1879" s="138"/>
      <c r="I1879" s="138"/>
      <c r="O1879" s="246">
        <f t="shared" ca="1" si="280"/>
        <v>-2.1536738021203634</v>
      </c>
      <c r="P1879" s="246">
        <f t="shared" ca="1" si="281"/>
        <v>-1.3279223311283039</v>
      </c>
      <c r="Q1879" s="246">
        <f t="shared" ca="1" si="283"/>
        <v>2.7630894891770024</v>
      </c>
      <c r="R1879" s="4">
        <f t="shared" ca="1" si="284"/>
        <v>-0.48059331278619971</v>
      </c>
      <c r="S1879" s="4">
        <f t="shared" ca="1" si="282"/>
        <v>0.73908687665216088</v>
      </c>
      <c r="W1879" s="246">
        <f t="shared" ca="1" si="285"/>
        <v>-2.1536738021203634</v>
      </c>
      <c r="X1879" s="246">
        <f t="shared" ca="1" si="286"/>
        <v>-1.3279223311283039</v>
      </c>
      <c r="Y1879" s="246">
        <f t="shared" ca="1" si="287"/>
        <v>2.7630894891770024</v>
      </c>
      <c r="Z1879" s="4">
        <f t="shared" ca="1" si="288"/>
        <v>-0.48059331278619971</v>
      </c>
      <c r="AA1879" s="4">
        <f t="shared" ca="1" si="289"/>
        <v>-9.9773504386819742E-2</v>
      </c>
    </row>
    <row r="1880" spans="1:27" x14ac:dyDescent="0.25">
      <c r="A1880">
        <v>1848</v>
      </c>
      <c r="B1880" s="176">
        <f ca="1">OFFSET(InputPriceData!B$15,CalculationsAndCharts!$A1880+$A$11,0,1,1)</f>
        <v>38876</v>
      </c>
      <c r="C1880" s="3">
        <f ca="1">OFFSET(InputPriceData!G$15,CalculationsAndCharts!$A1880+$A$11,IF($C$7,8,0),1,1)</f>
        <v>204957200</v>
      </c>
      <c r="D1880" s="4">
        <f ca="1">OFFSET(InputPriceData!C$15,CalculationsAndCharts!$A1880+$A$11,IF($C$7,8,0),1,1)</f>
        <v>106.39</v>
      </c>
      <c r="E1880" s="4">
        <f ca="1">OFFSET(InputPriceData!D$15,CalculationsAndCharts!$A1880+$A$11,IF($C$7,8,0),1,1)</f>
        <v>107.17</v>
      </c>
      <c r="F1880" s="4">
        <f ca="1">OFFSET(InputPriceData!E$15,CalculationsAndCharts!$A1880+$A$11,IF($C$7,8,0),1,1)</f>
        <v>104.94</v>
      </c>
      <c r="G1880" s="4">
        <f ca="1">OFFSET(InputPriceData!F$15,CalculationsAndCharts!$A1880+$A$11,IF($C$7,8,0),1,1)</f>
        <v>106.53</v>
      </c>
      <c r="H1880" s="138"/>
      <c r="I1880" s="138"/>
      <c r="O1880" s="246">
        <f t="shared" ca="1" si="280"/>
        <v>-2.0178740098524841</v>
      </c>
      <c r="P1880" s="246">
        <f t="shared" ca="1" si="281"/>
        <v>-1.2762738986566369</v>
      </c>
      <c r="Q1880" s="246">
        <f t="shared" ca="1" si="283"/>
        <v>2.7881831374137258</v>
      </c>
      <c r="R1880" s="4">
        <f t="shared" ca="1" si="284"/>
        <v>-0.45774392705082068</v>
      </c>
      <c r="S1880" s="4">
        <f t="shared" ca="1" si="282"/>
        <v>0.7520972105707332</v>
      </c>
      <c r="W1880" s="246">
        <f t="shared" ca="1" si="285"/>
        <v>-2.0178740098524841</v>
      </c>
      <c r="X1880" s="246">
        <f t="shared" ca="1" si="286"/>
        <v>-1.2762738986566369</v>
      </c>
      <c r="Y1880" s="246">
        <f t="shared" ca="1" si="287"/>
        <v>2.7881831374137258</v>
      </c>
      <c r="Z1880" s="4">
        <f t="shared" ca="1" si="288"/>
        <v>-0.45774392705082068</v>
      </c>
      <c r="AA1880" s="4">
        <f t="shared" ca="1" si="289"/>
        <v>-7.0686443066164881E-2</v>
      </c>
    </row>
    <row r="1881" spans="1:27" x14ac:dyDescent="0.25">
      <c r="A1881">
        <v>1849</v>
      </c>
      <c r="B1881" s="176">
        <f ca="1">OFFSET(InputPriceData!B$15,CalculationsAndCharts!$A1881+$A$11,0,1,1)</f>
        <v>38875</v>
      </c>
      <c r="C1881" s="3">
        <f ca="1">OFFSET(InputPriceData!G$15,CalculationsAndCharts!$A1881+$A$11,IF($C$7,8,0),1,1)</f>
        <v>108599400</v>
      </c>
      <c r="D1881" s="4">
        <f ca="1">OFFSET(InputPriceData!C$15,CalculationsAndCharts!$A1881+$A$11,IF($C$7,8,0),1,1)</f>
        <v>107.52</v>
      </c>
      <c r="E1881" s="4">
        <f ca="1">OFFSET(InputPriceData!D$15,CalculationsAndCharts!$A1881+$A$11,IF($C$7,8,0),1,1)</f>
        <v>108.15</v>
      </c>
      <c r="F1881" s="4">
        <f ca="1">OFFSET(InputPriceData!E$15,CalculationsAndCharts!$A1881+$A$11,IF($C$7,8,0),1,1)</f>
        <v>106.57</v>
      </c>
      <c r="G1881" s="4">
        <f ca="1">OFFSET(InputPriceData!F$15,CalculationsAndCharts!$A1881+$A$11,IF($C$7,8,0),1,1)</f>
        <v>106.63</v>
      </c>
      <c r="H1881" s="138"/>
      <c r="I1881" s="138"/>
      <c r="O1881" s="246">
        <f t="shared" ca="1" si="280"/>
        <v>-2.1163155861774774</v>
      </c>
      <c r="P1881" s="246">
        <f t="shared" ca="1" si="281"/>
        <v>-1.2954751971844249</v>
      </c>
      <c r="Q1881" s="246">
        <f t="shared" ca="1" si="283"/>
        <v>2.8135046795294913</v>
      </c>
      <c r="R1881" s="4">
        <f t="shared" ca="1" si="284"/>
        <v>-0.4604489221610501</v>
      </c>
      <c r="S1881" s="4">
        <f t="shared" ca="1" si="282"/>
        <v>0.75060468363131916</v>
      </c>
      <c r="W1881" s="246">
        <f t="shared" ca="1" si="285"/>
        <v>-2.1163155861774774</v>
      </c>
      <c r="X1881" s="246">
        <f t="shared" ca="1" si="286"/>
        <v>-1.2954751971844249</v>
      </c>
      <c r="Y1881" s="246">
        <f t="shared" ca="1" si="287"/>
        <v>2.8135046795294913</v>
      </c>
      <c r="Z1881" s="4">
        <f t="shared" ca="1" si="288"/>
        <v>-0.4604489221610501</v>
      </c>
      <c r="AA1881" s="4">
        <f t="shared" ca="1" si="289"/>
        <v>-7.4095866999688037E-2</v>
      </c>
    </row>
    <row r="1882" spans="1:27" x14ac:dyDescent="0.25">
      <c r="A1882">
        <v>1850</v>
      </c>
      <c r="B1882" s="176">
        <f ca="1">OFFSET(InputPriceData!B$15,CalculationsAndCharts!$A1882+$A$11,0,1,1)</f>
        <v>38874</v>
      </c>
      <c r="C1882" s="3">
        <f ca="1">OFFSET(InputPriceData!G$15,CalculationsAndCharts!$A1882+$A$11,IF($C$7,8,0),1,1)</f>
        <v>130498600</v>
      </c>
      <c r="D1882" s="4">
        <f ca="1">OFFSET(InputPriceData!C$15,CalculationsAndCharts!$A1882+$A$11,IF($C$7,8,0),1,1)</f>
        <v>107.77</v>
      </c>
      <c r="E1882" s="4">
        <f ca="1">OFFSET(InputPriceData!D$15,CalculationsAndCharts!$A1882+$A$11,IF($C$7,8,0),1,1)</f>
        <v>107.91</v>
      </c>
      <c r="F1882" s="4">
        <f ca="1">OFFSET(InputPriceData!E$15,CalculationsAndCharts!$A1882+$A$11,IF($C$7,8,0),1,1)</f>
        <v>106.54</v>
      </c>
      <c r="G1882" s="4">
        <f ca="1">OFFSET(InputPriceData!F$15,CalculationsAndCharts!$A1882+$A$11,IF($C$7,8,0),1,1)</f>
        <v>107.43</v>
      </c>
      <c r="H1882" s="138"/>
      <c r="I1882" s="138"/>
      <c r="O1882" s="246">
        <f t="shared" ca="1" si="280"/>
        <v>-1.487368517461727</v>
      </c>
      <c r="P1882" s="246">
        <f t="shared" ca="1" si="281"/>
        <v>-1.4204835942984857</v>
      </c>
      <c r="Q1882" s="246">
        <f t="shared" ca="1" si="283"/>
        <v>2.8390561851962577</v>
      </c>
      <c r="R1882" s="4">
        <f t="shared" ca="1" si="284"/>
        <v>-0.50033655610809646</v>
      </c>
      <c r="S1882" s="4">
        <f t="shared" ca="1" si="282"/>
        <v>0.72706122017645991</v>
      </c>
      <c r="W1882" s="246">
        <f t="shared" ca="1" si="285"/>
        <v>-1.487368517461727</v>
      </c>
      <c r="X1882" s="246">
        <f t="shared" ca="1" si="286"/>
        <v>-1.4204835942984857</v>
      </c>
      <c r="Y1882" s="246">
        <f t="shared" ca="1" si="287"/>
        <v>2.8390561851962577</v>
      </c>
      <c r="Z1882" s="4">
        <f t="shared" ca="1" si="288"/>
        <v>-0.50033655610809646</v>
      </c>
      <c r="AA1882" s="4">
        <f t="shared" ca="1" si="289"/>
        <v>-0.12544180423783399</v>
      </c>
    </row>
    <row r="1883" spans="1:27" x14ac:dyDescent="0.25">
      <c r="A1883">
        <v>1851</v>
      </c>
      <c r="B1883" s="176">
        <f ca="1">OFFSET(InputPriceData!B$15,CalculationsAndCharts!$A1883+$A$11,0,1,1)</f>
        <v>38873</v>
      </c>
      <c r="C1883" s="3">
        <f ca="1">OFFSET(InputPriceData!G$15,CalculationsAndCharts!$A1883+$A$11,IF($C$7,8,0),1,1)</f>
        <v>86105100</v>
      </c>
      <c r="D1883" s="4">
        <f ca="1">OFFSET(InputPriceData!C$15,CalculationsAndCharts!$A1883+$A$11,IF($C$7,8,0),1,1)</f>
        <v>109.16</v>
      </c>
      <c r="E1883" s="4">
        <f ca="1">OFFSET(InputPriceData!D$15,CalculationsAndCharts!$A1883+$A$11,IF($C$7,8,0),1,1)</f>
        <v>109.16</v>
      </c>
      <c r="F1883" s="4">
        <f ca="1">OFFSET(InputPriceData!E$15,CalculationsAndCharts!$A1883+$A$11,IF($C$7,8,0),1,1)</f>
        <v>107.39</v>
      </c>
      <c r="G1883" s="4">
        <f ca="1">OFFSET(InputPriceData!F$15,CalculationsAndCharts!$A1883+$A$11,IF($C$7,8,0),1,1)</f>
        <v>107.69</v>
      </c>
      <c r="H1883" s="138"/>
      <c r="I1883" s="138"/>
      <c r="O1883" s="246">
        <f t="shared" ca="1" si="280"/>
        <v>-1.3617103755017199</v>
      </c>
      <c r="P1883" s="246">
        <f t="shared" ca="1" si="281"/>
        <v>-1.6623917501205792</v>
      </c>
      <c r="Q1883" s="246">
        <f t="shared" ca="1" si="283"/>
        <v>2.8648397428821974</v>
      </c>
      <c r="R1883" s="4">
        <f t="shared" ca="1" si="284"/>
        <v>-0.58027390685669389</v>
      </c>
      <c r="S1883" s="4">
        <f t="shared" ca="1" si="282"/>
        <v>0.66922817721986627</v>
      </c>
      <c r="W1883" s="246">
        <f t="shared" ca="1" si="285"/>
        <v>-1.3617103755017199</v>
      </c>
      <c r="X1883" s="246">
        <f t="shared" ca="1" si="286"/>
        <v>-1.6623917501205792</v>
      </c>
      <c r="Y1883" s="246">
        <f t="shared" ca="1" si="287"/>
        <v>2.8648397428821974</v>
      </c>
      <c r="Z1883" s="4">
        <f t="shared" ca="1" si="288"/>
        <v>-0.58027390685669389</v>
      </c>
      <c r="AA1883" s="4">
        <f t="shared" ca="1" si="289"/>
        <v>-0.23476514110603974</v>
      </c>
    </row>
    <row r="1884" spans="1:27" x14ac:dyDescent="0.25">
      <c r="A1884">
        <v>1852</v>
      </c>
      <c r="B1884" s="176">
        <f ca="1">OFFSET(InputPriceData!B$15,CalculationsAndCharts!$A1884+$A$11,0,1,1)</f>
        <v>38870</v>
      </c>
      <c r="C1884" s="3">
        <f ca="1">OFFSET(InputPriceData!G$15,CalculationsAndCharts!$A1884+$A$11,IF($C$7,8,0),1,1)</f>
        <v>91702600</v>
      </c>
      <c r="D1884" s="4">
        <f ca="1">OFFSET(InputPriceData!C$15,CalculationsAndCharts!$A1884+$A$11,IF($C$7,8,0),1,1)</f>
        <v>109.5</v>
      </c>
      <c r="E1884" s="4">
        <f ca="1">OFFSET(InputPriceData!D$15,CalculationsAndCharts!$A1884+$A$11,IF($C$7,8,0),1,1)</f>
        <v>109.65</v>
      </c>
      <c r="F1884" s="4">
        <f ca="1">OFFSET(InputPriceData!E$15,CalculationsAndCharts!$A1884+$A$11,IF($C$7,8,0),1,1)</f>
        <v>108.71</v>
      </c>
      <c r="G1884" s="4">
        <f ca="1">OFFSET(InputPriceData!F$15,CalculationsAndCharts!$A1884+$A$11,IF($C$7,8,0),1,1)</f>
        <v>109.29</v>
      </c>
      <c r="H1884" s="138"/>
      <c r="I1884" s="138"/>
      <c r="O1884" s="246">
        <f t="shared" ca="1" si="280"/>
        <v>0.18001795036657331</v>
      </c>
      <c r="P1884" s="246">
        <f t="shared" ca="1" si="281"/>
        <v>-2.0102881639609738</v>
      </c>
      <c r="Q1884" s="246">
        <f t="shared" ca="1" si="283"/>
        <v>2.8908574600223989</v>
      </c>
      <c r="R1884" s="4">
        <f t="shared" ca="1" si="284"/>
        <v>-0.69539511780196794</v>
      </c>
      <c r="S1884" s="4">
        <f t="shared" ca="1" si="282"/>
        <v>0.54686074545309871</v>
      </c>
      <c r="W1884" s="246">
        <f t="shared" ca="1" si="285"/>
        <v>0.18001795036657331</v>
      </c>
      <c r="X1884" s="246">
        <f t="shared" ca="1" si="286"/>
        <v>-2.0102881639609738</v>
      </c>
      <c r="Y1884" s="246">
        <f t="shared" ca="1" si="287"/>
        <v>2.8908574600223989</v>
      </c>
      <c r="Z1884" s="4">
        <f t="shared" ca="1" si="288"/>
        <v>-0.69539511780196794</v>
      </c>
      <c r="AA1884" s="4">
        <f t="shared" ca="1" si="289"/>
        <v>-0.40922409209346267</v>
      </c>
    </row>
    <row r="1885" spans="1:27" x14ac:dyDescent="0.25">
      <c r="A1885">
        <v>1853</v>
      </c>
      <c r="B1885" s="176">
        <f ca="1">OFFSET(InputPriceData!B$15,CalculationsAndCharts!$A1885+$A$11,0,1,1)</f>
        <v>38869</v>
      </c>
      <c r="C1885" s="3">
        <f ca="1">OFFSET(InputPriceData!G$15,CalculationsAndCharts!$A1885+$A$11,IF($C$7,8,0),1,1)</f>
        <v>73721700</v>
      </c>
      <c r="D1885" s="4">
        <f ca="1">OFFSET(InputPriceData!C$15,CalculationsAndCharts!$A1885+$A$11,IF($C$7,8,0),1,1)</f>
        <v>107.92</v>
      </c>
      <c r="E1885" s="4">
        <f ca="1">OFFSET(InputPriceData!D$15,CalculationsAndCharts!$A1885+$A$11,IF($C$7,8,0),1,1)</f>
        <v>109.24</v>
      </c>
      <c r="F1885" s="4">
        <f ca="1">OFFSET(InputPriceData!E$15,CalculationsAndCharts!$A1885+$A$11,IF($C$7,8,0),1,1)</f>
        <v>107.82</v>
      </c>
      <c r="G1885" s="4">
        <f ca="1">OFFSET(InputPriceData!F$15,CalculationsAndCharts!$A1885+$A$11,IF($C$7,8,0),1,1)</f>
        <v>109.06</v>
      </c>
      <c r="H1885" s="138"/>
      <c r="I1885" s="138"/>
      <c r="O1885" s="246">
        <f t="shared" ca="1" si="280"/>
        <v>-4.9431198727954317E-2</v>
      </c>
      <c r="P1885" s="246">
        <f t="shared" ca="1" si="281"/>
        <v>-2.3778702586361167</v>
      </c>
      <c r="Q1885" s="246">
        <f t="shared" ca="1" si="283"/>
        <v>2.917111463191119</v>
      </c>
      <c r="R1885" s="4">
        <f t="shared" ca="1" si="284"/>
        <v>-0.81514549191579067</v>
      </c>
      <c r="S1885" s="4">
        <f t="shared" ca="1" si="282"/>
        <v>0.31855992941535333</v>
      </c>
      <c r="W1885" s="246">
        <f t="shared" ca="1" si="285"/>
        <v>-4.9431198727954317E-2</v>
      </c>
      <c r="X1885" s="246">
        <f t="shared" ca="1" si="286"/>
        <v>-2.3778702586361167</v>
      </c>
      <c r="Y1885" s="246">
        <f t="shared" ca="1" si="287"/>
        <v>2.917111463191119</v>
      </c>
      <c r="Z1885" s="4">
        <f t="shared" ca="1" si="288"/>
        <v>-0.81514549191579067</v>
      </c>
      <c r="AA1885" s="4">
        <f t="shared" ca="1" si="289"/>
        <v>-0.61599605473922858</v>
      </c>
    </row>
    <row r="1886" spans="1:27" x14ac:dyDescent="0.25">
      <c r="A1886">
        <v>1854</v>
      </c>
      <c r="B1886" s="176">
        <f ca="1">OFFSET(InputPriceData!B$15,CalculationsAndCharts!$A1886+$A$11,0,1,1)</f>
        <v>38868</v>
      </c>
      <c r="C1886" s="3">
        <f ca="1">OFFSET(InputPriceData!G$15,CalculationsAndCharts!$A1886+$A$11,IF($C$7,8,0),1,1)</f>
        <v>86926200</v>
      </c>
      <c r="D1886" s="4">
        <f ca="1">OFFSET(InputPriceData!C$15,CalculationsAndCharts!$A1886+$A$11,IF($C$7,8,0),1,1)</f>
        <v>107.27</v>
      </c>
      <c r="E1886" s="4">
        <f ca="1">OFFSET(InputPriceData!D$15,CalculationsAndCharts!$A1886+$A$11,IF($C$7,8,0),1,1)</f>
        <v>108.02</v>
      </c>
      <c r="F1886" s="4">
        <f ca="1">OFFSET(InputPriceData!E$15,CalculationsAndCharts!$A1886+$A$11,IF($C$7,8,0),1,1)</f>
        <v>106.91</v>
      </c>
      <c r="G1886" s="4">
        <f ca="1">OFFSET(InputPriceData!F$15,CalculationsAndCharts!$A1886+$A$11,IF($C$7,8,0),1,1)</f>
        <v>108.02</v>
      </c>
      <c r="H1886" s="138"/>
      <c r="I1886" s="138"/>
      <c r="O1886" s="246">
        <f t="shared" ca="1" si="280"/>
        <v>-1.1473273912662645</v>
      </c>
      <c r="P1886" s="246">
        <f t="shared" ca="1" si="281"/>
        <v>-2.6500189099256315</v>
      </c>
      <c r="Q1886" s="246">
        <f t="shared" ca="1" si="283"/>
        <v>2.9436038982755997</v>
      </c>
      <c r="R1886" s="4">
        <f t="shared" ca="1" si="284"/>
        <v>-0.9002634190959069</v>
      </c>
      <c r="S1886" s="4">
        <f t="shared" ca="1" si="282"/>
        <v>-1.3881483906395932E-3</v>
      </c>
      <c r="W1886" s="246">
        <f t="shared" ca="1" si="285"/>
        <v>-1.1473273912662645</v>
      </c>
      <c r="X1886" s="246">
        <f t="shared" ca="1" si="286"/>
        <v>-2.6500189099256315</v>
      </c>
      <c r="Y1886" s="246">
        <f t="shared" ca="1" si="287"/>
        <v>2.9436038982755997</v>
      </c>
      <c r="Z1886" s="4">
        <f t="shared" ca="1" si="288"/>
        <v>-0.9002634190959069</v>
      </c>
      <c r="AA1886" s="4">
        <f t="shared" ca="1" si="289"/>
        <v>-0.7817903038967553</v>
      </c>
    </row>
    <row r="1887" spans="1:27" x14ac:dyDescent="0.25">
      <c r="A1887">
        <v>1855</v>
      </c>
      <c r="B1887" s="176">
        <f ca="1">OFFSET(InputPriceData!B$15,CalculationsAndCharts!$A1887+$A$11,0,1,1)</f>
        <v>38867</v>
      </c>
      <c r="C1887" s="3">
        <f ca="1">OFFSET(InputPriceData!G$15,CalculationsAndCharts!$A1887+$A$11,IF($C$7,8,0),1,1)</f>
        <v>72419900</v>
      </c>
      <c r="D1887" s="4">
        <f ca="1">OFFSET(InputPriceData!C$15,CalculationsAndCharts!$A1887+$A$11,IF($C$7,8,0),1,1)</f>
        <v>108.41</v>
      </c>
      <c r="E1887" s="4">
        <f ca="1">OFFSET(InputPriceData!D$15,CalculationsAndCharts!$A1887+$A$11,IF($C$7,8,0),1,1)</f>
        <v>108.44</v>
      </c>
      <c r="F1887" s="4">
        <f ca="1">OFFSET(InputPriceData!E$15,CalculationsAndCharts!$A1887+$A$11,IF($C$7,8,0),1,1)</f>
        <v>106.79</v>
      </c>
      <c r="G1887" s="4">
        <f ca="1">OFFSET(InputPriceData!F$15,CalculationsAndCharts!$A1887+$A$11,IF($C$7,8,0),1,1)</f>
        <v>106.83</v>
      </c>
      <c r="H1887" s="138"/>
      <c r="I1887" s="138"/>
      <c r="O1887" s="246">
        <f t="shared" ca="1" si="280"/>
        <v>-2.5017890279927024</v>
      </c>
      <c r="P1887" s="246">
        <f t="shared" ca="1" si="281"/>
        <v>-2.8215987755400613</v>
      </c>
      <c r="Q1887" s="246">
        <f t="shared" ca="1" si="283"/>
        <v>2.9703369306514626</v>
      </c>
      <c r="R1887" s="4">
        <f t="shared" ca="1" si="284"/>
        <v>-0.949925493779327</v>
      </c>
      <c r="S1887" s="4">
        <f t="shared" ca="1" si="282"/>
        <v>-0.34415459508235063</v>
      </c>
      <c r="W1887" s="246">
        <f t="shared" ca="1" si="285"/>
        <v>-2.5017890279927024</v>
      </c>
      <c r="X1887" s="246">
        <f t="shared" ca="1" si="286"/>
        <v>-2.8215987755400613</v>
      </c>
      <c r="Y1887" s="246">
        <f t="shared" ca="1" si="287"/>
        <v>2.9703369306514626</v>
      </c>
      <c r="Z1887" s="4">
        <f t="shared" ca="1" si="288"/>
        <v>-0.949925493779327</v>
      </c>
      <c r="AA1887" s="4">
        <f t="shared" ca="1" si="289"/>
        <v>-0.8869339692582463</v>
      </c>
    </row>
    <row r="1888" spans="1:27" x14ac:dyDescent="0.25">
      <c r="A1888">
        <v>1856</v>
      </c>
      <c r="B1888" s="176">
        <f ca="1">OFFSET(InputPriceData!B$15,CalculationsAndCharts!$A1888+$A$11,0,1,1)</f>
        <v>38863</v>
      </c>
      <c r="C1888" s="3">
        <f ca="1">OFFSET(InputPriceData!G$15,CalculationsAndCharts!$A1888+$A$11,IF($C$7,8,0),1,1)</f>
        <v>62989700</v>
      </c>
      <c r="D1888" s="4">
        <f ca="1">OFFSET(InputPriceData!C$15,CalculationsAndCharts!$A1888+$A$11,IF($C$7,8,0),1,1)</f>
        <v>108.45</v>
      </c>
      <c r="E1888" s="4">
        <f ca="1">OFFSET(InputPriceData!D$15,CalculationsAndCharts!$A1888+$A$11,IF($C$7,8,0),1,1)</f>
        <v>108.76</v>
      </c>
      <c r="F1888" s="4">
        <f ca="1">OFFSET(InputPriceData!E$15,CalculationsAndCharts!$A1888+$A$11,IF($C$7,8,0),1,1)</f>
        <v>108.02</v>
      </c>
      <c r="G1888" s="4">
        <f ca="1">OFFSET(InputPriceData!F$15,CalculationsAndCharts!$A1888+$A$11,IF($C$7,8,0),1,1)</f>
        <v>108.76</v>
      </c>
      <c r="H1888" s="138"/>
      <c r="I1888" s="138"/>
      <c r="O1888" s="246">
        <f t="shared" ca="1" si="280"/>
        <v>-0.71359248664558361</v>
      </c>
      <c r="P1888" s="246">
        <f t="shared" ca="1" si="281"/>
        <v>-2.9662973813931917</v>
      </c>
      <c r="Q1888" s="246">
        <f t="shared" ca="1" si="283"/>
        <v>2.9973127453597002</v>
      </c>
      <c r="R1888" s="4">
        <f t="shared" ca="1" si="284"/>
        <v>-0.98965227635503672</v>
      </c>
      <c r="S1888" s="4">
        <f t="shared" ca="1" si="282"/>
        <v>-0.82014322461218392</v>
      </c>
      <c r="W1888" s="246">
        <f t="shared" ca="1" si="285"/>
        <v>-0.71359248664558361</v>
      </c>
      <c r="X1888" s="246">
        <f t="shared" ca="1" si="286"/>
        <v>-2.9662973813931917</v>
      </c>
      <c r="Y1888" s="246">
        <f t="shared" ca="1" si="287"/>
        <v>2.9973127453597002</v>
      </c>
      <c r="Z1888" s="4">
        <f t="shared" ca="1" si="288"/>
        <v>-0.98965227635503672</v>
      </c>
      <c r="AA1888" s="4">
        <f t="shared" ca="1" si="289"/>
        <v>-0.97602073205369699</v>
      </c>
    </row>
    <row r="1889" spans="1:27" x14ac:dyDescent="0.25">
      <c r="A1889">
        <v>1857</v>
      </c>
      <c r="B1889" s="176">
        <f ca="1">OFFSET(InputPriceData!B$15,CalculationsAndCharts!$A1889+$A$11,0,1,1)</f>
        <v>38862</v>
      </c>
      <c r="C1889" s="3">
        <f ca="1">OFFSET(InputPriceData!G$15,CalculationsAndCharts!$A1889+$A$11,IF($C$7,8,0),1,1)</f>
        <v>78977900</v>
      </c>
      <c r="D1889" s="4">
        <f ca="1">OFFSET(InputPriceData!C$15,CalculationsAndCharts!$A1889+$A$11,IF($C$7,8,0),1,1)</f>
        <v>107.52</v>
      </c>
      <c r="E1889" s="4">
        <f ca="1">OFFSET(InputPriceData!D$15,CalculationsAndCharts!$A1889+$A$11,IF($C$7,8,0),1,1)</f>
        <v>108.21</v>
      </c>
      <c r="F1889" s="4">
        <f ca="1">OFFSET(InputPriceData!E$15,CalculationsAndCharts!$A1889+$A$11,IF($C$7,8,0),1,1)</f>
        <v>107.11</v>
      </c>
      <c r="G1889" s="4">
        <f ca="1">OFFSET(InputPriceData!F$15,CalculationsAndCharts!$A1889+$A$11,IF($C$7,8,0),1,1)</f>
        <v>108.21</v>
      </c>
      <c r="H1889" s="138"/>
      <c r="I1889" s="138"/>
      <c r="O1889" s="246">
        <f t="shared" ref="O1889:O1952" ca="1" si="290">$N$38*(G1889-2*G1890+G1891)+2*$N$36*O1890-$N$37*O1891</f>
        <v>-1.3516918113673562</v>
      </c>
      <c r="P1889" s="246">
        <f t="shared" ref="P1889:P1952" ca="1" si="291">$N$41*(O1889+O1890)/2+$N$42*P1890+$N$43*P1891</f>
        <v>-3.0245335472852677</v>
      </c>
      <c r="Q1889" s="246">
        <f t="shared" ca="1" si="283"/>
        <v>3.0245335472852677</v>
      </c>
      <c r="R1889" s="4">
        <f t="shared" ca="1" si="284"/>
        <v>-1</v>
      </c>
      <c r="S1889" s="4">
        <f t="shared" ref="S1889:S1952" ca="1" si="292">(R1889+$A$21)/($A$21*R1889+1)</f>
        <v>-1</v>
      </c>
      <c r="W1889" s="246">
        <f t="shared" ca="1" si="285"/>
        <v>-1.3516918113673562</v>
      </c>
      <c r="X1889" s="246">
        <f t="shared" ca="1" si="286"/>
        <v>-3.0245335472852677</v>
      </c>
      <c r="Y1889" s="246">
        <f t="shared" ca="1" si="287"/>
        <v>3.0245335472852677</v>
      </c>
      <c r="Z1889" s="4">
        <f t="shared" ca="1" si="288"/>
        <v>-1</v>
      </c>
      <c r="AA1889" s="4">
        <f t="shared" ca="1" si="289"/>
        <v>-1</v>
      </c>
    </row>
    <row r="1890" spans="1:27" x14ac:dyDescent="0.25">
      <c r="A1890">
        <v>1858</v>
      </c>
      <c r="B1890" s="176">
        <f ca="1">OFFSET(InputPriceData!B$15,CalculationsAndCharts!$A1890+$A$11,0,1,1)</f>
        <v>38861</v>
      </c>
      <c r="C1890" s="3">
        <f ca="1">OFFSET(InputPriceData!G$15,CalculationsAndCharts!$A1890+$A$11,IF($C$7,8,0),1,1)</f>
        <v>168405000</v>
      </c>
      <c r="D1890" s="4">
        <f ca="1">OFFSET(InputPriceData!C$15,CalculationsAndCharts!$A1890+$A$11,IF($C$7,8,0),1,1)</f>
        <v>106.47</v>
      </c>
      <c r="E1890" s="4">
        <f ca="1">OFFSET(InputPriceData!D$15,CalculationsAndCharts!$A1890+$A$11,IF($C$7,8,0),1,1)</f>
        <v>107.5</v>
      </c>
      <c r="F1890" s="4">
        <f ca="1">OFFSET(InputPriceData!E$15,CalculationsAndCharts!$A1890+$A$11,IF($C$7,8,0),1,1)</f>
        <v>105.7</v>
      </c>
      <c r="G1890" s="4">
        <f ca="1">OFFSET(InputPriceData!F$15,CalculationsAndCharts!$A1890+$A$11,IF($C$7,8,0),1,1)</f>
        <v>106.89</v>
      </c>
      <c r="H1890" s="138"/>
      <c r="I1890" s="138"/>
      <c r="O1890" s="246">
        <f t="shared" ca="1" si="290"/>
        <v>-2.8516921301193885</v>
      </c>
      <c r="P1890" s="246">
        <f t="shared" ca="1" si="291"/>
        <v>-2.8699264191544822</v>
      </c>
      <c r="Q1890" s="246">
        <f t="shared" ref="Q1890:Q1953" ca="1" si="293">IF(ABS(P1890)&gt;(Q1891*0.991),ABS(P1890),(Q1891*0.991))</f>
        <v>2.8699264191544822</v>
      </c>
      <c r="R1890" s="4">
        <f t="shared" ref="R1890:R1953" ca="1" si="294">IF(Q1890&gt;0,P1890/Q1890,R1891)</f>
        <v>-1</v>
      </c>
      <c r="S1890" s="4">
        <f t="shared" ca="1" si="292"/>
        <v>-1</v>
      </c>
      <c r="W1890" s="246">
        <f t="shared" ref="W1890:W1953" ca="1" si="295">$V$38*(G1890-2*G1891+G1892)+2*$V$36*W1891-$V$37*W1892</f>
        <v>-2.8516921301193885</v>
      </c>
      <c r="X1890" s="246">
        <f t="shared" ref="X1890:X1953" ca="1" si="296">$V$41*(W1890+W1891)/2+$V$42*X1891+$V$43*X1892</f>
        <v>-2.8699264191544822</v>
      </c>
      <c r="Y1890" s="246">
        <f t="shared" ref="Y1890:Y1953" ca="1" si="297">IF(ABS(X1890)&gt;(Y1891*0.991),ABS(X1890),(Y1891*0.991))</f>
        <v>2.8699264191544822</v>
      </c>
      <c r="Z1890" s="4">
        <f t="shared" ref="Z1890:Z1953" ca="1" si="298">IF(Y1890&gt;0,X1890/Y1890,Z1891)</f>
        <v>-1</v>
      </c>
      <c r="AA1890" s="4">
        <f t="shared" ref="AA1890:AA1953" ca="1" si="299">(Z1890+$A$26)/($A$26*Z1890+1)</f>
        <v>-1</v>
      </c>
    </row>
    <row r="1891" spans="1:27" x14ac:dyDescent="0.25">
      <c r="A1891">
        <v>1859</v>
      </c>
      <c r="B1891" s="176">
        <f ca="1">OFFSET(InputPriceData!B$15,CalculationsAndCharts!$A1891+$A$11,0,1,1)</f>
        <v>38860</v>
      </c>
      <c r="C1891" s="3">
        <f ca="1">OFFSET(InputPriceData!G$15,CalculationsAndCharts!$A1891+$A$11,IF($C$7,8,0),1,1)</f>
        <v>92006500</v>
      </c>
      <c r="D1891" s="4">
        <f ca="1">OFFSET(InputPriceData!C$15,CalculationsAndCharts!$A1891+$A$11,IF($C$7,8,0),1,1)</f>
        <v>107.74</v>
      </c>
      <c r="E1891" s="4">
        <f ca="1">OFFSET(InputPriceData!D$15,CalculationsAndCharts!$A1891+$A$11,IF($C$7,8,0),1,1)</f>
        <v>108.12</v>
      </c>
      <c r="F1891" s="4">
        <f ca="1">OFFSET(InputPriceData!E$15,CalculationsAndCharts!$A1891+$A$11,IF($C$7,8,0),1,1)</f>
        <v>106.04</v>
      </c>
      <c r="G1891" s="4">
        <f ca="1">OFFSET(InputPriceData!F$15,CalculationsAndCharts!$A1891+$A$11,IF($C$7,8,0),1,1)</f>
        <v>106.04</v>
      </c>
      <c r="H1891" s="138"/>
      <c r="I1891" s="138"/>
      <c r="O1891" s="246">
        <f t="shared" ca="1" si="290"/>
        <v>-3.9936193134626246</v>
      </c>
      <c r="P1891" s="246">
        <f t="shared" ca="1" si="291"/>
        <v>-2.5342001990832461</v>
      </c>
      <c r="Q1891" s="246">
        <f t="shared" ca="1" si="293"/>
        <v>2.5342001990832461</v>
      </c>
      <c r="R1891" s="4">
        <f t="shared" ca="1" si="294"/>
        <v>-1</v>
      </c>
      <c r="S1891" s="4">
        <f t="shared" ca="1" si="292"/>
        <v>-1</v>
      </c>
      <c r="W1891" s="246">
        <f t="shared" ca="1" si="295"/>
        <v>-3.9936193134626246</v>
      </c>
      <c r="X1891" s="246">
        <f t="shared" ca="1" si="296"/>
        <v>-2.5342001990832461</v>
      </c>
      <c r="Y1891" s="246">
        <f t="shared" ca="1" si="297"/>
        <v>2.5342001990832461</v>
      </c>
      <c r="Z1891" s="4">
        <f t="shared" ca="1" si="298"/>
        <v>-1</v>
      </c>
      <c r="AA1891" s="4">
        <f t="shared" ca="1" si="299"/>
        <v>-1</v>
      </c>
    </row>
    <row r="1892" spans="1:27" x14ac:dyDescent="0.25">
      <c r="A1892">
        <v>1860</v>
      </c>
      <c r="B1892" s="176">
        <f ca="1">OFFSET(InputPriceData!B$15,CalculationsAndCharts!$A1892+$A$11,0,1,1)</f>
        <v>38859</v>
      </c>
      <c r="C1892" s="3">
        <f ca="1">OFFSET(InputPriceData!G$15,CalculationsAndCharts!$A1892+$A$11,IF($C$7,8,0),1,1)</f>
        <v>110852800</v>
      </c>
      <c r="D1892" s="4">
        <f ca="1">OFFSET(InputPriceData!C$15,CalculationsAndCharts!$A1892+$A$11,IF($C$7,8,0),1,1)</f>
        <v>106.98</v>
      </c>
      <c r="E1892" s="4">
        <f ca="1">OFFSET(InputPriceData!D$15,CalculationsAndCharts!$A1892+$A$11,IF($C$7,8,0),1,1)</f>
        <v>107.73</v>
      </c>
      <c r="F1892" s="4">
        <f ca="1">OFFSET(InputPriceData!E$15,CalculationsAndCharts!$A1892+$A$11,IF($C$7,8,0),1,1)</f>
        <v>106.32</v>
      </c>
      <c r="G1892" s="4">
        <f ca="1">OFFSET(InputPriceData!F$15,CalculationsAndCharts!$A1892+$A$11,IF($C$7,8,0),1,1)</f>
        <v>106.85</v>
      </c>
      <c r="H1892" s="138"/>
      <c r="I1892" s="138"/>
      <c r="O1892" s="246">
        <f t="shared" ca="1" si="290"/>
        <v>-3.4971490140248394</v>
      </c>
      <c r="P1892" s="246">
        <f t="shared" ca="1" si="291"/>
        <v>-2.1201739757260465</v>
      </c>
      <c r="Q1892" s="246">
        <f t="shared" ca="1" si="293"/>
        <v>2.1201739757260465</v>
      </c>
      <c r="R1892" s="4">
        <f t="shared" ca="1" si="294"/>
        <v>-1</v>
      </c>
      <c r="S1892" s="4">
        <f t="shared" ca="1" si="292"/>
        <v>-1</v>
      </c>
      <c r="W1892" s="246">
        <f t="shared" ca="1" si="295"/>
        <v>-3.4971490140248394</v>
      </c>
      <c r="X1892" s="246">
        <f t="shared" ca="1" si="296"/>
        <v>-2.1201739757260465</v>
      </c>
      <c r="Y1892" s="246">
        <f t="shared" ca="1" si="297"/>
        <v>2.1201739757260465</v>
      </c>
      <c r="Z1892" s="4">
        <f t="shared" ca="1" si="298"/>
        <v>-1</v>
      </c>
      <c r="AA1892" s="4">
        <f t="shared" ca="1" si="299"/>
        <v>-1</v>
      </c>
    </row>
    <row r="1893" spans="1:27" x14ac:dyDescent="0.25">
      <c r="A1893">
        <v>1861</v>
      </c>
      <c r="B1893" s="176">
        <f ca="1">OFFSET(InputPriceData!B$15,CalculationsAndCharts!$A1893+$A$11,0,1,1)</f>
        <v>38856</v>
      </c>
      <c r="C1893" s="3">
        <f ca="1">OFFSET(InputPriceData!G$15,CalculationsAndCharts!$A1893+$A$11,IF($C$7,8,0),1,1)</f>
        <v>124309400</v>
      </c>
      <c r="D1893" s="4">
        <f ca="1">OFFSET(InputPriceData!C$15,CalculationsAndCharts!$A1893+$A$11,IF($C$7,8,0),1,1)</f>
        <v>107.49</v>
      </c>
      <c r="E1893" s="4">
        <f ca="1">OFFSET(InputPriceData!D$15,CalculationsAndCharts!$A1893+$A$11,IF($C$7,8,0),1,1)</f>
        <v>108.01</v>
      </c>
      <c r="F1893" s="4">
        <f ca="1">OFFSET(InputPriceData!E$15,CalculationsAndCharts!$A1893+$A$11,IF($C$7,8,0),1,1)</f>
        <v>106.58</v>
      </c>
      <c r="G1893" s="4">
        <f ca="1">OFFSET(InputPriceData!F$15,CalculationsAndCharts!$A1893+$A$11,IF($C$7,8,0),1,1)</f>
        <v>107.68</v>
      </c>
      <c r="H1893" s="138"/>
      <c r="I1893" s="138"/>
      <c r="O1893" s="246">
        <f t="shared" ca="1" si="290"/>
        <v>-2.9263959705454585</v>
      </c>
      <c r="P1893" s="246">
        <f t="shared" ca="1" si="291"/>
        <v>-1.6748292537206391</v>
      </c>
      <c r="Q1893" s="246">
        <f t="shared" ca="1" si="293"/>
        <v>1.6748292537206391</v>
      </c>
      <c r="R1893" s="4">
        <f t="shared" ca="1" si="294"/>
        <v>-1</v>
      </c>
      <c r="S1893" s="4">
        <f t="shared" ca="1" si="292"/>
        <v>-1</v>
      </c>
      <c r="W1893" s="246">
        <f t="shared" ca="1" si="295"/>
        <v>-2.9263959705454585</v>
      </c>
      <c r="X1893" s="246">
        <f t="shared" ca="1" si="296"/>
        <v>-1.6748292537206391</v>
      </c>
      <c r="Y1893" s="246">
        <f t="shared" ca="1" si="297"/>
        <v>1.6748292537206391</v>
      </c>
      <c r="Z1893" s="4">
        <f t="shared" ca="1" si="298"/>
        <v>-1</v>
      </c>
      <c r="AA1893" s="4">
        <f t="shared" ca="1" si="299"/>
        <v>-1</v>
      </c>
    </row>
    <row r="1894" spans="1:27" x14ac:dyDescent="0.25">
      <c r="A1894">
        <v>1862</v>
      </c>
      <c r="B1894" s="176">
        <f ca="1">OFFSET(InputPriceData!B$15,CalculationsAndCharts!$A1894+$A$11,0,1,1)</f>
        <v>38855</v>
      </c>
      <c r="C1894" s="3">
        <f ca="1">OFFSET(InputPriceData!G$15,CalculationsAndCharts!$A1894+$A$11,IF($C$7,8,0),1,1)</f>
        <v>87906300</v>
      </c>
      <c r="D1894" s="4">
        <f ca="1">OFFSET(InputPriceData!C$15,CalculationsAndCharts!$A1894+$A$11,IF($C$7,8,0),1,1)</f>
        <v>107.89</v>
      </c>
      <c r="E1894" s="4">
        <f ca="1">OFFSET(InputPriceData!D$15,CalculationsAndCharts!$A1894+$A$11,IF($C$7,8,0),1,1)</f>
        <v>108.22</v>
      </c>
      <c r="F1894" s="4">
        <f ca="1">OFFSET(InputPriceData!E$15,CalculationsAndCharts!$A1894+$A$11,IF($C$7,8,0),1,1)</f>
        <v>106.84</v>
      </c>
      <c r="G1894" s="4">
        <f ca="1">OFFSET(InputPriceData!F$15,CalculationsAndCharts!$A1894+$A$11,IF($C$7,8,0),1,1)</f>
        <v>106.92</v>
      </c>
      <c r="H1894" s="138"/>
      <c r="I1894" s="138"/>
      <c r="O1894" s="246">
        <f t="shared" ca="1" si="290"/>
        <v>-3.9596221610786864</v>
      </c>
      <c r="P1894" s="246">
        <f t="shared" ca="1" si="291"/>
        <v>-1.1697753538633597</v>
      </c>
      <c r="Q1894" s="246">
        <f t="shared" ca="1" si="293"/>
        <v>1.1697753538633597</v>
      </c>
      <c r="R1894" s="4">
        <f t="shared" ca="1" si="294"/>
        <v>-1</v>
      </c>
      <c r="S1894" s="4">
        <f t="shared" ca="1" si="292"/>
        <v>-1</v>
      </c>
      <c r="W1894" s="246">
        <f t="shared" ca="1" si="295"/>
        <v>-3.9596221610786864</v>
      </c>
      <c r="X1894" s="246">
        <f t="shared" ca="1" si="296"/>
        <v>-1.1697753538633597</v>
      </c>
      <c r="Y1894" s="246">
        <f t="shared" ca="1" si="297"/>
        <v>1.1697753538633597</v>
      </c>
      <c r="Z1894" s="4">
        <f t="shared" ca="1" si="298"/>
        <v>-1</v>
      </c>
      <c r="AA1894" s="4">
        <f t="shared" ca="1" si="299"/>
        <v>-1</v>
      </c>
    </row>
    <row r="1895" spans="1:27" x14ac:dyDescent="0.25">
      <c r="A1895">
        <v>1863</v>
      </c>
      <c r="B1895" s="176">
        <f ca="1">OFFSET(InputPriceData!B$15,CalculationsAndCharts!$A1895+$A$11,0,1,1)</f>
        <v>38854</v>
      </c>
      <c r="C1895" s="3">
        <f ca="1">OFFSET(InputPriceData!G$15,CalculationsAndCharts!$A1895+$A$11,IF($C$7,8,0),1,1)</f>
        <v>144789500</v>
      </c>
      <c r="D1895" s="4">
        <f ca="1">OFFSET(InputPriceData!C$15,CalculationsAndCharts!$A1895+$A$11,IF($C$7,8,0),1,1)</f>
        <v>109</v>
      </c>
      <c r="E1895" s="4">
        <f ca="1">OFFSET(InputPriceData!D$15,CalculationsAndCharts!$A1895+$A$11,IF($C$7,8,0),1,1)</f>
        <v>109.37</v>
      </c>
      <c r="F1895" s="4">
        <f ca="1">OFFSET(InputPriceData!E$15,CalculationsAndCharts!$A1895+$A$11,IF($C$7,8,0),1,1)</f>
        <v>107.39</v>
      </c>
      <c r="G1895" s="4">
        <f ca="1">OFFSET(InputPriceData!F$15,CalculationsAndCharts!$A1895+$A$11,IF($C$7,8,0),1,1)</f>
        <v>107.46</v>
      </c>
      <c r="H1895" s="138"/>
      <c r="I1895" s="138"/>
      <c r="O1895" s="246">
        <f t="shared" ca="1" si="290"/>
        <v>-3.7209619385934376</v>
      </c>
      <c r="P1895" s="246">
        <f t="shared" ca="1" si="291"/>
        <v>-0.66233396921273036</v>
      </c>
      <c r="Q1895" s="246">
        <f t="shared" ca="1" si="293"/>
        <v>0.9409469645647569</v>
      </c>
      <c r="R1895" s="4">
        <f t="shared" ca="1" si="294"/>
        <v>-0.70390148877211012</v>
      </c>
      <c r="S1895" s="4">
        <f t="shared" ca="1" si="292"/>
        <v>0.53507388515555487</v>
      </c>
      <c r="W1895" s="246">
        <f t="shared" ca="1" si="295"/>
        <v>-3.7209619385934376</v>
      </c>
      <c r="X1895" s="246">
        <f t="shared" ca="1" si="296"/>
        <v>-0.66233396921273036</v>
      </c>
      <c r="Y1895" s="246">
        <f t="shared" ca="1" si="297"/>
        <v>0.9409469645647569</v>
      </c>
      <c r="Z1895" s="4">
        <f t="shared" ca="1" si="298"/>
        <v>-0.70390148877211012</v>
      </c>
      <c r="AA1895" s="4">
        <f t="shared" ca="1" si="299"/>
        <v>-0.42300225582330397</v>
      </c>
    </row>
    <row r="1896" spans="1:27" x14ac:dyDescent="0.25">
      <c r="A1896">
        <v>1864</v>
      </c>
      <c r="B1896" s="176">
        <f ca="1">OFFSET(InputPriceData!B$15,CalculationsAndCharts!$A1896+$A$11,0,1,1)</f>
        <v>38853</v>
      </c>
      <c r="C1896" s="3">
        <f ca="1">OFFSET(InputPriceData!G$15,CalculationsAndCharts!$A1896+$A$11,IF($C$7,8,0),1,1)</f>
        <v>62137600</v>
      </c>
      <c r="D1896" s="4">
        <f ca="1">OFFSET(InputPriceData!C$15,CalculationsAndCharts!$A1896+$A$11,IF($C$7,8,0),1,1)</f>
        <v>109.93</v>
      </c>
      <c r="E1896" s="4">
        <f ca="1">OFFSET(InputPriceData!D$15,CalculationsAndCharts!$A1896+$A$11,IF($C$7,8,0),1,1)</f>
        <v>110.13</v>
      </c>
      <c r="F1896" s="4">
        <f ca="1">OFFSET(InputPriceData!E$15,CalculationsAndCharts!$A1896+$A$11,IF($C$7,8,0),1,1)</f>
        <v>109.3</v>
      </c>
      <c r="G1896" s="4">
        <f ca="1">OFFSET(InputPriceData!F$15,CalculationsAndCharts!$A1896+$A$11,IF($C$7,8,0),1,1)</f>
        <v>109.55</v>
      </c>
      <c r="H1896" s="138"/>
      <c r="I1896" s="138"/>
      <c r="O1896" s="246">
        <f t="shared" ca="1" si="290"/>
        <v>-1.8312071817148237</v>
      </c>
      <c r="P1896" s="246">
        <f t="shared" ca="1" si="291"/>
        <v>-0.2626374652151387</v>
      </c>
      <c r="Q1896" s="246">
        <f t="shared" ca="1" si="293"/>
        <v>0.9494923961299262</v>
      </c>
      <c r="R1896" s="4">
        <f t="shared" ca="1" si="294"/>
        <v>-0.27660828700222684</v>
      </c>
      <c r="S1896" s="4">
        <f t="shared" ca="1" si="292"/>
        <v>0.83002410402392846</v>
      </c>
      <c r="W1896" s="246">
        <f t="shared" ca="1" si="295"/>
        <v>-1.8312071817148237</v>
      </c>
      <c r="X1896" s="246">
        <f t="shared" ca="1" si="296"/>
        <v>-0.2626374652151387</v>
      </c>
      <c r="Y1896" s="246">
        <f t="shared" ca="1" si="297"/>
        <v>0.9494923961299262</v>
      </c>
      <c r="Z1896" s="4">
        <f t="shared" ca="1" si="298"/>
        <v>-0.27660828700222684</v>
      </c>
      <c r="AA1896" s="4">
        <f t="shared" ca="1" si="299"/>
        <v>0.13874266090454837</v>
      </c>
    </row>
    <row r="1897" spans="1:27" x14ac:dyDescent="0.25">
      <c r="A1897">
        <v>1865</v>
      </c>
      <c r="B1897" s="176">
        <f ca="1">OFFSET(InputPriceData!B$15,CalculationsAndCharts!$A1897+$A$11,0,1,1)</f>
        <v>38852</v>
      </c>
      <c r="C1897" s="3">
        <f ca="1">OFFSET(InputPriceData!G$15,CalculationsAndCharts!$A1897+$A$11,IF($C$7,8,0),1,1)</f>
        <v>84029300</v>
      </c>
      <c r="D1897" s="4">
        <f ca="1">OFFSET(InputPriceData!C$15,CalculationsAndCharts!$A1897+$A$11,IF($C$7,8,0),1,1)</f>
        <v>109.11</v>
      </c>
      <c r="E1897" s="4">
        <f ca="1">OFFSET(InputPriceData!D$15,CalculationsAndCharts!$A1897+$A$11,IF($C$7,8,0),1,1)</f>
        <v>109.91</v>
      </c>
      <c r="F1897" s="4">
        <f ca="1">OFFSET(InputPriceData!E$15,CalculationsAndCharts!$A1897+$A$11,IF($C$7,8,0),1,1)</f>
        <v>108.96</v>
      </c>
      <c r="G1897" s="4">
        <f ca="1">OFFSET(InputPriceData!F$15,CalculationsAndCharts!$A1897+$A$11,IF($C$7,8,0),1,1)</f>
        <v>109.71</v>
      </c>
      <c r="H1897" s="138"/>
      <c r="I1897" s="138"/>
      <c r="O1897" s="246">
        <f t="shared" ca="1" si="290"/>
        <v>-1.7807264497859767</v>
      </c>
      <c r="P1897" s="246">
        <f t="shared" ca="1" si="291"/>
        <v>5.0927018411660196E-2</v>
      </c>
      <c r="Q1897" s="246">
        <f t="shared" ca="1" si="293"/>
        <v>0.95811543504533425</v>
      </c>
      <c r="R1897" s="4">
        <f t="shared" ca="1" si="294"/>
        <v>5.3153322187373515E-2</v>
      </c>
      <c r="S1897" s="4">
        <f t="shared" ca="1" si="292"/>
        <v>0.90963806553330195</v>
      </c>
      <c r="W1897" s="246">
        <f t="shared" ca="1" si="295"/>
        <v>-1.7807264497859767</v>
      </c>
      <c r="X1897" s="246">
        <f t="shared" ca="1" si="296"/>
        <v>5.0927018411660196E-2</v>
      </c>
      <c r="Y1897" s="246">
        <f t="shared" ca="1" si="297"/>
        <v>0.95811543504533425</v>
      </c>
      <c r="Z1897" s="4">
        <f t="shared" ca="1" si="298"/>
        <v>5.3153322187373515E-2</v>
      </c>
      <c r="AA1897" s="4">
        <f t="shared" ca="1" si="299"/>
        <v>0.44371926105003912</v>
      </c>
    </row>
    <row r="1898" spans="1:27" x14ac:dyDescent="0.25">
      <c r="A1898">
        <v>1866</v>
      </c>
      <c r="B1898" s="176">
        <f ca="1">OFFSET(InputPriceData!B$15,CalculationsAndCharts!$A1898+$A$11,0,1,1)</f>
        <v>38849</v>
      </c>
      <c r="C1898" s="3">
        <f ca="1">OFFSET(InputPriceData!G$15,CalculationsAndCharts!$A1898+$A$11,IF($C$7,8,0),1,1)</f>
        <v>91726500</v>
      </c>
      <c r="D1898" s="4">
        <f ca="1">OFFSET(InputPriceData!C$15,CalculationsAndCharts!$A1898+$A$11,IF($C$7,8,0),1,1)</f>
        <v>110.44</v>
      </c>
      <c r="E1898" s="4">
        <f ca="1">OFFSET(InputPriceData!D$15,CalculationsAndCharts!$A1898+$A$11,IF($C$7,8,0),1,1)</f>
        <v>110.74</v>
      </c>
      <c r="F1898" s="4">
        <f ca="1">OFFSET(InputPriceData!E$15,CalculationsAndCharts!$A1898+$A$11,IF($C$7,8,0),1,1)</f>
        <v>109.45</v>
      </c>
      <c r="G1898" s="4">
        <f ca="1">OFFSET(InputPriceData!F$15,CalculationsAndCharts!$A1898+$A$11,IF($C$7,8,0),1,1)</f>
        <v>109.49</v>
      </c>
      <c r="H1898" s="138"/>
      <c r="I1898" s="138"/>
      <c r="O1898" s="246">
        <f t="shared" ca="1" si="290"/>
        <v>-2.1193401784732981</v>
      </c>
      <c r="P1898" s="246">
        <f t="shared" ca="1" si="291"/>
        <v>0.31107942872594896</v>
      </c>
      <c r="Q1898" s="246">
        <f t="shared" ca="1" si="293"/>
        <v>0.96681678612041799</v>
      </c>
      <c r="R1898" s="4">
        <f t="shared" ca="1" si="294"/>
        <v>0.32175633811058357</v>
      </c>
      <c r="S1898" s="4">
        <f t="shared" ca="1" si="292"/>
        <v>0.94740587699334211</v>
      </c>
      <c r="W1898" s="246">
        <f t="shared" ca="1" si="295"/>
        <v>-2.1193401784732981</v>
      </c>
      <c r="X1898" s="246">
        <f t="shared" ca="1" si="296"/>
        <v>0.31107942872594896</v>
      </c>
      <c r="Y1898" s="246">
        <f t="shared" ca="1" si="297"/>
        <v>0.96681678612041799</v>
      </c>
      <c r="Z1898" s="4">
        <f t="shared" ca="1" si="298"/>
        <v>0.32175633811058357</v>
      </c>
      <c r="AA1898" s="4">
        <f t="shared" ca="1" si="299"/>
        <v>0.63945664652414991</v>
      </c>
    </row>
    <row r="1899" spans="1:27" x14ac:dyDescent="0.25">
      <c r="A1899">
        <v>1867</v>
      </c>
      <c r="B1899" s="176">
        <f ca="1">OFFSET(InputPriceData!B$15,CalculationsAndCharts!$A1899+$A$11,0,1,1)</f>
        <v>38848</v>
      </c>
      <c r="C1899" s="3">
        <f ca="1">OFFSET(InputPriceData!G$15,CalculationsAndCharts!$A1899+$A$11,IF($C$7,8,0),1,1)</f>
        <v>80626900</v>
      </c>
      <c r="D1899" s="4">
        <f ca="1">OFFSET(InputPriceData!C$15,CalculationsAndCharts!$A1899+$A$11,IF($C$7,8,0),1,1)</f>
        <v>112.26</v>
      </c>
      <c r="E1899" s="4">
        <f ca="1">OFFSET(InputPriceData!D$15,CalculationsAndCharts!$A1899+$A$11,IF($C$7,8,0),1,1)</f>
        <v>112.3</v>
      </c>
      <c r="F1899" s="4">
        <f ca="1">OFFSET(InputPriceData!E$15,CalculationsAndCharts!$A1899+$A$11,IF($C$7,8,0),1,1)</f>
        <v>110.58</v>
      </c>
      <c r="G1899" s="4">
        <f ca="1">OFFSET(InputPriceData!F$15,CalculationsAndCharts!$A1899+$A$11,IF($C$7,8,0),1,1)</f>
        <v>110.94</v>
      </c>
      <c r="H1899" s="138"/>
      <c r="I1899" s="138"/>
      <c r="O1899" s="246">
        <f t="shared" ca="1" si="290"/>
        <v>-0.73830482555929733</v>
      </c>
      <c r="P1899" s="246">
        <f t="shared" ca="1" si="291"/>
        <v>0.43814547631632095</v>
      </c>
      <c r="Q1899" s="246">
        <f t="shared" ca="1" si="293"/>
        <v>0.9755971605655076</v>
      </c>
      <c r="R1899" s="4">
        <f t="shared" ca="1" si="294"/>
        <v>0.44910491135741798</v>
      </c>
      <c r="S1899" s="4">
        <f t="shared" ca="1" si="292"/>
        <v>0.96076789077714664</v>
      </c>
      <c r="W1899" s="246">
        <f t="shared" ca="1" si="295"/>
        <v>-0.73830482555929733</v>
      </c>
      <c r="X1899" s="246">
        <f t="shared" ca="1" si="296"/>
        <v>0.43814547631632095</v>
      </c>
      <c r="Y1899" s="246">
        <f t="shared" ca="1" si="297"/>
        <v>0.9755971605655076</v>
      </c>
      <c r="Z1899" s="4">
        <f t="shared" ca="1" si="298"/>
        <v>0.44910491135741798</v>
      </c>
      <c r="AA1899" s="4">
        <f t="shared" ca="1" si="299"/>
        <v>0.71979883462893735</v>
      </c>
    </row>
    <row r="1900" spans="1:27" x14ac:dyDescent="0.25">
      <c r="A1900">
        <v>1868</v>
      </c>
      <c r="B1900" s="176">
        <f ca="1">OFFSET(InputPriceData!B$15,CalculationsAndCharts!$A1900+$A$11,0,1,1)</f>
        <v>38847</v>
      </c>
      <c r="C1900" s="3">
        <f ca="1">OFFSET(InputPriceData!G$15,CalculationsAndCharts!$A1900+$A$11,IF($C$7,8,0),1,1)</f>
        <v>64378200</v>
      </c>
      <c r="D1900" s="4">
        <f ca="1">OFFSET(InputPriceData!C$15,CalculationsAndCharts!$A1900+$A$11,IF($C$7,8,0),1,1)</f>
        <v>112.17</v>
      </c>
      <c r="E1900" s="4">
        <f ca="1">OFFSET(InputPriceData!D$15,CalculationsAndCharts!$A1900+$A$11,IF($C$7,8,0),1,1)</f>
        <v>112.46</v>
      </c>
      <c r="F1900" s="4">
        <f ca="1">OFFSET(InputPriceData!E$15,CalculationsAndCharts!$A1900+$A$11,IF($C$7,8,0),1,1)</f>
        <v>111.73</v>
      </c>
      <c r="G1900" s="4">
        <f ca="1">OFFSET(InputPriceData!F$15,CalculationsAndCharts!$A1900+$A$11,IF($C$7,8,0),1,1)</f>
        <v>112.29</v>
      </c>
      <c r="H1900" s="138"/>
      <c r="I1900" s="138"/>
      <c r="O1900" s="246">
        <f t="shared" ca="1" si="290"/>
        <v>0.66801608377249566</v>
      </c>
      <c r="P1900" s="246">
        <f t="shared" ca="1" si="291"/>
        <v>0.40625438282066606</v>
      </c>
      <c r="Q1900" s="246">
        <f t="shared" ca="1" si="293"/>
        <v>0.98445727604995725</v>
      </c>
      <c r="R1900" s="4">
        <f t="shared" ca="1" si="294"/>
        <v>0.41266837343183016</v>
      </c>
      <c r="S1900" s="4">
        <f t="shared" ca="1" si="292"/>
        <v>0.95717289130043648</v>
      </c>
      <c r="W1900" s="246">
        <f t="shared" ca="1" si="295"/>
        <v>0.66801608377249566</v>
      </c>
      <c r="X1900" s="246">
        <f t="shared" ca="1" si="296"/>
        <v>0.40625438282066606</v>
      </c>
      <c r="Y1900" s="246">
        <f t="shared" ca="1" si="297"/>
        <v>0.98445727604995725</v>
      </c>
      <c r="Z1900" s="4">
        <f t="shared" ca="1" si="298"/>
        <v>0.41266837343183016</v>
      </c>
      <c r="AA1900" s="4">
        <f t="shared" ca="1" si="299"/>
        <v>0.69752909466510049</v>
      </c>
    </row>
    <row r="1901" spans="1:27" x14ac:dyDescent="0.25">
      <c r="A1901">
        <v>1869</v>
      </c>
      <c r="B1901" s="176">
        <f ca="1">OFFSET(InputPriceData!B$15,CalculationsAndCharts!$A1901+$A$11,0,1,1)</f>
        <v>38846</v>
      </c>
      <c r="C1901" s="3">
        <f ca="1">OFFSET(InputPriceData!G$15,CalculationsAndCharts!$A1901+$A$11,IF($C$7,8,0),1,1)</f>
        <v>29864000</v>
      </c>
      <c r="D1901" s="4">
        <f ca="1">OFFSET(InputPriceData!C$15,CalculationsAndCharts!$A1901+$A$11,IF($C$7,8,0),1,1)</f>
        <v>112.18</v>
      </c>
      <c r="E1901" s="4">
        <f ca="1">OFFSET(InputPriceData!D$15,CalculationsAndCharts!$A1901+$A$11,IF($C$7,8,0),1,1)</f>
        <v>112.48</v>
      </c>
      <c r="F1901" s="4">
        <f ca="1">OFFSET(InputPriceData!E$15,CalculationsAndCharts!$A1901+$A$11,IF($C$7,8,0),1,1)</f>
        <v>112.09</v>
      </c>
      <c r="G1901" s="4">
        <f ca="1">OFFSET(InputPriceData!F$15,CalculationsAndCharts!$A1901+$A$11,IF($C$7,8,0),1,1)</f>
        <v>112.35</v>
      </c>
      <c r="H1901" s="138"/>
      <c r="I1901" s="138"/>
      <c r="O1901" s="246">
        <f t="shared" ca="1" si="290"/>
        <v>0.85438257408565865</v>
      </c>
      <c r="P1901" s="246">
        <f t="shared" ca="1" si="291"/>
        <v>0.30214435472901258</v>
      </c>
      <c r="Q1901" s="246">
        <f t="shared" ca="1" si="293"/>
        <v>0.9933978567608045</v>
      </c>
      <c r="R1901" s="4">
        <f t="shared" ca="1" si="294"/>
        <v>0.30415241252303654</v>
      </c>
      <c r="S1901" s="4">
        <f t="shared" ca="1" si="292"/>
        <v>0.94536960974588213</v>
      </c>
      <c r="W1901" s="246">
        <f t="shared" ca="1" si="295"/>
        <v>0.85438257408565865</v>
      </c>
      <c r="X1901" s="246">
        <f t="shared" ca="1" si="296"/>
        <v>0.30214435472901258</v>
      </c>
      <c r="Y1901" s="246">
        <f t="shared" ca="1" si="297"/>
        <v>0.9933978567608045</v>
      </c>
      <c r="Z1901" s="4">
        <f t="shared" ca="1" si="298"/>
        <v>0.30415241252303654</v>
      </c>
      <c r="AA1901" s="4">
        <f t="shared" ca="1" si="299"/>
        <v>0.62777651580061167</v>
      </c>
    </row>
    <row r="1902" spans="1:27" x14ac:dyDescent="0.25">
      <c r="A1902">
        <v>1870</v>
      </c>
      <c r="B1902" s="176">
        <f ca="1">OFFSET(InputPriceData!B$15,CalculationsAndCharts!$A1902+$A$11,0,1,1)</f>
        <v>38845</v>
      </c>
      <c r="C1902" s="3">
        <f ca="1">OFFSET(InputPriceData!G$15,CalculationsAndCharts!$A1902+$A$11,IF($C$7,8,0),1,1)</f>
        <v>30016700</v>
      </c>
      <c r="D1902" s="4">
        <f ca="1">OFFSET(InputPriceData!C$15,CalculationsAndCharts!$A1902+$A$11,IF($C$7,8,0),1,1)</f>
        <v>112.26</v>
      </c>
      <c r="E1902" s="4">
        <f ca="1">OFFSET(InputPriceData!D$15,CalculationsAndCharts!$A1902+$A$11,IF($C$7,8,0),1,1)</f>
        <v>112.48</v>
      </c>
      <c r="F1902" s="4">
        <f ca="1">OFFSET(InputPriceData!E$15,CalculationsAndCharts!$A1902+$A$11,IF($C$7,8,0),1,1)</f>
        <v>112.13</v>
      </c>
      <c r="G1902" s="4">
        <f ca="1">OFFSET(InputPriceData!F$15,CalculationsAndCharts!$A1902+$A$11,IF($C$7,8,0),1,1)</f>
        <v>112.13</v>
      </c>
      <c r="H1902" s="138"/>
      <c r="I1902" s="138"/>
      <c r="O1902" s="246">
        <f t="shared" ca="1" si="290"/>
        <v>0.76343897031225194</v>
      </c>
      <c r="P1902" s="246">
        <f t="shared" ca="1" si="291"/>
        <v>0.1963666197436198</v>
      </c>
      <c r="Q1902" s="246">
        <f t="shared" ca="1" si="293"/>
        <v>1.0024196334619622</v>
      </c>
      <c r="R1902" s="4">
        <f t="shared" ca="1" si="294"/>
        <v>0.19589263137778629</v>
      </c>
      <c r="S1902" s="4">
        <f t="shared" ca="1" si="292"/>
        <v>0.93164115734656749</v>
      </c>
      <c r="W1902" s="246">
        <f t="shared" ca="1" si="295"/>
        <v>0.76343897031225194</v>
      </c>
      <c r="X1902" s="246">
        <f t="shared" ca="1" si="296"/>
        <v>0.1963666197436198</v>
      </c>
      <c r="Y1902" s="246">
        <f t="shared" ca="1" si="297"/>
        <v>1.0024196334619622</v>
      </c>
      <c r="Z1902" s="4">
        <f t="shared" ca="1" si="298"/>
        <v>0.19589263137778629</v>
      </c>
      <c r="AA1902" s="4">
        <f t="shared" ca="1" si="299"/>
        <v>0.55259306735932978</v>
      </c>
    </row>
    <row r="1903" spans="1:27" x14ac:dyDescent="0.25">
      <c r="A1903">
        <v>1871</v>
      </c>
      <c r="B1903" s="176">
        <f ca="1">OFFSET(InputPriceData!B$15,CalculationsAndCharts!$A1903+$A$11,0,1,1)</f>
        <v>38842</v>
      </c>
      <c r="C1903" s="3">
        <f ca="1">OFFSET(InputPriceData!G$15,CalculationsAndCharts!$A1903+$A$11,IF($C$7,8,0),1,1)</f>
        <v>62588200</v>
      </c>
      <c r="D1903" s="4">
        <f ca="1">OFFSET(InputPriceData!C$15,CalculationsAndCharts!$A1903+$A$11,IF($C$7,8,0),1,1)</f>
        <v>111.87</v>
      </c>
      <c r="E1903" s="4">
        <f ca="1">OFFSET(InputPriceData!D$15,CalculationsAndCharts!$A1903+$A$11,IF($C$7,8,0),1,1)</f>
        <v>112.51</v>
      </c>
      <c r="F1903" s="4">
        <f ca="1">OFFSET(InputPriceData!E$15,CalculationsAndCharts!$A1903+$A$11,IF($C$7,8,0),1,1)</f>
        <v>111.7</v>
      </c>
      <c r="G1903" s="4">
        <f ca="1">OFFSET(InputPriceData!F$15,CalculationsAndCharts!$A1903+$A$11,IF($C$7,8,0),1,1)</f>
        <v>112.27</v>
      </c>
      <c r="H1903" s="138"/>
      <c r="I1903" s="138"/>
      <c r="O1903" s="246">
        <f t="shared" ca="1" si="290"/>
        <v>1.0390103932513508</v>
      </c>
      <c r="P1903" s="246">
        <f t="shared" ca="1" si="291"/>
        <v>0.10689928544081803</v>
      </c>
      <c r="Q1903" s="246">
        <f t="shared" ca="1" si="293"/>
        <v>1.0115233435539477</v>
      </c>
      <c r="R1903" s="4">
        <f t="shared" ca="1" si="294"/>
        <v>0.10568148142308963</v>
      </c>
      <c r="S1903" s="4">
        <f t="shared" ca="1" si="292"/>
        <v>0.91833552826010445</v>
      </c>
      <c r="W1903" s="246">
        <f t="shared" ca="1" si="295"/>
        <v>1.0390103932513508</v>
      </c>
      <c r="X1903" s="246">
        <f t="shared" ca="1" si="296"/>
        <v>0.10689928544081803</v>
      </c>
      <c r="Y1903" s="246">
        <f t="shared" ca="1" si="297"/>
        <v>1.0115233435539477</v>
      </c>
      <c r="Z1903" s="4">
        <f t="shared" ca="1" si="298"/>
        <v>0.10568148142308963</v>
      </c>
      <c r="AA1903" s="4">
        <f t="shared" ca="1" si="299"/>
        <v>0.48517200301369184</v>
      </c>
    </row>
    <row r="1904" spans="1:27" x14ac:dyDescent="0.25">
      <c r="A1904">
        <v>1872</v>
      </c>
      <c r="B1904" s="176">
        <f ca="1">OFFSET(InputPriceData!B$15,CalculationsAndCharts!$A1904+$A$11,0,1,1)</f>
        <v>38841</v>
      </c>
      <c r="C1904" s="3">
        <f ca="1">OFFSET(InputPriceData!G$15,CalculationsAndCharts!$A1904+$A$11,IF($C$7,8,0),1,1)</f>
        <v>42921400</v>
      </c>
      <c r="D1904" s="4">
        <f ca="1">OFFSET(InputPriceData!C$15,CalculationsAndCharts!$A1904+$A$11,IF($C$7,8,0),1,1)</f>
        <v>111.05</v>
      </c>
      <c r="E1904" s="4">
        <f ca="1">OFFSET(InputPriceData!D$15,CalculationsAndCharts!$A1904+$A$11,IF($C$7,8,0),1,1)</f>
        <v>111.51</v>
      </c>
      <c r="F1904" s="4">
        <f ca="1">OFFSET(InputPriceData!E$15,CalculationsAndCharts!$A1904+$A$11,IF($C$7,8,0),1,1)</f>
        <v>110.96</v>
      </c>
      <c r="G1904" s="4">
        <f ca="1">OFFSET(InputPriceData!F$15,CalculationsAndCharts!$A1904+$A$11,IF($C$7,8,0),1,1)</f>
        <v>111.29</v>
      </c>
      <c r="H1904" s="138"/>
      <c r="I1904" s="138"/>
      <c r="O1904" s="246">
        <f t="shared" ca="1" si="290"/>
        <v>0.16657923270245834</v>
      </c>
      <c r="P1904" s="246">
        <f t="shared" ca="1" si="291"/>
        <v>6.5260918567004694E-2</v>
      </c>
      <c r="Q1904" s="246">
        <f t="shared" ca="1" si="293"/>
        <v>1.0207097311341551</v>
      </c>
      <c r="R1904" s="4">
        <f t="shared" ca="1" si="294"/>
        <v>6.3936804535497507E-2</v>
      </c>
      <c r="S1904" s="4">
        <f t="shared" ca="1" si="292"/>
        <v>0.91148699526772514</v>
      </c>
      <c r="W1904" s="246">
        <f t="shared" ca="1" si="295"/>
        <v>0.16657923270245834</v>
      </c>
      <c r="X1904" s="246">
        <f t="shared" ca="1" si="296"/>
        <v>6.5260918567004694E-2</v>
      </c>
      <c r="Y1904" s="246">
        <f t="shared" ca="1" si="297"/>
        <v>1.0207097311341551</v>
      </c>
      <c r="Z1904" s="4">
        <f t="shared" ca="1" si="298"/>
        <v>6.3936804535497507E-2</v>
      </c>
      <c r="AA1904" s="4">
        <f t="shared" ca="1" si="299"/>
        <v>0.4523676282843756</v>
      </c>
    </row>
    <row r="1905" spans="1:27" x14ac:dyDescent="0.25">
      <c r="A1905">
        <v>1873</v>
      </c>
      <c r="B1905" s="176">
        <f ca="1">OFFSET(InputPriceData!B$15,CalculationsAndCharts!$A1905+$A$11,0,1,1)</f>
        <v>38840</v>
      </c>
      <c r="C1905" s="3">
        <f ca="1">OFFSET(InputPriceData!G$15,CalculationsAndCharts!$A1905+$A$11,IF($C$7,8,0),1,1)</f>
        <v>60821300</v>
      </c>
      <c r="D1905" s="4">
        <f ca="1">OFFSET(InputPriceData!C$15,CalculationsAndCharts!$A1905+$A$11,IF($C$7,8,0),1,1)</f>
        <v>111.11</v>
      </c>
      <c r="E1905" s="4">
        <f ca="1">OFFSET(InputPriceData!D$15,CalculationsAndCharts!$A1905+$A$11,IF($C$7,8,0),1,1)</f>
        <v>111.25</v>
      </c>
      <c r="F1905" s="4">
        <f ca="1">OFFSET(InputPriceData!E$15,CalculationsAndCharts!$A1905+$A$11,IF($C$7,8,0),1,1)</f>
        <v>110.52</v>
      </c>
      <c r="G1905" s="4">
        <f ca="1">OFFSET(InputPriceData!F$15,CalculationsAndCharts!$A1905+$A$11,IF($C$7,8,0),1,1)</f>
        <v>110.89</v>
      </c>
      <c r="H1905" s="138"/>
      <c r="I1905" s="138"/>
      <c r="O1905" s="246">
        <f t="shared" ca="1" si="290"/>
        <v>-0.1806277697329024</v>
      </c>
      <c r="P1905" s="246">
        <f t="shared" ca="1" si="291"/>
        <v>6.6562756414688617E-2</v>
      </c>
      <c r="Q1905" s="246">
        <f t="shared" ca="1" si="293"/>
        <v>1.0299795470576742</v>
      </c>
      <c r="R1905" s="4">
        <f t="shared" ca="1" si="294"/>
        <v>6.4625318633595552E-2</v>
      </c>
      <c r="S1905" s="4">
        <f t="shared" ca="1" si="292"/>
        <v>0.91160389563297828</v>
      </c>
      <c r="W1905" s="246">
        <f t="shared" ca="1" si="295"/>
        <v>-0.1806277697329024</v>
      </c>
      <c r="X1905" s="246">
        <f t="shared" ca="1" si="296"/>
        <v>6.6562756414688617E-2</v>
      </c>
      <c r="Y1905" s="246">
        <f t="shared" ca="1" si="297"/>
        <v>1.0299795470576742</v>
      </c>
      <c r="Z1905" s="4">
        <f t="shared" ca="1" si="298"/>
        <v>6.4625318633595552E-2</v>
      </c>
      <c r="AA1905" s="4">
        <f t="shared" ca="1" si="299"/>
        <v>0.45291734747548124</v>
      </c>
    </row>
    <row r="1906" spans="1:27" x14ac:dyDescent="0.25">
      <c r="A1906">
        <v>1874</v>
      </c>
      <c r="B1906" s="176">
        <f ca="1">OFFSET(InputPriceData!B$15,CalculationsAndCharts!$A1906+$A$11,0,1,1)</f>
        <v>38839</v>
      </c>
      <c r="C1906" s="3">
        <f ca="1">OFFSET(InputPriceData!G$15,CalculationsAndCharts!$A1906+$A$11,IF($C$7,8,0),1,1)</f>
        <v>49063500</v>
      </c>
      <c r="D1906" s="4">
        <f ca="1">OFFSET(InputPriceData!C$15,CalculationsAndCharts!$A1906+$A$11,IF($C$7,8,0),1,1)</f>
        <v>110.99</v>
      </c>
      <c r="E1906" s="4">
        <f ca="1">OFFSET(InputPriceData!D$15,CalculationsAndCharts!$A1906+$A$11,IF($C$7,8,0),1,1)</f>
        <v>111.37</v>
      </c>
      <c r="F1906" s="4">
        <f ca="1">OFFSET(InputPriceData!E$15,CalculationsAndCharts!$A1906+$A$11,IF($C$7,8,0),1,1)</f>
        <v>110.76</v>
      </c>
      <c r="G1906" s="4">
        <f ca="1">OFFSET(InputPriceData!F$15,CalculationsAndCharts!$A1906+$A$11,IF($C$7,8,0),1,1)</f>
        <v>111.3</v>
      </c>
      <c r="H1906" s="138"/>
      <c r="I1906" s="138"/>
      <c r="O1906" s="246">
        <f t="shared" ca="1" si="290"/>
        <v>0.2874914862266022</v>
      </c>
      <c r="P1906" s="246">
        <f t="shared" ca="1" si="291"/>
        <v>5.9526303740320419E-2</v>
      </c>
      <c r="Q1906" s="246">
        <f t="shared" ca="1" si="293"/>
        <v>1.0393335489986621</v>
      </c>
      <c r="R1906" s="4">
        <f t="shared" ca="1" si="294"/>
        <v>5.7273532445547025E-2</v>
      </c>
      <c r="S1906" s="4">
        <f t="shared" ca="1" si="292"/>
        <v>0.91034854329737802</v>
      </c>
      <c r="W1906" s="246">
        <f t="shared" ca="1" si="295"/>
        <v>0.2874914862266022</v>
      </c>
      <c r="X1906" s="246">
        <f t="shared" ca="1" si="296"/>
        <v>5.9526303740320419E-2</v>
      </c>
      <c r="Y1906" s="246">
        <f t="shared" ca="1" si="297"/>
        <v>1.0393335489986621</v>
      </c>
      <c r="Z1906" s="4">
        <f t="shared" ca="1" si="298"/>
        <v>5.7273532445547025E-2</v>
      </c>
      <c r="AA1906" s="4">
        <f t="shared" ca="1" si="299"/>
        <v>0.44703228520909499</v>
      </c>
    </row>
    <row r="1907" spans="1:27" x14ac:dyDescent="0.25">
      <c r="A1907">
        <v>1875</v>
      </c>
      <c r="B1907" s="176">
        <f ca="1">OFFSET(InputPriceData!B$15,CalculationsAndCharts!$A1907+$A$11,0,1,1)</f>
        <v>38838</v>
      </c>
      <c r="C1907" s="3">
        <f ca="1">OFFSET(InputPriceData!G$15,CalculationsAndCharts!$A1907+$A$11,IF($C$7,8,0),1,1)</f>
        <v>64990300</v>
      </c>
      <c r="D1907" s="4">
        <f ca="1">OFFSET(InputPriceData!C$15,CalculationsAndCharts!$A1907+$A$11,IF($C$7,8,0),1,1)</f>
        <v>111.38</v>
      </c>
      <c r="E1907" s="4">
        <f ca="1">OFFSET(InputPriceData!D$15,CalculationsAndCharts!$A1907+$A$11,IF($C$7,8,0),1,1)</f>
        <v>111.66</v>
      </c>
      <c r="F1907" s="4">
        <f ca="1">OFFSET(InputPriceData!E$15,CalculationsAndCharts!$A1907+$A$11,IF($C$7,8,0),1,1)</f>
        <v>110.4</v>
      </c>
      <c r="G1907" s="4">
        <f ca="1">OFFSET(InputPriceData!F$15,CalculationsAndCharts!$A1907+$A$11,IF($C$7,8,0),1,1)</f>
        <v>110.47</v>
      </c>
      <c r="H1907" s="138"/>
      <c r="I1907" s="138"/>
      <c r="O1907" s="246">
        <f t="shared" ca="1" si="290"/>
        <v>-0.49845893991363599</v>
      </c>
      <c r="P1907" s="246">
        <f t="shared" ca="1" si="291"/>
        <v>4.780366727760333E-2</v>
      </c>
      <c r="Q1907" s="246">
        <f t="shared" ca="1" si="293"/>
        <v>1.0487725015122726</v>
      </c>
      <c r="R1907" s="4">
        <f t="shared" ca="1" si="294"/>
        <v>4.558058798135254E-2</v>
      </c>
      <c r="S1907" s="4">
        <f t="shared" ca="1" si="292"/>
        <v>0.9083190435112406</v>
      </c>
      <c r="W1907" s="246">
        <f t="shared" ca="1" si="295"/>
        <v>-0.49845893991363599</v>
      </c>
      <c r="X1907" s="246">
        <f t="shared" ca="1" si="296"/>
        <v>4.780366727760333E-2</v>
      </c>
      <c r="Y1907" s="246">
        <f t="shared" ca="1" si="297"/>
        <v>1.0487725015122726</v>
      </c>
      <c r="Z1907" s="4">
        <f t="shared" ca="1" si="298"/>
        <v>4.558058798135254E-2</v>
      </c>
      <c r="AA1907" s="4">
        <f t="shared" ca="1" si="299"/>
        <v>0.4376021231513027</v>
      </c>
    </row>
    <row r="1908" spans="1:27" x14ac:dyDescent="0.25">
      <c r="A1908">
        <v>1876</v>
      </c>
      <c r="B1908" s="176">
        <f ca="1">OFFSET(InputPriceData!B$15,CalculationsAndCharts!$A1908+$A$11,0,1,1)</f>
        <v>38835</v>
      </c>
      <c r="C1908" s="3">
        <f ca="1">OFFSET(InputPriceData!G$15,CalculationsAndCharts!$A1908+$A$11,IF($C$7,8,0),1,1)</f>
        <v>55854400</v>
      </c>
      <c r="D1908" s="4">
        <f ca="1">OFFSET(InputPriceData!C$15,CalculationsAndCharts!$A1908+$A$11,IF($C$7,8,0),1,1)</f>
        <v>110.8</v>
      </c>
      <c r="E1908" s="4">
        <f ca="1">OFFSET(InputPriceData!D$15,CalculationsAndCharts!$A1908+$A$11,IF($C$7,8,0),1,1)</f>
        <v>111.62</v>
      </c>
      <c r="F1908" s="4">
        <f ca="1">OFFSET(InputPriceData!E$15,CalculationsAndCharts!$A1908+$A$11,IF($C$7,8,0),1,1)</f>
        <v>110.74</v>
      </c>
      <c r="G1908" s="4">
        <f ca="1">OFFSET(InputPriceData!F$15,CalculationsAndCharts!$A1908+$A$11,IF($C$7,8,0),1,1)</f>
        <v>111.38</v>
      </c>
      <c r="H1908" s="138"/>
      <c r="I1908" s="138"/>
      <c r="O1908" s="246">
        <f t="shared" ca="1" si="290"/>
        <v>0.46353342280789989</v>
      </c>
      <c r="P1908" s="246">
        <f t="shared" ca="1" si="291"/>
        <v>1.06389030076494E-2</v>
      </c>
      <c r="Q1908" s="246">
        <f t="shared" ca="1" si="293"/>
        <v>1.0582971760971469</v>
      </c>
      <c r="R1908" s="4">
        <f t="shared" ca="1" si="294"/>
        <v>1.0052850227649852E-2</v>
      </c>
      <c r="S1908" s="4">
        <f t="shared" ca="1" si="292"/>
        <v>0.90189291526893056</v>
      </c>
      <c r="W1908" s="246">
        <f t="shared" ca="1" si="295"/>
        <v>0.46353342280789989</v>
      </c>
      <c r="X1908" s="246">
        <f t="shared" ca="1" si="296"/>
        <v>1.06389030076494E-2</v>
      </c>
      <c r="Y1908" s="246">
        <f t="shared" ca="1" si="297"/>
        <v>1.0582971760971469</v>
      </c>
      <c r="Z1908" s="4">
        <f t="shared" ca="1" si="298"/>
        <v>1.0052850227649852E-2</v>
      </c>
      <c r="AA1908" s="4">
        <f t="shared" ca="1" si="299"/>
        <v>0.40841057409454551</v>
      </c>
    </row>
    <row r="1909" spans="1:27" x14ac:dyDescent="0.25">
      <c r="A1909">
        <v>1877</v>
      </c>
      <c r="B1909" s="176">
        <f ca="1">OFFSET(InputPriceData!B$15,CalculationsAndCharts!$A1909+$A$11,0,1,1)</f>
        <v>38834</v>
      </c>
      <c r="C1909" s="3">
        <f ca="1">OFFSET(InputPriceData!G$15,CalculationsAndCharts!$A1909+$A$11,IF($C$7,8,0),1,1)</f>
        <v>124478600</v>
      </c>
      <c r="D1909" s="4">
        <f ca="1">OFFSET(InputPriceData!C$15,CalculationsAndCharts!$A1909+$A$11,IF($C$7,8,0),1,1)</f>
        <v>110.05</v>
      </c>
      <c r="E1909" s="4">
        <f ca="1">OFFSET(InputPriceData!D$15,CalculationsAndCharts!$A1909+$A$11,IF($C$7,8,0),1,1)</f>
        <v>111.52</v>
      </c>
      <c r="F1909" s="4">
        <f ca="1">OFFSET(InputPriceData!E$15,CalculationsAndCharts!$A1909+$A$11,IF($C$7,8,0),1,1)</f>
        <v>109.79</v>
      </c>
      <c r="G1909" s="4">
        <f ca="1">OFFSET(InputPriceData!F$15,CalculationsAndCharts!$A1909+$A$11,IF($C$7,8,0),1,1)</f>
        <v>111.01</v>
      </c>
      <c r="H1909" s="138"/>
      <c r="I1909" s="138"/>
      <c r="O1909" s="246">
        <f t="shared" ca="1" si="290"/>
        <v>0.17515616467472972</v>
      </c>
      <c r="P1909" s="246">
        <f t="shared" ca="1" si="291"/>
        <v>-5.0773474600802421E-2</v>
      </c>
      <c r="Q1909" s="246">
        <f t="shared" ca="1" si="293"/>
        <v>1.0679083512584733</v>
      </c>
      <c r="R1909" s="4">
        <f t="shared" ca="1" si="294"/>
        <v>-4.7544786536193463E-2</v>
      </c>
      <c r="S1909" s="4">
        <f t="shared" ca="1" si="292"/>
        <v>0.89056266404710771</v>
      </c>
      <c r="W1909" s="246">
        <f t="shared" ca="1" si="295"/>
        <v>0.17515616467472972</v>
      </c>
      <c r="X1909" s="246">
        <f t="shared" ca="1" si="296"/>
        <v>-5.0773474600802421E-2</v>
      </c>
      <c r="Y1909" s="246">
        <f t="shared" ca="1" si="297"/>
        <v>1.0679083512584733</v>
      </c>
      <c r="Z1909" s="4">
        <f t="shared" ca="1" si="298"/>
        <v>-4.7544786536193463E-2</v>
      </c>
      <c r="AA1909" s="4">
        <f t="shared" ca="1" si="299"/>
        <v>0.35928812433439378</v>
      </c>
    </row>
    <row r="1910" spans="1:27" x14ac:dyDescent="0.25">
      <c r="A1910">
        <v>1878</v>
      </c>
      <c r="B1910" s="176">
        <f ca="1">OFFSET(InputPriceData!B$15,CalculationsAndCharts!$A1910+$A$11,0,1,1)</f>
        <v>38833</v>
      </c>
      <c r="C1910" s="3">
        <f ca="1">OFFSET(InputPriceData!G$15,CalculationsAndCharts!$A1910+$A$11,IF($C$7,8,0),1,1)</f>
        <v>67262400</v>
      </c>
      <c r="D1910" s="4">
        <f ca="1">OFFSET(InputPriceData!C$15,CalculationsAndCharts!$A1910+$A$11,IF($C$7,8,0),1,1)</f>
        <v>110.55</v>
      </c>
      <c r="E1910" s="4">
        <f ca="1">OFFSET(InputPriceData!D$15,CalculationsAndCharts!$A1910+$A$11,IF($C$7,8,0),1,1)</f>
        <v>111.1</v>
      </c>
      <c r="F1910" s="4">
        <f ca="1">OFFSET(InputPriceData!E$15,CalculationsAndCharts!$A1910+$A$11,IF($C$7,8,0),1,1)</f>
        <v>110.39</v>
      </c>
      <c r="G1910" s="4">
        <f ca="1">OFFSET(InputPriceData!F$15,CalculationsAndCharts!$A1910+$A$11,IF($C$7,8,0),1,1)</f>
        <v>110.47</v>
      </c>
      <c r="H1910" s="138"/>
      <c r="I1910" s="138"/>
      <c r="O1910" s="246">
        <f t="shared" ca="1" si="290"/>
        <v>-0.31819755148339046</v>
      </c>
      <c r="P1910" s="246">
        <f t="shared" ca="1" si="291"/>
        <v>-0.10093139120174799</v>
      </c>
      <c r="Q1910" s="246">
        <f t="shared" ca="1" si="293"/>
        <v>1.0776068125716178</v>
      </c>
      <c r="R1910" s="4">
        <f t="shared" ca="1" si="294"/>
        <v>-9.3662540013907045E-2</v>
      </c>
      <c r="S1910" s="4">
        <f t="shared" ca="1" si="292"/>
        <v>0.88056589448005063</v>
      </c>
      <c r="W1910" s="246">
        <f t="shared" ca="1" si="295"/>
        <v>-0.31819755148339046</v>
      </c>
      <c r="X1910" s="246">
        <f t="shared" ca="1" si="296"/>
        <v>-0.10093139120174799</v>
      </c>
      <c r="Y1910" s="246">
        <f t="shared" ca="1" si="297"/>
        <v>1.0776068125716178</v>
      </c>
      <c r="Z1910" s="4">
        <f t="shared" ca="1" si="298"/>
        <v>-9.3662540013907045E-2</v>
      </c>
      <c r="AA1910" s="4">
        <f t="shared" ca="1" si="299"/>
        <v>0.31826111786069211</v>
      </c>
    </row>
    <row r="1911" spans="1:27" x14ac:dyDescent="0.25">
      <c r="A1911">
        <v>1879</v>
      </c>
      <c r="B1911" s="176">
        <f ca="1">OFFSET(InputPriceData!B$15,CalculationsAndCharts!$A1911+$A$11,0,1,1)</f>
        <v>38832</v>
      </c>
      <c r="C1911" s="3">
        <f ca="1">OFFSET(InputPriceData!G$15,CalculationsAndCharts!$A1911+$A$11,IF($C$7,8,0),1,1)</f>
        <v>84359800</v>
      </c>
      <c r="D1911" s="4">
        <f ca="1">OFFSET(InputPriceData!C$15,CalculationsAndCharts!$A1911+$A$11,IF($C$7,8,0),1,1)</f>
        <v>111.02</v>
      </c>
      <c r="E1911" s="4">
        <f ca="1">OFFSET(InputPriceData!D$15,CalculationsAndCharts!$A1911+$A$11,IF($C$7,8,0),1,1)</f>
        <v>111.09</v>
      </c>
      <c r="F1911" s="4">
        <f ca="1">OFFSET(InputPriceData!E$15,CalculationsAndCharts!$A1911+$A$11,IF($C$7,8,0),1,1)</f>
        <v>110.07</v>
      </c>
      <c r="G1911" s="4">
        <f ca="1">OFFSET(InputPriceData!F$15,CalculationsAndCharts!$A1911+$A$11,IF($C$7,8,0),1,1)</f>
        <v>110.45</v>
      </c>
      <c r="H1911" s="138"/>
      <c r="I1911" s="138"/>
      <c r="O1911" s="246">
        <f t="shared" ca="1" si="290"/>
        <v>-0.31285114408653891</v>
      </c>
      <c r="P1911" s="246">
        <f t="shared" ca="1" si="291"/>
        <v>-0.17551778590683503</v>
      </c>
      <c r="Q1911" s="246">
        <f t="shared" ca="1" si="293"/>
        <v>1.0873933527463349</v>
      </c>
      <c r="R1911" s="4">
        <f t="shared" ca="1" si="294"/>
        <v>-0.16141149425232831</v>
      </c>
      <c r="S1911" s="4">
        <f t="shared" ca="1" si="292"/>
        <v>0.86411943387908041</v>
      </c>
      <c r="W1911" s="246">
        <f t="shared" ca="1" si="295"/>
        <v>-0.31285114408653891</v>
      </c>
      <c r="X1911" s="246">
        <f t="shared" ca="1" si="296"/>
        <v>-0.17551778590683503</v>
      </c>
      <c r="Y1911" s="246">
        <f t="shared" ca="1" si="297"/>
        <v>1.0873933527463349</v>
      </c>
      <c r="Z1911" s="4">
        <f t="shared" ca="1" si="298"/>
        <v>-0.16141149425232831</v>
      </c>
      <c r="AA1911" s="4">
        <f t="shared" ca="1" si="299"/>
        <v>0.25505610025158365</v>
      </c>
    </row>
    <row r="1912" spans="1:27" x14ac:dyDescent="0.25">
      <c r="A1912">
        <v>1880</v>
      </c>
      <c r="B1912" s="176">
        <f ca="1">OFFSET(InputPriceData!B$15,CalculationsAndCharts!$A1912+$A$11,0,1,1)</f>
        <v>38831</v>
      </c>
      <c r="C1912" s="3">
        <f ca="1">OFFSET(InputPriceData!G$15,CalculationsAndCharts!$A1912+$A$11,IF($C$7,8,0),1,1)</f>
        <v>52546400</v>
      </c>
      <c r="D1912" s="4">
        <f ca="1">OFFSET(InputPriceData!C$15,CalculationsAndCharts!$A1912+$A$11,IF($C$7,8,0),1,1)</f>
        <v>110.88</v>
      </c>
      <c r="E1912" s="4">
        <f ca="1">OFFSET(InputPriceData!D$15,CalculationsAndCharts!$A1912+$A$11,IF($C$7,8,0),1,1)</f>
        <v>111.04</v>
      </c>
      <c r="F1912" s="4">
        <f ca="1">OFFSET(InputPriceData!E$15,CalculationsAndCharts!$A1912+$A$11,IF($C$7,8,0),1,1)</f>
        <v>110.45</v>
      </c>
      <c r="G1912" s="4">
        <f ca="1">OFFSET(InputPriceData!F$15,CalculationsAndCharts!$A1912+$A$11,IF($C$7,8,0),1,1)</f>
        <v>110.9</v>
      </c>
      <c r="H1912" s="138"/>
      <c r="I1912" s="138"/>
      <c r="O1912" s="246">
        <f t="shared" ca="1" si="290"/>
        <v>0.18523696536100698</v>
      </c>
      <c r="P1912" s="246">
        <f t="shared" ca="1" si="291"/>
        <v>-0.30906814223860496</v>
      </c>
      <c r="Q1912" s="246">
        <f t="shared" ca="1" si="293"/>
        <v>1.097268771691559</v>
      </c>
      <c r="R1912" s="4">
        <f t="shared" ca="1" si="294"/>
        <v>-0.28167040766333196</v>
      </c>
      <c r="S1912" s="4">
        <f t="shared" ca="1" si="292"/>
        <v>0.82830861509237552</v>
      </c>
      <c r="W1912" s="246">
        <f t="shared" ca="1" si="295"/>
        <v>0.18523696536100698</v>
      </c>
      <c r="X1912" s="246">
        <f t="shared" ca="1" si="296"/>
        <v>-0.30906814223860496</v>
      </c>
      <c r="Y1912" s="246">
        <f t="shared" ca="1" si="297"/>
        <v>1.097268771691559</v>
      </c>
      <c r="Z1912" s="4">
        <f t="shared" ca="1" si="298"/>
        <v>-0.28167040766333196</v>
      </c>
      <c r="AA1912" s="4">
        <f t="shared" ca="1" si="299"/>
        <v>0.13335438604957942</v>
      </c>
    </row>
    <row r="1913" spans="1:27" x14ac:dyDescent="0.25">
      <c r="A1913">
        <v>1881</v>
      </c>
      <c r="B1913" s="176">
        <f ca="1">OFFSET(InputPriceData!B$15,CalculationsAndCharts!$A1913+$A$11,0,1,1)</f>
        <v>38828</v>
      </c>
      <c r="C1913" s="3">
        <f ca="1">OFFSET(InputPriceData!G$15,CalculationsAndCharts!$A1913+$A$11,IF($C$7,8,0),1,1)</f>
        <v>72342600</v>
      </c>
      <c r="D1913" s="4">
        <f ca="1">OFFSET(InputPriceData!C$15,CalculationsAndCharts!$A1913+$A$11,IF($C$7,8,0),1,1)</f>
        <v>111.57</v>
      </c>
      <c r="E1913" s="4">
        <f ca="1">OFFSET(InputPriceData!D$15,CalculationsAndCharts!$A1913+$A$11,IF($C$7,8,0),1,1)</f>
        <v>111.65</v>
      </c>
      <c r="F1913" s="4">
        <f ca="1">OFFSET(InputPriceData!E$15,CalculationsAndCharts!$A1913+$A$11,IF($C$7,8,0),1,1)</f>
        <v>110.66</v>
      </c>
      <c r="G1913" s="4">
        <f ca="1">OFFSET(InputPriceData!F$15,CalculationsAndCharts!$A1913+$A$11,IF($C$7,8,0),1,1)</f>
        <v>111.11</v>
      </c>
      <c r="H1913" s="138"/>
      <c r="I1913" s="138"/>
      <c r="O1913" s="246">
        <f t="shared" ca="1" si="290"/>
        <v>0.47820690165081869</v>
      </c>
      <c r="P1913" s="246">
        <f t="shared" ca="1" si="291"/>
        <v>-0.48709216892193263</v>
      </c>
      <c r="Q1913" s="246">
        <f t="shared" ca="1" si="293"/>
        <v>1.1072338765807861</v>
      </c>
      <c r="R1913" s="4">
        <f t="shared" ca="1" si="294"/>
        <v>-0.43991805094160102</v>
      </c>
      <c r="S1913" s="4">
        <f t="shared" ca="1" si="292"/>
        <v>0.76163207869184313</v>
      </c>
      <c r="W1913" s="246">
        <f t="shared" ca="1" si="295"/>
        <v>0.47820690165081869</v>
      </c>
      <c r="X1913" s="246">
        <f t="shared" ca="1" si="296"/>
        <v>-0.48709216892193263</v>
      </c>
      <c r="Y1913" s="246">
        <f t="shared" ca="1" si="297"/>
        <v>1.1072338765807861</v>
      </c>
      <c r="Z1913" s="4">
        <f t="shared" ca="1" si="298"/>
        <v>-0.43991805094160102</v>
      </c>
      <c r="AA1913" s="4">
        <f t="shared" ca="1" si="299"/>
        <v>-4.8442309491433501E-2</v>
      </c>
    </row>
    <row r="1914" spans="1:27" x14ac:dyDescent="0.25">
      <c r="A1914">
        <v>1882</v>
      </c>
      <c r="B1914" s="176">
        <f ca="1">OFFSET(InputPriceData!B$15,CalculationsAndCharts!$A1914+$A$11,0,1,1)</f>
        <v>38827</v>
      </c>
      <c r="C1914" s="3">
        <f ca="1">OFFSET(InputPriceData!G$15,CalculationsAndCharts!$A1914+$A$11,IF($C$7,8,0),1,1)</f>
        <v>86005500</v>
      </c>
      <c r="D1914" s="4">
        <f ca="1">OFFSET(InputPriceData!C$15,CalculationsAndCharts!$A1914+$A$11,IF($C$7,8,0),1,1)</f>
        <v>110.98</v>
      </c>
      <c r="E1914" s="4">
        <f ca="1">OFFSET(InputPriceData!D$15,CalculationsAndCharts!$A1914+$A$11,IF($C$7,8,0),1,1)</f>
        <v>111.71</v>
      </c>
      <c r="F1914" s="4">
        <f ca="1">OFFSET(InputPriceData!E$15,CalculationsAndCharts!$A1914+$A$11,IF($C$7,8,0),1,1)</f>
        <v>110.64</v>
      </c>
      <c r="G1914" s="4">
        <f ca="1">OFFSET(InputPriceData!F$15,CalculationsAndCharts!$A1914+$A$11,IF($C$7,8,0),1,1)</f>
        <v>111.09</v>
      </c>
      <c r="H1914" s="138"/>
      <c r="I1914" s="138"/>
      <c r="O1914" s="246">
        <f t="shared" ca="1" si="290"/>
        <v>0.55684915579636174</v>
      </c>
      <c r="P1914" s="246">
        <f t="shared" ca="1" si="291"/>
        <v>-0.66379759275731642</v>
      </c>
      <c r="Q1914" s="246">
        <f t="shared" ca="1" si="293"/>
        <v>1.1172894819180486</v>
      </c>
      <c r="R1914" s="4">
        <f t="shared" ca="1" si="294"/>
        <v>-0.59411424120611644</v>
      </c>
      <c r="S1914" s="4">
        <f t="shared" ca="1" si="292"/>
        <v>0.65739869061295031</v>
      </c>
      <c r="W1914" s="246">
        <f t="shared" ca="1" si="295"/>
        <v>0.55684915579636174</v>
      </c>
      <c r="X1914" s="246">
        <f t="shared" ca="1" si="296"/>
        <v>-0.66379759275731642</v>
      </c>
      <c r="Y1914" s="246">
        <f t="shared" ca="1" si="297"/>
        <v>1.1172894819180486</v>
      </c>
      <c r="Z1914" s="4">
        <f t="shared" ca="1" si="298"/>
        <v>-0.59411424120611644</v>
      </c>
      <c r="AA1914" s="4">
        <f t="shared" ca="1" si="299"/>
        <v>-0.25462470705610296</v>
      </c>
    </row>
    <row r="1915" spans="1:27" x14ac:dyDescent="0.25">
      <c r="A1915">
        <v>1883</v>
      </c>
      <c r="B1915" s="176">
        <f ca="1">OFFSET(InputPriceData!B$15,CalculationsAndCharts!$A1915+$A$11,0,1,1)</f>
        <v>38826</v>
      </c>
      <c r="C1915" s="3">
        <f ca="1">OFFSET(InputPriceData!G$15,CalculationsAndCharts!$A1915+$A$11,IF($C$7,8,0),1,1)</f>
        <v>87269000</v>
      </c>
      <c r="D1915" s="4">
        <f ca="1">OFFSET(InputPriceData!C$15,CalculationsAndCharts!$A1915+$A$11,IF($C$7,8,0),1,1)</f>
        <v>110.77</v>
      </c>
      <c r="E1915" s="4">
        <f ca="1">OFFSET(InputPriceData!D$15,CalculationsAndCharts!$A1915+$A$11,IF($C$7,8,0),1,1)</f>
        <v>111.04</v>
      </c>
      <c r="F1915" s="4">
        <f ca="1">OFFSET(InputPriceData!E$15,CalculationsAndCharts!$A1915+$A$11,IF($C$7,8,0),1,1)</f>
        <v>110.34</v>
      </c>
      <c r="G1915" s="4">
        <f ca="1">OFFSET(InputPriceData!F$15,CalculationsAndCharts!$A1915+$A$11,IF($C$7,8,0),1,1)</f>
        <v>110.94</v>
      </c>
      <c r="H1915" s="138"/>
      <c r="I1915" s="138"/>
      <c r="O1915" s="246">
        <f t="shared" ca="1" si="290"/>
        <v>0.50567673589779449</v>
      </c>
      <c r="P1915" s="246">
        <f t="shared" ca="1" si="291"/>
        <v>-0.79378329614840337</v>
      </c>
      <c r="Q1915" s="246">
        <f t="shared" ca="1" si="293"/>
        <v>1.1274364096044889</v>
      </c>
      <c r="R1915" s="4">
        <f t="shared" ca="1" si="294"/>
        <v>-0.70406037039984104</v>
      </c>
      <c r="S1915" s="4">
        <f t="shared" ca="1" si="292"/>
        <v>0.53484904406588263</v>
      </c>
      <c r="W1915" s="246">
        <f t="shared" ca="1" si="295"/>
        <v>0.50567673589779449</v>
      </c>
      <c r="X1915" s="246">
        <f t="shared" ca="1" si="296"/>
        <v>-0.79378329614840337</v>
      </c>
      <c r="Y1915" s="246">
        <f t="shared" ca="1" si="297"/>
        <v>1.1274364096044889</v>
      </c>
      <c r="Z1915" s="4">
        <f t="shared" ca="1" si="298"/>
        <v>-0.70406037039984104</v>
      </c>
      <c r="AA1915" s="4">
        <f t="shared" ca="1" si="299"/>
        <v>-0.42326084544881926</v>
      </c>
    </row>
    <row r="1916" spans="1:27" x14ac:dyDescent="0.25">
      <c r="A1916">
        <v>1884</v>
      </c>
      <c r="B1916" s="176">
        <f ca="1">OFFSET(InputPriceData!B$15,CalculationsAndCharts!$A1916+$A$11,0,1,1)</f>
        <v>38825</v>
      </c>
      <c r="C1916" s="3">
        <f ca="1">OFFSET(InputPriceData!G$15,CalculationsAndCharts!$A1916+$A$11,IF($C$7,8,0),1,1)</f>
        <v>92531800</v>
      </c>
      <c r="D1916" s="4">
        <f ca="1">OFFSET(InputPriceData!C$15,CalculationsAndCharts!$A1916+$A$11,IF($C$7,8,0),1,1)</f>
        <v>109.23</v>
      </c>
      <c r="E1916" s="4">
        <f ca="1">OFFSET(InputPriceData!D$15,CalculationsAndCharts!$A1916+$A$11,IF($C$7,8,0),1,1)</f>
        <v>110.93</v>
      </c>
      <c r="F1916" s="4">
        <f ca="1">OFFSET(InputPriceData!E$15,CalculationsAndCharts!$A1916+$A$11,IF($C$7,8,0),1,1)</f>
        <v>109.23</v>
      </c>
      <c r="G1916" s="4">
        <f ca="1">OFFSET(InputPriceData!F$15,CalculationsAndCharts!$A1916+$A$11,IF($C$7,8,0),1,1)</f>
        <v>110.73</v>
      </c>
      <c r="H1916" s="138"/>
      <c r="I1916" s="138"/>
      <c r="O1916" s="246">
        <f t="shared" ca="1" si="290"/>
        <v>0.38594686519681765</v>
      </c>
      <c r="P1916" s="246">
        <f t="shared" ca="1" si="291"/>
        <v>-0.83321285052981753</v>
      </c>
      <c r="Q1916" s="246">
        <f t="shared" ca="1" si="293"/>
        <v>1.1376754890055387</v>
      </c>
      <c r="R1916" s="4">
        <f t="shared" ca="1" si="294"/>
        <v>-0.73238182467844404</v>
      </c>
      <c r="S1916" s="4">
        <f t="shared" ca="1" si="292"/>
        <v>0.49175604764608682</v>
      </c>
      <c r="W1916" s="246">
        <f t="shared" ca="1" si="295"/>
        <v>0.38594686519681765</v>
      </c>
      <c r="X1916" s="246">
        <f t="shared" ca="1" si="296"/>
        <v>-0.83321285052981753</v>
      </c>
      <c r="Y1916" s="246">
        <f t="shared" ca="1" si="297"/>
        <v>1.1376754890055387</v>
      </c>
      <c r="Z1916" s="4">
        <f t="shared" ca="1" si="298"/>
        <v>-0.73238182467844404</v>
      </c>
      <c r="AA1916" s="4">
        <f t="shared" ca="1" si="299"/>
        <v>-0.47009844846438464</v>
      </c>
    </row>
    <row r="1917" spans="1:27" x14ac:dyDescent="0.25">
      <c r="A1917">
        <v>1885</v>
      </c>
      <c r="B1917" s="176">
        <f ca="1">OFFSET(InputPriceData!B$15,CalculationsAndCharts!$A1917+$A$11,0,1,1)</f>
        <v>38824</v>
      </c>
      <c r="C1917" s="3">
        <f ca="1">OFFSET(InputPriceData!G$15,CalculationsAndCharts!$A1917+$A$11,IF($C$7,8,0),1,1)</f>
        <v>64167700</v>
      </c>
      <c r="D1917" s="4">
        <f ca="1">OFFSET(InputPriceData!C$15,CalculationsAndCharts!$A1917+$A$11,IF($C$7,8,0),1,1)</f>
        <v>109.14</v>
      </c>
      <c r="E1917" s="4">
        <f ca="1">OFFSET(InputPriceData!D$15,CalculationsAndCharts!$A1917+$A$11,IF($C$7,8,0),1,1)</f>
        <v>109.55</v>
      </c>
      <c r="F1917" s="4">
        <f ca="1">OFFSET(InputPriceData!E$15,CalculationsAndCharts!$A1917+$A$11,IF($C$7,8,0),1,1)</f>
        <v>108.46</v>
      </c>
      <c r="G1917" s="4">
        <f ca="1">OFFSET(InputPriceData!F$15,CalculationsAndCharts!$A1917+$A$11,IF($C$7,8,0),1,1)</f>
        <v>109</v>
      </c>
      <c r="H1917" s="138"/>
      <c r="I1917" s="138"/>
      <c r="O1917" s="246">
        <f t="shared" ca="1" si="290"/>
        <v>-1.3355594563948698</v>
      </c>
      <c r="P1917" s="246">
        <f t="shared" ca="1" si="291"/>
        <v>-0.73711062995739607</v>
      </c>
      <c r="Q1917" s="246">
        <f t="shared" ca="1" si="293"/>
        <v>1.1480075570187072</v>
      </c>
      <c r="R1917" s="4">
        <f t="shared" ca="1" si="294"/>
        <v>-0.64207820362404167</v>
      </c>
      <c r="S1917" s="4">
        <f t="shared" ca="1" si="292"/>
        <v>0.61100142266449708</v>
      </c>
      <c r="W1917" s="246">
        <f t="shared" ca="1" si="295"/>
        <v>-1.3355594563948698</v>
      </c>
      <c r="X1917" s="246">
        <f t="shared" ca="1" si="296"/>
        <v>-0.73711062995739607</v>
      </c>
      <c r="Y1917" s="246">
        <f t="shared" ca="1" si="297"/>
        <v>1.1480075570187072</v>
      </c>
      <c r="Z1917" s="4">
        <f t="shared" ca="1" si="298"/>
        <v>-0.64207820362404167</v>
      </c>
      <c r="AA1917" s="4">
        <f t="shared" ca="1" si="299"/>
        <v>-0.32573788102415929</v>
      </c>
    </row>
    <row r="1918" spans="1:27" x14ac:dyDescent="0.25">
      <c r="A1918">
        <v>1886</v>
      </c>
      <c r="B1918" s="176">
        <f ca="1">OFFSET(InputPriceData!B$15,CalculationsAndCharts!$A1918+$A$11,0,1,1)</f>
        <v>38820</v>
      </c>
      <c r="C1918" s="3">
        <f ca="1">OFFSET(InputPriceData!G$15,CalculationsAndCharts!$A1918+$A$11,IF($C$7,8,0),1,1)</f>
        <v>51051800</v>
      </c>
      <c r="D1918" s="4">
        <f ca="1">OFFSET(InputPriceData!C$15,CalculationsAndCharts!$A1918+$A$11,IF($C$7,8,0),1,1)</f>
        <v>108.94</v>
      </c>
      <c r="E1918" s="4">
        <f ca="1">OFFSET(InputPriceData!D$15,CalculationsAndCharts!$A1918+$A$11,IF($C$7,8,0),1,1)</f>
        <v>109.5</v>
      </c>
      <c r="F1918" s="4">
        <f ca="1">OFFSET(InputPriceData!E$15,CalculationsAndCharts!$A1918+$A$11,IF($C$7,8,0),1,1)</f>
        <v>108.7</v>
      </c>
      <c r="G1918" s="4">
        <f ca="1">OFFSET(InputPriceData!F$15,CalculationsAndCharts!$A1918+$A$11,IF($C$7,8,0),1,1)</f>
        <v>109.04</v>
      </c>
      <c r="H1918" s="138"/>
      <c r="I1918" s="138"/>
      <c r="O1918" s="246">
        <f t="shared" ca="1" si="290"/>
        <v>-1.3629687626099345</v>
      </c>
      <c r="P1918" s="246">
        <f t="shared" ca="1" si="291"/>
        <v>-0.5549433487700639</v>
      </c>
      <c r="Q1918" s="246">
        <f t="shared" ca="1" si="293"/>
        <v>1.1584334581419851</v>
      </c>
      <c r="R1918" s="4">
        <f t="shared" ca="1" si="294"/>
        <v>-0.47904637497274916</v>
      </c>
      <c r="S1918" s="4">
        <f t="shared" ca="1" si="292"/>
        <v>0.73999738205279542</v>
      </c>
      <c r="W1918" s="246">
        <f t="shared" ca="1" si="295"/>
        <v>-1.3629687626099345</v>
      </c>
      <c r="X1918" s="246">
        <f t="shared" ca="1" si="296"/>
        <v>-0.5549433487700639</v>
      </c>
      <c r="Y1918" s="246">
        <f t="shared" ca="1" si="297"/>
        <v>1.1584334581419851</v>
      </c>
      <c r="Z1918" s="4">
        <f t="shared" ca="1" si="298"/>
        <v>-0.47904637497274916</v>
      </c>
      <c r="AA1918" s="4">
        <f t="shared" ca="1" si="299"/>
        <v>-9.7783509222883896E-2</v>
      </c>
    </row>
    <row r="1919" spans="1:27" x14ac:dyDescent="0.25">
      <c r="A1919">
        <v>1887</v>
      </c>
      <c r="B1919" s="176">
        <f ca="1">OFFSET(InputPriceData!B$15,CalculationsAndCharts!$A1919+$A$11,0,1,1)</f>
        <v>38819</v>
      </c>
      <c r="C1919" s="3">
        <f ca="1">OFFSET(InputPriceData!G$15,CalculationsAndCharts!$A1919+$A$11,IF($C$7,8,0),1,1)</f>
        <v>43033700</v>
      </c>
      <c r="D1919" s="4">
        <f ca="1">OFFSET(InputPriceData!C$15,CalculationsAndCharts!$A1919+$A$11,IF($C$7,8,0),1,1)</f>
        <v>109.09</v>
      </c>
      <c r="E1919" s="4">
        <f ca="1">OFFSET(InputPriceData!D$15,CalculationsAndCharts!$A1919+$A$11,IF($C$7,8,0),1,1)</f>
        <v>109.39</v>
      </c>
      <c r="F1919" s="4">
        <f ca="1">OFFSET(InputPriceData!E$15,CalculationsAndCharts!$A1919+$A$11,IF($C$7,8,0),1,1)</f>
        <v>108.95</v>
      </c>
      <c r="G1919" s="4">
        <f ca="1">OFFSET(InputPriceData!F$15,CalculationsAndCharts!$A1919+$A$11,IF($C$7,8,0),1,1)</f>
        <v>109.18</v>
      </c>
      <c r="H1919" s="138"/>
      <c r="I1919" s="138"/>
      <c r="O1919" s="246">
        <f t="shared" ca="1" si="290"/>
        <v>-1.2855159484212324</v>
      </c>
      <c r="P1919" s="246">
        <f t="shared" ca="1" si="291"/>
        <v>-0.36875972184539502</v>
      </c>
      <c r="Q1919" s="246">
        <f t="shared" ca="1" si="293"/>
        <v>1.168954044542871</v>
      </c>
      <c r="R1919" s="4">
        <f t="shared" ca="1" si="294"/>
        <v>-0.3154612651942203</v>
      </c>
      <c r="S1919" s="4">
        <f t="shared" ca="1" si="292"/>
        <v>0.81629813221301739</v>
      </c>
      <c r="W1919" s="246">
        <f t="shared" ca="1" si="295"/>
        <v>-1.2855159484212324</v>
      </c>
      <c r="X1919" s="246">
        <f t="shared" ca="1" si="296"/>
        <v>-0.36875972184539502</v>
      </c>
      <c r="Y1919" s="246">
        <f t="shared" ca="1" si="297"/>
        <v>1.168954044542871</v>
      </c>
      <c r="Z1919" s="4">
        <f t="shared" ca="1" si="298"/>
        <v>-0.3154612651942203</v>
      </c>
      <c r="AA1919" s="4">
        <f t="shared" ca="1" si="299"/>
        <v>9.6746664935304746E-2</v>
      </c>
    </row>
    <row r="1920" spans="1:27" x14ac:dyDescent="0.25">
      <c r="A1920">
        <v>1888</v>
      </c>
      <c r="B1920" s="176">
        <f ca="1">OFFSET(InputPriceData!B$15,CalculationsAndCharts!$A1920+$A$11,0,1,1)</f>
        <v>38818</v>
      </c>
      <c r="C1920" s="3">
        <f ca="1">OFFSET(InputPriceData!G$15,CalculationsAndCharts!$A1920+$A$11,IF($C$7,8,0),1,1)</f>
        <v>72799400</v>
      </c>
      <c r="D1920" s="4">
        <f ca="1">OFFSET(InputPriceData!C$15,CalculationsAndCharts!$A1920+$A$11,IF($C$7,8,0),1,1)</f>
        <v>110.01</v>
      </c>
      <c r="E1920" s="4">
        <f ca="1">OFFSET(InputPriceData!D$15,CalculationsAndCharts!$A1920+$A$11,IF($C$7,8,0),1,1)</f>
        <v>110.18</v>
      </c>
      <c r="F1920" s="4">
        <f ca="1">OFFSET(InputPriceData!E$15,CalculationsAndCharts!$A1920+$A$11,IF($C$7,8,0),1,1)</f>
        <v>108.65</v>
      </c>
      <c r="G1920" s="4">
        <f ca="1">OFFSET(InputPriceData!F$15,CalculationsAndCharts!$A1920+$A$11,IF($C$7,8,0),1,1)</f>
        <v>108.98</v>
      </c>
      <c r="H1920" s="138"/>
      <c r="I1920" s="138"/>
      <c r="O1920" s="246">
        <f t="shared" ca="1" si="290"/>
        <v>-1.5538350005801798</v>
      </c>
      <c r="P1920" s="246">
        <f t="shared" ca="1" si="291"/>
        <v>-0.19616964563126291</v>
      </c>
      <c r="Q1920" s="246">
        <f t="shared" ca="1" si="293"/>
        <v>1.1795701761280233</v>
      </c>
      <c r="R1920" s="4">
        <f t="shared" ca="1" si="294"/>
        <v>-0.16630604062506568</v>
      </c>
      <c r="S1920" s="4">
        <f t="shared" ca="1" si="292"/>
        <v>0.86283989775500913</v>
      </c>
      <c r="W1920" s="246">
        <f t="shared" ca="1" si="295"/>
        <v>-1.5538350005801798</v>
      </c>
      <c r="X1920" s="246">
        <f t="shared" ca="1" si="296"/>
        <v>-0.19616964563126291</v>
      </c>
      <c r="Y1920" s="246">
        <f t="shared" ca="1" si="297"/>
        <v>1.1795701761280233</v>
      </c>
      <c r="Z1920" s="4">
        <f t="shared" ca="1" si="298"/>
        <v>-0.16630604062506568</v>
      </c>
      <c r="AA1920" s="4">
        <f t="shared" ca="1" si="299"/>
        <v>0.25034769280279562</v>
      </c>
    </row>
    <row r="1921" spans="1:27" x14ac:dyDescent="0.25">
      <c r="A1921">
        <v>1889</v>
      </c>
      <c r="B1921" s="176">
        <f ca="1">OFFSET(InputPriceData!B$15,CalculationsAndCharts!$A1921+$A$11,0,1,1)</f>
        <v>38817</v>
      </c>
      <c r="C1921" s="3">
        <f ca="1">OFFSET(InputPriceData!G$15,CalculationsAndCharts!$A1921+$A$11,IF($C$7,8,0),1,1)</f>
        <v>41496500</v>
      </c>
      <c r="D1921" s="4">
        <f ca="1">OFFSET(InputPriceData!C$15,CalculationsAndCharts!$A1921+$A$11,IF($C$7,8,0),1,1)</f>
        <v>109.91</v>
      </c>
      <c r="E1921" s="4">
        <f ca="1">OFFSET(InputPriceData!D$15,CalculationsAndCharts!$A1921+$A$11,IF($C$7,8,0),1,1)</f>
        <v>110.2</v>
      </c>
      <c r="F1921" s="4">
        <f ca="1">OFFSET(InputPriceData!E$15,CalculationsAndCharts!$A1921+$A$11,IF($C$7,8,0),1,1)</f>
        <v>109.5</v>
      </c>
      <c r="G1921" s="4">
        <f ca="1">OFFSET(InputPriceData!F$15,CalculationsAndCharts!$A1921+$A$11,IF($C$7,8,0),1,1)</f>
        <v>109.91</v>
      </c>
      <c r="H1921" s="138"/>
      <c r="I1921" s="138"/>
      <c r="O1921" s="246">
        <f t="shared" ca="1" si="290"/>
        <v>-0.66195491453267241</v>
      </c>
      <c r="P1921" s="246">
        <f t="shared" ca="1" si="291"/>
        <v>-7.7797761833941659E-2</v>
      </c>
      <c r="Q1921" s="246">
        <f t="shared" ca="1" si="293"/>
        <v>1.1902827206135451</v>
      </c>
      <c r="R1921" s="4">
        <f t="shared" ca="1" si="294"/>
        <v>-6.536074202088718E-2</v>
      </c>
      <c r="S1921" s="4">
        <f t="shared" ca="1" si="292"/>
        <v>0.88680528424476646</v>
      </c>
      <c r="W1921" s="246">
        <f t="shared" ca="1" si="295"/>
        <v>-0.66195491453267241</v>
      </c>
      <c r="X1921" s="246">
        <f t="shared" ca="1" si="296"/>
        <v>-7.7797761833941659E-2</v>
      </c>
      <c r="Y1921" s="246">
        <f t="shared" ca="1" si="297"/>
        <v>1.1902827206135451</v>
      </c>
      <c r="Z1921" s="4">
        <f t="shared" ca="1" si="298"/>
        <v>-6.536074202088718E-2</v>
      </c>
      <c r="AA1921" s="4">
        <f t="shared" ca="1" si="299"/>
        <v>0.3436230407465809</v>
      </c>
    </row>
    <row r="1922" spans="1:27" x14ac:dyDescent="0.25">
      <c r="A1922">
        <v>1890</v>
      </c>
      <c r="B1922" s="176">
        <f ca="1">OFFSET(InputPriceData!B$15,CalculationsAndCharts!$A1922+$A$11,0,1,1)</f>
        <v>38814</v>
      </c>
      <c r="C1922" s="3">
        <f ca="1">OFFSET(InputPriceData!G$15,CalculationsAndCharts!$A1922+$A$11,IF($C$7,8,0),1,1)</f>
        <v>80180900</v>
      </c>
      <c r="D1922" s="4">
        <f ca="1">OFFSET(InputPriceData!C$15,CalculationsAndCharts!$A1922+$A$11,IF($C$7,8,0),1,1)</f>
        <v>111.03</v>
      </c>
      <c r="E1922" s="4">
        <f ca="1">OFFSET(InputPriceData!D$15,CalculationsAndCharts!$A1922+$A$11,IF($C$7,8,0),1,1)</f>
        <v>111.32</v>
      </c>
      <c r="F1922" s="4">
        <f ca="1">OFFSET(InputPriceData!E$15,CalculationsAndCharts!$A1922+$A$11,IF($C$7,8,0),1,1)</f>
        <v>109.58</v>
      </c>
      <c r="G1922" s="4">
        <f ca="1">OFFSET(InputPriceData!F$15,CalculationsAndCharts!$A1922+$A$11,IF($C$7,8,0),1,1)</f>
        <v>109.74</v>
      </c>
      <c r="H1922" s="138"/>
      <c r="I1922" s="138"/>
      <c r="O1922" s="246">
        <f t="shared" ca="1" si="290"/>
        <v>-0.83636516612235179</v>
      </c>
      <c r="P1922" s="246">
        <f t="shared" ca="1" si="291"/>
        <v>-2.0137800703457241E-2</v>
      </c>
      <c r="Q1922" s="246">
        <f t="shared" ca="1" si="293"/>
        <v>1.2010925535959083</v>
      </c>
      <c r="R1922" s="4">
        <f t="shared" ca="1" si="294"/>
        <v>-1.6766235577073053E-2</v>
      </c>
      <c r="S1922" s="4">
        <f t="shared" ca="1" si="292"/>
        <v>0.89676560954324458</v>
      </c>
      <c r="W1922" s="246">
        <f t="shared" ca="1" si="295"/>
        <v>-0.83636516612235179</v>
      </c>
      <c r="X1922" s="246">
        <f t="shared" ca="1" si="296"/>
        <v>-2.0137800703457241E-2</v>
      </c>
      <c r="Y1922" s="246">
        <f t="shared" ca="1" si="297"/>
        <v>1.2010925535959083</v>
      </c>
      <c r="Z1922" s="4">
        <f t="shared" ca="1" si="298"/>
        <v>-1.6766235577073053E-2</v>
      </c>
      <c r="AA1922" s="4">
        <f t="shared" ca="1" si="299"/>
        <v>0.38582127256149179</v>
      </c>
    </row>
    <row r="1923" spans="1:27" x14ac:dyDescent="0.25">
      <c r="A1923">
        <v>1891</v>
      </c>
      <c r="B1923" s="176">
        <f ca="1">OFFSET(InputPriceData!B$15,CalculationsAndCharts!$A1923+$A$11,0,1,1)</f>
        <v>38813</v>
      </c>
      <c r="C1923" s="3">
        <f ca="1">OFFSET(InputPriceData!G$15,CalculationsAndCharts!$A1923+$A$11,IF($C$7,8,0),1,1)</f>
        <v>57906200</v>
      </c>
      <c r="D1923" s="4">
        <f ca="1">OFFSET(InputPriceData!C$15,CalculationsAndCharts!$A1923+$A$11,IF($C$7,8,0),1,1)</f>
        <v>110.85</v>
      </c>
      <c r="E1923" s="4">
        <f ca="1">OFFSET(InputPriceData!D$15,CalculationsAndCharts!$A1923+$A$11,IF($C$7,8,0),1,1)</f>
        <v>111.16</v>
      </c>
      <c r="F1923" s="4">
        <f ca="1">OFFSET(InputPriceData!E$15,CalculationsAndCharts!$A1923+$A$11,IF($C$7,8,0),1,1)</f>
        <v>110.29</v>
      </c>
      <c r="G1923" s="4">
        <f ca="1">OFFSET(InputPriceData!F$15,CalculationsAndCharts!$A1923+$A$11,IF($C$7,8,0),1,1)</f>
        <v>110.87</v>
      </c>
      <c r="H1923" s="138"/>
      <c r="I1923" s="138"/>
      <c r="O1923" s="246">
        <f t="shared" ca="1" si="290"/>
        <v>0.33448282653183481</v>
      </c>
      <c r="P1923" s="246">
        <f t="shared" ca="1" si="291"/>
        <v>-2.0050116601277111E-2</v>
      </c>
      <c r="Q1923" s="246">
        <f t="shared" ca="1" si="293"/>
        <v>1.2120005586235199</v>
      </c>
      <c r="R1923" s="4">
        <f t="shared" ca="1" si="294"/>
        <v>-1.6542992871264196E-2</v>
      </c>
      <c r="S1923" s="4">
        <f t="shared" ca="1" si="292"/>
        <v>0.8968093263927952</v>
      </c>
      <c r="W1923" s="246">
        <f t="shared" ca="1" si="295"/>
        <v>0.33448282653183481</v>
      </c>
      <c r="X1923" s="246">
        <f t="shared" ca="1" si="296"/>
        <v>-2.0050116601277111E-2</v>
      </c>
      <c r="Y1923" s="246">
        <f t="shared" ca="1" si="297"/>
        <v>1.2120005586235199</v>
      </c>
      <c r="Z1923" s="4">
        <f t="shared" ca="1" si="298"/>
        <v>-1.6542992871264196E-2</v>
      </c>
      <c r="AA1923" s="4">
        <f t="shared" ca="1" si="299"/>
        <v>0.38601132013562822</v>
      </c>
    </row>
    <row r="1924" spans="1:27" x14ac:dyDescent="0.25">
      <c r="A1924">
        <v>1892</v>
      </c>
      <c r="B1924" s="176">
        <f ca="1">OFFSET(InputPriceData!B$15,CalculationsAndCharts!$A1924+$A$11,0,1,1)</f>
        <v>38812</v>
      </c>
      <c r="C1924" s="3">
        <f ca="1">OFFSET(InputPriceData!G$15,CalculationsAndCharts!$A1924+$A$11,IF($C$7,8,0),1,1)</f>
        <v>50607200</v>
      </c>
      <c r="D1924" s="4">
        <f ca="1">OFFSET(InputPriceData!C$15,CalculationsAndCharts!$A1924+$A$11,IF($C$7,8,0),1,1)</f>
        <v>110.65</v>
      </c>
      <c r="E1924" s="4">
        <f ca="1">OFFSET(InputPriceData!D$15,CalculationsAndCharts!$A1924+$A$11,IF($C$7,8,0),1,1)</f>
        <v>111.22</v>
      </c>
      <c r="F1924" s="4">
        <f ca="1">OFFSET(InputPriceData!E$15,CalculationsAndCharts!$A1924+$A$11,IF($C$7,8,0),1,1)</f>
        <v>110.46</v>
      </c>
      <c r="G1924" s="4">
        <f ca="1">OFFSET(InputPriceData!F$15,CalculationsAndCharts!$A1924+$A$11,IF($C$7,8,0),1,1)</f>
        <v>110.99</v>
      </c>
      <c r="H1924" s="138"/>
      <c r="I1924" s="138"/>
      <c r="O1924" s="246">
        <f t="shared" ca="1" si="290"/>
        <v>0.55704703568009939</v>
      </c>
      <c r="P1924" s="246">
        <f t="shared" ca="1" si="291"/>
        <v>-4.8360595624351653E-2</v>
      </c>
      <c r="Q1924" s="246">
        <f t="shared" ca="1" si="293"/>
        <v>1.2230076272689403</v>
      </c>
      <c r="R1924" s="4">
        <f t="shared" ca="1" si="294"/>
        <v>-3.954234997891564E-2</v>
      </c>
      <c r="S1924" s="4">
        <f t="shared" ca="1" si="292"/>
        <v>0.89220971183298303</v>
      </c>
      <c r="W1924" s="246">
        <f t="shared" ca="1" si="295"/>
        <v>0.55704703568009939</v>
      </c>
      <c r="X1924" s="246">
        <f t="shared" ca="1" si="296"/>
        <v>-4.8360595624351653E-2</v>
      </c>
      <c r="Y1924" s="246">
        <f t="shared" ca="1" si="297"/>
        <v>1.2230076272689403</v>
      </c>
      <c r="Z1924" s="4">
        <f t="shared" ca="1" si="298"/>
        <v>-3.954234997891564E-2</v>
      </c>
      <c r="AA1924" s="4">
        <f t="shared" ca="1" si="299"/>
        <v>0.36625061400467057</v>
      </c>
    </row>
    <row r="1925" spans="1:27" x14ac:dyDescent="0.25">
      <c r="A1925">
        <v>1893</v>
      </c>
      <c r="B1925" s="176">
        <f ca="1">OFFSET(InputPriceData!B$15,CalculationsAndCharts!$A1925+$A$11,0,1,1)</f>
        <v>38811</v>
      </c>
      <c r="C1925" s="3">
        <f ca="1">OFFSET(InputPriceData!G$15,CalculationsAndCharts!$A1925+$A$11,IF($C$7,8,0),1,1)</f>
        <v>54809300</v>
      </c>
      <c r="D1925" s="4">
        <f ca="1">OFFSET(InputPriceData!C$15,CalculationsAndCharts!$A1925+$A$11,IF($C$7,8,0),1,1)</f>
        <v>109.91</v>
      </c>
      <c r="E1925" s="4">
        <f ca="1">OFFSET(InputPriceData!D$15,CalculationsAndCharts!$A1925+$A$11,IF($C$7,8,0),1,1)</f>
        <v>110.75</v>
      </c>
      <c r="F1925" s="4">
        <f ca="1">OFFSET(InputPriceData!E$15,CalculationsAndCharts!$A1925+$A$11,IF($C$7,8,0),1,1)</f>
        <v>109.59</v>
      </c>
      <c r="G1925" s="4">
        <f ca="1">OFFSET(InputPriceData!F$15,CalculationsAndCharts!$A1925+$A$11,IF($C$7,8,0),1,1)</f>
        <v>110.61</v>
      </c>
      <c r="H1925" s="138"/>
      <c r="I1925" s="138"/>
      <c r="O1925" s="246">
        <f t="shared" ca="1" si="290"/>
        <v>0.27616925531215847</v>
      </c>
      <c r="P1925" s="246">
        <f t="shared" ca="1" si="291"/>
        <v>-3.1625097213913281E-2</v>
      </c>
      <c r="Q1925" s="246">
        <f t="shared" ca="1" si="293"/>
        <v>1.2341146592017562</v>
      </c>
      <c r="R1925" s="4">
        <f t="shared" ca="1" si="294"/>
        <v>-2.5625736618645197E-2</v>
      </c>
      <c r="S1925" s="4">
        <f t="shared" ca="1" si="292"/>
        <v>0.89501616709194975</v>
      </c>
      <c r="W1925" s="246">
        <f t="shared" ca="1" si="295"/>
        <v>0.27616925531215847</v>
      </c>
      <c r="X1925" s="246">
        <f t="shared" ca="1" si="296"/>
        <v>-3.1625097213913281E-2</v>
      </c>
      <c r="Y1925" s="246">
        <f t="shared" ca="1" si="297"/>
        <v>1.2341146592017562</v>
      </c>
      <c r="Z1925" s="4">
        <f t="shared" ca="1" si="298"/>
        <v>-2.5625736618645197E-2</v>
      </c>
      <c r="AA1925" s="4">
        <f t="shared" ca="1" si="299"/>
        <v>0.37825145221741219</v>
      </c>
    </row>
    <row r="1926" spans="1:27" x14ac:dyDescent="0.25">
      <c r="A1926">
        <v>1894</v>
      </c>
      <c r="B1926" s="176">
        <f ca="1">OFFSET(InputPriceData!B$15,CalculationsAndCharts!$A1926+$A$11,0,1,1)</f>
        <v>38810</v>
      </c>
      <c r="C1926" s="3">
        <f ca="1">OFFSET(InputPriceData!G$15,CalculationsAndCharts!$A1926+$A$11,IF($C$7,8,0),1,1)</f>
        <v>61624700</v>
      </c>
      <c r="D1926" s="4">
        <f ca="1">OFFSET(InputPriceData!C$15,CalculationsAndCharts!$A1926+$A$11,IF($C$7,8,0),1,1)</f>
        <v>110.19</v>
      </c>
      <c r="E1926" s="4">
        <f ca="1">OFFSET(InputPriceData!D$15,CalculationsAndCharts!$A1926+$A$11,IF($C$7,8,0),1,1)</f>
        <v>110.87</v>
      </c>
      <c r="F1926" s="4">
        <f ca="1">OFFSET(InputPriceData!E$15,CalculationsAndCharts!$A1926+$A$11,IF($C$7,8,0),1,1)</f>
        <v>109.7</v>
      </c>
      <c r="G1926" s="4">
        <f ca="1">OFFSET(InputPriceData!F$15,CalculationsAndCharts!$A1926+$A$11,IF($C$7,8,0),1,1)</f>
        <v>109.9</v>
      </c>
      <c r="H1926" s="138"/>
      <c r="I1926" s="138"/>
      <c r="O1926" s="246">
        <f t="shared" ca="1" si="290"/>
        <v>-0.37654932588533596</v>
      </c>
      <c r="P1926" s="246">
        <f t="shared" ca="1" si="291"/>
        <v>4.9695244967224911E-2</v>
      </c>
      <c r="Q1926" s="246">
        <f t="shared" ca="1" si="293"/>
        <v>1.2453225622621154</v>
      </c>
      <c r="R1926" s="4">
        <f t="shared" ca="1" si="294"/>
        <v>3.9905520443598179E-2</v>
      </c>
      <c r="S1926" s="4">
        <f t="shared" ca="1" si="292"/>
        <v>0.90731918073932261</v>
      </c>
      <c r="W1926" s="246">
        <f t="shared" ca="1" si="295"/>
        <v>-0.37654932588533596</v>
      </c>
      <c r="X1926" s="246">
        <f t="shared" ca="1" si="296"/>
        <v>4.9695244967224911E-2</v>
      </c>
      <c r="Y1926" s="246">
        <f t="shared" ca="1" si="297"/>
        <v>1.2453225622621154</v>
      </c>
      <c r="Z1926" s="4">
        <f t="shared" ca="1" si="298"/>
        <v>3.9905520443598179E-2</v>
      </c>
      <c r="AA1926" s="4">
        <f t="shared" ca="1" si="299"/>
        <v>0.43299398038905013</v>
      </c>
    </row>
    <row r="1927" spans="1:27" x14ac:dyDescent="0.25">
      <c r="A1927">
        <v>1895</v>
      </c>
      <c r="B1927" s="176">
        <f ca="1">OFFSET(InputPriceData!B$15,CalculationsAndCharts!$A1927+$A$11,0,1,1)</f>
        <v>38807</v>
      </c>
      <c r="C1927" s="3">
        <f ca="1">OFFSET(InputPriceData!G$15,CalculationsAndCharts!$A1927+$A$11,IF($C$7,8,0),1,1)</f>
        <v>62925600</v>
      </c>
      <c r="D1927" s="4">
        <f ca="1">OFFSET(InputPriceData!C$15,CalculationsAndCharts!$A1927+$A$11,IF($C$7,8,0),1,1)</f>
        <v>110.15</v>
      </c>
      <c r="E1927" s="4">
        <f ca="1">OFFSET(InputPriceData!D$15,CalculationsAndCharts!$A1927+$A$11,IF($C$7,8,0),1,1)</f>
        <v>110.34</v>
      </c>
      <c r="F1927" s="4">
        <f ca="1">OFFSET(InputPriceData!E$15,CalculationsAndCharts!$A1927+$A$11,IF($C$7,8,0),1,1)</f>
        <v>109.6</v>
      </c>
      <c r="G1927" s="4">
        <f ca="1">OFFSET(InputPriceData!F$15,CalculationsAndCharts!$A1927+$A$11,IF($C$7,8,0),1,1)</f>
        <v>109.99</v>
      </c>
      <c r="H1927" s="138"/>
      <c r="I1927" s="138"/>
      <c r="O1927" s="246">
        <f t="shared" ca="1" si="290"/>
        <v>-0.25239164978328993</v>
      </c>
      <c r="P1927" s="246">
        <f t="shared" ca="1" si="291"/>
        <v>0.16418952036660828</v>
      </c>
      <c r="Q1927" s="246">
        <f t="shared" ca="1" si="293"/>
        <v>1.2566322525349298</v>
      </c>
      <c r="R1927" s="4">
        <f t="shared" ca="1" si="294"/>
        <v>0.13065836885484872</v>
      </c>
      <c r="S1927" s="4">
        <f t="shared" ca="1" si="292"/>
        <v>0.92221300641538451</v>
      </c>
      <c r="W1927" s="246">
        <f t="shared" ca="1" si="295"/>
        <v>-0.25239164978328993</v>
      </c>
      <c r="X1927" s="246">
        <f t="shared" ca="1" si="296"/>
        <v>0.16418952036660828</v>
      </c>
      <c r="Y1927" s="246">
        <f t="shared" ca="1" si="297"/>
        <v>1.2566322525349298</v>
      </c>
      <c r="Z1927" s="4">
        <f t="shared" ca="1" si="298"/>
        <v>0.13065836885484872</v>
      </c>
      <c r="AA1927" s="4">
        <f t="shared" ca="1" si="299"/>
        <v>0.50430186520746279</v>
      </c>
    </row>
    <row r="1928" spans="1:27" x14ac:dyDescent="0.25">
      <c r="A1928">
        <v>1896</v>
      </c>
      <c r="B1928" s="176">
        <f ca="1">OFFSET(InputPriceData!B$15,CalculationsAndCharts!$A1928+$A$11,0,1,1)</f>
        <v>38806</v>
      </c>
      <c r="C1928" s="3">
        <f ca="1">OFFSET(InputPriceData!G$15,CalculationsAndCharts!$A1928+$A$11,IF($C$7,8,0),1,1)</f>
        <v>70571700</v>
      </c>
      <c r="D1928" s="4">
        <f ca="1">OFFSET(InputPriceData!C$15,CalculationsAndCharts!$A1928+$A$11,IF($C$7,8,0),1,1)</f>
        <v>110.22</v>
      </c>
      <c r="E1928" s="4">
        <f ca="1">OFFSET(InputPriceData!D$15,CalculationsAndCharts!$A1928+$A$11,IF($C$7,8,0),1,1)</f>
        <v>110.96</v>
      </c>
      <c r="F1928" s="4">
        <f ca="1">OFFSET(InputPriceData!E$15,CalculationsAndCharts!$A1928+$A$11,IF($C$7,8,0),1,1)</f>
        <v>109.75</v>
      </c>
      <c r="G1928" s="4">
        <f ca="1">OFFSET(InputPriceData!F$15,CalculationsAndCharts!$A1928+$A$11,IF($C$7,8,0),1,1)</f>
        <v>109.96</v>
      </c>
      <c r="H1928" s="138"/>
      <c r="I1928" s="138"/>
      <c r="O1928" s="246">
        <f t="shared" ca="1" si="290"/>
        <v>-0.24168795706643365</v>
      </c>
      <c r="P1928" s="246">
        <f t="shared" ca="1" si="291"/>
        <v>0.2837436890710896</v>
      </c>
      <c r="Q1928" s="246">
        <f t="shared" ca="1" si="293"/>
        <v>1.2680446544247526</v>
      </c>
      <c r="R1928" s="4">
        <f t="shared" ca="1" si="294"/>
        <v>0.22376474525639611</v>
      </c>
      <c r="S1928" s="4">
        <f t="shared" ca="1" si="292"/>
        <v>0.93538847734284503</v>
      </c>
      <c r="W1928" s="246">
        <f t="shared" ca="1" si="295"/>
        <v>-0.24168795706643365</v>
      </c>
      <c r="X1928" s="246">
        <f t="shared" ca="1" si="296"/>
        <v>0.2837436890710896</v>
      </c>
      <c r="Y1928" s="246">
        <f t="shared" ca="1" si="297"/>
        <v>1.2680446544247526</v>
      </c>
      <c r="Z1928" s="4">
        <f t="shared" ca="1" si="298"/>
        <v>0.22376474525639611</v>
      </c>
      <c r="AA1928" s="4">
        <f t="shared" ca="1" si="299"/>
        <v>0.57252076041324862</v>
      </c>
    </row>
    <row r="1929" spans="1:27" x14ac:dyDescent="0.25">
      <c r="A1929">
        <v>1897</v>
      </c>
      <c r="B1929" s="176">
        <f ca="1">OFFSET(InputPriceData!B$15,CalculationsAndCharts!$A1929+$A$11,0,1,1)</f>
        <v>38805</v>
      </c>
      <c r="C1929" s="3">
        <f ca="1">OFFSET(InputPriceData!G$15,CalculationsAndCharts!$A1929+$A$11,IF($C$7,8,0),1,1)</f>
        <v>61505700</v>
      </c>
      <c r="D1929" s="4">
        <f ca="1">OFFSET(InputPriceData!C$15,CalculationsAndCharts!$A1929+$A$11,IF($C$7,8,0),1,1)</f>
        <v>109.63</v>
      </c>
      <c r="E1929" s="4">
        <f ca="1">OFFSET(InputPriceData!D$15,CalculationsAndCharts!$A1929+$A$11,IF($C$7,8,0),1,1)</f>
        <v>110.56</v>
      </c>
      <c r="F1929" s="4">
        <f ca="1">OFFSET(InputPriceData!E$15,CalculationsAndCharts!$A1929+$A$11,IF($C$7,8,0),1,1)</f>
        <v>109.53</v>
      </c>
      <c r="G1929" s="4">
        <f ca="1">OFFSET(InputPriceData!F$15,CalculationsAndCharts!$A1929+$A$11,IF($C$7,8,0),1,1)</f>
        <v>110.16</v>
      </c>
      <c r="H1929" s="138"/>
      <c r="I1929" s="138"/>
      <c r="O1929" s="246">
        <f t="shared" ca="1" si="290"/>
        <v>1.1079224467605495E-2</v>
      </c>
      <c r="P1929" s="246">
        <f t="shared" ca="1" si="291"/>
        <v>0.40476568684516973</v>
      </c>
      <c r="Q1929" s="246">
        <f t="shared" ca="1" si="293"/>
        <v>1.2795607007313345</v>
      </c>
      <c r="R1929" s="4">
        <f t="shared" ca="1" si="294"/>
        <v>0.31633175871517888</v>
      </c>
      <c r="S1929" s="4">
        <f t="shared" ca="1" si="292"/>
        <v>0.94678376310095003</v>
      </c>
      <c r="W1929" s="246">
        <f t="shared" ca="1" si="295"/>
        <v>1.1079224467605495E-2</v>
      </c>
      <c r="X1929" s="246">
        <f t="shared" ca="1" si="296"/>
        <v>0.40476568684516973</v>
      </c>
      <c r="Y1929" s="246">
        <f t="shared" ca="1" si="297"/>
        <v>1.2795607007313345</v>
      </c>
      <c r="Z1929" s="4">
        <f t="shared" ca="1" si="298"/>
        <v>0.31633175871517888</v>
      </c>
      <c r="AA1929" s="4">
        <f t="shared" ca="1" si="299"/>
        <v>0.63587302569954707</v>
      </c>
    </row>
    <row r="1930" spans="1:27" x14ac:dyDescent="0.25">
      <c r="A1930">
        <v>1898</v>
      </c>
      <c r="B1930" s="176">
        <f ca="1">OFFSET(InputPriceData!B$15,CalculationsAndCharts!$A1930+$A$11,0,1,1)</f>
        <v>38804</v>
      </c>
      <c r="C1930" s="3">
        <f ca="1">OFFSET(InputPriceData!G$15,CalculationsAndCharts!$A1930+$A$11,IF($C$7,8,0),1,1)</f>
        <v>82079900</v>
      </c>
      <c r="D1930" s="4">
        <f ca="1">OFFSET(InputPriceData!C$15,CalculationsAndCharts!$A1930+$A$11,IF($C$7,8,0),1,1)</f>
        <v>110.07</v>
      </c>
      <c r="E1930" s="4">
        <f ca="1">OFFSET(InputPriceData!D$15,CalculationsAndCharts!$A1930+$A$11,IF($C$7,8,0),1,1)</f>
        <v>110.58</v>
      </c>
      <c r="F1930" s="4">
        <f ca="1">OFFSET(InputPriceData!E$15,CalculationsAndCharts!$A1930+$A$11,IF($C$7,8,0),1,1)</f>
        <v>109.33</v>
      </c>
      <c r="G1930" s="4">
        <f ca="1">OFFSET(InputPriceData!F$15,CalculationsAndCharts!$A1930+$A$11,IF($C$7,8,0),1,1)</f>
        <v>109.47</v>
      </c>
      <c r="H1930" s="138"/>
      <c r="I1930" s="138"/>
      <c r="O1930" s="246">
        <f t="shared" ca="1" si="290"/>
        <v>-0.64358364835687576</v>
      </c>
      <c r="P1930" s="246">
        <f t="shared" ca="1" si="291"/>
        <v>0.52939639530600902</v>
      </c>
      <c r="Q1930" s="246">
        <f t="shared" ca="1" si="293"/>
        <v>1.2911813327258674</v>
      </c>
      <c r="R1930" s="4">
        <f t="shared" ca="1" si="294"/>
        <v>0.41000933167797426</v>
      </c>
      <c r="S1930" s="4">
        <f t="shared" ca="1" si="292"/>
        <v>0.95690379482229027</v>
      </c>
      <c r="W1930" s="246">
        <f t="shared" ca="1" si="295"/>
        <v>-0.64358364835687576</v>
      </c>
      <c r="X1930" s="246">
        <f t="shared" ca="1" si="296"/>
        <v>0.52939639530600902</v>
      </c>
      <c r="Y1930" s="246">
        <f t="shared" ca="1" si="297"/>
        <v>1.2911813327258674</v>
      </c>
      <c r="Z1930" s="4">
        <f t="shared" ca="1" si="298"/>
        <v>0.41000933167797426</v>
      </c>
      <c r="AA1930" s="4">
        <f t="shared" ca="1" si="299"/>
        <v>0.69588207403694602</v>
      </c>
    </row>
    <row r="1931" spans="1:27" x14ac:dyDescent="0.25">
      <c r="A1931">
        <v>1899</v>
      </c>
      <c r="B1931" s="176">
        <f ca="1">OFFSET(InputPriceData!B$15,CalculationsAndCharts!$A1931+$A$11,0,1,1)</f>
        <v>38803</v>
      </c>
      <c r="C1931" s="3">
        <f ca="1">OFFSET(InputPriceData!G$15,CalculationsAndCharts!$A1931+$A$11,IF($C$7,8,0),1,1)</f>
        <v>32523000</v>
      </c>
      <c r="D1931" s="4">
        <f ca="1">OFFSET(InputPriceData!C$15,CalculationsAndCharts!$A1931+$A$11,IF($C$7,8,0),1,1)</f>
        <v>110.16</v>
      </c>
      <c r="E1931" s="4">
        <f ca="1">OFFSET(InputPriceData!D$15,CalculationsAndCharts!$A1931+$A$11,IF($C$7,8,0),1,1)</f>
        <v>110.37</v>
      </c>
      <c r="F1931" s="4">
        <f ca="1">OFFSET(InputPriceData!E$15,CalculationsAndCharts!$A1931+$A$11,IF($C$7,8,0),1,1)</f>
        <v>109.91</v>
      </c>
      <c r="G1931" s="4">
        <f ca="1">OFFSET(InputPriceData!F$15,CalculationsAndCharts!$A1931+$A$11,IF($C$7,8,0),1,1)</f>
        <v>110.15</v>
      </c>
      <c r="H1931" s="138"/>
      <c r="I1931" s="138"/>
      <c r="O1931" s="246">
        <f t="shared" ca="1" si="290"/>
        <v>7.5194726861889383E-2</v>
      </c>
      <c r="P1931" s="246">
        <f t="shared" ca="1" si="291"/>
        <v>0.61954078823348957</v>
      </c>
      <c r="Q1931" s="246">
        <f t="shared" ca="1" si="293"/>
        <v>1.3029075002279187</v>
      </c>
      <c r="R1931" s="4">
        <f t="shared" ca="1" si="294"/>
        <v>0.47550634878156184</v>
      </c>
      <c r="S1931" s="4">
        <f t="shared" ca="1" si="292"/>
        <v>0.96326961360834507</v>
      </c>
      <c r="W1931" s="246">
        <f t="shared" ca="1" si="295"/>
        <v>7.5194726861889383E-2</v>
      </c>
      <c r="X1931" s="246">
        <f t="shared" ca="1" si="296"/>
        <v>0.61954078823348957</v>
      </c>
      <c r="Y1931" s="246">
        <f t="shared" ca="1" si="297"/>
        <v>1.3029075002279187</v>
      </c>
      <c r="Z1931" s="4">
        <f t="shared" ca="1" si="298"/>
        <v>0.47550634878156184</v>
      </c>
      <c r="AA1931" s="4">
        <f t="shared" ca="1" si="299"/>
        <v>0.7355944217192415</v>
      </c>
    </row>
    <row r="1932" spans="1:27" x14ac:dyDescent="0.25">
      <c r="A1932">
        <v>1900</v>
      </c>
      <c r="B1932" s="176">
        <f ca="1">OFFSET(InputPriceData!B$15,CalculationsAndCharts!$A1932+$A$11,0,1,1)</f>
        <v>38800</v>
      </c>
      <c r="C1932" s="3">
        <f ca="1">OFFSET(InputPriceData!G$15,CalculationsAndCharts!$A1932+$A$11,IF($C$7,8,0),1,1)</f>
        <v>43209200</v>
      </c>
      <c r="D1932" s="4">
        <f ca="1">OFFSET(InputPriceData!C$15,CalculationsAndCharts!$A1932+$A$11,IF($C$7,8,0),1,1)</f>
        <v>110.12</v>
      </c>
      <c r="E1932" s="4">
        <f ca="1">OFFSET(InputPriceData!D$15,CalculationsAndCharts!$A1932+$A$11,IF($C$7,8,0),1,1)</f>
        <v>110.61</v>
      </c>
      <c r="F1932" s="4">
        <f ca="1">OFFSET(InputPriceData!E$15,CalculationsAndCharts!$A1932+$A$11,IF($C$7,8,0),1,1)</f>
        <v>109.91</v>
      </c>
      <c r="G1932" s="4">
        <f ca="1">OFFSET(InputPriceData!F$15,CalculationsAndCharts!$A1932+$A$11,IF($C$7,8,0),1,1)</f>
        <v>110.31</v>
      </c>
      <c r="H1932" s="138"/>
      <c r="I1932" s="138"/>
      <c r="O1932" s="246">
        <f t="shared" ca="1" si="290"/>
        <v>0.31672620388429273</v>
      </c>
      <c r="P1932" s="246">
        <f t="shared" ca="1" si="291"/>
        <v>0.64875490650566303</v>
      </c>
      <c r="Q1932" s="246">
        <f t="shared" ca="1" si="293"/>
        <v>1.3147401616830663</v>
      </c>
      <c r="R1932" s="4">
        <f t="shared" ca="1" si="294"/>
        <v>0.49344724183001959</v>
      </c>
      <c r="S1932" s="4">
        <f t="shared" ca="1" si="292"/>
        <v>0.96492265943865652</v>
      </c>
      <c r="W1932" s="246">
        <f t="shared" ca="1" si="295"/>
        <v>0.31672620388429273</v>
      </c>
      <c r="X1932" s="246">
        <f t="shared" ca="1" si="296"/>
        <v>0.64875490650566303</v>
      </c>
      <c r="Y1932" s="246">
        <f t="shared" ca="1" si="297"/>
        <v>1.3147401616830663</v>
      </c>
      <c r="Z1932" s="4">
        <f t="shared" ca="1" si="298"/>
        <v>0.49344724183001959</v>
      </c>
      <c r="AA1932" s="4">
        <f t="shared" ca="1" si="299"/>
        <v>0.74616919027760953</v>
      </c>
    </row>
    <row r="1933" spans="1:27" x14ac:dyDescent="0.25">
      <c r="A1933">
        <v>1901</v>
      </c>
      <c r="B1933" s="176">
        <f ca="1">OFFSET(InputPriceData!B$15,CalculationsAndCharts!$A1933+$A$11,0,1,1)</f>
        <v>38799</v>
      </c>
      <c r="C1933" s="3">
        <f ca="1">OFFSET(InputPriceData!G$15,CalculationsAndCharts!$A1933+$A$11,IF($C$7,8,0),1,1)</f>
        <v>46704200</v>
      </c>
      <c r="D1933" s="4">
        <f ca="1">OFFSET(InputPriceData!C$15,CalculationsAndCharts!$A1933+$A$11,IF($C$7,8,0),1,1)</f>
        <v>110.36</v>
      </c>
      <c r="E1933" s="4">
        <f ca="1">OFFSET(InputPriceData!D$15,CalculationsAndCharts!$A1933+$A$11,IF($C$7,8,0),1,1)</f>
        <v>110.47</v>
      </c>
      <c r="F1933" s="4">
        <f ca="1">OFFSET(InputPriceData!E$15,CalculationsAndCharts!$A1933+$A$11,IF($C$7,8,0),1,1)</f>
        <v>109.85</v>
      </c>
      <c r="G1933" s="4">
        <f ca="1">OFFSET(InputPriceData!F$15,CalculationsAndCharts!$A1933+$A$11,IF($C$7,8,0),1,1)</f>
        <v>110.23</v>
      </c>
      <c r="H1933" s="138"/>
      <c r="I1933" s="138"/>
      <c r="O1933" s="246">
        <f t="shared" ca="1" si="290"/>
        <v>0.32902304399447491</v>
      </c>
      <c r="P1933" s="246">
        <f t="shared" ca="1" si="291"/>
        <v>0.63852067479162811</v>
      </c>
      <c r="Q1933" s="246">
        <f t="shared" ca="1" si="293"/>
        <v>1.3266802842412375</v>
      </c>
      <c r="R1933" s="4">
        <f t="shared" ca="1" si="294"/>
        <v>0.481292050825052</v>
      </c>
      <c r="S1933" s="4">
        <f t="shared" ca="1" si="292"/>
        <v>0.96380676831555745</v>
      </c>
      <c r="W1933" s="246">
        <f t="shared" ca="1" si="295"/>
        <v>0.32902304399447491</v>
      </c>
      <c r="X1933" s="246">
        <f t="shared" ca="1" si="296"/>
        <v>0.63852067479162811</v>
      </c>
      <c r="Y1933" s="246">
        <f t="shared" ca="1" si="297"/>
        <v>1.3266802842412375</v>
      </c>
      <c r="Z1933" s="4">
        <f t="shared" ca="1" si="298"/>
        <v>0.481292050825052</v>
      </c>
      <c r="AA1933" s="4">
        <f t="shared" ca="1" si="299"/>
        <v>0.73901854950872781</v>
      </c>
    </row>
    <row r="1934" spans="1:27" x14ac:dyDescent="0.25">
      <c r="A1934">
        <v>1902</v>
      </c>
      <c r="B1934" s="176">
        <f ca="1">OFFSET(InputPriceData!B$15,CalculationsAndCharts!$A1934+$A$11,0,1,1)</f>
        <v>38798</v>
      </c>
      <c r="C1934" s="3">
        <f ca="1">OFFSET(InputPriceData!G$15,CalculationsAndCharts!$A1934+$A$11,IF($C$7,8,0),1,1)</f>
        <v>51605700</v>
      </c>
      <c r="D1934" s="4">
        <f ca="1">OFFSET(InputPriceData!C$15,CalculationsAndCharts!$A1934+$A$11,IF($C$7,8,0),1,1)</f>
        <v>109.72</v>
      </c>
      <c r="E1934" s="4">
        <f ca="1">OFFSET(InputPriceData!D$15,CalculationsAndCharts!$A1934+$A$11,IF($C$7,8,0),1,1)</f>
        <v>110.57</v>
      </c>
      <c r="F1934" s="4">
        <f ca="1">OFFSET(InputPriceData!E$15,CalculationsAndCharts!$A1934+$A$11,IF($C$7,8,0),1,1)</f>
        <v>109.67</v>
      </c>
      <c r="G1934" s="4">
        <f ca="1">OFFSET(InputPriceData!F$15,CalculationsAndCharts!$A1934+$A$11,IF($C$7,8,0),1,1)</f>
        <v>110.46</v>
      </c>
      <c r="H1934" s="138"/>
      <c r="I1934" s="138"/>
      <c r="O1934" s="246">
        <f t="shared" ca="1" si="290"/>
        <v>0.66602950442685216</v>
      </c>
      <c r="P1934" s="246">
        <f t="shared" ca="1" si="291"/>
        <v>0.58367315404332454</v>
      </c>
      <c r="Q1934" s="246">
        <f t="shared" ca="1" si="293"/>
        <v>1.3387288438357594</v>
      </c>
      <c r="R1934" s="4">
        <f t="shared" ca="1" si="294"/>
        <v>0.43599057175086303</v>
      </c>
      <c r="S1934" s="4">
        <f t="shared" ca="1" si="292"/>
        <v>0.95949347418847386</v>
      </c>
      <c r="W1934" s="246">
        <f t="shared" ca="1" si="295"/>
        <v>0.66602950442685216</v>
      </c>
      <c r="X1934" s="246">
        <f t="shared" ca="1" si="296"/>
        <v>0.58367315404332454</v>
      </c>
      <c r="Y1934" s="246">
        <f t="shared" ca="1" si="297"/>
        <v>1.3387288438357594</v>
      </c>
      <c r="Z1934" s="4">
        <f t="shared" ca="1" si="298"/>
        <v>0.43599057175086303</v>
      </c>
      <c r="AA1934" s="4">
        <f t="shared" ca="1" si="299"/>
        <v>0.71184711881782747</v>
      </c>
    </row>
    <row r="1935" spans="1:27" x14ac:dyDescent="0.25">
      <c r="A1935">
        <v>1903</v>
      </c>
      <c r="B1935" s="176">
        <f ca="1">OFFSET(InputPriceData!B$15,CalculationsAndCharts!$A1935+$A$11,0,1,1)</f>
        <v>38797</v>
      </c>
      <c r="C1935" s="3">
        <f ca="1">OFFSET(InputPriceData!G$15,CalculationsAndCharts!$A1935+$A$11,IF($C$7,8,0),1,1)</f>
        <v>87102700</v>
      </c>
      <c r="D1935" s="4">
        <f ca="1">OFFSET(InputPriceData!C$15,CalculationsAndCharts!$A1935+$A$11,IF($C$7,8,0),1,1)</f>
        <v>110.45</v>
      </c>
      <c r="E1935" s="4">
        <f ca="1">OFFSET(InputPriceData!D$15,CalculationsAndCharts!$A1935+$A$11,IF($C$7,8,0),1,1)</f>
        <v>110.98</v>
      </c>
      <c r="F1935" s="4">
        <f ca="1">OFFSET(InputPriceData!E$15,CalculationsAndCharts!$A1935+$A$11,IF($C$7,8,0),1,1)</f>
        <v>109.67</v>
      </c>
      <c r="G1935" s="4">
        <f ca="1">OFFSET(InputPriceData!F$15,CalculationsAndCharts!$A1935+$A$11,IF($C$7,8,0),1,1)</f>
        <v>109.79</v>
      </c>
      <c r="H1935" s="138"/>
      <c r="I1935" s="138"/>
      <c r="O1935" s="246">
        <f t="shared" ca="1" si="290"/>
        <v>9.1623490059675072E-2</v>
      </c>
      <c r="P1935" s="246">
        <f t="shared" ca="1" si="291"/>
        <v>0.48753697118705414</v>
      </c>
      <c r="Q1935" s="246">
        <f t="shared" ca="1" si="293"/>
        <v>1.3508868252631276</v>
      </c>
      <c r="R1935" s="4">
        <f t="shared" ca="1" si="294"/>
        <v>0.36090141829023392</v>
      </c>
      <c r="S1935" s="4">
        <f t="shared" ca="1" si="292"/>
        <v>0.95175927371203373</v>
      </c>
      <c r="W1935" s="246">
        <f t="shared" ca="1" si="295"/>
        <v>9.1623490059675072E-2</v>
      </c>
      <c r="X1935" s="246">
        <f t="shared" ca="1" si="296"/>
        <v>0.48753697118705414</v>
      </c>
      <c r="Y1935" s="246">
        <f t="shared" ca="1" si="297"/>
        <v>1.3508868252631276</v>
      </c>
      <c r="Z1935" s="4">
        <f t="shared" ca="1" si="298"/>
        <v>0.36090141829023392</v>
      </c>
      <c r="AA1935" s="4">
        <f t="shared" ca="1" si="299"/>
        <v>0.6649140489651798</v>
      </c>
    </row>
    <row r="1936" spans="1:27" x14ac:dyDescent="0.25">
      <c r="A1936">
        <v>1904</v>
      </c>
      <c r="B1936" s="176">
        <f ca="1">OFFSET(InputPriceData!B$15,CalculationsAndCharts!$A1936+$A$11,0,1,1)</f>
        <v>38796</v>
      </c>
      <c r="C1936" s="3">
        <f ca="1">OFFSET(InputPriceData!G$15,CalculationsAndCharts!$A1936+$A$11,IF($C$7,8,0),1,1)</f>
        <v>45538500</v>
      </c>
      <c r="D1936" s="4">
        <f ca="1">OFFSET(InputPriceData!C$15,CalculationsAndCharts!$A1936+$A$11,IF($C$7,8,0),1,1)</f>
        <v>110.67</v>
      </c>
      <c r="E1936" s="4">
        <f ca="1">OFFSET(InputPriceData!D$15,CalculationsAndCharts!$A1936+$A$11,IF($C$7,8,0),1,1)</f>
        <v>110.9</v>
      </c>
      <c r="F1936" s="4">
        <f ca="1">OFFSET(InputPriceData!E$15,CalculationsAndCharts!$A1936+$A$11,IF($C$7,8,0),1,1)</f>
        <v>110.31</v>
      </c>
      <c r="G1936" s="4">
        <f ca="1">OFFSET(InputPriceData!F$15,CalculationsAndCharts!$A1936+$A$11,IF($C$7,8,0),1,1)</f>
        <v>110.48</v>
      </c>
      <c r="H1936" s="138"/>
      <c r="I1936" s="138"/>
      <c r="O1936" s="246">
        <f t="shared" ca="1" si="290"/>
        <v>0.88614046236379429</v>
      </c>
      <c r="P1936" s="246">
        <f t="shared" ca="1" si="291"/>
        <v>0.32424044493101323</v>
      </c>
      <c r="Q1936" s="246">
        <f t="shared" ca="1" si="293"/>
        <v>1.3631552222634991</v>
      </c>
      <c r="R1936" s="4">
        <f t="shared" ca="1" si="294"/>
        <v>0.23786025218215193</v>
      </c>
      <c r="S1936" s="4">
        <f t="shared" ca="1" si="292"/>
        <v>0.93722461684045899</v>
      </c>
      <c r="W1936" s="246">
        <f t="shared" ca="1" si="295"/>
        <v>0.88614046236379429</v>
      </c>
      <c r="X1936" s="246">
        <f t="shared" ca="1" si="296"/>
        <v>0.32424044493101323</v>
      </c>
      <c r="Y1936" s="246">
        <f t="shared" ca="1" si="297"/>
        <v>1.3631552222634991</v>
      </c>
      <c r="Z1936" s="4">
        <f t="shared" ca="1" si="298"/>
        <v>0.23786025218215193</v>
      </c>
      <c r="AA1936" s="4">
        <f t="shared" ca="1" si="299"/>
        <v>0.58244412920067712</v>
      </c>
    </row>
    <row r="1937" spans="1:27" x14ac:dyDescent="0.25">
      <c r="A1937">
        <v>1905</v>
      </c>
      <c r="B1937" s="176">
        <f ca="1">OFFSET(InputPriceData!B$15,CalculationsAndCharts!$A1937+$A$11,0,1,1)</f>
        <v>38793</v>
      </c>
      <c r="C1937" s="3">
        <f ca="1">OFFSET(InputPriceData!G$15,CalculationsAndCharts!$A1937+$A$11,IF($C$7,8,0),1,1)</f>
        <v>47286800</v>
      </c>
      <c r="D1937" s="4">
        <f ca="1">OFFSET(InputPriceData!C$15,CalculationsAndCharts!$A1937+$A$11,IF($C$7,8,0),1,1)</f>
        <v>110.71</v>
      </c>
      <c r="E1937" s="4">
        <f ca="1">OFFSET(InputPriceData!D$15,CalculationsAndCharts!$A1937+$A$11,IF($C$7,8,0),1,1)</f>
        <v>110.9</v>
      </c>
      <c r="F1937" s="4">
        <f ca="1">OFFSET(InputPriceData!E$15,CalculationsAndCharts!$A1937+$A$11,IF($C$7,8,0),1,1)</f>
        <v>110.46</v>
      </c>
      <c r="G1937" s="4">
        <f ca="1">OFFSET(InputPriceData!F$15,CalculationsAndCharts!$A1937+$A$11,IF($C$7,8,0),1,1)</f>
        <v>110.66</v>
      </c>
      <c r="H1937" s="138"/>
      <c r="I1937" s="138"/>
      <c r="O1937" s="246">
        <f t="shared" ca="1" si="290"/>
        <v>1.2192350608309763</v>
      </c>
      <c r="P1937" s="246">
        <f t="shared" ca="1" si="291"/>
        <v>8.9901143220691787E-2</v>
      </c>
      <c r="Q1937" s="246">
        <f t="shared" ca="1" si="293"/>
        <v>1.3755350376019164</v>
      </c>
      <c r="R1937" s="4">
        <f t="shared" ca="1" si="294"/>
        <v>6.5357217928395231E-2</v>
      </c>
      <c r="S1937" s="4">
        <f t="shared" ca="1" si="292"/>
        <v>0.91172801218308974</v>
      </c>
      <c r="W1937" s="246">
        <f t="shared" ca="1" si="295"/>
        <v>1.2192350608309763</v>
      </c>
      <c r="X1937" s="246">
        <f t="shared" ca="1" si="296"/>
        <v>8.9901143220691787E-2</v>
      </c>
      <c r="Y1937" s="246">
        <f t="shared" ca="1" si="297"/>
        <v>1.3755350376019164</v>
      </c>
      <c r="Z1937" s="4">
        <f t="shared" ca="1" si="298"/>
        <v>6.5357217928395231E-2</v>
      </c>
      <c r="AA1937" s="4">
        <f t="shared" ca="1" si="299"/>
        <v>0.45350138245482391</v>
      </c>
    </row>
    <row r="1938" spans="1:27" x14ac:dyDescent="0.25">
      <c r="A1938">
        <v>1906</v>
      </c>
      <c r="B1938" s="176">
        <f ca="1">OFFSET(InputPriceData!B$15,CalculationsAndCharts!$A1938+$A$11,0,1,1)</f>
        <v>38792</v>
      </c>
      <c r="C1938" s="3">
        <f ca="1">OFFSET(InputPriceData!G$15,CalculationsAndCharts!$A1938+$A$11,IF($C$7,8,0),1,1)</f>
        <v>65526400</v>
      </c>
      <c r="D1938" s="4">
        <f ca="1">OFFSET(InputPriceData!C$15,CalculationsAndCharts!$A1938+$A$11,IF($C$7,8,0),1,1)</f>
        <v>110.55</v>
      </c>
      <c r="E1938" s="4">
        <f ca="1">OFFSET(InputPriceData!D$15,CalculationsAndCharts!$A1938+$A$11,IF($C$7,8,0),1,1)</f>
        <v>110.94</v>
      </c>
      <c r="F1938" s="4">
        <f ca="1">OFFSET(InputPriceData!E$15,CalculationsAndCharts!$A1938+$A$11,IF($C$7,8,0),1,1)</f>
        <v>110.41</v>
      </c>
      <c r="G1938" s="4">
        <f ca="1">OFFSET(InputPriceData!F$15,CalculationsAndCharts!$A1938+$A$11,IF($C$7,8,0),1,1)</f>
        <v>110.57</v>
      </c>
      <c r="H1938" s="138"/>
      <c r="I1938" s="138"/>
      <c r="O1938" s="246">
        <f t="shared" ca="1" si="290"/>
        <v>1.2983630657827381</v>
      </c>
      <c r="P1938" s="246">
        <f t="shared" ca="1" si="291"/>
        <v>-0.15687696601853546</v>
      </c>
      <c r="Q1938" s="246">
        <f t="shared" ca="1" si="293"/>
        <v>1.3880272831502689</v>
      </c>
      <c r="R1938" s="4">
        <f t="shared" ca="1" si="294"/>
        <v>-0.11302152913196868</v>
      </c>
      <c r="S1938" s="4">
        <f t="shared" ca="1" si="292"/>
        <v>0.87609422939049841</v>
      </c>
      <c r="W1938" s="246">
        <f t="shared" ca="1" si="295"/>
        <v>1.2983630657827381</v>
      </c>
      <c r="X1938" s="246">
        <f t="shared" ca="1" si="296"/>
        <v>-0.15687696601853546</v>
      </c>
      <c r="Y1938" s="246">
        <f t="shared" ca="1" si="297"/>
        <v>1.3880272831502689</v>
      </c>
      <c r="Z1938" s="4">
        <f t="shared" ca="1" si="298"/>
        <v>-0.11302152913196868</v>
      </c>
      <c r="AA1938" s="4">
        <f t="shared" ca="1" si="299"/>
        <v>0.30056667285699357</v>
      </c>
    </row>
    <row r="1939" spans="1:27" x14ac:dyDescent="0.25">
      <c r="A1939">
        <v>1907</v>
      </c>
      <c r="B1939" s="176">
        <f ca="1">OFFSET(InputPriceData!B$15,CalculationsAndCharts!$A1939+$A$11,0,1,1)</f>
        <v>38791</v>
      </c>
      <c r="C1939" s="3">
        <f ca="1">OFFSET(InputPriceData!G$15,CalculationsAndCharts!$A1939+$A$11,IF($C$7,8,0),1,1)</f>
        <v>53398900</v>
      </c>
      <c r="D1939" s="4">
        <f ca="1">OFFSET(InputPriceData!C$15,CalculationsAndCharts!$A1939+$A$11,IF($C$7,8,0),1,1)</f>
        <v>109.83</v>
      </c>
      <c r="E1939" s="4">
        <f ca="1">OFFSET(InputPriceData!D$15,CalculationsAndCharts!$A1939+$A$11,IF($C$7,8,0),1,1)</f>
        <v>110.42</v>
      </c>
      <c r="F1939" s="4">
        <f ca="1">OFFSET(InputPriceData!E$15,CalculationsAndCharts!$A1939+$A$11,IF($C$7,8,0),1,1)</f>
        <v>109.57</v>
      </c>
      <c r="G1939" s="4">
        <f ca="1">OFFSET(InputPriceData!F$15,CalculationsAndCharts!$A1939+$A$11,IF($C$7,8,0),1,1)</f>
        <v>110.34</v>
      </c>
      <c r="H1939" s="138"/>
      <c r="I1939" s="138"/>
      <c r="O1939" s="246">
        <f t="shared" ca="1" si="290"/>
        <v>1.2357309986058012</v>
      </c>
      <c r="P1939" s="246">
        <f t="shared" ca="1" si="291"/>
        <v>-0.36725182377445947</v>
      </c>
      <c r="Q1939" s="246">
        <f t="shared" ca="1" si="293"/>
        <v>1.4006329799699988</v>
      </c>
      <c r="R1939" s="4">
        <f t="shared" ca="1" si="294"/>
        <v>-0.26220418127118922</v>
      </c>
      <c r="S1939" s="4">
        <f t="shared" ca="1" si="292"/>
        <v>0.83479353966803171</v>
      </c>
      <c r="W1939" s="246">
        <f t="shared" ca="1" si="295"/>
        <v>1.2357309986058012</v>
      </c>
      <c r="X1939" s="246">
        <f t="shared" ca="1" si="296"/>
        <v>-0.36725182377445947</v>
      </c>
      <c r="Y1939" s="246">
        <f t="shared" ca="1" si="297"/>
        <v>1.4006329799699988</v>
      </c>
      <c r="Z1939" s="4">
        <f t="shared" ca="1" si="298"/>
        <v>-0.26220418127118922</v>
      </c>
      <c r="AA1939" s="4">
        <f t="shared" ca="1" si="299"/>
        <v>0.15394145611448848</v>
      </c>
    </row>
    <row r="1940" spans="1:27" x14ac:dyDescent="0.25">
      <c r="A1940">
        <v>1908</v>
      </c>
      <c r="B1940" s="176">
        <f ca="1">OFFSET(InputPriceData!B$15,CalculationsAndCharts!$A1940+$A$11,0,1,1)</f>
        <v>38790</v>
      </c>
      <c r="C1940" s="3">
        <f ca="1">OFFSET(InputPriceData!G$15,CalculationsAndCharts!$A1940+$A$11,IF($C$7,8,0),1,1)</f>
        <v>69877300</v>
      </c>
      <c r="D1940" s="4">
        <f ca="1">OFFSET(InputPriceData!C$15,CalculationsAndCharts!$A1940+$A$11,IF($C$7,8,0),1,1)</f>
        <v>108.61</v>
      </c>
      <c r="E1940" s="4">
        <f ca="1">OFFSET(InputPriceData!D$15,CalculationsAndCharts!$A1940+$A$11,IF($C$7,8,0),1,1)</f>
        <v>109.89</v>
      </c>
      <c r="F1940" s="4">
        <f ca="1">OFFSET(InputPriceData!E$15,CalculationsAndCharts!$A1940+$A$11,IF($C$7,8,0),1,1)</f>
        <v>108.53</v>
      </c>
      <c r="G1940" s="4">
        <f ca="1">OFFSET(InputPriceData!F$15,CalculationsAndCharts!$A1940+$A$11,IF($C$7,8,0),1,1)</f>
        <v>109.85</v>
      </c>
      <c r="H1940" s="138"/>
      <c r="I1940" s="138"/>
      <c r="O1940" s="246">
        <f t="shared" ca="1" si="290"/>
        <v>0.89277805786651521</v>
      </c>
      <c r="P1940" s="246">
        <f t="shared" ca="1" si="291"/>
        <v>-0.49392832831646943</v>
      </c>
      <c r="Q1940" s="246">
        <f t="shared" ca="1" si="293"/>
        <v>1.4133531583955588</v>
      </c>
      <c r="R1940" s="4">
        <f t="shared" ca="1" si="294"/>
        <v>-0.34947268867830444</v>
      </c>
      <c r="S1940" s="4">
        <f t="shared" ca="1" si="292"/>
        <v>0.80313308068912037</v>
      </c>
      <c r="W1940" s="246">
        <f t="shared" ca="1" si="295"/>
        <v>0.89277805786651521</v>
      </c>
      <c r="X1940" s="246">
        <f t="shared" ca="1" si="296"/>
        <v>-0.49392832831646943</v>
      </c>
      <c r="Y1940" s="246">
        <f t="shared" ca="1" si="297"/>
        <v>1.4133531583955588</v>
      </c>
      <c r="Z1940" s="4">
        <f t="shared" ca="1" si="298"/>
        <v>-0.34947268867830444</v>
      </c>
      <c r="AA1940" s="4">
        <f t="shared" ca="1" si="299"/>
        <v>5.8738281369049357E-2</v>
      </c>
    </row>
    <row r="1941" spans="1:27" x14ac:dyDescent="0.25">
      <c r="A1941">
        <v>1909</v>
      </c>
      <c r="B1941" s="176">
        <f ca="1">OFFSET(InputPriceData!B$15,CalculationsAndCharts!$A1941+$A$11,0,1,1)</f>
        <v>38789</v>
      </c>
      <c r="C1941" s="3">
        <f ca="1">OFFSET(InputPriceData!G$15,CalculationsAndCharts!$A1941+$A$11,IF($C$7,8,0),1,1)</f>
        <v>45479100</v>
      </c>
      <c r="D1941" s="4">
        <f ca="1">OFFSET(InputPriceData!C$15,CalculationsAndCharts!$A1941+$A$11,IF($C$7,8,0),1,1)</f>
        <v>108.72</v>
      </c>
      <c r="E1941" s="4">
        <f ca="1">OFFSET(InputPriceData!D$15,CalculationsAndCharts!$A1941+$A$11,IF($C$7,8,0),1,1)</f>
        <v>108.99</v>
      </c>
      <c r="F1941" s="4">
        <f ca="1">OFFSET(InputPriceData!E$15,CalculationsAndCharts!$A1941+$A$11,IF($C$7,8,0),1,1)</f>
        <v>108.46</v>
      </c>
      <c r="G1941" s="4">
        <f ca="1">OFFSET(InputPriceData!F$15,CalculationsAndCharts!$A1941+$A$11,IF($C$7,8,0),1,1)</f>
        <v>108.71</v>
      </c>
      <c r="H1941" s="138"/>
      <c r="I1941" s="138"/>
      <c r="O1941" s="246">
        <f t="shared" ca="1" si="290"/>
        <v>-0.16376380345863661</v>
      </c>
      <c r="P1941" s="246">
        <f t="shared" ca="1" si="291"/>
        <v>-0.49947406275404416</v>
      </c>
      <c r="Q1941" s="246">
        <f t="shared" ca="1" si="293"/>
        <v>1.4261888581186264</v>
      </c>
      <c r="R1941" s="4">
        <f t="shared" ca="1" si="294"/>
        <v>-0.35021593382305005</v>
      </c>
      <c r="S1941" s="4">
        <f t="shared" ca="1" si="292"/>
        <v>0.80283224664176167</v>
      </c>
      <c r="W1941" s="246">
        <f t="shared" ca="1" si="295"/>
        <v>-0.16376380345863661</v>
      </c>
      <c r="X1941" s="246">
        <f t="shared" ca="1" si="296"/>
        <v>-0.49947406275404416</v>
      </c>
      <c r="Y1941" s="246">
        <f t="shared" ca="1" si="297"/>
        <v>1.4261888581186264</v>
      </c>
      <c r="Z1941" s="4">
        <f t="shared" ca="1" si="298"/>
        <v>-0.35021593382305005</v>
      </c>
      <c r="AA1941" s="4">
        <f t="shared" ca="1" si="299"/>
        <v>5.789426361490696E-2</v>
      </c>
    </row>
    <row r="1942" spans="1:27" x14ac:dyDescent="0.25">
      <c r="A1942">
        <v>1910</v>
      </c>
      <c r="B1942" s="176">
        <f ca="1">OFFSET(InputPriceData!B$15,CalculationsAndCharts!$A1942+$A$11,0,1,1)</f>
        <v>38786</v>
      </c>
      <c r="C1942" s="3">
        <f ca="1">OFFSET(InputPriceData!G$15,CalculationsAndCharts!$A1942+$A$11,IF($C$7,8,0),1,1)</f>
        <v>60490800</v>
      </c>
      <c r="D1942" s="4">
        <f ca="1">OFFSET(InputPriceData!C$15,CalculationsAndCharts!$A1942+$A$11,IF($C$7,8,0),1,1)</f>
        <v>107.77</v>
      </c>
      <c r="E1942" s="4">
        <f ca="1">OFFSET(InputPriceData!D$15,CalculationsAndCharts!$A1942+$A$11,IF($C$7,8,0),1,1)</f>
        <v>108.72</v>
      </c>
      <c r="F1942" s="4">
        <f ca="1">OFFSET(InputPriceData!E$15,CalculationsAndCharts!$A1942+$A$11,IF($C$7,8,0),1,1)</f>
        <v>107.54</v>
      </c>
      <c r="G1942" s="4">
        <f ca="1">OFFSET(InputPriceData!F$15,CalculationsAndCharts!$A1942+$A$11,IF($C$7,8,0),1,1)</f>
        <v>108.51</v>
      </c>
      <c r="H1942" s="138"/>
      <c r="I1942" s="138"/>
      <c r="O1942" s="246">
        <f t="shared" ca="1" si="290"/>
        <v>-0.33496733154574487</v>
      </c>
      <c r="P1942" s="246">
        <f t="shared" ca="1" si="291"/>
        <v>-0.40167357216042482</v>
      </c>
      <c r="Q1942" s="246">
        <f t="shared" ca="1" si="293"/>
        <v>1.4391411282730842</v>
      </c>
      <c r="R1942" s="4">
        <f t="shared" ca="1" si="294"/>
        <v>-0.27910645055528233</v>
      </c>
      <c r="S1942" s="4">
        <f t="shared" ca="1" si="292"/>
        <v>0.82918011678487424</v>
      </c>
      <c r="W1942" s="246">
        <f t="shared" ca="1" si="295"/>
        <v>-0.33496733154574487</v>
      </c>
      <c r="X1942" s="246">
        <f t="shared" ca="1" si="296"/>
        <v>-0.40167357216042482</v>
      </c>
      <c r="Y1942" s="246">
        <f t="shared" ca="1" si="297"/>
        <v>1.4391411282730842</v>
      </c>
      <c r="Z1942" s="4">
        <f t="shared" ca="1" si="298"/>
        <v>-0.27910645055528233</v>
      </c>
      <c r="AA1942" s="4">
        <f t="shared" ca="1" si="299"/>
        <v>0.13608660968345859</v>
      </c>
    </row>
    <row r="1943" spans="1:27" x14ac:dyDescent="0.25">
      <c r="A1943">
        <v>1911</v>
      </c>
      <c r="B1943" s="176">
        <f ca="1">OFFSET(InputPriceData!B$15,CalculationsAndCharts!$A1943+$A$11,0,1,1)</f>
        <v>38785</v>
      </c>
      <c r="C1943" s="3">
        <f ca="1">OFFSET(InputPriceData!G$15,CalculationsAndCharts!$A1943+$A$11,IF($C$7,8,0),1,1)</f>
        <v>56313600</v>
      </c>
      <c r="D1943" s="4">
        <f ca="1">OFFSET(InputPriceData!C$15,CalculationsAndCharts!$A1943+$A$11,IF($C$7,8,0),1,1)</f>
        <v>108.25</v>
      </c>
      <c r="E1943" s="4">
        <f ca="1">OFFSET(InputPriceData!D$15,CalculationsAndCharts!$A1943+$A$11,IF($C$7,8,0),1,1)</f>
        <v>108.59</v>
      </c>
      <c r="F1943" s="4">
        <f ca="1">OFFSET(InputPriceData!E$15,CalculationsAndCharts!$A1943+$A$11,IF($C$7,8,0),1,1)</f>
        <v>107.49</v>
      </c>
      <c r="G1943" s="4">
        <f ca="1">OFFSET(InputPriceData!F$15,CalculationsAndCharts!$A1943+$A$11,IF($C$7,8,0),1,1)</f>
        <v>107.49</v>
      </c>
      <c r="H1943" s="138"/>
      <c r="I1943" s="138"/>
      <c r="O1943" s="246">
        <f t="shared" ca="1" si="290"/>
        <v>-1.3790744245451598</v>
      </c>
      <c r="P1943" s="246">
        <f t="shared" ca="1" si="291"/>
        <v>-0.23041044799624291</v>
      </c>
      <c r="Q1943" s="246">
        <f t="shared" ca="1" si="293"/>
        <v>1.4522110275207711</v>
      </c>
      <c r="R1943" s="4">
        <f t="shared" ca="1" si="294"/>
        <v>-0.15866182230388504</v>
      </c>
      <c r="S1943" s="4">
        <f t="shared" ca="1" si="292"/>
        <v>0.8648324861059703</v>
      </c>
      <c r="W1943" s="246">
        <f t="shared" ca="1" si="295"/>
        <v>-1.3790744245451598</v>
      </c>
      <c r="X1943" s="246">
        <f t="shared" ca="1" si="296"/>
        <v>-0.23041044799624291</v>
      </c>
      <c r="Y1943" s="246">
        <f t="shared" ca="1" si="297"/>
        <v>1.4522110275207711</v>
      </c>
      <c r="Z1943" s="4">
        <f t="shared" ca="1" si="298"/>
        <v>-0.15866182230388504</v>
      </c>
      <c r="AA1943" s="4">
        <f t="shared" ca="1" si="299"/>
        <v>0.25769256657916095</v>
      </c>
    </row>
    <row r="1944" spans="1:27" x14ac:dyDescent="0.25">
      <c r="A1944">
        <v>1912</v>
      </c>
      <c r="B1944" s="176">
        <f ca="1">OFFSET(InputPriceData!B$15,CalculationsAndCharts!$A1944+$A$11,0,1,1)</f>
        <v>38784</v>
      </c>
      <c r="C1944" s="3">
        <f ca="1">OFFSET(InputPriceData!G$15,CalculationsAndCharts!$A1944+$A$11,IF($C$7,8,0),1,1)</f>
        <v>66692400</v>
      </c>
      <c r="D1944" s="4">
        <f ca="1">OFFSET(InputPriceData!C$15,CalculationsAndCharts!$A1944+$A$11,IF($C$7,8,0),1,1)</f>
        <v>107.75</v>
      </c>
      <c r="E1944" s="4">
        <f ca="1">OFFSET(InputPriceData!D$15,CalculationsAndCharts!$A1944+$A$11,IF($C$7,8,0),1,1)</f>
        <v>108.38</v>
      </c>
      <c r="F1944" s="4">
        <f ca="1">OFFSET(InputPriceData!E$15,CalculationsAndCharts!$A1944+$A$11,IF($C$7,8,0),1,1)</f>
        <v>107.32</v>
      </c>
      <c r="G1944" s="4">
        <f ca="1">OFFSET(InputPriceData!F$15,CalculationsAndCharts!$A1944+$A$11,IF($C$7,8,0),1,1)</f>
        <v>108.21</v>
      </c>
      <c r="H1944" s="138"/>
      <c r="I1944" s="138"/>
      <c r="O1944" s="246">
        <f t="shared" ca="1" si="290"/>
        <v>-0.69741422301179068</v>
      </c>
      <c r="P1944" s="246">
        <f t="shared" ca="1" si="291"/>
        <v>-4.0566450354819067E-2</v>
      </c>
      <c r="Q1944" s="246">
        <f t="shared" ca="1" si="293"/>
        <v>1.4653996241380132</v>
      </c>
      <c r="R1944" s="4">
        <f t="shared" ca="1" si="294"/>
        <v>-2.7682858441212804E-2</v>
      </c>
      <c r="S1944" s="4">
        <f t="shared" ca="1" si="292"/>
        <v>0.89460586431094613</v>
      </c>
      <c r="W1944" s="246">
        <f t="shared" ca="1" si="295"/>
        <v>-0.69741422301179068</v>
      </c>
      <c r="X1944" s="246">
        <f t="shared" ca="1" si="296"/>
        <v>-4.0566450354819067E-2</v>
      </c>
      <c r="Y1944" s="246">
        <f t="shared" ca="1" si="297"/>
        <v>1.4653996241380132</v>
      </c>
      <c r="Z1944" s="4">
        <f t="shared" ca="1" si="298"/>
        <v>-2.7682858441212804E-2</v>
      </c>
      <c r="AA1944" s="4">
        <f t="shared" ca="1" si="299"/>
        <v>0.37648602529613429</v>
      </c>
    </row>
    <row r="1945" spans="1:27" x14ac:dyDescent="0.25">
      <c r="A1945">
        <v>1913</v>
      </c>
      <c r="B1945" s="176">
        <f ca="1">OFFSET(InputPriceData!B$15,CalculationsAndCharts!$A1945+$A$11,0,1,1)</f>
        <v>38783</v>
      </c>
      <c r="C1945" s="3">
        <f ca="1">OFFSET(InputPriceData!G$15,CalculationsAndCharts!$A1945+$A$11,IF($C$7,8,0),1,1)</f>
        <v>61780800</v>
      </c>
      <c r="D1945" s="4">
        <f ca="1">OFFSET(InputPriceData!C$15,CalculationsAndCharts!$A1945+$A$11,IF($C$7,8,0),1,1)</f>
        <v>107.89</v>
      </c>
      <c r="E1945" s="4">
        <f ca="1">OFFSET(InputPriceData!D$15,CalculationsAndCharts!$A1945+$A$11,IF($C$7,8,0),1,1)</f>
        <v>108.06</v>
      </c>
      <c r="F1945" s="4">
        <f ca="1">OFFSET(InputPriceData!E$15,CalculationsAndCharts!$A1945+$A$11,IF($C$7,8,0),1,1)</f>
        <v>107.5</v>
      </c>
      <c r="G1945" s="4">
        <f ca="1">OFFSET(InputPriceData!F$15,CalculationsAndCharts!$A1945+$A$11,IF($C$7,8,0),1,1)</f>
        <v>107.98</v>
      </c>
      <c r="H1945" s="138"/>
      <c r="I1945" s="138"/>
      <c r="O1945" s="246">
        <f t="shared" ca="1" si="290"/>
        <v>-0.94461622801896894</v>
      </c>
      <c r="P1945" s="246">
        <f t="shared" ca="1" si="291"/>
        <v>0.13253243565529466</v>
      </c>
      <c r="Q1945" s="246">
        <f t="shared" ca="1" si="293"/>
        <v>1.4787079961029397</v>
      </c>
      <c r="R1945" s="4">
        <f t="shared" ca="1" si="294"/>
        <v>8.9627185356796077E-2</v>
      </c>
      <c r="S1945" s="4">
        <f t="shared" ca="1" si="292"/>
        <v>0.91575805047785486</v>
      </c>
      <c r="W1945" s="246">
        <f t="shared" ca="1" si="295"/>
        <v>-0.94461622801896894</v>
      </c>
      <c r="X1945" s="246">
        <f t="shared" ca="1" si="296"/>
        <v>0.13253243565529466</v>
      </c>
      <c r="Y1945" s="246">
        <f t="shared" ca="1" si="297"/>
        <v>1.4787079961029397</v>
      </c>
      <c r="Z1945" s="4">
        <f t="shared" ca="1" si="298"/>
        <v>8.9627185356796077E-2</v>
      </c>
      <c r="AA1945" s="4">
        <f t="shared" ca="1" si="299"/>
        <v>0.47268115283680867</v>
      </c>
    </row>
    <row r="1946" spans="1:27" x14ac:dyDescent="0.25">
      <c r="A1946">
        <v>1914</v>
      </c>
      <c r="B1946" s="176">
        <f ca="1">OFFSET(InputPriceData!B$15,CalculationsAndCharts!$A1946+$A$11,0,1,1)</f>
        <v>38782</v>
      </c>
      <c r="C1946" s="3">
        <f ca="1">OFFSET(InputPriceData!G$15,CalculationsAndCharts!$A1946+$A$11,IF($C$7,8,0),1,1)</f>
        <v>57478400</v>
      </c>
      <c r="D1946" s="4">
        <f ca="1">OFFSET(InputPriceData!C$15,CalculationsAndCharts!$A1946+$A$11,IF($C$7,8,0),1,1)</f>
        <v>108.97</v>
      </c>
      <c r="E1946" s="4">
        <f ca="1">OFFSET(InputPriceData!D$15,CalculationsAndCharts!$A1946+$A$11,IF($C$7,8,0),1,1)</f>
        <v>109</v>
      </c>
      <c r="F1946" s="4">
        <f ca="1">OFFSET(InputPriceData!E$15,CalculationsAndCharts!$A1946+$A$11,IF($C$7,8,0),1,1)</f>
        <v>107.88</v>
      </c>
      <c r="G1946" s="4">
        <f ca="1">OFFSET(InputPriceData!F$15,CalculationsAndCharts!$A1946+$A$11,IF($C$7,8,0),1,1)</f>
        <v>108.15</v>
      </c>
      <c r="H1946" s="138"/>
      <c r="I1946" s="138"/>
      <c r="O1946" s="246">
        <f t="shared" ca="1" si="290"/>
        <v>-0.79446142995081404</v>
      </c>
      <c r="P1946" s="246">
        <f t="shared" ca="1" si="291"/>
        <v>0.28495820596370108</v>
      </c>
      <c r="Q1946" s="246">
        <f t="shared" ca="1" si="293"/>
        <v>1.4921372311835921</v>
      </c>
      <c r="R1946" s="4">
        <f t="shared" ca="1" si="294"/>
        <v>0.19097318933437959</v>
      </c>
      <c r="S1946" s="4">
        <f t="shared" ca="1" si="292"/>
        <v>0.93096309676648425</v>
      </c>
      <c r="W1946" s="246">
        <f t="shared" ca="1" si="295"/>
        <v>-0.79446142995081404</v>
      </c>
      <c r="X1946" s="246">
        <f t="shared" ca="1" si="296"/>
        <v>0.28495820596370108</v>
      </c>
      <c r="Y1946" s="246">
        <f t="shared" ca="1" si="297"/>
        <v>1.4921372311835921</v>
      </c>
      <c r="Z1946" s="4">
        <f t="shared" ca="1" si="298"/>
        <v>0.19097318933437959</v>
      </c>
      <c r="AA1946" s="4">
        <f t="shared" ca="1" si="299"/>
        <v>0.54903295922520745</v>
      </c>
    </row>
    <row r="1947" spans="1:27" x14ac:dyDescent="0.25">
      <c r="A1947">
        <v>1915</v>
      </c>
      <c r="B1947" s="176">
        <f ca="1">OFFSET(InputPriceData!B$15,CalculationsAndCharts!$A1947+$A$11,0,1,1)</f>
        <v>38779</v>
      </c>
      <c r="C1947" s="3">
        <f ca="1">OFFSET(InputPriceData!G$15,CalculationsAndCharts!$A1947+$A$11,IF($C$7,8,0),1,1)</f>
        <v>73402500</v>
      </c>
      <c r="D1947" s="4">
        <f ca="1">OFFSET(InputPriceData!C$15,CalculationsAndCharts!$A1947+$A$11,IF($C$7,8,0),1,1)</f>
        <v>108.57</v>
      </c>
      <c r="E1947" s="4">
        <f ca="1">OFFSET(InputPriceData!D$15,CalculationsAndCharts!$A1947+$A$11,IF($C$7,8,0),1,1)</f>
        <v>109.76</v>
      </c>
      <c r="F1947" s="4">
        <f ca="1">OFFSET(InputPriceData!E$15,CalculationsAndCharts!$A1947+$A$11,IF($C$7,8,0),1,1)</f>
        <v>108.56</v>
      </c>
      <c r="G1947" s="4">
        <f ca="1">OFFSET(InputPriceData!F$15,CalculationsAndCharts!$A1947+$A$11,IF($C$7,8,0),1,1)</f>
        <v>108.65</v>
      </c>
      <c r="H1947" s="138"/>
      <c r="I1947" s="138"/>
      <c r="O1947" s="246">
        <f t="shared" ca="1" si="290"/>
        <v>-0.28354542225280638</v>
      </c>
      <c r="P1947" s="246">
        <f t="shared" ca="1" si="291"/>
        <v>0.38039070546547477</v>
      </c>
      <c r="Q1947" s="246">
        <f t="shared" ca="1" si="293"/>
        <v>1.5056884270268336</v>
      </c>
      <c r="R1947" s="4">
        <f t="shared" ca="1" si="294"/>
        <v>0.25263573700742514</v>
      </c>
      <c r="S1947" s="4">
        <f t="shared" ca="1" si="292"/>
        <v>0.93910858618635362</v>
      </c>
      <c r="W1947" s="246">
        <f t="shared" ca="1" si="295"/>
        <v>-0.28354542225280638</v>
      </c>
      <c r="X1947" s="246">
        <f t="shared" ca="1" si="296"/>
        <v>0.38039070546547477</v>
      </c>
      <c r="Y1947" s="246">
        <f t="shared" ca="1" si="297"/>
        <v>1.5056884270268336</v>
      </c>
      <c r="Z1947" s="4">
        <f t="shared" ca="1" si="298"/>
        <v>0.25263573700742514</v>
      </c>
      <c r="AA1947" s="4">
        <f t="shared" ca="1" si="299"/>
        <v>0.59273710668756086</v>
      </c>
    </row>
    <row r="1948" spans="1:27" x14ac:dyDescent="0.25">
      <c r="A1948">
        <v>1916</v>
      </c>
      <c r="B1948" s="176">
        <f ca="1">OFFSET(InputPriceData!B$15,CalculationsAndCharts!$A1948+$A$11,0,1,1)</f>
        <v>38778</v>
      </c>
      <c r="C1948" s="3">
        <f ca="1">OFFSET(InputPriceData!G$15,CalculationsAndCharts!$A1948+$A$11,IF($C$7,8,0),1,1)</f>
        <v>60642300</v>
      </c>
      <c r="D1948" s="4">
        <f ca="1">OFFSET(InputPriceData!C$15,CalculationsAndCharts!$A1948+$A$11,IF($C$7,8,0),1,1)</f>
        <v>108.77</v>
      </c>
      <c r="E1948" s="4">
        <f ca="1">OFFSET(InputPriceData!D$15,CalculationsAndCharts!$A1948+$A$11,IF($C$7,8,0),1,1)</f>
        <v>109.21</v>
      </c>
      <c r="F1948" s="4">
        <f ca="1">OFFSET(InputPriceData!E$15,CalculationsAndCharts!$A1948+$A$11,IF($C$7,8,0),1,1)</f>
        <v>108.53</v>
      </c>
      <c r="G1948" s="4">
        <f ca="1">OFFSET(InputPriceData!F$15,CalculationsAndCharts!$A1948+$A$11,IF($C$7,8,0),1,1)</f>
        <v>109.16</v>
      </c>
      <c r="H1948" s="138"/>
      <c r="I1948" s="138"/>
      <c r="O1948" s="246">
        <f t="shared" ca="1" si="290"/>
        <v>0.28590130909940309</v>
      </c>
      <c r="P1948" s="246">
        <f t="shared" ca="1" si="291"/>
        <v>0.41592116396287299</v>
      </c>
      <c r="Q1948" s="246">
        <f t="shared" ca="1" si="293"/>
        <v>1.5193626912480662</v>
      </c>
      <c r="R1948" s="4">
        <f t="shared" ca="1" si="294"/>
        <v>0.27374712197337059</v>
      </c>
      <c r="S1948" s="4">
        <f t="shared" ca="1" si="292"/>
        <v>0.94173066795042959</v>
      </c>
      <c r="W1948" s="246">
        <f t="shared" ca="1" si="295"/>
        <v>0.28590130909940309</v>
      </c>
      <c r="X1948" s="246">
        <f t="shared" ca="1" si="296"/>
        <v>0.41592116396287299</v>
      </c>
      <c r="Y1948" s="246">
        <f t="shared" ca="1" si="297"/>
        <v>1.5193626912480662</v>
      </c>
      <c r="Z1948" s="4">
        <f t="shared" ca="1" si="298"/>
        <v>0.27374712197337059</v>
      </c>
      <c r="AA1948" s="4">
        <f t="shared" ca="1" si="299"/>
        <v>0.60725355660219316</v>
      </c>
    </row>
    <row r="1949" spans="1:27" x14ac:dyDescent="0.25">
      <c r="A1949">
        <v>1917</v>
      </c>
      <c r="B1949" s="176">
        <f ca="1">OFFSET(InputPriceData!B$15,CalculationsAndCharts!$A1949+$A$11,0,1,1)</f>
        <v>38777</v>
      </c>
      <c r="C1949" s="3">
        <f ca="1">OFFSET(InputPriceData!G$15,CalculationsAndCharts!$A1949+$A$11,IF($C$7,8,0),1,1)</f>
        <v>48641600</v>
      </c>
      <c r="D1949" s="4">
        <f ca="1">OFFSET(InputPriceData!C$15,CalculationsAndCharts!$A1949+$A$11,IF($C$7,8,0),1,1)</f>
        <v>108.52</v>
      </c>
      <c r="E1949" s="4">
        <f ca="1">OFFSET(InputPriceData!D$15,CalculationsAndCharts!$A1949+$A$11,IF($C$7,8,0),1,1)</f>
        <v>109.27</v>
      </c>
      <c r="F1949" s="4">
        <f ca="1">OFFSET(InputPriceData!E$15,CalculationsAndCharts!$A1949+$A$11,IF($C$7,8,0),1,1)</f>
        <v>108.44</v>
      </c>
      <c r="G1949" s="4">
        <f ca="1">OFFSET(InputPriceData!F$15,CalculationsAndCharts!$A1949+$A$11,IF($C$7,8,0),1,1)</f>
        <v>109.17</v>
      </c>
      <c r="H1949" s="138"/>
      <c r="I1949" s="138"/>
      <c r="O1949" s="246">
        <f t="shared" ca="1" si="290"/>
        <v>0.38470596333841045</v>
      </c>
      <c r="P1949" s="246">
        <f t="shared" ca="1" si="291"/>
        <v>0.42022398743810518</v>
      </c>
      <c r="Q1949" s="246">
        <f t="shared" ca="1" si="293"/>
        <v>1.5331611415217621</v>
      </c>
      <c r="R1949" s="4">
        <f t="shared" ca="1" si="294"/>
        <v>0.27408990226624552</v>
      </c>
      <c r="S1949" s="4">
        <f t="shared" ca="1" si="292"/>
        <v>0.94177258264537522</v>
      </c>
      <c r="W1949" s="246">
        <f t="shared" ca="1" si="295"/>
        <v>0.38470596333841045</v>
      </c>
      <c r="X1949" s="246">
        <f t="shared" ca="1" si="296"/>
        <v>0.42022398743810518</v>
      </c>
      <c r="Y1949" s="246">
        <f t="shared" ca="1" si="297"/>
        <v>1.5331611415217621</v>
      </c>
      <c r="Z1949" s="4">
        <f t="shared" ca="1" si="298"/>
        <v>0.27408990226624552</v>
      </c>
      <c r="AA1949" s="4">
        <f t="shared" ca="1" si="299"/>
        <v>0.60748743373057157</v>
      </c>
    </row>
    <row r="1950" spans="1:27" x14ac:dyDescent="0.25">
      <c r="A1950">
        <v>1918</v>
      </c>
      <c r="B1950" s="176">
        <f ca="1">OFFSET(InputPriceData!B$15,CalculationsAndCharts!$A1950+$A$11,0,1,1)</f>
        <v>38776</v>
      </c>
      <c r="C1950" s="3">
        <f ca="1">OFFSET(InputPriceData!G$15,CalculationsAndCharts!$A1950+$A$11,IF($C$7,8,0),1,1)</f>
        <v>74394800</v>
      </c>
      <c r="D1950" s="4">
        <f ca="1">OFFSET(InputPriceData!C$15,CalculationsAndCharts!$A1950+$A$11,IF($C$7,8,0),1,1)</f>
        <v>109.02</v>
      </c>
      <c r="E1950" s="4">
        <f ca="1">OFFSET(InputPriceData!D$15,CalculationsAndCharts!$A1950+$A$11,IF($C$7,8,0),1,1)</f>
        <v>109.62</v>
      </c>
      <c r="F1950" s="4">
        <f ca="1">OFFSET(InputPriceData!E$15,CalculationsAndCharts!$A1950+$A$11,IF($C$7,8,0),1,1)</f>
        <v>108.12</v>
      </c>
      <c r="G1950" s="4">
        <f ca="1">OFFSET(InputPriceData!F$15,CalculationsAndCharts!$A1950+$A$11,IF($C$7,8,0),1,1)</f>
        <v>108.2</v>
      </c>
      <c r="H1950" s="138"/>
      <c r="I1950" s="138"/>
      <c r="O1950" s="246">
        <f t="shared" ca="1" si="290"/>
        <v>-0.53313645123957487</v>
      </c>
      <c r="P1950" s="246">
        <f t="shared" ca="1" si="291"/>
        <v>0.41647056021673068</v>
      </c>
      <c r="Q1950" s="246">
        <f t="shared" ca="1" si="293"/>
        <v>1.5470849056728175</v>
      </c>
      <c r="R1950" s="4">
        <f t="shared" ca="1" si="294"/>
        <v>0.26919696436157153</v>
      </c>
      <c r="S1950" s="4">
        <f t="shared" ca="1" si="292"/>
        <v>0.94117230875045643</v>
      </c>
      <c r="W1950" s="246">
        <f t="shared" ca="1" si="295"/>
        <v>-0.53313645123957487</v>
      </c>
      <c r="X1950" s="246">
        <f t="shared" ca="1" si="296"/>
        <v>0.41647056021673068</v>
      </c>
      <c r="Y1950" s="246">
        <f t="shared" ca="1" si="297"/>
        <v>1.5470849056728175</v>
      </c>
      <c r="Z1950" s="4">
        <f t="shared" ca="1" si="298"/>
        <v>0.26919696436157153</v>
      </c>
      <c r="AA1950" s="4">
        <f t="shared" ca="1" si="299"/>
        <v>0.60414352335159061</v>
      </c>
    </row>
    <row r="1951" spans="1:27" x14ac:dyDescent="0.25">
      <c r="A1951">
        <v>1919</v>
      </c>
      <c r="B1951" s="176">
        <f ca="1">OFFSET(InputPriceData!B$15,CalculationsAndCharts!$A1951+$A$11,0,1,1)</f>
        <v>38775</v>
      </c>
      <c r="C1951" s="3">
        <f ca="1">OFFSET(InputPriceData!G$15,CalculationsAndCharts!$A1951+$A$11,IF($C$7,8,0),1,1)</f>
        <v>35858600</v>
      </c>
      <c r="D1951" s="4">
        <f ca="1">OFFSET(InputPriceData!C$15,CalculationsAndCharts!$A1951+$A$11,IF($C$7,8,0),1,1)</f>
        <v>109.19</v>
      </c>
      <c r="E1951" s="4">
        <f ca="1">OFFSET(InputPriceData!D$15,CalculationsAndCharts!$A1951+$A$11,IF($C$7,8,0),1,1)</f>
        <v>109.73</v>
      </c>
      <c r="F1951" s="4">
        <f ca="1">OFFSET(InputPriceData!E$15,CalculationsAndCharts!$A1951+$A$11,IF($C$7,8,0),1,1)</f>
        <v>109.09</v>
      </c>
      <c r="G1951" s="4">
        <f ca="1">OFFSET(InputPriceData!F$15,CalculationsAndCharts!$A1951+$A$11,IF($C$7,8,0),1,1)</f>
        <v>109.24</v>
      </c>
      <c r="H1951" s="138"/>
      <c r="I1951" s="138"/>
      <c r="O1951" s="246">
        <f t="shared" ca="1" si="290"/>
        <v>0.5671850207850222</v>
      </c>
      <c r="P1951" s="246">
        <f t="shared" ca="1" si="291"/>
        <v>0.35016241662574482</v>
      </c>
      <c r="Q1951" s="246">
        <f t="shared" ca="1" si="293"/>
        <v>1.5611351217687361</v>
      </c>
      <c r="R1951" s="4">
        <f t="shared" ca="1" si="294"/>
        <v>0.22429987753335376</v>
      </c>
      <c r="S1951" s="4">
        <f t="shared" ca="1" si="292"/>
        <v>0.9354588937569086</v>
      </c>
      <c r="W1951" s="246">
        <f t="shared" ca="1" si="295"/>
        <v>0.5671850207850222</v>
      </c>
      <c r="X1951" s="246">
        <f t="shared" ca="1" si="296"/>
        <v>0.35016241662574482</v>
      </c>
      <c r="Y1951" s="246">
        <f t="shared" ca="1" si="297"/>
        <v>1.5611351217687361</v>
      </c>
      <c r="Z1951" s="4">
        <f t="shared" ca="1" si="298"/>
        <v>0.22429987753335376</v>
      </c>
      <c r="AA1951" s="4">
        <f t="shared" ca="1" si="299"/>
        <v>0.57289937378205391</v>
      </c>
    </row>
    <row r="1952" spans="1:27" x14ac:dyDescent="0.25">
      <c r="A1952">
        <v>1920</v>
      </c>
      <c r="B1952" s="176">
        <f ca="1">OFFSET(InputPriceData!B$15,CalculationsAndCharts!$A1952+$A$11,0,1,1)</f>
        <v>38772</v>
      </c>
      <c r="C1952" s="3">
        <f ca="1">OFFSET(InputPriceData!G$15,CalculationsAndCharts!$A1952+$A$11,IF($C$7,8,0),1,1)</f>
        <v>36777400</v>
      </c>
      <c r="D1952" s="4">
        <f ca="1">OFFSET(InputPriceData!C$15,CalculationsAndCharts!$A1952+$A$11,IF($C$7,8,0),1,1)</f>
        <v>108.95</v>
      </c>
      <c r="E1952" s="4">
        <f ca="1">OFFSET(InputPriceData!D$15,CalculationsAndCharts!$A1952+$A$11,IF($C$7,8,0),1,1)</f>
        <v>109.26</v>
      </c>
      <c r="F1952" s="4">
        <f ca="1">OFFSET(InputPriceData!E$15,CalculationsAndCharts!$A1952+$A$11,IF($C$7,8,0),1,1)</f>
        <v>108.65</v>
      </c>
      <c r="G1952" s="4">
        <f ca="1">OFFSET(InputPriceData!F$15,CalculationsAndCharts!$A1952+$A$11,IF($C$7,8,0),1,1)</f>
        <v>109.2</v>
      </c>
      <c r="H1952" s="138"/>
      <c r="I1952" s="138"/>
      <c r="O1952" s="246">
        <f t="shared" ca="1" si="290"/>
        <v>0.63897049980602194</v>
      </c>
      <c r="P1952" s="246">
        <f t="shared" ca="1" si="291"/>
        <v>0.20572512716836089</v>
      </c>
      <c r="Q1952" s="246">
        <f t="shared" ca="1" si="293"/>
        <v>1.5753129382126501</v>
      </c>
      <c r="R1952" s="4">
        <f t="shared" ca="1" si="294"/>
        <v>0.13059318068051712</v>
      </c>
      <c r="S1952" s="4">
        <f t="shared" ca="1" si="292"/>
        <v>0.92220308946280471</v>
      </c>
      <c r="W1952" s="246">
        <f t="shared" ca="1" si="295"/>
        <v>0.63897049980602194</v>
      </c>
      <c r="X1952" s="246">
        <f t="shared" ca="1" si="296"/>
        <v>0.20572512716836089</v>
      </c>
      <c r="Y1952" s="246">
        <f t="shared" ca="1" si="297"/>
        <v>1.5753129382126501</v>
      </c>
      <c r="Z1952" s="4">
        <f t="shared" ca="1" si="298"/>
        <v>0.13059318068051712</v>
      </c>
      <c r="AA1952" s="4">
        <f t="shared" ca="1" si="299"/>
        <v>0.50425241023324641</v>
      </c>
    </row>
    <row r="1953" spans="1:27" x14ac:dyDescent="0.25">
      <c r="A1953">
        <v>1921</v>
      </c>
      <c r="B1953" s="176">
        <f ca="1">OFFSET(InputPriceData!B$15,CalculationsAndCharts!$A1953+$A$11,0,1,1)</f>
        <v>38771</v>
      </c>
      <c r="C1953" s="3">
        <f ca="1">OFFSET(InputPriceData!G$15,CalculationsAndCharts!$A1953+$A$11,IF($C$7,8,0),1,1)</f>
        <v>43423200</v>
      </c>
      <c r="D1953" s="4">
        <f ca="1">OFFSET(InputPriceData!C$15,CalculationsAndCharts!$A1953+$A$11,IF($C$7,8,0),1,1)</f>
        <v>109.08</v>
      </c>
      <c r="E1953" s="4">
        <f ca="1">OFFSET(InputPriceData!D$15,CalculationsAndCharts!$A1953+$A$11,IF($C$7,8,0),1,1)</f>
        <v>109.39</v>
      </c>
      <c r="F1953" s="4">
        <f ca="1">OFFSET(InputPriceData!E$15,CalculationsAndCharts!$A1953+$A$11,IF($C$7,8,0),1,1)</f>
        <v>108.24</v>
      </c>
      <c r="G1953" s="4">
        <f ca="1">OFFSET(InputPriceData!F$15,CalculationsAndCharts!$A1953+$A$11,IF($C$7,8,0),1,1)</f>
        <v>108.92</v>
      </c>
      <c r="H1953" s="138"/>
      <c r="I1953" s="138"/>
      <c r="O1953" s="246">
        <f t="shared" ref="O1953:O2016" ca="1" si="300">$N$38*(G1953-2*G1954+G1955)+2*$N$36*O1954-$N$37*O1955</f>
        <v>0.46507941394177521</v>
      </c>
      <c r="P1953" s="246">
        <f t="shared" ref="P1953:P2016" ca="1" si="301">$N$41*(O1953+O1954)/2+$N$42*P1954+$N$43*P1955</f>
        <v>2.9464001550893348E-2</v>
      </c>
      <c r="Q1953" s="246">
        <f t="shared" ca="1" si="293"/>
        <v>1.5896195138371847</v>
      </c>
      <c r="R1953" s="4">
        <f t="shared" ca="1" si="294"/>
        <v>1.8535254062005162E-2</v>
      </c>
      <c r="S1953" s="4">
        <f t="shared" ref="S1953:S2016" ca="1" si="302">(R1953+$A$21)/($A$21*R1953+1)</f>
        <v>0.90346391419509142</v>
      </c>
      <c r="W1953" s="246">
        <f t="shared" ca="1" si="295"/>
        <v>0.46507941394177521</v>
      </c>
      <c r="X1953" s="246">
        <f t="shared" ca="1" si="296"/>
        <v>2.9464001550893348E-2</v>
      </c>
      <c r="Y1953" s="246">
        <f t="shared" ca="1" si="297"/>
        <v>1.5896195138371847</v>
      </c>
      <c r="Z1953" s="4">
        <f t="shared" ca="1" si="298"/>
        <v>1.8535254062005162E-2</v>
      </c>
      <c r="AA1953" s="4">
        <f t="shared" ca="1" si="299"/>
        <v>0.41545502826193614</v>
      </c>
    </row>
    <row r="1954" spans="1:27" x14ac:dyDescent="0.25">
      <c r="A1954">
        <v>1922</v>
      </c>
      <c r="B1954" s="176">
        <f ca="1">OFFSET(InputPriceData!B$15,CalculationsAndCharts!$A1954+$A$11,0,1,1)</f>
        <v>38770</v>
      </c>
      <c r="C1954" s="3">
        <f ca="1">OFFSET(InputPriceData!G$15,CalculationsAndCharts!$A1954+$A$11,IF($C$7,8,0),1,1)</f>
        <v>42326700</v>
      </c>
      <c r="D1954" s="4">
        <f ca="1">OFFSET(InputPriceData!C$15,CalculationsAndCharts!$A1954+$A$11,IF($C$7,8,0),1,1)</f>
        <v>108.66</v>
      </c>
      <c r="E1954" s="4">
        <f ca="1">OFFSET(InputPriceData!D$15,CalculationsAndCharts!$A1954+$A$11,IF($C$7,8,0),1,1)</f>
        <v>109.4</v>
      </c>
      <c r="F1954" s="4">
        <f ca="1">OFFSET(InputPriceData!E$15,CalculationsAndCharts!$A1954+$A$11,IF($C$7,8,0),1,1)</f>
        <v>108.56</v>
      </c>
      <c r="G1954" s="4">
        <f ca="1">OFFSET(InputPriceData!F$15,CalculationsAndCharts!$A1954+$A$11,IF($C$7,8,0),1,1)</f>
        <v>109.08</v>
      </c>
      <c r="H1954" s="138"/>
      <c r="I1954" s="138"/>
      <c r="O1954" s="246">
        <f t="shared" ca="1" si="300"/>
        <v>0.73428643996096166</v>
      </c>
      <c r="P1954" s="246">
        <f t="shared" ca="1" si="301"/>
        <v>-0.18099279108510252</v>
      </c>
      <c r="Q1954" s="246">
        <f t="shared" ref="Q1954:Q2017" ca="1" si="303">IF(ABS(P1954)&gt;(Q1955*0.991),ABS(P1954),(Q1955*0.991))</f>
        <v>1.6040560179991774</v>
      </c>
      <c r="R1954" s="4">
        <f t="shared" ref="R1954:R2017" ca="1" si="304">IF(Q1954&gt;0,P1954/Q1954,R1955)</f>
        <v>-0.11283445780831536</v>
      </c>
      <c r="S1954" s="4">
        <f t="shared" ca="1" si="302"/>
        <v>0.87613827020723889</v>
      </c>
      <c r="W1954" s="246">
        <f t="shared" ref="W1954:W2017" ca="1" si="305">$V$38*(G1954-2*G1955+G1956)+2*$V$36*W1955-$V$37*W1956</f>
        <v>0.73428643996096166</v>
      </c>
      <c r="X1954" s="246">
        <f t="shared" ref="X1954:X2017" ca="1" si="306">$V$41*(W1954+W1955)/2+$V$42*X1955+$V$43*X1956</f>
        <v>-0.18099279108510252</v>
      </c>
      <c r="Y1954" s="246">
        <f t="shared" ref="Y1954:Y2017" ca="1" si="307">IF(ABS(X1954)&gt;(Y1955*0.991),ABS(X1954),(Y1955*0.991))</f>
        <v>1.6040560179991774</v>
      </c>
      <c r="Z1954" s="4">
        <f t="shared" ref="Z1954:Z2017" ca="1" si="308">IF(Y1954&gt;0,X1954/Y1954,Z1955)</f>
        <v>-0.11283445780831536</v>
      </c>
      <c r="AA1954" s="4">
        <f t="shared" ref="AA1954:AA2017" ca="1" si="309">(Z1954+$A$26)/($A$26*Z1954+1)</f>
        <v>0.3007390324594274</v>
      </c>
    </row>
    <row r="1955" spans="1:27" x14ac:dyDescent="0.25">
      <c r="A1955">
        <v>1923</v>
      </c>
      <c r="B1955" s="176">
        <f ca="1">OFFSET(InputPriceData!B$15,CalculationsAndCharts!$A1955+$A$11,0,1,1)</f>
        <v>38769</v>
      </c>
      <c r="C1955" s="3">
        <f ca="1">OFFSET(InputPriceData!G$15,CalculationsAndCharts!$A1955+$A$11,IF($C$7,8,0),1,1)</f>
        <v>46456300</v>
      </c>
      <c r="D1955" s="4">
        <f ca="1">OFFSET(InputPriceData!C$15,CalculationsAndCharts!$A1955+$A$11,IF($C$7,8,0),1,1)</f>
        <v>108.94</v>
      </c>
      <c r="E1955" s="4">
        <f ca="1">OFFSET(InputPriceData!D$15,CalculationsAndCharts!$A1955+$A$11,IF($C$7,8,0),1,1)</f>
        <v>109.19</v>
      </c>
      <c r="F1955" s="4">
        <f ca="1">OFFSET(InputPriceData!E$15,CalculationsAndCharts!$A1955+$A$11,IF($C$7,8,0),1,1)</f>
        <v>108.25</v>
      </c>
      <c r="G1955" s="4">
        <f ca="1">OFFSET(InputPriceData!F$15,CalculationsAndCharts!$A1955+$A$11,IF($C$7,8,0),1,1)</f>
        <v>108.42</v>
      </c>
      <c r="H1955" s="138"/>
      <c r="I1955" s="138"/>
      <c r="O1955" s="246">
        <f t="shared" ca="1" si="300"/>
        <v>0.16931502304288548</v>
      </c>
      <c r="P1955" s="246">
        <f t="shared" ca="1" si="301"/>
        <v>-0.41296869310417206</v>
      </c>
      <c r="Q1955" s="246">
        <f t="shared" ca="1" si="303"/>
        <v>1.6186236306752546</v>
      </c>
      <c r="R1955" s="4">
        <f t="shared" ca="1" si="304"/>
        <v>-0.2551357123903415</v>
      </c>
      <c r="S1955" s="4">
        <f t="shared" ca="1" si="302"/>
        <v>0.83707531337075214</v>
      </c>
      <c r="W1955" s="246">
        <f t="shared" ca="1" si="305"/>
        <v>0.16931502304288548</v>
      </c>
      <c r="X1955" s="246">
        <f t="shared" ca="1" si="306"/>
        <v>-0.41296869310417206</v>
      </c>
      <c r="Y1955" s="246">
        <f t="shared" ca="1" si="307"/>
        <v>1.6186236306752546</v>
      </c>
      <c r="Z1955" s="4">
        <f t="shared" ca="1" si="308"/>
        <v>-0.2551357123903415</v>
      </c>
      <c r="AA1955" s="4">
        <f t="shared" ca="1" si="309"/>
        <v>0.16132855826655634</v>
      </c>
    </row>
    <row r="1956" spans="1:27" x14ac:dyDescent="0.25">
      <c r="A1956">
        <v>1924</v>
      </c>
      <c r="B1956" s="176">
        <f ca="1">OFFSET(InputPriceData!B$15,CalculationsAndCharts!$A1956+$A$11,0,1,1)</f>
        <v>38765</v>
      </c>
      <c r="C1956" s="3">
        <f ca="1">OFFSET(InputPriceData!G$15,CalculationsAndCharts!$A1956+$A$11,IF($C$7,8,0),1,1)</f>
        <v>40342600</v>
      </c>
      <c r="D1956" s="4">
        <f ca="1">OFFSET(InputPriceData!C$15,CalculationsAndCharts!$A1956+$A$11,IF($C$7,8,0),1,1)</f>
        <v>108.89</v>
      </c>
      <c r="E1956" s="4">
        <f ca="1">OFFSET(InputPriceData!D$15,CalculationsAndCharts!$A1956+$A$11,IF($C$7,8,0),1,1)</f>
        <v>108.99</v>
      </c>
      <c r="F1956" s="4">
        <f ca="1">OFFSET(InputPriceData!E$15,CalculationsAndCharts!$A1956+$A$11,IF($C$7,8,0),1,1)</f>
        <v>108.5</v>
      </c>
      <c r="G1956" s="4">
        <f ca="1">OFFSET(InputPriceData!F$15,CalculationsAndCharts!$A1956+$A$11,IF($C$7,8,0),1,1)</f>
        <v>108.69</v>
      </c>
      <c r="H1956" s="138"/>
      <c r="I1956" s="138"/>
      <c r="O1956" s="246">
        <f t="shared" ca="1" si="300"/>
        <v>0.52422240383432195</v>
      </c>
      <c r="P1956" s="246">
        <f t="shared" ca="1" si="301"/>
        <v>-0.66813793597690907</v>
      </c>
      <c r="Q1956" s="246">
        <f t="shared" ca="1" si="303"/>
        <v>1.6333235425582791</v>
      </c>
      <c r="R1956" s="4">
        <f t="shared" ca="1" si="304"/>
        <v>-0.40906649452343213</v>
      </c>
      <c r="S1956" s="4">
        <f t="shared" ca="1" si="302"/>
        <v>0.77699003719034498</v>
      </c>
      <c r="W1956" s="246">
        <f t="shared" ca="1" si="305"/>
        <v>0.52422240383432195</v>
      </c>
      <c r="X1956" s="246">
        <f t="shared" ca="1" si="306"/>
        <v>-0.66813793597690907</v>
      </c>
      <c r="Y1956" s="246">
        <f t="shared" ca="1" si="307"/>
        <v>1.6333235425582791</v>
      </c>
      <c r="Z1956" s="4">
        <f t="shared" ca="1" si="308"/>
        <v>-0.40906649452343213</v>
      </c>
      <c r="AA1956" s="4">
        <f t="shared" ca="1" si="309"/>
        <v>-1.0840247310214757E-2</v>
      </c>
    </row>
    <row r="1957" spans="1:27" x14ac:dyDescent="0.25">
      <c r="A1957">
        <v>1925</v>
      </c>
      <c r="B1957" s="176">
        <f ca="1">OFFSET(InputPriceData!B$15,CalculationsAndCharts!$A1957+$A$11,0,1,1)</f>
        <v>38764</v>
      </c>
      <c r="C1957" s="3">
        <f ca="1">OFFSET(InputPriceData!G$15,CalculationsAndCharts!$A1957+$A$11,IF($C$7,8,0),1,1)</f>
        <v>61017900</v>
      </c>
      <c r="D1957" s="4">
        <f ca="1">OFFSET(InputPriceData!C$15,CalculationsAndCharts!$A1957+$A$11,IF($C$7,8,0),1,1)</f>
        <v>108.3</v>
      </c>
      <c r="E1957" s="4">
        <f ca="1">OFFSET(InputPriceData!D$15,CalculationsAndCharts!$A1957+$A$11,IF($C$7,8,0),1,1)</f>
        <v>109.03</v>
      </c>
      <c r="F1957" s="4">
        <f ca="1">OFFSET(InputPriceData!E$15,CalculationsAndCharts!$A1957+$A$11,IF($C$7,8,0),1,1)</f>
        <v>108.16</v>
      </c>
      <c r="G1957" s="4">
        <f ca="1">OFFSET(InputPriceData!F$15,CalculationsAndCharts!$A1957+$A$11,IF($C$7,8,0),1,1)</f>
        <v>108.99</v>
      </c>
      <c r="H1957" s="138"/>
      <c r="I1957" s="138"/>
      <c r="O1957" s="246">
        <f t="shared" ca="1" si="300"/>
        <v>0.94241200964194538</v>
      </c>
      <c r="P1957" s="246">
        <f t="shared" ca="1" si="301"/>
        <v>-0.94097413758872428</v>
      </c>
      <c r="Q1957" s="246">
        <f t="shared" ca="1" si="303"/>
        <v>1.6481569551546711</v>
      </c>
      <c r="R1957" s="4">
        <f t="shared" ca="1" si="304"/>
        <v>-0.57092507764251055</v>
      </c>
      <c r="S1957" s="4">
        <f t="shared" ca="1" si="302"/>
        <v>0.67687570571127387</v>
      </c>
      <c r="W1957" s="246">
        <f t="shared" ca="1" si="305"/>
        <v>0.94241200964194538</v>
      </c>
      <c r="X1957" s="246">
        <f t="shared" ca="1" si="306"/>
        <v>-0.94097413758872428</v>
      </c>
      <c r="Y1957" s="246">
        <f t="shared" ca="1" si="307"/>
        <v>1.6481569551546711</v>
      </c>
      <c r="Z1957" s="4">
        <f t="shared" ca="1" si="308"/>
        <v>-0.57092507764251055</v>
      </c>
      <c r="AA1957" s="4">
        <f t="shared" ca="1" si="309"/>
        <v>-0.22151171484001503</v>
      </c>
    </row>
    <row r="1958" spans="1:27" x14ac:dyDescent="0.25">
      <c r="A1958">
        <v>1926</v>
      </c>
      <c r="B1958" s="176">
        <f ca="1">OFFSET(InputPriceData!B$15,CalculationsAndCharts!$A1958+$A$11,0,1,1)</f>
        <v>38763</v>
      </c>
      <c r="C1958" s="3">
        <f ca="1">OFFSET(InputPriceData!G$15,CalculationsAndCharts!$A1958+$A$11,IF($C$7,8,0),1,1)</f>
        <v>85471300</v>
      </c>
      <c r="D1958" s="4">
        <f ca="1">OFFSET(InputPriceData!C$15,CalculationsAndCharts!$A1958+$A$11,IF($C$7,8,0),1,1)</f>
        <v>107.74</v>
      </c>
      <c r="E1958" s="4">
        <f ca="1">OFFSET(InputPriceData!D$15,CalculationsAndCharts!$A1958+$A$11,IF($C$7,8,0),1,1)</f>
        <v>108.28</v>
      </c>
      <c r="F1958" s="4">
        <f ca="1">OFFSET(InputPriceData!E$15,CalculationsAndCharts!$A1958+$A$11,IF($C$7,8,0),1,1)</f>
        <v>107.37</v>
      </c>
      <c r="G1958" s="4">
        <f ca="1">OFFSET(InputPriceData!F$15,CalculationsAndCharts!$A1958+$A$11,IF($C$7,8,0),1,1)</f>
        <v>108.18</v>
      </c>
      <c r="H1958" s="138"/>
      <c r="I1958" s="138"/>
      <c r="O1958" s="246">
        <f t="shared" ca="1" si="300"/>
        <v>0.23651329840964475</v>
      </c>
      <c r="P1958" s="246">
        <f t="shared" ca="1" si="301"/>
        <v>-1.1601177187134455</v>
      </c>
      <c r="Q1958" s="246">
        <f t="shared" ca="1" si="303"/>
        <v>1.6631250808826146</v>
      </c>
      <c r="R1958" s="4">
        <f t="shared" ca="1" si="304"/>
        <v>-0.69755289728285208</v>
      </c>
      <c r="S1958" s="4">
        <f t="shared" ca="1" si="302"/>
        <v>0.54391671527696539</v>
      </c>
      <c r="W1958" s="246">
        <f t="shared" ca="1" si="305"/>
        <v>0.23651329840964475</v>
      </c>
      <c r="X1958" s="246">
        <f t="shared" ca="1" si="306"/>
        <v>-1.1601177187134455</v>
      </c>
      <c r="Y1958" s="246">
        <f t="shared" ca="1" si="307"/>
        <v>1.6631250808826146</v>
      </c>
      <c r="Z1958" s="4">
        <f t="shared" ca="1" si="308"/>
        <v>-0.69755289728285208</v>
      </c>
      <c r="AA1958" s="4">
        <f t="shared" ca="1" si="309"/>
        <v>-0.41270683732451546</v>
      </c>
    </row>
    <row r="1959" spans="1:27" x14ac:dyDescent="0.25">
      <c r="A1959">
        <v>1927</v>
      </c>
      <c r="B1959" s="176">
        <f ca="1">OFFSET(InputPriceData!B$15,CalculationsAndCharts!$A1959+$A$11,0,1,1)</f>
        <v>38762</v>
      </c>
      <c r="C1959" s="3">
        <f ca="1">OFFSET(InputPriceData!G$15,CalculationsAndCharts!$A1959+$A$11,IF($C$7,8,0),1,1)</f>
        <v>90964400</v>
      </c>
      <c r="D1959" s="4">
        <f ca="1">OFFSET(InputPriceData!C$15,CalculationsAndCharts!$A1959+$A$11,IF($C$7,8,0),1,1)</f>
        <v>106.71</v>
      </c>
      <c r="E1959" s="4">
        <f ca="1">OFFSET(InputPriceData!D$15,CalculationsAndCharts!$A1959+$A$11,IF($C$7,8,0),1,1)</f>
        <v>108.04</v>
      </c>
      <c r="F1959" s="4">
        <f ca="1">OFFSET(InputPriceData!E$15,CalculationsAndCharts!$A1959+$A$11,IF($C$7,8,0),1,1)</f>
        <v>106.5</v>
      </c>
      <c r="G1959" s="4">
        <f ca="1">OFFSET(InputPriceData!F$15,CalculationsAndCharts!$A1959+$A$11,IF($C$7,8,0),1,1)</f>
        <v>107.8</v>
      </c>
      <c r="H1959" s="138"/>
      <c r="I1959" s="138"/>
      <c r="O1959" s="246">
        <f t="shared" ca="1" si="300"/>
        <v>-8.5720978856008267E-2</v>
      </c>
      <c r="P1959" s="246">
        <f t="shared" ca="1" si="301"/>
        <v>-1.2862636781291323</v>
      </c>
      <c r="Q1959" s="246">
        <f t="shared" ca="1" si="303"/>
        <v>1.6782291431711549</v>
      </c>
      <c r="R1959" s="4">
        <f t="shared" ca="1" si="304"/>
        <v>-0.76644103301568767</v>
      </c>
      <c r="S1959" s="4">
        <f t="shared" ca="1" si="302"/>
        <v>0.43055333675848301</v>
      </c>
      <c r="W1959" s="246">
        <f t="shared" ca="1" si="305"/>
        <v>-8.5720978856008267E-2</v>
      </c>
      <c r="X1959" s="246">
        <f t="shared" ca="1" si="306"/>
        <v>-1.2862636781291323</v>
      </c>
      <c r="Y1959" s="246">
        <f t="shared" ca="1" si="307"/>
        <v>1.6782291431711549</v>
      </c>
      <c r="Z1959" s="4">
        <f t="shared" ca="1" si="308"/>
        <v>-0.76644103301568767</v>
      </c>
      <c r="AA1959" s="4">
        <f t="shared" ca="1" si="309"/>
        <v>-0.52845193038507665</v>
      </c>
    </row>
    <row r="1960" spans="1:27" x14ac:dyDescent="0.25">
      <c r="A1960">
        <v>1928</v>
      </c>
      <c r="B1960" s="176">
        <f ca="1">OFFSET(InputPriceData!B$15,CalculationsAndCharts!$A1960+$A$11,0,1,1)</f>
        <v>38761</v>
      </c>
      <c r="C1960" s="3">
        <f ca="1">OFFSET(InputPriceData!G$15,CalculationsAndCharts!$A1960+$A$11,IF($C$7,8,0),1,1)</f>
        <v>52308700</v>
      </c>
      <c r="D1960" s="4">
        <f ca="1">OFFSET(InputPriceData!C$15,CalculationsAndCharts!$A1960+$A$11,IF($C$7,8,0),1,1)</f>
        <v>106.83</v>
      </c>
      <c r="E1960" s="4">
        <f ca="1">OFFSET(InputPriceData!D$15,CalculationsAndCharts!$A1960+$A$11,IF($C$7,8,0),1,1)</f>
        <v>106.99</v>
      </c>
      <c r="F1960" s="4">
        <f ca="1">OFFSET(InputPriceData!E$15,CalculationsAndCharts!$A1960+$A$11,IF($C$7,8,0),1,1)</f>
        <v>106.28</v>
      </c>
      <c r="G1960" s="4">
        <f ca="1">OFFSET(InputPriceData!F$15,CalculationsAndCharts!$A1960+$A$11,IF($C$7,8,0),1,1)</f>
        <v>106.67</v>
      </c>
      <c r="H1960" s="138"/>
      <c r="I1960" s="138"/>
      <c r="O1960" s="246">
        <f t="shared" ca="1" si="300"/>
        <v>-1.2221937409501118</v>
      </c>
      <c r="P1960" s="246">
        <f t="shared" ca="1" si="301"/>
        <v>-1.3151949956167908</v>
      </c>
      <c r="Q1960" s="246">
        <f t="shared" ca="1" si="303"/>
        <v>1.6934703765601966</v>
      </c>
      <c r="R1960" s="4">
        <f t="shared" ca="1" si="304"/>
        <v>-0.77662710480252706</v>
      </c>
      <c r="S1960" s="4">
        <f t="shared" ca="1" si="302"/>
        <v>0.40982824911930893</v>
      </c>
      <c r="W1960" s="246">
        <f t="shared" ca="1" si="305"/>
        <v>-1.2221937409501118</v>
      </c>
      <c r="X1960" s="246">
        <f t="shared" ca="1" si="306"/>
        <v>-1.3151949956167908</v>
      </c>
      <c r="Y1960" s="246">
        <f t="shared" ca="1" si="307"/>
        <v>1.6934703765601966</v>
      </c>
      <c r="Z1960" s="4">
        <f t="shared" ca="1" si="308"/>
        <v>-0.77662710480252706</v>
      </c>
      <c r="AA1960" s="4">
        <f t="shared" ca="1" si="309"/>
        <v>-0.54635172958225497</v>
      </c>
    </row>
    <row r="1961" spans="1:27" x14ac:dyDescent="0.25">
      <c r="A1961">
        <v>1929</v>
      </c>
      <c r="B1961" s="176">
        <f ca="1">OFFSET(InputPriceData!B$15,CalculationsAndCharts!$A1961+$A$11,0,1,1)</f>
        <v>38758</v>
      </c>
      <c r="C1961" s="3">
        <f ca="1">OFFSET(InputPriceData!G$15,CalculationsAndCharts!$A1961+$A$11,IF($C$7,8,0),1,1)</f>
        <v>64508700</v>
      </c>
      <c r="D1961" s="4">
        <f ca="1">OFFSET(InputPriceData!C$15,CalculationsAndCharts!$A1961+$A$11,IF($C$7,8,0),1,1)</f>
        <v>106.68</v>
      </c>
      <c r="E1961" s="4">
        <f ca="1">OFFSET(InputPriceData!D$15,CalculationsAndCharts!$A1961+$A$11,IF($C$7,8,0),1,1)</f>
        <v>107.27</v>
      </c>
      <c r="F1961" s="4">
        <f ca="1">OFFSET(InputPriceData!E$15,CalculationsAndCharts!$A1961+$A$11,IF($C$7,8,0),1,1)</f>
        <v>105.86</v>
      </c>
      <c r="G1961" s="4">
        <f ca="1">OFFSET(InputPriceData!F$15,CalculationsAndCharts!$A1961+$A$11,IF($C$7,8,0),1,1)</f>
        <v>106.86</v>
      </c>
      <c r="H1961" s="138"/>
      <c r="I1961" s="138"/>
      <c r="O1961" s="246">
        <f t="shared" ca="1" si="300"/>
        <v>-1.0811089055314873</v>
      </c>
      <c r="P1961" s="246">
        <f t="shared" ca="1" si="301"/>
        <v>-1.2788383118526268</v>
      </c>
      <c r="Q1961" s="246">
        <f t="shared" ca="1" si="303"/>
        <v>1.7088500268014093</v>
      </c>
      <c r="R1961" s="4">
        <f t="shared" ca="1" si="304"/>
        <v>-0.74836193451471589</v>
      </c>
      <c r="S1961" s="4">
        <f t="shared" ca="1" si="302"/>
        <v>0.46447173501252775</v>
      </c>
      <c r="W1961" s="246">
        <f t="shared" ca="1" si="305"/>
        <v>-1.0811089055314873</v>
      </c>
      <c r="X1961" s="246">
        <f t="shared" ca="1" si="306"/>
        <v>-1.2788383118526268</v>
      </c>
      <c r="Y1961" s="246">
        <f t="shared" ca="1" si="307"/>
        <v>1.7088500268014093</v>
      </c>
      <c r="Z1961" s="4">
        <f t="shared" ca="1" si="308"/>
        <v>-0.74836193451471589</v>
      </c>
      <c r="AA1961" s="4">
        <f t="shared" ca="1" si="309"/>
        <v>-0.49719451377959695</v>
      </c>
    </row>
    <row r="1962" spans="1:27" x14ac:dyDescent="0.25">
      <c r="A1962">
        <v>1930</v>
      </c>
      <c r="B1962" s="176">
        <f ca="1">OFFSET(InputPriceData!B$15,CalculationsAndCharts!$A1962+$A$11,0,1,1)</f>
        <v>38757</v>
      </c>
      <c r="C1962" s="3">
        <f ca="1">OFFSET(InputPriceData!G$15,CalculationsAndCharts!$A1962+$A$11,IF($C$7,8,0),1,1)</f>
        <v>62023300</v>
      </c>
      <c r="D1962" s="4">
        <f ca="1">OFFSET(InputPriceData!C$15,CalculationsAndCharts!$A1962+$A$11,IF($C$7,8,0),1,1)</f>
        <v>107.1</v>
      </c>
      <c r="E1962" s="4">
        <f ca="1">OFFSET(InputPriceData!D$15,CalculationsAndCharts!$A1962+$A$11,IF($C$7,8,0),1,1)</f>
        <v>107.67</v>
      </c>
      <c r="F1962" s="4">
        <f ca="1">OFFSET(InputPriceData!E$15,CalculationsAndCharts!$A1962+$A$11,IF($C$7,8,0),1,1)</f>
        <v>106.64</v>
      </c>
      <c r="G1962" s="4">
        <f ca="1">OFFSET(InputPriceData!F$15,CalculationsAndCharts!$A1962+$A$11,IF($C$7,8,0),1,1)</f>
        <v>106.67</v>
      </c>
      <c r="H1962" s="138"/>
      <c r="I1962" s="138"/>
      <c r="O1962" s="246">
        <f t="shared" ca="1" si="300"/>
        <v>-1.3221420632054093</v>
      </c>
      <c r="P1962" s="246">
        <f t="shared" ca="1" si="301"/>
        <v>-1.2064780300242537</v>
      </c>
      <c r="Q1962" s="246">
        <f t="shared" ca="1" si="303"/>
        <v>1.7243693509600497</v>
      </c>
      <c r="R1962" s="4">
        <f t="shared" ca="1" si="304"/>
        <v>-0.69966334611116932</v>
      </c>
      <c r="S1962" s="4">
        <f t="shared" ca="1" si="302"/>
        <v>0.54100739154272059</v>
      </c>
      <c r="W1962" s="246">
        <f t="shared" ca="1" si="305"/>
        <v>-1.3221420632054093</v>
      </c>
      <c r="X1962" s="246">
        <f t="shared" ca="1" si="306"/>
        <v>-1.2064780300242537</v>
      </c>
      <c r="Y1962" s="246">
        <f t="shared" ca="1" si="307"/>
        <v>1.7243693509600497</v>
      </c>
      <c r="Z1962" s="4">
        <f t="shared" ca="1" si="308"/>
        <v>-0.69966334611116932</v>
      </c>
      <c r="AA1962" s="4">
        <f t="shared" ca="1" si="309"/>
        <v>-0.41612126468663413</v>
      </c>
    </row>
    <row r="1963" spans="1:27" x14ac:dyDescent="0.25">
      <c r="A1963">
        <v>1931</v>
      </c>
      <c r="B1963" s="176">
        <f ca="1">OFFSET(InputPriceData!B$15,CalculationsAndCharts!$A1963+$A$11,0,1,1)</f>
        <v>38756</v>
      </c>
      <c r="C1963" s="3">
        <f ca="1">OFFSET(InputPriceData!G$15,CalculationsAndCharts!$A1963+$A$11,IF($C$7,8,0),1,1)</f>
        <v>59422200</v>
      </c>
      <c r="D1963" s="4">
        <f ca="1">OFFSET(InputPriceData!C$15,CalculationsAndCharts!$A1963+$A$11,IF($C$7,8,0),1,1)</f>
        <v>106.2</v>
      </c>
      <c r="E1963" s="4">
        <f ca="1">OFFSET(InputPriceData!D$15,CalculationsAndCharts!$A1963+$A$11,IF($C$7,8,0),1,1)</f>
        <v>108.1</v>
      </c>
      <c r="F1963" s="4">
        <f ca="1">OFFSET(InputPriceData!E$15,CalculationsAndCharts!$A1963+$A$11,IF($C$7,8,0),1,1)</f>
        <v>105.99</v>
      </c>
      <c r="G1963" s="4">
        <f ca="1">OFFSET(InputPriceData!F$15,CalculationsAndCharts!$A1963+$A$11,IF($C$7,8,0),1,1)</f>
        <v>106.85</v>
      </c>
      <c r="H1963" s="138"/>
      <c r="I1963" s="138"/>
      <c r="O1963" s="246">
        <f t="shared" ca="1" si="300"/>
        <v>-1.1958442478010656</v>
      </c>
      <c r="P1963" s="246">
        <f t="shared" ca="1" si="301"/>
        <v>-1.0930506042128145</v>
      </c>
      <c r="Q1963" s="246">
        <f t="shared" ca="1" si="303"/>
        <v>1.740029617517709</v>
      </c>
      <c r="R1963" s="4">
        <f t="shared" ca="1" si="304"/>
        <v>-0.62817930982815018</v>
      </c>
      <c r="S1963" s="4">
        <f t="shared" ca="1" si="302"/>
        <v>0.62539470019881949</v>
      </c>
      <c r="W1963" s="246">
        <f t="shared" ca="1" si="305"/>
        <v>-1.1958442478010656</v>
      </c>
      <c r="X1963" s="246">
        <f t="shared" ca="1" si="306"/>
        <v>-1.0930506042128145</v>
      </c>
      <c r="Y1963" s="246">
        <f t="shared" ca="1" si="307"/>
        <v>1.740029617517709</v>
      </c>
      <c r="Z1963" s="4">
        <f t="shared" ca="1" si="308"/>
        <v>-0.62817930982815018</v>
      </c>
      <c r="AA1963" s="4">
        <f t="shared" ca="1" si="309"/>
        <v>-0.30475583348638119</v>
      </c>
    </row>
    <row r="1964" spans="1:27" x14ac:dyDescent="0.25">
      <c r="A1964">
        <v>1932</v>
      </c>
      <c r="B1964" s="176">
        <f ca="1">OFFSET(InputPriceData!B$15,CalculationsAndCharts!$A1964+$A$11,0,1,1)</f>
        <v>38755</v>
      </c>
      <c r="C1964" s="3">
        <f ca="1">OFFSET(InputPriceData!G$15,CalculationsAndCharts!$A1964+$A$11,IF($C$7,8,0),1,1)</f>
        <v>71208100</v>
      </c>
      <c r="D1964" s="4">
        <f ca="1">OFFSET(InputPriceData!C$15,CalculationsAndCharts!$A1964+$A$11,IF($C$7,8,0),1,1)</f>
        <v>106.64</v>
      </c>
      <c r="E1964" s="4">
        <f ca="1">OFFSET(InputPriceData!D$15,CalculationsAndCharts!$A1964+$A$11,IF($C$7,8,0),1,1)</f>
        <v>106.88</v>
      </c>
      <c r="F1964" s="4">
        <f ca="1">OFFSET(InputPriceData!E$15,CalculationsAndCharts!$A1964+$A$11,IF($C$7,8,0),1,1)</f>
        <v>105.81</v>
      </c>
      <c r="G1964" s="4">
        <f ca="1">OFFSET(InputPriceData!F$15,CalculationsAndCharts!$A1964+$A$11,IF($C$7,8,0),1,1)</f>
        <v>105.88</v>
      </c>
      <c r="H1964" s="138"/>
      <c r="I1964" s="138"/>
      <c r="O1964" s="246">
        <f t="shared" ca="1" si="300"/>
        <v>-2.2581872304893684</v>
      </c>
      <c r="P1964" s="246">
        <f t="shared" ca="1" si="301"/>
        <v>-0.93663122662254161</v>
      </c>
      <c r="Q1964" s="246">
        <f t="shared" ca="1" si="303"/>
        <v>1.755832106475993</v>
      </c>
      <c r="R1964" s="4">
        <f t="shared" ca="1" si="304"/>
        <v>-0.53344008414471256</v>
      </c>
      <c r="S1964" s="4">
        <f t="shared" ca="1" si="302"/>
        <v>0.70505318145106599</v>
      </c>
      <c r="W1964" s="246">
        <f t="shared" ca="1" si="305"/>
        <v>-2.2581872304893684</v>
      </c>
      <c r="X1964" s="246">
        <f t="shared" ca="1" si="306"/>
        <v>-0.93663122662254161</v>
      </c>
      <c r="Y1964" s="246">
        <f t="shared" ca="1" si="307"/>
        <v>1.755832106475993</v>
      </c>
      <c r="Z1964" s="4">
        <f t="shared" ca="1" si="308"/>
        <v>-0.53344008414471256</v>
      </c>
      <c r="AA1964" s="4">
        <f t="shared" ca="1" si="309"/>
        <v>-0.16963643348577734</v>
      </c>
    </row>
    <row r="1965" spans="1:27" x14ac:dyDescent="0.25">
      <c r="A1965">
        <v>1933</v>
      </c>
      <c r="B1965" s="176">
        <f ca="1">OFFSET(InputPriceData!B$15,CalculationsAndCharts!$A1965+$A$11,0,1,1)</f>
        <v>38754</v>
      </c>
      <c r="C1965" s="3">
        <f ca="1">OFFSET(InputPriceData!G$15,CalculationsAndCharts!$A1965+$A$11,IF($C$7,8,0),1,1)</f>
        <v>45511900</v>
      </c>
      <c r="D1965" s="4">
        <f ca="1">OFFSET(InputPriceData!C$15,CalculationsAndCharts!$A1965+$A$11,IF($C$7,8,0),1,1)</f>
        <v>106.69</v>
      </c>
      <c r="E1965" s="4">
        <f ca="1">OFFSET(InputPriceData!D$15,CalculationsAndCharts!$A1965+$A$11,IF($C$7,8,0),1,1)</f>
        <v>107</v>
      </c>
      <c r="F1965" s="4">
        <f ca="1">OFFSET(InputPriceData!E$15,CalculationsAndCharts!$A1965+$A$11,IF($C$7,8,0),1,1)</f>
        <v>106.47</v>
      </c>
      <c r="G1965" s="4">
        <f ca="1">OFFSET(InputPriceData!F$15,CalculationsAndCharts!$A1965+$A$11,IF($C$7,8,0),1,1)</f>
        <v>106.83</v>
      </c>
      <c r="H1965" s="138"/>
      <c r="I1965" s="138"/>
      <c r="O1965" s="246">
        <f t="shared" ca="1" si="300"/>
        <v>-1.4063708100533276</v>
      </c>
      <c r="P1965" s="246">
        <f t="shared" ca="1" si="301"/>
        <v>-0.79011068624124703</v>
      </c>
      <c r="Q1965" s="246">
        <f t="shared" ca="1" si="303"/>
        <v>1.7717781094611433</v>
      </c>
      <c r="R1965" s="4">
        <f t="shared" ca="1" si="304"/>
        <v>-0.44594223284627099</v>
      </c>
      <c r="S1965" s="4">
        <f t="shared" ca="1" si="302"/>
        <v>0.75846697982453959</v>
      </c>
      <c r="W1965" s="246">
        <f t="shared" ca="1" si="305"/>
        <v>-1.4063708100533276</v>
      </c>
      <c r="X1965" s="246">
        <f t="shared" ca="1" si="306"/>
        <v>-0.79011068624124703</v>
      </c>
      <c r="Y1965" s="246">
        <f t="shared" ca="1" si="307"/>
        <v>1.7717781094611433</v>
      </c>
      <c r="Z1965" s="4">
        <f t="shared" ca="1" si="308"/>
        <v>-0.44594223284627099</v>
      </c>
      <c r="AA1965" s="4">
        <f t="shared" ca="1" si="309"/>
        <v>-5.5916432318663917E-2</v>
      </c>
    </row>
    <row r="1966" spans="1:27" x14ac:dyDescent="0.25">
      <c r="A1966">
        <v>1934</v>
      </c>
      <c r="B1966" s="176">
        <f ca="1">OFFSET(InputPriceData!B$15,CalculationsAndCharts!$A1966+$A$11,0,1,1)</f>
        <v>38751</v>
      </c>
      <c r="C1966" s="3">
        <f ca="1">OFFSET(InputPriceData!G$15,CalculationsAndCharts!$A1966+$A$11,IF($C$7,8,0),1,1)</f>
        <v>86040400</v>
      </c>
      <c r="D1966" s="4">
        <f ca="1">OFFSET(InputPriceData!C$15,CalculationsAndCharts!$A1966+$A$11,IF($C$7,8,0),1,1)</f>
        <v>106.81</v>
      </c>
      <c r="E1966" s="4">
        <f ca="1">OFFSET(InputPriceData!D$15,CalculationsAndCharts!$A1966+$A$11,IF($C$7,8,0),1,1)</f>
        <v>108.34</v>
      </c>
      <c r="F1966" s="4">
        <f ca="1">OFFSET(InputPriceData!E$15,CalculationsAndCharts!$A1966+$A$11,IF($C$7,8,0),1,1)</f>
        <v>106.44</v>
      </c>
      <c r="G1966" s="4">
        <f ca="1">OFFSET(InputPriceData!F$15,CalculationsAndCharts!$A1966+$A$11,IF($C$7,8,0),1,1)</f>
        <v>106.55</v>
      </c>
      <c r="H1966" s="138"/>
      <c r="I1966" s="138"/>
      <c r="O1966" s="246">
        <f t="shared" ca="1" si="300"/>
        <v>-1.7590055036683161</v>
      </c>
      <c r="P1966" s="246">
        <f t="shared" ca="1" si="301"/>
        <v>-0.690046473653668</v>
      </c>
      <c r="Q1966" s="246">
        <f t="shared" ca="1" si="303"/>
        <v>1.7878689298296098</v>
      </c>
      <c r="R1966" s="4">
        <f t="shared" ca="1" si="304"/>
        <v>-0.38596032524567214</v>
      </c>
      <c r="S1966" s="4">
        <f t="shared" ca="1" si="302"/>
        <v>0.78763645479584521</v>
      </c>
      <c r="W1966" s="246">
        <f t="shared" ca="1" si="305"/>
        <v>-1.7590055036683161</v>
      </c>
      <c r="X1966" s="246">
        <f t="shared" ca="1" si="306"/>
        <v>-0.690046473653668</v>
      </c>
      <c r="Y1966" s="246">
        <f t="shared" ca="1" si="307"/>
        <v>1.7878689298296098</v>
      </c>
      <c r="Z1966" s="4">
        <f t="shared" ca="1" si="308"/>
        <v>-0.38596032524567214</v>
      </c>
      <c r="AA1966" s="4">
        <f t="shared" ca="1" si="309"/>
        <v>1.6602898850466737E-2</v>
      </c>
    </row>
    <row r="1967" spans="1:27" x14ac:dyDescent="0.25">
      <c r="A1967">
        <v>1935</v>
      </c>
      <c r="B1967" s="176">
        <f ca="1">OFFSET(InputPriceData!B$15,CalculationsAndCharts!$A1967+$A$11,0,1,1)</f>
        <v>38750</v>
      </c>
      <c r="C1967" s="3">
        <f ca="1">OFFSET(InputPriceData!G$15,CalculationsAndCharts!$A1967+$A$11,IF($C$7,8,0),1,1)</f>
        <v>83626900</v>
      </c>
      <c r="D1967" s="4">
        <f ca="1">OFFSET(InputPriceData!C$15,CalculationsAndCharts!$A1967+$A$11,IF($C$7,8,0),1,1)</f>
        <v>108.09</v>
      </c>
      <c r="E1967" s="4">
        <f ca="1">OFFSET(InputPriceData!D$15,CalculationsAndCharts!$A1967+$A$11,IF($C$7,8,0),1,1)</f>
        <v>108.13</v>
      </c>
      <c r="F1967" s="4">
        <f ca="1">OFFSET(InputPriceData!E$15,CalculationsAndCharts!$A1967+$A$11,IF($C$7,8,0),1,1)</f>
        <v>107</v>
      </c>
      <c r="G1967" s="4">
        <f ca="1">OFFSET(InputPriceData!F$15,CalculationsAndCharts!$A1967+$A$11,IF($C$7,8,0),1,1)</f>
        <v>107.08</v>
      </c>
      <c r="H1967" s="138"/>
      <c r="I1967" s="138"/>
      <c r="O1967" s="246">
        <f t="shared" ca="1" si="300"/>
        <v>-1.2935595438729768</v>
      </c>
      <c r="P1967" s="246">
        <f t="shared" ca="1" si="301"/>
        <v>-0.64399783503873809</v>
      </c>
      <c r="Q1967" s="246">
        <f t="shared" ca="1" si="303"/>
        <v>1.8041058827745811</v>
      </c>
      <c r="R1967" s="4">
        <f t="shared" ca="1" si="304"/>
        <v>-0.35696232753718266</v>
      </c>
      <c r="S1967" s="4">
        <f t="shared" ca="1" si="302"/>
        <v>0.80007447438414447</v>
      </c>
      <c r="W1967" s="246">
        <f t="shared" ca="1" si="305"/>
        <v>-1.2935595438729768</v>
      </c>
      <c r="X1967" s="246">
        <f t="shared" ca="1" si="306"/>
        <v>-0.64399783503873809</v>
      </c>
      <c r="Y1967" s="246">
        <f t="shared" ca="1" si="307"/>
        <v>1.8041058827745811</v>
      </c>
      <c r="Z1967" s="4">
        <f t="shared" ca="1" si="308"/>
        <v>-0.35696232753718266</v>
      </c>
      <c r="AA1967" s="4">
        <f t="shared" ca="1" si="309"/>
        <v>5.0206388128209739E-2</v>
      </c>
    </row>
    <row r="1968" spans="1:27" x14ac:dyDescent="0.25">
      <c r="A1968">
        <v>1936</v>
      </c>
      <c r="B1968" s="176">
        <f ca="1">OFFSET(InputPriceData!B$15,CalculationsAndCharts!$A1968+$A$11,0,1,1)</f>
        <v>38749</v>
      </c>
      <c r="C1968" s="3">
        <f ca="1">OFFSET(InputPriceData!G$15,CalculationsAndCharts!$A1968+$A$11,IF($C$7,8,0),1,1)</f>
        <v>63561000</v>
      </c>
      <c r="D1968" s="4">
        <f ca="1">OFFSET(InputPriceData!C$15,CalculationsAndCharts!$A1968+$A$11,IF($C$7,8,0),1,1)</f>
        <v>107.86</v>
      </c>
      <c r="E1968" s="4">
        <f ca="1">OFFSET(InputPriceData!D$15,CalculationsAndCharts!$A1968+$A$11,IF($C$7,8,0),1,1)</f>
        <v>108.37</v>
      </c>
      <c r="F1968" s="4">
        <f ca="1">OFFSET(InputPriceData!E$15,CalculationsAndCharts!$A1968+$A$11,IF($C$7,8,0),1,1)</f>
        <v>107.77</v>
      </c>
      <c r="G1968" s="4">
        <f ca="1">OFFSET(InputPriceData!F$15,CalculationsAndCharts!$A1968+$A$11,IF($C$7,8,0),1,1)</f>
        <v>108.34</v>
      </c>
      <c r="H1968" s="138"/>
      <c r="I1968" s="138"/>
      <c r="O1968" s="246">
        <f t="shared" ca="1" si="300"/>
        <v>-1.8635983486653407E-2</v>
      </c>
      <c r="P1968" s="246">
        <f t="shared" ca="1" si="301"/>
        <v>-0.68089827279690707</v>
      </c>
      <c r="Q1968" s="246">
        <f t="shared" ca="1" si="303"/>
        <v>1.8204902954334825</v>
      </c>
      <c r="R1968" s="4">
        <f t="shared" ca="1" si="304"/>
        <v>-0.37401917192575657</v>
      </c>
      <c r="S1968" s="4">
        <f t="shared" ca="1" si="302"/>
        <v>0.79287686004357694</v>
      </c>
      <c r="W1968" s="246">
        <f t="shared" ca="1" si="305"/>
        <v>-1.8635983486653407E-2</v>
      </c>
      <c r="X1968" s="246">
        <f t="shared" ca="1" si="306"/>
        <v>-0.68089827279690707</v>
      </c>
      <c r="Y1968" s="246">
        <f t="shared" ca="1" si="307"/>
        <v>1.8204902954334825</v>
      </c>
      <c r="Z1968" s="4">
        <f t="shared" ca="1" si="308"/>
        <v>-0.37401917192575657</v>
      </c>
      <c r="AA1968" s="4">
        <f t="shared" ca="1" si="309"/>
        <v>3.0551578512795687E-2</v>
      </c>
    </row>
    <row r="1969" spans="1:27" x14ac:dyDescent="0.25">
      <c r="A1969">
        <v>1937</v>
      </c>
      <c r="B1969" s="176">
        <f ca="1">OFFSET(InputPriceData!B$15,CalculationsAndCharts!$A1969+$A$11,0,1,1)</f>
        <v>38748</v>
      </c>
      <c r="C1969" s="3">
        <f ca="1">OFFSET(InputPriceData!G$15,CalculationsAndCharts!$A1969+$A$11,IF($C$7,8,0),1,1)</f>
        <v>72937000</v>
      </c>
      <c r="D1969" s="4">
        <f ca="1">OFFSET(InputPriceData!C$15,CalculationsAndCharts!$A1969+$A$11,IF($C$7,8,0),1,1)</f>
        <v>108.28</v>
      </c>
      <c r="E1969" s="4">
        <f ca="1">OFFSET(InputPriceData!D$15,CalculationsAndCharts!$A1969+$A$11,IF($C$7,8,0),1,1)</f>
        <v>108.47</v>
      </c>
      <c r="F1969" s="4">
        <f ca="1">OFFSET(InputPriceData!E$15,CalculationsAndCharts!$A1969+$A$11,IF($C$7,8,0),1,1)</f>
        <v>107.58</v>
      </c>
      <c r="G1969" s="4">
        <f ca="1">OFFSET(InputPriceData!F$15,CalculationsAndCharts!$A1969+$A$11,IF($C$7,8,0),1,1)</f>
        <v>107.59</v>
      </c>
      <c r="H1969" s="138"/>
      <c r="I1969" s="138"/>
      <c r="O1969" s="246">
        <f t="shared" ca="1" si="300"/>
        <v>-0.72754910655162219</v>
      </c>
      <c r="P1969" s="246">
        <f t="shared" ca="1" si="301"/>
        <v>-0.7353806188447416</v>
      </c>
      <c r="Q1969" s="246">
        <f t="shared" ca="1" si="303"/>
        <v>1.8370235069964507</v>
      </c>
      <c r="R1969" s="4">
        <f t="shared" ca="1" si="304"/>
        <v>-0.40031094650884202</v>
      </c>
      <c r="S1969" s="4">
        <f t="shared" ca="1" si="302"/>
        <v>0.78110569901920313</v>
      </c>
      <c r="W1969" s="246">
        <f t="shared" ca="1" si="305"/>
        <v>-0.72754910655162219</v>
      </c>
      <c r="X1969" s="246">
        <f t="shared" ca="1" si="306"/>
        <v>-0.7353806188447416</v>
      </c>
      <c r="Y1969" s="246">
        <f t="shared" ca="1" si="307"/>
        <v>1.8370235069964507</v>
      </c>
      <c r="Z1969" s="4">
        <f t="shared" ca="1" si="308"/>
        <v>-0.40031094650884202</v>
      </c>
      <c r="AA1969" s="4">
        <f t="shared" ca="1" si="309"/>
        <v>-3.7022923504434051E-4</v>
      </c>
    </row>
    <row r="1970" spans="1:27" x14ac:dyDescent="0.25">
      <c r="A1970">
        <v>1938</v>
      </c>
      <c r="B1970" s="176">
        <f ca="1">OFFSET(InputPriceData!B$15,CalculationsAndCharts!$A1970+$A$11,0,1,1)</f>
        <v>38747</v>
      </c>
      <c r="C1970" s="3">
        <f ca="1">OFFSET(InputPriceData!G$15,CalculationsAndCharts!$A1970+$A$11,IF($C$7,8,0),1,1)</f>
        <v>33709600</v>
      </c>
      <c r="D1970" s="4">
        <f ca="1">OFFSET(InputPriceData!C$15,CalculationsAndCharts!$A1970+$A$11,IF($C$7,8,0),1,1)</f>
        <v>108.38</v>
      </c>
      <c r="E1970" s="4">
        <f ca="1">OFFSET(InputPriceData!D$15,CalculationsAndCharts!$A1970+$A$11,IF($C$7,8,0),1,1)</f>
        <v>108.69</v>
      </c>
      <c r="F1970" s="4">
        <f ca="1">OFFSET(InputPriceData!E$15,CalculationsAndCharts!$A1970+$A$11,IF($C$7,8,0),1,1)</f>
        <v>108.3</v>
      </c>
      <c r="G1970" s="4">
        <f ca="1">OFFSET(InputPriceData!F$15,CalculationsAndCharts!$A1970+$A$11,IF($C$7,8,0),1,1)</f>
        <v>108.38</v>
      </c>
      <c r="H1970" s="138"/>
      <c r="I1970" s="138"/>
      <c r="O1970" s="246">
        <f t="shared" ca="1" si="300"/>
        <v>0.10992258604400285</v>
      </c>
      <c r="P1970" s="246">
        <f t="shared" ca="1" si="301"/>
        <v>-0.77569744032245691</v>
      </c>
      <c r="Q1970" s="246">
        <f t="shared" ca="1" si="303"/>
        <v>1.8537068688157927</v>
      </c>
      <c r="R1970" s="4">
        <f t="shared" ca="1" si="304"/>
        <v>-0.41845744511806082</v>
      </c>
      <c r="S1970" s="4">
        <f t="shared" ca="1" si="302"/>
        <v>0.77246004673210389</v>
      </c>
      <c r="W1970" s="246">
        <f t="shared" ca="1" si="305"/>
        <v>0.10992258604400285</v>
      </c>
      <c r="X1970" s="246">
        <f t="shared" ca="1" si="306"/>
        <v>-0.77569744032245691</v>
      </c>
      <c r="Y1970" s="246">
        <f t="shared" ca="1" si="307"/>
        <v>1.8537068688157927</v>
      </c>
      <c r="Z1970" s="4">
        <f t="shared" ca="1" si="308"/>
        <v>-0.41845744511806082</v>
      </c>
      <c r="AA1970" s="4">
        <f t="shared" ca="1" si="309"/>
        <v>-2.2167989161177237E-2</v>
      </c>
    </row>
    <row r="1971" spans="1:27" x14ac:dyDescent="0.25">
      <c r="A1971">
        <v>1939</v>
      </c>
      <c r="B1971" s="176">
        <f ca="1">OFFSET(InputPriceData!B$15,CalculationsAndCharts!$A1971+$A$11,0,1,1)</f>
        <v>38744</v>
      </c>
      <c r="C1971" s="3">
        <f ca="1">OFFSET(InputPriceData!G$15,CalculationsAndCharts!$A1971+$A$11,IF($C$7,8,0),1,1)</f>
        <v>65771200</v>
      </c>
      <c r="D1971" s="4">
        <f ca="1">OFFSET(InputPriceData!C$15,CalculationsAndCharts!$A1971+$A$11,IF($C$7,8,0),1,1)</f>
        <v>107.73</v>
      </c>
      <c r="E1971" s="4">
        <f ca="1">OFFSET(InputPriceData!D$15,CalculationsAndCharts!$A1971+$A$11,IF($C$7,8,0),1,1)</f>
        <v>108.57</v>
      </c>
      <c r="F1971" s="4">
        <f ca="1">OFFSET(InputPriceData!E$15,CalculationsAndCharts!$A1971+$A$11,IF($C$7,8,0),1,1)</f>
        <v>107.55</v>
      </c>
      <c r="G1971" s="4">
        <f ca="1">OFFSET(InputPriceData!F$15,CalculationsAndCharts!$A1971+$A$11,IF($C$7,8,0),1,1)</f>
        <v>108.47</v>
      </c>
      <c r="H1971" s="138"/>
      <c r="I1971" s="138"/>
      <c r="O1971" s="246">
        <f t="shared" ca="1" si="300"/>
        <v>0.29283541391097612</v>
      </c>
      <c r="P1971" s="246">
        <f t="shared" ca="1" si="301"/>
        <v>-0.7810394308747034</v>
      </c>
      <c r="Q1971" s="246">
        <f t="shared" ca="1" si="303"/>
        <v>1.8705417445164407</v>
      </c>
      <c r="R1971" s="4">
        <f t="shared" ca="1" si="304"/>
        <v>-0.4175471802029268</v>
      </c>
      <c r="S1971" s="4">
        <f t="shared" ca="1" si="302"/>
        <v>0.77290450782449849</v>
      </c>
      <c r="W1971" s="246">
        <f t="shared" ca="1" si="305"/>
        <v>0.29283541391097612</v>
      </c>
      <c r="X1971" s="246">
        <f t="shared" ca="1" si="306"/>
        <v>-0.7810394308747034</v>
      </c>
      <c r="Y1971" s="246">
        <f t="shared" ca="1" si="307"/>
        <v>1.8705417445164407</v>
      </c>
      <c r="Z1971" s="4">
        <f t="shared" ca="1" si="308"/>
        <v>-0.4175471802029268</v>
      </c>
      <c r="AA1971" s="4">
        <f t="shared" ca="1" si="309"/>
        <v>-2.106551951154971E-2</v>
      </c>
    </row>
    <row r="1972" spans="1:27" x14ac:dyDescent="0.25">
      <c r="A1972">
        <v>1940</v>
      </c>
      <c r="B1972" s="176">
        <f ca="1">OFFSET(InputPriceData!B$15,CalculationsAndCharts!$A1972+$A$11,0,1,1)</f>
        <v>38743</v>
      </c>
      <c r="C1972" s="3">
        <f ca="1">OFFSET(InputPriceData!G$15,CalculationsAndCharts!$A1972+$A$11,IF($C$7,8,0),1,1)</f>
        <v>71294000</v>
      </c>
      <c r="D1972" s="4">
        <f ca="1">OFFSET(InputPriceData!C$15,CalculationsAndCharts!$A1972+$A$11,IF($C$7,8,0),1,1)</f>
        <v>107.38</v>
      </c>
      <c r="E1972" s="4">
        <f ca="1">OFFSET(InputPriceData!D$15,CalculationsAndCharts!$A1972+$A$11,IF($C$7,8,0),1,1)</f>
        <v>107.73</v>
      </c>
      <c r="F1972" s="4">
        <f ca="1">OFFSET(InputPriceData!E$15,CalculationsAndCharts!$A1972+$A$11,IF($C$7,8,0),1,1)</f>
        <v>106.96</v>
      </c>
      <c r="G1972" s="4">
        <f ca="1">OFFSET(InputPriceData!F$15,CalculationsAndCharts!$A1972+$A$11,IF($C$7,8,0),1,1)</f>
        <v>107.47</v>
      </c>
      <c r="H1972" s="138"/>
      <c r="I1972" s="138"/>
      <c r="O1972" s="246">
        <f t="shared" ca="1" si="300"/>
        <v>-0.64794698168388232</v>
      </c>
      <c r="P1972" s="246">
        <f t="shared" ca="1" si="301"/>
        <v>-0.66832904860006326</v>
      </c>
      <c r="Q1972" s="246">
        <f t="shared" ca="1" si="303"/>
        <v>1.8875295101074074</v>
      </c>
      <c r="R1972" s="4">
        <f t="shared" ca="1" si="304"/>
        <v>-0.35407607935201652</v>
      </c>
      <c r="S1972" s="4">
        <f t="shared" ca="1" si="302"/>
        <v>0.80126032297847882</v>
      </c>
      <c r="W1972" s="246">
        <f t="shared" ca="1" si="305"/>
        <v>-0.64794698168388232</v>
      </c>
      <c r="X1972" s="246">
        <f t="shared" ca="1" si="306"/>
        <v>-0.66832904860006326</v>
      </c>
      <c r="Y1972" s="246">
        <f t="shared" ca="1" si="307"/>
        <v>1.8875295101074074</v>
      </c>
      <c r="Z1972" s="4">
        <f t="shared" ca="1" si="308"/>
        <v>-0.35407607935201652</v>
      </c>
      <c r="AA1972" s="4">
        <f t="shared" ca="1" si="309"/>
        <v>5.3501338288493835E-2</v>
      </c>
    </row>
    <row r="1973" spans="1:27" x14ac:dyDescent="0.25">
      <c r="A1973">
        <v>1941</v>
      </c>
      <c r="B1973" s="176">
        <f ca="1">OFFSET(InputPriceData!B$15,CalculationsAndCharts!$A1973+$A$11,0,1,1)</f>
        <v>38742</v>
      </c>
      <c r="C1973" s="3">
        <f ca="1">OFFSET(InputPriceData!G$15,CalculationsAndCharts!$A1973+$A$11,IF($C$7,8,0),1,1)</f>
        <v>87747700</v>
      </c>
      <c r="D1973" s="4">
        <f ca="1">OFFSET(InputPriceData!C$15,CalculationsAndCharts!$A1973+$A$11,IF($C$7,8,0),1,1)</f>
        <v>107.2</v>
      </c>
      <c r="E1973" s="4">
        <f ca="1">OFFSET(InputPriceData!D$15,CalculationsAndCharts!$A1973+$A$11,IF($C$7,8,0),1,1)</f>
        <v>107.32</v>
      </c>
      <c r="F1973" s="4">
        <f ca="1">OFFSET(InputPriceData!E$15,CalculationsAndCharts!$A1973+$A$11,IF($C$7,8,0),1,1)</f>
        <v>106.19</v>
      </c>
      <c r="G1973" s="4">
        <f ca="1">OFFSET(InputPriceData!F$15,CalculationsAndCharts!$A1973+$A$11,IF($C$7,8,0),1,1)</f>
        <v>106.88</v>
      </c>
      <c r="H1973" s="138"/>
      <c r="I1973" s="138"/>
      <c r="O1973" s="246">
        <f t="shared" ca="1" si="300"/>
        <v>-1.2459885535491182</v>
      </c>
      <c r="P1973" s="246">
        <f t="shared" ca="1" si="301"/>
        <v>-0.43211629764374415</v>
      </c>
      <c r="Q1973" s="246">
        <f t="shared" ca="1" si="303"/>
        <v>1.9046715540942558</v>
      </c>
      <c r="R1973" s="4">
        <f t="shared" ca="1" si="304"/>
        <v>-0.22687181772357176</v>
      </c>
      <c r="S1973" s="4">
        <f t="shared" ca="1" si="302"/>
        <v>0.84583461527033788</v>
      </c>
      <c r="W1973" s="246">
        <f t="shared" ca="1" si="305"/>
        <v>-1.2459885535491182</v>
      </c>
      <c r="X1973" s="246">
        <f t="shared" ca="1" si="306"/>
        <v>-0.43211629764374415</v>
      </c>
      <c r="Y1973" s="246">
        <f t="shared" ca="1" si="307"/>
        <v>1.9046715540942558</v>
      </c>
      <c r="Z1973" s="4">
        <f t="shared" ca="1" si="308"/>
        <v>-0.22687181772357176</v>
      </c>
      <c r="AA1973" s="4">
        <f t="shared" ca="1" si="309"/>
        <v>0.19040741259809724</v>
      </c>
    </row>
    <row r="1974" spans="1:27" x14ac:dyDescent="0.25">
      <c r="A1974">
        <v>1942</v>
      </c>
      <c r="B1974" s="176">
        <f ca="1">OFFSET(InputPriceData!B$15,CalculationsAndCharts!$A1974+$A$11,0,1,1)</f>
        <v>38741</v>
      </c>
      <c r="C1974" s="3">
        <f ca="1">OFFSET(InputPriceData!G$15,CalculationsAndCharts!$A1974+$A$11,IF($C$7,8,0),1,1)</f>
        <v>53008800</v>
      </c>
      <c r="D1974" s="4">
        <f ca="1">OFFSET(InputPriceData!C$15,CalculationsAndCharts!$A1974+$A$11,IF($C$7,8,0),1,1)</f>
        <v>106.86</v>
      </c>
      <c r="E1974" s="4">
        <f ca="1">OFFSET(InputPriceData!D$15,CalculationsAndCharts!$A1974+$A$11,IF($C$7,8,0),1,1)</f>
        <v>107.3</v>
      </c>
      <c r="F1974" s="4">
        <f ca="1">OFFSET(InputPriceData!E$15,CalculationsAndCharts!$A1974+$A$11,IF($C$7,8,0),1,1)</f>
        <v>106.68</v>
      </c>
      <c r="G1974" s="4">
        <f ca="1">OFFSET(InputPriceData!F$15,CalculationsAndCharts!$A1974+$A$11,IF($C$7,8,0),1,1)</f>
        <v>106.79</v>
      </c>
      <c r="H1974" s="138"/>
      <c r="I1974" s="138"/>
      <c r="O1974" s="246">
        <f t="shared" ca="1" si="300"/>
        <v>-1.3740634397859679</v>
      </c>
      <c r="P1974" s="246">
        <f t="shared" ca="1" si="301"/>
        <v>-0.12722859166354797</v>
      </c>
      <c r="Q1974" s="246">
        <f t="shared" ca="1" si="303"/>
        <v>1.9219692775925892</v>
      </c>
      <c r="R1974" s="4">
        <f t="shared" ca="1" si="304"/>
        <v>-6.6196995522691884E-2</v>
      </c>
      <c r="S1974" s="4">
        <f t="shared" ca="1" si="302"/>
        <v>0.88662577041641066</v>
      </c>
      <c r="W1974" s="246">
        <f t="shared" ca="1" si="305"/>
        <v>-1.3740634397859679</v>
      </c>
      <c r="X1974" s="246">
        <f t="shared" ca="1" si="306"/>
        <v>-0.12722859166354797</v>
      </c>
      <c r="Y1974" s="246">
        <f t="shared" ca="1" si="307"/>
        <v>1.9219692775925892</v>
      </c>
      <c r="Z1974" s="4">
        <f t="shared" ca="1" si="308"/>
        <v>-6.6196995522691884E-2</v>
      </c>
      <c r="AA1974" s="4">
        <f t="shared" ca="1" si="309"/>
        <v>0.34288211069592794</v>
      </c>
    </row>
    <row r="1975" spans="1:27" x14ac:dyDescent="0.25">
      <c r="A1975">
        <v>1943</v>
      </c>
      <c r="B1975" s="176">
        <f ca="1">OFFSET(InputPriceData!B$15,CalculationsAndCharts!$A1975+$A$11,0,1,1)</f>
        <v>38740</v>
      </c>
      <c r="C1975" s="3">
        <f ca="1">OFFSET(InputPriceData!G$15,CalculationsAndCharts!$A1975+$A$11,IF($C$7,8,0),1,1)</f>
        <v>67017400</v>
      </c>
      <c r="D1975" s="4">
        <f ca="1">OFFSET(InputPriceData!C$15,CalculationsAndCharts!$A1975+$A$11,IF($C$7,8,0),1,1)</f>
        <v>106.5</v>
      </c>
      <c r="E1975" s="4">
        <f ca="1">OFFSET(InputPriceData!D$15,CalculationsAndCharts!$A1975+$A$11,IF($C$7,8,0),1,1)</f>
        <v>107.02</v>
      </c>
      <c r="F1975" s="4">
        <f ca="1">OFFSET(InputPriceData!E$15,CalculationsAndCharts!$A1975+$A$11,IF($C$7,8,0),1,1)</f>
        <v>106.44</v>
      </c>
      <c r="G1975" s="4">
        <f ca="1">OFFSET(InputPriceData!F$15,CalculationsAndCharts!$A1975+$A$11,IF($C$7,8,0),1,1)</f>
        <v>106.68</v>
      </c>
      <c r="H1975" s="138"/>
      <c r="I1975" s="138"/>
      <c r="O1975" s="246">
        <f t="shared" ca="1" si="300"/>
        <v>-1.5321239965010907</v>
      </c>
      <c r="P1975" s="246">
        <f t="shared" ca="1" si="301"/>
        <v>0.20244717819563923</v>
      </c>
      <c r="Q1975" s="246">
        <f t="shared" ca="1" si="303"/>
        <v>1.9394240944425722</v>
      </c>
      <c r="R1975" s="4">
        <f t="shared" ca="1" si="304"/>
        <v>0.10438520320323567</v>
      </c>
      <c r="S1975" s="4">
        <f t="shared" ca="1" si="302"/>
        <v>0.91812994080876753</v>
      </c>
      <c r="W1975" s="246">
        <f t="shared" ca="1" si="305"/>
        <v>-1.5321239965010907</v>
      </c>
      <c r="X1975" s="246">
        <f t="shared" ca="1" si="306"/>
        <v>0.20244717819563923</v>
      </c>
      <c r="Y1975" s="246">
        <f t="shared" ca="1" si="307"/>
        <v>1.9394240944425722</v>
      </c>
      <c r="Z1975" s="4">
        <f t="shared" ca="1" si="308"/>
        <v>0.10438520320323567</v>
      </c>
      <c r="AA1975" s="4">
        <f t="shared" ca="1" si="309"/>
        <v>0.48416916455260967</v>
      </c>
    </row>
    <row r="1976" spans="1:27" x14ac:dyDescent="0.25">
      <c r="A1976">
        <v>1944</v>
      </c>
      <c r="B1976" s="176">
        <f ca="1">OFFSET(InputPriceData!B$15,CalculationsAndCharts!$A1976+$A$11,0,1,1)</f>
        <v>38737</v>
      </c>
      <c r="C1976" s="3">
        <f ca="1">OFFSET(InputPriceData!G$15,CalculationsAndCharts!$A1976+$A$11,IF($C$7,8,0),1,1)</f>
        <v>114957800</v>
      </c>
      <c r="D1976" s="4">
        <f ca="1">OFFSET(InputPriceData!C$15,CalculationsAndCharts!$A1976+$A$11,IF($C$7,8,0),1,1)</f>
        <v>108.25</v>
      </c>
      <c r="E1976" s="4">
        <f ca="1">OFFSET(InputPriceData!D$15,CalculationsAndCharts!$A1976+$A$11,IF($C$7,8,0),1,1)</f>
        <v>108.27</v>
      </c>
      <c r="F1976" s="4">
        <f ca="1">OFFSET(InputPriceData!E$15,CalculationsAndCharts!$A1976+$A$11,IF($C$7,8,0),1,1)</f>
        <v>106.3</v>
      </c>
      <c r="G1976" s="4">
        <f ca="1">OFFSET(InputPriceData!F$15,CalculationsAndCharts!$A1976+$A$11,IF($C$7,8,0),1,1)</f>
        <v>106.3</v>
      </c>
      <c r="H1976" s="138"/>
      <c r="I1976" s="138"/>
      <c r="O1976" s="246">
        <f t="shared" ca="1" si="300"/>
        <v>-1.9841195693299229</v>
      </c>
      <c r="P1976" s="246">
        <f t="shared" ca="1" si="301"/>
        <v>0.51252943527337702</v>
      </c>
      <c r="Q1976" s="246">
        <f t="shared" ca="1" si="303"/>
        <v>1.9570374313244927</v>
      </c>
      <c r="R1976" s="4">
        <f t="shared" ca="1" si="304"/>
        <v>0.26189046109685549</v>
      </c>
      <c r="S1976" s="4">
        <f t="shared" ca="1" si="302"/>
        <v>0.94026797008152585</v>
      </c>
      <c r="W1976" s="246">
        <f t="shared" ca="1" si="305"/>
        <v>-1.9841195693299229</v>
      </c>
      <c r="X1976" s="246">
        <f t="shared" ca="1" si="306"/>
        <v>0.51252943527337702</v>
      </c>
      <c r="Y1976" s="246">
        <f t="shared" ca="1" si="307"/>
        <v>1.9570374313244927</v>
      </c>
      <c r="Z1976" s="4">
        <f t="shared" ca="1" si="308"/>
        <v>0.26189046109685549</v>
      </c>
      <c r="AA1976" s="4">
        <f t="shared" ca="1" si="309"/>
        <v>0.59912808855025401</v>
      </c>
    </row>
    <row r="1977" spans="1:27" x14ac:dyDescent="0.25">
      <c r="A1977">
        <v>1945</v>
      </c>
      <c r="B1977" s="176">
        <f ca="1">OFFSET(InputPriceData!B$15,CalculationsAndCharts!$A1977+$A$11,0,1,1)</f>
        <v>38736</v>
      </c>
      <c r="C1977" s="3">
        <f ca="1">OFFSET(InputPriceData!G$15,CalculationsAndCharts!$A1977+$A$11,IF($C$7,8,0),1,1)</f>
        <v>81530400</v>
      </c>
      <c r="D1977" s="4">
        <f ca="1">OFFSET(InputPriceData!C$15,CalculationsAndCharts!$A1977+$A$11,IF($C$7,8,0),1,1)</f>
        <v>108.12</v>
      </c>
      <c r="E1977" s="4">
        <f ca="1">OFFSET(InputPriceData!D$15,CalculationsAndCharts!$A1977+$A$11,IF($C$7,8,0),1,1)</f>
        <v>108.66</v>
      </c>
      <c r="F1977" s="4">
        <f ca="1">OFFSET(InputPriceData!E$15,CalculationsAndCharts!$A1977+$A$11,IF($C$7,8,0),1,1)</f>
        <v>107.85</v>
      </c>
      <c r="G1977" s="4">
        <f ca="1">OFFSET(InputPriceData!F$15,CalculationsAndCharts!$A1977+$A$11,IF($C$7,8,0),1,1)</f>
        <v>108.27</v>
      </c>
      <c r="H1977" s="138"/>
      <c r="I1977" s="138"/>
      <c r="O1977" s="246">
        <f t="shared" ca="1" si="300"/>
        <v>-1.603381909349777E-2</v>
      </c>
      <c r="P1977" s="246">
        <f t="shared" ca="1" si="301"/>
        <v>0.71627463446739681</v>
      </c>
      <c r="Q1977" s="246">
        <f t="shared" ca="1" si="303"/>
        <v>1.974810727875371</v>
      </c>
      <c r="R1977" s="4">
        <f t="shared" ca="1" si="304"/>
        <v>0.36270546050659314</v>
      </c>
      <c r="S1977" s="4">
        <f t="shared" ca="1" si="302"/>
        <v>0.95195433017120146</v>
      </c>
      <c r="W1977" s="246">
        <f t="shared" ca="1" si="305"/>
        <v>-1.603381909349777E-2</v>
      </c>
      <c r="X1977" s="246">
        <f t="shared" ca="1" si="306"/>
        <v>0.71627463446739681</v>
      </c>
      <c r="Y1977" s="246">
        <f t="shared" ca="1" si="307"/>
        <v>1.974810727875371</v>
      </c>
      <c r="Z1977" s="4">
        <f t="shared" ca="1" si="308"/>
        <v>0.36270546050659314</v>
      </c>
      <c r="AA1977" s="4">
        <f t="shared" ca="1" si="309"/>
        <v>0.66607049784613748</v>
      </c>
    </row>
    <row r="1978" spans="1:27" x14ac:dyDescent="0.25">
      <c r="A1978">
        <v>1946</v>
      </c>
      <c r="B1978" s="176">
        <f ca="1">OFFSET(InputPriceData!B$15,CalculationsAndCharts!$A1978+$A$11,0,1,1)</f>
        <v>38735</v>
      </c>
      <c r="C1978" s="3">
        <f ca="1">OFFSET(InputPriceData!G$15,CalculationsAndCharts!$A1978+$A$11,IF($C$7,8,0),1,1)</f>
        <v>75067600</v>
      </c>
      <c r="D1978" s="4">
        <f ca="1">OFFSET(InputPriceData!C$15,CalculationsAndCharts!$A1978+$A$11,IF($C$7,8,0),1,1)</f>
        <v>107.66</v>
      </c>
      <c r="E1978" s="4">
        <f ca="1">OFFSET(InputPriceData!D$15,CalculationsAndCharts!$A1978+$A$11,IF($C$7,8,0),1,1)</f>
        <v>108.77</v>
      </c>
      <c r="F1978" s="4">
        <f ca="1">OFFSET(InputPriceData!E$15,CalculationsAndCharts!$A1978+$A$11,IF($C$7,8,0),1,1)</f>
        <v>107.3</v>
      </c>
      <c r="G1978" s="4">
        <f ca="1">OFFSET(InputPriceData!F$15,CalculationsAndCharts!$A1978+$A$11,IF($C$7,8,0),1,1)</f>
        <v>107.86</v>
      </c>
      <c r="H1978" s="138"/>
      <c r="I1978" s="138"/>
      <c r="O1978" s="246">
        <f t="shared" ca="1" si="300"/>
        <v>-0.3543693469176491</v>
      </c>
      <c r="P1978" s="246">
        <f t="shared" ca="1" si="301"/>
        <v>0.82250430863883717</v>
      </c>
      <c r="Q1978" s="246">
        <f t="shared" ca="1" si="303"/>
        <v>1.9927454368066306</v>
      </c>
      <c r="R1978" s="4">
        <f t="shared" ca="1" si="304"/>
        <v>0.4127493123039831</v>
      </c>
      <c r="S1978" s="4">
        <f t="shared" ca="1" si="302"/>
        <v>0.95718106763056565</v>
      </c>
      <c r="W1978" s="246">
        <f t="shared" ca="1" si="305"/>
        <v>-0.3543693469176491</v>
      </c>
      <c r="X1978" s="246">
        <f t="shared" ca="1" si="306"/>
        <v>0.82250430863883717</v>
      </c>
      <c r="Y1978" s="246">
        <f t="shared" ca="1" si="307"/>
        <v>1.9927454368066306</v>
      </c>
      <c r="Z1978" s="4">
        <f t="shared" ca="1" si="308"/>
        <v>0.4127493123039831</v>
      </c>
      <c r="AA1978" s="4">
        <f t="shared" ca="1" si="309"/>
        <v>0.69757918135177477</v>
      </c>
    </row>
    <row r="1979" spans="1:27" x14ac:dyDescent="0.25">
      <c r="A1979">
        <v>1947</v>
      </c>
      <c r="B1979" s="176">
        <f ca="1">OFFSET(InputPriceData!B$15,CalculationsAndCharts!$A1979+$A$11,0,1,1)</f>
        <v>38734</v>
      </c>
      <c r="C1979" s="3">
        <f ca="1">OFFSET(InputPriceData!G$15,CalculationsAndCharts!$A1979+$A$11,IF($C$7,8,0),1,1)</f>
        <v>52066600</v>
      </c>
      <c r="D1979" s="4">
        <f ca="1">OFFSET(InputPriceData!C$15,CalculationsAndCharts!$A1979+$A$11,IF($C$7,8,0),1,1)</f>
        <v>108.18</v>
      </c>
      <c r="E1979" s="4">
        <f ca="1">OFFSET(InputPriceData!D$15,CalculationsAndCharts!$A1979+$A$11,IF($C$7,8,0),1,1)</f>
        <v>108.37</v>
      </c>
      <c r="F1979" s="4">
        <f ca="1">OFFSET(InputPriceData!E$15,CalculationsAndCharts!$A1979+$A$11,IF($C$7,8,0),1,1)</f>
        <v>107.85</v>
      </c>
      <c r="G1979" s="4">
        <f ca="1">OFFSET(InputPriceData!F$15,CalculationsAndCharts!$A1979+$A$11,IF($C$7,8,0),1,1)</f>
        <v>108.29</v>
      </c>
      <c r="H1979" s="138"/>
      <c r="I1979" s="138"/>
      <c r="O1979" s="246">
        <f t="shared" ca="1" si="300"/>
        <v>0.15518329187562829</v>
      </c>
      <c r="P1979" s="246">
        <f t="shared" ca="1" si="301"/>
        <v>0.86398997541853517</v>
      </c>
      <c r="Q1979" s="246">
        <f t="shared" ca="1" si="303"/>
        <v>2.0108430240228361</v>
      </c>
      <c r="R1979" s="4">
        <f t="shared" ca="1" si="304"/>
        <v>0.42966555076490309</v>
      </c>
      <c r="S1979" s="4">
        <f t="shared" ca="1" si="302"/>
        <v>0.9588710707220236</v>
      </c>
      <c r="W1979" s="246">
        <f t="shared" ca="1" si="305"/>
        <v>0.15518329187562829</v>
      </c>
      <c r="X1979" s="246">
        <f t="shared" ca="1" si="306"/>
        <v>0.86398997541853517</v>
      </c>
      <c r="Y1979" s="246">
        <f t="shared" ca="1" si="307"/>
        <v>2.0108430240228361</v>
      </c>
      <c r="Z1979" s="4">
        <f t="shared" ca="1" si="308"/>
        <v>0.42966555076490309</v>
      </c>
      <c r="AA1979" s="4">
        <f t="shared" ca="1" si="309"/>
        <v>0.70798657422541511</v>
      </c>
    </row>
    <row r="1980" spans="1:27" x14ac:dyDescent="0.25">
      <c r="A1980">
        <v>1948</v>
      </c>
      <c r="B1980" s="176">
        <f ca="1">OFFSET(InputPriceData!B$15,CalculationsAndCharts!$A1980+$A$11,0,1,1)</f>
        <v>38730</v>
      </c>
      <c r="C1980" s="3">
        <f ca="1">OFFSET(InputPriceData!G$15,CalculationsAndCharts!$A1980+$A$11,IF($C$7,8,0),1,1)</f>
        <v>44856700</v>
      </c>
      <c r="D1980" s="4">
        <f ca="1">OFFSET(InputPriceData!C$15,CalculationsAndCharts!$A1980+$A$11,IF($C$7,8,0),1,1)</f>
        <v>108.49</v>
      </c>
      <c r="E1980" s="4">
        <f ca="1">OFFSET(InputPriceData!D$15,CalculationsAndCharts!$A1980+$A$11,IF($C$7,8,0),1,1)</f>
        <v>108.77</v>
      </c>
      <c r="F1980" s="4">
        <f ca="1">OFFSET(InputPriceData!E$15,CalculationsAndCharts!$A1980+$A$11,IF($C$7,8,0),1,1)</f>
        <v>108.17</v>
      </c>
      <c r="G1980" s="4">
        <f ca="1">OFFSET(InputPriceData!F$15,CalculationsAndCharts!$A1980+$A$11,IF($C$7,8,0),1,1)</f>
        <v>108.58</v>
      </c>
      <c r="H1980" s="138"/>
      <c r="I1980" s="138"/>
      <c r="O1980" s="246">
        <f t="shared" ca="1" si="300"/>
        <v>0.56534085033192527</v>
      </c>
      <c r="P1980" s="246">
        <f t="shared" ca="1" si="301"/>
        <v>0.80995815675424021</v>
      </c>
      <c r="Q1980" s="246">
        <f t="shared" ca="1" si="303"/>
        <v>2.0291049687415099</v>
      </c>
      <c r="R1980" s="4">
        <f t="shared" ca="1" si="304"/>
        <v>0.39917016085007762</v>
      </c>
      <c r="S1980" s="4">
        <f t="shared" ca="1" si="302"/>
        <v>0.95579706094748307</v>
      </c>
      <c r="W1980" s="246">
        <f t="shared" ca="1" si="305"/>
        <v>0.56534085033192527</v>
      </c>
      <c r="X1980" s="246">
        <f t="shared" ca="1" si="306"/>
        <v>0.80995815675424021</v>
      </c>
      <c r="Y1980" s="246">
        <f t="shared" ca="1" si="307"/>
        <v>2.0291049687415099</v>
      </c>
      <c r="Z1980" s="4">
        <f t="shared" ca="1" si="308"/>
        <v>0.39917016085007762</v>
      </c>
      <c r="AA1980" s="4">
        <f t="shared" ca="1" si="309"/>
        <v>0.68913699137251549</v>
      </c>
    </row>
    <row r="1981" spans="1:27" x14ac:dyDescent="0.25">
      <c r="A1981">
        <v>1949</v>
      </c>
      <c r="B1981" s="176">
        <f ca="1">OFFSET(InputPriceData!B$15,CalculationsAndCharts!$A1981+$A$11,0,1,1)</f>
        <v>38729</v>
      </c>
      <c r="C1981" s="3">
        <f ca="1">OFFSET(InputPriceData!G$15,CalculationsAndCharts!$A1981+$A$11,IF($C$7,8,0),1,1)</f>
        <v>40509200</v>
      </c>
      <c r="D1981" s="4">
        <f ca="1">OFFSET(InputPriceData!C$15,CalculationsAndCharts!$A1981+$A$11,IF($C$7,8,0),1,1)</f>
        <v>108.92</v>
      </c>
      <c r="E1981" s="4">
        <f ca="1">OFFSET(InputPriceData!D$15,CalculationsAndCharts!$A1981+$A$11,IF($C$7,8,0),1,1)</f>
        <v>109.09</v>
      </c>
      <c r="F1981" s="4">
        <f ca="1">OFFSET(InputPriceData!E$15,CalculationsAndCharts!$A1981+$A$11,IF($C$7,8,0),1,1)</f>
        <v>108.38</v>
      </c>
      <c r="G1981" s="4">
        <f ca="1">OFFSET(InputPriceData!F$15,CalculationsAndCharts!$A1981+$A$11,IF($C$7,8,0),1,1)</f>
        <v>108.68</v>
      </c>
      <c r="H1981" s="138"/>
      <c r="I1981" s="138"/>
      <c r="O1981" s="246">
        <f t="shared" ca="1" si="300"/>
        <v>0.81372071705076632</v>
      </c>
      <c r="P1981" s="246">
        <f t="shared" ca="1" si="301"/>
        <v>0.67030237188519326</v>
      </c>
      <c r="Q1981" s="246">
        <f t="shared" ca="1" si="303"/>
        <v>2.0475327636140364</v>
      </c>
      <c r="R1981" s="4">
        <f t="shared" ca="1" si="304"/>
        <v>0.32737076729461628</v>
      </c>
      <c r="S1981" s="4">
        <f t="shared" ca="1" si="302"/>
        <v>0.94804482243840305</v>
      </c>
      <c r="W1981" s="246">
        <f t="shared" ca="1" si="305"/>
        <v>0.81372071705076632</v>
      </c>
      <c r="X1981" s="246">
        <f t="shared" ca="1" si="306"/>
        <v>0.67030237188519326</v>
      </c>
      <c r="Y1981" s="246">
        <f t="shared" ca="1" si="307"/>
        <v>2.0475327636140364</v>
      </c>
      <c r="Z1981" s="4">
        <f t="shared" ca="1" si="308"/>
        <v>0.32737076729461628</v>
      </c>
      <c r="AA1981" s="4">
        <f t="shared" ca="1" si="309"/>
        <v>0.64315120580259511</v>
      </c>
    </row>
    <row r="1982" spans="1:27" x14ac:dyDescent="0.25">
      <c r="A1982">
        <v>1950</v>
      </c>
      <c r="B1982" s="176">
        <f ca="1">OFFSET(InputPriceData!B$15,CalculationsAndCharts!$A1982+$A$11,0,1,1)</f>
        <v>38728</v>
      </c>
      <c r="C1982" s="3">
        <f ca="1">OFFSET(InputPriceData!G$15,CalculationsAndCharts!$A1982+$A$11,IF($C$7,8,0),1,1)</f>
        <v>49598900</v>
      </c>
      <c r="D1982" s="4">
        <f ca="1">OFFSET(InputPriceData!C$15,CalculationsAndCharts!$A1982+$A$11,IF($C$7,8,0),1,1)</f>
        <v>108.87</v>
      </c>
      <c r="E1982" s="4">
        <f ca="1">OFFSET(InputPriceData!D$15,CalculationsAndCharts!$A1982+$A$11,IF($C$7,8,0),1,1)</f>
        <v>109.22</v>
      </c>
      <c r="F1982" s="4">
        <f ca="1">OFFSET(InputPriceData!E$15,CalculationsAndCharts!$A1982+$A$11,IF($C$7,8,0),1,1)</f>
        <v>108.62</v>
      </c>
      <c r="G1982" s="4">
        <f ca="1">OFFSET(InputPriceData!F$15,CalculationsAndCharts!$A1982+$A$11,IF($C$7,8,0),1,1)</f>
        <v>109.11</v>
      </c>
      <c r="H1982" s="138"/>
      <c r="I1982" s="138"/>
      <c r="O1982" s="246">
        <f t="shared" ca="1" si="300"/>
        <v>1.4286706690601336</v>
      </c>
      <c r="P1982" s="246">
        <f t="shared" ca="1" si="301"/>
        <v>0.45490968821106637</v>
      </c>
      <c r="Q1982" s="246">
        <f t="shared" ca="1" si="303"/>
        <v>2.0661279148476654</v>
      </c>
      <c r="R1982" s="4">
        <f t="shared" ca="1" si="304"/>
        <v>0.22017498768686189</v>
      </c>
      <c r="S1982" s="4">
        <f t="shared" ca="1" si="302"/>
        <v>0.93491464857284767</v>
      </c>
      <c r="W1982" s="246">
        <f t="shared" ca="1" si="305"/>
        <v>1.4286706690601336</v>
      </c>
      <c r="X1982" s="246">
        <f t="shared" ca="1" si="306"/>
        <v>0.45490968821106637</v>
      </c>
      <c r="Y1982" s="246">
        <f t="shared" ca="1" si="307"/>
        <v>2.0661279148476654</v>
      </c>
      <c r="Z1982" s="4">
        <f t="shared" ca="1" si="308"/>
        <v>0.22017498768686189</v>
      </c>
      <c r="AA1982" s="4">
        <f t="shared" ca="1" si="309"/>
        <v>0.56997710670650292</v>
      </c>
    </row>
    <row r="1983" spans="1:27" x14ac:dyDescent="0.25">
      <c r="A1983">
        <v>1951</v>
      </c>
      <c r="B1983" s="176">
        <f ca="1">OFFSET(InputPriceData!B$15,CalculationsAndCharts!$A1983+$A$11,0,1,1)</f>
        <v>38727</v>
      </c>
      <c r="C1983" s="3">
        <f ca="1">OFFSET(InputPriceData!G$15,CalculationsAndCharts!$A1983+$A$11,IF($C$7,8,0),1,1)</f>
        <v>44960800</v>
      </c>
      <c r="D1983" s="4">
        <f ca="1">OFFSET(InputPriceData!C$15,CalculationsAndCharts!$A1983+$A$11,IF($C$7,8,0),1,1)</f>
        <v>108.34</v>
      </c>
      <c r="E1983" s="4">
        <f ca="1">OFFSET(InputPriceData!D$15,CalculationsAndCharts!$A1983+$A$11,IF($C$7,8,0),1,1)</f>
        <v>108.84</v>
      </c>
      <c r="F1983" s="4">
        <f ca="1">OFFSET(InputPriceData!E$15,CalculationsAndCharts!$A1983+$A$11,IF($C$7,8,0),1,1)</f>
        <v>108.23</v>
      </c>
      <c r="G1983" s="4">
        <f ca="1">OFFSET(InputPriceData!F$15,CalculationsAndCharts!$A1983+$A$11,IF($C$7,8,0),1,1)</f>
        <v>108.77</v>
      </c>
      <c r="H1983" s="138"/>
      <c r="I1983" s="138"/>
      <c r="O1983" s="246">
        <f t="shared" ca="1" si="300"/>
        <v>1.2924404061866848</v>
      </c>
      <c r="P1983" s="246">
        <f t="shared" ca="1" si="301"/>
        <v>0.20114385721027045</v>
      </c>
      <c r="Q1983" s="246">
        <f t="shared" ca="1" si="303"/>
        <v>2.084891942328623</v>
      </c>
      <c r="R1983" s="4">
        <f t="shared" ca="1" si="304"/>
        <v>9.6476873993580778E-2</v>
      </c>
      <c r="S1983" s="4">
        <f t="shared" ca="1" si="302"/>
        <v>0.91686613341349665</v>
      </c>
      <c r="W1983" s="246">
        <f t="shared" ca="1" si="305"/>
        <v>1.2924404061866848</v>
      </c>
      <c r="X1983" s="246">
        <f t="shared" ca="1" si="306"/>
        <v>0.20114385721027045</v>
      </c>
      <c r="Y1983" s="246">
        <f t="shared" ca="1" si="307"/>
        <v>2.084891942328623</v>
      </c>
      <c r="Z1983" s="4">
        <f t="shared" ca="1" si="308"/>
        <v>9.6476873993580778E-2</v>
      </c>
      <c r="AA1983" s="4">
        <f t="shared" ca="1" si="309"/>
        <v>0.4780293625627034</v>
      </c>
    </row>
    <row r="1984" spans="1:27" x14ac:dyDescent="0.25">
      <c r="A1984">
        <v>1952</v>
      </c>
      <c r="B1984" s="176">
        <f ca="1">OFFSET(InputPriceData!B$15,CalculationsAndCharts!$A1984+$A$11,0,1,1)</f>
        <v>38726</v>
      </c>
      <c r="C1984" s="3">
        <f ca="1">OFFSET(InputPriceData!G$15,CalculationsAndCharts!$A1984+$A$11,IF($C$7,8,0),1,1)</f>
        <v>43527400</v>
      </c>
      <c r="D1984" s="4">
        <f ca="1">OFFSET(InputPriceData!C$15,CalculationsAndCharts!$A1984+$A$11,IF($C$7,8,0),1,1)</f>
        <v>108.36</v>
      </c>
      <c r="E1984" s="4">
        <f ca="1">OFFSET(InputPriceData!D$15,CalculationsAndCharts!$A1984+$A$11,IF($C$7,8,0),1,1)</f>
        <v>108.9</v>
      </c>
      <c r="F1984" s="4">
        <f ca="1">OFFSET(InputPriceData!E$15,CalculationsAndCharts!$A1984+$A$11,IF($C$7,8,0),1,1)</f>
        <v>108.33</v>
      </c>
      <c r="G1984" s="4">
        <f ca="1">OFFSET(InputPriceData!F$15,CalculationsAndCharts!$A1984+$A$11,IF($C$7,8,0),1,1)</f>
        <v>108.66</v>
      </c>
      <c r="H1984" s="138"/>
      <c r="I1984" s="138"/>
      <c r="O1984" s="246">
        <f t="shared" ca="1" si="300"/>
        <v>1.381449746864289</v>
      </c>
      <c r="P1984" s="246">
        <f t="shared" ca="1" si="301"/>
        <v>-5.1700128078719876E-2</v>
      </c>
      <c r="Q1984" s="246">
        <f t="shared" ca="1" si="303"/>
        <v>2.1038263797463399</v>
      </c>
      <c r="R1984" s="4">
        <f t="shared" ca="1" si="304"/>
        <v>-2.4574332072475204E-2</v>
      </c>
      <c r="S1984" s="4">
        <f t="shared" ca="1" si="302"/>
        <v>0.89522527479168834</v>
      </c>
      <c r="W1984" s="246">
        <f t="shared" ca="1" si="305"/>
        <v>1.381449746864289</v>
      </c>
      <c r="X1984" s="246">
        <f t="shared" ca="1" si="306"/>
        <v>-5.1700128078719876E-2</v>
      </c>
      <c r="Y1984" s="246">
        <f t="shared" ca="1" si="307"/>
        <v>2.1038263797463399</v>
      </c>
      <c r="Z1984" s="4">
        <f t="shared" ca="1" si="308"/>
        <v>-2.4574332072475204E-2</v>
      </c>
      <c r="AA1984" s="4">
        <f t="shared" ca="1" si="309"/>
        <v>0.3791526370511446</v>
      </c>
    </row>
    <row r="1985" spans="1:27" x14ac:dyDescent="0.25">
      <c r="A1985">
        <v>1953</v>
      </c>
      <c r="B1985" s="176">
        <f ca="1">OFFSET(InputPriceData!B$15,CalculationsAndCharts!$A1985+$A$11,0,1,1)</f>
        <v>38723</v>
      </c>
      <c r="C1985" s="3">
        <f ca="1">OFFSET(InputPriceData!G$15,CalculationsAndCharts!$A1985+$A$11,IF($C$7,8,0),1,1)</f>
        <v>62885900</v>
      </c>
      <c r="D1985" s="4">
        <f ca="1">OFFSET(InputPriceData!C$15,CalculationsAndCharts!$A1985+$A$11,IF($C$7,8,0),1,1)</f>
        <v>108.03</v>
      </c>
      <c r="E1985" s="4">
        <f ca="1">OFFSET(InputPriceData!D$15,CalculationsAndCharts!$A1985+$A$11,IF($C$7,8,0),1,1)</f>
        <v>108.5</v>
      </c>
      <c r="F1985" s="4">
        <f ca="1">OFFSET(InputPriceData!E$15,CalculationsAndCharts!$A1985+$A$11,IF($C$7,8,0),1,1)</f>
        <v>107.47</v>
      </c>
      <c r="G1985" s="4">
        <f ca="1">OFFSET(InputPriceData!F$15,CalculationsAndCharts!$A1985+$A$11,IF($C$7,8,0),1,1)</f>
        <v>108.38</v>
      </c>
      <c r="H1985" s="138"/>
      <c r="I1985" s="138"/>
      <c r="O1985" s="246">
        <f t="shared" ca="1" si="300"/>
        <v>1.2980672117550358</v>
      </c>
      <c r="P1985" s="246">
        <f t="shared" ca="1" si="301"/>
        <v>-0.2748637177721765</v>
      </c>
      <c r="Q1985" s="246">
        <f t="shared" ca="1" si="303"/>
        <v>2.1229327747188091</v>
      </c>
      <c r="R1985" s="4">
        <f t="shared" ca="1" si="304"/>
        <v>-0.12947358533695599</v>
      </c>
      <c r="S1985" s="4">
        <f t="shared" ca="1" si="302"/>
        <v>0.87215539163657385</v>
      </c>
      <c r="W1985" s="246">
        <f t="shared" ca="1" si="305"/>
        <v>1.2980672117550358</v>
      </c>
      <c r="X1985" s="246">
        <f t="shared" ca="1" si="306"/>
        <v>-0.2748637177721765</v>
      </c>
      <c r="Y1985" s="246">
        <f t="shared" ca="1" si="307"/>
        <v>2.1229327747188091</v>
      </c>
      <c r="Z1985" s="4">
        <f t="shared" ca="1" si="308"/>
        <v>-0.12947358533695599</v>
      </c>
      <c r="AA1985" s="4">
        <f t="shared" ca="1" si="309"/>
        <v>0.28530204619286825</v>
      </c>
    </row>
    <row r="1986" spans="1:27" x14ac:dyDescent="0.25">
      <c r="A1986">
        <v>1954</v>
      </c>
      <c r="B1986" s="176">
        <f ca="1">OFFSET(InputPriceData!B$15,CalculationsAndCharts!$A1986+$A$11,0,1,1)</f>
        <v>38722</v>
      </c>
      <c r="C1986" s="3">
        <f ca="1">OFFSET(InputPriceData!G$15,CalculationsAndCharts!$A1986+$A$11,IF($C$7,8,0),1,1)</f>
        <v>47307500</v>
      </c>
      <c r="D1986" s="4">
        <f ca="1">OFFSET(InputPriceData!C$15,CalculationsAndCharts!$A1986+$A$11,IF($C$7,8,0),1,1)</f>
        <v>107.3</v>
      </c>
      <c r="E1986" s="4">
        <f ca="1">OFFSET(InputPriceData!D$15,CalculationsAndCharts!$A1986+$A$11,IF($C$7,8,0),1,1)</f>
        <v>107.67</v>
      </c>
      <c r="F1986" s="4">
        <f ca="1">OFFSET(InputPriceData!E$15,CalculationsAndCharts!$A1986+$A$11,IF($C$7,8,0),1,1)</f>
        <v>107.07</v>
      </c>
      <c r="G1986" s="4">
        <f ca="1">OFFSET(InputPriceData!F$15,CalculationsAndCharts!$A1986+$A$11,IF($C$7,8,0),1,1)</f>
        <v>107.49</v>
      </c>
      <c r="H1986" s="138"/>
      <c r="I1986" s="138"/>
      <c r="O1986" s="246">
        <f t="shared" ca="1" si="300"/>
        <v>0.56622224751698469</v>
      </c>
      <c r="P1986" s="246">
        <f t="shared" ca="1" si="301"/>
        <v>-0.42390565524539786</v>
      </c>
      <c r="Q1986" s="246">
        <f t="shared" ca="1" si="303"/>
        <v>2.1422126889190807</v>
      </c>
      <c r="R1986" s="4">
        <f t="shared" ca="1" si="304"/>
        <v>-0.19788215121594321</v>
      </c>
      <c r="S1986" s="4">
        <f t="shared" ca="1" si="302"/>
        <v>0.85425558907259125</v>
      </c>
      <c r="W1986" s="246">
        <f t="shared" ca="1" si="305"/>
        <v>0.56622224751698469</v>
      </c>
      <c r="X1986" s="246">
        <f t="shared" ca="1" si="306"/>
        <v>-0.42390565524539786</v>
      </c>
      <c r="Y1986" s="246">
        <f t="shared" ca="1" si="307"/>
        <v>2.1422126889190807</v>
      </c>
      <c r="Z1986" s="4">
        <f t="shared" ca="1" si="308"/>
        <v>-0.19788215121594321</v>
      </c>
      <c r="AA1986" s="4">
        <f t="shared" ca="1" si="309"/>
        <v>0.21949120555536758</v>
      </c>
    </row>
    <row r="1987" spans="1:27" x14ac:dyDescent="0.25">
      <c r="A1987">
        <v>1955</v>
      </c>
      <c r="B1987" s="176">
        <f ca="1">OFFSET(InputPriceData!B$15,CalculationsAndCharts!$A1987+$A$11,0,1,1)</f>
        <v>38721</v>
      </c>
      <c r="C1987" s="3">
        <f ca="1">OFFSET(InputPriceData!G$15,CalculationsAndCharts!$A1987+$A$11,IF($C$7,8,0),1,1)</f>
        <v>51899600</v>
      </c>
      <c r="D1987" s="4">
        <f ca="1">OFFSET(InputPriceData!C$15,CalculationsAndCharts!$A1987+$A$11,IF($C$7,8,0),1,1)</f>
        <v>107.05</v>
      </c>
      <c r="E1987" s="4">
        <f ca="1">OFFSET(InputPriceData!D$15,CalculationsAndCharts!$A1987+$A$11,IF($C$7,8,0),1,1)</f>
        <v>107.58</v>
      </c>
      <c r="F1987" s="4">
        <f ca="1">OFFSET(InputPriceData!E$15,CalculationsAndCharts!$A1987+$A$11,IF($C$7,8,0),1,1)</f>
        <v>106.91</v>
      </c>
      <c r="G1987" s="4">
        <f ca="1">OFFSET(InputPriceData!F$15,CalculationsAndCharts!$A1987+$A$11,IF($C$7,8,0),1,1)</f>
        <v>107.42</v>
      </c>
      <c r="H1987" s="138"/>
      <c r="I1987" s="138"/>
      <c r="O1987" s="246">
        <f t="shared" ca="1" si="300"/>
        <v>0.62287191870556069</v>
      </c>
      <c r="P1987" s="246">
        <f t="shared" ca="1" si="301"/>
        <v>-0.48922921302019812</v>
      </c>
      <c r="Q1987" s="246">
        <f t="shared" ca="1" si="303"/>
        <v>2.1616676982029071</v>
      </c>
      <c r="R1987" s="4">
        <f t="shared" ca="1" si="304"/>
        <v>-0.2263202681091625</v>
      </c>
      <c r="S1987" s="4">
        <f t="shared" ca="1" si="302"/>
        <v>0.84599997994397802</v>
      </c>
      <c r="W1987" s="246">
        <f t="shared" ca="1" si="305"/>
        <v>0.62287191870556069</v>
      </c>
      <c r="X1987" s="246">
        <f t="shared" ca="1" si="306"/>
        <v>-0.48922921302019812</v>
      </c>
      <c r="Y1987" s="246">
        <f t="shared" ca="1" si="307"/>
        <v>2.1616676982029071</v>
      </c>
      <c r="Z1987" s="4">
        <f t="shared" ca="1" si="308"/>
        <v>-0.2263202681091625</v>
      </c>
      <c r="AA1987" s="4">
        <f t="shared" ca="1" si="309"/>
        <v>0.19096767395907821</v>
      </c>
    </row>
    <row r="1988" spans="1:27" x14ac:dyDescent="0.25">
      <c r="A1988">
        <v>1956</v>
      </c>
      <c r="B1988" s="176">
        <f ca="1">OFFSET(InputPriceData!B$15,CalculationsAndCharts!$A1988+$A$11,0,1,1)</f>
        <v>38720</v>
      </c>
      <c r="C1988" s="3">
        <f ca="1">OFFSET(InputPriceData!G$15,CalculationsAndCharts!$A1988+$A$11,IF($C$7,8,0),1,1)</f>
        <v>73256700</v>
      </c>
      <c r="D1988" s="4">
        <f ca="1">OFFSET(InputPriceData!C$15,CalculationsAndCharts!$A1988+$A$11,IF($C$7,8,0),1,1)</f>
        <v>105.64</v>
      </c>
      <c r="E1988" s="4">
        <f ca="1">OFFSET(InputPriceData!D$15,CalculationsAndCharts!$A1988+$A$11,IF($C$7,8,0),1,1)</f>
        <v>107.16</v>
      </c>
      <c r="F1988" s="4">
        <f ca="1">OFFSET(InputPriceData!E$15,CalculationsAndCharts!$A1988+$A$11,IF($C$7,8,0),1,1)</f>
        <v>104.96</v>
      </c>
      <c r="G1988" s="4">
        <f ca="1">OFFSET(InputPriceData!F$15,CalculationsAndCharts!$A1988+$A$11,IF($C$7,8,0),1,1)</f>
        <v>106.91</v>
      </c>
      <c r="H1988" s="138"/>
      <c r="I1988" s="138"/>
      <c r="O1988" s="246">
        <f t="shared" ca="1" si="300"/>
        <v>0.22328050397297805</v>
      </c>
      <c r="P1988" s="246">
        <f t="shared" ca="1" si="301"/>
        <v>-0.45755866103811821</v>
      </c>
      <c r="Q1988" s="246">
        <f t="shared" ca="1" si="303"/>
        <v>2.1812993927375448</v>
      </c>
      <c r="R1988" s="4">
        <f t="shared" ca="1" si="304"/>
        <v>-0.20976426370516665</v>
      </c>
      <c r="S1988" s="4">
        <f t="shared" ca="1" si="302"/>
        <v>0.85086956046981366</v>
      </c>
      <c r="W1988" s="246">
        <f t="shared" ca="1" si="305"/>
        <v>0.22328050397297805</v>
      </c>
      <c r="X1988" s="246">
        <f t="shared" ca="1" si="306"/>
        <v>-0.45755866103811821</v>
      </c>
      <c r="Y1988" s="246">
        <f t="shared" ca="1" si="307"/>
        <v>2.1812993927375448</v>
      </c>
      <c r="Z1988" s="4">
        <f t="shared" ca="1" si="308"/>
        <v>-0.20976426370516665</v>
      </c>
      <c r="AA1988" s="4">
        <f t="shared" ca="1" si="309"/>
        <v>0.20765955800973426</v>
      </c>
    </row>
    <row r="1989" spans="1:27" x14ac:dyDescent="0.25">
      <c r="A1989">
        <v>1957</v>
      </c>
      <c r="B1989" s="176">
        <f ca="1">OFFSET(InputPriceData!B$15,CalculationsAndCharts!$A1989+$A$11,0,1,1)</f>
        <v>38716</v>
      </c>
      <c r="C1989" s="3">
        <f ca="1">OFFSET(InputPriceData!G$15,CalculationsAndCharts!$A1989+$A$11,IF($C$7,8,0),1,1)</f>
        <v>44645600</v>
      </c>
      <c r="D1989" s="4">
        <f ca="1">OFFSET(InputPriceData!C$15,CalculationsAndCharts!$A1989+$A$11,IF($C$7,8,0),1,1)</f>
        <v>105.3</v>
      </c>
      <c r="E1989" s="4">
        <f ca="1">OFFSET(InputPriceData!D$15,CalculationsAndCharts!$A1989+$A$11,IF($C$7,8,0),1,1)</f>
        <v>105.52</v>
      </c>
      <c r="F1989" s="4">
        <f ca="1">OFFSET(InputPriceData!E$15,CalculationsAndCharts!$A1989+$A$11,IF($C$7,8,0),1,1)</f>
        <v>104.93</v>
      </c>
      <c r="G1989" s="4">
        <f ca="1">OFFSET(InputPriceData!F$15,CalculationsAndCharts!$A1989+$A$11,IF($C$7,8,0),1,1)</f>
        <v>105.06</v>
      </c>
      <c r="H1989" s="138"/>
      <c r="I1989" s="138"/>
      <c r="O1989" s="246">
        <f t="shared" ca="1" si="300"/>
        <v>-1.6154905977685519</v>
      </c>
      <c r="P1989" s="246">
        <f t="shared" ca="1" si="301"/>
        <v>-0.29967591732573995</v>
      </c>
      <c r="Q1989" s="246">
        <f t="shared" ca="1" si="303"/>
        <v>2.2011093771317305</v>
      </c>
      <c r="R1989" s="4">
        <f t="shared" ca="1" si="304"/>
        <v>-0.13614767191453619</v>
      </c>
      <c r="S1989" s="4">
        <f t="shared" ca="1" si="302"/>
        <v>0.87051962654440251</v>
      </c>
      <c r="W1989" s="246">
        <f t="shared" ca="1" si="305"/>
        <v>-1.6154905977685519</v>
      </c>
      <c r="X1989" s="246">
        <f t="shared" ca="1" si="306"/>
        <v>-0.29967591732573995</v>
      </c>
      <c r="Y1989" s="246">
        <f t="shared" ca="1" si="307"/>
        <v>2.2011093771317305</v>
      </c>
      <c r="Z1989" s="4">
        <f t="shared" ca="1" si="308"/>
        <v>-0.13614767191453619</v>
      </c>
      <c r="AA1989" s="4">
        <f t="shared" ca="1" si="309"/>
        <v>0.27904908118685617</v>
      </c>
    </row>
    <row r="1990" spans="1:27" x14ac:dyDescent="0.25">
      <c r="A1990">
        <v>1958</v>
      </c>
      <c r="B1990" s="176">
        <f ca="1">OFFSET(InputPriceData!B$15,CalculationsAndCharts!$A1990+$A$11,0,1,1)</f>
        <v>38715</v>
      </c>
      <c r="C1990" s="3">
        <f ca="1">OFFSET(InputPriceData!G$15,CalculationsAndCharts!$A1990+$A$11,IF($C$7,8,0),1,1)</f>
        <v>32788900</v>
      </c>
      <c r="D1990" s="4">
        <f ca="1">OFFSET(InputPriceData!C$15,CalculationsAndCharts!$A1990+$A$11,IF($C$7,8,0),1,1)</f>
        <v>106.09</v>
      </c>
      <c r="E1990" s="4">
        <f ca="1">OFFSET(InputPriceData!D$15,CalculationsAndCharts!$A1990+$A$11,IF($C$7,8,0),1,1)</f>
        <v>106.29</v>
      </c>
      <c r="F1990" s="4">
        <f ca="1">OFFSET(InputPriceData!E$15,CalculationsAndCharts!$A1990+$A$11,IF($C$7,8,0),1,1)</f>
        <v>105.53</v>
      </c>
      <c r="G1990" s="4">
        <f ca="1">OFFSET(InputPriceData!F$15,CalculationsAndCharts!$A1990+$A$11,IF($C$7,8,0),1,1)</f>
        <v>105.64</v>
      </c>
      <c r="H1990" s="138"/>
      <c r="I1990" s="138"/>
      <c r="O1990" s="246">
        <f t="shared" ca="1" si="300"/>
        <v>-1.0801552732913802</v>
      </c>
      <c r="P1990" s="246">
        <f t="shared" ca="1" si="301"/>
        <v>-0.10233585269922583</v>
      </c>
      <c r="Q1990" s="246">
        <f t="shared" ca="1" si="303"/>
        <v>2.2210992705668322</v>
      </c>
      <c r="R1990" s="4">
        <f t="shared" ca="1" si="304"/>
        <v>-4.6074416418636424E-2</v>
      </c>
      <c r="S1990" s="4">
        <f t="shared" ca="1" si="302"/>
        <v>0.89086714918611987</v>
      </c>
      <c r="W1990" s="246">
        <f t="shared" ca="1" si="305"/>
        <v>-1.0801552732913802</v>
      </c>
      <c r="X1990" s="246">
        <f t="shared" ca="1" si="306"/>
        <v>-0.10233585269922583</v>
      </c>
      <c r="Y1990" s="246">
        <f t="shared" ca="1" si="307"/>
        <v>2.2210992705668322</v>
      </c>
      <c r="Z1990" s="4">
        <f t="shared" ca="1" si="308"/>
        <v>-4.6074416418636424E-2</v>
      </c>
      <c r="AA1990" s="4">
        <f t="shared" ca="1" si="309"/>
        <v>0.36057081961795834</v>
      </c>
    </row>
    <row r="1991" spans="1:27" x14ac:dyDescent="0.25">
      <c r="A1991">
        <v>1959</v>
      </c>
      <c r="B1991" s="176">
        <f ca="1">OFFSET(InputPriceData!B$15,CalculationsAndCharts!$A1991+$A$11,0,1,1)</f>
        <v>38714</v>
      </c>
      <c r="C1991" s="3">
        <f ca="1">OFFSET(InputPriceData!G$15,CalculationsAndCharts!$A1991+$A$11,IF($C$7,8,0),1,1)</f>
        <v>30764300</v>
      </c>
      <c r="D1991" s="4">
        <f ca="1">OFFSET(InputPriceData!C$15,CalculationsAndCharts!$A1991+$A$11,IF($C$7,8,0),1,1)</f>
        <v>106.1</v>
      </c>
      <c r="E1991" s="4">
        <f ca="1">OFFSET(InputPriceData!D$15,CalculationsAndCharts!$A1991+$A$11,IF($C$7,8,0),1,1)</f>
        <v>106.31</v>
      </c>
      <c r="F1991" s="4">
        <f ca="1">OFFSET(InputPriceData!E$15,CalculationsAndCharts!$A1991+$A$11,IF($C$7,8,0),1,1)</f>
        <v>105.9</v>
      </c>
      <c r="G1991" s="4">
        <f ca="1">OFFSET(InputPriceData!F$15,CalculationsAndCharts!$A1991+$A$11,IF($C$7,8,0),1,1)</f>
        <v>106.11</v>
      </c>
      <c r="H1991" s="138"/>
      <c r="I1991" s="138"/>
      <c r="O1991" s="246">
        <f t="shared" ca="1" si="300"/>
        <v>-0.60788948653266184</v>
      </c>
      <c r="P1991" s="246">
        <f t="shared" ca="1" si="301"/>
        <v>5.1919837597183133E-2</v>
      </c>
      <c r="Q1991" s="246">
        <f t="shared" ca="1" si="303"/>
        <v>2.2412707069291948</v>
      </c>
      <c r="R1991" s="4">
        <f t="shared" ca="1" si="304"/>
        <v>2.316535768600636E-2</v>
      </c>
      <c r="S1991" s="4">
        <f t="shared" ca="1" si="302"/>
        <v>0.90431152768739487</v>
      </c>
      <c r="W1991" s="246">
        <f t="shared" ca="1" si="305"/>
        <v>-0.60788948653266184</v>
      </c>
      <c r="X1991" s="246">
        <f t="shared" ca="1" si="306"/>
        <v>5.1919837597183133E-2</v>
      </c>
      <c r="Y1991" s="246">
        <f t="shared" ca="1" si="307"/>
        <v>2.2412707069291948</v>
      </c>
      <c r="Z1991" s="4">
        <f t="shared" ca="1" si="308"/>
        <v>2.316535768600636E-2</v>
      </c>
      <c r="AA1991" s="4">
        <f t="shared" ca="1" si="309"/>
        <v>0.41928024692968507</v>
      </c>
    </row>
    <row r="1992" spans="1:27" x14ac:dyDescent="0.25">
      <c r="A1992">
        <v>1960</v>
      </c>
      <c r="B1992" s="176">
        <f ca="1">OFFSET(InputPriceData!B$15,CalculationsAndCharts!$A1992+$A$11,0,1,1)</f>
        <v>38713</v>
      </c>
      <c r="C1992" s="3">
        <f ca="1">OFFSET(InputPriceData!G$15,CalculationsAndCharts!$A1992+$A$11,IF($C$7,8,0),1,1)</f>
        <v>44499500</v>
      </c>
      <c r="D1992" s="4">
        <f ca="1">OFFSET(InputPriceData!C$15,CalculationsAndCharts!$A1992+$A$11,IF($C$7,8,0),1,1)</f>
        <v>107.13</v>
      </c>
      <c r="E1992" s="4">
        <f ca="1">OFFSET(InputPriceData!D$15,CalculationsAndCharts!$A1992+$A$11,IF($C$7,8,0),1,1)</f>
        <v>107.2</v>
      </c>
      <c r="F1992" s="4">
        <f ca="1">OFFSET(InputPriceData!E$15,CalculationsAndCharts!$A1992+$A$11,IF($C$7,8,0),1,1)</f>
        <v>105.79</v>
      </c>
      <c r="G1992" s="4">
        <f ca="1">OFFSET(InputPriceData!F$15,CalculationsAndCharts!$A1992+$A$11,IF($C$7,8,0),1,1)</f>
        <v>105.87</v>
      </c>
      <c r="H1992" s="138"/>
      <c r="I1992" s="138"/>
      <c r="O1992" s="246">
        <f t="shared" ca="1" si="300"/>
        <v>-0.83310315632898713</v>
      </c>
      <c r="P1992" s="246">
        <f t="shared" ca="1" si="301"/>
        <v>0.18206123428431717</v>
      </c>
      <c r="Q1992" s="246">
        <f t="shared" ca="1" si="303"/>
        <v>2.2616253349436879</v>
      </c>
      <c r="R1992" s="4">
        <f t="shared" ca="1" si="304"/>
        <v>8.0500174574163183E-2</v>
      </c>
      <c r="S1992" s="4">
        <f t="shared" ca="1" si="302"/>
        <v>0.91426176598286979</v>
      </c>
      <c r="W1992" s="246">
        <f t="shared" ca="1" si="305"/>
        <v>-0.83310315632898713</v>
      </c>
      <c r="X1992" s="246">
        <f t="shared" ca="1" si="306"/>
        <v>0.18206123428431717</v>
      </c>
      <c r="Y1992" s="246">
        <f t="shared" ca="1" si="307"/>
        <v>2.2616253349436879</v>
      </c>
      <c r="Z1992" s="4">
        <f t="shared" ca="1" si="308"/>
        <v>8.0500174574163183E-2</v>
      </c>
      <c r="AA1992" s="4">
        <f t="shared" ca="1" si="309"/>
        <v>0.46551069760483149</v>
      </c>
    </row>
    <row r="1993" spans="1:27" x14ac:dyDescent="0.25">
      <c r="A1993">
        <v>1961</v>
      </c>
      <c r="B1993" s="176">
        <f ca="1">OFFSET(InputPriceData!B$15,CalculationsAndCharts!$A1993+$A$11,0,1,1)</f>
        <v>38709</v>
      </c>
      <c r="C1993" s="3">
        <f ca="1">OFFSET(InputPriceData!G$15,CalculationsAndCharts!$A1993+$A$11,IF($C$7,8,0),1,1)</f>
        <v>27977300</v>
      </c>
      <c r="D1993" s="4">
        <f ca="1">OFFSET(InputPriceData!C$15,CalculationsAndCharts!$A1993+$A$11,IF($C$7,8,0),1,1)</f>
        <v>106.98</v>
      </c>
      <c r="E1993" s="4">
        <f ca="1">OFFSET(InputPriceData!D$15,CalculationsAndCharts!$A1993+$A$11,IF($C$7,8,0),1,1)</f>
        <v>107.04</v>
      </c>
      <c r="F1993" s="4">
        <f ca="1">OFFSET(InputPriceData!E$15,CalculationsAndCharts!$A1993+$A$11,IF($C$7,8,0),1,1)</f>
        <v>106.67</v>
      </c>
      <c r="G1993" s="4">
        <f ca="1">OFFSET(InputPriceData!F$15,CalculationsAndCharts!$A1993+$A$11,IF($C$7,8,0),1,1)</f>
        <v>106.96</v>
      </c>
      <c r="H1993" s="138"/>
      <c r="I1993" s="138"/>
      <c r="O1993" s="246">
        <f t="shared" ca="1" si="300"/>
        <v>0.31359154365614805</v>
      </c>
      <c r="P1993" s="246">
        <f t="shared" ca="1" si="301"/>
        <v>0.27378677071336827</v>
      </c>
      <c r="Q1993" s="246">
        <f t="shared" ca="1" si="303"/>
        <v>2.282164818308464</v>
      </c>
      <c r="R1993" s="4">
        <f t="shared" ca="1" si="304"/>
        <v>0.11996800954818788</v>
      </c>
      <c r="S1993" s="4">
        <f t="shared" ca="1" si="302"/>
        <v>0.92057266618244893</v>
      </c>
      <c r="W1993" s="246">
        <f t="shared" ca="1" si="305"/>
        <v>0.31359154365614805</v>
      </c>
      <c r="X1993" s="246">
        <f t="shared" ca="1" si="306"/>
        <v>0.27378677071336827</v>
      </c>
      <c r="Y1993" s="246">
        <f t="shared" ca="1" si="307"/>
        <v>2.282164818308464</v>
      </c>
      <c r="Z1993" s="4">
        <f t="shared" ca="1" si="308"/>
        <v>0.11996800954818788</v>
      </c>
      <c r="AA1993" s="4">
        <f t="shared" ca="1" si="309"/>
        <v>0.49615873901248136</v>
      </c>
    </row>
    <row r="1994" spans="1:27" x14ac:dyDescent="0.25">
      <c r="A1994">
        <v>1962</v>
      </c>
      <c r="B1994" s="176">
        <f ca="1">OFFSET(InputPriceData!B$15,CalculationsAndCharts!$A1994+$A$11,0,1,1)</f>
        <v>38708</v>
      </c>
      <c r="C1994" s="3">
        <f ca="1">OFFSET(InputPriceData!G$15,CalculationsAndCharts!$A1994+$A$11,IF($C$7,8,0),1,1)</f>
        <v>32247900</v>
      </c>
      <c r="D1994" s="4">
        <f ca="1">OFFSET(InputPriceData!C$15,CalculationsAndCharts!$A1994+$A$11,IF($C$7,8,0),1,1)</f>
        <v>106.58</v>
      </c>
      <c r="E1994" s="4">
        <f ca="1">OFFSET(InputPriceData!D$15,CalculationsAndCharts!$A1994+$A$11,IF($C$7,8,0),1,1)</f>
        <v>106.9</v>
      </c>
      <c r="F1994" s="4">
        <f ca="1">OFFSET(InputPriceData!E$15,CalculationsAndCharts!$A1994+$A$11,IF($C$7,8,0),1,1)</f>
        <v>106.39</v>
      </c>
      <c r="G1994" s="4">
        <f ca="1">OFFSET(InputPriceData!F$15,CalculationsAndCharts!$A1994+$A$11,IF($C$7,8,0),1,1)</f>
        <v>106.9</v>
      </c>
      <c r="H1994" s="138"/>
      <c r="I1994" s="138"/>
      <c r="O1994" s="246">
        <f t="shared" ca="1" si="300"/>
        <v>0.36336702874274457</v>
      </c>
      <c r="P1994" s="246">
        <f t="shared" ca="1" si="301"/>
        <v>0.35107634788535064</v>
      </c>
      <c r="Q1994" s="246">
        <f t="shared" ca="1" si="303"/>
        <v>2.3028908358309423</v>
      </c>
      <c r="R1994" s="4">
        <f t="shared" ca="1" si="304"/>
        <v>0.15245027789546667</v>
      </c>
      <c r="S1994" s="4">
        <f t="shared" ca="1" si="302"/>
        <v>0.92547082226136479</v>
      </c>
      <c r="W1994" s="246">
        <f t="shared" ca="1" si="305"/>
        <v>0.36336702874274457</v>
      </c>
      <c r="X1994" s="246">
        <f t="shared" ca="1" si="306"/>
        <v>0.35107634788535064</v>
      </c>
      <c r="Y1994" s="246">
        <f t="shared" ca="1" si="307"/>
        <v>2.3028908358309423</v>
      </c>
      <c r="Z1994" s="4">
        <f t="shared" ca="1" si="308"/>
        <v>0.15245027789546667</v>
      </c>
      <c r="AA1994" s="4">
        <f t="shared" ca="1" si="309"/>
        <v>0.52069805275840764</v>
      </c>
    </row>
    <row r="1995" spans="1:27" x14ac:dyDescent="0.25">
      <c r="A1995">
        <v>1963</v>
      </c>
      <c r="B1995" s="176">
        <f ca="1">OFFSET(InputPriceData!B$15,CalculationsAndCharts!$A1995+$A$11,0,1,1)</f>
        <v>38707</v>
      </c>
      <c r="C1995" s="3">
        <f ca="1">OFFSET(InputPriceData!G$15,CalculationsAndCharts!$A1995+$A$11,IF($C$7,8,0),1,1)</f>
        <v>51806900</v>
      </c>
      <c r="D1995" s="4">
        <f ca="1">OFFSET(InputPriceData!C$15,CalculationsAndCharts!$A1995+$A$11,IF($C$7,8,0),1,1)</f>
        <v>106.51</v>
      </c>
      <c r="E1995" s="4">
        <f ca="1">OFFSET(InputPriceData!D$15,CalculationsAndCharts!$A1995+$A$11,IF($C$7,8,0),1,1)</f>
        <v>106.97</v>
      </c>
      <c r="F1995" s="4">
        <f ca="1">OFFSET(InputPriceData!E$15,CalculationsAndCharts!$A1995+$A$11,IF($C$7,8,0),1,1)</f>
        <v>106.16</v>
      </c>
      <c r="G1995" s="4">
        <f ca="1">OFFSET(InputPriceData!F$15,CalculationsAndCharts!$A1995+$A$11,IF($C$7,8,0),1,1)</f>
        <v>106.35</v>
      </c>
      <c r="H1995" s="138"/>
      <c r="I1995" s="138"/>
      <c r="O1995" s="246">
        <f t="shared" ca="1" si="300"/>
        <v>-9.5499429035006439E-2</v>
      </c>
      <c r="P1995" s="246">
        <f t="shared" ca="1" si="301"/>
        <v>0.4700400002798435</v>
      </c>
      <c r="Q1995" s="246">
        <f t="shared" ca="1" si="303"/>
        <v>2.3238050815650277</v>
      </c>
      <c r="R1995" s="4">
        <f t="shared" ca="1" si="304"/>
        <v>0.20227169826278316</v>
      </c>
      <c r="S1995" s="4">
        <f t="shared" ca="1" si="302"/>
        <v>0.93251283834523768</v>
      </c>
      <c r="W1995" s="246">
        <f t="shared" ca="1" si="305"/>
        <v>-9.5499429035006439E-2</v>
      </c>
      <c r="X1995" s="246">
        <f t="shared" ca="1" si="306"/>
        <v>0.4700400002798435</v>
      </c>
      <c r="Y1995" s="246">
        <f t="shared" ca="1" si="307"/>
        <v>2.3238050815650277</v>
      </c>
      <c r="Z1995" s="4">
        <f t="shared" ca="1" si="308"/>
        <v>0.20227169826278316</v>
      </c>
      <c r="AA1995" s="4">
        <f t="shared" ca="1" si="309"/>
        <v>0.55719017692592421</v>
      </c>
    </row>
    <row r="1996" spans="1:27" x14ac:dyDescent="0.25">
      <c r="A1996">
        <v>1964</v>
      </c>
      <c r="B1996" s="176">
        <f ca="1">OFFSET(InputPriceData!B$15,CalculationsAndCharts!$A1996+$A$11,0,1,1)</f>
        <v>38706</v>
      </c>
      <c r="C1996" s="3">
        <f ca="1">OFFSET(InputPriceData!G$15,CalculationsAndCharts!$A1996+$A$11,IF($C$7,8,0),1,1)</f>
        <v>46603200</v>
      </c>
      <c r="D1996" s="4">
        <f ca="1">OFFSET(InputPriceData!C$15,CalculationsAndCharts!$A1996+$A$11,IF($C$7,8,0),1,1)</f>
        <v>106.21</v>
      </c>
      <c r="E1996" s="4">
        <f ca="1">OFFSET(InputPriceData!D$15,CalculationsAndCharts!$A1996+$A$11,IF($C$7,8,0),1,1)</f>
        <v>106.82</v>
      </c>
      <c r="F1996" s="4">
        <f ca="1">OFFSET(InputPriceData!E$15,CalculationsAndCharts!$A1996+$A$11,IF($C$7,8,0),1,1)</f>
        <v>105.88</v>
      </c>
      <c r="G1996" s="4">
        <f ca="1">OFFSET(InputPriceData!F$15,CalculationsAndCharts!$A1996+$A$11,IF($C$7,8,0),1,1)</f>
        <v>106.18</v>
      </c>
      <c r="H1996" s="138"/>
      <c r="I1996" s="138"/>
      <c r="O1996" s="246">
        <f t="shared" ca="1" si="300"/>
        <v>-0.19935393940762319</v>
      </c>
      <c r="P1996" s="246">
        <f t="shared" ca="1" si="301"/>
        <v>0.614126664645405</v>
      </c>
      <c r="Q1996" s="246">
        <f t="shared" ca="1" si="303"/>
        <v>2.3449092649495737</v>
      </c>
      <c r="R1996" s="4">
        <f t="shared" ca="1" si="304"/>
        <v>0.26189783708266917</v>
      </c>
      <c r="S1996" s="4">
        <f t="shared" ca="1" si="302"/>
        <v>0.94026888787349383</v>
      </c>
      <c r="W1996" s="246">
        <f t="shared" ca="1" si="305"/>
        <v>-0.19935393940762319</v>
      </c>
      <c r="X1996" s="246">
        <f t="shared" ca="1" si="306"/>
        <v>0.614126664645405</v>
      </c>
      <c r="Y1996" s="246">
        <f t="shared" ca="1" si="307"/>
        <v>2.3449092649495737</v>
      </c>
      <c r="Z1996" s="4">
        <f t="shared" ca="1" si="308"/>
        <v>0.26189783708266917</v>
      </c>
      <c r="AA1996" s="4">
        <f t="shared" ca="1" si="309"/>
        <v>0.59913316506107361</v>
      </c>
    </row>
    <row r="1997" spans="1:27" x14ac:dyDescent="0.25">
      <c r="A1997">
        <v>1965</v>
      </c>
      <c r="B1997" s="176">
        <f ca="1">OFFSET(InputPriceData!B$15,CalculationsAndCharts!$A1997+$A$11,0,1,1)</f>
        <v>38705</v>
      </c>
      <c r="C1997" s="3">
        <f ca="1">OFFSET(InputPriceData!G$15,CalculationsAndCharts!$A1997+$A$11,IF($C$7,8,0),1,1)</f>
        <v>48733000</v>
      </c>
      <c r="D1997" s="4">
        <f ca="1">OFFSET(InputPriceData!C$15,CalculationsAndCharts!$A1997+$A$11,IF($C$7,8,0),1,1)</f>
        <v>106.94</v>
      </c>
      <c r="E1997" s="4">
        <f ca="1">OFFSET(InputPriceData!D$15,CalculationsAndCharts!$A1997+$A$11,IF($C$7,8,0),1,1)</f>
        <v>107.06</v>
      </c>
      <c r="F1997" s="4">
        <f ca="1">OFFSET(InputPriceData!E$15,CalculationsAndCharts!$A1997+$A$11,IF($C$7,8,0),1,1)</f>
        <v>106.06</v>
      </c>
      <c r="G1997" s="4">
        <f ca="1">OFFSET(InputPriceData!F$15,CalculationsAndCharts!$A1997+$A$11,IF($C$7,8,0),1,1)</f>
        <v>106.08</v>
      </c>
      <c r="H1997" s="138"/>
      <c r="I1997" s="138"/>
      <c r="O1997" s="246">
        <f t="shared" ca="1" si="300"/>
        <v>-0.23923247900350597</v>
      </c>
      <c r="P1997" s="246">
        <f t="shared" ca="1" si="301"/>
        <v>0.74496929366126996</v>
      </c>
      <c r="Q1997" s="246">
        <f t="shared" ca="1" si="303"/>
        <v>2.3662051109481066</v>
      </c>
      <c r="R1997" s="4">
        <f t="shared" ca="1" si="304"/>
        <v>0.31483715854318767</v>
      </c>
      <c r="S1997" s="4">
        <f t="shared" ca="1" si="302"/>
        <v>0.94661152425622774</v>
      </c>
      <c r="W1997" s="246">
        <f t="shared" ca="1" si="305"/>
        <v>-0.23923247900350597</v>
      </c>
      <c r="X1997" s="246">
        <f t="shared" ca="1" si="306"/>
        <v>0.74496929366126996</v>
      </c>
      <c r="Y1997" s="246">
        <f t="shared" ca="1" si="307"/>
        <v>2.3662051109481066</v>
      </c>
      <c r="Z1997" s="4">
        <f t="shared" ca="1" si="308"/>
        <v>0.31483715854318767</v>
      </c>
      <c r="AA1997" s="4">
        <f t="shared" ca="1" si="309"/>
        <v>0.63488322616960013</v>
      </c>
    </row>
    <row r="1998" spans="1:27" x14ac:dyDescent="0.25">
      <c r="A1998">
        <v>1966</v>
      </c>
      <c r="B1998" s="176">
        <f ca="1">OFFSET(InputPriceData!B$15,CalculationsAndCharts!$A1998+$A$11,0,1,1)</f>
        <v>38702</v>
      </c>
      <c r="C1998" s="3">
        <f ca="1">OFFSET(InputPriceData!G$15,CalculationsAndCharts!$A1998+$A$11,IF($C$7,8,0),1,1)</f>
        <v>46238300</v>
      </c>
      <c r="D1998" s="4">
        <f ca="1">OFFSET(InputPriceData!C$15,CalculationsAndCharts!$A1998+$A$11,IF($C$7,8,0),1,1)</f>
        <v>107.41</v>
      </c>
      <c r="E1998" s="4">
        <f ca="1">OFFSET(InputPriceData!D$15,CalculationsAndCharts!$A1998+$A$11,IF($C$7,8,0),1,1)</f>
        <v>107.47</v>
      </c>
      <c r="F1998" s="4">
        <f ca="1">OFFSET(InputPriceData!E$15,CalculationsAndCharts!$A1998+$A$11,IF($C$7,8,0),1,1)</f>
        <v>106.63</v>
      </c>
      <c r="G1998" s="4">
        <f ca="1">OFFSET(InputPriceData!F$15,CalculationsAndCharts!$A1998+$A$11,IF($C$7,8,0),1,1)</f>
        <v>106.63</v>
      </c>
      <c r="H1998" s="138"/>
      <c r="I1998" s="138"/>
      <c r="O1998" s="246">
        <f t="shared" ca="1" si="300"/>
        <v>0.39754727212899699</v>
      </c>
      <c r="P1998" s="246">
        <f t="shared" ca="1" si="301"/>
        <v>0.83018581368904676</v>
      </c>
      <c r="Q1998" s="246">
        <f t="shared" ca="1" si="303"/>
        <v>2.3876943601898151</v>
      </c>
      <c r="R1998" s="4">
        <f t="shared" ca="1" si="304"/>
        <v>0.3476935019535119</v>
      </c>
      <c r="S1998" s="4">
        <f t="shared" ca="1" si="302"/>
        <v>0.95031651316848953</v>
      </c>
      <c r="W1998" s="246">
        <f t="shared" ca="1" si="305"/>
        <v>0.39754727212899699</v>
      </c>
      <c r="X1998" s="246">
        <f t="shared" ca="1" si="306"/>
        <v>0.83018581368904676</v>
      </c>
      <c r="Y1998" s="246">
        <f t="shared" ca="1" si="307"/>
        <v>2.3876943601898151</v>
      </c>
      <c r="Z1998" s="4">
        <f t="shared" ca="1" si="308"/>
        <v>0.3476935019535119</v>
      </c>
      <c r="AA1998" s="4">
        <f t="shared" ca="1" si="309"/>
        <v>0.6564027180598927</v>
      </c>
    </row>
    <row r="1999" spans="1:27" x14ac:dyDescent="0.25">
      <c r="A1999">
        <v>1967</v>
      </c>
      <c r="B1999" s="176">
        <f ca="1">OFFSET(InputPriceData!B$15,CalculationsAndCharts!$A1999+$A$11,0,1,1)</f>
        <v>38701</v>
      </c>
      <c r="C1999" s="3">
        <f ca="1">OFFSET(InputPriceData!G$15,CalculationsAndCharts!$A1999+$A$11,IF($C$7,8,0),1,1)</f>
        <v>55900300</v>
      </c>
      <c r="D1999" s="4">
        <f ca="1">OFFSET(InputPriceData!C$15,CalculationsAndCharts!$A1999+$A$11,IF($C$7,8,0),1,1)</f>
        <v>107.31</v>
      </c>
      <c r="E1999" s="4">
        <f ca="1">OFFSET(InputPriceData!D$15,CalculationsAndCharts!$A1999+$A$11,IF($C$7,8,0),1,1)</f>
        <v>107.44</v>
      </c>
      <c r="F1999" s="4">
        <f ca="1">OFFSET(InputPriceData!E$15,CalculationsAndCharts!$A1999+$A$11,IF($C$7,8,0),1,1)</f>
        <v>106.75</v>
      </c>
      <c r="G1999" s="4">
        <f ca="1">OFFSET(InputPriceData!F$15,CalculationsAndCharts!$A1999+$A$11,IF($C$7,8,0),1,1)</f>
        <v>106.97</v>
      </c>
      <c r="H1999" s="138"/>
      <c r="I1999" s="138"/>
      <c r="O1999" s="246">
        <f t="shared" ca="1" si="300"/>
        <v>0.87303947467814447</v>
      </c>
      <c r="P1999" s="246">
        <f t="shared" ca="1" si="301"/>
        <v>0.87053044812049907</v>
      </c>
      <c r="Q1999" s="246">
        <f t="shared" ca="1" si="303"/>
        <v>2.4093787691118216</v>
      </c>
      <c r="R1999" s="4">
        <f t="shared" ca="1" si="304"/>
        <v>0.36130908899865755</v>
      </c>
      <c r="S1999" s="4">
        <f t="shared" ca="1" si="302"/>
        <v>0.95180339364222488</v>
      </c>
      <c r="W1999" s="246">
        <f t="shared" ca="1" si="305"/>
        <v>0.87303947467814447</v>
      </c>
      <c r="X1999" s="246">
        <f t="shared" ca="1" si="306"/>
        <v>0.87053044812049907</v>
      </c>
      <c r="Y1999" s="246">
        <f t="shared" ca="1" si="307"/>
        <v>2.4093787691118216</v>
      </c>
      <c r="Z1999" s="4">
        <f t="shared" ca="1" si="308"/>
        <v>0.36130908899865755</v>
      </c>
      <c r="AA1999" s="4">
        <f t="shared" ca="1" si="309"/>
        <v>0.66517550648913371</v>
      </c>
    </row>
    <row r="2000" spans="1:27" x14ac:dyDescent="0.25">
      <c r="A2000">
        <v>1968</v>
      </c>
      <c r="B2000" s="176">
        <f ca="1">OFFSET(InputPriceData!B$15,CalculationsAndCharts!$A2000+$A$11,0,1,1)</f>
        <v>38700</v>
      </c>
      <c r="C2000" s="3">
        <f ca="1">OFFSET(InputPriceData!G$15,CalculationsAndCharts!$A2000+$A$11,IF($C$7,8,0),1,1)</f>
        <v>64375000</v>
      </c>
      <c r="D2000" s="4">
        <f ca="1">OFFSET(InputPriceData!C$15,CalculationsAndCharts!$A2000+$A$11,IF($C$7,8,0),1,1)</f>
        <v>106.76</v>
      </c>
      <c r="E2000" s="4">
        <f ca="1">OFFSET(InputPriceData!D$15,CalculationsAndCharts!$A2000+$A$11,IF($C$7,8,0),1,1)</f>
        <v>107.52</v>
      </c>
      <c r="F2000" s="4">
        <f ca="1">OFFSET(InputPriceData!E$15,CalculationsAndCharts!$A2000+$A$11,IF($C$7,8,0),1,1)</f>
        <v>106.72</v>
      </c>
      <c r="G2000" s="4">
        <f ca="1">OFFSET(InputPriceData!F$15,CalculationsAndCharts!$A2000+$A$11,IF($C$7,8,0),1,1)</f>
        <v>107.28</v>
      </c>
      <c r="H2000" s="138"/>
      <c r="I2000" s="138"/>
      <c r="O2000" s="246">
        <f t="shared" ca="1" si="300"/>
        <v>1.3595438414995891</v>
      </c>
      <c r="P2000" s="246">
        <f t="shared" ca="1" si="301"/>
        <v>0.90445615963341008</v>
      </c>
      <c r="Q2000" s="246">
        <f t="shared" ca="1" si="303"/>
        <v>2.4312601101027465</v>
      </c>
      <c r="R2000" s="4">
        <f t="shared" ca="1" si="304"/>
        <v>0.37201126933110717</v>
      </c>
      <c r="S2000" s="4">
        <f t="shared" ca="1" si="302"/>
        <v>0.95295295482691589</v>
      </c>
      <c r="W2000" s="246">
        <f t="shared" ca="1" si="305"/>
        <v>1.3595438414995891</v>
      </c>
      <c r="X2000" s="246">
        <f t="shared" ca="1" si="306"/>
        <v>0.90445615963341008</v>
      </c>
      <c r="Y2000" s="246">
        <f t="shared" ca="1" si="307"/>
        <v>2.4312601101027465</v>
      </c>
      <c r="Z2000" s="4">
        <f t="shared" ca="1" si="308"/>
        <v>0.37201126933110717</v>
      </c>
      <c r="AA2000" s="4">
        <f t="shared" ca="1" si="309"/>
        <v>0.6720127438000173</v>
      </c>
    </row>
    <row r="2001" spans="1:27" x14ac:dyDescent="0.25">
      <c r="A2001">
        <v>1969</v>
      </c>
      <c r="B2001" s="176">
        <f ca="1">OFFSET(InputPriceData!B$15,CalculationsAndCharts!$A2001+$A$11,0,1,1)</f>
        <v>38699</v>
      </c>
      <c r="C2001" s="3">
        <f ca="1">OFFSET(InputPriceData!G$15,CalculationsAndCharts!$A2001+$A$11,IF($C$7,8,0),1,1)</f>
        <v>88630900</v>
      </c>
      <c r="D2001" s="4">
        <f ca="1">OFFSET(InputPriceData!C$15,CalculationsAndCharts!$A2001+$A$11,IF($C$7,8,0),1,1)</f>
        <v>106.11</v>
      </c>
      <c r="E2001" s="4">
        <f ca="1">OFFSET(InputPriceData!D$15,CalculationsAndCharts!$A2001+$A$11,IF($C$7,8,0),1,1)</f>
        <v>107.19</v>
      </c>
      <c r="F2001" s="4">
        <f ca="1">OFFSET(InputPriceData!E$15,CalculationsAndCharts!$A2001+$A$11,IF($C$7,8,0),1,1)</f>
        <v>106</v>
      </c>
      <c r="G2001" s="4">
        <f ca="1">OFFSET(InputPriceData!F$15,CalculationsAndCharts!$A2001+$A$11,IF($C$7,8,0),1,1)</f>
        <v>106.86</v>
      </c>
      <c r="H2001" s="138"/>
      <c r="I2001" s="138"/>
      <c r="O2001" s="246">
        <f t="shared" ca="1" si="300"/>
        <v>1.1249108830045773</v>
      </c>
      <c r="P2001" s="246">
        <f t="shared" ca="1" si="301"/>
        <v>0.98345510654610557</v>
      </c>
      <c r="Q2001" s="246">
        <f t="shared" ca="1" si="303"/>
        <v>2.4533401716475747</v>
      </c>
      <c r="R2001" s="4">
        <f t="shared" ca="1" si="304"/>
        <v>0.40086373586164881</v>
      </c>
      <c r="S2001" s="4">
        <f t="shared" ca="1" si="302"/>
        <v>0.95597102944625123</v>
      </c>
      <c r="W2001" s="246">
        <f t="shared" ca="1" si="305"/>
        <v>1.1249108830045773</v>
      </c>
      <c r="X2001" s="246">
        <f t="shared" ca="1" si="306"/>
        <v>0.98345510654610557</v>
      </c>
      <c r="Y2001" s="246">
        <f t="shared" ca="1" si="307"/>
        <v>2.4533401716475747</v>
      </c>
      <c r="Z2001" s="4">
        <f t="shared" ca="1" si="308"/>
        <v>0.40086373586164881</v>
      </c>
      <c r="AA2001" s="4">
        <f t="shared" ca="1" si="309"/>
        <v>0.69019420488546901</v>
      </c>
    </row>
    <row r="2002" spans="1:27" x14ac:dyDescent="0.25">
      <c r="A2002">
        <v>1970</v>
      </c>
      <c r="B2002" s="176">
        <f ca="1">OFFSET(InputPriceData!B$15,CalculationsAndCharts!$A2002+$A$11,0,1,1)</f>
        <v>38698</v>
      </c>
      <c r="C2002" s="3">
        <f ca="1">OFFSET(InputPriceData!G$15,CalculationsAndCharts!$A2002+$A$11,IF($C$7,8,0),1,1)</f>
        <v>48389900</v>
      </c>
      <c r="D2002" s="4">
        <f ca="1">OFFSET(InputPriceData!C$15,CalculationsAndCharts!$A2002+$A$11,IF($C$7,8,0),1,1)</f>
        <v>106.36</v>
      </c>
      <c r="E2002" s="4">
        <f ca="1">OFFSET(InputPriceData!D$15,CalculationsAndCharts!$A2002+$A$11,IF($C$7,8,0),1,1)</f>
        <v>106.48</v>
      </c>
      <c r="F2002" s="4">
        <f ca="1">OFFSET(InputPriceData!E$15,CalculationsAndCharts!$A2002+$A$11,IF($C$7,8,0),1,1)</f>
        <v>105.73</v>
      </c>
      <c r="G2002" s="4">
        <f ca="1">OFFSET(InputPriceData!F$15,CalculationsAndCharts!$A2002+$A$11,IF($C$7,8,0),1,1)</f>
        <v>106.14</v>
      </c>
      <c r="H2002" s="138"/>
      <c r="I2002" s="138"/>
      <c r="O2002" s="246">
        <f t="shared" ca="1" si="300"/>
        <v>0.55236149035674764</v>
      </c>
      <c r="P2002" s="246">
        <f t="shared" ca="1" si="301"/>
        <v>1.1385185106413012</v>
      </c>
      <c r="Q2002" s="246">
        <f t="shared" ca="1" si="303"/>
        <v>2.4756207584738394</v>
      </c>
      <c r="R2002" s="4">
        <f t="shared" ca="1" si="304"/>
        <v>0.45989213280921526</v>
      </c>
      <c r="S2002" s="4">
        <f t="shared" ca="1" si="302"/>
        <v>0.96180021557838102</v>
      </c>
      <c r="W2002" s="246">
        <f t="shared" ca="1" si="305"/>
        <v>0.55236149035674764</v>
      </c>
      <c r="X2002" s="246">
        <f t="shared" ca="1" si="306"/>
        <v>1.1385185106413012</v>
      </c>
      <c r="Y2002" s="246">
        <f t="shared" ca="1" si="307"/>
        <v>2.4756207584738394</v>
      </c>
      <c r="Z2002" s="4">
        <f t="shared" ca="1" si="308"/>
        <v>0.45989213280921526</v>
      </c>
      <c r="AA2002" s="4">
        <f t="shared" ca="1" si="309"/>
        <v>0.72628671436845316</v>
      </c>
    </row>
    <row r="2003" spans="1:27" x14ac:dyDescent="0.25">
      <c r="A2003">
        <v>1971</v>
      </c>
      <c r="B2003" s="176">
        <f ca="1">OFFSET(InputPriceData!B$15,CalculationsAndCharts!$A2003+$A$11,0,1,1)</f>
        <v>38695</v>
      </c>
      <c r="C2003" s="3">
        <f ca="1">OFFSET(InputPriceData!G$15,CalculationsAndCharts!$A2003+$A$11,IF($C$7,8,0),1,1)</f>
        <v>50744500</v>
      </c>
      <c r="D2003" s="4">
        <f ca="1">OFFSET(InputPriceData!C$15,CalculationsAndCharts!$A2003+$A$11,IF($C$7,8,0),1,1)</f>
        <v>105.9</v>
      </c>
      <c r="E2003" s="4">
        <f ca="1">OFFSET(InputPriceData!D$15,CalculationsAndCharts!$A2003+$A$11,IF($C$7,8,0),1,1)</f>
        <v>106.42</v>
      </c>
      <c r="F2003" s="4">
        <f ca="1">OFFSET(InputPriceData!E$15,CalculationsAndCharts!$A2003+$A$11,IF($C$7,8,0),1,1)</f>
        <v>105.61</v>
      </c>
      <c r="G2003" s="4">
        <f ca="1">OFFSET(InputPriceData!F$15,CalculationsAndCharts!$A2003+$A$11,IF($C$7,8,0),1,1)</f>
        <v>106.04</v>
      </c>
      <c r="H2003" s="138"/>
      <c r="I2003" s="138"/>
      <c r="O2003" s="246">
        <f t="shared" ca="1" si="300"/>
        <v>0.57394965617438554</v>
      </c>
      <c r="P2003" s="246">
        <f t="shared" ca="1" si="301"/>
        <v>1.3433576123801483</v>
      </c>
      <c r="Q2003" s="246">
        <f t="shared" ca="1" si="303"/>
        <v>2.4981036916991317</v>
      </c>
      <c r="R2003" s="4">
        <f t="shared" ca="1" si="304"/>
        <v>0.53775094158178782</v>
      </c>
      <c r="S2003" s="4">
        <f t="shared" ca="1" si="302"/>
        <v>0.9688506346501029</v>
      </c>
      <c r="W2003" s="246">
        <f t="shared" ca="1" si="305"/>
        <v>0.57394965617438554</v>
      </c>
      <c r="X2003" s="246">
        <f t="shared" ca="1" si="306"/>
        <v>1.3433576123801483</v>
      </c>
      <c r="Y2003" s="246">
        <f t="shared" ca="1" si="307"/>
        <v>2.4981036916991317</v>
      </c>
      <c r="Z2003" s="4">
        <f t="shared" ca="1" si="308"/>
        <v>0.53775094158178782</v>
      </c>
      <c r="AA2003" s="4">
        <f t="shared" ca="1" si="309"/>
        <v>0.77174771699148204</v>
      </c>
    </row>
    <row r="2004" spans="1:27" x14ac:dyDescent="0.25">
      <c r="A2004">
        <v>1972</v>
      </c>
      <c r="B2004" s="176">
        <f ca="1">OFFSET(InputPriceData!B$15,CalculationsAndCharts!$A2004+$A$11,0,1,1)</f>
        <v>38694</v>
      </c>
      <c r="C2004" s="3">
        <f ca="1">OFFSET(InputPriceData!G$15,CalculationsAndCharts!$A2004+$A$11,IF($C$7,8,0),1,1)</f>
        <v>62608600</v>
      </c>
      <c r="D2004" s="4">
        <f ca="1">OFFSET(InputPriceData!C$15,CalculationsAndCharts!$A2004+$A$11,IF($C$7,8,0),1,1)</f>
        <v>105.94</v>
      </c>
      <c r="E2004" s="4">
        <f ca="1">OFFSET(InputPriceData!D$15,CalculationsAndCharts!$A2004+$A$11,IF($C$7,8,0),1,1)</f>
        <v>106.45</v>
      </c>
      <c r="F2004" s="4">
        <f ca="1">OFFSET(InputPriceData!E$15,CalculationsAndCharts!$A2004+$A$11,IF($C$7,8,0),1,1)</f>
        <v>105.32</v>
      </c>
      <c r="G2004" s="4">
        <f ca="1">OFFSET(InputPriceData!F$15,CalculationsAndCharts!$A2004+$A$11,IF($C$7,8,0),1,1)</f>
        <v>105.76</v>
      </c>
      <c r="H2004" s="138"/>
      <c r="I2004" s="138"/>
      <c r="O2004" s="246">
        <f t="shared" ca="1" si="300"/>
        <v>0.40808734853531736</v>
      </c>
      <c r="P2004" s="246">
        <f t="shared" ca="1" si="301"/>
        <v>1.5666323508501783</v>
      </c>
      <c r="Q2004" s="246">
        <f t="shared" ca="1" si="303"/>
        <v>2.5207908089799513</v>
      </c>
      <c r="R2004" s="4">
        <f t="shared" ca="1" si="304"/>
        <v>0.62148447434403442</v>
      </c>
      <c r="S2004" s="4">
        <f t="shared" ca="1" si="302"/>
        <v>0.97572585259854938</v>
      </c>
      <c r="W2004" s="246">
        <f t="shared" ca="1" si="305"/>
        <v>0.40808734853531736</v>
      </c>
      <c r="X2004" s="246">
        <f t="shared" ca="1" si="306"/>
        <v>1.5666323508501783</v>
      </c>
      <c r="Y2004" s="246">
        <f t="shared" ca="1" si="307"/>
        <v>2.5207908089799513</v>
      </c>
      <c r="Z2004" s="4">
        <f t="shared" ca="1" si="308"/>
        <v>0.62148447434403442</v>
      </c>
      <c r="AA2004" s="4">
        <f t="shared" ca="1" si="309"/>
        <v>0.81810792488299544</v>
      </c>
    </row>
    <row r="2005" spans="1:27" x14ac:dyDescent="0.25">
      <c r="A2005">
        <v>1973</v>
      </c>
      <c r="B2005" s="176">
        <f ca="1">OFFSET(InputPriceData!B$15,CalculationsAndCharts!$A2005+$A$11,0,1,1)</f>
        <v>38693</v>
      </c>
      <c r="C2005" s="3">
        <f ca="1">OFFSET(InputPriceData!G$15,CalculationsAndCharts!$A2005+$A$11,IF($C$7,8,0),1,1)</f>
        <v>66816500</v>
      </c>
      <c r="D2005" s="4">
        <f ca="1">OFFSET(InputPriceData!C$15,CalculationsAndCharts!$A2005+$A$11,IF($C$7,8,0),1,1)</f>
        <v>106.41</v>
      </c>
      <c r="E2005" s="4">
        <f ca="1">OFFSET(InputPriceData!D$15,CalculationsAndCharts!$A2005+$A$11,IF($C$7,8,0),1,1)</f>
        <v>106.49</v>
      </c>
      <c r="F2005" s="4">
        <f ca="1">OFFSET(InputPriceData!E$15,CalculationsAndCharts!$A2005+$A$11,IF($C$7,8,0),1,1)</f>
        <v>105.49</v>
      </c>
      <c r="G2005" s="4">
        <f ca="1">OFFSET(InputPriceData!F$15,CalculationsAndCharts!$A2005+$A$11,IF($C$7,8,0),1,1)</f>
        <v>105.83</v>
      </c>
      <c r="H2005" s="138"/>
      <c r="I2005" s="138"/>
      <c r="O2005" s="246">
        <f t="shared" ca="1" si="300"/>
        <v>0.59205108639453297</v>
      </c>
      <c r="P2005" s="246">
        <f t="shared" ca="1" si="301"/>
        <v>1.7822567546894352</v>
      </c>
      <c r="Q2005" s="246">
        <f t="shared" ca="1" si="303"/>
        <v>2.5436839646619087</v>
      </c>
      <c r="R2005" s="4">
        <f t="shared" ca="1" si="304"/>
        <v>0.70065966505643407</v>
      </c>
      <c r="S2005" s="4">
        <f t="shared" ca="1" si="302"/>
        <v>0.98164224875825246</v>
      </c>
      <c r="W2005" s="246">
        <f t="shared" ca="1" si="305"/>
        <v>0.59205108639453297</v>
      </c>
      <c r="X2005" s="246">
        <f t="shared" ca="1" si="306"/>
        <v>1.7822567546894352</v>
      </c>
      <c r="Y2005" s="246">
        <f t="shared" ca="1" si="307"/>
        <v>2.5436839646619087</v>
      </c>
      <c r="Z2005" s="4">
        <f t="shared" ca="1" si="308"/>
        <v>0.70065966505643407</v>
      </c>
      <c r="AA2005" s="4">
        <f t="shared" ca="1" si="309"/>
        <v>0.85971313747679212</v>
      </c>
    </row>
    <row r="2006" spans="1:27" x14ac:dyDescent="0.25">
      <c r="A2006">
        <v>1974</v>
      </c>
      <c r="B2006" s="176">
        <f ca="1">OFFSET(InputPriceData!B$15,CalculationsAndCharts!$A2006+$A$11,0,1,1)</f>
        <v>38692</v>
      </c>
      <c r="C2006" s="3">
        <f ca="1">OFFSET(InputPriceData!G$15,CalculationsAndCharts!$A2006+$A$11,IF($C$7,8,0),1,1)</f>
        <v>57935200</v>
      </c>
      <c r="D2006" s="4">
        <f ca="1">OFFSET(InputPriceData!C$15,CalculationsAndCharts!$A2006+$A$11,IF($C$7,8,0),1,1)</f>
        <v>106.64</v>
      </c>
      <c r="E2006" s="4">
        <f ca="1">OFFSET(InputPriceData!D$15,CalculationsAndCharts!$A2006+$A$11,IF($C$7,8,0),1,1)</f>
        <v>107.22</v>
      </c>
      <c r="F2006" s="4">
        <f ca="1">OFFSET(InputPriceData!E$15,CalculationsAndCharts!$A2006+$A$11,IF($C$7,8,0),1,1)</f>
        <v>106.29</v>
      </c>
      <c r="G2006" s="4">
        <f ca="1">OFFSET(InputPriceData!F$15,CalculationsAndCharts!$A2006+$A$11,IF($C$7,8,0),1,1)</f>
        <v>106.45</v>
      </c>
      <c r="H2006" s="138"/>
      <c r="I2006" s="138"/>
      <c r="O2006" s="246">
        <f t="shared" ca="1" si="300"/>
        <v>1.3671657029908113</v>
      </c>
      <c r="P2006" s="246">
        <f t="shared" ca="1" si="301"/>
        <v>1.9605010314487201</v>
      </c>
      <c r="Q2006" s="246">
        <f t="shared" ca="1" si="303"/>
        <v>2.5667850299312902</v>
      </c>
      <c r="R2006" s="4">
        <f t="shared" ca="1" si="304"/>
        <v>0.7637963477998001</v>
      </c>
      <c r="S2006" s="4">
        <f t="shared" ca="1" si="302"/>
        <v>0.98600205566427712</v>
      </c>
      <c r="W2006" s="246">
        <f t="shared" ca="1" si="305"/>
        <v>1.3671657029908113</v>
      </c>
      <c r="X2006" s="246">
        <f t="shared" ca="1" si="306"/>
        <v>1.9605010314487201</v>
      </c>
      <c r="Y2006" s="246">
        <f t="shared" ca="1" si="307"/>
        <v>2.5667850299312902</v>
      </c>
      <c r="Z2006" s="4">
        <f t="shared" ca="1" si="308"/>
        <v>0.7637963477998001</v>
      </c>
      <c r="AA2006" s="4">
        <f t="shared" ca="1" si="309"/>
        <v>0.89144375428352163</v>
      </c>
    </row>
    <row r="2007" spans="1:27" x14ac:dyDescent="0.25">
      <c r="A2007">
        <v>1975</v>
      </c>
      <c r="B2007" s="176">
        <f ca="1">OFFSET(InputPriceData!B$15,CalculationsAndCharts!$A2007+$A$11,0,1,1)</f>
        <v>38691</v>
      </c>
      <c r="C2007" s="3">
        <f ca="1">OFFSET(InputPriceData!G$15,CalculationsAndCharts!$A2007+$A$11,IF($C$7,8,0),1,1)</f>
        <v>59273400</v>
      </c>
      <c r="D2007" s="4">
        <f ca="1">OFFSET(InputPriceData!C$15,CalculationsAndCharts!$A2007+$A$11,IF($C$7,8,0),1,1)</f>
        <v>106.35</v>
      </c>
      <c r="E2007" s="4">
        <f ca="1">OFFSET(InputPriceData!D$15,CalculationsAndCharts!$A2007+$A$11,IF($C$7,8,0),1,1)</f>
        <v>106.38</v>
      </c>
      <c r="F2007" s="4">
        <f ca="1">OFFSET(InputPriceData!E$15,CalculationsAndCharts!$A2007+$A$11,IF($C$7,8,0),1,1)</f>
        <v>105.91</v>
      </c>
      <c r="G2007" s="4">
        <f ca="1">OFFSET(InputPriceData!F$15,CalculationsAndCharts!$A2007+$A$11,IF($C$7,8,0),1,1)</f>
        <v>106.25</v>
      </c>
      <c r="H2007" s="138"/>
      <c r="I2007" s="138"/>
      <c r="O2007" s="246">
        <f t="shared" ca="1" si="300"/>
        <v>1.3538154251061867</v>
      </c>
      <c r="P2007" s="246">
        <f t="shared" ca="1" si="301"/>
        <v>2.117580810021221</v>
      </c>
      <c r="Q2007" s="246">
        <f t="shared" ca="1" si="303"/>
        <v>2.5900958929680025</v>
      </c>
      <c r="R2007" s="4">
        <f t="shared" ca="1" si="304"/>
        <v>0.81756849843681878</v>
      </c>
      <c r="S2007" s="4">
        <f t="shared" ca="1" si="302"/>
        <v>0.98949013265863028</v>
      </c>
      <c r="W2007" s="246">
        <f t="shared" ca="1" si="305"/>
        <v>1.3538154251061867</v>
      </c>
      <c r="X2007" s="246">
        <f t="shared" ca="1" si="306"/>
        <v>2.117580810021221</v>
      </c>
      <c r="Y2007" s="246">
        <f t="shared" ca="1" si="307"/>
        <v>2.5900958929680025</v>
      </c>
      <c r="Z2007" s="4">
        <f t="shared" ca="1" si="308"/>
        <v>0.81756849843681878</v>
      </c>
      <c r="AA2007" s="4">
        <f t="shared" ca="1" si="309"/>
        <v>0.91751571897499351</v>
      </c>
    </row>
    <row r="2008" spans="1:27" x14ac:dyDescent="0.25">
      <c r="A2008">
        <v>1976</v>
      </c>
      <c r="B2008" s="176">
        <f ca="1">OFFSET(InputPriceData!B$15,CalculationsAndCharts!$A2008+$A$11,0,1,1)</f>
        <v>38688</v>
      </c>
      <c r="C2008" s="3">
        <f ca="1">OFFSET(InputPriceData!G$15,CalculationsAndCharts!$A2008+$A$11,IF($C$7,8,0),1,1)</f>
        <v>46699400</v>
      </c>
      <c r="D2008" s="4">
        <f ca="1">OFFSET(InputPriceData!C$15,CalculationsAndCharts!$A2008+$A$11,IF($C$7,8,0),1,1)</f>
        <v>106.4</v>
      </c>
      <c r="E2008" s="4">
        <f ca="1">OFFSET(InputPriceData!D$15,CalculationsAndCharts!$A2008+$A$11,IF($C$7,8,0),1,1)</f>
        <v>106.66</v>
      </c>
      <c r="F2008" s="4">
        <f ca="1">OFFSET(InputPriceData!E$15,CalculationsAndCharts!$A2008+$A$11,IF($C$7,8,0),1,1)</f>
        <v>106.18</v>
      </c>
      <c r="G2008" s="4">
        <f ca="1">OFFSET(InputPriceData!F$15,CalculationsAndCharts!$A2008+$A$11,IF($C$7,8,0),1,1)</f>
        <v>106.47</v>
      </c>
      <c r="H2008" s="138"/>
      <c r="I2008" s="138"/>
      <c r="O2008" s="246">
        <f t="shared" ca="1" si="300"/>
        <v>1.7757302383629621</v>
      </c>
      <c r="P2008" s="246">
        <f t="shared" ca="1" si="301"/>
        <v>2.2692331561011967</v>
      </c>
      <c r="Q2008" s="246">
        <f t="shared" ca="1" si="303"/>
        <v>2.6136184590999014</v>
      </c>
      <c r="R2008" s="4">
        <f t="shared" ca="1" si="304"/>
        <v>0.86823428576590833</v>
      </c>
      <c r="S2008" s="4">
        <f t="shared" ca="1" si="302"/>
        <v>0.99260329453464824</v>
      </c>
      <c r="W2008" s="246">
        <f t="shared" ca="1" si="305"/>
        <v>1.7757302383629621</v>
      </c>
      <c r="X2008" s="246">
        <f t="shared" ca="1" si="306"/>
        <v>2.2692331561011967</v>
      </c>
      <c r="Y2008" s="246">
        <f t="shared" ca="1" si="307"/>
        <v>2.6136184590999014</v>
      </c>
      <c r="Z2008" s="4">
        <f t="shared" ca="1" si="308"/>
        <v>0.86823428576590833</v>
      </c>
      <c r="AA2008" s="4">
        <f t="shared" ca="1" si="309"/>
        <v>0.94131982677499704</v>
      </c>
    </row>
    <row r="2009" spans="1:27" x14ac:dyDescent="0.25">
      <c r="A2009">
        <v>1977</v>
      </c>
      <c r="B2009" s="176">
        <f ca="1">OFFSET(InputPriceData!B$15,CalculationsAndCharts!$A2009+$A$11,0,1,1)</f>
        <v>38687</v>
      </c>
      <c r="C2009" s="3">
        <f ca="1">OFFSET(InputPriceData!G$15,CalculationsAndCharts!$A2009+$A$11,IF($C$7,8,0),1,1)</f>
        <v>65468200</v>
      </c>
      <c r="D2009" s="4">
        <f ca="1">OFFSET(InputPriceData!C$15,CalculationsAndCharts!$A2009+$A$11,IF($C$7,8,0),1,1)</f>
        <v>105.78</v>
      </c>
      <c r="E2009" s="4">
        <f ca="1">OFFSET(InputPriceData!D$15,CalculationsAndCharts!$A2009+$A$11,IF($C$7,8,0),1,1)</f>
        <v>106.63</v>
      </c>
      <c r="F2009" s="4">
        <f ca="1">OFFSET(InputPriceData!E$15,CalculationsAndCharts!$A2009+$A$11,IF($C$7,8,0),1,1)</f>
        <v>105.74</v>
      </c>
      <c r="G2009" s="4">
        <f ca="1">OFFSET(InputPriceData!F$15,CalculationsAndCharts!$A2009+$A$11,IF($C$7,8,0),1,1)</f>
        <v>106.34</v>
      </c>
      <c r="H2009" s="138"/>
      <c r="I2009" s="138"/>
      <c r="O2009" s="246">
        <f t="shared" ca="1" si="300"/>
        <v>1.8671082290829408</v>
      </c>
      <c r="P2009" s="246">
        <f t="shared" ca="1" si="301"/>
        <v>2.4189069747294778</v>
      </c>
      <c r="Q2009" s="246">
        <f t="shared" ca="1" si="303"/>
        <v>2.6373546509585282</v>
      </c>
      <c r="R2009" s="4">
        <f t="shared" ca="1" si="304"/>
        <v>0.91717167194421234</v>
      </c>
      <c r="S2009" s="4">
        <f t="shared" ca="1" si="302"/>
        <v>0.99546259148939242</v>
      </c>
      <c r="W2009" s="246">
        <f t="shared" ca="1" si="305"/>
        <v>1.8671082290829408</v>
      </c>
      <c r="X2009" s="246">
        <f t="shared" ca="1" si="306"/>
        <v>2.4189069747294778</v>
      </c>
      <c r="Y2009" s="246">
        <f t="shared" ca="1" si="307"/>
        <v>2.6373546509585282</v>
      </c>
      <c r="Z2009" s="4">
        <f t="shared" ca="1" si="308"/>
        <v>0.91717167194421234</v>
      </c>
      <c r="AA2009" s="4">
        <f t="shared" ca="1" si="309"/>
        <v>0.96364171776801799</v>
      </c>
    </row>
    <row r="2010" spans="1:27" x14ac:dyDescent="0.25">
      <c r="A2010">
        <v>1978</v>
      </c>
      <c r="B2010" s="176">
        <f ca="1">OFFSET(InputPriceData!B$15,CalculationsAndCharts!$A2010+$A$11,0,1,1)</f>
        <v>38686</v>
      </c>
      <c r="C2010" s="3">
        <f ca="1">OFFSET(InputPriceData!G$15,CalculationsAndCharts!$A2010+$A$11,IF($C$7,8,0),1,1)</f>
        <v>56007200</v>
      </c>
      <c r="D2010" s="4">
        <f ca="1">OFFSET(InputPriceData!C$15,CalculationsAndCharts!$A2010+$A$11,IF($C$7,8,0),1,1)</f>
        <v>105.9</v>
      </c>
      <c r="E2010" s="4">
        <f ca="1">OFFSET(InputPriceData!D$15,CalculationsAndCharts!$A2010+$A$11,IF($C$7,8,0),1,1)</f>
        <v>106.2</v>
      </c>
      <c r="F2010" s="4">
        <f ca="1">OFFSET(InputPriceData!E$15,CalculationsAndCharts!$A2010+$A$11,IF($C$7,8,0),1,1)</f>
        <v>105.17</v>
      </c>
      <c r="G2010" s="4">
        <f ca="1">OFFSET(InputPriceData!F$15,CalculationsAndCharts!$A2010+$A$11,IF($C$7,8,0),1,1)</f>
        <v>105.27</v>
      </c>
      <c r="H2010" s="138"/>
      <c r="I2010" s="138"/>
      <c r="O2010" s="246">
        <f t="shared" ca="1" si="300"/>
        <v>0.97992640163718736</v>
      </c>
      <c r="P2010" s="246">
        <f t="shared" ca="1" si="301"/>
        <v>2.5786754078294623</v>
      </c>
      <c r="Q2010" s="246">
        <f t="shared" ca="1" si="303"/>
        <v>2.6613064086362543</v>
      </c>
      <c r="R2010" s="4">
        <f t="shared" ca="1" si="304"/>
        <v>0.96895096312899387</v>
      </c>
      <c r="S2010" s="4">
        <f t="shared" ca="1" si="302"/>
        <v>0.99834144709987671</v>
      </c>
      <c r="W2010" s="246">
        <f t="shared" ca="1" si="305"/>
        <v>0.97992640163718736</v>
      </c>
      <c r="X2010" s="246">
        <f t="shared" ca="1" si="306"/>
        <v>2.5786754078294623</v>
      </c>
      <c r="Y2010" s="246">
        <f t="shared" ca="1" si="307"/>
        <v>2.6613064086362543</v>
      </c>
      <c r="Z2010" s="4">
        <f t="shared" ca="1" si="308"/>
        <v>0.96895096312899387</v>
      </c>
      <c r="AA2010" s="4">
        <f t="shared" ca="1" si="309"/>
        <v>0.98657416729105329</v>
      </c>
    </row>
    <row r="2011" spans="1:27" x14ac:dyDescent="0.25">
      <c r="A2011">
        <v>1979</v>
      </c>
      <c r="B2011" s="176">
        <f ca="1">OFFSET(InputPriceData!B$15,CalculationsAndCharts!$A2011+$A$11,0,1,1)</f>
        <v>38685</v>
      </c>
      <c r="C2011" s="3">
        <f ca="1">OFFSET(InputPriceData!G$15,CalculationsAndCharts!$A2011+$A$11,IF($C$7,8,0),1,1)</f>
        <v>51738900</v>
      </c>
      <c r="D2011" s="4">
        <f ca="1">OFFSET(InputPriceData!C$15,CalculationsAndCharts!$A2011+$A$11,IF($C$7,8,0),1,1)</f>
        <v>106.31</v>
      </c>
      <c r="E2011" s="4">
        <f ca="1">OFFSET(InputPriceData!D$15,CalculationsAndCharts!$A2011+$A$11,IF($C$7,8,0),1,1)</f>
        <v>106.59</v>
      </c>
      <c r="F2011" s="4">
        <f ca="1">OFFSET(InputPriceData!E$15,CalculationsAndCharts!$A2011+$A$11,IF($C$7,8,0),1,1)</f>
        <v>105.84</v>
      </c>
      <c r="G2011" s="4">
        <f ca="1">OFFSET(InputPriceData!F$15,CalculationsAndCharts!$A2011+$A$11,IF($C$7,8,0),1,1)</f>
        <v>105.84</v>
      </c>
      <c r="H2011" s="138"/>
      <c r="I2011" s="138"/>
      <c r="O2011" s="246">
        <f t="shared" ca="1" si="300"/>
        <v>1.7236307721723141</v>
      </c>
      <c r="P2011" s="246">
        <f t="shared" ca="1" si="301"/>
        <v>2.685475689844858</v>
      </c>
      <c r="Q2011" s="246">
        <f t="shared" ca="1" si="303"/>
        <v>2.685475689844858</v>
      </c>
      <c r="R2011" s="4">
        <f t="shared" ca="1" si="304"/>
        <v>1</v>
      </c>
      <c r="S2011" s="4">
        <f t="shared" ca="1" si="302"/>
        <v>1</v>
      </c>
      <c r="W2011" s="246">
        <f t="shared" ca="1" si="305"/>
        <v>1.7236307721723141</v>
      </c>
      <c r="X2011" s="246">
        <f t="shared" ca="1" si="306"/>
        <v>2.685475689844858</v>
      </c>
      <c r="Y2011" s="246">
        <f t="shared" ca="1" si="307"/>
        <v>2.685475689844858</v>
      </c>
      <c r="Z2011" s="4">
        <f t="shared" ca="1" si="308"/>
        <v>1</v>
      </c>
      <c r="AA2011" s="4">
        <f t="shared" ca="1" si="309"/>
        <v>1</v>
      </c>
    </row>
    <row r="2012" spans="1:27" x14ac:dyDescent="0.25">
      <c r="A2012">
        <v>1980</v>
      </c>
      <c r="B2012" s="176">
        <f ca="1">OFFSET(InputPriceData!B$15,CalculationsAndCharts!$A2012+$A$11,0,1,1)</f>
        <v>38684</v>
      </c>
      <c r="C2012" s="3">
        <f ca="1">OFFSET(InputPriceData!G$15,CalculationsAndCharts!$A2012+$A$11,IF($C$7,8,0),1,1)</f>
        <v>54498500</v>
      </c>
      <c r="D2012" s="4">
        <f ca="1">OFFSET(InputPriceData!C$15,CalculationsAndCharts!$A2012+$A$11,IF($C$7,8,0),1,1)</f>
        <v>106.81</v>
      </c>
      <c r="E2012" s="4">
        <f ca="1">OFFSET(InputPriceData!D$15,CalculationsAndCharts!$A2012+$A$11,IF($C$7,8,0),1,1)</f>
        <v>106.82</v>
      </c>
      <c r="F2012" s="4">
        <f ca="1">OFFSET(InputPriceData!E$15,CalculationsAndCharts!$A2012+$A$11,IF($C$7,8,0),1,1)</f>
        <v>105.79</v>
      </c>
      <c r="G2012" s="4">
        <f ca="1">OFFSET(InputPriceData!F$15,CalculationsAndCharts!$A2012+$A$11,IF($C$7,8,0),1,1)</f>
        <v>105.95</v>
      </c>
      <c r="H2012" s="138"/>
      <c r="I2012" s="138"/>
      <c r="O2012" s="246">
        <f t="shared" ca="1" si="300"/>
        <v>2.0517587199487806</v>
      </c>
      <c r="P2012" s="246">
        <f t="shared" ca="1" si="301"/>
        <v>2.6876869620491055</v>
      </c>
      <c r="Q2012" s="246">
        <f t="shared" ca="1" si="303"/>
        <v>2.6876869620491055</v>
      </c>
      <c r="R2012" s="4">
        <f t="shared" ca="1" si="304"/>
        <v>1</v>
      </c>
      <c r="S2012" s="4">
        <f t="shared" ca="1" si="302"/>
        <v>1</v>
      </c>
      <c r="W2012" s="246">
        <f t="shared" ca="1" si="305"/>
        <v>2.0517587199487806</v>
      </c>
      <c r="X2012" s="246">
        <f t="shared" ca="1" si="306"/>
        <v>2.6876869620491055</v>
      </c>
      <c r="Y2012" s="246">
        <f t="shared" ca="1" si="307"/>
        <v>2.6876869620491055</v>
      </c>
      <c r="Z2012" s="4">
        <f t="shared" ca="1" si="308"/>
        <v>1</v>
      </c>
      <c r="AA2012" s="4">
        <f t="shared" ca="1" si="309"/>
        <v>1</v>
      </c>
    </row>
    <row r="2013" spans="1:27" x14ac:dyDescent="0.25">
      <c r="A2013">
        <v>1981</v>
      </c>
      <c r="B2013" s="176">
        <f ca="1">OFFSET(InputPriceData!B$15,CalculationsAndCharts!$A2013+$A$11,0,1,1)</f>
        <v>38681</v>
      </c>
      <c r="C2013" s="3">
        <f ca="1">OFFSET(InputPriceData!G$15,CalculationsAndCharts!$A2013+$A$11,IF($C$7,8,0),1,1)</f>
        <v>15270000</v>
      </c>
      <c r="D2013" s="4">
        <f ca="1">OFFSET(InputPriceData!C$15,CalculationsAndCharts!$A2013+$A$11,IF($C$7,8,0),1,1)</f>
        <v>106.58</v>
      </c>
      <c r="E2013" s="4">
        <f ca="1">OFFSET(InputPriceData!D$15,CalculationsAndCharts!$A2013+$A$11,IF($C$7,8,0),1,1)</f>
        <v>106.79</v>
      </c>
      <c r="F2013" s="4">
        <f ca="1">OFFSET(InputPriceData!E$15,CalculationsAndCharts!$A2013+$A$11,IF($C$7,8,0),1,1)</f>
        <v>106.44</v>
      </c>
      <c r="G2013" s="4">
        <f ca="1">OFFSET(InputPriceData!F$15,CalculationsAndCharts!$A2013+$A$11,IF($C$7,8,0),1,1)</f>
        <v>106.71</v>
      </c>
      <c r="H2013" s="138"/>
      <c r="I2013" s="138"/>
      <c r="O2013" s="246">
        <f t="shared" ca="1" si="300"/>
        <v>3.0860181688979202</v>
      </c>
      <c r="P2013" s="246">
        <f t="shared" ca="1" si="301"/>
        <v>2.5925709650862325</v>
      </c>
      <c r="Q2013" s="246">
        <f t="shared" ca="1" si="303"/>
        <v>2.5925709650862325</v>
      </c>
      <c r="R2013" s="4">
        <f t="shared" ca="1" si="304"/>
        <v>1</v>
      </c>
      <c r="S2013" s="4">
        <f t="shared" ca="1" si="302"/>
        <v>1</v>
      </c>
      <c r="W2013" s="246">
        <f t="shared" ca="1" si="305"/>
        <v>3.0860181688979202</v>
      </c>
      <c r="X2013" s="246">
        <f t="shared" ca="1" si="306"/>
        <v>2.5925709650862325</v>
      </c>
      <c r="Y2013" s="246">
        <f t="shared" ca="1" si="307"/>
        <v>2.5925709650862325</v>
      </c>
      <c r="Z2013" s="4">
        <f t="shared" ca="1" si="308"/>
        <v>1</v>
      </c>
      <c r="AA2013" s="4">
        <f t="shared" ca="1" si="309"/>
        <v>1</v>
      </c>
    </row>
    <row r="2014" spans="1:27" x14ac:dyDescent="0.25">
      <c r="A2014">
        <v>1982</v>
      </c>
      <c r="B2014" s="176">
        <f ca="1">OFFSET(InputPriceData!B$15,CalculationsAndCharts!$A2014+$A$11,0,1,1)</f>
        <v>38679</v>
      </c>
      <c r="C2014" s="3">
        <f ca="1">OFFSET(InputPriceData!G$15,CalculationsAndCharts!$A2014+$A$11,IF($C$7,8,0),1,1)</f>
        <v>50854700</v>
      </c>
      <c r="D2014" s="4">
        <f ca="1">OFFSET(InputPriceData!C$15,CalculationsAndCharts!$A2014+$A$11,IF($C$7,8,0),1,1)</f>
        <v>105.98</v>
      </c>
      <c r="E2014" s="4">
        <f ca="1">OFFSET(InputPriceData!D$15,CalculationsAndCharts!$A2014+$A$11,IF($C$7,8,0),1,1)</f>
        <v>106.95</v>
      </c>
      <c r="F2014" s="4">
        <f ca="1">OFFSET(InputPriceData!E$15,CalculationsAndCharts!$A2014+$A$11,IF($C$7,8,0),1,1)</f>
        <v>105.94</v>
      </c>
      <c r="G2014" s="4">
        <f ca="1">OFFSET(InputPriceData!F$15,CalculationsAndCharts!$A2014+$A$11,IF($C$7,8,0),1,1)</f>
        <v>106.63</v>
      </c>
      <c r="H2014" s="138"/>
      <c r="I2014" s="138"/>
      <c r="O2014" s="246">
        <f t="shared" ca="1" si="300"/>
        <v>3.3314302621684457</v>
      </c>
      <c r="P2014" s="246">
        <f t="shared" ca="1" si="301"/>
        <v>2.4413411575306174</v>
      </c>
      <c r="Q2014" s="246">
        <f t="shared" ca="1" si="303"/>
        <v>2.4413411575306174</v>
      </c>
      <c r="R2014" s="4">
        <f t="shared" ca="1" si="304"/>
        <v>1</v>
      </c>
      <c r="S2014" s="4">
        <f t="shared" ca="1" si="302"/>
        <v>1</v>
      </c>
      <c r="W2014" s="246">
        <f t="shared" ca="1" si="305"/>
        <v>3.3314302621684457</v>
      </c>
      <c r="X2014" s="246">
        <f t="shared" ca="1" si="306"/>
        <v>2.4413411575306174</v>
      </c>
      <c r="Y2014" s="246">
        <f t="shared" ca="1" si="307"/>
        <v>2.4413411575306174</v>
      </c>
      <c r="Z2014" s="4">
        <f t="shared" ca="1" si="308"/>
        <v>1</v>
      </c>
      <c r="AA2014" s="4">
        <f t="shared" ca="1" si="309"/>
        <v>1</v>
      </c>
    </row>
    <row r="2015" spans="1:27" x14ac:dyDescent="0.25">
      <c r="A2015">
        <v>1983</v>
      </c>
      <c r="B2015" s="176">
        <f ca="1">OFFSET(InputPriceData!B$15,CalculationsAndCharts!$A2015+$A$11,0,1,1)</f>
        <v>38678</v>
      </c>
      <c r="C2015" s="3">
        <f ca="1">OFFSET(InputPriceData!G$15,CalculationsAndCharts!$A2015+$A$11,IF($C$7,8,0),1,1)</f>
        <v>66438800</v>
      </c>
      <c r="D2015" s="4">
        <f ca="1">OFFSET(InputPriceData!C$15,CalculationsAndCharts!$A2015+$A$11,IF($C$7,8,0),1,1)</f>
        <v>105.39</v>
      </c>
      <c r="E2015" s="4">
        <f ca="1">OFFSET(InputPriceData!D$15,CalculationsAndCharts!$A2015+$A$11,IF($C$7,8,0),1,1)</f>
        <v>106.19</v>
      </c>
      <c r="F2015" s="4">
        <f ca="1">OFFSET(InputPriceData!E$15,CalculationsAndCharts!$A2015+$A$11,IF($C$7,8,0),1,1)</f>
        <v>105.27</v>
      </c>
      <c r="G2015" s="4">
        <f ca="1">OFFSET(InputPriceData!F$15,CalculationsAndCharts!$A2015+$A$11,IF($C$7,8,0),1,1)</f>
        <v>106.01</v>
      </c>
      <c r="H2015" s="138"/>
      <c r="I2015" s="138"/>
      <c r="O2015" s="246">
        <f t="shared" ca="1" si="300"/>
        <v>3.0279574663194841</v>
      </c>
      <c r="P2015" s="246">
        <f t="shared" ca="1" si="301"/>
        <v>2.300078661658941</v>
      </c>
      <c r="Q2015" s="246">
        <f t="shared" ca="1" si="303"/>
        <v>2.300078661658941</v>
      </c>
      <c r="R2015" s="4">
        <f t="shared" ca="1" si="304"/>
        <v>1</v>
      </c>
      <c r="S2015" s="4">
        <f t="shared" ca="1" si="302"/>
        <v>1</v>
      </c>
      <c r="W2015" s="246">
        <f t="shared" ca="1" si="305"/>
        <v>3.0279574663194841</v>
      </c>
      <c r="X2015" s="246">
        <f t="shared" ca="1" si="306"/>
        <v>2.300078661658941</v>
      </c>
      <c r="Y2015" s="246">
        <f t="shared" ca="1" si="307"/>
        <v>2.300078661658941</v>
      </c>
      <c r="Z2015" s="4">
        <f t="shared" ca="1" si="308"/>
        <v>1</v>
      </c>
      <c r="AA2015" s="4">
        <f t="shared" ca="1" si="309"/>
        <v>1</v>
      </c>
    </row>
    <row r="2016" spans="1:27" x14ac:dyDescent="0.25">
      <c r="A2016">
        <v>1984</v>
      </c>
      <c r="B2016" s="176">
        <f ca="1">OFFSET(InputPriceData!B$15,CalculationsAndCharts!$A2016+$A$11,0,1,1)</f>
        <v>38677</v>
      </c>
      <c r="C2016" s="3">
        <f ca="1">OFFSET(InputPriceData!G$15,CalculationsAndCharts!$A2016+$A$11,IF($C$7,8,0),1,1)</f>
        <v>50021200</v>
      </c>
      <c r="D2016" s="4">
        <f ca="1">OFFSET(InputPriceData!C$15,CalculationsAndCharts!$A2016+$A$11,IF($C$7,8,0),1,1)</f>
        <v>105.05</v>
      </c>
      <c r="E2016" s="4">
        <f ca="1">OFFSET(InputPriceData!D$15,CalculationsAndCharts!$A2016+$A$11,IF($C$7,8,0),1,1)</f>
        <v>105.69</v>
      </c>
      <c r="F2016" s="4">
        <f ca="1">OFFSET(InputPriceData!E$15,CalculationsAndCharts!$A2016+$A$11,IF($C$7,8,0),1,1)</f>
        <v>104.91</v>
      </c>
      <c r="G2016" s="4">
        <f ca="1">OFFSET(InputPriceData!F$15,CalculationsAndCharts!$A2016+$A$11,IF($C$7,8,0),1,1)</f>
        <v>105.56</v>
      </c>
      <c r="H2016" s="138"/>
      <c r="I2016" s="138"/>
      <c r="O2016" s="246">
        <f t="shared" ca="1" si="300"/>
        <v>2.8678397562307882</v>
      </c>
      <c r="P2016" s="246">
        <f t="shared" ca="1" si="301"/>
        <v>2.18818563630201</v>
      </c>
      <c r="Q2016" s="246">
        <f t="shared" ca="1" si="303"/>
        <v>2.18818563630201</v>
      </c>
      <c r="R2016" s="4">
        <f t="shared" ca="1" si="304"/>
        <v>1</v>
      </c>
      <c r="S2016" s="4">
        <f t="shared" ca="1" si="302"/>
        <v>1</v>
      </c>
      <c r="W2016" s="246">
        <f t="shared" ca="1" si="305"/>
        <v>2.8678397562307882</v>
      </c>
      <c r="X2016" s="246">
        <f t="shared" ca="1" si="306"/>
        <v>2.18818563630201</v>
      </c>
      <c r="Y2016" s="246">
        <f t="shared" ca="1" si="307"/>
        <v>2.18818563630201</v>
      </c>
      <c r="Z2016" s="4">
        <f t="shared" ca="1" si="308"/>
        <v>1</v>
      </c>
      <c r="AA2016" s="4">
        <f t="shared" ca="1" si="309"/>
        <v>1</v>
      </c>
    </row>
    <row r="2017" spans="1:27" x14ac:dyDescent="0.25">
      <c r="A2017">
        <v>1985</v>
      </c>
      <c r="B2017" s="176">
        <f ca="1">OFFSET(InputPriceData!B$15,CalculationsAndCharts!$A2017+$A$11,0,1,1)</f>
        <v>38674</v>
      </c>
      <c r="C2017" s="3">
        <f ca="1">OFFSET(InputPriceData!G$15,CalculationsAndCharts!$A2017+$A$11,IF($C$7,8,0),1,1)</f>
        <v>72437200</v>
      </c>
      <c r="D2017" s="4">
        <f ca="1">OFFSET(InputPriceData!C$15,CalculationsAndCharts!$A2017+$A$11,IF($C$7,8,0),1,1)</f>
        <v>104.97</v>
      </c>
      <c r="E2017" s="4">
        <f ca="1">OFFSET(InputPriceData!D$15,CalculationsAndCharts!$A2017+$A$11,IF($C$7,8,0),1,1)</f>
        <v>105.16</v>
      </c>
      <c r="F2017" s="4">
        <f ca="1">OFFSET(InputPriceData!E$15,CalculationsAndCharts!$A2017+$A$11,IF($C$7,8,0),1,1)</f>
        <v>104.36</v>
      </c>
      <c r="G2017" s="4">
        <f ca="1">OFFSET(InputPriceData!F$15,CalculationsAndCharts!$A2017+$A$11,IF($C$7,8,0),1,1)</f>
        <v>105.03</v>
      </c>
      <c r="H2017" s="138"/>
      <c r="I2017" s="138"/>
      <c r="O2017" s="246">
        <f t="shared" ref="O2017:O2080" ca="1" si="310">$N$38*(G2017-2*G2018+G2019)+2*$N$36*O2018-$N$37*O2019</f>
        <v>2.6032427330342736</v>
      </c>
      <c r="P2017" s="246">
        <f t="shared" ref="P2017:P2080" ca="1" si="311">$N$41*(O2017+O2018)/2+$N$42*P2018+$N$43*P2019</f>
        <v>2.1073149911195008</v>
      </c>
      <c r="Q2017" s="246">
        <f t="shared" ca="1" si="303"/>
        <v>2.1073149911195008</v>
      </c>
      <c r="R2017" s="4">
        <f t="shared" ca="1" si="304"/>
        <v>1</v>
      </c>
      <c r="S2017" s="4">
        <f t="shared" ref="S2017:S2080" ca="1" si="312">(R2017+$A$21)/($A$21*R2017+1)</f>
        <v>1</v>
      </c>
      <c r="W2017" s="246">
        <f t="shared" ca="1" si="305"/>
        <v>2.6032427330342736</v>
      </c>
      <c r="X2017" s="246">
        <f t="shared" ca="1" si="306"/>
        <v>2.1073149911195008</v>
      </c>
      <c r="Y2017" s="246">
        <f t="shared" ca="1" si="307"/>
        <v>2.1073149911195008</v>
      </c>
      <c r="Z2017" s="4">
        <f t="shared" ca="1" si="308"/>
        <v>1</v>
      </c>
      <c r="AA2017" s="4">
        <f t="shared" ca="1" si="309"/>
        <v>1</v>
      </c>
    </row>
    <row r="2018" spans="1:27" x14ac:dyDescent="0.25">
      <c r="A2018">
        <v>1986</v>
      </c>
      <c r="B2018" s="176">
        <f ca="1">OFFSET(InputPriceData!B$15,CalculationsAndCharts!$A2018+$A$11,0,1,1)</f>
        <v>38673</v>
      </c>
      <c r="C2018" s="3">
        <f ca="1">OFFSET(InputPriceData!G$15,CalculationsAndCharts!$A2018+$A$11,IF($C$7,8,0),1,1)</f>
        <v>55717500</v>
      </c>
      <c r="D2018" s="4">
        <f ca="1">OFFSET(InputPriceData!C$15,CalculationsAndCharts!$A2018+$A$11,IF($C$7,8,0),1,1)</f>
        <v>103.81</v>
      </c>
      <c r="E2018" s="4">
        <f ca="1">OFFSET(InputPriceData!D$15,CalculationsAndCharts!$A2018+$A$11,IF($C$7,8,0),1,1)</f>
        <v>104.63</v>
      </c>
      <c r="F2018" s="4">
        <f ca="1">OFFSET(InputPriceData!E$15,CalculationsAndCharts!$A2018+$A$11,IF($C$7,8,0),1,1)</f>
        <v>103.36</v>
      </c>
      <c r="G2018" s="4">
        <f ca="1">OFFSET(InputPriceData!F$15,CalculationsAndCharts!$A2018+$A$11,IF($C$7,8,0),1,1)</f>
        <v>104.62</v>
      </c>
      <c r="H2018" s="138"/>
      <c r="I2018" s="138"/>
      <c r="O2018" s="246">
        <f t="shared" ca="1" si="310"/>
        <v>2.4341931546713025</v>
      </c>
      <c r="P2018" s="246">
        <f t="shared" ca="1" si="311"/>
        <v>2.05861678531828</v>
      </c>
      <c r="Q2018" s="246">
        <f t="shared" ref="Q2018:Q2081" ca="1" si="313">IF(ABS(P2018)&gt;(Q2019*0.991),ABS(P2018),(Q2019*0.991))</f>
        <v>2.05861678531828</v>
      </c>
      <c r="R2018" s="4">
        <f t="shared" ref="R2018:R2081" ca="1" si="314">IF(Q2018&gt;0,P2018/Q2018,R2019)</f>
        <v>1</v>
      </c>
      <c r="S2018" s="4">
        <f t="shared" ca="1" si="312"/>
        <v>1</v>
      </c>
      <c r="W2018" s="246">
        <f t="shared" ref="W2018:W2081" ca="1" si="315">$V$38*(G2018-2*G2019+G2020)+2*$V$36*W2019-$V$37*W2020</f>
        <v>2.4341931546713025</v>
      </c>
      <c r="X2018" s="246">
        <f t="shared" ref="X2018:X2081" ca="1" si="316">$V$41*(W2018+W2019)/2+$V$42*X2019+$V$43*X2020</f>
        <v>2.05861678531828</v>
      </c>
      <c r="Y2018" s="246">
        <f t="shared" ref="Y2018:Y2081" ca="1" si="317">IF(ABS(X2018)&gt;(Y2019*0.991),ABS(X2018),(Y2019*0.991))</f>
        <v>2.05861678531828</v>
      </c>
      <c r="Z2018" s="4">
        <f t="shared" ref="Z2018:Z2081" ca="1" si="318">IF(Y2018&gt;0,X2018/Y2018,Z2019)</f>
        <v>1</v>
      </c>
      <c r="AA2018" s="4">
        <f t="shared" ref="AA2018:AA2081" ca="1" si="319">(Z2018+$A$26)/($A$26*Z2018+1)</f>
        <v>1</v>
      </c>
    </row>
    <row r="2019" spans="1:27" x14ac:dyDescent="0.25">
      <c r="A2019">
        <v>1987</v>
      </c>
      <c r="B2019" s="176">
        <f ca="1">OFFSET(InputPriceData!B$15,CalculationsAndCharts!$A2019+$A$11,0,1,1)</f>
        <v>38672</v>
      </c>
      <c r="C2019" s="3">
        <f ca="1">OFFSET(InputPriceData!G$15,CalculationsAndCharts!$A2019+$A$11,IF($C$7,8,0),1,1)</f>
        <v>51133000</v>
      </c>
      <c r="D2019" s="4">
        <f ca="1">OFFSET(InputPriceData!C$15,CalculationsAndCharts!$A2019+$A$11,IF($C$7,8,0),1,1)</f>
        <v>103.55</v>
      </c>
      <c r="E2019" s="4">
        <f ca="1">OFFSET(InputPriceData!D$15,CalculationsAndCharts!$A2019+$A$11,IF($C$7,8,0),1,1)</f>
        <v>103.7</v>
      </c>
      <c r="F2019" s="4">
        <f ca="1">OFFSET(InputPriceData!E$15,CalculationsAndCharts!$A2019+$A$11,IF($C$7,8,0),1,1)</f>
        <v>103.22</v>
      </c>
      <c r="G2019" s="4">
        <f ca="1">OFFSET(InputPriceData!F$15,CalculationsAndCharts!$A2019+$A$11,IF($C$7,8,0),1,1)</f>
        <v>103.65</v>
      </c>
      <c r="H2019" s="138"/>
      <c r="I2019" s="138"/>
      <c r="O2019" s="246">
        <f t="shared" ca="1" si="310"/>
        <v>1.6586710547384378</v>
      </c>
      <c r="P2019" s="246">
        <f t="shared" ca="1" si="311"/>
        <v>2.0393702034897867</v>
      </c>
      <c r="Q2019" s="246">
        <f t="shared" ca="1" si="313"/>
        <v>2.0393702034897867</v>
      </c>
      <c r="R2019" s="4">
        <f t="shared" ca="1" si="314"/>
        <v>1</v>
      </c>
      <c r="S2019" s="4">
        <f t="shared" ca="1" si="312"/>
        <v>1</v>
      </c>
      <c r="W2019" s="246">
        <f t="shared" ca="1" si="315"/>
        <v>1.6586710547384378</v>
      </c>
      <c r="X2019" s="246">
        <f t="shared" ca="1" si="316"/>
        <v>2.0393702034897867</v>
      </c>
      <c r="Y2019" s="246">
        <f t="shared" ca="1" si="317"/>
        <v>2.0393702034897867</v>
      </c>
      <c r="Z2019" s="4">
        <f t="shared" ca="1" si="318"/>
        <v>1</v>
      </c>
      <c r="AA2019" s="4">
        <f t="shared" ca="1" si="319"/>
        <v>1</v>
      </c>
    </row>
    <row r="2020" spans="1:27" x14ac:dyDescent="0.25">
      <c r="A2020">
        <v>1988</v>
      </c>
      <c r="B2020" s="176">
        <f ca="1">OFFSET(InputPriceData!B$15,CalculationsAndCharts!$A2020+$A$11,0,1,1)</f>
        <v>38671</v>
      </c>
      <c r="C2020" s="3">
        <f ca="1">OFFSET(InputPriceData!G$15,CalculationsAndCharts!$A2020+$A$11,IF($C$7,8,0),1,1)</f>
        <v>69592500</v>
      </c>
      <c r="D2020" s="4">
        <f ca="1">OFFSET(InputPriceData!C$15,CalculationsAndCharts!$A2020+$A$11,IF($C$7,8,0),1,1)</f>
        <v>103.7</v>
      </c>
      <c r="E2020" s="4">
        <f ca="1">OFFSET(InputPriceData!D$15,CalculationsAndCharts!$A2020+$A$11,IF($C$7,8,0),1,1)</f>
        <v>104.15</v>
      </c>
      <c r="F2020" s="4">
        <f ca="1">OFFSET(InputPriceData!E$15,CalculationsAndCharts!$A2020+$A$11,IF($C$7,8,0),1,1)</f>
        <v>103.12</v>
      </c>
      <c r="G2020" s="4">
        <f ca="1">OFFSET(InputPriceData!F$15,CalculationsAndCharts!$A2020+$A$11,IF($C$7,8,0),1,1)</f>
        <v>103.44</v>
      </c>
      <c r="H2020" s="138"/>
      <c r="I2020" s="138"/>
      <c r="O2020" s="246">
        <f t="shared" ca="1" si="310"/>
        <v>1.602571267637336</v>
      </c>
      <c r="P2020" s="246">
        <f t="shared" ca="1" si="311"/>
        <v>2.0102295637302596</v>
      </c>
      <c r="Q2020" s="246">
        <f t="shared" ca="1" si="313"/>
        <v>2.0102295637302596</v>
      </c>
      <c r="R2020" s="4">
        <f t="shared" ca="1" si="314"/>
        <v>1</v>
      </c>
      <c r="S2020" s="4">
        <f t="shared" ca="1" si="312"/>
        <v>1</v>
      </c>
      <c r="W2020" s="246">
        <f t="shared" ca="1" si="315"/>
        <v>1.602571267637336</v>
      </c>
      <c r="X2020" s="246">
        <f t="shared" ca="1" si="316"/>
        <v>2.0102295637302596</v>
      </c>
      <c r="Y2020" s="246">
        <f t="shared" ca="1" si="317"/>
        <v>2.0102295637302596</v>
      </c>
      <c r="Z2020" s="4">
        <f t="shared" ca="1" si="318"/>
        <v>1</v>
      </c>
      <c r="AA2020" s="4">
        <f t="shared" ca="1" si="319"/>
        <v>1</v>
      </c>
    </row>
    <row r="2021" spans="1:27" x14ac:dyDescent="0.25">
      <c r="A2021">
        <v>1989</v>
      </c>
      <c r="B2021" s="176">
        <f ca="1">OFFSET(InputPriceData!B$15,CalculationsAndCharts!$A2021+$A$11,0,1,1)</f>
        <v>38670</v>
      </c>
      <c r="C2021" s="3">
        <f ca="1">OFFSET(InputPriceData!G$15,CalculationsAndCharts!$A2021+$A$11,IF($C$7,8,0),1,1)</f>
        <v>45092200</v>
      </c>
      <c r="D2021" s="4">
        <f ca="1">OFFSET(InputPriceData!C$15,CalculationsAndCharts!$A2021+$A$11,IF($C$7,8,0),1,1)</f>
        <v>103.9</v>
      </c>
      <c r="E2021" s="4">
        <f ca="1">OFFSET(InputPriceData!D$15,CalculationsAndCharts!$A2021+$A$11,IF($C$7,8,0),1,1)</f>
        <v>104.1</v>
      </c>
      <c r="F2021" s="4">
        <f ca="1">OFFSET(InputPriceData!E$15,CalculationsAndCharts!$A2021+$A$11,IF($C$7,8,0),1,1)</f>
        <v>103.56</v>
      </c>
      <c r="G2021" s="4">
        <f ca="1">OFFSET(InputPriceData!F$15,CalculationsAndCharts!$A2021+$A$11,IF($C$7,8,0),1,1)</f>
        <v>103.82</v>
      </c>
      <c r="H2021" s="138"/>
      <c r="I2021" s="138"/>
      <c r="O2021" s="246">
        <f t="shared" ca="1" si="310"/>
        <v>2.1550620796816449</v>
      </c>
      <c r="P2021" s="246">
        <f t="shared" ca="1" si="311"/>
        <v>1.9180212013578586</v>
      </c>
      <c r="Q2021" s="246">
        <f t="shared" ca="1" si="313"/>
        <v>1.9542282810977627</v>
      </c>
      <c r="R2021" s="4">
        <f t="shared" ca="1" si="314"/>
        <v>0.98147244101924203</v>
      </c>
      <c r="S2021" s="4">
        <f t="shared" ca="1" si="312"/>
        <v>0.99901623155623454</v>
      </c>
      <c r="W2021" s="246">
        <f t="shared" ca="1" si="315"/>
        <v>2.1550620796816449</v>
      </c>
      <c r="X2021" s="246">
        <f t="shared" ca="1" si="316"/>
        <v>1.9180212013578586</v>
      </c>
      <c r="Y2021" s="246">
        <f t="shared" ca="1" si="317"/>
        <v>1.9542282810977627</v>
      </c>
      <c r="Z2021" s="4">
        <f t="shared" ca="1" si="318"/>
        <v>0.98147244101924203</v>
      </c>
      <c r="AA2021" s="4">
        <f t="shared" ca="1" si="319"/>
        <v>0.99201736077422442</v>
      </c>
    </row>
    <row r="2022" spans="1:27" x14ac:dyDescent="0.25">
      <c r="A2022">
        <v>1990</v>
      </c>
      <c r="B2022" s="176">
        <f ca="1">OFFSET(InputPriceData!B$15,CalculationsAndCharts!$A2022+$A$11,0,1,1)</f>
        <v>38667</v>
      </c>
      <c r="C2022" s="3">
        <f ca="1">OFFSET(InputPriceData!G$15,CalculationsAndCharts!$A2022+$A$11,IF($C$7,8,0),1,1)</f>
        <v>34867000</v>
      </c>
      <c r="D2022" s="4">
        <f ca="1">OFFSET(InputPriceData!C$15,CalculationsAndCharts!$A2022+$A$11,IF($C$7,8,0),1,1)</f>
        <v>103.54</v>
      </c>
      <c r="E2022" s="4">
        <f ca="1">OFFSET(InputPriceData!D$15,CalculationsAndCharts!$A2022+$A$11,IF($C$7,8,0),1,1)</f>
        <v>103.95</v>
      </c>
      <c r="F2022" s="4">
        <f ca="1">OFFSET(InputPriceData!E$15,CalculationsAndCharts!$A2022+$A$11,IF($C$7,8,0),1,1)</f>
        <v>102.76</v>
      </c>
      <c r="G2022" s="4">
        <f ca="1">OFFSET(InputPriceData!F$15,CalculationsAndCharts!$A2022+$A$11,IF($C$7,8,0),1,1)</f>
        <v>103.88</v>
      </c>
      <c r="H2022" s="138"/>
      <c r="I2022" s="138"/>
      <c r="O2022" s="246">
        <f t="shared" ca="1" si="310"/>
        <v>2.419747559393691</v>
      </c>
      <c r="P2022" s="246">
        <f t="shared" ca="1" si="311"/>
        <v>1.7694127880206256</v>
      </c>
      <c r="Q2022" s="246">
        <f t="shared" ca="1" si="313"/>
        <v>1.9719760656889633</v>
      </c>
      <c r="R2022" s="4">
        <f t="shared" ca="1" si="314"/>
        <v>0.89727903842607404</v>
      </c>
      <c r="S2022" s="4">
        <f t="shared" ca="1" si="312"/>
        <v>0.99431712001898087</v>
      </c>
      <c r="W2022" s="246">
        <f t="shared" ca="1" si="315"/>
        <v>2.419747559393691</v>
      </c>
      <c r="X2022" s="246">
        <f t="shared" ca="1" si="316"/>
        <v>1.7694127880206256</v>
      </c>
      <c r="Y2022" s="246">
        <f t="shared" ca="1" si="317"/>
        <v>1.9719760656889633</v>
      </c>
      <c r="Z2022" s="4">
        <f t="shared" ca="1" si="318"/>
        <v>0.89727903842607404</v>
      </c>
      <c r="AA2022" s="4">
        <f t="shared" ca="1" si="319"/>
        <v>0.95464563239636802</v>
      </c>
    </row>
    <row r="2023" spans="1:27" x14ac:dyDescent="0.25">
      <c r="A2023">
        <v>1991</v>
      </c>
      <c r="B2023" s="176">
        <f ca="1">OFFSET(InputPriceData!B$15,CalculationsAndCharts!$A2023+$A$11,0,1,1)</f>
        <v>38666</v>
      </c>
      <c r="C2023" s="3">
        <f ca="1">OFFSET(InputPriceData!G$15,CalculationsAndCharts!$A2023+$A$11,IF($C$7,8,0),1,1)</f>
        <v>79048100</v>
      </c>
      <c r="D2023" s="4">
        <f ca="1">OFFSET(InputPriceData!C$15,CalculationsAndCharts!$A2023+$A$11,IF($C$7,8,0),1,1)</f>
        <v>102.69</v>
      </c>
      <c r="E2023" s="4">
        <f ca="1">OFFSET(InputPriceData!D$15,CalculationsAndCharts!$A2023+$A$11,IF($C$7,8,0),1,1)</f>
        <v>103.68</v>
      </c>
      <c r="F2023" s="4">
        <f ca="1">OFFSET(InputPriceData!E$15,CalculationsAndCharts!$A2023+$A$11,IF($C$7,8,0),1,1)</f>
        <v>102.2</v>
      </c>
      <c r="G2023" s="4">
        <f ca="1">OFFSET(InputPriceData!F$15,CalculationsAndCharts!$A2023+$A$11,IF($C$7,8,0),1,1)</f>
        <v>103.53</v>
      </c>
      <c r="H2023" s="138"/>
      <c r="I2023" s="138"/>
      <c r="O2023" s="246">
        <f t="shared" ca="1" si="310"/>
        <v>2.2751959555254624</v>
      </c>
      <c r="P2023" s="246">
        <f t="shared" ca="1" si="311"/>
        <v>1.6015112525229784</v>
      </c>
      <c r="Q2023" s="246">
        <f t="shared" ca="1" si="313"/>
        <v>1.9898850309676723</v>
      </c>
      <c r="R2023" s="4">
        <f t="shared" ca="1" si="314"/>
        <v>0.80482602140294035</v>
      </c>
      <c r="S2023" s="4">
        <f t="shared" ca="1" si="312"/>
        <v>0.98868125824491981</v>
      </c>
      <c r="W2023" s="246">
        <f t="shared" ca="1" si="315"/>
        <v>2.2751959555254624</v>
      </c>
      <c r="X2023" s="246">
        <f t="shared" ca="1" si="316"/>
        <v>1.6015112525229784</v>
      </c>
      <c r="Y2023" s="246">
        <f t="shared" ca="1" si="317"/>
        <v>1.9898850309676723</v>
      </c>
      <c r="Z2023" s="4">
        <f t="shared" ca="1" si="318"/>
        <v>0.80482602140294035</v>
      </c>
      <c r="AA2023" s="4">
        <f t="shared" ca="1" si="319"/>
        <v>0.9114141059167441</v>
      </c>
    </row>
    <row r="2024" spans="1:27" x14ac:dyDescent="0.25">
      <c r="A2024">
        <v>1992</v>
      </c>
      <c r="B2024" s="176">
        <f ca="1">OFFSET(InputPriceData!B$15,CalculationsAndCharts!$A2024+$A$11,0,1,1)</f>
        <v>38665</v>
      </c>
      <c r="C2024" s="3">
        <f ca="1">OFFSET(InputPriceData!G$15,CalculationsAndCharts!$A2024+$A$11,IF($C$7,8,0),1,1)</f>
        <v>57666800</v>
      </c>
      <c r="D2024" s="4">
        <f ca="1">OFFSET(InputPriceData!C$15,CalculationsAndCharts!$A2024+$A$11,IF($C$7,8,0),1,1)</f>
        <v>102.47</v>
      </c>
      <c r="E2024" s="4">
        <f ca="1">OFFSET(InputPriceData!D$15,CalculationsAndCharts!$A2024+$A$11,IF($C$7,8,0),1,1)</f>
        <v>103.2</v>
      </c>
      <c r="F2024" s="4">
        <f ca="1">OFFSET(InputPriceData!E$15,CalculationsAndCharts!$A2024+$A$11,IF($C$7,8,0),1,1)</f>
        <v>102.29</v>
      </c>
      <c r="G2024" s="4">
        <f ca="1">OFFSET(InputPriceData!F$15,CalculationsAndCharts!$A2024+$A$11,IF($C$7,8,0),1,1)</f>
        <v>102.73</v>
      </c>
      <c r="H2024" s="138"/>
      <c r="I2024" s="138"/>
      <c r="O2024" s="246">
        <f t="shared" ca="1" si="310"/>
        <v>1.6418320603239787</v>
      </c>
      <c r="P2024" s="246">
        <f t="shared" ca="1" si="311"/>
        <v>1.4316135610577454</v>
      </c>
      <c r="Q2024" s="246">
        <f t="shared" ca="1" si="313"/>
        <v>2.0079566407342808</v>
      </c>
      <c r="R2024" s="4">
        <f t="shared" ca="1" si="314"/>
        <v>0.71297035604027037</v>
      </c>
      <c r="S2024" s="4">
        <f t="shared" ca="1" si="312"/>
        <v>0.98251603163755774</v>
      </c>
      <c r="W2024" s="246">
        <f t="shared" ca="1" si="315"/>
        <v>1.6418320603239787</v>
      </c>
      <c r="X2024" s="246">
        <f t="shared" ca="1" si="316"/>
        <v>1.4316135610577454</v>
      </c>
      <c r="Y2024" s="246">
        <f t="shared" ca="1" si="317"/>
        <v>2.0079566407342808</v>
      </c>
      <c r="Z2024" s="4">
        <f t="shared" ca="1" si="318"/>
        <v>0.71297035604027037</v>
      </c>
      <c r="AA2024" s="4">
        <f t="shared" ca="1" si="319"/>
        <v>0.86599799617503903</v>
      </c>
    </row>
    <row r="2025" spans="1:27" x14ac:dyDescent="0.25">
      <c r="A2025">
        <v>1993</v>
      </c>
      <c r="B2025" s="176">
        <f ca="1">OFFSET(InputPriceData!B$15,CalculationsAndCharts!$A2025+$A$11,0,1,1)</f>
        <v>38664</v>
      </c>
      <c r="C2025" s="3">
        <f ca="1">OFFSET(InputPriceData!G$15,CalculationsAndCharts!$A2025+$A$11,IF($C$7,8,0),1,1)</f>
        <v>42152800</v>
      </c>
      <c r="D2025" s="4">
        <f ca="1">OFFSET(InputPriceData!C$15,CalculationsAndCharts!$A2025+$A$11,IF($C$7,8,0),1,1)</f>
        <v>102.35</v>
      </c>
      <c r="E2025" s="4">
        <f ca="1">OFFSET(InputPriceData!D$15,CalculationsAndCharts!$A2025+$A$11,IF($C$7,8,0),1,1)</f>
        <v>102.76</v>
      </c>
      <c r="F2025" s="4">
        <f ca="1">OFFSET(InputPriceData!E$15,CalculationsAndCharts!$A2025+$A$11,IF($C$7,8,0),1,1)</f>
        <v>102.23</v>
      </c>
      <c r="G2025" s="4">
        <f ca="1">OFFSET(InputPriceData!F$15,CalculationsAndCharts!$A2025+$A$11,IF($C$7,8,0),1,1)</f>
        <v>102.6</v>
      </c>
      <c r="H2025" s="138"/>
      <c r="I2025" s="138"/>
      <c r="O2025" s="246">
        <f t="shared" ca="1" si="310"/>
        <v>1.6470018137769236</v>
      </c>
      <c r="P2025" s="246">
        <f t="shared" ca="1" si="311"/>
        <v>1.2316137629223345</v>
      </c>
      <c r="Q2025" s="246">
        <f t="shared" ca="1" si="313"/>
        <v>2.0261923720830279</v>
      </c>
      <c r="R2025" s="4">
        <f t="shared" ca="1" si="314"/>
        <v>0.60784641176798693</v>
      </c>
      <c r="S2025" s="4">
        <f t="shared" ca="1" si="312"/>
        <v>0.97465171748881396</v>
      </c>
      <c r="W2025" s="246">
        <f t="shared" ca="1" si="315"/>
        <v>1.6470018137769236</v>
      </c>
      <c r="X2025" s="246">
        <f t="shared" ca="1" si="316"/>
        <v>1.2316137629223345</v>
      </c>
      <c r="Y2025" s="246">
        <f t="shared" ca="1" si="317"/>
        <v>2.0261923720830279</v>
      </c>
      <c r="Z2025" s="4">
        <f t="shared" ca="1" si="318"/>
        <v>0.60784641176798693</v>
      </c>
      <c r="AA2025" s="4">
        <f t="shared" ca="1" si="319"/>
        <v>0.81072733191683433</v>
      </c>
    </row>
    <row r="2026" spans="1:27" x14ac:dyDescent="0.25">
      <c r="A2026">
        <v>1994</v>
      </c>
      <c r="B2026" s="176">
        <f ca="1">OFFSET(InputPriceData!B$15,CalculationsAndCharts!$A2026+$A$11,0,1,1)</f>
        <v>38663</v>
      </c>
      <c r="C2026" s="3">
        <f ca="1">OFFSET(InputPriceData!G$15,CalculationsAndCharts!$A2026+$A$11,IF($C$7,8,0),1,1)</f>
        <v>46765400</v>
      </c>
      <c r="D2026" s="4">
        <f ca="1">OFFSET(InputPriceData!C$15,CalculationsAndCharts!$A2026+$A$11,IF($C$7,8,0),1,1)</f>
        <v>102.72</v>
      </c>
      <c r="E2026" s="4">
        <f ca="1">OFFSET(InputPriceData!D$15,CalculationsAndCharts!$A2026+$A$11,IF($C$7,8,0),1,1)</f>
        <v>102.93</v>
      </c>
      <c r="F2026" s="4">
        <f ca="1">OFFSET(InputPriceData!E$15,CalculationsAndCharts!$A2026+$A$11,IF($C$7,8,0),1,1)</f>
        <v>102.28</v>
      </c>
      <c r="G2026" s="4">
        <f ca="1">OFFSET(InputPriceData!F$15,CalculationsAndCharts!$A2026+$A$11,IF($C$7,8,0),1,1)</f>
        <v>102.6</v>
      </c>
      <c r="H2026" s="138"/>
      <c r="I2026" s="138"/>
      <c r="O2026" s="246">
        <f t="shared" ca="1" si="310"/>
        <v>1.7852256627626351</v>
      </c>
      <c r="P2026" s="246">
        <f t="shared" ca="1" si="311"/>
        <v>0.97061902103086461</v>
      </c>
      <c r="Q2026" s="246">
        <f t="shared" ca="1" si="313"/>
        <v>2.0445937155227325</v>
      </c>
      <c r="R2026" s="4">
        <f t="shared" ca="1" si="314"/>
        <v>0.47472464268174208</v>
      </c>
      <c r="S2026" s="4">
        <f t="shared" ca="1" si="312"/>
        <v>0.96319673809136397</v>
      </c>
      <c r="W2026" s="246">
        <f t="shared" ca="1" si="315"/>
        <v>1.7852256627626351</v>
      </c>
      <c r="X2026" s="246">
        <f t="shared" ca="1" si="316"/>
        <v>0.97061902103086461</v>
      </c>
      <c r="Y2026" s="246">
        <f t="shared" ca="1" si="317"/>
        <v>2.0445937155227325</v>
      </c>
      <c r="Z2026" s="4">
        <f t="shared" ca="1" si="318"/>
        <v>0.47472464268174208</v>
      </c>
      <c r="AA2026" s="4">
        <f t="shared" ca="1" si="319"/>
        <v>0.7351307665011052</v>
      </c>
    </row>
    <row r="2027" spans="1:27" x14ac:dyDescent="0.25">
      <c r="A2027">
        <v>1995</v>
      </c>
      <c r="B2027" s="176">
        <f ca="1">OFFSET(InputPriceData!B$15,CalculationsAndCharts!$A2027+$A$11,0,1,1)</f>
        <v>38660</v>
      </c>
      <c r="C2027" s="3">
        <f ca="1">OFFSET(InputPriceData!G$15,CalculationsAndCharts!$A2027+$A$11,IF($C$7,8,0),1,1)</f>
        <v>59156000</v>
      </c>
      <c r="D2027" s="4">
        <f ca="1">OFFSET(InputPriceData!C$15,CalculationsAndCharts!$A2027+$A$11,IF($C$7,8,0),1,1)</f>
        <v>102.74</v>
      </c>
      <c r="E2027" s="4">
        <f ca="1">OFFSET(InputPriceData!D$15,CalculationsAndCharts!$A2027+$A$11,IF($C$7,8,0),1,1)</f>
        <v>102.79</v>
      </c>
      <c r="F2027" s="4">
        <f ca="1">OFFSET(InputPriceData!E$15,CalculationsAndCharts!$A2027+$A$11,IF($C$7,8,0),1,1)</f>
        <v>102.03</v>
      </c>
      <c r="G2027" s="4">
        <f ca="1">OFFSET(InputPriceData!F$15,CalculationsAndCharts!$A2027+$A$11,IF($C$7,8,0),1,1)</f>
        <v>102.5</v>
      </c>
      <c r="H2027" s="138"/>
      <c r="I2027" s="138"/>
      <c r="O2027" s="246">
        <f t="shared" ca="1" si="310"/>
        <v>1.8280149280145288</v>
      </c>
      <c r="P2027" s="246">
        <f t="shared" ca="1" si="311"/>
        <v>0.6555060530982697</v>
      </c>
      <c r="Q2027" s="246">
        <f t="shared" ca="1" si="313"/>
        <v>2.0631621750986202</v>
      </c>
      <c r="R2027" s="4">
        <f t="shared" ca="1" si="314"/>
        <v>0.31771911147359816</v>
      </c>
      <c r="S2027" s="4">
        <f t="shared" ca="1" si="312"/>
        <v>0.94694332019593719</v>
      </c>
      <c r="W2027" s="246">
        <f t="shared" ca="1" si="315"/>
        <v>1.8280149280145288</v>
      </c>
      <c r="X2027" s="246">
        <f t="shared" ca="1" si="316"/>
        <v>0.6555060530982697</v>
      </c>
      <c r="Y2027" s="246">
        <f t="shared" ca="1" si="317"/>
        <v>2.0631621750986202</v>
      </c>
      <c r="Z2027" s="4">
        <f t="shared" ca="1" si="318"/>
        <v>0.31771911147359816</v>
      </c>
      <c r="AA2027" s="4">
        <f t="shared" ca="1" si="319"/>
        <v>0.63679086086959935</v>
      </c>
    </row>
    <row r="2028" spans="1:27" x14ac:dyDescent="0.25">
      <c r="A2028">
        <v>1996</v>
      </c>
      <c r="B2028" s="176">
        <f ca="1">OFFSET(InputPriceData!B$15,CalculationsAndCharts!$A2028+$A$11,0,1,1)</f>
        <v>38659</v>
      </c>
      <c r="C2028" s="3">
        <f ca="1">OFFSET(InputPriceData!G$15,CalculationsAndCharts!$A2028+$A$11,IF($C$7,8,0),1,1)</f>
        <v>84897600</v>
      </c>
      <c r="D2028" s="4">
        <f ca="1">OFFSET(InputPriceData!C$15,CalculationsAndCharts!$A2028+$A$11,IF($C$7,8,0),1,1)</f>
        <v>102.53</v>
      </c>
      <c r="E2028" s="4">
        <f ca="1">OFFSET(InputPriceData!D$15,CalculationsAndCharts!$A2028+$A$11,IF($C$7,8,0),1,1)</f>
        <v>102.96</v>
      </c>
      <c r="F2028" s="4">
        <f ca="1">OFFSET(InputPriceData!E$15,CalculationsAndCharts!$A2028+$A$11,IF($C$7,8,0),1,1)</f>
        <v>102.19</v>
      </c>
      <c r="G2028" s="4">
        <f ca="1">OFFSET(InputPriceData!F$15,CalculationsAndCharts!$A2028+$A$11,IF($C$7,8,0),1,1)</f>
        <v>102.63</v>
      </c>
      <c r="H2028" s="138"/>
      <c r="I2028" s="138"/>
      <c r="O2028" s="246">
        <f t="shared" ca="1" si="310"/>
        <v>2.1115765004290257</v>
      </c>
      <c r="P2028" s="246">
        <f t="shared" ca="1" si="311"/>
        <v>0.30598272902859064</v>
      </c>
      <c r="Q2028" s="246">
        <f t="shared" ca="1" si="313"/>
        <v>2.0818992685152575</v>
      </c>
      <c r="R2028" s="4">
        <f t="shared" ca="1" si="314"/>
        <v>0.14697287887843272</v>
      </c>
      <c r="S2028" s="4">
        <f t="shared" ca="1" si="312"/>
        <v>0.92466258851563832</v>
      </c>
      <c r="W2028" s="246">
        <f t="shared" ca="1" si="315"/>
        <v>2.1115765004290257</v>
      </c>
      <c r="X2028" s="246">
        <f t="shared" ca="1" si="316"/>
        <v>0.30598272902859064</v>
      </c>
      <c r="Y2028" s="246">
        <f t="shared" ca="1" si="317"/>
        <v>2.0818992685152575</v>
      </c>
      <c r="Z2028" s="4">
        <f t="shared" ca="1" si="318"/>
        <v>0.14697287887843272</v>
      </c>
      <c r="AA2028" s="4">
        <f t="shared" ca="1" si="319"/>
        <v>0.5166022697502991</v>
      </c>
    </row>
    <row r="2029" spans="1:27" x14ac:dyDescent="0.25">
      <c r="A2029">
        <v>1997</v>
      </c>
      <c r="B2029" s="176">
        <f ca="1">OFFSET(InputPriceData!B$15,CalculationsAndCharts!$A2029+$A$11,0,1,1)</f>
        <v>38658</v>
      </c>
      <c r="C2029" s="3">
        <f ca="1">OFFSET(InputPriceData!G$15,CalculationsAndCharts!$A2029+$A$11,IF($C$7,8,0),1,1)</f>
        <v>74012300</v>
      </c>
      <c r="D2029" s="4">
        <f ca="1">OFFSET(InputPriceData!C$15,CalculationsAndCharts!$A2029+$A$11,IF($C$7,8,0),1,1)</f>
        <v>100.86</v>
      </c>
      <c r="E2029" s="4">
        <f ca="1">OFFSET(InputPriceData!D$15,CalculationsAndCharts!$A2029+$A$11,IF($C$7,8,0),1,1)</f>
        <v>102.19</v>
      </c>
      <c r="F2029" s="4">
        <f ca="1">OFFSET(InputPriceData!E$15,CalculationsAndCharts!$A2029+$A$11,IF($C$7,8,0),1,1)</f>
        <v>100.83</v>
      </c>
      <c r="G2029" s="4">
        <f ca="1">OFFSET(InputPriceData!F$15,CalculationsAndCharts!$A2029+$A$11,IF($C$7,8,0),1,1)</f>
        <v>102.19</v>
      </c>
      <c r="H2029" s="138"/>
      <c r="I2029" s="138"/>
      <c r="O2029" s="246">
        <f t="shared" ca="1" si="310"/>
        <v>1.8209388535019895</v>
      </c>
      <c r="P2029" s="246">
        <f t="shared" ca="1" si="311"/>
        <v>-3.40281462995633E-2</v>
      </c>
      <c r="Q2029" s="246">
        <f t="shared" ca="1" si="313"/>
        <v>2.1008065272606031</v>
      </c>
      <c r="R2029" s="4">
        <f t="shared" ca="1" si="314"/>
        <v>-1.6197658307895262E-2</v>
      </c>
      <c r="S2029" s="4">
        <f t="shared" ca="1" si="312"/>
        <v>0.89687691695263849</v>
      </c>
      <c r="W2029" s="246">
        <f t="shared" ca="1" si="315"/>
        <v>1.8209388535019895</v>
      </c>
      <c r="X2029" s="246">
        <f t="shared" ca="1" si="316"/>
        <v>-3.40281462995633E-2</v>
      </c>
      <c r="Y2029" s="246">
        <f t="shared" ca="1" si="317"/>
        <v>2.1008065272606031</v>
      </c>
      <c r="Z2029" s="4">
        <f t="shared" ca="1" si="318"/>
        <v>-1.6197658307895262E-2</v>
      </c>
      <c r="AA2029" s="4">
        <f t="shared" ca="1" si="319"/>
        <v>0.38630523778981257</v>
      </c>
    </row>
    <row r="2030" spans="1:27" x14ac:dyDescent="0.25">
      <c r="A2030">
        <v>1998</v>
      </c>
      <c r="B2030" s="176">
        <f ca="1">OFFSET(InputPriceData!B$15,CalculationsAndCharts!$A2030+$A$11,0,1,1)</f>
        <v>38657</v>
      </c>
      <c r="C2030" s="3">
        <f ca="1">OFFSET(InputPriceData!G$15,CalculationsAndCharts!$A2030+$A$11,IF($C$7,8,0),1,1)</f>
        <v>66365100</v>
      </c>
      <c r="D2030" s="4">
        <f ca="1">OFFSET(InputPriceData!C$15,CalculationsAndCharts!$A2030+$A$11,IF($C$7,8,0),1,1)</f>
        <v>101.22</v>
      </c>
      <c r="E2030" s="4">
        <f ca="1">OFFSET(InputPriceData!D$15,CalculationsAndCharts!$A2030+$A$11,IF($C$7,8,0),1,1)</f>
        <v>101.48</v>
      </c>
      <c r="F2030" s="4">
        <f ca="1">OFFSET(InputPriceData!E$15,CalculationsAndCharts!$A2030+$A$11,IF($C$7,8,0),1,1)</f>
        <v>100.91</v>
      </c>
      <c r="G2030" s="4">
        <f ca="1">OFFSET(InputPriceData!F$15,CalculationsAndCharts!$A2030+$A$11,IF($C$7,8,0),1,1)</f>
        <v>101.14</v>
      </c>
      <c r="H2030" s="138"/>
      <c r="I2030" s="138"/>
      <c r="O2030" s="246">
        <f t="shared" ca="1" si="310"/>
        <v>0.86149643096361816</v>
      </c>
      <c r="P2030" s="246">
        <f t="shared" ca="1" si="311"/>
        <v>-0.31775097015016351</v>
      </c>
      <c r="Q2030" s="246">
        <f t="shared" ca="1" si="313"/>
        <v>2.1198854967311838</v>
      </c>
      <c r="R2030" s="4">
        <f t="shared" ca="1" si="314"/>
        <v>-0.14989062882883458</v>
      </c>
      <c r="S2030" s="4">
        <f t="shared" ca="1" si="312"/>
        <v>0.86707979305427896</v>
      </c>
      <c r="W2030" s="246">
        <f t="shared" ca="1" si="315"/>
        <v>0.86149643096361816</v>
      </c>
      <c r="X2030" s="246">
        <f t="shared" ca="1" si="316"/>
        <v>-0.31775097015016351</v>
      </c>
      <c r="Y2030" s="246">
        <f t="shared" ca="1" si="317"/>
        <v>2.1198854967311838</v>
      </c>
      <c r="Z2030" s="4">
        <f t="shared" ca="1" si="318"/>
        <v>-0.14989062882883458</v>
      </c>
      <c r="AA2030" s="4">
        <f t="shared" ca="1" si="319"/>
        <v>0.26606141637412889</v>
      </c>
    </row>
    <row r="2031" spans="1:27" x14ac:dyDescent="0.25">
      <c r="A2031">
        <v>1999</v>
      </c>
      <c r="B2031" s="176">
        <f ca="1">OFFSET(InputPriceData!B$15,CalculationsAndCharts!$A2031+$A$11,0,1,1)</f>
        <v>38656</v>
      </c>
      <c r="C2031" s="3">
        <f ca="1">OFFSET(InputPriceData!G$15,CalculationsAndCharts!$A2031+$A$11,IF($C$7,8,0),1,1)</f>
        <v>77698900</v>
      </c>
      <c r="D2031" s="4">
        <f ca="1">OFFSET(InputPriceData!C$15,CalculationsAndCharts!$A2031+$A$11,IF($C$7,8,0),1,1)</f>
        <v>100.96</v>
      </c>
      <c r="E2031" s="4">
        <f ca="1">OFFSET(InputPriceData!D$15,CalculationsAndCharts!$A2031+$A$11,IF($C$7,8,0),1,1)</f>
        <v>101.81</v>
      </c>
      <c r="F2031" s="4">
        <f ca="1">OFFSET(InputPriceData!E$15,CalculationsAndCharts!$A2031+$A$11,IF($C$7,8,0),1,1)</f>
        <v>100.83</v>
      </c>
      <c r="G2031" s="4">
        <f ca="1">OFFSET(InputPriceData!F$15,CalculationsAndCharts!$A2031+$A$11,IF($C$7,8,0),1,1)</f>
        <v>100.83</v>
      </c>
      <c r="H2031" s="138"/>
      <c r="I2031" s="138"/>
      <c r="O2031" s="246">
        <f t="shared" ca="1" si="310"/>
        <v>0.58510914861721719</v>
      </c>
      <c r="P2031" s="246">
        <f t="shared" ca="1" si="311"/>
        <v>-0.5557576418632223</v>
      </c>
      <c r="Q2031" s="246">
        <f t="shared" ca="1" si="313"/>
        <v>2.1391377363584096</v>
      </c>
      <c r="R2031" s="4">
        <f t="shared" ca="1" si="314"/>
        <v>-0.25980451488333045</v>
      </c>
      <c r="S2031" s="4">
        <f t="shared" ca="1" si="312"/>
        <v>0.83557242472719229</v>
      </c>
      <c r="W2031" s="246">
        <f t="shared" ca="1" si="315"/>
        <v>0.58510914861721719</v>
      </c>
      <c r="X2031" s="246">
        <f t="shared" ca="1" si="316"/>
        <v>-0.5557576418632223</v>
      </c>
      <c r="Y2031" s="246">
        <f t="shared" ca="1" si="317"/>
        <v>2.1391377363584096</v>
      </c>
      <c r="Z2031" s="4">
        <f t="shared" ca="1" si="318"/>
        <v>-0.25980451488333045</v>
      </c>
      <c r="AA2031" s="4">
        <f t="shared" ca="1" si="319"/>
        <v>0.15645452154521258</v>
      </c>
    </row>
    <row r="2032" spans="1:27" x14ac:dyDescent="0.25">
      <c r="A2032">
        <v>2000</v>
      </c>
      <c r="B2032" s="176">
        <f ca="1">OFFSET(InputPriceData!B$15,CalculationsAndCharts!$A2032+$A$11,0,1,1)</f>
        <v>38653</v>
      </c>
      <c r="C2032" s="3">
        <f ca="1">OFFSET(InputPriceData!G$15,CalculationsAndCharts!$A2032+$A$11,IF($C$7,8,0),1,1)</f>
        <v>72322000</v>
      </c>
      <c r="D2032" s="4">
        <f ca="1">OFFSET(InputPriceData!C$15,CalculationsAndCharts!$A2032+$A$11,IF($C$7,8,0),1,1)</f>
        <v>99.41</v>
      </c>
      <c r="E2032" s="4">
        <f ca="1">OFFSET(InputPriceData!D$15,CalculationsAndCharts!$A2032+$A$11,IF($C$7,8,0),1,1)</f>
        <v>100.69</v>
      </c>
      <c r="F2032" s="4">
        <f ca="1">OFFSET(InputPriceData!E$15,CalculationsAndCharts!$A2032+$A$11,IF($C$7,8,0),1,1)</f>
        <v>99.13</v>
      </c>
      <c r="G2032" s="4">
        <f ca="1">OFFSET(InputPriceData!F$15,CalculationsAndCharts!$A2032+$A$11,IF($C$7,8,0),1,1)</f>
        <v>100.56</v>
      </c>
      <c r="H2032" s="138"/>
      <c r="I2032" s="138"/>
      <c r="O2032" s="246">
        <f t="shared" ca="1" si="310"/>
        <v>0.32366391188025934</v>
      </c>
      <c r="P2032" s="246">
        <f t="shared" ca="1" si="311"/>
        <v>-0.76928730305257831</v>
      </c>
      <c r="Q2032" s="246">
        <f t="shared" ca="1" si="313"/>
        <v>2.1585648197360339</v>
      </c>
      <c r="R2032" s="4">
        <f t="shared" ca="1" si="314"/>
        <v>-0.35638832617806343</v>
      </c>
      <c r="S2032" s="4">
        <f t="shared" ca="1" si="312"/>
        <v>0.80031103203919496</v>
      </c>
      <c r="W2032" s="246">
        <f t="shared" ca="1" si="315"/>
        <v>0.32366391188025934</v>
      </c>
      <c r="X2032" s="246">
        <f t="shared" ca="1" si="316"/>
        <v>-0.76928730305257831</v>
      </c>
      <c r="Y2032" s="246">
        <f t="shared" ca="1" si="317"/>
        <v>2.1585648197360339</v>
      </c>
      <c r="Z2032" s="4">
        <f t="shared" ca="1" si="318"/>
        <v>-0.35638832617806343</v>
      </c>
      <c r="AA2032" s="4">
        <f t="shared" ca="1" si="319"/>
        <v>5.0862376747766398E-2</v>
      </c>
    </row>
    <row r="2033" spans="1:27" x14ac:dyDescent="0.25">
      <c r="A2033">
        <v>2001</v>
      </c>
      <c r="B2033" s="176">
        <f ca="1">OFFSET(InputPriceData!B$15,CalculationsAndCharts!$A2033+$A$11,0,1,1)</f>
        <v>38652</v>
      </c>
      <c r="C2033" s="3">
        <f ca="1">OFFSET(InputPriceData!G$15,CalculationsAndCharts!$A2033+$A$11,IF($C$7,8,0),1,1)</f>
        <v>66623100</v>
      </c>
      <c r="D2033" s="4">
        <f ca="1">OFFSET(InputPriceData!C$15,CalculationsAndCharts!$A2033+$A$11,IF($C$7,8,0),1,1)</f>
        <v>100.05</v>
      </c>
      <c r="E2033" s="4">
        <f ca="1">OFFSET(InputPriceData!D$15,CalculationsAndCharts!$A2033+$A$11,IF($C$7,8,0),1,1)</f>
        <v>100.2</v>
      </c>
      <c r="F2033" s="4">
        <f ca="1">OFFSET(InputPriceData!E$15,CalculationsAndCharts!$A2033+$A$11,IF($C$7,8,0),1,1)</f>
        <v>98.99</v>
      </c>
      <c r="G2033" s="4">
        <f ca="1">OFFSET(InputPriceData!F$15,CalculationsAndCharts!$A2033+$A$11,IF($C$7,8,0),1,1)</f>
        <v>99.13</v>
      </c>
      <c r="H2033" s="138"/>
      <c r="I2033" s="138"/>
      <c r="O2033" s="246">
        <f t="shared" ca="1" si="310"/>
        <v>-1.1760567384743452</v>
      </c>
      <c r="P2033" s="246">
        <f t="shared" ca="1" si="311"/>
        <v>-0.95147454985961621</v>
      </c>
      <c r="Q2033" s="246">
        <f t="shared" ca="1" si="313"/>
        <v>2.178168334748773</v>
      </c>
      <c r="R2033" s="4">
        <f t="shared" ca="1" si="314"/>
        <v>-0.4368232402797087</v>
      </c>
      <c r="S2033" s="4">
        <f t="shared" ca="1" si="312"/>
        <v>0.76323609899596845</v>
      </c>
      <c r="W2033" s="246">
        <f t="shared" ca="1" si="315"/>
        <v>-1.1760567384743452</v>
      </c>
      <c r="X2033" s="246">
        <f t="shared" ca="1" si="316"/>
        <v>-0.95147454985961621</v>
      </c>
      <c r="Y2033" s="246">
        <f t="shared" ca="1" si="317"/>
        <v>2.178168334748773</v>
      </c>
      <c r="Z2033" s="4">
        <f t="shared" ca="1" si="318"/>
        <v>-0.4368232402797087</v>
      </c>
      <c r="AA2033" s="4">
        <f t="shared" ca="1" si="319"/>
        <v>-4.4619589797896028E-2</v>
      </c>
    </row>
    <row r="2034" spans="1:27" x14ac:dyDescent="0.25">
      <c r="A2034">
        <v>2002</v>
      </c>
      <c r="B2034" s="176">
        <f ca="1">OFFSET(InputPriceData!B$15,CalculationsAndCharts!$A2034+$A$11,0,1,1)</f>
        <v>38651</v>
      </c>
      <c r="C2034" s="3">
        <f ca="1">OFFSET(InputPriceData!G$15,CalculationsAndCharts!$A2034+$A$11,IF($C$7,8,0),1,1)</f>
        <v>80855800</v>
      </c>
      <c r="D2034" s="4">
        <f ca="1">OFFSET(InputPriceData!C$15,CalculationsAndCharts!$A2034+$A$11,IF($C$7,8,0),1,1)</f>
        <v>100.32</v>
      </c>
      <c r="E2034" s="4">
        <f ca="1">OFFSET(InputPriceData!D$15,CalculationsAndCharts!$A2034+$A$11,IF($C$7,8,0),1,1)</f>
        <v>101.18</v>
      </c>
      <c r="F2034" s="4">
        <f ca="1">OFFSET(InputPriceData!E$15,CalculationsAndCharts!$A2034+$A$11,IF($C$7,8,0),1,1)</f>
        <v>100.05</v>
      </c>
      <c r="G2034" s="4">
        <f ca="1">OFFSET(InputPriceData!F$15,CalculationsAndCharts!$A2034+$A$11,IF($C$7,8,0),1,1)</f>
        <v>100.2</v>
      </c>
      <c r="H2034" s="138"/>
      <c r="I2034" s="138"/>
      <c r="O2034" s="246">
        <f t="shared" ca="1" si="310"/>
        <v>-0.19784925582003304</v>
      </c>
      <c r="P2034" s="246">
        <f t="shared" ca="1" si="311"/>
        <v>-1.1708370202891107</v>
      </c>
      <c r="Q2034" s="246">
        <f t="shared" ca="1" si="313"/>
        <v>2.1979498837020919</v>
      </c>
      <c r="R2034" s="4">
        <f t="shared" ca="1" si="314"/>
        <v>-0.53269504867737238</v>
      </c>
      <c r="S2034" s="4">
        <f t="shared" ca="1" si="312"/>
        <v>0.70557620904147988</v>
      </c>
      <c r="W2034" s="246">
        <f t="shared" ca="1" si="315"/>
        <v>-0.19784925582003304</v>
      </c>
      <c r="X2034" s="246">
        <f t="shared" ca="1" si="316"/>
        <v>-1.1708370202891107</v>
      </c>
      <c r="Y2034" s="246">
        <f t="shared" ca="1" si="317"/>
        <v>2.1979498837020919</v>
      </c>
      <c r="Z2034" s="4">
        <f t="shared" ca="1" si="318"/>
        <v>-0.53269504867737238</v>
      </c>
      <c r="AA2034" s="4">
        <f t="shared" ca="1" si="319"/>
        <v>-0.16862541898773867</v>
      </c>
    </row>
    <row r="2035" spans="1:27" x14ac:dyDescent="0.25">
      <c r="A2035">
        <v>2003</v>
      </c>
      <c r="B2035" s="176">
        <f ca="1">OFFSET(InputPriceData!B$15,CalculationsAndCharts!$A2035+$A$11,0,1,1)</f>
        <v>38650</v>
      </c>
      <c r="C2035" s="3">
        <f ca="1">OFFSET(InputPriceData!G$15,CalculationsAndCharts!$A2035+$A$11,IF($C$7,8,0),1,1)</f>
        <v>76594500</v>
      </c>
      <c r="D2035" s="4">
        <f ca="1">OFFSET(InputPriceData!C$15,CalculationsAndCharts!$A2035+$A$11,IF($C$7,8,0),1,1)</f>
        <v>100.49</v>
      </c>
      <c r="E2035" s="4">
        <f ca="1">OFFSET(InputPriceData!D$15,CalculationsAndCharts!$A2035+$A$11,IF($C$7,8,0),1,1)</f>
        <v>100.93</v>
      </c>
      <c r="F2035" s="4">
        <f ca="1">OFFSET(InputPriceData!E$15,CalculationsAndCharts!$A2035+$A$11,IF($C$7,8,0),1,1)</f>
        <v>99.84</v>
      </c>
      <c r="G2035" s="4">
        <f ca="1">OFFSET(InputPriceData!F$15,CalculationsAndCharts!$A2035+$A$11,IF($C$7,8,0),1,1)</f>
        <v>100.49</v>
      </c>
      <c r="H2035" s="138"/>
      <c r="I2035" s="138"/>
      <c r="O2035" s="246">
        <f t="shared" ca="1" si="310"/>
        <v>5.5838730979059115E-2</v>
      </c>
      <c r="P2035" s="246">
        <f t="shared" ca="1" si="311"/>
        <v>-1.4532658894313364</v>
      </c>
      <c r="Q2035" s="246">
        <f t="shared" ca="1" si="313"/>
        <v>2.2179110834531706</v>
      </c>
      <c r="R2035" s="4">
        <f t="shared" ca="1" si="314"/>
        <v>-0.65524082560094254</v>
      </c>
      <c r="S2035" s="4">
        <f t="shared" ca="1" si="312"/>
        <v>0.59656144930970456</v>
      </c>
      <c r="W2035" s="246">
        <f t="shared" ca="1" si="315"/>
        <v>5.5838730979059115E-2</v>
      </c>
      <c r="X2035" s="246">
        <f t="shared" ca="1" si="316"/>
        <v>-1.4532658894313364</v>
      </c>
      <c r="Y2035" s="246">
        <f t="shared" ca="1" si="317"/>
        <v>2.2179110834531706</v>
      </c>
      <c r="Z2035" s="4">
        <f t="shared" ca="1" si="318"/>
        <v>-0.65524082560094254</v>
      </c>
      <c r="AA2035" s="4">
        <f t="shared" ca="1" si="319"/>
        <v>-0.3458999271328857</v>
      </c>
    </row>
    <row r="2036" spans="1:27" x14ac:dyDescent="0.25">
      <c r="A2036">
        <v>2004</v>
      </c>
      <c r="B2036" s="176">
        <f ca="1">OFFSET(InputPriceData!B$15,CalculationsAndCharts!$A2036+$A$11,0,1,1)</f>
        <v>38649</v>
      </c>
      <c r="C2036" s="3">
        <f ca="1">OFFSET(InputPriceData!G$15,CalculationsAndCharts!$A2036+$A$11,IF($C$7,8,0),1,1)</f>
        <v>71308400</v>
      </c>
      <c r="D2036" s="4">
        <f ca="1">OFFSET(InputPriceData!C$15,CalculationsAndCharts!$A2036+$A$11,IF($C$7,8,0),1,1)</f>
        <v>99.41</v>
      </c>
      <c r="E2036" s="4">
        <f ca="1">OFFSET(InputPriceData!D$15,CalculationsAndCharts!$A2036+$A$11,IF($C$7,8,0),1,1)</f>
        <v>100.8</v>
      </c>
      <c r="F2036" s="4">
        <f ca="1">OFFSET(InputPriceData!E$15,CalculationsAndCharts!$A2036+$A$11,IF($C$7,8,0),1,1)</f>
        <v>99.39</v>
      </c>
      <c r="G2036" s="4">
        <f ca="1">OFFSET(InputPriceData!F$15,CalculationsAndCharts!$A2036+$A$11,IF($C$7,8,0),1,1)</f>
        <v>100.69</v>
      </c>
      <c r="H2036" s="138"/>
      <c r="I2036" s="138"/>
      <c r="O2036" s="246">
        <f t="shared" ca="1" si="310"/>
        <v>0.2388538382034282</v>
      </c>
      <c r="P2036" s="246">
        <f t="shared" ca="1" si="311"/>
        <v>-1.7233470616286708</v>
      </c>
      <c r="Q2036" s="246">
        <f t="shared" ca="1" si="313"/>
        <v>2.238053565543058</v>
      </c>
      <c r="R2036" s="4">
        <f t="shared" ca="1" si="314"/>
        <v>-0.77002047143161434</v>
      </c>
      <c r="S2036" s="4">
        <f t="shared" ca="1" si="312"/>
        <v>0.42341149714639548</v>
      </c>
      <c r="W2036" s="246">
        <f t="shared" ca="1" si="315"/>
        <v>0.2388538382034282</v>
      </c>
      <c r="X2036" s="246">
        <f t="shared" ca="1" si="316"/>
        <v>-1.7233470616286708</v>
      </c>
      <c r="Y2036" s="246">
        <f t="shared" ca="1" si="317"/>
        <v>2.238053565543058</v>
      </c>
      <c r="Z2036" s="4">
        <f t="shared" ca="1" si="318"/>
        <v>-0.77002047143161434</v>
      </c>
      <c r="AA2036" s="4">
        <f t="shared" ca="1" si="319"/>
        <v>-0.53471799134209741</v>
      </c>
    </row>
    <row r="2037" spans="1:27" x14ac:dyDescent="0.25">
      <c r="A2037">
        <v>2005</v>
      </c>
      <c r="B2037" s="176">
        <f ca="1">OFFSET(InputPriceData!B$15,CalculationsAndCharts!$A2037+$A$11,0,1,1)</f>
        <v>38646</v>
      </c>
      <c r="C2037" s="3">
        <f ca="1">OFFSET(InputPriceData!G$15,CalculationsAndCharts!$A2037+$A$11,IF($C$7,8,0),1,1)</f>
        <v>96579500</v>
      </c>
      <c r="D2037" s="4">
        <f ca="1">OFFSET(InputPriceData!C$15,CalculationsAndCharts!$A2037+$A$11,IF($C$7,8,0),1,1)</f>
        <v>99.29</v>
      </c>
      <c r="E2037" s="4">
        <f ca="1">OFFSET(InputPriceData!D$15,CalculationsAndCharts!$A2037+$A$11,IF($C$7,8,0),1,1)</f>
        <v>99.71</v>
      </c>
      <c r="F2037" s="4">
        <f ca="1">OFFSET(InputPriceData!E$15,CalculationsAndCharts!$A2037+$A$11,IF($C$7,8,0),1,1)</f>
        <v>98.64</v>
      </c>
      <c r="G2037" s="4">
        <f ca="1">OFFSET(InputPriceData!F$15,CalculationsAndCharts!$A2037+$A$11,IF($C$7,8,0),1,1)</f>
        <v>99.16</v>
      </c>
      <c r="H2037" s="138"/>
      <c r="I2037" s="138"/>
      <c r="O2037" s="246">
        <f t="shared" ca="1" si="310"/>
        <v>-1.3711165227451072</v>
      </c>
      <c r="P2037" s="246">
        <f t="shared" ca="1" si="311"/>
        <v>-1.9139968562079717</v>
      </c>
      <c r="Q2037" s="246">
        <f t="shared" ca="1" si="313"/>
        <v>2.2583789763300284</v>
      </c>
      <c r="R2037" s="4">
        <f t="shared" ca="1" si="314"/>
        <v>-0.84750915425111961</v>
      </c>
      <c r="S2037" s="4">
        <f t="shared" ca="1" si="312"/>
        <v>0.22125466228681298</v>
      </c>
      <c r="W2037" s="246">
        <f t="shared" ca="1" si="315"/>
        <v>-1.3711165227451072</v>
      </c>
      <c r="X2037" s="246">
        <f t="shared" ca="1" si="316"/>
        <v>-1.9139968562079717</v>
      </c>
      <c r="Y2037" s="246">
        <f t="shared" ca="1" si="317"/>
        <v>2.2583789763300284</v>
      </c>
      <c r="Z2037" s="4">
        <f t="shared" ca="1" si="318"/>
        <v>-0.84750915425111961</v>
      </c>
      <c r="AA2037" s="4">
        <f t="shared" ca="1" si="319"/>
        <v>-0.67702213812917711</v>
      </c>
    </row>
    <row r="2038" spans="1:27" x14ac:dyDescent="0.25">
      <c r="A2038">
        <v>2006</v>
      </c>
      <c r="B2038" s="176">
        <f ca="1">OFFSET(InputPriceData!B$15,CalculationsAndCharts!$A2038+$A$11,0,1,1)</f>
        <v>38645</v>
      </c>
      <c r="C2038" s="3">
        <f ca="1">OFFSET(InputPriceData!G$15,CalculationsAndCharts!$A2038+$A$11,IF($C$7,8,0),1,1)</f>
        <v>131966700</v>
      </c>
      <c r="D2038" s="4">
        <f ca="1">OFFSET(InputPriceData!C$15,CalculationsAndCharts!$A2038+$A$11,IF($C$7,8,0),1,1)</f>
        <v>100.3</v>
      </c>
      <c r="E2038" s="4">
        <f ca="1">OFFSET(InputPriceData!D$15,CalculationsAndCharts!$A2038+$A$11,IF($C$7,8,0),1,1)</f>
        <v>100.57</v>
      </c>
      <c r="F2038" s="4">
        <f ca="1">OFFSET(InputPriceData!E$15,CalculationsAndCharts!$A2038+$A$11,IF($C$7,8,0),1,1)</f>
        <v>98.46</v>
      </c>
      <c r="G2038" s="4">
        <f ca="1">OFFSET(InputPriceData!F$15,CalculationsAndCharts!$A2038+$A$11,IF($C$7,8,0),1,1)</f>
        <v>98.77</v>
      </c>
      <c r="H2038" s="138"/>
      <c r="I2038" s="138"/>
      <c r="O2038" s="246">
        <f t="shared" ca="1" si="310"/>
        <v>-1.9355016942066499</v>
      </c>
      <c r="P2038" s="246">
        <f t="shared" ca="1" si="311"/>
        <v>-2.0452069226633802</v>
      </c>
      <c r="Q2038" s="246">
        <f t="shared" ca="1" si="313"/>
        <v>2.2788889771241458</v>
      </c>
      <c r="R2038" s="4">
        <f t="shared" ca="1" si="314"/>
        <v>-0.89745790303674133</v>
      </c>
      <c r="S2038" s="4">
        <f t="shared" ca="1" si="312"/>
        <v>1.3220265714032035E-2</v>
      </c>
      <c r="W2038" s="246">
        <f t="shared" ca="1" si="315"/>
        <v>-1.9355016942066499</v>
      </c>
      <c r="X2038" s="246">
        <f t="shared" ca="1" si="316"/>
        <v>-2.0452069226633802</v>
      </c>
      <c r="Y2038" s="246">
        <f t="shared" ca="1" si="317"/>
        <v>2.2788889771241458</v>
      </c>
      <c r="Z2038" s="4">
        <f t="shared" ca="1" si="318"/>
        <v>-0.89745790303674133</v>
      </c>
      <c r="AA2038" s="4">
        <f t="shared" ca="1" si="319"/>
        <v>-0.77604498499509067</v>
      </c>
    </row>
    <row r="2039" spans="1:27" x14ac:dyDescent="0.25">
      <c r="A2039">
        <v>2007</v>
      </c>
      <c r="B2039" s="176">
        <f ca="1">OFFSET(InputPriceData!B$15,CalculationsAndCharts!$A2039+$A$11,0,1,1)</f>
        <v>38644</v>
      </c>
      <c r="C2039" s="3">
        <f ca="1">OFFSET(InputPriceData!G$15,CalculationsAndCharts!$A2039+$A$11,IF($C$7,8,0),1,1)</f>
        <v>116563800</v>
      </c>
      <c r="D2039" s="4">
        <f ca="1">OFFSET(InputPriceData!C$15,CalculationsAndCharts!$A2039+$A$11,IF($C$7,8,0),1,1)</f>
        <v>98.63</v>
      </c>
      <c r="E2039" s="4">
        <f ca="1">OFFSET(InputPriceData!D$15,CalculationsAndCharts!$A2039+$A$11,IF($C$7,8,0),1,1)</f>
        <v>100.56</v>
      </c>
      <c r="F2039" s="4">
        <f ca="1">OFFSET(InputPriceData!E$15,CalculationsAndCharts!$A2039+$A$11,IF($C$7,8,0),1,1)</f>
        <v>98.31</v>
      </c>
      <c r="G2039" s="4">
        <f ca="1">OFFSET(InputPriceData!F$15,CalculationsAndCharts!$A2039+$A$11,IF($C$7,8,0),1,1)</f>
        <v>100.54</v>
      </c>
      <c r="H2039" s="138"/>
      <c r="I2039" s="138"/>
      <c r="O2039" s="246">
        <f t="shared" ca="1" si="310"/>
        <v>-0.28908312990340979</v>
      </c>
      <c r="P2039" s="246">
        <f t="shared" ca="1" si="311"/>
        <v>-2.2015152404533289</v>
      </c>
      <c r="Q2039" s="246">
        <f t="shared" ca="1" si="313"/>
        <v>2.2995852443230533</v>
      </c>
      <c r="R2039" s="4">
        <f t="shared" ca="1" si="314"/>
        <v>-0.9573531774428331</v>
      </c>
      <c r="S2039" s="4">
        <f t="shared" ca="1" si="312"/>
        <v>-0.41445505408353639</v>
      </c>
      <c r="W2039" s="246">
        <f t="shared" ca="1" si="315"/>
        <v>-0.28908312990340979</v>
      </c>
      <c r="X2039" s="246">
        <f t="shared" ca="1" si="316"/>
        <v>-2.2015152404533289</v>
      </c>
      <c r="Y2039" s="246">
        <f t="shared" ca="1" si="317"/>
        <v>2.2995852443230533</v>
      </c>
      <c r="Z2039" s="4">
        <f t="shared" ca="1" si="318"/>
        <v>-0.9573531774428331</v>
      </c>
      <c r="AA2039" s="4">
        <f t="shared" ca="1" si="319"/>
        <v>-0.90324170330662135</v>
      </c>
    </row>
    <row r="2040" spans="1:27" x14ac:dyDescent="0.25">
      <c r="A2040">
        <v>2008</v>
      </c>
      <c r="B2040" s="176">
        <f ca="1">OFFSET(InputPriceData!B$15,CalculationsAndCharts!$A2040+$A$11,0,1,1)</f>
        <v>38643</v>
      </c>
      <c r="C2040" s="3">
        <f ca="1">OFFSET(InputPriceData!G$15,CalculationsAndCharts!$A2040+$A$11,IF($C$7,8,0),1,1)</f>
        <v>74996900</v>
      </c>
      <c r="D2040" s="4">
        <f ca="1">OFFSET(InputPriceData!C$15,CalculationsAndCharts!$A2040+$A$11,IF($C$7,8,0),1,1)</f>
        <v>99.84</v>
      </c>
      <c r="E2040" s="4">
        <f ca="1">OFFSET(InputPriceData!D$15,CalculationsAndCharts!$A2040+$A$11,IF($C$7,8,0),1,1)</f>
        <v>99.86</v>
      </c>
      <c r="F2040" s="4">
        <f ca="1">OFFSET(InputPriceData!E$15,CalculationsAndCharts!$A2040+$A$11,IF($C$7,8,0),1,1)</f>
        <v>98.88</v>
      </c>
      <c r="G2040" s="4">
        <f ca="1">OFFSET(InputPriceData!F$15,CalculationsAndCharts!$A2040+$A$11,IF($C$7,8,0),1,1)</f>
        <v>98.9</v>
      </c>
      <c r="H2040" s="138"/>
      <c r="I2040" s="138"/>
      <c r="O2040" s="246">
        <f t="shared" ca="1" si="310"/>
        <v>-2.0557522497181506</v>
      </c>
      <c r="P2040" s="246">
        <f t="shared" ca="1" si="311"/>
        <v>-2.3110438833779323</v>
      </c>
      <c r="Q2040" s="246">
        <f t="shared" ca="1" si="313"/>
        <v>2.3204694695489945</v>
      </c>
      <c r="R2040" s="4">
        <f t="shared" ca="1" si="314"/>
        <v>-0.99593806930246143</v>
      </c>
      <c r="S2040" s="4">
        <f t="shared" ca="1" si="312"/>
        <v>-0.92554518927802631</v>
      </c>
      <c r="W2040" s="246">
        <f t="shared" ca="1" si="315"/>
        <v>-2.0557522497181506</v>
      </c>
      <c r="X2040" s="246">
        <f t="shared" ca="1" si="316"/>
        <v>-2.3110438833779323</v>
      </c>
      <c r="Y2040" s="246">
        <f t="shared" ca="1" si="317"/>
        <v>2.3204694695489945</v>
      </c>
      <c r="Z2040" s="4">
        <f t="shared" ca="1" si="318"/>
        <v>-0.99593806930246143</v>
      </c>
      <c r="AA2040" s="4">
        <f t="shared" ca="1" si="319"/>
        <v>-0.9905477579405314</v>
      </c>
    </row>
    <row r="2041" spans="1:27" x14ac:dyDescent="0.25">
      <c r="A2041">
        <v>2009</v>
      </c>
      <c r="B2041" s="176">
        <f ca="1">OFFSET(InputPriceData!B$15,CalculationsAndCharts!$A2041+$A$11,0,1,1)</f>
        <v>38642</v>
      </c>
      <c r="C2041" s="3">
        <f ca="1">OFFSET(InputPriceData!G$15,CalculationsAndCharts!$A2041+$A$11,IF($C$7,8,0),1,1)</f>
        <v>68109300</v>
      </c>
      <c r="D2041" s="4">
        <f ca="1">OFFSET(InputPriceData!C$15,CalculationsAndCharts!$A2041+$A$11,IF($C$7,8,0),1,1)</f>
        <v>99.72</v>
      </c>
      <c r="E2041" s="4">
        <f ca="1">OFFSET(InputPriceData!D$15,CalculationsAndCharts!$A2041+$A$11,IF($C$7,8,0),1,1)</f>
        <v>100.11</v>
      </c>
      <c r="F2041" s="4">
        <f ca="1">OFFSET(InputPriceData!E$15,CalculationsAndCharts!$A2041+$A$11,IF($C$7,8,0),1,1)</f>
        <v>99.43</v>
      </c>
      <c r="G2041" s="4">
        <f ca="1">OFFSET(InputPriceData!F$15,CalculationsAndCharts!$A2041+$A$11,IF($C$7,8,0),1,1)</f>
        <v>99.98</v>
      </c>
      <c r="H2041" s="138"/>
      <c r="I2041" s="138"/>
      <c r="O2041" s="246">
        <f t="shared" ca="1" si="310"/>
        <v>-1.1373776591850713</v>
      </c>
      <c r="P2041" s="246">
        <f t="shared" ca="1" si="311"/>
        <v>-2.3415433597870781</v>
      </c>
      <c r="Q2041" s="246">
        <f t="shared" ca="1" si="313"/>
        <v>2.3415433597870781</v>
      </c>
      <c r="R2041" s="4">
        <f t="shared" ca="1" si="314"/>
        <v>-1</v>
      </c>
      <c r="S2041" s="4">
        <f t="shared" ca="1" si="312"/>
        <v>-1</v>
      </c>
      <c r="W2041" s="246">
        <f t="shared" ca="1" si="315"/>
        <v>-1.1373776591850713</v>
      </c>
      <c r="X2041" s="246">
        <f t="shared" ca="1" si="316"/>
        <v>-2.3415433597870781</v>
      </c>
      <c r="Y2041" s="246">
        <f t="shared" ca="1" si="317"/>
        <v>2.3415433597870781</v>
      </c>
      <c r="Z2041" s="4">
        <f t="shared" ca="1" si="318"/>
        <v>-1</v>
      </c>
      <c r="AA2041" s="4">
        <f t="shared" ca="1" si="319"/>
        <v>-1</v>
      </c>
    </row>
    <row r="2042" spans="1:27" x14ac:dyDescent="0.25">
      <c r="A2042">
        <v>2010</v>
      </c>
      <c r="B2042" s="176">
        <f ca="1">OFFSET(InputPriceData!B$15,CalculationsAndCharts!$A2042+$A$11,0,1,1)</f>
        <v>38639</v>
      </c>
      <c r="C2042" s="3">
        <f ca="1">OFFSET(InputPriceData!G$15,CalculationsAndCharts!$A2042+$A$11,IF($C$7,8,0),1,1)</f>
        <v>88651000</v>
      </c>
      <c r="D2042" s="4">
        <f ca="1">OFFSET(InputPriceData!C$15,CalculationsAndCharts!$A2042+$A$11,IF($C$7,8,0),1,1)</f>
        <v>99.15</v>
      </c>
      <c r="E2042" s="4">
        <f ca="1">OFFSET(InputPriceData!D$15,CalculationsAndCharts!$A2042+$A$11,IF($C$7,8,0),1,1)</f>
        <v>99.73</v>
      </c>
      <c r="F2042" s="4">
        <f ca="1">OFFSET(InputPriceData!E$15,CalculationsAndCharts!$A2042+$A$11,IF($C$7,8,0),1,1)</f>
        <v>98.68</v>
      </c>
      <c r="G2042" s="4">
        <f ca="1">OFFSET(InputPriceData!F$15,CalculationsAndCharts!$A2042+$A$11,IF($C$7,8,0),1,1)</f>
        <v>99.61</v>
      </c>
      <c r="H2042" s="138"/>
      <c r="I2042" s="138"/>
      <c r="O2042" s="246">
        <f t="shared" ca="1" si="310"/>
        <v>-1.6479335980775174</v>
      </c>
      <c r="P2042" s="246">
        <f t="shared" ca="1" si="311"/>
        <v>-2.2973144870742725</v>
      </c>
      <c r="Q2042" s="246">
        <f t="shared" ca="1" si="313"/>
        <v>2.2973144870742725</v>
      </c>
      <c r="R2042" s="4">
        <f t="shared" ca="1" si="314"/>
        <v>-1</v>
      </c>
      <c r="S2042" s="4">
        <f t="shared" ca="1" si="312"/>
        <v>-1</v>
      </c>
      <c r="W2042" s="246">
        <f t="shared" ca="1" si="315"/>
        <v>-1.6479335980775174</v>
      </c>
      <c r="X2042" s="246">
        <f t="shared" ca="1" si="316"/>
        <v>-2.2973144870742725</v>
      </c>
      <c r="Y2042" s="246">
        <f t="shared" ca="1" si="317"/>
        <v>2.2973144870742725</v>
      </c>
      <c r="Z2042" s="4">
        <f t="shared" ca="1" si="318"/>
        <v>-1</v>
      </c>
      <c r="AA2042" s="4">
        <f t="shared" ca="1" si="319"/>
        <v>-1</v>
      </c>
    </row>
    <row r="2043" spans="1:27" x14ac:dyDescent="0.25">
      <c r="A2043">
        <v>2011</v>
      </c>
      <c r="B2043" s="176">
        <f ca="1">OFFSET(InputPriceData!B$15,CalculationsAndCharts!$A2043+$A$11,0,1,1)</f>
        <v>38638</v>
      </c>
      <c r="C2043" s="3">
        <f ca="1">OFFSET(InputPriceData!G$15,CalculationsAndCharts!$A2043+$A$11,IF($C$7,8,0),1,1)</f>
        <v>99052900</v>
      </c>
      <c r="D2043" s="4">
        <f ca="1">OFFSET(InputPriceData!C$15,CalculationsAndCharts!$A2043+$A$11,IF($C$7,8,0),1,1)</f>
        <v>98.6</v>
      </c>
      <c r="E2043" s="4">
        <f ca="1">OFFSET(InputPriceData!D$15,CalculationsAndCharts!$A2043+$A$11,IF($C$7,8,0),1,1)</f>
        <v>99.12</v>
      </c>
      <c r="F2043" s="4">
        <f ca="1">OFFSET(InputPriceData!E$15,CalculationsAndCharts!$A2043+$A$11,IF($C$7,8,0),1,1)</f>
        <v>98.11</v>
      </c>
      <c r="G2043" s="4">
        <f ca="1">OFFSET(InputPriceData!F$15,CalculationsAndCharts!$A2043+$A$11,IF($C$7,8,0),1,1)</f>
        <v>98.57</v>
      </c>
      <c r="H2043" s="138"/>
      <c r="I2043" s="138"/>
      <c r="O2043" s="246">
        <f t="shared" ca="1" si="310"/>
        <v>-2.9033291996470081</v>
      </c>
      <c r="P2043" s="246">
        <f t="shared" ca="1" si="311"/>
        <v>-2.1168899672768617</v>
      </c>
      <c r="Q2043" s="246">
        <f t="shared" ca="1" si="313"/>
        <v>2.1168899672768617</v>
      </c>
      <c r="R2043" s="4">
        <f t="shared" ca="1" si="314"/>
        <v>-1</v>
      </c>
      <c r="S2043" s="4">
        <f t="shared" ca="1" si="312"/>
        <v>-1</v>
      </c>
      <c r="W2043" s="246">
        <f t="shared" ca="1" si="315"/>
        <v>-2.9033291996470081</v>
      </c>
      <c r="X2043" s="246">
        <f t="shared" ca="1" si="316"/>
        <v>-2.1168899672768617</v>
      </c>
      <c r="Y2043" s="246">
        <f t="shared" ca="1" si="317"/>
        <v>2.1168899672768617</v>
      </c>
      <c r="Z2043" s="4">
        <f t="shared" ca="1" si="318"/>
        <v>-1</v>
      </c>
      <c r="AA2043" s="4">
        <f t="shared" ca="1" si="319"/>
        <v>-1</v>
      </c>
    </row>
    <row r="2044" spans="1:27" x14ac:dyDescent="0.25">
      <c r="A2044">
        <v>2012</v>
      </c>
      <c r="B2044" s="176">
        <f ca="1">OFFSET(InputPriceData!B$15,CalculationsAndCharts!$A2044+$A$11,0,1,1)</f>
        <v>38637</v>
      </c>
      <c r="C2044" s="3">
        <f ca="1">OFFSET(InputPriceData!G$15,CalculationsAndCharts!$A2044+$A$11,IF($C$7,8,0),1,1)</f>
        <v>100510400</v>
      </c>
      <c r="D2044" s="4">
        <f ca="1">OFFSET(InputPriceData!C$15,CalculationsAndCharts!$A2044+$A$11,IF($C$7,8,0),1,1)</f>
        <v>99.38</v>
      </c>
      <c r="E2044" s="4">
        <f ca="1">OFFSET(InputPriceData!D$15,CalculationsAndCharts!$A2044+$A$11,IF($C$7,8,0),1,1)</f>
        <v>100</v>
      </c>
      <c r="F2044" s="4">
        <f ca="1">OFFSET(InputPriceData!E$15,CalculationsAndCharts!$A2044+$A$11,IF($C$7,8,0),1,1)</f>
        <v>98.55</v>
      </c>
      <c r="G2044" s="4">
        <f ca="1">OFFSET(InputPriceData!F$15,CalculationsAndCharts!$A2044+$A$11,IF($C$7,8,0),1,1)</f>
        <v>98.63</v>
      </c>
      <c r="H2044" s="138"/>
      <c r="I2044" s="138"/>
      <c r="O2044" s="246">
        <f t="shared" ca="1" si="310"/>
        <v>-3.1188592552889984</v>
      </c>
      <c r="P2044" s="246">
        <f t="shared" ca="1" si="311"/>
        <v>-1.8551164885804345</v>
      </c>
      <c r="Q2044" s="246">
        <f t="shared" ca="1" si="313"/>
        <v>1.8551164885804345</v>
      </c>
      <c r="R2044" s="4">
        <f t="shared" ca="1" si="314"/>
        <v>-1</v>
      </c>
      <c r="S2044" s="4">
        <f t="shared" ca="1" si="312"/>
        <v>-1</v>
      </c>
      <c r="W2044" s="246">
        <f t="shared" ca="1" si="315"/>
        <v>-3.1188592552889984</v>
      </c>
      <c r="X2044" s="246">
        <f t="shared" ca="1" si="316"/>
        <v>-1.8551164885804345</v>
      </c>
      <c r="Y2044" s="246">
        <f t="shared" ca="1" si="317"/>
        <v>1.8551164885804345</v>
      </c>
      <c r="Z2044" s="4">
        <f t="shared" ca="1" si="318"/>
        <v>-1</v>
      </c>
      <c r="AA2044" s="4">
        <f t="shared" ca="1" si="319"/>
        <v>-1</v>
      </c>
    </row>
    <row r="2045" spans="1:27" x14ac:dyDescent="0.25">
      <c r="A2045">
        <v>2013</v>
      </c>
      <c r="B2045" s="176">
        <f ca="1">OFFSET(InputPriceData!B$15,CalculationsAndCharts!$A2045+$A$11,0,1,1)</f>
        <v>38636</v>
      </c>
      <c r="C2045" s="3">
        <f ca="1">OFFSET(InputPriceData!G$15,CalculationsAndCharts!$A2045+$A$11,IF($C$7,8,0),1,1)</f>
        <v>75629800</v>
      </c>
      <c r="D2045" s="4">
        <f ca="1">OFFSET(InputPriceData!C$15,CalculationsAndCharts!$A2045+$A$11,IF($C$7,8,0),1,1)</f>
        <v>99.88</v>
      </c>
      <c r="E2045" s="4">
        <f ca="1">OFFSET(InputPriceData!D$15,CalculationsAndCharts!$A2045+$A$11,IF($C$7,8,0),1,1)</f>
        <v>100.22</v>
      </c>
      <c r="F2045" s="4">
        <f ca="1">OFFSET(InputPriceData!E$15,CalculationsAndCharts!$A2045+$A$11,IF($C$7,8,0),1,1)</f>
        <v>99.32</v>
      </c>
      <c r="G2045" s="4">
        <f ca="1">OFFSET(InputPriceData!F$15,CalculationsAndCharts!$A2045+$A$11,IF($C$7,8,0),1,1)</f>
        <v>99.41</v>
      </c>
      <c r="H2045" s="138"/>
      <c r="I2045" s="138"/>
      <c r="O2045" s="246">
        <f t="shared" ca="1" si="310"/>
        <v>-2.5948941057721946</v>
      </c>
      <c r="P2045" s="246">
        <f t="shared" ca="1" si="311"/>
        <v>-1.5893632974368646</v>
      </c>
      <c r="Q2045" s="246">
        <f t="shared" ca="1" si="313"/>
        <v>1.5893632974368646</v>
      </c>
      <c r="R2045" s="4">
        <f t="shared" ca="1" si="314"/>
        <v>-1</v>
      </c>
      <c r="S2045" s="4">
        <f t="shared" ca="1" si="312"/>
        <v>-1</v>
      </c>
      <c r="W2045" s="246">
        <f t="shared" ca="1" si="315"/>
        <v>-2.5948941057721946</v>
      </c>
      <c r="X2045" s="246">
        <f t="shared" ca="1" si="316"/>
        <v>-1.5893632974368646</v>
      </c>
      <c r="Y2045" s="246">
        <f t="shared" ca="1" si="317"/>
        <v>1.5893632974368646</v>
      </c>
      <c r="Z2045" s="4">
        <f t="shared" ca="1" si="318"/>
        <v>-1</v>
      </c>
      <c r="AA2045" s="4">
        <f t="shared" ca="1" si="319"/>
        <v>-1</v>
      </c>
    </row>
    <row r="2046" spans="1:27" x14ac:dyDescent="0.25">
      <c r="A2046">
        <v>2014</v>
      </c>
      <c r="B2046" s="176">
        <f ca="1">OFFSET(InputPriceData!B$15,CalculationsAndCharts!$A2046+$A$11,0,1,1)</f>
        <v>38635</v>
      </c>
      <c r="C2046" s="3">
        <f ca="1">OFFSET(InputPriceData!G$15,CalculationsAndCharts!$A2046+$A$11,IF($C$7,8,0),1,1)</f>
        <v>52677000</v>
      </c>
      <c r="D2046" s="4">
        <f ca="1">OFFSET(InputPriceData!C$15,CalculationsAndCharts!$A2046+$A$11,IF($C$7,8,0),1,1)</f>
        <v>100.46</v>
      </c>
      <c r="E2046" s="4">
        <f ca="1">OFFSET(InputPriceData!D$15,CalculationsAndCharts!$A2046+$A$11,IF($C$7,8,0),1,1)</f>
        <v>100.48</v>
      </c>
      <c r="F2046" s="4">
        <f ca="1">OFFSET(InputPriceData!E$15,CalculationsAndCharts!$A2046+$A$11,IF($C$7,8,0),1,1)</f>
        <v>99.3</v>
      </c>
      <c r="G2046" s="4">
        <f ca="1">OFFSET(InputPriceData!F$15,CalculationsAndCharts!$A2046+$A$11,IF($C$7,8,0),1,1)</f>
        <v>99.55</v>
      </c>
      <c r="H2046" s="138"/>
      <c r="I2046" s="138"/>
      <c r="O2046" s="246">
        <f t="shared" ca="1" si="310"/>
        <v>-2.6862839568005166</v>
      </c>
      <c r="P2046" s="246">
        <f t="shared" ca="1" si="311"/>
        <v>-1.3311465207353157</v>
      </c>
      <c r="Q2046" s="246">
        <f t="shared" ca="1" si="313"/>
        <v>1.3311465207353157</v>
      </c>
      <c r="R2046" s="4">
        <f t="shared" ca="1" si="314"/>
        <v>-1</v>
      </c>
      <c r="S2046" s="4">
        <f t="shared" ca="1" si="312"/>
        <v>-1</v>
      </c>
      <c r="W2046" s="246">
        <f t="shared" ca="1" si="315"/>
        <v>-2.6862839568005166</v>
      </c>
      <c r="X2046" s="246">
        <f t="shared" ca="1" si="316"/>
        <v>-1.3311465207353157</v>
      </c>
      <c r="Y2046" s="246">
        <f t="shared" ca="1" si="317"/>
        <v>1.3311465207353157</v>
      </c>
      <c r="Z2046" s="4">
        <f t="shared" ca="1" si="318"/>
        <v>-1</v>
      </c>
      <c r="AA2046" s="4">
        <f t="shared" ca="1" si="319"/>
        <v>-1</v>
      </c>
    </row>
    <row r="2047" spans="1:27" x14ac:dyDescent="0.25">
      <c r="A2047">
        <v>2015</v>
      </c>
      <c r="B2047" s="176">
        <f ca="1">OFFSET(InputPriceData!B$15,CalculationsAndCharts!$A2047+$A$11,0,1,1)</f>
        <v>38632</v>
      </c>
      <c r="C2047" s="3">
        <f ca="1">OFFSET(InputPriceData!G$15,CalculationsAndCharts!$A2047+$A$11,IF($C$7,8,0),1,1)</f>
        <v>75661400</v>
      </c>
      <c r="D2047" s="4">
        <f ca="1">OFFSET(InputPriceData!C$15,CalculationsAndCharts!$A2047+$A$11,IF($C$7,8,0),1,1)</f>
        <v>100.48</v>
      </c>
      <c r="E2047" s="4">
        <f ca="1">OFFSET(InputPriceData!D$15,CalculationsAndCharts!$A2047+$A$11,IF($C$7,8,0),1,1)</f>
        <v>100.77</v>
      </c>
      <c r="F2047" s="4">
        <f ca="1">OFFSET(InputPriceData!E$15,CalculationsAndCharts!$A2047+$A$11,IF($C$7,8,0),1,1)</f>
        <v>100</v>
      </c>
      <c r="G2047" s="4">
        <f ca="1">OFFSET(InputPriceData!F$15,CalculationsAndCharts!$A2047+$A$11,IF($C$7,8,0),1,1)</f>
        <v>100.4</v>
      </c>
      <c r="H2047" s="138"/>
      <c r="I2047" s="138"/>
      <c r="O2047" s="246">
        <f t="shared" ca="1" si="310"/>
        <v>-2.0379934018724035</v>
      </c>
      <c r="P2047" s="246">
        <f t="shared" ca="1" si="311"/>
        <v>-1.0898470122312349</v>
      </c>
      <c r="Q2047" s="246">
        <f t="shared" ca="1" si="313"/>
        <v>1.206983959068139</v>
      </c>
      <c r="R2047" s="4">
        <f t="shared" ca="1" si="314"/>
        <v>-0.90295070124433086</v>
      </c>
      <c r="S2047" s="4">
        <f t="shared" ca="1" si="312"/>
        <v>-1.575014643871811E-2</v>
      </c>
      <c r="W2047" s="246">
        <f t="shared" ca="1" si="315"/>
        <v>-2.0379934018724035</v>
      </c>
      <c r="X2047" s="246">
        <f t="shared" ca="1" si="316"/>
        <v>-1.0898470122312349</v>
      </c>
      <c r="Y2047" s="246">
        <f t="shared" ca="1" si="317"/>
        <v>1.206983959068139</v>
      </c>
      <c r="Z2047" s="4">
        <f t="shared" ca="1" si="318"/>
        <v>-0.90295070124433086</v>
      </c>
      <c r="AA2047" s="4">
        <f t="shared" ca="1" si="319"/>
        <v>-0.78731242303572246</v>
      </c>
    </row>
    <row r="2048" spans="1:27" x14ac:dyDescent="0.25">
      <c r="A2048">
        <v>2016</v>
      </c>
      <c r="B2048" s="176">
        <f ca="1">OFFSET(InputPriceData!B$15,CalculationsAndCharts!$A2048+$A$11,0,1,1)</f>
        <v>38631</v>
      </c>
      <c r="C2048" s="3">
        <f ca="1">OFFSET(InputPriceData!G$15,CalculationsAndCharts!$A2048+$A$11,IF($C$7,8,0),1,1)</f>
        <v>140941800</v>
      </c>
      <c r="D2048" s="4">
        <f ca="1">OFFSET(InputPriceData!C$15,CalculationsAndCharts!$A2048+$A$11,IF($C$7,8,0),1,1)</f>
        <v>100.54</v>
      </c>
      <c r="E2048" s="4">
        <f ca="1">OFFSET(InputPriceData!D$15,CalculationsAndCharts!$A2048+$A$11,IF($C$7,8,0),1,1)</f>
        <v>100.94</v>
      </c>
      <c r="F2048" s="4">
        <f ca="1">OFFSET(InputPriceData!E$15,CalculationsAndCharts!$A2048+$A$11,IF($C$7,8,0),1,1)</f>
        <v>99.19</v>
      </c>
      <c r="G2048" s="4">
        <f ca="1">OFFSET(InputPriceData!F$15,CalculationsAndCharts!$A2048+$A$11,IF($C$7,8,0),1,1)</f>
        <v>100.05</v>
      </c>
      <c r="H2048" s="138"/>
      <c r="I2048" s="138"/>
      <c r="O2048" s="246">
        <f t="shared" ca="1" si="310"/>
        <v>-2.5803873819298175</v>
      </c>
      <c r="P2048" s="246">
        <f t="shared" ca="1" si="311"/>
        <v>-0.87034896012822693</v>
      </c>
      <c r="Q2048" s="246">
        <f t="shared" ca="1" si="313"/>
        <v>1.2179454682826831</v>
      </c>
      <c r="R2048" s="4">
        <f t="shared" ca="1" si="314"/>
        <v>-0.71460421077425473</v>
      </c>
      <c r="S2048" s="4">
        <f t="shared" ca="1" si="312"/>
        <v>0.51952518654009261</v>
      </c>
      <c r="W2048" s="246">
        <f t="shared" ca="1" si="315"/>
        <v>-2.5803873819298175</v>
      </c>
      <c r="X2048" s="246">
        <f t="shared" ca="1" si="316"/>
        <v>-0.87034896012822693</v>
      </c>
      <c r="Y2048" s="246">
        <f t="shared" ca="1" si="317"/>
        <v>1.2179454682826831</v>
      </c>
      <c r="Z2048" s="4">
        <f t="shared" ca="1" si="318"/>
        <v>-0.71460421077425473</v>
      </c>
      <c r="AA2048" s="4">
        <f t="shared" ca="1" si="319"/>
        <v>-0.44052446616148622</v>
      </c>
    </row>
    <row r="2049" spans="1:27" x14ac:dyDescent="0.25">
      <c r="A2049">
        <v>2017</v>
      </c>
      <c r="B2049" s="176">
        <f ca="1">OFFSET(InputPriceData!B$15,CalculationsAndCharts!$A2049+$A$11,0,1,1)</f>
        <v>38630</v>
      </c>
      <c r="C2049" s="3">
        <f ca="1">OFFSET(InputPriceData!G$15,CalculationsAndCharts!$A2049+$A$11,IF($C$7,8,0),1,1)</f>
        <v>106052100</v>
      </c>
      <c r="D2049" s="4">
        <f ca="1">OFFSET(InputPriceData!C$15,CalculationsAndCharts!$A2049+$A$11,IF($C$7,8,0),1,1)</f>
        <v>101.77</v>
      </c>
      <c r="E2049" s="4">
        <f ca="1">OFFSET(InputPriceData!D$15,CalculationsAndCharts!$A2049+$A$11,IF($C$7,8,0),1,1)</f>
        <v>101.82</v>
      </c>
      <c r="F2049" s="4">
        <f ca="1">OFFSET(InputPriceData!E$15,CalculationsAndCharts!$A2049+$A$11,IF($C$7,8,0),1,1)</f>
        <v>100.36</v>
      </c>
      <c r="G2049" s="4">
        <f ca="1">OFFSET(InputPriceData!F$15,CalculationsAndCharts!$A2049+$A$11,IF($C$7,8,0),1,1)</f>
        <v>100.41</v>
      </c>
      <c r="H2049" s="138"/>
      <c r="I2049" s="138"/>
      <c r="O2049" s="246">
        <f t="shared" ca="1" si="310"/>
        <v>-2.4252369886215952</v>
      </c>
      <c r="P2049" s="246">
        <f t="shared" ca="1" si="311"/>
        <v>-0.70536532789335427</v>
      </c>
      <c r="Q2049" s="246">
        <f t="shared" ca="1" si="313"/>
        <v>1.2290065270259163</v>
      </c>
      <c r="R2049" s="4">
        <f t="shared" ca="1" si="314"/>
        <v>-0.57393131149618382</v>
      </c>
      <c r="S2049" s="4">
        <f t="shared" ca="1" si="312"/>
        <v>0.67444558235758045</v>
      </c>
      <c r="W2049" s="246">
        <f t="shared" ca="1" si="315"/>
        <v>-2.4252369886215952</v>
      </c>
      <c r="X2049" s="246">
        <f t="shared" ca="1" si="316"/>
        <v>-0.70536532789335427</v>
      </c>
      <c r="Y2049" s="246">
        <f t="shared" ca="1" si="317"/>
        <v>1.2290065270259163</v>
      </c>
      <c r="Z2049" s="4">
        <f t="shared" ca="1" si="318"/>
        <v>-0.57393131149618382</v>
      </c>
      <c r="AA2049" s="4">
        <f t="shared" ca="1" si="319"/>
        <v>-0.22575948684272376</v>
      </c>
    </row>
    <row r="2050" spans="1:27" x14ac:dyDescent="0.25">
      <c r="A2050">
        <v>2018</v>
      </c>
      <c r="B2050" s="176">
        <f ca="1">OFFSET(InputPriceData!B$15,CalculationsAndCharts!$A2050+$A$11,0,1,1)</f>
        <v>38629</v>
      </c>
      <c r="C2050" s="3">
        <f ca="1">OFFSET(InputPriceData!G$15,CalculationsAndCharts!$A2050+$A$11,IF($C$7,8,0),1,1)</f>
        <v>60776300</v>
      </c>
      <c r="D2050" s="4">
        <f ca="1">OFFSET(InputPriceData!C$15,CalculationsAndCharts!$A2050+$A$11,IF($C$7,8,0),1,1)</f>
        <v>103.07</v>
      </c>
      <c r="E2050" s="4">
        <f ca="1">OFFSET(InputPriceData!D$15,CalculationsAndCharts!$A2050+$A$11,IF($C$7,8,0),1,1)</f>
        <v>103.27</v>
      </c>
      <c r="F2050" s="4">
        <f ca="1">OFFSET(InputPriceData!E$15,CalculationsAndCharts!$A2050+$A$11,IF($C$7,8,0),1,1)</f>
        <v>101.7</v>
      </c>
      <c r="G2050" s="4">
        <f ca="1">OFFSET(InputPriceData!F$15,CalculationsAndCharts!$A2050+$A$11,IF($C$7,8,0),1,1)</f>
        <v>101.75</v>
      </c>
      <c r="H2050" s="138"/>
      <c r="I2050" s="138"/>
      <c r="O2050" s="246">
        <f t="shared" ca="1" si="310"/>
        <v>-1.2256232846515631</v>
      </c>
      <c r="P2050" s="246">
        <f t="shared" ca="1" si="311"/>
        <v>-0.66956705695444207</v>
      </c>
      <c r="Q2050" s="246">
        <f t="shared" ca="1" si="313"/>
        <v>1.2401680393803394</v>
      </c>
      <c r="R2050" s="4">
        <f t="shared" ca="1" si="314"/>
        <v>-0.53990026810318137</v>
      </c>
      <c r="S2050" s="4">
        <f t="shared" ca="1" si="312"/>
        <v>0.70046081603029542</v>
      </c>
      <c r="W2050" s="246">
        <f t="shared" ca="1" si="315"/>
        <v>-1.2256232846515631</v>
      </c>
      <c r="X2050" s="246">
        <f t="shared" ca="1" si="316"/>
        <v>-0.66956705695444207</v>
      </c>
      <c r="Y2050" s="246">
        <f t="shared" ca="1" si="317"/>
        <v>1.2401680393803394</v>
      </c>
      <c r="Z2050" s="4">
        <f t="shared" ca="1" si="318"/>
        <v>-0.53990026810318137</v>
      </c>
      <c r="AA2050" s="4">
        <f t="shared" ca="1" si="319"/>
        <v>-0.17843514009335346</v>
      </c>
    </row>
    <row r="2051" spans="1:27" x14ac:dyDescent="0.25">
      <c r="A2051">
        <v>2019</v>
      </c>
      <c r="B2051" s="176">
        <f ca="1">OFFSET(InputPriceData!B$15,CalculationsAndCharts!$A2051+$A$11,0,1,1)</f>
        <v>38628</v>
      </c>
      <c r="C2051" s="3">
        <f ca="1">OFFSET(InputPriceData!G$15,CalculationsAndCharts!$A2051+$A$11,IF($C$7,8,0),1,1)</f>
        <v>50994800</v>
      </c>
      <c r="D2051" s="4">
        <f ca="1">OFFSET(InputPriceData!C$15,CalculationsAndCharts!$A2051+$A$11,IF($C$7,8,0),1,1)</f>
        <v>103.21</v>
      </c>
      <c r="E2051" s="4">
        <f ca="1">OFFSET(InputPriceData!D$15,CalculationsAndCharts!$A2051+$A$11,IF($C$7,8,0),1,1)</f>
        <v>103.53</v>
      </c>
      <c r="F2051" s="4">
        <f ca="1">OFFSET(InputPriceData!E$15,CalculationsAndCharts!$A2051+$A$11,IF($C$7,8,0),1,1)</f>
        <v>102.78</v>
      </c>
      <c r="G2051" s="4">
        <f ca="1">OFFSET(InputPriceData!F$15,CalculationsAndCharts!$A2051+$A$11,IF($C$7,8,0),1,1)</f>
        <v>102.91</v>
      </c>
      <c r="H2051" s="138"/>
      <c r="I2051" s="138"/>
      <c r="O2051" s="246">
        <f t="shared" ca="1" si="310"/>
        <v>-0.10025602110728002</v>
      </c>
      <c r="P2051" s="246">
        <f t="shared" ca="1" si="311"/>
        <v>-0.75615718055091263</v>
      </c>
      <c r="Q2051" s="246">
        <f t="shared" ca="1" si="313"/>
        <v>1.2514309176390912</v>
      </c>
      <c r="R2051" s="4">
        <f t="shared" ca="1" si="314"/>
        <v>-0.60423405710436984</v>
      </c>
      <c r="S2051" s="4">
        <f t="shared" ca="1" si="312"/>
        <v>0.64834030825001299</v>
      </c>
      <c r="W2051" s="246">
        <f t="shared" ca="1" si="315"/>
        <v>-0.10025602110728002</v>
      </c>
      <c r="X2051" s="246">
        <f t="shared" ca="1" si="316"/>
        <v>-0.75615718055091263</v>
      </c>
      <c r="Y2051" s="246">
        <f t="shared" ca="1" si="317"/>
        <v>1.2514309176390912</v>
      </c>
      <c r="Z2051" s="4">
        <f t="shared" ca="1" si="318"/>
        <v>-0.60423405710436984</v>
      </c>
      <c r="AA2051" s="4">
        <f t="shared" ca="1" si="319"/>
        <v>-0.2693292094809166</v>
      </c>
    </row>
    <row r="2052" spans="1:27" x14ac:dyDescent="0.25">
      <c r="A2052">
        <v>2020</v>
      </c>
      <c r="B2052" s="176">
        <f ca="1">OFFSET(InputPriceData!B$15,CalculationsAndCharts!$A2052+$A$11,0,1,1)</f>
        <v>38625</v>
      </c>
      <c r="C2052" s="3">
        <f ca="1">OFFSET(InputPriceData!G$15,CalculationsAndCharts!$A2052+$A$11,IF($C$7,8,0),1,1)</f>
        <v>47824200</v>
      </c>
      <c r="D2052" s="4">
        <f ca="1">OFFSET(InputPriceData!C$15,CalculationsAndCharts!$A2052+$A$11,IF($C$7,8,0),1,1)</f>
        <v>102.93</v>
      </c>
      <c r="E2052" s="4">
        <f ca="1">OFFSET(InputPriceData!D$15,CalculationsAndCharts!$A2052+$A$11,IF($C$7,8,0),1,1)</f>
        <v>103.28</v>
      </c>
      <c r="F2052" s="4">
        <f ca="1">OFFSET(InputPriceData!E$15,CalculationsAndCharts!$A2052+$A$11,IF($C$7,8,0),1,1)</f>
        <v>102.19</v>
      </c>
      <c r="G2052" s="4">
        <f ca="1">OFFSET(InputPriceData!F$15,CalculationsAndCharts!$A2052+$A$11,IF($C$7,8,0),1,1)</f>
        <v>103.28</v>
      </c>
      <c r="H2052" s="138"/>
      <c r="I2052" s="138"/>
      <c r="O2052" s="246">
        <f t="shared" ca="1" si="310"/>
        <v>0.30360807460417538</v>
      </c>
      <c r="P2052" s="246">
        <f t="shared" ca="1" si="311"/>
        <v>-0.87969000145263054</v>
      </c>
      <c r="Q2052" s="246">
        <f t="shared" ca="1" si="313"/>
        <v>1.2627960823805158</v>
      </c>
      <c r="R2052" s="4">
        <f t="shared" ca="1" si="314"/>
        <v>-0.69662078757348833</v>
      </c>
      <c r="S2052" s="4">
        <f t="shared" ca="1" si="312"/>
        <v>0.54519222732979544</v>
      </c>
      <c r="W2052" s="246">
        <f t="shared" ca="1" si="315"/>
        <v>0.30360807460417538</v>
      </c>
      <c r="X2052" s="246">
        <f t="shared" ca="1" si="316"/>
        <v>-0.87969000145263054</v>
      </c>
      <c r="Y2052" s="246">
        <f t="shared" ca="1" si="317"/>
        <v>1.2627960823805158</v>
      </c>
      <c r="Z2052" s="4">
        <f t="shared" ca="1" si="318"/>
        <v>-0.69662078757348833</v>
      </c>
      <c r="AA2052" s="4">
        <f t="shared" ca="1" si="319"/>
        <v>-0.41120135123213264</v>
      </c>
    </row>
    <row r="2053" spans="1:27" x14ac:dyDescent="0.25">
      <c r="A2053">
        <v>2021</v>
      </c>
      <c r="B2053" s="176">
        <f ca="1">OFFSET(InputPriceData!B$15,CalculationsAndCharts!$A2053+$A$11,0,1,1)</f>
        <v>38624</v>
      </c>
      <c r="C2053" s="3">
        <f ca="1">OFFSET(InputPriceData!G$15,CalculationsAndCharts!$A2053+$A$11,IF($C$7,8,0),1,1)</f>
        <v>66607700</v>
      </c>
      <c r="D2053" s="4">
        <f ca="1">OFFSET(InputPriceData!C$15,CalculationsAndCharts!$A2053+$A$11,IF($C$7,8,0),1,1)</f>
        <v>102.03</v>
      </c>
      <c r="E2053" s="4">
        <f ca="1">OFFSET(InputPriceData!D$15,CalculationsAndCharts!$A2053+$A$11,IF($C$7,8,0),1,1)</f>
        <v>103.13</v>
      </c>
      <c r="F2053" s="4">
        <f ca="1">OFFSET(InputPriceData!E$15,CalculationsAndCharts!$A2053+$A$11,IF($C$7,8,0),1,1)</f>
        <v>101.63</v>
      </c>
      <c r="G2053" s="4">
        <f ca="1">OFFSET(InputPriceData!F$15,CalculationsAndCharts!$A2053+$A$11,IF($C$7,8,0),1,1)</f>
        <v>102.96</v>
      </c>
      <c r="H2053" s="138"/>
      <c r="I2053" s="138"/>
      <c r="O2053" s="246">
        <f t="shared" ca="1" si="310"/>
        <v>2.2672441173303803E-2</v>
      </c>
      <c r="P2053" s="246">
        <f t="shared" ca="1" si="311"/>
        <v>-0.95140126219977239</v>
      </c>
      <c r="Q2053" s="246">
        <f t="shared" ca="1" si="313"/>
        <v>1.2742644625434065</v>
      </c>
      <c r="R2053" s="4">
        <f t="shared" ca="1" si="314"/>
        <v>-0.74662779208390884</v>
      </c>
      <c r="S2053" s="4">
        <f t="shared" ca="1" si="312"/>
        <v>0.46754832239248262</v>
      </c>
      <c r="W2053" s="246">
        <f t="shared" ca="1" si="315"/>
        <v>2.2672441173303803E-2</v>
      </c>
      <c r="X2053" s="246">
        <f t="shared" ca="1" si="316"/>
        <v>-0.95140126219977239</v>
      </c>
      <c r="Y2053" s="246">
        <f t="shared" ca="1" si="317"/>
        <v>1.2742644625434065</v>
      </c>
      <c r="Z2053" s="4">
        <f t="shared" ca="1" si="318"/>
        <v>-0.74662779208390884</v>
      </c>
      <c r="AA2053" s="4">
        <f t="shared" ca="1" si="319"/>
        <v>-0.49423019042813654</v>
      </c>
    </row>
    <row r="2054" spans="1:27" x14ac:dyDescent="0.25">
      <c r="A2054">
        <v>2022</v>
      </c>
      <c r="B2054" s="176">
        <f ca="1">OFFSET(InputPriceData!B$15,CalculationsAndCharts!$A2054+$A$11,0,1,1)</f>
        <v>38623</v>
      </c>
      <c r="C2054" s="3">
        <f ca="1">OFFSET(InputPriceData!G$15,CalculationsAndCharts!$A2054+$A$11,IF($C$7,8,0),1,1)</f>
        <v>58620500</v>
      </c>
      <c r="D2054" s="4">
        <f ca="1">OFFSET(InputPriceData!C$15,CalculationsAndCharts!$A2054+$A$11,IF($C$7,8,0),1,1)</f>
        <v>102.35</v>
      </c>
      <c r="E2054" s="4">
        <f ca="1">OFFSET(InputPriceData!D$15,CalculationsAndCharts!$A2054+$A$11,IF($C$7,8,0),1,1)</f>
        <v>102.51</v>
      </c>
      <c r="F2054" s="4">
        <f ca="1">OFFSET(InputPriceData!E$15,CalculationsAndCharts!$A2054+$A$11,IF($C$7,8,0),1,1)</f>
        <v>101.74</v>
      </c>
      <c r="G2054" s="4">
        <f ca="1">OFFSET(InputPriceData!F$15,CalculationsAndCharts!$A2054+$A$11,IF($C$7,8,0),1,1)</f>
        <v>102.13</v>
      </c>
      <c r="H2054" s="138"/>
      <c r="I2054" s="138"/>
      <c r="O2054" s="246">
        <f t="shared" ca="1" si="310"/>
        <v>-0.81785787993551606</v>
      </c>
      <c r="P2054" s="246">
        <f t="shared" ca="1" si="311"/>
        <v>-0.92590042888883706</v>
      </c>
      <c r="Q2054" s="246">
        <f t="shared" ca="1" si="313"/>
        <v>1.285836995502933</v>
      </c>
      <c r="R2054" s="4">
        <f t="shared" ca="1" si="314"/>
        <v>-0.72007605328441115</v>
      </c>
      <c r="S2054" s="4">
        <f t="shared" ca="1" si="312"/>
        <v>0.51124699013369135</v>
      </c>
      <c r="W2054" s="246">
        <f t="shared" ca="1" si="315"/>
        <v>-0.81785787993551606</v>
      </c>
      <c r="X2054" s="246">
        <f t="shared" ca="1" si="316"/>
        <v>-0.92590042888883706</v>
      </c>
      <c r="Y2054" s="246">
        <f t="shared" ca="1" si="317"/>
        <v>1.285836995502933</v>
      </c>
      <c r="Z2054" s="4">
        <f t="shared" ca="1" si="318"/>
        <v>-0.72007605328441115</v>
      </c>
      <c r="AA2054" s="4">
        <f t="shared" ca="1" si="319"/>
        <v>-0.44956422699272164</v>
      </c>
    </row>
    <row r="2055" spans="1:27" x14ac:dyDescent="0.25">
      <c r="A2055">
        <v>2023</v>
      </c>
      <c r="B2055" s="176">
        <f ca="1">OFFSET(InputPriceData!B$15,CalculationsAndCharts!$A2055+$A$11,0,1,1)</f>
        <v>38622</v>
      </c>
      <c r="C2055" s="3">
        <f ca="1">OFFSET(InputPriceData!G$15,CalculationsAndCharts!$A2055+$A$11,IF($C$7,8,0),1,1)</f>
        <v>66150800</v>
      </c>
      <c r="D2055" s="4">
        <f ca="1">OFFSET(InputPriceData!C$15,CalculationsAndCharts!$A2055+$A$11,IF($C$7,8,0),1,1)</f>
        <v>102</v>
      </c>
      <c r="E2055" s="4">
        <f ca="1">OFFSET(InputPriceData!D$15,CalculationsAndCharts!$A2055+$A$11,IF($C$7,8,0),1,1)</f>
        <v>102.4</v>
      </c>
      <c r="F2055" s="4">
        <f ca="1">OFFSET(InputPriceData!E$15,CalculationsAndCharts!$A2055+$A$11,IF($C$7,8,0),1,1)</f>
        <v>101.59</v>
      </c>
      <c r="G2055" s="4">
        <f ca="1">OFFSET(InputPriceData!F$15,CalculationsAndCharts!$A2055+$A$11,IF($C$7,8,0),1,1)</f>
        <v>102.03</v>
      </c>
      <c r="H2055" s="138"/>
      <c r="I2055" s="138"/>
      <c r="O2055" s="246">
        <f t="shared" ca="1" si="310"/>
        <v>-0.97127329674220286</v>
      </c>
      <c r="P2055" s="246">
        <f t="shared" ca="1" si="311"/>
        <v>-0.82104685262776611</v>
      </c>
      <c r="Q2055" s="246">
        <f t="shared" ca="1" si="313"/>
        <v>1.2975146271472582</v>
      </c>
      <c r="R2055" s="4">
        <f t="shared" ca="1" si="314"/>
        <v>-0.63278427498959011</v>
      </c>
      <c r="S2055" s="4">
        <f t="shared" ca="1" si="312"/>
        <v>0.62071859385963324</v>
      </c>
      <c r="W2055" s="246">
        <f t="shared" ca="1" si="315"/>
        <v>-0.97127329674220286</v>
      </c>
      <c r="X2055" s="246">
        <f t="shared" ca="1" si="316"/>
        <v>-0.82104685262776611</v>
      </c>
      <c r="Y2055" s="246">
        <f t="shared" ca="1" si="317"/>
        <v>1.2975146271472582</v>
      </c>
      <c r="Z2055" s="4">
        <f t="shared" ca="1" si="318"/>
        <v>-0.63278427498959011</v>
      </c>
      <c r="AA2055" s="4">
        <f t="shared" ca="1" si="319"/>
        <v>-0.31167297901303331</v>
      </c>
    </row>
    <row r="2056" spans="1:27" x14ac:dyDescent="0.25">
      <c r="A2056">
        <v>2024</v>
      </c>
      <c r="B2056" s="176">
        <f ca="1">OFFSET(InputPriceData!B$15,CalculationsAndCharts!$A2056+$A$11,0,1,1)</f>
        <v>38621</v>
      </c>
      <c r="C2056" s="3">
        <f ca="1">OFFSET(InputPriceData!G$15,CalculationsAndCharts!$A2056+$A$11,IF($C$7,8,0),1,1)</f>
        <v>70415400</v>
      </c>
      <c r="D2056" s="4">
        <f ca="1">OFFSET(InputPriceData!C$15,CalculationsAndCharts!$A2056+$A$11,IF($C$7,8,0),1,1)</f>
        <v>102.42</v>
      </c>
      <c r="E2056" s="4">
        <f ca="1">OFFSET(InputPriceData!D$15,CalculationsAndCharts!$A2056+$A$11,IF($C$7,8,0),1,1)</f>
        <v>102.6</v>
      </c>
      <c r="F2056" s="4">
        <f ca="1">OFFSET(InputPriceData!E$15,CalculationsAndCharts!$A2056+$A$11,IF($C$7,8,0),1,1)</f>
        <v>101.63</v>
      </c>
      <c r="G2056" s="4">
        <f ca="1">OFFSET(InputPriceData!F$15,CalculationsAndCharts!$A2056+$A$11,IF($C$7,8,0),1,1)</f>
        <v>102.05</v>
      </c>
      <c r="H2056" s="138"/>
      <c r="I2056" s="138"/>
      <c r="O2056" s="246">
        <f t="shared" ca="1" si="310"/>
        <v>-1.0114275274583198</v>
      </c>
      <c r="P2056" s="246">
        <f t="shared" ca="1" si="311"/>
        <v>-0.66660927792813296</v>
      </c>
      <c r="Q2056" s="246">
        <f t="shared" ca="1" si="313"/>
        <v>1.3092983119548518</v>
      </c>
      <c r="R2056" s="4">
        <f t="shared" ca="1" si="314"/>
        <v>-0.5091347570232867</v>
      </c>
      <c r="S2056" s="4">
        <f t="shared" ca="1" si="312"/>
        <v>0.72144812909912015</v>
      </c>
      <c r="W2056" s="246">
        <f t="shared" ca="1" si="315"/>
        <v>-1.0114275274583198</v>
      </c>
      <c r="X2056" s="246">
        <f t="shared" ca="1" si="316"/>
        <v>-0.66660927792813296</v>
      </c>
      <c r="Y2056" s="246">
        <f t="shared" ca="1" si="317"/>
        <v>1.3092983119548518</v>
      </c>
      <c r="Z2056" s="4">
        <f t="shared" ca="1" si="318"/>
        <v>-0.5091347570232867</v>
      </c>
      <c r="AA2056" s="4">
        <f t="shared" ca="1" si="319"/>
        <v>-0.13704437983470688</v>
      </c>
    </row>
    <row r="2057" spans="1:27" x14ac:dyDescent="0.25">
      <c r="A2057">
        <v>2025</v>
      </c>
      <c r="B2057" s="176">
        <f ca="1">OFFSET(InputPriceData!B$15,CalculationsAndCharts!$A2057+$A$11,0,1,1)</f>
        <v>38618</v>
      </c>
      <c r="C2057" s="3">
        <f ca="1">OFFSET(InputPriceData!G$15,CalculationsAndCharts!$A2057+$A$11,IF($C$7,8,0),1,1)</f>
        <v>59368100</v>
      </c>
      <c r="D2057" s="4">
        <f ca="1">OFFSET(InputPriceData!C$15,CalculationsAndCharts!$A2057+$A$11,IF($C$7,8,0),1,1)</f>
        <v>101.76</v>
      </c>
      <c r="E2057" s="4">
        <f ca="1">OFFSET(InputPriceData!D$15,CalculationsAndCharts!$A2057+$A$11,IF($C$7,8,0),1,1)</f>
        <v>102.31</v>
      </c>
      <c r="F2057" s="4">
        <f ca="1">OFFSET(InputPriceData!E$15,CalculationsAndCharts!$A2057+$A$11,IF($C$7,8,0),1,1)</f>
        <v>101.48</v>
      </c>
      <c r="G2057" s="4">
        <f ca="1">OFFSET(InputPriceData!F$15,CalculationsAndCharts!$A2057+$A$11,IF($C$7,8,0),1,1)</f>
        <v>101.93</v>
      </c>
      <c r="H2057" s="138"/>
      <c r="I2057" s="138"/>
      <c r="O2057" s="246">
        <f t="shared" ca="1" si="310"/>
        <v>-1.199659206321666</v>
      </c>
      <c r="P2057" s="246">
        <f t="shared" ca="1" si="311"/>
        <v>-0.46580877500699891</v>
      </c>
      <c r="Q2057" s="246">
        <f t="shared" ca="1" si="313"/>
        <v>1.3211890130725044</v>
      </c>
      <c r="R2057" s="4">
        <f t="shared" ca="1" si="314"/>
        <v>-0.35256785395432</v>
      </c>
      <c r="S2057" s="4">
        <f t="shared" ca="1" si="312"/>
        <v>0.80187640495369739</v>
      </c>
      <c r="W2057" s="246">
        <f t="shared" ca="1" si="315"/>
        <v>-1.199659206321666</v>
      </c>
      <c r="X2057" s="246">
        <f t="shared" ca="1" si="316"/>
        <v>-0.46580877500699891</v>
      </c>
      <c r="Y2057" s="246">
        <f t="shared" ca="1" si="317"/>
        <v>1.3211890130725044</v>
      </c>
      <c r="Z2057" s="4">
        <f t="shared" ca="1" si="318"/>
        <v>-0.35256785395432</v>
      </c>
      <c r="AA2057" s="4">
        <f t="shared" ca="1" si="319"/>
        <v>5.5219609770933188E-2</v>
      </c>
    </row>
    <row r="2058" spans="1:27" x14ac:dyDescent="0.25">
      <c r="A2058">
        <v>2026</v>
      </c>
      <c r="B2058" s="176">
        <f ca="1">OFFSET(InputPriceData!B$15,CalculationsAndCharts!$A2058+$A$11,0,1,1)</f>
        <v>38617</v>
      </c>
      <c r="C2058" s="3">
        <f ca="1">OFFSET(InputPriceData!G$15,CalculationsAndCharts!$A2058+$A$11,IF($C$7,8,0),1,1)</f>
        <v>84597200</v>
      </c>
      <c r="D2058" s="4">
        <f ca="1">OFFSET(InputPriceData!C$15,CalculationsAndCharts!$A2058+$A$11,IF($C$7,8,0),1,1)</f>
        <v>101.52</v>
      </c>
      <c r="E2058" s="4">
        <f ca="1">OFFSET(InputPriceData!D$15,CalculationsAndCharts!$A2058+$A$11,IF($C$7,8,0),1,1)</f>
        <v>102.12</v>
      </c>
      <c r="F2058" s="4">
        <f ca="1">OFFSET(InputPriceData!E$15,CalculationsAndCharts!$A2058+$A$11,IF($C$7,8,0),1,1)</f>
        <v>101.09</v>
      </c>
      <c r="G2058" s="4">
        <f ca="1">OFFSET(InputPriceData!F$15,CalculationsAndCharts!$A2058+$A$11,IF($C$7,8,0),1,1)</f>
        <v>101.85</v>
      </c>
      <c r="H2058" s="138"/>
      <c r="I2058" s="138"/>
      <c r="O2058" s="246">
        <f t="shared" ca="1" si="310"/>
        <v>-1.3610704598475758</v>
      </c>
      <c r="P2058" s="246">
        <f t="shared" ca="1" si="311"/>
        <v>-0.23152486545011619</v>
      </c>
      <c r="Q2058" s="246">
        <f t="shared" ca="1" si="313"/>
        <v>1.3331877023940508</v>
      </c>
      <c r="R2058" s="4">
        <f t="shared" ca="1" si="314"/>
        <v>-0.17366261707511932</v>
      </c>
      <c r="S2058" s="4">
        <f t="shared" ca="1" si="312"/>
        <v>0.86089160281078403</v>
      </c>
      <c r="W2058" s="246">
        <f t="shared" ca="1" si="315"/>
        <v>-1.3610704598475758</v>
      </c>
      <c r="X2058" s="246">
        <f t="shared" ca="1" si="316"/>
        <v>-0.23152486545011619</v>
      </c>
      <c r="Y2058" s="246">
        <f t="shared" ca="1" si="317"/>
        <v>1.3331877023940508</v>
      </c>
      <c r="Z2058" s="4">
        <f t="shared" ca="1" si="318"/>
        <v>-0.17366261707511932</v>
      </c>
      <c r="AA2058" s="4">
        <f t="shared" ca="1" si="319"/>
        <v>0.24323361755927786</v>
      </c>
    </row>
    <row r="2059" spans="1:27" x14ac:dyDescent="0.25">
      <c r="A2059">
        <v>2027</v>
      </c>
      <c r="B2059" s="176">
        <f ca="1">OFFSET(InputPriceData!B$15,CalculationsAndCharts!$A2059+$A$11,0,1,1)</f>
        <v>38616</v>
      </c>
      <c r="C2059" s="3">
        <f ca="1">OFFSET(InputPriceData!G$15,CalculationsAndCharts!$A2059+$A$11,IF($C$7,8,0),1,1)</f>
        <v>94469100</v>
      </c>
      <c r="D2059" s="4">
        <f ca="1">OFFSET(InputPriceData!C$15,CalculationsAndCharts!$A2059+$A$11,IF($C$7,8,0),1,1)</f>
        <v>102.23</v>
      </c>
      <c r="E2059" s="4">
        <f ca="1">OFFSET(InputPriceData!D$15,CalculationsAndCharts!$A2059+$A$11,IF($C$7,8,0),1,1)</f>
        <v>102.3</v>
      </c>
      <c r="F2059" s="4">
        <f ca="1">OFFSET(InputPriceData!E$15,CalculationsAndCharts!$A2059+$A$11,IF($C$7,8,0),1,1)</f>
        <v>101.38</v>
      </c>
      <c r="G2059" s="4">
        <f ca="1">OFFSET(InputPriceData!F$15,CalculationsAndCharts!$A2059+$A$11,IF($C$7,8,0),1,1)</f>
        <v>101.49</v>
      </c>
      <c r="H2059" s="138"/>
      <c r="I2059" s="138"/>
      <c r="O2059" s="246">
        <f t="shared" ca="1" si="310"/>
        <v>-1.8275408734292546</v>
      </c>
      <c r="P2059" s="246">
        <f t="shared" ca="1" si="311"/>
        <v>4.5645685191704755E-3</v>
      </c>
      <c r="Q2059" s="246">
        <f t="shared" ca="1" si="313"/>
        <v>1.345295360639809</v>
      </c>
      <c r="R2059" s="4">
        <f t="shared" ca="1" si="314"/>
        <v>3.3929861446928742E-3</v>
      </c>
      <c r="S2059" s="4">
        <f t="shared" ca="1" si="312"/>
        <v>0.900642704748017</v>
      </c>
      <c r="W2059" s="246">
        <f t="shared" ca="1" si="315"/>
        <v>-1.8275408734292546</v>
      </c>
      <c r="X2059" s="246">
        <f t="shared" ca="1" si="316"/>
        <v>4.5645685191704755E-3</v>
      </c>
      <c r="Y2059" s="246">
        <f t="shared" ca="1" si="317"/>
        <v>1.345295360639809</v>
      </c>
      <c r="Z2059" s="4">
        <f t="shared" ca="1" si="318"/>
        <v>3.3929861446928742E-3</v>
      </c>
      <c r="AA2059" s="4">
        <f t="shared" ca="1" si="319"/>
        <v>0.40284624545298747</v>
      </c>
    </row>
    <row r="2060" spans="1:27" x14ac:dyDescent="0.25">
      <c r="A2060">
        <v>2028</v>
      </c>
      <c r="B2060" s="176">
        <f ca="1">OFFSET(InputPriceData!B$15,CalculationsAndCharts!$A2060+$A$11,0,1,1)</f>
        <v>38615</v>
      </c>
      <c r="C2060" s="3">
        <f ca="1">OFFSET(InputPriceData!G$15,CalculationsAndCharts!$A2060+$A$11,IF($C$7,8,0),1,1)</f>
        <v>84480300</v>
      </c>
      <c r="D2060" s="4">
        <f ca="1">OFFSET(InputPriceData!C$15,CalculationsAndCharts!$A2060+$A$11,IF($C$7,8,0),1,1)</f>
        <v>103.42</v>
      </c>
      <c r="E2060" s="4">
        <f ca="1">OFFSET(InputPriceData!D$15,CalculationsAndCharts!$A2060+$A$11,IF($C$7,8,0),1,1)</f>
        <v>103.76</v>
      </c>
      <c r="F2060" s="4">
        <f ca="1">OFFSET(InputPriceData!E$15,CalculationsAndCharts!$A2060+$A$11,IF($C$7,8,0),1,1)</f>
        <v>102.3</v>
      </c>
      <c r="G2060" s="4">
        <f ca="1">OFFSET(InputPriceData!F$15,CalculationsAndCharts!$A2060+$A$11,IF($C$7,8,0),1,1)</f>
        <v>102.45</v>
      </c>
      <c r="H2060" s="138"/>
      <c r="I2060" s="138"/>
      <c r="O2060" s="246">
        <f t="shared" ca="1" si="310"/>
        <v>-0.95293223548605366</v>
      </c>
      <c r="P2060" s="246">
        <f t="shared" ca="1" si="311"/>
        <v>0.17570218784824509</v>
      </c>
      <c r="Q2060" s="246">
        <f t="shared" ca="1" si="313"/>
        <v>1.3575129774367396</v>
      </c>
      <c r="R2060" s="4">
        <f t="shared" ca="1" si="314"/>
        <v>0.12942947195982357</v>
      </c>
      <c r="S2060" s="4">
        <f t="shared" ca="1" si="312"/>
        <v>0.92202588130436069</v>
      </c>
      <c r="W2060" s="246">
        <f t="shared" ca="1" si="315"/>
        <v>-0.95293223548605366</v>
      </c>
      <c r="X2060" s="246">
        <f t="shared" ca="1" si="316"/>
        <v>0.17570218784824509</v>
      </c>
      <c r="Y2060" s="246">
        <f t="shared" ca="1" si="317"/>
        <v>1.3575129774367396</v>
      </c>
      <c r="Z2060" s="4">
        <f t="shared" ca="1" si="318"/>
        <v>0.12942947195982357</v>
      </c>
      <c r="AA2060" s="4">
        <f t="shared" ca="1" si="319"/>
        <v>0.50336915061389498</v>
      </c>
    </row>
    <row r="2061" spans="1:27" x14ac:dyDescent="0.25">
      <c r="A2061">
        <v>2029</v>
      </c>
      <c r="B2061" s="176">
        <f ca="1">OFFSET(InputPriceData!B$15,CalculationsAndCharts!$A2061+$A$11,0,1,1)</f>
        <v>38614</v>
      </c>
      <c r="C2061" s="3">
        <f ca="1">OFFSET(InputPriceData!G$15,CalculationsAndCharts!$A2061+$A$11,IF($C$7,8,0),1,1)</f>
        <v>53355300</v>
      </c>
      <c r="D2061" s="4">
        <f ca="1">OFFSET(InputPriceData!C$15,CalculationsAndCharts!$A2061+$A$11,IF($C$7,8,0),1,1)</f>
        <v>103.64</v>
      </c>
      <c r="E2061" s="4">
        <f ca="1">OFFSET(InputPriceData!D$15,CalculationsAndCharts!$A2061+$A$11,IF($C$7,8,0),1,1)</f>
        <v>103.71</v>
      </c>
      <c r="F2061" s="4">
        <f ca="1">OFFSET(InputPriceData!E$15,CalculationsAndCharts!$A2061+$A$11,IF($C$7,8,0),1,1)</f>
        <v>102.94</v>
      </c>
      <c r="G2061" s="4">
        <f ca="1">OFFSET(InputPriceData!F$15,CalculationsAndCharts!$A2061+$A$11,IF($C$7,8,0),1,1)</f>
        <v>103.32</v>
      </c>
      <c r="H2061" s="138"/>
      <c r="I2061" s="138"/>
      <c r="O2061" s="246">
        <f t="shared" ca="1" si="310"/>
        <v>-8.9203847689528826E-2</v>
      </c>
      <c r="P2061" s="246">
        <f t="shared" ca="1" si="311"/>
        <v>0.24961944409889097</v>
      </c>
      <c r="Q2061" s="246">
        <f t="shared" ca="1" si="313"/>
        <v>1.3698415513993336</v>
      </c>
      <c r="R2061" s="4">
        <f t="shared" ca="1" si="314"/>
        <v>0.18222504919922844</v>
      </c>
      <c r="S2061" s="4">
        <f t="shared" ca="1" si="312"/>
        <v>0.92974457359909823</v>
      </c>
      <c r="W2061" s="246">
        <f t="shared" ca="1" si="315"/>
        <v>-8.9203847689528826E-2</v>
      </c>
      <c r="X2061" s="246">
        <f t="shared" ca="1" si="316"/>
        <v>0.24961944409889097</v>
      </c>
      <c r="Y2061" s="246">
        <f t="shared" ca="1" si="317"/>
        <v>1.3698415513993336</v>
      </c>
      <c r="Z2061" s="4">
        <f t="shared" ca="1" si="318"/>
        <v>0.18222504919922844</v>
      </c>
      <c r="AA2061" s="4">
        <f t="shared" ca="1" si="319"/>
        <v>0.54266983429769466</v>
      </c>
    </row>
    <row r="2062" spans="1:27" x14ac:dyDescent="0.25">
      <c r="A2062">
        <v>2030</v>
      </c>
      <c r="B2062" s="176">
        <f ca="1">OFFSET(InputPriceData!B$15,CalculationsAndCharts!$A2062+$A$11,0,1,1)</f>
        <v>38611</v>
      </c>
      <c r="C2062" s="3">
        <f ca="1">OFFSET(InputPriceData!G$15,CalculationsAndCharts!$A2062+$A$11,IF($C$7,8,0),1,1)</f>
        <v>75424100</v>
      </c>
      <c r="D2062" s="4">
        <f ca="1">OFFSET(InputPriceData!C$15,CalculationsAndCharts!$A2062+$A$11,IF($C$7,8,0),1,1)</f>
        <v>103.49</v>
      </c>
      <c r="E2062" s="4">
        <f ca="1">OFFSET(InputPriceData!D$15,CalculationsAndCharts!$A2062+$A$11,IF($C$7,8,0),1,1)</f>
        <v>103.86</v>
      </c>
      <c r="F2062" s="4">
        <f ca="1">OFFSET(InputPriceData!E$15,CalculationsAndCharts!$A2062+$A$11,IF($C$7,8,0),1,1)</f>
        <v>103.13</v>
      </c>
      <c r="G2062" s="4">
        <f ca="1">OFFSET(InputPriceData!F$15,CalculationsAndCharts!$A2062+$A$11,IF($C$7,8,0),1,1)</f>
        <v>103.66</v>
      </c>
      <c r="H2062" s="138"/>
      <c r="I2062" s="138"/>
      <c r="O2062" s="246">
        <f t="shared" ca="1" si="310"/>
        <v>0.30062952017203298</v>
      </c>
      <c r="P2062" s="246">
        <f t="shared" ca="1" si="311"/>
        <v>0.26992330296810751</v>
      </c>
      <c r="Q2062" s="246">
        <f t="shared" ca="1" si="313"/>
        <v>1.3822820902112347</v>
      </c>
      <c r="R2062" s="4">
        <f t="shared" ca="1" si="314"/>
        <v>0.19527367451231242</v>
      </c>
      <c r="S2062" s="4">
        <f t="shared" ca="1" si="312"/>
        <v>0.93155612561529555</v>
      </c>
      <c r="W2062" s="246">
        <f t="shared" ca="1" si="315"/>
        <v>0.30062952017203298</v>
      </c>
      <c r="X2062" s="246">
        <f t="shared" ca="1" si="316"/>
        <v>0.26992330296810751</v>
      </c>
      <c r="Y2062" s="246">
        <f t="shared" ca="1" si="317"/>
        <v>1.3822820902112347</v>
      </c>
      <c r="Z2062" s="4">
        <f t="shared" ca="1" si="318"/>
        <v>0.19527367451231242</v>
      </c>
      <c r="AA2062" s="4">
        <f t="shared" ca="1" si="319"/>
        <v>0.55214585455781429</v>
      </c>
    </row>
    <row r="2063" spans="1:27" x14ac:dyDescent="0.25">
      <c r="A2063">
        <v>2031</v>
      </c>
      <c r="B2063" s="176">
        <f ca="1">OFFSET(InputPriceData!B$15,CalculationsAndCharts!$A2063+$A$11,0,1,1)</f>
        <v>38610</v>
      </c>
      <c r="C2063" s="3">
        <f ca="1">OFFSET(InputPriceData!G$15,CalculationsAndCharts!$A2063+$A$11,IF($C$7,8,0),1,1)</f>
        <v>73156900</v>
      </c>
      <c r="D2063" s="4">
        <f ca="1">OFFSET(InputPriceData!C$15,CalculationsAndCharts!$A2063+$A$11,IF($C$7,8,0),1,1)</f>
        <v>103.3</v>
      </c>
      <c r="E2063" s="4">
        <f ca="1">OFFSET(InputPriceData!D$15,CalculationsAndCharts!$A2063+$A$11,IF($C$7,8,0),1,1)</f>
        <v>103.35</v>
      </c>
      <c r="F2063" s="4">
        <f ca="1">OFFSET(InputPriceData!E$15,CalculationsAndCharts!$A2063+$A$11,IF($C$7,8,0),1,1)</f>
        <v>102.72</v>
      </c>
      <c r="G2063" s="4">
        <f ca="1">OFFSET(InputPriceData!F$15,CalculationsAndCharts!$A2063+$A$11,IF($C$7,8,0),1,1)</f>
        <v>102.93</v>
      </c>
      <c r="H2063" s="138"/>
      <c r="I2063" s="138"/>
      <c r="O2063" s="246">
        <f t="shared" ca="1" si="310"/>
        <v>-0.39309764382158424</v>
      </c>
      <c r="P2063" s="246">
        <f t="shared" ca="1" si="311"/>
        <v>0.28135085507984053</v>
      </c>
      <c r="Q2063" s="246">
        <f t="shared" ca="1" si="313"/>
        <v>1.3948356107076032</v>
      </c>
      <c r="R2063" s="4">
        <f t="shared" ca="1" si="314"/>
        <v>0.2017089705195515</v>
      </c>
      <c r="S2063" s="4">
        <f t="shared" ca="1" si="312"/>
        <v>0.93243628390766853</v>
      </c>
      <c r="W2063" s="246">
        <f t="shared" ca="1" si="315"/>
        <v>-0.39309764382158424</v>
      </c>
      <c r="X2063" s="246">
        <f t="shared" ca="1" si="316"/>
        <v>0.28135085507984053</v>
      </c>
      <c r="Y2063" s="246">
        <f t="shared" ca="1" si="317"/>
        <v>1.3948356107076032</v>
      </c>
      <c r="Z2063" s="4">
        <f t="shared" ca="1" si="318"/>
        <v>0.2017089705195515</v>
      </c>
      <c r="AA2063" s="4">
        <f t="shared" ca="1" si="319"/>
        <v>0.55678551713495628</v>
      </c>
    </row>
    <row r="2064" spans="1:27" x14ac:dyDescent="0.25">
      <c r="A2064">
        <v>2032</v>
      </c>
      <c r="B2064" s="176">
        <f ca="1">OFFSET(InputPriceData!B$15,CalculationsAndCharts!$A2064+$A$11,0,1,1)</f>
        <v>38609</v>
      </c>
      <c r="C2064" s="3">
        <f ca="1">OFFSET(InputPriceData!G$15,CalculationsAndCharts!$A2064+$A$11,IF($C$7,8,0),1,1)</f>
        <v>57694600</v>
      </c>
      <c r="D2064" s="4">
        <f ca="1">OFFSET(InputPriceData!C$15,CalculationsAndCharts!$A2064+$A$11,IF($C$7,8,0),1,1)</f>
        <v>103.42</v>
      </c>
      <c r="E2064" s="4">
        <f ca="1">OFFSET(InputPriceData!D$15,CalculationsAndCharts!$A2064+$A$11,IF($C$7,8,0),1,1)</f>
        <v>103.57</v>
      </c>
      <c r="F2064" s="4">
        <f ca="1">OFFSET(InputPriceData!E$15,CalculationsAndCharts!$A2064+$A$11,IF($C$7,8,0),1,1)</f>
        <v>102.82</v>
      </c>
      <c r="G2064" s="4">
        <f ca="1">OFFSET(InputPriceData!F$15,CalculationsAndCharts!$A2064+$A$11,IF($C$7,8,0),1,1)</f>
        <v>102.98</v>
      </c>
      <c r="H2064" s="138"/>
      <c r="I2064" s="138"/>
      <c r="O2064" s="246">
        <f t="shared" ca="1" si="310"/>
        <v>-0.33464491815221109</v>
      </c>
      <c r="P2064" s="246">
        <f t="shared" ca="1" si="311"/>
        <v>0.2588090654796501</v>
      </c>
      <c r="Q2064" s="246">
        <f t="shared" ca="1" si="313"/>
        <v>1.4075031389582273</v>
      </c>
      <c r="R2064" s="4">
        <f t="shared" ca="1" si="314"/>
        <v>0.1838781444361178</v>
      </c>
      <c r="S2064" s="4">
        <f t="shared" ca="1" si="312"/>
        <v>0.92997609378971613</v>
      </c>
      <c r="W2064" s="246">
        <f t="shared" ca="1" si="315"/>
        <v>-0.33464491815221109</v>
      </c>
      <c r="X2064" s="246">
        <f t="shared" ca="1" si="316"/>
        <v>0.2588090654796501</v>
      </c>
      <c r="Y2064" s="246">
        <f t="shared" ca="1" si="317"/>
        <v>1.4075031389582273</v>
      </c>
      <c r="Z2064" s="4">
        <f t="shared" ca="1" si="318"/>
        <v>0.1838781444361178</v>
      </c>
      <c r="AA2064" s="4">
        <f t="shared" ca="1" si="319"/>
        <v>0.54387542300173108</v>
      </c>
    </row>
    <row r="2065" spans="1:27" x14ac:dyDescent="0.25">
      <c r="A2065">
        <v>2033</v>
      </c>
      <c r="B2065" s="176">
        <f ca="1">OFFSET(InputPriceData!B$15,CalculationsAndCharts!$A2065+$A$11,0,1,1)</f>
        <v>38608</v>
      </c>
      <c r="C2065" s="3">
        <f ca="1">OFFSET(InputPriceData!G$15,CalculationsAndCharts!$A2065+$A$11,IF($C$7,8,0),1,1)</f>
        <v>58427500</v>
      </c>
      <c r="D2065" s="4">
        <f ca="1">OFFSET(InputPriceData!C$15,CalculationsAndCharts!$A2065+$A$11,IF($C$7,8,0),1,1)</f>
        <v>103.75</v>
      </c>
      <c r="E2065" s="4">
        <f ca="1">OFFSET(InputPriceData!D$15,CalculationsAndCharts!$A2065+$A$11,IF($C$7,8,0),1,1)</f>
        <v>104</v>
      </c>
      <c r="F2065" s="4">
        <f ca="1">OFFSET(InputPriceData!E$15,CalculationsAndCharts!$A2065+$A$11,IF($C$7,8,0),1,1)</f>
        <v>103.24</v>
      </c>
      <c r="G2065" s="4">
        <f ca="1">OFFSET(InputPriceData!F$15,CalculationsAndCharts!$A2065+$A$11,IF($C$7,8,0),1,1)</f>
        <v>103.36</v>
      </c>
      <c r="H2065" s="138"/>
      <c r="I2065" s="138"/>
      <c r="O2065" s="246">
        <f t="shared" ca="1" si="310"/>
        <v>7.5096632298028099E-2</v>
      </c>
      <c r="P2065" s="246">
        <f t="shared" ca="1" si="311"/>
        <v>0.1469421601707061</v>
      </c>
      <c r="Q2065" s="246">
        <f t="shared" ca="1" si="313"/>
        <v>1.4202857103513897</v>
      </c>
      <c r="R2065" s="4">
        <f t="shared" ca="1" si="314"/>
        <v>0.10345957795657289</v>
      </c>
      <c r="S2065" s="4">
        <f t="shared" ca="1" si="312"/>
        <v>0.91798286971198406</v>
      </c>
      <c r="W2065" s="246">
        <f t="shared" ca="1" si="315"/>
        <v>7.5096632298028099E-2</v>
      </c>
      <c r="X2065" s="246">
        <f t="shared" ca="1" si="316"/>
        <v>0.1469421601707061</v>
      </c>
      <c r="Y2065" s="246">
        <f t="shared" ca="1" si="317"/>
        <v>1.4202857103513897</v>
      </c>
      <c r="Z2065" s="4">
        <f t="shared" ca="1" si="318"/>
        <v>0.10345957795657289</v>
      </c>
      <c r="AA2065" s="4">
        <f t="shared" ca="1" si="319"/>
        <v>0.48345246284919552</v>
      </c>
    </row>
    <row r="2066" spans="1:27" x14ac:dyDescent="0.25">
      <c r="A2066">
        <v>2034</v>
      </c>
      <c r="B2066" s="176">
        <f ca="1">OFFSET(InputPriceData!B$15,CalculationsAndCharts!$A2066+$A$11,0,1,1)</f>
        <v>38607</v>
      </c>
      <c r="C2066" s="3">
        <f ca="1">OFFSET(InputPriceData!G$15,CalculationsAndCharts!$A2066+$A$11,IF($C$7,8,0),1,1)</f>
        <v>33017600</v>
      </c>
      <c r="D2066" s="4">
        <f ca="1">OFFSET(InputPriceData!C$15,CalculationsAndCharts!$A2066+$A$11,IF($C$7,8,0),1,1)</f>
        <v>104.01</v>
      </c>
      <c r="E2066" s="4">
        <f ca="1">OFFSET(InputPriceData!D$15,CalculationsAndCharts!$A2066+$A$11,IF($C$7,8,0),1,1)</f>
        <v>104.2</v>
      </c>
      <c r="F2066" s="4">
        <f ca="1">OFFSET(InputPriceData!E$15,CalculationsAndCharts!$A2066+$A$11,IF($C$7,8,0),1,1)</f>
        <v>103.86</v>
      </c>
      <c r="G2066" s="4">
        <f ca="1">OFFSET(InputPriceData!F$15,CalculationsAndCharts!$A2066+$A$11,IF($C$7,8,0),1,1)</f>
        <v>103.93</v>
      </c>
      <c r="H2066" s="138"/>
      <c r="I2066" s="138"/>
      <c r="O2066" s="246">
        <f t="shared" ca="1" si="310"/>
        <v>0.72149693106912838</v>
      </c>
      <c r="P2066" s="246">
        <f t="shared" ca="1" si="311"/>
        <v>-6.1582239766220181E-2</v>
      </c>
      <c r="Q2066" s="246">
        <f t="shared" ca="1" si="313"/>
        <v>1.4331843696784963</v>
      </c>
      <c r="R2066" s="4">
        <f t="shared" ca="1" si="314"/>
        <v>-4.2968818994331352E-2</v>
      </c>
      <c r="S2066" s="4">
        <f t="shared" ca="1" si="312"/>
        <v>0.8915075030845856</v>
      </c>
      <c r="W2066" s="246">
        <f t="shared" ca="1" si="315"/>
        <v>0.72149693106912838</v>
      </c>
      <c r="X2066" s="246">
        <f t="shared" ca="1" si="316"/>
        <v>-6.1582239766220181E-2</v>
      </c>
      <c r="Y2066" s="246">
        <f t="shared" ca="1" si="317"/>
        <v>1.4331843696784963</v>
      </c>
      <c r="Z2066" s="4">
        <f t="shared" ca="1" si="318"/>
        <v>-4.2968818994331352E-2</v>
      </c>
      <c r="AA2066" s="4">
        <f t="shared" ca="1" si="319"/>
        <v>0.36327497974561213</v>
      </c>
    </row>
    <row r="2067" spans="1:27" x14ac:dyDescent="0.25">
      <c r="A2067">
        <v>2035</v>
      </c>
      <c r="B2067" s="176">
        <f ca="1">OFFSET(InputPriceData!B$15,CalculationsAndCharts!$A2067+$A$11,0,1,1)</f>
        <v>38604</v>
      </c>
      <c r="C2067" s="3">
        <f ca="1">OFFSET(InputPriceData!G$15,CalculationsAndCharts!$A2067+$A$11,IF($C$7,8,0),1,1)</f>
        <v>43093900</v>
      </c>
      <c r="D2067" s="4">
        <f ca="1">OFFSET(InputPriceData!C$15,CalculationsAndCharts!$A2067+$A$11,IF($C$7,8,0),1,1)</f>
        <v>103.5</v>
      </c>
      <c r="E2067" s="4">
        <f ca="1">OFFSET(InputPriceData!D$15,CalculationsAndCharts!$A2067+$A$11,IF($C$7,8,0),1,1)</f>
        <v>104.26</v>
      </c>
      <c r="F2067" s="4">
        <f ca="1">OFFSET(InputPriceData!E$15,CalculationsAndCharts!$A2067+$A$11,IF($C$7,8,0),1,1)</f>
        <v>103.47</v>
      </c>
      <c r="G2067" s="4">
        <f ca="1">OFFSET(InputPriceData!F$15,CalculationsAndCharts!$A2067+$A$11,IF($C$7,8,0),1,1)</f>
        <v>104.14</v>
      </c>
      <c r="H2067" s="138"/>
      <c r="I2067" s="138"/>
      <c r="O2067" s="246">
        <f t="shared" ca="1" si="310"/>
        <v>1.0499417313476396</v>
      </c>
      <c r="P2067" s="246">
        <f t="shared" ca="1" si="311"/>
        <v>-0.33006914331717807</v>
      </c>
      <c r="Q2067" s="246">
        <f t="shared" ca="1" si="313"/>
        <v>1.4462001712194714</v>
      </c>
      <c r="R2067" s="4">
        <f t="shared" ca="1" si="314"/>
        <v>-0.22823199020842025</v>
      </c>
      <c r="S2067" s="4">
        <f t="shared" ca="1" si="312"/>
        <v>0.8454259276233238</v>
      </c>
      <c r="W2067" s="246">
        <f t="shared" ca="1" si="315"/>
        <v>1.0499417313476396</v>
      </c>
      <c r="X2067" s="246">
        <f t="shared" ca="1" si="316"/>
        <v>-0.33006914331717807</v>
      </c>
      <c r="Y2067" s="246">
        <f t="shared" ca="1" si="317"/>
        <v>1.4462001712194714</v>
      </c>
      <c r="Z2067" s="4">
        <f t="shared" ca="1" si="318"/>
        <v>-0.22823199020842025</v>
      </c>
      <c r="AA2067" s="4">
        <f t="shared" ca="1" si="319"/>
        <v>0.18902459345677025</v>
      </c>
    </row>
    <row r="2068" spans="1:27" x14ac:dyDescent="0.25">
      <c r="A2068">
        <v>2036</v>
      </c>
      <c r="B2068" s="176">
        <f ca="1">OFFSET(InputPriceData!B$15,CalculationsAndCharts!$A2068+$A$11,0,1,1)</f>
        <v>38603</v>
      </c>
      <c r="C2068" s="3">
        <f ca="1">OFFSET(InputPriceData!G$15,CalculationsAndCharts!$A2068+$A$11,IF($C$7,8,0),1,1)</f>
        <v>39068700</v>
      </c>
      <c r="D2068" s="4">
        <f ca="1">OFFSET(InputPriceData!C$15,CalculationsAndCharts!$A2068+$A$11,IF($C$7,8,0),1,1)</f>
        <v>103.35</v>
      </c>
      <c r="E2068" s="4">
        <f ca="1">OFFSET(InputPriceData!D$15,CalculationsAndCharts!$A2068+$A$11,IF($C$7,8,0),1,1)</f>
        <v>103.64</v>
      </c>
      <c r="F2068" s="4">
        <f ca="1">OFFSET(InputPriceData!E$15,CalculationsAndCharts!$A2068+$A$11,IF($C$7,8,0),1,1)</f>
        <v>103.06</v>
      </c>
      <c r="G2068" s="4">
        <f ca="1">OFFSET(InputPriceData!F$15,CalculationsAndCharts!$A2068+$A$11,IF($C$7,8,0),1,1)</f>
        <v>103.22</v>
      </c>
      <c r="H2068" s="138"/>
      <c r="I2068" s="138"/>
      <c r="O2068" s="246">
        <f t="shared" ca="1" si="310"/>
        <v>0.22481600484285857</v>
      </c>
      <c r="P2068" s="246">
        <f t="shared" ca="1" si="311"/>
        <v>-0.59892135676159197</v>
      </c>
      <c r="Q2068" s="246">
        <f t="shared" ca="1" si="313"/>
        <v>1.4593341788289318</v>
      </c>
      <c r="R2068" s="4">
        <f t="shared" ca="1" si="314"/>
        <v>-0.41040727028144225</v>
      </c>
      <c r="S2068" s="4">
        <f t="shared" ca="1" si="312"/>
        <v>0.77635070654871052</v>
      </c>
      <c r="W2068" s="246">
        <f t="shared" ca="1" si="315"/>
        <v>0.22481600484285857</v>
      </c>
      <c r="X2068" s="246">
        <f t="shared" ca="1" si="316"/>
        <v>-0.59892135676159197</v>
      </c>
      <c r="Y2068" s="246">
        <f t="shared" ca="1" si="317"/>
        <v>1.4593341788289318</v>
      </c>
      <c r="Z2068" s="4">
        <f t="shared" ca="1" si="318"/>
        <v>-0.41040727028144225</v>
      </c>
      <c r="AA2068" s="4">
        <f t="shared" ca="1" si="319"/>
        <v>-1.245131423629613E-2</v>
      </c>
    </row>
    <row r="2069" spans="1:27" x14ac:dyDescent="0.25">
      <c r="A2069">
        <v>2037</v>
      </c>
      <c r="B2069" s="176">
        <f ca="1">OFFSET(InputPriceData!B$15,CalculationsAndCharts!$A2069+$A$11,0,1,1)</f>
        <v>38602</v>
      </c>
      <c r="C2069" s="3">
        <f ca="1">OFFSET(InputPriceData!G$15,CalculationsAndCharts!$A2069+$A$11,IF($C$7,8,0),1,1)</f>
        <v>41749700</v>
      </c>
      <c r="D2069" s="4">
        <f ca="1">OFFSET(InputPriceData!C$15,CalculationsAndCharts!$A2069+$A$11,IF($C$7,8,0),1,1)</f>
        <v>103.34</v>
      </c>
      <c r="E2069" s="4">
        <f ca="1">OFFSET(InputPriceData!D$15,CalculationsAndCharts!$A2069+$A$11,IF($C$7,8,0),1,1)</f>
        <v>103.75</v>
      </c>
      <c r="F2069" s="4">
        <f ca="1">OFFSET(InputPriceData!E$15,CalculationsAndCharts!$A2069+$A$11,IF($C$7,8,0),1,1)</f>
        <v>103.19</v>
      </c>
      <c r="G2069" s="4">
        <f ca="1">OFFSET(InputPriceData!F$15,CalculationsAndCharts!$A2069+$A$11,IF($C$7,8,0),1,1)</f>
        <v>103.57</v>
      </c>
      <c r="H2069" s="138"/>
      <c r="I2069" s="138"/>
      <c r="O2069" s="246">
        <f t="shared" ca="1" si="310"/>
        <v>0.65089983085145242</v>
      </c>
      <c r="P2069" s="246">
        <f t="shared" ca="1" si="311"/>
        <v>-0.86581601448506385</v>
      </c>
      <c r="Q2069" s="246">
        <f t="shared" ca="1" si="313"/>
        <v>1.4725874660231402</v>
      </c>
      <c r="R2069" s="4">
        <f t="shared" ca="1" si="314"/>
        <v>-0.58795557782607022</v>
      </c>
      <c r="S2069" s="4">
        <f t="shared" ca="1" si="312"/>
        <v>0.66273985952241055</v>
      </c>
      <c r="W2069" s="246">
        <f t="shared" ca="1" si="315"/>
        <v>0.65089983085145242</v>
      </c>
      <c r="X2069" s="246">
        <f t="shared" ca="1" si="316"/>
        <v>-0.86581601448506385</v>
      </c>
      <c r="Y2069" s="246">
        <f t="shared" ca="1" si="317"/>
        <v>1.4725874660231402</v>
      </c>
      <c r="Z2069" s="4">
        <f t="shared" ca="1" si="318"/>
        <v>-0.58795557782607022</v>
      </c>
      <c r="AA2069" s="4">
        <f t="shared" ca="1" si="319"/>
        <v>-0.24575210654934873</v>
      </c>
    </row>
    <row r="2070" spans="1:27" x14ac:dyDescent="0.25">
      <c r="A2070">
        <v>2038</v>
      </c>
      <c r="B2070" s="176">
        <f ca="1">OFFSET(InputPriceData!B$15,CalculationsAndCharts!$A2070+$A$11,0,1,1)</f>
        <v>38601</v>
      </c>
      <c r="C2070" s="3">
        <f ca="1">OFFSET(InputPriceData!G$15,CalculationsAndCharts!$A2070+$A$11,IF($C$7,8,0),1,1)</f>
        <v>57251300</v>
      </c>
      <c r="D2070" s="4">
        <f ca="1">OFFSET(InputPriceData!C$15,CalculationsAndCharts!$A2070+$A$11,IF($C$7,8,0),1,1)</f>
        <v>102.52</v>
      </c>
      <c r="E2070" s="4">
        <f ca="1">OFFSET(InputPriceData!D$15,CalculationsAndCharts!$A2070+$A$11,IF($C$7,8,0),1,1)</f>
        <v>103.47</v>
      </c>
      <c r="F2070" s="4">
        <f ca="1">OFFSET(InputPriceData!E$15,CalculationsAndCharts!$A2070+$A$11,IF($C$7,8,0),1,1)</f>
        <v>102.51</v>
      </c>
      <c r="G2070" s="4">
        <f ca="1">OFFSET(InputPriceData!F$15,CalculationsAndCharts!$A2070+$A$11,IF($C$7,8,0),1,1)</f>
        <v>103.39</v>
      </c>
      <c r="H2070" s="138"/>
      <c r="I2070" s="138"/>
      <c r="O2070" s="246">
        <f t="shared" ca="1" si="310"/>
        <v>0.56088483432248348</v>
      </c>
      <c r="P2070" s="246">
        <f t="shared" ca="1" si="311"/>
        <v>-1.1213574484116107</v>
      </c>
      <c r="Q2070" s="246">
        <f t="shared" ca="1" si="313"/>
        <v>1.4859611160677499</v>
      </c>
      <c r="R2070" s="4">
        <f t="shared" ca="1" si="314"/>
        <v>-0.75463444923715228</v>
      </c>
      <c r="S2070" s="4">
        <f t="shared" ca="1" si="312"/>
        <v>0.45309355674592466</v>
      </c>
      <c r="W2070" s="246">
        <f t="shared" ca="1" si="315"/>
        <v>0.56088483432248348</v>
      </c>
      <c r="X2070" s="246">
        <f t="shared" ca="1" si="316"/>
        <v>-1.1213574484116107</v>
      </c>
      <c r="Y2070" s="246">
        <f t="shared" ca="1" si="317"/>
        <v>1.4859611160677499</v>
      </c>
      <c r="Z2070" s="4">
        <f t="shared" ca="1" si="318"/>
        <v>-0.75463444923715228</v>
      </c>
      <c r="AA2070" s="4">
        <f t="shared" ca="1" si="319"/>
        <v>-0.50796586577830649</v>
      </c>
    </row>
    <row r="2071" spans="1:27" x14ac:dyDescent="0.25">
      <c r="A2071">
        <v>2039</v>
      </c>
      <c r="B2071" s="176">
        <f ca="1">OFFSET(InputPriceData!B$15,CalculationsAndCharts!$A2071+$A$11,0,1,1)</f>
        <v>38597</v>
      </c>
      <c r="C2071" s="3">
        <f ca="1">OFFSET(InputPriceData!G$15,CalculationsAndCharts!$A2071+$A$11,IF($C$7,8,0),1,1)</f>
        <v>47653400</v>
      </c>
      <c r="D2071" s="4">
        <f ca="1">OFFSET(InputPriceData!C$15,CalculationsAndCharts!$A2071+$A$11,IF($C$7,8,0),1,1)</f>
        <v>102.68</v>
      </c>
      <c r="E2071" s="4">
        <f ca="1">OFFSET(InputPriceData!D$15,CalculationsAndCharts!$A2071+$A$11,IF($C$7,8,0),1,1)</f>
        <v>102.71</v>
      </c>
      <c r="F2071" s="4">
        <f ca="1">OFFSET(InputPriceData!E$15,CalculationsAndCharts!$A2071+$A$11,IF($C$7,8,0),1,1)</f>
        <v>102.01</v>
      </c>
      <c r="G2071" s="4">
        <f ca="1">OFFSET(InputPriceData!F$15,CalculationsAndCharts!$A2071+$A$11,IF($C$7,8,0),1,1)</f>
        <v>102.2</v>
      </c>
      <c r="H2071" s="138"/>
      <c r="I2071" s="138"/>
      <c r="O2071" s="246">
        <f t="shared" ca="1" si="310"/>
        <v>-0.59506898010139397</v>
      </c>
      <c r="P2071" s="246">
        <f t="shared" ca="1" si="311"/>
        <v>-1.3070089283117383</v>
      </c>
      <c r="Q2071" s="246">
        <f t="shared" ca="1" si="313"/>
        <v>1.499456222066347</v>
      </c>
      <c r="R2071" s="4">
        <f t="shared" ca="1" si="314"/>
        <v>-0.87165527681134702</v>
      </c>
      <c r="S2071" s="4">
        <f t="shared" ca="1" si="312"/>
        <v>0.1315237816960225</v>
      </c>
      <c r="W2071" s="246">
        <f t="shared" ca="1" si="315"/>
        <v>-0.59506898010139397</v>
      </c>
      <c r="X2071" s="246">
        <f t="shared" ca="1" si="316"/>
        <v>-1.3070089283117383</v>
      </c>
      <c r="Y2071" s="246">
        <f t="shared" ca="1" si="317"/>
        <v>1.499456222066347</v>
      </c>
      <c r="Z2071" s="4">
        <f t="shared" ca="1" si="318"/>
        <v>-0.87165527681134702</v>
      </c>
      <c r="AA2071" s="4">
        <f t="shared" ca="1" si="319"/>
        <v>-0.7241330261563772</v>
      </c>
    </row>
    <row r="2072" spans="1:27" x14ac:dyDescent="0.25">
      <c r="A2072">
        <v>2040</v>
      </c>
      <c r="B2072" s="176">
        <f ca="1">OFFSET(InputPriceData!B$15,CalculationsAndCharts!$A2072+$A$11,0,1,1)</f>
        <v>38596</v>
      </c>
      <c r="C2072" s="3">
        <f ca="1">OFFSET(InputPriceData!G$15,CalculationsAndCharts!$A2072+$A$11,IF($C$7,8,0),1,1)</f>
        <v>74578700</v>
      </c>
      <c r="D2072" s="4">
        <f ca="1">OFFSET(InputPriceData!C$15,CalculationsAndCharts!$A2072+$A$11,IF($C$7,8,0),1,1)</f>
        <v>102.41</v>
      </c>
      <c r="E2072" s="4">
        <f ca="1">OFFSET(InputPriceData!D$15,CalculationsAndCharts!$A2072+$A$11,IF($C$7,8,0),1,1)</f>
        <v>102.93</v>
      </c>
      <c r="F2072" s="4">
        <f ca="1">OFFSET(InputPriceData!E$15,CalculationsAndCharts!$A2072+$A$11,IF($C$7,8,0),1,1)</f>
        <v>101.25</v>
      </c>
      <c r="G2072" s="4">
        <f ca="1">OFFSET(InputPriceData!F$15,CalculationsAndCharts!$A2072+$A$11,IF($C$7,8,0),1,1)</f>
        <v>102.38</v>
      </c>
      <c r="H2072" s="138"/>
      <c r="I2072" s="138"/>
      <c r="O2072" s="246">
        <f t="shared" ca="1" si="310"/>
        <v>-0.42427287850145223</v>
      </c>
      <c r="P2072" s="246">
        <f t="shared" ca="1" si="311"/>
        <v>-1.4375648811079798</v>
      </c>
      <c r="Q2072" s="246">
        <f t="shared" ca="1" si="313"/>
        <v>1.5130738870497951</v>
      </c>
      <c r="R2072" s="4">
        <f t="shared" ca="1" si="314"/>
        <v>-0.95009562547600146</v>
      </c>
      <c r="S2072" s="4">
        <f t="shared" ca="1" si="312"/>
        <v>-0.34569225354253064</v>
      </c>
      <c r="W2072" s="246">
        <f t="shared" ca="1" si="315"/>
        <v>-0.42427287850145223</v>
      </c>
      <c r="X2072" s="246">
        <f t="shared" ca="1" si="316"/>
        <v>-1.4375648811079798</v>
      </c>
      <c r="Y2072" s="246">
        <f t="shared" ca="1" si="317"/>
        <v>1.5130738870497951</v>
      </c>
      <c r="Z2072" s="4">
        <f t="shared" ca="1" si="318"/>
        <v>-0.95009562547600146</v>
      </c>
      <c r="AA2072" s="4">
        <f t="shared" ca="1" si="319"/>
        <v>-0.8873057501449807</v>
      </c>
    </row>
    <row r="2073" spans="1:27" x14ac:dyDescent="0.25">
      <c r="A2073">
        <v>2041</v>
      </c>
      <c r="B2073" s="176">
        <f ca="1">OFFSET(InputPriceData!B$15,CalculationsAndCharts!$A2073+$A$11,0,1,1)</f>
        <v>38595</v>
      </c>
      <c r="C2073" s="3">
        <f ca="1">OFFSET(InputPriceData!G$15,CalculationsAndCharts!$A2073+$A$11,IF($C$7,8,0),1,1)</f>
        <v>102945200</v>
      </c>
      <c r="D2073" s="4">
        <f ca="1">OFFSET(InputPriceData!C$15,CalculationsAndCharts!$A2073+$A$11,IF($C$7,8,0),1,1)</f>
        <v>101.29</v>
      </c>
      <c r="E2073" s="4">
        <f ca="1">OFFSET(InputPriceData!D$15,CalculationsAndCharts!$A2073+$A$11,IF($C$7,8,0),1,1)</f>
        <v>102.52</v>
      </c>
      <c r="F2073" s="4">
        <f ca="1">OFFSET(InputPriceData!E$15,CalculationsAndCharts!$A2073+$A$11,IF($C$7,8,0),1,1)</f>
        <v>100.91</v>
      </c>
      <c r="G2073" s="4">
        <f ca="1">OFFSET(InputPriceData!F$15,CalculationsAndCharts!$A2073+$A$11,IF($C$7,8,0),1,1)</f>
        <v>102.45</v>
      </c>
      <c r="H2073" s="138"/>
      <c r="I2073" s="138"/>
      <c r="O2073" s="246">
        <f t="shared" ca="1" si="310"/>
        <v>-0.35178164365104014</v>
      </c>
      <c r="P2073" s="246">
        <f t="shared" ca="1" si="311"/>
        <v>-1.5268152240663926</v>
      </c>
      <c r="Q2073" s="246">
        <f t="shared" ca="1" si="313"/>
        <v>1.5268152240663926</v>
      </c>
      <c r="R2073" s="4">
        <f t="shared" ca="1" si="314"/>
        <v>-1</v>
      </c>
      <c r="S2073" s="4">
        <f t="shared" ca="1" si="312"/>
        <v>-1</v>
      </c>
      <c r="W2073" s="246">
        <f t="shared" ca="1" si="315"/>
        <v>-0.35178164365104014</v>
      </c>
      <c r="X2073" s="246">
        <f t="shared" ca="1" si="316"/>
        <v>-1.5268152240663926</v>
      </c>
      <c r="Y2073" s="246">
        <f t="shared" ca="1" si="317"/>
        <v>1.5268152240663926</v>
      </c>
      <c r="Z2073" s="4">
        <f t="shared" ca="1" si="318"/>
        <v>-1</v>
      </c>
      <c r="AA2073" s="4">
        <f t="shared" ca="1" si="319"/>
        <v>-1</v>
      </c>
    </row>
    <row r="2074" spans="1:27" x14ac:dyDescent="0.25">
      <c r="A2074">
        <v>2042</v>
      </c>
      <c r="B2074" s="176">
        <f ca="1">OFFSET(InputPriceData!B$15,CalculationsAndCharts!$A2074+$A$11,0,1,1)</f>
        <v>38594</v>
      </c>
      <c r="C2074" s="3">
        <f ca="1">OFFSET(InputPriceData!G$15,CalculationsAndCharts!$A2074+$A$11,IF($C$7,8,0),1,1)</f>
        <v>74160200</v>
      </c>
      <c r="D2074" s="4">
        <f ca="1">OFFSET(InputPriceData!C$15,CalculationsAndCharts!$A2074+$A$11,IF($C$7,8,0),1,1)</f>
        <v>101.35</v>
      </c>
      <c r="E2074" s="4">
        <f ca="1">OFFSET(InputPriceData!D$15,CalculationsAndCharts!$A2074+$A$11,IF($C$7,8,0),1,1)</f>
        <v>101.39</v>
      </c>
      <c r="F2074" s="4">
        <f ca="1">OFFSET(InputPriceData!E$15,CalculationsAndCharts!$A2074+$A$11,IF($C$7,8,0),1,1)</f>
        <v>100.63</v>
      </c>
      <c r="G2074" s="4">
        <f ca="1">OFFSET(InputPriceData!F$15,CalculationsAndCharts!$A2074+$A$11,IF($C$7,8,0),1,1)</f>
        <v>101.18</v>
      </c>
      <c r="H2074" s="138"/>
      <c r="I2074" s="138"/>
      <c r="O2074" s="246">
        <f t="shared" ca="1" si="310"/>
        <v>-1.6734062952270903</v>
      </c>
      <c r="P2074" s="246">
        <f t="shared" ca="1" si="311"/>
        <v>-1.5256753278465025</v>
      </c>
      <c r="Q2074" s="246">
        <f t="shared" ca="1" si="313"/>
        <v>1.5256753278465025</v>
      </c>
      <c r="R2074" s="4">
        <f t="shared" ca="1" si="314"/>
        <v>-1</v>
      </c>
      <c r="S2074" s="4">
        <f t="shared" ca="1" si="312"/>
        <v>-1</v>
      </c>
      <c r="W2074" s="246">
        <f t="shared" ca="1" si="315"/>
        <v>-1.6734062952270903</v>
      </c>
      <c r="X2074" s="246">
        <f t="shared" ca="1" si="316"/>
        <v>-1.5256753278465025</v>
      </c>
      <c r="Y2074" s="246">
        <f t="shared" ca="1" si="317"/>
        <v>1.5256753278465025</v>
      </c>
      <c r="Z2074" s="4">
        <f t="shared" ca="1" si="318"/>
        <v>-1</v>
      </c>
      <c r="AA2074" s="4">
        <f t="shared" ca="1" si="319"/>
        <v>-1</v>
      </c>
    </row>
    <row r="2075" spans="1:27" x14ac:dyDescent="0.25">
      <c r="A2075">
        <v>2043</v>
      </c>
      <c r="B2075" s="176">
        <f ca="1">OFFSET(InputPriceData!B$15,CalculationsAndCharts!$A2075+$A$11,0,1,1)</f>
        <v>38593</v>
      </c>
      <c r="C2075" s="3">
        <f ca="1">OFFSET(InputPriceData!G$15,CalculationsAndCharts!$A2075+$A$11,IF($C$7,8,0),1,1)</f>
        <v>56179200</v>
      </c>
      <c r="D2075" s="4">
        <f ca="1">OFFSET(InputPriceData!C$15,CalculationsAndCharts!$A2075+$A$11,IF($C$7,8,0),1,1)</f>
        <v>100.64</v>
      </c>
      <c r="E2075" s="4">
        <f ca="1">OFFSET(InputPriceData!D$15,CalculationsAndCharts!$A2075+$A$11,IF($C$7,8,0),1,1)</f>
        <v>101.79</v>
      </c>
      <c r="F2075" s="4">
        <f ca="1">OFFSET(InputPriceData!E$15,CalculationsAndCharts!$A2075+$A$11,IF($C$7,8,0),1,1)</f>
        <v>100.62</v>
      </c>
      <c r="G2075" s="4">
        <f ca="1">OFFSET(InputPriceData!F$15,CalculationsAndCharts!$A2075+$A$11,IF($C$7,8,0),1,1)</f>
        <v>101.71</v>
      </c>
      <c r="H2075" s="138"/>
      <c r="I2075" s="138"/>
      <c r="O2075" s="246">
        <f t="shared" ca="1" si="310"/>
        <v>-1.2316917857618188</v>
      </c>
      <c r="P2075" s="246">
        <f t="shared" ca="1" si="311"/>
        <v>-1.4606831267323062</v>
      </c>
      <c r="Q2075" s="246">
        <f t="shared" ca="1" si="313"/>
        <v>1.4606831267323062</v>
      </c>
      <c r="R2075" s="4">
        <f t="shared" ca="1" si="314"/>
        <v>-1</v>
      </c>
      <c r="S2075" s="4">
        <f t="shared" ca="1" si="312"/>
        <v>-1</v>
      </c>
      <c r="W2075" s="246">
        <f t="shared" ca="1" si="315"/>
        <v>-1.2316917857618188</v>
      </c>
      <c r="X2075" s="246">
        <f t="shared" ca="1" si="316"/>
        <v>-1.4606831267323062</v>
      </c>
      <c r="Y2075" s="246">
        <f t="shared" ca="1" si="317"/>
        <v>1.4606831267323062</v>
      </c>
      <c r="Z2075" s="4">
        <f t="shared" ca="1" si="318"/>
        <v>-1</v>
      </c>
      <c r="AA2075" s="4">
        <f t="shared" ca="1" si="319"/>
        <v>-1</v>
      </c>
    </row>
    <row r="2076" spans="1:27" x14ac:dyDescent="0.25">
      <c r="A2076">
        <v>2044</v>
      </c>
      <c r="B2076" s="176">
        <f ca="1">OFFSET(InputPriceData!B$15,CalculationsAndCharts!$A2076+$A$11,0,1,1)</f>
        <v>38590</v>
      </c>
      <c r="C2076" s="3">
        <f ca="1">OFFSET(InputPriceData!G$15,CalculationsAndCharts!$A2076+$A$11,IF($C$7,8,0),1,1)</f>
        <v>61956800</v>
      </c>
      <c r="D2076" s="4">
        <f ca="1">OFFSET(InputPriceData!C$15,CalculationsAndCharts!$A2076+$A$11,IF($C$7,8,0),1,1)</f>
        <v>101.53</v>
      </c>
      <c r="E2076" s="4">
        <f ca="1">OFFSET(InputPriceData!D$15,CalculationsAndCharts!$A2076+$A$11,IF($C$7,8,0),1,1)</f>
        <v>101.54</v>
      </c>
      <c r="F2076" s="4">
        <f ca="1">OFFSET(InputPriceData!E$15,CalculationsAndCharts!$A2076+$A$11,IF($C$7,8,0),1,1)</f>
        <v>100.86</v>
      </c>
      <c r="G2076" s="4">
        <f ca="1">OFFSET(InputPriceData!F$15,CalculationsAndCharts!$A2076+$A$11,IF($C$7,8,0),1,1)</f>
        <v>100.93</v>
      </c>
      <c r="H2076" s="138"/>
      <c r="I2076" s="138"/>
      <c r="O2076" s="246">
        <f t="shared" ca="1" si="310"/>
        <v>-2.1165812891951026</v>
      </c>
      <c r="P2076" s="246">
        <f t="shared" ca="1" si="311"/>
        <v>-1.3583402572753469</v>
      </c>
      <c r="Q2076" s="246">
        <f t="shared" ca="1" si="313"/>
        <v>1.3583402572753469</v>
      </c>
      <c r="R2076" s="4">
        <f t="shared" ca="1" si="314"/>
        <v>-1</v>
      </c>
      <c r="S2076" s="4">
        <f t="shared" ca="1" si="312"/>
        <v>-1</v>
      </c>
      <c r="W2076" s="246">
        <f t="shared" ca="1" si="315"/>
        <v>-2.1165812891951026</v>
      </c>
      <c r="X2076" s="246">
        <f t="shared" ca="1" si="316"/>
        <v>-1.3583402572753469</v>
      </c>
      <c r="Y2076" s="246">
        <f t="shared" ca="1" si="317"/>
        <v>1.3583402572753469</v>
      </c>
      <c r="Z2076" s="4">
        <f t="shared" ca="1" si="318"/>
        <v>-1</v>
      </c>
      <c r="AA2076" s="4">
        <f t="shared" ca="1" si="319"/>
        <v>-1</v>
      </c>
    </row>
    <row r="2077" spans="1:27" x14ac:dyDescent="0.25">
      <c r="A2077">
        <v>2045</v>
      </c>
      <c r="B2077" s="176">
        <f ca="1">OFFSET(InputPriceData!B$15,CalculationsAndCharts!$A2077+$A$11,0,1,1)</f>
        <v>38589</v>
      </c>
      <c r="C2077" s="3">
        <f ca="1">OFFSET(InputPriceData!G$15,CalculationsAndCharts!$A2077+$A$11,IF($C$7,8,0),1,1)</f>
        <v>35631100</v>
      </c>
      <c r="D2077" s="4">
        <f ca="1">OFFSET(InputPriceData!C$15,CalculationsAndCharts!$A2077+$A$11,IF($C$7,8,0),1,1)</f>
        <v>101.43</v>
      </c>
      <c r="E2077" s="4">
        <f ca="1">OFFSET(InputPriceData!D$15,CalculationsAndCharts!$A2077+$A$11,IF($C$7,8,0),1,1)</f>
        <v>101.7</v>
      </c>
      <c r="F2077" s="4">
        <f ca="1">OFFSET(InputPriceData!E$15,CalculationsAndCharts!$A2077+$A$11,IF($C$7,8,0),1,1)</f>
        <v>101.31</v>
      </c>
      <c r="G2077" s="4">
        <f ca="1">OFFSET(InputPriceData!F$15,CalculationsAndCharts!$A2077+$A$11,IF($C$7,8,0),1,1)</f>
        <v>101.63</v>
      </c>
      <c r="H2077" s="138"/>
      <c r="I2077" s="138"/>
      <c r="O2077" s="246">
        <f t="shared" ca="1" si="310"/>
        <v>-1.5313310200601491</v>
      </c>
      <c r="P2077" s="246">
        <f t="shared" ca="1" si="311"/>
        <v>-1.2376676529936099</v>
      </c>
      <c r="Q2077" s="246">
        <f t="shared" ca="1" si="313"/>
        <v>1.2376676529936099</v>
      </c>
      <c r="R2077" s="4">
        <f t="shared" ca="1" si="314"/>
        <v>-1</v>
      </c>
      <c r="S2077" s="4">
        <f t="shared" ca="1" si="312"/>
        <v>-1</v>
      </c>
      <c r="W2077" s="246">
        <f t="shared" ca="1" si="315"/>
        <v>-1.5313310200601491</v>
      </c>
      <c r="X2077" s="246">
        <f t="shared" ca="1" si="316"/>
        <v>-1.2376676529936099</v>
      </c>
      <c r="Y2077" s="246">
        <f t="shared" ca="1" si="317"/>
        <v>1.2376676529936099</v>
      </c>
      <c r="Z2077" s="4">
        <f t="shared" ca="1" si="318"/>
        <v>-1</v>
      </c>
      <c r="AA2077" s="4">
        <f t="shared" ca="1" si="319"/>
        <v>-1</v>
      </c>
    </row>
    <row r="2078" spans="1:27" x14ac:dyDescent="0.25">
      <c r="A2078">
        <v>2046</v>
      </c>
      <c r="B2078" s="176">
        <f ca="1">OFFSET(InputPriceData!B$15,CalculationsAndCharts!$A2078+$A$11,0,1,1)</f>
        <v>38588</v>
      </c>
      <c r="C2078" s="3">
        <f ca="1">OFFSET(InputPriceData!G$15,CalculationsAndCharts!$A2078+$A$11,IF($C$7,8,0),1,1)</f>
        <v>79104600</v>
      </c>
      <c r="D2078" s="4">
        <f ca="1">OFFSET(InputPriceData!C$15,CalculationsAndCharts!$A2078+$A$11,IF($C$7,8,0),1,1)</f>
        <v>101.92</v>
      </c>
      <c r="E2078" s="4">
        <f ca="1">OFFSET(InputPriceData!D$15,CalculationsAndCharts!$A2078+$A$11,IF($C$7,8,0),1,1)</f>
        <v>102.58</v>
      </c>
      <c r="F2078" s="4">
        <f ca="1">OFFSET(InputPriceData!E$15,CalculationsAndCharts!$A2078+$A$11,IF($C$7,8,0),1,1)</f>
        <v>101.21</v>
      </c>
      <c r="G2078" s="4">
        <f ca="1">OFFSET(InputPriceData!F$15,CalculationsAndCharts!$A2078+$A$11,IF($C$7,8,0),1,1)</f>
        <v>101.26</v>
      </c>
      <c r="H2078" s="138"/>
      <c r="I2078" s="138"/>
      <c r="O2078" s="246">
        <f t="shared" ca="1" si="310"/>
        <v>-2.0076963475046519</v>
      </c>
      <c r="P2078" s="246">
        <f t="shared" ca="1" si="311"/>
        <v>-1.1217402664944762</v>
      </c>
      <c r="Q2078" s="246">
        <f t="shared" ca="1" si="313"/>
        <v>1.1217402664944762</v>
      </c>
      <c r="R2078" s="4">
        <f t="shared" ca="1" si="314"/>
        <v>-1</v>
      </c>
      <c r="S2078" s="4">
        <f t="shared" ca="1" si="312"/>
        <v>-1</v>
      </c>
      <c r="W2078" s="246">
        <f t="shared" ca="1" si="315"/>
        <v>-2.0076963475046519</v>
      </c>
      <c r="X2078" s="246">
        <f t="shared" ca="1" si="316"/>
        <v>-1.1217402664944762</v>
      </c>
      <c r="Y2078" s="246">
        <f t="shared" ca="1" si="317"/>
        <v>1.1217402664944762</v>
      </c>
      <c r="Z2078" s="4">
        <f t="shared" ca="1" si="318"/>
        <v>-1</v>
      </c>
      <c r="AA2078" s="4">
        <f t="shared" ca="1" si="319"/>
        <v>-1</v>
      </c>
    </row>
    <row r="2079" spans="1:27" x14ac:dyDescent="0.25">
      <c r="A2079">
        <v>2047</v>
      </c>
      <c r="B2079" s="176">
        <f ca="1">OFFSET(InputPriceData!B$15,CalculationsAndCharts!$A2079+$A$11,0,1,1)</f>
        <v>38587</v>
      </c>
      <c r="C2079" s="3">
        <f ca="1">OFFSET(InputPriceData!G$15,CalculationsAndCharts!$A2079+$A$11,IF($C$7,8,0),1,1)</f>
        <v>55168600</v>
      </c>
      <c r="D2079" s="4">
        <f ca="1">OFFSET(InputPriceData!C$15,CalculationsAndCharts!$A2079+$A$11,IF($C$7,8,0),1,1)</f>
        <v>102.39</v>
      </c>
      <c r="E2079" s="4">
        <f ca="1">OFFSET(InputPriceData!D$15,CalculationsAndCharts!$A2079+$A$11,IF($C$7,8,0),1,1)</f>
        <v>102.48</v>
      </c>
      <c r="F2079" s="4">
        <f ca="1">OFFSET(InputPriceData!E$15,CalculationsAndCharts!$A2079+$A$11,IF($C$7,8,0),1,1)</f>
        <v>101.26</v>
      </c>
      <c r="G2079" s="4">
        <f ca="1">OFFSET(InputPriceData!F$15,CalculationsAndCharts!$A2079+$A$11,IF($C$7,8,0),1,1)</f>
        <v>102.17</v>
      </c>
      <c r="H2079" s="138"/>
      <c r="I2079" s="138"/>
      <c r="O2079" s="246">
        <f t="shared" ca="1" si="310"/>
        <v>-1.1853685156307601</v>
      </c>
      <c r="P2079" s="246">
        <f t="shared" ca="1" si="311"/>
        <v>-1.0207872994356721</v>
      </c>
      <c r="Q2079" s="246">
        <f t="shared" ca="1" si="313"/>
        <v>1.1229175898820516</v>
      </c>
      <c r="R2079" s="4">
        <f t="shared" ca="1" si="314"/>
        <v>-0.90904916677179581</v>
      </c>
      <c r="S2079" s="4">
        <f t="shared" ca="1" si="312"/>
        <v>-4.9760135582756701E-2</v>
      </c>
      <c r="W2079" s="246">
        <f t="shared" ca="1" si="315"/>
        <v>-1.1853685156307601</v>
      </c>
      <c r="X2079" s="246">
        <f t="shared" ca="1" si="316"/>
        <v>-1.0207872994356721</v>
      </c>
      <c r="Y2079" s="246">
        <f t="shared" ca="1" si="317"/>
        <v>1.1229175898820516</v>
      </c>
      <c r="Z2079" s="4">
        <f t="shared" ca="1" si="318"/>
        <v>-0.90904916677179581</v>
      </c>
      <c r="AA2079" s="4">
        <f t="shared" ca="1" si="319"/>
        <v>-0.79991341677555539</v>
      </c>
    </row>
    <row r="2080" spans="1:27" x14ac:dyDescent="0.25">
      <c r="A2080">
        <v>2048</v>
      </c>
      <c r="B2080" s="176">
        <f ca="1">OFFSET(InputPriceData!B$15,CalculationsAndCharts!$A2080+$A$11,0,1,1)</f>
        <v>38586</v>
      </c>
      <c r="C2080" s="3">
        <f ca="1">OFFSET(InputPriceData!G$15,CalculationsAndCharts!$A2080+$A$11,IF($C$7,8,0),1,1)</f>
        <v>69912000</v>
      </c>
      <c r="D2080" s="4">
        <f ca="1">OFFSET(InputPriceData!C$15,CalculationsAndCharts!$A2080+$A$11,IF($C$7,8,0),1,1)</f>
        <v>102.45</v>
      </c>
      <c r="E2080" s="4">
        <f ca="1">OFFSET(InputPriceData!D$15,CalculationsAndCharts!$A2080+$A$11,IF($C$7,8,0),1,1)</f>
        <v>103</v>
      </c>
      <c r="F2080" s="4">
        <f ca="1">OFFSET(InputPriceData!E$15,CalculationsAndCharts!$A2080+$A$11,IF($C$7,8,0),1,1)</f>
        <v>101.87</v>
      </c>
      <c r="G2080" s="4">
        <f ca="1">OFFSET(InputPriceData!F$15,CalculationsAndCharts!$A2080+$A$11,IF($C$7,8,0),1,1)</f>
        <v>102.36</v>
      </c>
      <c r="H2080" s="138"/>
      <c r="I2080" s="138"/>
      <c r="O2080" s="246">
        <f t="shared" ca="1" si="310"/>
        <v>-1.0372517829581929</v>
      </c>
      <c r="P2080" s="246">
        <f t="shared" ca="1" si="311"/>
        <v>-0.93430923766243912</v>
      </c>
      <c r="Q2080" s="246">
        <f t="shared" ca="1" si="313"/>
        <v>1.1331156305570651</v>
      </c>
      <c r="R2080" s="4">
        <f t="shared" ca="1" si="314"/>
        <v>-0.82454889198122849</v>
      </c>
      <c r="S2080" s="4">
        <f t="shared" ca="1" si="312"/>
        <v>0.29255274725278491</v>
      </c>
      <c r="W2080" s="246">
        <f t="shared" ca="1" si="315"/>
        <v>-1.0372517829581929</v>
      </c>
      <c r="X2080" s="246">
        <f t="shared" ca="1" si="316"/>
        <v>-0.93430923766243912</v>
      </c>
      <c r="Y2080" s="246">
        <f t="shared" ca="1" si="317"/>
        <v>1.1331156305570651</v>
      </c>
      <c r="Z2080" s="4">
        <f t="shared" ca="1" si="318"/>
        <v>-0.82454889198122849</v>
      </c>
      <c r="AA2080" s="4">
        <f t="shared" ca="1" si="319"/>
        <v>-0.63348445375296492</v>
      </c>
    </row>
    <row r="2081" spans="1:27" x14ac:dyDescent="0.25">
      <c r="A2081">
        <v>2049</v>
      </c>
      <c r="B2081" s="176">
        <f ca="1">OFFSET(InputPriceData!B$15,CalculationsAndCharts!$A2081+$A$11,0,1,1)</f>
        <v>38583</v>
      </c>
      <c r="C2081" s="3">
        <f ca="1">OFFSET(InputPriceData!G$15,CalculationsAndCharts!$A2081+$A$11,IF($C$7,8,0),1,1)</f>
        <v>39842100</v>
      </c>
      <c r="D2081" s="4">
        <f ca="1">OFFSET(InputPriceData!C$15,CalculationsAndCharts!$A2081+$A$11,IF($C$7,8,0),1,1)</f>
        <v>102.49</v>
      </c>
      <c r="E2081" s="4">
        <f ca="1">OFFSET(InputPriceData!D$15,CalculationsAndCharts!$A2081+$A$11,IF($C$7,8,0),1,1)</f>
        <v>102.65</v>
      </c>
      <c r="F2081" s="4">
        <f ca="1">OFFSET(InputPriceData!E$15,CalculationsAndCharts!$A2081+$A$11,IF($C$7,8,0),1,1)</f>
        <v>102.13</v>
      </c>
      <c r="G2081" s="4">
        <f ca="1">OFFSET(InputPriceData!F$15,CalculationsAndCharts!$A2081+$A$11,IF($C$7,8,0),1,1)</f>
        <v>102.36</v>
      </c>
      <c r="H2081" s="138"/>
      <c r="I2081" s="138"/>
      <c r="O2081" s="246">
        <f t="shared" ref="O2081:O2144" ca="1" si="320">$N$38*(G2081-2*G2082+G2083)+2*$N$36*O2082-$N$37*O2083</f>
        <v>-1.07195858175401</v>
      </c>
      <c r="P2081" s="246">
        <f t="shared" ref="P2081:P2144" ca="1" si="321">$N$41*(O2081+O2082)/2+$N$42*P2082+$N$43*P2083</f>
        <v>-0.8212737818842768</v>
      </c>
      <c r="Q2081" s="246">
        <f t="shared" ca="1" si="313"/>
        <v>1.1434062871413371</v>
      </c>
      <c r="R2081" s="4">
        <f t="shared" ca="1" si="314"/>
        <v>-0.71826942979084629</v>
      </c>
      <c r="S2081" s="4">
        <f t="shared" ref="S2081:S2144" ca="1" si="322">(R2081+$A$21)/($A$21*R2081+1)</f>
        <v>0.51400568063278052</v>
      </c>
      <c r="W2081" s="246">
        <f t="shared" ca="1" si="315"/>
        <v>-1.07195858175401</v>
      </c>
      <c r="X2081" s="246">
        <f t="shared" ca="1" si="316"/>
        <v>-0.8212737818842768</v>
      </c>
      <c r="Y2081" s="246">
        <f t="shared" ca="1" si="317"/>
        <v>1.1434062871413371</v>
      </c>
      <c r="Z2081" s="4">
        <f t="shared" ca="1" si="318"/>
        <v>-0.71826942979084629</v>
      </c>
      <c r="AA2081" s="4">
        <f t="shared" ca="1" si="319"/>
        <v>-0.44657345379874874</v>
      </c>
    </row>
    <row r="2082" spans="1:27" x14ac:dyDescent="0.25">
      <c r="A2082">
        <v>2050</v>
      </c>
      <c r="B2082" s="176">
        <f ca="1">OFFSET(InputPriceData!B$15,CalculationsAndCharts!$A2082+$A$11,0,1,1)</f>
        <v>38582</v>
      </c>
      <c r="C2082" s="3">
        <f ca="1">OFFSET(InputPriceData!G$15,CalculationsAndCharts!$A2082+$A$11,IF($C$7,8,0),1,1)</f>
        <v>53388600</v>
      </c>
      <c r="D2082" s="4">
        <f ca="1">OFFSET(InputPriceData!C$15,CalculationsAndCharts!$A2082+$A$11,IF($C$7,8,0),1,1)</f>
        <v>102.01</v>
      </c>
      <c r="E2082" s="4">
        <f ca="1">OFFSET(InputPriceData!D$15,CalculationsAndCharts!$A2082+$A$11,IF($C$7,8,0),1,1)</f>
        <v>102.44</v>
      </c>
      <c r="F2082" s="4">
        <f ca="1">OFFSET(InputPriceData!E$15,CalculationsAndCharts!$A2082+$A$11,IF($C$7,8,0),1,1)</f>
        <v>101.84</v>
      </c>
      <c r="G2082" s="4">
        <f ca="1">OFFSET(InputPriceData!F$15,CalculationsAndCharts!$A2082+$A$11,IF($C$7,8,0),1,1)</f>
        <v>102.13</v>
      </c>
      <c r="H2082" s="138"/>
      <c r="I2082" s="138"/>
      <c r="O2082" s="246">
        <f t="shared" ca="1" si="320"/>
        <v>-1.3482475045983628</v>
      </c>
      <c r="P2082" s="246">
        <f t="shared" ca="1" si="321"/>
        <v>-0.67376831537008286</v>
      </c>
      <c r="Q2082" s="246">
        <f t="shared" ref="Q2082:Q2145" ca="1" si="323">IF(ABS(P2082)&gt;(Q2083*0.991),ABS(P2082),(Q2083*0.991))</f>
        <v>1.1537904007480697</v>
      </c>
      <c r="R2082" s="4">
        <f t="shared" ref="R2082:R2145" ca="1" si="324">IF(Q2082&gt;0,P2082/Q2082,R2083)</f>
        <v>-0.58396075659256608</v>
      </c>
      <c r="S2082" s="4">
        <f t="shared" ca="1" si="322"/>
        <v>0.6661376813790898</v>
      </c>
      <c r="W2082" s="246">
        <f t="shared" ref="W2082:W2145" ca="1" si="325">$V$38*(G2082-2*G2083+G2084)+2*$V$36*W2083-$V$37*W2084</f>
        <v>-1.3482475045983628</v>
      </c>
      <c r="X2082" s="246">
        <f t="shared" ref="X2082:X2145" ca="1" si="326">$V$41*(W2082+W2083)/2+$V$42*X2083+$V$43*X2084</f>
        <v>-0.67376831537008286</v>
      </c>
      <c r="Y2082" s="246">
        <f t="shared" ref="Y2082:Y2145" ca="1" si="327">IF(ABS(X2082)&gt;(Y2083*0.991),ABS(X2082),(Y2083*0.991))</f>
        <v>1.1537904007480697</v>
      </c>
      <c r="Z2082" s="4">
        <f t="shared" ref="Z2082:Z2145" ca="1" si="328">IF(Y2082&gt;0,X2082/Y2082,Z2083)</f>
        <v>-0.58396075659256608</v>
      </c>
      <c r="AA2082" s="4">
        <f t="shared" ref="AA2082:AA2145" ca="1" si="329">(Z2082+$A$26)/($A$26*Z2082+1)</f>
        <v>-0.2400273862155024</v>
      </c>
    </row>
    <row r="2083" spans="1:27" x14ac:dyDescent="0.25">
      <c r="A2083">
        <v>2051</v>
      </c>
      <c r="B2083" s="176">
        <f ca="1">OFFSET(InputPriceData!B$15,CalculationsAndCharts!$A2083+$A$11,0,1,1)</f>
        <v>38581</v>
      </c>
      <c r="C2083" s="3">
        <f ca="1">OFFSET(InputPriceData!G$15,CalculationsAndCharts!$A2083+$A$11,IF($C$7,8,0),1,1)</f>
        <v>62275100</v>
      </c>
      <c r="D2083" s="4">
        <f ca="1">OFFSET(InputPriceData!C$15,CalculationsAndCharts!$A2083+$A$11,IF($C$7,8,0),1,1)</f>
        <v>102.13</v>
      </c>
      <c r="E2083" s="4">
        <f ca="1">OFFSET(InputPriceData!D$15,CalculationsAndCharts!$A2083+$A$11,IF($C$7,8,0),1,1)</f>
        <v>102.7</v>
      </c>
      <c r="F2083" s="4">
        <f ca="1">OFFSET(InputPriceData!E$15,CalculationsAndCharts!$A2083+$A$11,IF($C$7,8,0),1,1)</f>
        <v>102</v>
      </c>
      <c r="G2083" s="4">
        <f ca="1">OFFSET(InputPriceData!F$15,CalculationsAndCharts!$A2083+$A$11,IF($C$7,8,0),1,1)</f>
        <v>102.14</v>
      </c>
      <c r="H2083" s="138"/>
      <c r="I2083" s="138"/>
      <c r="O2083" s="246">
        <f t="shared" ca="1" si="320"/>
        <v>-1.396402460077611</v>
      </c>
      <c r="P2083" s="246">
        <f t="shared" ca="1" si="321"/>
        <v>-0.50984651041242701</v>
      </c>
      <c r="Q2083" s="246">
        <f t="shared" ca="1" si="323"/>
        <v>1.1642688201292328</v>
      </c>
      <c r="R2083" s="4">
        <f t="shared" ca="1" si="324"/>
        <v>-0.43791133250122982</v>
      </c>
      <c r="S2083" s="4">
        <f t="shared" ca="1" si="322"/>
        <v>0.76267382891393476</v>
      </c>
      <c r="W2083" s="246">
        <f t="shared" ca="1" si="325"/>
        <v>-1.396402460077611</v>
      </c>
      <c r="X2083" s="246">
        <f t="shared" ca="1" si="326"/>
        <v>-0.50984651041242701</v>
      </c>
      <c r="Y2083" s="246">
        <f t="shared" ca="1" si="327"/>
        <v>1.1642688201292328</v>
      </c>
      <c r="Z2083" s="4">
        <f t="shared" ca="1" si="328"/>
        <v>-0.43791133250122982</v>
      </c>
      <c r="AA2083" s="4">
        <f t="shared" ca="1" si="329"/>
        <v>-4.5962296746452115E-2</v>
      </c>
    </row>
    <row r="2084" spans="1:27" x14ac:dyDescent="0.25">
      <c r="A2084">
        <v>2052</v>
      </c>
      <c r="B2084" s="176">
        <f ca="1">OFFSET(InputPriceData!B$15,CalculationsAndCharts!$A2084+$A$11,0,1,1)</f>
        <v>38580</v>
      </c>
      <c r="C2084" s="3">
        <f ca="1">OFFSET(InputPriceData!G$15,CalculationsAndCharts!$A2084+$A$11,IF($C$7,8,0),1,1)</f>
        <v>71942100</v>
      </c>
      <c r="D2084" s="4">
        <f ca="1">OFFSET(InputPriceData!C$15,CalculationsAndCharts!$A2084+$A$11,IF($C$7,8,0),1,1)</f>
        <v>103.18</v>
      </c>
      <c r="E2084" s="4">
        <f ca="1">OFFSET(InputPriceData!D$15,CalculationsAndCharts!$A2084+$A$11,IF($C$7,8,0),1,1)</f>
        <v>103.24</v>
      </c>
      <c r="F2084" s="4">
        <f ca="1">OFFSET(InputPriceData!E$15,CalculationsAndCharts!$A2084+$A$11,IF($C$7,8,0),1,1)</f>
        <v>102.05</v>
      </c>
      <c r="G2084" s="4">
        <f ca="1">OFFSET(InputPriceData!F$15,CalculationsAndCharts!$A2084+$A$11,IF($C$7,8,0),1,1)</f>
        <v>102.15</v>
      </c>
      <c r="H2084" s="138"/>
      <c r="I2084" s="138"/>
      <c r="O2084" s="246">
        <f t="shared" ca="1" si="320"/>
        <v>-1.4461499155764128</v>
      </c>
      <c r="P2084" s="246">
        <f t="shared" ca="1" si="321"/>
        <v>-0.36051004498403388</v>
      </c>
      <c r="Q2084" s="246">
        <f t="shared" ca="1" si="323"/>
        <v>1.1748424017449373</v>
      </c>
      <c r="R2084" s="4">
        <f t="shared" ca="1" si="324"/>
        <v>-0.3068582172796841</v>
      </c>
      <c r="S2084" s="4">
        <f t="shared" ca="1" si="322"/>
        <v>0.81945173004616245</v>
      </c>
      <c r="W2084" s="246">
        <f t="shared" ca="1" si="325"/>
        <v>-1.4461499155764128</v>
      </c>
      <c r="X2084" s="246">
        <f t="shared" ca="1" si="326"/>
        <v>-0.36051004498403388</v>
      </c>
      <c r="Y2084" s="246">
        <f t="shared" ca="1" si="327"/>
        <v>1.1748424017449373</v>
      </c>
      <c r="Z2084" s="4">
        <f t="shared" ca="1" si="328"/>
        <v>-0.3068582172796841</v>
      </c>
      <c r="AA2084" s="4">
        <f t="shared" ca="1" si="329"/>
        <v>0.10617391845590722</v>
      </c>
    </row>
    <row r="2085" spans="1:27" x14ac:dyDescent="0.25">
      <c r="A2085">
        <v>2053</v>
      </c>
      <c r="B2085" s="176">
        <f ca="1">OFFSET(InputPriceData!B$15,CalculationsAndCharts!$A2085+$A$11,0,1,1)</f>
        <v>38579</v>
      </c>
      <c r="C2085" s="3">
        <f ca="1">OFFSET(InputPriceData!G$15,CalculationsAndCharts!$A2085+$A$11,IF($C$7,8,0),1,1)</f>
        <v>36208500</v>
      </c>
      <c r="D2085" s="4">
        <f ca="1">OFFSET(InputPriceData!C$15,CalculationsAndCharts!$A2085+$A$11,IF($C$7,8,0),1,1)</f>
        <v>102.99</v>
      </c>
      <c r="E2085" s="4">
        <f ca="1">OFFSET(InputPriceData!D$15,CalculationsAndCharts!$A2085+$A$11,IF($C$7,8,0),1,1)</f>
        <v>103.53</v>
      </c>
      <c r="F2085" s="4">
        <f ca="1">OFFSET(InputPriceData!E$15,CalculationsAndCharts!$A2085+$A$11,IF($C$7,8,0),1,1)</f>
        <v>102.66</v>
      </c>
      <c r="G2085" s="4">
        <f ca="1">OFFSET(InputPriceData!F$15,CalculationsAndCharts!$A2085+$A$11,IF($C$7,8,0),1,1)</f>
        <v>103.49</v>
      </c>
      <c r="H2085" s="138"/>
      <c r="I2085" s="138"/>
      <c r="O2085" s="246">
        <f t="shared" ca="1" si="320"/>
        <v>-0.10641500656863004</v>
      </c>
      <c r="P2085" s="246">
        <f t="shared" ca="1" si="321"/>
        <v>-0.25834639631618223</v>
      </c>
      <c r="Q2085" s="246">
        <f t="shared" ca="1" si="323"/>
        <v>1.1855120098334382</v>
      </c>
      <c r="R2085" s="4">
        <f t="shared" ca="1" si="324"/>
        <v>-0.2179196787322967</v>
      </c>
      <c r="S2085" s="4">
        <f t="shared" ca="1" si="322"/>
        <v>0.84849338692420406</v>
      </c>
      <c r="W2085" s="246">
        <f t="shared" ca="1" si="325"/>
        <v>-0.10641500656863004</v>
      </c>
      <c r="X2085" s="246">
        <f t="shared" ca="1" si="326"/>
        <v>-0.25834639631618223</v>
      </c>
      <c r="Y2085" s="246">
        <f t="shared" ca="1" si="327"/>
        <v>1.1855120098334382</v>
      </c>
      <c r="Z2085" s="4">
        <f t="shared" ca="1" si="328"/>
        <v>-0.2179196787322967</v>
      </c>
      <c r="AA2085" s="4">
        <f t="shared" ca="1" si="329"/>
        <v>0.19946747663833003</v>
      </c>
    </row>
    <row r="2086" spans="1:27" x14ac:dyDescent="0.25">
      <c r="A2086">
        <v>2054</v>
      </c>
      <c r="B2086" s="176">
        <f ca="1">OFFSET(InputPriceData!B$15,CalculationsAndCharts!$A2086+$A$11,0,1,1)</f>
        <v>38576</v>
      </c>
      <c r="C2086" s="3">
        <f ca="1">OFFSET(InputPriceData!G$15,CalculationsAndCharts!$A2086+$A$11,IF($C$7,8,0),1,1)</f>
        <v>54776900</v>
      </c>
      <c r="D2086" s="4">
        <f ca="1">OFFSET(InputPriceData!C$15,CalculationsAndCharts!$A2086+$A$11,IF($C$7,8,0),1,1)</f>
        <v>103.29</v>
      </c>
      <c r="E2086" s="4">
        <f ca="1">OFFSET(InputPriceData!D$15,CalculationsAndCharts!$A2086+$A$11,IF($C$7,8,0),1,1)</f>
        <v>103.39</v>
      </c>
      <c r="F2086" s="4">
        <f ca="1">OFFSET(InputPriceData!E$15,CalculationsAndCharts!$A2086+$A$11,IF($C$7,8,0),1,1)</f>
        <v>102.6</v>
      </c>
      <c r="G2086" s="4">
        <f ca="1">OFFSET(InputPriceData!F$15,CalculationsAndCharts!$A2086+$A$11,IF($C$7,8,0),1,1)</f>
        <v>102.86</v>
      </c>
      <c r="H2086" s="138"/>
      <c r="I2086" s="138"/>
      <c r="O2086" s="246">
        <f t="shared" ca="1" si="320"/>
        <v>-0.70247362450148509</v>
      </c>
      <c r="P2086" s="246">
        <f t="shared" ca="1" si="321"/>
        <v>-0.16285811539529477</v>
      </c>
      <c r="Q2086" s="246">
        <f t="shared" ca="1" si="323"/>
        <v>1.1962785164817742</v>
      </c>
      <c r="R2086" s="4">
        <f t="shared" ca="1" si="324"/>
        <v>-0.13613729006373573</v>
      </c>
      <c r="S2086" s="4">
        <f t="shared" ca="1" si="322"/>
        <v>0.87052218844385321</v>
      </c>
      <c r="W2086" s="246">
        <f t="shared" ca="1" si="325"/>
        <v>-0.70247362450148509</v>
      </c>
      <c r="X2086" s="246">
        <f t="shared" ca="1" si="326"/>
        <v>-0.16285811539529477</v>
      </c>
      <c r="Y2086" s="246">
        <f t="shared" ca="1" si="327"/>
        <v>1.1962785164817742</v>
      </c>
      <c r="Z2086" s="4">
        <f t="shared" ca="1" si="328"/>
        <v>-0.13613729006373573</v>
      </c>
      <c r="AA2086" s="4">
        <f t="shared" ca="1" si="329"/>
        <v>0.27905883538323034</v>
      </c>
    </row>
    <row r="2087" spans="1:27" x14ac:dyDescent="0.25">
      <c r="A2087">
        <v>2055</v>
      </c>
      <c r="B2087" s="176">
        <f ca="1">OFFSET(InputPriceData!B$15,CalculationsAndCharts!$A2087+$A$11,0,1,1)</f>
        <v>38575</v>
      </c>
      <c r="C2087" s="3">
        <f ca="1">OFFSET(InputPriceData!G$15,CalculationsAndCharts!$A2087+$A$11,IF($C$7,8,0),1,1)</f>
        <v>58570200</v>
      </c>
      <c r="D2087" s="4">
        <f ca="1">OFFSET(InputPriceData!C$15,CalculationsAndCharts!$A2087+$A$11,IF($C$7,8,0),1,1)</f>
        <v>103.03</v>
      </c>
      <c r="E2087" s="4">
        <f ca="1">OFFSET(InputPriceData!D$15,CalculationsAndCharts!$A2087+$A$11,IF($C$7,8,0),1,1)</f>
        <v>103.67</v>
      </c>
      <c r="F2087" s="4">
        <f ca="1">OFFSET(InputPriceData!E$15,CalculationsAndCharts!$A2087+$A$11,IF($C$7,8,0),1,1)</f>
        <v>102.81</v>
      </c>
      <c r="G2087" s="4">
        <f ca="1">OFFSET(InputPriceData!F$15,CalculationsAndCharts!$A2087+$A$11,IF($C$7,8,0),1,1)</f>
        <v>103.49</v>
      </c>
      <c r="H2087" s="138"/>
      <c r="I2087" s="138"/>
      <c r="O2087" s="246">
        <f t="shared" ca="1" si="320"/>
        <v>-3.4577638085720452E-2</v>
      </c>
      <c r="P2087" s="246">
        <f t="shared" ca="1" si="321"/>
        <v>-4.3730558287662313E-2</v>
      </c>
      <c r="Q2087" s="246">
        <f t="shared" ca="1" si="323"/>
        <v>1.2071428016970476</v>
      </c>
      <c r="R2087" s="4">
        <f t="shared" ca="1" si="324"/>
        <v>-3.6226499653714724E-2</v>
      </c>
      <c r="S2087" s="4">
        <f t="shared" ca="1" si="322"/>
        <v>0.89288498829358764</v>
      </c>
      <c r="W2087" s="246">
        <f t="shared" ca="1" si="325"/>
        <v>-3.4577638085720452E-2</v>
      </c>
      <c r="X2087" s="246">
        <f t="shared" ca="1" si="326"/>
        <v>-4.3730558287662313E-2</v>
      </c>
      <c r="Y2087" s="246">
        <f t="shared" ca="1" si="327"/>
        <v>1.2071428016970476</v>
      </c>
      <c r="Z2087" s="4">
        <f t="shared" ca="1" si="328"/>
        <v>-3.6226499653714724E-2</v>
      </c>
      <c r="AA2087" s="4">
        <f t="shared" ca="1" si="329"/>
        <v>0.36912230395281531</v>
      </c>
    </row>
    <row r="2088" spans="1:27" x14ac:dyDescent="0.25">
      <c r="A2088">
        <v>2056</v>
      </c>
      <c r="B2088" s="176">
        <f ca="1">OFFSET(InputPriceData!B$15,CalculationsAndCharts!$A2088+$A$11,0,1,1)</f>
        <v>38574</v>
      </c>
      <c r="C2088" s="3">
        <f ca="1">OFFSET(InputPriceData!G$15,CalculationsAndCharts!$A2088+$A$11,IF($C$7,8,0),1,1)</f>
        <v>72863700</v>
      </c>
      <c r="D2088" s="4">
        <f ca="1">OFFSET(InputPriceData!C$15,CalculationsAndCharts!$A2088+$A$11,IF($C$7,8,0),1,1)</f>
        <v>103.49</v>
      </c>
      <c r="E2088" s="4">
        <f ca="1">OFFSET(InputPriceData!D$15,CalculationsAndCharts!$A2088+$A$11,IF($C$7,8,0),1,1)</f>
        <v>104.06</v>
      </c>
      <c r="F2088" s="4">
        <f ca="1">OFFSET(InputPriceData!E$15,CalculationsAndCharts!$A2088+$A$11,IF($C$7,8,0),1,1)</f>
        <v>102.65</v>
      </c>
      <c r="G2088" s="4">
        <f ca="1">OFFSET(InputPriceData!F$15,CalculationsAndCharts!$A2088+$A$11,IF($C$7,8,0),1,1)</f>
        <v>103.08</v>
      </c>
      <c r="H2088" s="138"/>
      <c r="I2088" s="138"/>
      <c r="O2088" s="246">
        <f t="shared" ca="1" si="320"/>
        <v>-0.39232763840699547</v>
      </c>
      <c r="P2088" s="246">
        <f t="shared" ca="1" si="321"/>
        <v>0.10200527926431707</v>
      </c>
      <c r="Q2088" s="246">
        <f t="shared" ca="1" si="323"/>
        <v>1.2181057534783528</v>
      </c>
      <c r="R2088" s="4">
        <f t="shared" ca="1" si="324"/>
        <v>8.374090588853772E-2</v>
      </c>
      <c r="S2088" s="4">
        <f t="shared" ca="1" si="322"/>
        <v>0.91479566961938297</v>
      </c>
      <c r="W2088" s="246">
        <f t="shared" ca="1" si="325"/>
        <v>-0.39232763840699547</v>
      </c>
      <c r="X2088" s="246">
        <f t="shared" ca="1" si="326"/>
        <v>0.10200527926431707</v>
      </c>
      <c r="Y2088" s="246">
        <f t="shared" ca="1" si="327"/>
        <v>1.2181057534783528</v>
      </c>
      <c r="Z2088" s="4">
        <f t="shared" ca="1" si="328"/>
        <v>8.374090588853772E-2</v>
      </c>
      <c r="AA2088" s="4">
        <f t="shared" ca="1" si="329"/>
        <v>0.46806251430441059</v>
      </c>
    </row>
    <row r="2089" spans="1:27" x14ac:dyDescent="0.25">
      <c r="A2089">
        <v>2057</v>
      </c>
      <c r="B2089" s="176">
        <f ca="1">OFFSET(InputPriceData!B$15,CalculationsAndCharts!$A2089+$A$11,0,1,1)</f>
        <v>38573</v>
      </c>
      <c r="C2089" s="3">
        <f ca="1">OFFSET(InputPriceData!G$15,CalculationsAndCharts!$A2089+$A$11,IF($C$7,8,0),1,1)</f>
        <v>47170000</v>
      </c>
      <c r="D2089" s="4">
        <f ca="1">OFFSET(InputPriceData!C$15,CalculationsAndCharts!$A2089+$A$11,IF($C$7,8,0),1,1)</f>
        <v>102.85</v>
      </c>
      <c r="E2089" s="4">
        <f ca="1">OFFSET(InputPriceData!D$15,CalculationsAndCharts!$A2089+$A$11,IF($C$7,8,0),1,1)</f>
        <v>103.3</v>
      </c>
      <c r="F2089" s="4">
        <f ca="1">OFFSET(InputPriceData!E$15,CalculationsAndCharts!$A2089+$A$11,IF($C$7,8,0),1,1)</f>
        <v>102.7</v>
      </c>
      <c r="G2089" s="4">
        <f ca="1">OFFSET(InputPriceData!F$15,CalculationsAndCharts!$A2089+$A$11,IF($C$7,8,0),1,1)</f>
        <v>103.13</v>
      </c>
      <c r="H2089" s="138"/>
      <c r="I2089" s="138"/>
      <c r="O2089" s="246">
        <f t="shared" ca="1" si="320"/>
        <v>-0.30137843052898106</v>
      </c>
      <c r="P2089" s="246">
        <f t="shared" ca="1" si="321"/>
        <v>0.29038113252499359</v>
      </c>
      <c r="Q2089" s="246">
        <f t="shared" ca="1" si="323"/>
        <v>1.229168267889357</v>
      </c>
      <c r="R2089" s="4">
        <f t="shared" ca="1" si="324"/>
        <v>0.23624196955850157</v>
      </c>
      <c r="S2089" s="4">
        <f t="shared" ca="1" si="322"/>
        <v>0.93701576476136916</v>
      </c>
      <c r="W2089" s="246">
        <f t="shared" ca="1" si="325"/>
        <v>-0.30137843052898106</v>
      </c>
      <c r="X2089" s="246">
        <f t="shared" ca="1" si="326"/>
        <v>0.29038113252499359</v>
      </c>
      <c r="Y2089" s="246">
        <f t="shared" ca="1" si="327"/>
        <v>1.229168267889357</v>
      </c>
      <c r="Z2089" s="4">
        <f t="shared" ca="1" si="328"/>
        <v>0.23624196955850157</v>
      </c>
      <c r="AA2089" s="4">
        <f t="shared" ca="1" si="329"/>
        <v>0.58131003821745386</v>
      </c>
    </row>
    <row r="2090" spans="1:27" x14ac:dyDescent="0.25">
      <c r="A2090">
        <v>2058</v>
      </c>
      <c r="B2090" s="176">
        <f ca="1">OFFSET(InputPriceData!B$15,CalculationsAndCharts!$A2090+$A$11,0,1,1)</f>
        <v>38572</v>
      </c>
      <c r="C2090" s="3">
        <f ca="1">OFFSET(InputPriceData!G$15,CalculationsAndCharts!$A2090+$A$11,IF($C$7,8,0),1,1)</f>
        <v>47616000</v>
      </c>
      <c r="D2090" s="4">
        <f ca="1">OFFSET(InputPriceData!C$15,CalculationsAndCharts!$A2090+$A$11,IF($C$7,8,0),1,1)</f>
        <v>102.93</v>
      </c>
      <c r="E2090" s="4">
        <f ca="1">OFFSET(InputPriceData!D$15,CalculationsAndCharts!$A2090+$A$11,IF($C$7,8,0),1,1)</f>
        <v>103.15</v>
      </c>
      <c r="F2090" s="4">
        <f ca="1">OFFSET(InputPriceData!E$15,CalculationsAndCharts!$A2090+$A$11,IF($C$7,8,0),1,1)</f>
        <v>102.28</v>
      </c>
      <c r="G2090" s="4">
        <f ca="1">OFFSET(InputPriceData!F$15,CalculationsAndCharts!$A2090+$A$11,IF($C$7,8,0),1,1)</f>
        <v>102.51</v>
      </c>
      <c r="H2090" s="138"/>
      <c r="I2090" s="138"/>
      <c r="O2090" s="246">
        <f t="shared" ca="1" si="320"/>
        <v>-0.90214379218387308</v>
      </c>
      <c r="P2090" s="246">
        <f t="shared" ca="1" si="321"/>
        <v>0.50559966704257286</v>
      </c>
      <c r="Q2090" s="246">
        <f t="shared" ca="1" si="323"/>
        <v>1.2403312491315408</v>
      </c>
      <c r="R2090" s="4">
        <f t="shared" ca="1" si="324"/>
        <v>0.40763277341966936</v>
      </c>
      <c r="S2090" s="4">
        <f t="shared" ca="1" si="322"/>
        <v>0.95666248838823631</v>
      </c>
      <c r="W2090" s="246">
        <f t="shared" ca="1" si="325"/>
        <v>-0.90214379218387308</v>
      </c>
      <c r="X2090" s="246">
        <f t="shared" ca="1" si="326"/>
        <v>0.50559966704257286</v>
      </c>
      <c r="Y2090" s="246">
        <f t="shared" ca="1" si="327"/>
        <v>1.2403312491315408</v>
      </c>
      <c r="Z2090" s="4">
        <f t="shared" ca="1" si="328"/>
        <v>0.40763277341966936</v>
      </c>
      <c r="AA2090" s="4">
        <f t="shared" ca="1" si="329"/>
        <v>0.69440747538917347</v>
      </c>
    </row>
    <row r="2091" spans="1:27" x14ac:dyDescent="0.25">
      <c r="A2091">
        <v>2059</v>
      </c>
      <c r="B2091" s="176">
        <f ca="1">OFFSET(InputPriceData!B$15,CalculationsAndCharts!$A2091+$A$11,0,1,1)</f>
        <v>38569</v>
      </c>
      <c r="C2091" s="3">
        <f ca="1">OFFSET(InputPriceData!G$15,CalculationsAndCharts!$A2091+$A$11,IF($C$7,8,0),1,1)</f>
        <v>53595500</v>
      </c>
      <c r="D2091" s="4">
        <f ca="1">OFFSET(InputPriceData!C$15,CalculationsAndCharts!$A2091+$A$11,IF($C$7,8,0),1,1)</f>
        <v>103.19</v>
      </c>
      <c r="E2091" s="4">
        <f ca="1">OFFSET(InputPriceData!D$15,CalculationsAndCharts!$A2091+$A$11,IF($C$7,8,0),1,1)</f>
        <v>103.63</v>
      </c>
      <c r="F2091" s="4">
        <f ca="1">OFFSET(InputPriceData!E$15,CalculationsAndCharts!$A2091+$A$11,IF($C$7,8,0),1,1)</f>
        <v>102.53</v>
      </c>
      <c r="G2091" s="4">
        <f ca="1">OFFSET(InputPriceData!F$15,CalculationsAndCharts!$A2091+$A$11,IF($C$7,8,0),1,1)</f>
        <v>102.71</v>
      </c>
      <c r="H2091" s="138"/>
      <c r="I2091" s="138"/>
      <c r="O2091" s="246">
        <f t="shared" ca="1" si="320"/>
        <v>-0.69919995284476555</v>
      </c>
      <c r="P2091" s="246">
        <f t="shared" ca="1" si="321"/>
        <v>0.70475081758705005</v>
      </c>
      <c r="Q2091" s="246">
        <f t="shared" ca="1" si="323"/>
        <v>1.2515956096181038</v>
      </c>
      <c r="R2091" s="4">
        <f t="shared" ca="1" si="324"/>
        <v>0.56308188696993666</v>
      </c>
      <c r="S2091" s="4">
        <f t="shared" ca="1" si="322"/>
        <v>0.97100307010064912</v>
      </c>
      <c r="W2091" s="246">
        <f t="shared" ca="1" si="325"/>
        <v>-0.69919995284476555</v>
      </c>
      <c r="X2091" s="246">
        <f t="shared" ca="1" si="326"/>
        <v>0.70475081758705005</v>
      </c>
      <c r="Y2091" s="246">
        <f t="shared" ca="1" si="327"/>
        <v>1.2515956096181038</v>
      </c>
      <c r="Z2091" s="4">
        <f t="shared" ca="1" si="328"/>
        <v>0.56308188696993666</v>
      </c>
      <c r="AA2091" s="4">
        <f t="shared" ca="1" si="329"/>
        <v>0.78603994482386907</v>
      </c>
    </row>
    <row r="2092" spans="1:27" x14ac:dyDescent="0.25">
      <c r="A2092">
        <v>2060</v>
      </c>
      <c r="B2092" s="176">
        <f ca="1">OFFSET(InputPriceData!B$15,CalculationsAndCharts!$A2092+$A$11,0,1,1)</f>
        <v>38568</v>
      </c>
      <c r="C2092" s="3">
        <f ca="1">OFFSET(InputPriceData!G$15,CalculationsAndCharts!$A2092+$A$11,IF($C$7,8,0),1,1)</f>
        <v>50855600</v>
      </c>
      <c r="D2092" s="4">
        <f ca="1">OFFSET(InputPriceData!C$15,CalculationsAndCharts!$A2092+$A$11,IF($C$7,8,0),1,1)</f>
        <v>103.84</v>
      </c>
      <c r="E2092" s="4">
        <f ca="1">OFFSET(InputPriceData!D$15,CalculationsAndCharts!$A2092+$A$11,IF($C$7,8,0),1,1)</f>
        <v>103.9</v>
      </c>
      <c r="F2092" s="4">
        <f ca="1">OFFSET(InputPriceData!E$15,CalculationsAndCharts!$A2092+$A$11,IF($C$7,8,0),1,1)</f>
        <v>103.28</v>
      </c>
      <c r="G2092" s="4">
        <f ca="1">OFFSET(InputPriceData!F$15,CalculationsAndCharts!$A2092+$A$11,IF($C$7,8,0),1,1)</f>
        <v>103.41</v>
      </c>
      <c r="H2092" s="138"/>
      <c r="I2092" s="138"/>
      <c r="O2092" s="246">
        <f t="shared" ca="1" si="320"/>
        <v>4.7027100675825828E-2</v>
      </c>
      <c r="P2092" s="246">
        <f t="shared" ca="1" si="321"/>
        <v>0.82980481753824342</v>
      </c>
      <c r="Q2092" s="246">
        <f t="shared" ca="1" si="323"/>
        <v>1.2629622700485406</v>
      </c>
      <c r="R2092" s="4">
        <f t="shared" ca="1" si="324"/>
        <v>0.65703056790948378</v>
      </c>
      <c r="S2092" s="4">
        <f t="shared" ca="1" si="322"/>
        <v>0.97844758984594915</v>
      </c>
      <c r="W2092" s="246">
        <f t="shared" ca="1" si="325"/>
        <v>4.7027100675825828E-2</v>
      </c>
      <c r="X2092" s="246">
        <f t="shared" ca="1" si="326"/>
        <v>0.82980481753824342</v>
      </c>
      <c r="Y2092" s="246">
        <f t="shared" ca="1" si="327"/>
        <v>1.2629622700485406</v>
      </c>
      <c r="Z2092" s="4">
        <f t="shared" ca="1" si="328"/>
        <v>0.65703056790948378</v>
      </c>
      <c r="AA2092" s="4">
        <f t="shared" ca="1" si="329"/>
        <v>0.83704492653156837</v>
      </c>
    </row>
    <row r="2093" spans="1:27" x14ac:dyDescent="0.25">
      <c r="A2093">
        <v>2061</v>
      </c>
      <c r="B2093" s="176">
        <f ca="1">OFFSET(InputPriceData!B$15,CalculationsAndCharts!$A2093+$A$11,0,1,1)</f>
        <v>38567</v>
      </c>
      <c r="C2093" s="3">
        <f ca="1">OFFSET(InputPriceData!G$15,CalculationsAndCharts!$A2093+$A$11,IF($C$7,8,0),1,1)</f>
        <v>36837200</v>
      </c>
      <c r="D2093" s="4">
        <f ca="1">OFFSET(InputPriceData!C$15,CalculationsAndCharts!$A2093+$A$11,IF($C$7,8,0),1,1)</f>
        <v>103.85</v>
      </c>
      <c r="E2093" s="4">
        <f ca="1">OFFSET(InputPriceData!D$15,CalculationsAndCharts!$A2093+$A$11,IF($C$7,8,0),1,1)</f>
        <v>104.26</v>
      </c>
      <c r="F2093" s="4">
        <f ca="1">OFFSET(InputPriceData!E$15,CalculationsAndCharts!$A2093+$A$11,IF($C$7,8,0),1,1)</f>
        <v>103.74</v>
      </c>
      <c r="G2093" s="4">
        <f ca="1">OFFSET(InputPriceData!F$15,CalculationsAndCharts!$A2093+$A$11,IF($C$7,8,0),1,1)</f>
        <v>104.24</v>
      </c>
      <c r="H2093" s="138"/>
      <c r="I2093" s="138"/>
      <c r="O2093" s="246">
        <f t="shared" ca="1" si="320"/>
        <v>0.99848731436062876</v>
      </c>
      <c r="P2093" s="246">
        <f t="shared" ca="1" si="321"/>
        <v>0.88238543083444254</v>
      </c>
      <c r="Q2093" s="246">
        <f t="shared" ca="1" si="323"/>
        <v>1.2744321594838957</v>
      </c>
      <c r="R2093" s="4">
        <f t="shared" ca="1" si="324"/>
        <v>0.69237536440682768</v>
      </c>
      <c r="S2093" s="4">
        <f t="shared" ca="1" si="322"/>
        <v>0.98104753457821647</v>
      </c>
      <c r="W2093" s="246">
        <f t="shared" ca="1" si="325"/>
        <v>0.99848731436062876</v>
      </c>
      <c r="X2093" s="246">
        <f t="shared" ca="1" si="326"/>
        <v>0.88238543083444254</v>
      </c>
      <c r="Y2093" s="246">
        <f t="shared" ca="1" si="327"/>
        <v>1.2744321594838957</v>
      </c>
      <c r="Z2093" s="4">
        <f t="shared" ca="1" si="328"/>
        <v>0.69237536440682768</v>
      </c>
      <c r="AA2093" s="4">
        <f t="shared" ca="1" si="329"/>
        <v>0.85545654858306508</v>
      </c>
    </row>
    <row r="2094" spans="1:27" x14ac:dyDescent="0.25">
      <c r="A2094">
        <v>2062</v>
      </c>
      <c r="B2094" s="176">
        <f ca="1">OFFSET(InputPriceData!B$15,CalculationsAndCharts!$A2094+$A$11,0,1,1)</f>
        <v>38566</v>
      </c>
      <c r="C2094" s="3">
        <f ca="1">OFFSET(InputPriceData!G$15,CalculationsAndCharts!$A2094+$A$11,IF($C$7,8,0),1,1)</f>
        <v>45147400</v>
      </c>
      <c r="D2094" s="4">
        <f ca="1">OFFSET(InputPriceData!C$15,CalculationsAndCharts!$A2094+$A$11,IF($C$7,8,0),1,1)</f>
        <v>103.54</v>
      </c>
      <c r="E2094" s="4">
        <f ca="1">OFFSET(InputPriceData!D$15,CalculationsAndCharts!$A2094+$A$11,IF($C$7,8,0),1,1)</f>
        <v>104.15</v>
      </c>
      <c r="F2094" s="4">
        <f ca="1">OFFSET(InputPriceData!E$15,CalculationsAndCharts!$A2094+$A$11,IF($C$7,8,0),1,1)</f>
        <v>103.43</v>
      </c>
      <c r="G2094" s="4">
        <f ca="1">OFFSET(InputPriceData!F$15,CalculationsAndCharts!$A2094+$A$11,IF($C$7,8,0),1,1)</f>
        <v>103.97</v>
      </c>
      <c r="H2094" s="138"/>
      <c r="I2094" s="138"/>
      <c r="O2094" s="246">
        <f t="shared" ca="1" si="320"/>
        <v>0.88576641319546401</v>
      </c>
      <c r="P2094" s="246">
        <f t="shared" ca="1" si="321"/>
        <v>0.92006463839907182</v>
      </c>
      <c r="Q2094" s="246">
        <f t="shared" ca="1" si="323"/>
        <v>1.2860062154226999</v>
      </c>
      <c r="R2094" s="4">
        <f t="shared" ca="1" si="324"/>
        <v>0.71544338383827644</v>
      </c>
      <c r="S2094" s="4">
        <f t="shared" ca="1" si="322"/>
        <v>0.98269014043480629</v>
      </c>
      <c r="W2094" s="246">
        <f t="shared" ca="1" si="325"/>
        <v>0.88576641319546401</v>
      </c>
      <c r="X2094" s="246">
        <f t="shared" ca="1" si="326"/>
        <v>0.92006463839907182</v>
      </c>
      <c r="Y2094" s="246">
        <f t="shared" ca="1" si="327"/>
        <v>1.2860062154226999</v>
      </c>
      <c r="Z2094" s="4">
        <f t="shared" ca="1" si="328"/>
        <v>0.71544338383827644</v>
      </c>
      <c r="AA2094" s="4">
        <f t="shared" ca="1" si="329"/>
        <v>0.86725472250950586</v>
      </c>
    </row>
    <row r="2095" spans="1:27" x14ac:dyDescent="0.25">
      <c r="A2095">
        <v>2063</v>
      </c>
      <c r="B2095" s="176">
        <f ca="1">OFFSET(InputPriceData!B$15,CalculationsAndCharts!$A2095+$A$11,0,1,1)</f>
        <v>38565</v>
      </c>
      <c r="C2095" s="3">
        <f ca="1">OFFSET(InputPriceData!G$15,CalculationsAndCharts!$A2095+$A$11,IF($C$7,8,0),1,1)</f>
        <v>40418200</v>
      </c>
      <c r="D2095" s="4">
        <f ca="1">OFFSET(InputPriceData!C$15,CalculationsAndCharts!$A2095+$A$11,IF($C$7,8,0),1,1)</f>
        <v>103.5</v>
      </c>
      <c r="E2095" s="4">
        <f ca="1">OFFSET(InputPriceData!D$15,CalculationsAndCharts!$A2095+$A$11,IF($C$7,8,0),1,1)</f>
        <v>103.68</v>
      </c>
      <c r="F2095" s="4">
        <f ca="1">OFFSET(InputPriceData!E$15,CalculationsAndCharts!$A2095+$A$11,IF($C$7,8,0),1,1)</f>
        <v>103.18</v>
      </c>
      <c r="G2095" s="4">
        <f ca="1">OFFSET(InputPriceData!F$15,CalculationsAndCharts!$A2095+$A$11,IF($C$7,8,0),1,1)</f>
        <v>103.35</v>
      </c>
      <c r="H2095" s="138"/>
      <c r="I2095" s="138"/>
      <c r="O2095" s="246">
        <f t="shared" ca="1" si="320"/>
        <v>0.39465588073164692</v>
      </c>
      <c r="P2095" s="246">
        <f t="shared" ca="1" si="321"/>
        <v>0.98153507865237644</v>
      </c>
      <c r="Q2095" s="246">
        <f t="shared" ca="1" si="323"/>
        <v>1.2976853838775984</v>
      </c>
      <c r="R2095" s="4">
        <f t="shared" ca="1" si="324"/>
        <v>0.75637368721797815</v>
      </c>
      <c r="S2095" s="4">
        <f t="shared" ca="1" si="322"/>
        <v>0.98550478679487308</v>
      </c>
      <c r="W2095" s="246">
        <f t="shared" ca="1" si="325"/>
        <v>0.39465588073164692</v>
      </c>
      <c r="X2095" s="246">
        <f t="shared" ca="1" si="326"/>
        <v>0.98153507865237644</v>
      </c>
      <c r="Y2095" s="246">
        <f t="shared" ca="1" si="327"/>
        <v>1.2976853838775984</v>
      </c>
      <c r="Z2095" s="4">
        <f t="shared" ca="1" si="328"/>
        <v>0.75637368721797815</v>
      </c>
      <c r="AA2095" s="4">
        <f t="shared" ca="1" si="329"/>
        <v>0.88777717047417881</v>
      </c>
    </row>
    <row r="2096" spans="1:27" x14ac:dyDescent="0.25">
      <c r="A2096">
        <v>2064</v>
      </c>
      <c r="B2096" s="176">
        <f ca="1">OFFSET(InputPriceData!B$15,CalculationsAndCharts!$A2096+$A$11,0,1,1)</f>
        <v>38562</v>
      </c>
      <c r="C2096" s="3">
        <f ca="1">OFFSET(InputPriceData!G$15,CalculationsAndCharts!$A2096+$A$11,IF($C$7,8,0),1,1)</f>
        <v>62358100</v>
      </c>
      <c r="D2096" s="4">
        <f ca="1">OFFSET(InputPriceData!C$15,CalculationsAndCharts!$A2096+$A$11,IF($C$7,8,0),1,1)</f>
        <v>103.98</v>
      </c>
      <c r="E2096" s="4">
        <f ca="1">OFFSET(InputPriceData!D$15,CalculationsAndCharts!$A2096+$A$11,IF($C$7,8,0),1,1)</f>
        <v>104.16</v>
      </c>
      <c r="F2096" s="4">
        <f ca="1">OFFSET(InputPriceData!E$15,CalculationsAndCharts!$A2096+$A$11,IF($C$7,8,0),1,1)</f>
        <v>103.22</v>
      </c>
      <c r="G2096" s="4">
        <f ca="1">OFFSET(InputPriceData!F$15,CalculationsAndCharts!$A2096+$A$11,IF($C$7,8,0),1,1)</f>
        <v>103.42</v>
      </c>
      <c r="H2096" s="138"/>
      <c r="I2096" s="138"/>
      <c r="O2096" s="246">
        <f t="shared" ca="1" si="320"/>
        <v>0.57879449030560992</v>
      </c>
      <c r="P2096" s="246">
        <f t="shared" ca="1" si="321"/>
        <v>1.0353311708426021</v>
      </c>
      <c r="Q2096" s="246">
        <f t="shared" ca="1" si="323"/>
        <v>1.3094706194526724</v>
      </c>
      <c r="R2096" s="4">
        <f t="shared" ca="1" si="324"/>
        <v>0.79064864492747911</v>
      </c>
      <c r="S2096" s="4">
        <f t="shared" ca="1" si="322"/>
        <v>0.98776855930363239</v>
      </c>
      <c r="W2096" s="246">
        <f t="shared" ca="1" si="325"/>
        <v>0.57879449030560992</v>
      </c>
      <c r="X2096" s="246">
        <f t="shared" ca="1" si="326"/>
        <v>1.0353311708426021</v>
      </c>
      <c r="Y2096" s="246">
        <f t="shared" ca="1" si="327"/>
        <v>1.3094706194526724</v>
      </c>
      <c r="Z2096" s="4">
        <f t="shared" ca="1" si="328"/>
        <v>0.79064864492747911</v>
      </c>
      <c r="AA2096" s="4">
        <f t="shared" ca="1" si="329"/>
        <v>0.90456986859023902</v>
      </c>
    </row>
    <row r="2097" spans="1:27" x14ac:dyDescent="0.25">
      <c r="A2097">
        <v>2065</v>
      </c>
      <c r="B2097" s="176">
        <f ca="1">OFFSET(InputPriceData!B$15,CalculationsAndCharts!$A2097+$A$11,0,1,1)</f>
        <v>38561</v>
      </c>
      <c r="C2097" s="3">
        <f ca="1">OFFSET(InputPriceData!G$15,CalculationsAndCharts!$A2097+$A$11,IF($C$7,8,0),1,1)</f>
        <v>47880700</v>
      </c>
      <c r="D2097" s="4">
        <f ca="1">OFFSET(InputPriceData!C$15,CalculationsAndCharts!$A2097+$A$11,IF($C$7,8,0),1,1)</f>
        <v>103.61</v>
      </c>
      <c r="E2097" s="4">
        <f ca="1">OFFSET(InputPriceData!D$15,CalculationsAndCharts!$A2097+$A$11,IF($C$7,8,0),1,1)</f>
        <v>104.18</v>
      </c>
      <c r="F2097" s="4">
        <f ca="1">OFFSET(InputPriceData!E$15,CalculationsAndCharts!$A2097+$A$11,IF($C$7,8,0),1,1)</f>
        <v>103.34</v>
      </c>
      <c r="G2097" s="4">
        <f ca="1">OFFSET(InputPriceData!F$15,CalculationsAndCharts!$A2097+$A$11,IF($C$7,8,0),1,1)</f>
        <v>104.12</v>
      </c>
      <c r="H2097" s="138"/>
      <c r="I2097" s="138"/>
      <c r="O2097" s="246">
        <f t="shared" ca="1" si="320"/>
        <v>1.4378040030788415</v>
      </c>
      <c r="P2097" s="246">
        <f t="shared" ca="1" si="321"/>
        <v>1.0516224174856874</v>
      </c>
      <c r="Q2097" s="246">
        <f t="shared" ca="1" si="323"/>
        <v>1.3213628854214656</v>
      </c>
      <c r="R2097" s="4">
        <f t="shared" ca="1" si="324"/>
        <v>0.79586193095642987</v>
      </c>
      <c r="S2097" s="4">
        <f t="shared" ca="1" si="322"/>
        <v>0.98810575337398798</v>
      </c>
      <c r="W2097" s="246">
        <f t="shared" ca="1" si="325"/>
        <v>1.4378040030788415</v>
      </c>
      <c r="X2097" s="246">
        <f t="shared" ca="1" si="326"/>
        <v>1.0516224174856874</v>
      </c>
      <c r="Y2097" s="246">
        <f t="shared" ca="1" si="327"/>
        <v>1.3213628854214656</v>
      </c>
      <c r="Z2097" s="4">
        <f t="shared" ca="1" si="328"/>
        <v>0.79586193095642987</v>
      </c>
      <c r="AA2097" s="4">
        <f t="shared" ca="1" si="329"/>
        <v>0.90709346751170006</v>
      </c>
    </row>
    <row r="2098" spans="1:27" x14ac:dyDescent="0.25">
      <c r="A2098">
        <v>2066</v>
      </c>
      <c r="B2098" s="176">
        <f ca="1">OFFSET(InputPriceData!B$15,CalculationsAndCharts!$A2098+$A$11,0,1,1)</f>
        <v>38560</v>
      </c>
      <c r="C2098" s="3">
        <f ca="1">OFFSET(InputPriceData!G$15,CalculationsAndCharts!$A2098+$A$11,IF($C$7,8,0),1,1)</f>
        <v>43181600</v>
      </c>
      <c r="D2098" s="4">
        <f ca="1">OFFSET(InputPriceData!C$15,CalculationsAndCharts!$A2098+$A$11,IF($C$7,8,0),1,1)</f>
        <v>103.23</v>
      </c>
      <c r="E2098" s="4">
        <f ca="1">OFFSET(InputPriceData!D$15,CalculationsAndCharts!$A2098+$A$11,IF($C$7,8,0),1,1)</f>
        <v>103.55</v>
      </c>
      <c r="F2098" s="4">
        <f ca="1">OFFSET(InputPriceData!E$15,CalculationsAndCharts!$A2098+$A$11,IF($C$7,8,0),1,1)</f>
        <v>102.85</v>
      </c>
      <c r="G2098" s="4">
        <f ca="1">OFFSET(InputPriceData!F$15,CalculationsAndCharts!$A2098+$A$11,IF($C$7,8,0),1,1)</f>
        <v>103.47</v>
      </c>
      <c r="H2098" s="138"/>
      <c r="I2098" s="138"/>
      <c r="O2098" s="246">
        <f t="shared" ca="1" si="320"/>
        <v>0.96164401028159263</v>
      </c>
      <c r="P2098" s="246">
        <f t="shared" ca="1" si="321"/>
        <v>1.0716872654477778</v>
      </c>
      <c r="Q2098" s="246">
        <f t="shared" ca="1" si="323"/>
        <v>1.3333631538057171</v>
      </c>
      <c r="R2098" s="4">
        <f t="shared" ca="1" si="324"/>
        <v>0.80374747298884197</v>
      </c>
      <c r="S2098" s="4">
        <f t="shared" ca="1" si="322"/>
        <v>0.98861229935430317</v>
      </c>
      <c r="W2098" s="246">
        <f t="shared" ca="1" si="325"/>
        <v>0.96164401028159263</v>
      </c>
      <c r="X2098" s="246">
        <f t="shared" ca="1" si="326"/>
        <v>1.0716872654477778</v>
      </c>
      <c r="Y2098" s="246">
        <f t="shared" ca="1" si="327"/>
        <v>1.3333631538057171</v>
      </c>
      <c r="Z2098" s="4">
        <f t="shared" ca="1" si="328"/>
        <v>0.80374747298884197</v>
      </c>
      <c r="AA2098" s="4">
        <f t="shared" ca="1" si="329"/>
        <v>0.91089549279309234</v>
      </c>
    </row>
    <row r="2099" spans="1:27" x14ac:dyDescent="0.25">
      <c r="A2099">
        <v>2067</v>
      </c>
      <c r="B2099" s="176">
        <f ca="1">OFFSET(InputPriceData!B$15,CalculationsAndCharts!$A2099+$A$11,0,1,1)</f>
        <v>38559</v>
      </c>
      <c r="C2099" s="3">
        <f ca="1">OFFSET(InputPriceData!G$15,CalculationsAndCharts!$A2099+$A$11,IF($C$7,8,0),1,1)</f>
        <v>42758800</v>
      </c>
      <c r="D2099" s="4">
        <f ca="1">OFFSET(InputPriceData!C$15,CalculationsAndCharts!$A2099+$A$11,IF($C$7,8,0),1,1)</f>
        <v>103</v>
      </c>
      <c r="E2099" s="4">
        <f ca="1">OFFSET(InputPriceData!D$15,CalculationsAndCharts!$A2099+$A$11,IF($C$7,8,0),1,1)</f>
        <v>103.25</v>
      </c>
      <c r="F2099" s="4">
        <f ca="1">OFFSET(InputPriceData!E$15,CalculationsAndCharts!$A2099+$A$11,IF($C$7,8,0),1,1)</f>
        <v>102.76</v>
      </c>
      <c r="G2099" s="4">
        <f ca="1">OFFSET(InputPriceData!F$15,CalculationsAndCharts!$A2099+$A$11,IF($C$7,8,0),1,1)</f>
        <v>103.09</v>
      </c>
      <c r="H2099" s="138"/>
      <c r="I2099" s="138"/>
      <c r="O2099" s="246">
        <f t="shared" ca="1" si="320"/>
        <v>0.72165094057611978</v>
      </c>
      <c r="P2099" s="246">
        <f t="shared" ca="1" si="321"/>
        <v>1.1187487934218154</v>
      </c>
      <c r="Q2099" s="246">
        <f t="shared" ca="1" si="323"/>
        <v>1.3454724054548104</v>
      </c>
      <c r="R2099" s="4">
        <f t="shared" ca="1" si="324"/>
        <v>0.83149144411002951</v>
      </c>
      <c r="S2099" s="4">
        <f t="shared" ca="1" si="322"/>
        <v>0.99036180981727784</v>
      </c>
      <c r="W2099" s="246">
        <f t="shared" ca="1" si="325"/>
        <v>0.72165094057611978</v>
      </c>
      <c r="X2099" s="246">
        <f t="shared" ca="1" si="326"/>
        <v>1.1187487934218154</v>
      </c>
      <c r="Y2099" s="246">
        <f t="shared" ca="1" si="327"/>
        <v>1.3454724054548104</v>
      </c>
      <c r="Z2099" s="4">
        <f t="shared" ca="1" si="328"/>
        <v>0.83149144411002951</v>
      </c>
      <c r="AA2099" s="4">
        <f t="shared" ca="1" si="329"/>
        <v>0.92412922618131521</v>
      </c>
    </row>
    <row r="2100" spans="1:27" x14ac:dyDescent="0.25">
      <c r="A2100">
        <v>2068</v>
      </c>
      <c r="B2100" s="176">
        <f ca="1">OFFSET(InputPriceData!B$15,CalculationsAndCharts!$A2100+$A$11,0,1,1)</f>
        <v>38558</v>
      </c>
      <c r="C2100" s="3">
        <f ca="1">OFFSET(InputPriceData!G$15,CalculationsAndCharts!$A2100+$A$11,IF($C$7,8,0),1,1)</f>
        <v>57301600</v>
      </c>
      <c r="D2100" s="4">
        <f ca="1">OFFSET(InputPriceData!C$15,CalculationsAndCharts!$A2100+$A$11,IF($C$7,8,0),1,1)</f>
        <v>103.14</v>
      </c>
      <c r="E2100" s="4">
        <f ca="1">OFFSET(InputPriceData!D$15,CalculationsAndCharts!$A2100+$A$11,IF($C$7,8,0),1,1)</f>
        <v>103.6</v>
      </c>
      <c r="F2100" s="4">
        <f ca="1">OFFSET(InputPriceData!E$15,CalculationsAndCharts!$A2100+$A$11,IF($C$7,8,0),1,1)</f>
        <v>102.68</v>
      </c>
      <c r="G2100" s="4">
        <f ca="1">OFFSET(InputPriceData!F$15,CalculationsAndCharts!$A2100+$A$11,IF($C$7,8,0),1,1)</f>
        <v>102.96</v>
      </c>
      <c r="H2100" s="138"/>
      <c r="I2100" s="138"/>
      <c r="O2100" s="246">
        <f t="shared" ca="1" si="320"/>
        <v>0.71935111632859861</v>
      </c>
      <c r="P2100" s="246">
        <f t="shared" ca="1" si="321"/>
        <v>1.1579900544840194</v>
      </c>
      <c r="Q2100" s="246">
        <f t="shared" ca="1" si="323"/>
        <v>1.3576916301259438</v>
      </c>
      <c r="R2100" s="4">
        <f t="shared" ca="1" si="324"/>
        <v>0.8529109473677764</v>
      </c>
      <c r="S2100" s="4">
        <f t="shared" ca="1" si="322"/>
        <v>0.99167869423884947</v>
      </c>
      <c r="W2100" s="246">
        <f t="shared" ca="1" si="325"/>
        <v>0.71935111632859861</v>
      </c>
      <c r="X2100" s="246">
        <f t="shared" ca="1" si="326"/>
        <v>1.1579900544840194</v>
      </c>
      <c r="Y2100" s="246">
        <f t="shared" ca="1" si="327"/>
        <v>1.3576916301259438</v>
      </c>
      <c r="Z2100" s="4">
        <f t="shared" ca="1" si="328"/>
        <v>0.8529109473677764</v>
      </c>
      <c r="AA2100" s="4">
        <f t="shared" ca="1" si="329"/>
        <v>0.93419640950453953</v>
      </c>
    </row>
    <row r="2101" spans="1:27" x14ac:dyDescent="0.25">
      <c r="A2101">
        <v>2069</v>
      </c>
      <c r="B2101" s="176">
        <f ca="1">OFFSET(InputPriceData!B$15,CalculationsAndCharts!$A2101+$A$11,0,1,1)</f>
        <v>38555</v>
      </c>
      <c r="C2101" s="3">
        <f ca="1">OFFSET(InputPriceData!G$15,CalculationsAndCharts!$A2101+$A$11,IF($C$7,8,0),1,1)</f>
        <v>52607100</v>
      </c>
      <c r="D2101" s="4">
        <f ca="1">OFFSET(InputPriceData!C$15,CalculationsAndCharts!$A2101+$A$11,IF($C$7,8,0),1,1)</f>
        <v>102.71</v>
      </c>
      <c r="E2101" s="4">
        <f ca="1">OFFSET(InputPriceData!D$15,CalculationsAndCharts!$A2101+$A$11,IF($C$7,8,0),1,1)</f>
        <v>103.28</v>
      </c>
      <c r="F2101" s="4">
        <f ca="1">OFFSET(InputPriceData!E$15,CalculationsAndCharts!$A2101+$A$11,IF($C$7,8,0),1,1)</f>
        <v>102.5</v>
      </c>
      <c r="G2101" s="4">
        <f ca="1">OFFSET(InputPriceData!F$15,CalculationsAndCharts!$A2101+$A$11,IF($C$7,8,0),1,1)</f>
        <v>103.26</v>
      </c>
      <c r="H2101" s="138"/>
      <c r="I2101" s="138"/>
      <c r="O2101" s="246">
        <f t="shared" ca="1" si="320"/>
        <v>1.1651129593818521</v>
      </c>
      <c r="P2101" s="246">
        <f t="shared" ca="1" si="321"/>
        <v>1.165276615191452</v>
      </c>
      <c r="Q2101" s="246">
        <f t="shared" ca="1" si="323"/>
        <v>1.370021826565029</v>
      </c>
      <c r="R2101" s="4">
        <f t="shared" ca="1" si="324"/>
        <v>0.85055332155771413</v>
      </c>
      <c r="S2101" s="4">
        <f t="shared" ca="1" si="322"/>
        <v>0.99153515442445173</v>
      </c>
      <c r="W2101" s="246">
        <f t="shared" ca="1" si="325"/>
        <v>1.1651129593818521</v>
      </c>
      <c r="X2101" s="246">
        <f t="shared" ca="1" si="326"/>
        <v>1.165276615191452</v>
      </c>
      <c r="Y2101" s="246">
        <f t="shared" ca="1" si="327"/>
        <v>1.370021826565029</v>
      </c>
      <c r="Z2101" s="4">
        <f t="shared" ca="1" si="328"/>
        <v>0.85055332155771413</v>
      </c>
      <c r="AA2101" s="4">
        <f t="shared" ca="1" si="329"/>
        <v>0.93309462761833939</v>
      </c>
    </row>
    <row r="2102" spans="1:27" x14ac:dyDescent="0.25">
      <c r="A2102">
        <v>2070</v>
      </c>
      <c r="B2102" s="176">
        <f ca="1">OFFSET(InputPriceData!B$15,CalculationsAndCharts!$A2102+$A$11,0,1,1)</f>
        <v>38554</v>
      </c>
      <c r="C2102" s="3">
        <f ca="1">OFFSET(InputPriceData!G$15,CalculationsAndCharts!$A2102+$A$11,IF($C$7,8,0),1,1)</f>
        <v>101110900</v>
      </c>
      <c r="D2102" s="4">
        <f ca="1">OFFSET(InputPriceData!C$15,CalculationsAndCharts!$A2102+$A$11,IF($C$7,8,0),1,1)</f>
        <v>103.26</v>
      </c>
      <c r="E2102" s="4">
        <f ca="1">OFFSET(InputPriceData!D$15,CalculationsAndCharts!$A2102+$A$11,IF($C$7,8,0),1,1)</f>
        <v>103.31</v>
      </c>
      <c r="F2102" s="4">
        <f ca="1">OFFSET(InputPriceData!E$15,CalculationsAndCharts!$A2102+$A$11,IF($C$7,8,0),1,1)</f>
        <v>102.36</v>
      </c>
      <c r="G2102" s="4">
        <f ca="1">OFFSET(InputPriceData!F$15,CalculationsAndCharts!$A2102+$A$11,IF($C$7,8,0),1,1)</f>
        <v>102.57</v>
      </c>
      <c r="H2102" s="138"/>
      <c r="I2102" s="138"/>
      <c r="O2102" s="246">
        <f t="shared" ca="1" si="320"/>
        <v>0.6144039074058949</v>
      </c>
      <c r="P2102" s="246">
        <f t="shared" ca="1" si="321"/>
        <v>1.1491578971225804</v>
      </c>
      <c r="Q2102" s="246">
        <f t="shared" ca="1" si="323"/>
        <v>1.3824640025883239</v>
      </c>
      <c r="R2102" s="4">
        <f t="shared" ca="1" si="324"/>
        <v>0.83123892916637598</v>
      </c>
      <c r="S2102" s="4">
        <f t="shared" ca="1" si="322"/>
        <v>0.99034611182135535</v>
      </c>
      <c r="W2102" s="246">
        <f t="shared" ca="1" si="325"/>
        <v>0.6144039074058949</v>
      </c>
      <c r="X2102" s="246">
        <f t="shared" ca="1" si="326"/>
        <v>1.1491578971225804</v>
      </c>
      <c r="Y2102" s="246">
        <f t="shared" ca="1" si="327"/>
        <v>1.3824640025883239</v>
      </c>
      <c r="Z2102" s="4">
        <f t="shared" ca="1" si="328"/>
        <v>0.83123892916637598</v>
      </c>
      <c r="AA2102" s="4">
        <f t="shared" ca="1" si="329"/>
        <v>0.92400977184972355</v>
      </c>
    </row>
    <row r="2103" spans="1:27" x14ac:dyDescent="0.25">
      <c r="A2103">
        <v>2071</v>
      </c>
      <c r="B2103" s="176">
        <f ca="1">OFFSET(InputPriceData!B$15,CalculationsAndCharts!$A2103+$A$11,0,1,1)</f>
        <v>38553</v>
      </c>
      <c r="C2103" s="3">
        <f ca="1">OFFSET(InputPriceData!G$15,CalculationsAndCharts!$A2103+$A$11,IF($C$7,8,0),1,1)</f>
        <v>69477000</v>
      </c>
      <c r="D2103" s="4">
        <f ca="1">OFFSET(InputPriceData!C$15,CalculationsAndCharts!$A2103+$A$11,IF($C$7,8,0),1,1)</f>
        <v>102.46</v>
      </c>
      <c r="E2103" s="4">
        <f ca="1">OFFSET(InputPriceData!D$15,CalculationsAndCharts!$A2103+$A$11,IF($C$7,8,0),1,1)</f>
        <v>103.41</v>
      </c>
      <c r="F2103" s="4">
        <f ca="1">OFFSET(InputPriceData!E$15,CalculationsAndCharts!$A2103+$A$11,IF($C$7,8,0),1,1)</f>
        <v>102.22</v>
      </c>
      <c r="G2103" s="4">
        <f ca="1">OFFSET(InputPriceData!F$15,CalculationsAndCharts!$A2103+$A$11,IF($C$7,8,0),1,1)</f>
        <v>103.17</v>
      </c>
      <c r="H2103" s="138"/>
      <c r="I2103" s="138"/>
      <c r="O2103" s="246">
        <f t="shared" ca="1" si="320"/>
        <v>1.3605240647045123</v>
      </c>
      <c r="P2103" s="246">
        <f t="shared" ca="1" si="321"/>
        <v>1.0920647718747674</v>
      </c>
      <c r="Q2103" s="246">
        <f t="shared" ca="1" si="323"/>
        <v>1.3950191751648071</v>
      </c>
      <c r="R2103" s="4">
        <f t="shared" ca="1" si="324"/>
        <v>0.78283136985966606</v>
      </c>
      <c r="S2103" s="4">
        <f t="shared" ca="1" si="322"/>
        <v>0.98725946113157459</v>
      </c>
      <c r="W2103" s="246">
        <f t="shared" ca="1" si="325"/>
        <v>1.3605240647045123</v>
      </c>
      <c r="X2103" s="246">
        <f t="shared" ca="1" si="326"/>
        <v>1.0920647718747674</v>
      </c>
      <c r="Y2103" s="246">
        <f t="shared" ca="1" si="327"/>
        <v>1.3950191751648071</v>
      </c>
      <c r="Z2103" s="4">
        <f t="shared" ca="1" si="328"/>
        <v>0.78283136985966606</v>
      </c>
      <c r="AA2103" s="4">
        <f t="shared" ca="1" si="329"/>
        <v>0.90077073461606838</v>
      </c>
    </row>
    <row r="2104" spans="1:27" x14ac:dyDescent="0.25">
      <c r="A2104">
        <v>2072</v>
      </c>
      <c r="B2104" s="176">
        <f ca="1">OFFSET(InputPriceData!B$15,CalculationsAndCharts!$A2104+$A$11,0,1,1)</f>
        <v>38552</v>
      </c>
      <c r="C2104" s="3">
        <f ca="1">OFFSET(InputPriceData!G$15,CalculationsAndCharts!$A2104+$A$11,IF($C$7,8,0),1,1)</f>
        <v>59165700</v>
      </c>
      <c r="D2104" s="4">
        <f ca="1">OFFSET(InputPriceData!C$15,CalculationsAndCharts!$A2104+$A$11,IF($C$7,8,0),1,1)</f>
        <v>102.56</v>
      </c>
      <c r="E2104" s="4">
        <f ca="1">OFFSET(InputPriceData!D$15,CalculationsAndCharts!$A2104+$A$11,IF($C$7,8,0),1,1)</f>
        <v>102.9</v>
      </c>
      <c r="F2104" s="4">
        <f ca="1">OFFSET(InputPriceData!E$15,CalculationsAndCharts!$A2104+$A$11,IF($C$7,8,0),1,1)</f>
        <v>102.31</v>
      </c>
      <c r="G2104" s="4">
        <f ca="1">OFFSET(InputPriceData!F$15,CalculationsAndCharts!$A2104+$A$11,IF($C$7,8,0),1,1)</f>
        <v>102.82</v>
      </c>
      <c r="H2104" s="138"/>
      <c r="I2104" s="138"/>
      <c r="O2104" s="246">
        <f t="shared" ca="1" si="320"/>
        <v>1.1795240756893086</v>
      </c>
      <c r="P2104" s="246">
        <f t="shared" ca="1" si="321"/>
        <v>0.99015343946488854</v>
      </c>
      <c r="Q2104" s="246">
        <f t="shared" ca="1" si="323"/>
        <v>1.4076883704993008</v>
      </c>
      <c r="R2104" s="4">
        <f t="shared" ca="1" si="324"/>
        <v>0.70338965655707275</v>
      </c>
      <c r="S2104" s="4">
        <f t="shared" ca="1" si="322"/>
        <v>0.98183704001991434</v>
      </c>
      <c r="W2104" s="246">
        <f t="shared" ca="1" si="325"/>
        <v>1.1795240756893086</v>
      </c>
      <c r="X2104" s="246">
        <f t="shared" ca="1" si="326"/>
        <v>0.99015343946488854</v>
      </c>
      <c r="Y2104" s="246">
        <f t="shared" ca="1" si="327"/>
        <v>1.4076883704993008</v>
      </c>
      <c r="Z2104" s="4">
        <f t="shared" ca="1" si="328"/>
        <v>0.70338965655707275</v>
      </c>
      <c r="AA2104" s="4">
        <f t="shared" ca="1" si="329"/>
        <v>0.86111102211568735</v>
      </c>
    </row>
    <row r="2105" spans="1:27" x14ac:dyDescent="0.25">
      <c r="A2105">
        <v>2073</v>
      </c>
      <c r="B2105" s="176">
        <f ca="1">OFFSET(InputPriceData!B$15,CalculationsAndCharts!$A2105+$A$11,0,1,1)</f>
        <v>38551</v>
      </c>
      <c r="C2105" s="3">
        <f ca="1">OFFSET(InputPriceData!G$15,CalculationsAndCharts!$A2105+$A$11,IF($C$7,8,0),1,1)</f>
        <v>56598400</v>
      </c>
      <c r="D2105" s="4">
        <f ca="1">OFFSET(InputPriceData!C$15,CalculationsAndCharts!$A2105+$A$11,IF($C$7,8,0),1,1)</f>
        <v>102.39</v>
      </c>
      <c r="E2105" s="4">
        <f ca="1">OFFSET(InputPriceData!D$15,CalculationsAndCharts!$A2105+$A$11,IF($C$7,8,0),1,1)</f>
        <v>102.49</v>
      </c>
      <c r="F2105" s="4">
        <f ca="1">OFFSET(InputPriceData!E$15,CalculationsAndCharts!$A2105+$A$11,IF($C$7,8,0),1,1)</f>
        <v>102.01</v>
      </c>
      <c r="G2105" s="4">
        <f ca="1">OFFSET(InputPriceData!F$15,CalculationsAndCharts!$A2105+$A$11,IF($C$7,8,0),1,1)</f>
        <v>102.26</v>
      </c>
      <c r="H2105" s="138"/>
      <c r="I2105" s="138"/>
      <c r="O2105" s="246">
        <f t="shared" ca="1" si="320"/>
        <v>0.75961561903857966</v>
      </c>
      <c r="P2105" s="246">
        <f t="shared" ca="1" si="321"/>
        <v>0.86572745829583031</v>
      </c>
      <c r="Q2105" s="246">
        <f t="shared" ca="1" si="323"/>
        <v>1.4204726241163479</v>
      </c>
      <c r="R2105" s="4">
        <f t="shared" ca="1" si="324"/>
        <v>0.60946437375685769</v>
      </c>
      <c r="S2105" s="4">
        <f t="shared" ca="1" si="322"/>
        <v>0.97478003857315276</v>
      </c>
      <c r="W2105" s="246">
        <f t="shared" ca="1" si="325"/>
        <v>0.75961561903857966</v>
      </c>
      <c r="X2105" s="246">
        <f t="shared" ca="1" si="326"/>
        <v>0.86572745829583031</v>
      </c>
      <c r="Y2105" s="246">
        <f t="shared" ca="1" si="327"/>
        <v>1.4204726241163479</v>
      </c>
      <c r="Z2105" s="4">
        <f t="shared" ca="1" si="328"/>
        <v>0.60946437375685769</v>
      </c>
      <c r="AA2105" s="4">
        <f t="shared" ca="1" si="329"/>
        <v>0.81160631898253754</v>
      </c>
    </row>
    <row r="2106" spans="1:27" x14ac:dyDescent="0.25">
      <c r="A2106">
        <v>2074</v>
      </c>
      <c r="B2106" s="176">
        <f ca="1">OFFSET(InputPriceData!B$15,CalculationsAndCharts!$A2106+$A$11,0,1,1)</f>
        <v>38548</v>
      </c>
      <c r="C2106" s="3">
        <f ca="1">OFFSET(InputPriceData!G$15,CalculationsAndCharts!$A2106+$A$11,IF($C$7,8,0),1,1)</f>
        <v>56075900</v>
      </c>
      <c r="D2106" s="4">
        <f ca="1">OFFSET(InputPriceData!C$15,CalculationsAndCharts!$A2106+$A$11,IF($C$7,8,0),1,1)</f>
        <v>102.63</v>
      </c>
      <c r="E2106" s="4">
        <f ca="1">OFFSET(InputPriceData!D$15,CalculationsAndCharts!$A2106+$A$11,IF($C$7,8,0),1,1)</f>
        <v>102.84</v>
      </c>
      <c r="F2106" s="4">
        <f ca="1">OFFSET(InputPriceData!E$15,CalculationsAndCharts!$A2106+$A$11,IF($C$7,8,0),1,1)</f>
        <v>102.27</v>
      </c>
      <c r="G2106" s="4">
        <f ca="1">OFFSET(InputPriceData!F$15,CalculationsAndCharts!$A2106+$A$11,IF($C$7,8,0),1,1)</f>
        <v>102.67</v>
      </c>
      <c r="H2106" s="138"/>
      <c r="I2106" s="138"/>
      <c r="O2106" s="246">
        <f t="shared" ca="1" si="320"/>
        <v>1.3136878681769066</v>
      </c>
      <c r="P2106" s="246">
        <f t="shared" ca="1" si="321"/>
        <v>0.68450718754453377</v>
      </c>
      <c r="Q2106" s="246">
        <f t="shared" ca="1" si="323"/>
        <v>1.4333729809448517</v>
      </c>
      <c r="R2106" s="4">
        <f t="shared" ca="1" si="324"/>
        <v>0.47754994453245514</v>
      </c>
      <c r="S2106" s="4">
        <f t="shared" ca="1" si="322"/>
        <v>0.9634597915289459</v>
      </c>
      <c r="W2106" s="246">
        <f t="shared" ca="1" si="325"/>
        <v>1.3136878681769066</v>
      </c>
      <c r="X2106" s="246">
        <f t="shared" ca="1" si="326"/>
        <v>0.68450718754453377</v>
      </c>
      <c r="Y2106" s="246">
        <f t="shared" ca="1" si="327"/>
        <v>1.4333729809448517</v>
      </c>
      <c r="Z2106" s="4">
        <f t="shared" ca="1" si="328"/>
        <v>0.47754994453245514</v>
      </c>
      <c r="AA2106" s="4">
        <f t="shared" ca="1" si="329"/>
        <v>0.73680539443499671</v>
      </c>
    </row>
    <row r="2107" spans="1:27" x14ac:dyDescent="0.25">
      <c r="A2107">
        <v>2075</v>
      </c>
      <c r="B2107" s="176">
        <f ca="1">OFFSET(InputPriceData!B$15,CalculationsAndCharts!$A2107+$A$11,0,1,1)</f>
        <v>38547</v>
      </c>
      <c r="C2107" s="3">
        <f ca="1">OFFSET(InputPriceData!G$15,CalculationsAndCharts!$A2107+$A$11,IF($C$7,8,0),1,1)</f>
        <v>63638800</v>
      </c>
      <c r="D2107" s="4">
        <f ca="1">OFFSET(InputPriceData!C$15,CalculationsAndCharts!$A2107+$A$11,IF($C$7,8,0),1,1)</f>
        <v>102.79</v>
      </c>
      <c r="E2107" s="4">
        <f ca="1">OFFSET(InputPriceData!D$15,CalculationsAndCharts!$A2107+$A$11,IF($C$7,8,0),1,1)</f>
        <v>103.17</v>
      </c>
      <c r="F2107" s="4">
        <f ca="1">OFFSET(InputPriceData!E$15,CalculationsAndCharts!$A2107+$A$11,IF($C$7,8,0),1,1)</f>
        <v>102.38</v>
      </c>
      <c r="G2107" s="4">
        <f ca="1">OFFSET(InputPriceData!F$15,CalculationsAndCharts!$A2107+$A$11,IF($C$7,8,0),1,1)</f>
        <v>102.73</v>
      </c>
      <c r="H2107" s="138"/>
      <c r="I2107" s="138"/>
      <c r="O2107" s="246">
        <f t="shared" ca="1" si="320"/>
        <v>1.5504602923848128</v>
      </c>
      <c r="P2107" s="246">
        <f t="shared" ca="1" si="321"/>
        <v>0.44532137292567536</v>
      </c>
      <c r="Q2107" s="246">
        <f t="shared" ca="1" si="323"/>
        <v>1.446390495403483</v>
      </c>
      <c r="R2107" s="4">
        <f t="shared" ca="1" si="324"/>
        <v>0.30788460954415298</v>
      </c>
      <c r="S2107" s="4">
        <f t="shared" ca="1" si="322"/>
        <v>0.94580553772555565</v>
      </c>
      <c r="W2107" s="246">
        <f t="shared" ca="1" si="325"/>
        <v>1.5504602923848128</v>
      </c>
      <c r="X2107" s="246">
        <f t="shared" ca="1" si="326"/>
        <v>0.44532137292567536</v>
      </c>
      <c r="Y2107" s="246">
        <f t="shared" ca="1" si="327"/>
        <v>1.446390495403483</v>
      </c>
      <c r="Z2107" s="4">
        <f t="shared" ca="1" si="328"/>
        <v>0.30788460954415298</v>
      </c>
      <c r="AA2107" s="4">
        <f t="shared" ca="1" si="329"/>
        <v>0.63026504644992765</v>
      </c>
    </row>
    <row r="2108" spans="1:27" x14ac:dyDescent="0.25">
      <c r="A2108">
        <v>2076</v>
      </c>
      <c r="B2108" s="176">
        <f ca="1">OFFSET(InputPriceData!B$15,CalculationsAndCharts!$A2108+$A$11,0,1,1)</f>
        <v>38546</v>
      </c>
      <c r="C2108" s="3">
        <f ca="1">OFFSET(InputPriceData!G$15,CalculationsAndCharts!$A2108+$A$11,IF($C$7,8,0),1,1)</f>
        <v>41182300</v>
      </c>
      <c r="D2108" s="4">
        <f ca="1">OFFSET(InputPriceData!C$15,CalculationsAndCharts!$A2108+$A$11,IF($C$7,8,0),1,1)</f>
        <v>102.2</v>
      </c>
      <c r="E2108" s="4">
        <f ca="1">OFFSET(InputPriceData!D$15,CalculationsAndCharts!$A2108+$A$11,IF($C$7,8,0),1,1)</f>
        <v>102.41</v>
      </c>
      <c r="F2108" s="4">
        <f ca="1">OFFSET(InputPriceData!E$15,CalculationsAndCharts!$A2108+$A$11,IF($C$7,8,0),1,1)</f>
        <v>101.96</v>
      </c>
      <c r="G2108" s="4">
        <f ca="1">OFFSET(InputPriceData!F$15,CalculationsAndCharts!$A2108+$A$11,IF($C$7,8,0),1,1)</f>
        <v>102.33</v>
      </c>
      <c r="H2108" s="138"/>
      <c r="I2108" s="138"/>
      <c r="O2108" s="246">
        <f t="shared" ca="1" si="320"/>
        <v>1.324898384158262</v>
      </c>
      <c r="P2108" s="246">
        <f t="shared" ca="1" si="321"/>
        <v>0.19393898841856169</v>
      </c>
      <c r="Q2108" s="246">
        <f t="shared" ca="1" si="323"/>
        <v>1.4595262314868647</v>
      </c>
      <c r="R2108" s="4">
        <f t="shared" ca="1" si="324"/>
        <v>0.13287804236378131</v>
      </c>
      <c r="S2108" s="4">
        <f t="shared" ca="1" si="322"/>
        <v>0.92255006089669522</v>
      </c>
      <c r="W2108" s="246">
        <f t="shared" ca="1" si="325"/>
        <v>1.324898384158262</v>
      </c>
      <c r="X2108" s="246">
        <f t="shared" ca="1" si="326"/>
        <v>0.19393898841856169</v>
      </c>
      <c r="Y2108" s="246">
        <f t="shared" ca="1" si="327"/>
        <v>1.4595262314868647</v>
      </c>
      <c r="Z2108" s="4">
        <f t="shared" ca="1" si="328"/>
        <v>0.13287804236378131</v>
      </c>
      <c r="AA2108" s="4">
        <f t="shared" ca="1" si="329"/>
        <v>0.50598435798166208</v>
      </c>
    </row>
    <row r="2109" spans="1:27" x14ac:dyDescent="0.25">
      <c r="A2109">
        <v>2077</v>
      </c>
      <c r="B2109" s="176">
        <f ca="1">OFFSET(InputPriceData!B$15,CalculationsAndCharts!$A2109+$A$11,0,1,1)</f>
        <v>38545</v>
      </c>
      <c r="C2109" s="3">
        <f ca="1">OFFSET(InputPriceData!G$15,CalculationsAndCharts!$A2109+$A$11,IF($C$7,8,0),1,1)</f>
        <v>51871100</v>
      </c>
      <c r="D2109" s="4">
        <f ca="1">OFFSET(InputPriceData!C$15,CalculationsAndCharts!$A2109+$A$11,IF($C$7,8,0),1,1)</f>
        <v>101.96</v>
      </c>
      <c r="E2109" s="4">
        <f ca="1">OFFSET(InputPriceData!D$15,CalculationsAndCharts!$A2109+$A$11,IF($C$7,8,0),1,1)</f>
        <v>102.5</v>
      </c>
      <c r="F2109" s="4">
        <f ca="1">OFFSET(InputPriceData!E$15,CalculationsAndCharts!$A2109+$A$11,IF($C$7,8,0),1,1)</f>
        <v>101.67</v>
      </c>
      <c r="G2109" s="4">
        <f ca="1">OFFSET(InputPriceData!F$15,CalculationsAndCharts!$A2109+$A$11,IF($C$7,8,0),1,1)</f>
        <v>102.19</v>
      </c>
      <c r="H2109" s="138"/>
      <c r="I2109" s="138"/>
      <c r="O2109" s="246">
        <f t="shared" ca="1" si="320"/>
        <v>1.3475850200066384</v>
      </c>
      <c r="P2109" s="246">
        <f t="shared" ca="1" si="321"/>
        <v>-4.4798736387491656E-2</v>
      </c>
      <c r="Q2109" s="246">
        <f t="shared" ca="1" si="323"/>
        <v>1.4727812628525374</v>
      </c>
      <c r="R2109" s="4">
        <f t="shared" ca="1" si="324"/>
        <v>-3.0417779963281037E-2</v>
      </c>
      <c r="S2109" s="4">
        <f t="shared" ca="1" si="322"/>
        <v>0.89405795229738205</v>
      </c>
      <c r="W2109" s="246">
        <f t="shared" ca="1" si="325"/>
        <v>1.3475850200066384</v>
      </c>
      <c r="X2109" s="246">
        <f t="shared" ca="1" si="326"/>
        <v>-4.4798736387491656E-2</v>
      </c>
      <c r="Y2109" s="246">
        <f t="shared" ca="1" si="327"/>
        <v>1.4727812628525374</v>
      </c>
      <c r="Z2109" s="4">
        <f t="shared" ca="1" si="328"/>
        <v>-3.0417779963281037E-2</v>
      </c>
      <c r="AA2109" s="4">
        <f t="shared" ca="1" si="329"/>
        <v>0.37413435462701849</v>
      </c>
    </row>
    <row r="2110" spans="1:27" x14ac:dyDescent="0.25">
      <c r="A2110">
        <v>2078</v>
      </c>
      <c r="B2110" s="176">
        <f ca="1">OFFSET(InputPriceData!B$15,CalculationsAndCharts!$A2110+$A$11,0,1,1)</f>
        <v>38544</v>
      </c>
      <c r="C2110" s="3">
        <f ca="1">OFFSET(InputPriceData!G$15,CalculationsAndCharts!$A2110+$A$11,IF($C$7,8,0),1,1)</f>
        <v>49688300</v>
      </c>
      <c r="D2110" s="4">
        <f ca="1">OFFSET(InputPriceData!C$15,CalculationsAndCharts!$A2110+$A$11,IF($C$7,8,0),1,1)</f>
        <v>101.41</v>
      </c>
      <c r="E2110" s="4">
        <f ca="1">OFFSET(InputPriceData!D$15,CalculationsAndCharts!$A2110+$A$11,IF($C$7,8,0),1,1)</f>
        <v>102.05</v>
      </c>
      <c r="F2110" s="4">
        <f ca="1">OFFSET(InputPriceData!E$15,CalculationsAndCharts!$A2110+$A$11,IF($C$7,8,0),1,1)</f>
        <v>101.39</v>
      </c>
      <c r="G2110" s="4">
        <f ca="1">OFFSET(InputPriceData!F$15,CalculationsAndCharts!$A2110+$A$11,IF($C$7,8,0),1,1)</f>
        <v>101.92</v>
      </c>
      <c r="H2110" s="138"/>
      <c r="I2110" s="138"/>
      <c r="O2110" s="246">
        <f t="shared" ca="1" si="320"/>
        <v>1.2336237116613817</v>
      </c>
      <c r="P2110" s="246">
        <f t="shared" ca="1" si="321"/>
        <v>-0.2469037440443535</v>
      </c>
      <c r="Q2110" s="246">
        <f t="shared" ca="1" si="323"/>
        <v>1.4861566729087159</v>
      </c>
      <c r="R2110" s="4">
        <f t="shared" ca="1" si="324"/>
        <v>-0.16613574365689979</v>
      </c>
      <c r="S2110" s="4">
        <f t="shared" ca="1" si="322"/>
        <v>0.86288463948730576</v>
      </c>
      <c r="W2110" s="246">
        <f t="shared" ca="1" si="325"/>
        <v>1.2336237116613817</v>
      </c>
      <c r="X2110" s="246">
        <f t="shared" ca="1" si="326"/>
        <v>-0.2469037440443535</v>
      </c>
      <c r="Y2110" s="246">
        <f t="shared" ca="1" si="327"/>
        <v>1.4861566729087159</v>
      </c>
      <c r="Z2110" s="4">
        <f t="shared" ca="1" si="328"/>
        <v>-0.16613574365689979</v>
      </c>
      <c r="AA2110" s="4">
        <f t="shared" ca="1" si="329"/>
        <v>0.25051184500929258</v>
      </c>
    </row>
    <row r="2111" spans="1:27" x14ac:dyDescent="0.25">
      <c r="A2111">
        <v>2079</v>
      </c>
      <c r="B2111" s="176">
        <f ca="1">OFFSET(InputPriceData!B$15,CalculationsAndCharts!$A2111+$A$11,0,1,1)</f>
        <v>38541</v>
      </c>
      <c r="C2111" s="3">
        <f ca="1">OFFSET(InputPriceData!G$15,CalculationsAndCharts!$A2111+$A$11,IF($C$7,8,0),1,1)</f>
        <v>64491200</v>
      </c>
      <c r="D2111" s="4">
        <f ca="1">OFFSET(InputPriceData!C$15,CalculationsAndCharts!$A2111+$A$11,IF($C$7,8,0),1,1)</f>
        <v>100.27</v>
      </c>
      <c r="E2111" s="4">
        <f ca="1">OFFSET(InputPriceData!D$15,CalculationsAndCharts!$A2111+$A$11,IF($C$7,8,0),1,1)</f>
        <v>101.4</v>
      </c>
      <c r="F2111" s="4">
        <f ca="1">OFFSET(InputPriceData!E$15,CalculationsAndCharts!$A2111+$A$11,IF($C$7,8,0),1,1)</f>
        <v>100.06</v>
      </c>
      <c r="G2111" s="4">
        <f ca="1">OFFSET(InputPriceData!F$15,CalculationsAndCharts!$A2111+$A$11,IF($C$7,8,0),1,1)</f>
        <v>101.4</v>
      </c>
      <c r="H2111" s="138"/>
      <c r="I2111" s="138"/>
      <c r="O2111" s="246">
        <f t="shared" ca="1" si="320"/>
        <v>0.84503476980081671</v>
      </c>
      <c r="P2111" s="246">
        <f t="shared" ca="1" si="321"/>
        <v>-0.37261049716029609</v>
      </c>
      <c r="Q2111" s="246">
        <f t="shared" ca="1" si="323"/>
        <v>1.4996535549028416</v>
      </c>
      <c r="R2111" s="4">
        <f t="shared" ca="1" si="324"/>
        <v>-0.24846438428536682</v>
      </c>
      <c r="S2111" s="4">
        <f t="shared" ca="1" si="322"/>
        <v>0.83919458498262234</v>
      </c>
      <c r="W2111" s="246">
        <f t="shared" ca="1" si="325"/>
        <v>0.84503476980081671</v>
      </c>
      <c r="X2111" s="246">
        <f t="shared" ca="1" si="326"/>
        <v>-0.37261049716029609</v>
      </c>
      <c r="Y2111" s="246">
        <f t="shared" ca="1" si="327"/>
        <v>1.4996535549028416</v>
      </c>
      <c r="Z2111" s="4">
        <f t="shared" ca="1" si="328"/>
        <v>-0.24846438428536682</v>
      </c>
      <c r="AA2111" s="4">
        <f t="shared" ca="1" si="329"/>
        <v>0.16825807091056838</v>
      </c>
    </row>
    <row r="2112" spans="1:27" x14ac:dyDescent="0.25">
      <c r="A2112">
        <v>2080</v>
      </c>
      <c r="B2112" s="176">
        <f ca="1">OFFSET(InputPriceData!B$15,CalculationsAndCharts!$A2112+$A$11,0,1,1)</f>
        <v>38540</v>
      </c>
      <c r="C2112" s="3">
        <f ca="1">OFFSET(InputPriceData!G$15,CalculationsAndCharts!$A2112+$A$11,IF($C$7,8,0),1,1)</f>
        <v>103268800</v>
      </c>
      <c r="D2112" s="4">
        <f ca="1">OFFSET(InputPriceData!C$15,CalculationsAndCharts!$A2112+$A$11,IF($C$7,8,0),1,1)</f>
        <v>98.87</v>
      </c>
      <c r="E2112" s="4">
        <f ca="1">OFFSET(InputPriceData!D$15,CalculationsAndCharts!$A2112+$A$11,IF($C$7,8,0),1,1)</f>
        <v>100.26</v>
      </c>
      <c r="F2112" s="4">
        <f ca="1">OFFSET(InputPriceData!E$15,CalculationsAndCharts!$A2112+$A$11,IF($C$7,8,0),1,1)</f>
        <v>98.85</v>
      </c>
      <c r="G2112" s="4">
        <f ca="1">OFFSET(InputPriceData!F$15,CalculationsAndCharts!$A2112+$A$11,IF($C$7,8,0),1,1)</f>
        <v>100.26</v>
      </c>
      <c r="H2112" s="138"/>
      <c r="I2112" s="138"/>
      <c r="O2112" s="246">
        <f t="shared" ca="1" si="320"/>
        <v>-0.22990738513365436</v>
      </c>
      <c r="P2112" s="246">
        <f t="shared" ca="1" si="321"/>
        <v>-0.39466217737700826</v>
      </c>
      <c r="Q2112" s="246">
        <f t="shared" ca="1" si="323"/>
        <v>1.5132730120109401</v>
      </c>
      <c r="R2112" s="4">
        <f t="shared" ca="1" si="324"/>
        <v>-0.26080038052919102</v>
      </c>
      <c r="S2112" s="4">
        <f t="shared" ca="1" si="322"/>
        <v>0.83524971974181883</v>
      </c>
      <c r="W2112" s="246">
        <f t="shared" ca="1" si="325"/>
        <v>-0.22990738513365436</v>
      </c>
      <c r="X2112" s="246">
        <f t="shared" ca="1" si="326"/>
        <v>-0.39466217737700826</v>
      </c>
      <c r="Y2112" s="246">
        <f t="shared" ca="1" si="327"/>
        <v>1.5132730120109401</v>
      </c>
      <c r="Z2112" s="4">
        <f t="shared" ca="1" si="328"/>
        <v>-0.26080038052919102</v>
      </c>
      <c r="AA2112" s="4">
        <f t="shared" ca="1" si="329"/>
        <v>0.15541224893529826</v>
      </c>
    </row>
    <row r="2113" spans="1:27" x14ac:dyDescent="0.25">
      <c r="A2113">
        <v>2081</v>
      </c>
      <c r="B2113" s="176">
        <f ca="1">OFFSET(InputPriceData!B$15,CalculationsAndCharts!$A2113+$A$11,0,1,1)</f>
        <v>38539</v>
      </c>
      <c r="C2113" s="3">
        <f ca="1">OFFSET(InputPriceData!G$15,CalculationsAndCharts!$A2113+$A$11,IF($C$7,8,0),1,1)</f>
        <v>52363600</v>
      </c>
      <c r="D2113" s="4">
        <f ca="1">OFFSET(InputPriceData!C$15,CalculationsAndCharts!$A2113+$A$11,IF($C$7,8,0),1,1)</f>
        <v>100.62</v>
      </c>
      <c r="E2113" s="4">
        <f ca="1">OFFSET(InputPriceData!D$15,CalculationsAndCharts!$A2113+$A$11,IF($C$7,8,0),1,1)</f>
        <v>100.84</v>
      </c>
      <c r="F2113" s="4">
        <f ca="1">OFFSET(InputPriceData!E$15,CalculationsAndCharts!$A2113+$A$11,IF($C$7,8,0),1,1)</f>
        <v>99.8</v>
      </c>
      <c r="G2113" s="4">
        <f ca="1">OFFSET(InputPriceData!F$15,CalculationsAndCharts!$A2113+$A$11,IF($C$7,8,0),1,1)</f>
        <v>99.86</v>
      </c>
      <c r="H2113" s="138"/>
      <c r="I2113" s="138"/>
      <c r="O2113" s="246">
        <f t="shared" ca="1" si="320"/>
        <v>-0.63027580957754259</v>
      </c>
      <c r="P2113" s="246">
        <f t="shared" ca="1" si="321"/>
        <v>-0.34252824537248028</v>
      </c>
      <c r="Q2113" s="246">
        <f t="shared" ca="1" si="323"/>
        <v>1.5270161574277903</v>
      </c>
      <c r="R2113" s="4">
        <f t="shared" ca="1" si="324"/>
        <v>-0.22431212905399647</v>
      </c>
      <c r="S2113" s="4">
        <f t="shared" ca="1" si="322"/>
        <v>0.84660031894664689</v>
      </c>
      <c r="W2113" s="246">
        <f t="shared" ca="1" si="325"/>
        <v>-0.63027580957754259</v>
      </c>
      <c r="X2113" s="246">
        <f t="shared" ca="1" si="326"/>
        <v>-0.34252824537248028</v>
      </c>
      <c r="Y2113" s="246">
        <f t="shared" ca="1" si="327"/>
        <v>1.5270161574277903</v>
      </c>
      <c r="Z2113" s="4">
        <f t="shared" ca="1" si="328"/>
        <v>-0.22431212905399647</v>
      </c>
      <c r="AA2113" s="4">
        <f t="shared" ca="1" si="329"/>
        <v>0.19300523721753865</v>
      </c>
    </row>
    <row r="2114" spans="1:27" x14ac:dyDescent="0.25">
      <c r="A2114">
        <v>2082</v>
      </c>
      <c r="B2114" s="176">
        <f ca="1">OFFSET(InputPriceData!B$15,CalculationsAndCharts!$A2114+$A$11,0,1,1)</f>
        <v>38538</v>
      </c>
      <c r="C2114" s="3">
        <f ca="1">OFFSET(InputPriceData!G$15,CalculationsAndCharts!$A2114+$A$11,IF($C$7,8,0),1,1)</f>
        <v>51549000</v>
      </c>
      <c r="D2114" s="4">
        <f ca="1">OFFSET(InputPriceData!C$15,CalculationsAndCharts!$A2114+$A$11,IF($C$7,8,0),1,1)</f>
        <v>99.67</v>
      </c>
      <c r="E2114" s="4">
        <f ca="1">OFFSET(InputPriceData!D$15,CalculationsAndCharts!$A2114+$A$11,IF($C$7,8,0),1,1)</f>
        <v>100.84</v>
      </c>
      <c r="F2114" s="4">
        <f ca="1">OFFSET(InputPriceData!E$15,CalculationsAndCharts!$A2114+$A$11,IF($C$7,8,0),1,1)</f>
        <v>99.62</v>
      </c>
      <c r="G2114" s="4">
        <f ca="1">OFFSET(InputPriceData!F$15,CalculationsAndCharts!$A2114+$A$11,IF($C$7,8,0),1,1)</f>
        <v>100.71</v>
      </c>
      <c r="H2114" s="138"/>
      <c r="I2114" s="138"/>
      <c r="O2114" s="246">
        <f t="shared" ca="1" si="320"/>
        <v>0.24088966316220062</v>
      </c>
      <c r="P2114" s="246">
        <f t="shared" ca="1" si="321"/>
        <v>-0.27202546555978224</v>
      </c>
      <c r="Q2114" s="246">
        <f t="shared" ca="1" si="323"/>
        <v>1.5408841144579115</v>
      </c>
      <c r="R2114" s="4">
        <f t="shared" ca="1" si="324"/>
        <v>-0.17653856186030042</v>
      </c>
      <c r="S2114" s="4">
        <f t="shared" ca="1" si="322"/>
        <v>0.86012160641978819</v>
      </c>
      <c r="W2114" s="246">
        <f t="shared" ca="1" si="325"/>
        <v>0.24088966316220062</v>
      </c>
      <c r="X2114" s="246">
        <f t="shared" ca="1" si="326"/>
        <v>-0.27202546555978224</v>
      </c>
      <c r="Y2114" s="246">
        <f t="shared" ca="1" si="327"/>
        <v>1.5408841144579115</v>
      </c>
      <c r="Z2114" s="4">
        <f t="shared" ca="1" si="328"/>
        <v>-0.17653856186030042</v>
      </c>
      <c r="AA2114" s="4">
        <f t="shared" ca="1" si="329"/>
        <v>0.24044022688688996</v>
      </c>
    </row>
    <row r="2115" spans="1:27" x14ac:dyDescent="0.25">
      <c r="A2115">
        <v>2083</v>
      </c>
      <c r="B2115" s="176">
        <f ca="1">OFFSET(InputPriceData!B$15,CalculationsAndCharts!$A2115+$A$11,0,1,1)</f>
        <v>38534</v>
      </c>
      <c r="C2115" s="3">
        <f ca="1">OFFSET(InputPriceData!G$15,CalculationsAndCharts!$A2115+$A$11,IF($C$7,8,0),1,1)</f>
        <v>49737500</v>
      </c>
      <c r="D2115" s="4">
        <f ca="1">OFFSET(InputPriceData!C$15,CalculationsAndCharts!$A2115+$A$11,IF($C$7,8,0),1,1)</f>
        <v>99.84</v>
      </c>
      <c r="E2115" s="4">
        <f ca="1">OFFSET(InputPriceData!D$15,CalculationsAndCharts!$A2115+$A$11,IF($C$7,8,0),1,1)</f>
        <v>100.14</v>
      </c>
      <c r="F2115" s="4">
        <f ca="1">OFFSET(InputPriceData!E$15,CalculationsAndCharts!$A2115+$A$11,IF($C$7,8,0),1,1)</f>
        <v>99.64</v>
      </c>
      <c r="G2115" s="4">
        <f ca="1">OFFSET(InputPriceData!F$15,CalculationsAndCharts!$A2115+$A$11,IF($C$7,8,0),1,1)</f>
        <v>99.91</v>
      </c>
      <c r="H2115" s="138"/>
      <c r="I2115" s="138"/>
      <c r="O2115" s="246">
        <f t="shared" ca="1" si="320"/>
        <v>-0.53329981420849148</v>
      </c>
      <c r="P2115" s="246">
        <f t="shared" ca="1" si="321"/>
        <v>-0.15256443138607562</v>
      </c>
      <c r="Q2115" s="246">
        <f t="shared" ca="1" si="323"/>
        <v>1.5548780166073779</v>
      </c>
      <c r="R2115" s="4">
        <f t="shared" ca="1" si="324"/>
        <v>-9.8119871627588673E-2</v>
      </c>
      <c r="S2115" s="4">
        <f t="shared" ca="1" si="322"/>
        <v>0.87955145680041513</v>
      </c>
      <c r="W2115" s="246">
        <f t="shared" ca="1" si="325"/>
        <v>-0.53329981420849148</v>
      </c>
      <c r="X2115" s="246">
        <f t="shared" ca="1" si="326"/>
        <v>-0.15256443138607562</v>
      </c>
      <c r="Y2115" s="246">
        <f t="shared" ca="1" si="327"/>
        <v>1.5548780166073779</v>
      </c>
      <c r="Z2115" s="4">
        <f t="shared" ca="1" si="328"/>
        <v>-9.8119871627588673E-2</v>
      </c>
      <c r="AA2115" s="4">
        <f t="shared" ca="1" si="329"/>
        <v>0.31421231726598975</v>
      </c>
    </row>
    <row r="2116" spans="1:27" x14ac:dyDescent="0.25">
      <c r="A2116">
        <v>2084</v>
      </c>
      <c r="B2116" s="176">
        <f ca="1">OFFSET(InputPriceData!B$15,CalculationsAndCharts!$A2116+$A$11,0,1,1)</f>
        <v>38533</v>
      </c>
      <c r="C2116" s="3">
        <f ca="1">OFFSET(InputPriceData!G$15,CalculationsAndCharts!$A2116+$A$11,IF($C$7,8,0),1,1)</f>
        <v>62288800</v>
      </c>
      <c r="D2116" s="4">
        <f ca="1">OFFSET(InputPriceData!C$15,CalculationsAndCharts!$A2116+$A$11,IF($C$7,8,0),1,1)</f>
        <v>100.48</v>
      </c>
      <c r="E2116" s="4">
        <f ca="1">OFFSET(InputPriceData!D$15,CalculationsAndCharts!$A2116+$A$11,IF($C$7,8,0),1,1)</f>
        <v>100.56</v>
      </c>
      <c r="F2116" s="4">
        <f ca="1">OFFSET(InputPriceData!E$15,CalculationsAndCharts!$A2116+$A$11,IF($C$7,8,0),1,1)</f>
        <v>99.42</v>
      </c>
      <c r="G2116" s="4">
        <f ca="1">OFFSET(InputPriceData!F$15,CalculationsAndCharts!$A2116+$A$11,IF($C$7,8,0),1,1)</f>
        <v>99.61</v>
      </c>
      <c r="H2116" s="138"/>
      <c r="I2116" s="138"/>
      <c r="O2116" s="246">
        <f t="shared" ca="1" si="320"/>
        <v>-0.85536568826085313</v>
      </c>
      <c r="P2116" s="246">
        <f t="shared" ca="1" si="321"/>
        <v>3.449165780528396E-2</v>
      </c>
      <c r="Q2116" s="246">
        <f t="shared" ca="1" si="323"/>
        <v>1.5689990076764662</v>
      </c>
      <c r="R2116" s="4">
        <f t="shared" ca="1" si="324"/>
        <v>2.1983224741717794E-2</v>
      </c>
      <c r="S2116" s="4">
        <f t="shared" ca="1" si="322"/>
        <v>0.90409577813089703</v>
      </c>
      <c r="W2116" s="246">
        <f t="shared" ca="1" si="325"/>
        <v>-0.85536568826085313</v>
      </c>
      <c r="X2116" s="246">
        <f t="shared" ca="1" si="326"/>
        <v>3.449165780528396E-2</v>
      </c>
      <c r="Y2116" s="246">
        <f t="shared" ca="1" si="327"/>
        <v>1.5689990076764662</v>
      </c>
      <c r="Z2116" s="4">
        <f t="shared" ca="1" si="328"/>
        <v>2.1983224741717794E-2</v>
      </c>
      <c r="AA2116" s="4">
        <f t="shared" ca="1" si="329"/>
        <v>0.41830494806813601</v>
      </c>
    </row>
    <row r="2117" spans="1:27" x14ac:dyDescent="0.25">
      <c r="A2117">
        <v>2085</v>
      </c>
      <c r="B2117" s="176">
        <f ca="1">OFFSET(InputPriceData!B$15,CalculationsAndCharts!$A2117+$A$11,0,1,1)</f>
        <v>38532</v>
      </c>
      <c r="C2117" s="3">
        <f ca="1">OFFSET(InputPriceData!G$15,CalculationsAndCharts!$A2117+$A$11,IF($C$7,8,0),1,1)</f>
        <v>42316500</v>
      </c>
      <c r="D2117" s="4">
        <f ca="1">OFFSET(InputPriceData!C$15,CalculationsAndCharts!$A2117+$A$11,IF($C$7,8,0),1,1)</f>
        <v>100.61</v>
      </c>
      <c r="E2117" s="4">
        <f ca="1">OFFSET(InputPriceData!D$15,CalculationsAndCharts!$A2117+$A$11,IF($C$7,8,0),1,1)</f>
        <v>100.64</v>
      </c>
      <c r="F2117" s="4">
        <f ca="1">OFFSET(InputPriceData!E$15,CalculationsAndCharts!$A2117+$A$11,IF($C$7,8,0),1,1)</f>
        <v>100.1</v>
      </c>
      <c r="G2117" s="4">
        <f ca="1">OFFSET(InputPriceData!F$15,CalculationsAndCharts!$A2117+$A$11,IF($C$7,8,0),1,1)</f>
        <v>100.16</v>
      </c>
      <c r="H2117" s="138"/>
      <c r="I2117" s="138"/>
      <c r="O2117" s="246">
        <f t="shared" ca="1" si="320"/>
        <v>-0.3165373044474038</v>
      </c>
      <c r="P2117" s="246">
        <f t="shared" ca="1" si="321"/>
        <v>0.23636783445600668</v>
      </c>
      <c r="Q2117" s="246">
        <f t="shared" ca="1" si="323"/>
        <v>1.5832482418531444</v>
      </c>
      <c r="R2117" s="4">
        <f t="shared" ca="1" si="324"/>
        <v>0.14929297137847775</v>
      </c>
      <c r="S2117" s="4">
        <f t="shared" ca="1" si="322"/>
        <v>0.92500579417874906</v>
      </c>
      <c r="W2117" s="246">
        <f t="shared" ca="1" si="325"/>
        <v>-0.3165373044474038</v>
      </c>
      <c r="X2117" s="246">
        <f t="shared" ca="1" si="326"/>
        <v>0.23636783445600668</v>
      </c>
      <c r="Y2117" s="246">
        <f t="shared" ca="1" si="327"/>
        <v>1.5832482418531444</v>
      </c>
      <c r="Z2117" s="4">
        <f t="shared" ca="1" si="328"/>
        <v>0.14929297137847775</v>
      </c>
      <c r="AA2117" s="4">
        <f t="shared" ca="1" si="329"/>
        <v>0.51833921098264768</v>
      </c>
    </row>
    <row r="2118" spans="1:27" x14ac:dyDescent="0.25">
      <c r="A2118">
        <v>2086</v>
      </c>
      <c r="B2118" s="176">
        <f ca="1">OFFSET(InputPriceData!B$15,CalculationsAndCharts!$A2118+$A$11,0,1,1)</f>
        <v>38531</v>
      </c>
      <c r="C2118" s="3">
        <f ca="1">OFFSET(InputPriceData!G$15,CalculationsAndCharts!$A2118+$A$11,IF($C$7,8,0),1,1)</f>
        <v>41174200</v>
      </c>
      <c r="D2118" s="4">
        <f ca="1">OFFSET(InputPriceData!C$15,CalculationsAndCharts!$A2118+$A$11,IF($C$7,8,0),1,1)</f>
        <v>99.79</v>
      </c>
      <c r="E2118" s="4">
        <f ca="1">OFFSET(InputPriceData!D$15,CalculationsAndCharts!$A2118+$A$11,IF($C$7,8,0),1,1)</f>
        <v>100.5</v>
      </c>
      <c r="F2118" s="4">
        <f ca="1">OFFSET(InputPriceData!E$15,CalculationsAndCharts!$A2118+$A$11,IF($C$7,8,0),1,1)</f>
        <v>99.77</v>
      </c>
      <c r="G2118" s="4">
        <f ca="1">OFFSET(InputPriceData!F$15,CalculationsAndCharts!$A2118+$A$11,IF($C$7,8,0),1,1)</f>
        <v>100.42</v>
      </c>
      <c r="H2118" s="138"/>
      <c r="I2118" s="138"/>
      <c r="O2118" s="246">
        <f t="shared" ca="1" si="320"/>
        <v>-3.0302339629488473E-2</v>
      </c>
      <c r="P2118" s="246">
        <f t="shared" ca="1" si="321"/>
        <v>0.44983344832113314</v>
      </c>
      <c r="Q2118" s="246">
        <f t="shared" ca="1" si="323"/>
        <v>1.597626883807411</v>
      </c>
      <c r="R2118" s="4">
        <f t="shared" ca="1" si="324"/>
        <v>0.28156351954287667</v>
      </c>
      <c r="S2118" s="4">
        <f t="shared" ca="1" si="322"/>
        <v>0.94268131705044322</v>
      </c>
      <c r="W2118" s="246">
        <f t="shared" ca="1" si="325"/>
        <v>-3.0302339629488473E-2</v>
      </c>
      <c r="X2118" s="246">
        <f t="shared" ca="1" si="326"/>
        <v>0.44983344832113314</v>
      </c>
      <c r="Y2118" s="246">
        <f t="shared" ca="1" si="327"/>
        <v>1.597626883807411</v>
      </c>
      <c r="Z2118" s="4">
        <f t="shared" ca="1" si="328"/>
        <v>0.28156351954287667</v>
      </c>
      <c r="AA2118" s="4">
        <f t="shared" ca="1" si="329"/>
        <v>0.6125723129764129</v>
      </c>
    </row>
    <row r="2119" spans="1:27" x14ac:dyDescent="0.25">
      <c r="A2119">
        <v>2087</v>
      </c>
      <c r="B2119" s="176">
        <f ca="1">OFFSET(InputPriceData!B$15,CalculationsAndCharts!$A2119+$A$11,0,1,1)</f>
        <v>38530</v>
      </c>
      <c r="C2119" s="3">
        <f ca="1">OFFSET(InputPriceData!G$15,CalculationsAndCharts!$A2119+$A$11,IF($C$7,8,0),1,1)</f>
        <v>48183800</v>
      </c>
      <c r="D2119" s="4">
        <f ca="1">OFFSET(InputPriceData!C$15,CalculationsAndCharts!$A2119+$A$11,IF($C$7,8,0),1,1)</f>
        <v>99.44</v>
      </c>
      <c r="E2119" s="4">
        <f ca="1">OFFSET(InputPriceData!D$15,CalculationsAndCharts!$A2119+$A$11,IF($C$7,8,0),1,1)</f>
        <v>99.81</v>
      </c>
      <c r="F2119" s="4">
        <f ca="1">OFFSET(InputPriceData!E$15,CalculationsAndCharts!$A2119+$A$11,IF($C$7,8,0),1,1)</f>
        <v>99.26</v>
      </c>
      <c r="G2119" s="4">
        <f ca="1">OFFSET(InputPriceData!F$15,CalculationsAndCharts!$A2119+$A$11,IF($C$7,8,0),1,1)</f>
        <v>99.59</v>
      </c>
      <c r="H2119" s="138"/>
      <c r="I2119" s="138"/>
      <c r="O2119" s="246">
        <f t="shared" ca="1" si="320"/>
        <v>-0.85749241615598248</v>
      </c>
      <c r="P2119" s="246">
        <f t="shared" ca="1" si="321"/>
        <v>0.70589634642991927</v>
      </c>
      <c r="Q2119" s="246">
        <f t="shared" ca="1" si="323"/>
        <v>1.6121361087864894</v>
      </c>
      <c r="R2119" s="4">
        <f t="shared" ca="1" si="324"/>
        <v>0.43786398839566459</v>
      </c>
      <c r="S2119" s="4">
        <f t="shared" ca="1" si="322"/>
        <v>0.95967684899207584</v>
      </c>
      <c r="W2119" s="246">
        <f t="shared" ca="1" si="325"/>
        <v>-0.85749241615598248</v>
      </c>
      <c r="X2119" s="246">
        <f t="shared" ca="1" si="326"/>
        <v>0.70589634642991927</v>
      </c>
      <c r="Y2119" s="246">
        <f t="shared" ca="1" si="327"/>
        <v>1.6121361087864894</v>
      </c>
      <c r="Z2119" s="4">
        <f t="shared" ca="1" si="328"/>
        <v>0.43786398839566459</v>
      </c>
      <c r="AA2119" s="4">
        <f t="shared" ca="1" si="329"/>
        <v>0.7129873878650973</v>
      </c>
    </row>
    <row r="2120" spans="1:27" x14ac:dyDescent="0.25">
      <c r="A2120">
        <v>2088</v>
      </c>
      <c r="B2120" s="176">
        <f ca="1">OFFSET(InputPriceData!B$15,CalculationsAndCharts!$A2120+$A$11,0,1,1)</f>
        <v>38527</v>
      </c>
      <c r="C2120" s="3">
        <f ca="1">OFFSET(InputPriceData!G$15,CalculationsAndCharts!$A2120+$A$11,IF($C$7,8,0),1,1)</f>
        <v>58572500</v>
      </c>
      <c r="D2120" s="4">
        <f ca="1">OFFSET(InputPriceData!C$15,CalculationsAndCharts!$A2120+$A$11,IF($C$7,8,0),1,1)</f>
        <v>100.2</v>
      </c>
      <c r="E2120" s="4">
        <f ca="1">OFFSET(InputPriceData!D$15,CalculationsAndCharts!$A2120+$A$11,IF($C$7,8,0),1,1)</f>
        <v>100.31</v>
      </c>
      <c r="F2120" s="4">
        <f ca="1">OFFSET(InputPriceData!E$15,CalculationsAndCharts!$A2120+$A$11,IF($C$7,8,0),1,1)</f>
        <v>99.33</v>
      </c>
      <c r="G2120" s="4">
        <f ca="1">OFFSET(InputPriceData!F$15,CalculationsAndCharts!$A2120+$A$11,IF($C$7,8,0),1,1)</f>
        <v>99.45</v>
      </c>
      <c r="H2120" s="138"/>
      <c r="I2120" s="138"/>
      <c r="O2120" s="246">
        <f t="shared" ca="1" si="320"/>
        <v>-1.038084081954131</v>
      </c>
      <c r="P2120" s="246">
        <f t="shared" ca="1" si="321"/>
        <v>0.96350708206404334</v>
      </c>
      <c r="Q2120" s="246">
        <f t="shared" ca="1" si="323"/>
        <v>1.6267771027108875</v>
      </c>
      <c r="R2120" s="4">
        <f t="shared" ca="1" si="324"/>
        <v>0.59227971702972682</v>
      </c>
      <c r="S2120" s="4">
        <f t="shared" ca="1" si="322"/>
        <v>0.9734046626793168</v>
      </c>
      <c r="W2120" s="246">
        <f t="shared" ca="1" si="325"/>
        <v>-1.038084081954131</v>
      </c>
      <c r="X2120" s="246">
        <f t="shared" ca="1" si="326"/>
        <v>0.96350708206404334</v>
      </c>
      <c r="Y2120" s="246">
        <f t="shared" ca="1" si="327"/>
        <v>1.6267771027108875</v>
      </c>
      <c r="Z2120" s="4">
        <f t="shared" ca="1" si="328"/>
        <v>0.59227971702972682</v>
      </c>
      <c r="AA2120" s="4">
        <f t="shared" ca="1" si="329"/>
        <v>0.80222344664121781</v>
      </c>
    </row>
    <row r="2121" spans="1:27" x14ac:dyDescent="0.25">
      <c r="A2121">
        <v>2089</v>
      </c>
      <c r="B2121" s="176">
        <f ca="1">OFFSET(InputPriceData!B$15,CalculationsAndCharts!$A2121+$A$11,0,1,1)</f>
        <v>38526</v>
      </c>
      <c r="C2121" s="3">
        <f ca="1">OFFSET(InputPriceData!G$15,CalculationsAndCharts!$A2121+$A$11,IF($C$7,8,0),1,1)</f>
        <v>62185600</v>
      </c>
      <c r="D2121" s="4">
        <f ca="1">OFFSET(InputPriceData!C$15,CalculationsAndCharts!$A2121+$A$11,IF($C$7,8,0),1,1)</f>
        <v>101.4</v>
      </c>
      <c r="E2121" s="4">
        <f ca="1">OFFSET(InputPriceData!D$15,CalculationsAndCharts!$A2121+$A$11,IF($C$7,8,0),1,1)</f>
        <v>101.63</v>
      </c>
      <c r="F2121" s="4">
        <f ca="1">OFFSET(InputPriceData!E$15,CalculationsAndCharts!$A2121+$A$11,IF($C$7,8,0),1,1)</f>
        <v>100.15</v>
      </c>
      <c r="G2121" s="4">
        <f ca="1">OFFSET(InputPriceData!F$15,CalculationsAndCharts!$A2121+$A$11,IF($C$7,8,0),1,1)</f>
        <v>100.18</v>
      </c>
      <c r="H2121" s="138"/>
      <c r="I2121" s="138"/>
      <c r="O2121" s="246">
        <f t="shared" ca="1" si="320"/>
        <v>-0.32333618610399562</v>
      </c>
      <c r="P2121" s="246">
        <f t="shared" ca="1" si="321"/>
        <v>1.1297096243612335</v>
      </c>
      <c r="Q2121" s="246">
        <f t="shared" ca="1" si="323"/>
        <v>1.6415510622713294</v>
      </c>
      <c r="R2121" s="4">
        <f t="shared" ca="1" si="324"/>
        <v>0.68819645658668249</v>
      </c>
      <c r="S2121" s="4">
        <f t="shared" ca="1" si="322"/>
        <v>0.98074546076557489</v>
      </c>
      <c r="W2121" s="246">
        <f t="shared" ca="1" si="325"/>
        <v>-0.32333618610399562</v>
      </c>
      <c r="X2121" s="246">
        <f t="shared" ca="1" si="326"/>
        <v>1.1297096243612335</v>
      </c>
      <c r="Y2121" s="246">
        <f t="shared" ca="1" si="327"/>
        <v>1.6415510622713294</v>
      </c>
      <c r="Z2121" s="4">
        <f t="shared" ca="1" si="328"/>
        <v>0.68819645658668249</v>
      </c>
      <c r="AA2121" s="4">
        <f t="shared" ca="1" si="329"/>
        <v>0.85330097392407667</v>
      </c>
    </row>
    <row r="2122" spans="1:27" x14ac:dyDescent="0.25">
      <c r="A2122">
        <v>2090</v>
      </c>
      <c r="B2122" s="176">
        <f ca="1">OFFSET(InputPriceData!B$15,CalculationsAndCharts!$A2122+$A$11,0,1,1)</f>
        <v>38525</v>
      </c>
      <c r="C2122" s="3">
        <f ca="1">OFFSET(InputPriceData!G$15,CalculationsAndCharts!$A2122+$A$11,IF($C$7,8,0),1,1)</f>
        <v>46310100</v>
      </c>
      <c r="D2122" s="4">
        <f ca="1">OFFSET(InputPriceData!C$15,CalculationsAndCharts!$A2122+$A$11,IF($C$7,8,0),1,1)</f>
        <v>101.7</v>
      </c>
      <c r="E2122" s="4">
        <f ca="1">OFFSET(InputPriceData!D$15,CalculationsAndCharts!$A2122+$A$11,IF($C$7,8,0),1,1)</f>
        <v>101.92</v>
      </c>
      <c r="F2122" s="4">
        <f ca="1">OFFSET(InputPriceData!E$15,CalculationsAndCharts!$A2122+$A$11,IF($C$7,8,0),1,1)</f>
        <v>101.19</v>
      </c>
      <c r="G2122" s="4">
        <f ca="1">OFFSET(InputPriceData!F$15,CalculationsAndCharts!$A2122+$A$11,IF($C$7,8,0),1,1)</f>
        <v>101.61</v>
      </c>
      <c r="H2122" s="138"/>
      <c r="I2122" s="138"/>
      <c r="O2122" s="246">
        <f t="shared" ca="1" si="320"/>
        <v>1.1906781624957614</v>
      </c>
      <c r="P2122" s="246">
        <f t="shared" ca="1" si="321"/>
        <v>1.1658101695518099</v>
      </c>
      <c r="Q2122" s="246">
        <f t="shared" ca="1" si="323"/>
        <v>1.6564591950265686</v>
      </c>
      <c r="R2122" s="4">
        <f t="shared" ca="1" si="324"/>
        <v>0.70379649136670164</v>
      </c>
      <c r="S2122" s="4">
        <f t="shared" ca="1" si="322"/>
        <v>0.98186601846048649</v>
      </c>
      <c r="W2122" s="246">
        <f t="shared" ca="1" si="325"/>
        <v>1.1906781624957614</v>
      </c>
      <c r="X2122" s="246">
        <f t="shared" ca="1" si="326"/>
        <v>1.1658101695518099</v>
      </c>
      <c r="Y2122" s="246">
        <f t="shared" ca="1" si="327"/>
        <v>1.6564591950265686</v>
      </c>
      <c r="Z2122" s="4">
        <f t="shared" ca="1" si="328"/>
        <v>0.70379649136670164</v>
      </c>
      <c r="AA2122" s="4">
        <f t="shared" ca="1" si="329"/>
        <v>0.86131913679685301</v>
      </c>
    </row>
    <row r="2123" spans="1:27" x14ac:dyDescent="0.25">
      <c r="A2123">
        <v>2091</v>
      </c>
      <c r="B2123" s="176">
        <f ca="1">OFFSET(InputPriceData!B$15,CalculationsAndCharts!$A2123+$A$11,0,1,1)</f>
        <v>38524</v>
      </c>
      <c r="C2123" s="3">
        <f ca="1">OFFSET(InputPriceData!G$15,CalculationsAndCharts!$A2123+$A$11,IF($C$7,8,0),1,1)</f>
        <v>39879800</v>
      </c>
      <c r="D2123" s="4">
        <f ca="1">OFFSET(InputPriceData!C$15,CalculationsAndCharts!$A2123+$A$11,IF($C$7,8,0),1,1)</f>
        <v>101.56</v>
      </c>
      <c r="E2123" s="4">
        <f ca="1">OFFSET(InputPriceData!D$15,CalculationsAndCharts!$A2123+$A$11,IF($C$7,8,0),1,1)</f>
        <v>101.68</v>
      </c>
      <c r="F2123" s="4">
        <f ca="1">OFFSET(InputPriceData!E$15,CalculationsAndCharts!$A2123+$A$11,IF($C$7,8,0),1,1)</f>
        <v>101.16</v>
      </c>
      <c r="G2123" s="4">
        <f ca="1">OFFSET(InputPriceData!F$15,CalculationsAndCharts!$A2123+$A$11,IF($C$7,8,0),1,1)</f>
        <v>101.53</v>
      </c>
      <c r="H2123" s="138"/>
      <c r="I2123" s="138"/>
      <c r="O2123" s="246">
        <f t="shared" ca="1" si="320"/>
        <v>1.2635581386241959</v>
      </c>
      <c r="P2123" s="246">
        <f t="shared" ca="1" si="321"/>
        <v>1.1318967737365249</v>
      </c>
      <c r="Q2123" s="246">
        <f t="shared" ca="1" si="323"/>
        <v>1.6715027195020873</v>
      </c>
      <c r="R2123" s="4">
        <f t="shared" ca="1" si="324"/>
        <v>0.67717315714191484</v>
      </c>
      <c r="S2123" s="4">
        <f t="shared" ca="1" si="322"/>
        <v>0.97994186391770077</v>
      </c>
      <c r="W2123" s="246">
        <f t="shared" ca="1" si="325"/>
        <v>1.2635581386241959</v>
      </c>
      <c r="X2123" s="246">
        <f t="shared" ca="1" si="326"/>
        <v>1.1318967737365249</v>
      </c>
      <c r="Y2123" s="246">
        <f t="shared" ca="1" si="327"/>
        <v>1.6715027195020873</v>
      </c>
      <c r="Z2123" s="4">
        <f t="shared" ca="1" si="328"/>
        <v>0.67717315714191484</v>
      </c>
      <c r="AA2123" s="4">
        <f t="shared" ca="1" si="329"/>
        <v>0.84758770128766436</v>
      </c>
    </row>
    <row r="2124" spans="1:27" x14ac:dyDescent="0.25">
      <c r="A2124">
        <v>2092</v>
      </c>
      <c r="B2124" s="176">
        <f ca="1">OFFSET(InputPriceData!B$15,CalculationsAndCharts!$A2124+$A$11,0,1,1)</f>
        <v>38523</v>
      </c>
      <c r="C2124" s="3">
        <f ca="1">OFFSET(InputPriceData!G$15,CalculationsAndCharts!$A2124+$A$11,IF($C$7,8,0),1,1)</f>
        <v>41019400</v>
      </c>
      <c r="D2124" s="4">
        <f ca="1">OFFSET(InputPriceData!C$15,CalculationsAndCharts!$A2124+$A$11,IF($C$7,8,0),1,1)</f>
        <v>101.2</v>
      </c>
      <c r="E2124" s="4">
        <f ca="1">OFFSET(InputPriceData!D$15,CalculationsAndCharts!$A2124+$A$11,IF($C$7,8,0),1,1)</f>
        <v>101.84</v>
      </c>
      <c r="F2124" s="4">
        <f ca="1">OFFSET(InputPriceData!E$15,CalculationsAndCharts!$A2124+$A$11,IF($C$7,8,0),1,1)</f>
        <v>101.09</v>
      </c>
      <c r="G2124" s="4">
        <f ca="1">OFFSET(InputPriceData!F$15,CalculationsAndCharts!$A2124+$A$11,IF($C$7,8,0),1,1)</f>
        <v>101.47</v>
      </c>
      <c r="H2124" s="138"/>
      <c r="I2124" s="138"/>
      <c r="O2124" s="246">
        <f t="shared" ca="1" si="320"/>
        <v>1.3615219988536384</v>
      </c>
      <c r="P2124" s="246">
        <f t="shared" ca="1" si="321"/>
        <v>1.0907483323288862</v>
      </c>
      <c r="Q2124" s="246">
        <f t="shared" ca="1" si="323"/>
        <v>1.6866828652896946</v>
      </c>
      <c r="R2124" s="4">
        <f t="shared" ca="1" si="324"/>
        <v>0.64668252389078829</v>
      </c>
      <c r="S2124" s="4">
        <f t="shared" ca="1" si="322"/>
        <v>0.97766660627063551</v>
      </c>
      <c r="W2124" s="246">
        <f t="shared" ca="1" si="325"/>
        <v>1.3615219988536384</v>
      </c>
      <c r="X2124" s="246">
        <f t="shared" ca="1" si="326"/>
        <v>1.0907483323288862</v>
      </c>
      <c r="Y2124" s="246">
        <f t="shared" ca="1" si="327"/>
        <v>1.6866828652896946</v>
      </c>
      <c r="Z2124" s="4">
        <f t="shared" ca="1" si="328"/>
        <v>0.64668252389078829</v>
      </c>
      <c r="AA2124" s="4">
        <f t="shared" ca="1" si="329"/>
        <v>0.83157620441845015</v>
      </c>
    </row>
    <row r="2125" spans="1:27" x14ac:dyDescent="0.25">
      <c r="A2125">
        <v>2093</v>
      </c>
      <c r="B2125" s="176">
        <f ca="1">OFFSET(InputPriceData!B$15,CalculationsAndCharts!$A2125+$A$11,0,1,1)</f>
        <v>38520</v>
      </c>
      <c r="C2125" s="3">
        <f ca="1">OFFSET(InputPriceData!G$15,CalculationsAndCharts!$A2125+$A$11,IF($C$7,8,0),1,1)</f>
        <v>51529400</v>
      </c>
      <c r="D2125" s="4">
        <f ca="1">OFFSET(InputPriceData!C$15,CalculationsAndCharts!$A2125+$A$11,IF($C$7,8,0),1,1)</f>
        <v>101.58</v>
      </c>
      <c r="E2125" s="4">
        <f ca="1">OFFSET(InputPriceData!D$15,CalculationsAndCharts!$A2125+$A$11,IF($C$7,8,0),1,1)</f>
        <v>101.88</v>
      </c>
      <c r="F2125" s="4">
        <f ca="1">OFFSET(InputPriceData!E$15,CalculationsAndCharts!$A2125+$A$11,IF($C$7,8,0),1,1)</f>
        <v>101.31</v>
      </c>
      <c r="G2125" s="4">
        <f ca="1">OFFSET(InputPriceData!F$15,CalculationsAndCharts!$A2125+$A$11,IF($C$7,8,0),1,1)</f>
        <v>101.43</v>
      </c>
      <c r="H2125" s="138"/>
      <c r="I2125" s="138"/>
      <c r="O2125" s="246">
        <f t="shared" ca="1" si="320"/>
        <v>1.4866988338312066</v>
      </c>
      <c r="P2125" s="246">
        <f t="shared" ca="1" si="321"/>
        <v>1.0539127162197353</v>
      </c>
      <c r="Q2125" s="246">
        <f t="shared" ca="1" si="323"/>
        <v>1.7020008731480267</v>
      </c>
      <c r="R2125" s="4">
        <f t="shared" ca="1" si="324"/>
        <v>0.61921984462347224</v>
      </c>
      <c r="S2125" s="4">
        <f t="shared" ca="1" si="322"/>
        <v>0.97554866251873407</v>
      </c>
      <c r="W2125" s="246">
        <f t="shared" ca="1" si="325"/>
        <v>1.4866988338312066</v>
      </c>
      <c r="X2125" s="246">
        <f t="shared" ca="1" si="326"/>
        <v>1.0539127162197353</v>
      </c>
      <c r="Y2125" s="246">
        <f t="shared" ca="1" si="327"/>
        <v>1.7020008731480267</v>
      </c>
      <c r="Z2125" s="4">
        <f t="shared" ca="1" si="328"/>
        <v>0.61921984462347224</v>
      </c>
      <c r="AA2125" s="4">
        <f t="shared" ca="1" si="329"/>
        <v>0.81688683019592068</v>
      </c>
    </row>
    <row r="2126" spans="1:27" x14ac:dyDescent="0.25">
      <c r="A2126">
        <v>2094</v>
      </c>
      <c r="B2126" s="176">
        <f ca="1">OFFSET(InputPriceData!B$15,CalculationsAndCharts!$A2126+$A$11,0,1,1)</f>
        <v>38519</v>
      </c>
      <c r="C2126" s="3">
        <f ca="1">OFFSET(InputPriceData!G$15,CalculationsAndCharts!$A2126+$A$11,IF($C$7,8,0),1,1)</f>
        <v>46564500</v>
      </c>
      <c r="D2126" s="4">
        <f ca="1">OFFSET(InputPriceData!C$15,CalculationsAndCharts!$A2126+$A$11,IF($C$7,8,0),1,1)</f>
        <v>100.78</v>
      </c>
      <c r="E2126" s="4">
        <f ca="1">OFFSET(InputPriceData!D$15,CalculationsAndCharts!$A2126+$A$11,IF($C$7,8,0),1,1)</f>
        <v>101.26</v>
      </c>
      <c r="F2126" s="4">
        <f ca="1">OFFSET(InputPriceData!E$15,CalculationsAndCharts!$A2126+$A$11,IF($C$7,8,0),1,1)</f>
        <v>100.66</v>
      </c>
      <c r="G2126" s="4">
        <f ca="1">OFFSET(InputPriceData!F$15,CalculationsAndCharts!$A2126+$A$11,IF($C$7,8,0),1,1)</f>
        <v>101.06</v>
      </c>
      <c r="H2126" s="138"/>
      <c r="I2126" s="138"/>
      <c r="O2126" s="246">
        <f t="shared" ca="1" si="320"/>
        <v>1.275275177389279</v>
      </c>
      <c r="P2126" s="246">
        <f t="shared" ca="1" si="321"/>
        <v>1.0420865103864179</v>
      </c>
      <c r="Q2126" s="246">
        <f t="shared" ca="1" si="323"/>
        <v>1.7174579951039624</v>
      </c>
      <c r="R2126" s="4">
        <f t="shared" ca="1" si="324"/>
        <v>0.60676098824957725</v>
      </c>
      <c r="S2126" s="4">
        <f t="shared" ca="1" si="322"/>
        <v>0.97456549673046944</v>
      </c>
      <c r="W2126" s="246">
        <f t="shared" ca="1" si="325"/>
        <v>1.275275177389279</v>
      </c>
      <c r="X2126" s="246">
        <f t="shared" ca="1" si="326"/>
        <v>1.0420865103864179</v>
      </c>
      <c r="Y2126" s="246">
        <f t="shared" ca="1" si="327"/>
        <v>1.7174579951039624</v>
      </c>
      <c r="Z2126" s="4">
        <f t="shared" ca="1" si="328"/>
        <v>0.60676098824957725</v>
      </c>
      <c r="AA2126" s="4">
        <f t="shared" ca="1" si="329"/>
        <v>0.8101371428775489</v>
      </c>
    </row>
    <row r="2127" spans="1:27" x14ac:dyDescent="0.25">
      <c r="A2127">
        <v>2095</v>
      </c>
      <c r="B2127" s="176">
        <f ca="1">OFFSET(InputPriceData!B$15,CalculationsAndCharts!$A2127+$A$11,0,1,1)</f>
        <v>38518</v>
      </c>
      <c r="C2127" s="3">
        <f ca="1">OFFSET(InputPriceData!G$15,CalculationsAndCharts!$A2127+$A$11,IF($C$7,8,0),1,1)</f>
        <v>53195600</v>
      </c>
      <c r="D2127" s="4">
        <f ca="1">OFFSET(InputPriceData!C$15,CalculationsAndCharts!$A2127+$A$11,IF($C$7,8,0),1,1)</f>
        <v>100.86</v>
      </c>
      <c r="E2127" s="4">
        <f ca="1">OFFSET(InputPriceData!D$15,CalculationsAndCharts!$A2127+$A$11,IF($C$7,8,0),1,1)</f>
        <v>100.92</v>
      </c>
      <c r="F2127" s="4">
        <f ca="1">OFFSET(InputPriceData!E$15,CalculationsAndCharts!$A2127+$A$11,IF($C$7,8,0),1,1)</f>
        <v>100.08</v>
      </c>
      <c r="G2127" s="4">
        <f ca="1">OFFSET(InputPriceData!F$15,CalculationsAndCharts!$A2127+$A$11,IF($C$7,8,0),1,1)</f>
        <v>100.8</v>
      </c>
      <c r="H2127" s="138"/>
      <c r="I2127" s="138"/>
      <c r="O2127" s="246">
        <f t="shared" ca="1" si="320"/>
        <v>1.1566233125958687</v>
      </c>
      <c r="P2127" s="246">
        <f t="shared" ca="1" si="321"/>
        <v>1.0654008383739706</v>
      </c>
      <c r="Q2127" s="246">
        <f t="shared" ca="1" si="323"/>
        <v>1.733055494554957</v>
      </c>
      <c r="R2127" s="4">
        <f t="shared" ca="1" si="324"/>
        <v>0.61475286955399089</v>
      </c>
      <c r="S2127" s="4">
        <f t="shared" ca="1" si="322"/>
        <v>0.97519779241251259</v>
      </c>
      <c r="W2127" s="246">
        <f t="shared" ca="1" si="325"/>
        <v>1.1566233125958687</v>
      </c>
      <c r="X2127" s="246">
        <f t="shared" ca="1" si="326"/>
        <v>1.0654008383739706</v>
      </c>
      <c r="Y2127" s="246">
        <f t="shared" ca="1" si="327"/>
        <v>1.733055494554957</v>
      </c>
      <c r="Z2127" s="4">
        <f t="shared" ca="1" si="328"/>
        <v>0.61475286955399089</v>
      </c>
      <c r="AA2127" s="4">
        <f t="shared" ca="1" si="329"/>
        <v>0.81447301925055759</v>
      </c>
    </row>
    <row r="2128" spans="1:27" x14ac:dyDescent="0.25">
      <c r="A2128">
        <v>2096</v>
      </c>
      <c r="B2128" s="176">
        <f ca="1">OFFSET(InputPriceData!B$15,CalculationsAndCharts!$A2128+$A$11,0,1,1)</f>
        <v>38517</v>
      </c>
      <c r="C2128" s="3">
        <f ca="1">OFFSET(InputPriceData!G$15,CalculationsAndCharts!$A2128+$A$11,IF($C$7,8,0),1,1)</f>
        <v>33857100</v>
      </c>
      <c r="D2128" s="4">
        <f ca="1">OFFSET(InputPriceData!C$15,CalculationsAndCharts!$A2128+$A$11,IF($C$7,8,0),1,1)</f>
        <v>100.27</v>
      </c>
      <c r="E2128" s="4">
        <f ca="1">OFFSET(InputPriceData!D$15,CalculationsAndCharts!$A2128+$A$11,IF($C$7,8,0),1,1)</f>
        <v>100.89</v>
      </c>
      <c r="F2128" s="4">
        <f ca="1">OFFSET(InputPriceData!E$15,CalculationsAndCharts!$A2128+$A$11,IF($C$7,8,0),1,1)</f>
        <v>100.21</v>
      </c>
      <c r="G2128" s="4">
        <f ca="1">OFFSET(InputPriceData!F$15,CalculationsAndCharts!$A2128+$A$11,IF($C$7,8,0),1,1)</f>
        <v>100.61</v>
      </c>
      <c r="H2128" s="138"/>
      <c r="I2128" s="138"/>
      <c r="O2128" s="246">
        <f t="shared" ca="1" si="320"/>
        <v>1.0977724476363666</v>
      </c>
      <c r="P2128" s="246">
        <f t="shared" ca="1" si="321"/>
        <v>1.1203027746867917</v>
      </c>
      <c r="Q2128" s="246">
        <f t="shared" ca="1" si="323"/>
        <v>1.7487946463723079</v>
      </c>
      <c r="R2128" s="4">
        <f t="shared" ca="1" si="324"/>
        <v>0.64061425222838086</v>
      </c>
      <c r="S2128" s="4">
        <f t="shared" ca="1" si="322"/>
        <v>0.97720433203280455</v>
      </c>
      <c r="W2128" s="246">
        <f t="shared" ca="1" si="325"/>
        <v>1.0977724476363666</v>
      </c>
      <c r="X2128" s="246">
        <f t="shared" ca="1" si="326"/>
        <v>1.1203027746867917</v>
      </c>
      <c r="Y2128" s="246">
        <f t="shared" ca="1" si="327"/>
        <v>1.7487946463723079</v>
      </c>
      <c r="Z2128" s="4">
        <f t="shared" ca="1" si="328"/>
        <v>0.64061425222838086</v>
      </c>
      <c r="AA2128" s="4">
        <f t="shared" ca="1" si="329"/>
        <v>0.82835248828316554</v>
      </c>
    </row>
    <row r="2129" spans="1:27" x14ac:dyDescent="0.25">
      <c r="A2129">
        <v>2097</v>
      </c>
      <c r="B2129" s="176">
        <f ca="1">OFFSET(InputPriceData!B$15,CalculationsAndCharts!$A2129+$A$11,0,1,1)</f>
        <v>38516</v>
      </c>
      <c r="C2129" s="3">
        <f ca="1">OFFSET(InputPriceData!G$15,CalculationsAndCharts!$A2129+$A$11,IF($C$7,8,0),1,1)</f>
        <v>49383200</v>
      </c>
      <c r="D2129" s="4">
        <f ca="1">OFFSET(InputPriceData!C$15,CalculationsAndCharts!$A2129+$A$11,IF($C$7,8,0),1,1)</f>
        <v>99.85</v>
      </c>
      <c r="E2129" s="4">
        <f ca="1">OFFSET(InputPriceData!D$15,CalculationsAndCharts!$A2129+$A$11,IF($C$7,8,0),1,1)</f>
        <v>100.8</v>
      </c>
      <c r="F2129" s="4">
        <f ca="1">OFFSET(InputPriceData!E$15,CalculationsAndCharts!$A2129+$A$11,IF($C$7,8,0),1,1)</f>
        <v>99.74</v>
      </c>
      <c r="G2129" s="4">
        <f ca="1">OFFSET(InputPriceData!F$15,CalculationsAndCharts!$A2129+$A$11,IF($C$7,8,0),1,1)</f>
        <v>100.38</v>
      </c>
      <c r="H2129" s="138"/>
      <c r="I2129" s="138"/>
      <c r="O2129" s="246">
        <f t="shared" ca="1" si="320"/>
        <v>0.98934708636589819</v>
      </c>
      <c r="P2129" s="246">
        <f t="shared" ca="1" si="321"/>
        <v>1.2067594986739962</v>
      </c>
      <c r="Q2129" s="246">
        <f t="shared" ca="1" si="323"/>
        <v>1.764676737005356</v>
      </c>
      <c r="R2129" s="4">
        <f t="shared" ca="1" si="324"/>
        <v>0.68384167670383567</v>
      </c>
      <c r="S2129" s="4">
        <f t="shared" ca="1" si="322"/>
        <v>0.98042917739846192</v>
      </c>
      <c r="W2129" s="246">
        <f t="shared" ca="1" si="325"/>
        <v>0.98934708636589819</v>
      </c>
      <c r="X2129" s="246">
        <f t="shared" ca="1" si="326"/>
        <v>1.2067594986739962</v>
      </c>
      <c r="Y2129" s="246">
        <f t="shared" ca="1" si="327"/>
        <v>1.764676737005356</v>
      </c>
      <c r="Z2129" s="4">
        <f t="shared" ca="1" si="328"/>
        <v>0.68384167670383567</v>
      </c>
      <c r="AA2129" s="4">
        <f t="shared" ca="1" si="329"/>
        <v>0.85104865973259869</v>
      </c>
    </row>
    <row r="2130" spans="1:27" x14ac:dyDescent="0.25">
      <c r="A2130">
        <v>2098</v>
      </c>
      <c r="B2130" s="176">
        <f ca="1">OFFSET(InputPriceData!B$15,CalculationsAndCharts!$A2130+$A$11,0,1,1)</f>
        <v>38513</v>
      </c>
      <c r="C2130" s="3">
        <f ca="1">OFFSET(InputPriceData!G$15,CalculationsAndCharts!$A2130+$A$11,IF($C$7,8,0),1,1)</f>
        <v>36465300</v>
      </c>
      <c r="D2130" s="4">
        <f ca="1">OFFSET(InputPriceData!C$15,CalculationsAndCharts!$A2130+$A$11,IF($C$7,8,0),1,1)</f>
        <v>100.36</v>
      </c>
      <c r="E2130" s="4">
        <f ca="1">OFFSET(InputPriceData!D$15,CalculationsAndCharts!$A2130+$A$11,IF($C$7,8,0),1,1)</f>
        <v>100.43</v>
      </c>
      <c r="F2130" s="4">
        <f ca="1">OFFSET(InputPriceData!E$15,CalculationsAndCharts!$A2130+$A$11,IF($C$7,8,0),1,1)</f>
        <v>99.56</v>
      </c>
      <c r="G2130" s="4">
        <f ca="1">OFFSET(InputPriceData!F$15,CalculationsAndCharts!$A2130+$A$11,IF($C$7,8,0),1,1)</f>
        <v>100.06</v>
      </c>
      <c r="H2130" s="138"/>
      <c r="I2130" s="138"/>
      <c r="O2130" s="246">
        <f t="shared" ca="1" si="320"/>
        <v>0.77466577205527831</v>
      </c>
      <c r="P2130" s="246">
        <f t="shared" ca="1" si="321"/>
        <v>1.3214620735216489</v>
      </c>
      <c r="Q2130" s="246">
        <f t="shared" ca="1" si="323"/>
        <v>1.7807030645866357</v>
      </c>
      <c r="R2130" s="4">
        <f t="shared" ca="1" si="324"/>
        <v>0.74210130807429542</v>
      </c>
      <c r="S2130" s="4">
        <f t="shared" ca="1" si="322"/>
        <v>0.9845374389264222</v>
      </c>
      <c r="W2130" s="246">
        <f t="shared" ca="1" si="325"/>
        <v>0.77466577205527831</v>
      </c>
      <c r="X2130" s="246">
        <f t="shared" ca="1" si="326"/>
        <v>1.3214620735216489</v>
      </c>
      <c r="Y2130" s="246">
        <f t="shared" ca="1" si="327"/>
        <v>1.7807030645866357</v>
      </c>
      <c r="Z2130" s="4">
        <f t="shared" ca="1" si="328"/>
        <v>0.74210130807429542</v>
      </c>
      <c r="AA2130" s="4">
        <f t="shared" ca="1" si="329"/>
        <v>0.88067984275348499</v>
      </c>
    </row>
    <row r="2131" spans="1:27" x14ac:dyDescent="0.25">
      <c r="A2131">
        <v>2099</v>
      </c>
      <c r="B2131" s="176">
        <f ca="1">OFFSET(InputPriceData!B$15,CalculationsAndCharts!$A2131+$A$11,0,1,1)</f>
        <v>38512</v>
      </c>
      <c r="C2131" s="3">
        <f ca="1">OFFSET(InputPriceData!G$15,CalculationsAndCharts!$A2131+$A$11,IF($C$7,8,0),1,1)</f>
        <v>56653300</v>
      </c>
      <c r="D2131" s="4">
        <f ca="1">OFFSET(InputPriceData!C$15,CalculationsAndCharts!$A2131+$A$11,IF($C$7,8,0),1,1)</f>
        <v>99.67</v>
      </c>
      <c r="E2131" s="4">
        <f ca="1">OFFSET(InputPriceData!D$15,CalculationsAndCharts!$A2131+$A$11,IF($C$7,8,0),1,1)</f>
        <v>100.37</v>
      </c>
      <c r="F2131" s="4">
        <f ca="1">OFFSET(InputPriceData!E$15,CalculationsAndCharts!$A2131+$A$11,IF($C$7,8,0),1,1)</f>
        <v>99.42</v>
      </c>
      <c r="G2131" s="4">
        <f ca="1">OFFSET(InputPriceData!F$15,CalculationsAndCharts!$A2131+$A$11,IF($C$7,8,0),1,1)</f>
        <v>100.29</v>
      </c>
      <c r="H2131" s="138"/>
      <c r="I2131" s="138"/>
      <c r="O2131" s="246">
        <f t="shared" ca="1" si="320"/>
        <v>1.1137072812307141</v>
      </c>
      <c r="P2131" s="246">
        <f t="shared" ca="1" si="321"/>
        <v>1.4461712578714698</v>
      </c>
      <c r="Q2131" s="246">
        <f t="shared" ca="1" si="323"/>
        <v>1.7968749390379775</v>
      </c>
      <c r="R2131" s="4">
        <f t="shared" ca="1" si="324"/>
        <v>0.80482577081615392</v>
      </c>
      <c r="S2131" s="4">
        <f t="shared" ca="1" si="322"/>
        <v>0.98868124223222975</v>
      </c>
      <c r="W2131" s="246">
        <f t="shared" ca="1" si="325"/>
        <v>1.1137072812307141</v>
      </c>
      <c r="X2131" s="246">
        <f t="shared" ca="1" si="326"/>
        <v>1.4461712578714698</v>
      </c>
      <c r="Y2131" s="246">
        <f t="shared" ca="1" si="327"/>
        <v>1.7968749390379775</v>
      </c>
      <c r="Z2131" s="4">
        <f t="shared" ca="1" si="328"/>
        <v>0.80482577081615392</v>
      </c>
      <c r="AA2131" s="4">
        <f t="shared" ca="1" si="329"/>
        <v>0.91141398546300101</v>
      </c>
    </row>
    <row r="2132" spans="1:27" x14ac:dyDescent="0.25">
      <c r="A2132">
        <v>2100</v>
      </c>
      <c r="B2132" s="176">
        <f ca="1">OFFSET(InputPriceData!B$15,CalculationsAndCharts!$A2132+$A$11,0,1,1)</f>
        <v>38511</v>
      </c>
      <c r="C2132" s="3">
        <f ca="1">OFFSET(InputPriceData!G$15,CalculationsAndCharts!$A2132+$A$11,IF($C$7,8,0),1,1)</f>
        <v>46881200</v>
      </c>
      <c r="D2132" s="4">
        <f ca="1">OFFSET(InputPriceData!C$15,CalculationsAndCharts!$A2132+$A$11,IF($C$7,8,0),1,1)</f>
        <v>100.25</v>
      </c>
      <c r="E2132" s="4">
        <f ca="1">OFFSET(InputPriceData!D$15,CalculationsAndCharts!$A2132+$A$11,IF($C$7,8,0),1,1)</f>
        <v>100.39</v>
      </c>
      <c r="F2132" s="4">
        <f ca="1">OFFSET(InputPriceData!E$15,CalculationsAndCharts!$A2132+$A$11,IF($C$7,8,0),1,1)</f>
        <v>99.62</v>
      </c>
      <c r="G2132" s="4">
        <f ca="1">OFFSET(InputPriceData!F$15,CalculationsAndCharts!$A2132+$A$11,IF($C$7,8,0),1,1)</f>
        <v>99.82</v>
      </c>
      <c r="H2132" s="138"/>
      <c r="I2132" s="138"/>
      <c r="O2132" s="246">
        <f t="shared" ca="1" si="320"/>
        <v>0.749792144787083</v>
      </c>
      <c r="P2132" s="246">
        <f t="shared" ca="1" si="321"/>
        <v>1.5787795266228115</v>
      </c>
      <c r="Q2132" s="246">
        <f t="shared" ca="1" si="323"/>
        <v>1.8131936821775756</v>
      </c>
      <c r="R2132" s="4">
        <f t="shared" ca="1" si="324"/>
        <v>0.87071753124947926</v>
      </c>
      <c r="S2132" s="4">
        <f t="shared" ca="1" si="322"/>
        <v>0.99275178567762157</v>
      </c>
      <c r="W2132" s="246">
        <f t="shared" ca="1" si="325"/>
        <v>0.749792144787083</v>
      </c>
      <c r="X2132" s="246">
        <f t="shared" ca="1" si="326"/>
        <v>1.5787795266228115</v>
      </c>
      <c r="Y2132" s="246">
        <f t="shared" ca="1" si="327"/>
        <v>1.8131936821775756</v>
      </c>
      <c r="Z2132" s="4">
        <f t="shared" ca="1" si="328"/>
        <v>0.87071753124947926</v>
      </c>
      <c r="AA2132" s="4">
        <f t="shared" ca="1" si="329"/>
        <v>0.94246812397421631</v>
      </c>
    </row>
    <row r="2133" spans="1:27" x14ac:dyDescent="0.25">
      <c r="A2133">
        <v>2101</v>
      </c>
      <c r="B2133" s="176">
        <f ca="1">OFFSET(InputPriceData!B$15,CalculationsAndCharts!$A2133+$A$11,0,1,1)</f>
        <v>38510</v>
      </c>
      <c r="C2133" s="3">
        <f ca="1">OFFSET(InputPriceData!G$15,CalculationsAndCharts!$A2133+$A$11,IF($C$7,8,0),1,1)</f>
        <v>66501300</v>
      </c>
      <c r="D2133" s="4">
        <f ca="1">OFFSET(InputPriceData!C$15,CalculationsAndCharts!$A2133+$A$11,IF($C$7,8,0),1,1)</f>
        <v>100.22</v>
      </c>
      <c r="E2133" s="4">
        <f ca="1">OFFSET(InputPriceData!D$15,CalculationsAndCharts!$A2133+$A$11,IF($C$7,8,0),1,1)</f>
        <v>100.93</v>
      </c>
      <c r="F2133" s="4">
        <f ca="1">OFFSET(InputPriceData!E$15,CalculationsAndCharts!$A2133+$A$11,IF($C$7,8,0),1,1)</f>
        <v>99.9</v>
      </c>
      <c r="G2133" s="4">
        <f ca="1">OFFSET(InputPriceData!F$15,CalculationsAndCharts!$A2133+$A$11,IF($C$7,8,0),1,1)</f>
        <v>100</v>
      </c>
      <c r="H2133" s="138"/>
      <c r="I2133" s="138"/>
      <c r="O2133" s="246">
        <f t="shared" ca="1" si="320"/>
        <v>1.030376545048775</v>
      </c>
      <c r="P2133" s="246">
        <f t="shared" ca="1" si="321"/>
        <v>1.7058341891807876</v>
      </c>
      <c r="Q2133" s="246">
        <f t="shared" ca="1" si="323"/>
        <v>1.8296606278280279</v>
      </c>
      <c r="R2133" s="4">
        <f t="shared" ca="1" si="324"/>
        <v>0.93232272872689326</v>
      </c>
      <c r="S2133" s="4">
        <f t="shared" ca="1" si="322"/>
        <v>0.99632006837631748</v>
      </c>
      <c r="W2133" s="246">
        <f t="shared" ca="1" si="325"/>
        <v>1.030376545048775</v>
      </c>
      <c r="X2133" s="246">
        <f t="shared" ca="1" si="326"/>
        <v>1.7058341891807876</v>
      </c>
      <c r="Y2133" s="246">
        <f t="shared" ca="1" si="327"/>
        <v>1.8296606278280279</v>
      </c>
      <c r="Z2133" s="4">
        <f t="shared" ca="1" si="328"/>
        <v>0.93232272872689326</v>
      </c>
      <c r="AA2133" s="4">
        <f t="shared" ca="1" si="329"/>
        <v>0.97042355427127514</v>
      </c>
    </row>
    <row r="2134" spans="1:27" x14ac:dyDescent="0.25">
      <c r="A2134">
        <v>2102</v>
      </c>
      <c r="B2134" s="176">
        <f ca="1">OFFSET(InputPriceData!B$15,CalculationsAndCharts!$A2134+$A$11,0,1,1)</f>
        <v>38509</v>
      </c>
      <c r="C2134" s="3">
        <f ca="1">OFFSET(InputPriceData!G$15,CalculationsAndCharts!$A2134+$A$11,IF($C$7,8,0),1,1)</f>
        <v>36046400</v>
      </c>
      <c r="D2134" s="4">
        <f ca="1">OFFSET(InputPriceData!C$15,CalculationsAndCharts!$A2134+$A$11,IF($C$7,8,0),1,1)</f>
        <v>99.86</v>
      </c>
      <c r="E2134" s="4">
        <f ca="1">OFFSET(InputPriceData!D$15,CalculationsAndCharts!$A2134+$A$11,IF($C$7,8,0),1,1)</f>
        <v>100.06</v>
      </c>
      <c r="F2134" s="4">
        <f ca="1">OFFSET(InputPriceData!E$15,CalculationsAndCharts!$A2134+$A$11,IF($C$7,8,0),1,1)</f>
        <v>99.52</v>
      </c>
      <c r="G2134" s="4">
        <f ca="1">OFFSET(InputPriceData!F$15,CalculationsAndCharts!$A2134+$A$11,IF($C$7,8,0),1,1)</f>
        <v>99.93</v>
      </c>
      <c r="H2134" s="138"/>
      <c r="I2134" s="138"/>
      <c r="O2134" s="246">
        <f t="shared" ca="1" si="320"/>
        <v>1.073422964005452</v>
      </c>
      <c r="P2134" s="246">
        <f t="shared" ca="1" si="321"/>
        <v>1.8034419047019528</v>
      </c>
      <c r="Q2134" s="246">
        <f t="shared" ca="1" si="323"/>
        <v>1.846277121925356</v>
      </c>
      <c r="R2134" s="4">
        <f t="shared" ca="1" si="324"/>
        <v>0.97679913989361833</v>
      </c>
      <c r="S2134" s="4">
        <f t="shared" ca="1" si="322"/>
        <v>0.99876533325897854</v>
      </c>
      <c r="W2134" s="246">
        <f t="shared" ca="1" si="325"/>
        <v>1.073422964005452</v>
      </c>
      <c r="X2134" s="246">
        <f t="shared" ca="1" si="326"/>
        <v>1.8034419047019528</v>
      </c>
      <c r="Y2134" s="246">
        <f t="shared" ca="1" si="327"/>
        <v>1.846277121925356</v>
      </c>
      <c r="Z2134" s="4">
        <f t="shared" ca="1" si="328"/>
        <v>0.97679913989361833</v>
      </c>
      <c r="AA2134" s="4">
        <f t="shared" ca="1" si="329"/>
        <v>0.98999042258143299</v>
      </c>
    </row>
    <row r="2135" spans="1:27" x14ac:dyDescent="0.25">
      <c r="A2135">
        <v>2103</v>
      </c>
      <c r="B2135" s="176">
        <f ca="1">OFFSET(InputPriceData!B$15,CalculationsAndCharts!$A2135+$A$11,0,1,1)</f>
        <v>38506</v>
      </c>
      <c r="C2135" s="3">
        <f ca="1">OFFSET(InputPriceData!G$15,CalculationsAndCharts!$A2135+$A$11,IF($C$7,8,0),1,1)</f>
        <v>60999400</v>
      </c>
      <c r="D2135" s="4">
        <f ca="1">OFFSET(InputPriceData!C$15,CalculationsAndCharts!$A2135+$A$11,IF($C$7,8,0),1,1)</f>
        <v>100.35</v>
      </c>
      <c r="E2135" s="4">
        <f ca="1">OFFSET(InputPriceData!D$15,CalculationsAndCharts!$A2135+$A$11,IF($C$7,8,0),1,1)</f>
        <v>100.64</v>
      </c>
      <c r="F2135" s="4">
        <f ca="1">OFFSET(InputPriceData!E$15,CalculationsAndCharts!$A2135+$A$11,IF($C$7,8,0),1,1)</f>
        <v>99.67</v>
      </c>
      <c r="G2135" s="4">
        <f ca="1">OFFSET(InputPriceData!F$15,CalculationsAndCharts!$A2135+$A$11,IF($C$7,8,0),1,1)</f>
        <v>100.02</v>
      </c>
      <c r="H2135" s="138"/>
      <c r="I2135" s="138"/>
      <c r="O2135" s="246">
        <f t="shared" ca="1" si="320"/>
        <v>1.2856067368719291</v>
      </c>
      <c r="P2135" s="246">
        <f t="shared" ca="1" si="321"/>
        <v>1.8630445226290171</v>
      </c>
      <c r="Q2135" s="246">
        <f t="shared" ca="1" si="323"/>
        <v>1.8630445226290171</v>
      </c>
      <c r="R2135" s="4">
        <f t="shared" ca="1" si="324"/>
        <v>1</v>
      </c>
      <c r="S2135" s="4">
        <f t="shared" ca="1" si="322"/>
        <v>1</v>
      </c>
      <c r="W2135" s="246">
        <f t="shared" ca="1" si="325"/>
        <v>1.2856067368719291</v>
      </c>
      <c r="X2135" s="246">
        <f t="shared" ca="1" si="326"/>
        <v>1.8630445226290171</v>
      </c>
      <c r="Y2135" s="246">
        <f t="shared" ca="1" si="327"/>
        <v>1.8630445226290171</v>
      </c>
      <c r="Z2135" s="4">
        <f t="shared" ca="1" si="328"/>
        <v>1</v>
      </c>
      <c r="AA2135" s="4">
        <f t="shared" ca="1" si="329"/>
        <v>1</v>
      </c>
    </row>
    <row r="2136" spans="1:27" x14ac:dyDescent="0.25">
      <c r="A2136">
        <v>2104</v>
      </c>
      <c r="B2136" s="176">
        <f ca="1">OFFSET(InputPriceData!B$15,CalculationsAndCharts!$A2136+$A$11,0,1,1)</f>
        <v>38505</v>
      </c>
      <c r="C2136" s="3">
        <f ca="1">OFFSET(InputPriceData!G$15,CalculationsAndCharts!$A2136+$A$11,IF($C$7,8,0),1,1)</f>
        <v>39704500</v>
      </c>
      <c r="D2136" s="4">
        <f ca="1">OFFSET(InputPriceData!C$15,CalculationsAndCharts!$A2136+$A$11,IF($C$7,8,0),1,1)</f>
        <v>100.09</v>
      </c>
      <c r="E2136" s="4">
        <f ca="1">OFFSET(InputPriceData!D$15,CalculationsAndCharts!$A2136+$A$11,IF($C$7,8,0),1,1)</f>
        <v>100.6</v>
      </c>
      <c r="F2136" s="4">
        <f ca="1">OFFSET(InputPriceData!E$15,CalculationsAndCharts!$A2136+$A$11,IF($C$7,8,0),1,1)</f>
        <v>99.98</v>
      </c>
      <c r="G2136" s="4">
        <f ca="1">OFFSET(InputPriceData!F$15,CalculationsAndCharts!$A2136+$A$11,IF($C$7,8,0),1,1)</f>
        <v>100.53</v>
      </c>
      <c r="H2136" s="138"/>
      <c r="I2136" s="138"/>
      <c r="O2136" s="246">
        <f t="shared" ca="1" si="320"/>
        <v>1.954158098016946</v>
      </c>
      <c r="P2136" s="246">
        <f t="shared" ca="1" si="321"/>
        <v>1.871766307524821</v>
      </c>
      <c r="Q2136" s="246">
        <f t="shared" ca="1" si="323"/>
        <v>1.871766307524821</v>
      </c>
      <c r="R2136" s="4">
        <f t="shared" ca="1" si="324"/>
        <v>1</v>
      </c>
      <c r="S2136" s="4">
        <f t="shared" ca="1" si="322"/>
        <v>1</v>
      </c>
      <c r="W2136" s="246">
        <f t="shared" ca="1" si="325"/>
        <v>1.954158098016946</v>
      </c>
      <c r="X2136" s="246">
        <f t="shared" ca="1" si="326"/>
        <v>1.871766307524821</v>
      </c>
      <c r="Y2136" s="246">
        <f t="shared" ca="1" si="327"/>
        <v>1.871766307524821</v>
      </c>
      <c r="Z2136" s="4">
        <f t="shared" ca="1" si="328"/>
        <v>1</v>
      </c>
      <c r="AA2136" s="4">
        <f t="shared" ca="1" si="329"/>
        <v>1</v>
      </c>
    </row>
    <row r="2137" spans="1:27" x14ac:dyDescent="0.25">
      <c r="A2137">
        <v>2105</v>
      </c>
      <c r="B2137" s="176">
        <f ca="1">OFFSET(InputPriceData!B$15,CalculationsAndCharts!$A2137+$A$11,0,1,1)</f>
        <v>38504</v>
      </c>
      <c r="C2137" s="3">
        <f ca="1">OFFSET(InputPriceData!G$15,CalculationsAndCharts!$A2137+$A$11,IF($C$7,8,0),1,1)</f>
        <v>69611000</v>
      </c>
      <c r="D2137" s="4">
        <f ca="1">OFFSET(InputPriceData!C$15,CalculationsAndCharts!$A2137+$A$11,IF($C$7,8,0),1,1)</f>
        <v>99.49</v>
      </c>
      <c r="E2137" s="4">
        <f ca="1">OFFSET(InputPriceData!D$15,CalculationsAndCharts!$A2137+$A$11,IF($C$7,8,0),1,1)</f>
        <v>100.66</v>
      </c>
      <c r="F2137" s="4">
        <f ca="1">OFFSET(InputPriceData!E$15,CalculationsAndCharts!$A2137+$A$11,IF($C$7,8,0),1,1)</f>
        <v>99.44</v>
      </c>
      <c r="G2137" s="4">
        <f ca="1">OFFSET(InputPriceData!F$15,CalculationsAndCharts!$A2137+$A$11,IF($C$7,8,0),1,1)</f>
        <v>100.31</v>
      </c>
      <c r="H2137" s="138"/>
      <c r="I2137" s="138"/>
      <c r="O2137" s="246">
        <f t="shared" ca="1" si="320"/>
        <v>1.9172643186900651</v>
      </c>
      <c r="P2137" s="246">
        <f t="shared" ca="1" si="321"/>
        <v>1.8543323170271246</v>
      </c>
      <c r="Q2137" s="246">
        <f t="shared" ca="1" si="323"/>
        <v>1.8543323170271246</v>
      </c>
      <c r="R2137" s="4">
        <f t="shared" ca="1" si="324"/>
        <v>1</v>
      </c>
      <c r="S2137" s="4">
        <f t="shared" ca="1" si="322"/>
        <v>1</v>
      </c>
      <c r="W2137" s="246">
        <f t="shared" ca="1" si="325"/>
        <v>1.9172643186900651</v>
      </c>
      <c r="X2137" s="246">
        <f t="shared" ca="1" si="326"/>
        <v>1.8543323170271246</v>
      </c>
      <c r="Y2137" s="246">
        <f t="shared" ca="1" si="327"/>
        <v>1.8543323170271246</v>
      </c>
      <c r="Z2137" s="4">
        <f t="shared" ca="1" si="328"/>
        <v>1</v>
      </c>
      <c r="AA2137" s="4">
        <f t="shared" ca="1" si="329"/>
        <v>1</v>
      </c>
    </row>
    <row r="2138" spans="1:27" x14ac:dyDescent="0.25">
      <c r="A2138">
        <v>2106</v>
      </c>
      <c r="B2138" s="176">
        <f ca="1">OFFSET(InputPriceData!B$15,CalculationsAndCharts!$A2138+$A$11,0,1,1)</f>
        <v>38503</v>
      </c>
      <c r="C2138" s="3">
        <f ca="1">OFFSET(InputPriceData!G$15,CalculationsAndCharts!$A2138+$A$11,IF($C$7,8,0),1,1)</f>
        <v>43377200</v>
      </c>
      <c r="D2138" s="4">
        <f ca="1">OFFSET(InputPriceData!C$15,CalculationsAndCharts!$A2138+$A$11,IF($C$7,8,0),1,1)</f>
        <v>99.96</v>
      </c>
      <c r="E2138" s="4">
        <f ca="1">OFFSET(InputPriceData!D$15,CalculationsAndCharts!$A2138+$A$11,IF($C$7,8,0),1,1)</f>
        <v>100.03</v>
      </c>
      <c r="F2138" s="4">
        <f ca="1">OFFSET(InputPriceData!E$15,CalculationsAndCharts!$A2138+$A$11,IF($C$7,8,0),1,1)</f>
        <v>99.39</v>
      </c>
      <c r="G2138" s="4">
        <f ca="1">OFFSET(InputPriceData!F$15,CalculationsAndCharts!$A2138+$A$11,IF($C$7,8,0),1,1)</f>
        <v>99.46</v>
      </c>
      <c r="H2138" s="138"/>
      <c r="I2138" s="138"/>
      <c r="O2138" s="246">
        <f t="shared" ca="1" si="320"/>
        <v>1.2140313360450719</v>
      </c>
      <c r="P2138" s="246">
        <f t="shared" ca="1" si="321"/>
        <v>1.8371743170167849</v>
      </c>
      <c r="Q2138" s="246">
        <f t="shared" ca="1" si="323"/>
        <v>1.8371743170167849</v>
      </c>
      <c r="R2138" s="4">
        <f t="shared" ca="1" si="324"/>
        <v>1</v>
      </c>
      <c r="S2138" s="4">
        <f t="shared" ca="1" si="322"/>
        <v>1</v>
      </c>
      <c r="W2138" s="246">
        <f t="shared" ca="1" si="325"/>
        <v>1.2140313360450719</v>
      </c>
      <c r="X2138" s="246">
        <f t="shared" ca="1" si="326"/>
        <v>1.8371743170167849</v>
      </c>
      <c r="Y2138" s="246">
        <f t="shared" ca="1" si="327"/>
        <v>1.8371743170167849</v>
      </c>
      <c r="Z2138" s="4">
        <f t="shared" ca="1" si="328"/>
        <v>1</v>
      </c>
      <c r="AA2138" s="4">
        <f t="shared" ca="1" si="329"/>
        <v>1</v>
      </c>
    </row>
    <row r="2139" spans="1:27" x14ac:dyDescent="0.25">
      <c r="A2139">
        <v>2107</v>
      </c>
      <c r="B2139" s="176">
        <f ca="1">OFFSET(InputPriceData!B$15,CalculationsAndCharts!$A2139+$A$11,0,1,1)</f>
        <v>38499</v>
      </c>
      <c r="C2139" s="3">
        <f ca="1">OFFSET(InputPriceData!G$15,CalculationsAndCharts!$A2139+$A$11,IF($C$7,8,0),1,1)</f>
        <v>24596100</v>
      </c>
      <c r="D2139" s="4">
        <f ca="1">OFFSET(InputPriceData!C$15,CalculationsAndCharts!$A2139+$A$11,IF($C$7,8,0),1,1)</f>
        <v>99.94</v>
      </c>
      <c r="E2139" s="4">
        <f ca="1">OFFSET(InputPriceData!D$15,CalculationsAndCharts!$A2139+$A$11,IF($C$7,8,0),1,1)</f>
        <v>100.1</v>
      </c>
      <c r="F2139" s="4">
        <f ca="1">OFFSET(InputPriceData!E$15,CalculationsAndCharts!$A2139+$A$11,IF($C$7,8,0),1,1)</f>
        <v>99.73</v>
      </c>
      <c r="G2139" s="4">
        <f ca="1">OFFSET(InputPriceData!F$15,CalculationsAndCharts!$A2139+$A$11,IF($C$7,8,0),1,1)</f>
        <v>100.1</v>
      </c>
      <c r="H2139" s="138"/>
      <c r="I2139" s="138"/>
      <c r="O2139" s="246">
        <f t="shared" ca="1" si="320"/>
        <v>2.0014045865640693</v>
      </c>
      <c r="P2139" s="246">
        <f t="shared" ca="1" si="321"/>
        <v>1.7769665412205771</v>
      </c>
      <c r="Q2139" s="246">
        <f t="shared" ca="1" si="323"/>
        <v>1.7769665412205771</v>
      </c>
      <c r="R2139" s="4">
        <f t="shared" ca="1" si="324"/>
        <v>1</v>
      </c>
      <c r="S2139" s="4">
        <f t="shared" ca="1" si="322"/>
        <v>1</v>
      </c>
      <c r="W2139" s="246">
        <f t="shared" ca="1" si="325"/>
        <v>2.0014045865640693</v>
      </c>
      <c r="X2139" s="246">
        <f t="shared" ca="1" si="326"/>
        <v>1.7769665412205771</v>
      </c>
      <c r="Y2139" s="246">
        <f t="shared" ca="1" si="327"/>
        <v>1.7769665412205771</v>
      </c>
      <c r="Z2139" s="4">
        <f t="shared" ca="1" si="328"/>
        <v>1</v>
      </c>
      <c r="AA2139" s="4">
        <f t="shared" ca="1" si="329"/>
        <v>1</v>
      </c>
    </row>
    <row r="2140" spans="1:27" x14ac:dyDescent="0.25">
      <c r="A2140">
        <v>2108</v>
      </c>
      <c r="B2140" s="176">
        <f ca="1">OFFSET(InputPriceData!B$15,CalculationsAndCharts!$A2140+$A$11,0,1,1)</f>
        <v>38498</v>
      </c>
      <c r="C2140" s="3">
        <f ca="1">OFFSET(InputPriceData!G$15,CalculationsAndCharts!$A2140+$A$11,IF($C$7,8,0),1,1)</f>
        <v>43256200</v>
      </c>
      <c r="D2140" s="4">
        <f ca="1">OFFSET(InputPriceData!C$15,CalculationsAndCharts!$A2140+$A$11,IF($C$7,8,0),1,1)</f>
        <v>99.72</v>
      </c>
      <c r="E2140" s="4">
        <f ca="1">OFFSET(InputPriceData!D$15,CalculationsAndCharts!$A2140+$A$11,IF($C$7,8,0),1,1)</f>
        <v>100.07</v>
      </c>
      <c r="F2140" s="4">
        <f ca="1">OFFSET(InputPriceData!E$15,CalculationsAndCharts!$A2140+$A$11,IF($C$7,8,0),1,1)</f>
        <v>99.58</v>
      </c>
      <c r="G2140" s="4">
        <f ca="1">OFFSET(InputPriceData!F$15,CalculationsAndCharts!$A2140+$A$11,IF($C$7,8,0),1,1)</f>
        <v>99.94</v>
      </c>
      <c r="H2140" s="138"/>
      <c r="I2140" s="138"/>
      <c r="O2140" s="246">
        <f t="shared" ca="1" si="320"/>
        <v>2.021061883815813</v>
      </c>
      <c r="P2140" s="246">
        <f t="shared" ca="1" si="321"/>
        <v>1.662233605586348</v>
      </c>
      <c r="Q2140" s="246">
        <f t="shared" ca="1" si="323"/>
        <v>1.662233605586348</v>
      </c>
      <c r="R2140" s="4">
        <f t="shared" ca="1" si="324"/>
        <v>1</v>
      </c>
      <c r="S2140" s="4">
        <f t="shared" ca="1" si="322"/>
        <v>1</v>
      </c>
      <c r="W2140" s="246">
        <f t="shared" ca="1" si="325"/>
        <v>2.021061883815813</v>
      </c>
      <c r="X2140" s="246">
        <f t="shared" ca="1" si="326"/>
        <v>1.662233605586348</v>
      </c>
      <c r="Y2140" s="246">
        <f t="shared" ca="1" si="327"/>
        <v>1.662233605586348</v>
      </c>
      <c r="Z2140" s="4">
        <f t="shared" ca="1" si="328"/>
        <v>1</v>
      </c>
      <c r="AA2140" s="4">
        <f t="shared" ca="1" si="329"/>
        <v>1</v>
      </c>
    </row>
    <row r="2141" spans="1:27" x14ac:dyDescent="0.25">
      <c r="A2141">
        <v>2109</v>
      </c>
      <c r="B2141" s="176">
        <f ca="1">OFFSET(InputPriceData!B$15,CalculationsAndCharts!$A2141+$A$11,0,1,1)</f>
        <v>38497</v>
      </c>
      <c r="C2141" s="3">
        <f ca="1">OFFSET(InputPriceData!G$15,CalculationsAndCharts!$A2141+$A$11,IF($C$7,8,0),1,1)</f>
        <v>47608800</v>
      </c>
      <c r="D2141" s="4">
        <f ca="1">OFFSET(InputPriceData!C$15,CalculationsAndCharts!$A2141+$A$11,IF($C$7,8,0),1,1)</f>
        <v>99.35</v>
      </c>
      <c r="E2141" s="4">
        <f ca="1">OFFSET(InputPriceData!D$15,CalculationsAndCharts!$A2141+$A$11,IF($C$7,8,0),1,1)</f>
        <v>99.78</v>
      </c>
      <c r="F2141" s="4">
        <f ca="1">OFFSET(InputPriceData!E$15,CalculationsAndCharts!$A2141+$A$11,IF($C$7,8,0),1,1)</f>
        <v>98.92</v>
      </c>
      <c r="G2141" s="4">
        <f ca="1">OFFSET(InputPriceData!F$15,CalculationsAndCharts!$A2141+$A$11,IF($C$7,8,0),1,1)</f>
        <v>99.4</v>
      </c>
      <c r="H2141" s="138"/>
      <c r="I2141" s="138"/>
      <c r="O2141" s="246">
        <f t="shared" ca="1" si="320"/>
        <v>1.6409104111301507</v>
      </c>
      <c r="P2141" s="246">
        <f t="shared" ca="1" si="321"/>
        <v>1.5263323411923508</v>
      </c>
      <c r="Q2141" s="246">
        <f t="shared" ca="1" si="323"/>
        <v>1.5357118977904751</v>
      </c>
      <c r="R2141" s="4">
        <f t="shared" ca="1" si="324"/>
        <v>0.99389237225314253</v>
      </c>
      <c r="S2141" s="4">
        <f t="shared" ca="1" si="322"/>
        <v>0.9996776132150994</v>
      </c>
      <c r="W2141" s="246">
        <f t="shared" ca="1" si="325"/>
        <v>1.6409104111301507</v>
      </c>
      <c r="X2141" s="246">
        <f t="shared" ca="1" si="326"/>
        <v>1.5263323411923508</v>
      </c>
      <c r="Y2141" s="246">
        <f t="shared" ca="1" si="327"/>
        <v>1.5357118977904751</v>
      </c>
      <c r="Z2141" s="4">
        <f t="shared" ca="1" si="328"/>
        <v>0.99389237225314253</v>
      </c>
      <c r="AA2141" s="4">
        <f t="shared" ca="1" si="329"/>
        <v>0.99737786953798535</v>
      </c>
    </row>
    <row r="2142" spans="1:27" x14ac:dyDescent="0.25">
      <c r="A2142">
        <v>2110</v>
      </c>
      <c r="B2142" s="176">
        <f ca="1">OFFSET(InputPriceData!B$15,CalculationsAndCharts!$A2142+$A$11,0,1,1)</f>
        <v>38496</v>
      </c>
      <c r="C2142" s="3">
        <f ca="1">OFFSET(InputPriceData!G$15,CalculationsAndCharts!$A2142+$A$11,IF($C$7,8,0),1,1)</f>
        <v>50654100</v>
      </c>
      <c r="D2142" s="4">
        <f ca="1">OFFSET(InputPriceData!C$15,CalculationsAndCharts!$A2142+$A$11,IF($C$7,8,0),1,1)</f>
        <v>99.43</v>
      </c>
      <c r="E2142" s="4">
        <f ca="1">OFFSET(InputPriceData!D$15,CalculationsAndCharts!$A2142+$A$11,IF($C$7,8,0),1,1)</f>
        <v>99.75</v>
      </c>
      <c r="F2142" s="4">
        <f ca="1">OFFSET(InputPriceData!E$15,CalculationsAndCharts!$A2142+$A$11,IF($C$7,8,0),1,1)</f>
        <v>99.23</v>
      </c>
      <c r="G2142" s="4">
        <f ca="1">OFFSET(InputPriceData!F$15,CalculationsAndCharts!$A2142+$A$11,IF($C$7,8,0),1,1)</f>
        <v>99.48</v>
      </c>
      <c r="H2142" s="138"/>
      <c r="I2142" s="138"/>
      <c r="O2142" s="246">
        <f t="shared" ca="1" si="320"/>
        <v>1.8705309002970592</v>
      </c>
      <c r="P2142" s="246">
        <f t="shared" ca="1" si="321"/>
        <v>1.351960156611784</v>
      </c>
      <c r="Q2142" s="246">
        <f t="shared" ca="1" si="323"/>
        <v>1.5496588272355956</v>
      </c>
      <c r="R2142" s="4">
        <f t="shared" ca="1" si="324"/>
        <v>0.8724243897113263</v>
      </c>
      <c r="S2142" s="4">
        <f t="shared" ca="1" si="322"/>
        <v>0.9928536354383497</v>
      </c>
      <c r="W2142" s="246">
        <f t="shared" ca="1" si="325"/>
        <v>1.8705309002970592</v>
      </c>
      <c r="X2142" s="246">
        <f t="shared" ca="1" si="326"/>
        <v>1.351960156611784</v>
      </c>
      <c r="Y2142" s="246">
        <f t="shared" ca="1" si="327"/>
        <v>1.5496588272355956</v>
      </c>
      <c r="Z2142" s="4">
        <f t="shared" ca="1" si="328"/>
        <v>0.8724243897113263</v>
      </c>
      <c r="AA2142" s="4">
        <f t="shared" ca="1" si="329"/>
        <v>0.94325642525394293</v>
      </c>
    </row>
    <row r="2143" spans="1:27" x14ac:dyDescent="0.25">
      <c r="A2143">
        <v>2111</v>
      </c>
      <c r="B2143" s="176">
        <f ca="1">OFFSET(InputPriceData!B$15,CalculationsAndCharts!$A2143+$A$11,0,1,1)</f>
        <v>38495</v>
      </c>
      <c r="C2143" s="3">
        <f ca="1">OFFSET(InputPriceData!G$15,CalculationsAndCharts!$A2143+$A$11,IF($C$7,8,0),1,1)</f>
        <v>51047900</v>
      </c>
      <c r="D2143" s="4">
        <f ca="1">OFFSET(InputPriceData!C$15,CalculationsAndCharts!$A2143+$A$11,IF($C$7,8,0),1,1)</f>
        <v>99.24</v>
      </c>
      <c r="E2143" s="4">
        <f ca="1">OFFSET(InputPriceData!D$15,CalculationsAndCharts!$A2143+$A$11,IF($C$7,8,0),1,1)</f>
        <v>99.93</v>
      </c>
      <c r="F2143" s="4">
        <f ca="1">OFFSET(InputPriceData!E$15,CalculationsAndCharts!$A2143+$A$11,IF($C$7,8,0),1,1)</f>
        <v>99.22</v>
      </c>
      <c r="G2143" s="4">
        <f ca="1">OFFSET(InputPriceData!F$15,CalculationsAndCharts!$A2143+$A$11,IF($C$7,8,0),1,1)</f>
        <v>99.71</v>
      </c>
      <c r="H2143" s="138"/>
      <c r="I2143" s="138"/>
      <c r="O2143" s="246">
        <f t="shared" ca="1" si="320"/>
        <v>2.2745240489973026</v>
      </c>
      <c r="P2143" s="246">
        <f t="shared" ca="1" si="321"/>
        <v>1.1298117927383888</v>
      </c>
      <c r="Q2143" s="246">
        <f t="shared" ca="1" si="323"/>
        <v>1.5637324190066555</v>
      </c>
      <c r="R2143" s="4">
        <f t="shared" ca="1" si="324"/>
        <v>0.72250966917734549</v>
      </c>
      <c r="S2143" s="4">
        <f t="shared" ca="1" si="322"/>
        <v>0.98318504059741052</v>
      </c>
      <c r="W2143" s="246">
        <f t="shared" ca="1" si="325"/>
        <v>2.2745240489973026</v>
      </c>
      <c r="X2143" s="246">
        <f t="shared" ca="1" si="326"/>
        <v>1.1298117927383888</v>
      </c>
      <c r="Y2143" s="246">
        <f t="shared" ca="1" si="327"/>
        <v>1.5637324190066555</v>
      </c>
      <c r="Z2143" s="4">
        <f t="shared" ca="1" si="328"/>
        <v>0.72250966917734549</v>
      </c>
      <c r="AA2143" s="4">
        <f t="shared" ca="1" si="329"/>
        <v>0.87083498919640479</v>
      </c>
    </row>
    <row r="2144" spans="1:27" x14ac:dyDescent="0.25">
      <c r="A2144">
        <v>2112</v>
      </c>
      <c r="B2144" s="176">
        <f ca="1">OFFSET(InputPriceData!B$15,CalculationsAndCharts!$A2144+$A$11,0,1,1)</f>
        <v>38492</v>
      </c>
      <c r="C2144" s="3">
        <f ca="1">OFFSET(InputPriceData!G$15,CalculationsAndCharts!$A2144+$A$11,IF($C$7,8,0),1,1)</f>
        <v>46345500</v>
      </c>
      <c r="D2144" s="4">
        <f ca="1">OFFSET(InputPriceData!C$15,CalculationsAndCharts!$A2144+$A$11,IF($C$7,8,0),1,1)</f>
        <v>99.34</v>
      </c>
      <c r="E2144" s="4">
        <f ca="1">OFFSET(InputPriceData!D$15,CalculationsAndCharts!$A2144+$A$11,IF($C$7,8,0),1,1)</f>
        <v>99.38</v>
      </c>
      <c r="F2144" s="4">
        <f ca="1">OFFSET(InputPriceData!E$15,CalculationsAndCharts!$A2144+$A$11,IF($C$7,8,0),1,1)</f>
        <v>98.84</v>
      </c>
      <c r="G2144" s="4">
        <f ca="1">OFFSET(InputPriceData!F$15,CalculationsAndCharts!$A2144+$A$11,IF($C$7,8,0),1,1)</f>
        <v>99.16</v>
      </c>
      <c r="H2144" s="138"/>
      <c r="I2144" s="138"/>
      <c r="O2144" s="246">
        <f t="shared" ca="1" si="320"/>
        <v>1.8955241857913814</v>
      </c>
      <c r="P2144" s="246">
        <f t="shared" ca="1" si="321"/>
        <v>0.89956984212937274</v>
      </c>
      <c r="Q2144" s="246">
        <f t="shared" ca="1" si="323"/>
        <v>1.5779338234174123</v>
      </c>
      <c r="R2144" s="4">
        <f t="shared" ca="1" si="324"/>
        <v>0.57009351645757123</v>
      </c>
      <c r="S2144" s="4">
        <f t="shared" ca="1" si="322"/>
        <v>0.97158740448546721</v>
      </c>
      <c r="W2144" s="246">
        <f t="shared" ca="1" si="325"/>
        <v>1.8955241857913814</v>
      </c>
      <c r="X2144" s="246">
        <f t="shared" ca="1" si="326"/>
        <v>0.89956984212937274</v>
      </c>
      <c r="Y2144" s="246">
        <f t="shared" ca="1" si="327"/>
        <v>1.5779338234174123</v>
      </c>
      <c r="Z2144" s="4">
        <f t="shared" ca="1" si="328"/>
        <v>0.57009351645757123</v>
      </c>
      <c r="AA2144" s="4">
        <f t="shared" ca="1" si="329"/>
        <v>0.78995437049171224</v>
      </c>
    </row>
    <row r="2145" spans="1:27" x14ac:dyDescent="0.25">
      <c r="A2145">
        <v>2113</v>
      </c>
      <c r="B2145" s="176">
        <f ca="1">OFFSET(InputPriceData!B$15,CalculationsAndCharts!$A2145+$A$11,0,1,1)</f>
        <v>38491</v>
      </c>
      <c r="C2145" s="3">
        <f ca="1">OFFSET(InputPriceData!G$15,CalculationsAndCharts!$A2145+$A$11,IF($C$7,8,0),1,1)</f>
        <v>61768100</v>
      </c>
      <c r="D2145" s="4">
        <f ca="1">OFFSET(InputPriceData!C$15,CalculationsAndCharts!$A2145+$A$11,IF($C$7,8,0),1,1)</f>
        <v>99.08</v>
      </c>
      <c r="E2145" s="4">
        <f ca="1">OFFSET(InputPriceData!D$15,CalculationsAndCharts!$A2145+$A$11,IF($C$7,8,0),1,1)</f>
        <v>99.4</v>
      </c>
      <c r="F2145" s="4">
        <f ca="1">OFFSET(InputPriceData!E$15,CalculationsAndCharts!$A2145+$A$11,IF($C$7,8,0),1,1)</f>
        <v>98.81</v>
      </c>
      <c r="G2145" s="4">
        <f ca="1">OFFSET(InputPriceData!F$15,CalculationsAndCharts!$A2145+$A$11,IF($C$7,8,0),1,1)</f>
        <v>99.3</v>
      </c>
      <c r="H2145" s="138"/>
      <c r="I2145" s="138"/>
      <c r="O2145" s="246">
        <f t="shared" ref="O2145:O2208" ca="1" si="330">$N$38*(G2145-2*G2146+G2147)+2*$N$36*O2146-$N$37*O2147</f>
        <v>2.1990944704020707</v>
      </c>
      <c r="P2145" s="246">
        <f t="shared" ref="P2145:P2208" ca="1" si="331">$N$41*(O2145+O2146)/2+$N$42*P2146+$N$43*P2147</f>
        <v>0.68661465856955228</v>
      </c>
      <c r="Q2145" s="246">
        <f t="shared" ca="1" si="323"/>
        <v>1.5922642012284685</v>
      </c>
      <c r="R2145" s="4">
        <f t="shared" ca="1" si="324"/>
        <v>0.4312190514864388</v>
      </c>
      <c r="S2145" s="4">
        <f t="shared" ref="S2145:S2208" ca="1" si="332">(R2145+$A$21)/($A$21*R2145+1)</f>
        <v>0.959024413383878</v>
      </c>
      <c r="W2145" s="246">
        <f t="shared" ca="1" si="325"/>
        <v>2.1990944704020707</v>
      </c>
      <c r="X2145" s="246">
        <f t="shared" ca="1" si="326"/>
        <v>0.68661465856955228</v>
      </c>
      <c r="Y2145" s="246">
        <f t="shared" ca="1" si="327"/>
        <v>1.5922642012284685</v>
      </c>
      <c r="Z2145" s="4">
        <f t="shared" ca="1" si="328"/>
        <v>0.4312190514864388</v>
      </c>
      <c r="AA2145" s="4">
        <f t="shared" ca="1" si="329"/>
        <v>0.70893631360041365</v>
      </c>
    </row>
    <row r="2146" spans="1:27" x14ac:dyDescent="0.25">
      <c r="A2146">
        <v>2114</v>
      </c>
      <c r="B2146" s="176">
        <f ca="1">OFFSET(InputPriceData!B$15,CalculationsAndCharts!$A2146+$A$11,0,1,1)</f>
        <v>38490</v>
      </c>
      <c r="C2146" s="3">
        <f ca="1">OFFSET(InputPriceData!G$15,CalculationsAndCharts!$A2146+$A$11,IF($C$7,8,0),1,1)</f>
        <v>77944900</v>
      </c>
      <c r="D2146" s="4">
        <f ca="1">OFFSET(InputPriceData!C$15,CalculationsAndCharts!$A2146+$A$11,IF($C$7,8,0),1,1)</f>
        <v>98.31</v>
      </c>
      <c r="E2146" s="4">
        <f ca="1">OFFSET(InputPriceData!D$15,CalculationsAndCharts!$A2146+$A$11,IF($C$7,8,0),1,1)</f>
        <v>99.13</v>
      </c>
      <c r="F2146" s="4">
        <f ca="1">OFFSET(InputPriceData!E$15,CalculationsAndCharts!$A2146+$A$11,IF($C$7,8,0),1,1)</f>
        <v>98.24</v>
      </c>
      <c r="G2146" s="4">
        <f ca="1">OFFSET(InputPriceData!F$15,CalculationsAndCharts!$A2146+$A$11,IF($C$7,8,0),1,1)</f>
        <v>98.89</v>
      </c>
      <c r="H2146" s="138"/>
      <c r="I2146" s="138"/>
      <c r="O2146" s="246">
        <f t="shared" ca="1" si="330"/>
        <v>1.9510635955398585</v>
      </c>
      <c r="P2146" s="246">
        <f t="shared" ca="1" si="331"/>
        <v>0.52220499284772059</v>
      </c>
      <c r="Q2146" s="246">
        <f t="shared" ref="Q2146:Q2209" ca="1" si="333">IF(ABS(P2146)&gt;(Q2147*0.991),ABS(P2146),(Q2147*0.991))</f>
        <v>1.6067247237421478</v>
      </c>
      <c r="R2146" s="4">
        <f t="shared" ref="R2146:R2209" ca="1" si="334">IF(Q2146&gt;0,P2146/Q2146,R2147)</f>
        <v>0.32501211012143838</v>
      </c>
      <c r="S2146" s="4">
        <f t="shared" ca="1" si="332"/>
        <v>0.94777700595455594</v>
      </c>
      <c r="W2146" s="246">
        <f t="shared" ref="W2146:W2209" ca="1" si="335">$V$38*(G2146-2*G2147+G2148)+2*$V$36*W2147-$V$37*W2148</f>
        <v>1.9510635955398585</v>
      </c>
      <c r="X2146" s="246">
        <f t="shared" ref="X2146:X2209" ca="1" si="336">$V$41*(W2146+W2147)/2+$V$42*X2147+$V$43*X2148</f>
        <v>0.52220499284772059</v>
      </c>
      <c r="Y2146" s="246">
        <f t="shared" ref="Y2146:Y2209" ca="1" si="337">IF(ABS(X2146)&gt;(Y2147*0.991),ABS(X2146),(Y2147*0.991))</f>
        <v>1.6067247237421478</v>
      </c>
      <c r="Z2146" s="4">
        <f t="shared" ref="Z2146:Z2209" ca="1" si="338">IF(Y2146&gt;0,X2146/Y2146,Z2147)</f>
        <v>0.32501211012143838</v>
      </c>
      <c r="AA2146" s="4">
        <f t="shared" ref="AA2146:AA2209" ca="1" si="339">(Z2146+$A$26)/($A$26*Z2146+1)</f>
        <v>0.64160088688104111</v>
      </c>
    </row>
    <row r="2147" spans="1:27" x14ac:dyDescent="0.25">
      <c r="A2147">
        <v>2115</v>
      </c>
      <c r="B2147" s="176">
        <f ca="1">OFFSET(InputPriceData!B$15,CalculationsAndCharts!$A2147+$A$11,0,1,1)</f>
        <v>38489</v>
      </c>
      <c r="C2147" s="3">
        <f ca="1">OFFSET(InputPriceData!G$15,CalculationsAndCharts!$A2147+$A$11,IF($C$7,8,0),1,1)</f>
        <v>61071800</v>
      </c>
      <c r="D2147" s="4">
        <f ca="1">OFFSET(InputPriceData!C$15,CalculationsAndCharts!$A2147+$A$11,IF($C$7,8,0),1,1)</f>
        <v>96.91</v>
      </c>
      <c r="E2147" s="4">
        <f ca="1">OFFSET(InputPriceData!D$15,CalculationsAndCharts!$A2147+$A$11,IF($C$7,8,0),1,1)</f>
        <v>97.98</v>
      </c>
      <c r="F2147" s="4">
        <f ca="1">OFFSET(InputPriceData!E$15,CalculationsAndCharts!$A2147+$A$11,IF($C$7,8,0),1,1)</f>
        <v>96.7</v>
      </c>
      <c r="G2147" s="4">
        <f ca="1">OFFSET(InputPriceData!F$15,CalculationsAndCharts!$A2147+$A$11,IF($C$7,8,0),1,1)</f>
        <v>97.88</v>
      </c>
      <c r="H2147" s="138"/>
      <c r="I2147" s="138"/>
      <c r="O2147" s="246">
        <f t="shared" ca="1" si="330"/>
        <v>1.0483788022248564</v>
      </c>
      <c r="P2147" s="246">
        <f t="shared" ca="1" si="331"/>
        <v>0.45716881301707718</v>
      </c>
      <c r="Q2147" s="246">
        <f t="shared" ca="1" si="333"/>
        <v>1.6213165728982319</v>
      </c>
      <c r="R2147" s="4">
        <f t="shared" ca="1" si="334"/>
        <v>0.28197381107370761</v>
      </c>
      <c r="S2147" s="4">
        <f t="shared" ca="1" si="332"/>
        <v>0.94273092301268002</v>
      </c>
      <c r="W2147" s="246">
        <f t="shared" ca="1" si="335"/>
        <v>1.0483788022248564</v>
      </c>
      <c r="X2147" s="246">
        <f t="shared" ca="1" si="336"/>
        <v>0.45716881301707718</v>
      </c>
      <c r="Y2147" s="246">
        <f t="shared" ca="1" si="337"/>
        <v>1.6213165728982319</v>
      </c>
      <c r="Z2147" s="4">
        <f t="shared" ca="1" si="338"/>
        <v>0.28197381107370761</v>
      </c>
      <c r="AA2147" s="4">
        <f t="shared" ca="1" si="339"/>
        <v>0.61285067490489675</v>
      </c>
    </row>
    <row r="2148" spans="1:27" x14ac:dyDescent="0.25">
      <c r="A2148">
        <v>2116</v>
      </c>
      <c r="B2148" s="176">
        <f ca="1">OFFSET(InputPriceData!B$15,CalculationsAndCharts!$A2148+$A$11,0,1,1)</f>
        <v>38488</v>
      </c>
      <c r="C2148" s="3">
        <f ca="1">OFFSET(InputPriceData!G$15,CalculationsAndCharts!$A2148+$A$11,IF($C$7,8,0),1,1)</f>
        <v>49207000</v>
      </c>
      <c r="D2148" s="4">
        <f ca="1">OFFSET(InputPriceData!C$15,CalculationsAndCharts!$A2148+$A$11,IF($C$7,8,0),1,1)</f>
        <v>96.31</v>
      </c>
      <c r="E2148" s="4">
        <f ca="1">OFFSET(InputPriceData!D$15,CalculationsAndCharts!$A2148+$A$11,IF($C$7,8,0),1,1)</f>
        <v>97.26</v>
      </c>
      <c r="F2148" s="4">
        <f ca="1">OFFSET(InputPriceData!E$15,CalculationsAndCharts!$A2148+$A$11,IF($C$7,8,0),1,1)</f>
        <v>96.28</v>
      </c>
      <c r="G2148" s="4">
        <f ca="1">OFFSET(InputPriceData!F$15,CalculationsAndCharts!$A2148+$A$11,IF($C$7,8,0),1,1)</f>
        <v>97.23</v>
      </c>
      <c r="H2148" s="138"/>
      <c r="I2148" s="138"/>
      <c r="O2148" s="246">
        <f t="shared" ca="1" si="330"/>
        <v>0.4361755799651828</v>
      </c>
      <c r="P2148" s="246">
        <f t="shared" ca="1" si="331"/>
        <v>0.48420842603225095</v>
      </c>
      <c r="Q2148" s="246">
        <f t="shared" ca="1" si="333"/>
        <v>1.636040941370567</v>
      </c>
      <c r="R2148" s="4">
        <f t="shared" ca="1" si="334"/>
        <v>0.29596351398554432</v>
      </c>
      <c r="S2148" s="4">
        <f t="shared" ca="1" si="332"/>
        <v>0.94440502669255733</v>
      </c>
      <c r="W2148" s="246">
        <f t="shared" ca="1" si="335"/>
        <v>0.4361755799651828</v>
      </c>
      <c r="X2148" s="246">
        <f t="shared" ca="1" si="336"/>
        <v>0.48420842603225095</v>
      </c>
      <c r="Y2148" s="246">
        <f t="shared" ca="1" si="337"/>
        <v>1.636040941370567</v>
      </c>
      <c r="Z2148" s="4">
        <f t="shared" ca="1" si="338"/>
        <v>0.29596351398554432</v>
      </c>
      <c r="AA2148" s="4">
        <f t="shared" ca="1" si="339"/>
        <v>0.62229309369051244</v>
      </c>
    </row>
    <row r="2149" spans="1:27" x14ac:dyDescent="0.25">
      <c r="A2149">
        <v>2117</v>
      </c>
      <c r="B2149" s="176">
        <f ca="1">OFFSET(InputPriceData!B$15,CalculationsAndCharts!$A2149+$A$11,0,1,1)</f>
        <v>38485</v>
      </c>
      <c r="C2149" s="3">
        <f ca="1">OFFSET(InputPriceData!G$15,CalculationsAndCharts!$A2149+$A$11,IF($C$7,8,0),1,1)</f>
        <v>85267000</v>
      </c>
      <c r="D2149" s="4">
        <f ca="1">OFFSET(InputPriceData!C$15,CalculationsAndCharts!$A2149+$A$11,IF($C$7,8,0),1,1)</f>
        <v>96.81</v>
      </c>
      <c r="E2149" s="4">
        <f ca="1">OFFSET(InputPriceData!D$15,CalculationsAndCharts!$A2149+$A$11,IF($C$7,8,0),1,1)</f>
        <v>97.08</v>
      </c>
      <c r="F2149" s="4">
        <f ca="1">OFFSET(InputPriceData!E$15,CalculationsAndCharts!$A2149+$A$11,IF($C$7,8,0),1,1)</f>
        <v>95.56</v>
      </c>
      <c r="G2149" s="4">
        <f ca="1">OFFSET(InputPriceData!F$15,CalculationsAndCharts!$A2149+$A$11,IF($C$7,8,0),1,1)</f>
        <v>96.33</v>
      </c>
      <c r="H2149" s="138"/>
      <c r="I2149" s="138"/>
      <c r="O2149" s="246">
        <f t="shared" ca="1" si="330"/>
        <v>-0.49531657481086988</v>
      </c>
      <c r="P2149" s="246">
        <f t="shared" ca="1" si="331"/>
        <v>0.55816627701370458</v>
      </c>
      <c r="Q2149" s="246">
        <f t="shared" ca="1" si="333"/>
        <v>1.6508990326645478</v>
      </c>
      <c r="R2149" s="4">
        <f t="shared" ca="1" si="334"/>
        <v>0.33809837305000129</v>
      </c>
      <c r="S2149" s="4">
        <f t="shared" ca="1" si="332"/>
        <v>0.94925190179855989</v>
      </c>
      <c r="W2149" s="246">
        <f t="shared" ca="1" si="335"/>
        <v>-0.49531657481086988</v>
      </c>
      <c r="X2149" s="246">
        <f t="shared" ca="1" si="336"/>
        <v>0.55816627701370458</v>
      </c>
      <c r="Y2149" s="246">
        <f t="shared" ca="1" si="337"/>
        <v>1.6508990326645478</v>
      </c>
      <c r="Z2149" s="4">
        <f t="shared" ca="1" si="338"/>
        <v>0.33809837305000129</v>
      </c>
      <c r="AA2149" s="4">
        <f t="shared" ca="1" si="339"/>
        <v>0.65016982855389338</v>
      </c>
    </row>
    <row r="2150" spans="1:27" x14ac:dyDescent="0.25">
      <c r="A2150">
        <v>2118</v>
      </c>
      <c r="B2150" s="176">
        <f ca="1">OFFSET(InputPriceData!B$15,CalculationsAndCharts!$A2150+$A$11,0,1,1)</f>
        <v>38484</v>
      </c>
      <c r="C2150" s="3">
        <f ca="1">OFFSET(InputPriceData!G$15,CalculationsAndCharts!$A2150+$A$11,IF($C$7,8,0),1,1)</f>
        <v>95086800</v>
      </c>
      <c r="D2150" s="4">
        <f ca="1">OFFSET(InputPriceData!C$15,CalculationsAndCharts!$A2150+$A$11,IF($C$7,8,0),1,1)</f>
        <v>97.66</v>
      </c>
      <c r="E2150" s="4">
        <f ca="1">OFFSET(InputPriceData!D$15,CalculationsAndCharts!$A2150+$A$11,IF($C$7,8,0),1,1)</f>
        <v>97.89</v>
      </c>
      <c r="F2150" s="4">
        <f ca="1">OFFSET(InputPriceData!E$15,CalculationsAndCharts!$A2150+$A$11,IF($C$7,8,0),1,1)</f>
        <v>96.52</v>
      </c>
      <c r="G2150" s="4">
        <f ca="1">OFFSET(InputPriceData!F$15,CalculationsAndCharts!$A2150+$A$11,IF($C$7,8,0),1,1)</f>
        <v>96.52</v>
      </c>
      <c r="H2150" s="138"/>
      <c r="I2150" s="138"/>
      <c r="O2150" s="246">
        <f t="shared" ca="1" si="330"/>
        <v>-0.37227017681402746</v>
      </c>
      <c r="P2150" s="246">
        <f t="shared" ca="1" si="331"/>
        <v>0.60107409087692476</v>
      </c>
      <c r="Q2150" s="246">
        <f t="shared" ca="1" si="333"/>
        <v>1.6658920612154873</v>
      </c>
      <c r="R2150" s="4">
        <f t="shared" ca="1" si="334"/>
        <v>0.36081214675959389</v>
      </c>
      <c r="S2150" s="4">
        <f t="shared" ca="1" si="332"/>
        <v>0.95174960908967043</v>
      </c>
      <c r="W2150" s="246">
        <f t="shared" ca="1" si="335"/>
        <v>-0.37227017681402746</v>
      </c>
      <c r="X2150" s="246">
        <f t="shared" ca="1" si="336"/>
        <v>0.60107409087692476</v>
      </c>
      <c r="Y2150" s="246">
        <f t="shared" ca="1" si="337"/>
        <v>1.6658920612154873</v>
      </c>
      <c r="Z2150" s="4">
        <f t="shared" ca="1" si="338"/>
        <v>0.36081214675959389</v>
      </c>
      <c r="AA2150" s="4">
        <f t="shared" ca="1" si="339"/>
        <v>0.6648567851801771</v>
      </c>
    </row>
    <row r="2151" spans="1:27" x14ac:dyDescent="0.25">
      <c r="A2151">
        <v>2119</v>
      </c>
      <c r="B2151" s="176">
        <f ca="1">OFFSET(InputPriceData!B$15,CalculationsAndCharts!$A2151+$A$11,0,1,1)</f>
        <v>38483</v>
      </c>
      <c r="C2151" s="3">
        <f ca="1">OFFSET(InputPriceData!G$15,CalculationsAndCharts!$A2151+$A$11,IF($C$7,8,0),1,1)</f>
        <v>91647400</v>
      </c>
      <c r="D2151" s="4">
        <f ca="1">OFFSET(InputPriceData!C$15,CalculationsAndCharts!$A2151+$A$11,IF($C$7,8,0),1,1)</f>
        <v>97.34</v>
      </c>
      <c r="E2151" s="4">
        <f ca="1">OFFSET(InputPriceData!D$15,CalculationsAndCharts!$A2151+$A$11,IF($C$7,8,0),1,1)</f>
        <v>97.73</v>
      </c>
      <c r="F2151" s="4">
        <f ca="1">OFFSET(InputPriceData!E$15,CalculationsAndCharts!$A2151+$A$11,IF($C$7,8,0),1,1)</f>
        <v>96.44</v>
      </c>
      <c r="G2151" s="4">
        <f ca="1">OFFSET(InputPriceData!F$15,CalculationsAndCharts!$A2151+$A$11,IF($C$7,8,0),1,1)</f>
        <v>97.6</v>
      </c>
      <c r="H2151" s="138"/>
      <c r="I2151" s="138"/>
      <c r="O2151" s="246">
        <f t="shared" ca="1" si="330"/>
        <v>0.69388102405025309</v>
      </c>
      <c r="P2151" s="246">
        <f t="shared" ca="1" si="331"/>
        <v>0.5404771044420128</v>
      </c>
      <c r="Q2151" s="246">
        <f t="shared" ca="1" si="333"/>
        <v>1.6810212524878783</v>
      </c>
      <c r="R2151" s="4">
        <f t="shared" ca="1" si="334"/>
        <v>0.32151711564747759</v>
      </c>
      <c r="S2151" s="4">
        <f t="shared" ca="1" si="332"/>
        <v>0.94737854124175114</v>
      </c>
      <c r="W2151" s="246">
        <f t="shared" ca="1" si="335"/>
        <v>0.69388102405025309</v>
      </c>
      <c r="X2151" s="246">
        <f t="shared" ca="1" si="336"/>
        <v>0.5404771044420128</v>
      </c>
      <c r="Y2151" s="246">
        <f t="shared" ca="1" si="337"/>
        <v>1.6810212524878783</v>
      </c>
      <c r="Z2151" s="4">
        <f t="shared" ca="1" si="338"/>
        <v>0.32151711564747759</v>
      </c>
      <c r="AA2151" s="4">
        <f t="shared" ca="1" si="339"/>
        <v>0.63929890026726355</v>
      </c>
    </row>
    <row r="2152" spans="1:27" x14ac:dyDescent="0.25">
      <c r="A2152">
        <v>2120</v>
      </c>
      <c r="B2152" s="176">
        <f ca="1">OFFSET(InputPriceData!B$15,CalculationsAndCharts!$A2152+$A$11,0,1,1)</f>
        <v>38482</v>
      </c>
      <c r="C2152" s="3">
        <f ca="1">OFFSET(InputPriceData!G$15,CalculationsAndCharts!$A2152+$A$11,IF($C$7,8,0),1,1)</f>
        <v>74613500</v>
      </c>
      <c r="D2152" s="4">
        <f ca="1">OFFSET(InputPriceData!C$15,CalculationsAndCharts!$A2152+$A$11,IF($C$7,8,0),1,1)</f>
        <v>97.69</v>
      </c>
      <c r="E2152" s="4">
        <f ca="1">OFFSET(InputPriceData!D$15,CalculationsAndCharts!$A2152+$A$11,IF($C$7,8,0),1,1)</f>
        <v>97.81</v>
      </c>
      <c r="F2152" s="4">
        <f ca="1">OFFSET(InputPriceData!E$15,CalculationsAndCharts!$A2152+$A$11,IF($C$7,8,0),1,1)</f>
        <v>96.89</v>
      </c>
      <c r="G2152" s="4">
        <f ca="1">OFFSET(InputPriceData!F$15,CalculationsAndCharts!$A2152+$A$11,IF($C$7,8,0),1,1)</f>
        <v>97.06</v>
      </c>
      <c r="H2152" s="138"/>
      <c r="I2152" s="138"/>
      <c r="O2152" s="246">
        <f t="shared" ca="1" si="330"/>
        <v>0.16324307349473666</v>
      </c>
      <c r="P2152" s="246">
        <f t="shared" ca="1" si="331"/>
        <v>0.39921185787821573</v>
      </c>
      <c r="Q2152" s="246">
        <f t="shared" ca="1" si="333"/>
        <v>1.6962878430755584</v>
      </c>
      <c r="R2152" s="4">
        <f t="shared" ca="1" si="334"/>
        <v>0.23534440779484705</v>
      </c>
      <c r="S2152" s="4">
        <f t="shared" ca="1" si="332"/>
        <v>0.93689971092674973</v>
      </c>
      <c r="W2152" s="246">
        <f t="shared" ca="1" si="335"/>
        <v>0.16324307349473666</v>
      </c>
      <c r="X2152" s="246">
        <f t="shared" ca="1" si="336"/>
        <v>0.39921185787821573</v>
      </c>
      <c r="Y2152" s="246">
        <f t="shared" ca="1" si="337"/>
        <v>1.6962878430755584</v>
      </c>
      <c r="Z2152" s="4">
        <f t="shared" ca="1" si="338"/>
        <v>0.23534440779484705</v>
      </c>
      <c r="AA2152" s="4">
        <f t="shared" ca="1" si="339"/>
        <v>0.58068044921904627</v>
      </c>
    </row>
    <row r="2153" spans="1:27" x14ac:dyDescent="0.25">
      <c r="A2153">
        <v>2121</v>
      </c>
      <c r="B2153" s="176">
        <f ca="1">OFFSET(InputPriceData!B$15,CalculationsAndCharts!$A2153+$A$11,0,1,1)</f>
        <v>38481</v>
      </c>
      <c r="C2153" s="3">
        <f ca="1">OFFSET(InputPriceData!G$15,CalculationsAndCharts!$A2153+$A$11,IF($C$7,8,0),1,1)</f>
        <v>43750500</v>
      </c>
      <c r="D2153" s="4">
        <f ca="1">OFFSET(InputPriceData!C$15,CalculationsAndCharts!$A2153+$A$11,IF($C$7,8,0),1,1)</f>
        <v>97.57</v>
      </c>
      <c r="E2153" s="4">
        <f ca="1">OFFSET(InputPriceData!D$15,CalculationsAndCharts!$A2153+$A$11,IF($C$7,8,0),1,1)</f>
        <v>98.3</v>
      </c>
      <c r="F2153" s="4">
        <f ca="1">OFFSET(InputPriceData!E$15,CalculationsAndCharts!$A2153+$A$11,IF($C$7,8,0),1,1)</f>
        <v>97.44</v>
      </c>
      <c r="G2153" s="4">
        <f ca="1">OFFSET(InputPriceData!F$15,CalculationsAndCharts!$A2153+$A$11,IF($C$7,8,0),1,1)</f>
        <v>98.08</v>
      </c>
      <c r="H2153" s="138"/>
      <c r="I2153" s="138"/>
      <c r="O2153" s="246">
        <f t="shared" ca="1" si="330"/>
        <v>1.2146391466150281</v>
      </c>
      <c r="P2153" s="246">
        <f t="shared" ca="1" si="331"/>
        <v>0.18255664682783113</v>
      </c>
      <c r="Q2153" s="246">
        <f t="shared" ca="1" si="333"/>
        <v>1.7116930808027835</v>
      </c>
      <c r="R2153" s="4">
        <f t="shared" ca="1" si="334"/>
        <v>0.10665267557324712</v>
      </c>
      <c r="S2153" s="4">
        <f t="shared" ca="1" si="332"/>
        <v>0.9184892711455519</v>
      </c>
      <c r="W2153" s="246">
        <f t="shared" ca="1" si="335"/>
        <v>1.2146391466150281</v>
      </c>
      <c r="X2153" s="246">
        <f t="shared" ca="1" si="336"/>
        <v>0.18255664682783113</v>
      </c>
      <c r="Y2153" s="246">
        <f t="shared" ca="1" si="337"/>
        <v>1.7116930808027835</v>
      </c>
      <c r="Z2153" s="4">
        <f t="shared" ca="1" si="338"/>
        <v>0.10665267557324712</v>
      </c>
      <c r="AA2153" s="4">
        <f t="shared" ca="1" si="339"/>
        <v>0.48592269342311362</v>
      </c>
    </row>
    <row r="2154" spans="1:27" x14ac:dyDescent="0.25">
      <c r="A2154">
        <v>2122</v>
      </c>
      <c r="B2154" s="176">
        <f ca="1">OFFSET(InputPriceData!B$15,CalculationsAndCharts!$A2154+$A$11,0,1,1)</f>
        <v>38478</v>
      </c>
      <c r="C2154" s="3">
        <f ca="1">OFFSET(InputPriceData!G$15,CalculationsAndCharts!$A2154+$A$11,IF($C$7,8,0),1,1)</f>
        <v>67415400</v>
      </c>
      <c r="D2154" s="4">
        <f ca="1">OFFSET(InputPriceData!C$15,CalculationsAndCharts!$A2154+$A$11,IF($C$7,8,0),1,1)</f>
        <v>98.17</v>
      </c>
      <c r="E2154" s="4">
        <f ca="1">OFFSET(InputPriceData!D$15,CalculationsAndCharts!$A2154+$A$11,IF($C$7,8,0),1,1)</f>
        <v>98.22</v>
      </c>
      <c r="F2154" s="4">
        <f ca="1">OFFSET(InputPriceData!E$15,CalculationsAndCharts!$A2154+$A$11,IF($C$7,8,0),1,1)</f>
        <v>97.45</v>
      </c>
      <c r="G2154" s="4">
        <f ca="1">OFFSET(InputPriceData!F$15,CalculationsAndCharts!$A2154+$A$11,IF($C$7,8,0),1,1)</f>
        <v>97.47</v>
      </c>
      <c r="H2154" s="138"/>
      <c r="I2154" s="138"/>
      <c r="O2154" s="246">
        <f t="shared" ca="1" si="330"/>
        <v>0.6563399387829254</v>
      </c>
      <c r="P2154" s="246">
        <f t="shared" ca="1" si="331"/>
        <v>-9.2878667978865792E-2</v>
      </c>
      <c r="Q2154" s="246">
        <f t="shared" ca="1" si="333"/>
        <v>1.7272382248262195</v>
      </c>
      <c r="R2154" s="4">
        <f t="shared" ca="1" si="334"/>
        <v>-5.3772934528594329E-2</v>
      </c>
      <c r="S2154" s="4">
        <f t="shared" ca="1" si="332"/>
        <v>0.88926354480765257</v>
      </c>
      <c r="W2154" s="246">
        <f t="shared" ca="1" si="335"/>
        <v>0.6563399387829254</v>
      </c>
      <c r="X2154" s="246">
        <f t="shared" ca="1" si="336"/>
        <v>-9.2878667978865792E-2</v>
      </c>
      <c r="Y2154" s="246">
        <f t="shared" ca="1" si="337"/>
        <v>1.7272382248262195</v>
      </c>
      <c r="Z2154" s="4">
        <f t="shared" ca="1" si="338"/>
        <v>-5.3772934528594329E-2</v>
      </c>
      <c r="AA2154" s="4">
        <f t="shared" ca="1" si="339"/>
        <v>0.35383782474490488</v>
      </c>
    </row>
    <row r="2155" spans="1:27" x14ac:dyDescent="0.25">
      <c r="A2155">
        <v>2123</v>
      </c>
      <c r="B2155" s="176">
        <f ca="1">OFFSET(InputPriceData!B$15,CalculationsAndCharts!$A2155+$A$11,0,1,1)</f>
        <v>38477</v>
      </c>
      <c r="C2155" s="3">
        <f ca="1">OFFSET(InputPriceData!G$15,CalculationsAndCharts!$A2155+$A$11,IF($C$7,8,0),1,1)</f>
        <v>96906700</v>
      </c>
      <c r="D2155" s="4">
        <f ca="1">OFFSET(InputPriceData!C$15,CalculationsAndCharts!$A2155+$A$11,IF($C$7,8,0),1,1)</f>
        <v>97.95</v>
      </c>
      <c r="E2155" s="4">
        <f ca="1">OFFSET(InputPriceData!D$15,CalculationsAndCharts!$A2155+$A$11,IF($C$7,8,0),1,1)</f>
        <v>98.23</v>
      </c>
      <c r="F2155" s="4">
        <f ca="1">OFFSET(InputPriceData!E$15,CalculationsAndCharts!$A2155+$A$11,IF($C$7,8,0),1,1)</f>
        <v>97.18</v>
      </c>
      <c r="G2155" s="4">
        <f ca="1">OFFSET(InputPriceData!F$15,CalculationsAndCharts!$A2155+$A$11,IF($C$7,8,0),1,1)</f>
        <v>97.78</v>
      </c>
      <c r="H2155" s="138"/>
      <c r="I2155" s="138"/>
      <c r="O2155" s="246">
        <f t="shared" ca="1" si="330"/>
        <v>1.0070745549779587</v>
      </c>
      <c r="P2155" s="246">
        <f t="shared" ca="1" si="331"/>
        <v>-0.39565669694456251</v>
      </c>
      <c r="Q2155" s="246">
        <f t="shared" ca="1" si="333"/>
        <v>1.7429245457378602</v>
      </c>
      <c r="R2155" s="4">
        <f t="shared" ca="1" si="334"/>
        <v>-0.22700735835759478</v>
      </c>
      <c r="S2155" s="4">
        <f t="shared" ca="1" si="332"/>
        <v>0.8457939461245213</v>
      </c>
      <c r="W2155" s="246">
        <f t="shared" ca="1" si="335"/>
        <v>1.0070745549779587</v>
      </c>
      <c r="X2155" s="246">
        <f t="shared" ca="1" si="336"/>
        <v>-0.39565669694456251</v>
      </c>
      <c r="Y2155" s="246">
        <f t="shared" ca="1" si="337"/>
        <v>1.7429245457378602</v>
      </c>
      <c r="Z2155" s="4">
        <f t="shared" ca="1" si="338"/>
        <v>-0.22700735835759478</v>
      </c>
      <c r="AA2155" s="4">
        <f t="shared" ca="1" si="339"/>
        <v>0.19026968947577111</v>
      </c>
    </row>
    <row r="2156" spans="1:27" x14ac:dyDescent="0.25">
      <c r="A2156">
        <v>2124</v>
      </c>
      <c r="B2156" s="176">
        <f ca="1">OFFSET(InputPriceData!B$15,CalculationsAndCharts!$A2156+$A$11,0,1,1)</f>
        <v>38476</v>
      </c>
      <c r="C2156" s="3">
        <f ca="1">OFFSET(InputPriceData!G$15,CalculationsAndCharts!$A2156+$A$11,IF($C$7,8,0),1,1)</f>
        <v>81055700</v>
      </c>
      <c r="D2156" s="4">
        <f ca="1">OFFSET(InputPriceData!C$15,CalculationsAndCharts!$A2156+$A$11,IF($C$7,8,0),1,1)</f>
        <v>97.1</v>
      </c>
      <c r="E2156" s="4">
        <f ca="1">OFFSET(InputPriceData!D$15,CalculationsAndCharts!$A2156+$A$11,IF($C$7,8,0),1,1)</f>
        <v>98.02</v>
      </c>
      <c r="F2156" s="4">
        <f ca="1">OFFSET(InputPriceData!E$15,CalculationsAndCharts!$A2156+$A$11,IF($C$7,8,0),1,1)</f>
        <v>96.79</v>
      </c>
      <c r="G2156" s="4">
        <f ca="1">OFFSET(InputPriceData!F$15,CalculationsAndCharts!$A2156+$A$11,IF($C$7,8,0),1,1)</f>
        <v>97.81</v>
      </c>
      <c r="H2156" s="138"/>
      <c r="I2156" s="138"/>
      <c r="O2156" s="246">
        <f t="shared" ca="1" si="330"/>
        <v>1.0954605777216306</v>
      </c>
      <c r="P2156" s="246">
        <f t="shared" ca="1" si="331"/>
        <v>-0.71655202803704809</v>
      </c>
      <c r="Q2156" s="246">
        <f t="shared" ca="1" si="333"/>
        <v>1.7587533256688801</v>
      </c>
      <c r="R2156" s="4">
        <f t="shared" ca="1" si="334"/>
        <v>-0.40742042535415401</v>
      </c>
      <c r="S2156" s="4">
        <f t="shared" ca="1" si="332"/>
        <v>0.77777161126787497</v>
      </c>
      <c r="W2156" s="246">
        <f t="shared" ca="1" si="335"/>
        <v>1.0954605777216306</v>
      </c>
      <c r="X2156" s="246">
        <f t="shared" ca="1" si="336"/>
        <v>-0.71655202803704809</v>
      </c>
      <c r="Y2156" s="246">
        <f t="shared" ca="1" si="337"/>
        <v>1.7587533256688801</v>
      </c>
      <c r="Z2156" s="4">
        <f t="shared" ca="1" si="338"/>
        <v>-0.40742042535415401</v>
      </c>
      <c r="AA2156" s="4">
        <f t="shared" ca="1" si="339"/>
        <v>-8.8651650862666079E-3</v>
      </c>
    </row>
    <row r="2157" spans="1:27" x14ac:dyDescent="0.25">
      <c r="A2157">
        <v>2125</v>
      </c>
      <c r="B2157" s="176">
        <f ca="1">OFFSET(InputPriceData!B$15,CalculationsAndCharts!$A2157+$A$11,0,1,1)</f>
        <v>38475</v>
      </c>
      <c r="C2157" s="3">
        <f ca="1">OFFSET(InputPriceData!G$15,CalculationsAndCharts!$A2157+$A$11,IF($C$7,8,0),1,1)</f>
        <v>86000300</v>
      </c>
      <c r="D2157" s="4">
        <f ca="1">OFFSET(InputPriceData!C$15,CalculationsAndCharts!$A2157+$A$11,IF($C$7,8,0),1,1)</f>
        <v>96.62</v>
      </c>
      <c r="E2157" s="4">
        <f ca="1">OFFSET(InputPriceData!D$15,CalculationsAndCharts!$A2157+$A$11,IF($C$7,8,0),1,1)</f>
        <v>97.27</v>
      </c>
      <c r="F2157" s="4">
        <f ca="1">OFFSET(InputPriceData!E$15,CalculationsAndCharts!$A2157+$A$11,IF($C$7,8,0),1,1)</f>
        <v>96.3</v>
      </c>
      <c r="G2157" s="4">
        <f ca="1">OFFSET(InputPriceData!F$15,CalculationsAndCharts!$A2157+$A$11,IF($C$7,8,0),1,1)</f>
        <v>97.06</v>
      </c>
      <c r="H2157" s="138"/>
      <c r="I2157" s="138"/>
      <c r="O2157" s="246">
        <f t="shared" ca="1" si="330"/>
        <v>0.37395471479552683</v>
      </c>
      <c r="P2157" s="246">
        <f t="shared" ca="1" si="331"/>
        <v>-0.99910973992802199</v>
      </c>
      <c r="Q2157" s="246">
        <f t="shared" ca="1" si="333"/>
        <v>1.7747258583944301</v>
      </c>
      <c r="R2157" s="4">
        <f t="shared" ca="1" si="334"/>
        <v>-0.56296567450248503</v>
      </c>
      <c r="S2157" s="4">
        <f t="shared" ca="1" si="332"/>
        <v>0.68318106632985987</v>
      </c>
      <c r="W2157" s="246">
        <f t="shared" ca="1" si="335"/>
        <v>0.37395471479552683</v>
      </c>
      <c r="X2157" s="246">
        <f t="shared" ca="1" si="336"/>
        <v>-0.99910973992802199</v>
      </c>
      <c r="Y2157" s="246">
        <f t="shared" ca="1" si="337"/>
        <v>1.7747258583944301</v>
      </c>
      <c r="Z2157" s="4">
        <f t="shared" ca="1" si="338"/>
        <v>-0.56296567450248503</v>
      </c>
      <c r="AA2157" s="4">
        <f t="shared" ca="1" si="339"/>
        <v>-0.21032884182450962</v>
      </c>
    </row>
    <row r="2158" spans="1:27" x14ac:dyDescent="0.25">
      <c r="A2158">
        <v>2126</v>
      </c>
      <c r="B2158" s="176">
        <f ca="1">OFFSET(InputPriceData!B$15,CalculationsAndCharts!$A2158+$A$11,0,1,1)</f>
        <v>38474</v>
      </c>
      <c r="C2158" s="3">
        <f ca="1">OFFSET(InputPriceData!G$15,CalculationsAndCharts!$A2158+$A$11,IF($C$7,8,0),1,1)</f>
        <v>56026400</v>
      </c>
      <c r="D2158" s="4">
        <f ca="1">OFFSET(InputPriceData!C$15,CalculationsAndCharts!$A2158+$A$11,IF($C$7,8,0),1,1)</f>
        <v>96.63</v>
      </c>
      <c r="E2158" s="4">
        <f ca="1">OFFSET(InputPriceData!D$15,CalculationsAndCharts!$A2158+$A$11,IF($C$7,8,0),1,1)</f>
        <v>96.91</v>
      </c>
      <c r="F2158" s="4">
        <f ca="1">OFFSET(InputPriceData!E$15,CalculationsAndCharts!$A2158+$A$11,IF($C$7,8,0),1,1)</f>
        <v>96.17</v>
      </c>
      <c r="G2158" s="4">
        <f ca="1">OFFSET(InputPriceData!F$15,CalculationsAndCharts!$A2158+$A$11,IF($C$7,8,0),1,1)</f>
        <v>96.9</v>
      </c>
      <c r="H2158" s="138"/>
      <c r="I2158" s="138"/>
      <c r="O2158" s="246">
        <f t="shared" ca="1" si="330"/>
        <v>0.20173174812961436</v>
      </c>
      <c r="P2158" s="246">
        <f t="shared" ca="1" si="331"/>
        <v>-1.2260778511107047</v>
      </c>
      <c r="Q2158" s="246">
        <f t="shared" ca="1" si="333"/>
        <v>1.7908434494393846</v>
      </c>
      <c r="R2158" s="4">
        <f t="shared" ca="1" si="334"/>
        <v>-0.68463709180974075</v>
      </c>
      <c r="S2158" s="4">
        <f t="shared" ca="1" si="332"/>
        <v>0.56109425048540174</v>
      </c>
      <c r="W2158" s="246">
        <f t="shared" ca="1" si="335"/>
        <v>0.20173174812961436</v>
      </c>
      <c r="X2158" s="246">
        <f t="shared" ca="1" si="336"/>
        <v>-1.2260778511107047</v>
      </c>
      <c r="Y2158" s="246">
        <f t="shared" ca="1" si="337"/>
        <v>1.7908434494393846</v>
      </c>
      <c r="Z2158" s="4">
        <f t="shared" ca="1" si="338"/>
        <v>-0.68463709180974075</v>
      </c>
      <c r="AA2158" s="4">
        <f t="shared" ca="1" si="339"/>
        <v>-0.39198373301222772</v>
      </c>
    </row>
    <row r="2159" spans="1:27" x14ac:dyDescent="0.25">
      <c r="A2159">
        <v>2127</v>
      </c>
      <c r="B2159" s="176">
        <f ca="1">OFFSET(InputPriceData!B$15,CalculationsAndCharts!$A2159+$A$11,0,1,1)</f>
        <v>38471</v>
      </c>
      <c r="C2159" s="3">
        <f ca="1">OFFSET(InputPriceData!G$15,CalculationsAndCharts!$A2159+$A$11,IF($C$7,8,0),1,1)</f>
        <v>103993800</v>
      </c>
      <c r="D2159" s="4">
        <f ca="1">OFFSET(InputPriceData!C$15,CalculationsAndCharts!$A2159+$A$11,IF($C$7,8,0),1,1)</f>
        <v>95.79</v>
      </c>
      <c r="E2159" s="4">
        <f ca="1">OFFSET(InputPriceData!D$15,CalculationsAndCharts!$A2159+$A$11,IF($C$7,8,0),1,1)</f>
        <v>96.46</v>
      </c>
      <c r="F2159" s="4">
        <f ca="1">OFFSET(InputPriceData!E$15,CalculationsAndCharts!$A2159+$A$11,IF($C$7,8,0),1,1)</f>
        <v>94.88</v>
      </c>
      <c r="G2159" s="4">
        <f ca="1">OFFSET(InputPriceData!F$15,CalculationsAndCharts!$A2159+$A$11,IF($C$7,8,0),1,1)</f>
        <v>96.36</v>
      </c>
      <c r="H2159" s="138"/>
      <c r="I2159" s="138"/>
      <c r="O2159" s="246">
        <f t="shared" ca="1" si="330"/>
        <v>-0.38437744453127864</v>
      </c>
      <c r="P2159" s="246">
        <f t="shared" ca="1" si="331"/>
        <v>-1.3934590817325925</v>
      </c>
      <c r="Q2159" s="246">
        <f t="shared" ca="1" si="333"/>
        <v>1.80710741618505</v>
      </c>
      <c r="R2159" s="4">
        <f t="shared" ca="1" si="334"/>
        <v>-0.77109919933497773</v>
      </c>
      <c r="S2159" s="4">
        <f t="shared" ca="1" si="332"/>
        <v>0.42122968898902585</v>
      </c>
      <c r="W2159" s="246">
        <f t="shared" ca="1" si="335"/>
        <v>-0.38437744453127864</v>
      </c>
      <c r="X2159" s="246">
        <f t="shared" ca="1" si="336"/>
        <v>-1.3934590817325925</v>
      </c>
      <c r="Y2159" s="246">
        <f t="shared" ca="1" si="337"/>
        <v>1.80710741618505</v>
      </c>
      <c r="Z2159" s="4">
        <f t="shared" ca="1" si="338"/>
        <v>-0.77109919933497773</v>
      </c>
      <c r="AA2159" s="4">
        <f t="shared" ca="1" si="339"/>
        <v>-0.53661146896374023</v>
      </c>
    </row>
    <row r="2160" spans="1:27" x14ac:dyDescent="0.25">
      <c r="A2160">
        <v>2128</v>
      </c>
      <c r="B2160" s="176">
        <f ca="1">OFFSET(InputPriceData!B$15,CalculationsAndCharts!$A2160+$A$11,0,1,1)</f>
        <v>38470</v>
      </c>
      <c r="C2160" s="3">
        <f ca="1">OFFSET(InputPriceData!G$15,CalculationsAndCharts!$A2160+$A$11,IF($C$7,8,0),1,1)</f>
        <v>72481500</v>
      </c>
      <c r="D2160" s="4">
        <f ca="1">OFFSET(InputPriceData!C$15,CalculationsAndCharts!$A2160+$A$11,IF($C$7,8,0),1,1)</f>
        <v>95.96</v>
      </c>
      <c r="E2160" s="4">
        <f ca="1">OFFSET(InputPriceData!D$15,CalculationsAndCharts!$A2160+$A$11,IF($C$7,8,0),1,1)</f>
        <v>96.3</v>
      </c>
      <c r="F2160" s="4">
        <f ca="1">OFFSET(InputPriceData!E$15,CalculationsAndCharts!$A2160+$A$11,IF($C$7,8,0),1,1)</f>
        <v>95.07</v>
      </c>
      <c r="G2160" s="4">
        <f ca="1">OFFSET(InputPriceData!F$15,CalculationsAndCharts!$A2160+$A$11,IF($C$7,8,0),1,1)</f>
        <v>95.07</v>
      </c>
      <c r="H2160" s="138"/>
      <c r="I2160" s="138"/>
      <c r="O2160" s="246">
        <f t="shared" ca="1" si="330"/>
        <v>-1.808633647639623</v>
      </c>
      <c r="P2160" s="246">
        <f t="shared" ca="1" si="331"/>
        <v>-1.4940211928862128</v>
      </c>
      <c r="Q2160" s="246">
        <f t="shared" ca="1" si="333"/>
        <v>1.8235190879768415</v>
      </c>
      <c r="R2160" s="4">
        <f t="shared" ca="1" si="334"/>
        <v>-0.81930658293453895</v>
      </c>
      <c r="S2160" s="4">
        <f t="shared" ca="1" si="332"/>
        <v>0.30725826242389043</v>
      </c>
      <c r="W2160" s="246">
        <f t="shared" ca="1" si="335"/>
        <v>-1.808633647639623</v>
      </c>
      <c r="X2160" s="246">
        <f t="shared" ca="1" si="336"/>
        <v>-1.4940211928862128</v>
      </c>
      <c r="Y2160" s="246">
        <f t="shared" ca="1" si="337"/>
        <v>1.8235190879768415</v>
      </c>
      <c r="Z2160" s="4">
        <f t="shared" ca="1" si="338"/>
        <v>-0.81930658293453895</v>
      </c>
      <c r="AA2160" s="4">
        <f t="shared" ca="1" si="339"/>
        <v>-0.62371069386744593</v>
      </c>
    </row>
    <row r="2161" spans="1:27" x14ac:dyDescent="0.25">
      <c r="A2161">
        <v>2129</v>
      </c>
      <c r="B2161" s="176">
        <f ca="1">OFFSET(InputPriceData!B$15,CalculationsAndCharts!$A2161+$A$11,0,1,1)</f>
        <v>38469</v>
      </c>
      <c r="C2161" s="3">
        <f ca="1">OFFSET(InputPriceData!G$15,CalculationsAndCharts!$A2161+$A$11,IF($C$7,8,0),1,1)</f>
        <v>84131900</v>
      </c>
      <c r="D2161" s="4">
        <f ca="1">OFFSET(InputPriceData!C$15,CalculationsAndCharts!$A2161+$A$11,IF($C$7,8,0),1,1)</f>
        <v>95.61</v>
      </c>
      <c r="E2161" s="4">
        <f ca="1">OFFSET(InputPriceData!D$15,CalculationsAndCharts!$A2161+$A$11,IF($C$7,8,0),1,1)</f>
        <v>96.62</v>
      </c>
      <c r="F2161" s="4">
        <f ca="1">OFFSET(InputPriceData!E$15,CalculationsAndCharts!$A2161+$A$11,IF($C$7,8,0),1,1)</f>
        <v>95.26</v>
      </c>
      <c r="G2161" s="4">
        <f ca="1">OFFSET(InputPriceData!F$15,CalculationsAndCharts!$A2161+$A$11,IF($C$7,8,0),1,1)</f>
        <v>96.27</v>
      </c>
      <c r="H2161" s="138"/>
      <c r="I2161" s="138"/>
      <c r="O2161" s="246">
        <f t="shared" ca="1" si="330"/>
        <v>-0.75710134991678535</v>
      </c>
      <c r="P2161" s="246">
        <f t="shared" ca="1" si="331"/>
        <v>-1.6018487753907464</v>
      </c>
      <c r="Q2161" s="246">
        <f t="shared" ca="1" si="333"/>
        <v>1.840079806232938</v>
      </c>
      <c r="R2161" s="4">
        <f t="shared" ca="1" si="334"/>
        <v>-0.87053222907222449</v>
      </c>
      <c r="S2161" s="4">
        <f t="shared" ca="1" si="332"/>
        <v>0.13609659925278078</v>
      </c>
      <c r="W2161" s="246">
        <f t="shared" ca="1" si="335"/>
        <v>-0.75710134991678535</v>
      </c>
      <c r="X2161" s="246">
        <f t="shared" ca="1" si="336"/>
        <v>-1.6018487753907464</v>
      </c>
      <c r="Y2161" s="246">
        <f t="shared" ca="1" si="337"/>
        <v>1.840079806232938</v>
      </c>
      <c r="Z2161" s="4">
        <f t="shared" ca="1" si="338"/>
        <v>-0.87053222907222449</v>
      </c>
      <c r="AA2161" s="4">
        <f t="shared" ca="1" si="339"/>
        <v>-0.72191091696817666</v>
      </c>
    </row>
    <row r="2162" spans="1:27" x14ac:dyDescent="0.25">
      <c r="A2162">
        <v>2130</v>
      </c>
      <c r="B2162" s="176">
        <f ca="1">OFFSET(InputPriceData!B$15,CalculationsAndCharts!$A2162+$A$11,0,1,1)</f>
        <v>38468</v>
      </c>
      <c r="C2162" s="3">
        <f ca="1">OFFSET(InputPriceData!G$15,CalculationsAndCharts!$A2162+$A$11,IF($C$7,8,0),1,1)</f>
        <v>72626000</v>
      </c>
      <c r="D2162" s="4">
        <f ca="1">OFFSET(InputPriceData!C$15,CalculationsAndCharts!$A2162+$A$11,IF($C$7,8,0),1,1)</f>
        <v>96.53</v>
      </c>
      <c r="E2162" s="4">
        <f ca="1">OFFSET(InputPriceData!D$15,CalculationsAndCharts!$A2162+$A$11,IF($C$7,8,0),1,1)</f>
        <v>97.21</v>
      </c>
      <c r="F2162" s="4">
        <f ca="1">OFFSET(InputPriceData!E$15,CalculationsAndCharts!$A2162+$A$11,IF($C$7,8,0),1,1)</f>
        <v>95.86</v>
      </c>
      <c r="G2162" s="4">
        <f ca="1">OFFSET(InputPriceData!F$15,CalculationsAndCharts!$A2162+$A$11,IF($C$7,8,0),1,1)</f>
        <v>95.9</v>
      </c>
      <c r="H2162" s="138"/>
      <c r="I2162" s="138"/>
      <c r="O2162" s="246">
        <f t="shared" ca="1" si="330"/>
        <v>-1.2484233427522822</v>
      </c>
      <c r="P2162" s="246">
        <f t="shared" ca="1" si="331"/>
        <v>-1.7306811431683236</v>
      </c>
      <c r="Q2162" s="246">
        <f t="shared" ca="1" si="333"/>
        <v>1.8567909245539234</v>
      </c>
      <c r="R2162" s="4">
        <f t="shared" ca="1" si="334"/>
        <v>-0.93208186246607361</v>
      </c>
      <c r="S2162" s="4">
        <f t="shared" ca="1" si="332"/>
        <v>-0.19911000085728708</v>
      </c>
      <c r="W2162" s="246">
        <f t="shared" ca="1" si="335"/>
        <v>-1.2484233427522822</v>
      </c>
      <c r="X2162" s="246">
        <f t="shared" ca="1" si="336"/>
        <v>-1.7306811431683236</v>
      </c>
      <c r="Y2162" s="246">
        <f t="shared" ca="1" si="337"/>
        <v>1.8567909245539234</v>
      </c>
      <c r="Z2162" s="4">
        <f t="shared" ca="1" si="338"/>
        <v>-0.93208186246607361</v>
      </c>
      <c r="AA2162" s="4">
        <f t="shared" ca="1" si="339"/>
        <v>-0.84838909910014437</v>
      </c>
    </row>
    <row r="2163" spans="1:27" x14ac:dyDescent="0.25">
      <c r="A2163">
        <v>2131</v>
      </c>
      <c r="B2163" s="176">
        <f ca="1">OFFSET(InputPriceData!B$15,CalculationsAndCharts!$A2163+$A$11,0,1,1)</f>
        <v>38467</v>
      </c>
      <c r="C2163" s="3">
        <f ca="1">OFFSET(InputPriceData!G$15,CalculationsAndCharts!$A2163+$A$11,IF($C$7,8,0),1,1)</f>
        <v>52284100</v>
      </c>
      <c r="D2163" s="4">
        <f ca="1">OFFSET(InputPriceData!C$15,CalculationsAndCharts!$A2163+$A$11,IF($C$7,8,0),1,1)</f>
        <v>96.45</v>
      </c>
      <c r="E2163" s="4">
        <f ca="1">OFFSET(InputPriceData!D$15,CalculationsAndCharts!$A2163+$A$11,IF($C$7,8,0),1,1)</f>
        <v>96.98</v>
      </c>
      <c r="F2163" s="4">
        <f ca="1">OFFSET(InputPriceData!E$15,CalculationsAndCharts!$A2163+$A$11,IF($C$7,8,0),1,1)</f>
        <v>96.33</v>
      </c>
      <c r="G2163" s="4">
        <f ca="1">OFFSET(InputPriceData!F$15,CalculationsAndCharts!$A2163+$A$11,IF($C$7,8,0),1,1)</f>
        <v>96.84</v>
      </c>
      <c r="H2163" s="138"/>
      <c r="I2163" s="138"/>
      <c r="O2163" s="246">
        <f t="shared" ca="1" si="330"/>
        <v>-0.41263129561637035</v>
      </c>
      <c r="P2163" s="246">
        <f t="shared" ca="1" si="331"/>
        <v>-1.8418821166651593</v>
      </c>
      <c r="Q2163" s="246">
        <f t="shared" ca="1" si="333"/>
        <v>1.8736538088334243</v>
      </c>
      <c r="R2163" s="4">
        <f t="shared" ca="1" si="334"/>
        <v>-0.98304292286094908</v>
      </c>
      <c r="S2163" s="4">
        <f t="shared" ca="1" si="332"/>
        <v>-0.72047489349742266</v>
      </c>
      <c r="W2163" s="246">
        <f t="shared" ca="1" si="335"/>
        <v>-0.41263129561637035</v>
      </c>
      <c r="X2163" s="246">
        <f t="shared" ca="1" si="336"/>
        <v>-1.8418821166651593</v>
      </c>
      <c r="Y2163" s="246">
        <f t="shared" ca="1" si="337"/>
        <v>1.8736538088334243</v>
      </c>
      <c r="Z2163" s="4">
        <f t="shared" ca="1" si="338"/>
        <v>-0.98304292286094908</v>
      </c>
      <c r="AA2163" s="4">
        <f t="shared" ca="1" si="339"/>
        <v>-0.96087577500965904</v>
      </c>
    </row>
    <row r="2164" spans="1:27" x14ac:dyDescent="0.25">
      <c r="A2164">
        <v>2132</v>
      </c>
      <c r="B2164" s="176">
        <f ca="1">OFFSET(InputPriceData!B$15,CalculationsAndCharts!$A2164+$A$11,0,1,1)</f>
        <v>38464</v>
      </c>
      <c r="C2164" s="3">
        <f ca="1">OFFSET(InputPriceData!G$15,CalculationsAndCharts!$A2164+$A$11,IF($C$7,8,0),1,1)</f>
        <v>88845800</v>
      </c>
      <c r="D2164" s="4">
        <f ca="1">OFFSET(InputPriceData!C$15,CalculationsAndCharts!$A2164+$A$11,IF($C$7,8,0),1,1)</f>
        <v>96.35</v>
      </c>
      <c r="E2164" s="4">
        <f ca="1">OFFSET(InputPriceData!D$15,CalculationsAndCharts!$A2164+$A$11,IF($C$7,8,0),1,1)</f>
        <v>96.98</v>
      </c>
      <c r="F2164" s="4">
        <f ca="1">OFFSET(InputPriceData!E$15,CalculationsAndCharts!$A2164+$A$11,IF($C$7,8,0),1,1)</f>
        <v>95.13</v>
      </c>
      <c r="G2164" s="4">
        <f ca="1">OFFSET(InputPriceData!F$15,CalculationsAndCharts!$A2164+$A$11,IF($C$7,8,0),1,1)</f>
        <v>96.21</v>
      </c>
      <c r="H2164" s="138"/>
      <c r="I2164" s="138"/>
      <c r="O2164" s="246">
        <f t="shared" ca="1" si="330"/>
        <v>-1.1404561707596828</v>
      </c>
      <c r="P2164" s="246">
        <f t="shared" ca="1" si="331"/>
        <v>-1.8906698373697521</v>
      </c>
      <c r="Q2164" s="246">
        <f t="shared" ca="1" si="333"/>
        <v>1.8906698373697521</v>
      </c>
      <c r="R2164" s="4">
        <f t="shared" ca="1" si="334"/>
        <v>-1</v>
      </c>
      <c r="S2164" s="4">
        <f t="shared" ca="1" si="332"/>
        <v>-1</v>
      </c>
      <c r="W2164" s="246">
        <f t="shared" ca="1" si="335"/>
        <v>-1.1404561707596828</v>
      </c>
      <c r="X2164" s="246">
        <f t="shared" ca="1" si="336"/>
        <v>-1.8906698373697521</v>
      </c>
      <c r="Y2164" s="246">
        <f t="shared" ca="1" si="337"/>
        <v>1.8906698373697521</v>
      </c>
      <c r="Z2164" s="4">
        <f t="shared" ca="1" si="338"/>
        <v>-1</v>
      </c>
      <c r="AA2164" s="4">
        <f t="shared" ca="1" si="339"/>
        <v>-1</v>
      </c>
    </row>
    <row r="2165" spans="1:27" x14ac:dyDescent="0.25">
      <c r="A2165">
        <v>2133</v>
      </c>
      <c r="B2165" s="176">
        <f ca="1">OFFSET(InputPriceData!B$15,CalculationsAndCharts!$A2165+$A$11,0,1,1)</f>
        <v>38463</v>
      </c>
      <c r="C2165" s="3">
        <f ca="1">OFFSET(InputPriceData!G$15,CalculationsAndCharts!$A2165+$A$11,IF($C$7,8,0),1,1)</f>
        <v>86952200</v>
      </c>
      <c r="D2165" s="4">
        <f ca="1">OFFSET(InputPriceData!C$15,CalculationsAndCharts!$A2165+$A$11,IF($C$7,8,0),1,1)</f>
        <v>95.55</v>
      </c>
      <c r="E2165" s="4">
        <f ca="1">OFFSET(InputPriceData!D$15,CalculationsAndCharts!$A2165+$A$11,IF($C$7,8,0),1,1)</f>
        <v>96.74</v>
      </c>
      <c r="F2165" s="4">
        <f ca="1">OFFSET(InputPriceData!E$15,CalculationsAndCharts!$A2165+$A$11,IF($C$7,8,0),1,1)</f>
        <v>95.21</v>
      </c>
      <c r="G2165" s="4">
        <f ca="1">OFFSET(InputPriceData!F$15,CalculationsAndCharts!$A2165+$A$11,IF($C$7,8,0),1,1)</f>
        <v>96.57</v>
      </c>
      <c r="H2165" s="138"/>
      <c r="I2165" s="138"/>
      <c r="O2165" s="246">
        <f t="shared" ca="1" si="330"/>
        <v>-0.89807666400001929</v>
      </c>
      <c r="P2165" s="246">
        <f t="shared" ca="1" si="331"/>
        <v>-1.8294760880967669</v>
      </c>
      <c r="Q2165" s="246">
        <f t="shared" ca="1" si="333"/>
        <v>1.903656033621189</v>
      </c>
      <c r="R2165" s="4">
        <f t="shared" ca="1" si="334"/>
        <v>-0.9610329049921299</v>
      </c>
      <c r="S2165" s="4">
        <f t="shared" ca="1" si="332"/>
        <v>-0.45186000441917246</v>
      </c>
      <c r="W2165" s="246">
        <f t="shared" ca="1" si="335"/>
        <v>-0.89807666400001929</v>
      </c>
      <c r="X2165" s="246">
        <f t="shared" ca="1" si="336"/>
        <v>-1.8294760880967669</v>
      </c>
      <c r="Y2165" s="246">
        <f t="shared" ca="1" si="337"/>
        <v>1.903656033621189</v>
      </c>
      <c r="Z2165" s="4">
        <f t="shared" ca="1" si="338"/>
        <v>-0.9610329049921299</v>
      </c>
      <c r="AA2165" s="4">
        <f t="shared" ca="1" si="339"/>
        <v>-0.91137898076576629</v>
      </c>
    </row>
    <row r="2166" spans="1:27" x14ac:dyDescent="0.25">
      <c r="A2166">
        <v>2134</v>
      </c>
      <c r="B2166" s="176">
        <f ca="1">OFFSET(InputPriceData!B$15,CalculationsAndCharts!$A2166+$A$11,0,1,1)</f>
        <v>38462</v>
      </c>
      <c r="C2166" s="3">
        <f ca="1">OFFSET(InputPriceData!G$15,CalculationsAndCharts!$A2166+$A$11,IF($C$7,8,0),1,1)</f>
        <v>107735900</v>
      </c>
      <c r="D2166" s="4">
        <f ca="1">OFFSET(InputPriceData!C$15,CalculationsAndCharts!$A2166+$A$11,IF($C$7,8,0),1,1)</f>
        <v>96.05</v>
      </c>
      <c r="E2166" s="4">
        <f ca="1">OFFSET(InputPriceData!D$15,CalculationsAndCharts!$A2166+$A$11,IF($C$7,8,0),1,1)</f>
        <v>96.25</v>
      </c>
      <c r="F2166" s="4">
        <f ca="1">OFFSET(InputPriceData!E$15,CalculationsAndCharts!$A2166+$A$11,IF($C$7,8,0),1,1)</f>
        <v>94.52</v>
      </c>
      <c r="G2166" s="4">
        <f ca="1">OFFSET(InputPriceData!F$15,CalculationsAndCharts!$A2166+$A$11,IF($C$7,8,0),1,1)</f>
        <v>94.73</v>
      </c>
      <c r="H2166" s="138"/>
      <c r="I2166" s="138"/>
      <c r="O2166" s="246">
        <f t="shared" ca="1" si="330"/>
        <v>-2.9324166055277359</v>
      </c>
      <c r="P2166" s="246">
        <f t="shared" ca="1" si="331"/>
        <v>-1.6342353869949162</v>
      </c>
      <c r="Q2166" s="246">
        <f t="shared" ca="1" si="333"/>
        <v>1.9209445344310685</v>
      </c>
      <c r="R2166" s="4">
        <f t="shared" ca="1" si="334"/>
        <v>-0.85074574393108771</v>
      </c>
      <c r="S2166" s="4">
        <f t="shared" ca="1" si="332"/>
        <v>0.21019289846579603</v>
      </c>
      <c r="W2166" s="246">
        <f t="shared" ca="1" si="335"/>
        <v>-2.9324166055277359</v>
      </c>
      <c r="X2166" s="246">
        <f t="shared" ca="1" si="336"/>
        <v>-1.6342353869949162</v>
      </c>
      <c r="Y2166" s="246">
        <f t="shared" ca="1" si="337"/>
        <v>1.9209445344310685</v>
      </c>
      <c r="Z2166" s="4">
        <f t="shared" ca="1" si="338"/>
        <v>-0.85074574393108771</v>
      </c>
      <c r="AA2166" s="4">
        <f t="shared" ca="1" si="339"/>
        <v>-0.68325690576883036</v>
      </c>
    </row>
    <row r="2167" spans="1:27" x14ac:dyDescent="0.25">
      <c r="A2167">
        <v>2135</v>
      </c>
      <c r="B2167" s="176">
        <f ca="1">OFFSET(InputPriceData!B$15,CalculationsAndCharts!$A2167+$A$11,0,1,1)</f>
        <v>38461</v>
      </c>
      <c r="C2167" s="3">
        <f ca="1">OFFSET(InputPriceData!G$15,CalculationsAndCharts!$A2167+$A$11,IF($C$7,8,0),1,1)</f>
        <v>64930100</v>
      </c>
      <c r="D2167" s="4">
        <f ca="1">OFFSET(InputPriceData!C$15,CalculationsAndCharts!$A2167+$A$11,IF($C$7,8,0),1,1)</f>
        <v>95.81</v>
      </c>
      <c r="E2167" s="4">
        <f ca="1">OFFSET(InputPriceData!D$15,CalculationsAndCharts!$A2167+$A$11,IF($C$7,8,0),1,1)</f>
        <v>96.17</v>
      </c>
      <c r="F2167" s="4">
        <f ca="1">OFFSET(InputPriceData!E$15,CalculationsAndCharts!$A2167+$A$11,IF($C$7,8,0),1,1)</f>
        <v>95.59</v>
      </c>
      <c r="G2167" s="4">
        <f ca="1">OFFSET(InputPriceData!F$15,CalculationsAndCharts!$A2167+$A$11,IF($C$7,8,0),1,1)</f>
        <v>96.07</v>
      </c>
      <c r="H2167" s="138"/>
      <c r="I2167" s="138"/>
      <c r="O2167" s="246">
        <f t="shared" ca="1" si="330"/>
        <v>-1.8236414526696567</v>
      </c>
      <c r="P2167" s="246">
        <f t="shared" ca="1" si="331"/>
        <v>-1.3644238064207204</v>
      </c>
      <c r="Q2167" s="246">
        <f t="shared" ca="1" si="333"/>
        <v>1.9383900448345797</v>
      </c>
      <c r="R2167" s="4">
        <f t="shared" ca="1" si="334"/>
        <v>-0.7038953847584164</v>
      </c>
      <c r="S2167" s="4">
        <f t="shared" ca="1" si="332"/>
        <v>0.53508251974132293</v>
      </c>
      <c r="W2167" s="246">
        <f t="shared" ca="1" si="335"/>
        <v>-1.8236414526696567</v>
      </c>
      <c r="X2167" s="246">
        <f t="shared" ca="1" si="336"/>
        <v>-1.3644238064207204</v>
      </c>
      <c r="Y2167" s="246">
        <f t="shared" ca="1" si="337"/>
        <v>1.9383900448345797</v>
      </c>
      <c r="Z2167" s="4">
        <f t="shared" ca="1" si="338"/>
        <v>-0.7038953847584164</v>
      </c>
      <c r="AA2167" s="4">
        <f t="shared" ca="1" si="339"/>
        <v>-0.42299232207799486</v>
      </c>
    </row>
    <row r="2168" spans="1:27" x14ac:dyDescent="0.25">
      <c r="A2168">
        <v>2136</v>
      </c>
      <c r="B2168" s="176">
        <f ca="1">OFFSET(InputPriceData!B$15,CalculationsAndCharts!$A2168+$A$11,0,1,1)</f>
        <v>38460</v>
      </c>
      <c r="C2168" s="3">
        <f ca="1">OFFSET(InputPriceData!G$15,CalculationsAndCharts!$A2168+$A$11,IF($C$7,8,0),1,1)</f>
        <v>100035200</v>
      </c>
      <c r="D2168" s="4">
        <f ca="1">OFFSET(InputPriceData!C$15,CalculationsAndCharts!$A2168+$A$11,IF($C$7,8,0),1,1)</f>
        <v>95</v>
      </c>
      <c r="E2168" s="4">
        <f ca="1">OFFSET(InputPriceData!D$15,CalculationsAndCharts!$A2168+$A$11,IF($C$7,8,0),1,1)</f>
        <v>95.7</v>
      </c>
      <c r="F2168" s="4">
        <f ca="1">OFFSET(InputPriceData!E$15,CalculationsAndCharts!$A2168+$A$11,IF($C$7,8,0),1,1)</f>
        <v>94.87</v>
      </c>
      <c r="G2168" s="4">
        <f ca="1">OFFSET(InputPriceData!F$15,CalculationsAndCharts!$A2168+$A$11,IF($C$7,8,0),1,1)</f>
        <v>95.32</v>
      </c>
      <c r="H2168" s="138"/>
      <c r="I2168" s="138"/>
      <c r="O2168" s="246">
        <f t="shared" ca="1" si="330"/>
        <v>-2.7940948365022864</v>
      </c>
      <c r="P2168" s="246">
        <f t="shared" ca="1" si="331"/>
        <v>-1.0685958331636334</v>
      </c>
      <c r="Q2168" s="246">
        <f t="shared" ca="1" si="333"/>
        <v>1.9559939907513417</v>
      </c>
      <c r="R2168" s="4">
        <f t="shared" ca="1" si="334"/>
        <v>-0.54631856652747768</v>
      </c>
      <c r="S2168" s="4">
        <f t="shared" ca="1" si="332"/>
        <v>0.69579418902338785</v>
      </c>
      <c r="W2168" s="246">
        <f t="shared" ca="1" si="335"/>
        <v>-2.7940948365022864</v>
      </c>
      <c r="X2168" s="246">
        <f t="shared" ca="1" si="336"/>
        <v>-1.0685958331636334</v>
      </c>
      <c r="Y2168" s="246">
        <f t="shared" ca="1" si="337"/>
        <v>1.9559939907513417</v>
      </c>
      <c r="Z2168" s="4">
        <f t="shared" ca="1" si="338"/>
        <v>-0.54631856652747768</v>
      </c>
      <c r="AA2168" s="4">
        <f t="shared" ca="1" si="339"/>
        <v>-0.18723442320302877</v>
      </c>
    </row>
    <row r="2169" spans="1:27" x14ac:dyDescent="0.25">
      <c r="A2169">
        <v>2137</v>
      </c>
      <c r="B2169" s="176">
        <f ca="1">OFFSET(InputPriceData!B$15,CalculationsAndCharts!$A2169+$A$11,0,1,1)</f>
        <v>38457</v>
      </c>
      <c r="C2169" s="3">
        <f ca="1">OFFSET(InputPriceData!G$15,CalculationsAndCharts!$A2169+$A$11,IF($C$7,8,0),1,1)</f>
        <v>128677300</v>
      </c>
      <c r="D2169" s="4">
        <f ca="1">OFFSET(InputPriceData!C$15,CalculationsAndCharts!$A2169+$A$11,IF($C$7,8,0),1,1)</f>
        <v>96.35</v>
      </c>
      <c r="E2169" s="4">
        <f ca="1">OFFSET(InputPriceData!D$15,CalculationsAndCharts!$A2169+$A$11,IF($C$7,8,0),1,1)</f>
        <v>96.74</v>
      </c>
      <c r="F2169" s="4">
        <f ca="1">OFFSET(InputPriceData!E$15,CalculationsAndCharts!$A2169+$A$11,IF($C$7,8,0),1,1)</f>
        <v>94.99</v>
      </c>
      <c r="G2169" s="4">
        <f ca="1">OFFSET(InputPriceData!F$15,CalculationsAndCharts!$A2169+$A$11,IF($C$7,8,0),1,1)</f>
        <v>95.03</v>
      </c>
      <c r="H2169" s="138"/>
      <c r="I2169" s="138"/>
      <c r="O2169" s="246">
        <f t="shared" ca="1" si="330"/>
        <v>-3.3678362123143089</v>
      </c>
      <c r="P2169" s="246">
        <f t="shared" ca="1" si="331"/>
        <v>-0.76012793917780852</v>
      </c>
      <c r="Q2169" s="246">
        <f t="shared" ca="1" si="333"/>
        <v>1.9737578110507989</v>
      </c>
      <c r="R2169" s="4">
        <f t="shared" ca="1" si="334"/>
        <v>-0.38511712780664203</v>
      </c>
      <c r="S2169" s="4">
        <f t="shared" ca="1" si="332"/>
        <v>0.78801215074934994</v>
      </c>
      <c r="W2169" s="246">
        <f t="shared" ca="1" si="335"/>
        <v>-3.3678362123143089</v>
      </c>
      <c r="X2169" s="246">
        <f t="shared" ca="1" si="336"/>
        <v>-0.76012793917780852</v>
      </c>
      <c r="Y2169" s="246">
        <f t="shared" ca="1" si="337"/>
        <v>1.9737578110507989</v>
      </c>
      <c r="Z2169" s="4">
        <f t="shared" ca="1" si="338"/>
        <v>-0.38511712780664203</v>
      </c>
      <c r="AA2169" s="4">
        <f t="shared" ca="1" si="339"/>
        <v>1.759302180399578E-2</v>
      </c>
    </row>
    <row r="2170" spans="1:27" x14ac:dyDescent="0.25">
      <c r="A2170">
        <v>2138</v>
      </c>
      <c r="B2170" s="176">
        <f ca="1">OFFSET(InputPriceData!B$15,CalculationsAndCharts!$A2170+$A$11,0,1,1)</f>
        <v>38456</v>
      </c>
      <c r="C2170" s="3">
        <f ca="1">OFFSET(InputPriceData!G$15,CalculationsAndCharts!$A2170+$A$11,IF($C$7,8,0),1,1)</f>
        <v>96119800</v>
      </c>
      <c r="D2170" s="4">
        <f ca="1">OFFSET(InputPriceData!C$15,CalculationsAndCharts!$A2170+$A$11,IF($C$7,8,0),1,1)</f>
        <v>97.73</v>
      </c>
      <c r="E2170" s="4">
        <f ca="1">OFFSET(InputPriceData!D$15,CalculationsAndCharts!$A2170+$A$11,IF($C$7,8,0),1,1)</f>
        <v>97.81</v>
      </c>
      <c r="F2170" s="4">
        <f ca="1">OFFSET(InputPriceData!E$15,CalculationsAndCharts!$A2170+$A$11,IF($C$7,8,0),1,1)</f>
        <v>96.37</v>
      </c>
      <c r="G2170" s="4">
        <f ca="1">OFFSET(InputPriceData!F$15,CalculationsAndCharts!$A2170+$A$11,IF($C$7,8,0),1,1)</f>
        <v>96.37</v>
      </c>
      <c r="H2170" s="138"/>
      <c r="I2170" s="138"/>
      <c r="O2170" s="246">
        <f t="shared" ca="1" si="330"/>
        <v>-2.2830422711951806</v>
      </c>
      <c r="P2170" s="246">
        <f t="shared" ca="1" si="331"/>
        <v>-0.56508324576273705</v>
      </c>
      <c r="Q2170" s="246">
        <f t="shared" ca="1" si="333"/>
        <v>1.9916829576698274</v>
      </c>
      <c r="R2170" s="4">
        <f t="shared" ca="1" si="334"/>
        <v>-0.2837214846804017</v>
      </c>
      <c r="S2170" s="4">
        <f t="shared" ca="1" si="332"/>
        <v>0.82760755517885409</v>
      </c>
      <c r="W2170" s="246">
        <f t="shared" ca="1" si="335"/>
        <v>-2.2830422711951806</v>
      </c>
      <c r="X2170" s="246">
        <f t="shared" ca="1" si="336"/>
        <v>-0.56508324576273705</v>
      </c>
      <c r="Y2170" s="246">
        <f t="shared" ca="1" si="337"/>
        <v>1.9916829576698274</v>
      </c>
      <c r="Z2170" s="4">
        <f t="shared" ca="1" si="338"/>
        <v>-0.2837214846804017</v>
      </c>
      <c r="AA2170" s="4">
        <f t="shared" ca="1" si="339"/>
        <v>0.13116415030404063</v>
      </c>
    </row>
    <row r="2171" spans="1:27" x14ac:dyDescent="0.25">
      <c r="A2171">
        <v>2139</v>
      </c>
      <c r="B2171" s="176">
        <f ca="1">OFFSET(InputPriceData!B$15,CalculationsAndCharts!$A2171+$A$11,0,1,1)</f>
        <v>38455</v>
      </c>
      <c r="C2171" s="3">
        <f ca="1">OFFSET(InputPriceData!G$15,CalculationsAndCharts!$A2171+$A$11,IF($C$7,8,0),1,1)</f>
        <v>65949000</v>
      </c>
      <c r="D2171" s="4">
        <f ca="1">OFFSET(InputPriceData!C$15,CalculationsAndCharts!$A2171+$A$11,IF($C$7,8,0),1,1)</f>
        <v>98.7</v>
      </c>
      <c r="E2171" s="4">
        <f ca="1">OFFSET(InputPriceData!D$15,CalculationsAndCharts!$A2171+$A$11,IF($C$7,8,0),1,1)</f>
        <v>98.9</v>
      </c>
      <c r="F2171" s="4">
        <f ca="1">OFFSET(InputPriceData!E$15,CalculationsAndCharts!$A2171+$A$11,IF($C$7,8,0),1,1)</f>
        <v>97.51</v>
      </c>
      <c r="G2171" s="4">
        <f ca="1">OFFSET(InputPriceData!F$15,CalculationsAndCharts!$A2171+$A$11,IF($C$7,8,0),1,1)</f>
        <v>97.65</v>
      </c>
      <c r="H2171" s="138"/>
      <c r="I2171" s="138"/>
      <c r="O2171" s="246">
        <f t="shared" ca="1" si="330"/>
        <v>-1.1554685491876668</v>
      </c>
      <c r="P2171" s="246">
        <f t="shared" ca="1" si="331"/>
        <v>-0.53944478297379939</v>
      </c>
      <c r="Q2171" s="246">
        <f t="shared" ca="1" si="333"/>
        <v>2.00977089573141</v>
      </c>
      <c r="R2171" s="4">
        <f t="shared" ca="1" si="334"/>
        <v>-0.26841108313367273</v>
      </c>
      <c r="S2171" s="4">
        <f t="shared" ca="1" si="332"/>
        <v>0.83275832429852081</v>
      </c>
      <c r="W2171" s="246">
        <f t="shared" ca="1" si="335"/>
        <v>-1.1554685491876668</v>
      </c>
      <c r="X2171" s="246">
        <f t="shared" ca="1" si="336"/>
        <v>-0.53944478297379939</v>
      </c>
      <c r="Y2171" s="246">
        <f t="shared" ca="1" si="337"/>
        <v>2.00977089573141</v>
      </c>
      <c r="Z2171" s="4">
        <f t="shared" ca="1" si="338"/>
        <v>-0.26841108313367273</v>
      </c>
      <c r="AA2171" s="4">
        <f t="shared" ca="1" si="339"/>
        <v>0.14741617046018146</v>
      </c>
    </row>
    <row r="2172" spans="1:27" x14ac:dyDescent="0.25">
      <c r="A2172">
        <v>2140</v>
      </c>
      <c r="B2172" s="176">
        <f ca="1">OFFSET(InputPriceData!B$15,CalculationsAndCharts!$A2172+$A$11,0,1,1)</f>
        <v>38454</v>
      </c>
      <c r="C2172" s="3">
        <f ca="1">OFFSET(InputPriceData!G$15,CalculationsAndCharts!$A2172+$A$11,IF($C$7,8,0),1,1)</f>
        <v>86144800</v>
      </c>
      <c r="D2172" s="4">
        <f ca="1">OFFSET(InputPriceData!C$15,CalculationsAndCharts!$A2172+$A$11,IF($C$7,8,0),1,1)</f>
        <v>98.14</v>
      </c>
      <c r="E2172" s="4">
        <f ca="1">OFFSET(InputPriceData!D$15,CalculationsAndCharts!$A2172+$A$11,IF($C$7,8,0),1,1)</f>
        <v>99.11</v>
      </c>
      <c r="F2172" s="4">
        <f ca="1">OFFSET(InputPriceData!E$15,CalculationsAndCharts!$A2172+$A$11,IF($C$7,8,0),1,1)</f>
        <v>97.45</v>
      </c>
      <c r="G2172" s="4">
        <f ca="1">OFFSET(InputPriceData!F$15,CalculationsAndCharts!$A2172+$A$11,IF($C$7,8,0),1,1)</f>
        <v>98.81</v>
      </c>
      <c r="H2172" s="138"/>
      <c r="I2172" s="138"/>
      <c r="O2172" s="246">
        <f t="shared" ca="1" si="330"/>
        <v>-4.622438079986646E-2</v>
      </c>
      <c r="P2172" s="246">
        <f t="shared" ca="1" si="331"/>
        <v>-0.64482732478954807</v>
      </c>
      <c r="Q2172" s="246">
        <f t="shared" ca="1" si="333"/>
        <v>2.0280231036643896</v>
      </c>
      <c r="R2172" s="4">
        <f t="shared" ca="1" si="334"/>
        <v>-0.31795856941887102</v>
      </c>
      <c r="S2172" s="4">
        <f t="shared" ca="1" si="332"/>
        <v>0.81536988996580306</v>
      </c>
      <c r="W2172" s="246">
        <f t="shared" ca="1" si="335"/>
        <v>-4.622438079986646E-2</v>
      </c>
      <c r="X2172" s="246">
        <f t="shared" ca="1" si="336"/>
        <v>-0.64482732478954807</v>
      </c>
      <c r="Y2172" s="246">
        <f t="shared" ca="1" si="337"/>
        <v>2.0280231036643896</v>
      </c>
      <c r="Z2172" s="4">
        <f t="shared" ca="1" si="338"/>
        <v>-0.31795856941887102</v>
      </c>
      <c r="AA2172" s="4">
        <f t="shared" ca="1" si="339"/>
        <v>9.3996187963396552E-2</v>
      </c>
    </row>
    <row r="2173" spans="1:27" x14ac:dyDescent="0.25">
      <c r="A2173">
        <v>2141</v>
      </c>
      <c r="B2173" s="176">
        <f ca="1">OFFSET(InputPriceData!B$15,CalculationsAndCharts!$A2173+$A$11,0,1,1)</f>
        <v>38453</v>
      </c>
      <c r="C2173" s="3">
        <f ca="1">OFFSET(InputPriceData!G$15,CalculationsAndCharts!$A2173+$A$11,IF($C$7,8,0),1,1)</f>
        <v>44945000</v>
      </c>
      <c r="D2173" s="4">
        <f ca="1">OFFSET(InputPriceData!C$15,CalculationsAndCharts!$A2173+$A$11,IF($C$7,8,0),1,1)</f>
        <v>98.47</v>
      </c>
      <c r="E2173" s="4">
        <f ca="1">OFFSET(InputPriceData!D$15,CalculationsAndCharts!$A2173+$A$11,IF($C$7,8,0),1,1)</f>
        <v>98.57</v>
      </c>
      <c r="F2173" s="4">
        <f ca="1">OFFSET(InputPriceData!E$15,CalculationsAndCharts!$A2173+$A$11,IF($C$7,8,0),1,1)</f>
        <v>98.08</v>
      </c>
      <c r="G2173" s="4">
        <f ca="1">OFFSET(InputPriceData!F$15,CalculationsAndCharts!$A2173+$A$11,IF($C$7,8,0),1,1)</f>
        <v>98.3</v>
      </c>
      <c r="H2173" s="138"/>
      <c r="I2173" s="138"/>
      <c r="O2173" s="246">
        <f t="shared" ca="1" si="330"/>
        <v>-0.5805338653917349</v>
      </c>
      <c r="P2173" s="246">
        <f t="shared" ca="1" si="331"/>
        <v>-0.80372895073332606</v>
      </c>
      <c r="Q2173" s="246">
        <f t="shared" ca="1" si="333"/>
        <v>2.0464410733243086</v>
      </c>
      <c r="R2173" s="4">
        <f t="shared" ca="1" si="334"/>
        <v>-0.39274473192024112</v>
      </c>
      <c r="S2173" s="4">
        <f t="shared" ca="1" si="332"/>
        <v>0.78458149053118809</v>
      </c>
      <c r="W2173" s="246">
        <f t="shared" ca="1" si="335"/>
        <v>-0.5805338653917349</v>
      </c>
      <c r="X2173" s="246">
        <f t="shared" ca="1" si="336"/>
        <v>-0.80372895073332606</v>
      </c>
      <c r="Y2173" s="246">
        <f t="shared" ca="1" si="337"/>
        <v>2.0464410733243086</v>
      </c>
      <c r="Z2173" s="4">
        <f t="shared" ca="1" si="338"/>
        <v>-0.39274473192024112</v>
      </c>
      <c r="AA2173" s="4">
        <f t="shared" ca="1" si="339"/>
        <v>8.6074859909714245E-3</v>
      </c>
    </row>
    <row r="2174" spans="1:27" x14ac:dyDescent="0.25">
      <c r="A2174">
        <v>2142</v>
      </c>
      <c r="B2174" s="176">
        <f ca="1">OFFSET(InputPriceData!B$15,CalculationsAndCharts!$A2174+$A$11,0,1,1)</f>
        <v>38450</v>
      </c>
      <c r="C2174" s="3">
        <f ca="1">OFFSET(InputPriceData!G$15,CalculationsAndCharts!$A2174+$A$11,IF($C$7,8,0),1,1)</f>
        <v>63772900</v>
      </c>
      <c r="D2174" s="4">
        <f ca="1">OFFSET(InputPriceData!C$15,CalculationsAndCharts!$A2174+$A$11,IF($C$7,8,0),1,1)</f>
        <v>99.2</v>
      </c>
      <c r="E2174" s="4">
        <f ca="1">OFFSET(InputPriceData!D$15,CalculationsAndCharts!$A2174+$A$11,IF($C$7,8,0),1,1)</f>
        <v>99.24</v>
      </c>
      <c r="F2174" s="4">
        <f ca="1">OFFSET(InputPriceData!E$15,CalculationsAndCharts!$A2174+$A$11,IF($C$7,8,0),1,1)</f>
        <v>98.23</v>
      </c>
      <c r="G2174" s="4">
        <f ca="1">OFFSET(InputPriceData!F$15,CalculationsAndCharts!$A2174+$A$11,IF($C$7,8,0),1,1)</f>
        <v>98.23</v>
      </c>
      <c r="H2174" s="138"/>
      <c r="I2174" s="138"/>
      <c r="O2174" s="246">
        <f t="shared" ca="1" si="330"/>
        <v>-0.70308451041846354</v>
      </c>
      <c r="P2174" s="246">
        <f t="shared" ca="1" si="331"/>
        <v>-0.99108612311649391</v>
      </c>
      <c r="Q2174" s="246">
        <f t="shared" ca="1" si="333"/>
        <v>2.0650263101153468</v>
      </c>
      <c r="R2174" s="4">
        <f t="shared" ca="1" si="334"/>
        <v>-0.47993873892150773</v>
      </c>
      <c r="S2174" s="4">
        <f t="shared" ca="1" si="332"/>
        <v>0.73947269414297423</v>
      </c>
      <c r="W2174" s="246">
        <f t="shared" ca="1" si="335"/>
        <v>-0.70308451041846354</v>
      </c>
      <c r="X2174" s="246">
        <f t="shared" ca="1" si="336"/>
        <v>-0.99108612311649391</v>
      </c>
      <c r="Y2174" s="246">
        <f t="shared" ca="1" si="337"/>
        <v>2.0650263101153468</v>
      </c>
      <c r="Z2174" s="4">
        <f t="shared" ca="1" si="338"/>
        <v>-0.47993873892150773</v>
      </c>
      <c r="AA2174" s="4">
        <f t="shared" ca="1" si="339"/>
        <v>-9.8931082514335661E-2</v>
      </c>
    </row>
    <row r="2175" spans="1:27" x14ac:dyDescent="0.25">
      <c r="A2175">
        <v>2143</v>
      </c>
      <c r="B2175" s="176">
        <f ca="1">OFFSET(InputPriceData!B$15,CalculationsAndCharts!$A2175+$A$11,0,1,1)</f>
        <v>38449</v>
      </c>
      <c r="C2175" s="3">
        <f ca="1">OFFSET(InputPriceData!G$15,CalculationsAndCharts!$A2175+$A$11,IF($C$7,8,0),1,1)</f>
        <v>46734600</v>
      </c>
      <c r="D2175" s="4">
        <f ca="1">OFFSET(InputPriceData!C$15,CalculationsAndCharts!$A2175+$A$11,IF($C$7,8,0),1,1)</f>
        <v>98.57</v>
      </c>
      <c r="E2175" s="4">
        <f ca="1">OFFSET(InputPriceData!D$15,CalculationsAndCharts!$A2175+$A$11,IF($C$7,8,0),1,1)</f>
        <v>99.28</v>
      </c>
      <c r="F2175" s="4">
        <f ca="1">OFFSET(InputPriceData!E$15,CalculationsAndCharts!$A2175+$A$11,IF($C$7,8,0),1,1)</f>
        <v>98.49</v>
      </c>
      <c r="G2175" s="4">
        <f ca="1">OFFSET(InputPriceData!F$15,CalculationsAndCharts!$A2175+$A$11,IF($C$7,8,0),1,1)</f>
        <v>99.26</v>
      </c>
      <c r="H2175" s="138"/>
      <c r="I2175" s="138"/>
      <c r="O2175" s="246">
        <f t="shared" ca="1" si="330"/>
        <v>0.31497685834040368</v>
      </c>
      <c r="P2175" s="246">
        <f t="shared" ca="1" si="331"/>
        <v>-1.2401943622384819</v>
      </c>
      <c r="Q2175" s="246">
        <f t="shared" ca="1" si="333"/>
        <v>2.0837803331133671</v>
      </c>
      <c r="R2175" s="4">
        <f t="shared" ca="1" si="334"/>
        <v>-0.59516559520720347</v>
      </c>
      <c r="S2175" s="4">
        <f t="shared" ca="1" si="332"/>
        <v>0.65647415041649582</v>
      </c>
      <c r="W2175" s="246">
        <f t="shared" ca="1" si="335"/>
        <v>0.31497685834040368</v>
      </c>
      <c r="X2175" s="246">
        <f t="shared" ca="1" si="336"/>
        <v>-1.2401943622384819</v>
      </c>
      <c r="Y2175" s="246">
        <f t="shared" ca="1" si="337"/>
        <v>2.0837803331133671</v>
      </c>
      <c r="Z2175" s="4">
        <f t="shared" ca="1" si="338"/>
        <v>-0.59516559520720347</v>
      </c>
      <c r="AA2175" s="4">
        <f t="shared" ca="1" si="339"/>
        <v>-0.25614509418265302</v>
      </c>
    </row>
    <row r="2176" spans="1:27" x14ac:dyDescent="0.25">
      <c r="A2176">
        <v>2144</v>
      </c>
      <c r="B2176" s="176">
        <f ca="1">OFFSET(InputPriceData!B$15,CalculationsAndCharts!$A2176+$A$11,0,1,1)</f>
        <v>38448</v>
      </c>
      <c r="C2176" s="3">
        <f ca="1">OFFSET(InputPriceData!G$15,CalculationsAndCharts!$A2176+$A$11,IF($C$7,8,0),1,1)</f>
        <v>53268200</v>
      </c>
      <c r="D2176" s="4">
        <f ca="1">OFFSET(InputPriceData!C$15,CalculationsAndCharts!$A2176+$A$11,IF($C$7,8,0),1,1)</f>
        <v>98.61</v>
      </c>
      <c r="E2176" s="4">
        <f ca="1">OFFSET(InputPriceData!D$15,CalculationsAndCharts!$A2176+$A$11,IF($C$7,8,0),1,1)</f>
        <v>99.02</v>
      </c>
      <c r="F2176" s="4">
        <f ca="1">OFFSET(InputPriceData!E$15,CalculationsAndCharts!$A2176+$A$11,IF($C$7,8,0),1,1)</f>
        <v>98.38</v>
      </c>
      <c r="G2176" s="4">
        <f ca="1">OFFSET(InputPriceData!F$15,CalculationsAndCharts!$A2176+$A$11,IF($C$7,8,0),1,1)</f>
        <v>98.73</v>
      </c>
      <c r="H2176" s="138"/>
      <c r="I2176" s="138"/>
      <c r="O2176" s="246">
        <f t="shared" ca="1" si="330"/>
        <v>-0.20468088751350555</v>
      </c>
      <c r="P2176" s="246">
        <f t="shared" ca="1" si="331"/>
        <v>-1.4997315859815867</v>
      </c>
      <c r="Q2176" s="246">
        <f t="shared" ca="1" si="333"/>
        <v>2.1027046751900778</v>
      </c>
      <c r="R2176" s="4">
        <f t="shared" ca="1" si="334"/>
        <v>-0.71323928827333583</v>
      </c>
      <c r="S2176" s="4">
        <f t="shared" ca="1" si="332"/>
        <v>0.52155465656869315</v>
      </c>
      <c r="W2176" s="246">
        <f t="shared" ca="1" si="335"/>
        <v>-0.20468088751350555</v>
      </c>
      <c r="X2176" s="246">
        <f t="shared" ca="1" si="336"/>
        <v>-1.4997315859815867</v>
      </c>
      <c r="Y2176" s="246">
        <f t="shared" ca="1" si="337"/>
        <v>2.1027046751900778</v>
      </c>
      <c r="Z2176" s="4">
        <f t="shared" ca="1" si="338"/>
        <v>-0.71323928827333583</v>
      </c>
      <c r="AA2176" s="4">
        <f t="shared" ca="1" si="339"/>
        <v>-0.43827817320125662</v>
      </c>
    </row>
    <row r="2177" spans="1:27" x14ac:dyDescent="0.25">
      <c r="A2177">
        <v>2145</v>
      </c>
      <c r="B2177" s="176">
        <f ca="1">OFFSET(InputPriceData!B$15,CalculationsAndCharts!$A2177+$A$11,0,1,1)</f>
        <v>38447</v>
      </c>
      <c r="C2177" s="3">
        <f ca="1">OFFSET(InputPriceData!G$15,CalculationsAndCharts!$A2177+$A$11,IF($C$7,8,0),1,1)</f>
        <v>46853900</v>
      </c>
      <c r="D2177" s="4">
        <f ca="1">OFFSET(InputPriceData!C$15,CalculationsAndCharts!$A2177+$A$11,IF($C$7,8,0),1,1)</f>
        <v>98.05</v>
      </c>
      <c r="E2177" s="4">
        <f ca="1">OFFSET(InputPriceData!D$15,CalculationsAndCharts!$A2177+$A$11,IF($C$7,8,0),1,1)</f>
        <v>98.55</v>
      </c>
      <c r="F2177" s="4">
        <f ca="1">OFFSET(InputPriceData!E$15,CalculationsAndCharts!$A2177+$A$11,IF($C$7,8,0),1,1)</f>
        <v>97.96</v>
      </c>
      <c r="G2177" s="4">
        <f ca="1">OFFSET(InputPriceData!F$15,CalculationsAndCharts!$A2177+$A$11,IF($C$7,8,0),1,1)</f>
        <v>98.39</v>
      </c>
      <c r="H2177" s="138"/>
      <c r="I2177" s="138"/>
      <c r="O2177" s="246">
        <f t="shared" ca="1" si="330"/>
        <v>-0.57348279800359969</v>
      </c>
      <c r="P2177" s="246">
        <f t="shared" ca="1" si="331"/>
        <v>-1.7128506737097464</v>
      </c>
      <c r="Q2177" s="246">
        <f t="shared" ca="1" si="333"/>
        <v>2.1218008831383228</v>
      </c>
      <c r="R2177" s="4">
        <f t="shared" ca="1" si="334"/>
        <v>-0.80726268299798964</v>
      </c>
      <c r="S2177" s="4">
        <f t="shared" ca="1" si="332"/>
        <v>0.33912126508419921</v>
      </c>
      <c r="W2177" s="246">
        <f t="shared" ca="1" si="335"/>
        <v>-0.57348279800359969</v>
      </c>
      <c r="X2177" s="246">
        <f t="shared" ca="1" si="336"/>
        <v>-1.7128506737097464</v>
      </c>
      <c r="Y2177" s="246">
        <f t="shared" ca="1" si="337"/>
        <v>2.1218008831383228</v>
      </c>
      <c r="Z2177" s="4">
        <f t="shared" ca="1" si="338"/>
        <v>-0.80726268299798964</v>
      </c>
      <c r="AA2177" s="4">
        <f t="shared" ca="1" si="339"/>
        <v>-0.60148535586030616</v>
      </c>
    </row>
    <row r="2178" spans="1:27" x14ac:dyDescent="0.25">
      <c r="A2178">
        <v>2146</v>
      </c>
      <c r="B2178" s="176">
        <f ca="1">OFFSET(InputPriceData!B$15,CalculationsAndCharts!$A2178+$A$11,0,1,1)</f>
        <v>38446</v>
      </c>
      <c r="C2178" s="3">
        <f ca="1">OFFSET(InputPriceData!G$15,CalculationsAndCharts!$A2178+$A$11,IF($C$7,8,0),1,1)</f>
        <v>71581200</v>
      </c>
      <c r="D2178" s="4">
        <f ca="1">OFFSET(InputPriceData!C$15,CalculationsAndCharts!$A2178+$A$11,IF($C$7,8,0),1,1)</f>
        <v>97.7</v>
      </c>
      <c r="E2178" s="4">
        <f ca="1">OFFSET(InputPriceData!D$15,CalculationsAndCharts!$A2178+$A$11,IF($C$7,8,0),1,1)</f>
        <v>98.11</v>
      </c>
      <c r="F2178" s="4">
        <f ca="1">OFFSET(InputPriceData!E$15,CalculationsAndCharts!$A2178+$A$11,IF($C$7,8,0),1,1)</f>
        <v>97.18</v>
      </c>
      <c r="G2178" s="4">
        <f ca="1">OFFSET(InputPriceData!F$15,CalculationsAndCharts!$A2178+$A$11,IF($C$7,8,0),1,1)</f>
        <v>97.92</v>
      </c>
      <c r="H2178" s="138"/>
      <c r="I2178" s="138"/>
      <c r="O2178" s="246">
        <f t="shared" ca="1" si="330"/>
        <v>-1.1113521175059426</v>
      </c>
      <c r="P2178" s="246">
        <f t="shared" ca="1" si="331"/>
        <v>-1.8820654022568091</v>
      </c>
      <c r="Q2178" s="246">
        <f t="shared" ca="1" si="333"/>
        <v>2.1410705177985094</v>
      </c>
      <c r="R2178" s="4">
        <f t="shared" ca="1" si="334"/>
        <v>-0.87903008640368629</v>
      </c>
      <c r="S2178" s="4">
        <f t="shared" ca="1" si="332"/>
        <v>0.10039555808268855</v>
      </c>
      <c r="W2178" s="246">
        <f t="shared" ca="1" si="335"/>
        <v>-1.1113521175059426</v>
      </c>
      <c r="X2178" s="246">
        <f t="shared" ca="1" si="336"/>
        <v>-1.8820654022568091</v>
      </c>
      <c r="Y2178" s="246">
        <f t="shared" ca="1" si="337"/>
        <v>2.1410705177985094</v>
      </c>
      <c r="Z2178" s="4">
        <f t="shared" ca="1" si="338"/>
        <v>-0.87903008640368629</v>
      </c>
      <c r="AA2178" s="4">
        <f t="shared" ca="1" si="339"/>
        <v>-0.73880163102611407</v>
      </c>
    </row>
    <row r="2179" spans="1:27" x14ac:dyDescent="0.25">
      <c r="A2179">
        <v>2147</v>
      </c>
      <c r="B2179" s="176">
        <f ca="1">OFFSET(InputPriceData!B$15,CalculationsAndCharts!$A2179+$A$11,0,1,1)</f>
        <v>38443</v>
      </c>
      <c r="C2179" s="3">
        <f ca="1">OFFSET(InputPriceData!G$15,CalculationsAndCharts!$A2179+$A$11,IF($C$7,8,0),1,1)</f>
        <v>95255300</v>
      </c>
      <c r="D2179" s="4">
        <f ca="1">OFFSET(InputPriceData!C$15,CalculationsAndCharts!$A2179+$A$11,IF($C$7,8,0),1,1)</f>
        <v>98.76</v>
      </c>
      <c r="E2179" s="4">
        <f ca="1">OFFSET(InputPriceData!D$15,CalculationsAndCharts!$A2179+$A$11,IF($C$7,8,0),1,1)</f>
        <v>99.06</v>
      </c>
      <c r="F2179" s="4">
        <f ca="1">OFFSET(InputPriceData!E$15,CalculationsAndCharts!$A2179+$A$11,IF($C$7,8,0),1,1)</f>
        <v>97.33</v>
      </c>
      <c r="G2179" s="4">
        <f ca="1">OFFSET(InputPriceData!F$15,CalculationsAndCharts!$A2179+$A$11,IF($C$7,8,0),1,1)</f>
        <v>97.76</v>
      </c>
      <c r="H2179" s="138"/>
      <c r="I2179" s="138"/>
      <c r="O2179" s="246">
        <f t="shared" ca="1" si="330"/>
        <v>-1.3726716340706515</v>
      </c>
      <c r="P2179" s="246">
        <f t="shared" ca="1" si="331"/>
        <v>-2.0178266175572013</v>
      </c>
      <c r="Q2179" s="246">
        <f t="shared" ca="1" si="333"/>
        <v>2.1605151541861849</v>
      </c>
      <c r="R2179" s="4">
        <f t="shared" ca="1" si="334"/>
        <v>-0.93395624355954543</v>
      </c>
      <c r="S2179" s="4">
        <f t="shared" ca="1" si="332"/>
        <v>-0.2129727510852838</v>
      </c>
      <c r="W2179" s="246">
        <f t="shared" ca="1" si="335"/>
        <v>-1.3726716340706515</v>
      </c>
      <c r="X2179" s="246">
        <f t="shared" ca="1" si="336"/>
        <v>-2.0178266175572013</v>
      </c>
      <c r="Y2179" s="246">
        <f t="shared" ca="1" si="337"/>
        <v>2.1605151541861849</v>
      </c>
      <c r="Z2179" s="4">
        <f t="shared" ca="1" si="338"/>
        <v>-0.93395624355954543</v>
      </c>
      <c r="AA2179" s="4">
        <f t="shared" ca="1" si="339"/>
        <v>-0.85239675035198792</v>
      </c>
    </row>
    <row r="2180" spans="1:27" x14ac:dyDescent="0.25">
      <c r="A2180">
        <v>2148</v>
      </c>
      <c r="B2180" s="176">
        <f ca="1">OFFSET(InputPriceData!B$15,CalculationsAndCharts!$A2180+$A$11,0,1,1)</f>
        <v>38442</v>
      </c>
      <c r="C2180" s="3">
        <f ca="1">OFFSET(InputPriceData!G$15,CalculationsAndCharts!$A2180+$A$11,IF($C$7,8,0),1,1)</f>
        <v>64575400</v>
      </c>
      <c r="D2180" s="4">
        <f ca="1">OFFSET(InputPriceData!C$15,CalculationsAndCharts!$A2180+$A$11,IF($C$7,8,0),1,1)</f>
        <v>98.39</v>
      </c>
      <c r="E2180" s="4">
        <f ca="1">OFFSET(InputPriceData!D$15,CalculationsAndCharts!$A2180+$A$11,IF($C$7,8,0),1,1)</f>
        <v>98.62</v>
      </c>
      <c r="F2180" s="4">
        <f ca="1">OFFSET(InputPriceData!E$15,CalculationsAndCharts!$A2180+$A$11,IF($C$7,8,0),1,1)</f>
        <v>98.13</v>
      </c>
      <c r="G2180" s="4">
        <f ca="1">OFFSET(InputPriceData!F$15,CalculationsAndCharts!$A2180+$A$11,IF($C$7,8,0),1,1)</f>
        <v>98.2</v>
      </c>
      <c r="H2180" s="138"/>
      <c r="I2180" s="138"/>
      <c r="O2180" s="246">
        <f t="shared" ca="1" si="330"/>
        <v>-1.0278716597603839</v>
      </c>
      <c r="P2180" s="246">
        <f t="shared" ca="1" si="331"/>
        <v>-2.1339304922310509</v>
      </c>
      <c r="Q2180" s="246">
        <f t="shared" ca="1" si="333"/>
        <v>2.1801363816207719</v>
      </c>
      <c r="R2180" s="4">
        <f t="shared" ca="1" si="334"/>
        <v>-0.97880596380150753</v>
      </c>
      <c r="S2180" s="4">
        <f t="shared" ca="1" si="332"/>
        <v>-0.66181991995196654</v>
      </c>
      <c r="W2180" s="246">
        <f t="shared" ca="1" si="335"/>
        <v>-1.0278716597603839</v>
      </c>
      <c r="X2180" s="246">
        <f t="shared" ca="1" si="336"/>
        <v>-2.1339304922310509</v>
      </c>
      <c r="Y2180" s="246">
        <f t="shared" ca="1" si="337"/>
        <v>2.1801363816207719</v>
      </c>
      <c r="Z2180" s="4">
        <f t="shared" ca="1" si="338"/>
        <v>-0.97880596380150753</v>
      </c>
      <c r="AA2180" s="4">
        <f t="shared" ca="1" si="339"/>
        <v>-0.95123624933470063</v>
      </c>
    </row>
    <row r="2181" spans="1:27" x14ac:dyDescent="0.25">
      <c r="A2181">
        <v>2149</v>
      </c>
      <c r="B2181" s="176">
        <f ca="1">OFFSET(InputPriceData!B$15,CalculationsAndCharts!$A2181+$A$11,0,1,1)</f>
        <v>38441</v>
      </c>
      <c r="C2181" s="3">
        <f ca="1">OFFSET(InputPriceData!G$15,CalculationsAndCharts!$A2181+$A$11,IF($C$7,8,0),1,1)</f>
        <v>62002100</v>
      </c>
      <c r="D2181" s="4">
        <f ca="1">OFFSET(InputPriceData!C$15,CalculationsAndCharts!$A2181+$A$11,IF($C$7,8,0),1,1)</f>
        <v>97.21</v>
      </c>
      <c r="E2181" s="4">
        <f ca="1">OFFSET(InputPriceData!D$15,CalculationsAndCharts!$A2181+$A$11,IF($C$7,8,0),1,1)</f>
        <v>98.4</v>
      </c>
      <c r="F2181" s="4">
        <f ca="1">OFFSET(InputPriceData!E$15,CalculationsAndCharts!$A2181+$A$11,IF($C$7,8,0),1,1)</f>
        <v>97.21</v>
      </c>
      <c r="G2181" s="4">
        <f ca="1">OFFSET(InputPriceData!F$15,CalculationsAndCharts!$A2181+$A$11,IF($C$7,8,0),1,1)</f>
        <v>98.38</v>
      </c>
      <c r="H2181" s="138"/>
      <c r="I2181" s="138"/>
      <c r="O2181" s="246">
        <f t="shared" ca="1" si="330"/>
        <v>-0.92085122946617504</v>
      </c>
      <c r="P2181" s="246">
        <f t="shared" ca="1" si="331"/>
        <v>-2.1999358038554711</v>
      </c>
      <c r="Q2181" s="246">
        <f t="shared" ca="1" si="333"/>
        <v>2.1999358038554711</v>
      </c>
      <c r="R2181" s="4">
        <f t="shared" ca="1" si="334"/>
        <v>-1</v>
      </c>
      <c r="S2181" s="4">
        <f t="shared" ca="1" si="332"/>
        <v>-1</v>
      </c>
      <c r="W2181" s="246">
        <f t="shared" ca="1" si="335"/>
        <v>-0.92085122946617504</v>
      </c>
      <c r="X2181" s="246">
        <f t="shared" ca="1" si="336"/>
        <v>-2.1999358038554711</v>
      </c>
      <c r="Y2181" s="246">
        <f t="shared" ca="1" si="337"/>
        <v>2.1999358038554711</v>
      </c>
      <c r="Z2181" s="4">
        <f t="shared" ca="1" si="338"/>
        <v>-1</v>
      </c>
      <c r="AA2181" s="4">
        <f t="shared" ca="1" si="339"/>
        <v>-1</v>
      </c>
    </row>
    <row r="2182" spans="1:27" x14ac:dyDescent="0.25">
      <c r="A2182">
        <v>2150</v>
      </c>
      <c r="B2182" s="176">
        <f ca="1">OFFSET(InputPriceData!B$15,CalculationsAndCharts!$A2182+$A$11,0,1,1)</f>
        <v>38440</v>
      </c>
      <c r="C2182" s="3">
        <f ca="1">OFFSET(InputPriceData!G$15,CalculationsAndCharts!$A2182+$A$11,IF($C$7,8,0),1,1)</f>
        <v>71160300</v>
      </c>
      <c r="D2182" s="4">
        <f ca="1">OFFSET(InputPriceData!C$15,CalculationsAndCharts!$A2182+$A$11,IF($C$7,8,0),1,1)</f>
        <v>97.52</v>
      </c>
      <c r="E2182" s="4">
        <f ca="1">OFFSET(InputPriceData!D$15,CalculationsAndCharts!$A2182+$A$11,IF($C$7,8,0),1,1)</f>
        <v>98.15</v>
      </c>
      <c r="F2182" s="4">
        <f ca="1">OFFSET(InputPriceData!E$15,CalculationsAndCharts!$A2182+$A$11,IF($C$7,8,0),1,1)</f>
        <v>96.78</v>
      </c>
      <c r="G2182" s="4">
        <f ca="1">OFFSET(InputPriceData!F$15,CalculationsAndCharts!$A2182+$A$11,IF($C$7,8,0),1,1)</f>
        <v>97.01</v>
      </c>
      <c r="H2182" s="138"/>
      <c r="I2182" s="138"/>
      <c r="O2182" s="246">
        <f t="shared" ca="1" si="330"/>
        <v>-2.423213061433684</v>
      </c>
      <c r="P2182" s="246">
        <f t="shared" ca="1" si="331"/>
        <v>-2.1518578970129623</v>
      </c>
      <c r="Q2182" s="246">
        <f t="shared" ca="1" si="333"/>
        <v>2.1518578970129623</v>
      </c>
      <c r="R2182" s="4">
        <f t="shared" ca="1" si="334"/>
        <v>-1</v>
      </c>
      <c r="S2182" s="4">
        <f t="shared" ca="1" si="332"/>
        <v>-1</v>
      </c>
      <c r="W2182" s="246">
        <f t="shared" ca="1" si="335"/>
        <v>-2.423213061433684</v>
      </c>
      <c r="X2182" s="246">
        <f t="shared" ca="1" si="336"/>
        <v>-2.1518578970129623</v>
      </c>
      <c r="Y2182" s="246">
        <f t="shared" ca="1" si="337"/>
        <v>2.1518578970129623</v>
      </c>
      <c r="Z2182" s="4">
        <f t="shared" ca="1" si="338"/>
        <v>-1</v>
      </c>
      <c r="AA2182" s="4">
        <f t="shared" ca="1" si="339"/>
        <v>-1</v>
      </c>
    </row>
    <row r="2183" spans="1:27" x14ac:dyDescent="0.25">
      <c r="A2183">
        <v>2151</v>
      </c>
      <c r="B2183" s="176">
        <f ca="1">OFFSET(InputPriceData!B$15,CalculationsAndCharts!$A2183+$A$11,0,1,1)</f>
        <v>38439</v>
      </c>
      <c r="C2183" s="3">
        <f ca="1">OFFSET(InputPriceData!G$15,CalculationsAndCharts!$A2183+$A$11,IF($C$7,8,0),1,1)</f>
        <v>46765500</v>
      </c>
      <c r="D2183" s="4">
        <f ca="1">OFFSET(InputPriceData!C$15,CalculationsAndCharts!$A2183+$A$11,IF($C$7,8,0),1,1)</f>
        <v>97.75</v>
      </c>
      <c r="E2183" s="4">
        <f ca="1">OFFSET(InputPriceData!D$15,CalculationsAndCharts!$A2183+$A$11,IF($C$7,8,0),1,1)</f>
        <v>98.18</v>
      </c>
      <c r="F2183" s="4">
        <f ca="1">OFFSET(InputPriceData!E$15,CalculationsAndCharts!$A2183+$A$11,IF($C$7,8,0),1,1)</f>
        <v>97.66</v>
      </c>
      <c r="G2183" s="4">
        <f ca="1">OFFSET(InputPriceData!F$15,CalculationsAndCharts!$A2183+$A$11,IF($C$7,8,0),1,1)</f>
        <v>97.66</v>
      </c>
      <c r="H2183" s="138"/>
      <c r="I2183" s="138"/>
      <c r="O2183" s="246">
        <f t="shared" ca="1" si="330"/>
        <v>-1.9473756538721902</v>
      </c>
      <c r="P2183" s="246">
        <f t="shared" ca="1" si="331"/>
        <v>-2.0177737358891825</v>
      </c>
      <c r="Q2183" s="246">
        <f t="shared" ca="1" si="333"/>
        <v>2.0177737358891825</v>
      </c>
      <c r="R2183" s="4">
        <f t="shared" ca="1" si="334"/>
        <v>-1</v>
      </c>
      <c r="S2183" s="4">
        <f t="shared" ca="1" si="332"/>
        <v>-1</v>
      </c>
      <c r="W2183" s="246">
        <f t="shared" ca="1" si="335"/>
        <v>-1.9473756538721902</v>
      </c>
      <c r="X2183" s="246">
        <f t="shared" ca="1" si="336"/>
        <v>-2.0177737358891825</v>
      </c>
      <c r="Y2183" s="246">
        <f t="shared" ca="1" si="337"/>
        <v>2.0177737358891825</v>
      </c>
      <c r="Z2183" s="4">
        <f t="shared" ca="1" si="338"/>
        <v>-1</v>
      </c>
      <c r="AA2183" s="4">
        <f t="shared" ca="1" si="339"/>
        <v>-1</v>
      </c>
    </row>
    <row r="2184" spans="1:27" x14ac:dyDescent="0.25">
      <c r="A2184">
        <v>2152</v>
      </c>
      <c r="B2184" s="176">
        <f ca="1">OFFSET(InputPriceData!B$15,CalculationsAndCharts!$A2184+$A$11,0,1,1)</f>
        <v>38435</v>
      </c>
      <c r="C2184" s="3">
        <f ca="1">OFFSET(InputPriceData!G$15,CalculationsAndCharts!$A2184+$A$11,IF($C$7,8,0),1,1)</f>
        <v>51932500</v>
      </c>
      <c r="D2184" s="4">
        <f ca="1">OFFSET(InputPriceData!C$15,CalculationsAndCharts!$A2184+$A$11,IF($C$7,8,0),1,1)</f>
        <v>97.78</v>
      </c>
      <c r="E2184" s="4">
        <f ca="1">OFFSET(InputPriceData!D$15,CalculationsAndCharts!$A2184+$A$11,IF($C$7,8,0),1,1)</f>
        <v>98.22</v>
      </c>
      <c r="F2184" s="4">
        <f ca="1">OFFSET(InputPriceData!E$15,CalculationsAndCharts!$A2184+$A$11,IF($C$7,8,0),1,1)</f>
        <v>97.44</v>
      </c>
      <c r="G2184" s="4">
        <f ca="1">OFFSET(InputPriceData!F$15,CalculationsAndCharts!$A2184+$A$11,IF($C$7,8,0),1,1)</f>
        <v>97.51</v>
      </c>
      <c r="H2184" s="138"/>
      <c r="I2184" s="138"/>
      <c r="O2184" s="246">
        <f t="shared" ca="1" si="330"/>
        <v>-2.2600560778988767</v>
      </c>
      <c r="P2184" s="246">
        <f t="shared" ca="1" si="331"/>
        <v>-1.8293392599924221</v>
      </c>
      <c r="Q2184" s="246">
        <f t="shared" ca="1" si="333"/>
        <v>1.8293392599924221</v>
      </c>
      <c r="R2184" s="4">
        <f t="shared" ca="1" si="334"/>
        <v>-1</v>
      </c>
      <c r="S2184" s="4">
        <f t="shared" ca="1" si="332"/>
        <v>-1</v>
      </c>
      <c r="W2184" s="246">
        <f t="shared" ca="1" si="335"/>
        <v>-2.2600560778988767</v>
      </c>
      <c r="X2184" s="246">
        <f t="shared" ca="1" si="336"/>
        <v>-1.8293392599924221</v>
      </c>
      <c r="Y2184" s="246">
        <f t="shared" ca="1" si="337"/>
        <v>1.8293392599924221</v>
      </c>
      <c r="Z2184" s="4">
        <f t="shared" ca="1" si="338"/>
        <v>-1</v>
      </c>
      <c r="AA2184" s="4">
        <f t="shared" ca="1" si="339"/>
        <v>-1</v>
      </c>
    </row>
    <row r="2185" spans="1:27" x14ac:dyDescent="0.25">
      <c r="A2185">
        <v>2153</v>
      </c>
      <c r="B2185" s="176">
        <f ca="1">OFFSET(InputPriceData!B$15,CalculationsAndCharts!$A2185+$A$11,0,1,1)</f>
        <v>38434</v>
      </c>
      <c r="C2185" s="3">
        <f ca="1">OFFSET(InputPriceData!G$15,CalculationsAndCharts!$A2185+$A$11,IF($C$7,8,0),1,1)</f>
        <v>70817300</v>
      </c>
      <c r="D2185" s="4">
        <f ca="1">OFFSET(InputPriceData!C$15,CalculationsAndCharts!$A2185+$A$11,IF($C$7,8,0),1,1)</f>
        <v>97.36</v>
      </c>
      <c r="E2185" s="4">
        <f ca="1">OFFSET(InputPriceData!D$15,CalculationsAndCharts!$A2185+$A$11,IF($C$7,8,0),1,1)</f>
        <v>98</v>
      </c>
      <c r="F2185" s="4">
        <f ca="1">OFFSET(InputPriceData!E$15,CalculationsAndCharts!$A2185+$A$11,IF($C$7,8,0),1,1)</f>
        <v>97.19</v>
      </c>
      <c r="G2185" s="4">
        <f ca="1">OFFSET(InputPriceData!F$15,CalculationsAndCharts!$A2185+$A$11,IF($C$7,8,0),1,1)</f>
        <v>97.4</v>
      </c>
      <c r="H2185" s="138"/>
      <c r="I2185" s="138"/>
      <c r="O2185" s="246">
        <f t="shared" ca="1" si="330"/>
        <v>-2.5552932483414628</v>
      </c>
      <c r="P2185" s="246">
        <f t="shared" ca="1" si="331"/>
        <v>-1.5693230258775142</v>
      </c>
      <c r="Q2185" s="246">
        <f t="shared" ca="1" si="333"/>
        <v>1.5693230258775142</v>
      </c>
      <c r="R2185" s="4">
        <f t="shared" ca="1" si="334"/>
        <v>-1</v>
      </c>
      <c r="S2185" s="4">
        <f t="shared" ca="1" si="332"/>
        <v>-1</v>
      </c>
      <c r="W2185" s="246">
        <f t="shared" ca="1" si="335"/>
        <v>-2.5552932483414628</v>
      </c>
      <c r="X2185" s="246">
        <f t="shared" ca="1" si="336"/>
        <v>-1.5693230258775142</v>
      </c>
      <c r="Y2185" s="246">
        <f t="shared" ca="1" si="337"/>
        <v>1.5693230258775142</v>
      </c>
      <c r="Z2185" s="4">
        <f t="shared" ca="1" si="338"/>
        <v>-1</v>
      </c>
      <c r="AA2185" s="4">
        <f t="shared" ca="1" si="339"/>
        <v>-1</v>
      </c>
    </row>
    <row r="2186" spans="1:27" x14ac:dyDescent="0.25">
      <c r="A2186">
        <v>2154</v>
      </c>
      <c r="B2186" s="176">
        <f ca="1">OFFSET(InputPriceData!B$15,CalculationsAndCharts!$A2186+$A$11,0,1,1)</f>
        <v>38433</v>
      </c>
      <c r="C2186" s="3">
        <f ca="1">OFFSET(InputPriceData!G$15,CalculationsAndCharts!$A2186+$A$11,IF($C$7,8,0),1,1)</f>
        <v>92472400</v>
      </c>
      <c r="D2186" s="4">
        <f ca="1">OFFSET(InputPriceData!C$15,CalculationsAndCharts!$A2186+$A$11,IF($C$7,8,0),1,1)</f>
        <v>98.53</v>
      </c>
      <c r="E2186" s="4">
        <f ca="1">OFFSET(InputPriceData!D$15,CalculationsAndCharts!$A2186+$A$11,IF($C$7,8,0),1,1)</f>
        <v>99</v>
      </c>
      <c r="F2186" s="4">
        <f ca="1">OFFSET(InputPriceData!E$15,CalculationsAndCharts!$A2186+$A$11,IF($C$7,8,0),1,1)</f>
        <v>97.31</v>
      </c>
      <c r="G2186" s="4">
        <f ca="1">OFFSET(InputPriceData!F$15,CalculationsAndCharts!$A2186+$A$11,IF($C$7,8,0),1,1)</f>
        <v>97.31</v>
      </c>
      <c r="H2186" s="138"/>
      <c r="I2186" s="138"/>
      <c r="O2186" s="246">
        <f t="shared" ca="1" si="330"/>
        <v>-2.8517754755658502</v>
      </c>
      <c r="P2186" s="246">
        <f t="shared" ca="1" si="331"/>
        <v>-1.2671763660235413</v>
      </c>
      <c r="Q2186" s="246">
        <f t="shared" ca="1" si="333"/>
        <v>1.521707113458213</v>
      </c>
      <c r="R2186" s="4">
        <f t="shared" ca="1" si="334"/>
        <v>-0.83273341815677782</v>
      </c>
      <c r="S2186" s="4">
        <f t="shared" ca="1" si="332"/>
        <v>0.26848647856540003</v>
      </c>
      <c r="W2186" s="246">
        <f t="shared" ca="1" si="335"/>
        <v>-2.8517754755658502</v>
      </c>
      <c r="X2186" s="246">
        <f t="shared" ca="1" si="336"/>
        <v>-1.2671763660235413</v>
      </c>
      <c r="Y2186" s="246">
        <f t="shared" ca="1" si="337"/>
        <v>1.521707113458213</v>
      </c>
      <c r="Z2186" s="4">
        <f t="shared" ca="1" si="338"/>
        <v>-0.83273341815677782</v>
      </c>
      <c r="AA2186" s="4">
        <f t="shared" ca="1" si="339"/>
        <v>-0.64886656829403933</v>
      </c>
    </row>
    <row r="2187" spans="1:27" x14ac:dyDescent="0.25">
      <c r="A2187">
        <v>2155</v>
      </c>
      <c r="B2187" s="176">
        <f ca="1">OFFSET(InputPriceData!B$15,CalculationsAndCharts!$A2187+$A$11,0,1,1)</f>
        <v>38432</v>
      </c>
      <c r="C2187" s="3">
        <f ca="1">OFFSET(InputPriceData!G$15,CalculationsAndCharts!$A2187+$A$11,IF($C$7,8,0),1,1)</f>
        <v>61244300</v>
      </c>
      <c r="D2187" s="4">
        <f ca="1">OFFSET(InputPriceData!C$15,CalculationsAndCharts!$A2187+$A$11,IF($C$7,8,0),1,1)</f>
        <v>98.82</v>
      </c>
      <c r="E2187" s="4">
        <f ca="1">OFFSET(InputPriceData!D$15,CalculationsAndCharts!$A2187+$A$11,IF($C$7,8,0),1,1)</f>
        <v>98.88</v>
      </c>
      <c r="F2187" s="4">
        <f ca="1">OFFSET(InputPriceData!E$15,CalculationsAndCharts!$A2187+$A$11,IF($C$7,8,0),1,1)</f>
        <v>98.03</v>
      </c>
      <c r="G2187" s="4">
        <f ca="1">OFFSET(InputPriceData!F$15,CalculationsAndCharts!$A2187+$A$11,IF($C$7,8,0),1,1)</f>
        <v>98.31</v>
      </c>
      <c r="H2187" s="138"/>
      <c r="I2187" s="138"/>
      <c r="O2187" s="246">
        <f t="shared" ca="1" si="330"/>
        <v>-2.0298344749439652</v>
      </c>
      <c r="P2187" s="246">
        <f t="shared" ca="1" si="331"/>
        <v>-0.97301486982793217</v>
      </c>
      <c r="Q2187" s="246">
        <f t="shared" ca="1" si="333"/>
        <v>1.5355268551546044</v>
      </c>
      <c r="R2187" s="4">
        <f t="shared" ca="1" si="334"/>
        <v>-0.6336684158675715</v>
      </c>
      <c r="S2187" s="4">
        <f t="shared" ca="1" si="332"/>
        <v>0.61981047216235374</v>
      </c>
      <c r="W2187" s="246">
        <f t="shared" ca="1" si="335"/>
        <v>-2.0298344749439652</v>
      </c>
      <c r="X2187" s="246">
        <f t="shared" ca="1" si="336"/>
        <v>-0.97301486982793217</v>
      </c>
      <c r="Y2187" s="246">
        <f t="shared" ca="1" si="337"/>
        <v>1.5355268551546044</v>
      </c>
      <c r="Z2187" s="4">
        <f t="shared" ca="1" si="338"/>
        <v>-0.6336684158675715</v>
      </c>
      <c r="AA2187" s="4">
        <f t="shared" ca="1" si="339"/>
        <v>-0.31300495830192088</v>
      </c>
    </row>
    <row r="2188" spans="1:27" x14ac:dyDescent="0.25">
      <c r="A2188">
        <v>2156</v>
      </c>
      <c r="B2188" s="176">
        <f ca="1">OFFSET(InputPriceData!B$15,CalculationsAndCharts!$A2188+$A$11,0,1,1)</f>
        <v>38429</v>
      </c>
      <c r="C2188" s="3">
        <f ca="1">OFFSET(InputPriceData!G$15,CalculationsAndCharts!$A2188+$A$11,IF($C$7,8,0),1,1)</f>
        <v>60232000</v>
      </c>
      <c r="D2188" s="4">
        <f ca="1">OFFSET(InputPriceData!C$15,CalculationsAndCharts!$A2188+$A$11,IF($C$7,8,0),1,1)</f>
        <v>99.15</v>
      </c>
      <c r="E2188" s="4">
        <f ca="1">OFFSET(InputPriceData!D$15,CalculationsAndCharts!$A2188+$A$11,IF($C$7,8,0),1,1)</f>
        <v>99.5</v>
      </c>
      <c r="F2188" s="4">
        <f ca="1">OFFSET(InputPriceData!E$15,CalculationsAndCharts!$A2188+$A$11,IF($C$7,8,0),1,1)</f>
        <v>98.36</v>
      </c>
      <c r="G2188" s="4">
        <f ca="1">OFFSET(InputPriceData!F$15,CalculationsAndCharts!$A2188+$A$11,IF($C$7,8,0),1,1)</f>
        <v>98.68</v>
      </c>
      <c r="H2188" s="138"/>
      <c r="I2188" s="138"/>
      <c r="O2188" s="246">
        <f t="shared" ca="1" si="330"/>
        <v>-1.786261017030125</v>
      </c>
      <c r="P2188" s="246">
        <f t="shared" ca="1" si="331"/>
        <v>-0.69517706777150878</v>
      </c>
      <c r="Q2188" s="246">
        <f t="shared" ca="1" si="333"/>
        <v>1.5494721040914272</v>
      </c>
      <c r="R2188" s="4">
        <f t="shared" ca="1" si="334"/>
        <v>-0.44865413577687074</v>
      </c>
      <c r="S2188" s="4">
        <f t="shared" ca="1" si="332"/>
        <v>0.75702335904809226</v>
      </c>
      <c r="W2188" s="246">
        <f t="shared" ca="1" si="335"/>
        <v>-1.786261017030125</v>
      </c>
      <c r="X2188" s="246">
        <f t="shared" ca="1" si="336"/>
        <v>-0.69517706777150878</v>
      </c>
      <c r="Y2188" s="246">
        <f t="shared" ca="1" si="337"/>
        <v>1.5494721040914272</v>
      </c>
      <c r="Z2188" s="4">
        <f t="shared" ca="1" si="338"/>
        <v>-0.44865413577687074</v>
      </c>
      <c r="AA2188" s="4">
        <f t="shared" ca="1" si="339"/>
        <v>-5.9295383369318687E-2</v>
      </c>
    </row>
    <row r="2189" spans="1:27" x14ac:dyDescent="0.25">
      <c r="A2189">
        <v>2157</v>
      </c>
      <c r="B2189" s="176">
        <f ca="1">OFFSET(InputPriceData!B$15,CalculationsAndCharts!$A2189+$A$11,0,1,1)</f>
        <v>38428</v>
      </c>
      <c r="C2189" s="3">
        <f ca="1">OFFSET(InputPriceData!G$15,CalculationsAndCharts!$A2189+$A$11,IF($C$7,8,0),1,1)</f>
        <v>62584200</v>
      </c>
      <c r="D2189" s="4">
        <f ca="1">OFFSET(InputPriceData!C$15,CalculationsAndCharts!$A2189+$A$11,IF($C$7,8,0),1,1)</f>
        <v>98.93</v>
      </c>
      <c r="E2189" s="4">
        <f ca="1">OFFSET(InputPriceData!D$15,CalculationsAndCharts!$A2189+$A$11,IF($C$7,8,0),1,1)</f>
        <v>99.29</v>
      </c>
      <c r="F2189" s="4">
        <f ca="1">OFFSET(InputPriceData!E$15,CalculationsAndCharts!$A2189+$A$11,IF($C$7,8,0),1,1)</f>
        <v>98.65</v>
      </c>
      <c r="G2189" s="4">
        <f ca="1">OFFSET(InputPriceData!F$15,CalculationsAndCharts!$A2189+$A$11,IF($C$7,8,0),1,1)</f>
        <v>98.97</v>
      </c>
      <c r="H2189" s="138"/>
      <c r="I2189" s="138"/>
      <c r="O2189" s="246">
        <f t="shared" ca="1" si="330"/>
        <v>-1.6000375956926165</v>
      </c>
      <c r="P2189" s="246">
        <f t="shared" ca="1" si="331"/>
        <v>-0.41138474364267347</v>
      </c>
      <c r="Q2189" s="246">
        <f t="shared" ca="1" si="333"/>
        <v>1.5635440000922576</v>
      </c>
      <c r="R2189" s="4">
        <f t="shared" ca="1" si="334"/>
        <v>-0.26311043604682666</v>
      </c>
      <c r="S2189" s="4">
        <f t="shared" ca="1" si="332"/>
        <v>0.83449824023481611</v>
      </c>
      <c r="W2189" s="246">
        <f t="shared" ca="1" si="335"/>
        <v>-1.6000375956926165</v>
      </c>
      <c r="X2189" s="246">
        <f t="shared" ca="1" si="336"/>
        <v>-0.41138474364267347</v>
      </c>
      <c r="Y2189" s="246">
        <f t="shared" ca="1" si="337"/>
        <v>1.5635440000922576</v>
      </c>
      <c r="Z2189" s="4">
        <f t="shared" ca="1" si="338"/>
        <v>-0.26311043604682666</v>
      </c>
      <c r="AA2189" s="4">
        <f t="shared" ca="1" si="339"/>
        <v>0.15299097255303637</v>
      </c>
    </row>
    <row r="2190" spans="1:27" x14ac:dyDescent="0.25">
      <c r="A2190">
        <v>2158</v>
      </c>
      <c r="B2190" s="176">
        <f ca="1">OFFSET(InputPriceData!B$15,CalculationsAndCharts!$A2190+$A$11,0,1,1)</f>
        <v>38427</v>
      </c>
      <c r="C2190" s="3">
        <f ca="1">OFFSET(InputPriceData!G$15,CalculationsAndCharts!$A2190+$A$11,IF($C$7,8,0),1,1)</f>
        <v>74874200</v>
      </c>
      <c r="D2190" s="4">
        <f ca="1">OFFSET(InputPriceData!C$15,CalculationsAndCharts!$A2190+$A$11,IF($C$7,8,0),1,1)</f>
        <v>99.25</v>
      </c>
      <c r="E2190" s="4">
        <f ca="1">OFFSET(InputPriceData!D$15,CalculationsAndCharts!$A2190+$A$11,IF($C$7,8,0),1,1)</f>
        <v>99.63</v>
      </c>
      <c r="F2190" s="4">
        <f ca="1">OFFSET(InputPriceData!E$15,CalculationsAndCharts!$A2190+$A$11,IF($C$7,8,0),1,1)</f>
        <v>98.59</v>
      </c>
      <c r="G2190" s="4">
        <f ca="1">OFFSET(InputPriceData!F$15,CalculationsAndCharts!$A2190+$A$11,IF($C$7,8,0),1,1)</f>
        <v>98.77</v>
      </c>
      <c r="H2190" s="138"/>
      <c r="I2190" s="138"/>
      <c r="O2190" s="246">
        <f t="shared" ca="1" si="330"/>
        <v>-1.9057205058479512</v>
      </c>
      <c r="P2190" s="246">
        <f t="shared" ca="1" si="331"/>
        <v>-0.12679583517285603</v>
      </c>
      <c r="Q2190" s="246">
        <f t="shared" ca="1" si="333"/>
        <v>1.5777436933322477</v>
      </c>
      <c r="R2190" s="4">
        <f t="shared" ca="1" si="334"/>
        <v>-8.0365293620701453E-2</v>
      </c>
      <c r="S2190" s="4">
        <f t="shared" ca="1" si="332"/>
        <v>0.88354006764505277</v>
      </c>
      <c r="W2190" s="246">
        <f t="shared" ca="1" si="335"/>
        <v>-1.9057205058479512</v>
      </c>
      <c r="X2190" s="246">
        <f t="shared" ca="1" si="336"/>
        <v>-0.12679583517285603</v>
      </c>
      <c r="Y2190" s="246">
        <f t="shared" ca="1" si="337"/>
        <v>1.5777436933322477</v>
      </c>
      <c r="Z2190" s="4">
        <f t="shared" ca="1" si="338"/>
        <v>-8.0365293620701453E-2</v>
      </c>
      <c r="AA2190" s="4">
        <f t="shared" ca="1" si="339"/>
        <v>0.33025099360720722</v>
      </c>
    </row>
    <row r="2191" spans="1:27" x14ac:dyDescent="0.25">
      <c r="A2191">
        <v>2159</v>
      </c>
      <c r="B2191" s="176">
        <f ca="1">OFFSET(InputPriceData!B$15,CalculationsAndCharts!$A2191+$A$11,0,1,1)</f>
        <v>38426</v>
      </c>
      <c r="C2191" s="3">
        <f ca="1">OFFSET(InputPriceData!G$15,CalculationsAndCharts!$A2191+$A$11,IF($C$7,8,0),1,1)</f>
        <v>62438500</v>
      </c>
      <c r="D2191" s="4">
        <f ca="1">OFFSET(InputPriceData!C$15,CalculationsAndCharts!$A2191+$A$11,IF($C$7,8,0),1,1)</f>
        <v>100.68</v>
      </c>
      <c r="E2191" s="4">
        <f ca="1">OFFSET(InputPriceData!D$15,CalculationsAndCharts!$A2191+$A$11,IF($C$7,8,0),1,1)</f>
        <v>100.71</v>
      </c>
      <c r="F2191" s="4">
        <f ca="1">OFFSET(InputPriceData!E$15,CalculationsAndCharts!$A2191+$A$11,IF($C$7,8,0),1,1)</f>
        <v>99.57</v>
      </c>
      <c r="G2191" s="4">
        <f ca="1">OFFSET(InputPriceData!F$15,CalculationsAndCharts!$A2191+$A$11,IF($C$7,8,0),1,1)</f>
        <v>99.62</v>
      </c>
      <c r="H2191" s="138"/>
      <c r="I2191" s="138"/>
      <c r="O2191" s="246">
        <f t="shared" ca="1" si="330"/>
        <v>-1.1376268300104813</v>
      </c>
      <c r="P2191" s="246">
        <f t="shared" ca="1" si="331"/>
        <v>0.11661298426768235</v>
      </c>
      <c r="Q2191" s="246">
        <f t="shared" ca="1" si="333"/>
        <v>1.592072344432137</v>
      </c>
      <c r="R2191" s="4">
        <f t="shared" ca="1" si="334"/>
        <v>7.3246033495592222E-2</v>
      </c>
      <c r="S2191" s="4">
        <f t="shared" ca="1" si="332"/>
        <v>0.91305607146134216</v>
      </c>
      <c r="W2191" s="246">
        <f t="shared" ca="1" si="335"/>
        <v>-1.1376268300104813</v>
      </c>
      <c r="X2191" s="246">
        <f t="shared" ca="1" si="336"/>
        <v>0.11661298426768235</v>
      </c>
      <c r="Y2191" s="246">
        <f t="shared" ca="1" si="337"/>
        <v>1.592072344432137</v>
      </c>
      <c r="Z2191" s="4">
        <f t="shared" ca="1" si="338"/>
        <v>7.3246033495592222E-2</v>
      </c>
      <c r="AA2191" s="4">
        <f t="shared" ca="1" si="339"/>
        <v>0.45977534535700559</v>
      </c>
    </row>
    <row r="2192" spans="1:27" x14ac:dyDescent="0.25">
      <c r="A2192">
        <v>2160</v>
      </c>
      <c r="B2192" s="176">
        <f ca="1">OFFSET(InputPriceData!B$15,CalculationsAndCharts!$A2192+$A$11,0,1,1)</f>
        <v>38425</v>
      </c>
      <c r="C2192" s="3">
        <f ca="1">OFFSET(InputPriceData!G$15,CalculationsAndCharts!$A2192+$A$11,IF($C$7,8,0),1,1)</f>
        <v>36336400</v>
      </c>
      <c r="D2192" s="4">
        <f ca="1">OFFSET(InputPriceData!C$15,CalculationsAndCharts!$A2192+$A$11,IF($C$7,8,0),1,1)</f>
        <v>100.01</v>
      </c>
      <c r="E2192" s="4">
        <f ca="1">OFFSET(InputPriceData!D$15,CalculationsAndCharts!$A2192+$A$11,IF($C$7,8,0),1,1)</f>
        <v>100.47</v>
      </c>
      <c r="F2192" s="4">
        <f ca="1">OFFSET(InputPriceData!E$15,CalculationsAndCharts!$A2192+$A$11,IF($C$7,8,0),1,1)</f>
        <v>99.74</v>
      </c>
      <c r="G2192" s="4">
        <f ca="1">OFFSET(InputPriceData!F$15,CalculationsAndCharts!$A2192+$A$11,IF($C$7,8,0),1,1)</f>
        <v>100.45</v>
      </c>
      <c r="H2192" s="138"/>
      <c r="I2192" s="138"/>
      <c r="O2192" s="246">
        <f t="shared" ca="1" si="330"/>
        <v>-0.31671496918453151</v>
      </c>
      <c r="P2192" s="246">
        <f t="shared" ca="1" si="331"/>
        <v>0.29430719091159996</v>
      </c>
      <c r="Q2192" s="246">
        <f t="shared" ca="1" si="333"/>
        <v>1.6065311245531151</v>
      </c>
      <c r="R2192" s="4">
        <f t="shared" ca="1" si="334"/>
        <v>0.18319420421653312</v>
      </c>
      <c r="S2192" s="4">
        <f t="shared" ca="1" si="332"/>
        <v>0.92988037794736089</v>
      </c>
      <c r="W2192" s="246">
        <f t="shared" ca="1" si="335"/>
        <v>-0.31671496918453151</v>
      </c>
      <c r="X2192" s="246">
        <f t="shared" ca="1" si="336"/>
        <v>0.29430719091159996</v>
      </c>
      <c r="Y2192" s="246">
        <f t="shared" ca="1" si="337"/>
        <v>1.6065311245531151</v>
      </c>
      <c r="Z2192" s="4">
        <f t="shared" ca="1" si="338"/>
        <v>0.18319420421653312</v>
      </c>
      <c r="AA2192" s="4">
        <f t="shared" ca="1" si="339"/>
        <v>0.54337681120888182</v>
      </c>
    </row>
    <row r="2193" spans="1:27" x14ac:dyDescent="0.25">
      <c r="A2193">
        <v>2161</v>
      </c>
      <c r="B2193" s="176">
        <f ca="1">OFFSET(InputPriceData!B$15,CalculationsAndCharts!$A2193+$A$11,0,1,1)</f>
        <v>38422</v>
      </c>
      <c r="C2193" s="3">
        <f ca="1">OFFSET(InputPriceData!G$15,CalculationsAndCharts!$A2193+$A$11,IF($C$7,8,0),1,1)</f>
        <v>57976500</v>
      </c>
      <c r="D2193" s="4">
        <f ca="1">OFFSET(InputPriceData!C$15,CalculationsAndCharts!$A2193+$A$11,IF($C$7,8,0),1,1)</f>
        <v>100.59</v>
      </c>
      <c r="E2193" s="4">
        <f ca="1">OFFSET(InputPriceData!D$15,CalculationsAndCharts!$A2193+$A$11,IF($C$7,8,0),1,1)</f>
        <v>100.93</v>
      </c>
      <c r="F2193" s="4">
        <f ca="1">OFFSET(InputPriceData!E$15,CalculationsAndCharts!$A2193+$A$11,IF($C$7,8,0),1,1)</f>
        <v>99.64</v>
      </c>
      <c r="G2193" s="4">
        <f ca="1">OFFSET(InputPriceData!F$15,CalculationsAndCharts!$A2193+$A$11,IF($C$7,8,0),1,1)</f>
        <v>99.83</v>
      </c>
      <c r="H2193" s="138"/>
      <c r="I2193" s="138"/>
      <c r="O2193" s="246">
        <f t="shared" ca="1" si="330"/>
        <v>-0.93548646648109579</v>
      </c>
      <c r="P2193" s="246">
        <f t="shared" ca="1" si="331"/>
        <v>0.4455288806642233</v>
      </c>
      <c r="Q2193" s="246">
        <f t="shared" ca="1" si="333"/>
        <v>1.6211212154925481</v>
      </c>
      <c r="R2193" s="4">
        <f t="shared" ca="1" si="334"/>
        <v>0.27482761708775583</v>
      </c>
      <c r="S2193" s="4">
        <f t="shared" ca="1" si="332"/>
        <v>0.94186271905599706</v>
      </c>
      <c r="W2193" s="246">
        <f t="shared" ca="1" si="335"/>
        <v>-0.93548646648109579</v>
      </c>
      <c r="X2193" s="246">
        <f t="shared" ca="1" si="336"/>
        <v>0.4455288806642233</v>
      </c>
      <c r="Y2193" s="246">
        <f t="shared" ca="1" si="337"/>
        <v>1.6211212154925481</v>
      </c>
      <c r="Z2193" s="4">
        <f t="shared" ca="1" si="338"/>
        <v>0.27482761708775583</v>
      </c>
      <c r="AA2193" s="4">
        <f t="shared" ca="1" si="339"/>
        <v>0.60799057654255539</v>
      </c>
    </row>
    <row r="2194" spans="1:27" x14ac:dyDescent="0.25">
      <c r="A2194">
        <v>2162</v>
      </c>
      <c r="B2194" s="176">
        <f ca="1">OFFSET(InputPriceData!B$15,CalculationsAndCharts!$A2194+$A$11,0,1,1)</f>
        <v>38421</v>
      </c>
      <c r="C2194" s="3">
        <f ca="1">OFFSET(InputPriceData!G$15,CalculationsAndCharts!$A2194+$A$11,IF($C$7,8,0),1,1)</f>
        <v>65149000</v>
      </c>
      <c r="D2194" s="4">
        <f ca="1">OFFSET(InputPriceData!C$15,CalculationsAndCharts!$A2194+$A$11,IF($C$7,8,0),1,1)</f>
        <v>100.5</v>
      </c>
      <c r="E2194" s="4">
        <f ca="1">OFFSET(InputPriceData!D$15,CalculationsAndCharts!$A2194+$A$11,IF($C$7,8,0),1,1)</f>
        <v>100.75</v>
      </c>
      <c r="F2194" s="4">
        <f ca="1">OFFSET(InputPriceData!E$15,CalculationsAndCharts!$A2194+$A$11,IF($C$7,8,0),1,1)</f>
        <v>99.83</v>
      </c>
      <c r="G2194" s="4">
        <f ca="1">OFFSET(InputPriceData!F$15,CalculationsAndCharts!$A2194+$A$11,IF($C$7,8,0),1,1)</f>
        <v>100.53</v>
      </c>
      <c r="H2194" s="138"/>
      <c r="I2194" s="138"/>
      <c r="O2194" s="246">
        <f t="shared" ca="1" si="330"/>
        <v>-0.22917594873847502</v>
      </c>
      <c r="P2194" s="246">
        <f t="shared" ca="1" si="331"/>
        <v>0.54929366729068074</v>
      </c>
      <c r="Q2194" s="246">
        <f t="shared" ca="1" si="333"/>
        <v>1.6358438097805732</v>
      </c>
      <c r="R2194" s="4">
        <f t="shared" ca="1" si="334"/>
        <v>0.33578613312988681</v>
      </c>
      <c r="S2194" s="4">
        <f t="shared" ca="1" si="332"/>
        <v>0.94899323980531858</v>
      </c>
      <c r="W2194" s="246">
        <f t="shared" ca="1" si="335"/>
        <v>-0.22917594873847502</v>
      </c>
      <c r="X2194" s="246">
        <f t="shared" ca="1" si="336"/>
        <v>0.54929366729068074</v>
      </c>
      <c r="Y2194" s="246">
        <f t="shared" ca="1" si="337"/>
        <v>1.6358438097805732</v>
      </c>
      <c r="Z2194" s="4">
        <f t="shared" ca="1" si="338"/>
        <v>0.33578613312988681</v>
      </c>
      <c r="AA2194" s="4">
        <f t="shared" ca="1" si="339"/>
        <v>0.64866151623164903</v>
      </c>
    </row>
    <row r="2195" spans="1:27" x14ac:dyDescent="0.25">
      <c r="A2195">
        <v>2163</v>
      </c>
      <c r="B2195" s="176">
        <f ca="1">OFFSET(InputPriceData!B$15,CalculationsAndCharts!$A2195+$A$11,0,1,1)</f>
        <v>38420</v>
      </c>
      <c r="C2195" s="3">
        <f ca="1">OFFSET(InputPriceData!G$15,CalculationsAndCharts!$A2195+$A$11,IF($C$7,8,0),1,1)</f>
        <v>73263600</v>
      </c>
      <c r="D2195" s="4">
        <f ca="1">OFFSET(InputPriceData!C$15,CalculationsAndCharts!$A2195+$A$11,IF($C$7,8,0),1,1)</f>
        <v>101.14</v>
      </c>
      <c r="E2195" s="4">
        <f ca="1">OFFSET(InputPriceData!D$15,CalculationsAndCharts!$A2195+$A$11,IF($C$7,8,0),1,1)</f>
        <v>101.4</v>
      </c>
      <c r="F2195" s="4">
        <f ca="1">OFFSET(InputPriceData!E$15,CalculationsAndCharts!$A2195+$A$11,IF($C$7,8,0),1,1)</f>
        <v>100.3</v>
      </c>
      <c r="G2195" s="4">
        <f ca="1">OFFSET(InputPriceData!F$15,CalculationsAndCharts!$A2195+$A$11,IF($C$7,8,0),1,1)</f>
        <v>100.31</v>
      </c>
      <c r="H2195" s="138"/>
      <c r="I2195" s="138"/>
      <c r="O2195" s="246">
        <f t="shared" ca="1" si="330"/>
        <v>-0.41902469455013591</v>
      </c>
      <c r="P2195" s="246">
        <f t="shared" ca="1" si="331"/>
        <v>0.57166831362791415</v>
      </c>
      <c r="Q2195" s="246">
        <f t="shared" ca="1" si="333"/>
        <v>1.6507001107775714</v>
      </c>
      <c r="R2195" s="4">
        <f t="shared" ca="1" si="334"/>
        <v>0.34631869828773842</v>
      </c>
      <c r="S2195" s="4">
        <f t="shared" ca="1" si="332"/>
        <v>0.95016483450701106</v>
      </c>
      <c r="W2195" s="246">
        <f t="shared" ca="1" si="335"/>
        <v>-0.41902469455013591</v>
      </c>
      <c r="X2195" s="246">
        <f t="shared" ca="1" si="336"/>
        <v>0.57166831362791415</v>
      </c>
      <c r="Y2195" s="246">
        <f t="shared" ca="1" si="337"/>
        <v>1.6507001107775714</v>
      </c>
      <c r="Z2195" s="4">
        <f t="shared" ca="1" si="338"/>
        <v>0.34631869828773842</v>
      </c>
      <c r="AA2195" s="4">
        <f t="shared" ca="1" si="339"/>
        <v>0.6555122400178709</v>
      </c>
    </row>
    <row r="2196" spans="1:27" x14ac:dyDescent="0.25">
      <c r="A2196">
        <v>2164</v>
      </c>
      <c r="B2196" s="176">
        <f ca="1">OFFSET(InputPriceData!B$15,CalculationsAndCharts!$A2196+$A$11,0,1,1)</f>
        <v>38419</v>
      </c>
      <c r="C2196" s="3">
        <f ca="1">OFFSET(InputPriceData!G$15,CalculationsAndCharts!$A2196+$A$11,IF($C$7,8,0),1,1)</f>
        <v>44362000</v>
      </c>
      <c r="D2196" s="4">
        <f ca="1">OFFSET(InputPriceData!C$15,CalculationsAndCharts!$A2196+$A$11,IF($C$7,8,0),1,1)</f>
        <v>101.72</v>
      </c>
      <c r="E2196" s="4">
        <f ca="1">OFFSET(InputPriceData!D$15,CalculationsAndCharts!$A2196+$A$11,IF($C$7,8,0),1,1)</f>
        <v>102</v>
      </c>
      <c r="F2196" s="4">
        <f ca="1">OFFSET(InputPriceData!E$15,CalculationsAndCharts!$A2196+$A$11,IF($C$7,8,0),1,1)</f>
        <v>101.26</v>
      </c>
      <c r="G2196" s="4">
        <f ca="1">OFFSET(InputPriceData!F$15,CalculationsAndCharts!$A2196+$A$11,IF($C$7,8,0),1,1)</f>
        <v>101.44</v>
      </c>
      <c r="H2196" s="138"/>
      <c r="I2196" s="138"/>
      <c r="O2196" s="246">
        <f t="shared" ca="1" si="330"/>
        <v>0.7863859863838456</v>
      </c>
      <c r="P2196" s="246">
        <f t="shared" ca="1" si="331"/>
        <v>0.49619231143738524</v>
      </c>
      <c r="Q2196" s="246">
        <f t="shared" ca="1" si="333"/>
        <v>1.665691332772524</v>
      </c>
      <c r="R2196" s="4">
        <f t="shared" ca="1" si="334"/>
        <v>0.29788971202214209</v>
      </c>
      <c r="S2196" s="4">
        <f t="shared" ca="1" si="332"/>
        <v>0.94463292502109197</v>
      </c>
      <c r="W2196" s="246">
        <f t="shared" ca="1" si="335"/>
        <v>0.7863859863838456</v>
      </c>
      <c r="X2196" s="246">
        <f t="shared" ca="1" si="336"/>
        <v>0.49619231143738524</v>
      </c>
      <c r="Y2196" s="246">
        <f t="shared" ca="1" si="337"/>
        <v>1.665691332772524</v>
      </c>
      <c r="Z2196" s="4">
        <f t="shared" ca="1" si="338"/>
        <v>0.29788971202214209</v>
      </c>
      <c r="AA2196" s="4">
        <f t="shared" ca="1" si="339"/>
        <v>0.62358579487908994</v>
      </c>
    </row>
    <row r="2197" spans="1:27" x14ac:dyDescent="0.25">
      <c r="A2197">
        <v>2165</v>
      </c>
      <c r="B2197" s="176">
        <f ca="1">OFFSET(InputPriceData!B$15,CalculationsAndCharts!$A2197+$A$11,0,1,1)</f>
        <v>38418</v>
      </c>
      <c r="C2197" s="3">
        <f ca="1">OFFSET(InputPriceData!G$15,CalculationsAndCharts!$A2197+$A$11,IF($C$7,8,0),1,1)</f>
        <v>43442400</v>
      </c>
      <c r="D2197" s="4">
        <f ca="1">OFFSET(InputPriceData!C$15,CalculationsAndCharts!$A2197+$A$11,IF($C$7,8,0),1,1)</f>
        <v>101.71</v>
      </c>
      <c r="E2197" s="4">
        <f ca="1">OFFSET(InputPriceData!D$15,CalculationsAndCharts!$A2197+$A$11,IF($C$7,8,0),1,1)</f>
        <v>102.2</v>
      </c>
      <c r="F2197" s="4">
        <f ca="1">OFFSET(InputPriceData!E$15,CalculationsAndCharts!$A2197+$A$11,IF($C$7,8,0),1,1)</f>
        <v>101.5</v>
      </c>
      <c r="G2197" s="4">
        <f ca="1">OFFSET(InputPriceData!F$15,CalculationsAndCharts!$A2197+$A$11,IF($C$7,8,0),1,1)</f>
        <v>101.82</v>
      </c>
      <c r="H2197" s="138"/>
      <c r="I2197" s="138"/>
      <c r="O2197" s="246">
        <f t="shared" ca="1" si="330"/>
        <v>1.3177404851108983</v>
      </c>
      <c r="P2197" s="246">
        <f t="shared" ca="1" si="331"/>
        <v>0.34000111925815774</v>
      </c>
      <c r="Q2197" s="246">
        <f t="shared" ca="1" si="333"/>
        <v>1.6808187010822644</v>
      </c>
      <c r="R2197" s="4">
        <f t="shared" ca="1" si="334"/>
        <v>0.20228304161491897</v>
      </c>
      <c r="S2197" s="4">
        <f t="shared" ca="1" si="332"/>
        <v>0.93251438083961724</v>
      </c>
      <c r="W2197" s="246">
        <f t="shared" ca="1" si="335"/>
        <v>1.3177404851108983</v>
      </c>
      <c r="X2197" s="246">
        <f t="shared" ca="1" si="336"/>
        <v>0.34000111925815774</v>
      </c>
      <c r="Y2197" s="246">
        <f t="shared" ca="1" si="337"/>
        <v>1.6808187010822644</v>
      </c>
      <c r="Z2197" s="4">
        <f t="shared" ca="1" si="338"/>
        <v>0.20228304161491897</v>
      </c>
      <c r="AA2197" s="4">
        <f t="shared" ca="1" si="339"/>
        <v>0.55719833224334159</v>
      </c>
    </row>
    <row r="2198" spans="1:27" x14ac:dyDescent="0.25">
      <c r="A2198">
        <v>2166</v>
      </c>
      <c r="B2198" s="176">
        <f ca="1">OFFSET(InputPriceData!B$15,CalculationsAndCharts!$A2198+$A$11,0,1,1)</f>
        <v>38415</v>
      </c>
      <c r="C2198" s="3">
        <f ca="1">OFFSET(InputPriceData!G$15,CalculationsAndCharts!$A2198+$A$11,IF($C$7,8,0),1,1)</f>
        <v>56168500</v>
      </c>
      <c r="D2198" s="4">
        <f ca="1">OFFSET(InputPriceData!C$15,CalculationsAndCharts!$A2198+$A$11,IF($C$7,8,0),1,1)</f>
        <v>101.21</v>
      </c>
      <c r="E2198" s="4">
        <f ca="1">OFFSET(InputPriceData!D$15,CalculationsAndCharts!$A2198+$A$11,IF($C$7,8,0),1,1)</f>
        <v>101.85</v>
      </c>
      <c r="F2198" s="4">
        <f ca="1">OFFSET(InputPriceData!E$15,CalculationsAndCharts!$A2198+$A$11,IF($C$7,8,0),1,1)</f>
        <v>100.99</v>
      </c>
      <c r="G2198" s="4">
        <f ca="1">OFFSET(InputPriceData!F$15,CalculationsAndCharts!$A2198+$A$11,IF($C$7,8,0),1,1)</f>
        <v>101.77</v>
      </c>
      <c r="H2198" s="138"/>
      <c r="I2198" s="138"/>
      <c r="O2198" s="246">
        <f t="shared" ca="1" si="330"/>
        <v>1.4459989493882899</v>
      </c>
      <c r="P2198" s="246">
        <f t="shared" ca="1" si="331"/>
        <v>0.18418658009688302</v>
      </c>
      <c r="Q2198" s="246">
        <f t="shared" ca="1" si="333"/>
        <v>1.696083452151629</v>
      </c>
      <c r="R2198" s="4">
        <f t="shared" ca="1" si="334"/>
        <v>0.10859523442860454</v>
      </c>
      <c r="S2198" s="4">
        <f t="shared" ca="1" si="332"/>
        <v>0.91879604929943182</v>
      </c>
      <c r="W2198" s="246">
        <f t="shared" ca="1" si="335"/>
        <v>1.4459989493882899</v>
      </c>
      <c r="X2198" s="246">
        <f t="shared" ca="1" si="336"/>
        <v>0.18418658009688302</v>
      </c>
      <c r="Y2198" s="246">
        <f t="shared" ca="1" si="337"/>
        <v>1.696083452151629</v>
      </c>
      <c r="Z2198" s="4">
        <f t="shared" ca="1" si="338"/>
        <v>0.10859523442860454</v>
      </c>
      <c r="AA2198" s="4">
        <f t="shared" ca="1" si="339"/>
        <v>0.48742252891143628</v>
      </c>
    </row>
    <row r="2199" spans="1:27" x14ac:dyDescent="0.25">
      <c r="A2199">
        <v>2167</v>
      </c>
      <c r="B2199" s="176">
        <f ca="1">OFFSET(InputPriceData!B$15,CalculationsAndCharts!$A2199+$A$11,0,1,1)</f>
        <v>38414</v>
      </c>
      <c r="C2199" s="3">
        <f ca="1">OFFSET(InputPriceData!G$15,CalculationsAndCharts!$A2199+$A$11,IF($C$7,8,0),1,1)</f>
        <v>61230800</v>
      </c>
      <c r="D2199" s="4">
        <f ca="1">OFFSET(InputPriceData!C$15,CalculationsAndCharts!$A2199+$A$11,IF($C$7,8,0),1,1)</f>
        <v>100.88</v>
      </c>
      <c r="E2199" s="4">
        <f ca="1">OFFSET(InputPriceData!D$15,CalculationsAndCharts!$A2199+$A$11,IF($C$7,8,0),1,1)</f>
        <v>101.08</v>
      </c>
      <c r="F2199" s="4">
        <f ca="1">OFFSET(InputPriceData!E$15,CalculationsAndCharts!$A2199+$A$11,IF($C$7,8,0),1,1)</f>
        <v>100.09</v>
      </c>
      <c r="G2199" s="4">
        <f ca="1">OFFSET(InputPriceData!F$15,CalculationsAndCharts!$A2199+$A$11,IF($C$7,8,0),1,1)</f>
        <v>100.52</v>
      </c>
      <c r="H2199" s="138"/>
      <c r="I2199" s="138"/>
      <c r="O2199" s="246">
        <f t="shared" ca="1" si="330"/>
        <v>0.32804651068784907</v>
      </c>
      <c r="P2199" s="246">
        <f t="shared" ca="1" si="331"/>
        <v>8.8790853103351247E-2</v>
      </c>
      <c r="Q2199" s="246">
        <f t="shared" ca="1" si="333"/>
        <v>1.7114868336545197</v>
      </c>
      <c r="R2199" s="4">
        <f t="shared" ca="1" si="334"/>
        <v>5.1879366733869101E-2</v>
      </c>
      <c r="S2199" s="4">
        <f t="shared" ca="1" si="332"/>
        <v>0.90941736924211325</v>
      </c>
      <c r="W2199" s="246">
        <f t="shared" ca="1" si="335"/>
        <v>0.32804651068784907</v>
      </c>
      <c r="X2199" s="246">
        <f t="shared" ca="1" si="336"/>
        <v>8.8790853103351247E-2</v>
      </c>
      <c r="Y2199" s="246">
        <f t="shared" ca="1" si="337"/>
        <v>1.7114868336545197</v>
      </c>
      <c r="Z2199" s="4">
        <f t="shared" ca="1" si="338"/>
        <v>5.1879366733869101E-2</v>
      </c>
      <c r="AA2199" s="4">
        <f t="shared" ca="1" si="339"/>
        <v>0.44269271955459449</v>
      </c>
    </row>
    <row r="2200" spans="1:27" x14ac:dyDescent="0.25">
      <c r="A2200">
        <v>2168</v>
      </c>
      <c r="B2200" s="176">
        <f ca="1">OFFSET(InputPriceData!B$15,CalculationsAndCharts!$A2200+$A$11,0,1,1)</f>
        <v>38413</v>
      </c>
      <c r="C2200" s="3">
        <f ca="1">OFFSET(InputPriceData!G$15,CalculationsAndCharts!$A2200+$A$11,IF($C$7,8,0),1,1)</f>
        <v>64226500</v>
      </c>
      <c r="D2200" s="4">
        <f ca="1">OFFSET(InputPriceData!C$15,CalculationsAndCharts!$A2200+$A$11,IF($C$7,8,0),1,1)</f>
        <v>100.13</v>
      </c>
      <c r="E2200" s="4">
        <f ca="1">OFFSET(InputPriceData!D$15,CalculationsAndCharts!$A2200+$A$11,IF($C$7,8,0),1,1)</f>
        <v>101.1</v>
      </c>
      <c r="F2200" s="4">
        <f ca="1">OFFSET(InputPriceData!E$15,CalculationsAndCharts!$A2200+$A$11,IF($C$7,8,0),1,1)</f>
        <v>100.04</v>
      </c>
      <c r="G2200" s="4">
        <f ca="1">OFFSET(InputPriceData!F$15,CalculationsAndCharts!$A2200+$A$11,IF($C$7,8,0),1,1)</f>
        <v>100.47</v>
      </c>
      <c r="H2200" s="138"/>
      <c r="I2200" s="138"/>
      <c r="O2200" s="246">
        <f t="shared" ca="1" si="330"/>
        <v>0.36065762866596818</v>
      </c>
      <c r="P2200" s="246">
        <f t="shared" ca="1" si="331"/>
        <v>3.8389795561432995E-2</v>
      </c>
      <c r="Q2200" s="246">
        <f t="shared" ca="1" si="333"/>
        <v>1.7270301045958827</v>
      </c>
      <c r="R2200" s="4">
        <f t="shared" ca="1" si="334"/>
        <v>2.2228793498892733E-2</v>
      </c>
      <c r="S2200" s="4">
        <f t="shared" ca="1" si="332"/>
        <v>0.90414063360437802</v>
      </c>
      <c r="W2200" s="246">
        <f t="shared" ca="1" si="335"/>
        <v>0.36065762866596818</v>
      </c>
      <c r="X2200" s="246">
        <f t="shared" ca="1" si="336"/>
        <v>3.8389795561432995E-2</v>
      </c>
      <c r="Y2200" s="246">
        <f t="shared" ca="1" si="337"/>
        <v>1.7270301045958827</v>
      </c>
      <c r="Z2200" s="4">
        <f t="shared" ca="1" si="338"/>
        <v>2.2228793498892733E-2</v>
      </c>
      <c r="AA2200" s="4">
        <f t="shared" ca="1" si="339"/>
        <v>0.41850762566345873</v>
      </c>
    </row>
    <row r="2201" spans="1:27" x14ac:dyDescent="0.25">
      <c r="A2201">
        <v>2169</v>
      </c>
      <c r="B2201" s="176">
        <f ca="1">OFFSET(InputPriceData!B$15,CalculationsAndCharts!$A2201+$A$11,0,1,1)</f>
        <v>38412</v>
      </c>
      <c r="C2201" s="3">
        <f ca="1">OFFSET(InputPriceData!G$15,CalculationsAndCharts!$A2201+$A$11,IF($C$7,8,0),1,1)</f>
        <v>47294400</v>
      </c>
      <c r="D2201" s="4">
        <f ca="1">OFFSET(InputPriceData!C$15,CalculationsAndCharts!$A2201+$A$11,IF($C$7,8,0),1,1)</f>
        <v>100.18</v>
      </c>
      <c r="E2201" s="4">
        <f ca="1">OFFSET(InputPriceData!D$15,CalculationsAndCharts!$A2201+$A$11,IF($C$7,8,0),1,1)</f>
        <v>100.76</v>
      </c>
      <c r="F2201" s="4">
        <f ca="1">OFFSET(InputPriceData!E$15,CalculationsAndCharts!$A2201+$A$11,IF($C$7,8,0),1,1)</f>
        <v>100.15</v>
      </c>
      <c r="G2201" s="4">
        <f ca="1">OFFSET(InputPriceData!F$15,CalculationsAndCharts!$A2201+$A$11,IF($C$7,8,0),1,1)</f>
        <v>100.52</v>
      </c>
      <c r="H2201" s="138"/>
      <c r="I2201" s="138"/>
      <c r="O2201" s="246">
        <f t="shared" ca="1" si="330"/>
        <v>0.50015055645970496</v>
      </c>
      <c r="P2201" s="246">
        <f t="shared" ca="1" si="331"/>
        <v>-2.5028618182703528E-3</v>
      </c>
      <c r="Q2201" s="246">
        <f t="shared" ca="1" si="333"/>
        <v>1.7427145354146143</v>
      </c>
      <c r="R2201" s="4">
        <f t="shared" ca="1" si="334"/>
        <v>-1.4361857707664611E-3</v>
      </c>
      <c r="S2201" s="4">
        <f t="shared" ca="1" si="332"/>
        <v>0.89972677153740732</v>
      </c>
      <c r="W2201" s="246">
        <f t="shared" ca="1" si="335"/>
        <v>0.50015055645970496</v>
      </c>
      <c r="X2201" s="246">
        <f t="shared" ca="1" si="336"/>
        <v>-2.5028618182703528E-3</v>
      </c>
      <c r="Y2201" s="246">
        <f t="shared" ca="1" si="337"/>
        <v>1.7427145354146143</v>
      </c>
      <c r="Z2201" s="4">
        <f t="shared" ca="1" si="338"/>
        <v>-1.4361857707664611E-3</v>
      </c>
      <c r="AA2201" s="4">
        <f t="shared" ca="1" si="339"/>
        <v>0.39879291051065674</v>
      </c>
    </row>
    <row r="2202" spans="1:27" x14ac:dyDescent="0.25">
      <c r="A2202">
        <v>2170</v>
      </c>
      <c r="B2202" s="176">
        <f ca="1">OFFSET(InputPriceData!B$15,CalculationsAndCharts!$A2202+$A$11,0,1,1)</f>
        <v>38411</v>
      </c>
      <c r="C2202" s="3">
        <f ca="1">OFFSET(InputPriceData!G$15,CalculationsAndCharts!$A2202+$A$11,IF($C$7,8,0),1,1)</f>
        <v>69381300</v>
      </c>
      <c r="D2202" s="4">
        <f ca="1">OFFSET(InputPriceData!C$15,CalculationsAndCharts!$A2202+$A$11,IF($C$7,8,0),1,1)</f>
        <v>100.46</v>
      </c>
      <c r="E2202" s="4">
        <f ca="1">OFFSET(InputPriceData!D$15,CalculationsAndCharts!$A2202+$A$11,IF($C$7,8,0),1,1)</f>
        <v>100.59</v>
      </c>
      <c r="F2202" s="4">
        <f ca="1">OFFSET(InputPriceData!E$15,CalculationsAndCharts!$A2202+$A$11,IF($C$7,8,0),1,1)</f>
        <v>99.54</v>
      </c>
      <c r="G2202" s="4">
        <f ca="1">OFFSET(InputPriceData!F$15,CalculationsAndCharts!$A2202+$A$11,IF($C$7,8,0),1,1)</f>
        <v>100.03</v>
      </c>
      <c r="H2202" s="138"/>
      <c r="I2202" s="138"/>
      <c r="O2202" s="246">
        <f t="shared" ca="1" si="330"/>
        <v>8.6759926704211149E-2</v>
      </c>
      <c r="P2202" s="246">
        <f t="shared" ca="1" si="331"/>
        <v>-1.2928942653087229E-2</v>
      </c>
      <c r="Q2202" s="246">
        <f t="shared" ca="1" si="333"/>
        <v>1.7585414080874009</v>
      </c>
      <c r="R2202" s="4">
        <f t="shared" ca="1" si="334"/>
        <v>-7.352083148925573E-3</v>
      </c>
      <c r="S2202" s="4">
        <f t="shared" ca="1" si="332"/>
        <v>0.89859379954933061</v>
      </c>
      <c r="W2202" s="246">
        <f t="shared" ca="1" si="335"/>
        <v>8.6759926704211149E-2</v>
      </c>
      <c r="X2202" s="246">
        <f t="shared" ca="1" si="336"/>
        <v>-1.2928942653087229E-2</v>
      </c>
      <c r="Y2202" s="246">
        <f t="shared" ca="1" si="337"/>
        <v>1.7585414080874009</v>
      </c>
      <c r="Z2202" s="4">
        <f t="shared" ca="1" si="338"/>
        <v>-7.352083148925573E-3</v>
      </c>
      <c r="AA2202" s="4">
        <f t="shared" ca="1" si="339"/>
        <v>0.39380603473584508</v>
      </c>
    </row>
    <row r="2203" spans="1:27" x14ac:dyDescent="0.25">
      <c r="A2203">
        <v>2171</v>
      </c>
      <c r="B2203" s="176">
        <f ca="1">OFFSET(InputPriceData!B$15,CalculationsAndCharts!$A2203+$A$11,0,1,1)</f>
        <v>38408</v>
      </c>
      <c r="C2203" s="3">
        <f ca="1">OFFSET(InputPriceData!G$15,CalculationsAndCharts!$A2203+$A$11,IF($C$7,8,0),1,1)</f>
        <v>60899900</v>
      </c>
      <c r="D2203" s="4">
        <f ca="1">OFFSET(InputPriceData!C$15,CalculationsAndCharts!$A2203+$A$11,IF($C$7,8,0),1,1)</f>
        <v>99.73</v>
      </c>
      <c r="E2203" s="4">
        <f ca="1">OFFSET(InputPriceData!D$15,CalculationsAndCharts!$A2203+$A$11,IF($C$7,8,0),1,1)</f>
        <v>100.89</v>
      </c>
      <c r="F2203" s="4">
        <f ca="1">OFFSET(InputPriceData!E$15,CalculationsAndCharts!$A2203+$A$11,IF($C$7,8,0),1,1)</f>
        <v>99.65</v>
      </c>
      <c r="G2203" s="4">
        <f ca="1">OFFSET(InputPriceData!F$15,CalculationsAndCharts!$A2203+$A$11,IF($C$7,8,0),1,1)</f>
        <v>100.69</v>
      </c>
      <c r="H2203" s="138"/>
      <c r="I2203" s="138"/>
      <c r="O2203" s="246">
        <f t="shared" ca="1" si="330"/>
        <v>0.83761692365428853</v>
      </c>
      <c r="P2203" s="246">
        <f t="shared" ca="1" si="331"/>
        <v>8.5623547489315777E-3</v>
      </c>
      <c r="Q2203" s="246">
        <f t="shared" ca="1" si="333"/>
        <v>1.7745120162335024</v>
      </c>
      <c r="R2203" s="4">
        <f t="shared" ca="1" si="334"/>
        <v>4.8251883732552221E-3</v>
      </c>
      <c r="S2203" s="4">
        <f t="shared" ca="1" si="332"/>
        <v>0.90091282170789588</v>
      </c>
      <c r="W2203" s="246">
        <f t="shared" ca="1" si="335"/>
        <v>0.83761692365428853</v>
      </c>
      <c r="X2203" s="246">
        <f t="shared" ca="1" si="336"/>
        <v>8.5623547489315777E-3</v>
      </c>
      <c r="Y2203" s="246">
        <f t="shared" ca="1" si="337"/>
        <v>1.7745120162335024</v>
      </c>
      <c r="Z2203" s="4">
        <f t="shared" ca="1" si="338"/>
        <v>4.8251883732552221E-3</v>
      </c>
      <c r="AA2203" s="4">
        <f t="shared" ca="1" si="339"/>
        <v>0.40404535040244338</v>
      </c>
    </row>
    <row r="2204" spans="1:27" x14ac:dyDescent="0.25">
      <c r="A2204">
        <v>2172</v>
      </c>
      <c r="B2204" s="176">
        <f ca="1">OFFSET(InputPriceData!B$15,CalculationsAndCharts!$A2204+$A$11,0,1,1)</f>
        <v>38407</v>
      </c>
      <c r="C2204" s="3">
        <f ca="1">OFFSET(InputPriceData!G$15,CalculationsAndCharts!$A2204+$A$11,IF($C$7,8,0),1,1)</f>
        <v>68563600</v>
      </c>
      <c r="D2204" s="4">
        <f ca="1">OFFSET(InputPriceData!C$15,CalculationsAndCharts!$A2204+$A$11,IF($C$7,8,0),1,1)</f>
        <v>98.87</v>
      </c>
      <c r="E2204" s="4">
        <f ca="1">OFFSET(InputPriceData!D$15,CalculationsAndCharts!$A2204+$A$11,IF($C$7,8,0),1,1)</f>
        <v>99.77</v>
      </c>
      <c r="F2204" s="4">
        <f ca="1">OFFSET(InputPriceData!E$15,CalculationsAndCharts!$A2204+$A$11,IF($C$7,8,0),1,1)</f>
        <v>98.66</v>
      </c>
      <c r="G2204" s="4">
        <f ca="1">OFFSET(InputPriceData!F$15,CalculationsAndCharts!$A2204+$A$11,IF($C$7,8,0),1,1)</f>
        <v>99.7</v>
      </c>
      <c r="H2204" s="138"/>
      <c r="I2204" s="138"/>
      <c r="O2204" s="246">
        <f t="shared" ca="1" si="330"/>
        <v>-6.9294839036706524E-2</v>
      </c>
      <c r="P2204" s="246">
        <f t="shared" ca="1" si="331"/>
        <v>9.796272399289141E-2</v>
      </c>
      <c r="Q2204" s="246">
        <f t="shared" ca="1" si="333"/>
        <v>1.7906276652204869</v>
      </c>
      <c r="R2204" s="4">
        <f t="shared" ca="1" si="334"/>
        <v>5.4708595145506633E-2</v>
      </c>
      <c r="S2204" s="4">
        <f t="shared" ca="1" si="332"/>
        <v>0.90990684258167243</v>
      </c>
      <c r="W2204" s="246">
        <f t="shared" ca="1" si="335"/>
        <v>-6.9294839036706524E-2</v>
      </c>
      <c r="X2204" s="246">
        <f t="shared" ca="1" si="336"/>
        <v>9.796272399289141E-2</v>
      </c>
      <c r="Y2204" s="246">
        <f t="shared" ca="1" si="337"/>
        <v>1.7906276652204869</v>
      </c>
      <c r="Z2204" s="4">
        <f t="shared" ca="1" si="338"/>
        <v>5.4708595145506633E-2</v>
      </c>
      <c r="AA2204" s="4">
        <f t="shared" ca="1" si="339"/>
        <v>0.44497109769148457</v>
      </c>
    </row>
    <row r="2205" spans="1:27" x14ac:dyDescent="0.25">
      <c r="A2205">
        <v>2173</v>
      </c>
      <c r="B2205" s="176">
        <f ca="1">OFFSET(InputPriceData!B$15,CalculationsAndCharts!$A2205+$A$11,0,1,1)</f>
        <v>38406</v>
      </c>
      <c r="C2205" s="3">
        <f ca="1">OFFSET(InputPriceData!G$15,CalculationsAndCharts!$A2205+$A$11,IF($C$7,8,0),1,1)</f>
        <v>68292600</v>
      </c>
      <c r="D2205" s="4">
        <f ca="1">OFFSET(InputPriceData!C$15,CalculationsAndCharts!$A2205+$A$11,IF($C$7,8,0),1,1)</f>
        <v>98.62</v>
      </c>
      <c r="E2205" s="4">
        <f ca="1">OFFSET(InputPriceData!D$15,CalculationsAndCharts!$A2205+$A$11,IF($C$7,8,0),1,1)</f>
        <v>99.15</v>
      </c>
      <c r="F2205" s="4">
        <f ca="1">OFFSET(InputPriceData!E$15,CalculationsAndCharts!$A2205+$A$11,IF($C$7,8,0),1,1)</f>
        <v>98.36</v>
      </c>
      <c r="G2205" s="4">
        <f ca="1">OFFSET(InputPriceData!F$15,CalculationsAndCharts!$A2205+$A$11,IF($C$7,8,0),1,1)</f>
        <v>99.05</v>
      </c>
      <c r="H2205" s="138"/>
      <c r="I2205" s="138"/>
      <c r="O2205" s="246">
        <f t="shared" ca="1" si="330"/>
        <v>-0.70472934809982379</v>
      </c>
      <c r="P2205" s="246">
        <f t="shared" ca="1" si="331"/>
        <v>0.27262386372961361</v>
      </c>
      <c r="Q2205" s="246">
        <f t="shared" ca="1" si="333"/>
        <v>1.8068896722709251</v>
      </c>
      <c r="R2205" s="4">
        <f t="shared" ca="1" si="334"/>
        <v>0.15088019369050684</v>
      </c>
      <c r="S2205" s="4">
        <f t="shared" ca="1" si="332"/>
        <v>0.92523986117294976</v>
      </c>
      <c r="W2205" s="246">
        <f t="shared" ca="1" si="335"/>
        <v>-0.70472934809982379</v>
      </c>
      <c r="X2205" s="246">
        <f t="shared" ca="1" si="336"/>
        <v>0.27262386372961361</v>
      </c>
      <c r="Y2205" s="246">
        <f t="shared" ca="1" si="337"/>
        <v>1.8068896722709251</v>
      </c>
      <c r="Z2205" s="4">
        <f t="shared" ca="1" si="338"/>
        <v>0.15088019369050684</v>
      </c>
      <c r="AA2205" s="4">
        <f t="shared" ca="1" si="339"/>
        <v>0.51952573620800035</v>
      </c>
    </row>
    <row r="2206" spans="1:27" x14ac:dyDescent="0.25">
      <c r="A2206">
        <v>2174</v>
      </c>
      <c r="B2206" s="176">
        <f ca="1">OFFSET(InputPriceData!B$15,CalculationsAndCharts!$A2206+$A$11,0,1,1)</f>
        <v>38405</v>
      </c>
      <c r="C2206" s="3">
        <f ca="1">OFFSET(InputPriceData!G$15,CalculationsAndCharts!$A2206+$A$11,IF($C$7,8,0),1,1)</f>
        <v>80697600</v>
      </c>
      <c r="D2206" s="4">
        <f ca="1">OFFSET(InputPriceData!C$15,CalculationsAndCharts!$A2206+$A$11,IF($C$7,8,0),1,1)</f>
        <v>99.42</v>
      </c>
      <c r="E2206" s="4">
        <f ca="1">OFFSET(InputPriceData!D$15,CalculationsAndCharts!$A2206+$A$11,IF($C$7,8,0),1,1)</f>
        <v>99.89</v>
      </c>
      <c r="F2206" s="4">
        <f ca="1">OFFSET(InputPriceData!E$15,CalculationsAndCharts!$A2206+$A$11,IF($C$7,8,0),1,1)</f>
        <v>98.32</v>
      </c>
      <c r="G2206" s="4">
        <f ca="1">OFFSET(InputPriceData!F$15,CalculationsAndCharts!$A2206+$A$11,IF($C$7,8,0),1,1)</f>
        <v>98.34</v>
      </c>
      <c r="H2206" s="138"/>
      <c r="I2206" s="138"/>
      <c r="O2206" s="246">
        <f t="shared" ca="1" si="330"/>
        <v>-1.4605248959698052</v>
      </c>
      <c r="P2206" s="246">
        <f t="shared" ca="1" si="331"/>
        <v>0.46369735257714634</v>
      </c>
      <c r="Q2206" s="246">
        <f t="shared" ca="1" si="333"/>
        <v>1.8232993665700556</v>
      </c>
      <c r="R2206" s="4">
        <f t="shared" ca="1" si="334"/>
        <v>0.25431772811364595</v>
      </c>
      <c r="S2206" s="4">
        <f t="shared" ca="1" si="332"/>
        <v>0.93932046593347795</v>
      </c>
      <c r="W2206" s="246">
        <f t="shared" ca="1" si="335"/>
        <v>-1.4605248959698052</v>
      </c>
      <c r="X2206" s="246">
        <f t="shared" ca="1" si="336"/>
        <v>0.46369735257714634</v>
      </c>
      <c r="Y2206" s="246">
        <f t="shared" ca="1" si="337"/>
        <v>1.8232993665700556</v>
      </c>
      <c r="Z2206" s="4">
        <f t="shared" ca="1" si="338"/>
        <v>0.25431772811364595</v>
      </c>
      <c r="AA2206" s="4">
        <f t="shared" ca="1" si="339"/>
        <v>0.59390182315837037</v>
      </c>
    </row>
    <row r="2207" spans="1:27" x14ac:dyDescent="0.25">
      <c r="A2207">
        <v>2175</v>
      </c>
      <c r="B2207" s="176">
        <f ca="1">OFFSET(InputPriceData!B$15,CalculationsAndCharts!$A2207+$A$11,0,1,1)</f>
        <v>38401</v>
      </c>
      <c r="C2207" s="3">
        <f ca="1">OFFSET(InputPriceData!G$15,CalculationsAndCharts!$A2207+$A$11,IF($C$7,8,0),1,1)</f>
        <v>47723300</v>
      </c>
      <c r="D2207" s="4">
        <f ca="1">OFFSET(InputPriceData!C$15,CalculationsAndCharts!$A2207+$A$11,IF($C$7,8,0),1,1)</f>
        <v>99.71</v>
      </c>
      <c r="E2207" s="4">
        <f ca="1">OFFSET(InputPriceData!D$15,CalculationsAndCharts!$A2207+$A$11,IF($C$7,8,0),1,1)</f>
        <v>99.9</v>
      </c>
      <c r="F2207" s="4">
        <f ca="1">OFFSET(InputPriceData!E$15,CalculationsAndCharts!$A2207+$A$11,IF($C$7,8,0),1,1)</f>
        <v>99.42</v>
      </c>
      <c r="G2207" s="4">
        <f ca="1">OFFSET(InputPriceData!F$15,CalculationsAndCharts!$A2207+$A$11,IF($C$7,8,0),1,1)</f>
        <v>99.83</v>
      </c>
      <c r="H2207" s="138"/>
      <c r="I2207" s="138"/>
      <c r="O2207" s="246">
        <f t="shared" ca="1" si="330"/>
        <v>1.7550680857519985E-2</v>
      </c>
      <c r="P2207" s="246">
        <f t="shared" ca="1" si="331"/>
        <v>0.57111670612967036</v>
      </c>
      <c r="Q2207" s="246">
        <f t="shared" ca="1" si="333"/>
        <v>1.8398580893744254</v>
      </c>
      <c r="R2207" s="4">
        <f t="shared" ca="1" si="334"/>
        <v>0.31041345494415667</v>
      </c>
      <c r="S2207" s="4">
        <f t="shared" ca="1" si="332"/>
        <v>0.94609961089800265</v>
      </c>
      <c r="W2207" s="246">
        <f t="shared" ca="1" si="335"/>
        <v>1.7550680857519985E-2</v>
      </c>
      <c r="X2207" s="246">
        <f t="shared" ca="1" si="336"/>
        <v>0.57111670612967036</v>
      </c>
      <c r="Y2207" s="246">
        <f t="shared" ca="1" si="337"/>
        <v>1.8398580893744254</v>
      </c>
      <c r="Z2207" s="4">
        <f t="shared" ca="1" si="338"/>
        <v>0.31041345494415667</v>
      </c>
      <c r="AA2207" s="4">
        <f t="shared" ca="1" si="339"/>
        <v>0.63194745749453507</v>
      </c>
    </row>
    <row r="2208" spans="1:27" x14ac:dyDescent="0.25">
      <c r="A2208">
        <v>2176</v>
      </c>
      <c r="B2208" s="176">
        <f ca="1">OFFSET(InputPriceData!B$15,CalculationsAndCharts!$A2208+$A$11,0,1,1)</f>
        <v>38400</v>
      </c>
      <c r="C2208" s="3">
        <f ca="1">OFFSET(InputPriceData!G$15,CalculationsAndCharts!$A2208+$A$11,IF($C$7,8,0),1,1)</f>
        <v>58124000</v>
      </c>
      <c r="D2208" s="4">
        <f ca="1">OFFSET(InputPriceData!C$15,CalculationsAndCharts!$A2208+$A$11,IF($C$7,8,0),1,1)</f>
        <v>100.52</v>
      </c>
      <c r="E2208" s="4">
        <f ca="1">OFFSET(InputPriceData!D$15,CalculationsAndCharts!$A2208+$A$11,IF($C$7,8,0),1,1)</f>
        <v>100.6</v>
      </c>
      <c r="F2208" s="4">
        <f ca="1">OFFSET(InputPriceData!E$15,CalculationsAndCharts!$A2208+$A$11,IF($C$7,8,0),1,1)</f>
        <v>99.68</v>
      </c>
      <c r="G2208" s="4">
        <f ca="1">OFFSET(InputPriceData!F$15,CalculationsAndCharts!$A2208+$A$11,IF($C$7,8,0),1,1)</f>
        <v>99.69</v>
      </c>
      <c r="H2208" s="138"/>
      <c r="I2208" s="138"/>
      <c r="O2208" s="246">
        <f t="shared" ca="1" si="330"/>
        <v>-7.1940808092668562E-2</v>
      </c>
      <c r="P2208" s="246">
        <f t="shared" ca="1" si="331"/>
        <v>0.57935622779797002</v>
      </c>
      <c r="Q2208" s="246">
        <f t="shared" ca="1" si="333"/>
        <v>1.8565671941215192</v>
      </c>
      <c r="R2208" s="4">
        <f t="shared" ca="1" si="334"/>
        <v>0.31205777503361887</v>
      </c>
      <c r="S2208" s="4">
        <f t="shared" ca="1" si="332"/>
        <v>0.94629026411381834</v>
      </c>
      <c r="W2208" s="246">
        <f t="shared" ca="1" si="335"/>
        <v>-7.1940808092668562E-2</v>
      </c>
      <c r="X2208" s="246">
        <f t="shared" ca="1" si="336"/>
        <v>0.57935622779797002</v>
      </c>
      <c r="Y2208" s="246">
        <f t="shared" ca="1" si="337"/>
        <v>1.8565671941215192</v>
      </c>
      <c r="Z2208" s="4">
        <f t="shared" ca="1" si="338"/>
        <v>0.31205777503361887</v>
      </c>
      <c r="AA2208" s="4">
        <f t="shared" ca="1" si="339"/>
        <v>0.63303978082838819</v>
      </c>
    </row>
    <row r="2209" spans="1:27" x14ac:dyDescent="0.25">
      <c r="A2209">
        <v>2177</v>
      </c>
      <c r="B2209" s="176">
        <f ca="1">OFFSET(InputPriceData!B$15,CalculationsAndCharts!$A2209+$A$11,0,1,1)</f>
        <v>38399</v>
      </c>
      <c r="C2209" s="3">
        <f ca="1">OFFSET(InputPriceData!G$15,CalculationsAndCharts!$A2209+$A$11,IF($C$7,8,0),1,1)</f>
        <v>55523000</v>
      </c>
      <c r="D2209" s="4">
        <f ca="1">OFFSET(InputPriceData!C$15,CalculationsAndCharts!$A2209+$A$11,IF($C$7,8,0),1,1)</f>
        <v>100.28</v>
      </c>
      <c r="E2209" s="4">
        <f ca="1">OFFSET(InputPriceData!D$15,CalculationsAndCharts!$A2209+$A$11,IF($C$7,8,0),1,1)</f>
        <v>100.72</v>
      </c>
      <c r="F2209" s="4">
        <f ca="1">OFFSET(InputPriceData!E$15,CalculationsAndCharts!$A2209+$A$11,IF($C$7,8,0),1,1)</f>
        <v>100.06</v>
      </c>
      <c r="G2209" s="4">
        <f ca="1">OFFSET(InputPriceData!F$15,CalculationsAndCharts!$A2209+$A$11,IF($C$7,8,0),1,1)</f>
        <v>100.51</v>
      </c>
      <c r="H2209" s="138"/>
      <c r="I2209" s="138"/>
      <c r="O2209" s="246">
        <f t="shared" ref="O2209:O2272" ca="1" si="340">$N$38*(G2209-2*G2210+G2211)+2*$N$36*O2210-$N$37*O2211</f>
        <v>0.8345154967321996</v>
      </c>
      <c r="P2209" s="246">
        <f t="shared" ref="P2209:P2272" ca="1" si="341">$N$41*(O2209+O2210)/2+$N$42*P2210+$N$43*P2211</f>
        <v>0.51747304384089576</v>
      </c>
      <c r="Q2209" s="246">
        <f t="shared" ca="1" si="333"/>
        <v>1.8734280465403825</v>
      </c>
      <c r="R2209" s="4">
        <f t="shared" ca="1" si="334"/>
        <v>0.27621719702366021</v>
      </c>
      <c r="S2209" s="4">
        <f t="shared" ref="S2209:S2272" ca="1" si="342">(R2209+$A$21)/($A$21*R2209+1)</f>
        <v>0.94203224213745163</v>
      </c>
      <c r="W2209" s="246">
        <f t="shared" ca="1" si="335"/>
        <v>0.8345154967321996</v>
      </c>
      <c r="X2209" s="246">
        <f t="shared" ca="1" si="336"/>
        <v>0.51747304384089576</v>
      </c>
      <c r="Y2209" s="246">
        <f t="shared" ca="1" si="337"/>
        <v>1.8734280465403825</v>
      </c>
      <c r="Z2209" s="4">
        <f t="shared" ca="1" si="338"/>
        <v>0.27621719702366021</v>
      </c>
      <c r="AA2209" s="4">
        <f t="shared" ca="1" si="339"/>
        <v>0.60893758397994058</v>
      </c>
    </row>
    <row r="2210" spans="1:27" x14ac:dyDescent="0.25">
      <c r="A2210">
        <v>2178</v>
      </c>
      <c r="B2210" s="176">
        <f ca="1">OFFSET(InputPriceData!B$15,CalculationsAndCharts!$A2210+$A$11,0,1,1)</f>
        <v>38398</v>
      </c>
      <c r="C2210" s="3">
        <f ca="1">OFFSET(InputPriceData!G$15,CalculationsAndCharts!$A2210+$A$11,IF($C$7,8,0),1,1)</f>
        <v>43852700</v>
      </c>
      <c r="D2210" s="4">
        <f ca="1">OFFSET(InputPriceData!C$15,CalculationsAndCharts!$A2210+$A$11,IF($C$7,8,0),1,1)</f>
        <v>100.17</v>
      </c>
      <c r="E2210" s="4">
        <f ca="1">OFFSET(InputPriceData!D$15,CalculationsAndCharts!$A2210+$A$11,IF($C$7,8,0),1,1)</f>
        <v>100.69</v>
      </c>
      <c r="F2210" s="4">
        <f ca="1">OFFSET(InputPriceData!E$15,CalculationsAndCharts!$A2210+$A$11,IF($C$7,8,0),1,1)</f>
        <v>100.07</v>
      </c>
      <c r="G2210" s="4">
        <f ca="1">OFFSET(InputPriceData!F$15,CalculationsAndCharts!$A2210+$A$11,IF($C$7,8,0),1,1)</f>
        <v>100.44</v>
      </c>
      <c r="H2210" s="138"/>
      <c r="I2210" s="138"/>
      <c r="O2210" s="246">
        <f t="shared" ca="1" si="340"/>
        <v>0.89259701966968297</v>
      </c>
      <c r="P2210" s="246">
        <f t="shared" ca="1" si="341"/>
        <v>0.40420123742468983</v>
      </c>
      <c r="Q2210" s="246">
        <f t="shared" ref="Q2210:Q2273" ca="1" si="343">IF(ABS(P2210)&gt;(Q2211*0.991),ABS(P2210),(Q2211*0.991))</f>
        <v>1.8904420247632518</v>
      </c>
      <c r="R2210" s="4">
        <f t="shared" ref="R2210:R2273" ca="1" si="344">IF(Q2210&gt;0,P2210/Q2210,R2211)</f>
        <v>0.21381308293509274</v>
      </c>
      <c r="S2210" s="4">
        <f t="shared" ca="1" si="342"/>
        <v>0.93406860385775803</v>
      </c>
      <c r="W2210" s="246">
        <f t="shared" ref="W2210:W2273" ca="1" si="345">$V$38*(G2210-2*G2211+G2212)+2*$V$36*W2211-$V$37*W2212</f>
        <v>0.89259701966968297</v>
      </c>
      <c r="X2210" s="246">
        <f t="shared" ref="X2210:X2273" ca="1" si="346">$V$41*(W2210+W2211)/2+$V$42*X2211+$V$43*X2212</f>
        <v>0.40420123742468983</v>
      </c>
      <c r="Y2210" s="246">
        <f t="shared" ref="Y2210:Y2273" ca="1" si="347">IF(ABS(X2210)&gt;(Y2211*0.991),ABS(X2210),(Y2211*0.991))</f>
        <v>1.8904420247632518</v>
      </c>
      <c r="Z2210" s="4">
        <f t="shared" ref="Z2210:Z2273" ca="1" si="348">IF(Y2210&gt;0,X2210/Y2210,Z2211)</f>
        <v>0.21381308293509274</v>
      </c>
      <c r="AA2210" s="4">
        <f t="shared" ref="AA2210:AA2273" ca="1" si="349">(Z2210+$A$26)/($A$26*Z2210+1)</f>
        <v>0.5654526160947223</v>
      </c>
    </row>
    <row r="2211" spans="1:27" x14ac:dyDescent="0.25">
      <c r="A2211">
        <v>2179</v>
      </c>
      <c r="B2211" s="176">
        <f ca="1">OFFSET(InputPriceData!B$15,CalculationsAndCharts!$A2211+$A$11,0,1,1)</f>
        <v>38397</v>
      </c>
      <c r="C2211" s="3">
        <f ca="1">OFFSET(InputPriceData!G$15,CalculationsAndCharts!$A2211+$A$11,IF($C$7,8,0),1,1)</f>
        <v>32432100</v>
      </c>
      <c r="D2211" s="4">
        <f ca="1">OFFSET(InputPriceData!C$15,CalculationsAndCharts!$A2211+$A$11,IF($C$7,8,0),1,1)</f>
        <v>100.08</v>
      </c>
      <c r="E2211" s="4">
        <f ca="1">OFFSET(InputPriceData!D$15,CalculationsAndCharts!$A2211+$A$11,IF($C$7,8,0),1,1)</f>
        <v>100.22</v>
      </c>
      <c r="F2211" s="4">
        <f ca="1">OFFSET(InputPriceData!E$15,CalculationsAndCharts!$A2211+$A$11,IF($C$7,8,0),1,1)</f>
        <v>99.9</v>
      </c>
      <c r="G2211" s="4">
        <f ca="1">OFFSET(InputPriceData!F$15,CalculationsAndCharts!$A2211+$A$11,IF($C$7,8,0),1,1)</f>
        <v>100.07</v>
      </c>
      <c r="H2211" s="138"/>
      <c r="I2211" s="138"/>
      <c r="O2211" s="246">
        <f t="shared" ca="1" si="340"/>
        <v>0.64044733950132526</v>
      </c>
      <c r="P2211" s="246">
        <f t="shared" ca="1" si="341"/>
        <v>0.28417474018419159</v>
      </c>
      <c r="Q2211" s="246">
        <f t="shared" ca="1" si="343"/>
        <v>1.9076105194381956</v>
      </c>
      <c r="R2211" s="4">
        <f t="shared" ca="1" si="344"/>
        <v>0.1489689521464177</v>
      </c>
      <c r="S2211" s="4">
        <f t="shared" ca="1" si="342"/>
        <v>0.9249579387260416</v>
      </c>
      <c r="W2211" s="246">
        <f t="shared" ca="1" si="345"/>
        <v>0.64044733950132526</v>
      </c>
      <c r="X2211" s="246">
        <f t="shared" ca="1" si="346"/>
        <v>0.28417474018419159</v>
      </c>
      <c r="Y2211" s="246">
        <f t="shared" ca="1" si="347"/>
        <v>1.9076105194381956</v>
      </c>
      <c r="Z2211" s="4">
        <f t="shared" ca="1" si="348"/>
        <v>0.1489689521464177</v>
      </c>
      <c r="AA2211" s="4">
        <f t="shared" ca="1" si="349"/>
        <v>0.51809681621749182</v>
      </c>
    </row>
    <row r="2212" spans="1:27" x14ac:dyDescent="0.25">
      <c r="A2212">
        <v>2180</v>
      </c>
      <c r="B2212" s="176">
        <f ca="1">OFFSET(InputPriceData!B$15,CalculationsAndCharts!$A2212+$A$11,0,1,1)</f>
        <v>38394</v>
      </c>
      <c r="C2212" s="3">
        <f ca="1">OFFSET(InputPriceData!G$15,CalculationsAndCharts!$A2212+$A$11,IF($C$7,8,0),1,1)</f>
        <v>53133000</v>
      </c>
      <c r="D2212" s="4">
        <f ca="1">OFFSET(InputPriceData!C$15,CalculationsAndCharts!$A2212+$A$11,IF($C$7,8,0),1,1)</f>
        <v>99.25</v>
      </c>
      <c r="E2212" s="4">
        <f ca="1">OFFSET(InputPriceData!D$15,CalculationsAndCharts!$A2212+$A$11,IF($C$7,8,0),1,1)</f>
        <v>100.36</v>
      </c>
      <c r="F2212" s="4">
        <f ca="1">OFFSET(InputPriceData!E$15,CalculationsAndCharts!$A2212+$A$11,IF($C$7,8,0),1,1)</f>
        <v>99.05</v>
      </c>
      <c r="G2212" s="4">
        <f ca="1">OFFSET(InputPriceData!F$15,CalculationsAndCharts!$A2212+$A$11,IF($C$7,8,0),1,1)</f>
        <v>100.14</v>
      </c>
      <c r="H2212" s="138"/>
      <c r="I2212" s="138"/>
      <c r="O2212" s="246">
        <f t="shared" ca="1" si="340"/>
        <v>0.82376015254331902</v>
      </c>
      <c r="P2212" s="246">
        <f t="shared" ca="1" si="341"/>
        <v>0.15644863178734308</v>
      </c>
      <c r="Q2212" s="246">
        <f t="shared" ca="1" si="343"/>
        <v>1.9249349338427806</v>
      </c>
      <c r="R2212" s="4">
        <f t="shared" ca="1" si="344"/>
        <v>8.1274763648775394E-2</v>
      </c>
      <c r="S2212" s="4">
        <f t="shared" ca="1" si="342"/>
        <v>0.91438964182852389</v>
      </c>
      <c r="W2212" s="246">
        <f t="shared" ca="1" si="345"/>
        <v>0.82376015254331902</v>
      </c>
      <c r="X2212" s="246">
        <f t="shared" ca="1" si="346"/>
        <v>0.15644863178734308</v>
      </c>
      <c r="Y2212" s="246">
        <f t="shared" ca="1" si="347"/>
        <v>1.9249349338427806</v>
      </c>
      <c r="Z2212" s="4">
        <f t="shared" ca="1" si="348"/>
        <v>8.1274763648775394E-2</v>
      </c>
      <c r="AA2212" s="4">
        <f t="shared" ca="1" si="349"/>
        <v>0.46612120726782569</v>
      </c>
    </row>
    <row r="2213" spans="1:27" x14ac:dyDescent="0.25">
      <c r="A2213">
        <v>2181</v>
      </c>
      <c r="B2213" s="176">
        <f ca="1">OFFSET(InputPriceData!B$15,CalculationsAndCharts!$A2213+$A$11,0,1,1)</f>
        <v>38393</v>
      </c>
      <c r="C2213" s="3">
        <f ca="1">OFFSET(InputPriceData!G$15,CalculationsAndCharts!$A2213+$A$11,IF($C$7,8,0),1,1)</f>
        <v>45858600</v>
      </c>
      <c r="D2213" s="4">
        <f ca="1">OFFSET(InputPriceData!C$15,CalculationsAndCharts!$A2213+$A$11,IF($C$7,8,0),1,1)</f>
        <v>99.22</v>
      </c>
      <c r="E2213" s="4">
        <f ca="1">OFFSET(InputPriceData!D$15,CalculationsAndCharts!$A2213+$A$11,IF($C$7,8,0),1,1)</f>
        <v>99.52</v>
      </c>
      <c r="F2213" s="4">
        <f ca="1">OFFSET(InputPriceData!E$15,CalculationsAndCharts!$A2213+$A$11,IF($C$7,8,0),1,1)</f>
        <v>98.89</v>
      </c>
      <c r="G2213" s="4">
        <f ca="1">OFFSET(InputPriceData!F$15,CalculationsAndCharts!$A2213+$A$11,IF($C$7,8,0),1,1)</f>
        <v>99.29</v>
      </c>
      <c r="H2213" s="138"/>
      <c r="I2213" s="138"/>
      <c r="O2213" s="246">
        <f t="shared" ca="1" si="340"/>
        <v>6.013107535925899E-2</v>
      </c>
      <c r="P2213" s="246">
        <f t="shared" ca="1" si="341"/>
        <v>2.8212795290493614E-2</v>
      </c>
      <c r="Q2213" s="246">
        <f t="shared" ca="1" si="343"/>
        <v>1.9424166839987695</v>
      </c>
      <c r="R2213" s="4">
        <f t="shared" ca="1" si="344"/>
        <v>1.4524584515209759E-2</v>
      </c>
      <c r="S2213" s="4">
        <f t="shared" ca="1" si="342"/>
        <v>0.90272406177891074</v>
      </c>
      <c r="W2213" s="246">
        <f t="shared" ca="1" si="345"/>
        <v>6.013107535925899E-2</v>
      </c>
      <c r="X2213" s="246">
        <f t="shared" ca="1" si="346"/>
        <v>2.8212795290493614E-2</v>
      </c>
      <c r="Y2213" s="246">
        <f t="shared" ca="1" si="347"/>
        <v>1.9424166839987695</v>
      </c>
      <c r="Z2213" s="4">
        <f t="shared" ca="1" si="348"/>
        <v>1.4524584515209759E-2</v>
      </c>
      <c r="AA2213" s="4">
        <f t="shared" ca="1" si="349"/>
        <v>0.41213017668221413</v>
      </c>
    </row>
    <row r="2214" spans="1:27" x14ac:dyDescent="0.25">
      <c r="A2214">
        <v>2182</v>
      </c>
      <c r="B2214" s="176">
        <f ca="1">OFFSET(InputPriceData!B$15,CalculationsAndCharts!$A2214+$A$11,0,1,1)</f>
        <v>38392</v>
      </c>
      <c r="C2214" s="3">
        <f ca="1">OFFSET(InputPriceData!G$15,CalculationsAndCharts!$A2214+$A$11,IF($C$7,8,0),1,1)</f>
        <v>55279400</v>
      </c>
      <c r="D2214" s="4">
        <f ca="1">OFFSET(InputPriceData!C$15,CalculationsAndCharts!$A2214+$A$11,IF($C$7,8,0),1,1)</f>
        <v>99.85</v>
      </c>
      <c r="E2214" s="4">
        <f ca="1">OFFSET(InputPriceData!D$15,CalculationsAndCharts!$A2214+$A$11,IF($C$7,8,0),1,1)</f>
        <v>99.91</v>
      </c>
      <c r="F2214" s="4">
        <f ca="1">OFFSET(InputPriceData!E$15,CalculationsAndCharts!$A2214+$A$11,IF($C$7,8,0),1,1)</f>
        <v>98.88</v>
      </c>
      <c r="G2214" s="4">
        <f ca="1">OFFSET(InputPriceData!F$15,CalculationsAndCharts!$A2214+$A$11,IF($C$7,8,0),1,1)</f>
        <v>98.93</v>
      </c>
      <c r="H2214" s="138"/>
      <c r="I2214" s="138"/>
      <c r="O2214" s="246">
        <f t="shared" ca="1" si="340"/>
        <v>-0.26207768965228218</v>
      </c>
      <c r="P2214" s="246">
        <f t="shared" ca="1" si="341"/>
        <v>-0.12076767344737649</v>
      </c>
      <c r="Q2214" s="246">
        <f t="shared" ca="1" si="343"/>
        <v>1.9600571987878603</v>
      </c>
      <c r="R2214" s="4">
        <f t="shared" ca="1" si="344"/>
        <v>-6.1614361826818981E-2</v>
      </c>
      <c r="S2214" s="4">
        <f t="shared" ca="1" si="342"/>
        <v>0.88760598696991455</v>
      </c>
      <c r="W2214" s="246">
        <f t="shared" ca="1" si="345"/>
        <v>-0.26207768965228218</v>
      </c>
      <c r="X2214" s="246">
        <f t="shared" ca="1" si="346"/>
        <v>-0.12076767344737649</v>
      </c>
      <c r="Y2214" s="246">
        <f t="shared" ca="1" si="347"/>
        <v>1.9600571987878603</v>
      </c>
      <c r="Z2214" s="4">
        <f t="shared" ca="1" si="348"/>
        <v>-6.1614361826818981E-2</v>
      </c>
      <c r="AA2214" s="4">
        <f t="shared" ca="1" si="349"/>
        <v>0.34693613765980924</v>
      </c>
    </row>
    <row r="2215" spans="1:27" x14ac:dyDescent="0.25">
      <c r="A2215">
        <v>2183</v>
      </c>
      <c r="B2215" s="176">
        <f ca="1">OFFSET(InputPriceData!B$15,CalculationsAndCharts!$A2215+$A$11,0,1,1)</f>
        <v>38391</v>
      </c>
      <c r="C2215" s="3">
        <f ca="1">OFFSET(InputPriceData!G$15,CalculationsAndCharts!$A2215+$A$11,IF($C$7,8,0),1,1)</f>
        <v>39263500</v>
      </c>
      <c r="D2215" s="4">
        <f ca="1">OFFSET(InputPriceData!C$15,CalculationsAndCharts!$A2215+$A$11,IF($C$7,8,0),1,1)</f>
        <v>99.65</v>
      </c>
      <c r="E2215" s="4">
        <f ca="1">OFFSET(InputPriceData!D$15,CalculationsAndCharts!$A2215+$A$11,IF($C$7,8,0),1,1)</f>
        <v>100.04</v>
      </c>
      <c r="F2215" s="4">
        <f ca="1">OFFSET(InputPriceData!E$15,CalculationsAndCharts!$A2215+$A$11,IF($C$7,8,0),1,1)</f>
        <v>99.56</v>
      </c>
      <c r="G2215" s="4">
        <f ca="1">OFFSET(InputPriceData!F$15,CalculationsAndCharts!$A2215+$A$11,IF($C$7,8,0),1,1)</f>
        <v>99.68</v>
      </c>
      <c r="H2215" s="138"/>
      <c r="I2215" s="138"/>
      <c r="O2215" s="246">
        <f t="shared" ca="1" si="340"/>
        <v>0.54731787040745983</v>
      </c>
      <c r="P2215" s="246">
        <f t="shared" ca="1" si="341"/>
        <v>-0.35063037238612638</v>
      </c>
      <c r="Q2215" s="246">
        <f t="shared" ca="1" si="343"/>
        <v>1.9778579200684767</v>
      </c>
      <c r="R2215" s="4">
        <f t="shared" ca="1" si="344"/>
        <v>-0.1772778362027071</v>
      </c>
      <c r="S2215" s="4">
        <f t="shared" ca="1" si="342"/>
        <v>0.85992290917262726</v>
      </c>
      <c r="W2215" s="246">
        <f t="shared" ca="1" si="345"/>
        <v>0.54731787040745983</v>
      </c>
      <c r="X2215" s="246">
        <f t="shared" ca="1" si="346"/>
        <v>-0.35063037238612638</v>
      </c>
      <c r="Y2215" s="246">
        <f t="shared" ca="1" si="347"/>
        <v>1.9778579200684767</v>
      </c>
      <c r="Z2215" s="4">
        <f t="shared" ca="1" si="348"/>
        <v>-0.1772778362027071</v>
      </c>
      <c r="AA2215" s="4">
        <f t="shared" ca="1" si="349"/>
        <v>0.23972105582483497</v>
      </c>
    </row>
    <row r="2216" spans="1:27" x14ac:dyDescent="0.25">
      <c r="A2216">
        <v>2184</v>
      </c>
      <c r="B2216" s="176">
        <f ca="1">OFFSET(InputPriceData!B$15,CalculationsAndCharts!$A2216+$A$11,0,1,1)</f>
        <v>38390</v>
      </c>
      <c r="C2216" s="3">
        <f ca="1">OFFSET(InputPriceData!G$15,CalculationsAndCharts!$A2216+$A$11,IF($C$7,8,0),1,1)</f>
        <v>45412000</v>
      </c>
      <c r="D2216" s="4">
        <f ca="1">OFFSET(InputPriceData!C$15,CalculationsAndCharts!$A2216+$A$11,IF($C$7,8,0),1,1)</f>
        <v>99.71</v>
      </c>
      <c r="E2216" s="4">
        <f ca="1">OFFSET(InputPriceData!D$15,CalculationsAndCharts!$A2216+$A$11,IF($C$7,8,0),1,1)</f>
        <v>99.93</v>
      </c>
      <c r="F2216" s="4">
        <f ca="1">OFFSET(InputPriceData!E$15,CalculationsAndCharts!$A2216+$A$11,IF($C$7,8,0),1,1)</f>
        <v>99.47</v>
      </c>
      <c r="G2216" s="4">
        <f ca="1">OFFSET(InputPriceData!F$15,CalculationsAndCharts!$A2216+$A$11,IF($C$7,8,0),1,1)</f>
        <v>99.56</v>
      </c>
      <c r="H2216" s="138"/>
      <c r="I2216" s="138"/>
      <c r="O2216" s="246">
        <f t="shared" ca="1" si="340"/>
        <v>0.52082966732068892</v>
      </c>
      <c r="P2216" s="246">
        <f t="shared" ca="1" si="341"/>
        <v>-0.6482779798215409</v>
      </c>
      <c r="Q2216" s="246">
        <f t="shared" ca="1" si="343"/>
        <v>1.9958203027936192</v>
      </c>
      <c r="R2216" s="4">
        <f t="shared" ca="1" si="344"/>
        <v>-0.32481780995720089</v>
      </c>
      <c r="S2216" s="4">
        <f t="shared" ca="1" si="342"/>
        <v>0.81278998731375451</v>
      </c>
      <c r="W2216" s="246">
        <f t="shared" ca="1" si="345"/>
        <v>0.52082966732068892</v>
      </c>
      <c r="X2216" s="246">
        <f t="shared" ca="1" si="346"/>
        <v>-0.6482779798215409</v>
      </c>
      <c r="Y2216" s="246">
        <f t="shared" ca="1" si="347"/>
        <v>1.9958203027936192</v>
      </c>
      <c r="Z2216" s="4">
        <f t="shared" ca="1" si="348"/>
        <v>-0.32481780995720089</v>
      </c>
      <c r="AA2216" s="4">
        <f t="shared" ca="1" si="349"/>
        <v>8.6409072291686789E-2</v>
      </c>
    </row>
    <row r="2217" spans="1:27" x14ac:dyDescent="0.25">
      <c r="A2217">
        <v>2185</v>
      </c>
      <c r="B2217" s="176">
        <f ca="1">OFFSET(InputPriceData!B$15,CalculationsAndCharts!$A2217+$A$11,0,1,1)</f>
        <v>38387</v>
      </c>
      <c r="C2217" s="3">
        <f ca="1">OFFSET(InputPriceData!G$15,CalculationsAndCharts!$A2217+$A$11,IF($C$7,8,0),1,1)</f>
        <v>50024600</v>
      </c>
      <c r="D2217" s="4">
        <f ca="1">OFFSET(InputPriceData!C$15,CalculationsAndCharts!$A2217+$A$11,IF($C$7,8,0),1,1)</f>
        <v>98.67</v>
      </c>
      <c r="E2217" s="4">
        <f ca="1">OFFSET(InputPriceData!D$15,CalculationsAndCharts!$A2217+$A$11,IF($C$7,8,0),1,1)</f>
        <v>99.86</v>
      </c>
      <c r="F2217" s="4">
        <f ca="1">OFFSET(InputPriceData!E$15,CalculationsAndCharts!$A2217+$A$11,IF($C$7,8,0),1,1)</f>
        <v>98.65</v>
      </c>
      <c r="G2217" s="4">
        <f ca="1">OFFSET(InputPriceData!F$15,CalculationsAndCharts!$A2217+$A$11,IF($C$7,8,0),1,1)</f>
        <v>99.69</v>
      </c>
      <c r="H2217" s="138"/>
      <c r="I2217" s="138"/>
      <c r="O2217" s="246">
        <f t="shared" ca="1" si="340"/>
        <v>0.75229298964147284</v>
      </c>
      <c r="P2217" s="246">
        <f t="shared" ca="1" si="341"/>
        <v>-0.96671935425263011</v>
      </c>
      <c r="Q2217" s="246">
        <f t="shared" ca="1" si="343"/>
        <v>2.0139458151297873</v>
      </c>
      <c r="R2217" s="4">
        <f t="shared" ca="1" si="344"/>
        <v>-0.4800125936805954</v>
      </c>
      <c r="S2217" s="4">
        <f t="shared" ca="1" si="342"/>
        <v>0.73942920288923986</v>
      </c>
      <c r="W2217" s="246">
        <f t="shared" ca="1" si="345"/>
        <v>0.75229298964147284</v>
      </c>
      <c r="X2217" s="246">
        <f t="shared" ca="1" si="346"/>
        <v>-0.96671935425263011</v>
      </c>
      <c r="Y2217" s="246">
        <f t="shared" ca="1" si="347"/>
        <v>2.0139458151297873</v>
      </c>
      <c r="Z2217" s="4">
        <f t="shared" ca="1" si="348"/>
        <v>-0.4800125936805954</v>
      </c>
      <c r="AA2217" s="4">
        <f t="shared" ca="1" si="349"/>
        <v>-9.9026104606247764E-2</v>
      </c>
    </row>
    <row r="2218" spans="1:27" x14ac:dyDescent="0.25">
      <c r="A2218">
        <v>2186</v>
      </c>
      <c r="B2218" s="176">
        <f ca="1">OFFSET(InputPriceData!B$15,CalculationsAndCharts!$A2218+$A$11,0,1,1)</f>
        <v>38386</v>
      </c>
      <c r="C2218" s="3">
        <f ca="1">OFFSET(InputPriceData!G$15,CalculationsAndCharts!$A2218+$A$11,IF($C$7,8,0),1,1)</f>
        <v>48837100</v>
      </c>
      <c r="D2218" s="4">
        <f ca="1">OFFSET(InputPriceData!C$15,CalculationsAndCharts!$A2218+$A$11,IF($C$7,8,0),1,1)</f>
        <v>98.72</v>
      </c>
      <c r="E2218" s="4">
        <f ca="1">OFFSET(InputPriceData!D$15,CalculationsAndCharts!$A2218+$A$11,IF($C$7,8,0),1,1)</f>
        <v>98.81</v>
      </c>
      <c r="F2218" s="4">
        <f ca="1">OFFSET(InputPriceData!E$15,CalculationsAndCharts!$A2218+$A$11,IF($C$7,8,0),1,1)</f>
        <v>98.32</v>
      </c>
      <c r="G2218" s="4">
        <f ca="1">OFFSET(InputPriceData!F$15,CalculationsAndCharts!$A2218+$A$11,IF($C$7,8,0),1,1)</f>
        <v>98.64</v>
      </c>
      <c r="H2218" s="138"/>
      <c r="I2218" s="138"/>
      <c r="O2218" s="246">
        <f t="shared" ca="1" si="340"/>
        <v>-0.2305111011897957</v>
      </c>
      <c r="P2218" s="246">
        <f t="shared" ca="1" si="341"/>
        <v>-1.2657228827407359</v>
      </c>
      <c r="Q2218" s="246">
        <f t="shared" ca="1" si="343"/>
        <v>2.0322359385769801</v>
      </c>
      <c r="R2218" s="4">
        <f t="shared" ca="1" si="344"/>
        <v>-0.62282280256643086</v>
      </c>
      <c r="S2218" s="4">
        <f t="shared" ca="1" si="342"/>
        <v>0.63072299382506314</v>
      </c>
      <c r="W2218" s="246">
        <f t="shared" ca="1" si="345"/>
        <v>-0.2305111011897957</v>
      </c>
      <c r="X2218" s="246">
        <f t="shared" ca="1" si="346"/>
        <v>-1.2657228827407359</v>
      </c>
      <c r="Y2218" s="246">
        <f t="shared" ca="1" si="347"/>
        <v>2.0322359385769801</v>
      </c>
      <c r="Z2218" s="4">
        <f t="shared" ca="1" si="348"/>
        <v>-0.62282280256643086</v>
      </c>
      <c r="AA2218" s="4">
        <f t="shared" ca="1" si="349"/>
        <v>-0.29675248941744647</v>
      </c>
    </row>
    <row r="2219" spans="1:27" x14ac:dyDescent="0.25">
      <c r="A2219">
        <v>2187</v>
      </c>
      <c r="B2219" s="176">
        <f ca="1">OFFSET(InputPriceData!B$15,CalculationsAndCharts!$A2219+$A$11,0,1,1)</f>
        <v>38385</v>
      </c>
      <c r="C2219" s="3">
        <f ca="1">OFFSET(InputPriceData!G$15,CalculationsAndCharts!$A2219+$A$11,IF($C$7,8,0),1,1)</f>
        <v>52468900</v>
      </c>
      <c r="D2219" s="4">
        <f ca="1">OFFSET(InputPriceData!C$15,CalculationsAndCharts!$A2219+$A$11,IF($C$7,8,0),1,1)</f>
        <v>98.73</v>
      </c>
      <c r="E2219" s="4">
        <f ca="1">OFFSET(InputPriceData!D$15,CalculationsAndCharts!$A2219+$A$11,IF($C$7,8,0),1,1)</f>
        <v>99.17</v>
      </c>
      <c r="F2219" s="4">
        <f ca="1">OFFSET(InputPriceData!E$15,CalculationsAndCharts!$A2219+$A$11,IF($C$7,8,0),1,1)</f>
        <v>98.59</v>
      </c>
      <c r="G2219" s="4">
        <f ca="1">OFFSET(InputPriceData!F$15,CalculationsAndCharts!$A2219+$A$11,IF($C$7,8,0),1,1)</f>
        <v>98.9</v>
      </c>
      <c r="H2219" s="138"/>
      <c r="I2219" s="138"/>
      <c r="O2219" s="246">
        <f t="shared" ca="1" si="340"/>
        <v>6.6017669559098047E-2</v>
      </c>
      <c r="P2219" s="246">
        <f t="shared" ca="1" si="341"/>
        <v>-1.5438632981079945</v>
      </c>
      <c r="Q2219" s="246">
        <f t="shared" ca="1" si="343"/>
        <v>2.050692168089788</v>
      </c>
      <c r="R2219" s="4">
        <f t="shared" ca="1" si="344"/>
        <v>-0.75284985339662036</v>
      </c>
      <c r="S2219" s="4">
        <f t="shared" ca="1" si="342"/>
        <v>0.45637131945464871</v>
      </c>
      <c r="W2219" s="246">
        <f t="shared" ca="1" si="345"/>
        <v>6.6017669559098047E-2</v>
      </c>
      <c r="X2219" s="246">
        <f t="shared" ca="1" si="346"/>
        <v>-1.5438632981079945</v>
      </c>
      <c r="Y2219" s="246">
        <f t="shared" ca="1" si="347"/>
        <v>2.050692168089788</v>
      </c>
      <c r="Z2219" s="4">
        <f t="shared" ca="1" si="348"/>
        <v>-0.75284985339662036</v>
      </c>
      <c r="AA2219" s="4">
        <f t="shared" ca="1" si="349"/>
        <v>-0.50489343185900892</v>
      </c>
    </row>
    <row r="2220" spans="1:27" x14ac:dyDescent="0.25">
      <c r="A2220">
        <v>2188</v>
      </c>
      <c r="B2220" s="176">
        <f ca="1">OFFSET(InputPriceData!B$15,CalculationsAndCharts!$A2220+$A$11,0,1,1)</f>
        <v>38384</v>
      </c>
      <c r="C2220" s="3">
        <f ca="1">OFFSET(InputPriceData!G$15,CalculationsAndCharts!$A2220+$A$11,IF($C$7,8,0),1,1)</f>
        <v>49841200</v>
      </c>
      <c r="D2220" s="4">
        <f ca="1">OFFSET(InputPriceData!C$15,CalculationsAndCharts!$A2220+$A$11,IF($C$7,8,0),1,1)</f>
        <v>98.05</v>
      </c>
      <c r="E2220" s="4">
        <f ca="1">OFFSET(InputPriceData!D$15,CalculationsAndCharts!$A2220+$A$11,IF($C$7,8,0),1,1)</f>
        <v>98.74</v>
      </c>
      <c r="F2220" s="4">
        <f ca="1">OFFSET(InputPriceData!E$15,CalculationsAndCharts!$A2220+$A$11,IF($C$7,8,0),1,1)</f>
        <v>97.93</v>
      </c>
      <c r="G2220" s="4">
        <f ca="1">OFFSET(InputPriceData!F$15,CalculationsAndCharts!$A2220+$A$11,IF($C$7,8,0),1,1)</f>
        <v>98.6</v>
      </c>
      <c r="H2220" s="138"/>
      <c r="I2220" s="138"/>
      <c r="O2220" s="246">
        <f t="shared" ca="1" si="340"/>
        <v>-0.19576458626611815</v>
      </c>
      <c r="P2220" s="246">
        <f t="shared" ca="1" si="341"/>
        <v>-1.7974804490925131</v>
      </c>
      <c r="Q2220" s="246">
        <f t="shared" ca="1" si="343"/>
        <v>2.0693160121995842</v>
      </c>
      <c r="R2220" s="4">
        <f t="shared" ca="1" si="344"/>
        <v>-0.86863506515946654</v>
      </c>
      <c r="S2220" s="4">
        <f t="shared" ca="1" si="342"/>
        <v>0.14372523877077184</v>
      </c>
      <c r="W2220" s="246">
        <f t="shared" ca="1" si="345"/>
        <v>-0.19576458626611815</v>
      </c>
      <c r="X2220" s="246">
        <f t="shared" ca="1" si="346"/>
        <v>-1.7974804490925131</v>
      </c>
      <c r="Y2220" s="246">
        <f t="shared" ca="1" si="347"/>
        <v>2.0693160121995842</v>
      </c>
      <c r="Z2220" s="4">
        <f t="shared" ca="1" si="348"/>
        <v>-0.86863506515946654</v>
      </c>
      <c r="AA2220" s="4">
        <f t="shared" ca="1" si="349"/>
        <v>-0.71816405874458089</v>
      </c>
    </row>
    <row r="2221" spans="1:27" x14ac:dyDescent="0.25">
      <c r="A2221">
        <v>2189</v>
      </c>
      <c r="B2221" s="176">
        <f ca="1">OFFSET(InputPriceData!B$15,CalculationsAndCharts!$A2221+$A$11,0,1,1)</f>
        <v>38383</v>
      </c>
      <c r="C2221" s="3">
        <f ca="1">OFFSET(InputPriceData!G$15,CalculationsAndCharts!$A2221+$A$11,IF($C$7,8,0),1,1)</f>
        <v>52532700</v>
      </c>
      <c r="D2221" s="4">
        <f ca="1">OFFSET(InputPriceData!C$15,CalculationsAndCharts!$A2221+$A$11,IF($C$7,8,0),1,1)</f>
        <v>97.81</v>
      </c>
      <c r="E2221" s="4">
        <f ca="1">OFFSET(InputPriceData!D$15,CalculationsAndCharts!$A2221+$A$11,IF($C$7,8,0),1,1)</f>
        <v>98.05</v>
      </c>
      <c r="F2221" s="4">
        <f ca="1">OFFSET(InputPriceData!E$15,CalculationsAndCharts!$A2221+$A$11,IF($C$7,8,0),1,1)</f>
        <v>97.61</v>
      </c>
      <c r="G2221" s="4">
        <f ca="1">OFFSET(InputPriceData!F$15,CalculationsAndCharts!$A2221+$A$11,IF($C$7,8,0),1,1)</f>
        <v>97.98</v>
      </c>
      <c r="H2221" s="138"/>
      <c r="I2221" s="138"/>
      <c r="O2221" s="246">
        <f t="shared" ca="1" si="340"/>
        <v>-0.81617891355962446</v>
      </c>
      <c r="P2221" s="246">
        <f t="shared" ca="1" si="341"/>
        <v>-1.9794714018387001</v>
      </c>
      <c r="Q2221" s="246">
        <f t="shared" ca="1" si="343"/>
        <v>2.0881089931378245</v>
      </c>
      <c r="R2221" s="4">
        <f t="shared" ca="1" si="344"/>
        <v>-0.94797321803787959</v>
      </c>
      <c r="S2221" s="4">
        <f t="shared" ca="1" si="342"/>
        <v>-0.32673938956485327</v>
      </c>
      <c r="W2221" s="246">
        <f t="shared" ca="1" si="345"/>
        <v>-0.81617891355962446</v>
      </c>
      <c r="X2221" s="246">
        <f t="shared" ca="1" si="346"/>
        <v>-1.9794714018387001</v>
      </c>
      <c r="Y2221" s="246">
        <f t="shared" ca="1" si="347"/>
        <v>2.0881089931378245</v>
      </c>
      <c r="Z2221" s="4">
        <f t="shared" ca="1" si="348"/>
        <v>-0.94797321803787959</v>
      </c>
      <c r="AA2221" s="4">
        <f t="shared" ca="1" si="349"/>
        <v>-0.88267358593051282</v>
      </c>
    </row>
    <row r="2222" spans="1:27" x14ac:dyDescent="0.25">
      <c r="A2222">
        <v>2190</v>
      </c>
      <c r="B2222" s="176">
        <f ca="1">OFFSET(InputPriceData!B$15,CalculationsAndCharts!$A2222+$A$11,0,1,1)</f>
        <v>38380</v>
      </c>
      <c r="C2222" s="3">
        <f ca="1">OFFSET(InputPriceData!G$15,CalculationsAndCharts!$A2222+$A$11,IF($C$7,8,0),1,1)</f>
        <v>60738900</v>
      </c>
      <c r="D2222" s="4">
        <f ca="1">OFFSET(InputPriceData!C$15,CalculationsAndCharts!$A2222+$A$11,IF($C$7,8,0),1,1)</f>
        <v>97.42</v>
      </c>
      <c r="E2222" s="4">
        <f ca="1">OFFSET(InputPriceData!D$15,CalculationsAndCharts!$A2222+$A$11,IF($C$7,8,0),1,1)</f>
        <v>97.47</v>
      </c>
      <c r="F2222" s="4">
        <f ca="1">OFFSET(InputPriceData!E$15,CalculationsAndCharts!$A2222+$A$11,IF($C$7,8,0),1,1)</f>
        <v>96.69</v>
      </c>
      <c r="G2222" s="4">
        <f ca="1">OFFSET(InputPriceData!F$15,CalculationsAndCharts!$A2222+$A$11,IF($C$7,8,0),1,1)</f>
        <v>97.37</v>
      </c>
      <c r="H2222" s="138"/>
      <c r="I2222" s="138"/>
      <c r="O2222" s="246">
        <f t="shared" ca="1" si="340"/>
        <v>-1.4821113092640976</v>
      </c>
      <c r="P2222" s="246">
        <f t="shared" ca="1" si="341"/>
        <v>-2.0817010535187022</v>
      </c>
      <c r="Q2222" s="246">
        <f t="shared" ca="1" si="343"/>
        <v>2.1070726469604688</v>
      </c>
      <c r="R2222" s="4">
        <f t="shared" ca="1" si="344"/>
        <v>-0.98795884257794053</v>
      </c>
      <c r="S2222" s="4">
        <f t="shared" ca="1" si="342"/>
        <v>-0.79358706480099506</v>
      </c>
      <c r="W2222" s="246">
        <f t="shared" ca="1" si="345"/>
        <v>-1.4821113092640976</v>
      </c>
      <c r="X2222" s="246">
        <f t="shared" ca="1" si="346"/>
        <v>-2.0817010535187022</v>
      </c>
      <c r="Y2222" s="246">
        <f t="shared" ca="1" si="347"/>
        <v>2.1070726469604688</v>
      </c>
      <c r="Z2222" s="4">
        <f t="shared" ca="1" si="348"/>
        <v>-0.98795884257794053</v>
      </c>
      <c r="AA2222" s="4">
        <f t="shared" ca="1" si="349"/>
        <v>-0.97212770911007396</v>
      </c>
    </row>
    <row r="2223" spans="1:27" x14ac:dyDescent="0.25">
      <c r="A2223">
        <v>2191</v>
      </c>
      <c r="B2223" s="176">
        <f ca="1">OFFSET(InputPriceData!B$15,CalculationsAndCharts!$A2223+$A$11,0,1,1)</f>
        <v>38379</v>
      </c>
      <c r="C2223" s="3">
        <f ca="1">OFFSET(InputPriceData!G$15,CalculationsAndCharts!$A2223+$A$11,IF($C$7,8,0),1,1)</f>
        <v>55878800</v>
      </c>
      <c r="D2223" s="4">
        <f ca="1">OFFSET(InputPriceData!C$15,CalculationsAndCharts!$A2223+$A$11,IF($C$7,8,0),1,1)</f>
        <v>97.17</v>
      </c>
      <c r="E2223" s="4">
        <f ca="1">OFFSET(InputPriceData!D$15,CalculationsAndCharts!$A2223+$A$11,IF($C$7,8,0),1,1)</f>
        <v>97.64</v>
      </c>
      <c r="F2223" s="4">
        <f ca="1">OFFSET(InputPriceData!E$15,CalculationsAndCharts!$A2223+$A$11,IF($C$7,8,0),1,1)</f>
        <v>97</v>
      </c>
      <c r="G2223" s="4">
        <f ca="1">OFFSET(InputPriceData!F$15,CalculationsAndCharts!$A2223+$A$11,IF($C$7,8,0),1,1)</f>
        <v>97.37</v>
      </c>
      <c r="H2223" s="138"/>
      <c r="I2223" s="138"/>
      <c r="O2223" s="246">
        <f t="shared" ca="1" si="340"/>
        <v>-1.5688443820756555</v>
      </c>
      <c r="P2223" s="246">
        <f t="shared" ca="1" si="341"/>
        <v>-2.1262085236735304</v>
      </c>
      <c r="Q2223" s="246">
        <f t="shared" ca="1" si="343"/>
        <v>2.1262085236735304</v>
      </c>
      <c r="R2223" s="4">
        <f t="shared" ca="1" si="344"/>
        <v>-1</v>
      </c>
      <c r="S2223" s="4">
        <f t="shared" ca="1" si="342"/>
        <v>-1</v>
      </c>
      <c r="W2223" s="246">
        <f t="shared" ca="1" si="345"/>
        <v>-1.5688443820756555</v>
      </c>
      <c r="X2223" s="246">
        <f t="shared" ca="1" si="346"/>
        <v>-2.1262085236735304</v>
      </c>
      <c r="Y2223" s="246">
        <f t="shared" ca="1" si="347"/>
        <v>2.1262085236735304</v>
      </c>
      <c r="Z2223" s="4">
        <f t="shared" ca="1" si="348"/>
        <v>-1</v>
      </c>
      <c r="AA2223" s="4">
        <f t="shared" ca="1" si="349"/>
        <v>-1</v>
      </c>
    </row>
    <row r="2224" spans="1:27" x14ac:dyDescent="0.25">
      <c r="A2224">
        <v>2192</v>
      </c>
      <c r="B2224" s="176">
        <f ca="1">OFFSET(InputPriceData!B$15,CalculationsAndCharts!$A2224+$A$11,0,1,1)</f>
        <v>38378</v>
      </c>
      <c r="C2224" s="3">
        <f ca="1">OFFSET(InputPriceData!G$15,CalculationsAndCharts!$A2224+$A$11,IF($C$7,8,0),1,1)</f>
        <v>57195100</v>
      </c>
      <c r="D2224" s="4">
        <f ca="1">OFFSET(InputPriceData!C$15,CalculationsAndCharts!$A2224+$A$11,IF($C$7,8,0),1,1)</f>
        <v>97.28</v>
      </c>
      <c r="E2224" s="4">
        <f ca="1">OFFSET(InputPriceData!D$15,CalculationsAndCharts!$A2224+$A$11,IF($C$7,8,0),1,1)</f>
        <v>97.52</v>
      </c>
      <c r="F2224" s="4">
        <f ca="1">OFFSET(InputPriceData!E$15,CalculationsAndCharts!$A2224+$A$11,IF($C$7,8,0),1,1)</f>
        <v>97.05</v>
      </c>
      <c r="G2224" s="4">
        <f ca="1">OFFSET(InputPriceData!F$15,CalculationsAndCharts!$A2224+$A$11,IF($C$7,8,0),1,1)</f>
        <v>97.21</v>
      </c>
      <c r="H2224" s="138"/>
      <c r="I2224" s="138"/>
      <c r="O2224" s="246">
        <f t="shared" ca="1" si="340"/>
        <v>-1.82775225899019</v>
      </c>
      <c r="P2224" s="246">
        <f t="shared" ca="1" si="341"/>
        <v>-2.1215941724620255</v>
      </c>
      <c r="Q2224" s="246">
        <f t="shared" ca="1" si="343"/>
        <v>2.1215941724620255</v>
      </c>
      <c r="R2224" s="4">
        <f t="shared" ca="1" si="344"/>
        <v>-1</v>
      </c>
      <c r="S2224" s="4">
        <f t="shared" ca="1" si="342"/>
        <v>-1</v>
      </c>
      <c r="W2224" s="246">
        <f t="shared" ca="1" si="345"/>
        <v>-1.82775225899019</v>
      </c>
      <c r="X2224" s="246">
        <f t="shared" ca="1" si="346"/>
        <v>-2.1215941724620255</v>
      </c>
      <c r="Y2224" s="246">
        <f t="shared" ca="1" si="347"/>
        <v>2.1215941724620255</v>
      </c>
      <c r="Z2224" s="4">
        <f t="shared" ca="1" si="348"/>
        <v>-1</v>
      </c>
      <c r="AA2224" s="4">
        <f t="shared" ca="1" si="349"/>
        <v>-1</v>
      </c>
    </row>
    <row r="2225" spans="1:27" x14ac:dyDescent="0.25">
      <c r="A2225">
        <v>2193</v>
      </c>
      <c r="B2225" s="176">
        <f ca="1">OFFSET(InputPriceData!B$15,CalculationsAndCharts!$A2225+$A$11,0,1,1)</f>
        <v>38377</v>
      </c>
      <c r="C2225" s="3">
        <f ca="1">OFFSET(InputPriceData!G$15,CalculationsAndCharts!$A2225+$A$11,IF($C$7,8,0),1,1)</f>
        <v>68245000</v>
      </c>
      <c r="D2225" s="4">
        <f ca="1">OFFSET(InputPriceData!C$15,CalculationsAndCharts!$A2225+$A$11,IF($C$7,8,0),1,1)</f>
        <v>96.94</v>
      </c>
      <c r="E2225" s="4">
        <f ca="1">OFFSET(InputPriceData!D$15,CalculationsAndCharts!$A2225+$A$11,IF($C$7,8,0),1,1)</f>
        <v>97.41</v>
      </c>
      <c r="F2225" s="4">
        <f ca="1">OFFSET(InputPriceData!E$15,CalculationsAndCharts!$A2225+$A$11,IF($C$7,8,0),1,1)</f>
        <v>96.79</v>
      </c>
      <c r="G2225" s="4">
        <f ca="1">OFFSET(InputPriceData!F$15,CalculationsAndCharts!$A2225+$A$11,IF($C$7,8,0),1,1)</f>
        <v>96.92</v>
      </c>
      <c r="H2225" s="138"/>
      <c r="I2225" s="138"/>
      <c r="O2225" s="246">
        <f t="shared" ca="1" si="340"/>
        <v>-2.2429240588041415</v>
      </c>
      <c r="P2225" s="246">
        <f t="shared" ca="1" si="341"/>
        <v>-2.062246469802802</v>
      </c>
      <c r="Q2225" s="246">
        <f t="shared" ca="1" si="343"/>
        <v>2.062246469802802</v>
      </c>
      <c r="R2225" s="4">
        <f t="shared" ca="1" si="344"/>
        <v>-1</v>
      </c>
      <c r="S2225" s="4">
        <f t="shared" ca="1" si="342"/>
        <v>-1</v>
      </c>
      <c r="W2225" s="246">
        <f t="shared" ca="1" si="345"/>
        <v>-2.2429240588041415</v>
      </c>
      <c r="X2225" s="246">
        <f t="shared" ca="1" si="346"/>
        <v>-2.062246469802802</v>
      </c>
      <c r="Y2225" s="246">
        <f t="shared" ca="1" si="347"/>
        <v>2.062246469802802</v>
      </c>
      <c r="Z2225" s="4">
        <f t="shared" ca="1" si="348"/>
        <v>-1</v>
      </c>
      <c r="AA2225" s="4">
        <f t="shared" ca="1" si="349"/>
        <v>-1</v>
      </c>
    </row>
    <row r="2226" spans="1:27" x14ac:dyDescent="0.25">
      <c r="A2226">
        <v>2194</v>
      </c>
      <c r="B2226" s="176">
        <f ca="1">OFFSET(InputPriceData!B$15,CalculationsAndCharts!$A2226+$A$11,0,1,1)</f>
        <v>38376</v>
      </c>
      <c r="C2226" s="3">
        <f ca="1">OFFSET(InputPriceData!G$15,CalculationsAndCharts!$A2226+$A$11,IF($C$7,8,0),1,1)</f>
        <v>58441900</v>
      </c>
      <c r="D2226" s="4">
        <f ca="1">OFFSET(InputPriceData!C$15,CalculationsAndCharts!$A2226+$A$11,IF($C$7,8,0),1,1)</f>
        <v>97.09</v>
      </c>
      <c r="E2226" s="4">
        <f ca="1">OFFSET(InputPriceData!D$15,CalculationsAndCharts!$A2226+$A$11,IF($C$7,8,0),1,1)</f>
        <v>97.3</v>
      </c>
      <c r="F2226" s="4">
        <f ca="1">OFFSET(InputPriceData!E$15,CalculationsAndCharts!$A2226+$A$11,IF($C$7,8,0),1,1)</f>
        <v>96.49</v>
      </c>
      <c r="G2226" s="4">
        <f ca="1">OFFSET(InputPriceData!F$15,CalculationsAndCharts!$A2226+$A$11,IF($C$7,8,0),1,1)</f>
        <v>96.64</v>
      </c>
      <c r="H2226" s="138"/>
      <c r="I2226" s="138"/>
      <c r="O2226" s="246">
        <f t="shared" ca="1" si="340"/>
        <v>-2.681592418176606</v>
      </c>
      <c r="P2226" s="246">
        <f t="shared" ca="1" si="341"/>
        <v>-1.9663918240711045</v>
      </c>
      <c r="Q2226" s="246">
        <f t="shared" ca="1" si="343"/>
        <v>1.9663918240711045</v>
      </c>
      <c r="R2226" s="4">
        <f t="shared" ca="1" si="344"/>
        <v>-1</v>
      </c>
      <c r="S2226" s="4">
        <f t="shared" ca="1" si="342"/>
        <v>-1</v>
      </c>
      <c r="W2226" s="246">
        <f t="shared" ca="1" si="345"/>
        <v>-2.681592418176606</v>
      </c>
      <c r="X2226" s="246">
        <f t="shared" ca="1" si="346"/>
        <v>-1.9663918240711045</v>
      </c>
      <c r="Y2226" s="246">
        <f t="shared" ca="1" si="347"/>
        <v>1.9663918240711045</v>
      </c>
      <c r="Z2226" s="4">
        <f t="shared" ca="1" si="348"/>
        <v>-1</v>
      </c>
      <c r="AA2226" s="4">
        <f t="shared" ca="1" si="349"/>
        <v>-1</v>
      </c>
    </row>
    <row r="2227" spans="1:27" x14ac:dyDescent="0.25">
      <c r="A2227">
        <v>2195</v>
      </c>
      <c r="B2227" s="176">
        <f ca="1">OFFSET(InputPriceData!B$15,CalculationsAndCharts!$A2227+$A$11,0,1,1)</f>
        <v>38373</v>
      </c>
      <c r="C2227" s="3">
        <f ca="1">OFFSET(InputPriceData!G$15,CalculationsAndCharts!$A2227+$A$11,IF($C$7,8,0),1,1)</f>
        <v>63160400</v>
      </c>
      <c r="D2227" s="4">
        <f ca="1">OFFSET(InputPriceData!C$15,CalculationsAndCharts!$A2227+$A$11,IF($C$7,8,0),1,1)</f>
        <v>97.67</v>
      </c>
      <c r="E2227" s="4">
        <f ca="1">OFFSET(InputPriceData!D$15,CalculationsAndCharts!$A2227+$A$11,IF($C$7,8,0),1,1)</f>
        <v>97.84</v>
      </c>
      <c r="F2227" s="4">
        <f ca="1">OFFSET(InputPriceData!E$15,CalculationsAndCharts!$A2227+$A$11,IF($C$7,8,0),1,1)</f>
        <v>96.72</v>
      </c>
      <c r="G2227" s="4">
        <f ca="1">OFFSET(InputPriceData!F$15,CalculationsAndCharts!$A2227+$A$11,IF($C$7,8,0),1,1)</f>
        <v>96.83</v>
      </c>
      <c r="H2227" s="138"/>
      <c r="I2227" s="138"/>
      <c r="O2227" s="246">
        <f t="shared" ca="1" si="340"/>
        <v>-2.6638961453512349</v>
      </c>
      <c r="P2227" s="246">
        <f t="shared" ca="1" si="341"/>
        <v>-1.8780218951722982</v>
      </c>
      <c r="Q2227" s="246">
        <f t="shared" ca="1" si="343"/>
        <v>1.8960285396962451</v>
      </c>
      <c r="R2227" s="4">
        <f t="shared" ca="1" si="344"/>
        <v>-0.99050296757303469</v>
      </c>
      <c r="S2227" s="4">
        <f t="shared" ca="1" si="342"/>
        <v>-0.83376503367851451</v>
      </c>
      <c r="W2227" s="246">
        <f t="shared" ca="1" si="345"/>
        <v>-2.6638961453512349</v>
      </c>
      <c r="X2227" s="246">
        <f t="shared" ca="1" si="346"/>
        <v>-1.8780218951722982</v>
      </c>
      <c r="Y2227" s="246">
        <f t="shared" ca="1" si="347"/>
        <v>1.8960285396962451</v>
      </c>
      <c r="Z2227" s="4">
        <f t="shared" ca="1" si="348"/>
        <v>-0.99050296757303469</v>
      </c>
      <c r="AA2227" s="4">
        <f t="shared" ca="1" si="349"/>
        <v>-0.97797967615680836</v>
      </c>
    </row>
    <row r="2228" spans="1:27" x14ac:dyDescent="0.25">
      <c r="A2228">
        <v>2196</v>
      </c>
      <c r="B2228" s="176">
        <f ca="1">OFFSET(InputPriceData!B$15,CalculationsAndCharts!$A2228+$A$11,0,1,1)</f>
        <v>38372</v>
      </c>
      <c r="C2228" s="3">
        <f ca="1">OFFSET(InputPriceData!G$15,CalculationsAndCharts!$A2228+$A$11,IF($C$7,8,0),1,1)</f>
        <v>72049300</v>
      </c>
      <c r="D2228" s="4">
        <f ca="1">OFFSET(InputPriceData!C$15,CalculationsAndCharts!$A2228+$A$11,IF($C$7,8,0),1,1)</f>
        <v>97.75</v>
      </c>
      <c r="E2228" s="4">
        <f ca="1">OFFSET(InputPriceData!D$15,CalculationsAndCharts!$A2228+$A$11,IF($C$7,8,0),1,1)</f>
        <v>98.01</v>
      </c>
      <c r="F2228" s="4">
        <f ca="1">OFFSET(InputPriceData!E$15,CalculationsAndCharts!$A2228+$A$11,IF($C$7,8,0),1,1)</f>
        <v>97.26</v>
      </c>
      <c r="G2228" s="4">
        <f ca="1">OFFSET(InputPriceData!F$15,CalculationsAndCharts!$A2228+$A$11,IF($C$7,8,0),1,1)</f>
        <v>97.43</v>
      </c>
      <c r="H2228" s="138"/>
      <c r="I2228" s="138"/>
      <c r="O2228" s="246">
        <f t="shared" ca="1" si="340"/>
        <v>-2.2102134711233452</v>
      </c>
      <c r="P2228" s="246">
        <f t="shared" ca="1" si="341"/>
        <v>-1.8381435965127919</v>
      </c>
      <c r="Q2228" s="246">
        <f t="shared" ca="1" si="343"/>
        <v>1.9132477696228507</v>
      </c>
      <c r="R2228" s="4">
        <f t="shared" ca="1" si="344"/>
        <v>-0.96074519238830014</v>
      </c>
      <c r="S2228" s="4">
        <f t="shared" ca="1" si="342"/>
        <v>-0.44886938996890652</v>
      </c>
      <c r="W2228" s="246">
        <f t="shared" ca="1" si="345"/>
        <v>-2.2102134711233452</v>
      </c>
      <c r="X2228" s="246">
        <f t="shared" ca="1" si="346"/>
        <v>-1.8381435965127919</v>
      </c>
      <c r="Y2228" s="246">
        <f t="shared" ca="1" si="347"/>
        <v>1.9132477696228507</v>
      </c>
      <c r="Z2228" s="4">
        <f t="shared" ca="1" si="348"/>
        <v>-0.96074519238830014</v>
      </c>
      <c r="AA2228" s="4">
        <f t="shared" ca="1" si="349"/>
        <v>-0.91074133667698209</v>
      </c>
    </row>
    <row r="2229" spans="1:27" x14ac:dyDescent="0.25">
      <c r="A2229">
        <v>2197</v>
      </c>
      <c r="B2229" s="176">
        <f ca="1">OFFSET(InputPriceData!B$15,CalculationsAndCharts!$A2229+$A$11,0,1,1)</f>
        <v>38371</v>
      </c>
      <c r="C2229" s="3">
        <f ca="1">OFFSET(InputPriceData!G$15,CalculationsAndCharts!$A2229+$A$11,IF($C$7,8,0),1,1)</f>
        <v>54378900</v>
      </c>
      <c r="D2229" s="4">
        <f ca="1">OFFSET(InputPriceData!C$15,CalculationsAndCharts!$A2229+$A$11,IF($C$7,8,0),1,1)</f>
        <v>99.03</v>
      </c>
      <c r="E2229" s="4">
        <f ca="1">OFFSET(InputPriceData!D$15,CalculationsAndCharts!$A2229+$A$11,IF($C$7,8,0),1,1)</f>
        <v>99.11</v>
      </c>
      <c r="F2229" s="4">
        <f ca="1">OFFSET(InputPriceData!E$15,CalculationsAndCharts!$A2229+$A$11,IF($C$7,8,0),1,1)</f>
        <v>98.02</v>
      </c>
      <c r="G2229" s="4">
        <f ca="1">OFFSET(InputPriceData!F$15,CalculationsAndCharts!$A2229+$A$11,IF($C$7,8,0),1,1)</f>
        <v>98.03</v>
      </c>
      <c r="H2229" s="138"/>
      <c r="I2229" s="138"/>
      <c r="O2229" s="246">
        <f t="shared" ca="1" si="340"/>
        <v>-1.7098010562895809</v>
      </c>
      <c r="P2229" s="246">
        <f t="shared" ca="1" si="341"/>
        <v>-1.8497519285969048</v>
      </c>
      <c r="Q2229" s="246">
        <f t="shared" ca="1" si="343"/>
        <v>1.93062338004324</v>
      </c>
      <c r="R2229" s="4">
        <f t="shared" ca="1" si="344"/>
        <v>-0.95811122340985855</v>
      </c>
      <c r="S2229" s="4">
        <f t="shared" ca="1" si="342"/>
        <v>-0.42201355165063503</v>
      </c>
      <c r="W2229" s="246">
        <f t="shared" ca="1" si="345"/>
        <v>-1.7098010562895809</v>
      </c>
      <c r="X2229" s="246">
        <f t="shared" ca="1" si="346"/>
        <v>-1.8497519285969048</v>
      </c>
      <c r="Y2229" s="246">
        <f t="shared" ca="1" si="347"/>
        <v>1.93062338004324</v>
      </c>
      <c r="Z2229" s="4">
        <f t="shared" ca="1" si="348"/>
        <v>-0.95811122340985855</v>
      </c>
      <c r="AA2229" s="4">
        <f t="shared" ca="1" si="349"/>
        <v>-0.90491485489003831</v>
      </c>
    </row>
    <row r="2230" spans="1:27" x14ac:dyDescent="0.25">
      <c r="A2230">
        <v>2198</v>
      </c>
      <c r="B2230" s="176">
        <f ca="1">OFFSET(InputPriceData!B$15,CalculationsAndCharts!$A2230+$A$11,0,1,1)</f>
        <v>38370</v>
      </c>
      <c r="C2230" s="3">
        <f ca="1">OFFSET(InputPriceData!G$15,CalculationsAndCharts!$A2230+$A$11,IF($C$7,8,0),1,1)</f>
        <v>57391700</v>
      </c>
      <c r="D2230" s="4">
        <f ca="1">OFFSET(InputPriceData!C$15,CalculationsAndCharts!$A2230+$A$11,IF($C$7,8,0),1,1)</f>
        <v>97.88</v>
      </c>
      <c r="E2230" s="4">
        <f ca="1">OFFSET(InputPriceData!D$15,CalculationsAndCharts!$A2230+$A$11,IF($C$7,8,0),1,1)</f>
        <v>99.18</v>
      </c>
      <c r="F2230" s="4">
        <f ca="1">OFFSET(InputPriceData!E$15,CalculationsAndCharts!$A2230+$A$11,IF($C$7,8,0),1,1)</f>
        <v>97.8</v>
      </c>
      <c r="G2230" s="4">
        <f ca="1">OFFSET(InputPriceData!F$15,CalculationsAndCharts!$A2230+$A$11,IF($C$7,8,0),1,1)</f>
        <v>99.06</v>
      </c>
      <c r="H2230" s="138"/>
      <c r="I2230" s="138"/>
      <c r="O2230" s="246">
        <f t="shared" ca="1" si="340"/>
        <v>-0.70958826986914358</v>
      </c>
      <c r="P2230" s="246">
        <f t="shared" ca="1" si="341"/>
        <v>-1.8814366457021943</v>
      </c>
      <c r="Q2230" s="246">
        <f t="shared" ca="1" si="343"/>
        <v>1.9481567911637134</v>
      </c>
      <c r="R2230" s="4">
        <f t="shared" ca="1" si="344"/>
        <v>-0.9657521685296877</v>
      </c>
      <c r="S2230" s="4">
        <f t="shared" ca="1" si="342"/>
        <v>-0.50260385591387058</v>
      </c>
      <c r="W2230" s="246">
        <f t="shared" ca="1" si="345"/>
        <v>-0.70958826986914358</v>
      </c>
      <c r="X2230" s="246">
        <f t="shared" ca="1" si="346"/>
        <v>-1.8814366457021943</v>
      </c>
      <c r="Y2230" s="246">
        <f t="shared" ca="1" si="347"/>
        <v>1.9481567911637134</v>
      </c>
      <c r="Z2230" s="4">
        <f t="shared" ca="1" si="348"/>
        <v>-0.9657521685296877</v>
      </c>
      <c r="AA2230" s="4">
        <f t="shared" ca="1" si="349"/>
        <v>-0.921872198423627</v>
      </c>
    </row>
    <row r="2231" spans="1:27" x14ac:dyDescent="0.25">
      <c r="A2231">
        <v>2199</v>
      </c>
      <c r="B2231" s="176">
        <f ca="1">OFFSET(InputPriceData!B$15,CalculationsAndCharts!$A2231+$A$11,0,1,1)</f>
        <v>38366</v>
      </c>
      <c r="C2231" s="3">
        <f ca="1">OFFSET(InputPriceData!G$15,CalculationsAndCharts!$A2231+$A$11,IF($C$7,8,0),1,1)</f>
        <v>42032500</v>
      </c>
      <c r="D2231" s="4">
        <f ca="1">OFFSET(InputPriceData!C$15,CalculationsAndCharts!$A2231+$A$11,IF($C$7,8,0),1,1)</f>
        <v>97.82</v>
      </c>
      <c r="E2231" s="4">
        <f ca="1">OFFSET(InputPriceData!D$15,CalculationsAndCharts!$A2231+$A$11,IF($C$7,8,0),1,1)</f>
        <v>98.28</v>
      </c>
      <c r="F2231" s="4">
        <f ca="1">OFFSET(InputPriceData!E$15,CalculationsAndCharts!$A2231+$A$11,IF($C$7,8,0),1,1)</f>
        <v>97.64</v>
      </c>
      <c r="G2231" s="4">
        <f ca="1">OFFSET(InputPriceData!F$15,CalculationsAndCharts!$A2231+$A$11,IF($C$7,8,0),1,1)</f>
        <v>98.04</v>
      </c>
      <c r="H2231" s="138"/>
      <c r="I2231" s="138"/>
      <c r="O2231" s="246">
        <f t="shared" ca="1" si="340"/>
        <v>-1.7591560347363406</v>
      </c>
      <c r="P2231" s="246">
        <f t="shared" ca="1" si="341"/>
        <v>-1.8480790681463135</v>
      </c>
      <c r="Q2231" s="246">
        <f t="shared" ca="1" si="343"/>
        <v>1.9658494360885099</v>
      </c>
      <c r="R2231" s="4">
        <f t="shared" ca="1" si="344"/>
        <v>-0.94009186777979981</v>
      </c>
      <c r="S2231" s="4">
        <f t="shared" ca="1" si="342"/>
        <v>-0.26047665097566963</v>
      </c>
      <c r="W2231" s="246">
        <f t="shared" ca="1" si="345"/>
        <v>-1.7591560347363406</v>
      </c>
      <c r="X2231" s="246">
        <f t="shared" ca="1" si="346"/>
        <v>-1.8480790681463135</v>
      </c>
      <c r="Y2231" s="246">
        <f t="shared" ca="1" si="347"/>
        <v>1.9658494360885099</v>
      </c>
      <c r="Z2231" s="4">
        <f t="shared" ca="1" si="348"/>
        <v>-0.94009186777979981</v>
      </c>
      <c r="AA2231" s="4">
        <f t="shared" ca="1" si="349"/>
        <v>-0.86558281321845043</v>
      </c>
    </row>
    <row r="2232" spans="1:27" x14ac:dyDescent="0.25">
      <c r="A2232">
        <v>2200</v>
      </c>
      <c r="B2232" s="176">
        <f ca="1">OFFSET(InputPriceData!B$15,CalculationsAndCharts!$A2232+$A$11,0,1,1)</f>
        <v>38365</v>
      </c>
      <c r="C2232" s="3">
        <f ca="1">OFFSET(InputPriceData!G$15,CalculationsAndCharts!$A2232+$A$11,IF($C$7,8,0),1,1)</f>
        <v>55537500</v>
      </c>
      <c r="D2232" s="4">
        <f ca="1">OFFSET(InputPriceData!C$15,CalculationsAndCharts!$A2232+$A$11,IF($C$7,8,0),1,1)</f>
        <v>98.38</v>
      </c>
      <c r="E2232" s="4">
        <f ca="1">OFFSET(InputPriceData!D$15,CalculationsAndCharts!$A2232+$A$11,IF($C$7,8,0),1,1)</f>
        <v>98.45</v>
      </c>
      <c r="F2232" s="4">
        <f ca="1">OFFSET(InputPriceData!E$15,CalculationsAndCharts!$A2232+$A$11,IF($C$7,8,0),1,1)</f>
        <v>97.43</v>
      </c>
      <c r="G2232" s="4">
        <f ca="1">OFFSET(InputPriceData!F$15,CalculationsAndCharts!$A2232+$A$11,IF($C$7,8,0),1,1)</f>
        <v>97.53</v>
      </c>
      <c r="H2232" s="138"/>
      <c r="I2232" s="138"/>
      <c r="O2232" s="246">
        <f t="shared" ca="1" si="340"/>
        <v>-2.3692039442482868</v>
      </c>
      <c r="P2232" s="246">
        <f t="shared" ca="1" si="341"/>
        <v>-1.7204529595250229</v>
      </c>
      <c r="Q2232" s="246">
        <f t="shared" ca="1" si="343"/>
        <v>1.9837027609369424</v>
      </c>
      <c r="R2232" s="4">
        <f t="shared" ca="1" si="344"/>
        <v>-0.86729372636070667</v>
      </c>
      <c r="S2232" s="4">
        <f t="shared" ca="1" si="342"/>
        <v>0.14904722270260101</v>
      </c>
      <c r="W2232" s="246">
        <f t="shared" ca="1" si="345"/>
        <v>-2.3692039442482868</v>
      </c>
      <c r="X2232" s="246">
        <f t="shared" ca="1" si="346"/>
        <v>-1.7204529595250229</v>
      </c>
      <c r="Y2232" s="246">
        <f t="shared" ca="1" si="347"/>
        <v>1.9837027609369424</v>
      </c>
      <c r="Z2232" s="4">
        <f t="shared" ca="1" si="348"/>
        <v>-0.86729372636070667</v>
      </c>
      <c r="AA2232" s="4">
        <f t="shared" ca="1" si="349"/>
        <v>-0.71552019782332232</v>
      </c>
    </row>
    <row r="2233" spans="1:27" x14ac:dyDescent="0.25">
      <c r="A2233">
        <v>2201</v>
      </c>
      <c r="B2233" s="176">
        <f ca="1">OFFSET(InputPriceData!B$15,CalculationsAndCharts!$A2233+$A$11,0,1,1)</f>
        <v>38364</v>
      </c>
      <c r="C2233" s="3">
        <f ca="1">OFFSET(InputPriceData!G$15,CalculationsAndCharts!$A2233+$A$11,IF($C$7,8,0),1,1)</f>
        <v>72720500</v>
      </c>
      <c r="D2233" s="4">
        <f ca="1">OFFSET(InputPriceData!C$15,CalculationsAndCharts!$A2233+$A$11,IF($C$7,8,0),1,1)</f>
        <v>98.18</v>
      </c>
      <c r="E2233" s="4">
        <f ca="1">OFFSET(InputPriceData!D$15,CalculationsAndCharts!$A2233+$A$11,IF($C$7,8,0),1,1)</f>
        <v>98.54</v>
      </c>
      <c r="F2233" s="4">
        <f ca="1">OFFSET(InputPriceData!E$15,CalculationsAndCharts!$A2233+$A$11,IF($C$7,8,0),1,1)</f>
        <v>97.45</v>
      </c>
      <c r="G2233" s="4">
        <f ca="1">OFFSET(InputPriceData!F$15,CalculationsAndCharts!$A2233+$A$11,IF($C$7,8,0),1,1)</f>
        <v>98.32</v>
      </c>
      <c r="H2233" s="138"/>
      <c r="I2233" s="138"/>
      <c r="O2233" s="246">
        <f t="shared" ca="1" si="340"/>
        <v>-1.6713179688768198</v>
      </c>
      <c r="P2233" s="246">
        <f t="shared" ca="1" si="341"/>
        <v>-1.5637980788959243</v>
      </c>
      <c r="Q2233" s="246">
        <f t="shared" ca="1" si="343"/>
        <v>2.0017182249615968</v>
      </c>
      <c r="R2233" s="4">
        <f t="shared" ca="1" si="344"/>
        <v>-0.78122787682863104</v>
      </c>
      <c r="S2233" s="4">
        <f t="shared" ca="1" si="342"/>
        <v>0.40004768970150223</v>
      </c>
      <c r="W2233" s="246">
        <f t="shared" ca="1" si="345"/>
        <v>-1.6713179688768198</v>
      </c>
      <c r="X2233" s="246">
        <f t="shared" ca="1" si="346"/>
        <v>-1.5637980788959243</v>
      </c>
      <c r="Y2233" s="246">
        <f t="shared" ca="1" si="347"/>
        <v>2.0017182249615968</v>
      </c>
      <c r="Z2233" s="4">
        <f t="shared" ca="1" si="348"/>
        <v>-0.78122787682863104</v>
      </c>
      <c r="AA2233" s="4">
        <f t="shared" ca="1" si="349"/>
        <v>-0.55450613797077075</v>
      </c>
    </row>
    <row r="2234" spans="1:27" x14ac:dyDescent="0.25">
      <c r="A2234">
        <v>2202</v>
      </c>
      <c r="B2234" s="176">
        <f ca="1">OFFSET(InputPriceData!B$15,CalculationsAndCharts!$A2234+$A$11,0,1,1)</f>
        <v>38363</v>
      </c>
      <c r="C2234" s="3">
        <f ca="1">OFFSET(InputPriceData!G$15,CalculationsAndCharts!$A2234+$A$11,IF($C$7,8,0),1,1)</f>
        <v>63099700</v>
      </c>
      <c r="D2234" s="4">
        <f ca="1">OFFSET(InputPriceData!C$15,CalculationsAndCharts!$A2234+$A$11,IF($C$7,8,0),1,1)</f>
        <v>98.37</v>
      </c>
      <c r="E2234" s="4">
        <f ca="1">OFFSET(InputPriceData!D$15,CalculationsAndCharts!$A2234+$A$11,IF($C$7,8,0),1,1)</f>
        <v>98.45</v>
      </c>
      <c r="F2234" s="4">
        <f ca="1">OFFSET(InputPriceData!E$15,CalculationsAndCharts!$A2234+$A$11,IF($C$7,8,0),1,1)</f>
        <v>97.83</v>
      </c>
      <c r="G2234" s="4">
        <f ca="1">OFFSET(InputPriceData!F$15,CalculationsAndCharts!$A2234+$A$11,IF($C$7,8,0),1,1)</f>
        <v>97.99</v>
      </c>
      <c r="H2234" s="138"/>
      <c r="I2234" s="138"/>
      <c r="O2234" s="246">
        <f t="shared" ca="1" si="340"/>
        <v>-2.0765876825526042</v>
      </c>
      <c r="P2234" s="246">
        <f t="shared" ca="1" si="341"/>
        <v>-1.3757691184499996</v>
      </c>
      <c r="Q2234" s="246">
        <f t="shared" ca="1" si="343"/>
        <v>2.0198973006676053</v>
      </c>
      <c r="R2234" s="4">
        <f t="shared" ca="1" si="344"/>
        <v>-0.68110844942229887</v>
      </c>
      <c r="S2234" s="4">
        <f t="shared" ca="1" si="342"/>
        <v>0.56560774070564646</v>
      </c>
      <c r="W2234" s="246">
        <f t="shared" ca="1" si="345"/>
        <v>-2.0765876825526042</v>
      </c>
      <c r="X2234" s="246">
        <f t="shared" ca="1" si="346"/>
        <v>-1.3757691184499996</v>
      </c>
      <c r="Y2234" s="246">
        <f t="shared" ca="1" si="347"/>
        <v>2.0198973006676053</v>
      </c>
      <c r="Z2234" s="4">
        <f t="shared" ca="1" si="348"/>
        <v>-0.68110844942229887</v>
      </c>
      <c r="AA2234" s="4">
        <f t="shared" ca="1" si="349"/>
        <v>-0.38637329605084969</v>
      </c>
    </row>
    <row r="2235" spans="1:27" x14ac:dyDescent="0.25">
      <c r="A2235">
        <v>2203</v>
      </c>
      <c r="B2235" s="176">
        <f ca="1">OFFSET(InputPriceData!B$15,CalculationsAndCharts!$A2235+$A$11,0,1,1)</f>
        <v>38362</v>
      </c>
      <c r="C2235" s="3">
        <f ca="1">OFFSET(InputPriceData!G$15,CalculationsAndCharts!$A2235+$A$11,IF($C$7,8,0),1,1)</f>
        <v>56563300</v>
      </c>
      <c r="D2235" s="4">
        <f ca="1">OFFSET(InputPriceData!C$15,CalculationsAndCharts!$A2235+$A$11,IF($C$7,8,0),1,1)</f>
        <v>98.12</v>
      </c>
      <c r="E2235" s="4">
        <f ca="1">OFFSET(InputPriceData!D$15,CalculationsAndCharts!$A2235+$A$11,IF($C$7,8,0),1,1)</f>
        <v>99.05</v>
      </c>
      <c r="F2235" s="4">
        <f ca="1">OFFSET(InputPriceData!E$15,CalculationsAndCharts!$A2235+$A$11,IF($C$7,8,0),1,1)</f>
        <v>98.12</v>
      </c>
      <c r="G2235" s="4">
        <f ca="1">OFFSET(InputPriceData!F$15,CalculationsAndCharts!$A2235+$A$11,IF($C$7,8,0),1,1)</f>
        <v>98.67</v>
      </c>
      <c r="H2235" s="138"/>
      <c r="I2235" s="138"/>
      <c r="O2235" s="246">
        <f t="shared" ca="1" si="340"/>
        <v>-1.458822055991762</v>
      </c>
      <c r="P2235" s="246">
        <f t="shared" ca="1" si="341"/>
        <v>-1.1439596103996197</v>
      </c>
      <c r="Q2235" s="246">
        <f t="shared" ca="1" si="343"/>
        <v>2.0382414739330024</v>
      </c>
      <c r="R2235" s="4">
        <f t="shared" ca="1" si="344"/>
        <v>-0.56124832363077604</v>
      </c>
      <c r="S2235" s="4">
        <f t="shared" ca="1" si="342"/>
        <v>0.68451759255452604</v>
      </c>
      <c r="W2235" s="246">
        <f t="shared" ca="1" si="345"/>
        <v>-1.458822055991762</v>
      </c>
      <c r="X2235" s="246">
        <f t="shared" ca="1" si="346"/>
        <v>-1.1439596103996197</v>
      </c>
      <c r="Y2235" s="246">
        <f t="shared" ca="1" si="347"/>
        <v>2.0382414739330024</v>
      </c>
      <c r="Z2235" s="4">
        <f t="shared" ca="1" si="348"/>
        <v>-0.56124832363077604</v>
      </c>
      <c r="AA2235" s="4">
        <f t="shared" ca="1" si="349"/>
        <v>-0.20792802605431146</v>
      </c>
    </row>
    <row r="2236" spans="1:27" x14ac:dyDescent="0.25">
      <c r="A2236">
        <v>2204</v>
      </c>
      <c r="B2236" s="176">
        <f ca="1">OFFSET(InputPriceData!B$15,CalculationsAndCharts!$A2236+$A$11,0,1,1)</f>
        <v>38359</v>
      </c>
      <c r="C2236" s="3">
        <f ca="1">OFFSET(InputPriceData!G$15,CalculationsAndCharts!$A2236+$A$11,IF($C$7,8,0),1,1)</f>
        <v>55847700</v>
      </c>
      <c r="D2236" s="4">
        <f ca="1">OFFSET(InputPriceData!C$15,CalculationsAndCharts!$A2236+$A$11,IF($C$7,8,0),1,1)</f>
        <v>98.65</v>
      </c>
      <c r="E2236" s="4">
        <f ca="1">OFFSET(InputPriceData!D$15,CalculationsAndCharts!$A2236+$A$11,IF($C$7,8,0),1,1)</f>
        <v>98.87</v>
      </c>
      <c r="F2236" s="4">
        <f ca="1">OFFSET(InputPriceData!E$15,CalculationsAndCharts!$A2236+$A$11,IF($C$7,8,0),1,1)</f>
        <v>97.95</v>
      </c>
      <c r="G2236" s="4">
        <f ca="1">OFFSET(InputPriceData!F$15,CalculationsAndCharts!$A2236+$A$11,IF($C$7,8,0),1,1)</f>
        <v>98.21</v>
      </c>
      <c r="H2236" s="138"/>
      <c r="I2236" s="138"/>
      <c r="O2236" s="246">
        <f t="shared" ca="1" si="340"/>
        <v>-1.9730165309051584</v>
      </c>
      <c r="P2236" s="246">
        <f t="shared" ca="1" si="341"/>
        <v>-0.85935415681478999</v>
      </c>
      <c r="Q2236" s="246">
        <f t="shared" ca="1" si="343"/>
        <v>2.0567522441301738</v>
      </c>
      <c r="R2236" s="4">
        <f t="shared" ca="1" si="344"/>
        <v>-0.41782094040122059</v>
      </c>
      <c r="S2236" s="4">
        <f t="shared" ca="1" si="342"/>
        <v>0.77277095983739064</v>
      </c>
      <c r="W2236" s="246">
        <f t="shared" ca="1" si="345"/>
        <v>-1.9730165309051584</v>
      </c>
      <c r="X2236" s="246">
        <f t="shared" ca="1" si="346"/>
        <v>-0.85935415681478999</v>
      </c>
      <c r="Y2236" s="246">
        <f t="shared" ca="1" si="347"/>
        <v>2.0567522441301738</v>
      </c>
      <c r="Z2236" s="4">
        <f t="shared" ca="1" si="348"/>
        <v>-0.41782094040122059</v>
      </c>
      <c r="AA2236" s="4">
        <f t="shared" ca="1" si="349"/>
        <v>-2.1396983509975518E-2</v>
      </c>
    </row>
    <row r="2237" spans="1:27" x14ac:dyDescent="0.25">
      <c r="A2237">
        <v>2205</v>
      </c>
      <c r="B2237" s="176">
        <f ca="1">OFFSET(InputPriceData!B$15,CalculationsAndCharts!$A2237+$A$11,0,1,1)</f>
        <v>38358</v>
      </c>
      <c r="C2237" s="3">
        <f ca="1">OFFSET(InputPriceData!G$15,CalculationsAndCharts!$A2237+$A$11,IF($C$7,8,0),1,1)</f>
        <v>47814700</v>
      </c>
      <c r="D2237" s="4">
        <f ca="1">OFFSET(InputPriceData!C$15,CalculationsAndCharts!$A2237+$A$11,IF($C$7,8,0),1,1)</f>
        <v>98.21</v>
      </c>
      <c r="E2237" s="4">
        <f ca="1">OFFSET(InputPriceData!D$15,CalculationsAndCharts!$A2237+$A$11,IF($C$7,8,0),1,1)</f>
        <v>98.8</v>
      </c>
      <c r="F2237" s="4">
        <f ca="1">OFFSET(InputPriceData!E$15,CalculationsAndCharts!$A2237+$A$11,IF($C$7,8,0),1,1)</f>
        <v>98.06</v>
      </c>
      <c r="G2237" s="4">
        <f ca="1">OFFSET(InputPriceData!F$15,CalculationsAndCharts!$A2237+$A$11,IF($C$7,8,0),1,1)</f>
        <v>98.35</v>
      </c>
      <c r="H2237" s="138"/>
      <c r="I2237" s="138"/>
      <c r="O2237" s="246">
        <f t="shared" ca="1" si="340"/>
        <v>-1.9033547861057607</v>
      </c>
      <c r="P2237" s="246">
        <f t="shared" ca="1" si="341"/>
        <v>-0.52111016280379185</v>
      </c>
      <c r="Q2237" s="246">
        <f t="shared" ca="1" si="343"/>
        <v>2.0754311242484094</v>
      </c>
      <c r="R2237" s="4">
        <f t="shared" ca="1" si="344"/>
        <v>-0.25108525969152806</v>
      </c>
      <c r="S2237" s="4">
        <f t="shared" ca="1" si="342"/>
        <v>0.83836593624528188</v>
      </c>
      <c r="W2237" s="246">
        <f t="shared" ca="1" si="345"/>
        <v>-1.9033547861057607</v>
      </c>
      <c r="X2237" s="246">
        <f t="shared" ca="1" si="346"/>
        <v>-0.52111016280379185</v>
      </c>
      <c r="Y2237" s="246">
        <f t="shared" ca="1" si="347"/>
        <v>2.0754311242484094</v>
      </c>
      <c r="Z2237" s="4">
        <f t="shared" ca="1" si="348"/>
        <v>-0.25108525969152806</v>
      </c>
      <c r="AA2237" s="4">
        <f t="shared" ca="1" si="349"/>
        <v>0.16554066906072004</v>
      </c>
    </row>
    <row r="2238" spans="1:27" x14ac:dyDescent="0.25">
      <c r="A2238">
        <v>2206</v>
      </c>
      <c r="B2238" s="176">
        <f ca="1">OFFSET(InputPriceData!B$15,CalculationsAndCharts!$A2238+$A$11,0,1,1)</f>
        <v>38357</v>
      </c>
      <c r="C2238" s="3">
        <f ca="1">OFFSET(InputPriceData!G$15,CalculationsAndCharts!$A2238+$A$11,IF($C$7,8,0),1,1)</f>
        <v>65667300</v>
      </c>
      <c r="D2238" s="4">
        <f ca="1">OFFSET(InputPriceData!C$15,CalculationsAndCharts!$A2238+$A$11,IF($C$7,8,0),1,1)</f>
        <v>98.46</v>
      </c>
      <c r="E2238" s="4">
        <f ca="1">OFFSET(InputPriceData!D$15,CalculationsAndCharts!$A2238+$A$11,IF($C$7,8,0),1,1)</f>
        <v>98.88</v>
      </c>
      <c r="F2238" s="4">
        <f ca="1">OFFSET(InputPriceData!E$15,CalculationsAndCharts!$A2238+$A$11,IF($C$7,8,0),1,1)</f>
        <v>97.84</v>
      </c>
      <c r="G2238" s="4">
        <f ca="1">OFFSET(InputPriceData!F$15,CalculationsAndCharts!$A2238+$A$11,IF($C$7,8,0),1,1)</f>
        <v>97.85</v>
      </c>
      <c r="H2238" s="138"/>
      <c r="I2238" s="138"/>
      <c r="O2238" s="246">
        <f t="shared" ca="1" si="340"/>
        <v>-2.4926998864254584</v>
      </c>
      <c r="P2238" s="246">
        <f t="shared" ca="1" si="341"/>
        <v>-0.16828728095103551</v>
      </c>
      <c r="Q2238" s="246">
        <f t="shared" ca="1" si="343"/>
        <v>2.0942796410175677</v>
      </c>
      <c r="R2238" s="4">
        <f t="shared" ca="1" si="344"/>
        <v>-8.0355687776856852E-2</v>
      </c>
      <c r="S2238" s="4">
        <f t="shared" ca="1" si="342"/>
        <v>0.88354218843128152</v>
      </c>
      <c r="W2238" s="246">
        <f t="shared" ca="1" si="345"/>
        <v>-2.4926998864254584</v>
      </c>
      <c r="X2238" s="246">
        <f t="shared" ca="1" si="346"/>
        <v>-0.16828728095103551</v>
      </c>
      <c r="Y2238" s="246">
        <f t="shared" ca="1" si="347"/>
        <v>2.0942796410175677</v>
      </c>
      <c r="Z2238" s="4">
        <f t="shared" ca="1" si="348"/>
        <v>-8.0355687776856852E-2</v>
      </c>
      <c r="AA2238" s="4">
        <f t="shared" ca="1" si="349"/>
        <v>0.3302596073815674</v>
      </c>
    </row>
    <row r="2239" spans="1:27" x14ac:dyDescent="0.25">
      <c r="A2239">
        <v>2207</v>
      </c>
      <c r="B2239" s="176">
        <f ca="1">OFFSET(InputPriceData!B$15,CalculationsAndCharts!$A2239+$A$11,0,1,1)</f>
        <v>38356</v>
      </c>
      <c r="C2239" s="3">
        <f ca="1">OFFSET(InputPriceData!G$15,CalculationsAndCharts!$A2239+$A$11,IF($C$7,8,0),1,1)</f>
        <v>69167600</v>
      </c>
      <c r="D2239" s="4">
        <f ca="1">OFFSET(InputPriceData!C$15,CalculationsAndCharts!$A2239+$A$11,IF($C$7,8,0),1,1)</f>
        <v>99.88</v>
      </c>
      <c r="E2239" s="4">
        <f ca="1">OFFSET(InputPriceData!D$15,CalculationsAndCharts!$A2239+$A$11,IF($C$7,8,0),1,1)</f>
        <v>99.95</v>
      </c>
      <c r="F2239" s="4">
        <f ca="1">OFFSET(InputPriceData!E$15,CalculationsAndCharts!$A2239+$A$11,IF($C$7,8,0),1,1)</f>
        <v>98.21</v>
      </c>
      <c r="G2239" s="4">
        <f ca="1">OFFSET(InputPriceData!F$15,CalculationsAndCharts!$A2239+$A$11,IF($C$7,8,0),1,1)</f>
        <v>98.53</v>
      </c>
      <c r="H2239" s="138"/>
      <c r="I2239" s="138"/>
      <c r="O2239" s="246">
        <f t="shared" ca="1" si="340"/>
        <v>-1.8974465543925647</v>
      </c>
      <c r="P2239" s="246">
        <f t="shared" ca="1" si="341"/>
        <v>0.13178403834665459</v>
      </c>
      <c r="Q2239" s="246">
        <f t="shared" ca="1" si="343"/>
        <v>2.1132993350328633</v>
      </c>
      <c r="R2239" s="4">
        <f t="shared" ca="1" si="344"/>
        <v>6.235938097458648E-2</v>
      </c>
      <c r="S2239" s="4">
        <f t="shared" ca="1" si="342"/>
        <v>0.91121865295679261</v>
      </c>
      <c r="W2239" s="246">
        <f t="shared" ca="1" si="345"/>
        <v>-1.8974465543925647</v>
      </c>
      <c r="X2239" s="246">
        <f t="shared" ca="1" si="346"/>
        <v>0.13178403834665459</v>
      </c>
      <c r="Y2239" s="246">
        <f t="shared" ca="1" si="347"/>
        <v>2.1132993350328633</v>
      </c>
      <c r="Z2239" s="4">
        <f t="shared" ca="1" si="348"/>
        <v>6.235938097458648E-2</v>
      </c>
      <c r="AA2239" s="4">
        <f t="shared" ca="1" si="349"/>
        <v>0.45110707772647546</v>
      </c>
    </row>
    <row r="2240" spans="1:27" x14ac:dyDescent="0.25">
      <c r="A2240">
        <v>2208</v>
      </c>
      <c r="B2240" s="176">
        <f ca="1">OFFSET(InputPriceData!B$15,CalculationsAndCharts!$A2240+$A$11,0,1,1)</f>
        <v>38355</v>
      </c>
      <c r="C2240" s="3">
        <f ca="1">OFFSET(InputPriceData!G$15,CalculationsAndCharts!$A2240+$A$11,IF($C$7,8,0),1,1)</f>
        <v>55748000</v>
      </c>
      <c r="D2240" s="4">
        <f ca="1">OFFSET(InputPriceData!C$15,CalculationsAndCharts!$A2240+$A$11,IF($C$7,8,0),1,1)</f>
        <v>100.79</v>
      </c>
      <c r="E2240" s="4">
        <f ca="1">OFFSET(InputPriceData!D$15,CalculationsAndCharts!$A2240+$A$11,IF($C$7,8,0),1,1)</f>
        <v>100.96</v>
      </c>
      <c r="F2240" s="4">
        <f ca="1">OFFSET(InputPriceData!E$15,CalculationsAndCharts!$A2240+$A$11,IF($C$7,8,0),1,1)</f>
        <v>99.42</v>
      </c>
      <c r="G2240" s="4">
        <f ca="1">OFFSET(InputPriceData!F$15,CalculationsAndCharts!$A2240+$A$11,IF($C$7,8,0),1,1)</f>
        <v>99.75</v>
      </c>
      <c r="H2240" s="138"/>
      <c r="I2240" s="138"/>
      <c r="O2240" s="246">
        <f t="shared" ca="1" si="340"/>
        <v>-0.67813563146514211</v>
      </c>
      <c r="P2240" s="246">
        <f t="shared" ca="1" si="341"/>
        <v>0.31299450371856358</v>
      </c>
      <c r="Q2240" s="246">
        <f t="shared" ca="1" si="343"/>
        <v>2.1324917608807903</v>
      </c>
      <c r="R2240" s="4">
        <f t="shared" ca="1" si="344"/>
        <v>0.14677407409503257</v>
      </c>
      <c r="S2240" s="4">
        <f t="shared" ca="1" si="342"/>
        <v>0.92463312091510885</v>
      </c>
      <c r="W2240" s="246">
        <f t="shared" ca="1" si="345"/>
        <v>-0.67813563146514211</v>
      </c>
      <c r="X2240" s="246">
        <f t="shared" ca="1" si="346"/>
        <v>0.31299450371856358</v>
      </c>
      <c r="Y2240" s="246">
        <f t="shared" ca="1" si="347"/>
        <v>2.1324917608807903</v>
      </c>
      <c r="Z2240" s="4">
        <f t="shared" ca="1" si="348"/>
        <v>0.14677407409503257</v>
      </c>
      <c r="AA2240" s="4">
        <f t="shared" ca="1" si="349"/>
        <v>0.51645329256330841</v>
      </c>
    </row>
    <row r="2241" spans="1:27" x14ac:dyDescent="0.25">
      <c r="A2241">
        <v>2209</v>
      </c>
      <c r="B2241" s="176">
        <f ca="1">OFFSET(InputPriceData!B$15,CalculationsAndCharts!$A2241+$A$11,0,1,1)</f>
        <v>38352</v>
      </c>
      <c r="C2241" s="3">
        <f ca="1">OFFSET(InputPriceData!G$15,CalculationsAndCharts!$A2241+$A$11,IF($C$7,8,0),1,1)</f>
        <v>28648800</v>
      </c>
      <c r="D2241" s="4">
        <f ca="1">OFFSET(InputPriceData!C$15,CalculationsAndCharts!$A2241+$A$11,IF($C$7,8,0),1,1)</f>
        <v>100.59</v>
      </c>
      <c r="E2241" s="4">
        <f ca="1">OFFSET(InputPriceData!D$15,CalculationsAndCharts!$A2241+$A$11,IF($C$7,8,0),1,1)</f>
        <v>100.89</v>
      </c>
      <c r="F2241" s="4">
        <f ca="1">OFFSET(InputPriceData!E$15,CalculationsAndCharts!$A2241+$A$11,IF($C$7,8,0),1,1)</f>
        <v>100.17</v>
      </c>
      <c r="G2241" s="4">
        <f ca="1">OFFSET(InputPriceData!F$15,CalculationsAndCharts!$A2241+$A$11,IF($C$7,8,0),1,1)</f>
        <v>100.23</v>
      </c>
      <c r="H2241" s="138"/>
      <c r="I2241" s="138"/>
      <c r="O2241" s="246">
        <f t="shared" ca="1" si="340"/>
        <v>-0.11810563921586248</v>
      </c>
      <c r="P2241" s="246">
        <f t="shared" ca="1" si="341"/>
        <v>0.39832474722420441</v>
      </c>
      <c r="Q2241" s="246">
        <f t="shared" ca="1" si="343"/>
        <v>2.1518584872661859</v>
      </c>
      <c r="R2241" s="4">
        <f t="shared" ca="1" si="344"/>
        <v>0.18510731517956527</v>
      </c>
      <c r="S2241" s="4">
        <f t="shared" ca="1" si="342"/>
        <v>0.93014785948860557</v>
      </c>
      <c r="W2241" s="246">
        <f t="shared" ca="1" si="345"/>
        <v>-0.11810563921586248</v>
      </c>
      <c r="X2241" s="246">
        <f t="shared" ca="1" si="346"/>
        <v>0.39832474722420441</v>
      </c>
      <c r="Y2241" s="246">
        <f t="shared" ca="1" si="347"/>
        <v>2.1518584872661859</v>
      </c>
      <c r="Z2241" s="4">
        <f t="shared" ca="1" si="348"/>
        <v>0.18510731517956527</v>
      </c>
      <c r="AA2241" s="4">
        <f t="shared" ca="1" si="349"/>
        <v>0.54477088482815117</v>
      </c>
    </row>
    <row r="2242" spans="1:27" x14ac:dyDescent="0.25">
      <c r="A2242">
        <v>2210</v>
      </c>
      <c r="B2242" s="176">
        <f ca="1">OFFSET(InputPriceData!B$15,CalculationsAndCharts!$A2242+$A$11,0,1,1)</f>
        <v>38351</v>
      </c>
      <c r="C2242" s="3">
        <f ca="1">OFFSET(InputPriceData!G$15,CalculationsAndCharts!$A2242+$A$11,IF($C$7,8,0),1,1)</f>
        <v>21076900</v>
      </c>
      <c r="D2242" s="4">
        <f ca="1">OFFSET(InputPriceData!C$15,CalculationsAndCharts!$A2242+$A$11,IF($C$7,8,0),1,1)</f>
        <v>100.66</v>
      </c>
      <c r="E2242" s="4">
        <f ca="1">OFFSET(InputPriceData!D$15,CalculationsAndCharts!$A2242+$A$11,IF($C$7,8,0),1,1)</f>
        <v>100.8</v>
      </c>
      <c r="F2242" s="4">
        <f ca="1">OFFSET(InputPriceData!E$15,CalculationsAndCharts!$A2242+$A$11,IF($C$7,8,0),1,1)</f>
        <v>100.37</v>
      </c>
      <c r="G2242" s="4">
        <f ca="1">OFFSET(InputPriceData!F$15,CalculationsAndCharts!$A2242+$A$11,IF($C$7,8,0),1,1)</f>
        <v>100.44</v>
      </c>
      <c r="H2242" s="138"/>
      <c r="I2242" s="138"/>
      <c r="O2242" s="246">
        <f t="shared" ca="1" si="340"/>
        <v>0.21181086233326207</v>
      </c>
      <c r="P2242" s="246">
        <f t="shared" ca="1" si="341"/>
        <v>0.43325105738625441</v>
      </c>
      <c r="Q2242" s="246">
        <f t="shared" ca="1" si="343"/>
        <v>2.1714010971404498</v>
      </c>
      <c r="R2242" s="4">
        <f t="shared" ca="1" si="344"/>
        <v>0.19952603779965347</v>
      </c>
      <c r="S2242" s="4">
        <f t="shared" ca="1" si="342"/>
        <v>0.93213869191063969</v>
      </c>
      <c r="W2242" s="246">
        <f t="shared" ca="1" si="345"/>
        <v>0.21181086233326207</v>
      </c>
      <c r="X2242" s="246">
        <f t="shared" ca="1" si="346"/>
        <v>0.43325105738625441</v>
      </c>
      <c r="Y2242" s="246">
        <f t="shared" ca="1" si="347"/>
        <v>2.1714010971404498</v>
      </c>
      <c r="Z2242" s="4">
        <f t="shared" ca="1" si="348"/>
        <v>0.19952603779965347</v>
      </c>
      <c r="AA2242" s="4">
        <f t="shared" ca="1" si="349"/>
        <v>0.55521416482457697</v>
      </c>
    </row>
    <row r="2243" spans="1:27" x14ac:dyDescent="0.25">
      <c r="A2243">
        <v>2211</v>
      </c>
      <c r="B2243" s="176">
        <f ca="1">OFFSET(InputPriceData!B$15,CalculationsAndCharts!$A2243+$A$11,0,1,1)</f>
        <v>38350</v>
      </c>
      <c r="C2243" s="3">
        <f ca="1">OFFSET(InputPriceData!G$15,CalculationsAndCharts!$A2243+$A$11,IF($C$7,8,0),1,1)</f>
        <v>22650600</v>
      </c>
      <c r="D2243" s="4">
        <f ca="1">OFFSET(InputPriceData!C$15,CalculationsAndCharts!$A2243+$A$11,IF($C$7,8,0),1,1)</f>
        <v>100.4</v>
      </c>
      <c r="E2243" s="4">
        <f ca="1">OFFSET(InputPriceData!D$15,CalculationsAndCharts!$A2243+$A$11,IF($C$7,8,0),1,1)</f>
        <v>100.66</v>
      </c>
      <c r="F2243" s="4">
        <f ca="1">OFFSET(InputPriceData!E$15,CalculationsAndCharts!$A2243+$A$11,IF($C$7,8,0),1,1)</f>
        <v>100.29</v>
      </c>
      <c r="G2243" s="4">
        <f ca="1">OFFSET(InputPriceData!F$15,CalculationsAndCharts!$A2243+$A$11,IF($C$7,8,0),1,1)</f>
        <v>100.63</v>
      </c>
      <c r="H2243" s="138"/>
      <c r="I2243" s="138"/>
      <c r="O2243" s="246">
        <f t="shared" ca="1" si="340"/>
        <v>0.55103415942063605</v>
      </c>
      <c r="P2243" s="246">
        <f t="shared" ca="1" si="341"/>
        <v>0.44010409876742856</v>
      </c>
      <c r="Q2243" s="246">
        <f t="shared" ca="1" si="343"/>
        <v>2.191121187830928</v>
      </c>
      <c r="R2243" s="4">
        <f t="shared" ca="1" si="344"/>
        <v>0.20085794487848657</v>
      </c>
      <c r="S2243" s="4">
        <f t="shared" ca="1" si="342"/>
        <v>0.9323203841776645</v>
      </c>
      <c r="W2243" s="246">
        <f t="shared" ca="1" si="345"/>
        <v>0.55103415942063605</v>
      </c>
      <c r="X2243" s="246">
        <f t="shared" ca="1" si="346"/>
        <v>0.44010409876742856</v>
      </c>
      <c r="Y2243" s="246">
        <f t="shared" ca="1" si="347"/>
        <v>2.191121187830928</v>
      </c>
      <c r="Z2243" s="4">
        <f t="shared" ca="1" si="348"/>
        <v>0.20085794487848657</v>
      </c>
      <c r="AA2243" s="4">
        <f t="shared" ca="1" si="349"/>
        <v>0.55617322082587317</v>
      </c>
    </row>
    <row r="2244" spans="1:27" x14ac:dyDescent="0.25">
      <c r="A2244">
        <v>2212</v>
      </c>
      <c r="B2244" s="176">
        <f ca="1">OFFSET(InputPriceData!B$15,CalculationsAndCharts!$A2244+$A$11,0,1,1)</f>
        <v>38349</v>
      </c>
      <c r="C2244" s="3">
        <f ca="1">OFFSET(InputPriceData!G$15,CalculationsAndCharts!$A2244+$A$11,IF($C$7,8,0),1,1)</f>
        <v>23422900</v>
      </c>
      <c r="D2244" s="4">
        <f ca="1">OFFSET(InputPriceData!C$15,CalculationsAndCharts!$A2244+$A$11,IF($C$7,8,0),1,1)</f>
        <v>100.03</v>
      </c>
      <c r="E2244" s="4">
        <f ca="1">OFFSET(InputPriceData!D$15,CalculationsAndCharts!$A2244+$A$11,IF($C$7,8,0),1,1)</f>
        <v>100.6</v>
      </c>
      <c r="F2244" s="4">
        <f ca="1">OFFSET(InputPriceData!E$15,CalculationsAndCharts!$A2244+$A$11,IF($C$7,8,0),1,1)</f>
        <v>100</v>
      </c>
      <c r="G2244" s="4">
        <f ca="1">OFFSET(InputPriceData!F$15,CalculationsAndCharts!$A2244+$A$11,IF($C$7,8,0),1,1)</f>
        <v>100.48</v>
      </c>
      <c r="H2244" s="138"/>
      <c r="I2244" s="138"/>
      <c r="O2244" s="246">
        <f t="shared" ca="1" si="340"/>
        <v>0.56502325441106149</v>
      </c>
      <c r="P2244" s="246">
        <f t="shared" ca="1" si="341"/>
        <v>0.44355993956729067</v>
      </c>
      <c r="Q2244" s="246">
        <f t="shared" ca="1" si="343"/>
        <v>2.2110203711714713</v>
      </c>
      <c r="R2244" s="4">
        <f t="shared" ca="1" si="344"/>
        <v>0.20061323059284072</v>
      </c>
      <c r="S2244" s="4">
        <f t="shared" ca="1" si="342"/>
        <v>0.93228702911697781</v>
      </c>
      <c r="W2244" s="246">
        <f t="shared" ca="1" si="345"/>
        <v>0.56502325441106149</v>
      </c>
      <c r="X2244" s="246">
        <f t="shared" ca="1" si="346"/>
        <v>0.44355993956729067</v>
      </c>
      <c r="Y2244" s="246">
        <f t="shared" ca="1" si="347"/>
        <v>2.2110203711714713</v>
      </c>
      <c r="Z2244" s="4">
        <f t="shared" ca="1" si="348"/>
        <v>0.20061323059284072</v>
      </c>
      <c r="AA2244" s="4">
        <f t="shared" ca="1" si="349"/>
        <v>0.55599708224508848</v>
      </c>
    </row>
    <row r="2245" spans="1:27" x14ac:dyDescent="0.25">
      <c r="A2245">
        <v>2213</v>
      </c>
      <c r="B2245" s="176">
        <f ca="1">OFFSET(InputPriceData!B$15,CalculationsAndCharts!$A2245+$A$11,0,1,1)</f>
        <v>38348</v>
      </c>
      <c r="C2245" s="3">
        <f ca="1">OFFSET(InputPriceData!G$15,CalculationsAndCharts!$A2245+$A$11,IF($C$7,8,0),1,1)</f>
        <v>29944100</v>
      </c>
      <c r="D2245" s="4">
        <f ca="1">OFFSET(InputPriceData!C$15,CalculationsAndCharts!$A2245+$A$11,IF($C$7,8,0),1,1)</f>
        <v>100.5</v>
      </c>
      <c r="E2245" s="4">
        <f ca="1">OFFSET(InputPriceData!D$15,CalculationsAndCharts!$A2245+$A$11,IF($C$7,8,0),1,1)</f>
        <v>100.64</v>
      </c>
      <c r="F2245" s="4">
        <f ca="1">OFFSET(InputPriceData!E$15,CalculationsAndCharts!$A2245+$A$11,IF($C$7,8,0),1,1)</f>
        <v>99.83</v>
      </c>
      <c r="G2245" s="4">
        <f ca="1">OFFSET(InputPriceData!F$15,CalculationsAndCharts!$A2245+$A$11,IF($C$7,8,0),1,1)</f>
        <v>99.94</v>
      </c>
      <c r="H2245" s="138"/>
      <c r="I2245" s="138"/>
      <c r="O2245" s="246">
        <f t="shared" ca="1" si="340"/>
        <v>0.17122347864666909</v>
      </c>
      <c r="P2245" s="246">
        <f t="shared" ca="1" si="341"/>
        <v>0.46305180350518221</v>
      </c>
      <c r="Q2245" s="246">
        <f t="shared" ca="1" si="343"/>
        <v>2.231100273634179</v>
      </c>
      <c r="R2245" s="4">
        <f t="shared" ca="1" si="344"/>
        <v>0.20754414715342653</v>
      </c>
      <c r="S2245" s="4">
        <f t="shared" ca="1" si="342"/>
        <v>0.93322693724198402</v>
      </c>
      <c r="W2245" s="246">
        <f t="shared" ca="1" si="345"/>
        <v>0.17122347864666909</v>
      </c>
      <c r="X2245" s="246">
        <f t="shared" ca="1" si="346"/>
        <v>0.46305180350518221</v>
      </c>
      <c r="Y2245" s="246">
        <f t="shared" ca="1" si="347"/>
        <v>2.231100273634179</v>
      </c>
      <c r="Z2245" s="4">
        <f t="shared" ca="1" si="348"/>
        <v>0.20754414715342653</v>
      </c>
      <c r="AA2245" s="4">
        <f t="shared" ca="1" si="349"/>
        <v>0.56097344506105962</v>
      </c>
    </row>
    <row r="2246" spans="1:27" x14ac:dyDescent="0.25">
      <c r="A2246">
        <v>2214</v>
      </c>
      <c r="B2246" s="176">
        <f ca="1">OFFSET(InputPriceData!B$15,CalculationsAndCharts!$A2246+$A$11,0,1,1)</f>
        <v>38344</v>
      </c>
      <c r="C2246" s="3">
        <f ca="1">OFFSET(InputPriceData!G$15,CalculationsAndCharts!$A2246+$A$11,IF($C$7,8,0),1,1)</f>
        <v>25646100</v>
      </c>
      <c r="D2246" s="4">
        <f ca="1">OFFSET(InputPriceData!C$15,CalculationsAndCharts!$A2246+$A$11,IF($C$7,8,0),1,1)</f>
        <v>100.22</v>
      </c>
      <c r="E2246" s="4">
        <f ca="1">OFFSET(InputPriceData!D$15,CalculationsAndCharts!$A2246+$A$11,IF($C$7,8,0),1,1)</f>
        <v>100.56</v>
      </c>
      <c r="F2246" s="4">
        <f ca="1">OFFSET(InputPriceData!E$15,CalculationsAndCharts!$A2246+$A$11,IF($C$7,8,0),1,1)</f>
        <v>100.05</v>
      </c>
      <c r="G2246" s="4">
        <f ca="1">OFFSET(InputPriceData!F$15,CalculationsAndCharts!$A2246+$A$11,IF($C$7,8,0),1,1)</f>
        <v>100.14</v>
      </c>
      <c r="H2246" s="138"/>
      <c r="I2246" s="138"/>
      <c r="O2246" s="246">
        <f t="shared" ca="1" si="340"/>
        <v>0.51447620518107273</v>
      </c>
      <c r="P2246" s="246">
        <f t="shared" ca="1" si="341"/>
        <v>0.48174920602182292</v>
      </c>
      <c r="Q2246" s="246">
        <f t="shared" ca="1" si="343"/>
        <v>2.2513625364623402</v>
      </c>
      <c r="R2246" s="4">
        <f t="shared" ca="1" si="344"/>
        <v>0.2139811772735703</v>
      </c>
      <c r="S2246" s="4">
        <f t="shared" ca="1" si="342"/>
        <v>0.93409106255244689</v>
      </c>
      <c r="W2246" s="246">
        <f t="shared" ca="1" si="345"/>
        <v>0.51447620518107273</v>
      </c>
      <c r="X2246" s="246">
        <f t="shared" ca="1" si="346"/>
        <v>0.48174920602182292</v>
      </c>
      <c r="Y2246" s="246">
        <f t="shared" ca="1" si="347"/>
        <v>2.2513625364623402</v>
      </c>
      <c r="Z2246" s="4">
        <f t="shared" ca="1" si="348"/>
        <v>0.2139811772735703</v>
      </c>
      <c r="AA2246" s="4">
        <f t="shared" ca="1" si="349"/>
        <v>0.56557243507706256</v>
      </c>
    </row>
    <row r="2247" spans="1:27" x14ac:dyDescent="0.25">
      <c r="A2247">
        <v>2215</v>
      </c>
      <c r="B2247" s="176">
        <f ca="1">OFFSET(InputPriceData!B$15,CalculationsAndCharts!$A2247+$A$11,0,1,1)</f>
        <v>38343</v>
      </c>
      <c r="C2247" s="3">
        <f ca="1">OFFSET(InputPriceData!G$15,CalculationsAndCharts!$A2247+$A$11,IF($C$7,8,0),1,1)</f>
        <v>31500700</v>
      </c>
      <c r="D2247" s="4">
        <f ca="1">OFFSET(InputPriceData!C$15,CalculationsAndCharts!$A2247+$A$11,IF($C$7,8,0),1,1)</f>
        <v>99.82</v>
      </c>
      <c r="E2247" s="4">
        <f ca="1">OFFSET(InputPriceData!D$15,CalculationsAndCharts!$A2247+$A$11,IF($C$7,8,0),1,1)</f>
        <v>100.4</v>
      </c>
      <c r="F2247" s="4">
        <f ca="1">OFFSET(InputPriceData!E$15,CalculationsAndCharts!$A2247+$A$11,IF($C$7,8,0),1,1)</f>
        <v>99.75</v>
      </c>
      <c r="G2247" s="4">
        <f ca="1">OFFSET(InputPriceData!F$15,CalculationsAndCharts!$A2247+$A$11,IF($C$7,8,0),1,1)</f>
        <v>100.07</v>
      </c>
      <c r="H2247" s="138"/>
      <c r="I2247" s="138"/>
      <c r="O2247" s="246">
        <f t="shared" ca="1" si="340"/>
        <v>0.60616156572310642</v>
      </c>
      <c r="P2247" s="246">
        <f t="shared" ca="1" si="341"/>
        <v>0.49379033530711902</v>
      </c>
      <c r="Q2247" s="246">
        <f t="shared" ca="1" si="343"/>
        <v>2.2718088158045813</v>
      </c>
      <c r="R2247" s="4">
        <f t="shared" ca="1" si="344"/>
        <v>0.21735558550169584</v>
      </c>
      <c r="S2247" s="4">
        <f t="shared" ca="1" si="342"/>
        <v>0.9345407071765256</v>
      </c>
      <c r="W2247" s="246">
        <f t="shared" ca="1" si="345"/>
        <v>0.60616156572310642</v>
      </c>
      <c r="X2247" s="246">
        <f t="shared" ca="1" si="346"/>
        <v>0.49379033530711902</v>
      </c>
      <c r="Y2247" s="246">
        <f t="shared" ca="1" si="347"/>
        <v>2.2718088158045813</v>
      </c>
      <c r="Z2247" s="4">
        <f t="shared" ca="1" si="348"/>
        <v>0.21735558550169584</v>
      </c>
      <c r="AA2247" s="4">
        <f t="shared" ca="1" si="349"/>
        <v>0.56797460442384073</v>
      </c>
    </row>
    <row r="2248" spans="1:27" x14ac:dyDescent="0.25">
      <c r="A2248">
        <v>2216</v>
      </c>
      <c r="B2248" s="176">
        <f ca="1">OFFSET(InputPriceData!B$15,CalculationsAndCharts!$A2248+$A$11,0,1,1)</f>
        <v>38342</v>
      </c>
      <c r="C2248" s="3">
        <f ca="1">OFFSET(InputPriceData!G$15,CalculationsAndCharts!$A2248+$A$11,IF($C$7,8,0),1,1)</f>
        <v>33094200</v>
      </c>
      <c r="D2248" s="4">
        <f ca="1">OFFSET(InputPriceData!C$15,CalculationsAndCharts!$A2248+$A$11,IF($C$7,8,0),1,1)</f>
        <v>99.17</v>
      </c>
      <c r="E2248" s="4">
        <f ca="1">OFFSET(InputPriceData!D$15,CalculationsAndCharts!$A2248+$A$11,IF($C$7,8,0),1,1)</f>
        <v>99.9</v>
      </c>
      <c r="F2248" s="4">
        <f ca="1">OFFSET(InputPriceData!E$15,CalculationsAndCharts!$A2248+$A$11,IF($C$7,8,0),1,1)</f>
        <v>99.06</v>
      </c>
      <c r="G2248" s="4">
        <f ca="1">OFFSET(InputPriceData!F$15,CalculationsAndCharts!$A2248+$A$11,IF($C$7,8,0),1,1)</f>
        <v>99.83</v>
      </c>
      <c r="H2248" s="138"/>
      <c r="I2248" s="138"/>
      <c r="O2248" s="246">
        <f t="shared" ca="1" si="340"/>
        <v>0.52730449423620085</v>
      </c>
      <c r="P2248" s="246">
        <f t="shared" ca="1" si="341"/>
        <v>0.52076249241631012</v>
      </c>
      <c r="Q2248" s="246">
        <f t="shared" ca="1" si="343"/>
        <v>2.2924407828502336</v>
      </c>
      <c r="R2248" s="4">
        <f t="shared" ca="1" si="344"/>
        <v>0.22716507938269909</v>
      </c>
      <c r="S2248" s="4">
        <f t="shared" ca="1" si="342"/>
        <v>0.93583495892311253</v>
      </c>
      <c r="W2248" s="246">
        <f t="shared" ca="1" si="345"/>
        <v>0.52730449423620085</v>
      </c>
      <c r="X2248" s="246">
        <f t="shared" ca="1" si="346"/>
        <v>0.52076249241631012</v>
      </c>
      <c r="Y2248" s="246">
        <f t="shared" ca="1" si="347"/>
        <v>2.2924407828502336</v>
      </c>
      <c r="Z2248" s="4">
        <f t="shared" ca="1" si="348"/>
        <v>0.22716507938269909</v>
      </c>
      <c r="AA2248" s="4">
        <f t="shared" ca="1" si="349"/>
        <v>0.5749240155317803</v>
      </c>
    </row>
    <row r="2249" spans="1:27" x14ac:dyDescent="0.25">
      <c r="A2249">
        <v>2217</v>
      </c>
      <c r="B2249" s="176">
        <f ca="1">OFFSET(InputPriceData!B$15,CalculationsAndCharts!$A2249+$A$11,0,1,1)</f>
        <v>38341</v>
      </c>
      <c r="C2249" s="3">
        <f ca="1">OFFSET(InputPriceData!G$15,CalculationsAndCharts!$A2249+$A$11,IF($C$7,8,0),1,1)</f>
        <v>47187400</v>
      </c>
      <c r="D2249" s="4">
        <f ca="1">OFFSET(InputPriceData!C$15,CalculationsAndCharts!$A2249+$A$11,IF($C$7,8,0),1,1)</f>
        <v>99.29</v>
      </c>
      <c r="E2249" s="4">
        <f ca="1">OFFSET(InputPriceData!D$15,CalculationsAndCharts!$A2249+$A$11,IF($C$7,8,0),1,1)</f>
        <v>99.74</v>
      </c>
      <c r="F2249" s="4">
        <f ca="1">OFFSET(InputPriceData!E$15,CalculationsAndCharts!$A2249+$A$11,IF($C$7,8,0),1,1)</f>
        <v>98.81</v>
      </c>
      <c r="G2249" s="4">
        <f ca="1">OFFSET(InputPriceData!F$15,CalculationsAndCharts!$A2249+$A$11,IF($C$7,8,0),1,1)</f>
        <v>99.06</v>
      </c>
      <c r="H2249" s="138"/>
      <c r="I2249" s="138"/>
      <c r="O2249" s="246">
        <f t="shared" ca="1" si="340"/>
        <v>-0.11432661388170839</v>
      </c>
      <c r="P2249" s="246">
        <f t="shared" ca="1" si="341"/>
        <v>0.56848335057334953</v>
      </c>
      <c r="Q2249" s="246">
        <f t="shared" ca="1" si="343"/>
        <v>2.313260123965927</v>
      </c>
      <c r="R2249" s="4">
        <f t="shared" ca="1" si="344"/>
        <v>0.24574985955264017</v>
      </c>
      <c r="S2249" s="4">
        <f t="shared" ca="1" si="342"/>
        <v>0.93823569770761273</v>
      </c>
      <c r="W2249" s="246">
        <f t="shared" ca="1" si="345"/>
        <v>-0.11432661388170839</v>
      </c>
      <c r="X2249" s="246">
        <f t="shared" ca="1" si="346"/>
        <v>0.56848335057334953</v>
      </c>
      <c r="Y2249" s="246">
        <f t="shared" ca="1" si="347"/>
        <v>2.313260123965927</v>
      </c>
      <c r="Z2249" s="4">
        <f t="shared" ca="1" si="348"/>
        <v>0.24574985955264017</v>
      </c>
      <c r="AA2249" s="4">
        <f t="shared" ca="1" si="349"/>
        <v>0.58795401309594442</v>
      </c>
    </row>
    <row r="2250" spans="1:27" x14ac:dyDescent="0.25">
      <c r="A2250">
        <v>2218</v>
      </c>
      <c r="B2250" s="176">
        <f ca="1">OFFSET(InputPriceData!B$15,CalculationsAndCharts!$A2250+$A$11,0,1,1)</f>
        <v>38338</v>
      </c>
      <c r="C2250" s="3">
        <f ca="1">OFFSET(InputPriceData!G$15,CalculationsAndCharts!$A2250+$A$11,IF($C$7,8,0),1,1)</f>
        <v>70761900</v>
      </c>
      <c r="D2250" s="4">
        <f ca="1">OFFSET(InputPriceData!C$15,CalculationsAndCharts!$A2250+$A$11,IF($C$7,8,0),1,1)</f>
        <v>99.06</v>
      </c>
      <c r="E2250" s="4">
        <f ca="1">OFFSET(InputPriceData!D$15,CalculationsAndCharts!$A2250+$A$11,IF($C$7,8,0),1,1)</f>
        <v>99.48</v>
      </c>
      <c r="F2250" s="4">
        <f ca="1">OFFSET(InputPriceData!E$15,CalculationsAndCharts!$A2250+$A$11,IF($C$7,8,0),1,1)</f>
        <v>98.81</v>
      </c>
      <c r="G2250" s="4">
        <f ca="1">OFFSET(InputPriceData!F$15,CalculationsAndCharts!$A2250+$A$11,IF($C$7,8,0),1,1)</f>
        <v>99.04</v>
      </c>
      <c r="H2250" s="138"/>
      <c r="I2250" s="138"/>
      <c r="O2250" s="246">
        <f t="shared" ca="1" si="340"/>
        <v>-3.0890127288511593E-2</v>
      </c>
      <c r="P2250" s="246">
        <f t="shared" ca="1" si="341"/>
        <v>0.59829333568137089</v>
      </c>
      <c r="Q2250" s="246">
        <f t="shared" ca="1" si="343"/>
        <v>2.3342685408334276</v>
      </c>
      <c r="R2250" s="4">
        <f t="shared" ca="1" si="344"/>
        <v>0.25630870022681973</v>
      </c>
      <c r="S2250" s="4">
        <f t="shared" ca="1" si="342"/>
        <v>0.93957059422693756</v>
      </c>
      <c r="W2250" s="246">
        <f t="shared" ca="1" si="345"/>
        <v>-3.0890127288511593E-2</v>
      </c>
      <c r="X2250" s="246">
        <f t="shared" ca="1" si="346"/>
        <v>0.59829333568137089</v>
      </c>
      <c r="Y2250" s="246">
        <f t="shared" ca="1" si="347"/>
        <v>2.3342685408334276</v>
      </c>
      <c r="Z2250" s="4">
        <f t="shared" ca="1" si="348"/>
        <v>0.25630870022681973</v>
      </c>
      <c r="AA2250" s="4">
        <f t="shared" ca="1" si="349"/>
        <v>0.59527866034455001</v>
      </c>
    </row>
    <row r="2251" spans="1:27" x14ac:dyDescent="0.25">
      <c r="A2251">
        <v>2219</v>
      </c>
      <c r="B2251" s="176">
        <f ca="1">OFFSET(InputPriceData!B$15,CalculationsAndCharts!$A2251+$A$11,0,1,1)</f>
        <v>38337</v>
      </c>
      <c r="C2251" s="3">
        <f ca="1">OFFSET(InputPriceData!G$15,CalculationsAndCharts!$A2251+$A$11,IF($C$7,8,0),1,1)</f>
        <v>51641800</v>
      </c>
      <c r="D2251" s="4">
        <f ca="1">OFFSET(InputPriceData!C$15,CalculationsAndCharts!$A2251+$A$11,IF($C$7,8,0),1,1)</f>
        <v>99.63</v>
      </c>
      <c r="E2251" s="4">
        <f ca="1">OFFSET(InputPriceData!D$15,CalculationsAndCharts!$A2251+$A$11,IF($C$7,8,0),1,1)</f>
        <v>100.05</v>
      </c>
      <c r="F2251" s="4">
        <f ca="1">OFFSET(InputPriceData!E$15,CalculationsAndCharts!$A2251+$A$11,IF($C$7,8,0),1,1)</f>
        <v>99.06</v>
      </c>
      <c r="G2251" s="4">
        <f ca="1">OFFSET(InputPriceData!F$15,CalculationsAndCharts!$A2251+$A$11,IF($C$7,8,0),1,1)</f>
        <v>99.7</v>
      </c>
      <c r="H2251" s="138"/>
      <c r="I2251" s="138"/>
      <c r="O2251" s="246">
        <f t="shared" ca="1" si="340"/>
        <v>0.77161432822619203</v>
      </c>
      <c r="P2251" s="246">
        <f t="shared" ca="1" si="341"/>
        <v>0.56211606304298489</v>
      </c>
      <c r="Q2251" s="246">
        <f t="shared" ca="1" si="343"/>
        <v>2.3554677505887263</v>
      </c>
      <c r="R2251" s="4">
        <f t="shared" ca="1" si="344"/>
        <v>0.23864307329297524</v>
      </c>
      <c r="S2251" s="4">
        <f t="shared" ca="1" si="342"/>
        <v>0.93732546632859159</v>
      </c>
      <c r="W2251" s="246">
        <f t="shared" ca="1" si="345"/>
        <v>0.77161432822619203</v>
      </c>
      <c r="X2251" s="246">
        <f t="shared" ca="1" si="346"/>
        <v>0.56211606304298489</v>
      </c>
      <c r="Y2251" s="246">
        <f t="shared" ca="1" si="347"/>
        <v>2.3554677505887263</v>
      </c>
      <c r="Z2251" s="4">
        <f t="shared" ca="1" si="348"/>
        <v>0.23864307329297524</v>
      </c>
      <c r="AA2251" s="4">
        <f t="shared" ca="1" si="349"/>
        <v>0.58299224853447562</v>
      </c>
    </row>
    <row r="2252" spans="1:27" x14ac:dyDescent="0.25">
      <c r="A2252">
        <v>2220</v>
      </c>
      <c r="B2252" s="176">
        <f ca="1">OFFSET(InputPriceData!B$15,CalculationsAndCharts!$A2252+$A$11,0,1,1)</f>
        <v>38336</v>
      </c>
      <c r="C2252" s="3">
        <f ca="1">OFFSET(InputPriceData!G$15,CalculationsAndCharts!$A2252+$A$11,IF($C$7,8,0),1,1)</f>
        <v>46699200</v>
      </c>
      <c r="D2252" s="4">
        <f ca="1">OFFSET(InputPriceData!C$15,CalculationsAndCharts!$A2252+$A$11,IF($C$7,8,0),1,1)</f>
        <v>99.61</v>
      </c>
      <c r="E2252" s="4">
        <f ca="1">OFFSET(InputPriceData!D$15,CalculationsAndCharts!$A2252+$A$11,IF($C$7,8,0),1,1)</f>
        <v>99.95</v>
      </c>
      <c r="F2252" s="4">
        <f ca="1">OFFSET(InputPriceData!E$15,CalculationsAndCharts!$A2252+$A$11,IF($C$7,8,0),1,1)</f>
        <v>99.29</v>
      </c>
      <c r="G2252" s="4">
        <f ca="1">OFFSET(InputPriceData!F$15,CalculationsAndCharts!$A2252+$A$11,IF($C$7,8,0),1,1)</f>
        <v>99.76</v>
      </c>
      <c r="H2252" s="138"/>
      <c r="I2252" s="138"/>
      <c r="O2252" s="246">
        <f t="shared" ca="1" si="340"/>
        <v>1.0195392953598814</v>
      </c>
      <c r="P2252" s="246">
        <f t="shared" ca="1" si="341"/>
        <v>0.48208048280872928</v>
      </c>
      <c r="Q2252" s="246">
        <f t="shared" ca="1" si="343"/>
        <v>2.3768594859623877</v>
      </c>
      <c r="R2252" s="4">
        <f t="shared" ca="1" si="344"/>
        <v>0.20282245780866404</v>
      </c>
      <c r="S2252" s="4">
        <f t="shared" ca="1" si="342"/>
        <v>0.93258770111298361</v>
      </c>
      <c r="W2252" s="246">
        <f t="shared" ca="1" si="345"/>
        <v>1.0195392953598814</v>
      </c>
      <c r="X2252" s="246">
        <f t="shared" ca="1" si="346"/>
        <v>0.48208048280872928</v>
      </c>
      <c r="Y2252" s="246">
        <f t="shared" ca="1" si="347"/>
        <v>2.3768594859623877</v>
      </c>
      <c r="Z2252" s="4">
        <f t="shared" ca="1" si="348"/>
        <v>0.20282245780866404</v>
      </c>
      <c r="AA2252" s="4">
        <f t="shared" ca="1" si="349"/>
        <v>0.55758606717494807</v>
      </c>
    </row>
    <row r="2253" spans="1:27" x14ac:dyDescent="0.25">
      <c r="A2253">
        <v>2221</v>
      </c>
      <c r="B2253" s="176">
        <f ca="1">OFFSET(InputPriceData!B$15,CalculationsAndCharts!$A2253+$A$11,0,1,1)</f>
        <v>38335</v>
      </c>
      <c r="C2253" s="3">
        <f ca="1">OFFSET(InputPriceData!G$15,CalculationsAndCharts!$A2253+$A$11,IF($C$7,8,0),1,1)</f>
        <v>41500700</v>
      </c>
      <c r="D2253" s="4">
        <f ca="1">OFFSET(InputPriceData!C$15,CalculationsAndCharts!$A2253+$A$11,IF($C$7,8,0),1,1)</f>
        <v>99.19</v>
      </c>
      <c r="E2253" s="4">
        <f ca="1">OFFSET(InputPriceData!D$15,CalculationsAndCharts!$A2253+$A$11,IF($C$7,8,0),1,1)</f>
        <v>99.83</v>
      </c>
      <c r="F2253" s="4">
        <f ca="1">OFFSET(InputPriceData!E$15,CalculationsAndCharts!$A2253+$A$11,IF($C$7,8,0),1,1)</f>
        <v>99.19</v>
      </c>
      <c r="G2253" s="4">
        <f ca="1">OFFSET(InputPriceData!F$15,CalculationsAndCharts!$A2253+$A$11,IF($C$7,8,0),1,1)</f>
        <v>99.69</v>
      </c>
      <c r="H2253" s="138"/>
      <c r="I2253" s="138"/>
      <c r="O2253" s="246">
        <f t="shared" ca="1" si="340"/>
        <v>1.1524278129641201</v>
      </c>
      <c r="P2253" s="246">
        <f t="shared" ca="1" si="341"/>
        <v>0.4082283208711569</v>
      </c>
      <c r="Q2253" s="246">
        <f t="shared" ca="1" si="343"/>
        <v>2.3984454954211785</v>
      </c>
      <c r="R2253" s="4">
        <f t="shared" ca="1" si="344"/>
        <v>0.17020537746240094</v>
      </c>
      <c r="S2253" s="4">
        <f t="shared" ca="1" si="342"/>
        <v>0.92804322481885559</v>
      </c>
      <c r="W2253" s="246">
        <f t="shared" ca="1" si="345"/>
        <v>1.1524278129641201</v>
      </c>
      <c r="X2253" s="246">
        <f t="shared" ca="1" si="346"/>
        <v>0.4082283208711569</v>
      </c>
      <c r="Y2253" s="246">
        <f t="shared" ca="1" si="347"/>
        <v>2.3984454954211785</v>
      </c>
      <c r="Z2253" s="4">
        <f t="shared" ca="1" si="348"/>
        <v>0.17020537746240094</v>
      </c>
      <c r="AA2253" s="4">
        <f t="shared" ca="1" si="349"/>
        <v>0.53385910150878468</v>
      </c>
    </row>
    <row r="2254" spans="1:27" x14ac:dyDescent="0.25">
      <c r="A2254">
        <v>2222</v>
      </c>
      <c r="B2254" s="176">
        <f ca="1">OFFSET(InputPriceData!B$15,CalculationsAndCharts!$A2254+$A$11,0,1,1)</f>
        <v>38334</v>
      </c>
      <c r="C2254" s="3">
        <f ca="1">OFFSET(InputPriceData!G$15,CalculationsAndCharts!$A2254+$A$11,IF($C$7,8,0),1,1)</f>
        <v>38541000</v>
      </c>
      <c r="D2254" s="4">
        <f ca="1">OFFSET(InputPriceData!C$15,CalculationsAndCharts!$A2254+$A$11,IF($C$7,8,0),1,1)</f>
        <v>98.84</v>
      </c>
      <c r="E2254" s="4">
        <f ca="1">OFFSET(InputPriceData!D$15,CalculationsAndCharts!$A2254+$A$11,IF($C$7,8,0),1,1)</f>
        <v>99.36</v>
      </c>
      <c r="F2254" s="4">
        <f ca="1">OFFSET(InputPriceData!E$15,CalculationsAndCharts!$A2254+$A$11,IF($C$7,8,0),1,1)</f>
        <v>98.5</v>
      </c>
      <c r="G2254" s="4">
        <f ca="1">OFFSET(InputPriceData!F$15,CalculationsAndCharts!$A2254+$A$11,IF($C$7,8,0),1,1)</f>
        <v>99.34</v>
      </c>
      <c r="H2254" s="138"/>
      <c r="I2254" s="138"/>
      <c r="O2254" s="246">
        <f t="shared" ca="1" si="340"/>
        <v>1.0024204969537709</v>
      </c>
      <c r="P2254" s="246">
        <f t="shared" ca="1" si="341"/>
        <v>0.37657613492228764</v>
      </c>
      <c r="Q2254" s="246">
        <f t="shared" ca="1" si="343"/>
        <v>2.4202275433109772</v>
      </c>
      <c r="R2254" s="4">
        <f t="shared" ca="1" si="344"/>
        <v>0.1555953430755172</v>
      </c>
      <c r="S2254" s="4">
        <f t="shared" ca="1" si="342"/>
        <v>0.92593174263209954</v>
      </c>
      <c r="W2254" s="246">
        <f t="shared" ca="1" si="345"/>
        <v>1.0024204969537709</v>
      </c>
      <c r="X2254" s="246">
        <f t="shared" ca="1" si="346"/>
        <v>0.37657613492228764</v>
      </c>
      <c r="Y2254" s="246">
        <f t="shared" ca="1" si="347"/>
        <v>2.4202275433109772</v>
      </c>
      <c r="Z2254" s="4">
        <f t="shared" ca="1" si="348"/>
        <v>0.1555953430755172</v>
      </c>
      <c r="AA2254" s="4">
        <f t="shared" ca="1" si="349"/>
        <v>0.52304217256239327</v>
      </c>
    </row>
    <row r="2255" spans="1:27" x14ac:dyDescent="0.25">
      <c r="A2255">
        <v>2223</v>
      </c>
      <c r="B2255" s="176">
        <f ca="1">OFFSET(InputPriceData!B$15,CalculationsAndCharts!$A2255+$A$11,0,1,1)</f>
        <v>38331</v>
      </c>
      <c r="C2255" s="3">
        <f ca="1">OFFSET(InputPriceData!G$15,CalculationsAndCharts!$A2255+$A$11,IF($C$7,8,0),1,1)</f>
        <v>47828600</v>
      </c>
      <c r="D2255" s="4">
        <f ca="1">OFFSET(InputPriceData!C$15,CalculationsAndCharts!$A2255+$A$11,IF($C$7,8,0),1,1)</f>
        <v>98.14</v>
      </c>
      <c r="E2255" s="4">
        <f ca="1">OFFSET(InputPriceData!D$15,CalculationsAndCharts!$A2255+$A$11,IF($C$7,8,0),1,1)</f>
        <v>98.67</v>
      </c>
      <c r="F2255" s="4">
        <f ca="1">OFFSET(InputPriceData!E$15,CalculationsAndCharts!$A2255+$A$11,IF($C$7,8,0),1,1)</f>
        <v>98.08</v>
      </c>
      <c r="G2255" s="4">
        <f ca="1">OFFSET(InputPriceData!F$15,CalculationsAndCharts!$A2255+$A$11,IF($C$7,8,0),1,1)</f>
        <v>98.48</v>
      </c>
      <c r="H2255" s="138"/>
      <c r="I2255" s="138"/>
      <c r="O2255" s="246">
        <f t="shared" ca="1" si="340"/>
        <v>0.30296440640837002</v>
      </c>
      <c r="P2255" s="246">
        <f t="shared" ca="1" si="341"/>
        <v>0.41357048091881099</v>
      </c>
      <c r="Q2255" s="246">
        <f t="shared" ca="1" si="343"/>
        <v>2.4422074100009863</v>
      </c>
      <c r="R2255" s="4">
        <f t="shared" ca="1" si="344"/>
        <v>0.16934289824247317</v>
      </c>
      <c r="S2255" s="4">
        <f t="shared" ca="1" si="342"/>
        <v>0.92791991523755868</v>
      </c>
      <c r="W2255" s="246">
        <f t="shared" ca="1" si="345"/>
        <v>0.30296440640837002</v>
      </c>
      <c r="X2255" s="246">
        <f t="shared" ca="1" si="346"/>
        <v>0.41357048091881099</v>
      </c>
      <c r="Y2255" s="246">
        <f t="shared" ca="1" si="347"/>
        <v>2.4422074100009863</v>
      </c>
      <c r="Z2255" s="4">
        <f t="shared" ca="1" si="348"/>
        <v>0.16934289824247317</v>
      </c>
      <c r="AA2255" s="4">
        <f t="shared" ca="1" si="349"/>
        <v>0.53322383068257662</v>
      </c>
    </row>
    <row r="2256" spans="1:27" x14ac:dyDescent="0.25">
      <c r="A2256">
        <v>2224</v>
      </c>
      <c r="B2256" s="176">
        <f ca="1">OFFSET(InputPriceData!B$15,CalculationsAndCharts!$A2256+$A$11,0,1,1)</f>
        <v>38330</v>
      </c>
      <c r="C2256" s="3">
        <f ca="1">OFFSET(InputPriceData!G$15,CalculationsAndCharts!$A2256+$A$11,IF($C$7,8,0),1,1)</f>
        <v>60922800</v>
      </c>
      <c r="D2256" s="4">
        <f ca="1">OFFSET(InputPriceData!C$15,CalculationsAndCharts!$A2256+$A$11,IF($C$7,8,0),1,1)</f>
        <v>97.5</v>
      </c>
      <c r="E2256" s="4">
        <f ca="1">OFFSET(InputPriceData!D$15,CalculationsAndCharts!$A2256+$A$11,IF($C$7,8,0),1,1)</f>
        <v>98.59</v>
      </c>
      <c r="F2256" s="4">
        <f ca="1">OFFSET(InputPriceData!E$15,CalculationsAndCharts!$A2256+$A$11,IF($C$7,8,0),1,1)</f>
        <v>97.16</v>
      </c>
      <c r="G2256" s="4">
        <f ca="1">OFFSET(InputPriceData!F$15,CalculationsAndCharts!$A2256+$A$11,IF($C$7,8,0),1,1)</f>
        <v>98.38</v>
      </c>
      <c r="H2256" s="138"/>
      <c r="I2256" s="138"/>
      <c r="O2256" s="246">
        <f t="shared" ca="1" si="340"/>
        <v>0.33279949446003509</v>
      </c>
      <c r="P2256" s="246">
        <f t="shared" ca="1" si="341"/>
        <v>0.50071613395751169</v>
      </c>
      <c r="Q2256" s="246">
        <f t="shared" ca="1" si="343"/>
        <v>2.4643868920292498</v>
      </c>
      <c r="R2256" s="4">
        <f t="shared" ca="1" si="344"/>
        <v>0.20318081368514629</v>
      </c>
      <c r="S2256" s="4">
        <f t="shared" ca="1" si="342"/>
        <v>0.9326363774472558</v>
      </c>
      <c r="W2256" s="246">
        <f t="shared" ca="1" si="345"/>
        <v>0.33279949446003509</v>
      </c>
      <c r="X2256" s="246">
        <f t="shared" ca="1" si="346"/>
        <v>0.50071613395751169</v>
      </c>
      <c r="Y2256" s="246">
        <f t="shared" ca="1" si="347"/>
        <v>2.4643868920292498</v>
      </c>
      <c r="Z2256" s="4">
        <f t="shared" ca="1" si="348"/>
        <v>0.20318081368514629</v>
      </c>
      <c r="AA2256" s="4">
        <f t="shared" ca="1" si="349"/>
        <v>0.55784356953804004</v>
      </c>
    </row>
    <row r="2257" spans="1:27" x14ac:dyDescent="0.25">
      <c r="A2257">
        <v>2225</v>
      </c>
      <c r="B2257" s="176">
        <f ca="1">OFFSET(InputPriceData!B$15,CalculationsAndCharts!$A2257+$A$11,0,1,1)</f>
        <v>38329</v>
      </c>
      <c r="C2257" s="3">
        <f ca="1">OFFSET(InputPriceData!G$15,CalculationsAndCharts!$A2257+$A$11,IF($C$7,8,0),1,1)</f>
        <v>43895100</v>
      </c>
      <c r="D2257" s="4">
        <f ca="1">OFFSET(InputPriceData!C$15,CalculationsAndCharts!$A2257+$A$11,IF($C$7,8,0),1,1)</f>
        <v>97.56</v>
      </c>
      <c r="E2257" s="4">
        <f ca="1">OFFSET(InputPriceData!D$15,CalculationsAndCharts!$A2257+$A$11,IF($C$7,8,0),1,1)</f>
        <v>98.06</v>
      </c>
      <c r="F2257" s="4">
        <f ca="1">OFFSET(InputPriceData!E$15,CalculationsAndCharts!$A2257+$A$11,IF($C$7,8,0),1,1)</f>
        <v>97.4</v>
      </c>
      <c r="G2257" s="4">
        <f ca="1">OFFSET(InputPriceData!F$15,CalculationsAndCharts!$A2257+$A$11,IF($C$7,8,0),1,1)</f>
        <v>98.04</v>
      </c>
      <c r="H2257" s="138"/>
      <c r="I2257" s="138"/>
      <c r="O2257" s="246">
        <f t="shared" ca="1" si="340"/>
        <v>0.11369119676480255</v>
      </c>
      <c r="P2257" s="246">
        <f t="shared" ca="1" si="341"/>
        <v>0.61407385286122684</v>
      </c>
      <c r="Q2257" s="246">
        <f t="shared" ca="1" si="343"/>
        <v>2.4867678022494952</v>
      </c>
      <c r="R2257" s="4">
        <f t="shared" ca="1" si="344"/>
        <v>0.24693654643016702</v>
      </c>
      <c r="S2257" s="4">
        <f t="shared" ca="1" si="342"/>
        <v>0.93838675940518568</v>
      </c>
      <c r="W2257" s="246">
        <f t="shared" ca="1" si="345"/>
        <v>0.11369119676480255</v>
      </c>
      <c r="X2257" s="246">
        <f t="shared" ca="1" si="346"/>
        <v>0.61407385286122684</v>
      </c>
      <c r="Y2257" s="246">
        <f t="shared" ca="1" si="347"/>
        <v>2.4867678022494952</v>
      </c>
      <c r="Z2257" s="4">
        <f t="shared" ca="1" si="348"/>
        <v>0.24693654643016702</v>
      </c>
      <c r="AA2257" s="4">
        <f t="shared" ca="1" si="349"/>
        <v>0.58878002412442476</v>
      </c>
    </row>
    <row r="2258" spans="1:27" x14ac:dyDescent="0.25">
      <c r="A2258">
        <v>2226</v>
      </c>
      <c r="B2258" s="176">
        <f ca="1">OFFSET(InputPriceData!B$15,CalculationsAndCharts!$A2258+$A$11,0,1,1)</f>
        <v>38328</v>
      </c>
      <c r="C2258" s="3">
        <f ca="1">OFFSET(InputPriceData!G$15,CalculationsAndCharts!$A2258+$A$11,IF($C$7,8,0),1,1)</f>
        <v>52047200</v>
      </c>
      <c r="D2258" s="4">
        <f ca="1">OFFSET(InputPriceData!C$15,CalculationsAndCharts!$A2258+$A$11,IF($C$7,8,0),1,1)</f>
        <v>98.62</v>
      </c>
      <c r="E2258" s="4">
        <f ca="1">OFFSET(InputPriceData!D$15,CalculationsAndCharts!$A2258+$A$11,IF($C$7,8,0),1,1)</f>
        <v>98.72</v>
      </c>
      <c r="F2258" s="4">
        <f ca="1">OFFSET(InputPriceData!E$15,CalculationsAndCharts!$A2258+$A$11,IF($C$7,8,0),1,1)</f>
        <v>97.42</v>
      </c>
      <c r="G2258" s="4">
        <f ca="1">OFFSET(InputPriceData!F$15,CalculationsAndCharts!$A2258+$A$11,IF($C$7,8,0),1,1)</f>
        <v>97.47</v>
      </c>
      <c r="H2258" s="138"/>
      <c r="I2258" s="138"/>
      <c r="O2258" s="246">
        <f t="shared" ca="1" si="340"/>
        <v>-0.36658593270639561</v>
      </c>
      <c r="P2258" s="246">
        <f t="shared" ca="1" si="341"/>
        <v>0.74267720063488196</v>
      </c>
      <c r="Q2258" s="246">
        <f t="shared" ca="1" si="343"/>
        <v>2.509351969979309</v>
      </c>
      <c r="R2258" s="4">
        <f t="shared" ca="1" si="344"/>
        <v>0.29596374263950137</v>
      </c>
      <c r="S2258" s="4">
        <f t="shared" ca="1" si="342"/>
        <v>0.9444050537828047</v>
      </c>
      <c r="W2258" s="246">
        <f t="shared" ca="1" si="345"/>
        <v>-0.36658593270639561</v>
      </c>
      <c r="X2258" s="246">
        <f t="shared" ca="1" si="346"/>
        <v>0.74267720063488196</v>
      </c>
      <c r="Y2258" s="246">
        <f t="shared" ca="1" si="347"/>
        <v>2.509351969979309</v>
      </c>
      <c r="Z2258" s="4">
        <f t="shared" ca="1" si="348"/>
        <v>0.29596374263950137</v>
      </c>
      <c r="AA2258" s="4">
        <f t="shared" ca="1" si="349"/>
        <v>0.6222932472494116</v>
      </c>
    </row>
    <row r="2259" spans="1:27" x14ac:dyDescent="0.25">
      <c r="A2259">
        <v>2227</v>
      </c>
      <c r="B2259" s="176">
        <f ca="1">OFFSET(InputPriceData!B$15,CalculationsAndCharts!$A2259+$A$11,0,1,1)</f>
        <v>38327</v>
      </c>
      <c r="C2259" s="3">
        <f ca="1">OFFSET(InputPriceData!G$15,CalculationsAndCharts!$A2259+$A$11,IF($C$7,8,0),1,1)</f>
        <v>33030500</v>
      </c>
      <c r="D2259" s="4">
        <f ca="1">OFFSET(InputPriceData!C$15,CalculationsAndCharts!$A2259+$A$11,IF($C$7,8,0),1,1)</f>
        <v>98.38</v>
      </c>
      <c r="E2259" s="4">
        <f ca="1">OFFSET(InputPriceData!D$15,CalculationsAndCharts!$A2259+$A$11,IF($C$7,8,0),1,1)</f>
        <v>98.73</v>
      </c>
      <c r="F2259" s="4">
        <f ca="1">OFFSET(InputPriceData!E$15,CalculationsAndCharts!$A2259+$A$11,IF($C$7,8,0),1,1)</f>
        <v>98.07</v>
      </c>
      <c r="G2259" s="4">
        <f ca="1">OFFSET(InputPriceData!F$15,CalculationsAndCharts!$A2259+$A$11,IF($C$7,8,0),1,1)</f>
        <v>98.38</v>
      </c>
      <c r="H2259" s="138"/>
      <c r="I2259" s="138"/>
      <c r="O2259" s="246">
        <f t="shared" ca="1" si="340"/>
        <v>0.65726914599900454</v>
      </c>
      <c r="P2259" s="246">
        <f t="shared" ca="1" si="341"/>
        <v>0.83612364652290538</v>
      </c>
      <c r="Q2259" s="246">
        <f t="shared" ca="1" si="343"/>
        <v>2.532141241149656</v>
      </c>
      <c r="R2259" s="4">
        <f t="shared" ca="1" si="344"/>
        <v>0.33020418961435349</v>
      </c>
      <c r="S2259" s="4">
        <f t="shared" ca="1" si="342"/>
        <v>0.9483653877315692</v>
      </c>
      <c r="W2259" s="246">
        <f t="shared" ca="1" si="345"/>
        <v>0.65726914599900454</v>
      </c>
      <c r="X2259" s="246">
        <f t="shared" ca="1" si="346"/>
        <v>0.83612364652290538</v>
      </c>
      <c r="Y2259" s="246">
        <f t="shared" ca="1" si="347"/>
        <v>2.532141241149656</v>
      </c>
      <c r="Z2259" s="4">
        <f t="shared" ca="1" si="348"/>
        <v>0.33020418961435349</v>
      </c>
      <c r="AA2259" s="4">
        <f t="shared" ca="1" si="349"/>
        <v>0.6450101659571883</v>
      </c>
    </row>
    <row r="2260" spans="1:27" x14ac:dyDescent="0.25">
      <c r="A2260">
        <v>2228</v>
      </c>
      <c r="B2260" s="176">
        <f ca="1">OFFSET(InputPriceData!B$15,CalculationsAndCharts!$A2260+$A$11,0,1,1)</f>
        <v>38324</v>
      </c>
      <c r="C2260" s="3">
        <f ca="1">OFFSET(InputPriceData!G$15,CalculationsAndCharts!$A2260+$A$11,IF($C$7,8,0),1,1)</f>
        <v>49067900</v>
      </c>
      <c r="D2260" s="4">
        <f ca="1">OFFSET(InputPriceData!C$15,CalculationsAndCharts!$A2260+$A$11,IF($C$7,8,0),1,1)</f>
        <v>98.47</v>
      </c>
      <c r="E2260" s="4">
        <f ca="1">OFFSET(InputPriceData!D$15,CalculationsAndCharts!$A2260+$A$11,IF($C$7,8,0),1,1)</f>
        <v>99.15</v>
      </c>
      <c r="F2260" s="4">
        <f ca="1">OFFSET(InputPriceData!E$15,CalculationsAndCharts!$A2260+$A$11,IF($C$7,8,0),1,1)</f>
        <v>98.29</v>
      </c>
      <c r="G2260" s="4">
        <f ca="1">OFFSET(InputPriceData!F$15,CalculationsAndCharts!$A2260+$A$11,IF($C$7,8,0),1,1)</f>
        <v>98.42</v>
      </c>
      <c r="H2260" s="138"/>
      <c r="I2260" s="138"/>
      <c r="O2260" s="246">
        <f t="shared" ca="1" si="340"/>
        <v>0.86494582079160098</v>
      </c>
      <c r="P2260" s="246">
        <f t="shared" ca="1" si="341"/>
        <v>0.89672372222725705</v>
      </c>
      <c r="Q2260" s="246">
        <f t="shared" ca="1" si="343"/>
        <v>2.5551374784557579</v>
      </c>
      <c r="R2260" s="4">
        <f t="shared" ca="1" si="344"/>
        <v>0.35094930499364274</v>
      </c>
      <c r="S2260" s="4">
        <f t="shared" ca="1" si="342"/>
        <v>0.95067458013689332</v>
      </c>
      <c r="W2260" s="246">
        <f t="shared" ca="1" si="345"/>
        <v>0.86494582079160098</v>
      </c>
      <c r="X2260" s="246">
        <f t="shared" ca="1" si="346"/>
        <v>0.89672372222725705</v>
      </c>
      <c r="Y2260" s="246">
        <f t="shared" ca="1" si="347"/>
        <v>2.5551374784557579</v>
      </c>
      <c r="Z2260" s="4">
        <f t="shared" ca="1" si="348"/>
        <v>0.35094930499364274</v>
      </c>
      <c r="AA2260" s="4">
        <f t="shared" ca="1" si="349"/>
        <v>0.65850811839963364</v>
      </c>
    </row>
    <row r="2261" spans="1:27" x14ac:dyDescent="0.25">
      <c r="A2261">
        <v>2229</v>
      </c>
      <c r="B2261" s="176">
        <f ca="1">OFFSET(InputPriceData!B$15,CalculationsAndCharts!$A2261+$A$11,0,1,1)</f>
        <v>38323</v>
      </c>
      <c r="C2261" s="3">
        <f ca="1">OFFSET(InputPriceData!G$15,CalculationsAndCharts!$A2261+$A$11,IF($C$7,8,0),1,1)</f>
        <v>60163500</v>
      </c>
      <c r="D2261" s="4">
        <f ca="1">OFFSET(InputPriceData!C$15,CalculationsAndCharts!$A2261+$A$11,IF($C$7,8,0),1,1)</f>
        <v>98.29</v>
      </c>
      <c r="E2261" s="4">
        <f ca="1">OFFSET(InputPriceData!D$15,CalculationsAndCharts!$A2261+$A$11,IF($C$7,8,0),1,1)</f>
        <v>98.93</v>
      </c>
      <c r="F2261" s="4">
        <f ca="1">OFFSET(InputPriceData!E$15,CalculationsAndCharts!$A2261+$A$11,IF($C$7,8,0),1,1)</f>
        <v>98.22</v>
      </c>
      <c r="G2261" s="4">
        <f ca="1">OFFSET(InputPriceData!F$15,CalculationsAndCharts!$A2261+$A$11,IF($C$7,8,0),1,1)</f>
        <v>98.48</v>
      </c>
      <c r="H2261" s="138"/>
      <c r="I2261" s="138"/>
      <c r="O2261" s="246">
        <f t="shared" ca="1" si="340"/>
        <v>1.1110577133461406</v>
      </c>
      <c r="P2261" s="246">
        <f t="shared" ca="1" si="341"/>
        <v>0.97450713415675494</v>
      </c>
      <c r="Q2261" s="246">
        <f t="shared" ca="1" si="343"/>
        <v>2.5783425615093418</v>
      </c>
      <c r="R2261" s="4">
        <f t="shared" ca="1" si="344"/>
        <v>0.37795875098392123</v>
      </c>
      <c r="S2261" s="4">
        <f t="shared" ca="1" si="342"/>
        <v>0.95358465301427953</v>
      </c>
      <c r="W2261" s="246">
        <f t="shared" ca="1" si="345"/>
        <v>1.1110577133461406</v>
      </c>
      <c r="X2261" s="246">
        <f t="shared" ca="1" si="346"/>
        <v>0.97450713415675494</v>
      </c>
      <c r="Y2261" s="246">
        <f t="shared" ca="1" si="347"/>
        <v>2.5783425615093418</v>
      </c>
      <c r="Z2261" s="4">
        <f t="shared" ca="1" si="348"/>
        <v>0.37795875098392123</v>
      </c>
      <c r="AA2261" s="4">
        <f t="shared" ca="1" si="349"/>
        <v>0.67579039372780403</v>
      </c>
    </row>
    <row r="2262" spans="1:27" x14ac:dyDescent="0.25">
      <c r="A2262">
        <v>2230</v>
      </c>
      <c r="B2262" s="176">
        <f ca="1">OFFSET(InputPriceData!B$15,CalculationsAndCharts!$A2262+$A$11,0,1,1)</f>
        <v>38322</v>
      </c>
      <c r="C2262" s="3">
        <f ca="1">OFFSET(InputPriceData!G$15,CalculationsAndCharts!$A2262+$A$11,IF($C$7,8,0),1,1)</f>
        <v>49898300</v>
      </c>
      <c r="D2262" s="4">
        <f ca="1">OFFSET(InputPriceData!C$15,CalculationsAndCharts!$A2262+$A$11,IF($C$7,8,0),1,1)</f>
        <v>97.52</v>
      </c>
      <c r="E2262" s="4">
        <f ca="1">OFFSET(InputPriceData!D$15,CalculationsAndCharts!$A2262+$A$11,IF($C$7,8,0),1,1)</f>
        <v>98.62</v>
      </c>
      <c r="F2262" s="4">
        <f ca="1">OFFSET(InputPriceData!E$15,CalculationsAndCharts!$A2262+$A$11,IF($C$7,8,0),1,1)</f>
        <v>97.47</v>
      </c>
      <c r="G2262" s="4">
        <f ca="1">OFFSET(InputPriceData!F$15,CalculationsAndCharts!$A2262+$A$11,IF($C$7,8,0),1,1)</f>
        <v>98.4</v>
      </c>
      <c r="H2262" s="138"/>
      <c r="I2262" s="138"/>
      <c r="O2262" s="246">
        <f t="shared" ca="1" si="340"/>
        <v>1.2313161378713846</v>
      </c>
      <c r="P2262" s="246">
        <f t="shared" ca="1" si="341"/>
        <v>1.0974554684240996</v>
      </c>
      <c r="Q2262" s="246">
        <f t="shared" ca="1" si="343"/>
        <v>2.6017583869922722</v>
      </c>
      <c r="R2262" s="4">
        <f t="shared" ca="1" si="344"/>
        <v>0.42181298383083071</v>
      </c>
      <c r="S2262" s="4">
        <f t="shared" ca="1" si="342"/>
        <v>0.9580912049014354</v>
      </c>
      <c r="W2262" s="246">
        <f t="shared" ca="1" si="345"/>
        <v>1.2313161378713846</v>
      </c>
      <c r="X2262" s="246">
        <f t="shared" ca="1" si="346"/>
        <v>1.0974554684240996</v>
      </c>
      <c r="Y2262" s="246">
        <f t="shared" ca="1" si="347"/>
        <v>2.6017583869922722</v>
      </c>
      <c r="Z2262" s="4">
        <f t="shared" ca="1" si="348"/>
        <v>0.42181298383083071</v>
      </c>
      <c r="AA2262" s="4">
        <f t="shared" ca="1" si="349"/>
        <v>0.70317041882788489</v>
      </c>
    </row>
    <row r="2263" spans="1:27" x14ac:dyDescent="0.25">
      <c r="A2263">
        <v>2231</v>
      </c>
      <c r="B2263" s="176">
        <f ca="1">OFFSET(InputPriceData!B$15,CalculationsAndCharts!$A2263+$A$11,0,1,1)</f>
        <v>38321</v>
      </c>
      <c r="C2263" s="3">
        <f ca="1">OFFSET(InputPriceData!G$15,CalculationsAndCharts!$A2263+$A$11,IF($C$7,8,0),1,1)</f>
        <v>53685200</v>
      </c>
      <c r="D2263" s="4">
        <f ca="1">OFFSET(InputPriceData!C$15,CalculationsAndCharts!$A2263+$A$11,IF($C$7,8,0),1,1)</f>
        <v>97.38</v>
      </c>
      <c r="E2263" s="4">
        <f ca="1">OFFSET(InputPriceData!D$15,CalculationsAndCharts!$A2263+$A$11,IF($C$7,8,0),1,1)</f>
        <v>97.58</v>
      </c>
      <c r="F2263" s="4">
        <f ca="1">OFFSET(InputPriceData!E$15,CalculationsAndCharts!$A2263+$A$11,IF($C$7,8,0),1,1)</f>
        <v>97.08</v>
      </c>
      <c r="G2263" s="4">
        <f ca="1">OFFSET(InputPriceData!F$15,CalculationsAndCharts!$A2263+$A$11,IF($C$7,8,0),1,1)</f>
        <v>97.29</v>
      </c>
      <c r="H2263" s="138"/>
      <c r="I2263" s="138"/>
      <c r="O2263" s="246">
        <f t="shared" ca="1" si="340"/>
        <v>0.28287572140277051</v>
      </c>
      <c r="P2263" s="246">
        <f t="shared" ca="1" si="341"/>
        <v>1.2982498753384437</v>
      </c>
      <c r="Q2263" s="246">
        <f t="shared" ca="1" si="343"/>
        <v>2.6253868688115762</v>
      </c>
      <c r="R2263" s="4">
        <f t="shared" ca="1" si="344"/>
        <v>0.49449850258682732</v>
      </c>
      <c r="S2263" s="4">
        <f t="shared" ca="1" si="342"/>
        <v>0.96501837522226319</v>
      </c>
      <c r="W2263" s="246">
        <f t="shared" ca="1" si="345"/>
        <v>0.28287572140277051</v>
      </c>
      <c r="X2263" s="246">
        <f t="shared" ca="1" si="346"/>
        <v>1.2982498753384437</v>
      </c>
      <c r="Y2263" s="246">
        <f t="shared" ca="1" si="347"/>
        <v>2.6253868688115762</v>
      </c>
      <c r="Z2263" s="4">
        <f t="shared" ca="1" si="348"/>
        <v>0.49449850258682732</v>
      </c>
      <c r="AA2263" s="4">
        <f t="shared" ca="1" si="349"/>
        <v>0.74678489721576569</v>
      </c>
    </row>
    <row r="2264" spans="1:27" x14ac:dyDescent="0.25">
      <c r="A2264">
        <v>2232</v>
      </c>
      <c r="B2264" s="176">
        <f ca="1">OFFSET(InputPriceData!B$15,CalculationsAndCharts!$A2264+$A$11,0,1,1)</f>
        <v>38320</v>
      </c>
      <c r="C2264" s="3">
        <f ca="1">OFFSET(InputPriceData!G$15,CalculationsAndCharts!$A2264+$A$11,IF($C$7,8,0),1,1)</f>
        <v>61460800</v>
      </c>
      <c r="D2264" s="4">
        <f ca="1">OFFSET(InputPriceData!C$15,CalculationsAndCharts!$A2264+$A$11,IF($C$7,8,0),1,1)</f>
        <v>98.04</v>
      </c>
      <c r="E2264" s="4">
        <f ca="1">OFFSET(InputPriceData!D$15,CalculationsAndCharts!$A2264+$A$11,IF($C$7,8,0),1,1)</f>
        <v>98.22</v>
      </c>
      <c r="F2264" s="4">
        <f ca="1">OFFSET(InputPriceData!E$15,CalculationsAndCharts!$A2264+$A$11,IF($C$7,8,0),1,1)</f>
        <v>96.96</v>
      </c>
      <c r="G2264" s="4">
        <f ca="1">OFFSET(InputPriceData!F$15,CalculationsAndCharts!$A2264+$A$11,IF($C$7,8,0),1,1)</f>
        <v>97.23</v>
      </c>
      <c r="H2264" s="138"/>
      <c r="I2264" s="138"/>
      <c r="O2264" s="246">
        <f t="shared" ca="1" si="340"/>
        <v>0.34395372161634241</v>
      </c>
      <c r="P2264" s="246">
        <f t="shared" ca="1" si="341"/>
        <v>1.5446700235176574</v>
      </c>
      <c r="Q2264" s="246">
        <f t="shared" ca="1" si="343"/>
        <v>2.6492299382558793</v>
      </c>
      <c r="R2264" s="4">
        <f t="shared" ca="1" si="344"/>
        <v>0.58306378061490238</v>
      </c>
      <c r="S2264" s="4">
        <f t="shared" ca="1" si="342"/>
        <v>0.97265557008040238</v>
      </c>
      <c r="W2264" s="246">
        <f t="shared" ca="1" si="345"/>
        <v>0.34395372161634241</v>
      </c>
      <c r="X2264" s="246">
        <f t="shared" ca="1" si="346"/>
        <v>1.5446700235176574</v>
      </c>
      <c r="Y2264" s="246">
        <f t="shared" ca="1" si="347"/>
        <v>2.6492299382558793</v>
      </c>
      <c r="Z2264" s="4">
        <f t="shared" ca="1" si="348"/>
        <v>0.58306378061490238</v>
      </c>
      <c r="AA2264" s="4">
        <f t="shared" ca="1" si="349"/>
        <v>0.79714842975032041</v>
      </c>
    </row>
    <row r="2265" spans="1:27" x14ac:dyDescent="0.25">
      <c r="A2265">
        <v>2233</v>
      </c>
      <c r="B2265" s="176">
        <f ca="1">OFFSET(InputPriceData!B$15,CalculationsAndCharts!$A2265+$A$11,0,1,1)</f>
        <v>38317</v>
      </c>
      <c r="C2265" s="3">
        <f ca="1">OFFSET(InputPriceData!G$15,CalculationsAndCharts!$A2265+$A$11,IF($C$7,8,0),1,1)</f>
        <v>15487700</v>
      </c>
      <c r="D2265" s="4">
        <f ca="1">OFFSET(InputPriceData!C$15,CalculationsAndCharts!$A2265+$A$11,IF($C$7,8,0),1,1)</f>
        <v>97.8</v>
      </c>
      <c r="E2265" s="4">
        <f ca="1">OFFSET(InputPriceData!D$15,CalculationsAndCharts!$A2265+$A$11,IF($C$7,8,0),1,1)</f>
        <v>98.19</v>
      </c>
      <c r="F2265" s="4">
        <f ca="1">OFFSET(InputPriceData!E$15,CalculationsAndCharts!$A2265+$A$11,IF($C$7,8,0),1,1)</f>
        <v>97.63</v>
      </c>
      <c r="G2265" s="4">
        <f ca="1">OFFSET(InputPriceData!F$15,CalculationsAndCharts!$A2265+$A$11,IF($C$7,8,0),1,1)</f>
        <v>97.67</v>
      </c>
      <c r="H2265" s="138"/>
      <c r="I2265" s="138"/>
      <c r="O2265" s="246">
        <f t="shared" ca="1" si="340"/>
        <v>0.93297580297634219</v>
      </c>
      <c r="P2265" s="246">
        <f t="shared" ca="1" si="341"/>
        <v>1.7772084933273802</v>
      </c>
      <c r="Q2265" s="246">
        <f t="shared" ca="1" si="343"/>
        <v>2.6732895441532585</v>
      </c>
      <c r="R2265" s="4">
        <f t="shared" ca="1" si="344"/>
        <v>0.66480209643370136</v>
      </c>
      <c r="S2265" s="4">
        <f t="shared" ca="1" si="342"/>
        <v>0.97902813530011612</v>
      </c>
      <c r="W2265" s="246">
        <f t="shared" ca="1" si="345"/>
        <v>0.93297580297634219</v>
      </c>
      <c r="X2265" s="246">
        <f t="shared" ca="1" si="346"/>
        <v>1.7772084933273802</v>
      </c>
      <c r="Y2265" s="246">
        <f t="shared" ca="1" si="347"/>
        <v>2.6732895441532585</v>
      </c>
      <c r="Z2265" s="4">
        <f t="shared" ca="1" si="348"/>
        <v>0.66480209643370136</v>
      </c>
      <c r="AA2265" s="4">
        <f t="shared" ca="1" si="349"/>
        <v>0.84112850028883912</v>
      </c>
    </row>
    <row r="2266" spans="1:27" x14ac:dyDescent="0.25">
      <c r="A2266">
        <v>2234</v>
      </c>
      <c r="B2266" s="176">
        <f ca="1">OFFSET(InputPriceData!B$15,CalculationsAndCharts!$A2266+$A$11,0,1,1)</f>
        <v>38315</v>
      </c>
      <c r="C2266" s="3">
        <f ca="1">OFFSET(InputPriceData!G$15,CalculationsAndCharts!$A2266+$A$11,IF($C$7,8,0),1,1)</f>
        <v>29724800</v>
      </c>
      <c r="D2266" s="4">
        <f ca="1">OFFSET(InputPriceData!C$15,CalculationsAndCharts!$A2266+$A$11,IF($C$7,8,0),1,1)</f>
        <v>97.61</v>
      </c>
      <c r="E2266" s="4">
        <f ca="1">OFFSET(InputPriceData!D$15,CalculationsAndCharts!$A2266+$A$11,IF($C$7,8,0),1,1)</f>
        <v>97.87</v>
      </c>
      <c r="F2266" s="4">
        <f ca="1">OFFSET(InputPriceData!E$15,CalculationsAndCharts!$A2266+$A$11,IF($C$7,8,0),1,1)</f>
        <v>97.43</v>
      </c>
      <c r="G2266" s="4">
        <f ca="1">OFFSET(InputPriceData!F$15,CalculationsAndCharts!$A2266+$A$11,IF($C$7,8,0),1,1)</f>
        <v>97.75</v>
      </c>
      <c r="H2266" s="138"/>
      <c r="I2266" s="138"/>
      <c r="O2266" s="246">
        <f t="shared" ca="1" si="340"/>
        <v>1.1982728808921581</v>
      </c>
      <c r="P2266" s="246">
        <f t="shared" ca="1" si="341"/>
        <v>1.9994996086599421</v>
      </c>
      <c r="Q2266" s="246">
        <f t="shared" ca="1" si="343"/>
        <v>2.6975676530305335</v>
      </c>
      <c r="R2266" s="4">
        <f t="shared" ca="1" si="344"/>
        <v>0.74122315576168796</v>
      </c>
      <c r="S2266" s="4">
        <f t="shared" ca="1" si="342"/>
        <v>0.984477433038213</v>
      </c>
      <c r="W2266" s="246">
        <f t="shared" ca="1" si="345"/>
        <v>1.1982728808921581</v>
      </c>
      <c r="X2266" s="246">
        <f t="shared" ca="1" si="346"/>
        <v>1.9994996086599421</v>
      </c>
      <c r="Y2266" s="246">
        <f t="shared" ca="1" si="347"/>
        <v>2.6975676530305335</v>
      </c>
      <c r="Z2266" s="4">
        <f t="shared" ca="1" si="348"/>
        <v>0.74122315576168796</v>
      </c>
      <c r="AA2266" s="4">
        <f t="shared" ca="1" si="349"/>
        <v>0.88024111648485104</v>
      </c>
    </row>
    <row r="2267" spans="1:27" x14ac:dyDescent="0.25">
      <c r="A2267">
        <v>2235</v>
      </c>
      <c r="B2267" s="176">
        <f ca="1">OFFSET(InputPriceData!B$15,CalculationsAndCharts!$A2267+$A$11,0,1,1)</f>
        <v>38314</v>
      </c>
      <c r="C2267" s="3">
        <f ca="1">OFFSET(InputPriceData!G$15,CalculationsAndCharts!$A2267+$A$11,IF($C$7,8,0),1,1)</f>
        <v>41968800</v>
      </c>
      <c r="D2267" s="4">
        <f ca="1">OFFSET(InputPriceData!C$15,CalculationsAndCharts!$A2267+$A$11,IF($C$7,8,0),1,1)</f>
        <v>97.33</v>
      </c>
      <c r="E2267" s="4">
        <f ca="1">OFFSET(InputPriceData!D$15,CalculationsAndCharts!$A2267+$A$11,IF($C$7,8,0),1,1)</f>
        <v>97.6</v>
      </c>
      <c r="F2267" s="4">
        <f ca="1">OFFSET(InputPriceData!E$15,CalculationsAndCharts!$A2267+$A$11,IF($C$7,8,0),1,1)</f>
        <v>96.87</v>
      </c>
      <c r="G2267" s="4">
        <f ca="1">OFFSET(InputPriceData!F$15,CalculationsAndCharts!$A2267+$A$11,IF($C$7,8,0),1,1)</f>
        <v>97.52</v>
      </c>
      <c r="H2267" s="138"/>
      <c r="I2267" s="138"/>
      <c r="O2267" s="246">
        <f t="shared" ca="1" si="340"/>
        <v>1.1615071835575368</v>
      </c>
      <c r="P2267" s="246">
        <f t="shared" ca="1" si="341"/>
        <v>2.231053341725139</v>
      </c>
      <c r="Q2267" s="246">
        <f t="shared" ca="1" si="343"/>
        <v>2.7220662492739995</v>
      </c>
      <c r="R2267" s="4">
        <f t="shared" ca="1" si="344"/>
        <v>0.81961757628793264</v>
      </c>
      <c r="S2267" s="4">
        <f t="shared" ca="1" si="342"/>
        <v>0.98961920871929299</v>
      </c>
      <c r="W2267" s="246">
        <f t="shared" ca="1" si="345"/>
        <v>1.1615071835575368</v>
      </c>
      <c r="X2267" s="246">
        <f t="shared" ca="1" si="346"/>
        <v>2.231053341725139</v>
      </c>
      <c r="Y2267" s="246">
        <f t="shared" ca="1" si="347"/>
        <v>2.7220662492739995</v>
      </c>
      <c r="Z2267" s="4">
        <f t="shared" ca="1" si="348"/>
        <v>0.81961757628793264</v>
      </c>
      <c r="AA2267" s="4">
        <f t="shared" ca="1" si="349"/>
        <v>0.91849252832590966</v>
      </c>
    </row>
    <row r="2268" spans="1:27" x14ac:dyDescent="0.25">
      <c r="A2268">
        <v>2236</v>
      </c>
      <c r="B2268" s="176">
        <f ca="1">OFFSET(InputPriceData!B$15,CalculationsAndCharts!$A2268+$A$11,0,1,1)</f>
        <v>38313</v>
      </c>
      <c r="C2268" s="3">
        <f ca="1">OFFSET(InputPriceData!G$15,CalculationsAndCharts!$A2268+$A$11,IF($C$7,8,0),1,1)</f>
        <v>37560200</v>
      </c>
      <c r="D2268" s="4">
        <f ca="1">OFFSET(InputPriceData!C$15,CalculationsAndCharts!$A2268+$A$11,IF($C$7,8,0),1,1)</f>
        <v>96.7</v>
      </c>
      <c r="E2268" s="4">
        <f ca="1">OFFSET(InputPriceData!D$15,CalculationsAndCharts!$A2268+$A$11,IF($C$7,8,0),1,1)</f>
        <v>97.49</v>
      </c>
      <c r="F2268" s="4">
        <f ca="1">OFFSET(InputPriceData!E$15,CalculationsAndCharts!$A2268+$A$11,IF($C$7,8,0),1,1)</f>
        <v>96.59</v>
      </c>
      <c r="G2268" s="4">
        <f ca="1">OFFSET(InputPriceData!F$15,CalculationsAndCharts!$A2268+$A$11,IF($C$7,8,0),1,1)</f>
        <v>97.37</v>
      </c>
      <c r="H2268" s="138"/>
      <c r="I2268" s="138"/>
      <c r="O2268" s="246">
        <f t="shared" ca="1" si="340"/>
        <v>1.2026026463323753</v>
      </c>
      <c r="P2268" s="246">
        <f t="shared" ca="1" si="341"/>
        <v>2.4625994303011547</v>
      </c>
      <c r="Q2268" s="246">
        <f t="shared" ca="1" si="343"/>
        <v>2.7467873352916241</v>
      </c>
      <c r="R2268" s="4">
        <f t="shared" ca="1" si="344"/>
        <v>0.89653807510354733</v>
      </c>
      <c r="S2268" s="4">
        <f t="shared" ca="1" si="342"/>
        <v>0.99427401484687972</v>
      </c>
      <c r="W2268" s="246">
        <f t="shared" ca="1" si="345"/>
        <v>1.2026026463323753</v>
      </c>
      <c r="X2268" s="246">
        <f t="shared" ca="1" si="346"/>
        <v>2.4625994303011547</v>
      </c>
      <c r="Y2268" s="246">
        <f t="shared" ca="1" si="347"/>
        <v>2.7467873352916241</v>
      </c>
      <c r="Z2268" s="4">
        <f t="shared" ca="1" si="348"/>
        <v>0.89653807510354733</v>
      </c>
      <c r="AA2268" s="4">
        <f t="shared" ca="1" si="349"/>
        <v>0.9543085094548962</v>
      </c>
    </row>
    <row r="2269" spans="1:27" x14ac:dyDescent="0.25">
      <c r="A2269">
        <v>2237</v>
      </c>
      <c r="B2269" s="176">
        <f ca="1">OFFSET(InputPriceData!B$15,CalculationsAndCharts!$A2269+$A$11,0,1,1)</f>
        <v>38310</v>
      </c>
      <c r="C2269" s="3">
        <f ca="1">OFFSET(InputPriceData!G$15,CalculationsAndCharts!$A2269+$A$11,IF($C$7,8,0),1,1)</f>
        <v>54276500</v>
      </c>
      <c r="D2269" s="4">
        <f ca="1">OFFSET(InputPriceData!C$15,CalculationsAndCharts!$A2269+$A$11,IF($C$7,8,0),1,1)</f>
        <v>97.97</v>
      </c>
      <c r="E2269" s="4">
        <f ca="1">OFFSET(InputPriceData!D$15,CalculationsAndCharts!$A2269+$A$11,IF($C$7,8,0),1,1)</f>
        <v>97.98</v>
      </c>
      <c r="F2269" s="4">
        <f ca="1">OFFSET(InputPriceData!E$15,CalculationsAndCharts!$A2269+$A$11,IF($C$7,8,0),1,1)</f>
        <v>96.68</v>
      </c>
      <c r="G2269" s="4">
        <f ca="1">OFFSET(InputPriceData!F$15,CalculationsAndCharts!$A2269+$A$11,IF($C$7,8,0),1,1)</f>
        <v>96.91</v>
      </c>
      <c r="H2269" s="138"/>
      <c r="I2269" s="138"/>
      <c r="O2269" s="246">
        <f t="shared" ca="1" si="340"/>
        <v>0.92078856647387841</v>
      </c>
      <c r="P2269" s="246">
        <f t="shared" ca="1" si="341"/>
        <v>2.665872418895797</v>
      </c>
      <c r="Q2269" s="246">
        <f t="shared" ca="1" si="343"/>
        <v>2.7717329316767145</v>
      </c>
      <c r="R2269" s="4">
        <f t="shared" ca="1" si="344"/>
        <v>0.96180710213055087</v>
      </c>
      <c r="S2269" s="4">
        <f t="shared" ca="1" si="342"/>
        <v>0.99795281102181477</v>
      </c>
      <c r="W2269" s="246">
        <f t="shared" ca="1" si="345"/>
        <v>0.92078856647387841</v>
      </c>
      <c r="X2269" s="246">
        <f t="shared" ca="1" si="346"/>
        <v>2.665872418895797</v>
      </c>
      <c r="Y2269" s="246">
        <f t="shared" ca="1" si="347"/>
        <v>2.7717329316767145</v>
      </c>
      <c r="Z2269" s="4">
        <f t="shared" ca="1" si="348"/>
        <v>0.96180710213055087</v>
      </c>
      <c r="AA2269" s="4">
        <f t="shared" ca="1" si="349"/>
        <v>0.98345102857726674</v>
      </c>
    </row>
    <row r="2270" spans="1:27" x14ac:dyDescent="0.25">
      <c r="A2270">
        <v>2238</v>
      </c>
      <c r="B2270" s="176">
        <f ca="1">OFFSET(InputPriceData!B$15,CalculationsAndCharts!$A2270+$A$11,0,1,1)</f>
        <v>38309</v>
      </c>
      <c r="C2270" s="3">
        <f ca="1">OFFSET(InputPriceData!G$15,CalculationsAndCharts!$A2270+$A$11,IF($C$7,8,0),1,1)</f>
        <v>31854300</v>
      </c>
      <c r="D2270" s="4">
        <f ca="1">OFFSET(InputPriceData!C$15,CalculationsAndCharts!$A2270+$A$11,IF($C$7,8,0),1,1)</f>
        <v>97.83</v>
      </c>
      <c r="E2270" s="4">
        <f ca="1">OFFSET(InputPriceData!D$15,CalculationsAndCharts!$A2270+$A$11,IF($C$7,8,0),1,1)</f>
        <v>98.05</v>
      </c>
      <c r="F2270" s="4">
        <f ca="1">OFFSET(InputPriceData!E$15,CalculationsAndCharts!$A2270+$A$11,IF($C$7,8,0),1,1)</f>
        <v>97.58</v>
      </c>
      <c r="G2270" s="4">
        <f ca="1">OFFSET(InputPriceData!F$15,CalculationsAndCharts!$A2270+$A$11,IF($C$7,8,0),1,1)</f>
        <v>98</v>
      </c>
      <c r="H2270" s="138"/>
      <c r="I2270" s="138"/>
      <c r="O2270" s="246">
        <f t="shared" ca="1" si="340"/>
        <v>2.232111143531025</v>
      </c>
      <c r="P2270" s="246">
        <f t="shared" ca="1" si="341"/>
        <v>2.7851863796379019</v>
      </c>
      <c r="Q2270" s="246">
        <f t="shared" ca="1" si="343"/>
        <v>2.7969050773730721</v>
      </c>
      <c r="R2270" s="4">
        <f t="shared" ca="1" si="344"/>
        <v>0.99581011961043142</v>
      </c>
      <c r="S2270" s="4">
        <f t="shared" ca="1" si="342"/>
        <v>0.99977904144743535</v>
      </c>
      <c r="W2270" s="246">
        <f t="shared" ca="1" si="345"/>
        <v>2.232111143531025</v>
      </c>
      <c r="X2270" s="246">
        <f t="shared" ca="1" si="346"/>
        <v>2.7851863796379019</v>
      </c>
      <c r="Y2270" s="246">
        <f t="shared" ca="1" si="347"/>
        <v>2.7969050773730721</v>
      </c>
      <c r="Z2270" s="4">
        <f t="shared" ca="1" si="348"/>
        <v>0.99581011961043142</v>
      </c>
      <c r="AA2270" s="4">
        <f t="shared" ca="1" si="349"/>
        <v>0.9982021847957081</v>
      </c>
    </row>
    <row r="2271" spans="1:27" x14ac:dyDescent="0.25">
      <c r="A2271">
        <v>2239</v>
      </c>
      <c r="B2271" s="176">
        <f ca="1">OFFSET(InputPriceData!B$15,CalculationsAndCharts!$A2271+$A$11,0,1,1)</f>
        <v>38308</v>
      </c>
      <c r="C2271" s="3">
        <f ca="1">OFFSET(InputPriceData!G$15,CalculationsAndCharts!$A2271+$A$11,IF($C$7,8,0),1,1)</f>
        <v>54494000</v>
      </c>
      <c r="D2271" s="4">
        <f ca="1">OFFSET(InputPriceData!C$15,CalculationsAndCharts!$A2271+$A$11,IF($C$7,8,0),1,1)</f>
        <v>97.69</v>
      </c>
      <c r="E2271" s="4">
        <f ca="1">OFFSET(InputPriceData!D$15,CalculationsAndCharts!$A2271+$A$11,IF($C$7,8,0),1,1)</f>
        <v>98.32</v>
      </c>
      <c r="F2271" s="4">
        <f ca="1">OFFSET(InputPriceData!E$15,CalculationsAndCharts!$A2271+$A$11,IF($C$7,8,0),1,1)</f>
        <v>97.44</v>
      </c>
      <c r="G2271" s="4">
        <f ca="1">OFFSET(InputPriceData!F$15,CalculationsAndCharts!$A2271+$A$11,IF($C$7,8,0),1,1)</f>
        <v>97.86</v>
      </c>
      <c r="H2271" s="138"/>
      <c r="I2271" s="138"/>
      <c r="O2271" s="246">
        <f t="shared" ca="1" si="340"/>
        <v>2.3741778645047993</v>
      </c>
      <c r="P2271" s="246">
        <f t="shared" ca="1" si="341"/>
        <v>2.822305829841647</v>
      </c>
      <c r="Q2271" s="246">
        <f t="shared" ca="1" si="343"/>
        <v>2.822305829841647</v>
      </c>
      <c r="R2271" s="4">
        <f t="shared" ca="1" si="344"/>
        <v>1</v>
      </c>
      <c r="S2271" s="4">
        <f t="shared" ca="1" si="342"/>
        <v>1</v>
      </c>
      <c r="W2271" s="246">
        <f t="shared" ca="1" si="345"/>
        <v>2.3741778645047993</v>
      </c>
      <c r="X2271" s="246">
        <f t="shared" ca="1" si="346"/>
        <v>2.822305829841647</v>
      </c>
      <c r="Y2271" s="246">
        <f t="shared" ca="1" si="347"/>
        <v>2.822305829841647</v>
      </c>
      <c r="Z2271" s="4">
        <f t="shared" ca="1" si="348"/>
        <v>1</v>
      </c>
      <c r="AA2271" s="4">
        <f t="shared" ca="1" si="349"/>
        <v>1</v>
      </c>
    </row>
    <row r="2272" spans="1:27" x14ac:dyDescent="0.25">
      <c r="A2272">
        <v>2240</v>
      </c>
      <c r="B2272" s="176">
        <f ca="1">OFFSET(InputPriceData!B$15,CalculationsAndCharts!$A2272+$A$11,0,1,1)</f>
        <v>38307</v>
      </c>
      <c r="C2272" s="3">
        <f ca="1">OFFSET(InputPriceData!G$15,CalculationsAndCharts!$A2272+$A$11,IF($C$7,8,0),1,1)</f>
        <v>40028700</v>
      </c>
      <c r="D2272" s="4">
        <f ca="1">OFFSET(InputPriceData!C$15,CalculationsAndCharts!$A2272+$A$11,IF($C$7,8,0),1,1)</f>
        <v>97.69</v>
      </c>
      <c r="E2272" s="4">
        <f ca="1">OFFSET(InputPriceData!D$15,CalculationsAndCharts!$A2272+$A$11,IF($C$7,8,0),1,1)</f>
        <v>97.73</v>
      </c>
      <c r="F2272" s="4">
        <f ca="1">OFFSET(InputPriceData!E$15,CalculationsAndCharts!$A2272+$A$11,IF($C$7,8,0),1,1)</f>
        <v>97.17</v>
      </c>
      <c r="G2272" s="4">
        <f ca="1">OFFSET(InputPriceData!F$15,CalculationsAndCharts!$A2272+$A$11,IF($C$7,8,0),1,1)</f>
        <v>97.29</v>
      </c>
      <c r="H2272" s="138"/>
      <c r="I2272" s="138"/>
      <c r="O2272" s="246">
        <f t="shared" ca="1" si="340"/>
        <v>2.074786011799294</v>
      </c>
      <c r="P2272" s="246">
        <f t="shared" ca="1" si="341"/>
        <v>2.8162213730462868</v>
      </c>
      <c r="Q2272" s="246">
        <f t="shared" ca="1" si="343"/>
        <v>2.8162213730462868</v>
      </c>
      <c r="R2272" s="4">
        <f t="shared" ca="1" si="344"/>
        <v>1</v>
      </c>
      <c r="S2272" s="4">
        <f t="shared" ca="1" si="342"/>
        <v>1</v>
      </c>
      <c r="W2272" s="246">
        <f t="shared" ca="1" si="345"/>
        <v>2.074786011799294</v>
      </c>
      <c r="X2272" s="246">
        <f t="shared" ca="1" si="346"/>
        <v>2.8162213730462868</v>
      </c>
      <c r="Y2272" s="246">
        <f t="shared" ca="1" si="347"/>
        <v>2.8162213730462868</v>
      </c>
      <c r="Z2272" s="4">
        <f t="shared" ca="1" si="348"/>
        <v>1</v>
      </c>
      <c r="AA2272" s="4">
        <f t="shared" ca="1" si="349"/>
        <v>1</v>
      </c>
    </row>
    <row r="2273" spans="1:27" x14ac:dyDescent="0.25">
      <c r="A2273">
        <v>2241</v>
      </c>
      <c r="B2273" s="176">
        <f ca="1">OFFSET(InputPriceData!B$15,CalculationsAndCharts!$A2273+$A$11,0,1,1)</f>
        <v>38306</v>
      </c>
      <c r="C2273" s="3">
        <f ca="1">OFFSET(InputPriceData!G$15,CalculationsAndCharts!$A2273+$A$11,IF($C$7,8,0),1,1)</f>
        <v>35297900</v>
      </c>
      <c r="D2273" s="4">
        <f ca="1">OFFSET(InputPriceData!C$15,CalculationsAndCharts!$A2273+$A$11,IF($C$7,8,0),1,1)</f>
        <v>97.8</v>
      </c>
      <c r="E2273" s="4">
        <f ca="1">OFFSET(InputPriceData!D$15,CalculationsAndCharts!$A2273+$A$11,IF($C$7,8,0),1,1)</f>
        <v>98.02</v>
      </c>
      <c r="F2273" s="4">
        <f ca="1">OFFSET(InputPriceData!E$15,CalculationsAndCharts!$A2273+$A$11,IF($C$7,8,0),1,1)</f>
        <v>97.58</v>
      </c>
      <c r="G2273" s="4">
        <f ca="1">OFFSET(InputPriceData!F$15,CalculationsAndCharts!$A2273+$A$11,IF($C$7,8,0),1,1)</f>
        <v>97.99</v>
      </c>
      <c r="H2273" s="138"/>
      <c r="I2273" s="138"/>
      <c r="O2273" s="246">
        <f t="shared" ref="O2273:O2336" ca="1" si="350">$N$38*(G2273-2*G2274+G2275)+2*$N$36*O2274-$N$37*O2275</f>
        <v>3.0716470490954633</v>
      </c>
      <c r="P2273" s="246">
        <f t="shared" ref="P2273:P2336" ca="1" si="351">$N$41*(O2273+O2274)/2+$N$42*P2274+$N$43*P2275</f>
        <v>2.733828082909179</v>
      </c>
      <c r="Q2273" s="246">
        <f t="shared" ca="1" si="343"/>
        <v>2.733828082909179</v>
      </c>
      <c r="R2273" s="4">
        <f t="shared" ca="1" si="344"/>
        <v>1</v>
      </c>
      <c r="S2273" s="4">
        <f t="shared" ref="S2273:S2336" ca="1" si="352">(R2273+$A$21)/($A$21*R2273+1)</f>
        <v>1</v>
      </c>
      <c r="W2273" s="246">
        <f t="shared" ca="1" si="345"/>
        <v>3.0716470490954633</v>
      </c>
      <c r="X2273" s="246">
        <f t="shared" ca="1" si="346"/>
        <v>2.733828082909179</v>
      </c>
      <c r="Y2273" s="246">
        <f t="shared" ca="1" si="347"/>
        <v>2.733828082909179</v>
      </c>
      <c r="Z2273" s="4">
        <f t="shared" ca="1" si="348"/>
        <v>1</v>
      </c>
      <c r="AA2273" s="4">
        <f t="shared" ca="1" si="349"/>
        <v>1</v>
      </c>
    </row>
    <row r="2274" spans="1:27" x14ac:dyDescent="0.25">
      <c r="A2274">
        <v>2242</v>
      </c>
      <c r="B2274" s="176">
        <f ca="1">OFFSET(InputPriceData!B$15,CalculationsAndCharts!$A2274+$A$11,0,1,1)</f>
        <v>38303</v>
      </c>
      <c r="C2274" s="3">
        <f ca="1">OFFSET(InputPriceData!G$15,CalculationsAndCharts!$A2274+$A$11,IF($C$7,8,0),1,1)</f>
        <v>55583700</v>
      </c>
      <c r="D2274" s="4">
        <f ca="1">OFFSET(InputPriceData!C$15,CalculationsAndCharts!$A2274+$A$11,IF($C$7,8,0),1,1)</f>
        <v>97.08</v>
      </c>
      <c r="E2274" s="4">
        <f ca="1">OFFSET(InputPriceData!D$15,CalculationsAndCharts!$A2274+$A$11,IF($C$7,8,0),1,1)</f>
        <v>97.92</v>
      </c>
      <c r="F2274" s="4">
        <f ca="1">OFFSET(InputPriceData!E$15,CalculationsAndCharts!$A2274+$A$11,IF($C$7,8,0),1,1)</f>
        <v>96.84</v>
      </c>
      <c r="G2274" s="4">
        <f ca="1">OFFSET(InputPriceData!F$15,CalculationsAndCharts!$A2274+$A$11,IF($C$7,8,0),1,1)</f>
        <v>97.75</v>
      </c>
      <c r="H2274" s="138"/>
      <c r="I2274" s="138"/>
      <c r="O2274" s="246">
        <f t="shared" ca="1" si="350"/>
        <v>3.1716190049385311</v>
      </c>
      <c r="P2274" s="246">
        <f t="shared" ca="1" si="351"/>
        <v>2.5855659694535102</v>
      </c>
      <c r="Q2274" s="246">
        <f t="shared" ref="Q2274:Q2337" ca="1" si="353">IF(ABS(P2274)&gt;(Q2275*0.991),ABS(P2274),(Q2275*0.991))</f>
        <v>2.5855659694535102</v>
      </c>
      <c r="R2274" s="4">
        <f t="shared" ref="R2274:R2337" ca="1" si="354">IF(Q2274&gt;0,P2274/Q2274,R2275)</f>
        <v>1</v>
      </c>
      <c r="S2274" s="4">
        <f t="shared" ca="1" si="352"/>
        <v>1</v>
      </c>
      <c r="W2274" s="246">
        <f t="shared" ref="W2274:W2337" ca="1" si="355">$V$38*(G2274-2*G2275+G2276)+2*$V$36*W2275-$V$37*W2276</f>
        <v>3.1716190049385311</v>
      </c>
      <c r="X2274" s="246">
        <f t="shared" ref="X2274:X2337" ca="1" si="356">$V$41*(W2274+W2275)/2+$V$42*X2275+$V$43*X2276</f>
        <v>2.5855659694535102</v>
      </c>
      <c r="Y2274" s="246">
        <f t="shared" ref="Y2274:Y2337" ca="1" si="357">IF(ABS(X2274)&gt;(Y2275*0.991),ABS(X2274),(Y2275*0.991))</f>
        <v>2.5855659694535102</v>
      </c>
      <c r="Z2274" s="4">
        <f t="shared" ref="Z2274:Z2337" ca="1" si="358">IF(Y2274&gt;0,X2274/Y2274,Z2275)</f>
        <v>1</v>
      </c>
      <c r="AA2274" s="4">
        <f t="shared" ref="AA2274:AA2337" ca="1" si="359">(Z2274+$A$26)/($A$26*Z2274+1)</f>
        <v>1</v>
      </c>
    </row>
    <row r="2275" spans="1:27" x14ac:dyDescent="0.25">
      <c r="A2275">
        <v>2243</v>
      </c>
      <c r="B2275" s="176">
        <f ca="1">OFFSET(InputPriceData!B$15,CalculationsAndCharts!$A2275+$A$11,0,1,1)</f>
        <v>38302</v>
      </c>
      <c r="C2275" s="3">
        <f ca="1">OFFSET(InputPriceData!G$15,CalculationsAndCharts!$A2275+$A$11,IF($C$7,8,0),1,1)</f>
        <v>37863200</v>
      </c>
      <c r="D2275" s="4">
        <f ca="1">OFFSET(InputPriceData!C$15,CalculationsAndCharts!$A2275+$A$11,IF($C$7,8,0),1,1)</f>
        <v>96.42</v>
      </c>
      <c r="E2275" s="4">
        <f ca="1">OFFSET(InputPriceData!D$15,CalculationsAndCharts!$A2275+$A$11,IF($C$7,8,0),1,1)</f>
        <v>97.19</v>
      </c>
      <c r="F2275" s="4">
        <f ca="1">OFFSET(InputPriceData!E$15,CalculationsAndCharts!$A2275+$A$11,IF($C$7,8,0),1,1)</f>
        <v>96.35</v>
      </c>
      <c r="G2275" s="4">
        <f ca="1">OFFSET(InputPriceData!F$15,CalculationsAndCharts!$A2275+$A$11,IF($C$7,8,0),1,1)</f>
        <v>96.98</v>
      </c>
      <c r="H2275" s="138"/>
      <c r="I2275" s="138"/>
      <c r="O2275" s="246">
        <f t="shared" ca="1" si="350"/>
        <v>2.7199780321657681</v>
      </c>
      <c r="P2275" s="246">
        <f t="shared" ca="1" si="351"/>
        <v>2.4204313653799199</v>
      </c>
      <c r="Q2275" s="246">
        <f t="shared" ca="1" si="353"/>
        <v>2.4204313653799199</v>
      </c>
      <c r="R2275" s="4">
        <f t="shared" ca="1" si="354"/>
        <v>1</v>
      </c>
      <c r="S2275" s="4">
        <f t="shared" ca="1" si="352"/>
        <v>1</v>
      </c>
      <c r="W2275" s="246">
        <f t="shared" ca="1" si="355"/>
        <v>2.7199780321657681</v>
      </c>
      <c r="X2275" s="246">
        <f t="shared" ca="1" si="356"/>
        <v>2.4204313653799199</v>
      </c>
      <c r="Y2275" s="246">
        <f t="shared" ca="1" si="357"/>
        <v>2.4204313653799199</v>
      </c>
      <c r="Z2275" s="4">
        <f t="shared" ca="1" si="358"/>
        <v>1</v>
      </c>
      <c r="AA2275" s="4">
        <f t="shared" ca="1" si="359"/>
        <v>1</v>
      </c>
    </row>
    <row r="2276" spans="1:27" x14ac:dyDescent="0.25">
      <c r="A2276">
        <v>2244</v>
      </c>
      <c r="B2276" s="176">
        <f ca="1">OFFSET(InputPriceData!B$15,CalculationsAndCharts!$A2276+$A$11,0,1,1)</f>
        <v>38301</v>
      </c>
      <c r="C2276" s="3">
        <f ca="1">OFFSET(InputPriceData!G$15,CalculationsAndCharts!$A2276+$A$11,IF($C$7,8,0),1,1)</f>
        <v>45265400</v>
      </c>
      <c r="D2276" s="4">
        <f ca="1">OFFSET(InputPriceData!C$15,CalculationsAndCharts!$A2276+$A$11,IF($C$7,8,0),1,1)</f>
        <v>96.32</v>
      </c>
      <c r="E2276" s="4">
        <f ca="1">OFFSET(InputPriceData!D$15,CalculationsAndCharts!$A2276+$A$11,IF($C$7,8,0),1,1)</f>
        <v>96.73</v>
      </c>
      <c r="F2276" s="4">
        <f ca="1">OFFSET(InputPriceData!E$15,CalculationsAndCharts!$A2276+$A$11,IF($C$7,8,0),1,1)</f>
        <v>96.08</v>
      </c>
      <c r="G2276" s="4">
        <f ca="1">OFFSET(InputPriceData!F$15,CalculationsAndCharts!$A2276+$A$11,IF($C$7,8,0),1,1)</f>
        <v>96.25</v>
      </c>
      <c r="H2276" s="138"/>
      <c r="I2276" s="138"/>
      <c r="O2276" s="246">
        <f t="shared" ca="1" si="350"/>
        <v>2.2625827749763916</v>
      </c>
      <c r="P2276" s="246">
        <f t="shared" ca="1" si="351"/>
        <v>2.2276696180247884</v>
      </c>
      <c r="Q2276" s="246">
        <f t="shared" ca="1" si="353"/>
        <v>2.2276696180247884</v>
      </c>
      <c r="R2276" s="4">
        <f t="shared" ca="1" si="354"/>
        <v>1</v>
      </c>
      <c r="S2276" s="4">
        <f t="shared" ca="1" si="352"/>
        <v>1</v>
      </c>
      <c r="W2276" s="246">
        <f t="shared" ca="1" si="355"/>
        <v>2.2625827749763916</v>
      </c>
      <c r="X2276" s="246">
        <f t="shared" ca="1" si="356"/>
        <v>2.2276696180247884</v>
      </c>
      <c r="Y2276" s="246">
        <f t="shared" ca="1" si="357"/>
        <v>2.2276696180247884</v>
      </c>
      <c r="Z2276" s="4">
        <f t="shared" ca="1" si="358"/>
        <v>1</v>
      </c>
      <c r="AA2276" s="4">
        <f t="shared" ca="1" si="359"/>
        <v>1</v>
      </c>
    </row>
    <row r="2277" spans="1:27" x14ac:dyDescent="0.25">
      <c r="A2277">
        <v>2245</v>
      </c>
      <c r="B2277" s="176">
        <f ca="1">OFFSET(InputPriceData!B$15,CalculationsAndCharts!$A2277+$A$11,0,1,1)</f>
        <v>38300</v>
      </c>
      <c r="C2277" s="3">
        <f ca="1">OFFSET(InputPriceData!G$15,CalculationsAndCharts!$A2277+$A$11,IF($C$7,8,0),1,1)</f>
        <v>44658100</v>
      </c>
      <c r="D2277" s="4">
        <f ca="1">OFFSET(InputPriceData!C$15,CalculationsAndCharts!$A2277+$A$11,IF($C$7,8,0),1,1)</f>
        <v>96.34</v>
      </c>
      <c r="E2277" s="4">
        <f ca="1">OFFSET(InputPriceData!D$15,CalculationsAndCharts!$A2277+$A$11,IF($C$7,8,0),1,1)</f>
        <v>96.69</v>
      </c>
      <c r="F2277" s="4">
        <f ca="1">OFFSET(InputPriceData!E$15,CalculationsAndCharts!$A2277+$A$11,IF($C$7,8,0),1,1)</f>
        <v>96.08</v>
      </c>
      <c r="G2277" s="4">
        <f ca="1">OFFSET(InputPriceData!F$15,CalculationsAndCharts!$A2277+$A$11,IF($C$7,8,0),1,1)</f>
        <v>96.18</v>
      </c>
      <c r="H2277" s="138"/>
      <c r="I2277" s="138"/>
      <c r="O2277" s="246">
        <f t="shared" ca="1" si="350"/>
        <v>2.4483349007689466</v>
      </c>
      <c r="P2277" s="246">
        <f t="shared" ca="1" si="351"/>
        <v>1.9595795631709376</v>
      </c>
      <c r="Q2277" s="246">
        <f t="shared" ca="1" si="353"/>
        <v>1.9595795631709376</v>
      </c>
      <c r="R2277" s="4">
        <f t="shared" ca="1" si="354"/>
        <v>1</v>
      </c>
      <c r="S2277" s="4">
        <f t="shared" ca="1" si="352"/>
        <v>1</v>
      </c>
      <c r="W2277" s="246">
        <f t="shared" ca="1" si="355"/>
        <v>2.4483349007689466</v>
      </c>
      <c r="X2277" s="246">
        <f t="shared" ca="1" si="356"/>
        <v>1.9595795631709376</v>
      </c>
      <c r="Y2277" s="246">
        <f t="shared" ca="1" si="357"/>
        <v>1.9595795631709376</v>
      </c>
      <c r="Z2277" s="4">
        <f t="shared" ca="1" si="358"/>
        <v>1</v>
      </c>
      <c r="AA2277" s="4">
        <f t="shared" ca="1" si="359"/>
        <v>1</v>
      </c>
    </row>
    <row r="2278" spans="1:27" x14ac:dyDescent="0.25">
      <c r="A2278">
        <v>2246</v>
      </c>
      <c r="B2278" s="176">
        <f ca="1">OFFSET(InputPriceData!B$15,CalculationsAndCharts!$A2278+$A$11,0,1,1)</f>
        <v>38299</v>
      </c>
      <c r="C2278" s="3">
        <f ca="1">OFFSET(InputPriceData!G$15,CalculationsAndCharts!$A2278+$A$11,IF($C$7,8,0),1,1)</f>
        <v>33863800</v>
      </c>
      <c r="D2278" s="4">
        <f ca="1">OFFSET(InputPriceData!C$15,CalculationsAndCharts!$A2278+$A$11,IF($C$7,8,0),1,1)</f>
        <v>96.26</v>
      </c>
      <c r="E2278" s="4">
        <f ca="1">OFFSET(InputPriceData!D$15,CalculationsAndCharts!$A2278+$A$11,IF($C$7,8,0),1,1)</f>
        <v>96.47</v>
      </c>
      <c r="F2278" s="4">
        <f ca="1">OFFSET(InputPriceData!E$15,CalculationsAndCharts!$A2278+$A$11,IF($C$7,8,0),1,1)</f>
        <v>96.05</v>
      </c>
      <c r="G2278" s="4">
        <f ca="1">OFFSET(InputPriceData!F$15,CalculationsAndCharts!$A2278+$A$11,IF($C$7,8,0),1,1)</f>
        <v>96.37</v>
      </c>
      <c r="H2278" s="138"/>
      <c r="I2278" s="138"/>
      <c r="O2278" s="246">
        <f t="shared" ca="1" si="350"/>
        <v>2.9182445228366443</v>
      </c>
      <c r="P2278" s="246">
        <f t="shared" ca="1" si="351"/>
        <v>1.5903282726354544</v>
      </c>
      <c r="Q2278" s="246">
        <f t="shared" ca="1" si="353"/>
        <v>1.5903282726354544</v>
      </c>
      <c r="R2278" s="4">
        <f t="shared" ca="1" si="354"/>
        <v>1</v>
      </c>
      <c r="S2278" s="4">
        <f t="shared" ca="1" si="352"/>
        <v>1</v>
      </c>
      <c r="W2278" s="246">
        <f t="shared" ca="1" si="355"/>
        <v>2.9182445228366443</v>
      </c>
      <c r="X2278" s="246">
        <f t="shared" ca="1" si="356"/>
        <v>1.5903282726354544</v>
      </c>
      <c r="Y2278" s="246">
        <f t="shared" ca="1" si="357"/>
        <v>1.5903282726354544</v>
      </c>
      <c r="Z2278" s="4">
        <f t="shared" ca="1" si="358"/>
        <v>1</v>
      </c>
      <c r="AA2278" s="4">
        <f t="shared" ca="1" si="359"/>
        <v>1</v>
      </c>
    </row>
    <row r="2279" spans="1:27" x14ac:dyDescent="0.25">
      <c r="A2279">
        <v>2247</v>
      </c>
      <c r="B2279" s="176">
        <f ca="1">OFFSET(InputPriceData!B$15,CalculationsAndCharts!$A2279+$A$11,0,1,1)</f>
        <v>38296</v>
      </c>
      <c r="C2279" s="3">
        <f ca="1">OFFSET(InputPriceData!G$15,CalculationsAndCharts!$A2279+$A$11,IF($C$7,8,0),1,1)</f>
        <v>63287200</v>
      </c>
      <c r="D2279" s="4">
        <f ca="1">OFFSET(InputPriceData!C$15,CalculationsAndCharts!$A2279+$A$11,IF($C$7,8,0),1,1)</f>
        <v>96.32</v>
      </c>
      <c r="E2279" s="4">
        <f ca="1">OFFSET(InputPriceData!D$15,CalculationsAndCharts!$A2279+$A$11,IF($C$7,8,0),1,1)</f>
        <v>96.81</v>
      </c>
      <c r="F2279" s="4">
        <f ca="1">OFFSET(InputPriceData!E$15,CalculationsAndCharts!$A2279+$A$11,IF($C$7,8,0),1,1)</f>
        <v>95.86</v>
      </c>
      <c r="G2279" s="4">
        <f ca="1">OFFSET(InputPriceData!F$15,CalculationsAndCharts!$A2279+$A$11,IF($C$7,8,0),1,1)</f>
        <v>96.51</v>
      </c>
      <c r="H2279" s="138"/>
      <c r="I2279" s="138"/>
      <c r="O2279" s="246">
        <f t="shared" ca="1" si="350"/>
        <v>3.3735056405966244</v>
      </c>
      <c r="P2279" s="246">
        <f t="shared" ca="1" si="351"/>
        <v>1.1492236434969532</v>
      </c>
      <c r="Q2279" s="246">
        <f t="shared" ca="1" si="353"/>
        <v>1.3250896875269187</v>
      </c>
      <c r="R2279" s="4">
        <f t="shared" ca="1" si="354"/>
        <v>0.86727989381745685</v>
      </c>
      <c r="S2279" s="4">
        <f t="shared" ca="1" si="352"/>
        <v>0.99254612539786613</v>
      </c>
      <c r="W2279" s="246">
        <f t="shared" ca="1" si="355"/>
        <v>3.3735056405966244</v>
      </c>
      <c r="X2279" s="246">
        <f t="shared" ca="1" si="356"/>
        <v>1.1492236434969532</v>
      </c>
      <c r="Y2279" s="246">
        <f t="shared" ca="1" si="357"/>
        <v>1.3250896875269187</v>
      </c>
      <c r="Z2279" s="4">
        <f t="shared" ca="1" si="358"/>
        <v>0.86727989381745685</v>
      </c>
      <c r="AA2279" s="4">
        <f t="shared" ca="1" si="359"/>
        <v>0.94087804829074673</v>
      </c>
    </row>
    <row r="2280" spans="1:27" x14ac:dyDescent="0.25">
      <c r="A2280">
        <v>2248</v>
      </c>
      <c r="B2280" s="176">
        <f ca="1">OFFSET(InputPriceData!B$15,CalculationsAndCharts!$A2280+$A$11,0,1,1)</f>
        <v>38295</v>
      </c>
      <c r="C2280" s="3">
        <f ca="1">OFFSET(InputPriceData!G$15,CalculationsAndCharts!$A2280+$A$11,IF($C$7,8,0),1,1)</f>
        <v>55350300</v>
      </c>
      <c r="D2280" s="4">
        <f ca="1">OFFSET(InputPriceData!C$15,CalculationsAndCharts!$A2280+$A$11,IF($C$7,8,0),1,1)</f>
        <v>94.44</v>
      </c>
      <c r="E2280" s="4">
        <f ca="1">OFFSET(InputPriceData!D$15,CalculationsAndCharts!$A2280+$A$11,IF($C$7,8,0),1,1)</f>
        <v>96</v>
      </c>
      <c r="F2280" s="4">
        <f ca="1">OFFSET(InputPriceData!E$15,CalculationsAndCharts!$A2280+$A$11,IF($C$7,8,0),1,1)</f>
        <v>94.36</v>
      </c>
      <c r="G2280" s="4">
        <f ca="1">OFFSET(InputPriceData!F$15,CalculationsAndCharts!$A2280+$A$11,IF($C$7,8,0),1,1)</f>
        <v>95.9</v>
      </c>
      <c r="H2280" s="138"/>
      <c r="I2280" s="138"/>
      <c r="O2280" s="246">
        <f t="shared" ca="1" si="350"/>
        <v>3.0796483088603903</v>
      </c>
      <c r="P2280" s="246">
        <f t="shared" ca="1" si="351"/>
        <v>0.70742010065073402</v>
      </c>
      <c r="Q2280" s="246">
        <f t="shared" ca="1" si="353"/>
        <v>1.3371238017426021</v>
      </c>
      <c r="R2280" s="4">
        <f t="shared" ca="1" si="354"/>
        <v>0.52906103363711809</v>
      </c>
      <c r="S2280" s="4">
        <f t="shared" ca="1" si="352"/>
        <v>0.96809691471371118</v>
      </c>
      <c r="W2280" s="246">
        <f t="shared" ca="1" si="355"/>
        <v>3.0796483088603903</v>
      </c>
      <c r="X2280" s="246">
        <f t="shared" ca="1" si="356"/>
        <v>0.70742010065073402</v>
      </c>
      <c r="Y2280" s="246">
        <f t="shared" ca="1" si="357"/>
        <v>1.3371238017426021</v>
      </c>
      <c r="Z2280" s="4">
        <f t="shared" ca="1" si="358"/>
        <v>0.52906103363711809</v>
      </c>
      <c r="AA2280" s="4">
        <f t="shared" ca="1" si="359"/>
        <v>0.76678962830401964</v>
      </c>
    </row>
    <row r="2281" spans="1:27" x14ac:dyDescent="0.25">
      <c r="A2281">
        <v>2249</v>
      </c>
      <c r="B2281" s="176">
        <f ca="1">OFFSET(InputPriceData!B$15,CalculationsAndCharts!$A2281+$A$11,0,1,1)</f>
        <v>38294</v>
      </c>
      <c r="C2281" s="3">
        <f ca="1">OFFSET(InputPriceData!G$15,CalculationsAndCharts!$A2281+$A$11,IF($C$7,8,0),1,1)</f>
        <v>76960200</v>
      </c>
      <c r="D2281" s="4">
        <f ca="1">OFFSET(InputPriceData!C$15,CalculationsAndCharts!$A2281+$A$11,IF($C$7,8,0),1,1)</f>
        <v>94.65</v>
      </c>
      <c r="E2281" s="4">
        <f ca="1">OFFSET(InputPriceData!D$15,CalculationsAndCharts!$A2281+$A$11,IF($C$7,8,0),1,1)</f>
        <v>94.92</v>
      </c>
      <c r="F2281" s="4">
        <f ca="1">OFFSET(InputPriceData!E$15,CalculationsAndCharts!$A2281+$A$11,IF($C$7,8,0),1,1)</f>
        <v>94</v>
      </c>
      <c r="G2281" s="4">
        <f ca="1">OFFSET(InputPriceData!F$15,CalculationsAndCharts!$A2281+$A$11,IF($C$7,8,0),1,1)</f>
        <v>94.61</v>
      </c>
      <c r="H2281" s="138"/>
      <c r="I2281" s="138"/>
      <c r="O2281" s="246">
        <f t="shared" ca="1" si="350"/>
        <v>2.0408712635348776</v>
      </c>
      <c r="P2281" s="246">
        <f t="shared" ca="1" si="351"/>
        <v>0.32890265348063041</v>
      </c>
      <c r="Q2281" s="246">
        <f t="shared" ca="1" si="353"/>
        <v>1.3492672066020204</v>
      </c>
      <c r="R2281" s="4">
        <f t="shared" ca="1" si="354"/>
        <v>0.24376391264183705</v>
      </c>
      <c r="S2281" s="4">
        <f t="shared" ca="1" si="352"/>
        <v>0.93798230061401866</v>
      </c>
      <c r="W2281" s="246">
        <f t="shared" ca="1" si="355"/>
        <v>2.0408712635348776</v>
      </c>
      <c r="X2281" s="246">
        <f t="shared" ca="1" si="356"/>
        <v>0.32890265348063041</v>
      </c>
      <c r="Y2281" s="246">
        <f t="shared" ca="1" si="357"/>
        <v>1.3492672066020204</v>
      </c>
      <c r="Z2281" s="4">
        <f t="shared" ca="1" si="358"/>
        <v>0.24376391264183705</v>
      </c>
      <c r="AA2281" s="4">
        <f t="shared" ca="1" si="359"/>
        <v>0.58657006683019242</v>
      </c>
    </row>
    <row r="2282" spans="1:27" x14ac:dyDescent="0.25">
      <c r="A2282">
        <v>2250</v>
      </c>
      <c r="B2282" s="176">
        <f ca="1">OFFSET(InputPriceData!B$15,CalculationsAndCharts!$A2282+$A$11,0,1,1)</f>
        <v>38293</v>
      </c>
      <c r="C2282" s="3">
        <f ca="1">OFFSET(InputPriceData!G$15,CalculationsAndCharts!$A2282+$A$11,IF($C$7,8,0),1,1)</f>
        <v>56210000</v>
      </c>
      <c r="D2282" s="4">
        <f ca="1">OFFSET(InputPriceData!C$15,CalculationsAndCharts!$A2282+$A$11,IF($C$7,8,0),1,1)</f>
        <v>93.54</v>
      </c>
      <c r="E2282" s="4">
        <f ca="1">OFFSET(InputPriceData!D$15,CalculationsAndCharts!$A2282+$A$11,IF($C$7,8,0),1,1)</f>
        <v>94.28</v>
      </c>
      <c r="F2282" s="4">
        <f ca="1">OFFSET(InputPriceData!E$15,CalculationsAndCharts!$A2282+$A$11,IF($C$7,8,0),1,1)</f>
        <v>93.17</v>
      </c>
      <c r="G2282" s="4">
        <f ca="1">OFFSET(InputPriceData!F$15,CalculationsAndCharts!$A2282+$A$11,IF($C$7,8,0),1,1)</f>
        <v>93.44</v>
      </c>
      <c r="H2282" s="138"/>
      <c r="I2282" s="138"/>
      <c r="O2282" s="246">
        <f t="shared" ca="1" si="350"/>
        <v>1.0268486644370389</v>
      </c>
      <c r="P2282" s="246">
        <f t="shared" ca="1" si="351"/>
        <v>1.3606914761191913E-2</v>
      </c>
      <c r="Q2282" s="246">
        <f t="shared" ca="1" si="353"/>
        <v>1.3615208946539055</v>
      </c>
      <c r="R2282" s="4">
        <f t="shared" ca="1" si="354"/>
        <v>9.9939081468527514E-3</v>
      </c>
      <c r="S2282" s="4">
        <f t="shared" ca="1" si="352"/>
        <v>0.9018819156251936</v>
      </c>
      <c r="W2282" s="246">
        <f t="shared" ca="1" si="355"/>
        <v>1.0268486644370389</v>
      </c>
      <c r="X2282" s="246">
        <f t="shared" ca="1" si="356"/>
        <v>1.3606914761191913E-2</v>
      </c>
      <c r="Y2282" s="246">
        <f t="shared" ca="1" si="357"/>
        <v>1.3615208946539055</v>
      </c>
      <c r="Z2282" s="4">
        <f t="shared" ca="1" si="358"/>
        <v>9.9939081468527514E-3</v>
      </c>
      <c r="AA2282" s="4">
        <f t="shared" ca="1" si="359"/>
        <v>0.40836145738851054</v>
      </c>
    </row>
    <row r="2283" spans="1:27" x14ac:dyDescent="0.25">
      <c r="A2283">
        <v>2251</v>
      </c>
      <c r="B2283" s="176">
        <f ca="1">OFFSET(InputPriceData!B$15,CalculationsAndCharts!$A2283+$A$11,0,1,1)</f>
        <v>38292</v>
      </c>
      <c r="C2283" s="3">
        <f ca="1">OFFSET(InputPriceData!G$15,CalculationsAndCharts!$A2283+$A$11,IF($C$7,8,0),1,1)</f>
        <v>36720900</v>
      </c>
      <c r="D2283" s="4">
        <f ca="1">OFFSET(InputPriceData!C$15,CalculationsAndCharts!$A2283+$A$11,IF($C$7,8,0),1,1)</f>
        <v>93.44</v>
      </c>
      <c r="E2283" s="4">
        <f ca="1">OFFSET(InputPriceData!D$15,CalculationsAndCharts!$A2283+$A$11,IF($C$7,8,0),1,1)</f>
        <v>93.67</v>
      </c>
      <c r="F2283" s="4">
        <f ca="1">OFFSET(InputPriceData!E$15,CalculationsAndCharts!$A2283+$A$11,IF($C$7,8,0),1,1)</f>
        <v>93.14</v>
      </c>
      <c r="G2283" s="4">
        <f ca="1">OFFSET(InputPriceData!F$15,CalculationsAndCharts!$A2283+$A$11,IF($C$7,8,0),1,1)</f>
        <v>93.4</v>
      </c>
      <c r="H2283" s="138"/>
      <c r="I2283" s="138"/>
      <c r="O2283" s="246">
        <f t="shared" ca="1" si="350"/>
        <v>1.0983894478178198</v>
      </c>
      <c r="P2283" s="246">
        <f t="shared" ca="1" si="351"/>
        <v>-0.29072122013688617</v>
      </c>
      <c r="Q2283" s="246">
        <f t="shared" ca="1" si="353"/>
        <v>1.373885867461055</v>
      </c>
      <c r="R2283" s="4">
        <f t="shared" ca="1" si="354"/>
        <v>-0.21160507362532219</v>
      </c>
      <c r="S2283" s="4">
        <f t="shared" ca="1" si="352"/>
        <v>0.8503369845802774</v>
      </c>
      <c r="W2283" s="246">
        <f t="shared" ca="1" si="355"/>
        <v>1.0983894478178198</v>
      </c>
      <c r="X2283" s="246">
        <f t="shared" ca="1" si="356"/>
        <v>-0.29072122013688617</v>
      </c>
      <c r="Y2283" s="246">
        <f t="shared" ca="1" si="357"/>
        <v>1.373885867461055</v>
      </c>
      <c r="Z2283" s="4">
        <f t="shared" ca="1" si="358"/>
        <v>-0.21160507362532219</v>
      </c>
      <c r="AA2283" s="4">
        <f t="shared" ca="1" si="359"/>
        <v>0.20581557427364269</v>
      </c>
    </row>
    <row r="2284" spans="1:27" x14ac:dyDescent="0.25">
      <c r="A2284">
        <v>2252</v>
      </c>
      <c r="B2284" s="176">
        <f ca="1">OFFSET(InputPriceData!B$15,CalculationsAndCharts!$A2284+$A$11,0,1,1)</f>
        <v>38289</v>
      </c>
      <c r="C2284" s="3">
        <f ca="1">OFFSET(InputPriceData!G$15,CalculationsAndCharts!$A2284+$A$11,IF($C$7,8,0),1,1)</f>
        <v>48820200</v>
      </c>
      <c r="D2284" s="4">
        <f ca="1">OFFSET(InputPriceData!C$15,CalculationsAndCharts!$A2284+$A$11,IF($C$7,8,0),1,1)</f>
        <v>93.08</v>
      </c>
      <c r="E2284" s="4">
        <f ca="1">OFFSET(InputPriceData!D$15,CalculationsAndCharts!$A2284+$A$11,IF($C$7,8,0),1,1)</f>
        <v>93.51</v>
      </c>
      <c r="F2284" s="4">
        <f ca="1">OFFSET(InputPriceData!E$15,CalculationsAndCharts!$A2284+$A$11,IF($C$7,8,0),1,1)</f>
        <v>92.9</v>
      </c>
      <c r="G2284" s="4">
        <f ca="1">OFFSET(InputPriceData!F$15,CalculationsAndCharts!$A2284+$A$11,IF($C$7,8,0),1,1)</f>
        <v>93.15</v>
      </c>
      <c r="H2284" s="138"/>
      <c r="I2284" s="138"/>
      <c r="O2284" s="246">
        <f t="shared" ca="1" si="350"/>
        <v>0.95466101724248009</v>
      </c>
      <c r="P2284" s="246">
        <f t="shared" ca="1" si="351"/>
        <v>-0.59851253072631672</v>
      </c>
      <c r="Q2284" s="246">
        <f t="shared" ca="1" si="353"/>
        <v>1.3863631356821948</v>
      </c>
      <c r="R2284" s="4">
        <f t="shared" ca="1" si="354"/>
        <v>-0.43171411250184721</v>
      </c>
      <c r="S2284" s="4">
        <f t="shared" ca="1" si="352"/>
        <v>0.76585215101159343</v>
      </c>
      <c r="W2284" s="246">
        <f t="shared" ca="1" si="355"/>
        <v>0.95466101724248009</v>
      </c>
      <c r="X2284" s="246">
        <f t="shared" ca="1" si="356"/>
        <v>-0.59851253072631672</v>
      </c>
      <c r="Y2284" s="246">
        <f t="shared" ca="1" si="357"/>
        <v>1.3863631356821948</v>
      </c>
      <c r="Z2284" s="4">
        <f t="shared" ca="1" si="358"/>
        <v>-0.43171411250184721</v>
      </c>
      <c r="AA2284" s="4">
        <f t="shared" ca="1" si="359"/>
        <v>-3.8333811458977421E-2</v>
      </c>
    </row>
    <row r="2285" spans="1:27" x14ac:dyDescent="0.25">
      <c r="A2285">
        <v>2253</v>
      </c>
      <c r="B2285" s="176">
        <f ca="1">OFFSET(InputPriceData!B$15,CalculationsAndCharts!$A2285+$A$11,0,1,1)</f>
        <v>38288</v>
      </c>
      <c r="C2285" s="3">
        <f ca="1">OFFSET(InputPriceData!G$15,CalculationsAndCharts!$A2285+$A$11,IF($C$7,8,0),1,1)</f>
        <v>54413300</v>
      </c>
      <c r="D2285" s="4">
        <f ca="1">OFFSET(InputPriceData!C$15,CalculationsAndCharts!$A2285+$A$11,IF($C$7,8,0),1,1)</f>
        <v>92.8</v>
      </c>
      <c r="E2285" s="4">
        <f ca="1">OFFSET(InputPriceData!D$15,CalculationsAndCharts!$A2285+$A$11,IF($C$7,8,0),1,1)</f>
        <v>93.44</v>
      </c>
      <c r="F2285" s="4">
        <f ca="1">OFFSET(InputPriceData!E$15,CalculationsAndCharts!$A2285+$A$11,IF($C$7,8,0),1,1)</f>
        <v>92.56</v>
      </c>
      <c r="G2285" s="4">
        <f ca="1">OFFSET(InputPriceData!F$15,CalculationsAndCharts!$A2285+$A$11,IF($C$7,8,0),1,1)</f>
        <v>93.16</v>
      </c>
      <c r="H2285" s="138"/>
      <c r="I2285" s="138"/>
      <c r="O2285" s="246">
        <f t="shared" ca="1" si="350"/>
        <v>1.0675513521022706</v>
      </c>
      <c r="P2285" s="246">
        <f t="shared" ca="1" si="351"/>
        <v>-0.87822907671511374</v>
      </c>
      <c r="Q2285" s="246">
        <f t="shared" ca="1" si="353"/>
        <v>1.3989537191545862</v>
      </c>
      <c r="R2285" s="4">
        <f t="shared" ca="1" si="354"/>
        <v>-0.62777564739299874</v>
      </c>
      <c r="S2285" s="4">
        <f t="shared" ca="1" si="352"/>
        <v>0.6258003511057767</v>
      </c>
      <c r="W2285" s="246">
        <f t="shared" ca="1" si="355"/>
        <v>1.0675513521022706</v>
      </c>
      <c r="X2285" s="246">
        <f t="shared" ca="1" si="356"/>
        <v>-0.87822907671511374</v>
      </c>
      <c r="Y2285" s="246">
        <f t="shared" ca="1" si="357"/>
        <v>1.3989537191545862</v>
      </c>
      <c r="Z2285" s="4">
        <f t="shared" ca="1" si="358"/>
        <v>-0.62777564739299874</v>
      </c>
      <c r="AA2285" s="4">
        <f t="shared" ca="1" si="359"/>
        <v>-0.30415111185236665</v>
      </c>
    </row>
    <row r="2286" spans="1:27" x14ac:dyDescent="0.25">
      <c r="A2286">
        <v>2254</v>
      </c>
      <c r="B2286" s="176">
        <f ca="1">OFFSET(InputPriceData!B$15,CalculationsAndCharts!$A2286+$A$11,0,1,1)</f>
        <v>38287</v>
      </c>
      <c r="C2286" s="3">
        <f ca="1">OFFSET(InputPriceData!G$15,CalculationsAndCharts!$A2286+$A$11,IF($C$7,8,0),1,1)</f>
        <v>73896000</v>
      </c>
      <c r="D2286" s="4">
        <f ca="1">OFFSET(InputPriceData!C$15,CalculationsAndCharts!$A2286+$A$11,IF($C$7,8,0),1,1)</f>
        <v>91.65</v>
      </c>
      <c r="E2286" s="4">
        <f ca="1">OFFSET(InputPriceData!D$15,CalculationsAndCharts!$A2286+$A$11,IF($C$7,8,0),1,1)</f>
        <v>93.06</v>
      </c>
      <c r="F2286" s="4">
        <f ca="1">OFFSET(InputPriceData!E$15,CalculationsAndCharts!$A2286+$A$11,IF($C$7,8,0),1,1)</f>
        <v>91.43</v>
      </c>
      <c r="G2286" s="4">
        <f ca="1">OFFSET(InputPriceData!F$15,CalculationsAndCharts!$A2286+$A$11,IF($C$7,8,0),1,1)</f>
        <v>92.88</v>
      </c>
      <c r="H2286" s="138"/>
      <c r="I2286" s="138"/>
      <c r="O2286" s="246">
        <f t="shared" ca="1" si="350"/>
        <v>0.8854028683112225</v>
      </c>
      <c r="P2286" s="246">
        <f t="shared" ca="1" si="351"/>
        <v>-1.0816062676130338</v>
      </c>
      <c r="Q2286" s="246">
        <f t="shared" ca="1" si="353"/>
        <v>1.4116586469773826</v>
      </c>
      <c r="R2286" s="4">
        <f t="shared" ca="1" si="354"/>
        <v>-0.76619533336118406</v>
      </c>
      <c r="S2286" s="4">
        <f t="shared" ca="1" si="352"/>
        <v>0.43103812991905988</v>
      </c>
      <c r="W2286" s="246">
        <f t="shared" ca="1" si="355"/>
        <v>0.8854028683112225</v>
      </c>
      <c r="X2286" s="246">
        <f t="shared" ca="1" si="356"/>
        <v>-1.0816062676130338</v>
      </c>
      <c r="Y2286" s="246">
        <f t="shared" ca="1" si="357"/>
        <v>1.4116586469773826</v>
      </c>
      <c r="Z2286" s="4">
        <f t="shared" ca="1" si="358"/>
        <v>-0.76619533336118406</v>
      </c>
      <c r="AA2286" s="4">
        <f t="shared" ca="1" si="359"/>
        <v>-0.52802276462765663</v>
      </c>
    </row>
    <row r="2287" spans="1:27" x14ac:dyDescent="0.25">
      <c r="A2287">
        <v>2255</v>
      </c>
      <c r="B2287" s="176">
        <f ca="1">OFFSET(InputPriceData!B$15,CalculationsAndCharts!$A2287+$A$11,0,1,1)</f>
        <v>38286</v>
      </c>
      <c r="C2287" s="3">
        <f ca="1">OFFSET(InputPriceData!G$15,CalculationsAndCharts!$A2287+$A$11,IF($C$7,8,0),1,1)</f>
        <v>54337400</v>
      </c>
      <c r="D2287" s="4">
        <f ca="1">OFFSET(InputPriceData!C$15,CalculationsAndCharts!$A2287+$A$11,IF($C$7,8,0),1,1)</f>
        <v>90.62</v>
      </c>
      <c r="E2287" s="4">
        <f ca="1">OFFSET(InputPriceData!D$15,CalculationsAndCharts!$A2287+$A$11,IF($C$7,8,0),1,1)</f>
        <v>91.83</v>
      </c>
      <c r="F2287" s="4">
        <f ca="1">OFFSET(InputPriceData!E$15,CalculationsAndCharts!$A2287+$A$11,IF($C$7,8,0),1,1)</f>
        <v>90.41</v>
      </c>
      <c r="G2287" s="4">
        <f ca="1">OFFSET(InputPriceData!F$15,CalculationsAndCharts!$A2287+$A$11,IF($C$7,8,0),1,1)</f>
        <v>91.78</v>
      </c>
      <c r="H2287" s="138"/>
      <c r="I2287" s="138"/>
      <c r="O2287" s="246">
        <f t="shared" ca="1" si="350"/>
        <v>-0.17318611405346651</v>
      </c>
      <c r="P2287" s="246">
        <f t="shared" ca="1" si="351"/>
        <v>-1.1451586183748734</v>
      </c>
      <c r="Q2287" s="246">
        <f t="shared" ca="1" si="353"/>
        <v>1.4244789575957444</v>
      </c>
      <c r="R2287" s="4">
        <f t="shared" ca="1" si="354"/>
        <v>-0.80391402924455146</v>
      </c>
      <c r="S2287" s="4">
        <f t="shared" ca="1" si="352"/>
        <v>0.34753647098331347</v>
      </c>
      <c r="W2287" s="246">
        <f t="shared" ca="1" si="355"/>
        <v>-0.17318611405346651</v>
      </c>
      <c r="X2287" s="246">
        <f t="shared" ca="1" si="356"/>
        <v>-1.1451586183748734</v>
      </c>
      <c r="Y2287" s="246">
        <f t="shared" ca="1" si="357"/>
        <v>1.4244789575957444</v>
      </c>
      <c r="Z2287" s="4">
        <f t="shared" ca="1" si="358"/>
        <v>-0.80391402924455146</v>
      </c>
      <c r="AA2287" s="4">
        <f t="shared" ca="1" si="359"/>
        <v>-0.59536196308587663</v>
      </c>
    </row>
    <row r="2288" spans="1:27" x14ac:dyDescent="0.25">
      <c r="A2288">
        <v>2256</v>
      </c>
      <c r="B2288" s="176">
        <f ca="1">OFFSET(InputPriceData!B$15,CalculationsAndCharts!$A2288+$A$11,0,1,1)</f>
        <v>38285</v>
      </c>
      <c r="C2288" s="3">
        <f ca="1">OFFSET(InputPriceData!G$15,CalculationsAndCharts!$A2288+$A$11,IF($C$7,8,0),1,1)</f>
        <v>43990900</v>
      </c>
      <c r="D2288" s="4">
        <f ca="1">OFFSET(InputPriceData!C$15,CalculationsAndCharts!$A2288+$A$11,IF($C$7,8,0),1,1)</f>
        <v>90.31</v>
      </c>
      <c r="E2288" s="4">
        <f ca="1">OFFSET(InputPriceData!D$15,CalculationsAndCharts!$A2288+$A$11,IF($C$7,8,0),1,1)</f>
        <v>90.61</v>
      </c>
      <c r="F2288" s="4">
        <f ca="1">OFFSET(InputPriceData!E$15,CalculationsAndCharts!$A2288+$A$11,IF($C$7,8,0),1,1)</f>
        <v>89.98</v>
      </c>
      <c r="G2288" s="4">
        <f ca="1">OFFSET(InputPriceData!F$15,CalculationsAndCharts!$A2288+$A$11,IF($C$7,8,0),1,1)</f>
        <v>90.4</v>
      </c>
      <c r="H2288" s="138"/>
      <c r="I2288" s="138"/>
      <c r="O2288" s="246">
        <f t="shared" ca="1" si="350"/>
        <v>-1.6226726845691892</v>
      </c>
      <c r="P2288" s="246">
        <f t="shared" ca="1" si="351"/>
        <v>-1.0592888373867875</v>
      </c>
      <c r="Q2288" s="246">
        <f t="shared" ca="1" si="353"/>
        <v>1.4374156988857159</v>
      </c>
      <c r="R2288" s="4">
        <f t="shared" ca="1" si="354"/>
        <v>-0.73693979981431101</v>
      </c>
      <c r="S2288" s="4">
        <f t="shared" ca="1" si="352"/>
        <v>0.48421136184491476</v>
      </c>
      <c r="W2288" s="246">
        <f t="shared" ca="1" si="355"/>
        <v>-1.6226726845691892</v>
      </c>
      <c r="X2288" s="246">
        <f t="shared" ca="1" si="356"/>
        <v>-1.0592888373867875</v>
      </c>
      <c r="Y2288" s="246">
        <f t="shared" ca="1" si="357"/>
        <v>1.4374156988857159</v>
      </c>
      <c r="Z2288" s="4">
        <f t="shared" ca="1" si="358"/>
        <v>-0.73693979981431101</v>
      </c>
      <c r="AA2288" s="4">
        <f t="shared" ca="1" si="359"/>
        <v>-0.47777693549378497</v>
      </c>
    </row>
    <row r="2289" spans="1:27" x14ac:dyDescent="0.25">
      <c r="A2289">
        <v>2257</v>
      </c>
      <c r="B2289" s="176">
        <f ca="1">OFFSET(InputPriceData!B$15,CalculationsAndCharts!$A2289+$A$11,0,1,1)</f>
        <v>38282</v>
      </c>
      <c r="C2289" s="3">
        <f ca="1">OFFSET(InputPriceData!G$15,CalculationsAndCharts!$A2289+$A$11,IF($C$7,8,0),1,1)</f>
        <v>48752400</v>
      </c>
      <c r="D2289" s="4">
        <f ca="1">OFFSET(InputPriceData!C$15,CalculationsAndCharts!$A2289+$A$11,IF($C$7,8,0),1,1)</f>
        <v>91.5</v>
      </c>
      <c r="E2289" s="4">
        <f ca="1">OFFSET(InputPriceData!D$15,CalculationsAndCharts!$A2289+$A$11,IF($C$7,8,0),1,1)</f>
        <v>91.55</v>
      </c>
      <c r="F2289" s="4">
        <f ca="1">OFFSET(InputPriceData!E$15,CalculationsAndCharts!$A2289+$A$11,IF($C$7,8,0),1,1)</f>
        <v>90.4</v>
      </c>
      <c r="G2289" s="4">
        <f ca="1">OFFSET(InputPriceData!F$15,CalculationsAndCharts!$A2289+$A$11,IF($C$7,8,0),1,1)</f>
        <v>90.51</v>
      </c>
      <c r="H2289" s="138"/>
      <c r="I2289" s="138"/>
      <c r="O2289" s="246">
        <f t="shared" ca="1" si="350"/>
        <v>-1.6450546847860408</v>
      </c>
      <c r="P2289" s="246">
        <f t="shared" ca="1" si="351"/>
        <v>-0.90551377531516497</v>
      </c>
      <c r="Q2289" s="246">
        <f t="shared" ca="1" si="353"/>
        <v>1.4504699282398748</v>
      </c>
      <c r="R2289" s="4">
        <f t="shared" ca="1" si="354"/>
        <v>-0.62428993368652153</v>
      </c>
      <c r="S2289" s="4">
        <f t="shared" ca="1" si="352"/>
        <v>0.62927524999370255</v>
      </c>
      <c r="W2289" s="246">
        <f t="shared" ca="1" si="355"/>
        <v>-1.6450546847860408</v>
      </c>
      <c r="X2289" s="246">
        <f t="shared" ca="1" si="356"/>
        <v>-0.90551377531516497</v>
      </c>
      <c r="Y2289" s="246">
        <f t="shared" ca="1" si="357"/>
        <v>1.4504699282398748</v>
      </c>
      <c r="Z2289" s="4">
        <f t="shared" ca="1" si="358"/>
        <v>-0.62428993368652153</v>
      </c>
      <c r="AA2289" s="4">
        <f t="shared" ca="1" si="359"/>
        <v>-0.29894003571583566</v>
      </c>
    </row>
    <row r="2290" spans="1:27" x14ac:dyDescent="0.25">
      <c r="A2290">
        <v>2258</v>
      </c>
      <c r="B2290" s="176">
        <f ca="1">OFFSET(InputPriceData!B$15,CalculationsAndCharts!$A2290+$A$11,0,1,1)</f>
        <v>38281</v>
      </c>
      <c r="C2290" s="3">
        <f ca="1">OFFSET(InputPriceData!G$15,CalculationsAndCharts!$A2290+$A$11,IF($C$7,8,0),1,1)</f>
        <v>53218300</v>
      </c>
      <c r="D2290" s="4">
        <f ca="1">OFFSET(InputPriceData!C$15,CalculationsAndCharts!$A2290+$A$11,IF($C$7,8,0),1,1)</f>
        <v>91.17</v>
      </c>
      <c r="E2290" s="4">
        <f ca="1">OFFSET(InputPriceData!D$15,CalculationsAndCharts!$A2290+$A$11,IF($C$7,8,0),1,1)</f>
        <v>91.61</v>
      </c>
      <c r="F2290" s="4">
        <f ca="1">OFFSET(InputPriceData!E$15,CalculationsAndCharts!$A2290+$A$11,IF($C$7,8,0),1,1)</f>
        <v>90.69</v>
      </c>
      <c r="G2290" s="4">
        <f ca="1">OFFSET(InputPriceData!F$15,CalculationsAndCharts!$A2290+$A$11,IF($C$7,8,0),1,1)</f>
        <v>91.54</v>
      </c>
      <c r="H2290" s="138"/>
      <c r="I2290" s="138"/>
      <c r="O2290" s="246">
        <f t="shared" ca="1" si="350"/>
        <v>-0.70384178793986507</v>
      </c>
      <c r="P2290" s="246">
        <f t="shared" ca="1" si="351"/>
        <v>-0.75547340348371328</v>
      </c>
      <c r="Q2290" s="246">
        <f t="shared" ca="1" si="353"/>
        <v>1.4636427126537586</v>
      </c>
      <c r="R2290" s="4">
        <f t="shared" ca="1" si="354"/>
        <v>-0.51615971367353031</v>
      </c>
      <c r="S2290" s="4">
        <f t="shared" ca="1" si="352"/>
        <v>0.71684713888609009</v>
      </c>
      <c r="W2290" s="246">
        <f t="shared" ca="1" si="355"/>
        <v>-0.70384178793986507</v>
      </c>
      <c r="X2290" s="246">
        <f t="shared" ca="1" si="356"/>
        <v>-0.75547340348371328</v>
      </c>
      <c r="Y2290" s="246">
        <f t="shared" ca="1" si="357"/>
        <v>1.4636427126537586</v>
      </c>
      <c r="Z2290" s="4">
        <f t="shared" ca="1" si="358"/>
        <v>-0.51615971367353031</v>
      </c>
      <c r="AA2290" s="4">
        <f t="shared" ca="1" si="359"/>
        <v>-0.14638239085343199</v>
      </c>
    </row>
    <row r="2291" spans="1:27" x14ac:dyDescent="0.25">
      <c r="A2291">
        <v>2259</v>
      </c>
      <c r="B2291" s="176">
        <f ca="1">OFFSET(InputPriceData!B$15,CalculationsAndCharts!$A2291+$A$11,0,1,1)</f>
        <v>38280</v>
      </c>
      <c r="C2291" s="3">
        <f ca="1">OFFSET(InputPriceData!G$15,CalculationsAndCharts!$A2291+$A$11,IF($C$7,8,0),1,1)</f>
        <v>57118500</v>
      </c>
      <c r="D2291" s="4">
        <f ca="1">OFFSET(InputPriceData!C$15,CalculationsAndCharts!$A2291+$A$11,IF($C$7,8,0),1,1)</f>
        <v>90.82</v>
      </c>
      <c r="E2291" s="4">
        <f ca="1">OFFSET(InputPriceData!D$15,CalculationsAndCharts!$A2291+$A$11,IF($C$7,8,0),1,1)</f>
        <v>91.19</v>
      </c>
      <c r="F2291" s="4">
        <f ca="1">OFFSET(InputPriceData!E$15,CalculationsAndCharts!$A2291+$A$11,IF($C$7,8,0),1,1)</f>
        <v>90.31</v>
      </c>
      <c r="G2291" s="4">
        <f ca="1">OFFSET(InputPriceData!F$15,CalculationsAndCharts!$A2291+$A$11,IF($C$7,8,0),1,1)</f>
        <v>90.94</v>
      </c>
      <c r="H2291" s="138"/>
      <c r="I2291" s="138"/>
      <c r="O2291" s="246">
        <f t="shared" ca="1" si="350"/>
        <v>-1.3786037923179806</v>
      </c>
      <c r="P2291" s="246">
        <f t="shared" ca="1" si="351"/>
        <v>-0.5731395212971131</v>
      </c>
      <c r="Q2291" s="246">
        <f t="shared" ca="1" si="353"/>
        <v>1.4769351288130763</v>
      </c>
      <c r="R2291" s="4">
        <f t="shared" ca="1" si="354"/>
        <v>-0.38806005092296147</v>
      </c>
      <c r="S2291" s="4">
        <f t="shared" ca="1" si="352"/>
        <v>0.78669709092624407</v>
      </c>
      <c r="W2291" s="246">
        <f t="shared" ca="1" si="355"/>
        <v>-1.3786037923179806</v>
      </c>
      <c r="X2291" s="246">
        <f t="shared" ca="1" si="356"/>
        <v>-0.5731395212971131</v>
      </c>
      <c r="Y2291" s="246">
        <f t="shared" ca="1" si="357"/>
        <v>1.4769351288130763</v>
      </c>
      <c r="Z2291" s="4">
        <f t="shared" ca="1" si="358"/>
        <v>-0.38806005092296147</v>
      </c>
      <c r="AA2291" s="4">
        <f t="shared" ca="1" si="359"/>
        <v>1.4133864320167522E-2</v>
      </c>
    </row>
    <row r="2292" spans="1:27" x14ac:dyDescent="0.25">
      <c r="A2292">
        <v>2260</v>
      </c>
      <c r="B2292" s="176">
        <f ca="1">OFFSET(InputPriceData!B$15,CalculationsAndCharts!$A2292+$A$11,0,1,1)</f>
        <v>38279</v>
      </c>
      <c r="C2292" s="3">
        <f ca="1">OFFSET(InputPriceData!G$15,CalculationsAndCharts!$A2292+$A$11,IF($C$7,8,0),1,1)</f>
        <v>55851900</v>
      </c>
      <c r="D2292" s="4">
        <f ca="1">OFFSET(InputPriceData!C$15,CalculationsAndCharts!$A2292+$A$11,IF($C$7,8,0),1,1)</f>
        <v>92.17</v>
      </c>
      <c r="E2292" s="4">
        <f ca="1">OFFSET(InputPriceData!D$15,CalculationsAndCharts!$A2292+$A$11,IF($C$7,8,0),1,1)</f>
        <v>92.35</v>
      </c>
      <c r="F2292" s="4">
        <f ca="1">OFFSET(InputPriceData!E$15,CalculationsAndCharts!$A2292+$A$11,IF($C$7,8,0),1,1)</f>
        <v>91</v>
      </c>
      <c r="G2292" s="4">
        <f ca="1">OFFSET(InputPriceData!F$15,CalculationsAndCharts!$A2292+$A$11,IF($C$7,8,0),1,1)</f>
        <v>91.12</v>
      </c>
      <c r="H2292" s="138"/>
      <c r="I2292" s="138"/>
      <c r="O2292" s="246">
        <f t="shared" ca="1" si="350"/>
        <v>-1.297388477645145</v>
      </c>
      <c r="P2292" s="246">
        <f t="shared" ca="1" si="351"/>
        <v>-0.34650164535273165</v>
      </c>
      <c r="Q2292" s="246">
        <f t="shared" ca="1" si="353"/>
        <v>1.4903482631817118</v>
      </c>
      <c r="R2292" s="4">
        <f t="shared" ca="1" si="354"/>
        <v>-0.23249709743210817</v>
      </c>
      <c r="S2292" s="4">
        <f t="shared" ca="1" si="352"/>
        <v>0.84413619654952066</v>
      </c>
      <c r="W2292" s="246">
        <f t="shared" ca="1" si="355"/>
        <v>-1.297388477645145</v>
      </c>
      <c r="X2292" s="246">
        <f t="shared" ca="1" si="356"/>
        <v>-0.34650164535273165</v>
      </c>
      <c r="Y2292" s="246">
        <f t="shared" ca="1" si="357"/>
        <v>1.4903482631817118</v>
      </c>
      <c r="Z2292" s="4">
        <f t="shared" ca="1" si="358"/>
        <v>-0.23249709743210817</v>
      </c>
      <c r="AA2292" s="4">
        <f t="shared" ca="1" si="359"/>
        <v>0.18467771571339436</v>
      </c>
    </row>
    <row r="2293" spans="1:27" x14ac:dyDescent="0.25">
      <c r="A2293">
        <v>2261</v>
      </c>
      <c r="B2293" s="176">
        <f ca="1">OFFSET(InputPriceData!B$15,CalculationsAndCharts!$A2293+$A$11,0,1,1)</f>
        <v>38278</v>
      </c>
      <c r="C2293" s="3">
        <f ca="1">OFFSET(InputPriceData!G$15,CalculationsAndCharts!$A2293+$A$11,IF($C$7,8,0),1,1)</f>
        <v>43535100</v>
      </c>
      <c r="D2293" s="4">
        <f ca="1">OFFSET(InputPriceData!C$15,CalculationsAndCharts!$A2293+$A$11,IF($C$7,8,0),1,1)</f>
        <v>91.25</v>
      </c>
      <c r="E2293" s="4">
        <f ca="1">OFFSET(InputPriceData!D$15,CalculationsAndCharts!$A2293+$A$11,IF($C$7,8,0),1,1)</f>
        <v>92.08</v>
      </c>
      <c r="F2293" s="4">
        <f ca="1">OFFSET(InputPriceData!E$15,CalculationsAndCharts!$A2293+$A$11,IF($C$7,8,0),1,1)</f>
        <v>91.09</v>
      </c>
      <c r="G2293" s="4">
        <f ca="1">OFFSET(InputPriceData!F$15,CalculationsAndCharts!$A2293+$A$11,IF($C$7,8,0),1,1)</f>
        <v>91.9</v>
      </c>
      <c r="H2293" s="138"/>
      <c r="I2293" s="138"/>
      <c r="O2293" s="246">
        <f t="shared" ca="1" si="350"/>
        <v>-0.57837311189712537</v>
      </c>
      <c r="P2293" s="246">
        <f t="shared" ca="1" si="351"/>
        <v>-0.11526916195042347</v>
      </c>
      <c r="Q2293" s="246">
        <f t="shared" ca="1" si="353"/>
        <v>1.5038832120905266</v>
      </c>
      <c r="R2293" s="4">
        <f t="shared" ca="1" si="354"/>
        <v>-7.6647681830419173E-2</v>
      </c>
      <c r="S2293" s="4">
        <f t="shared" ca="1" si="352"/>
        <v>0.88435790302750272</v>
      </c>
      <c r="W2293" s="246">
        <f t="shared" ca="1" si="355"/>
        <v>-0.57837311189712537</v>
      </c>
      <c r="X2293" s="246">
        <f t="shared" ca="1" si="356"/>
        <v>-0.11526916195042347</v>
      </c>
      <c r="Y2293" s="246">
        <f t="shared" ca="1" si="357"/>
        <v>1.5038832120905266</v>
      </c>
      <c r="Z2293" s="4">
        <f t="shared" ca="1" si="358"/>
        <v>-7.6647681830419173E-2</v>
      </c>
      <c r="AA2293" s="4">
        <f t="shared" ca="1" si="359"/>
        <v>0.33357955810343853</v>
      </c>
    </row>
    <row r="2294" spans="1:27" x14ac:dyDescent="0.25">
      <c r="A2294">
        <v>2262</v>
      </c>
      <c r="B2294" s="176">
        <f ca="1">OFFSET(InputPriceData!B$15,CalculationsAndCharts!$A2294+$A$11,0,1,1)</f>
        <v>38275</v>
      </c>
      <c r="C2294" s="3">
        <f ca="1">OFFSET(InputPriceData!G$15,CalculationsAndCharts!$A2294+$A$11,IF($C$7,8,0),1,1)</f>
        <v>63482200</v>
      </c>
      <c r="D2294" s="4">
        <f ca="1">OFFSET(InputPriceData!C$15,CalculationsAndCharts!$A2294+$A$11,IF($C$7,8,0),1,1)</f>
        <v>91.35</v>
      </c>
      <c r="E2294" s="4">
        <f ca="1">OFFSET(InputPriceData!D$15,CalculationsAndCharts!$A2294+$A$11,IF($C$7,8,0),1,1)</f>
        <v>91.94</v>
      </c>
      <c r="F2294" s="4">
        <f ca="1">OFFSET(InputPriceData!E$15,CalculationsAndCharts!$A2294+$A$11,IF($C$7,8,0),1,1)</f>
        <v>90.98</v>
      </c>
      <c r="G2294" s="4">
        <f ca="1">OFFSET(InputPriceData!F$15,CalculationsAndCharts!$A2294+$A$11,IF($C$7,8,0),1,1)</f>
        <v>91.55</v>
      </c>
      <c r="H2294" s="138"/>
      <c r="I2294" s="138"/>
      <c r="O2294" s="246">
        <f t="shared" ca="1" si="350"/>
        <v>-0.97326575988494857</v>
      </c>
      <c r="P2294" s="246">
        <f t="shared" ca="1" si="351"/>
        <v>0.14393498713793762</v>
      </c>
      <c r="Q2294" s="246">
        <f t="shared" ca="1" si="353"/>
        <v>1.5175410818269692</v>
      </c>
      <c r="R2294" s="4">
        <f t="shared" ca="1" si="354"/>
        <v>9.4847506180626193E-2</v>
      </c>
      <c r="S2294" s="4">
        <f t="shared" ca="1" si="352"/>
        <v>0.91660368948718751</v>
      </c>
      <c r="W2294" s="246">
        <f t="shared" ca="1" si="355"/>
        <v>-0.97326575988494857</v>
      </c>
      <c r="X2294" s="246">
        <f t="shared" ca="1" si="356"/>
        <v>0.14393498713793762</v>
      </c>
      <c r="Y2294" s="246">
        <f t="shared" ca="1" si="357"/>
        <v>1.5175410818269692</v>
      </c>
      <c r="Z2294" s="4">
        <f t="shared" ca="1" si="358"/>
        <v>9.4847506180626193E-2</v>
      </c>
      <c r="AA2294" s="4">
        <f t="shared" ca="1" si="359"/>
        <v>0.47675971805853401</v>
      </c>
    </row>
    <row r="2295" spans="1:27" x14ac:dyDescent="0.25">
      <c r="A2295">
        <v>2263</v>
      </c>
      <c r="B2295" s="176">
        <f ca="1">OFFSET(InputPriceData!B$15,CalculationsAndCharts!$A2295+$A$11,0,1,1)</f>
        <v>38274</v>
      </c>
      <c r="C2295" s="3">
        <f ca="1">OFFSET(InputPriceData!G$15,CalculationsAndCharts!$A2295+$A$11,IF($C$7,8,0),1,1)</f>
        <v>64082200</v>
      </c>
      <c r="D2295" s="4">
        <f ca="1">OFFSET(InputPriceData!C$15,CalculationsAndCharts!$A2295+$A$11,IF($C$7,8,0),1,1)</f>
        <v>91.9</v>
      </c>
      <c r="E2295" s="4">
        <f ca="1">OFFSET(InputPriceData!D$15,CalculationsAndCharts!$A2295+$A$11,IF($C$7,8,0),1,1)</f>
        <v>92.1</v>
      </c>
      <c r="F2295" s="4">
        <f ca="1">OFFSET(InputPriceData!E$15,CalculationsAndCharts!$A2295+$A$11,IF($C$7,8,0),1,1)</f>
        <v>90.99</v>
      </c>
      <c r="G2295" s="4">
        <f ca="1">OFFSET(InputPriceData!F$15,CalculationsAndCharts!$A2295+$A$11,IF($C$7,8,0),1,1)</f>
        <v>91.04</v>
      </c>
      <c r="H2295" s="138"/>
      <c r="I2295" s="138"/>
      <c r="O2295" s="246">
        <f t="shared" ca="1" si="350"/>
        <v>-1.5702039748859467</v>
      </c>
      <c r="P2295" s="246">
        <f t="shared" ca="1" si="351"/>
        <v>0.4347860577310555</v>
      </c>
      <c r="Q2295" s="246">
        <f t="shared" ca="1" si="353"/>
        <v>1.5313229887254987</v>
      </c>
      <c r="R2295" s="4">
        <f t="shared" ca="1" si="354"/>
        <v>0.28392838149247834</v>
      </c>
      <c r="S2295" s="4">
        <f t="shared" ca="1" si="352"/>
        <v>0.94296683815093196</v>
      </c>
      <c r="W2295" s="246">
        <f t="shared" ca="1" si="355"/>
        <v>-1.5702039748859467</v>
      </c>
      <c r="X2295" s="246">
        <f t="shared" ca="1" si="356"/>
        <v>0.4347860577310555</v>
      </c>
      <c r="Y2295" s="246">
        <f t="shared" ca="1" si="357"/>
        <v>1.5313229887254987</v>
      </c>
      <c r="Z2295" s="4">
        <f t="shared" ca="1" si="358"/>
        <v>0.28392838149247834</v>
      </c>
      <c r="AA2295" s="4">
        <f t="shared" ca="1" si="359"/>
        <v>0.61417562502615541</v>
      </c>
    </row>
    <row r="2296" spans="1:27" x14ac:dyDescent="0.25">
      <c r="A2296">
        <v>2264</v>
      </c>
      <c r="B2296" s="176">
        <f ca="1">OFFSET(InputPriceData!B$15,CalculationsAndCharts!$A2296+$A$11,0,1,1)</f>
        <v>38273</v>
      </c>
      <c r="C2296" s="3">
        <f ca="1">OFFSET(InputPriceData!G$15,CalculationsAndCharts!$A2296+$A$11,IF($C$7,8,0),1,1)</f>
        <v>54212600</v>
      </c>
      <c r="D2296" s="4">
        <f ca="1">OFFSET(InputPriceData!C$15,CalculationsAndCharts!$A2296+$A$11,IF($C$7,8,0),1,1)</f>
        <v>92.98</v>
      </c>
      <c r="E2296" s="4">
        <f ca="1">OFFSET(InputPriceData!D$15,CalculationsAndCharts!$A2296+$A$11,IF($C$7,8,0),1,1)</f>
        <v>93.04</v>
      </c>
      <c r="F2296" s="4">
        <f ca="1">OFFSET(InputPriceData!E$15,CalculationsAndCharts!$A2296+$A$11,IF($C$7,8,0),1,1)</f>
        <v>91.6</v>
      </c>
      <c r="G2296" s="4">
        <f ca="1">OFFSET(InputPriceData!F$15,CalculationsAndCharts!$A2296+$A$11,IF($C$7,8,0),1,1)</f>
        <v>91.78</v>
      </c>
      <c r="H2296" s="138"/>
      <c r="I2296" s="138"/>
      <c r="O2296" s="246">
        <f t="shared" ca="1" si="350"/>
        <v>-0.91193729507917787</v>
      </c>
      <c r="P2296" s="246">
        <f t="shared" ca="1" si="351"/>
        <v>0.67804888640263106</v>
      </c>
      <c r="Q2296" s="246">
        <f t="shared" ca="1" si="353"/>
        <v>1.5452300592588282</v>
      </c>
      <c r="R2296" s="4">
        <f t="shared" ca="1" si="354"/>
        <v>0.43880125314664031</v>
      </c>
      <c r="S2296" s="4">
        <f t="shared" ca="1" si="352"/>
        <v>0.95976842448966349</v>
      </c>
      <c r="W2296" s="246">
        <f t="shared" ca="1" si="355"/>
        <v>-0.91193729507917787</v>
      </c>
      <c r="X2296" s="246">
        <f t="shared" ca="1" si="356"/>
        <v>0.67804888640263106</v>
      </c>
      <c r="Y2296" s="246">
        <f t="shared" ca="1" si="357"/>
        <v>1.5452300592588282</v>
      </c>
      <c r="Z2296" s="4">
        <f t="shared" ca="1" si="358"/>
        <v>0.43880125314664031</v>
      </c>
      <c r="AA2296" s="4">
        <f t="shared" ca="1" si="359"/>
        <v>0.71355731546027235</v>
      </c>
    </row>
    <row r="2297" spans="1:27" x14ac:dyDescent="0.25">
      <c r="A2297">
        <v>2265</v>
      </c>
      <c r="B2297" s="176">
        <f ca="1">OFFSET(InputPriceData!B$15,CalculationsAndCharts!$A2297+$A$11,0,1,1)</f>
        <v>38272</v>
      </c>
      <c r="C2297" s="3">
        <f ca="1">OFFSET(InputPriceData!G$15,CalculationsAndCharts!$A2297+$A$11,IF($C$7,8,0),1,1)</f>
        <v>41754700</v>
      </c>
      <c r="D2297" s="4">
        <f ca="1">OFFSET(InputPriceData!C$15,CalculationsAndCharts!$A2297+$A$11,IF($C$7,8,0),1,1)</f>
        <v>92.33</v>
      </c>
      <c r="E2297" s="4">
        <f ca="1">OFFSET(InputPriceData!D$15,CalculationsAndCharts!$A2297+$A$11,IF($C$7,8,0),1,1)</f>
        <v>92.85</v>
      </c>
      <c r="F2297" s="4">
        <f ca="1">OFFSET(InputPriceData!E$15,CalculationsAndCharts!$A2297+$A$11,IF($C$7,8,0),1,1)</f>
        <v>92.11</v>
      </c>
      <c r="G2297" s="4">
        <f ca="1">OFFSET(InputPriceData!F$15,CalculationsAndCharts!$A2297+$A$11,IF($C$7,8,0),1,1)</f>
        <v>92.6</v>
      </c>
      <c r="H2297" s="138"/>
      <c r="I2297" s="138"/>
      <c r="O2297" s="246">
        <f t="shared" ca="1" si="350"/>
        <v>-0.10693048828813782</v>
      </c>
      <c r="P2297" s="246">
        <f t="shared" ca="1" si="351"/>
        <v>0.82091511075892121</v>
      </c>
      <c r="Q2297" s="246">
        <f t="shared" ca="1" si="353"/>
        <v>1.5592634301299981</v>
      </c>
      <c r="R2297" s="4">
        <f t="shared" ca="1" si="354"/>
        <v>0.52647621620323659</v>
      </c>
      <c r="S2297" s="4">
        <f t="shared" ca="1" si="352"/>
        <v>0.96787117677474799</v>
      </c>
      <c r="W2297" s="246">
        <f t="shared" ca="1" si="355"/>
        <v>-0.10693048828813782</v>
      </c>
      <c r="X2297" s="246">
        <f t="shared" ca="1" si="356"/>
        <v>0.82091511075892121</v>
      </c>
      <c r="Y2297" s="246">
        <f t="shared" ca="1" si="357"/>
        <v>1.5592634301299981</v>
      </c>
      <c r="Z2297" s="4">
        <f t="shared" ca="1" si="358"/>
        <v>0.52647621620323659</v>
      </c>
      <c r="AA2297" s="4">
        <f t="shared" ca="1" si="359"/>
        <v>0.76530934824718033</v>
      </c>
    </row>
    <row r="2298" spans="1:27" x14ac:dyDescent="0.25">
      <c r="A2298">
        <v>2266</v>
      </c>
      <c r="B2298" s="176">
        <f ca="1">OFFSET(InputPriceData!B$15,CalculationsAndCharts!$A2298+$A$11,0,1,1)</f>
        <v>38271</v>
      </c>
      <c r="C2298" s="3">
        <f ca="1">OFFSET(InputPriceData!G$15,CalculationsAndCharts!$A2298+$A$11,IF($C$7,8,0),1,1)</f>
        <v>20229100</v>
      </c>
      <c r="D2298" s="4">
        <f ca="1">OFFSET(InputPriceData!C$15,CalculationsAndCharts!$A2298+$A$11,IF($C$7,8,0),1,1)</f>
        <v>92.8</v>
      </c>
      <c r="E2298" s="4">
        <f ca="1">OFFSET(InputPriceData!D$15,CalculationsAndCharts!$A2298+$A$11,IF($C$7,8,0),1,1)</f>
        <v>93</v>
      </c>
      <c r="F2298" s="4">
        <f ca="1">OFFSET(InputPriceData!E$15,CalculationsAndCharts!$A2298+$A$11,IF($C$7,8,0),1,1)</f>
        <v>92.69</v>
      </c>
      <c r="G2298" s="4">
        <f ca="1">OFFSET(InputPriceData!F$15,CalculationsAndCharts!$A2298+$A$11,IF($C$7,8,0),1,1)</f>
        <v>92.96</v>
      </c>
      <c r="H2298" s="138"/>
      <c r="I2298" s="138"/>
      <c r="O2298" s="246">
        <f t="shared" ca="1" si="350"/>
        <v>0.29197702673117432</v>
      </c>
      <c r="P2298" s="246">
        <f t="shared" ca="1" si="351"/>
        <v>0.87977560377179087</v>
      </c>
      <c r="Q2298" s="246">
        <f t="shared" ca="1" si="353"/>
        <v>1.5734242483652856</v>
      </c>
      <c r="R2298" s="4">
        <f t="shared" ca="1" si="354"/>
        <v>0.55914709887421443</v>
      </c>
      <c r="S2298" s="4">
        <f t="shared" ca="1" si="352"/>
        <v>0.97067300409732848</v>
      </c>
      <c r="W2298" s="246">
        <f t="shared" ca="1" si="355"/>
        <v>0.29197702673117432</v>
      </c>
      <c r="X2298" s="246">
        <f t="shared" ca="1" si="356"/>
        <v>0.87977560377179087</v>
      </c>
      <c r="Y2298" s="246">
        <f t="shared" ca="1" si="357"/>
        <v>1.5734242483652856</v>
      </c>
      <c r="Z2298" s="4">
        <f t="shared" ca="1" si="358"/>
        <v>0.55914709887421443</v>
      </c>
      <c r="AA2298" s="4">
        <f t="shared" ca="1" si="359"/>
        <v>0.78383538603552827</v>
      </c>
    </row>
    <row r="2299" spans="1:27" x14ac:dyDescent="0.25">
      <c r="A2299">
        <v>2267</v>
      </c>
      <c r="B2299" s="176">
        <f ca="1">OFFSET(InputPriceData!B$15,CalculationsAndCharts!$A2299+$A$11,0,1,1)</f>
        <v>38268</v>
      </c>
      <c r="C2299" s="3">
        <f ca="1">OFFSET(InputPriceData!G$15,CalculationsAndCharts!$A2299+$A$11,IF($C$7,8,0),1,1)</f>
        <v>51872600</v>
      </c>
      <c r="D2299" s="4">
        <f ca="1">OFFSET(InputPriceData!C$15,CalculationsAndCharts!$A2299+$A$11,IF($C$7,8,0),1,1)</f>
        <v>93.11</v>
      </c>
      <c r="E2299" s="4">
        <f ca="1">OFFSET(InputPriceData!D$15,CalculationsAndCharts!$A2299+$A$11,IF($C$7,8,0),1,1)</f>
        <v>93.62</v>
      </c>
      <c r="F2299" s="4">
        <f ca="1">OFFSET(InputPriceData!E$15,CalculationsAndCharts!$A2299+$A$11,IF($C$7,8,0),1,1)</f>
        <v>92.45</v>
      </c>
      <c r="G2299" s="4">
        <f ca="1">OFFSET(InputPriceData!F$15,CalculationsAndCharts!$A2299+$A$11,IF($C$7,8,0),1,1)</f>
        <v>92.58</v>
      </c>
      <c r="H2299" s="138"/>
      <c r="I2299" s="138"/>
      <c r="O2299" s="246">
        <f t="shared" ca="1" si="350"/>
        <v>-4.66495996879428E-2</v>
      </c>
      <c r="P2299" s="246">
        <f t="shared" ca="1" si="351"/>
        <v>0.87456093991062622</v>
      </c>
      <c r="Q2299" s="246">
        <f t="shared" ca="1" si="353"/>
        <v>1.5877136714079572</v>
      </c>
      <c r="R2299" s="4">
        <f t="shared" ca="1" si="354"/>
        <v>0.55083038942095941</v>
      </c>
      <c r="S2299" s="4">
        <f t="shared" ca="1" si="352"/>
        <v>0.96997022188037041</v>
      </c>
      <c r="W2299" s="246">
        <f t="shared" ca="1" si="355"/>
        <v>-4.66495996879428E-2</v>
      </c>
      <c r="X2299" s="246">
        <f t="shared" ca="1" si="356"/>
        <v>0.87456093991062622</v>
      </c>
      <c r="Y2299" s="246">
        <f t="shared" ca="1" si="357"/>
        <v>1.5877136714079572</v>
      </c>
      <c r="Z2299" s="4">
        <f t="shared" ca="1" si="358"/>
        <v>0.55083038942095941</v>
      </c>
      <c r="AA2299" s="4">
        <f t="shared" ca="1" si="359"/>
        <v>0.77915703927531754</v>
      </c>
    </row>
    <row r="2300" spans="1:27" x14ac:dyDescent="0.25">
      <c r="A2300">
        <v>2268</v>
      </c>
      <c r="B2300" s="176">
        <f ca="1">OFFSET(InputPriceData!B$15,CalculationsAndCharts!$A2300+$A$11,0,1,1)</f>
        <v>38267</v>
      </c>
      <c r="C2300" s="3">
        <f ca="1">OFFSET(InputPriceData!G$15,CalculationsAndCharts!$A2300+$A$11,IF($C$7,8,0),1,1)</f>
        <v>39388800</v>
      </c>
      <c r="D2300" s="4">
        <f ca="1">OFFSET(InputPriceData!C$15,CalculationsAndCharts!$A2300+$A$11,IF($C$7,8,0),1,1)</f>
        <v>94.12</v>
      </c>
      <c r="E2300" s="4">
        <f ca="1">OFFSET(InputPriceData!D$15,CalculationsAndCharts!$A2300+$A$11,IF($C$7,8,0),1,1)</f>
        <v>94.13</v>
      </c>
      <c r="F2300" s="4">
        <f ca="1">OFFSET(InputPriceData!E$15,CalculationsAndCharts!$A2300+$A$11,IF($C$7,8,0),1,1)</f>
        <v>93.28</v>
      </c>
      <c r="G2300" s="4">
        <f ca="1">OFFSET(InputPriceData!F$15,CalculationsAndCharts!$A2300+$A$11,IF($C$7,8,0),1,1)</f>
        <v>93.35</v>
      </c>
      <c r="H2300" s="138"/>
      <c r="I2300" s="138"/>
      <c r="O2300" s="246">
        <f t="shared" ca="1" si="350"/>
        <v>0.78619559273107198</v>
      </c>
      <c r="P2300" s="246">
        <f t="shared" ca="1" si="351"/>
        <v>0.7737914676758253</v>
      </c>
      <c r="Q2300" s="246">
        <f t="shared" ca="1" si="353"/>
        <v>1.602132867212873</v>
      </c>
      <c r="R2300" s="4">
        <f t="shared" ca="1" si="354"/>
        <v>0.48297584021351508</v>
      </c>
      <c r="S2300" s="4">
        <f t="shared" ca="1" si="352"/>
        <v>0.96396236176613281</v>
      </c>
      <c r="W2300" s="246">
        <f t="shared" ca="1" si="355"/>
        <v>0.78619559273107198</v>
      </c>
      <c r="X2300" s="246">
        <f t="shared" ca="1" si="356"/>
        <v>0.7737914676758253</v>
      </c>
      <c r="Y2300" s="246">
        <f t="shared" ca="1" si="357"/>
        <v>1.602132867212873</v>
      </c>
      <c r="Z2300" s="4">
        <f t="shared" ca="1" si="358"/>
        <v>0.48297584021351508</v>
      </c>
      <c r="AA2300" s="4">
        <f t="shared" ca="1" si="359"/>
        <v>0.74001256422371275</v>
      </c>
    </row>
    <row r="2301" spans="1:27" x14ac:dyDescent="0.25">
      <c r="A2301">
        <v>2269</v>
      </c>
      <c r="B2301" s="176">
        <f ca="1">OFFSET(InputPriceData!B$15,CalculationsAndCharts!$A2301+$A$11,0,1,1)</f>
        <v>38266</v>
      </c>
      <c r="C2301" s="3">
        <f ca="1">OFFSET(InputPriceData!G$15,CalculationsAndCharts!$A2301+$A$11,IF($C$7,8,0),1,1)</f>
        <v>42297800</v>
      </c>
      <c r="D2301" s="4">
        <f ca="1">OFFSET(InputPriceData!C$15,CalculationsAndCharts!$A2301+$A$11,IF($C$7,8,0),1,1)</f>
        <v>93.62</v>
      </c>
      <c r="E2301" s="4">
        <f ca="1">OFFSET(InputPriceData!D$15,CalculationsAndCharts!$A2301+$A$11,IF($C$7,8,0),1,1)</f>
        <v>94.37</v>
      </c>
      <c r="F2301" s="4">
        <f ca="1">OFFSET(InputPriceData!E$15,CalculationsAndCharts!$A2301+$A$11,IF($C$7,8,0),1,1)</f>
        <v>93.55</v>
      </c>
      <c r="G2301" s="4">
        <f ca="1">OFFSET(InputPriceData!F$15,CalculationsAndCharts!$A2301+$A$11,IF($C$7,8,0),1,1)</f>
        <v>94.37</v>
      </c>
      <c r="H2301" s="138"/>
      <c r="I2301" s="138"/>
      <c r="O2301" s="246">
        <f t="shared" ca="1" si="350"/>
        <v>1.9563128886147709</v>
      </c>
      <c r="P2301" s="246">
        <f t="shared" ca="1" si="351"/>
        <v>0.5668866024963356</v>
      </c>
      <c r="Q2301" s="246">
        <f t="shared" ca="1" si="353"/>
        <v>1.6166830143419506</v>
      </c>
      <c r="R2301" s="4">
        <f t="shared" ca="1" si="354"/>
        <v>0.35064796095917372</v>
      </c>
      <c r="S2301" s="4">
        <f t="shared" ca="1" si="352"/>
        <v>0.95064150588242591</v>
      </c>
      <c r="W2301" s="246">
        <f t="shared" ca="1" si="355"/>
        <v>1.9563128886147709</v>
      </c>
      <c r="X2301" s="246">
        <f t="shared" ca="1" si="356"/>
        <v>0.5668866024963356</v>
      </c>
      <c r="Y2301" s="246">
        <f t="shared" ca="1" si="357"/>
        <v>1.6166830143419506</v>
      </c>
      <c r="Z2301" s="4">
        <f t="shared" ca="1" si="358"/>
        <v>0.35064796095917372</v>
      </c>
      <c r="AA2301" s="4">
        <f t="shared" ca="1" si="359"/>
        <v>0.65831345297596733</v>
      </c>
    </row>
    <row r="2302" spans="1:27" x14ac:dyDescent="0.25">
      <c r="A2302">
        <v>2270</v>
      </c>
      <c r="B2302" s="176">
        <f ca="1">OFFSET(InputPriceData!B$15,CalculationsAndCharts!$A2302+$A$11,0,1,1)</f>
        <v>38265</v>
      </c>
      <c r="C2302" s="3">
        <f ca="1">OFFSET(InputPriceData!G$15,CalculationsAndCharts!$A2302+$A$11,IF($C$7,8,0),1,1)</f>
        <v>36910600</v>
      </c>
      <c r="D2302" s="4">
        <f ca="1">OFFSET(InputPriceData!C$15,CalculationsAndCharts!$A2302+$A$11,IF($C$7,8,0),1,1)</f>
        <v>93.68</v>
      </c>
      <c r="E2302" s="4">
        <f ca="1">OFFSET(InputPriceData!D$15,CalculationsAndCharts!$A2302+$A$11,IF($C$7,8,0),1,1)</f>
        <v>93.93</v>
      </c>
      <c r="F2302" s="4">
        <f ca="1">OFFSET(InputPriceData!E$15,CalculationsAndCharts!$A2302+$A$11,IF($C$7,8,0),1,1)</f>
        <v>93.42</v>
      </c>
      <c r="G2302" s="4">
        <f ca="1">OFFSET(InputPriceData!F$15,CalculationsAndCharts!$A2302+$A$11,IF($C$7,8,0),1,1)</f>
        <v>93.72</v>
      </c>
      <c r="H2302" s="138"/>
      <c r="I2302" s="138"/>
      <c r="O2302" s="246">
        <f t="shared" ca="1" si="350"/>
        <v>1.4843996092664062</v>
      </c>
      <c r="P2302" s="246">
        <f t="shared" ca="1" si="351"/>
        <v>0.34336812213564061</v>
      </c>
      <c r="Q2302" s="246">
        <f t="shared" ca="1" si="353"/>
        <v>1.631365302060495</v>
      </c>
      <c r="R2302" s="4">
        <f t="shared" ca="1" si="354"/>
        <v>0.21047899063560424</v>
      </c>
      <c r="S2302" s="4">
        <f t="shared" ca="1" si="352"/>
        <v>0.93362196305791001</v>
      </c>
      <c r="W2302" s="246">
        <f t="shared" ca="1" si="355"/>
        <v>1.4843996092664062</v>
      </c>
      <c r="X2302" s="246">
        <f t="shared" ca="1" si="356"/>
        <v>0.34336812213564061</v>
      </c>
      <c r="Y2302" s="246">
        <f t="shared" ca="1" si="357"/>
        <v>1.631365302060495</v>
      </c>
      <c r="Z2302" s="4">
        <f t="shared" ca="1" si="358"/>
        <v>0.21047899063560424</v>
      </c>
      <c r="AA2302" s="4">
        <f t="shared" ca="1" si="359"/>
        <v>0.56307297782489696</v>
      </c>
    </row>
    <row r="2303" spans="1:27" x14ac:dyDescent="0.25">
      <c r="A2303">
        <v>2271</v>
      </c>
      <c r="B2303" s="176">
        <f ca="1">OFFSET(InputPriceData!B$15,CalculationsAndCharts!$A2303+$A$11,0,1,1)</f>
        <v>38264</v>
      </c>
      <c r="C2303" s="3">
        <f ca="1">OFFSET(InputPriceData!G$15,CalculationsAndCharts!$A2303+$A$11,IF($C$7,8,0),1,1)</f>
        <v>33082400</v>
      </c>
      <c r="D2303" s="4">
        <f ca="1">OFFSET(InputPriceData!C$15,CalculationsAndCharts!$A2303+$A$11,IF($C$7,8,0),1,1)</f>
        <v>93.88</v>
      </c>
      <c r="E2303" s="4">
        <f ca="1">OFFSET(InputPriceData!D$15,CalculationsAndCharts!$A2303+$A$11,IF($C$7,8,0),1,1)</f>
        <v>94.16</v>
      </c>
      <c r="F2303" s="4">
        <f ca="1">OFFSET(InputPriceData!E$15,CalculationsAndCharts!$A2303+$A$11,IF($C$7,8,0),1,1)</f>
        <v>93.64</v>
      </c>
      <c r="G2303" s="4">
        <f ca="1">OFFSET(InputPriceData!F$15,CalculationsAndCharts!$A2303+$A$11,IF($C$7,8,0),1,1)</f>
        <v>93.67</v>
      </c>
      <c r="H2303" s="138"/>
      <c r="I2303" s="138"/>
      <c r="O2303" s="246">
        <f t="shared" ca="1" si="350"/>
        <v>1.5931337784589554</v>
      </c>
      <c r="P2303" s="246">
        <f t="shared" ca="1" si="351"/>
        <v>0.1644948286476649</v>
      </c>
      <c r="Q2303" s="246">
        <f t="shared" ca="1" si="353"/>
        <v>1.6461809304344046</v>
      </c>
      <c r="R2303" s="4">
        <f t="shared" ca="1" si="354"/>
        <v>9.9925120991564989E-2</v>
      </c>
      <c r="S2303" s="4">
        <f t="shared" ca="1" si="352"/>
        <v>0.91741921732912535</v>
      </c>
      <c r="W2303" s="246">
        <f t="shared" ca="1" si="355"/>
        <v>1.5931337784589554</v>
      </c>
      <c r="X2303" s="246">
        <f t="shared" ca="1" si="356"/>
        <v>0.1644948286476649</v>
      </c>
      <c r="Y2303" s="246">
        <f t="shared" ca="1" si="357"/>
        <v>1.6461809304344046</v>
      </c>
      <c r="Z2303" s="4">
        <f t="shared" ca="1" si="358"/>
        <v>9.9925120991564989E-2</v>
      </c>
      <c r="AA2303" s="4">
        <f t="shared" ca="1" si="359"/>
        <v>0.48071107601831858</v>
      </c>
    </row>
    <row r="2304" spans="1:27" x14ac:dyDescent="0.25">
      <c r="A2304">
        <v>2272</v>
      </c>
      <c r="B2304" s="176">
        <f ca="1">OFFSET(InputPriceData!B$15,CalculationsAndCharts!$A2304+$A$11,0,1,1)</f>
        <v>38261</v>
      </c>
      <c r="C2304" s="3">
        <f ca="1">OFFSET(InputPriceData!G$15,CalculationsAndCharts!$A2304+$A$11,IF($C$7,8,0),1,1)</f>
        <v>62824300</v>
      </c>
      <c r="D2304" s="4">
        <f ca="1">OFFSET(InputPriceData!C$15,CalculationsAndCharts!$A2304+$A$11,IF($C$7,8,0),1,1)</f>
        <v>92.38</v>
      </c>
      <c r="E2304" s="4">
        <f ca="1">OFFSET(InputPriceData!D$15,CalculationsAndCharts!$A2304+$A$11,IF($C$7,8,0),1,1)</f>
        <v>93.52</v>
      </c>
      <c r="F2304" s="4">
        <f ca="1">OFFSET(InputPriceData!E$15,CalculationsAndCharts!$A2304+$A$11,IF($C$7,8,0),1,1)</f>
        <v>92.34</v>
      </c>
      <c r="G2304" s="4">
        <f ca="1">OFFSET(InputPriceData!F$15,CalculationsAndCharts!$A2304+$A$11,IF($C$7,8,0),1,1)</f>
        <v>93.52</v>
      </c>
      <c r="H2304" s="138"/>
      <c r="I2304" s="138"/>
      <c r="O2304" s="246">
        <f t="shared" ca="1" si="350"/>
        <v>1.6040891332057994</v>
      </c>
      <c r="P2304" s="246">
        <f t="shared" ca="1" si="351"/>
        <v>5.4900988730419042E-2</v>
      </c>
      <c r="Q2304" s="246">
        <f t="shared" ca="1" si="353"/>
        <v>1.6611311104282589</v>
      </c>
      <c r="R2304" s="4">
        <f t="shared" ca="1" si="354"/>
        <v>3.3050364529182127E-2</v>
      </c>
      <c r="S2304" s="4">
        <f t="shared" ca="1" si="352"/>
        <v>0.90609817698544548</v>
      </c>
      <c r="W2304" s="246">
        <f t="shared" ca="1" si="355"/>
        <v>1.6040891332057994</v>
      </c>
      <c r="X2304" s="246">
        <f t="shared" ca="1" si="356"/>
        <v>5.4900988730419042E-2</v>
      </c>
      <c r="Y2304" s="246">
        <f t="shared" ca="1" si="357"/>
        <v>1.6611311104282589</v>
      </c>
      <c r="Z2304" s="4">
        <f t="shared" ca="1" si="358"/>
        <v>3.3050364529182127E-2</v>
      </c>
      <c r="AA2304" s="4">
        <f t="shared" ca="1" si="359"/>
        <v>0.42740007324101631</v>
      </c>
    </row>
    <row r="2305" spans="1:27" x14ac:dyDescent="0.25">
      <c r="A2305">
        <v>2273</v>
      </c>
      <c r="B2305" s="176">
        <f ca="1">OFFSET(InputPriceData!B$15,CalculationsAndCharts!$A2305+$A$11,0,1,1)</f>
        <v>38260</v>
      </c>
      <c r="C2305" s="3">
        <f ca="1">OFFSET(InputPriceData!G$15,CalculationsAndCharts!$A2305+$A$11,IF($C$7,8,0),1,1)</f>
        <v>43536700</v>
      </c>
      <c r="D2305" s="4">
        <f ca="1">OFFSET(InputPriceData!C$15,CalculationsAndCharts!$A2305+$A$11,IF($C$7,8,0),1,1)</f>
        <v>91.79</v>
      </c>
      <c r="E2305" s="4">
        <f ca="1">OFFSET(InputPriceData!D$15,CalculationsAndCharts!$A2305+$A$11,IF($C$7,8,0),1,1)</f>
        <v>92.14</v>
      </c>
      <c r="F2305" s="4">
        <f ca="1">OFFSET(InputPriceData!E$15,CalculationsAndCharts!$A2305+$A$11,IF($C$7,8,0),1,1)</f>
        <v>91.55</v>
      </c>
      <c r="G2305" s="4">
        <f ca="1">OFFSET(InputPriceData!F$15,CalculationsAndCharts!$A2305+$A$11,IF($C$7,8,0),1,1)</f>
        <v>91.96</v>
      </c>
      <c r="H2305" s="138"/>
      <c r="I2305" s="138"/>
      <c r="O2305" s="246">
        <f t="shared" ca="1" si="350"/>
        <v>0.13795419802482012</v>
      </c>
      <c r="P2305" s="246">
        <f t="shared" ca="1" si="351"/>
        <v>7.4208734656863895E-2</v>
      </c>
      <c r="Q2305" s="246">
        <f t="shared" ca="1" si="353"/>
        <v>1.6762170640042975</v>
      </c>
      <c r="R2305" s="4">
        <f t="shared" ca="1" si="354"/>
        <v>4.4271554233905379E-2</v>
      </c>
      <c r="S2305" s="4">
        <f t="shared" ca="1" si="352"/>
        <v>0.90808928269851152</v>
      </c>
      <c r="W2305" s="246">
        <f t="shared" ca="1" si="355"/>
        <v>0.13795419802482012</v>
      </c>
      <c r="X2305" s="246">
        <f t="shared" ca="1" si="356"/>
        <v>7.4208734656863895E-2</v>
      </c>
      <c r="Y2305" s="246">
        <f t="shared" ca="1" si="357"/>
        <v>1.6762170640042975</v>
      </c>
      <c r="Z2305" s="4">
        <f t="shared" ca="1" si="358"/>
        <v>4.4271554233905379E-2</v>
      </c>
      <c r="AA2305" s="4">
        <f t="shared" ca="1" si="359"/>
        <v>0.43654101455345445</v>
      </c>
    </row>
    <row r="2306" spans="1:27" x14ac:dyDescent="0.25">
      <c r="A2306">
        <v>2274</v>
      </c>
      <c r="B2306" s="176">
        <f ca="1">OFFSET(InputPriceData!B$15,CalculationsAndCharts!$A2306+$A$11,0,1,1)</f>
        <v>38259</v>
      </c>
      <c r="C2306" s="3">
        <f ca="1">OFFSET(InputPriceData!G$15,CalculationsAndCharts!$A2306+$A$11,IF($C$7,8,0),1,1)</f>
        <v>33325700</v>
      </c>
      <c r="D2306" s="4">
        <f ca="1">OFFSET(InputPriceData!C$15,CalculationsAndCharts!$A2306+$A$11,IF($C$7,8,0),1,1)</f>
        <v>91.51</v>
      </c>
      <c r="E2306" s="4">
        <f ca="1">OFFSET(InputPriceData!D$15,CalculationsAndCharts!$A2306+$A$11,IF($C$7,8,0),1,1)</f>
        <v>92.04</v>
      </c>
      <c r="F2306" s="4">
        <f ca="1">OFFSET(InputPriceData!E$15,CalculationsAndCharts!$A2306+$A$11,IF($C$7,8,0),1,1)</f>
        <v>91.34</v>
      </c>
      <c r="G2306" s="4">
        <f ca="1">OFFSET(InputPriceData!F$15,CalculationsAndCharts!$A2306+$A$11,IF($C$7,8,0),1,1)</f>
        <v>92.03</v>
      </c>
      <c r="H2306" s="138"/>
      <c r="I2306" s="138"/>
      <c r="O2306" s="246">
        <f t="shared" ca="1" si="350"/>
        <v>0.24017505101825409</v>
      </c>
      <c r="P2306" s="246">
        <f t="shared" ca="1" si="351"/>
        <v>0.2024870862598393</v>
      </c>
      <c r="Q2306" s="246">
        <f t="shared" ca="1" si="353"/>
        <v>1.6914400242222982</v>
      </c>
      <c r="R2306" s="4">
        <f t="shared" ca="1" si="354"/>
        <v>0.11971283838629761</v>
      </c>
      <c r="S2306" s="4">
        <f t="shared" ca="1" si="352"/>
        <v>0.92053316425660714</v>
      </c>
      <c r="W2306" s="246">
        <f t="shared" ca="1" si="355"/>
        <v>0.24017505101825409</v>
      </c>
      <c r="X2306" s="246">
        <f t="shared" ca="1" si="356"/>
        <v>0.2024870862598393</v>
      </c>
      <c r="Y2306" s="246">
        <f t="shared" ca="1" si="357"/>
        <v>1.6914400242222982</v>
      </c>
      <c r="Z2306" s="4">
        <f t="shared" ca="1" si="358"/>
        <v>0.11971283838629761</v>
      </c>
      <c r="AA2306" s="4">
        <f t="shared" ca="1" si="359"/>
        <v>0.49596355635913197</v>
      </c>
    </row>
    <row r="2307" spans="1:27" x14ac:dyDescent="0.25">
      <c r="A2307">
        <v>2275</v>
      </c>
      <c r="B2307" s="176">
        <f ca="1">OFFSET(InputPriceData!B$15,CalculationsAndCharts!$A2307+$A$11,0,1,1)</f>
        <v>38258</v>
      </c>
      <c r="C2307" s="3">
        <f ca="1">OFFSET(InputPriceData!G$15,CalculationsAndCharts!$A2307+$A$11,IF($C$7,8,0),1,1)</f>
        <v>41662900</v>
      </c>
      <c r="D2307" s="4">
        <f ca="1">OFFSET(InputPriceData!C$15,CalculationsAndCharts!$A2307+$A$11,IF($C$7,8,0),1,1)</f>
        <v>91.27</v>
      </c>
      <c r="E2307" s="4">
        <f ca="1">OFFSET(InputPriceData!D$15,CalculationsAndCharts!$A2307+$A$11,IF($C$7,8,0),1,1)</f>
        <v>91.76</v>
      </c>
      <c r="F2307" s="4">
        <f ca="1">OFFSET(InputPriceData!E$15,CalculationsAndCharts!$A2307+$A$11,IF($C$7,8,0),1,1)</f>
        <v>90.85</v>
      </c>
      <c r="G2307" s="4">
        <f ca="1">OFFSET(InputPriceData!F$15,CalculationsAndCharts!$A2307+$A$11,IF($C$7,8,0),1,1)</f>
        <v>91.57</v>
      </c>
      <c r="H2307" s="138"/>
      <c r="I2307" s="138"/>
      <c r="O2307" s="246">
        <f t="shared" ca="1" si="350"/>
        <v>-0.20295548984119527</v>
      </c>
      <c r="P2307" s="246">
        <f t="shared" ca="1" si="351"/>
        <v>0.40085455410447801</v>
      </c>
      <c r="Q2307" s="246">
        <f t="shared" ca="1" si="353"/>
        <v>1.7068012353403614</v>
      </c>
      <c r="R2307" s="4">
        <f t="shared" ca="1" si="354"/>
        <v>0.23485719707985897</v>
      </c>
      <c r="S2307" s="4">
        <f t="shared" ca="1" si="352"/>
        <v>0.93683665025858498</v>
      </c>
      <c r="W2307" s="246">
        <f t="shared" ca="1" si="355"/>
        <v>-0.20295548984119527</v>
      </c>
      <c r="X2307" s="246">
        <f t="shared" ca="1" si="356"/>
        <v>0.40085455410447801</v>
      </c>
      <c r="Y2307" s="246">
        <f t="shared" ca="1" si="357"/>
        <v>1.7068012353403614</v>
      </c>
      <c r="Z2307" s="4">
        <f t="shared" ca="1" si="358"/>
        <v>0.23485719707985897</v>
      </c>
      <c r="AA2307" s="4">
        <f t="shared" ca="1" si="359"/>
        <v>0.58033852531471031</v>
      </c>
    </row>
    <row r="2308" spans="1:27" x14ac:dyDescent="0.25">
      <c r="A2308">
        <v>2276</v>
      </c>
      <c r="B2308" s="176">
        <f ca="1">OFFSET(InputPriceData!B$15,CalculationsAndCharts!$A2308+$A$11,0,1,1)</f>
        <v>38257</v>
      </c>
      <c r="C2308" s="3">
        <f ca="1">OFFSET(InputPriceData!G$15,CalculationsAndCharts!$A2308+$A$11,IF($C$7,8,0),1,1)</f>
        <v>39355100</v>
      </c>
      <c r="D2308" s="4">
        <f ca="1">OFFSET(InputPriceData!C$15,CalculationsAndCharts!$A2308+$A$11,IF($C$7,8,0),1,1)</f>
        <v>91.42</v>
      </c>
      <c r="E2308" s="4">
        <f ca="1">OFFSET(InputPriceData!D$15,CalculationsAndCharts!$A2308+$A$11,IF($C$7,8,0),1,1)</f>
        <v>91.5</v>
      </c>
      <c r="F2308" s="4">
        <f ca="1">OFFSET(InputPriceData!E$15,CalculationsAndCharts!$A2308+$A$11,IF($C$7,8,0),1,1)</f>
        <v>90.99</v>
      </c>
      <c r="G2308" s="4">
        <f ca="1">OFFSET(InputPriceData!F$15,CalculationsAndCharts!$A2308+$A$11,IF($C$7,8,0),1,1)</f>
        <v>91.13</v>
      </c>
      <c r="H2308" s="138"/>
      <c r="I2308" s="138"/>
      <c r="O2308" s="246">
        <f t="shared" ca="1" si="350"/>
        <v>-0.66593349009161407</v>
      </c>
      <c r="P2308" s="246">
        <f t="shared" ca="1" si="351"/>
        <v>0.66306902808530011</v>
      </c>
      <c r="Q2308" s="246">
        <f t="shared" ca="1" si="353"/>
        <v>1.722301952916611</v>
      </c>
      <c r="R2308" s="4">
        <f t="shared" ca="1" si="354"/>
        <v>0.38498999955404684</v>
      </c>
      <c r="S2308" s="4">
        <f t="shared" ca="1" si="352"/>
        <v>0.95432498244479358</v>
      </c>
      <c r="W2308" s="246">
        <f t="shared" ca="1" si="355"/>
        <v>-0.66593349009161407</v>
      </c>
      <c r="X2308" s="246">
        <f t="shared" ca="1" si="356"/>
        <v>0.66306902808530011</v>
      </c>
      <c r="Y2308" s="246">
        <f t="shared" ca="1" si="357"/>
        <v>1.722301952916611</v>
      </c>
      <c r="Z2308" s="4">
        <f t="shared" ca="1" si="358"/>
        <v>0.38498999955404684</v>
      </c>
      <c r="AA2308" s="4">
        <f t="shared" ca="1" si="359"/>
        <v>0.68023632636108633</v>
      </c>
    </row>
    <row r="2309" spans="1:27" x14ac:dyDescent="0.25">
      <c r="A2309">
        <v>2277</v>
      </c>
      <c r="B2309" s="176">
        <f ca="1">OFFSET(InputPriceData!B$15,CalculationsAndCharts!$A2309+$A$11,0,1,1)</f>
        <v>38254</v>
      </c>
      <c r="C2309" s="3">
        <f ca="1">OFFSET(InputPriceData!G$15,CalculationsAndCharts!$A2309+$A$11,IF($C$7,8,0),1,1)</f>
        <v>34981100</v>
      </c>
      <c r="D2309" s="4">
        <f ca="1">OFFSET(InputPriceData!C$15,CalculationsAndCharts!$A2309+$A$11,IF($C$7,8,0),1,1)</f>
        <v>91.48</v>
      </c>
      <c r="E2309" s="4">
        <f ca="1">OFFSET(InputPriceData!D$15,CalculationsAndCharts!$A2309+$A$11,IF($C$7,8,0),1,1)</f>
        <v>91.94</v>
      </c>
      <c r="F2309" s="4">
        <f ca="1">OFFSET(InputPriceData!E$15,CalculationsAndCharts!$A2309+$A$11,IF($C$7,8,0),1,1)</f>
        <v>91.45</v>
      </c>
      <c r="G2309" s="4">
        <f ca="1">OFFSET(InputPriceData!F$15,CalculationsAndCharts!$A2309+$A$11,IF($C$7,8,0),1,1)</f>
        <v>91.72</v>
      </c>
      <c r="H2309" s="138"/>
      <c r="I2309" s="138"/>
      <c r="O2309" s="246">
        <f t="shared" ca="1" si="350"/>
        <v>-9.3233155090578973E-2</v>
      </c>
      <c r="P2309" s="246">
        <f t="shared" ca="1" si="351"/>
        <v>0.93671300485443287</v>
      </c>
      <c r="Q2309" s="246">
        <f t="shared" ca="1" si="353"/>
        <v>1.7379434439118173</v>
      </c>
      <c r="R2309" s="4">
        <f t="shared" ca="1" si="354"/>
        <v>0.53897784081284605</v>
      </c>
      <c r="S2309" s="4">
        <f t="shared" ca="1" si="352"/>
        <v>0.96895641032296975</v>
      </c>
      <c r="W2309" s="246">
        <f t="shared" ca="1" si="355"/>
        <v>-9.3233155090578973E-2</v>
      </c>
      <c r="X2309" s="246">
        <f t="shared" ca="1" si="356"/>
        <v>0.93671300485443287</v>
      </c>
      <c r="Y2309" s="246">
        <f t="shared" ca="1" si="357"/>
        <v>1.7379434439118173</v>
      </c>
      <c r="Z2309" s="4">
        <f t="shared" ca="1" si="358"/>
        <v>0.53897784081284605</v>
      </c>
      <c r="AA2309" s="4">
        <f t="shared" ca="1" si="359"/>
        <v>0.77244544876452148</v>
      </c>
    </row>
    <row r="2310" spans="1:27" x14ac:dyDescent="0.25">
      <c r="A2310">
        <v>2278</v>
      </c>
      <c r="B2310" s="176">
        <f ca="1">OFFSET(InputPriceData!B$15,CalculationsAndCharts!$A2310+$A$11,0,1,1)</f>
        <v>38253</v>
      </c>
      <c r="C2310" s="3">
        <f ca="1">OFFSET(InputPriceData!G$15,CalculationsAndCharts!$A2310+$A$11,IF($C$7,8,0),1,1)</f>
        <v>44068700</v>
      </c>
      <c r="D2310" s="4">
        <f ca="1">OFFSET(InputPriceData!C$15,CalculationsAndCharts!$A2310+$A$11,IF($C$7,8,0),1,1)</f>
        <v>91.83</v>
      </c>
      <c r="E2310" s="4">
        <f ca="1">OFFSET(InputPriceData!D$15,CalculationsAndCharts!$A2310+$A$11,IF($C$7,8,0),1,1)</f>
        <v>91.92</v>
      </c>
      <c r="F2310" s="4">
        <f ca="1">OFFSET(InputPriceData!E$15,CalculationsAndCharts!$A2310+$A$11,IF($C$7,8,0),1,1)</f>
        <v>91.3</v>
      </c>
      <c r="G2310" s="4">
        <f ca="1">OFFSET(InputPriceData!F$15,CalculationsAndCharts!$A2310+$A$11,IF($C$7,8,0),1,1)</f>
        <v>91.3</v>
      </c>
      <c r="H2310" s="138"/>
      <c r="I2310" s="138"/>
      <c r="O2310" s="246">
        <f t="shared" ca="1" si="350"/>
        <v>-0.52352675994597431</v>
      </c>
      <c r="P2310" s="246">
        <f t="shared" ca="1" si="351"/>
        <v>1.2012233247507014</v>
      </c>
      <c r="Q2310" s="246">
        <f t="shared" ca="1" si="353"/>
        <v>1.7537269867929539</v>
      </c>
      <c r="R2310" s="4">
        <f t="shared" ca="1" si="354"/>
        <v>0.68495457605256005</v>
      </c>
      <c r="S2310" s="4">
        <f t="shared" ca="1" si="352"/>
        <v>0.98051015207547854</v>
      </c>
      <c r="W2310" s="246">
        <f t="shared" ca="1" si="355"/>
        <v>-0.52352675994597431</v>
      </c>
      <c r="X2310" s="246">
        <f t="shared" ca="1" si="356"/>
        <v>1.2012233247507014</v>
      </c>
      <c r="Y2310" s="246">
        <f t="shared" ca="1" si="357"/>
        <v>1.7537269867929539</v>
      </c>
      <c r="Z2310" s="4">
        <f t="shared" ca="1" si="358"/>
        <v>0.68495457605256005</v>
      </c>
      <c r="AA2310" s="4">
        <f t="shared" ca="1" si="359"/>
        <v>0.85162484279230699</v>
      </c>
    </row>
    <row r="2311" spans="1:27" x14ac:dyDescent="0.25">
      <c r="A2311">
        <v>2279</v>
      </c>
      <c r="B2311" s="176">
        <f ca="1">OFFSET(InputPriceData!B$15,CalculationsAndCharts!$A2311+$A$11,0,1,1)</f>
        <v>38252</v>
      </c>
      <c r="C2311" s="3">
        <f ca="1">OFFSET(InputPriceData!G$15,CalculationsAndCharts!$A2311+$A$11,IF($C$7,8,0),1,1)</f>
        <v>49042100</v>
      </c>
      <c r="D2311" s="4">
        <f ca="1">OFFSET(InputPriceData!C$15,CalculationsAndCharts!$A2311+$A$11,IF($C$7,8,0),1,1)</f>
        <v>92.57</v>
      </c>
      <c r="E2311" s="4">
        <f ca="1">OFFSET(InputPriceData!D$15,CalculationsAndCharts!$A2311+$A$11,IF($C$7,8,0),1,1)</f>
        <v>92.59</v>
      </c>
      <c r="F2311" s="4">
        <f ca="1">OFFSET(InputPriceData!E$15,CalculationsAndCharts!$A2311+$A$11,IF($C$7,8,0),1,1)</f>
        <v>91.72</v>
      </c>
      <c r="G2311" s="4">
        <f ca="1">OFFSET(InputPriceData!F$15,CalculationsAndCharts!$A2311+$A$11,IF($C$7,8,0),1,1)</f>
        <v>91.79</v>
      </c>
      <c r="H2311" s="138"/>
      <c r="I2311" s="138"/>
      <c r="O2311" s="246">
        <f t="shared" ca="1" si="350"/>
        <v>-4.0912891191660306E-2</v>
      </c>
      <c r="P2311" s="246">
        <f t="shared" ca="1" si="351"/>
        <v>1.4276751540992534</v>
      </c>
      <c r="Q2311" s="246">
        <f t="shared" ca="1" si="353"/>
        <v>1.7696538716376933</v>
      </c>
      <c r="R2311" s="4">
        <f t="shared" ca="1" si="354"/>
        <v>0.80675389519987772</v>
      </c>
      <c r="S2311" s="4">
        <f t="shared" ca="1" si="352"/>
        <v>0.98880432702427956</v>
      </c>
      <c r="W2311" s="246">
        <f t="shared" ca="1" si="355"/>
        <v>-4.0912891191660306E-2</v>
      </c>
      <c r="X2311" s="246">
        <f t="shared" ca="1" si="356"/>
        <v>1.4276751540992534</v>
      </c>
      <c r="Y2311" s="246">
        <f t="shared" ca="1" si="357"/>
        <v>1.7696538716376933</v>
      </c>
      <c r="Z2311" s="4">
        <f t="shared" ca="1" si="358"/>
        <v>0.80675389519987772</v>
      </c>
      <c r="AA2311" s="4">
        <f t="shared" ca="1" si="359"/>
        <v>0.91234026892023601</v>
      </c>
    </row>
    <row r="2312" spans="1:27" x14ac:dyDescent="0.25">
      <c r="A2312">
        <v>2280</v>
      </c>
      <c r="B2312" s="176">
        <f ca="1">OFFSET(InputPriceData!B$15,CalculationsAndCharts!$A2312+$A$11,0,1,1)</f>
        <v>38251</v>
      </c>
      <c r="C2312" s="3">
        <f ca="1">OFFSET(InputPriceData!G$15,CalculationsAndCharts!$A2312+$A$11,IF($C$7,8,0),1,1)</f>
        <v>40920800</v>
      </c>
      <c r="D2312" s="4">
        <f ca="1">OFFSET(InputPriceData!C$15,CalculationsAndCharts!$A2312+$A$11,IF($C$7,8,0),1,1)</f>
        <v>92.78</v>
      </c>
      <c r="E2312" s="4">
        <f ca="1">OFFSET(InputPriceData!D$15,CalculationsAndCharts!$A2312+$A$11,IF($C$7,8,0),1,1)</f>
        <v>93.37</v>
      </c>
      <c r="F2312" s="4">
        <f ca="1">OFFSET(InputPriceData!E$15,CalculationsAndCharts!$A2312+$A$11,IF($C$7,8,0),1,1)</f>
        <v>92.6</v>
      </c>
      <c r="G2312" s="4">
        <f ca="1">OFFSET(InputPriceData!F$15,CalculationsAndCharts!$A2312+$A$11,IF($C$7,8,0),1,1)</f>
        <v>92.95</v>
      </c>
      <c r="H2312" s="138"/>
      <c r="I2312" s="138"/>
      <c r="O2312" s="246">
        <f t="shared" ca="1" si="350"/>
        <v>1.1874305791922122</v>
      </c>
      <c r="P2312" s="246">
        <f t="shared" ca="1" si="351"/>
        <v>1.570106165960705</v>
      </c>
      <c r="Q2312" s="246">
        <f t="shared" ca="1" si="353"/>
        <v>1.7857254002398519</v>
      </c>
      <c r="R2312" s="4">
        <f t="shared" ca="1" si="354"/>
        <v>0.8792539803431223</v>
      </c>
      <c r="S2312" s="4">
        <f t="shared" ca="1" si="352"/>
        <v>0.99325941533846074</v>
      </c>
      <c r="W2312" s="246">
        <f t="shared" ca="1" si="355"/>
        <v>1.1874305791922122</v>
      </c>
      <c r="X2312" s="246">
        <f t="shared" ca="1" si="356"/>
        <v>1.570106165960705</v>
      </c>
      <c r="Y2312" s="246">
        <f t="shared" ca="1" si="357"/>
        <v>1.7857254002398519</v>
      </c>
      <c r="Z2312" s="4">
        <f t="shared" ca="1" si="358"/>
        <v>0.8792539803431223</v>
      </c>
      <c r="AA2312" s="4">
        <f t="shared" ca="1" si="359"/>
        <v>0.94640265853384431</v>
      </c>
    </row>
    <row r="2313" spans="1:27" x14ac:dyDescent="0.25">
      <c r="A2313">
        <v>2281</v>
      </c>
      <c r="B2313" s="176">
        <f ca="1">OFFSET(InputPriceData!B$15,CalculationsAndCharts!$A2313+$A$11,0,1,1)</f>
        <v>38250</v>
      </c>
      <c r="C2313" s="3">
        <f ca="1">OFFSET(InputPriceData!G$15,CalculationsAndCharts!$A2313+$A$11,IF($C$7,8,0),1,1)</f>
        <v>37149400</v>
      </c>
      <c r="D2313" s="4">
        <f ca="1">OFFSET(InputPriceData!C$15,CalculationsAndCharts!$A2313+$A$11,IF($C$7,8,0),1,1)</f>
        <v>92.71</v>
      </c>
      <c r="E2313" s="4">
        <f ca="1">OFFSET(InputPriceData!D$15,CalculationsAndCharts!$A2313+$A$11,IF($C$7,8,0),1,1)</f>
        <v>92.98</v>
      </c>
      <c r="F2313" s="4">
        <f ca="1">OFFSET(InputPriceData!E$15,CalculationsAndCharts!$A2313+$A$11,IF($C$7,8,0),1,1)</f>
        <v>92.39</v>
      </c>
      <c r="G2313" s="4">
        <f ca="1">OFFSET(InputPriceData!F$15,CalculationsAndCharts!$A2313+$A$11,IF($C$7,8,0),1,1)</f>
        <v>92.55</v>
      </c>
      <c r="H2313" s="138"/>
      <c r="I2313" s="138"/>
      <c r="O2313" s="246">
        <f t="shared" ca="1" si="350"/>
        <v>0.8957977055950257</v>
      </c>
      <c r="P2313" s="246">
        <f t="shared" ca="1" si="351"/>
        <v>1.669377508254186</v>
      </c>
      <c r="Q2313" s="246">
        <f t="shared" ca="1" si="353"/>
        <v>1.801942886215794</v>
      </c>
      <c r="R2313" s="4">
        <f t="shared" ca="1" si="354"/>
        <v>0.92643197574369041</v>
      </c>
      <c r="S2313" s="4">
        <f t="shared" ca="1" si="352"/>
        <v>0.99598819530732685</v>
      </c>
      <c r="W2313" s="246">
        <f t="shared" ca="1" si="355"/>
        <v>0.8957977055950257</v>
      </c>
      <c r="X2313" s="246">
        <f t="shared" ca="1" si="356"/>
        <v>1.669377508254186</v>
      </c>
      <c r="Y2313" s="246">
        <f t="shared" ca="1" si="357"/>
        <v>1.801942886215794</v>
      </c>
      <c r="Z2313" s="4">
        <f t="shared" ca="1" si="358"/>
        <v>0.92643197574369041</v>
      </c>
      <c r="AA2313" s="4">
        <f t="shared" ca="1" si="359"/>
        <v>0.96779389254896464</v>
      </c>
    </row>
    <row r="2314" spans="1:27" x14ac:dyDescent="0.25">
      <c r="A2314">
        <v>2282</v>
      </c>
      <c r="B2314" s="176">
        <f ca="1">OFFSET(InputPriceData!B$15,CalculationsAndCharts!$A2314+$A$11,0,1,1)</f>
        <v>38247</v>
      </c>
      <c r="C2314" s="3">
        <f ca="1">OFFSET(InputPriceData!G$15,CalculationsAndCharts!$A2314+$A$11,IF($C$7,8,0),1,1)</f>
        <v>33683000</v>
      </c>
      <c r="D2314" s="4">
        <f ca="1">OFFSET(InputPriceData!C$15,CalculationsAndCharts!$A2314+$A$11,IF($C$7,8,0),1,1)</f>
        <v>92.95</v>
      </c>
      <c r="E2314" s="4">
        <f ca="1">OFFSET(InputPriceData!D$15,CalculationsAndCharts!$A2314+$A$11,IF($C$7,8,0),1,1)</f>
        <v>93.28</v>
      </c>
      <c r="F2314" s="4">
        <f ca="1">OFFSET(InputPriceData!E$15,CalculationsAndCharts!$A2314+$A$11,IF($C$7,8,0),1,1)</f>
        <v>92.73</v>
      </c>
      <c r="G2314" s="4">
        <f ca="1">OFFSET(InputPriceData!F$15,CalculationsAndCharts!$A2314+$A$11,IF($C$7,8,0),1,1)</f>
        <v>93.11</v>
      </c>
      <c r="H2314" s="138"/>
      <c r="I2314" s="138"/>
      <c r="O2314" s="246">
        <f t="shared" ca="1" si="350"/>
        <v>1.5793270499134271</v>
      </c>
      <c r="P2314" s="246">
        <f t="shared" ca="1" si="351"/>
        <v>1.7468244875370571</v>
      </c>
      <c r="Q2314" s="246">
        <f t="shared" ca="1" si="353"/>
        <v>1.8183076551118003</v>
      </c>
      <c r="R2314" s="4">
        <f t="shared" ca="1" si="354"/>
        <v>0.96068697870034103</v>
      </c>
      <c r="S2314" s="4">
        <f t="shared" ca="1" si="352"/>
        <v>0.99789163167046968</v>
      </c>
      <c r="W2314" s="246">
        <f t="shared" ca="1" si="355"/>
        <v>1.5793270499134271</v>
      </c>
      <c r="X2314" s="246">
        <f t="shared" ca="1" si="356"/>
        <v>1.7468244875370571</v>
      </c>
      <c r="Y2314" s="246">
        <f t="shared" ca="1" si="357"/>
        <v>1.8183076551118003</v>
      </c>
      <c r="Z2314" s="4">
        <f t="shared" ca="1" si="358"/>
        <v>0.96068697870034103</v>
      </c>
      <c r="AA2314" s="4">
        <f t="shared" ca="1" si="359"/>
        <v>0.98296016591144142</v>
      </c>
    </row>
    <row r="2315" spans="1:27" x14ac:dyDescent="0.25">
      <c r="A2315">
        <v>2283</v>
      </c>
      <c r="B2315" s="176">
        <f ca="1">OFFSET(InputPriceData!B$15,CalculationsAndCharts!$A2315+$A$11,0,1,1)</f>
        <v>38246</v>
      </c>
      <c r="C2315" s="3">
        <f ca="1">OFFSET(InputPriceData!G$15,CalculationsAndCharts!$A2315+$A$11,IF($C$7,8,0),1,1)</f>
        <v>23911700</v>
      </c>
      <c r="D2315" s="4">
        <f ca="1">OFFSET(InputPriceData!C$15,CalculationsAndCharts!$A2315+$A$11,IF($C$7,8,0),1,1)</f>
        <v>92.47</v>
      </c>
      <c r="E2315" s="4">
        <f ca="1">OFFSET(InputPriceData!D$15,CalculationsAndCharts!$A2315+$A$11,IF($C$7,8,0),1,1)</f>
        <v>92.9</v>
      </c>
      <c r="F2315" s="4">
        <f ca="1">OFFSET(InputPriceData!E$15,CalculationsAndCharts!$A2315+$A$11,IF($C$7,8,0),1,1)</f>
        <v>92.43</v>
      </c>
      <c r="G2315" s="4">
        <f ca="1">OFFSET(InputPriceData!F$15,CalculationsAndCharts!$A2315+$A$11,IF($C$7,8,0),1,1)</f>
        <v>92.71</v>
      </c>
      <c r="H2315" s="138"/>
      <c r="I2315" s="138"/>
      <c r="O2315" s="246">
        <f t="shared" ca="1" si="350"/>
        <v>1.3190075999193194</v>
      </c>
      <c r="P2315" s="246">
        <f t="shared" ca="1" si="351"/>
        <v>1.8048413741203448</v>
      </c>
      <c r="Q2315" s="246">
        <f t="shared" ca="1" si="353"/>
        <v>1.834821044512412</v>
      </c>
      <c r="R2315" s="4">
        <f t="shared" ca="1" si="354"/>
        <v>0.98366071150005041</v>
      </c>
      <c r="S2315" s="4">
        <f t="shared" ca="1" si="352"/>
        <v>0.9991333297114281</v>
      </c>
      <c r="W2315" s="246">
        <f t="shared" ca="1" si="355"/>
        <v>1.3190075999193194</v>
      </c>
      <c r="X2315" s="246">
        <f t="shared" ca="1" si="356"/>
        <v>1.8048413741203448</v>
      </c>
      <c r="Y2315" s="246">
        <f t="shared" ca="1" si="357"/>
        <v>1.834821044512412</v>
      </c>
      <c r="Z2315" s="4">
        <f t="shared" ca="1" si="358"/>
        <v>0.98366071150005041</v>
      </c>
      <c r="AA2315" s="4">
        <f t="shared" ca="1" si="359"/>
        <v>0.99296460396702313</v>
      </c>
    </row>
    <row r="2316" spans="1:27" x14ac:dyDescent="0.25">
      <c r="A2316">
        <v>2284</v>
      </c>
      <c r="B2316" s="176">
        <f ca="1">OFFSET(InputPriceData!B$15,CalculationsAndCharts!$A2316+$A$11,0,1,1)</f>
        <v>38245</v>
      </c>
      <c r="C2316" s="3">
        <f ca="1">OFFSET(InputPriceData!G$15,CalculationsAndCharts!$A2316+$A$11,IF($C$7,8,0),1,1)</f>
        <v>38295000</v>
      </c>
      <c r="D2316" s="4">
        <f ca="1">OFFSET(InputPriceData!C$15,CalculationsAndCharts!$A2316+$A$11,IF($C$7,8,0),1,1)</f>
        <v>92.84</v>
      </c>
      <c r="E2316" s="4">
        <f ca="1">OFFSET(InputPriceData!D$15,CalculationsAndCharts!$A2316+$A$11,IF($C$7,8,0),1,1)</f>
        <v>92.89</v>
      </c>
      <c r="F2316" s="4">
        <f ca="1">OFFSET(InputPriceData!E$15,CalculationsAndCharts!$A2316+$A$11,IF($C$7,8,0),1,1)</f>
        <v>92.33</v>
      </c>
      <c r="G2316" s="4">
        <f ca="1">OFFSET(InputPriceData!F$15,CalculationsAndCharts!$A2316+$A$11,IF($C$7,8,0),1,1)</f>
        <v>92.43</v>
      </c>
      <c r="H2316" s="138"/>
      <c r="I2316" s="138"/>
      <c r="O2316" s="246">
        <f t="shared" ca="1" si="350"/>
        <v>1.1572847072961625</v>
      </c>
      <c r="P2316" s="246">
        <f t="shared" ca="1" si="351"/>
        <v>1.8514844041497598</v>
      </c>
      <c r="Q2316" s="246">
        <f t="shared" ca="1" si="353"/>
        <v>1.8514844041497598</v>
      </c>
      <c r="R2316" s="4">
        <f t="shared" ca="1" si="354"/>
        <v>1</v>
      </c>
      <c r="S2316" s="4">
        <f t="shared" ca="1" si="352"/>
        <v>1</v>
      </c>
      <c r="W2316" s="246">
        <f t="shared" ca="1" si="355"/>
        <v>1.1572847072961625</v>
      </c>
      <c r="X2316" s="246">
        <f t="shared" ca="1" si="356"/>
        <v>1.8514844041497598</v>
      </c>
      <c r="Y2316" s="246">
        <f t="shared" ca="1" si="357"/>
        <v>1.8514844041497598</v>
      </c>
      <c r="Z2316" s="4">
        <f t="shared" ca="1" si="358"/>
        <v>1</v>
      </c>
      <c r="AA2316" s="4">
        <f t="shared" ca="1" si="359"/>
        <v>1</v>
      </c>
    </row>
    <row r="2317" spans="1:27" x14ac:dyDescent="0.25">
      <c r="A2317">
        <v>2285</v>
      </c>
      <c r="B2317" s="176">
        <f ca="1">OFFSET(InputPriceData!B$15,CalculationsAndCharts!$A2317+$A$11,0,1,1)</f>
        <v>38244</v>
      </c>
      <c r="C2317" s="3">
        <f ca="1">OFFSET(InputPriceData!G$15,CalculationsAndCharts!$A2317+$A$11,IF($C$7,8,0),1,1)</f>
        <v>28048900</v>
      </c>
      <c r="D2317" s="4">
        <f ca="1">OFFSET(InputPriceData!C$15,CalculationsAndCharts!$A2317+$A$11,IF($C$7,8,0),1,1)</f>
        <v>92.84</v>
      </c>
      <c r="E2317" s="4">
        <f ca="1">OFFSET(InputPriceData!D$15,CalculationsAndCharts!$A2317+$A$11,IF($C$7,8,0),1,1)</f>
        <v>93.16</v>
      </c>
      <c r="F2317" s="4">
        <f ca="1">OFFSET(InputPriceData!E$15,CalculationsAndCharts!$A2317+$A$11,IF($C$7,8,0),1,1)</f>
        <v>92.75</v>
      </c>
      <c r="G2317" s="4">
        <f ca="1">OFFSET(InputPriceData!F$15,CalculationsAndCharts!$A2317+$A$11,IF($C$7,8,0),1,1)</f>
        <v>93.14</v>
      </c>
      <c r="H2317" s="138"/>
      <c r="I2317" s="138"/>
      <c r="O2317" s="246">
        <f t="shared" ca="1" si="350"/>
        <v>2.0136369343420641</v>
      </c>
      <c r="P2317" s="246">
        <f t="shared" ca="1" si="351"/>
        <v>1.8486466468426053</v>
      </c>
      <c r="Q2317" s="246">
        <f t="shared" ca="1" si="353"/>
        <v>1.8486466468426053</v>
      </c>
      <c r="R2317" s="4">
        <f t="shared" ca="1" si="354"/>
        <v>1</v>
      </c>
      <c r="S2317" s="4">
        <f t="shared" ca="1" si="352"/>
        <v>1</v>
      </c>
      <c r="W2317" s="246">
        <f t="shared" ca="1" si="355"/>
        <v>2.0136369343420641</v>
      </c>
      <c r="X2317" s="246">
        <f t="shared" ca="1" si="356"/>
        <v>1.8486466468426053</v>
      </c>
      <c r="Y2317" s="246">
        <f t="shared" ca="1" si="357"/>
        <v>1.8486466468426053</v>
      </c>
      <c r="Z2317" s="4">
        <f t="shared" ca="1" si="358"/>
        <v>1</v>
      </c>
      <c r="AA2317" s="4">
        <f t="shared" ca="1" si="359"/>
        <v>1</v>
      </c>
    </row>
    <row r="2318" spans="1:27" x14ac:dyDescent="0.25">
      <c r="A2318">
        <v>2286</v>
      </c>
      <c r="B2318" s="176">
        <f ca="1">OFFSET(InputPriceData!B$15,CalculationsAndCharts!$A2318+$A$11,0,1,1)</f>
        <v>38243</v>
      </c>
      <c r="C2318" s="3">
        <f ca="1">OFFSET(InputPriceData!G$15,CalculationsAndCharts!$A2318+$A$11,IF($C$7,8,0),1,1)</f>
        <v>44398100</v>
      </c>
      <c r="D2318" s="4">
        <f ca="1">OFFSET(InputPriceData!C$15,CalculationsAndCharts!$A2318+$A$11,IF($C$7,8,0),1,1)</f>
        <v>92.85</v>
      </c>
      <c r="E2318" s="4">
        <f ca="1">OFFSET(InputPriceData!D$15,CalculationsAndCharts!$A2318+$A$11,IF($C$7,8,0),1,1)</f>
        <v>93.2</v>
      </c>
      <c r="F2318" s="4">
        <f ca="1">OFFSET(InputPriceData!E$15,CalculationsAndCharts!$A2318+$A$11,IF($C$7,8,0),1,1)</f>
        <v>92.61</v>
      </c>
      <c r="G2318" s="4">
        <f ca="1">OFFSET(InputPriceData!F$15,CalculationsAndCharts!$A2318+$A$11,IF($C$7,8,0),1,1)</f>
        <v>92.95</v>
      </c>
      <c r="H2318" s="138"/>
      <c r="I2318" s="138"/>
      <c r="O2318" s="246">
        <f t="shared" ca="1" si="350"/>
        <v>2.0040635202527821</v>
      </c>
      <c r="P2318" s="246">
        <f t="shared" ca="1" si="351"/>
        <v>1.8117956855106496</v>
      </c>
      <c r="Q2318" s="246">
        <f t="shared" ca="1" si="353"/>
        <v>1.8117956855106496</v>
      </c>
      <c r="R2318" s="4">
        <f t="shared" ca="1" si="354"/>
        <v>1</v>
      </c>
      <c r="S2318" s="4">
        <f t="shared" ca="1" si="352"/>
        <v>1</v>
      </c>
      <c r="W2318" s="246">
        <f t="shared" ca="1" si="355"/>
        <v>2.0040635202527821</v>
      </c>
      <c r="X2318" s="246">
        <f t="shared" ca="1" si="356"/>
        <v>1.8117956855106496</v>
      </c>
      <c r="Y2318" s="246">
        <f t="shared" ca="1" si="357"/>
        <v>1.8117956855106496</v>
      </c>
      <c r="Z2318" s="4">
        <f t="shared" ca="1" si="358"/>
        <v>1</v>
      </c>
      <c r="AA2318" s="4">
        <f t="shared" ca="1" si="359"/>
        <v>1</v>
      </c>
    </row>
    <row r="2319" spans="1:27" x14ac:dyDescent="0.25">
      <c r="A2319">
        <v>2287</v>
      </c>
      <c r="B2319" s="176">
        <f ca="1">OFFSET(InputPriceData!B$15,CalculationsAndCharts!$A2319+$A$11,0,1,1)</f>
        <v>38240</v>
      </c>
      <c r="C2319" s="3">
        <f ca="1">OFFSET(InputPriceData!G$15,CalculationsAndCharts!$A2319+$A$11,IF($C$7,8,0),1,1)</f>
        <v>27900600</v>
      </c>
      <c r="D2319" s="4">
        <f ca="1">OFFSET(InputPriceData!C$15,CalculationsAndCharts!$A2319+$A$11,IF($C$7,8,0),1,1)</f>
        <v>92.21</v>
      </c>
      <c r="E2319" s="4">
        <f ca="1">OFFSET(InputPriceData!D$15,CalculationsAndCharts!$A2319+$A$11,IF($C$7,8,0),1,1)</f>
        <v>92.82</v>
      </c>
      <c r="F2319" s="4">
        <f ca="1">OFFSET(InputPriceData!E$15,CalculationsAndCharts!$A2319+$A$11,IF($C$7,8,0),1,1)</f>
        <v>91.85</v>
      </c>
      <c r="G2319" s="4">
        <f ca="1">OFFSET(InputPriceData!F$15,CalculationsAndCharts!$A2319+$A$11,IF($C$7,8,0),1,1)</f>
        <v>92.65</v>
      </c>
      <c r="H2319" s="138"/>
      <c r="I2319" s="138"/>
      <c r="O2319" s="246">
        <f t="shared" ca="1" si="350"/>
        <v>1.8744075136658045</v>
      </c>
      <c r="P2319" s="246">
        <f t="shared" ca="1" si="351"/>
        <v>1.7786132466478162</v>
      </c>
      <c r="Q2319" s="246">
        <f t="shared" ca="1" si="353"/>
        <v>1.7786132466478162</v>
      </c>
      <c r="R2319" s="4">
        <f t="shared" ca="1" si="354"/>
        <v>1</v>
      </c>
      <c r="S2319" s="4">
        <f t="shared" ca="1" si="352"/>
        <v>1</v>
      </c>
      <c r="W2319" s="246">
        <f t="shared" ca="1" si="355"/>
        <v>1.8744075136658045</v>
      </c>
      <c r="X2319" s="246">
        <f t="shared" ca="1" si="356"/>
        <v>1.7786132466478162</v>
      </c>
      <c r="Y2319" s="246">
        <f t="shared" ca="1" si="357"/>
        <v>1.7786132466478162</v>
      </c>
      <c r="Z2319" s="4">
        <f t="shared" ca="1" si="358"/>
        <v>1</v>
      </c>
      <c r="AA2319" s="4">
        <f t="shared" ca="1" si="359"/>
        <v>1</v>
      </c>
    </row>
    <row r="2320" spans="1:27" x14ac:dyDescent="0.25">
      <c r="A2320">
        <v>2288</v>
      </c>
      <c r="B2320" s="176">
        <f ca="1">OFFSET(InputPriceData!B$15,CalculationsAndCharts!$A2320+$A$11,0,1,1)</f>
        <v>38239</v>
      </c>
      <c r="C2320" s="3">
        <f ca="1">OFFSET(InputPriceData!G$15,CalculationsAndCharts!$A2320+$A$11,IF($C$7,8,0),1,1)</f>
        <v>34314800</v>
      </c>
      <c r="D2320" s="4">
        <f ca="1">OFFSET(InputPriceData!C$15,CalculationsAndCharts!$A2320+$A$11,IF($C$7,8,0),1,1)</f>
        <v>92.24</v>
      </c>
      <c r="E2320" s="4">
        <f ca="1">OFFSET(InputPriceData!D$15,CalculationsAndCharts!$A2320+$A$11,IF($C$7,8,0),1,1)</f>
        <v>92.5</v>
      </c>
      <c r="F2320" s="4">
        <f ca="1">OFFSET(InputPriceData!E$15,CalculationsAndCharts!$A2320+$A$11,IF($C$7,8,0),1,1)</f>
        <v>91.8</v>
      </c>
      <c r="G2320" s="4">
        <f ca="1">OFFSET(InputPriceData!F$15,CalculationsAndCharts!$A2320+$A$11,IF($C$7,8,0),1,1)</f>
        <v>92.17</v>
      </c>
      <c r="H2320" s="138"/>
      <c r="I2320" s="138"/>
      <c r="O2320" s="246">
        <f t="shared" ca="1" si="350"/>
        <v>1.5405590032955796</v>
      </c>
      <c r="P2320" s="246">
        <f t="shared" ca="1" si="351"/>
        <v>1.7466623616591985</v>
      </c>
      <c r="Q2320" s="246">
        <f t="shared" ca="1" si="353"/>
        <v>1.7466623616591985</v>
      </c>
      <c r="R2320" s="4">
        <f t="shared" ca="1" si="354"/>
        <v>1</v>
      </c>
      <c r="S2320" s="4">
        <f t="shared" ca="1" si="352"/>
        <v>1</v>
      </c>
      <c r="W2320" s="246">
        <f t="shared" ca="1" si="355"/>
        <v>1.5405590032955796</v>
      </c>
      <c r="X2320" s="246">
        <f t="shared" ca="1" si="356"/>
        <v>1.7466623616591985</v>
      </c>
      <c r="Y2320" s="246">
        <f t="shared" ca="1" si="357"/>
        <v>1.7466623616591985</v>
      </c>
      <c r="Z2320" s="4">
        <f t="shared" ca="1" si="358"/>
        <v>1</v>
      </c>
      <c r="AA2320" s="4">
        <f t="shared" ca="1" si="359"/>
        <v>1</v>
      </c>
    </row>
    <row r="2321" spans="1:27" x14ac:dyDescent="0.25">
      <c r="A2321">
        <v>2289</v>
      </c>
      <c r="B2321" s="176">
        <f ca="1">OFFSET(InputPriceData!B$15,CalculationsAndCharts!$A2321+$A$11,0,1,1)</f>
        <v>38238</v>
      </c>
      <c r="C2321" s="3">
        <f ca="1">OFFSET(InputPriceData!G$15,CalculationsAndCharts!$A2321+$A$11,IF($C$7,8,0),1,1)</f>
        <v>32963100</v>
      </c>
      <c r="D2321" s="4">
        <f ca="1">OFFSET(InputPriceData!C$15,CalculationsAndCharts!$A2321+$A$11,IF($C$7,8,0),1,1)</f>
        <v>92.28</v>
      </c>
      <c r="E2321" s="4">
        <f ca="1">OFFSET(InputPriceData!D$15,CalculationsAndCharts!$A2321+$A$11,IF($C$7,8,0),1,1)</f>
        <v>92.64</v>
      </c>
      <c r="F2321" s="4">
        <f ca="1">OFFSET(InputPriceData!E$15,CalculationsAndCharts!$A2321+$A$11,IF($C$7,8,0),1,1)</f>
        <v>92.03</v>
      </c>
      <c r="G2321" s="4">
        <f ca="1">OFFSET(InputPriceData!F$15,CalculationsAndCharts!$A2321+$A$11,IF($C$7,8,0),1,1)</f>
        <v>92.25</v>
      </c>
      <c r="H2321" s="138"/>
      <c r="I2321" s="138"/>
      <c r="O2321" s="246">
        <f t="shared" ca="1" si="350"/>
        <v>1.7582358552693544</v>
      </c>
      <c r="P2321" s="246">
        <f t="shared" ca="1" si="351"/>
        <v>1.6920150453307257</v>
      </c>
      <c r="Q2321" s="246">
        <f t="shared" ca="1" si="353"/>
        <v>1.6920150453307257</v>
      </c>
      <c r="R2321" s="4">
        <f t="shared" ca="1" si="354"/>
        <v>1</v>
      </c>
      <c r="S2321" s="4">
        <f t="shared" ca="1" si="352"/>
        <v>1</v>
      </c>
      <c r="W2321" s="246">
        <f t="shared" ca="1" si="355"/>
        <v>1.7582358552693544</v>
      </c>
      <c r="X2321" s="246">
        <f t="shared" ca="1" si="356"/>
        <v>1.6920150453307257</v>
      </c>
      <c r="Y2321" s="246">
        <f t="shared" ca="1" si="357"/>
        <v>1.6920150453307257</v>
      </c>
      <c r="Z2321" s="4">
        <f t="shared" ca="1" si="358"/>
        <v>1</v>
      </c>
      <c r="AA2321" s="4">
        <f t="shared" ca="1" si="359"/>
        <v>1</v>
      </c>
    </row>
    <row r="2322" spans="1:27" x14ac:dyDescent="0.25">
      <c r="A2322">
        <v>2290</v>
      </c>
      <c r="B2322" s="176">
        <f ca="1">OFFSET(InputPriceData!B$15,CalculationsAndCharts!$A2322+$A$11,0,1,1)</f>
        <v>38237</v>
      </c>
      <c r="C2322" s="3">
        <f ca="1">OFFSET(InputPriceData!G$15,CalculationsAndCharts!$A2322+$A$11,IF($C$7,8,0),1,1)</f>
        <v>37338800</v>
      </c>
      <c r="D2322" s="4">
        <f ca="1">OFFSET(InputPriceData!C$15,CalculationsAndCharts!$A2322+$A$11,IF($C$7,8,0),1,1)</f>
        <v>92.22</v>
      </c>
      <c r="E2322" s="4">
        <f ca="1">OFFSET(InputPriceData!D$15,CalculationsAndCharts!$A2322+$A$11,IF($C$7,8,0),1,1)</f>
        <v>92.7</v>
      </c>
      <c r="F2322" s="4">
        <f ca="1">OFFSET(InputPriceData!E$15,CalculationsAndCharts!$A2322+$A$11,IF($C$7,8,0),1,1)</f>
        <v>92.04</v>
      </c>
      <c r="G2322" s="4">
        <f ca="1">OFFSET(InputPriceData!F$15,CalculationsAndCharts!$A2322+$A$11,IF($C$7,8,0),1,1)</f>
        <v>92.48</v>
      </c>
      <c r="H2322" s="138"/>
      <c r="I2322" s="138"/>
      <c r="O2322" s="246">
        <f t="shared" ca="1" si="350"/>
        <v>2.149407151143985</v>
      </c>
      <c r="P2322" s="246">
        <f t="shared" ca="1" si="351"/>
        <v>1.6015541101030348</v>
      </c>
      <c r="Q2322" s="246">
        <f t="shared" ca="1" si="353"/>
        <v>1.6015541101030348</v>
      </c>
      <c r="R2322" s="4">
        <f t="shared" ca="1" si="354"/>
        <v>1</v>
      </c>
      <c r="S2322" s="4">
        <f t="shared" ca="1" si="352"/>
        <v>1</v>
      </c>
      <c r="W2322" s="246">
        <f t="shared" ca="1" si="355"/>
        <v>2.149407151143985</v>
      </c>
      <c r="X2322" s="246">
        <f t="shared" ca="1" si="356"/>
        <v>1.6015541101030348</v>
      </c>
      <c r="Y2322" s="246">
        <f t="shared" ca="1" si="357"/>
        <v>1.6015541101030348</v>
      </c>
      <c r="Z2322" s="4">
        <f t="shared" ca="1" si="358"/>
        <v>1</v>
      </c>
      <c r="AA2322" s="4">
        <f t="shared" ca="1" si="359"/>
        <v>1</v>
      </c>
    </row>
    <row r="2323" spans="1:27" x14ac:dyDescent="0.25">
      <c r="A2323">
        <v>2291</v>
      </c>
      <c r="B2323" s="176">
        <f ca="1">OFFSET(InputPriceData!B$15,CalculationsAndCharts!$A2323+$A$11,0,1,1)</f>
        <v>38233</v>
      </c>
      <c r="C2323" s="3">
        <f ca="1">OFFSET(InputPriceData!G$15,CalculationsAndCharts!$A2323+$A$11,IF($C$7,8,0),1,1)</f>
        <v>30480500</v>
      </c>
      <c r="D2323" s="4">
        <f ca="1">OFFSET(InputPriceData!C$15,CalculationsAndCharts!$A2323+$A$11,IF($C$7,8,0),1,1)</f>
        <v>92.05</v>
      </c>
      <c r="E2323" s="4">
        <f ca="1">OFFSET(InputPriceData!D$15,CalculationsAndCharts!$A2323+$A$11,IF($C$7,8,0),1,1)</f>
        <v>92.45</v>
      </c>
      <c r="F2323" s="4">
        <f ca="1">OFFSET(InputPriceData!E$15,CalculationsAndCharts!$A2323+$A$11,IF($C$7,8,0),1,1)</f>
        <v>91.79</v>
      </c>
      <c r="G2323" s="4">
        <f ca="1">OFFSET(InputPriceData!F$15,CalculationsAndCharts!$A2323+$A$11,IF($C$7,8,0),1,1)</f>
        <v>91.88</v>
      </c>
      <c r="H2323" s="138"/>
      <c r="I2323" s="138"/>
      <c r="O2323" s="246">
        <f t="shared" ca="1" si="350"/>
        <v>1.7043543187078574</v>
      </c>
      <c r="P2323" s="246">
        <f t="shared" ca="1" si="351"/>
        <v>1.50390217233573</v>
      </c>
      <c r="Q2323" s="246">
        <f t="shared" ca="1" si="353"/>
        <v>1.50390217233573</v>
      </c>
      <c r="R2323" s="4">
        <f t="shared" ca="1" si="354"/>
        <v>1</v>
      </c>
      <c r="S2323" s="4">
        <f t="shared" ca="1" si="352"/>
        <v>1</v>
      </c>
      <c r="W2323" s="246">
        <f t="shared" ca="1" si="355"/>
        <v>1.7043543187078574</v>
      </c>
      <c r="X2323" s="246">
        <f t="shared" ca="1" si="356"/>
        <v>1.50390217233573</v>
      </c>
      <c r="Y2323" s="246">
        <f t="shared" ca="1" si="357"/>
        <v>1.50390217233573</v>
      </c>
      <c r="Z2323" s="4">
        <f t="shared" ca="1" si="358"/>
        <v>1</v>
      </c>
      <c r="AA2323" s="4">
        <f t="shared" ca="1" si="359"/>
        <v>1</v>
      </c>
    </row>
    <row r="2324" spans="1:27" x14ac:dyDescent="0.25">
      <c r="A2324">
        <v>2292</v>
      </c>
      <c r="B2324" s="176">
        <f ca="1">OFFSET(InputPriceData!B$15,CalculationsAndCharts!$A2324+$A$11,0,1,1)</f>
        <v>38232</v>
      </c>
      <c r="C2324" s="3">
        <f ca="1">OFFSET(InputPriceData!G$15,CalculationsAndCharts!$A2324+$A$11,IF($C$7,8,0),1,1)</f>
        <v>42736600</v>
      </c>
      <c r="D2324" s="4">
        <f ca="1">OFFSET(InputPriceData!C$15,CalculationsAndCharts!$A2324+$A$11,IF($C$7,8,0),1,1)</f>
        <v>91.15</v>
      </c>
      <c r="E2324" s="4">
        <f ca="1">OFFSET(InputPriceData!D$15,CalculationsAndCharts!$A2324+$A$11,IF($C$7,8,0),1,1)</f>
        <v>92.35</v>
      </c>
      <c r="F2324" s="4">
        <f ca="1">OFFSET(InputPriceData!E$15,CalculationsAndCharts!$A2324+$A$11,IF($C$7,8,0),1,1)</f>
        <v>91.15</v>
      </c>
      <c r="G2324" s="4">
        <f ca="1">OFFSET(InputPriceData!F$15,CalculationsAndCharts!$A2324+$A$11,IF($C$7,8,0),1,1)</f>
        <v>92.25</v>
      </c>
      <c r="H2324" s="138"/>
      <c r="I2324" s="138"/>
      <c r="O2324" s="246">
        <f t="shared" ca="1" si="350"/>
        <v>2.2289946237837102</v>
      </c>
      <c r="P2324" s="246">
        <f t="shared" ca="1" si="351"/>
        <v>1.4037495381487068</v>
      </c>
      <c r="Q2324" s="246">
        <f t="shared" ca="1" si="353"/>
        <v>1.4037495381487068</v>
      </c>
      <c r="R2324" s="4">
        <f t="shared" ca="1" si="354"/>
        <v>1</v>
      </c>
      <c r="S2324" s="4">
        <f t="shared" ca="1" si="352"/>
        <v>1</v>
      </c>
      <c r="W2324" s="246">
        <f t="shared" ca="1" si="355"/>
        <v>2.2289946237837102</v>
      </c>
      <c r="X2324" s="246">
        <f t="shared" ca="1" si="356"/>
        <v>1.4037495381487068</v>
      </c>
      <c r="Y2324" s="246">
        <f t="shared" ca="1" si="357"/>
        <v>1.4037495381487068</v>
      </c>
      <c r="Z2324" s="4">
        <f t="shared" ca="1" si="358"/>
        <v>1</v>
      </c>
      <c r="AA2324" s="4">
        <f t="shared" ca="1" si="359"/>
        <v>1</v>
      </c>
    </row>
    <row r="2325" spans="1:27" x14ac:dyDescent="0.25">
      <c r="A2325">
        <v>2293</v>
      </c>
      <c r="B2325" s="176">
        <f ca="1">OFFSET(InputPriceData!B$15,CalculationsAndCharts!$A2325+$A$11,0,1,1)</f>
        <v>38231</v>
      </c>
      <c r="C2325" s="3">
        <f ca="1">OFFSET(InputPriceData!G$15,CalculationsAndCharts!$A2325+$A$11,IF($C$7,8,0),1,1)</f>
        <v>52778300</v>
      </c>
      <c r="D2325" s="4">
        <f ca="1">OFFSET(InputPriceData!C$15,CalculationsAndCharts!$A2325+$A$11,IF($C$7,8,0),1,1)</f>
        <v>90.92</v>
      </c>
      <c r="E2325" s="4">
        <f ca="1">OFFSET(InputPriceData!D$15,CalculationsAndCharts!$A2325+$A$11,IF($C$7,8,0),1,1)</f>
        <v>91.48</v>
      </c>
      <c r="F2325" s="4">
        <f ca="1">OFFSET(InputPriceData!E$15,CalculationsAndCharts!$A2325+$A$11,IF($C$7,8,0),1,1)</f>
        <v>90.53</v>
      </c>
      <c r="G2325" s="4">
        <f ca="1">OFFSET(InputPriceData!F$15,CalculationsAndCharts!$A2325+$A$11,IF($C$7,8,0),1,1)</f>
        <v>91.22</v>
      </c>
      <c r="H2325" s="138"/>
      <c r="I2325" s="138"/>
      <c r="O2325" s="246">
        <f t="shared" ca="1" si="350"/>
        <v>1.3334570470207854</v>
      </c>
      <c r="P2325" s="246">
        <f t="shared" ca="1" si="351"/>
        <v>1.3169398875975469</v>
      </c>
      <c r="Q2325" s="246">
        <f t="shared" ca="1" si="353"/>
        <v>1.3593220457578965</v>
      </c>
      <c r="R2325" s="4">
        <f t="shared" ca="1" si="354"/>
        <v>0.96882110586478476</v>
      </c>
      <c r="S2325" s="4">
        <f t="shared" ca="1" si="352"/>
        <v>0.99833440650502714</v>
      </c>
      <c r="W2325" s="246">
        <f t="shared" ca="1" si="355"/>
        <v>1.3334570470207854</v>
      </c>
      <c r="X2325" s="246">
        <f t="shared" ca="1" si="356"/>
        <v>1.3169398875975469</v>
      </c>
      <c r="Y2325" s="246">
        <f t="shared" ca="1" si="357"/>
        <v>1.3593220457578965</v>
      </c>
      <c r="Z2325" s="4">
        <f t="shared" ca="1" si="358"/>
        <v>0.96882110586478476</v>
      </c>
      <c r="AA2325" s="4">
        <f t="shared" ca="1" si="359"/>
        <v>0.98651751134592924</v>
      </c>
    </row>
    <row r="2326" spans="1:27" x14ac:dyDescent="0.25">
      <c r="A2326">
        <v>2294</v>
      </c>
      <c r="B2326" s="176">
        <f ca="1">OFFSET(InputPriceData!B$15,CalculationsAndCharts!$A2326+$A$11,0,1,1)</f>
        <v>38230</v>
      </c>
      <c r="C2326" s="3">
        <f ca="1">OFFSET(InputPriceData!G$15,CalculationsAndCharts!$A2326+$A$11,IF($C$7,8,0),1,1)</f>
        <v>44125300</v>
      </c>
      <c r="D2326" s="4">
        <f ca="1">OFFSET(InputPriceData!C$15,CalculationsAndCharts!$A2326+$A$11,IF($C$7,8,0),1,1)</f>
        <v>90.68</v>
      </c>
      <c r="E2326" s="4">
        <f ca="1">OFFSET(InputPriceData!D$15,CalculationsAndCharts!$A2326+$A$11,IF($C$7,8,0),1,1)</f>
        <v>91.09</v>
      </c>
      <c r="F2326" s="4">
        <f ca="1">OFFSET(InputPriceData!E$15,CalculationsAndCharts!$A2326+$A$11,IF($C$7,8,0),1,1)</f>
        <v>90.22</v>
      </c>
      <c r="G2326" s="4">
        <f ca="1">OFFSET(InputPriceData!F$15,CalculationsAndCharts!$A2326+$A$11,IF($C$7,8,0),1,1)</f>
        <v>91.05</v>
      </c>
      <c r="H2326" s="138"/>
      <c r="I2326" s="138"/>
      <c r="O2326" s="246">
        <f t="shared" ca="1" si="350"/>
        <v>1.2514542275055771</v>
      </c>
      <c r="P2326" s="246">
        <f t="shared" ca="1" si="351"/>
        <v>1.2387826831561899</v>
      </c>
      <c r="Q2326" s="246">
        <f t="shared" ca="1" si="353"/>
        <v>1.3716670492007028</v>
      </c>
      <c r="R2326" s="4">
        <f t="shared" ca="1" si="354"/>
        <v>0.90312199587943209</v>
      </c>
      <c r="S2326" s="4">
        <f t="shared" ca="1" si="352"/>
        <v>0.99465592009052728</v>
      </c>
      <c r="W2326" s="246">
        <f t="shared" ca="1" si="355"/>
        <v>1.2514542275055771</v>
      </c>
      <c r="X2326" s="246">
        <f t="shared" ca="1" si="356"/>
        <v>1.2387826831561899</v>
      </c>
      <c r="Y2326" s="246">
        <f t="shared" ca="1" si="357"/>
        <v>1.3716670492007028</v>
      </c>
      <c r="Z2326" s="4">
        <f t="shared" ca="1" si="358"/>
        <v>0.90312199587943209</v>
      </c>
      <c r="AA2326" s="4">
        <f t="shared" ca="1" si="359"/>
        <v>0.95729891365728159</v>
      </c>
    </row>
    <row r="2327" spans="1:27" x14ac:dyDescent="0.25">
      <c r="A2327">
        <v>2295</v>
      </c>
      <c r="B2327" s="176">
        <f ca="1">OFFSET(InputPriceData!B$15,CalculationsAndCharts!$A2327+$A$11,0,1,1)</f>
        <v>38229</v>
      </c>
      <c r="C2327" s="3">
        <f ca="1">OFFSET(InputPriceData!G$15,CalculationsAndCharts!$A2327+$A$11,IF($C$7,8,0),1,1)</f>
        <v>26726500</v>
      </c>
      <c r="D2327" s="4">
        <f ca="1">OFFSET(InputPriceData!C$15,CalculationsAndCharts!$A2327+$A$11,IF($C$7,8,0),1,1)</f>
        <v>91.14</v>
      </c>
      <c r="E2327" s="4">
        <f ca="1">OFFSET(InputPriceData!D$15,CalculationsAndCharts!$A2327+$A$11,IF($C$7,8,0),1,1)</f>
        <v>91.23</v>
      </c>
      <c r="F2327" s="4">
        <f ca="1">OFFSET(InputPriceData!E$15,CalculationsAndCharts!$A2327+$A$11,IF($C$7,8,0),1,1)</f>
        <v>90.5</v>
      </c>
      <c r="G2327" s="4">
        <f ca="1">OFFSET(InputPriceData!F$15,CalculationsAndCharts!$A2327+$A$11,IF($C$7,8,0),1,1)</f>
        <v>90.57</v>
      </c>
      <c r="H2327" s="138"/>
      <c r="I2327" s="138"/>
      <c r="O2327" s="246">
        <f t="shared" ca="1" si="350"/>
        <v>0.83499995692178697</v>
      </c>
      <c r="P2327" s="246">
        <f t="shared" ca="1" si="351"/>
        <v>1.1235269648800226</v>
      </c>
      <c r="Q2327" s="246">
        <f t="shared" ca="1" si="353"/>
        <v>1.384124166701012</v>
      </c>
      <c r="R2327" s="4">
        <f t="shared" ca="1" si="354"/>
        <v>0.81172411544398559</v>
      </c>
      <c r="S2327" s="4">
        <f t="shared" ca="1" si="352"/>
        <v>0.98912047041808948</v>
      </c>
      <c r="W2327" s="246">
        <f t="shared" ca="1" si="355"/>
        <v>0.83499995692178697</v>
      </c>
      <c r="X2327" s="246">
        <f t="shared" ca="1" si="356"/>
        <v>1.1235269648800226</v>
      </c>
      <c r="Y2327" s="246">
        <f t="shared" ca="1" si="357"/>
        <v>1.384124166701012</v>
      </c>
      <c r="Z2327" s="4">
        <f t="shared" ca="1" si="358"/>
        <v>0.81172411544398559</v>
      </c>
      <c r="AA2327" s="4">
        <f t="shared" ca="1" si="359"/>
        <v>0.91472302130572858</v>
      </c>
    </row>
    <row r="2328" spans="1:27" x14ac:dyDescent="0.25">
      <c r="A2328">
        <v>2296</v>
      </c>
      <c r="B2328" s="176">
        <f ca="1">OFFSET(InputPriceData!B$15,CalculationsAndCharts!$A2328+$A$11,0,1,1)</f>
        <v>38226</v>
      </c>
      <c r="C2328" s="3">
        <f ca="1">OFFSET(InputPriceData!G$15,CalculationsAndCharts!$A2328+$A$11,IF($C$7,8,0),1,1)</f>
        <v>24902900</v>
      </c>
      <c r="D2328" s="4">
        <f ca="1">OFFSET(InputPriceData!C$15,CalculationsAndCharts!$A2328+$A$11,IF($C$7,8,0),1,1)</f>
        <v>91.13</v>
      </c>
      <c r="E2328" s="4">
        <f ca="1">OFFSET(InputPriceData!D$15,CalculationsAndCharts!$A2328+$A$11,IF($C$7,8,0),1,1)</f>
        <v>91.48</v>
      </c>
      <c r="F2328" s="4">
        <f ca="1">OFFSET(InputPriceData!E$15,CalculationsAndCharts!$A2328+$A$11,IF($C$7,8,0),1,1)</f>
        <v>91</v>
      </c>
      <c r="G2328" s="4">
        <f ca="1">OFFSET(InputPriceData!F$15,CalculationsAndCharts!$A2328+$A$11,IF($C$7,8,0),1,1)</f>
        <v>91.33</v>
      </c>
      <c r="H2328" s="138"/>
      <c r="I2328" s="138"/>
      <c r="O2328" s="246">
        <f t="shared" ca="1" si="350"/>
        <v>1.6750996396985658</v>
      </c>
      <c r="P2328" s="246">
        <f t="shared" ca="1" si="351"/>
        <v>0.93391819071986659</v>
      </c>
      <c r="Q2328" s="246">
        <f t="shared" ca="1" si="353"/>
        <v>1.3966944164490536</v>
      </c>
      <c r="R2328" s="4">
        <f t="shared" ca="1" si="354"/>
        <v>0.66866322348037577</v>
      </c>
      <c r="S2328" s="4">
        <f t="shared" ca="1" si="352"/>
        <v>0.97931468238667485</v>
      </c>
      <c r="W2328" s="246">
        <f t="shared" ca="1" si="355"/>
        <v>1.6750996396985658</v>
      </c>
      <c r="X2328" s="246">
        <f t="shared" ca="1" si="356"/>
        <v>0.93391819071986659</v>
      </c>
      <c r="Y2328" s="246">
        <f t="shared" ca="1" si="357"/>
        <v>1.3966944164490536</v>
      </c>
      <c r="Z2328" s="4">
        <f t="shared" ca="1" si="358"/>
        <v>0.66866322348037577</v>
      </c>
      <c r="AA2328" s="4">
        <f t="shared" ca="1" si="359"/>
        <v>0.84314989327469814</v>
      </c>
    </row>
    <row r="2329" spans="1:27" x14ac:dyDescent="0.25">
      <c r="A2329">
        <v>2297</v>
      </c>
      <c r="B2329" s="176">
        <f ca="1">OFFSET(InputPriceData!B$15,CalculationsAndCharts!$A2329+$A$11,0,1,1)</f>
        <v>38225</v>
      </c>
      <c r="C2329" s="3">
        <f ca="1">OFFSET(InputPriceData!G$15,CalculationsAndCharts!$A2329+$A$11,IF($C$7,8,0),1,1)</f>
        <v>26629500</v>
      </c>
      <c r="D2329" s="4">
        <f ca="1">OFFSET(InputPriceData!C$15,CalculationsAndCharts!$A2329+$A$11,IF($C$7,8,0),1,1)</f>
        <v>90.93</v>
      </c>
      <c r="E2329" s="4">
        <f ca="1">OFFSET(InputPriceData!D$15,CalculationsAndCharts!$A2329+$A$11,IF($C$7,8,0),1,1)</f>
        <v>91.21</v>
      </c>
      <c r="F2329" s="4">
        <f ca="1">OFFSET(InputPriceData!E$15,CalculationsAndCharts!$A2329+$A$11,IF($C$7,8,0),1,1)</f>
        <v>90.84</v>
      </c>
      <c r="G2329" s="4">
        <f ca="1">OFFSET(InputPriceData!F$15,CalculationsAndCharts!$A2329+$A$11,IF($C$7,8,0),1,1)</f>
        <v>91.04</v>
      </c>
      <c r="H2329" s="138"/>
      <c r="I2329" s="138"/>
      <c r="O2329" s="246">
        <f t="shared" ca="1" si="350"/>
        <v>1.4915688539628729</v>
      </c>
      <c r="P2329" s="246">
        <f t="shared" ca="1" si="351"/>
        <v>0.67783140768759331</v>
      </c>
      <c r="Q2329" s="246">
        <f t="shared" ca="1" si="353"/>
        <v>1.4093788258819915</v>
      </c>
      <c r="R2329" s="4">
        <f t="shared" ca="1" si="354"/>
        <v>0.48094337394589803</v>
      </c>
      <c r="S2329" s="4">
        <f t="shared" ca="1" si="352"/>
        <v>0.96377450709647627</v>
      </c>
      <c r="W2329" s="246">
        <f t="shared" ca="1" si="355"/>
        <v>1.4915688539628729</v>
      </c>
      <c r="X2329" s="246">
        <f t="shared" ca="1" si="356"/>
        <v>0.67783140768759331</v>
      </c>
      <c r="Y2329" s="246">
        <f t="shared" ca="1" si="357"/>
        <v>1.4093788258819915</v>
      </c>
      <c r="Z2329" s="4">
        <f t="shared" ca="1" si="358"/>
        <v>0.48094337394589803</v>
      </c>
      <c r="AA2329" s="4">
        <f t="shared" ca="1" si="359"/>
        <v>0.73881256991120436</v>
      </c>
    </row>
    <row r="2330" spans="1:27" x14ac:dyDescent="0.25">
      <c r="A2330">
        <v>2298</v>
      </c>
      <c r="B2330" s="176">
        <f ca="1">OFFSET(InputPriceData!B$15,CalculationsAndCharts!$A2330+$A$11,0,1,1)</f>
        <v>38224</v>
      </c>
      <c r="C2330" s="3">
        <f ca="1">OFFSET(InputPriceData!G$15,CalculationsAndCharts!$A2330+$A$11,IF($C$7,8,0),1,1)</f>
        <v>38551400</v>
      </c>
      <c r="D2330" s="4">
        <f ca="1">OFFSET(InputPriceData!C$15,CalculationsAndCharts!$A2330+$A$11,IF($C$7,8,0),1,1)</f>
        <v>90.41</v>
      </c>
      <c r="E2330" s="4">
        <f ca="1">OFFSET(InputPriceData!D$15,CalculationsAndCharts!$A2330+$A$11,IF($C$7,8,0),1,1)</f>
        <v>91.18</v>
      </c>
      <c r="F2330" s="4">
        <f ca="1">OFFSET(InputPriceData!E$15,CalculationsAndCharts!$A2330+$A$11,IF($C$7,8,0),1,1)</f>
        <v>90.06</v>
      </c>
      <c r="G2330" s="4">
        <f ca="1">OFFSET(InputPriceData!F$15,CalculationsAndCharts!$A2330+$A$11,IF($C$7,8,0),1,1)</f>
        <v>91.04</v>
      </c>
      <c r="H2330" s="138"/>
      <c r="I2330" s="138"/>
      <c r="O2330" s="246">
        <f t="shared" ca="1" si="350"/>
        <v>1.5912276118908089</v>
      </c>
      <c r="P2330" s="246">
        <f t="shared" ca="1" si="351"/>
        <v>0.39008528426902139</v>
      </c>
      <c r="Q2330" s="246">
        <f t="shared" ca="1" si="353"/>
        <v>1.4221784317679027</v>
      </c>
      <c r="R2330" s="4">
        <f t="shared" ca="1" si="354"/>
        <v>0.27428716084810006</v>
      </c>
      <c r="S2330" s="4">
        <f t="shared" ca="1" si="352"/>
        <v>0.94179669374660469</v>
      </c>
      <c r="W2330" s="246">
        <f t="shared" ca="1" si="355"/>
        <v>1.5912276118908089</v>
      </c>
      <c r="X2330" s="246">
        <f t="shared" ca="1" si="356"/>
        <v>0.39008528426902139</v>
      </c>
      <c r="Y2330" s="246">
        <f t="shared" ca="1" si="357"/>
        <v>1.4221784317679027</v>
      </c>
      <c r="Z2330" s="4">
        <f t="shared" ca="1" si="358"/>
        <v>0.27428716084810006</v>
      </c>
      <c r="AA2330" s="4">
        <f t="shared" ca="1" si="359"/>
        <v>0.6076219959886654</v>
      </c>
    </row>
    <row r="2331" spans="1:27" x14ac:dyDescent="0.25">
      <c r="A2331">
        <v>2299</v>
      </c>
      <c r="B2331" s="176">
        <f ca="1">OFFSET(InputPriceData!B$15,CalculationsAndCharts!$A2331+$A$11,0,1,1)</f>
        <v>38223</v>
      </c>
      <c r="C2331" s="3">
        <f ca="1">OFFSET(InputPriceData!G$15,CalculationsAndCharts!$A2331+$A$11,IF($C$7,8,0),1,1)</f>
        <v>30453100</v>
      </c>
      <c r="D2331" s="4">
        <f ca="1">OFFSET(InputPriceData!C$15,CalculationsAndCharts!$A2331+$A$11,IF($C$7,8,0),1,1)</f>
        <v>90.67</v>
      </c>
      <c r="E2331" s="4">
        <f ca="1">OFFSET(InputPriceData!D$15,CalculationsAndCharts!$A2331+$A$11,IF($C$7,8,0),1,1)</f>
        <v>90.74</v>
      </c>
      <c r="F2331" s="4">
        <f ca="1">OFFSET(InputPriceData!E$15,CalculationsAndCharts!$A2331+$A$11,IF($C$7,8,0),1,1)</f>
        <v>90.02</v>
      </c>
      <c r="G2331" s="4">
        <f ca="1">OFFSET(InputPriceData!F$15,CalculationsAndCharts!$A2331+$A$11,IF($C$7,8,0),1,1)</f>
        <v>90.43</v>
      </c>
      <c r="H2331" s="138"/>
      <c r="I2331" s="138"/>
      <c r="O2331" s="246">
        <f t="shared" ca="1" si="350"/>
        <v>1.0588309461446026</v>
      </c>
      <c r="P2331" s="246">
        <f t="shared" ca="1" si="351"/>
        <v>8.3258872400003625E-2</v>
      </c>
      <c r="Q2331" s="246">
        <f t="shared" ca="1" si="353"/>
        <v>1.4350942802905173</v>
      </c>
      <c r="R2331" s="4">
        <f t="shared" ca="1" si="354"/>
        <v>5.8016308435950896E-2</v>
      </c>
      <c r="S2331" s="4">
        <f t="shared" ca="1" si="352"/>
        <v>0.91047609279510655</v>
      </c>
      <c r="W2331" s="246">
        <f t="shared" ca="1" si="355"/>
        <v>1.0588309461446026</v>
      </c>
      <c r="X2331" s="246">
        <f t="shared" ca="1" si="356"/>
        <v>8.3258872400003625E-2</v>
      </c>
      <c r="Y2331" s="246">
        <f t="shared" ca="1" si="357"/>
        <v>1.4350942802905173</v>
      </c>
      <c r="Z2331" s="4">
        <f t="shared" ca="1" si="358"/>
        <v>5.8016308435950896E-2</v>
      </c>
      <c r="AA2331" s="4">
        <f t="shared" ca="1" si="359"/>
        <v>0.44762840929266401</v>
      </c>
    </row>
    <row r="2332" spans="1:27" x14ac:dyDescent="0.25">
      <c r="A2332">
        <v>2300</v>
      </c>
      <c r="B2332" s="176">
        <f ca="1">OFFSET(InputPriceData!B$15,CalculationsAndCharts!$A2332+$A$11,0,1,1)</f>
        <v>38222</v>
      </c>
      <c r="C2332" s="3">
        <f ca="1">OFFSET(InputPriceData!G$15,CalculationsAndCharts!$A2332+$A$11,IF($C$7,8,0),1,1)</f>
        <v>33745100</v>
      </c>
      <c r="D2332" s="4">
        <f ca="1">OFFSET(InputPriceData!C$15,CalculationsAndCharts!$A2332+$A$11,IF($C$7,8,0),1,1)</f>
        <v>90.59</v>
      </c>
      <c r="E2332" s="4">
        <f ca="1">OFFSET(InputPriceData!D$15,CalculationsAndCharts!$A2332+$A$11,IF($C$7,8,0),1,1)</f>
        <v>90.77</v>
      </c>
      <c r="F2332" s="4">
        <f ca="1">OFFSET(InputPriceData!E$15,CalculationsAndCharts!$A2332+$A$11,IF($C$7,8,0),1,1)</f>
        <v>90.18</v>
      </c>
      <c r="G2332" s="4">
        <f ca="1">OFFSET(InputPriceData!F$15,CalculationsAndCharts!$A2332+$A$11,IF($C$7,8,0),1,1)</f>
        <v>90.3</v>
      </c>
      <c r="H2332" s="138"/>
      <c r="I2332" s="138"/>
      <c r="O2332" s="246">
        <f t="shared" ca="1" si="350"/>
        <v>0.97682432549573794</v>
      </c>
      <c r="P2332" s="246">
        <f t="shared" ca="1" si="351"/>
        <v>-0.24217403491585165</v>
      </c>
      <c r="Q2332" s="246">
        <f t="shared" ca="1" si="353"/>
        <v>1.44812742713473</v>
      </c>
      <c r="R2332" s="4">
        <f t="shared" ca="1" si="354"/>
        <v>-0.16723254485623412</v>
      </c>
      <c r="S2332" s="4">
        <f t="shared" ca="1" si="352"/>
        <v>0.86259619656517883</v>
      </c>
      <c r="W2332" s="246">
        <f t="shared" ca="1" si="355"/>
        <v>0.97682432549573794</v>
      </c>
      <c r="X2332" s="246">
        <f t="shared" ca="1" si="356"/>
        <v>-0.24217403491585165</v>
      </c>
      <c r="Y2332" s="246">
        <f t="shared" ca="1" si="357"/>
        <v>1.44812742713473</v>
      </c>
      <c r="Z2332" s="4">
        <f t="shared" ca="1" si="358"/>
        <v>-0.16723254485623412</v>
      </c>
      <c r="AA2332" s="4">
        <f t="shared" ca="1" si="359"/>
        <v>0.24945419937863106</v>
      </c>
    </row>
    <row r="2333" spans="1:27" x14ac:dyDescent="0.25">
      <c r="A2333">
        <v>2301</v>
      </c>
      <c r="B2333" s="176">
        <f ca="1">OFFSET(InputPriceData!B$15,CalculationsAndCharts!$A2333+$A$11,0,1,1)</f>
        <v>38219</v>
      </c>
      <c r="C2333" s="3">
        <f ca="1">OFFSET(InputPriceData!G$15,CalculationsAndCharts!$A2333+$A$11,IF($C$7,8,0),1,1)</f>
        <v>44870900</v>
      </c>
      <c r="D2333" s="4">
        <f ca="1">OFFSET(InputPriceData!C$15,CalculationsAndCharts!$A2333+$A$11,IF($C$7,8,0),1,1)</f>
        <v>89.82</v>
      </c>
      <c r="E2333" s="4">
        <f ca="1">OFFSET(InputPriceData!D$15,CalculationsAndCharts!$A2333+$A$11,IF($C$7,8,0),1,1)</f>
        <v>90.65</v>
      </c>
      <c r="F2333" s="4">
        <f ca="1">OFFSET(InputPriceData!E$15,CalculationsAndCharts!$A2333+$A$11,IF($C$7,8,0),1,1)</f>
        <v>89.74</v>
      </c>
      <c r="G2333" s="4">
        <f ca="1">OFFSET(InputPriceData!F$15,CalculationsAndCharts!$A2333+$A$11,IF($C$7,8,0),1,1)</f>
        <v>90.53</v>
      </c>
      <c r="H2333" s="138"/>
      <c r="I2333" s="138"/>
      <c r="O2333" s="246">
        <f t="shared" ca="1" si="350"/>
        <v>1.2617227817165759</v>
      </c>
      <c r="P2333" s="246">
        <f t="shared" ca="1" si="351"/>
        <v>-0.59437337700362558</v>
      </c>
      <c r="Q2333" s="246">
        <f t="shared" ca="1" si="353"/>
        <v>1.4612789375728858</v>
      </c>
      <c r="R2333" s="4">
        <f t="shared" ca="1" si="354"/>
        <v>-0.40674874708784292</v>
      </c>
      <c r="S2333" s="4">
        <f t="shared" ca="1" si="352"/>
        <v>0.77808948301796232</v>
      </c>
      <c r="W2333" s="246">
        <f t="shared" ca="1" si="355"/>
        <v>1.2617227817165759</v>
      </c>
      <c r="X2333" s="246">
        <f t="shared" ca="1" si="356"/>
        <v>-0.59437337700362558</v>
      </c>
      <c r="Y2333" s="246">
        <f t="shared" ca="1" si="357"/>
        <v>1.4612789375728858</v>
      </c>
      <c r="Z2333" s="4">
        <f t="shared" ca="1" si="358"/>
        <v>-0.40674874708784292</v>
      </c>
      <c r="AA2333" s="4">
        <f t="shared" ca="1" si="359"/>
        <v>-8.0601254608757052E-3</v>
      </c>
    </row>
    <row r="2334" spans="1:27" x14ac:dyDescent="0.25">
      <c r="A2334">
        <v>2302</v>
      </c>
      <c r="B2334" s="176">
        <f ca="1">OFFSET(InputPriceData!B$15,CalculationsAndCharts!$A2334+$A$11,0,1,1)</f>
        <v>38218</v>
      </c>
      <c r="C2334" s="3">
        <f ca="1">OFFSET(InputPriceData!G$15,CalculationsAndCharts!$A2334+$A$11,IF($C$7,8,0),1,1)</f>
        <v>39881600</v>
      </c>
      <c r="D2334" s="4">
        <f ca="1">OFFSET(InputPriceData!C$15,CalculationsAndCharts!$A2334+$A$11,IF($C$7,8,0),1,1)</f>
        <v>89.98</v>
      </c>
      <c r="E2334" s="4">
        <f ca="1">OFFSET(InputPriceData!D$15,CalculationsAndCharts!$A2334+$A$11,IF($C$7,8,0),1,1)</f>
        <v>90.15</v>
      </c>
      <c r="F2334" s="4">
        <f ca="1">OFFSET(InputPriceData!E$15,CalculationsAndCharts!$A2334+$A$11,IF($C$7,8,0),1,1)</f>
        <v>89.47</v>
      </c>
      <c r="G2334" s="4">
        <f ca="1">OFFSET(InputPriceData!F$15,CalculationsAndCharts!$A2334+$A$11,IF($C$7,8,0),1,1)</f>
        <v>89.9</v>
      </c>
      <c r="H2334" s="138"/>
      <c r="I2334" s="138"/>
      <c r="O2334" s="246">
        <f t="shared" ca="1" si="350"/>
        <v>0.67097400177511735</v>
      </c>
      <c r="P2334" s="246">
        <f t="shared" ca="1" si="351"/>
        <v>-0.93241705011624165</v>
      </c>
      <c r="Q2334" s="246">
        <f t="shared" ca="1" si="353"/>
        <v>1.4745498865518525</v>
      </c>
      <c r="R2334" s="4">
        <f t="shared" ca="1" si="354"/>
        <v>-0.63234011858130057</v>
      </c>
      <c r="S2334" s="4">
        <f t="shared" ca="1" si="352"/>
        <v>0.62117353156996424</v>
      </c>
      <c r="W2334" s="246">
        <f t="shared" ca="1" si="355"/>
        <v>0.67097400177511735</v>
      </c>
      <c r="X2334" s="246">
        <f t="shared" ca="1" si="356"/>
        <v>-0.93241705011624165</v>
      </c>
      <c r="Y2334" s="246">
        <f t="shared" ca="1" si="357"/>
        <v>1.4745498865518525</v>
      </c>
      <c r="Z2334" s="4">
        <f t="shared" ca="1" si="358"/>
        <v>-0.63234011858130057</v>
      </c>
      <c r="AA2334" s="4">
        <f t="shared" ca="1" si="359"/>
        <v>-0.31100432269928596</v>
      </c>
    </row>
    <row r="2335" spans="1:27" x14ac:dyDescent="0.25">
      <c r="A2335">
        <v>2303</v>
      </c>
      <c r="B2335" s="176">
        <f ca="1">OFFSET(InputPriceData!B$15,CalculationsAndCharts!$A2335+$A$11,0,1,1)</f>
        <v>38217</v>
      </c>
      <c r="C2335" s="3">
        <f ca="1">OFFSET(InputPriceData!G$15,CalculationsAndCharts!$A2335+$A$11,IF($C$7,8,0),1,1)</f>
        <v>43165400</v>
      </c>
      <c r="D2335" s="4">
        <f ca="1">OFFSET(InputPriceData!C$15,CalculationsAndCharts!$A2335+$A$11,IF($C$7,8,0),1,1)</f>
        <v>88.92</v>
      </c>
      <c r="E2335" s="4">
        <f ca="1">OFFSET(InputPriceData!D$15,CalculationsAndCharts!$A2335+$A$11,IF($C$7,8,0),1,1)</f>
        <v>90.27</v>
      </c>
      <c r="F2335" s="4">
        <f ca="1">OFFSET(InputPriceData!E$15,CalculationsAndCharts!$A2335+$A$11,IF($C$7,8,0),1,1)</f>
        <v>88.9</v>
      </c>
      <c r="G2335" s="4">
        <f ca="1">OFFSET(InputPriceData!F$15,CalculationsAndCharts!$A2335+$A$11,IF($C$7,8,0),1,1)</f>
        <v>90.16</v>
      </c>
      <c r="H2335" s="138"/>
      <c r="I2335" s="138"/>
      <c r="O2335" s="246">
        <f t="shared" ca="1" si="350"/>
        <v>0.954834240919608</v>
      </c>
      <c r="P2335" s="246">
        <f t="shared" ca="1" si="351"/>
        <v>-1.225580402665789</v>
      </c>
      <c r="Q2335" s="246">
        <f t="shared" ca="1" si="353"/>
        <v>1.4879413587808805</v>
      </c>
      <c r="R2335" s="4">
        <f t="shared" ca="1" si="354"/>
        <v>-0.82367520429027363</v>
      </c>
      <c r="S2335" s="4">
        <f t="shared" ca="1" si="352"/>
        <v>0.29504083016052307</v>
      </c>
      <c r="W2335" s="246">
        <f t="shared" ca="1" si="355"/>
        <v>0.954834240919608</v>
      </c>
      <c r="X2335" s="246">
        <f t="shared" ca="1" si="356"/>
        <v>-1.225580402665789</v>
      </c>
      <c r="Y2335" s="246">
        <f t="shared" ca="1" si="357"/>
        <v>1.4879413587808805</v>
      </c>
      <c r="Z2335" s="4">
        <f t="shared" ca="1" si="358"/>
        <v>-0.82367520429027363</v>
      </c>
      <c r="AA2335" s="4">
        <f t="shared" ca="1" si="359"/>
        <v>-0.63185130556828784</v>
      </c>
    </row>
    <row r="2336" spans="1:27" x14ac:dyDescent="0.25">
      <c r="A2336">
        <v>2304</v>
      </c>
      <c r="B2336" s="176">
        <f ca="1">OFFSET(InputPriceData!B$15,CalculationsAndCharts!$A2336+$A$11,0,1,1)</f>
        <v>38216</v>
      </c>
      <c r="C2336" s="3">
        <f ca="1">OFFSET(InputPriceData!G$15,CalculationsAndCharts!$A2336+$A$11,IF($C$7,8,0),1,1)</f>
        <v>40701600</v>
      </c>
      <c r="D2336" s="4">
        <f ca="1">OFFSET(InputPriceData!C$15,CalculationsAndCharts!$A2336+$A$11,IF($C$7,8,0),1,1)</f>
        <v>89.12</v>
      </c>
      <c r="E2336" s="4">
        <f ca="1">OFFSET(InputPriceData!D$15,CalculationsAndCharts!$A2336+$A$11,IF($C$7,8,0),1,1)</f>
        <v>89.55</v>
      </c>
      <c r="F2336" s="4">
        <f ca="1">OFFSET(InputPriceData!E$15,CalculationsAndCharts!$A2336+$A$11,IF($C$7,8,0),1,1)</f>
        <v>88.94</v>
      </c>
      <c r="G2336" s="4">
        <f ca="1">OFFSET(InputPriceData!F$15,CalculationsAndCharts!$A2336+$A$11,IF($C$7,8,0),1,1)</f>
        <v>89.25</v>
      </c>
      <c r="H2336" s="138"/>
      <c r="I2336" s="138"/>
      <c r="O2336" s="246">
        <f t="shared" ca="1" si="350"/>
        <v>3.9338325760323034E-2</v>
      </c>
      <c r="P2336" s="246">
        <f t="shared" ca="1" si="351"/>
        <v>-1.4315487502642119</v>
      </c>
      <c r="Q2336" s="246">
        <f t="shared" ca="1" si="353"/>
        <v>1.5014544488202628</v>
      </c>
      <c r="R2336" s="4">
        <f t="shared" ca="1" si="354"/>
        <v>-0.95344134574913153</v>
      </c>
      <c r="S2336" s="4">
        <f t="shared" ca="1" si="352"/>
        <v>-0.37660532390764428</v>
      </c>
      <c r="W2336" s="246">
        <f t="shared" ca="1" si="355"/>
        <v>3.9338325760323034E-2</v>
      </c>
      <c r="X2336" s="246">
        <f t="shared" ca="1" si="356"/>
        <v>-1.4315487502642119</v>
      </c>
      <c r="Y2336" s="246">
        <f t="shared" ca="1" si="357"/>
        <v>1.5014544488202628</v>
      </c>
      <c r="Z2336" s="4">
        <f t="shared" ca="1" si="358"/>
        <v>-0.95344134574913153</v>
      </c>
      <c r="AA2336" s="4">
        <f t="shared" ca="1" si="359"/>
        <v>-0.89463361804601382</v>
      </c>
    </row>
    <row r="2337" spans="1:27" x14ac:dyDescent="0.25">
      <c r="A2337">
        <v>2305</v>
      </c>
      <c r="B2337" s="176">
        <f ca="1">OFFSET(InputPriceData!B$15,CalculationsAndCharts!$A2337+$A$11,0,1,1)</f>
        <v>38215</v>
      </c>
      <c r="C2337" s="3">
        <f ca="1">OFFSET(InputPriceData!G$15,CalculationsAndCharts!$A2337+$A$11,IF($C$7,8,0),1,1)</f>
        <v>45731900</v>
      </c>
      <c r="D2337" s="4">
        <f ca="1">OFFSET(InputPriceData!C$15,CalculationsAndCharts!$A2337+$A$11,IF($C$7,8,0),1,1)</f>
        <v>87.8</v>
      </c>
      <c r="E2337" s="4">
        <f ca="1">OFFSET(InputPriceData!D$15,CalculationsAndCharts!$A2337+$A$11,IF($C$7,8,0),1,1)</f>
        <v>89.03</v>
      </c>
      <c r="F2337" s="4">
        <f ca="1">OFFSET(InputPriceData!E$15,CalculationsAndCharts!$A2337+$A$11,IF($C$7,8,0),1,1)</f>
        <v>87.77</v>
      </c>
      <c r="G2337" s="4">
        <f ca="1">OFFSET(InputPriceData!F$15,CalculationsAndCharts!$A2337+$A$11,IF($C$7,8,0),1,1)</f>
        <v>88.75</v>
      </c>
      <c r="H2337" s="138"/>
      <c r="I2337" s="138"/>
      <c r="O2337" s="246">
        <f t="shared" ref="O2337:O2400" ca="1" si="360">$N$38*(G2337-2*G2338+G2339)+2*$N$36*O2338-$N$37*O2339</f>
        <v>-0.53248561011920992</v>
      </c>
      <c r="P2337" s="246">
        <f t="shared" ref="P2337:P2400" ca="1" si="361">$N$41*(O2337+O2338)/2+$N$42*P2338+$N$43*P2339</f>
        <v>-1.5150902611707999</v>
      </c>
      <c r="Q2337" s="246">
        <f t="shared" ca="1" si="353"/>
        <v>1.5150902611707999</v>
      </c>
      <c r="R2337" s="4">
        <f t="shared" ca="1" si="354"/>
        <v>-1</v>
      </c>
      <c r="S2337" s="4">
        <f t="shared" ref="S2337:S2400" ca="1" si="362">(R2337+$A$21)/($A$21*R2337+1)</f>
        <v>-1</v>
      </c>
      <c r="W2337" s="246">
        <f t="shared" ca="1" si="355"/>
        <v>-0.53248561011920992</v>
      </c>
      <c r="X2337" s="246">
        <f t="shared" ca="1" si="356"/>
        <v>-1.5150902611707999</v>
      </c>
      <c r="Y2337" s="246">
        <f t="shared" ca="1" si="357"/>
        <v>1.5150902611707999</v>
      </c>
      <c r="Z2337" s="4">
        <f t="shared" ca="1" si="358"/>
        <v>-1</v>
      </c>
      <c r="AA2337" s="4">
        <f t="shared" ca="1" si="359"/>
        <v>-1</v>
      </c>
    </row>
    <row r="2338" spans="1:27" x14ac:dyDescent="0.25">
      <c r="A2338">
        <v>2306</v>
      </c>
      <c r="B2338" s="176">
        <f ca="1">OFFSET(InputPriceData!B$15,CalculationsAndCharts!$A2338+$A$11,0,1,1)</f>
        <v>38212</v>
      </c>
      <c r="C2338" s="3">
        <f ca="1">OFFSET(InputPriceData!G$15,CalculationsAndCharts!$A2338+$A$11,IF($C$7,8,0),1,1)</f>
        <v>41634700</v>
      </c>
      <c r="D2338" s="4">
        <f ca="1">OFFSET(InputPriceData!C$15,CalculationsAndCharts!$A2338+$A$11,IF($C$7,8,0),1,1)</f>
        <v>87.77</v>
      </c>
      <c r="E2338" s="4">
        <f ca="1">OFFSET(InputPriceData!D$15,CalculationsAndCharts!$A2338+$A$11,IF($C$7,8,0),1,1)</f>
        <v>87.97</v>
      </c>
      <c r="F2338" s="4">
        <f ca="1">OFFSET(InputPriceData!E$15,CalculationsAndCharts!$A2338+$A$11,IF($C$7,8,0),1,1)</f>
        <v>87.35</v>
      </c>
      <c r="G2338" s="4">
        <f ca="1">OFFSET(InputPriceData!F$15,CalculationsAndCharts!$A2338+$A$11,IF($C$7,8,0),1,1)</f>
        <v>87.84</v>
      </c>
      <c r="H2338" s="138"/>
      <c r="I2338" s="138"/>
      <c r="O2338" s="246">
        <f t="shared" ca="1" si="360"/>
        <v>-1.585198350654923</v>
      </c>
      <c r="P2338" s="246">
        <f t="shared" ca="1" si="361"/>
        <v>-1.4890653561291805</v>
      </c>
      <c r="Q2338" s="246">
        <f t="shared" ref="Q2338:Q2401" ca="1" si="363">IF(ABS(P2338)&gt;(Q2339*0.991),ABS(P2338),(Q2339*0.991))</f>
        <v>1.4890653561291805</v>
      </c>
      <c r="R2338" s="4">
        <f t="shared" ref="R2338:R2401" ca="1" si="364">IF(Q2338&gt;0,P2338/Q2338,R2339)</f>
        <v>-1</v>
      </c>
      <c r="S2338" s="4">
        <f t="shared" ca="1" si="362"/>
        <v>-1</v>
      </c>
      <c r="W2338" s="246">
        <f t="shared" ref="W2338:W2401" ca="1" si="365">$V$38*(G2338-2*G2339+G2340)+2*$V$36*W2339-$V$37*W2340</f>
        <v>-1.585198350654923</v>
      </c>
      <c r="X2338" s="246">
        <f t="shared" ref="X2338:X2401" ca="1" si="366">$V$41*(W2338+W2339)/2+$V$42*X2339+$V$43*X2340</f>
        <v>-1.4890653561291805</v>
      </c>
      <c r="Y2338" s="246">
        <f t="shared" ref="Y2338:Y2401" ca="1" si="367">IF(ABS(X2338)&gt;(Y2339*0.991),ABS(X2338),(Y2339*0.991))</f>
        <v>1.4890653561291805</v>
      </c>
      <c r="Z2338" s="4">
        <f t="shared" ref="Z2338:Z2401" ca="1" si="368">IF(Y2338&gt;0,X2338/Y2338,Z2339)</f>
        <v>-1</v>
      </c>
      <c r="AA2338" s="4">
        <f t="shared" ref="AA2338:AA2401" ca="1" si="369">(Z2338+$A$26)/($A$26*Z2338+1)</f>
        <v>-1</v>
      </c>
    </row>
    <row r="2339" spans="1:27" x14ac:dyDescent="0.25">
      <c r="A2339">
        <v>2307</v>
      </c>
      <c r="B2339" s="176">
        <f ca="1">OFFSET(InputPriceData!B$15,CalculationsAndCharts!$A2339+$A$11,0,1,1)</f>
        <v>38211</v>
      </c>
      <c r="C2339" s="3">
        <f ca="1">OFFSET(InputPriceData!G$15,CalculationsAndCharts!$A2339+$A$11,IF($C$7,8,0),1,1)</f>
        <v>50015900</v>
      </c>
      <c r="D2339" s="4">
        <f ca="1">OFFSET(InputPriceData!C$15,CalculationsAndCharts!$A2339+$A$11,IF($C$7,8,0),1,1)</f>
        <v>88.24</v>
      </c>
      <c r="E2339" s="4">
        <f ca="1">OFFSET(InputPriceData!D$15,CalculationsAndCharts!$A2339+$A$11,IF($C$7,8,0),1,1)</f>
        <v>88.46</v>
      </c>
      <c r="F2339" s="4">
        <f ca="1">OFFSET(InputPriceData!E$15,CalculationsAndCharts!$A2339+$A$11,IF($C$7,8,0),1,1)</f>
        <v>87.38</v>
      </c>
      <c r="G2339" s="4">
        <f ca="1">OFFSET(InputPriceData!F$15,CalculationsAndCharts!$A2339+$A$11,IF($C$7,8,0),1,1)</f>
        <v>87.67</v>
      </c>
      <c r="H2339" s="138"/>
      <c r="I2339" s="138"/>
      <c r="O2339" s="246">
        <f t="shared" ca="1" si="360"/>
        <v>-1.9584730535126529</v>
      </c>
      <c r="P2339" s="246">
        <f t="shared" ca="1" si="361"/>
        <v>-1.3954792032570793</v>
      </c>
      <c r="Q2339" s="246">
        <f t="shared" ca="1" si="363"/>
        <v>1.5003025895772772</v>
      </c>
      <c r="R2339" s="4">
        <f t="shared" ca="1" si="364"/>
        <v>-0.93013183670519906</v>
      </c>
      <c r="S2339" s="4">
        <f t="shared" ca="1" si="362"/>
        <v>-0.18499255603291651</v>
      </c>
      <c r="W2339" s="246">
        <f t="shared" ca="1" si="365"/>
        <v>-1.9584730535126529</v>
      </c>
      <c r="X2339" s="246">
        <f t="shared" ca="1" si="366"/>
        <v>-1.3954792032570793</v>
      </c>
      <c r="Y2339" s="246">
        <f t="shared" ca="1" si="367"/>
        <v>1.5003025895772772</v>
      </c>
      <c r="Z2339" s="4">
        <f t="shared" ca="1" si="368"/>
        <v>-0.93013183670519906</v>
      </c>
      <c r="AA2339" s="4">
        <f t="shared" ca="1" si="369"/>
        <v>-0.84422986767336461</v>
      </c>
    </row>
    <row r="2340" spans="1:27" x14ac:dyDescent="0.25">
      <c r="A2340">
        <v>2308</v>
      </c>
      <c r="B2340" s="176">
        <f ca="1">OFFSET(InputPriceData!B$15,CalculationsAndCharts!$A2340+$A$11,0,1,1)</f>
        <v>38210</v>
      </c>
      <c r="C2340" s="3">
        <f ca="1">OFFSET(InputPriceData!G$15,CalculationsAndCharts!$A2340+$A$11,IF($C$7,8,0),1,1)</f>
        <v>52933200</v>
      </c>
      <c r="D2340" s="4">
        <f ca="1">OFFSET(InputPriceData!C$15,CalculationsAndCharts!$A2340+$A$11,IF($C$7,8,0),1,1)</f>
        <v>88.24</v>
      </c>
      <c r="E2340" s="4">
        <f ca="1">OFFSET(InputPriceData!D$15,CalculationsAndCharts!$A2340+$A$11,IF($C$7,8,0),1,1)</f>
        <v>88.77</v>
      </c>
      <c r="F2340" s="4">
        <f ca="1">OFFSET(InputPriceData!E$15,CalculationsAndCharts!$A2340+$A$11,IF($C$7,8,0),1,1)</f>
        <v>87.76</v>
      </c>
      <c r="G2340" s="4">
        <f ca="1">OFFSET(InputPriceData!F$15,CalculationsAndCharts!$A2340+$A$11,IF($C$7,8,0),1,1)</f>
        <v>88.63</v>
      </c>
      <c r="H2340" s="138"/>
      <c r="I2340" s="138"/>
      <c r="O2340" s="246">
        <f t="shared" ca="1" si="360"/>
        <v>-1.1804679929847786</v>
      </c>
      <c r="P2340" s="246">
        <f t="shared" ca="1" si="361"/>
        <v>-1.295922118931415</v>
      </c>
      <c r="Q2340" s="246">
        <f t="shared" ca="1" si="363"/>
        <v>1.5139279410466975</v>
      </c>
      <c r="R2340" s="4">
        <f t="shared" ca="1" si="364"/>
        <v>-0.85599986881505208</v>
      </c>
      <c r="S2340" s="4">
        <f t="shared" ca="1" si="362"/>
        <v>0.19163810347960275</v>
      </c>
      <c r="W2340" s="246">
        <f t="shared" ca="1" si="365"/>
        <v>-1.1804679929847786</v>
      </c>
      <c r="X2340" s="246">
        <f t="shared" ca="1" si="366"/>
        <v>-1.295922118931415</v>
      </c>
      <c r="Y2340" s="246">
        <f t="shared" ca="1" si="367"/>
        <v>1.5139279410466975</v>
      </c>
      <c r="Z2340" s="4">
        <f t="shared" ca="1" si="368"/>
        <v>-0.85599986881505208</v>
      </c>
      <c r="AA2340" s="4">
        <f t="shared" ca="1" si="369"/>
        <v>-0.69343040211070506</v>
      </c>
    </row>
    <row r="2341" spans="1:27" x14ac:dyDescent="0.25">
      <c r="A2341">
        <v>2309</v>
      </c>
      <c r="B2341" s="176">
        <f ca="1">OFFSET(InputPriceData!B$15,CalculationsAndCharts!$A2341+$A$11,0,1,1)</f>
        <v>38209</v>
      </c>
      <c r="C2341" s="3">
        <f ca="1">OFFSET(InputPriceData!G$15,CalculationsAndCharts!$A2341+$A$11,IF($C$7,8,0),1,1)</f>
        <v>55870600</v>
      </c>
      <c r="D2341" s="4">
        <f ca="1">OFFSET(InputPriceData!C$15,CalculationsAndCharts!$A2341+$A$11,IF($C$7,8,0),1,1)</f>
        <v>87.93</v>
      </c>
      <c r="E2341" s="4">
        <f ca="1">OFFSET(InputPriceData!D$15,CalculationsAndCharts!$A2341+$A$11,IF($C$7,8,0),1,1)</f>
        <v>88.83</v>
      </c>
      <c r="F2341" s="4">
        <f ca="1">OFFSET(InputPriceData!E$15,CalculationsAndCharts!$A2341+$A$11,IF($C$7,8,0),1,1)</f>
        <v>87.89</v>
      </c>
      <c r="G2341" s="4">
        <f ca="1">OFFSET(InputPriceData!F$15,CalculationsAndCharts!$A2341+$A$11,IF($C$7,8,0),1,1)</f>
        <v>88.81</v>
      </c>
      <c r="H2341" s="138"/>
      <c r="I2341" s="138"/>
      <c r="O2341" s="246">
        <f t="shared" ca="1" si="360"/>
        <v>-1.1435609133393463</v>
      </c>
      <c r="P2341" s="246">
        <f t="shared" ca="1" si="361"/>
        <v>-1.1743881201064483</v>
      </c>
      <c r="Q2341" s="246">
        <f t="shared" ca="1" si="363"/>
        <v>1.5276770343559005</v>
      </c>
      <c r="R2341" s="4">
        <f t="shared" ca="1" si="364"/>
        <v>-0.76874109755900999</v>
      </c>
      <c r="S2341" s="4">
        <f t="shared" ca="1" si="362"/>
        <v>0.42598130432424464</v>
      </c>
      <c r="W2341" s="246">
        <f t="shared" ca="1" si="365"/>
        <v>-1.1435609133393463</v>
      </c>
      <c r="X2341" s="246">
        <f t="shared" ca="1" si="366"/>
        <v>-1.1743881201064483</v>
      </c>
      <c r="Y2341" s="246">
        <f t="shared" ca="1" si="367"/>
        <v>1.5276770343559005</v>
      </c>
      <c r="Z2341" s="4">
        <f t="shared" ca="1" si="368"/>
        <v>-0.76874109755900999</v>
      </c>
      <c r="AA2341" s="4">
        <f t="shared" ca="1" si="369"/>
        <v>-0.53247538112165538</v>
      </c>
    </row>
    <row r="2342" spans="1:27" x14ac:dyDescent="0.25">
      <c r="A2342">
        <v>2310</v>
      </c>
      <c r="B2342" s="176">
        <f ca="1">OFFSET(InputPriceData!B$15,CalculationsAndCharts!$A2342+$A$11,0,1,1)</f>
        <v>38208</v>
      </c>
      <c r="C2342" s="3">
        <f ca="1">OFFSET(InputPriceData!G$15,CalculationsAndCharts!$A2342+$A$11,IF($C$7,8,0),1,1)</f>
        <v>37476300</v>
      </c>
      <c r="D2342" s="4">
        <f ca="1">OFFSET(InputPriceData!C$15,CalculationsAndCharts!$A2342+$A$11,IF($C$7,8,0),1,1)</f>
        <v>87.7</v>
      </c>
      <c r="E2342" s="4">
        <f ca="1">OFFSET(InputPriceData!D$15,CalculationsAndCharts!$A2342+$A$11,IF($C$7,8,0),1,1)</f>
        <v>88.07</v>
      </c>
      <c r="F2342" s="4">
        <f ca="1">OFFSET(InputPriceData!E$15,CalculationsAndCharts!$A2342+$A$11,IF($C$7,8,0),1,1)</f>
        <v>87.57</v>
      </c>
      <c r="G2342" s="4">
        <f ca="1">OFFSET(InputPriceData!F$15,CalculationsAndCharts!$A2342+$A$11,IF($C$7,8,0),1,1)</f>
        <v>87.68</v>
      </c>
      <c r="H2342" s="138"/>
      <c r="I2342" s="138"/>
      <c r="O2342" s="246">
        <f t="shared" ca="1" si="360"/>
        <v>-2.4710635681916067</v>
      </c>
      <c r="P2342" s="246">
        <f t="shared" ca="1" si="361"/>
        <v>-0.98335870918195889</v>
      </c>
      <c r="Q2342" s="246">
        <f t="shared" ca="1" si="363"/>
        <v>1.5415509932955607</v>
      </c>
      <c r="R2342" s="4">
        <f t="shared" ca="1" si="364"/>
        <v>-0.63790216052452053</v>
      </c>
      <c r="S2342" s="4">
        <f t="shared" ca="1" si="362"/>
        <v>0.61541486330388528</v>
      </c>
      <c r="W2342" s="246">
        <f t="shared" ca="1" si="365"/>
        <v>-2.4710635681916067</v>
      </c>
      <c r="X2342" s="246">
        <f t="shared" ca="1" si="366"/>
        <v>-0.98335870918195889</v>
      </c>
      <c r="Y2342" s="246">
        <f t="shared" ca="1" si="367"/>
        <v>1.5415509932955607</v>
      </c>
      <c r="Z2342" s="4">
        <f t="shared" ca="1" si="368"/>
        <v>-0.63790216052452053</v>
      </c>
      <c r="AA2342" s="4">
        <f t="shared" ca="1" si="369"/>
        <v>-0.31940072573137912</v>
      </c>
    </row>
    <row r="2343" spans="1:27" x14ac:dyDescent="0.25">
      <c r="A2343">
        <v>2311</v>
      </c>
      <c r="B2343" s="176">
        <f ca="1">OFFSET(InputPriceData!B$15,CalculationsAndCharts!$A2343+$A$11,0,1,1)</f>
        <v>38205</v>
      </c>
      <c r="C2343" s="3">
        <f ca="1">OFFSET(InputPriceData!G$15,CalculationsAndCharts!$A2343+$A$11,IF($C$7,8,0),1,1)</f>
        <v>74729000</v>
      </c>
      <c r="D2343" s="4">
        <f ca="1">OFFSET(InputPriceData!C$15,CalculationsAndCharts!$A2343+$A$11,IF($C$7,8,0),1,1)</f>
        <v>88.2</v>
      </c>
      <c r="E2343" s="4">
        <f ca="1">OFFSET(InputPriceData!D$15,CalculationsAndCharts!$A2343+$A$11,IF($C$7,8,0),1,1)</f>
        <v>88.47</v>
      </c>
      <c r="F2343" s="4">
        <f ca="1">OFFSET(InputPriceData!E$15,CalculationsAndCharts!$A2343+$A$11,IF($C$7,8,0),1,1)</f>
        <v>87.37</v>
      </c>
      <c r="G2343" s="4">
        <f ca="1">OFFSET(InputPriceData!F$15,CalculationsAndCharts!$A2343+$A$11,IF($C$7,8,0),1,1)</f>
        <v>87.56</v>
      </c>
      <c r="H2343" s="138"/>
      <c r="I2343" s="138"/>
      <c r="O2343" s="246">
        <f t="shared" ca="1" si="360"/>
        <v>-2.8604309214573074</v>
      </c>
      <c r="P2343" s="246">
        <f t="shared" ca="1" si="361"/>
        <v>-0.78700752713541056</v>
      </c>
      <c r="Q2343" s="246">
        <f t="shared" ca="1" si="363"/>
        <v>1.5555509518623216</v>
      </c>
      <c r="R2343" s="4">
        <f t="shared" ca="1" si="364"/>
        <v>-0.50593490762433535</v>
      </c>
      <c r="S2343" s="4">
        <f t="shared" ca="1" si="362"/>
        <v>0.72350845938243391</v>
      </c>
      <c r="W2343" s="246">
        <f t="shared" ca="1" si="365"/>
        <v>-2.8604309214573074</v>
      </c>
      <c r="X2343" s="246">
        <f t="shared" ca="1" si="366"/>
        <v>-0.78700752713541056</v>
      </c>
      <c r="Y2343" s="246">
        <f t="shared" ca="1" si="367"/>
        <v>1.5555509518623216</v>
      </c>
      <c r="Z2343" s="4">
        <f t="shared" ca="1" si="368"/>
        <v>-0.50593490762433535</v>
      </c>
      <c r="AA2343" s="4">
        <f t="shared" ca="1" si="369"/>
        <v>-0.13281275023240077</v>
      </c>
    </row>
    <row r="2344" spans="1:27" x14ac:dyDescent="0.25">
      <c r="A2344">
        <v>2312</v>
      </c>
      <c r="B2344" s="176">
        <f ca="1">OFFSET(InputPriceData!B$15,CalculationsAndCharts!$A2344+$A$11,0,1,1)</f>
        <v>38204</v>
      </c>
      <c r="C2344" s="3">
        <f ca="1">OFFSET(InputPriceData!G$15,CalculationsAndCharts!$A2344+$A$11,IF($C$7,8,0),1,1)</f>
        <v>50772000</v>
      </c>
      <c r="D2344" s="4">
        <f ca="1">OFFSET(InputPriceData!C$15,CalculationsAndCharts!$A2344+$A$11,IF($C$7,8,0),1,1)</f>
        <v>90.38</v>
      </c>
      <c r="E2344" s="4">
        <f ca="1">OFFSET(InputPriceData!D$15,CalculationsAndCharts!$A2344+$A$11,IF($C$7,8,0),1,1)</f>
        <v>90.45</v>
      </c>
      <c r="F2344" s="4">
        <f ca="1">OFFSET(InputPriceData!E$15,CalculationsAndCharts!$A2344+$A$11,IF($C$7,8,0),1,1)</f>
        <v>88.72</v>
      </c>
      <c r="G2344" s="4">
        <f ca="1">OFFSET(InputPriceData!F$15,CalculationsAndCharts!$A2344+$A$11,IF($C$7,8,0),1,1)</f>
        <v>88.83</v>
      </c>
      <c r="H2344" s="138"/>
      <c r="I2344" s="138"/>
      <c r="O2344" s="246">
        <f t="shared" ca="1" si="360"/>
        <v>-1.8262036363620746</v>
      </c>
      <c r="P2344" s="246">
        <f t="shared" ca="1" si="361"/>
        <v>-0.71231440905517751</v>
      </c>
      <c r="Q2344" s="246">
        <f t="shared" ca="1" si="363"/>
        <v>1.569678054351485</v>
      </c>
      <c r="R2344" s="4">
        <f t="shared" ca="1" si="364"/>
        <v>-0.45379650118729048</v>
      </c>
      <c r="S2344" s="4">
        <f t="shared" ca="1" si="362"/>
        <v>0.75425322647995552</v>
      </c>
      <c r="W2344" s="246">
        <f t="shared" ca="1" si="365"/>
        <v>-1.8262036363620746</v>
      </c>
      <c r="X2344" s="246">
        <f t="shared" ca="1" si="366"/>
        <v>-0.71231440905517751</v>
      </c>
      <c r="Y2344" s="246">
        <f t="shared" ca="1" si="367"/>
        <v>1.569678054351485</v>
      </c>
      <c r="Z2344" s="4">
        <f t="shared" ca="1" si="368"/>
        <v>-0.45379650118729048</v>
      </c>
      <c r="AA2344" s="4">
        <f t="shared" ca="1" si="369"/>
        <v>-6.572721288291386E-2</v>
      </c>
    </row>
    <row r="2345" spans="1:27" x14ac:dyDescent="0.25">
      <c r="A2345">
        <v>2313</v>
      </c>
      <c r="B2345" s="176">
        <f ca="1">OFFSET(InputPriceData!B$15,CalculationsAndCharts!$A2345+$A$11,0,1,1)</f>
        <v>38203</v>
      </c>
      <c r="C2345" s="3">
        <f ca="1">OFFSET(InputPriceData!G$15,CalculationsAndCharts!$A2345+$A$11,IF($C$7,8,0),1,1)</f>
        <v>40763200</v>
      </c>
      <c r="D2345" s="4">
        <f ca="1">OFFSET(InputPriceData!C$15,CalculationsAndCharts!$A2345+$A$11,IF($C$7,8,0),1,1)</f>
        <v>90.05</v>
      </c>
      <c r="E2345" s="4">
        <f ca="1">OFFSET(InputPriceData!D$15,CalculationsAndCharts!$A2345+$A$11,IF($C$7,8,0),1,1)</f>
        <v>90.75</v>
      </c>
      <c r="F2345" s="4">
        <f ca="1">OFFSET(InputPriceData!E$15,CalculationsAndCharts!$A2345+$A$11,IF($C$7,8,0),1,1)</f>
        <v>89.84</v>
      </c>
      <c r="G2345" s="4">
        <f ca="1">OFFSET(InputPriceData!F$15,CalculationsAndCharts!$A2345+$A$11,IF($C$7,8,0),1,1)</f>
        <v>90.3</v>
      </c>
      <c r="H2345" s="138"/>
      <c r="I2345" s="138"/>
      <c r="O2345" s="246">
        <f t="shared" ca="1" si="360"/>
        <v>-0.48289128166551804</v>
      </c>
      <c r="P2345" s="246">
        <f t="shared" ca="1" si="361"/>
        <v>-0.79679693292621179</v>
      </c>
      <c r="Q2345" s="246">
        <f t="shared" ca="1" si="363"/>
        <v>1.5839334554505398</v>
      </c>
      <c r="R2345" s="4">
        <f t="shared" ca="1" si="364"/>
        <v>-0.5030495000811559</v>
      </c>
      <c r="S2345" s="4">
        <f t="shared" ca="1" si="362"/>
        <v>0.72534773289480026</v>
      </c>
      <c r="W2345" s="246">
        <f t="shared" ca="1" si="365"/>
        <v>-0.48289128166551804</v>
      </c>
      <c r="X2345" s="246">
        <f t="shared" ca="1" si="366"/>
        <v>-0.79679693292621179</v>
      </c>
      <c r="Y2345" s="246">
        <f t="shared" ca="1" si="367"/>
        <v>1.5839334554505398</v>
      </c>
      <c r="Z2345" s="4">
        <f t="shared" ca="1" si="368"/>
        <v>-0.5030495000811559</v>
      </c>
      <c r="AA2345" s="4">
        <f t="shared" ca="1" si="369"/>
        <v>-0.12900858094046871</v>
      </c>
    </row>
    <row r="2346" spans="1:27" x14ac:dyDescent="0.25">
      <c r="A2346">
        <v>2314</v>
      </c>
      <c r="B2346" s="176">
        <f ca="1">OFFSET(InputPriceData!B$15,CalculationsAndCharts!$A2346+$A$11,0,1,1)</f>
        <v>38202</v>
      </c>
      <c r="C2346" s="3">
        <f ca="1">OFFSET(InputPriceData!G$15,CalculationsAndCharts!$A2346+$A$11,IF($C$7,8,0),1,1)</f>
        <v>40948800</v>
      </c>
      <c r="D2346" s="4">
        <f ca="1">OFFSET(InputPriceData!C$15,CalculationsAndCharts!$A2346+$A$11,IF($C$7,8,0),1,1)</f>
        <v>90.9</v>
      </c>
      <c r="E2346" s="4">
        <f ca="1">OFFSET(InputPriceData!D$15,CalculationsAndCharts!$A2346+$A$11,IF($C$7,8,0),1,1)</f>
        <v>91.01</v>
      </c>
      <c r="F2346" s="4">
        <f ca="1">OFFSET(InputPriceData!E$15,CalculationsAndCharts!$A2346+$A$11,IF($C$7,8,0),1,1)</f>
        <v>90.27</v>
      </c>
      <c r="G2346" s="4">
        <f ca="1">OFFSET(InputPriceData!F$15,CalculationsAndCharts!$A2346+$A$11,IF($C$7,8,0),1,1)</f>
        <v>90.31</v>
      </c>
      <c r="H2346" s="138"/>
      <c r="I2346" s="138"/>
      <c r="O2346" s="246">
        <f t="shared" ca="1" si="360"/>
        <v>-0.54082559693004617</v>
      </c>
      <c r="P2346" s="246">
        <f t="shared" ca="1" si="361"/>
        <v>-0.97260547398211317</v>
      </c>
      <c r="Q2346" s="246">
        <f t="shared" ca="1" si="363"/>
        <v>1.5983183203335416</v>
      </c>
      <c r="R2346" s="4">
        <f t="shared" ca="1" si="364"/>
        <v>-0.60851800396002909</v>
      </c>
      <c r="S2346" s="4">
        <f t="shared" ca="1" si="362"/>
        <v>0.64439579429309601</v>
      </c>
      <c r="W2346" s="246">
        <f t="shared" ca="1" si="365"/>
        <v>-0.54082559693004617</v>
      </c>
      <c r="X2346" s="246">
        <f t="shared" ca="1" si="366"/>
        <v>-0.97260547398211317</v>
      </c>
      <c r="Y2346" s="246">
        <f t="shared" ca="1" si="367"/>
        <v>1.5983183203335416</v>
      </c>
      <c r="Z2346" s="4">
        <f t="shared" ca="1" si="368"/>
        <v>-0.60851800396002909</v>
      </c>
      <c r="AA2346" s="4">
        <f t="shared" ca="1" si="369"/>
        <v>-0.27560135967006932</v>
      </c>
    </row>
    <row r="2347" spans="1:27" x14ac:dyDescent="0.25">
      <c r="A2347">
        <v>2315</v>
      </c>
      <c r="B2347" s="176">
        <f ca="1">OFFSET(InputPriceData!B$15,CalculationsAndCharts!$A2347+$A$11,0,1,1)</f>
        <v>38201</v>
      </c>
      <c r="C2347" s="3">
        <f ca="1">OFFSET(InputPriceData!G$15,CalculationsAndCharts!$A2347+$A$11,IF($C$7,8,0),1,1)</f>
        <v>38263100</v>
      </c>
      <c r="D2347" s="4">
        <f ca="1">OFFSET(InputPriceData!C$15,CalculationsAndCharts!$A2347+$A$11,IF($C$7,8,0),1,1)</f>
        <v>90.3</v>
      </c>
      <c r="E2347" s="4">
        <f ca="1">OFFSET(InputPriceData!D$15,CalculationsAndCharts!$A2347+$A$11,IF($C$7,8,0),1,1)</f>
        <v>91.26</v>
      </c>
      <c r="F2347" s="4">
        <f ca="1">OFFSET(InputPriceData!E$15,CalculationsAndCharts!$A2347+$A$11,IF($C$7,8,0),1,1)</f>
        <v>90.18</v>
      </c>
      <c r="G2347" s="4">
        <f ca="1">OFFSET(InputPriceData!F$15,CalculationsAndCharts!$A2347+$A$11,IF($C$7,8,0),1,1)</f>
        <v>91.02</v>
      </c>
      <c r="H2347" s="138"/>
      <c r="I2347" s="138"/>
      <c r="O2347" s="246">
        <f t="shared" ca="1" si="360"/>
        <v>0.12914067821950287</v>
      </c>
      <c r="P2347" s="246">
        <f t="shared" ca="1" si="361"/>
        <v>-1.1899724194169312</v>
      </c>
      <c r="Q2347" s="246">
        <f t="shared" ca="1" si="363"/>
        <v>1.6128338247563487</v>
      </c>
      <c r="R2347" s="4">
        <f t="shared" ca="1" si="364"/>
        <v>-0.73781464720750178</v>
      </c>
      <c r="S2347" s="4">
        <f t="shared" ca="1" si="362"/>
        <v>0.48274217672137421</v>
      </c>
      <c r="W2347" s="246">
        <f t="shared" ca="1" si="365"/>
        <v>0.12914067821950287</v>
      </c>
      <c r="X2347" s="246">
        <f t="shared" ca="1" si="366"/>
        <v>-1.1899724194169312</v>
      </c>
      <c r="Y2347" s="246">
        <f t="shared" ca="1" si="367"/>
        <v>1.6128338247563487</v>
      </c>
      <c r="Z2347" s="4">
        <f t="shared" ca="1" si="368"/>
        <v>-0.73781464720750178</v>
      </c>
      <c r="AA2347" s="4">
        <f t="shared" ca="1" si="369"/>
        <v>-0.47925527055393746</v>
      </c>
    </row>
    <row r="2348" spans="1:27" x14ac:dyDescent="0.25">
      <c r="A2348">
        <v>2316</v>
      </c>
      <c r="B2348" s="176">
        <f ca="1">OFFSET(InputPriceData!B$15,CalculationsAndCharts!$A2348+$A$11,0,1,1)</f>
        <v>38198</v>
      </c>
      <c r="C2348" s="3">
        <f ca="1">OFFSET(InputPriceData!G$15,CalculationsAndCharts!$A2348+$A$11,IF($C$7,8,0),1,1)</f>
        <v>41581700</v>
      </c>
      <c r="D2348" s="4">
        <f ca="1">OFFSET(InputPriceData!C$15,CalculationsAndCharts!$A2348+$A$11,IF($C$7,8,0),1,1)</f>
        <v>90.4</v>
      </c>
      <c r="E2348" s="4">
        <f ca="1">OFFSET(InputPriceData!D$15,CalculationsAndCharts!$A2348+$A$11,IF($C$7,8,0),1,1)</f>
        <v>90.88</v>
      </c>
      <c r="F2348" s="4">
        <f ca="1">OFFSET(InputPriceData!E$15,CalculationsAndCharts!$A2348+$A$11,IF($C$7,8,0),1,1)</f>
        <v>90.22</v>
      </c>
      <c r="G2348" s="4">
        <f ca="1">OFFSET(InputPriceData!F$15,CalculationsAndCharts!$A2348+$A$11,IF($C$7,8,0),1,1)</f>
        <v>90.83</v>
      </c>
      <c r="H2348" s="138"/>
      <c r="I2348" s="138"/>
      <c r="O2348" s="246">
        <f t="shared" ca="1" si="360"/>
        <v>-8.0250941782280205E-2</v>
      </c>
      <c r="P2348" s="246">
        <f t="shared" ca="1" si="361"/>
        <v>-1.4076563302162326</v>
      </c>
      <c r="Q2348" s="246">
        <f t="shared" ca="1" si="363"/>
        <v>1.6274811551527233</v>
      </c>
      <c r="R2348" s="4">
        <f t="shared" ca="1" si="364"/>
        <v>-0.86492941915762933</v>
      </c>
      <c r="S2348" s="4">
        <f t="shared" ca="1" si="362"/>
        <v>0.15828679922486585</v>
      </c>
      <c r="W2348" s="246">
        <f t="shared" ca="1" si="365"/>
        <v>-8.0250941782280205E-2</v>
      </c>
      <c r="X2348" s="246">
        <f t="shared" ca="1" si="366"/>
        <v>-1.4076563302162326</v>
      </c>
      <c r="Y2348" s="246">
        <f t="shared" ca="1" si="367"/>
        <v>1.6274811551527233</v>
      </c>
      <c r="Z2348" s="4">
        <f t="shared" ca="1" si="368"/>
        <v>-0.86492941915762933</v>
      </c>
      <c r="AA2348" s="4">
        <f t="shared" ca="1" si="369"/>
        <v>-0.71087056516866498</v>
      </c>
    </row>
    <row r="2349" spans="1:27" x14ac:dyDescent="0.25">
      <c r="A2349">
        <v>2317</v>
      </c>
      <c r="B2349" s="176">
        <f ca="1">OFFSET(InputPriceData!B$15,CalculationsAndCharts!$A2349+$A$11,0,1,1)</f>
        <v>38197</v>
      </c>
      <c r="C2349" s="3">
        <f ca="1">OFFSET(InputPriceData!G$15,CalculationsAndCharts!$A2349+$A$11,IF($C$7,8,0),1,1)</f>
        <v>52200500</v>
      </c>
      <c r="D2349" s="4">
        <f ca="1">OFFSET(InputPriceData!C$15,CalculationsAndCharts!$A2349+$A$11,IF($C$7,8,0),1,1)</f>
        <v>90.59</v>
      </c>
      <c r="E2349" s="4">
        <f ca="1">OFFSET(InputPriceData!D$15,CalculationsAndCharts!$A2349+$A$11,IF($C$7,8,0),1,1)</f>
        <v>90.86</v>
      </c>
      <c r="F2349" s="4">
        <f ca="1">OFFSET(InputPriceData!E$15,CalculationsAndCharts!$A2349+$A$11,IF($C$7,8,0),1,1)</f>
        <v>90.14</v>
      </c>
      <c r="G2349" s="4">
        <f ca="1">OFFSET(InputPriceData!F$15,CalculationsAndCharts!$A2349+$A$11,IF($C$7,8,0),1,1)</f>
        <v>90.61</v>
      </c>
      <c r="H2349" s="138"/>
      <c r="I2349" s="138"/>
      <c r="O2349" s="246">
        <f t="shared" ca="1" si="360"/>
        <v>-0.34031687074279815</v>
      </c>
      <c r="P2349" s="246">
        <f t="shared" ca="1" si="361"/>
        <v>-1.570641656018779</v>
      </c>
      <c r="Q2349" s="246">
        <f t="shared" ca="1" si="363"/>
        <v>1.6422615087313051</v>
      </c>
      <c r="R2349" s="4">
        <f t="shared" ca="1" si="364"/>
        <v>-0.95638949562432696</v>
      </c>
      <c r="S2349" s="4">
        <f t="shared" ca="1" si="362"/>
        <v>-0.40495308261238289</v>
      </c>
      <c r="W2349" s="246">
        <f t="shared" ca="1" si="365"/>
        <v>-0.34031687074279815</v>
      </c>
      <c r="X2349" s="246">
        <f t="shared" ca="1" si="366"/>
        <v>-1.570641656018779</v>
      </c>
      <c r="Y2349" s="246">
        <f t="shared" ca="1" si="367"/>
        <v>1.6422615087313051</v>
      </c>
      <c r="Z2349" s="4">
        <f t="shared" ca="1" si="368"/>
        <v>-0.95638949562432696</v>
      </c>
      <c r="AA2349" s="4">
        <f t="shared" ca="1" si="369"/>
        <v>-0.90111704676654092</v>
      </c>
    </row>
    <row r="2350" spans="1:27" x14ac:dyDescent="0.25">
      <c r="A2350">
        <v>2318</v>
      </c>
      <c r="B2350" s="176">
        <f ca="1">OFFSET(InputPriceData!B$15,CalculationsAndCharts!$A2350+$A$11,0,1,1)</f>
        <v>38196</v>
      </c>
      <c r="C2350" s="3">
        <f ca="1">OFFSET(InputPriceData!G$15,CalculationsAndCharts!$A2350+$A$11,IF($C$7,8,0),1,1)</f>
        <v>65862300</v>
      </c>
      <c r="D2350" s="4">
        <f ca="1">OFFSET(InputPriceData!C$15,CalculationsAndCharts!$A2350+$A$11,IF($C$7,8,0),1,1)</f>
        <v>89.77</v>
      </c>
      <c r="E2350" s="4">
        <f ca="1">OFFSET(InputPriceData!D$15,CalculationsAndCharts!$A2350+$A$11,IF($C$7,8,0),1,1)</f>
        <v>90.44</v>
      </c>
      <c r="F2350" s="4">
        <f ca="1">OFFSET(InputPriceData!E$15,CalculationsAndCharts!$A2350+$A$11,IF($C$7,8,0),1,1)</f>
        <v>88.98</v>
      </c>
      <c r="G2350" s="4">
        <f ca="1">OFFSET(InputPriceData!F$15,CalculationsAndCharts!$A2350+$A$11,IF($C$7,8,0),1,1)</f>
        <v>90.22</v>
      </c>
      <c r="H2350" s="138"/>
      <c r="I2350" s="138"/>
      <c r="O2350" s="246">
        <f t="shared" ca="1" si="360"/>
        <v>-0.80166364495739861</v>
      </c>
      <c r="P2350" s="246">
        <f t="shared" ca="1" si="361"/>
        <v>-1.6571760935734663</v>
      </c>
      <c r="Q2350" s="246">
        <f t="shared" ca="1" si="363"/>
        <v>1.6571760935734663</v>
      </c>
      <c r="R2350" s="4">
        <f t="shared" ca="1" si="364"/>
        <v>-1</v>
      </c>
      <c r="S2350" s="4">
        <f t="shared" ca="1" si="362"/>
        <v>-1</v>
      </c>
      <c r="W2350" s="246">
        <f t="shared" ca="1" si="365"/>
        <v>-0.80166364495739861</v>
      </c>
      <c r="X2350" s="246">
        <f t="shared" ca="1" si="366"/>
        <v>-1.6571760935734663</v>
      </c>
      <c r="Y2350" s="246">
        <f t="shared" ca="1" si="367"/>
        <v>1.6571760935734663</v>
      </c>
      <c r="Z2350" s="4">
        <f t="shared" ca="1" si="368"/>
        <v>-1</v>
      </c>
      <c r="AA2350" s="4">
        <f t="shared" ca="1" si="369"/>
        <v>-1</v>
      </c>
    </row>
    <row r="2351" spans="1:27" x14ac:dyDescent="0.25">
      <c r="A2351">
        <v>2319</v>
      </c>
      <c r="B2351" s="176">
        <f ca="1">OFFSET(InputPriceData!B$15,CalculationsAndCharts!$A2351+$A$11,0,1,1)</f>
        <v>38195</v>
      </c>
      <c r="C2351" s="3">
        <f ca="1">OFFSET(InputPriceData!G$15,CalculationsAndCharts!$A2351+$A$11,IF($C$7,8,0),1,1)</f>
        <v>51295100</v>
      </c>
      <c r="D2351" s="4">
        <f ca="1">OFFSET(InputPriceData!C$15,CalculationsAndCharts!$A2351+$A$11,IF($C$7,8,0),1,1)</f>
        <v>89.36</v>
      </c>
      <c r="E2351" s="4">
        <f ca="1">OFFSET(InputPriceData!D$15,CalculationsAndCharts!$A2351+$A$11,IF($C$7,8,0),1,1)</f>
        <v>90.23</v>
      </c>
      <c r="F2351" s="4">
        <f ca="1">OFFSET(InputPriceData!E$15,CalculationsAndCharts!$A2351+$A$11,IF($C$7,8,0),1,1)</f>
        <v>89.29</v>
      </c>
      <c r="G2351" s="4">
        <f ca="1">OFFSET(InputPriceData!F$15,CalculationsAndCharts!$A2351+$A$11,IF($C$7,8,0),1,1)</f>
        <v>89.95</v>
      </c>
      <c r="H2351" s="138"/>
      <c r="I2351" s="138"/>
      <c r="O2351" s="246">
        <f t="shared" ca="1" si="360"/>
        <v>-1.1787192919013769</v>
      </c>
      <c r="P2351" s="246">
        <f t="shared" ca="1" si="361"/>
        <v>-1.6582822612618071</v>
      </c>
      <c r="Q2351" s="246">
        <f t="shared" ca="1" si="363"/>
        <v>1.6582822612618071</v>
      </c>
      <c r="R2351" s="4">
        <f t="shared" ca="1" si="364"/>
        <v>-1</v>
      </c>
      <c r="S2351" s="4">
        <f t="shared" ca="1" si="362"/>
        <v>-1</v>
      </c>
      <c r="W2351" s="246">
        <f t="shared" ca="1" si="365"/>
        <v>-1.1787192919013769</v>
      </c>
      <c r="X2351" s="246">
        <f t="shared" ca="1" si="366"/>
        <v>-1.6582822612618071</v>
      </c>
      <c r="Y2351" s="246">
        <f t="shared" ca="1" si="367"/>
        <v>1.6582822612618071</v>
      </c>
      <c r="Z2351" s="4">
        <f t="shared" ca="1" si="368"/>
        <v>-1</v>
      </c>
      <c r="AA2351" s="4">
        <f t="shared" ca="1" si="369"/>
        <v>-1</v>
      </c>
    </row>
    <row r="2352" spans="1:27" x14ac:dyDescent="0.25">
      <c r="A2352">
        <v>2320</v>
      </c>
      <c r="B2352" s="176">
        <f ca="1">OFFSET(InputPriceData!B$15,CalculationsAndCharts!$A2352+$A$11,0,1,1)</f>
        <v>38194</v>
      </c>
      <c r="C2352" s="3">
        <f ca="1">OFFSET(InputPriceData!G$15,CalculationsAndCharts!$A2352+$A$11,IF($C$7,8,0),1,1)</f>
        <v>49679100</v>
      </c>
      <c r="D2352" s="4">
        <f ca="1">OFFSET(InputPriceData!C$15,CalculationsAndCharts!$A2352+$A$11,IF($C$7,8,0),1,1)</f>
        <v>89.48</v>
      </c>
      <c r="E2352" s="4">
        <f ca="1">OFFSET(InputPriceData!D$15,CalculationsAndCharts!$A2352+$A$11,IF($C$7,8,0),1,1)</f>
        <v>89.68</v>
      </c>
      <c r="F2352" s="4">
        <f ca="1">OFFSET(InputPriceData!E$15,CalculationsAndCharts!$A2352+$A$11,IF($C$7,8,0),1,1)</f>
        <v>88.68</v>
      </c>
      <c r="G2352" s="4">
        <f ca="1">OFFSET(InputPriceData!F$15,CalculationsAndCharts!$A2352+$A$11,IF($C$7,8,0),1,1)</f>
        <v>89.12</v>
      </c>
      <c r="H2352" s="138"/>
      <c r="I2352" s="138"/>
      <c r="O2352" s="246">
        <f t="shared" ca="1" si="360"/>
        <v>-2.1741204991054053</v>
      </c>
      <c r="P2352" s="246">
        <f t="shared" ca="1" si="361"/>
        <v>-1.5776941720273134</v>
      </c>
      <c r="Q2352" s="246">
        <f t="shared" ca="1" si="363"/>
        <v>1.5776941720273134</v>
      </c>
      <c r="R2352" s="4">
        <f t="shared" ca="1" si="364"/>
        <v>-1</v>
      </c>
      <c r="S2352" s="4">
        <f t="shared" ca="1" si="362"/>
        <v>-1</v>
      </c>
      <c r="W2352" s="246">
        <f t="shared" ca="1" si="365"/>
        <v>-2.1741204991054053</v>
      </c>
      <c r="X2352" s="246">
        <f t="shared" ca="1" si="366"/>
        <v>-1.5776941720273134</v>
      </c>
      <c r="Y2352" s="246">
        <f t="shared" ca="1" si="367"/>
        <v>1.5776941720273134</v>
      </c>
      <c r="Z2352" s="4">
        <f t="shared" ca="1" si="368"/>
        <v>-1</v>
      </c>
      <c r="AA2352" s="4">
        <f t="shared" ca="1" si="369"/>
        <v>-1</v>
      </c>
    </row>
    <row r="2353" spans="1:27" x14ac:dyDescent="0.25">
      <c r="A2353">
        <v>2321</v>
      </c>
      <c r="B2353" s="176">
        <f ca="1">OFFSET(InputPriceData!B$15,CalculationsAndCharts!$A2353+$A$11,0,1,1)</f>
        <v>38191</v>
      </c>
      <c r="C2353" s="3">
        <f ca="1">OFFSET(InputPriceData!G$15,CalculationsAndCharts!$A2353+$A$11,IF($C$7,8,0),1,1)</f>
        <v>49610500</v>
      </c>
      <c r="D2353" s="4">
        <f ca="1">OFFSET(InputPriceData!C$15,CalculationsAndCharts!$A2353+$A$11,IF($C$7,8,0),1,1)</f>
        <v>89.83</v>
      </c>
      <c r="E2353" s="4">
        <f ca="1">OFFSET(InputPriceData!D$15,CalculationsAndCharts!$A2353+$A$11,IF($C$7,8,0),1,1)</f>
        <v>89.9</v>
      </c>
      <c r="F2353" s="4">
        <f ca="1">OFFSET(InputPriceData!E$15,CalculationsAndCharts!$A2353+$A$11,IF($C$7,8,0),1,1)</f>
        <v>89.07</v>
      </c>
      <c r="G2353" s="4">
        <f ca="1">OFFSET(InputPriceData!F$15,CalculationsAndCharts!$A2353+$A$11,IF($C$7,8,0),1,1)</f>
        <v>89.29</v>
      </c>
      <c r="H2353" s="138"/>
      <c r="I2353" s="138"/>
      <c r="O2353" s="246">
        <f t="shared" ca="1" si="360"/>
        <v>-2.2115927564799018</v>
      </c>
      <c r="P2353" s="246">
        <f t="shared" ca="1" si="361"/>
        <v>-1.4641988156264063</v>
      </c>
      <c r="Q2353" s="246">
        <f t="shared" ca="1" si="363"/>
        <v>1.4641988156264063</v>
      </c>
      <c r="R2353" s="4">
        <f t="shared" ca="1" si="364"/>
        <v>-1</v>
      </c>
      <c r="S2353" s="4">
        <f t="shared" ca="1" si="362"/>
        <v>-1</v>
      </c>
      <c r="W2353" s="246">
        <f t="shared" ca="1" si="365"/>
        <v>-2.2115927564799018</v>
      </c>
      <c r="X2353" s="246">
        <f t="shared" ca="1" si="366"/>
        <v>-1.4641988156264063</v>
      </c>
      <c r="Y2353" s="246">
        <f t="shared" ca="1" si="367"/>
        <v>1.4641988156264063</v>
      </c>
      <c r="Z2353" s="4">
        <f t="shared" ca="1" si="368"/>
        <v>-1</v>
      </c>
      <c r="AA2353" s="4">
        <f t="shared" ca="1" si="369"/>
        <v>-1</v>
      </c>
    </row>
    <row r="2354" spans="1:27" x14ac:dyDescent="0.25">
      <c r="A2354">
        <v>2322</v>
      </c>
      <c r="B2354" s="176">
        <f ca="1">OFFSET(InputPriceData!B$15,CalculationsAndCharts!$A2354+$A$11,0,1,1)</f>
        <v>38190</v>
      </c>
      <c r="C2354" s="3">
        <f ca="1">OFFSET(InputPriceData!G$15,CalculationsAndCharts!$A2354+$A$11,IF($C$7,8,0),1,1)</f>
        <v>72477100</v>
      </c>
      <c r="D2354" s="4">
        <f ca="1">OFFSET(InputPriceData!C$15,CalculationsAndCharts!$A2354+$A$11,IF($C$7,8,0),1,1)</f>
        <v>89.61</v>
      </c>
      <c r="E2354" s="4">
        <f ca="1">OFFSET(InputPriceData!D$15,CalculationsAndCharts!$A2354+$A$11,IF($C$7,8,0),1,1)</f>
        <v>90.46</v>
      </c>
      <c r="F2354" s="4">
        <f ca="1">OFFSET(InputPriceData!E$15,CalculationsAndCharts!$A2354+$A$11,IF($C$7,8,0),1,1)</f>
        <v>89.13</v>
      </c>
      <c r="G2354" s="4">
        <f ca="1">OFFSET(InputPriceData!F$15,CalculationsAndCharts!$A2354+$A$11,IF($C$7,8,0),1,1)</f>
        <v>90.04</v>
      </c>
      <c r="H2354" s="138"/>
      <c r="I2354" s="138"/>
      <c r="O2354" s="246">
        <f t="shared" ca="1" si="360"/>
        <v>-1.6413276197590601</v>
      </c>
      <c r="P2354" s="246">
        <f t="shared" ca="1" si="361"/>
        <v>-1.3770035083582948</v>
      </c>
      <c r="Q2354" s="246">
        <f t="shared" ca="1" si="363"/>
        <v>1.4412689535051613</v>
      </c>
      <c r="R2354" s="4">
        <f t="shared" ca="1" si="364"/>
        <v>-0.95541051169486924</v>
      </c>
      <c r="S2354" s="4">
        <f t="shared" ca="1" si="362"/>
        <v>-0.39542066920327479</v>
      </c>
      <c r="W2354" s="246">
        <f t="shared" ca="1" si="365"/>
        <v>-1.6413276197590601</v>
      </c>
      <c r="X2354" s="246">
        <f t="shared" ca="1" si="366"/>
        <v>-1.3770035083582948</v>
      </c>
      <c r="Y2354" s="246">
        <f t="shared" ca="1" si="367"/>
        <v>1.4412689535051613</v>
      </c>
      <c r="Z2354" s="4">
        <f t="shared" ca="1" si="368"/>
        <v>-0.95541051169486924</v>
      </c>
      <c r="AA2354" s="4">
        <f t="shared" ca="1" si="369"/>
        <v>-0.8989613678912155</v>
      </c>
    </row>
    <row r="2355" spans="1:27" x14ac:dyDescent="0.25">
      <c r="A2355">
        <v>2323</v>
      </c>
      <c r="B2355" s="176">
        <f ca="1">OFFSET(InputPriceData!B$15,CalculationsAndCharts!$A2355+$A$11,0,1,1)</f>
        <v>38189</v>
      </c>
      <c r="C2355" s="3">
        <f ca="1">OFFSET(InputPriceData!G$15,CalculationsAndCharts!$A2355+$A$11,IF($C$7,8,0),1,1)</f>
        <v>56241100</v>
      </c>
      <c r="D2355" s="4">
        <f ca="1">OFFSET(InputPriceData!C$15,CalculationsAndCharts!$A2355+$A$11,IF($C$7,8,0),1,1)</f>
        <v>91.64</v>
      </c>
      <c r="E2355" s="4">
        <f ca="1">OFFSET(InputPriceData!D$15,CalculationsAndCharts!$A2355+$A$11,IF($C$7,8,0),1,1)</f>
        <v>91.83</v>
      </c>
      <c r="F2355" s="4">
        <f ca="1">OFFSET(InputPriceData!E$15,CalculationsAndCharts!$A2355+$A$11,IF($C$7,8,0),1,1)</f>
        <v>89.69</v>
      </c>
      <c r="G2355" s="4">
        <f ca="1">OFFSET(InputPriceData!F$15,CalculationsAndCharts!$A2355+$A$11,IF($C$7,8,0),1,1)</f>
        <v>89.8</v>
      </c>
      <c r="H2355" s="138"/>
      <c r="I2355" s="138"/>
      <c r="O2355" s="246">
        <f t="shared" ca="1" si="360"/>
        <v>-2.0501673238356428</v>
      </c>
      <c r="P2355" s="246">
        <f t="shared" ca="1" si="361"/>
        <v>-1.308738518909943</v>
      </c>
      <c r="Q2355" s="246">
        <f t="shared" ca="1" si="363"/>
        <v>1.4543581770990528</v>
      </c>
      <c r="R2355" s="4">
        <f t="shared" ca="1" si="364"/>
        <v>-0.89987359339528639</v>
      </c>
      <c r="S2355" s="4">
        <f t="shared" ca="1" si="362"/>
        <v>6.6489979873792611E-4</v>
      </c>
      <c r="W2355" s="246">
        <f t="shared" ca="1" si="365"/>
        <v>-2.0501673238356428</v>
      </c>
      <c r="X2355" s="246">
        <f t="shared" ca="1" si="366"/>
        <v>-1.308738518909943</v>
      </c>
      <c r="Y2355" s="246">
        <f t="shared" ca="1" si="367"/>
        <v>1.4543581770990528</v>
      </c>
      <c r="Z2355" s="4">
        <f t="shared" ca="1" si="368"/>
        <v>-0.89987359339528639</v>
      </c>
      <c r="AA2355" s="4">
        <f t="shared" ca="1" si="369"/>
        <v>-0.7809907881839806</v>
      </c>
    </row>
    <row r="2356" spans="1:27" x14ac:dyDescent="0.25">
      <c r="A2356">
        <v>2324</v>
      </c>
      <c r="B2356" s="176">
        <f ca="1">OFFSET(InputPriceData!B$15,CalculationsAndCharts!$A2356+$A$11,0,1,1)</f>
        <v>38188</v>
      </c>
      <c r="C2356" s="3">
        <f ca="1">OFFSET(InputPriceData!G$15,CalculationsAndCharts!$A2356+$A$11,IF($C$7,8,0),1,1)</f>
        <v>46679800</v>
      </c>
      <c r="D2356" s="4">
        <f ca="1">OFFSET(InputPriceData!C$15,CalculationsAndCharts!$A2356+$A$11,IF($C$7,8,0),1,1)</f>
        <v>90.57</v>
      </c>
      <c r="E2356" s="4">
        <f ca="1">OFFSET(InputPriceData!D$15,CalculationsAndCharts!$A2356+$A$11,IF($C$7,8,0),1,1)</f>
        <v>91.69</v>
      </c>
      <c r="F2356" s="4">
        <f ca="1">OFFSET(InputPriceData!E$15,CalculationsAndCharts!$A2356+$A$11,IF($C$7,8,0),1,1)</f>
        <v>90.34</v>
      </c>
      <c r="G2356" s="4">
        <f ca="1">OFFSET(InputPriceData!F$15,CalculationsAndCharts!$A2356+$A$11,IF($C$7,8,0),1,1)</f>
        <v>91.48</v>
      </c>
      <c r="H2356" s="138"/>
      <c r="I2356" s="138"/>
      <c r="O2356" s="246">
        <f t="shared" ca="1" si="360"/>
        <v>-0.48453898241826598</v>
      </c>
      <c r="P2356" s="246">
        <f t="shared" ca="1" si="361"/>
        <v>-1.2684574597714979</v>
      </c>
      <c r="Q2356" s="246">
        <f t="shared" ca="1" si="363"/>
        <v>1.4675662735611028</v>
      </c>
      <c r="R2356" s="4">
        <f t="shared" ca="1" si="364"/>
        <v>-0.86432720799282192</v>
      </c>
      <c r="S2356" s="4">
        <f t="shared" ca="1" si="362"/>
        <v>0.16061191618536225</v>
      </c>
      <c r="W2356" s="246">
        <f t="shared" ca="1" si="365"/>
        <v>-0.48453898241826598</v>
      </c>
      <c r="X2356" s="246">
        <f t="shared" ca="1" si="366"/>
        <v>-1.2684574597714979</v>
      </c>
      <c r="Y2356" s="246">
        <f t="shared" ca="1" si="367"/>
        <v>1.4675662735611028</v>
      </c>
      <c r="Z2356" s="4">
        <f t="shared" ca="1" si="368"/>
        <v>-0.86432720799282192</v>
      </c>
      <c r="AA2356" s="4">
        <f t="shared" ca="1" si="369"/>
        <v>-0.70968840813056744</v>
      </c>
    </row>
    <row r="2357" spans="1:27" x14ac:dyDescent="0.25">
      <c r="A2357">
        <v>2325</v>
      </c>
      <c r="B2357" s="176">
        <f ca="1">OFFSET(InputPriceData!B$15,CalculationsAndCharts!$A2357+$A$11,0,1,1)</f>
        <v>38187</v>
      </c>
      <c r="C2357" s="3">
        <f ca="1">OFFSET(InputPriceData!G$15,CalculationsAndCharts!$A2357+$A$11,IF($C$7,8,0),1,1)</f>
        <v>39592800</v>
      </c>
      <c r="D2357" s="4">
        <f ca="1">OFFSET(InputPriceData!C$15,CalculationsAndCharts!$A2357+$A$11,IF($C$7,8,0),1,1)</f>
        <v>90.76</v>
      </c>
      <c r="E2357" s="4">
        <f ca="1">OFFSET(InputPriceData!D$15,CalculationsAndCharts!$A2357+$A$11,IF($C$7,8,0),1,1)</f>
        <v>90.93</v>
      </c>
      <c r="F2357" s="4">
        <f ca="1">OFFSET(InputPriceData!E$15,CalculationsAndCharts!$A2357+$A$11,IF($C$7,8,0),1,1)</f>
        <v>90.14</v>
      </c>
      <c r="G2357" s="4">
        <f ca="1">OFFSET(InputPriceData!F$15,CalculationsAndCharts!$A2357+$A$11,IF($C$7,8,0),1,1)</f>
        <v>90.34</v>
      </c>
      <c r="H2357" s="138"/>
      <c r="I2357" s="138"/>
      <c r="O2357" s="246">
        <f t="shared" ca="1" si="360"/>
        <v>-1.7219901485116507</v>
      </c>
      <c r="P2357" s="246">
        <f t="shared" ca="1" si="361"/>
        <v>-1.2055121629121071</v>
      </c>
      <c r="Q2357" s="246">
        <f t="shared" ca="1" si="363"/>
        <v>1.4808943224632722</v>
      </c>
      <c r="R2357" s="4">
        <f t="shared" ca="1" si="364"/>
        <v>-0.81404334166593106</v>
      </c>
      <c r="S2357" s="4">
        <f t="shared" ca="1" si="362"/>
        <v>0.32150037120263952</v>
      </c>
      <c r="W2357" s="246">
        <f t="shared" ca="1" si="365"/>
        <v>-1.7219901485116507</v>
      </c>
      <c r="X2357" s="246">
        <f t="shared" ca="1" si="366"/>
        <v>-1.2055121629121071</v>
      </c>
      <c r="Y2357" s="246">
        <f t="shared" ca="1" si="367"/>
        <v>1.4808943224632722</v>
      </c>
      <c r="Z2357" s="4">
        <f t="shared" ca="1" si="368"/>
        <v>-0.81404334166593106</v>
      </c>
      <c r="AA2357" s="4">
        <f t="shared" ca="1" si="369"/>
        <v>-0.61395905348340385</v>
      </c>
    </row>
    <row r="2358" spans="1:27" x14ac:dyDescent="0.25">
      <c r="A2358">
        <v>2326</v>
      </c>
      <c r="B2358" s="176">
        <f ca="1">OFFSET(InputPriceData!B$15,CalculationsAndCharts!$A2358+$A$11,0,1,1)</f>
        <v>38184</v>
      </c>
      <c r="C2358" s="3">
        <f ca="1">OFFSET(InputPriceData!G$15,CalculationsAndCharts!$A2358+$A$11,IF($C$7,8,0),1,1)</f>
        <v>40871200</v>
      </c>
      <c r="D2358" s="4">
        <f ca="1">OFFSET(InputPriceData!C$15,CalculationsAndCharts!$A2358+$A$11,IF($C$7,8,0),1,1)</f>
        <v>91.42</v>
      </c>
      <c r="E2358" s="4">
        <f ca="1">OFFSET(InputPriceData!D$15,CalculationsAndCharts!$A2358+$A$11,IF($C$7,8,0),1,1)</f>
        <v>91.51</v>
      </c>
      <c r="F2358" s="4">
        <f ca="1">OFFSET(InputPriceData!E$15,CalculationsAndCharts!$A2358+$A$11,IF($C$7,8,0),1,1)</f>
        <v>90.5</v>
      </c>
      <c r="G2358" s="4">
        <f ca="1">OFFSET(InputPriceData!F$15,CalculationsAndCharts!$A2358+$A$11,IF($C$7,8,0),1,1)</f>
        <v>90.72</v>
      </c>
      <c r="H2358" s="138"/>
      <c r="I2358" s="138"/>
      <c r="O2358" s="246">
        <f t="shared" ca="1" si="360"/>
        <v>-1.4810459630577677</v>
      </c>
      <c r="P2358" s="246">
        <f t="shared" ca="1" si="361"/>
        <v>-1.0947656142528792</v>
      </c>
      <c r="Q2358" s="246">
        <f t="shared" ca="1" si="363"/>
        <v>1.4943434131819093</v>
      </c>
      <c r="R2358" s="4">
        <f t="shared" ca="1" si="364"/>
        <v>-0.73260644413842724</v>
      </c>
      <c r="S2358" s="4">
        <f t="shared" ca="1" si="362"/>
        <v>0.49138849814925745</v>
      </c>
      <c r="W2358" s="246">
        <f t="shared" ca="1" si="365"/>
        <v>-1.4810459630577677</v>
      </c>
      <c r="X2358" s="246">
        <f t="shared" ca="1" si="366"/>
        <v>-1.0947656142528792</v>
      </c>
      <c r="Y2358" s="246">
        <f t="shared" ca="1" si="367"/>
        <v>1.4943434131819093</v>
      </c>
      <c r="Z2358" s="4">
        <f t="shared" ca="1" si="368"/>
        <v>-0.73260644413842724</v>
      </c>
      <c r="AA2358" s="4">
        <f t="shared" ca="1" si="369"/>
        <v>-0.47047592065068883</v>
      </c>
    </row>
    <row r="2359" spans="1:27" x14ac:dyDescent="0.25">
      <c r="A2359">
        <v>2327</v>
      </c>
      <c r="B2359" s="176">
        <f ca="1">OFFSET(InputPriceData!B$15,CalculationsAndCharts!$A2359+$A$11,0,1,1)</f>
        <v>38183</v>
      </c>
      <c r="C2359" s="3">
        <f ca="1">OFFSET(InputPriceData!G$15,CalculationsAndCharts!$A2359+$A$11,IF($C$7,8,0),1,1)</f>
        <v>38403500</v>
      </c>
      <c r="D2359" s="4">
        <f ca="1">OFFSET(InputPriceData!C$15,CalculationsAndCharts!$A2359+$A$11,IF($C$7,8,0),1,1)</f>
        <v>91.57</v>
      </c>
      <c r="E2359" s="4">
        <f ca="1">OFFSET(InputPriceData!D$15,CalculationsAndCharts!$A2359+$A$11,IF($C$7,8,0),1,1)</f>
        <v>91.71</v>
      </c>
      <c r="F2359" s="4">
        <f ca="1">OFFSET(InputPriceData!E$15,CalculationsAndCharts!$A2359+$A$11,IF($C$7,8,0),1,1)</f>
        <v>90.72</v>
      </c>
      <c r="G2359" s="4">
        <f ca="1">OFFSET(InputPriceData!F$15,CalculationsAndCharts!$A2359+$A$11,IF($C$7,8,0),1,1)</f>
        <v>90.8</v>
      </c>
      <c r="H2359" s="138"/>
      <c r="I2359" s="138"/>
      <c r="O2359" s="246">
        <f t="shared" ca="1" si="360"/>
        <v>-1.5284364608415286</v>
      </c>
      <c r="P2359" s="246">
        <f t="shared" ca="1" si="361"/>
        <v>-0.98451634247254871</v>
      </c>
      <c r="Q2359" s="246">
        <f t="shared" ca="1" si="363"/>
        <v>1.5079146449867904</v>
      </c>
      <c r="R2359" s="4">
        <f t="shared" ca="1" si="364"/>
        <v>-0.65289925112516778</v>
      </c>
      <c r="S2359" s="4">
        <f t="shared" ca="1" si="362"/>
        <v>0.59919092370748572</v>
      </c>
      <c r="W2359" s="246">
        <f t="shared" ca="1" si="365"/>
        <v>-1.5284364608415286</v>
      </c>
      <c r="X2359" s="246">
        <f t="shared" ca="1" si="366"/>
        <v>-0.98451634247254871</v>
      </c>
      <c r="Y2359" s="246">
        <f t="shared" ca="1" si="367"/>
        <v>1.5079146449867904</v>
      </c>
      <c r="Z2359" s="4">
        <f t="shared" ca="1" si="368"/>
        <v>-0.65289925112516778</v>
      </c>
      <c r="AA2359" s="4">
        <f t="shared" ca="1" si="369"/>
        <v>-0.34229217231277481</v>
      </c>
    </row>
    <row r="2360" spans="1:27" x14ac:dyDescent="0.25">
      <c r="A2360">
        <v>2328</v>
      </c>
      <c r="B2360" s="176">
        <f ca="1">OFFSET(InputPriceData!B$15,CalculationsAndCharts!$A2360+$A$11,0,1,1)</f>
        <v>38182</v>
      </c>
      <c r="C2360" s="3">
        <f ca="1">OFFSET(InputPriceData!G$15,CalculationsAndCharts!$A2360+$A$11,IF($C$7,8,0),1,1)</f>
        <v>54089400</v>
      </c>
      <c r="D2360" s="4">
        <f ca="1">OFFSET(InputPriceData!C$15,CalculationsAndCharts!$A2360+$A$11,IF($C$7,8,0),1,1)</f>
        <v>91.18</v>
      </c>
      <c r="E2360" s="4">
        <f ca="1">OFFSET(InputPriceData!D$15,CalculationsAndCharts!$A2360+$A$11,IF($C$7,8,0),1,1)</f>
        <v>92.1</v>
      </c>
      <c r="F2360" s="4">
        <f ca="1">OFFSET(InputPriceData!E$15,CalculationsAndCharts!$A2360+$A$11,IF($C$7,8,0),1,1)</f>
        <v>91.06</v>
      </c>
      <c r="G2360" s="4">
        <f ca="1">OFFSET(InputPriceData!F$15,CalculationsAndCharts!$A2360+$A$11,IF($C$7,8,0),1,1)</f>
        <v>91.39</v>
      </c>
      <c r="H2360" s="138"/>
      <c r="I2360" s="138"/>
      <c r="O2360" s="246">
        <f t="shared" ca="1" si="360"/>
        <v>-1.0436387444282005</v>
      </c>
      <c r="P2360" s="246">
        <f t="shared" ca="1" si="361"/>
        <v>-0.87670234825028848</v>
      </c>
      <c r="Q2360" s="246">
        <f t="shared" ca="1" si="363"/>
        <v>1.5216091271309691</v>
      </c>
      <c r="R2360" s="4">
        <f t="shared" ca="1" si="364"/>
        <v>-0.57616790844527332</v>
      </c>
      <c r="S2360" s="4">
        <f t="shared" ca="1" si="362"/>
        <v>0.67261988425633212</v>
      </c>
      <c r="W2360" s="246">
        <f t="shared" ca="1" si="365"/>
        <v>-1.0436387444282005</v>
      </c>
      <c r="X2360" s="246">
        <f t="shared" ca="1" si="366"/>
        <v>-0.87670234825028848</v>
      </c>
      <c r="Y2360" s="246">
        <f t="shared" ca="1" si="367"/>
        <v>1.5216091271309691</v>
      </c>
      <c r="Z2360" s="4">
        <f t="shared" ca="1" si="368"/>
        <v>-0.57616790844527332</v>
      </c>
      <c r="AA2360" s="4">
        <f t="shared" ca="1" si="369"/>
        <v>-0.22892838363937582</v>
      </c>
    </row>
    <row r="2361" spans="1:27" x14ac:dyDescent="0.25">
      <c r="A2361">
        <v>2329</v>
      </c>
      <c r="B2361" s="176">
        <f ca="1">OFFSET(InputPriceData!B$15,CalculationsAndCharts!$A2361+$A$11,0,1,1)</f>
        <v>38181</v>
      </c>
      <c r="C2361" s="3">
        <f ca="1">OFFSET(InputPriceData!G$15,CalculationsAndCharts!$A2361+$A$11,IF($C$7,8,0),1,1)</f>
        <v>26752000</v>
      </c>
      <c r="D2361" s="4">
        <f ca="1">OFFSET(InputPriceData!C$15,CalculationsAndCharts!$A2361+$A$11,IF($C$7,8,0),1,1)</f>
        <v>91.71</v>
      </c>
      <c r="E2361" s="4">
        <f ca="1">OFFSET(InputPriceData!D$15,CalculationsAndCharts!$A2361+$A$11,IF($C$7,8,0),1,1)</f>
        <v>91.79</v>
      </c>
      <c r="F2361" s="4">
        <f ca="1">OFFSET(InputPriceData!E$15,CalculationsAndCharts!$A2361+$A$11,IF($C$7,8,0),1,1)</f>
        <v>91.45</v>
      </c>
      <c r="G2361" s="4">
        <f ca="1">OFFSET(InputPriceData!F$15,CalculationsAndCharts!$A2361+$A$11,IF($C$7,8,0),1,1)</f>
        <v>91.66</v>
      </c>
      <c r="H2361" s="138"/>
      <c r="I2361" s="138"/>
      <c r="O2361" s="246">
        <f t="shared" ca="1" si="360"/>
        <v>-0.84633359759121629</v>
      </c>
      <c r="P2361" s="246">
        <f t="shared" ca="1" si="361"/>
        <v>-0.75902333599385929</v>
      </c>
      <c r="Q2361" s="246">
        <f t="shared" ca="1" si="363"/>
        <v>1.535427978941442</v>
      </c>
      <c r="R2361" s="4">
        <f t="shared" ca="1" si="364"/>
        <v>-0.49433991460618476</v>
      </c>
      <c r="S2361" s="4">
        <f t="shared" ca="1" si="362"/>
        <v>0.73079519726202091</v>
      </c>
      <c r="W2361" s="246">
        <f t="shared" ca="1" si="365"/>
        <v>-0.84633359759121629</v>
      </c>
      <c r="X2361" s="246">
        <f t="shared" ca="1" si="366"/>
        <v>-0.75902333599385929</v>
      </c>
      <c r="Y2361" s="246">
        <f t="shared" ca="1" si="367"/>
        <v>1.535427978941442</v>
      </c>
      <c r="Z2361" s="4">
        <f t="shared" ca="1" si="368"/>
        <v>-0.49433991460618476</v>
      </c>
      <c r="AA2361" s="4">
        <f t="shared" ca="1" si="369"/>
        <v>-0.11759210258659172</v>
      </c>
    </row>
    <row r="2362" spans="1:27" x14ac:dyDescent="0.25">
      <c r="A2362">
        <v>2330</v>
      </c>
      <c r="B2362" s="176">
        <f ca="1">OFFSET(InputPriceData!B$15,CalculationsAndCharts!$A2362+$A$11,0,1,1)</f>
        <v>38180</v>
      </c>
      <c r="C2362" s="3">
        <f ca="1">OFFSET(InputPriceData!G$15,CalculationsAndCharts!$A2362+$A$11,IF($C$7,8,0),1,1)</f>
        <v>35691300</v>
      </c>
      <c r="D2362" s="4">
        <f ca="1">OFFSET(InputPriceData!C$15,CalculationsAndCharts!$A2362+$A$11,IF($C$7,8,0),1,1)</f>
        <v>91.39</v>
      </c>
      <c r="E2362" s="4">
        <f ca="1">OFFSET(InputPriceData!D$15,CalculationsAndCharts!$A2362+$A$11,IF($C$7,8,0),1,1)</f>
        <v>91.81</v>
      </c>
      <c r="F2362" s="4">
        <f ca="1">OFFSET(InputPriceData!E$15,CalculationsAndCharts!$A2362+$A$11,IF($C$7,8,0),1,1)</f>
        <v>90.96</v>
      </c>
      <c r="G2362" s="4">
        <f ca="1">OFFSET(InputPriceData!F$15,CalculationsAndCharts!$A2362+$A$11,IF($C$7,8,0),1,1)</f>
        <v>91.6</v>
      </c>
      <c r="H2362" s="138"/>
      <c r="I2362" s="138"/>
      <c r="O2362" s="246">
        <f t="shared" ca="1" si="360"/>
        <v>-0.97410818257116372</v>
      </c>
      <c r="P2362" s="246">
        <f t="shared" ca="1" si="361"/>
        <v>-0.59844118940630353</v>
      </c>
      <c r="Q2362" s="246">
        <f t="shared" ca="1" si="363"/>
        <v>1.5493723299106377</v>
      </c>
      <c r="R2362" s="4">
        <f t="shared" ca="1" si="364"/>
        <v>-0.38624750026407112</v>
      </c>
      <c r="S2362" s="4">
        <f t="shared" ca="1" si="362"/>
        <v>0.7875083012522146</v>
      </c>
      <c r="W2362" s="246">
        <f t="shared" ca="1" si="365"/>
        <v>-0.97410818257116372</v>
      </c>
      <c r="X2362" s="246">
        <f t="shared" ca="1" si="366"/>
        <v>-0.59844118940630353</v>
      </c>
      <c r="Y2362" s="246">
        <f t="shared" ca="1" si="367"/>
        <v>1.5493723299106377</v>
      </c>
      <c r="Z2362" s="4">
        <f t="shared" ca="1" si="368"/>
        <v>-0.38624750026407112</v>
      </c>
      <c r="AA2362" s="4">
        <f t="shared" ca="1" si="369"/>
        <v>1.6265503810932218E-2</v>
      </c>
    </row>
    <row r="2363" spans="1:27" x14ac:dyDescent="0.25">
      <c r="A2363">
        <v>2331</v>
      </c>
      <c r="B2363" s="176">
        <f ca="1">OFFSET(InputPriceData!B$15,CalculationsAndCharts!$A2363+$A$11,0,1,1)</f>
        <v>38177</v>
      </c>
      <c r="C2363" s="3">
        <f ca="1">OFFSET(InputPriceData!G$15,CalculationsAndCharts!$A2363+$A$11,IF($C$7,8,0),1,1)</f>
        <v>27412900</v>
      </c>
      <c r="D2363" s="4">
        <f ca="1">OFFSET(InputPriceData!C$15,CalculationsAndCharts!$A2363+$A$11,IF($C$7,8,0),1,1)</f>
        <v>91.55</v>
      </c>
      <c r="E2363" s="4">
        <f ca="1">OFFSET(InputPriceData!D$15,CalculationsAndCharts!$A2363+$A$11,IF($C$7,8,0),1,1)</f>
        <v>91.73</v>
      </c>
      <c r="F2363" s="4">
        <f ca="1">OFFSET(InputPriceData!E$15,CalculationsAndCharts!$A2363+$A$11,IF($C$7,8,0),1,1)</f>
        <v>91.27</v>
      </c>
      <c r="G2363" s="4">
        <f ca="1">OFFSET(InputPriceData!F$15,CalculationsAndCharts!$A2363+$A$11,IF($C$7,8,0),1,1)</f>
        <v>91.56</v>
      </c>
      <c r="H2363" s="138"/>
      <c r="I2363" s="138"/>
      <c r="O2363" s="246">
        <f t="shared" ca="1" si="360"/>
        <v>-1.0908281097442027</v>
      </c>
      <c r="P2363" s="246">
        <f t="shared" ca="1" si="361"/>
        <v>-0.38646268193624711</v>
      </c>
      <c r="Q2363" s="246">
        <f t="shared" ca="1" si="363"/>
        <v>1.5634433197887363</v>
      </c>
      <c r="R2363" s="4">
        <f t="shared" ca="1" si="364"/>
        <v>-0.24718688362074343</v>
      </c>
      <c r="S2363" s="4">
        <f t="shared" ca="1" si="362"/>
        <v>0.83959667295723583</v>
      </c>
      <c r="W2363" s="246">
        <f t="shared" ca="1" si="365"/>
        <v>-1.0908281097442027</v>
      </c>
      <c r="X2363" s="246">
        <f t="shared" ca="1" si="366"/>
        <v>-0.38646268193624711</v>
      </c>
      <c r="Y2363" s="246">
        <f t="shared" ca="1" si="367"/>
        <v>1.5634433197887363</v>
      </c>
      <c r="Z2363" s="4">
        <f t="shared" ca="1" si="368"/>
        <v>-0.24718688362074343</v>
      </c>
      <c r="AA2363" s="4">
        <f t="shared" ca="1" si="369"/>
        <v>0.16958032966451669</v>
      </c>
    </row>
    <row r="2364" spans="1:27" x14ac:dyDescent="0.25">
      <c r="A2364">
        <v>2332</v>
      </c>
      <c r="B2364" s="176">
        <f ca="1">OFFSET(InputPriceData!B$15,CalculationsAndCharts!$A2364+$A$11,0,1,1)</f>
        <v>38176</v>
      </c>
      <c r="C2364" s="3">
        <f ca="1">OFFSET(InputPriceData!G$15,CalculationsAndCharts!$A2364+$A$11,IF($C$7,8,0),1,1)</f>
        <v>45291100</v>
      </c>
      <c r="D2364" s="4">
        <f ca="1">OFFSET(InputPriceData!C$15,CalculationsAndCharts!$A2364+$A$11,IF($C$7,8,0),1,1)</f>
        <v>91.62</v>
      </c>
      <c r="E2364" s="4">
        <f ca="1">OFFSET(InputPriceData!D$15,CalculationsAndCharts!$A2364+$A$11,IF($C$7,8,0),1,1)</f>
        <v>92.04</v>
      </c>
      <c r="F2364" s="4">
        <f ca="1">OFFSET(InputPriceData!E$15,CalculationsAndCharts!$A2364+$A$11,IF($C$7,8,0),1,1)</f>
        <v>91.12</v>
      </c>
      <c r="G2364" s="4">
        <f ca="1">OFFSET(InputPriceData!F$15,CalculationsAndCharts!$A2364+$A$11,IF($C$7,8,0),1,1)</f>
        <v>91.32</v>
      </c>
      <c r="H2364" s="138"/>
      <c r="I2364" s="138"/>
      <c r="O2364" s="246">
        <f t="shared" ca="1" si="360"/>
        <v>-1.4253350449027735</v>
      </c>
      <c r="P2364" s="246">
        <f t="shared" ca="1" si="361"/>
        <v>-0.13552180201101283</v>
      </c>
      <c r="Q2364" s="246">
        <f t="shared" ca="1" si="363"/>
        <v>1.5776420986768278</v>
      </c>
      <c r="R2364" s="4">
        <f t="shared" ca="1" si="364"/>
        <v>-8.5901486861104479E-2</v>
      </c>
      <c r="S2364" s="4">
        <f t="shared" ca="1" si="362"/>
        <v>0.88231117041004103</v>
      </c>
      <c r="W2364" s="246">
        <f t="shared" ca="1" si="365"/>
        <v>-1.4253350449027735</v>
      </c>
      <c r="X2364" s="246">
        <f t="shared" ca="1" si="366"/>
        <v>-0.13552180201101283</v>
      </c>
      <c r="Y2364" s="246">
        <f t="shared" ca="1" si="367"/>
        <v>1.5776420986768278</v>
      </c>
      <c r="Z2364" s="4">
        <f t="shared" ca="1" si="368"/>
        <v>-8.5901486861104479E-2</v>
      </c>
      <c r="AA2364" s="4">
        <f t="shared" ca="1" si="369"/>
        <v>0.32527516113094906</v>
      </c>
    </row>
    <row r="2365" spans="1:27" x14ac:dyDescent="0.25">
      <c r="A2365">
        <v>2333</v>
      </c>
      <c r="B2365" s="176">
        <f ca="1">OFFSET(InputPriceData!B$15,CalculationsAndCharts!$A2365+$A$11,0,1,1)</f>
        <v>38175</v>
      </c>
      <c r="C2365" s="3">
        <f ca="1">OFFSET(InputPriceData!G$15,CalculationsAndCharts!$A2365+$A$11,IF($C$7,8,0),1,1)</f>
        <v>29839800</v>
      </c>
      <c r="D2365" s="4">
        <f ca="1">OFFSET(InputPriceData!C$15,CalculationsAndCharts!$A2365+$A$11,IF($C$7,8,0),1,1)</f>
        <v>91.62</v>
      </c>
      <c r="E2365" s="4">
        <f ca="1">OFFSET(InputPriceData!D$15,CalculationsAndCharts!$A2365+$A$11,IF($C$7,8,0),1,1)</f>
        <v>92.25</v>
      </c>
      <c r="F2365" s="4">
        <f ca="1">OFFSET(InputPriceData!E$15,CalculationsAndCharts!$A2365+$A$11,IF($C$7,8,0),1,1)</f>
        <v>91.57</v>
      </c>
      <c r="G2365" s="4">
        <f ca="1">OFFSET(InputPriceData!F$15,CalculationsAndCharts!$A2365+$A$11,IF($C$7,8,0),1,1)</f>
        <v>91.96</v>
      </c>
      <c r="H2365" s="138"/>
      <c r="I2365" s="138"/>
      <c r="O2365" s="246">
        <f t="shared" ca="1" si="360"/>
        <v>-0.86754856467782848</v>
      </c>
      <c r="P2365" s="246">
        <f t="shared" ca="1" si="361"/>
        <v>0.11745769045180554</v>
      </c>
      <c r="Q2365" s="246">
        <f t="shared" ca="1" si="363"/>
        <v>1.5919698271209162</v>
      </c>
      <c r="R2365" s="4">
        <f t="shared" ca="1" si="364"/>
        <v>7.3781354678202821E-2</v>
      </c>
      <c r="S2365" s="4">
        <f t="shared" ca="1" si="362"/>
        <v>0.91314555051628454</v>
      </c>
      <c r="W2365" s="246">
        <f t="shared" ca="1" si="365"/>
        <v>-0.86754856467782848</v>
      </c>
      <c r="X2365" s="246">
        <f t="shared" ca="1" si="366"/>
        <v>0.11745769045180554</v>
      </c>
      <c r="Y2365" s="246">
        <f t="shared" ca="1" si="367"/>
        <v>1.5919698271209162</v>
      </c>
      <c r="Z2365" s="4">
        <f t="shared" ca="1" si="368"/>
        <v>7.3781354678202821E-2</v>
      </c>
      <c r="AA2365" s="4">
        <f t="shared" ca="1" si="369"/>
        <v>0.46019969199893357</v>
      </c>
    </row>
    <row r="2366" spans="1:27" x14ac:dyDescent="0.25">
      <c r="A2366">
        <v>2334</v>
      </c>
      <c r="B2366" s="176">
        <f ca="1">OFFSET(InputPriceData!B$15,CalculationsAndCharts!$A2366+$A$11,0,1,1)</f>
        <v>38174</v>
      </c>
      <c r="C2366" s="3">
        <f ca="1">OFFSET(InputPriceData!G$15,CalculationsAndCharts!$A2366+$A$11,IF($C$7,8,0),1,1)</f>
        <v>38698200</v>
      </c>
      <c r="D2366" s="4">
        <f ca="1">OFFSET(InputPriceData!C$15,CalculationsAndCharts!$A2366+$A$11,IF($C$7,8,0),1,1)</f>
        <v>92.08</v>
      </c>
      <c r="E2366" s="4">
        <f ca="1">OFFSET(InputPriceData!D$15,CalculationsAndCharts!$A2366+$A$11,IF($C$7,8,0),1,1)</f>
        <v>92.15</v>
      </c>
      <c r="F2366" s="4">
        <f ca="1">OFFSET(InputPriceData!E$15,CalculationsAndCharts!$A2366+$A$11,IF($C$7,8,0),1,1)</f>
        <v>91.48</v>
      </c>
      <c r="G2366" s="4">
        <f ca="1">OFFSET(InputPriceData!F$15,CalculationsAndCharts!$A2366+$A$11,IF($C$7,8,0),1,1)</f>
        <v>91.69</v>
      </c>
      <c r="H2366" s="138"/>
      <c r="I2366" s="138"/>
      <c r="O2366" s="246">
        <f t="shared" ca="1" si="360"/>
        <v>-1.2079479326022629</v>
      </c>
      <c r="P2366" s="246">
        <f t="shared" ca="1" si="361"/>
        <v>0.35620201428940279</v>
      </c>
      <c r="Q2366" s="246">
        <f t="shared" ca="1" si="363"/>
        <v>1.6064276762067771</v>
      </c>
      <c r="R2366" s="4">
        <f t="shared" ca="1" si="364"/>
        <v>0.22173548150670244</v>
      </c>
      <c r="S2366" s="4">
        <f t="shared" ca="1" si="362"/>
        <v>0.93512093899846127</v>
      </c>
      <c r="W2366" s="246">
        <f t="shared" ca="1" si="365"/>
        <v>-1.2079479326022629</v>
      </c>
      <c r="X2366" s="246">
        <f t="shared" ca="1" si="366"/>
        <v>0.35620201428940279</v>
      </c>
      <c r="Y2366" s="246">
        <f t="shared" ca="1" si="367"/>
        <v>1.6064276762067771</v>
      </c>
      <c r="Z2366" s="4">
        <f t="shared" ca="1" si="368"/>
        <v>0.22173548150670244</v>
      </c>
      <c r="AA2366" s="4">
        <f t="shared" ca="1" si="369"/>
        <v>0.57108367595895204</v>
      </c>
    </row>
    <row r="2367" spans="1:27" x14ac:dyDescent="0.25">
      <c r="A2367">
        <v>2335</v>
      </c>
      <c r="B2367" s="176">
        <f ca="1">OFFSET(InputPriceData!B$15,CalculationsAndCharts!$A2367+$A$11,0,1,1)</f>
        <v>38170</v>
      </c>
      <c r="C2367" s="3">
        <f ca="1">OFFSET(InputPriceData!G$15,CalculationsAndCharts!$A2367+$A$11,IF($C$7,8,0),1,1)</f>
        <v>34615100</v>
      </c>
      <c r="D2367" s="4">
        <f ca="1">OFFSET(InputPriceData!C$15,CalculationsAndCharts!$A2367+$A$11,IF($C$7,8,0),1,1)</f>
        <v>92.73</v>
      </c>
      <c r="E2367" s="4">
        <f ca="1">OFFSET(InputPriceData!D$15,CalculationsAndCharts!$A2367+$A$11,IF($C$7,8,0),1,1)</f>
        <v>92.84</v>
      </c>
      <c r="F2367" s="4">
        <f ca="1">OFFSET(InputPriceData!E$15,CalculationsAndCharts!$A2367+$A$11,IF($C$7,8,0),1,1)</f>
        <v>92.27</v>
      </c>
      <c r="G2367" s="4">
        <f ca="1">OFFSET(InputPriceData!F$15,CalculationsAndCharts!$A2367+$A$11,IF($C$7,8,0),1,1)</f>
        <v>92.5</v>
      </c>
      <c r="H2367" s="138"/>
      <c r="I2367" s="138"/>
      <c r="O2367" s="246">
        <f t="shared" ca="1" si="360"/>
        <v>-0.44785937646672369</v>
      </c>
      <c r="P2367" s="246">
        <f t="shared" ca="1" si="361"/>
        <v>0.55672674160698188</v>
      </c>
      <c r="Q2367" s="246">
        <f t="shared" ca="1" si="363"/>
        <v>1.6210168276556782</v>
      </c>
      <c r="R2367" s="4">
        <f t="shared" ca="1" si="364"/>
        <v>0.34344291318192088</v>
      </c>
      <c r="S2367" s="4">
        <f t="shared" ca="1" si="362"/>
        <v>0.94984662913452955</v>
      </c>
      <c r="W2367" s="246">
        <f t="shared" ca="1" si="365"/>
        <v>-0.44785937646672369</v>
      </c>
      <c r="X2367" s="246">
        <f t="shared" ca="1" si="366"/>
        <v>0.55672674160698188</v>
      </c>
      <c r="Y2367" s="246">
        <f t="shared" ca="1" si="367"/>
        <v>1.6210168276556782</v>
      </c>
      <c r="Z2367" s="4">
        <f t="shared" ca="1" si="368"/>
        <v>0.34344291318192088</v>
      </c>
      <c r="AA2367" s="4">
        <f t="shared" ca="1" si="369"/>
        <v>0.65364677248784642</v>
      </c>
    </row>
    <row r="2368" spans="1:27" x14ac:dyDescent="0.25">
      <c r="A2368">
        <v>2336</v>
      </c>
      <c r="B2368" s="176">
        <f ca="1">OFFSET(InputPriceData!B$15,CalculationsAndCharts!$A2368+$A$11,0,1,1)</f>
        <v>38169</v>
      </c>
      <c r="C2368" s="3">
        <f ca="1">OFFSET(InputPriceData!G$15,CalculationsAndCharts!$A2368+$A$11,IF($C$7,8,0),1,1)</f>
        <v>57734700</v>
      </c>
      <c r="D2368" s="4">
        <f ca="1">OFFSET(InputPriceData!C$15,CalculationsAndCharts!$A2368+$A$11,IF($C$7,8,0),1,1)</f>
        <v>93.62</v>
      </c>
      <c r="E2368" s="4">
        <f ca="1">OFFSET(InputPriceData!D$15,CalculationsAndCharts!$A2368+$A$11,IF($C$7,8,0),1,1)</f>
        <v>93.75</v>
      </c>
      <c r="F2368" s="4">
        <f ca="1">OFFSET(InputPriceData!E$15,CalculationsAndCharts!$A2368+$A$11,IF($C$7,8,0),1,1)</f>
        <v>92.25</v>
      </c>
      <c r="G2368" s="4">
        <f ca="1">OFFSET(InputPriceData!F$15,CalculationsAndCharts!$A2368+$A$11,IF($C$7,8,0),1,1)</f>
        <v>92.55</v>
      </c>
      <c r="H2368" s="138"/>
      <c r="I2368" s="138"/>
      <c r="O2368" s="246">
        <f t="shared" ca="1" si="360"/>
        <v>-0.4111275114414879</v>
      </c>
      <c r="P2368" s="246">
        <f t="shared" ca="1" si="361"/>
        <v>0.69880488122449003</v>
      </c>
      <c r="Q2368" s="246">
        <f t="shared" ca="1" si="363"/>
        <v>1.6357384739209671</v>
      </c>
      <c r="R2368" s="4">
        <f t="shared" ca="1" si="364"/>
        <v>0.42721064055515623</v>
      </c>
      <c r="S2368" s="4">
        <f t="shared" ca="1" si="362"/>
        <v>0.9586281204880569</v>
      </c>
      <c r="W2368" s="246">
        <f t="shared" ca="1" si="365"/>
        <v>-0.4111275114414879</v>
      </c>
      <c r="X2368" s="246">
        <f t="shared" ca="1" si="366"/>
        <v>0.69880488122449003</v>
      </c>
      <c r="Y2368" s="246">
        <f t="shared" ca="1" si="367"/>
        <v>1.6357384739209671</v>
      </c>
      <c r="Z2368" s="4">
        <f t="shared" ca="1" si="368"/>
        <v>0.42721064055515623</v>
      </c>
      <c r="AA2368" s="4">
        <f t="shared" ca="1" si="369"/>
        <v>0.70648369910123099</v>
      </c>
    </row>
    <row r="2369" spans="1:27" x14ac:dyDescent="0.25">
      <c r="A2369">
        <v>2337</v>
      </c>
      <c r="B2369" s="176">
        <f ca="1">OFFSET(InputPriceData!B$15,CalculationsAndCharts!$A2369+$A$11,0,1,1)</f>
        <v>38168</v>
      </c>
      <c r="C2369" s="3">
        <f ca="1">OFFSET(InputPriceData!G$15,CalculationsAndCharts!$A2369+$A$11,IF($C$7,8,0),1,1)</f>
        <v>52230600</v>
      </c>
      <c r="D2369" s="4">
        <f ca="1">OFFSET(InputPriceData!C$15,CalculationsAndCharts!$A2369+$A$11,IF($C$7,8,0),1,1)</f>
        <v>93.47</v>
      </c>
      <c r="E2369" s="4">
        <f ca="1">OFFSET(InputPriceData!D$15,CalculationsAndCharts!$A2369+$A$11,IF($C$7,8,0),1,1)</f>
        <v>94.06</v>
      </c>
      <c r="F2369" s="4">
        <f ca="1">OFFSET(InputPriceData!E$15,CalculationsAndCharts!$A2369+$A$11,IF($C$7,8,0),1,1)</f>
        <v>93.13</v>
      </c>
      <c r="G2369" s="4">
        <f ca="1">OFFSET(InputPriceData!F$15,CalculationsAndCharts!$A2369+$A$11,IF($C$7,8,0),1,1)</f>
        <v>93.85</v>
      </c>
      <c r="H2369" s="138"/>
      <c r="I2369" s="138"/>
      <c r="O2369" s="246">
        <f t="shared" ca="1" si="360"/>
        <v>0.93731091143684786</v>
      </c>
      <c r="P2369" s="246">
        <f t="shared" ca="1" si="361"/>
        <v>0.78133042391993368</v>
      </c>
      <c r="Q2369" s="246">
        <f t="shared" ca="1" si="363"/>
        <v>1.6505938182855369</v>
      </c>
      <c r="R2369" s="4">
        <f t="shared" ca="1" si="364"/>
        <v>0.47336323162260324</v>
      </c>
      <c r="S2369" s="4">
        <f t="shared" ca="1" si="362"/>
        <v>0.96306964719578836</v>
      </c>
      <c r="W2369" s="246">
        <f t="shared" ca="1" si="365"/>
        <v>0.93731091143684786</v>
      </c>
      <c r="X2369" s="246">
        <f t="shared" ca="1" si="366"/>
        <v>0.78133042391993368</v>
      </c>
      <c r="Y2369" s="246">
        <f t="shared" ca="1" si="367"/>
        <v>1.6505938182855369</v>
      </c>
      <c r="Z2369" s="4">
        <f t="shared" ca="1" si="368"/>
        <v>0.47336323162260324</v>
      </c>
      <c r="AA2369" s="4">
        <f t="shared" ca="1" si="369"/>
        <v>0.73432268746559892</v>
      </c>
    </row>
    <row r="2370" spans="1:27" x14ac:dyDescent="0.25">
      <c r="A2370">
        <v>2338</v>
      </c>
      <c r="B2370" s="176">
        <f ca="1">OFFSET(InputPriceData!B$15,CalculationsAndCharts!$A2370+$A$11,0,1,1)</f>
        <v>38167</v>
      </c>
      <c r="C2370" s="3">
        <f ca="1">OFFSET(InputPriceData!G$15,CalculationsAndCharts!$A2370+$A$11,IF($C$7,8,0),1,1)</f>
        <v>28418100</v>
      </c>
      <c r="D2370" s="4">
        <f ca="1">OFFSET(InputPriceData!C$15,CalculationsAndCharts!$A2370+$A$11,IF($C$7,8,0),1,1)</f>
        <v>93.03</v>
      </c>
      <c r="E2370" s="4">
        <f ca="1">OFFSET(InputPriceData!D$15,CalculationsAndCharts!$A2370+$A$11,IF($C$7,8,0),1,1)</f>
        <v>93.55</v>
      </c>
      <c r="F2370" s="4">
        <f ca="1">OFFSET(InputPriceData!E$15,CalculationsAndCharts!$A2370+$A$11,IF($C$7,8,0),1,1)</f>
        <v>92.94</v>
      </c>
      <c r="G2370" s="4">
        <f ca="1">OFFSET(InputPriceData!F$15,CalculationsAndCharts!$A2370+$A$11,IF($C$7,8,0),1,1)</f>
        <v>93.35</v>
      </c>
      <c r="H2370" s="138"/>
      <c r="I2370" s="138"/>
      <c r="O2370" s="246">
        <f t="shared" ca="1" si="360"/>
        <v>0.52642211577813669</v>
      </c>
      <c r="P2370" s="246">
        <f t="shared" ca="1" si="361"/>
        <v>0.84616021207225978</v>
      </c>
      <c r="Q2370" s="246">
        <f t="shared" ca="1" si="363"/>
        <v>1.6655840749601785</v>
      </c>
      <c r="R2370" s="4">
        <f t="shared" ca="1" si="364"/>
        <v>0.508026118160676</v>
      </c>
      <c r="S2370" s="4">
        <f t="shared" ca="1" si="362"/>
        <v>0.96623895512957902</v>
      </c>
      <c r="W2370" s="246">
        <f t="shared" ca="1" si="365"/>
        <v>0.52642211577813669</v>
      </c>
      <c r="X2370" s="246">
        <f t="shared" ca="1" si="366"/>
        <v>0.84616021207225978</v>
      </c>
      <c r="Y2370" s="246">
        <f t="shared" ca="1" si="367"/>
        <v>1.6655840749601785</v>
      </c>
      <c r="Z2370" s="4">
        <f t="shared" ca="1" si="368"/>
        <v>0.508026118160676</v>
      </c>
      <c r="AA2370" s="4">
        <f t="shared" ca="1" si="369"/>
        <v>0.75466940984866571</v>
      </c>
    </row>
    <row r="2371" spans="1:27" x14ac:dyDescent="0.25">
      <c r="A2371">
        <v>2339</v>
      </c>
      <c r="B2371" s="176">
        <f ca="1">OFFSET(InputPriceData!B$15,CalculationsAndCharts!$A2371+$A$11,0,1,1)</f>
        <v>38166</v>
      </c>
      <c r="C2371" s="3">
        <f ca="1">OFFSET(InputPriceData!G$15,CalculationsAndCharts!$A2371+$A$11,IF($C$7,8,0),1,1)</f>
        <v>40824500</v>
      </c>
      <c r="D2371" s="4">
        <f ca="1">OFFSET(InputPriceData!C$15,CalculationsAndCharts!$A2371+$A$11,IF($C$7,8,0),1,1)</f>
        <v>93.85</v>
      </c>
      <c r="E2371" s="4">
        <f ca="1">OFFSET(InputPriceData!D$15,CalculationsAndCharts!$A2371+$A$11,IF($C$7,8,0),1,1)</f>
        <v>93.92</v>
      </c>
      <c r="F2371" s="4">
        <f ca="1">OFFSET(InputPriceData!E$15,CalculationsAndCharts!$A2371+$A$11,IF($C$7,8,0),1,1)</f>
        <v>92.94</v>
      </c>
      <c r="G2371" s="4">
        <f ca="1">OFFSET(InputPriceData!F$15,CalculationsAndCharts!$A2371+$A$11,IF($C$7,8,0),1,1)</f>
        <v>92.97</v>
      </c>
      <c r="H2371" s="138"/>
      <c r="I2371" s="138"/>
      <c r="O2371" s="246">
        <f t="shared" ca="1" si="360"/>
        <v>0.20177204847958552</v>
      </c>
      <c r="P2371" s="246">
        <f t="shared" ca="1" si="361"/>
        <v>0.93316597649091537</v>
      </c>
      <c r="Q2371" s="246">
        <f t="shared" ca="1" si="363"/>
        <v>1.6807104691828239</v>
      </c>
      <c r="R2371" s="4">
        <f t="shared" ca="1" si="364"/>
        <v>0.55522113629995351</v>
      </c>
      <c r="S2371" s="4">
        <f t="shared" ca="1" si="362"/>
        <v>0.9703421248546128</v>
      </c>
      <c r="W2371" s="246">
        <f t="shared" ca="1" si="365"/>
        <v>0.20177204847958552</v>
      </c>
      <c r="X2371" s="246">
        <f t="shared" ca="1" si="366"/>
        <v>0.93316597649091537</v>
      </c>
      <c r="Y2371" s="246">
        <f t="shared" ca="1" si="367"/>
        <v>1.6807104691828239</v>
      </c>
      <c r="Z2371" s="4">
        <f t="shared" ca="1" si="368"/>
        <v>0.55522113629995351</v>
      </c>
      <c r="AA2371" s="4">
        <f t="shared" ca="1" si="369"/>
        <v>0.78163011258882276</v>
      </c>
    </row>
    <row r="2372" spans="1:27" x14ac:dyDescent="0.25">
      <c r="A2372">
        <v>2340</v>
      </c>
      <c r="B2372" s="176">
        <f ca="1">OFFSET(InputPriceData!B$15,CalculationsAndCharts!$A2372+$A$11,0,1,1)</f>
        <v>38163</v>
      </c>
      <c r="C2372" s="3">
        <f ca="1">OFFSET(InputPriceData!G$15,CalculationsAndCharts!$A2372+$A$11,IF($C$7,8,0),1,1)</f>
        <v>32837900</v>
      </c>
      <c r="D2372" s="4">
        <f ca="1">OFFSET(InputPriceData!C$15,CalculationsAndCharts!$A2372+$A$11,IF($C$7,8,0),1,1)</f>
        <v>93.76</v>
      </c>
      <c r="E2372" s="4">
        <f ca="1">OFFSET(InputPriceData!D$15,CalculationsAndCharts!$A2372+$A$11,IF($C$7,8,0),1,1)</f>
        <v>94.19</v>
      </c>
      <c r="F2372" s="4">
        <f ca="1">OFFSET(InputPriceData!E$15,CalculationsAndCharts!$A2372+$A$11,IF($C$7,8,0),1,1)</f>
        <v>93.16</v>
      </c>
      <c r="G2372" s="4">
        <f ca="1">OFFSET(InputPriceData!F$15,CalculationsAndCharts!$A2372+$A$11,IF($C$7,8,0),1,1)</f>
        <v>93.29</v>
      </c>
      <c r="H2372" s="138"/>
      <c r="I2372" s="138"/>
      <c r="O2372" s="246">
        <f t="shared" ca="1" si="360"/>
        <v>0.57870014711253104</v>
      </c>
      <c r="P2372" s="246">
        <f t="shared" ca="1" si="361"/>
        <v>0.99871907068511367</v>
      </c>
      <c r="Q2372" s="246">
        <f t="shared" ca="1" si="363"/>
        <v>1.6959742373186921</v>
      </c>
      <c r="R2372" s="4">
        <f t="shared" ca="1" si="364"/>
        <v>0.58887632176776006</v>
      </c>
      <c r="S2372" s="4">
        <f t="shared" ca="1" si="362"/>
        <v>0.9731289727153376</v>
      </c>
      <c r="W2372" s="246">
        <f t="shared" ca="1" si="365"/>
        <v>0.57870014711253104</v>
      </c>
      <c r="X2372" s="246">
        <f t="shared" ca="1" si="366"/>
        <v>0.99871907068511367</v>
      </c>
      <c r="Y2372" s="246">
        <f t="shared" ca="1" si="367"/>
        <v>1.6959742373186921</v>
      </c>
      <c r="Z2372" s="4">
        <f t="shared" ca="1" si="368"/>
        <v>0.58887632176776006</v>
      </c>
      <c r="AA2372" s="4">
        <f t="shared" ca="1" si="369"/>
        <v>0.80035279722840069</v>
      </c>
    </row>
    <row r="2373" spans="1:27" x14ac:dyDescent="0.25">
      <c r="A2373">
        <v>2341</v>
      </c>
      <c r="B2373" s="176">
        <f ca="1">OFFSET(InputPriceData!B$15,CalculationsAndCharts!$A2373+$A$11,0,1,1)</f>
        <v>38162</v>
      </c>
      <c r="C2373" s="3">
        <f ca="1">OFFSET(InputPriceData!G$15,CalculationsAndCharts!$A2373+$A$11,IF($C$7,8,0),1,1)</f>
        <v>35272100</v>
      </c>
      <c r="D2373" s="4">
        <f ca="1">OFFSET(InputPriceData!C$15,CalculationsAndCharts!$A2373+$A$11,IF($C$7,8,0),1,1)</f>
        <v>93.88</v>
      </c>
      <c r="E2373" s="4">
        <f ca="1">OFFSET(InputPriceData!D$15,CalculationsAndCharts!$A2373+$A$11,IF($C$7,8,0),1,1)</f>
        <v>94.18</v>
      </c>
      <c r="F2373" s="4">
        <f ca="1">OFFSET(InputPriceData!E$15,CalculationsAndCharts!$A2373+$A$11,IF($C$7,8,0),1,1)</f>
        <v>93.63</v>
      </c>
      <c r="G2373" s="4">
        <f ca="1">OFFSET(InputPriceData!F$15,CalculationsAndCharts!$A2373+$A$11,IF($C$7,8,0),1,1)</f>
        <v>93.74</v>
      </c>
      <c r="H2373" s="138"/>
      <c r="I2373" s="138"/>
      <c r="O2373" s="246">
        <f t="shared" ca="1" si="360"/>
        <v>1.1254401496834037</v>
      </c>
      <c r="P2373" s="246">
        <f t="shared" ca="1" si="361"/>
        <v>1.0259654996127971</v>
      </c>
      <c r="Q2373" s="246">
        <f t="shared" ca="1" si="363"/>
        <v>1.7113766269613442</v>
      </c>
      <c r="R2373" s="4">
        <f t="shared" ca="1" si="364"/>
        <v>0.59949720210592261</v>
      </c>
      <c r="S2373" s="4">
        <f t="shared" ca="1" si="362"/>
        <v>0.97398568068839142</v>
      </c>
      <c r="W2373" s="246">
        <f t="shared" ca="1" si="365"/>
        <v>1.1254401496834037</v>
      </c>
      <c r="X2373" s="246">
        <f t="shared" ca="1" si="366"/>
        <v>1.0259654996127971</v>
      </c>
      <c r="Y2373" s="246">
        <f t="shared" ca="1" si="367"/>
        <v>1.7113766269613442</v>
      </c>
      <c r="Z2373" s="4">
        <f t="shared" ca="1" si="368"/>
        <v>0.59949720210592261</v>
      </c>
      <c r="AA2373" s="4">
        <f t="shared" ca="1" si="369"/>
        <v>0.80617688687283229</v>
      </c>
    </row>
    <row r="2374" spans="1:27" x14ac:dyDescent="0.25">
      <c r="A2374">
        <v>2342</v>
      </c>
      <c r="B2374" s="176">
        <f ca="1">OFFSET(InputPriceData!B$15,CalculationsAndCharts!$A2374+$A$11,0,1,1)</f>
        <v>38161</v>
      </c>
      <c r="C2374" s="3">
        <f ca="1">OFFSET(InputPriceData!G$15,CalculationsAndCharts!$A2374+$A$11,IF($C$7,8,0),1,1)</f>
        <v>35580000</v>
      </c>
      <c r="D2374" s="4">
        <f ca="1">OFFSET(InputPriceData!C$15,CalculationsAndCharts!$A2374+$A$11,IF($C$7,8,0),1,1)</f>
        <v>93.1</v>
      </c>
      <c r="E2374" s="4">
        <f ca="1">OFFSET(InputPriceData!D$15,CalculationsAndCharts!$A2374+$A$11,IF($C$7,8,0),1,1)</f>
        <v>94.1</v>
      </c>
      <c r="F2374" s="4">
        <f ca="1">OFFSET(InputPriceData!E$15,CalculationsAndCharts!$A2374+$A$11,IF($C$7,8,0),1,1)</f>
        <v>92.94</v>
      </c>
      <c r="G2374" s="4">
        <f ca="1">OFFSET(InputPriceData!F$15,CalculationsAndCharts!$A2374+$A$11,IF($C$7,8,0),1,1)</f>
        <v>94.03</v>
      </c>
      <c r="H2374" s="138"/>
      <c r="I2374" s="138"/>
      <c r="O2374" s="246">
        <f t="shared" ca="1" si="360"/>
        <v>1.5533189755510373</v>
      </c>
      <c r="P2374" s="246">
        <f t="shared" ca="1" si="361"/>
        <v>1.0470251885610118</v>
      </c>
      <c r="Q2374" s="246">
        <f t="shared" ca="1" si="363"/>
        <v>1.7269188970346561</v>
      </c>
      <c r="R2374" s="4">
        <f t="shared" ca="1" si="364"/>
        <v>0.60629667690757794</v>
      </c>
      <c r="S2374" s="4">
        <f t="shared" ca="1" si="362"/>
        <v>0.97452858081690508</v>
      </c>
      <c r="W2374" s="246">
        <f t="shared" ca="1" si="365"/>
        <v>1.5533189755510373</v>
      </c>
      <c r="X2374" s="246">
        <f t="shared" ca="1" si="366"/>
        <v>1.0470251885610118</v>
      </c>
      <c r="Y2374" s="246">
        <f t="shared" ca="1" si="367"/>
        <v>1.7269188970346561</v>
      </c>
      <c r="Z2374" s="4">
        <f t="shared" ca="1" si="368"/>
        <v>0.60629667690757794</v>
      </c>
      <c r="AA2374" s="4">
        <f t="shared" ca="1" si="369"/>
        <v>0.80988455190746611</v>
      </c>
    </row>
    <row r="2375" spans="1:27" x14ac:dyDescent="0.25">
      <c r="A2375">
        <v>2343</v>
      </c>
      <c r="B2375" s="176">
        <f ca="1">OFFSET(InputPriceData!B$15,CalculationsAndCharts!$A2375+$A$11,0,1,1)</f>
        <v>38160</v>
      </c>
      <c r="C2375" s="3">
        <f ca="1">OFFSET(InputPriceData!G$15,CalculationsAndCharts!$A2375+$A$11,IF($C$7,8,0),1,1)</f>
        <v>37334000</v>
      </c>
      <c r="D2375" s="4">
        <f ca="1">OFFSET(InputPriceData!C$15,CalculationsAndCharts!$A2375+$A$11,IF($C$7,8,0),1,1)</f>
        <v>92.71</v>
      </c>
      <c r="E2375" s="4">
        <f ca="1">OFFSET(InputPriceData!D$15,CalculationsAndCharts!$A2375+$A$11,IF($C$7,8,0),1,1)</f>
        <v>93.32</v>
      </c>
      <c r="F2375" s="4">
        <f ca="1">OFFSET(InputPriceData!E$15,CalculationsAndCharts!$A2375+$A$11,IF($C$7,8,0),1,1)</f>
        <v>92.33</v>
      </c>
      <c r="G2375" s="4">
        <f ca="1">OFFSET(InputPriceData!F$15,CalculationsAndCharts!$A2375+$A$11,IF($C$7,8,0),1,1)</f>
        <v>93.23</v>
      </c>
      <c r="H2375" s="138"/>
      <c r="I2375" s="138"/>
      <c r="O2375" s="246">
        <f t="shared" ca="1" si="360"/>
        <v>0.87766779132672845</v>
      </c>
      <c r="P2375" s="246">
        <f t="shared" ca="1" si="361"/>
        <v>1.1158828933942135</v>
      </c>
      <c r="Q2375" s="246">
        <f t="shared" ca="1" si="363"/>
        <v>1.7426023178957175</v>
      </c>
      <c r="R2375" s="4">
        <f t="shared" ca="1" si="364"/>
        <v>0.64035430340853661</v>
      </c>
      <c r="S2375" s="4">
        <f t="shared" ca="1" si="362"/>
        <v>0.97718445786977393</v>
      </c>
      <c r="W2375" s="246">
        <f t="shared" ca="1" si="365"/>
        <v>0.87766779132672845</v>
      </c>
      <c r="X2375" s="246">
        <f t="shared" ca="1" si="366"/>
        <v>1.1158828933942135</v>
      </c>
      <c r="Y2375" s="246">
        <f t="shared" ca="1" si="367"/>
        <v>1.7426023178957175</v>
      </c>
      <c r="Z2375" s="4">
        <f t="shared" ca="1" si="368"/>
        <v>0.64035430340853661</v>
      </c>
      <c r="AA2375" s="4">
        <f t="shared" ca="1" si="369"/>
        <v>0.82821411447056903</v>
      </c>
    </row>
    <row r="2376" spans="1:27" x14ac:dyDescent="0.25">
      <c r="A2376">
        <v>2344</v>
      </c>
      <c r="B2376" s="176">
        <f ca="1">OFFSET(InputPriceData!B$15,CalculationsAndCharts!$A2376+$A$11,0,1,1)</f>
        <v>38159</v>
      </c>
      <c r="C2376" s="3">
        <f ca="1">OFFSET(InputPriceData!G$15,CalculationsAndCharts!$A2376+$A$11,IF($C$7,8,0),1,1)</f>
        <v>25284000</v>
      </c>
      <c r="D2376" s="4">
        <f ca="1">OFFSET(InputPriceData!C$15,CalculationsAndCharts!$A2376+$A$11,IF($C$7,8,0),1,1)</f>
        <v>93.21</v>
      </c>
      <c r="E2376" s="4">
        <f ca="1">OFFSET(InputPriceData!D$15,CalculationsAndCharts!$A2376+$A$11,IF($C$7,8,0),1,1)</f>
        <v>93.53</v>
      </c>
      <c r="F2376" s="4">
        <f ca="1">OFFSET(InputPriceData!E$15,CalculationsAndCharts!$A2376+$A$11,IF($C$7,8,0),1,1)</f>
        <v>92.7</v>
      </c>
      <c r="G2376" s="4">
        <f ca="1">OFFSET(InputPriceData!F$15,CalculationsAndCharts!$A2376+$A$11,IF($C$7,8,0),1,1)</f>
        <v>92.76</v>
      </c>
      <c r="H2376" s="138"/>
      <c r="I2376" s="138"/>
      <c r="O2376" s="246">
        <f t="shared" ca="1" si="360"/>
        <v>0.48257303282116482</v>
      </c>
      <c r="P2376" s="246">
        <f t="shared" ca="1" si="361"/>
        <v>1.2355236027663898</v>
      </c>
      <c r="Q2376" s="246">
        <f t="shared" ca="1" si="363"/>
        <v>1.7584281714386656</v>
      </c>
      <c r="R2376" s="4">
        <f t="shared" ca="1" si="364"/>
        <v>0.7026295545274055</v>
      </c>
      <c r="S2376" s="4">
        <f t="shared" ca="1" si="362"/>
        <v>0.98178286387131652</v>
      </c>
      <c r="W2376" s="246">
        <f t="shared" ca="1" si="365"/>
        <v>0.48257303282116482</v>
      </c>
      <c r="X2376" s="246">
        <f t="shared" ca="1" si="366"/>
        <v>1.2355236027663898</v>
      </c>
      <c r="Y2376" s="246">
        <f t="shared" ca="1" si="367"/>
        <v>1.7584281714386656</v>
      </c>
      <c r="Z2376" s="4">
        <f t="shared" ca="1" si="368"/>
        <v>0.7026295545274055</v>
      </c>
      <c r="AA2376" s="4">
        <f t="shared" ca="1" si="369"/>
        <v>0.86072205335820884</v>
      </c>
    </row>
    <row r="2377" spans="1:27" x14ac:dyDescent="0.25">
      <c r="A2377">
        <v>2345</v>
      </c>
      <c r="B2377" s="176">
        <f ca="1">OFFSET(InputPriceData!B$15,CalculationsAndCharts!$A2377+$A$11,0,1,1)</f>
        <v>38156</v>
      </c>
      <c r="C2377" s="3">
        <f ca="1">OFFSET(InputPriceData!G$15,CalculationsAndCharts!$A2377+$A$11,IF($C$7,8,0),1,1)</f>
        <v>31799800</v>
      </c>
      <c r="D2377" s="4">
        <f ca="1">OFFSET(InputPriceData!C$15,CalculationsAndCharts!$A2377+$A$11,IF($C$7,8,0),1,1)</f>
        <v>92.82</v>
      </c>
      <c r="E2377" s="4">
        <f ca="1">OFFSET(InputPriceData!D$15,CalculationsAndCharts!$A2377+$A$11,IF($C$7,8,0),1,1)</f>
        <v>93.59</v>
      </c>
      <c r="F2377" s="4">
        <f ca="1">OFFSET(InputPriceData!E$15,CalculationsAndCharts!$A2377+$A$11,IF($C$7,8,0),1,1)</f>
        <v>92.74</v>
      </c>
      <c r="G2377" s="4">
        <f ca="1">OFFSET(InputPriceData!F$15,CalculationsAndCharts!$A2377+$A$11,IF($C$7,8,0),1,1)</f>
        <v>93.11</v>
      </c>
      <c r="H2377" s="138"/>
      <c r="I2377" s="138"/>
      <c r="O2377" s="246">
        <f t="shared" ca="1" si="360"/>
        <v>0.90744397893062789</v>
      </c>
      <c r="P2377" s="246">
        <f t="shared" ca="1" si="361"/>
        <v>1.3536472424694446</v>
      </c>
      <c r="Q2377" s="246">
        <f t="shared" ca="1" si="363"/>
        <v>1.7743977511994606</v>
      </c>
      <c r="R2377" s="4">
        <f t="shared" ca="1" si="364"/>
        <v>0.76287700520044255</v>
      </c>
      <c r="S2377" s="4">
        <f t="shared" ca="1" si="362"/>
        <v>0.98594067956309672</v>
      </c>
      <c r="W2377" s="246">
        <f t="shared" ca="1" si="365"/>
        <v>0.90744397893062789</v>
      </c>
      <c r="X2377" s="246">
        <f t="shared" ca="1" si="366"/>
        <v>1.3536472424694446</v>
      </c>
      <c r="Y2377" s="246">
        <f t="shared" ca="1" si="367"/>
        <v>1.7743977511994606</v>
      </c>
      <c r="Z2377" s="4">
        <f t="shared" ca="1" si="368"/>
        <v>0.76287700520044255</v>
      </c>
      <c r="AA2377" s="4">
        <f t="shared" ca="1" si="369"/>
        <v>0.89099053024909047</v>
      </c>
    </row>
    <row r="2378" spans="1:27" x14ac:dyDescent="0.25">
      <c r="A2378">
        <v>2346</v>
      </c>
      <c r="B2378" s="176">
        <f ca="1">OFFSET(InputPriceData!B$15,CalculationsAndCharts!$A2378+$A$11,0,1,1)</f>
        <v>38155</v>
      </c>
      <c r="C2378" s="3">
        <f ca="1">OFFSET(InputPriceData!G$15,CalculationsAndCharts!$A2378+$A$11,IF($C$7,8,0),1,1)</f>
        <v>28402400</v>
      </c>
      <c r="D2378" s="4">
        <f ca="1">OFFSET(InputPriceData!C$15,CalculationsAndCharts!$A2378+$A$11,IF($C$7,8,0),1,1)</f>
        <v>92.96</v>
      </c>
      <c r="E2378" s="4">
        <f ca="1">OFFSET(InputPriceData!D$15,CalculationsAndCharts!$A2378+$A$11,IF($C$7,8,0),1,1)</f>
        <v>93.14</v>
      </c>
      <c r="F2378" s="4">
        <f ca="1">OFFSET(InputPriceData!E$15,CalculationsAndCharts!$A2378+$A$11,IF($C$7,8,0),1,1)</f>
        <v>92.53</v>
      </c>
      <c r="G2378" s="4">
        <f ca="1">OFFSET(InputPriceData!F$15,CalculationsAndCharts!$A2378+$A$11,IF($C$7,8,0),1,1)</f>
        <v>92.94</v>
      </c>
      <c r="H2378" s="138"/>
      <c r="I2378" s="138"/>
      <c r="O2378" s="246">
        <f t="shared" ca="1" si="360"/>
        <v>0.82603324106557974</v>
      </c>
      <c r="P2378" s="246">
        <f t="shared" ca="1" si="361"/>
        <v>1.4566860973601954</v>
      </c>
      <c r="Q2378" s="246">
        <f t="shared" ca="1" si="363"/>
        <v>1.7905123624616153</v>
      </c>
      <c r="R2378" s="4">
        <f t="shared" ca="1" si="364"/>
        <v>0.81355824617570804</v>
      </c>
      <c r="S2378" s="4">
        <f t="shared" ca="1" si="362"/>
        <v>0.98923672248093353</v>
      </c>
      <c r="W2378" s="246">
        <f t="shared" ca="1" si="365"/>
        <v>0.82603324106557974</v>
      </c>
      <c r="X2378" s="246">
        <f t="shared" ca="1" si="366"/>
        <v>1.4566860973601954</v>
      </c>
      <c r="Y2378" s="246">
        <f t="shared" ca="1" si="367"/>
        <v>1.7905123624616153</v>
      </c>
      <c r="Z2378" s="4">
        <f t="shared" ca="1" si="368"/>
        <v>0.81355824617570804</v>
      </c>
      <c r="AA2378" s="4">
        <f t="shared" ca="1" si="369"/>
        <v>0.91560050858945796</v>
      </c>
    </row>
    <row r="2379" spans="1:27" x14ac:dyDescent="0.25">
      <c r="A2379">
        <v>2347</v>
      </c>
      <c r="B2379" s="176">
        <f ca="1">OFFSET(InputPriceData!B$15,CalculationsAndCharts!$A2379+$A$11,0,1,1)</f>
        <v>38154</v>
      </c>
      <c r="C2379" s="3">
        <f ca="1">OFFSET(InputPriceData!G$15,CalculationsAndCharts!$A2379+$A$11,IF($C$7,8,0),1,1)</f>
        <v>26633400</v>
      </c>
      <c r="D2379" s="4">
        <f ca="1">OFFSET(InputPriceData!C$15,CalculationsAndCharts!$A2379+$A$11,IF($C$7,8,0),1,1)</f>
        <v>93.08</v>
      </c>
      <c r="E2379" s="4">
        <f ca="1">OFFSET(InputPriceData!D$15,CalculationsAndCharts!$A2379+$A$11,IF($C$7,8,0),1,1)</f>
        <v>93.24</v>
      </c>
      <c r="F2379" s="4">
        <f ca="1">OFFSET(InputPriceData!E$15,CalculationsAndCharts!$A2379+$A$11,IF($C$7,8,0),1,1)</f>
        <v>92.84</v>
      </c>
      <c r="G2379" s="4">
        <f ca="1">OFFSET(InputPriceData!F$15,CalculationsAndCharts!$A2379+$A$11,IF($C$7,8,0),1,1)</f>
        <v>93.08</v>
      </c>
      <c r="H2379" s="138"/>
      <c r="I2379" s="138"/>
      <c r="O2379" s="246">
        <f t="shared" ca="1" si="360"/>
        <v>1.0595965488945907</v>
      </c>
      <c r="P2379" s="246">
        <f t="shared" ca="1" si="361"/>
        <v>1.5446668136052535</v>
      </c>
      <c r="Q2379" s="246">
        <f t="shared" ca="1" si="363"/>
        <v>1.8067733223628812</v>
      </c>
      <c r="R2379" s="4">
        <f t="shared" ca="1" si="364"/>
        <v>0.8549311606976534</v>
      </c>
      <c r="S2379" s="4">
        <f t="shared" ca="1" si="362"/>
        <v>0.99180141741934491</v>
      </c>
      <c r="W2379" s="246">
        <f t="shared" ca="1" si="365"/>
        <v>1.0595965488945907</v>
      </c>
      <c r="X2379" s="246">
        <f t="shared" ca="1" si="366"/>
        <v>1.5446668136052535</v>
      </c>
      <c r="Y2379" s="246">
        <f t="shared" ca="1" si="367"/>
        <v>1.8067733223628812</v>
      </c>
      <c r="Z2379" s="4">
        <f t="shared" ca="1" si="368"/>
        <v>0.8549311606976534</v>
      </c>
      <c r="AA2379" s="4">
        <f t="shared" ca="1" si="369"/>
        <v>0.93513927751999848</v>
      </c>
    </row>
    <row r="2380" spans="1:27" x14ac:dyDescent="0.25">
      <c r="A2380">
        <v>2348</v>
      </c>
      <c r="B2380" s="176">
        <f ca="1">OFFSET(InputPriceData!B$15,CalculationsAndCharts!$A2380+$A$11,0,1,1)</f>
        <v>38153</v>
      </c>
      <c r="C2380" s="3">
        <f ca="1">OFFSET(InputPriceData!G$15,CalculationsAndCharts!$A2380+$A$11,IF($C$7,8,0),1,1)</f>
        <v>37445000</v>
      </c>
      <c r="D2380" s="4">
        <f ca="1">OFFSET(InputPriceData!C$15,CalculationsAndCharts!$A2380+$A$11,IF($C$7,8,0),1,1)</f>
        <v>92.99</v>
      </c>
      <c r="E2380" s="4">
        <f ca="1">OFFSET(InputPriceData!D$15,CalculationsAndCharts!$A2380+$A$11,IF($C$7,8,0),1,1)</f>
        <v>93.44</v>
      </c>
      <c r="F2380" s="4">
        <f ca="1">OFFSET(InputPriceData!E$15,CalculationsAndCharts!$A2380+$A$11,IF($C$7,8,0),1,1)</f>
        <v>92.67</v>
      </c>
      <c r="G2380" s="4">
        <f ca="1">OFFSET(InputPriceData!F$15,CalculationsAndCharts!$A2380+$A$11,IF($C$7,8,0),1,1)</f>
        <v>93.09</v>
      </c>
      <c r="H2380" s="138"/>
      <c r="I2380" s="138"/>
      <c r="O2380" s="246">
        <f t="shared" ca="1" si="360"/>
        <v>1.1767058949223113</v>
      </c>
      <c r="P2380" s="246">
        <f t="shared" ca="1" si="361"/>
        <v>1.6077010546898822</v>
      </c>
      <c r="Q2380" s="246">
        <f t="shared" ca="1" si="363"/>
        <v>1.8231819600029073</v>
      </c>
      <c r="R2380" s="4">
        <f t="shared" ca="1" si="364"/>
        <v>0.8818105323328882</v>
      </c>
      <c r="S2380" s="4">
        <f t="shared" ca="1" si="362"/>
        <v>0.99341059739236437</v>
      </c>
      <c r="W2380" s="246">
        <f t="shared" ca="1" si="365"/>
        <v>1.1767058949223113</v>
      </c>
      <c r="X2380" s="246">
        <f t="shared" ca="1" si="366"/>
        <v>1.6077010546898822</v>
      </c>
      <c r="Y2380" s="246">
        <f t="shared" ca="1" si="367"/>
        <v>1.8231819600029073</v>
      </c>
      <c r="Z2380" s="4">
        <f t="shared" ca="1" si="368"/>
        <v>0.8818105323328882</v>
      </c>
      <c r="AA2380" s="4">
        <f t="shared" ca="1" si="369"/>
        <v>0.94757713366680796</v>
      </c>
    </row>
    <row r="2381" spans="1:27" x14ac:dyDescent="0.25">
      <c r="A2381">
        <v>2349</v>
      </c>
      <c r="B2381" s="176">
        <f ca="1">OFFSET(InputPriceData!B$15,CalculationsAndCharts!$A2381+$A$11,0,1,1)</f>
        <v>38152</v>
      </c>
      <c r="C2381" s="3">
        <f ca="1">OFFSET(InputPriceData!G$15,CalculationsAndCharts!$A2381+$A$11,IF($C$7,8,0),1,1)</f>
        <v>34633000</v>
      </c>
      <c r="D2381" s="4">
        <f ca="1">OFFSET(InputPriceData!C$15,CalculationsAndCharts!$A2381+$A$11,IF($C$7,8,0),1,1)</f>
        <v>92.93</v>
      </c>
      <c r="E2381" s="4">
        <f ca="1">OFFSET(InputPriceData!D$15,CalculationsAndCharts!$A2381+$A$11,IF($C$7,8,0),1,1)</f>
        <v>92.95</v>
      </c>
      <c r="F2381" s="4">
        <f ca="1">OFFSET(InputPriceData!E$15,CalculationsAndCharts!$A2381+$A$11,IF($C$7,8,0),1,1)</f>
        <v>92.15</v>
      </c>
      <c r="G2381" s="4">
        <f ca="1">OFFSET(InputPriceData!F$15,CalculationsAndCharts!$A2381+$A$11,IF($C$7,8,0),1,1)</f>
        <v>92.44</v>
      </c>
      <c r="H2381" s="138"/>
      <c r="I2381" s="138"/>
      <c r="O2381" s="246">
        <f t="shared" ca="1" si="360"/>
        <v>0.61193982368387889</v>
      </c>
      <c r="P2381" s="246">
        <f t="shared" ca="1" si="361"/>
        <v>1.6456731963225733</v>
      </c>
      <c r="Q2381" s="246">
        <f t="shared" ca="1" si="363"/>
        <v>1.8397396165518742</v>
      </c>
      <c r="R2381" s="4">
        <f t="shared" ca="1" si="364"/>
        <v>0.89451419185448133</v>
      </c>
      <c r="S2381" s="4">
        <f t="shared" ca="1" si="362"/>
        <v>0.99415611413947991</v>
      </c>
      <c r="W2381" s="246">
        <f t="shared" ca="1" si="365"/>
        <v>0.61193982368387889</v>
      </c>
      <c r="X2381" s="246">
        <f t="shared" ca="1" si="366"/>
        <v>1.6456731963225733</v>
      </c>
      <c r="Y2381" s="246">
        <f t="shared" ca="1" si="367"/>
        <v>1.8397396165518742</v>
      </c>
      <c r="Z2381" s="4">
        <f t="shared" ca="1" si="368"/>
        <v>0.89451419185448133</v>
      </c>
      <c r="AA2381" s="4">
        <f t="shared" ca="1" si="369"/>
        <v>0.95338693454339785</v>
      </c>
    </row>
    <row r="2382" spans="1:27" x14ac:dyDescent="0.25">
      <c r="A2382">
        <v>2350</v>
      </c>
      <c r="B2382" s="176">
        <f ca="1">OFFSET(InputPriceData!B$15,CalculationsAndCharts!$A2382+$A$11,0,1,1)</f>
        <v>38148</v>
      </c>
      <c r="C2382" s="3">
        <f ca="1">OFFSET(InputPriceData!G$15,CalculationsAndCharts!$A2382+$A$11,IF($C$7,8,0),1,1)</f>
        <v>21711000</v>
      </c>
      <c r="D2382" s="4">
        <f ca="1">OFFSET(InputPriceData!C$15,CalculationsAndCharts!$A2382+$A$11,IF($C$7,8,0),1,1)</f>
        <v>93.11</v>
      </c>
      <c r="E2382" s="4">
        <f ca="1">OFFSET(InputPriceData!D$15,CalculationsAndCharts!$A2382+$A$11,IF($C$7,8,0),1,1)</f>
        <v>93.36</v>
      </c>
      <c r="F2382" s="4">
        <f ca="1">OFFSET(InputPriceData!E$15,CalculationsAndCharts!$A2382+$A$11,IF($C$7,8,0),1,1)</f>
        <v>93.02</v>
      </c>
      <c r="G2382" s="4">
        <f ca="1">OFFSET(InputPriceData!F$15,CalculationsAndCharts!$A2382+$A$11,IF($C$7,8,0),1,1)</f>
        <v>93.36</v>
      </c>
      <c r="H2382" s="138"/>
      <c r="I2382" s="138"/>
      <c r="O2382" s="246">
        <f t="shared" ca="1" si="360"/>
        <v>1.6355689592881508</v>
      </c>
      <c r="P2382" s="246">
        <f t="shared" ca="1" si="361"/>
        <v>1.6123112006964386</v>
      </c>
      <c r="Q2382" s="246">
        <f t="shared" ca="1" si="363"/>
        <v>1.8564476453601153</v>
      </c>
      <c r="R2382" s="4">
        <f t="shared" ca="1" si="364"/>
        <v>0.86849268533165724</v>
      </c>
      <c r="S2382" s="4">
        <f t="shared" ca="1" si="362"/>
        <v>0.99261876347262279</v>
      </c>
      <c r="W2382" s="246">
        <f t="shared" ca="1" si="365"/>
        <v>1.6355689592881508</v>
      </c>
      <c r="X2382" s="246">
        <f t="shared" ca="1" si="366"/>
        <v>1.6123112006964386</v>
      </c>
      <c r="Y2382" s="246">
        <f t="shared" ca="1" si="367"/>
        <v>1.8564476453601153</v>
      </c>
      <c r="Z2382" s="4">
        <f t="shared" ca="1" si="368"/>
        <v>0.86849268533165724</v>
      </c>
      <c r="AA2382" s="4">
        <f t="shared" ca="1" si="369"/>
        <v>0.94143939428412571</v>
      </c>
    </row>
    <row r="2383" spans="1:27" x14ac:dyDescent="0.25">
      <c r="A2383">
        <v>2351</v>
      </c>
      <c r="B2383" s="176">
        <f ca="1">OFFSET(InputPriceData!B$15,CalculationsAndCharts!$A2383+$A$11,0,1,1)</f>
        <v>38147</v>
      </c>
      <c r="C2383" s="3">
        <f ca="1">OFFSET(InputPriceData!G$15,CalculationsAndCharts!$A2383+$A$11,IF($C$7,8,0),1,1)</f>
        <v>36737600</v>
      </c>
      <c r="D2383" s="4">
        <f ca="1">OFFSET(InputPriceData!C$15,CalculationsAndCharts!$A2383+$A$11,IF($C$7,8,0),1,1)</f>
        <v>93.5</v>
      </c>
      <c r="E2383" s="4">
        <f ca="1">OFFSET(InputPriceData!D$15,CalculationsAndCharts!$A2383+$A$11,IF($C$7,8,0),1,1)</f>
        <v>93.65</v>
      </c>
      <c r="F2383" s="4">
        <f ca="1">OFFSET(InputPriceData!E$15,CalculationsAndCharts!$A2383+$A$11,IF($C$7,8,0),1,1)</f>
        <v>92.85</v>
      </c>
      <c r="G2383" s="4">
        <f ca="1">OFFSET(InputPriceData!F$15,CalculationsAndCharts!$A2383+$A$11,IF($C$7,8,0),1,1)</f>
        <v>92.91</v>
      </c>
      <c r="H2383" s="138"/>
      <c r="I2383" s="138"/>
      <c r="O2383" s="246">
        <f t="shared" ca="1" si="360"/>
        <v>1.3180013028651625</v>
      </c>
      <c r="P2383" s="246">
        <f t="shared" ca="1" si="361"/>
        <v>1.5000974685550794</v>
      </c>
      <c r="Q2383" s="246">
        <f t="shared" ca="1" si="363"/>
        <v>1.8733074120687339</v>
      </c>
      <c r="R2383" s="4">
        <f t="shared" ca="1" si="364"/>
        <v>0.8007748535508592</v>
      </c>
      <c r="S2383" s="4">
        <f t="shared" ca="1" si="362"/>
        <v>0.98842183697543307</v>
      </c>
      <c r="W2383" s="246">
        <f t="shared" ca="1" si="365"/>
        <v>1.3180013028651625</v>
      </c>
      <c r="X2383" s="246">
        <f t="shared" ca="1" si="366"/>
        <v>1.5000974685550794</v>
      </c>
      <c r="Y2383" s="246">
        <f t="shared" ca="1" si="367"/>
        <v>1.8733074120687339</v>
      </c>
      <c r="Z2383" s="4">
        <f t="shared" ca="1" si="368"/>
        <v>0.8007748535508592</v>
      </c>
      <c r="AA2383" s="4">
        <f t="shared" ca="1" si="369"/>
        <v>0.90946437338728769</v>
      </c>
    </row>
    <row r="2384" spans="1:27" x14ac:dyDescent="0.25">
      <c r="A2384">
        <v>2352</v>
      </c>
      <c r="B2384" s="176">
        <f ca="1">OFFSET(InputPriceData!B$15,CalculationsAndCharts!$A2384+$A$11,0,1,1)</f>
        <v>38146</v>
      </c>
      <c r="C2384" s="3">
        <f ca="1">OFFSET(InputPriceData!G$15,CalculationsAndCharts!$A2384+$A$11,IF($C$7,8,0),1,1)</f>
        <v>32846500</v>
      </c>
      <c r="D2384" s="4">
        <f ca="1">OFFSET(InputPriceData!C$15,CalculationsAndCharts!$A2384+$A$11,IF($C$7,8,0),1,1)</f>
        <v>93.38</v>
      </c>
      <c r="E2384" s="4">
        <f ca="1">OFFSET(InputPriceData!D$15,CalculationsAndCharts!$A2384+$A$11,IF($C$7,8,0),1,1)</f>
        <v>93.83</v>
      </c>
      <c r="F2384" s="4">
        <f ca="1">OFFSET(InputPriceData!E$15,CalculationsAndCharts!$A2384+$A$11,IF($C$7,8,0),1,1)</f>
        <v>93.22</v>
      </c>
      <c r="G2384" s="4">
        <f ca="1">OFFSET(InputPriceData!F$15,CalculationsAndCharts!$A2384+$A$11,IF($C$7,8,0),1,1)</f>
        <v>93.78</v>
      </c>
      <c r="H2384" s="138"/>
      <c r="I2384" s="138"/>
      <c r="O2384" s="246">
        <f t="shared" ca="1" si="360"/>
        <v>2.3488575090229364</v>
      </c>
      <c r="P2384" s="246">
        <f t="shared" ca="1" si="361"/>
        <v>1.3222532026614187</v>
      </c>
      <c r="Q2384" s="246">
        <f t="shared" ca="1" si="363"/>
        <v>1.890320294721225</v>
      </c>
      <c r="R2384" s="4">
        <f t="shared" ca="1" si="364"/>
        <v>0.69948632850943282</v>
      </c>
      <c r="S2384" s="4">
        <f t="shared" ca="1" si="362"/>
        <v>0.98155834797248243</v>
      </c>
      <c r="W2384" s="246">
        <f t="shared" ca="1" si="365"/>
        <v>2.3488575090229364</v>
      </c>
      <c r="X2384" s="246">
        <f t="shared" ca="1" si="366"/>
        <v>1.3222532026614187</v>
      </c>
      <c r="Y2384" s="246">
        <f t="shared" ca="1" si="367"/>
        <v>1.890320294721225</v>
      </c>
      <c r="Z2384" s="4">
        <f t="shared" ca="1" si="368"/>
        <v>0.69948632850943282</v>
      </c>
      <c r="AA2384" s="4">
        <f t="shared" ca="1" si="369"/>
        <v>0.85911160075315762</v>
      </c>
    </row>
    <row r="2385" spans="1:27" x14ac:dyDescent="0.25">
      <c r="A2385">
        <v>2353</v>
      </c>
      <c r="B2385" s="176">
        <f ca="1">OFFSET(InputPriceData!B$15,CalculationsAndCharts!$A2385+$A$11,0,1,1)</f>
        <v>38145</v>
      </c>
      <c r="C2385" s="3">
        <f ca="1">OFFSET(InputPriceData!G$15,CalculationsAndCharts!$A2385+$A$11,IF($C$7,8,0),1,1)</f>
        <v>31643800</v>
      </c>
      <c r="D2385" s="4">
        <f ca="1">OFFSET(InputPriceData!C$15,CalculationsAndCharts!$A2385+$A$11,IF($C$7,8,0),1,1)</f>
        <v>92.61</v>
      </c>
      <c r="E2385" s="4">
        <f ca="1">OFFSET(InputPriceData!D$15,CalculationsAndCharts!$A2385+$A$11,IF($C$7,8,0),1,1)</f>
        <v>93.74</v>
      </c>
      <c r="F2385" s="4">
        <f ca="1">OFFSET(InputPriceData!E$15,CalculationsAndCharts!$A2385+$A$11,IF($C$7,8,0),1,1)</f>
        <v>92.6</v>
      </c>
      <c r="G2385" s="4">
        <f ca="1">OFFSET(InputPriceData!F$15,CalculationsAndCharts!$A2385+$A$11,IF($C$7,8,0),1,1)</f>
        <v>93.65</v>
      </c>
      <c r="H2385" s="138"/>
      <c r="I2385" s="138"/>
      <c r="O2385" s="246">
        <f t="shared" ca="1" si="360"/>
        <v>2.4247192593180658</v>
      </c>
      <c r="P2385" s="246">
        <f t="shared" ca="1" si="361"/>
        <v>1.1079251876167282</v>
      </c>
      <c r="Q2385" s="246">
        <f t="shared" ca="1" si="363"/>
        <v>1.9074876838761099</v>
      </c>
      <c r="R2385" s="4">
        <f t="shared" ca="1" si="364"/>
        <v>0.58082953666330839</v>
      </c>
      <c r="S2385" s="4">
        <f t="shared" ca="1" si="362"/>
        <v>0.9724727365658109</v>
      </c>
      <c r="W2385" s="246">
        <f t="shared" ca="1" si="365"/>
        <v>2.4247192593180658</v>
      </c>
      <c r="X2385" s="246">
        <f t="shared" ca="1" si="366"/>
        <v>1.1079251876167282</v>
      </c>
      <c r="Y2385" s="246">
        <f t="shared" ca="1" si="367"/>
        <v>1.9074876838761099</v>
      </c>
      <c r="Z2385" s="4">
        <f t="shared" ca="1" si="368"/>
        <v>0.58082953666330839</v>
      </c>
      <c r="AA2385" s="4">
        <f t="shared" ca="1" si="369"/>
        <v>0.79591350721532894</v>
      </c>
    </row>
    <row r="2386" spans="1:27" x14ac:dyDescent="0.25">
      <c r="A2386">
        <v>2354</v>
      </c>
      <c r="B2386" s="176">
        <f ca="1">OFFSET(InputPriceData!B$15,CalculationsAndCharts!$A2386+$A$11,0,1,1)</f>
        <v>38142</v>
      </c>
      <c r="C2386" s="3">
        <f ca="1">OFFSET(InputPriceData!G$15,CalculationsAndCharts!$A2386+$A$11,IF($C$7,8,0),1,1)</f>
        <v>32739500</v>
      </c>
      <c r="D2386" s="4">
        <f ca="1">OFFSET(InputPriceData!C$15,CalculationsAndCharts!$A2386+$A$11,IF($C$7,8,0),1,1)</f>
        <v>92.24</v>
      </c>
      <c r="E2386" s="4">
        <f ca="1">OFFSET(InputPriceData!D$15,CalculationsAndCharts!$A2386+$A$11,IF($C$7,8,0),1,1)</f>
        <v>92.73</v>
      </c>
      <c r="F2386" s="4">
        <f ca="1">OFFSET(InputPriceData!E$15,CalculationsAndCharts!$A2386+$A$11,IF($C$7,8,0),1,1)</f>
        <v>92.02</v>
      </c>
      <c r="G2386" s="4">
        <f ca="1">OFFSET(InputPriceData!F$15,CalculationsAndCharts!$A2386+$A$11,IF($C$7,8,0),1,1)</f>
        <v>92.24</v>
      </c>
      <c r="H2386" s="138"/>
      <c r="I2386" s="138"/>
      <c r="O2386" s="246">
        <f t="shared" ca="1" si="360"/>
        <v>1.1638030795063552</v>
      </c>
      <c r="P2386" s="246">
        <f t="shared" ca="1" si="361"/>
        <v>0.9312927579188669</v>
      </c>
      <c r="Q2386" s="246">
        <f t="shared" ca="1" si="363"/>
        <v>1.9248109827205953</v>
      </c>
      <c r="R2386" s="4">
        <f t="shared" ca="1" si="364"/>
        <v>0.4838359539088587</v>
      </c>
      <c r="S2386" s="4">
        <f t="shared" ca="1" si="362"/>
        <v>0.96404171528032789</v>
      </c>
      <c r="W2386" s="246">
        <f t="shared" ca="1" si="365"/>
        <v>1.1638030795063552</v>
      </c>
      <c r="X2386" s="246">
        <f t="shared" ca="1" si="366"/>
        <v>0.9312927579188669</v>
      </c>
      <c r="Y2386" s="246">
        <f t="shared" ca="1" si="367"/>
        <v>1.9248109827205953</v>
      </c>
      <c r="Z2386" s="4">
        <f t="shared" ca="1" si="368"/>
        <v>0.4838359539088587</v>
      </c>
      <c r="AA2386" s="4">
        <f t="shared" ca="1" si="369"/>
        <v>0.74051989415757224</v>
      </c>
    </row>
    <row r="2387" spans="1:27" x14ac:dyDescent="0.25">
      <c r="A2387">
        <v>2355</v>
      </c>
      <c r="B2387" s="176">
        <f ca="1">OFFSET(InputPriceData!B$15,CalculationsAndCharts!$A2387+$A$11,0,1,1)</f>
        <v>38141</v>
      </c>
      <c r="C2387" s="3">
        <f ca="1">OFFSET(InputPriceData!G$15,CalculationsAndCharts!$A2387+$A$11,IF($C$7,8,0),1,1)</f>
        <v>38688300</v>
      </c>
      <c r="D2387" s="4">
        <f ca="1">OFFSET(InputPriceData!C$15,CalculationsAndCharts!$A2387+$A$11,IF($C$7,8,0),1,1)</f>
        <v>92.11</v>
      </c>
      <c r="E2387" s="4">
        <f ca="1">OFFSET(InputPriceData!D$15,CalculationsAndCharts!$A2387+$A$11,IF($C$7,8,0),1,1)</f>
        <v>92.42</v>
      </c>
      <c r="F2387" s="4">
        <f ca="1">OFFSET(InputPriceData!E$15,CalculationsAndCharts!$A2387+$A$11,IF($C$7,8,0),1,1)</f>
        <v>91.5</v>
      </c>
      <c r="G2387" s="4">
        <f ca="1">OFFSET(InputPriceData!F$15,CalculationsAndCharts!$A2387+$A$11,IF($C$7,8,0),1,1)</f>
        <v>91.52</v>
      </c>
      <c r="H2387" s="138"/>
      <c r="I2387" s="138"/>
      <c r="O2387" s="246">
        <f t="shared" ca="1" si="360"/>
        <v>0.50500043732991329</v>
      </c>
      <c r="P2387" s="246">
        <f t="shared" ca="1" si="361"/>
        <v>0.76219729952391357</v>
      </c>
      <c r="Q2387" s="246">
        <f t="shared" ca="1" si="363"/>
        <v>1.9422916071852627</v>
      </c>
      <c r="R2387" s="4">
        <f t="shared" ca="1" si="364"/>
        <v>0.39242166145611751</v>
      </c>
      <c r="S2387" s="4">
        <f t="shared" ca="1" si="362"/>
        <v>0.95509994493343497</v>
      </c>
      <c r="W2387" s="246">
        <f t="shared" ca="1" si="365"/>
        <v>0.50500043732991329</v>
      </c>
      <c r="X2387" s="246">
        <f t="shared" ca="1" si="366"/>
        <v>0.76219729952391357</v>
      </c>
      <c r="Y2387" s="246">
        <f t="shared" ca="1" si="367"/>
        <v>1.9422916071852627</v>
      </c>
      <c r="Z2387" s="4">
        <f t="shared" ca="1" si="368"/>
        <v>0.39242166145611751</v>
      </c>
      <c r="AA2387" s="4">
        <f t="shared" ca="1" si="369"/>
        <v>0.6849119476732799</v>
      </c>
    </row>
    <row r="2388" spans="1:27" x14ac:dyDescent="0.25">
      <c r="A2388">
        <v>2356</v>
      </c>
      <c r="B2388" s="176">
        <f ca="1">OFFSET(InputPriceData!B$15,CalculationsAndCharts!$A2388+$A$11,0,1,1)</f>
        <v>38140</v>
      </c>
      <c r="C2388" s="3">
        <f ca="1">OFFSET(InputPriceData!G$15,CalculationsAndCharts!$A2388+$A$11,IF($C$7,8,0),1,1)</f>
        <v>39774200</v>
      </c>
      <c r="D2388" s="4">
        <f ca="1">OFFSET(InputPriceData!C$15,CalculationsAndCharts!$A2388+$A$11,IF($C$7,8,0),1,1)</f>
        <v>92.29</v>
      </c>
      <c r="E2388" s="4">
        <f ca="1">OFFSET(InputPriceData!D$15,CalculationsAndCharts!$A2388+$A$11,IF($C$7,8,0),1,1)</f>
        <v>92.66</v>
      </c>
      <c r="F2388" s="4">
        <f ca="1">OFFSET(InputPriceData!E$15,CalculationsAndCharts!$A2388+$A$11,IF($C$7,8,0),1,1)</f>
        <v>91.82</v>
      </c>
      <c r="G2388" s="4">
        <f ca="1">OFFSET(InputPriceData!F$15,CalculationsAndCharts!$A2388+$A$11,IF($C$7,8,0),1,1)</f>
        <v>92.37</v>
      </c>
      <c r="H2388" s="138"/>
      <c r="I2388" s="138"/>
      <c r="O2388" s="246">
        <f t="shared" ca="1" si="360"/>
        <v>1.4260738174000411</v>
      </c>
      <c r="P2388" s="246">
        <f t="shared" ca="1" si="361"/>
        <v>0.50742705143446765</v>
      </c>
      <c r="Q2388" s="246">
        <f t="shared" ca="1" si="363"/>
        <v>1.9599309860598009</v>
      </c>
      <c r="R2388" s="4">
        <f t="shared" ca="1" si="364"/>
        <v>0.25890046896732166</v>
      </c>
      <c r="S2388" s="4">
        <f t="shared" ca="1" si="362"/>
        <v>0.93989511217689847</v>
      </c>
      <c r="W2388" s="246">
        <f t="shared" ca="1" si="365"/>
        <v>1.4260738174000411</v>
      </c>
      <c r="X2388" s="246">
        <f t="shared" ca="1" si="366"/>
        <v>0.50742705143446765</v>
      </c>
      <c r="Y2388" s="246">
        <f t="shared" ca="1" si="367"/>
        <v>1.9599309860598009</v>
      </c>
      <c r="Z2388" s="4">
        <f t="shared" ca="1" si="368"/>
        <v>0.25890046896732166</v>
      </c>
      <c r="AA2388" s="4">
        <f t="shared" ca="1" si="369"/>
        <v>0.59706799536515476</v>
      </c>
    </row>
    <row r="2389" spans="1:27" x14ac:dyDescent="0.25">
      <c r="A2389">
        <v>2357</v>
      </c>
      <c r="B2389" s="176">
        <f ca="1">OFFSET(InputPriceData!B$15,CalculationsAndCharts!$A2389+$A$11,0,1,1)</f>
        <v>38139</v>
      </c>
      <c r="C2389" s="3">
        <f ca="1">OFFSET(InputPriceData!G$15,CalculationsAndCharts!$A2389+$A$11,IF($C$7,8,0),1,1)</f>
        <v>41044700</v>
      </c>
      <c r="D2389" s="4">
        <f ca="1">OFFSET(InputPriceData!C$15,CalculationsAndCharts!$A2389+$A$11,IF($C$7,8,0),1,1)</f>
        <v>91.82</v>
      </c>
      <c r="E2389" s="4">
        <f ca="1">OFFSET(InputPriceData!D$15,CalculationsAndCharts!$A2389+$A$11,IF($C$7,8,0),1,1)</f>
        <v>92.14</v>
      </c>
      <c r="F2389" s="4">
        <f ca="1">OFFSET(InputPriceData!E$15,CalculationsAndCharts!$A2389+$A$11,IF($C$7,8,0),1,1)</f>
        <v>91.33</v>
      </c>
      <c r="G2389" s="4">
        <f ca="1">OFFSET(InputPriceData!F$15,CalculationsAndCharts!$A2389+$A$11,IF($C$7,8,0),1,1)</f>
        <v>92.02</v>
      </c>
      <c r="H2389" s="138"/>
      <c r="I2389" s="138"/>
      <c r="O2389" s="246">
        <f t="shared" ca="1" si="360"/>
        <v>1.1746635249033903</v>
      </c>
      <c r="P2389" s="246">
        <f t="shared" ca="1" si="361"/>
        <v>0.16661221835920409</v>
      </c>
      <c r="Q2389" s="246">
        <f t="shared" ca="1" si="363"/>
        <v>1.9777305611097891</v>
      </c>
      <c r="R2389" s="4">
        <f t="shared" ca="1" si="364"/>
        <v>8.4244144088925263E-2</v>
      </c>
      <c r="S2389" s="4">
        <f t="shared" ca="1" si="362"/>
        <v>0.91487831737539926</v>
      </c>
      <c r="W2389" s="246">
        <f t="shared" ca="1" si="365"/>
        <v>1.1746635249033903</v>
      </c>
      <c r="X2389" s="246">
        <f t="shared" ca="1" si="366"/>
        <v>0.16661221835920409</v>
      </c>
      <c r="Y2389" s="246">
        <f t="shared" ca="1" si="367"/>
        <v>1.9777305611097891</v>
      </c>
      <c r="Z2389" s="4">
        <f t="shared" ca="1" si="368"/>
        <v>8.4244144088925263E-2</v>
      </c>
      <c r="AA2389" s="4">
        <f t="shared" ca="1" si="369"/>
        <v>0.46845820004716066</v>
      </c>
    </row>
    <row r="2390" spans="1:27" x14ac:dyDescent="0.25">
      <c r="A2390">
        <v>2358</v>
      </c>
      <c r="B2390" s="176">
        <f ca="1">OFFSET(InputPriceData!B$15,CalculationsAndCharts!$A2390+$A$11,0,1,1)</f>
        <v>38135</v>
      </c>
      <c r="C2390" s="3">
        <f ca="1">OFFSET(InputPriceData!G$15,CalculationsAndCharts!$A2390+$A$11,IF($C$7,8,0),1,1)</f>
        <v>23367200</v>
      </c>
      <c r="D2390" s="4">
        <f ca="1">OFFSET(InputPriceData!C$15,CalculationsAndCharts!$A2390+$A$11,IF($C$7,8,0),1,1)</f>
        <v>92.04</v>
      </c>
      <c r="E2390" s="4">
        <f ca="1">OFFSET(InputPriceData!D$15,CalculationsAndCharts!$A2390+$A$11,IF($C$7,8,0),1,1)</f>
        <v>92.17</v>
      </c>
      <c r="F2390" s="4">
        <f ca="1">OFFSET(InputPriceData!E$15,CalculationsAndCharts!$A2390+$A$11,IF($C$7,8,0),1,1)</f>
        <v>91.74</v>
      </c>
      <c r="G2390" s="4">
        <f ca="1">OFFSET(InputPriceData!F$15,CalculationsAndCharts!$A2390+$A$11,IF($C$7,8,0),1,1)</f>
        <v>92.15</v>
      </c>
      <c r="H2390" s="138"/>
      <c r="I2390" s="138"/>
      <c r="O2390" s="246">
        <f t="shared" ca="1" si="360"/>
        <v>1.3995196567130623</v>
      </c>
      <c r="P2390" s="246">
        <f t="shared" ca="1" si="361"/>
        <v>-0.22512596250883865</v>
      </c>
      <c r="Q2390" s="246">
        <f t="shared" ca="1" si="363"/>
        <v>1.9956917871945399</v>
      </c>
      <c r="R2390" s="4">
        <f t="shared" ca="1" si="364"/>
        <v>-0.1128059773324574</v>
      </c>
      <c r="S2390" s="4">
        <f t="shared" ca="1" si="362"/>
        <v>0.8761449737070971</v>
      </c>
      <c r="W2390" s="246">
        <f t="shared" ca="1" si="365"/>
        <v>1.3995196567130623</v>
      </c>
      <c r="X2390" s="246">
        <f t="shared" ca="1" si="366"/>
        <v>-0.22512596250883865</v>
      </c>
      <c r="Y2390" s="246">
        <f t="shared" ca="1" si="367"/>
        <v>1.9956917871945399</v>
      </c>
      <c r="Z2390" s="4">
        <f t="shared" ca="1" si="368"/>
        <v>-0.1128059773324574</v>
      </c>
      <c r="AA2390" s="4">
        <f t="shared" ca="1" si="369"/>
        <v>0.30076527079543891</v>
      </c>
    </row>
    <row r="2391" spans="1:27" x14ac:dyDescent="0.25">
      <c r="A2391">
        <v>2359</v>
      </c>
      <c r="B2391" s="176">
        <f ca="1">OFFSET(InputPriceData!B$15,CalculationsAndCharts!$A2391+$A$11,0,1,1)</f>
        <v>38134</v>
      </c>
      <c r="C2391" s="3">
        <f ca="1">OFFSET(InputPriceData!G$15,CalculationsAndCharts!$A2391+$A$11,IF($C$7,8,0),1,1)</f>
        <v>45306900</v>
      </c>
      <c r="D2391" s="4">
        <f ca="1">OFFSET(InputPriceData!C$15,CalculationsAndCharts!$A2391+$A$11,IF($C$7,8,0),1,1)</f>
        <v>91.89</v>
      </c>
      <c r="E2391" s="4">
        <f ca="1">OFFSET(InputPriceData!D$15,CalculationsAndCharts!$A2391+$A$11,IF($C$7,8,0),1,1)</f>
        <v>92.29</v>
      </c>
      <c r="F2391" s="4">
        <f ca="1">OFFSET(InputPriceData!E$15,CalculationsAndCharts!$A2391+$A$11,IF($C$7,8,0),1,1)</f>
        <v>91.5</v>
      </c>
      <c r="G2391" s="4">
        <f ca="1">OFFSET(InputPriceData!F$15,CalculationsAndCharts!$A2391+$A$11,IF($C$7,8,0),1,1)</f>
        <v>92.16</v>
      </c>
      <c r="H2391" s="138"/>
      <c r="I2391" s="138"/>
      <c r="O2391" s="246">
        <f t="shared" ca="1" si="360"/>
        <v>1.5168702761666459</v>
      </c>
      <c r="P2391" s="246">
        <f t="shared" ca="1" si="361"/>
        <v>-0.64963889195105873</v>
      </c>
      <c r="Q2391" s="246">
        <f t="shared" ca="1" si="363"/>
        <v>2.013816132386014</v>
      </c>
      <c r="R2391" s="4">
        <f t="shared" ca="1" si="364"/>
        <v>-0.32259096622756328</v>
      </c>
      <c r="S2391" s="4">
        <f t="shared" ca="1" si="362"/>
        <v>0.81363246994182303</v>
      </c>
      <c r="W2391" s="246">
        <f t="shared" ca="1" si="365"/>
        <v>1.5168702761666459</v>
      </c>
      <c r="X2391" s="246">
        <f t="shared" ca="1" si="366"/>
        <v>-0.64963889195105873</v>
      </c>
      <c r="Y2391" s="246">
        <f t="shared" ca="1" si="367"/>
        <v>2.013816132386014</v>
      </c>
      <c r="Z2391" s="4">
        <f t="shared" ca="1" si="368"/>
        <v>-0.32259096622756328</v>
      </c>
      <c r="AA2391" s="4">
        <f t="shared" ca="1" si="369"/>
        <v>8.8877460058943203E-2</v>
      </c>
    </row>
    <row r="2392" spans="1:27" x14ac:dyDescent="0.25">
      <c r="A2392">
        <v>2360</v>
      </c>
      <c r="B2392" s="176">
        <f ca="1">OFFSET(InputPriceData!B$15,CalculationsAndCharts!$A2392+$A$11,0,1,1)</f>
        <v>38133</v>
      </c>
      <c r="C2392" s="3">
        <f ca="1">OFFSET(InputPriceData!G$15,CalculationsAndCharts!$A2392+$A$11,IF($C$7,8,0),1,1)</f>
        <v>35977000</v>
      </c>
      <c r="D2392" s="4">
        <f ca="1">OFFSET(InputPriceData!C$15,CalculationsAndCharts!$A2392+$A$11,IF($C$7,8,0),1,1)</f>
        <v>91.17</v>
      </c>
      <c r="E2392" s="4">
        <f ca="1">OFFSET(InputPriceData!D$15,CalculationsAndCharts!$A2392+$A$11,IF($C$7,8,0),1,1)</f>
        <v>91.68</v>
      </c>
      <c r="F2392" s="4">
        <f ca="1">OFFSET(InputPriceData!E$15,CalculationsAndCharts!$A2392+$A$11,IF($C$7,8,0),1,1)</f>
        <v>91.04</v>
      </c>
      <c r="G2392" s="4">
        <f ca="1">OFFSET(InputPriceData!F$15,CalculationsAndCharts!$A2392+$A$11,IF($C$7,8,0),1,1)</f>
        <v>91.64</v>
      </c>
      <c r="H2392" s="138"/>
      <c r="I2392" s="138"/>
      <c r="O2392" s="246">
        <f t="shared" ca="1" si="360"/>
        <v>1.0876397207833817</v>
      </c>
      <c r="P2392" s="246">
        <f t="shared" ca="1" si="361"/>
        <v>-1.0518730556738698</v>
      </c>
      <c r="Q2392" s="246">
        <f t="shared" ca="1" si="363"/>
        <v>2.0321050780888132</v>
      </c>
      <c r="R2392" s="4">
        <f t="shared" ca="1" si="364"/>
        <v>-0.51762729546601605</v>
      </c>
      <c r="S2392" s="4">
        <f t="shared" ca="1" si="362"/>
        <v>0.71587219296201021</v>
      </c>
      <c r="W2392" s="246">
        <f t="shared" ca="1" si="365"/>
        <v>1.0876397207833817</v>
      </c>
      <c r="X2392" s="246">
        <f t="shared" ca="1" si="366"/>
        <v>-1.0518730556738698</v>
      </c>
      <c r="Y2392" s="246">
        <f t="shared" ca="1" si="367"/>
        <v>2.0321050780888132</v>
      </c>
      <c r="Z2392" s="4">
        <f t="shared" ca="1" si="368"/>
        <v>-0.51762729546601605</v>
      </c>
      <c r="AA2392" s="4">
        <f t="shared" ca="1" si="369"/>
        <v>-0.14834154949392808</v>
      </c>
    </row>
    <row r="2393" spans="1:27" x14ac:dyDescent="0.25">
      <c r="A2393">
        <v>2361</v>
      </c>
      <c r="B2393" s="176">
        <f ca="1">OFFSET(InputPriceData!B$15,CalculationsAndCharts!$A2393+$A$11,0,1,1)</f>
        <v>38132</v>
      </c>
      <c r="C2393" s="3">
        <f ca="1">OFFSET(InputPriceData!G$15,CalculationsAndCharts!$A2393+$A$11,IF($C$7,8,0),1,1)</f>
        <v>48668000</v>
      </c>
      <c r="D2393" s="4">
        <f ca="1">OFFSET(InputPriceData!C$15,CalculationsAndCharts!$A2393+$A$11,IF($C$7,8,0),1,1)</f>
        <v>89.73</v>
      </c>
      <c r="E2393" s="4">
        <f ca="1">OFFSET(InputPriceData!D$15,CalculationsAndCharts!$A2393+$A$11,IF($C$7,8,0),1,1)</f>
        <v>91.43</v>
      </c>
      <c r="F2393" s="4">
        <f ca="1">OFFSET(InputPriceData!E$15,CalculationsAndCharts!$A2393+$A$11,IF($C$7,8,0),1,1)</f>
        <v>89.48</v>
      </c>
      <c r="G2393" s="4">
        <f ca="1">OFFSET(InputPriceData!F$15,CalculationsAndCharts!$A2393+$A$11,IF($C$7,8,0),1,1)</f>
        <v>91.32</v>
      </c>
      <c r="H2393" s="138"/>
      <c r="I2393" s="138"/>
      <c r="O2393" s="246">
        <f t="shared" ca="1" si="360"/>
        <v>0.82546082880348237</v>
      </c>
      <c r="P2393" s="246">
        <f t="shared" ca="1" si="361"/>
        <v>-1.3890235371177384</v>
      </c>
      <c r="Q2393" s="246">
        <f t="shared" ca="1" si="363"/>
        <v>2.0505601191612648</v>
      </c>
      <c r="R2393" s="4">
        <f t="shared" ca="1" si="364"/>
        <v>-0.67738737535083193</v>
      </c>
      <c r="S2393" s="4">
        <f t="shared" ca="1" si="362"/>
        <v>0.5702878130193173</v>
      </c>
      <c r="W2393" s="246">
        <f t="shared" ca="1" si="365"/>
        <v>0.82546082880348237</v>
      </c>
      <c r="X2393" s="246">
        <f t="shared" ca="1" si="366"/>
        <v>-1.3890235371177384</v>
      </c>
      <c r="Y2393" s="246">
        <f t="shared" ca="1" si="367"/>
        <v>2.0505601191612648</v>
      </c>
      <c r="Z2393" s="4">
        <f t="shared" ca="1" si="368"/>
        <v>-0.67738737535083193</v>
      </c>
      <c r="AA2393" s="4">
        <f t="shared" ca="1" si="369"/>
        <v>-0.38048043177060975</v>
      </c>
    </row>
    <row r="2394" spans="1:27" x14ac:dyDescent="0.25">
      <c r="A2394">
        <v>2362</v>
      </c>
      <c r="B2394" s="176">
        <f ca="1">OFFSET(InputPriceData!B$15,CalculationsAndCharts!$A2394+$A$11,0,1,1)</f>
        <v>38131</v>
      </c>
      <c r="C2394" s="3">
        <f ca="1">OFFSET(InputPriceData!G$15,CalculationsAndCharts!$A2394+$A$11,IF($C$7,8,0),1,1)</f>
        <v>40961500</v>
      </c>
      <c r="D2394" s="4">
        <f ca="1">OFFSET(InputPriceData!C$15,CalculationsAndCharts!$A2394+$A$11,IF($C$7,8,0),1,1)</f>
        <v>90.24</v>
      </c>
      <c r="E2394" s="4">
        <f ca="1">OFFSET(InputPriceData!D$15,CalculationsAndCharts!$A2394+$A$11,IF($C$7,8,0),1,1)</f>
        <v>90.43</v>
      </c>
      <c r="F2394" s="4">
        <f ca="1">OFFSET(InputPriceData!E$15,CalculationsAndCharts!$A2394+$A$11,IF($C$7,8,0),1,1)</f>
        <v>89.55</v>
      </c>
      <c r="G2394" s="4">
        <f ca="1">OFFSET(InputPriceData!F$15,CalculationsAndCharts!$A2394+$A$11,IF($C$7,8,0),1,1)</f>
        <v>90.03</v>
      </c>
      <c r="H2394" s="138"/>
      <c r="I2394" s="138"/>
      <c r="O2394" s="246">
        <f t="shared" ca="1" si="360"/>
        <v>-0.47736626673042637</v>
      </c>
      <c r="P2394" s="246">
        <f t="shared" ca="1" si="361"/>
        <v>-1.6257446098874335</v>
      </c>
      <c r="Q2394" s="246">
        <f t="shared" ca="1" si="363"/>
        <v>2.069182764037603</v>
      </c>
      <c r="R2394" s="4">
        <f t="shared" ca="1" si="364"/>
        <v>-0.78569406151204968</v>
      </c>
      <c r="S2394" s="4">
        <f t="shared" ca="1" si="362"/>
        <v>0.39028870330066173</v>
      </c>
      <c r="W2394" s="246">
        <f t="shared" ca="1" si="365"/>
        <v>-0.47736626673042637</v>
      </c>
      <c r="X2394" s="246">
        <f t="shared" ca="1" si="366"/>
        <v>-1.6257446098874335</v>
      </c>
      <c r="Y2394" s="246">
        <f t="shared" ca="1" si="367"/>
        <v>2.069182764037603</v>
      </c>
      <c r="Z2394" s="4">
        <f t="shared" ca="1" si="368"/>
        <v>-0.78569406151204968</v>
      </c>
      <c r="AA2394" s="4">
        <f t="shared" ca="1" si="369"/>
        <v>-0.56246387073161364</v>
      </c>
    </row>
    <row r="2395" spans="1:27" x14ac:dyDescent="0.25">
      <c r="A2395">
        <v>2363</v>
      </c>
      <c r="B2395" s="176">
        <f ca="1">OFFSET(InputPriceData!B$15,CalculationsAndCharts!$A2395+$A$11,0,1,1)</f>
        <v>38128</v>
      </c>
      <c r="C2395" s="3">
        <f ca="1">OFFSET(InputPriceData!G$15,CalculationsAndCharts!$A2395+$A$11,IF($C$7,8,0),1,1)</f>
        <v>47480400</v>
      </c>
      <c r="D2395" s="4">
        <f ca="1">OFFSET(InputPriceData!C$15,CalculationsAndCharts!$A2395+$A$11,IF($C$7,8,0),1,1)</f>
        <v>89.79</v>
      </c>
      <c r="E2395" s="4">
        <f ca="1">OFFSET(InputPriceData!D$15,CalculationsAndCharts!$A2395+$A$11,IF($C$7,8,0),1,1)</f>
        <v>90.26</v>
      </c>
      <c r="F2395" s="4">
        <f ca="1">OFFSET(InputPriceData!E$15,CalculationsAndCharts!$A2395+$A$11,IF($C$7,8,0),1,1)</f>
        <v>89.38</v>
      </c>
      <c r="G2395" s="4">
        <f ca="1">OFFSET(InputPriceData!F$15,CalculationsAndCharts!$A2395+$A$11,IF($C$7,8,0),1,1)</f>
        <v>89.66</v>
      </c>
      <c r="H2395" s="138"/>
      <c r="I2395" s="138"/>
      <c r="O2395" s="246">
        <f t="shared" ca="1" si="360"/>
        <v>-0.93801696948536684</v>
      </c>
      <c r="P2395" s="246">
        <f t="shared" ca="1" si="361"/>
        <v>-1.7731123397443578</v>
      </c>
      <c r="Q2395" s="246">
        <f t="shared" ca="1" si="363"/>
        <v>2.0879745348512646</v>
      </c>
      <c r="R2395" s="4">
        <f t="shared" ca="1" si="364"/>
        <v>-0.84920209042236439</v>
      </c>
      <c r="S2395" s="4">
        <f t="shared" ca="1" si="362"/>
        <v>0.21550277880655527</v>
      </c>
      <c r="W2395" s="246">
        <f t="shared" ca="1" si="365"/>
        <v>-0.93801696948536684</v>
      </c>
      <c r="X2395" s="246">
        <f t="shared" ca="1" si="366"/>
        <v>-1.7731123397443578</v>
      </c>
      <c r="Y2395" s="246">
        <f t="shared" ca="1" si="367"/>
        <v>2.0879745348512646</v>
      </c>
      <c r="Z2395" s="4">
        <f t="shared" ca="1" si="368"/>
        <v>-0.84920209042236439</v>
      </c>
      <c r="AA2395" s="4">
        <f t="shared" ca="1" si="369"/>
        <v>-0.6802802569232943</v>
      </c>
    </row>
    <row r="2396" spans="1:27" x14ac:dyDescent="0.25">
      <c r="A2396">
        <v>2364</v>
      </c>
      <c r="B2396" s="176">
        <f ca="1">OFFSET(InputPriceData!B$15,CalculationsAndCharts!$A2396+$A$11,0,1,1)</f>
        <v>38127</v>
      </c>
      <c r="C2396" s="3">
        <f ca="1">OFFSET(InputPriceData!G$15,CalculationsAndCharts!$A2396+$A$11,IF($C$7,8,0),1,1)</f>
        <v>38082900</v>
      </c>
      <c r="D2396" s="4">
        <f ca="1">OFFSET(InputPriceData!C$15,CalculationsAndCharts!$A2396+$A$11,IF($C$7,8,0),1,1)</f>
        <v>89.36</v>
      </c>
      <c r="E2396" s="4">
        <f ca="1">OFFSET(InputPriceData!D$15,CalculationsAndCharts!$A2396+$A$11,IF($C$7,8,0),1,1)</f>
        <v>89.7</v>
      </c>
      <c r="F2396" s="4">
        <f ca="1">OFFSET(InputPriceData!E$15,CalculationsAndCharts!$A2396+$A$11,IF($C$7,8,0),1,1)</f>
        <v>89.03</v>
      </c>
      <c r="G2396" s="4">
        <f ca="1">OFFSET(InputPriceData!F$15,CalculationsAndCharts!$A2396+$A$11,IF($C$7,8,0),1,1)</f>
        <v>89.5</v>
      </c>
      <c r="H2396" s="138"/>
      <c r="I2396" s="138"/>
      <c r="O2396" s="246">
        <f t="shared" ca="1" si="360"/>
        <v>-1.2198943725502029</v>
      </c>
      <c r="P2396" s="246">
        <f t="shared" ca="1" si="361"/>
        <v>-1.8716327158632042</v>
      </c>
      <c r="Q2396" s="246">
        <f t="shared" ca="1" si="363"/>
        <v>2.1069369675592982</v>
      </c>
      <c r="R2396" s="4">
        <f t="shared" ca="1" si="364"/>
        <v>-0.88831927327722893</v>
      </c>
      <c r="S2396" s="4">
        <f t="shared" ca="1" si="362"/>
        <v>5.825431206865183E-2</v>
      </c>
      <c r="W2396" s="246">
        <f t="shared" ca="1" si="365"/>
        <v>-1.2198943725502029</v>
      </c>
      <c r="X2396" s="246">
        <f t="shared" ca="1" si="366"/>
        <v>-1.8716327158632042</v>
      </c>
      <c r="Y2396" s="246">
        <f t="shared" ca="1" si="367"/>
        <v>2.1069369675592982</v>
      </c>
      <c r="Z2396" s="4">
        <f t="shared" ca="1" si="368"/>
        <v>-0.88831927327722893</v>
      </c>
      <c r="AA2396" s="4">
        <f t="shared" ca="1" si="369"/>
        <v>-0.75746899677547885</v>
      </c>
    </row>
    <row r="2397" spans="1:27" x14ac:dyDescent="0.25">
      <c r="A2397">
        <v>2365</v>
      </c>
      <c r="B2397" s="176">
        <f ca="1">OFFSET(InputPriceData!B$15,CalculationsAndCharts!$A2397+$A$11,0,1,1)</f>
        <v>38126</v>
      </c>
      <c r="C2397" s="3">
        <f ca="1">OFFSET(InputPriceData!G$15,CalculationsAndCharts!$A2397+$A$11,IF($C$7,8,0),1,1)</f>
        <v>54804100</v>
      </c>
      <c r="D2397" s="4">
        <f ca="1">OFFSET(InputPriceData!C$15,CalculationsAndCharts!$A2397+$A$11,IF($C$7,8,0),1,1)</f>
        <v>90.22</v>
      </c>
      <c r="E2397" s="4">
        <f ca="1">OFFSET(InputPriceData!D$15,CalculationsAndCharts!$A2397+$A$11,IF($C$7,8,0),1,1)</f>
        <v>90.78</v>
      </c>
      <c r="F2397" s="4">
        <f ca="1">OFFSET(InputPriceData!E$15,CalculationsAndCharts!$A2397+$A$11,IF($C$7,8,0),1,1)</f>
        <v>89.12</v>
      </c>
      <c r="G2397" s="4">
        <f ca="1">OFFSET(InputPriceData!F$15,CalculationsAndCharts!$A2397+$A$11,IF($C$7,8,0),1,1)</f>
        <v>89.22</v>
      </c>
      <c r="H2397" s="138"/>
      <c r="I2397" s="138"/>
      <c r="O2397" s="246">
        <f t="shared" ca="1" si="360"/>
        <v>-1.6509660272874473</v>
      </c>
      <c r="P2397" s="246">
        <f t="shared" ca="1" si="361"/>
        <v>-1.9275903495635984</v>
      </c>
      <c r="Q2397" s="246">
        <f t="shared" ca="1" si="363"/>
        <v>2.1260716120679093</v>
      </c>
      <c r="R2397" s="4">
        <f t="shared" ca="1" si="364"/>
        <v>-0.90664413118650344</v>
      </c>
      <c r="S2397" s="4">
        <f t="shared" ca="1" si="362"/>
        <v>-3.610542879699144E-2</v>
      </c>
      <c r="W2397" s="246">
        <f t="shared" ca="1" si="365"/>
        <v>-1.6509660272874473</v>
      </c>
      <c r="X2397" s="246">
        <f t="shared" ca="1" si="366"/>
        <v>-1.9275903495635984</v>
      </c>
      <c r="Y2397" s="246">
        <f t="shared" ca="1" si="367"/>
        <v>2.1260716120679093</v>
      </c>
      <c r="Z2397" s="4">
        <f t="shared" ca="1" si="368"/>
        <v>-0.90664413118650344</v>
      </c>
      <c r="AA2397" s="4">
        <f t="shared" ca="1" si="369"/>
        <v>-0.79493247726852689</v>
      </c>
    </row>
    <row r="2398" spans="1:27" x14ac:dyDescent="0.25">
      <c r="A2398">
        <v>2366</v>
      </c>
      <c r="B2398" s="176">
        <f ca="1">OFFSET(InputPriceData!B$15,CalculationsAndCharts!$A2398+$A$11,0,1,1)</f>
        <v>38125</v>
      </c>
      <c r="C2398" s="3">
        <f ca="1">OFFSET(InputPriceData!G$15,CalculationsAndCharts!$A2398+$A$11,IF($C$7,8,0),1,1)</f>
        <v>30193100</v>
      </c>
      <c r="D2398" s="4">
        <f ca="1">OFFSET(InputPriceData!C$15,CalculationsAndCharts!$A2398+$A$11,IF($C$7,8,0),1,1)</f>
        <v>89.4</v>
      </c>
      <c r="E2398" s="4">
        <f ca="1">OFFSET(InputPriceData!D$15,CalculationsAndCharts!$A2398+$A$11,IF($C$7,8,0),1,1)</f>
        <v>89.77</v>
      </c>
      <c r="F2398" s="4">
        <f ca="1">OFFSET(InputPriceData!E$15,CalculationsAndCharts!$A2398+$A$11,IF($C$7,8,0),1,1)</f>
        <v>89.27</v>
      </c>
      <c r="G2398" s="4">
        <f ca="1">OFFSET(InputPriceData!F$15,CalculationsAndCharts!$A2398+$A$11,IF($C$7,8,0),1,1)</f>
        <v>89.53</v>
      </c>
      <c r="H2398" s="138"/>
      <c r="I2398" s="138"/>
      <c r="O2398" s="246">
        <f t="shared" ca="1" si="360"/>
        <v>-1.5015803149140445</v>
      </c>
      <c r="P2398" s="246">
        <f t="shared" ca="1" si="361"/>
        <v>-1.9542065086558786</v>
      </c>
      <c r="Q2398" s="246">
        <f t="shared" ca="1" si="363"/>
        <v>2.1453800323591414</v>
      </c>
      <c r="R2398" s="4">
        <f t="shared" ca="1" si="364"/>
        <v>-0.91089060174898662</v>
      </c>
      <c r="S2398" s="4">
        <f t="shared" ca="1" si="362"/>
        <v>-6.0436708749449321E-2</v>
      </c>
      <c r="W2398" s="246">
        <f t="shared" ca="1" si="365"/>
        <v>-1.5015803149140445</v>
      </c>
      <c r="X2398" s="246">
        <f t="shared" ca="1" si="366"/>
        <v>-1.9542065086558786</v>
      </c>
      <c r="Y2398" s="246">
        <f t="shared" ca="1" si="367"/>
        <v>2.1453800323591414</v>
      </c>
      <c r="Z2398" s="4">
        <f t="shared" ca="1" si="368"/>
        <v>-0.91089060174898662</v>
      </c>
      <c r="AA2398" s="4">
        <f t="shared" ca="1" si="369"/>
        <v>-0.80373730454189762</v>
      </c>
    </row>
    <row r="2399" spans="1:27" x14ac:dyDescent="0.25">
      <c r="A2399">
        <v>2367</v>
      </c>
      <c r="B2399" s="176">
        <f ca="1">OFFSET(InputPriceData!B$15,CalculationsAndCharts!$A2399+$A$11,0,1,1)</f>
        <v>38124</v>
      </c>
      <c r="C2399" s="3">
        <f ca="1">OFFSET(InputPriceData!G$15,CalculationsAndCharts!$A2399+$A$11,IF($C$7,8,0),1,1)</f>
        <v>55020400</v>
      </c>
      <c r="D2399" s="4">
        <f ca="1">OFFSET(InputPriceData!C$15,CalculationsAndCharts!$A2399+$A$11,IF($C$7,8,0),1,1)</f>
        <v>88.91</v>
      </c>
      <c r="E2399" s="4">
        <f ca="1">OFFSET(InputPriceData!D$15,CalculationsAndCharts!$A2399+$A$11,IF($C$7,8,0),1,1)</f>
        <v>89.41</v>
      </c>
      <c r="F2399" s="4">
        <f ca="1">OFFSET(InputPriceData!E$15,CalculationsAndCharts!$A2399+$A$11,IF($C$7,8,0),1,1)</f>
        <v>88.52</v>
      </c>
      <c r="G2399" s="4">
        <f ca="1">OFFSET(InputPriceData!F$15,CalculationsAndCharts!$A2399+$A$11,IF($C$7,8,0),1,1)</f>
        <v>89.08</v>
      </c>
      <c r="H2399" s="138"/>
      <c r="I2399" s="138"/>
      <c r="O2399" s="246">
        <f t="shared" ca="1" si="360"/>
        <v>-2.1301358537805521</v>
      </c>
      <c r="P2399" s="246">
        <f t="shared" ca="1" si="361"/>
        <v>-1.9491446946682283</v>
      </c>
      <c r="Q2399" s="246">
        <f t="shared" ca="1" si="363"/>
        <v>2.16486380661871</v>
      </c>
      <c r="R2399" s="4">
        <f t="shared" ca="1" si="364"/>
        <v>-0.90035441892882284</v>
      </c>
      <c r="S2399" s="4">
        <f t="shared" ca="1" si="362"/>
        <v>-1.8684996700485657E-3</v>
      </c>
      <c r="W2399" s="246">
        <f t="shared" ca="1" si="365"/>
        <v>-2.1301358537805521</v>
      </c>
      <c r="X2399" s="246">
        <f t="shared" ca="1" si="366"/>
        <v>-1.9491446946682283</v>
      </c>
      <c r="Y2399" s="246">
        <f t="shared" ca="1" si="367"/>
        <v>2.16486380661871</v>
      </c>
      <c r="Z2399" s="4">
        <f t="shared" ca="1" si="368"/>
        <v>-0.90035441892882284</v>
      </c>
      <c r="AA2399" s="4">
        <f t="shared" ca="1" si="369"/>
        <v>-0.78197699673225185</v>
      </c>
    </row>
    <row r="2400" spans="1:27" x14ac:dyDescent="0.25">
      <c r="A2400">
        <v>2368</v>
      </c>
      <c r="B2400" s="176">
        <f ca="1">OFFSET(InputPriceData!B$15,CalculationsAndCharts!$A2400+$A$11,0,1,1)</f>
        <v>38121</v>
      </c>
      <c r="C2400" s="3">
        <f ca="1">OFFSET(InputPriceData!G$15,CalculationsAndCharts!$A2400+$A$11,IF($C$7,8,0),1,1)</f>
        <v>54123100</v>
      </c>
      <c r="D2400" s="4">
        <f ca="1">OFFSET(InputPriceData!C$15,CalculationsAndCharts!$A2400+$A$11,IF($C$7,8,0),1,1)</f>
        <v>89.77</v>
      </c>
      <c r="E2400" s="4">
        <f ca="1">OFFSET(InputPriceData!D$15,CalculationsAndCharts!$A2400+$A$11,IF($C$7,8,0),1,1)</f>
        <v>90.41</v>
      </c>
      <c r="F2400" s="4">
        <f ca="1">OFFSET(InputPriceData!E$15,CalculationsAndCharts!$A2400+$A$11,IF($C$7,8,0),1,1)</f>
        <v>89.21</v>
      </c>
      <c r="G2400" s="4">
        <f ca="1">OFFSET(InputPriceData!F$15,CalculationsAndCharts!$A2400+$A$11,IF($C$7,8,0),1,1)</f>
        <v>89.84</v>
      </c>
      <c r="H2400" s="138"/>
      <c r="I2400" s="138"/>
      <c r="O2400" s="246">
        <f t="shared" ca="1" si="360"/>
        <v>-1.5471072023896186</v>
      </c>
      <c r="P2400" s="246">
        <f t="shared" ca="1" si="361"/>
        <v>-1.9248302028645035</v>
      </c>
      <c r="Q2400" s="246">
        <f t="shared" ca="1" si="363"/>
        <v>2.1845245273649949</v>
      </c>
      <c r="R2400" s="4">
        <f t="shared" ca="1" si="364"/>
        <v>-0.88112089324364851</v>
      </c>
      <c r="S2400" s="4">
        <f t="shared" ca="1" si="362"/>
        <v>9.1207293420294044E-2</v>
      </c>
      <c r="W2400" s="246">
        <f t="shared" ca="1" si="365"/>
        <v>-1.5471072023896186</v>
      </c>
      <c r="X2400" s="246">
        <f t="shared" ca="1" si="366"/>
        <v>-1.9248302028645035</v>
      </c>
      <c r="Y2400" s="246">
        <f t="shared" ca="1" si="367"/>
        <v>2.1845245273649949</v>
      </c>
      <c r="Z2400" s="4">
        <f t="shared" ca="1" si="368"/>
        <v>-0.88112089324364851</v>
      </c>
      <c r="AA2400" s="4">
        <f t="shared" ca="1" si="369"/>
        <v>-0.74298459229553104</v>
      </c>
    </row>
    <row r="2401" spans="1:27" x14ac:dyDescent="0.25">
      <c r="A2401">
        <v>2369</v>
      </c>
      <c r="B2401" s="176">
        <f ca="1">OFFSET(InputPriceData!B$15,CalculationsAndCharts!$A2401+$A$11,0,1,1)</f>
        <v>38120</v>
      </c>
      <c r="C2401" s="3">
        <f ca="1">OFFSET(InputPriceData!G$15,CalculationsAndCharts!$A2401+$A$11,IF($C$7,8,0),1,1)</f>
        <v>57393700</v>
      </c>
      <c r="D2401" s="4">
        <f ca="1">OFFSET(InputPriceData!C$15,CalculationsAndCharts!$A2401+$A$11,IF($C$7,8,0),1,1)</f>
        <v>89.61</v>
      </c>
      <c r="E2401" s="4">
        <f ca="1">OFFSET(InputPriceData!D$15,CalculationsAndCharts!$A2401+$A$11,IF($C$7,8,0),1,1)</f>
        <v>90.47</v>
      </c>
      <c r="F2401" s="4">
        <f ca="1">OFFSET(InputPriceData!E$15,CalculationsAndCharts!$A2401+$A$11,IF($C$7,8,0),1,1)</f>
        <v>89.51</v>
      </c>
      <c r="G2401" s="4">
        <f ca="1">OFFSET(InputPriceData!F$15,CalculationsAndCharts!$A2401+$A$11,IF($C$7,8,0),1,1)</f>
        <v>89.8</v>
      </c>
      <c r="H2401" s="138"/>
      <c r="I2401" s="138"/>
      <c r="O2401" s="246">
        <f t="shared" ref="O2401:O2464" ca="1" si="370">$N$38*(G2401-2*G2402+G2403)+2*$N$36*O2402-$N$37*O2403</f>
        <v>-1.7434602045957104</v>
      </c>
      <c r="P2401" s="246">
        <f t="shared" ref="P2401:P2464" ca="1" si="371">$N$41*(O2401+O2402)/2+$N$42*P2402+$N$43*P2403</f>
        <v>-1.8762957883581544</v>
      </c>
      <c r="Q2401" s="246">
        <f t="shared" ca="1" si="363"/>
        <v>2.2043638015792077</v>
      </c>
      <c r="R2401" s="4">
        <f t="shared" ca="1" si="364"/>
        <v>-0.85117338028050304</v>
      </c>
      <c r="S2401" s="4">
        <f t="shared" ref="S2401:S2464" ca="1" si="372">(R2401+$A$21)/($A$21*R2401+1)</f>
        <v>0.20871075359076627</v>
      </c>
      <c r="W2401" s="246">
        <f t="shared" ca="1" si="365"/>
        <v>-1.7434602045957104</v>
      </c>
      <c r="X2401" s="246">
        <f t="shared" ca="1" si="366"/>
        <v>-1.8762957883581544</v>
      </c>
      <c r="Y2401" s="246">
        <f t="shared" ca="1" si="367"/>
        <v>2.2043638015792077</v>
      </c>
      <c r="Z2401" s="4">
        <f t="shared" ca="1" si="368"/>
        <v>-0.85117338028050304</v>
      </c>
      <c r="AA2401" s="4">
        <f t="shared" ca="1" si="369"/>
        <v>-0.68408250886508915</v>
      </c>
    </row>
    <row r="2402" spans="1:27" x14ac:dyDescent="0.25">
      <c r="A2402">
        <v>2370</v>
      </c>
      <c r="B2402" s="176">
        <f ca="1">OFFSET(InputPriceData!B$15,CalculationsAndCharts!$A2402+$A$11,0,1,1)</f>
        <v>38119</v>
      </c>
      <c r="C2402" s="3">
        <f ca="1">OFFSET(InputPriceData!G$15,CalculationsAndCharts!$A2402+$A$11,IF($C$7,8,0),1,1)</f>
        <v>90830500</v>
      </c>
      <c r="D2402" s="4">
        <f ca="1">OFFSET(InputPriceData!C$15,CalculationsAndCharts!$A2402+$A$11,IF($C$7,8,0),1,1)</f>
        <v>89.46</v>
      </c>
      <c r="E2402" s="4">
        <f ca="1">OFFSET(InputPriceData!D$15,CalculationsAndCharts!$A2402+$A$11,IF($C$7,8,0),1,1)</f>
        <v>90.25</v>
      </c>
      <c r="F2402" s="4">
        <f ca="1">OFFSET(InputPriceData!E$15,CalculationsAndCharts!$A2402+$A$11,IF($C$7,8,0),1,1)</f>
        <v>88.23</v>
      </c>
      <c r="G2402" s="4">
        <f ca="1">OFFSET(InputPriceData!F$15,CalculationsAndCharts!$A2402+$A$11,IF($C$7,8,0),1,1)</f>
        <v>90.18</v>
      </c>
      <c r="H2402" s="138"/>
      <c r="I2402" s="138"/>
      <c r="O2402" s="246">
        <f t="shared" ca="1" si="370"/>
        <v>-1.5151619135788188</v>
      </c>
      <c r="P2402" s="246">
        <f t="shared" ca="1" si="371"/>
        <v>-1.7721551855688946</v>
      </c>
      <c r="Q2402" s="246">
        <f t="shared" ref="Q2402:Q2465" ca="1" si="373">IF(ABS(P2402)&gt;(Q2403*0.991),ABS(P2402),(Q2403*0.991))</f>
        <v>2.2243832508367385</v>
      </c>
      <c r="R2402" s="4">
        <f t="shared" ref="R2402:R2465" ca="1" si="374">IF(Q2402&gt;0,P2402/Q2402,R2403)</f>
        <v>-0.79669507711958776</v>
      </c>
      <c r="S2402" s="4">
        <f t="shared" ca="1" si="372"/>
        <v>0.365068047541103</v>
      </c>
      <c r="W2402" s="246">
        <f t="shared" ref="W2402:W2465" ca="1" si="375">$V$38*(G2402-2*G2403+G2404)+2*$V$36*W2403-$V$37*W2404</f>
        <v>-1.5151619135788188</v>
      </c>
      <c r="X2402" s="246">
        <f t="shared" ref="X2402:X2465" ca="1" si="376">$V$41*(W2402+W2403)/2+$V$42*X2403+$V$43*X2404</f>
        <v>-1.7721551855688946</v>
      </c>
      <c r="Y2402" s="246">
        <f t="shared" ref="Y2402:Y2465" ca="1" si="377">IF(ABS(X2402)&gt;(Y2403*0.991),ABS(X2402),(Y2403*0.991))</f>
        <v>2.2243832508367385</v>
      </c>
      <c r="Z2402" s="4">
        <f t="shared" ref="Z2402:Z2465" ca="1" si="378">IF(Y2402&gt;0,X2402/Y2402,Z2403)</f>
        <v>-0.79669507711958776</v>
      </c>
      <c r="AA2402" s="4">
        <f t="shared" ref="AA2402:AA2465" ca="1" si="379">(Z2402+$A$26)/($A$26*Z2402+1)</f>
        <v>-0.58224319056265572</v>
      </c>
    </row>
    <row r="2403" spans="1:27" x14ac:dyDescent="0.25">
      <c r="A2403">
        <v>2371</v>
      </c>
      <c r="B2403" s="176">
        <f ca="1">OFFSET(InputPriceData!B$15,CalculationsAndCharts!$A2403+$A$11,0,1,1)</f>
        <v>38118</v>
      </c>
      <c r="C2403" s="3">
        <f ca="1">OFFSET(InputPriceData!G$15,CalculationsAndCharts!$A2403+$A$11,IF($C$7,8,0),1,1)</f>
        <v>48300600</v>
      </c>
      <c r="D2403" s="4">
        <f ca="1">OFFSET(InputPriceData!C$15,CalculationsAndCharts!$A2403+$A$11,IF($C$7,8,0),1,1)</f>
        <v>89.37</v>
      </c>
      <c r="E2403" s="4">
        <f ca="1">OFFSET(InputPriceData!D$15,CalculationsAndCharts!$A2403+$A$11,IF($C$7,8,0),1,1)</f>
        <v>89.85</v>
      </c>
      <c r="F2403" s="4">
        <f ca="1">OFFSET(InputPriceData!E$15,CalculationsAndCharts!$A2403+$A$11,IF($C$7,8,0),1,1)</f>
        <v>89.27</v>
      </c>
      <c r="G2403" s="4">
        <f ca="1">OFFSET(InputPriceData!F$15,CalculationsAndCharts!$A2403+$A$11,IF($C$7,8,0),1,1)</f>
        <v>89.61</v>
      </c>
      <c r="H2403" s="138"/>
      <c r="I2403" s="138"/>
      <c r="O2403" s="246">
        <f t="shared" ca="1" si="370"/>
        <v>-2.2561739623083827</v>
      </c>
      <c r="P2403" s="246">
        <f t="shared" ca="1" si="371"/>
        <v>-1.5921720925759117</v>
      </c>
      <c r="Q2403" s="246">
        <f t="shared" ca="1" si="373"/>
        <v>2.2445845114396956</v>
      </c>
      <c r="R2403" s="4">
        <f t="shared" ca="1" si="374"/>
        <v>-0.70933933851066222</v>
      </c>
      <c r="S2403" s="4">
        <f t="shared" ca="1" si="372"/>
        <v>0.52727740941440371</v>
      </c>
      <c r="W2403" s="246">
        <f t="shared" ca="1" si="375"/>
        <v>-2.2561739623083827</v>
      </c>
      <c r="X2403" s="246">
        <f t="shared" ca="1" si="376"/>
        <v>-1.5921720925759117</v>
      </c>
      <c r="Y2403" s="246">
        <f t="shared" ca="1" si="377"/>
        <v>2.2445845114396956</v>
      </c>
      <c r="Z2403" s="4">
        <f t="shared" ca="1" si="378"/>
        <v>-0.70933933851066222</v>
      </c>
      <c r="AA2403" s="4">
        <f t="shared" ca="1" si="379"/>
        <v>-0.43187878245643824</v>
      </c>
    </row>
    <row r="2404" spans="1:27" x14ac:dyDescent="0.25">
      <c r="A2404">
        <v>2372</v>
      </c>
      <c r="B2404" s="176">
        <f ca="1">OFFSET(InputPriceData!B$15,CalculationsAndCharts!$A2404+$A$11,0,1,1)</f>
        <v>38117</v>
      </c>
      <c r="C2404" s="3">
        <f ca="1">OFFSET(InputPriceData!G$15,CalculationsAndCharts!$A2404+$A$11,IF($C$7,8,0),1,1)</f>
        <v>75279400</v>
      </c>
      <c r="D2404" s="4">
        <f ca="1">OFFSET(InputPriceData!C$15,CalculationsAndCharts!$A2404+$A$11,IF($C$7,8,0),1,1)</f>
        <v>89.36</v>
      </c>
      <c r="E2404" s="4">
        <f ca="1">OFFSET(InputPriceData!D$15,CalculationsAndCharts!$A2404+$A$11,IF($C$7,8,0),1,1)</f>
        <v>89.61</v>
      </c>
      <c r="F2404" s="4">
        <f ca="1">OFFSET(InputPriceData!E$15,CalculationsAndCharts!$A2404+$A$11,IF($C$7,8,0),1,1)</f>
        <v>88.48</v>
      </c>
      <c r="G2404" s="4">
        <f ca="1">OFFSET(InputPriceData!F$15,CalculationsAndCharts!$A2404+$A$11,IF($C$7,8,0),1,1)</f>
        <v>88.86</v>
      </c>
      <c r="H2404" s="138"/>
      <c r="I2404" s="138"/>
      <c r="O2404" s="246">
        <f t="shared" ca="1" si="370"/>
        <v>-3.2496710279374241</v>
      </c>
      <c r="P2404" s="246">
        <f t="shared" ca="1" si="371"/>
        <v>-1.3476894949375429</v>
      </c>
      <c r="Q2404" s="246">
        <f t="shared" ca="1" si="373"/>
        <v>2.2649692345506516</v>
      </c>
      <c r="R2404" s="4">
        <f t="shared" ca="1" si="374"/>
        <v>-0.59501448160063497</v>
      </c>
      <c r="S2404" s="4">
        <f t="shared" ca="1" si="372"/>
        <v>0.65660726857089069</v>
      </c>
      <c r="W2404" s="246">
        <f t="shared" ca="1" si="375"/>
        <v>-3.2496710279374241</v>
      </c>
      <c r="X2404" s="246">
        <f t="shared" ca="1" si="376"/>
        <v>-1.3476894949375429</v>
      </c>
      <c r="Y2404" s="246">
        <f t="shared" ca="1" si="377"/>
        <v>2.2649692345506516</v>
      </c>
      <c r="Z2404" s="4">
        <f t="shared" ca="1" si="378"/>
        <v>-0.59501448160063497</v>
      </c>
      <c r="AA2404" s="4">
        <f t="shared" ca="1" si="379"/>
        <v>-0.25592646206110387</v>
      </c>
    </row>
    <row r="2405" spans="1:27" x14ac:dyDescent="0.25">
      <c r="A2405">
        <v>2373</v>
      </c>
      <c r="B2405" s="176">
        <f ca="1">OFFSET(InputPriceData!B$15,CalculationsAndCharts!$A2405+$A$11,0,1,1)</f>
        <v>38114</v>
      </c>
      <c r="C2405" s="3">
        <f ca="1">OFFSET(InputPriceData!G$15,CalculationsAndCharts!$A2405+$A$11,IF($C$7,8,0),1,1)</f>
        <v>60950000</v>
      </c>
      <c r="D2405" s="4">
        <f ca="1">OFFSET(InputPriceData!C$15,CalculationsAndCharts!$A2405+$A$11,IF($C$7,8,0),1,1)</f>
        <v>90.81</v>
      </c>
      <c r="E2405" s="4">
        <f ca="1">OFFSET(InputPriceData!D$15,CalculationsAndCharts!$A2405+$A$11,IF($C$7,8,0),1,1)</f>
        <v>91.63</v>
      </c>
      <c r="F2405" s="4">
        <f ca="1">OFFSET(InputPriceData!E$15,CalculationsAndCharts!$A2405+$A$11,IF($C$7,8,0),1,1)</f>
        <v>89.78</v>
      </c>
      <c r="G2405" s="4">
        <f ca="1">OFFSET(InputPriceData!F$15,CalculationsAndCharts!$A2405+$A$11,IF($C$7,8,0),1,1)</f>
        <v>89.78</v>
      </c>
      <c r="H2405" s="138"/>
      <c r="I2405" s="138"/>
      <c r="O2405" s="246">
        <f t="shared" ca="1" si="370"/>
        <v>-2.582051635944925</v>
      </c>
      <c r="P2405" s="246">
        <f t="shared" ca="1" si="371"/>
        <v>-1.1396073248826624</v>
      </c>
      <c r="Q2405" s="246">
        <f t="shared" ca="1" si="373"/>
        <v>2.2855390863276002</v>
      </c>
      <c r="R2405" s="4">
        <f t="shared" ca="1" si="374"/>
        <v>-0.49861642345123103</v>
      </c>
      <c r="S2405" s="4">
        <f t="shared" ca="1" si="372"/>
        <v>0.72813978750540487</v>
      </c>
      <c r="W2405" s="246">
        <f t="shared" ca="1" si="375"/>
        <v>-2.582051635944925</v>
      </c>
      <c r="X2405" s="246">
        <f t="shared" ca="1" si="376"/>
        <v>-1.1396073248826624</v>
      </c>
      <c r="Y2405" s="246">
        <f t="shared" ca="1" si="377"/>
        <v>2.2855390863276002</v>
      </c>
      <c r="Z2405" s="4">
        <f t="shared" ca="1" si="378"/>
        <v>-0.49861642345123103</v>
      </c>
      <c r="AA2405" s="4">
        <f t="shared" ca="1" si="379"/>
        <v>-0.12318531116020173</v>
      </c>
    </row>
    <row r="2406" spans="1:27" x14ac:dyDescent="0.25">
      <c r="A2406">
        <v>2374</v>
      </c>
      <c r="B2406" s="176">
        <f ca="1">OFFSET(InputPriceData!B$15,CalculationsAndCharts!$A2406+$A$11,0,1,1)</f>
        <v>38113</v>
      </c>
      <c r="C2406" s="3">
        <f ca="1">OFFSET(InputPriceData!G$15,CalculationsAndCharts!$A2406+$A$11,IF($C$7,8,0),1,1)</f>
        <v>54997000</v>
      </c>
      <c r="D2406" s="4">
        <f ca="1">OFFSET(InputPriceData!C$15,CalculationsAndCharts!$A2406+$A$11,IF($C$7,8,0),1,1)</f>
        <v>91.46</v>
      </c>
      <c r="E2406" s="4">
        <f ca="1">OFFSET(InputPriceData!D$15,CalculationsAndCharts!$A2406+$A$11,IF($C$7,8,0),1,1)</f>
        <v>91.93</v>
      </c>
      <c r="F2406" s="4">
        <f ca="1">OFFSET(InputPriceData!E$15,CalculationsAndCharts!$A2406+$A$11,IF($C$7,8,0),1,1)</f>
        <v>90.63</v>
      </c>
      <c r="G2406" s="4">
        <f ca="1">OFFSET(InputPriceData!F$15,CalculationsAndCharts!$A2406+$A$11,IF($C$7,8,0),1,1)</f>
        <v>91.29</v>
      </c>
      <c r="H2406" s="138"/>
      <c r="I2406" s="138"/>
      <c r="O2406" s="246">
        <f t="shared" ca="1" si="370"/>
        <v>-1.2299375341766683</v>
      </c>
      <c r="P2406" s="246">
        <f t="shared" ca="1" si="371"/>
        <v>-1.0339955010922148</v>
      </c>
      <c r="Q2406" s="246">
        <f t="shared" ca="1" si="373"/>
        <v>2.3062957480601414</v>
      </c>
      <c r="R2406" s="4">
        <f t="shared" ca="1" si="374"/>
        <v>-0.44833603927940435</v>
      </c>
      <c r="S2406" s="4">
        <f t="shared" ca="1" si="372"/>
        <v>0.75719330218342429</v>
      </c>
      <c r="W2406" s="246">
        <f t="shared" ca="1" si="375"/>
        <v>-1.2299375341766683</v>
      </c>
      <c r="X2406" s="246">
        <f t="shared" ca="1" si="376"/>
        <v>-1.0339955010922148</v>
      </c>
      <c r="Y2406" s="246">
        <f t="shared" ca="1" si="377"/>
        <v>2.3062957480601414</v>
      </c>
      <c r="Z2406" s="4">
        <f t="shared" ca="1" si="378"/>
        <v>-0.44833603927940435</v>
      </c>
      <c r="AA2406" s="4">
        <f t="shared" ca="1" si="379"/>
        <v>-5.8898582083621906E-2</v>
      </c>
    </row>
    <row r="2407" spans="1:27" x14ac:dyDescent="0.25">
      <c r="A2407">
        <v>2375</v>
      </c>
      <c r="B2407" s="176">
        <f ca="1">OFFSET(InputPriceData!B$15,CalculationsAndCharts!$A2407+$A$11,0,1,1)</f>
        <v>38112</v>
      </c>
      <c r="C2407" s="3">
        <f ca="1">OFFSET(InputPriceData!G$15,CalculationsAndCharts!$A2407+$A$11,IF($C$7,8,0),1,1)</f>
        <v>34405000</v>
      </c>
      <c r="D2407" s="4">
        <f ca="1">OFFSET(InputPriceData!C$15,CalculationsAndCharts!$A2407+$A$11,IF($C$7,8,0),1,1)</f>
        <v>91.78</v>
      </c>
      <c r="E2407" s="4">
        <f ca="1">OFFSET(InputPriceData!D$15,CalculationsAndCharts!$A2407+$A$11,IF($C$7,8,0),1,1)</f>
        <v>92.23</v>
      </c>
      <c r="F2407" s="4">
        <f ca="1">OFFSET(InputPriceData!E$15,CalculationsAndCharts!$A2407+$A$11,IF($C$7,8,0),1,1)</f>
        <v>91.57</v>
      </c>
      <c r="G2407" s="4">
        <f ca="1">OFFSET(InputPriceData!F$15,CalculationsAndCharts!$A2407+$A$11,IF($C$7,8,0),1,1)</f>
        <v>92.08</v>
      </c>
      <c r="H2407" s="138"/>
      <c r="I2407" s="138"/>
      <c r="O2407" s="246">
        <f t="shared" ca="1" si="370"/>
        <v>-0.50270292299614727</v>
      </c>
      <c r="P2407" s="246">
        <f t="shared" ca="1" si="371"/>
        <v>-0.97675331664538367</v>
      </c>
      <c r="Q2407" s="246">
        <f t="shared" ca="1" si="373"/>
        <v>2.3272409163069034</v>
      </c>
      <c r="R2407" s="4">
        <f t="shared" ca="1" si="374"/>
        <v>-0.41970442759118926</v>
      </c>
      <c r="S2407" s="4">
        <f t="shared" ca="1" si="372"/>
        <v>0.77184927458909092</v>
      </c>
      <c r="W2407" s="246">
        <f t="shared" ca="1" si="375"/>
        <v>-0.50270292299614727</v>
      </c>
      <c r="X2407" s="246">
        <f t="shared" ca="1" si="376"/>
        <v>-0.97675331664538367</v>
      </c>
      <c r="Y2407" s="246">
        <f t="shared" ca="1" si="377"/>
        <v>2.3272409163069034</v>
      </c>
      <c r="Z2407" s="4">
        <f t="shared" ca="1" si="378"/>
        <v>-0.41970442759118926</v>
      </c>
      <c r="AA2407" s="4">
        <f t="shared" ca="1" si="379"/>
        <v>-2.3679841283771434E-2</v>
      </c>
    </row>
    <row r="2408" spans="1:27" x14ac:dyDescent="0.25">
      <c r="A2408">
        <v>2376</v>
      </c>
      <c r="B2408" s="176">
        <f ca="1">OFFSET(InputPriceData!B$15,CalculationsAndCharts!$A2408+$A$11,0,1,1)</f>
        <v>38111</v>
      </c>
      <c r="C2408" s="3">
        <f ca="1">OFFSET(InputPriceData!G$15,CalculationsAndCharts!$A2408+$A$11,IF($C$7,8,0),1,1)</f>
        <v>51185100</v>
      </c>
      <c r="D2408" s="4">
        <f ca="1">OFFSET(InputPriceData!C$15,CalculationsAndCharts!$A2408+$A$11,IF($C$7,8,0),1,1)</f>
        <v>91.65</v>
      </c>
      <c r="E2408" s="4">
        <f ca="1">OFFSET(InputPriceData!D$15,CalculationsAndCharts!$A2408+$A$11,IF($C$7,8,0),1,1)</f>
        <v>92.47</v>
      </c>
      <c r="F2408" s="4">
        <f ca="1">OFFSET(InputPriceData!E$15,CalculationsAndCharts!$A2408+$A$11,IF($C$7,8,0),1,1)</f>
        <v>91.16</v>
      </c>
      <c r="G2408" s="4">
        <f ca="1">OFFSET(InputPriceData!F$15,CalculationsAndCharts!$A2408+$A$11,IF($C$7,8,0),1,1)</f>
        <v>91.49</v>
      </c>
      <c r="H2408" s="138"/>
      <c r="I2408" s="138"/>
      <c r="O2408" s="246">
        <f t="shared" ca="1" si="370"/>
        <v>-1.1502573970956114</v>
      </c>
      <c r="P2408" s="246">
        <f t="shared" ca="1" si="371"/>
        <v>-0.87389098435805501</v>
      </c>
      <c r="Q2408" s="246">
        <f t="shared" ca="1" si="373"/>
        <v>2.3483763030342115</v>
      </c>
      <c r="R2408" s="4">
        <f t="shared" ca="1" si="374"/>
        <v>-0.37212561855139958</v>
      </c>
      <c r="S2408" s="4">
        <f t="shared" ca="1" si="372"/>
        <v>0.79369229356157145</v>
      </c>
      <c r="W2408" s="246">
        <f t="shared" ca="1" si="375"/>
        <v>-1.1502573970956114</v>
      </c>
      <c r="X2408" s="246">
        <f t="shared" ca="1" si="376"/>
        <v>-0.87389098435805501</v>
      </c>
      <c r="Y2408" s="246">
        <f t="shared" ca="1" si="377"/>
        <v>2.3483763030342115</v>
      </c>
      <c r="Z2408" s="4">
        <f t="shared" ca="1" si="378"/>
        <v>-0.37212561855139958</v>
      </c>
      <c r="AA2408" s="4">
        <f t="shared" ca="1" si="379"/>
        <v>3.2749091877341346E-2</v>
      </c>
    </row>
    <row r="2409" spans="1:27" x14ac:dyDescent="0.25">
      <c r="A2409">
        <v>2377</v>
      </c>
      <c r="B2409" s="176">
        <f ca="1">OFFSET(InputPriceData!B$15,CalculationsAndCharts!$A2409+$A$11,0,1,1)</f>
        <v>38110</v>
      </c>
      <c r="C2409" s="3">
        <f ca="1">OFFSET(InputPriceData!G$15,CalculationsAndCharts!$A2409+$A$11,IF($C$7,8,0),1,1)</f>
        <v>33758000</v>
      </c>
      <c r="D2409" s="4">
        <f ca="1">OFFSET(InputPriceData!C$15,CalculationsAndCharts!$A2409+$A$11,IF($C$7,8,0),1,1)</f>
        <v>90.93</v>
      </c>
      <c r="E2409" s="4">
        <f ca="1">OFFSET(InputPriceData!D$15,CalculationsAndCharts!$A2409+$A$11,IF($C$7,8,0),1,1)</f>
        <v>91.68</v>
      </c>
      <c r="F2409" s="4">
        <f ca="1">OFFSET(InputPriceData!E$15,CalculationsAndCharts!$A2409+$A$11,IF($C$7,8,0),1,1)</f>
        <v>90.92</v>
      </c>
      <c r="G2409" s="4">
        <f ca="1">OFFSET(InputPriceData!F$15,CalculationsAndCharts!$A2409+$A$11,IF($C$7,8,0),1,1)</f>
        <v>91.57</v>
      </c>
      <c r="H2409" s="138"/>
      <c r="I2409" s="138"/>
      <c r="O2409" s="246">
        <f t="shared" ca="1" si="370"/>
        <v>-1.1548323350653749</v>
      </c>
      <c r="P2409" s="246">
        <f t="shared" ca="1" si="371"/>
        <v>-0.7076590380823774</v>
      </c>
      <c r="Q2409" s="246">
        <f t="shared" ca="1" si="373"/>
        <v>2.3697036357560157</v>
      </c>
      <c r="R2409" s="4">
        <f t="shared" ca="1" si="374"/>
        <v>-0.29862765427905935</v>
      </c>
      <c r="S2409" s="4">
        <f t="shared" ca="1" si="372"/>
        <v>0.82240627747773487</v>
      </c>
      <c r="W2409" s="246">
        <f t="shared" ca="1" si="375"/>
        <v>-1.1548323350653749</v>
      </c>
      <c r="X2409" s="246">
        <f t="shared" ca="1" si="376"/>
        <v>-0.7076590380823774</v>
      </c>
      <c r="Y2409" s="246">
        <f t="shared" ca="1" si="377"/>
        <v>2.3697036357560157</v>
      </c>
      <c r="Z2409" s="4">
        <f t="shared" ca="1" si="378"/>
        <v>-0.29862765427905935</v>
      </c>
      <c r="AA2409" s="4">
        <f t="shared" ca="1" si="379"/>
        <v>0.11512403378509513</v>
      </c>
    </row>
    <row r="2410" spans="1:27" x14ac:dyDescent="0.25">
      <c r="A2410">
        <v>2378</v>
      </c>
      <c r="B2410" s="176">
        <f ca="1">OFFSET(InputPriceData!B$15,CalculationsAndCharts!$A2410+$A$11,0,1,1)</f>
        <v>38107</v>
      </c>
      <c r="C2410" s="3">
        <f ca="1">OFFSET(InputPriceData!G$15,CalculationsAndCharts!$A2410+$A$11,IF($C$7,8,0),1,1)</f>
        <v>48681400</v>
      </c>
      <c r="D2410" s="4">
        <f ca="1">OFFSET(InputPriceData!C$15,CalculationsAndCharts!$A2410+$A$11,IF($C$7,8,0),1,1)</f>
        <v>91.59</v>
      </c>
      <c r="E2410" s="4">
        <f ca="1">OFFSET(InputPriceData!D$15,CalculationsAndCharts!$A2410+$A$11,IF($C$7,8,0),1,1)</f>
        <v>91.76</v>
      </c>
      <c r="F2410" s="4">
        <f ca="1">OFFSET(InputPriceData!E$15,CalculationsAndCharts!$A2410+$A$11,IF($C$7,8,0),1,1)</f>
        <v>90.55</v>
      </c>
      <c r="G2410" s="4">
        <f ca="1">OFFSET(InputPriceData!F$15,CalculationsAndCharts!$A2410+$A$11,IF($C$7,8,0),1,1)</f>
        <v>90.6</v>
      </c>
      <c r="H2410" s="138"/>
      <c r="I2410" s="138"/>
      <c r="O2410" s="246">
        <f t="shared" ca="1" si="370"/>
        <v>-2.2557008698808367</v>
      </c>
      <c r="P2410" s="246">
        <f t="shared" ca="1" si="371"/>
        <v>-0.50327043678184769</v>
      </c>
      <c r="Q2410" s="246">
        <f t="shared" ca="1" si="373"/>
        <v>2.3912246576750915</v>
      </c>
      <c r="R2410" s="4">
        <f t="shared" ca="1" si="374"/>
        <v>-0.21046556004953582</v>
      </c>
      <c r="S2410" s="4">
        <f t="shared" ca="1" si="372"/>
        <v>0.8506669208765768</v>
      </c>
      <c r="W2410" s="246">
        <f t="shared" ca="1" si="375"/>
        <v>-2.2557008698808367</v>
      </c>
      <c r="X2410" s="246">
        <f t="shared" ca="1" si="376"/>
        <v>-0.50327043678184769</v>
      </c>
      <c r="Y2410" s="246">
        <f t="shared" ca="1" si="377"/>
        <v>2.3912246576750915</v>
      </c>
      <c r="Z2410" s="4">
        <f t="shared" ca="1" si="378"/>
        <v>-0.21046556004953582</v>
      </c>
      <c r="AA2410" s="4">
        <f t="shared" ca="1" si="379"/>
        <v>0.2069574021723003</v>
      </c>
    </row>
    <row r="2411" spans="1:27" x14ac:dyDescent="0.25">
      <c r="A2411">
        <v>2379</v>
      </c>
      <c r="B2411" s="176">
        <f ca="1">OFFSET(InputPriceData!B$15,CalculationsAndCharts!$A2411+$A$11,0,1,1)</f>
        <v>38106</v>
      </c>
      <c r="C2411" s="3">
        <f ca="1">OFFSET(InputPriceData!G$15,CalculationsAndCharts!$A2411+$A$11,IF($C$7,8,0),1,1)</f>
        <v>69687600</v>
      </c>
      <c r="D2411" s="4">
        <f ca="1">OFFSET(InputPriceData!C$15,CalculationsAndCharts!$A2411+$A$11,IF($C$7,8,0),1,1)</f>
        <v>92.04</v>
      </c>
      <c r="E2411" s="4">
        <f ca="1">OFFSET(InputPriceData!D$15,CalculationsAndCharts!$A2411+$A$11,IF($C$7,8,0),1,1)</f>
        <v>92.53</v>
      </c>
      <c r="F2411" s="4">
        <f ca="1">OFFSET(InputPriceData!E$15,CalculationsAndCharts!$A2411+$A$11,IF($C$7,8,0),1,1)</f>
        <v>90.76</v>
      </c>
      <c r="G2411" s="4">
        <f ca="1">OFFSET(InputPriceData!F$15,CalculationsAndCharts!$A2411+$A$11,IF($C$7,8,0),1,1)</f>
        <v>91.31</v>
      </c>
      <c r="H2411" s="138"/>
      <c r="I2411" s="138"/>
      <c r="O2411" s="246">
        <f t="shared" ca="1" si="370"/>
        <v>-1.6970249931727159</v>
      </c>
      <c r="P2411" s="246">
        <f t="shared" ca="1" si="371"/>
        <v>-0.33266579165841736</v>
      </c>
      <c r="Q2411" s="246">
        <f t="shared" ca="1" si="373"/>
        <v>2.4129411278255213</v>
      </c>
      <c r="R2411" s="4">
        <f t="shared" ca="1" si="374"/>
        <v>-0.13786734695769681</v>
      </c>
      <c r="S2411" s="4">
        <f t="shared" ca="1" si="372"/>
        <v>0.87009451293274087</v>
      </c>
      <c r="W2411" s="246">
        <f t="shared" ca="1" si="375"/>
        <v>-1.6970249931727159</v>
      </c>
      <c r="X2411" s="246">
        <f t="shared" ca="1" si="376"/>
        <v>-0.33266579165841736</v>
      </c>
      <c r="Y2411" s="246">
        <f t="shared" ca="1" si="377"/>
        <v>2.4129411278255213</v>
      </c>
      <c r="Z2411" s="4">
        <f t="shared" ca="1" si="378"/>
        <v>-0.13786734695769681</v>
      </c>
      <c r="AA2411" s="4">
        <f t="shared" ca="1" si="379"/>
        <v>0.2774321889846979</v>
      </c>
    </row>
    <row r="2412" spans="1:27" x14ac:dyDescent="0.25">
      <c r="A2412">
        <v>2380</v>
      </c>
      <c r="B2412" s="176">
        <f ca="1">OFFSET(InputPriceData!B$15,CalculationsAndCharts!$A2412+$A$11,0,1,1)</f>
        <v>38105</v>
      </c>
      <c r="C2412" s="3">
        <f ca="1">OFFSET(InputPriceData!G$15,CalculationsAndCharts!$A2412+$A$11,IF($C$7,8,0),1,1)</f>
        <v>50165800</v>
      </c>
      <c r="D2412" s="4">
        <f ca="1">OFFSET(InputPriceData!C$15,CalculationsAndCharts!$A2412+$A$11,IF($C$7,8,0),1,1)</f>
        <v>92.98</v>
      </c>
      <c r="E2412" s="4">
        <f ca="1">OFFSET(InputPriceData!D$15,CalculationsAndCharts!$A2412+$A$11,IF($C$7,8,0),1,1)</f>
        <v>93.08</v>
      </c>
      <c r="F2412" s="4">
        <f ca="1">OFFSET(InputPriceData!E$15,CalculationsAndCharts!$A2412+$A$11,IF($C$7,8,0),1,1)</f>
        <v>91.85</v>
      </c>
      <c r="G2412" s="4">
        <f ca="1">OFFSET(InputPriceData!F$15,CalculationsAndCharts!$A2412+$A$11,IF($C$7,8,0),1,1)</f>
        <v>92.11</v>
      </c>
      <c r="H2412" s="138"/>
      <c r="I2412" s="138"/>
      <c r="O2412" s="246">
        <f t="shared" ca="1" si="370"/>
        <v>-0.98878468280866483</v>
      </c>
      <c r="P2412" s="246">
        <f t="shared" ca="1" si="371"/>
        <v>-0.26915990308639637</v>
      </c>
      <c r="Q2412" s="246">
        <f t="shared" ca="1" si="373"/>
        <v>2.4348548212164696</v>
      </c>
      <c r="R2412" s="4">
        <f t="shared" ca="1" si="374"/>
        <v>-0.11054453873020746</v>
      </c>
      <c r="S2412" s="4">
        <f t="shared" ca="1" si="372"/>
        <v>0.87667603431617025</v>
      </c>
      <c r="W2412" s="246">
        <f t="shared" ca="1" si="375"/>
        <v>-0.98878468280866483</v>
      </c>
      <c r="X2412" s="246">
        <f t="shared" ca="1" si="376"/>
        <v>-0.26915990308639637</v>
      </c>
      <c r="Y2412" s="246">
        <f t="shared" ca="1" si="377"/>
        <v>2.4348548212164696</v>
      </c>
      <c r="Z2412" s="4">
        <f t="shared" ca="1" si="378"/>
        <v>-0.11054453873020746</v>
      </c>
      <c r="AA2412" s="4">
        <f t="shared" ca="1" si="379"/>
        <v>0.30284667988326047</v>
      </c>
    </row>
    <row r="2413" spans="1:27" x14ac:dyDescent="0.25">
      <c r="A2413">
        <v>2381</v>
      </c>
      <c r="B2413" s="176">
        <f ca="1">OFFSET(InputPriceData!B$15,CalculationsAndCharts!$A2413+$A$11,0,1,1)</f>
        <v>38104</v>
      </c>
      <c r="C2413" s="3">
        <f ca="1">OFFSET(InputPriceData!G$15,CalculationsAndCharts!$A2413+$A$11,IF($C$7,8,0),1,1)</f>
        <v>43485500</v>
      </c>
      <c r="D2413" s="4">
        <f ca="1">OFFSET(InputPriceData!C$15,CalculationsAndCharts!$A2413+$A$11,IF($C$7,8,0),1,1)</f>
        <v>93.26</v>
      </c>
      <c r="E2413" s="4">
        <f ca="1">OFFSET(InputPriceData!D$15,CalculationsAndCharts!$A2413+$A$11,IF($C$7,8,0),1,1)</f>
        <v>93.99</v>
      </c>
      <c r="F2413" s="4">
        <f ca="1">OFFSET(InputPriceData!E$15,CalculationsAndCharts!$A2413+$A$11,IF($C$7,8,0),1,1)</f>
        <v>93.04</v>
      </c>
      <c r="G2413" s="4">
        <f ca="1">OFFSET(InputPriceData!F$15,CalculationsAndCharts!$A2413+$A$11,IF($C$7,8,0),1,1)</f>
        <v>93.32</v>
      </c>
      <c r="H2413" s="138"/>
      <c r="I2413" s="138"/>
      <c r="O2413" s="246">
        <f t="shared" ca="1" si="370"/>
        <v>0.216164240740231</v>
      </c>
      <c r="P2413" s="246">
        <f t="shared" ca="1" si="371"/>
        <v>-0.30242877519863837</v>
      </c>
      <c r="Q2413" s="246">
        <f t="shared" ca="1" si="373"/>
        <v>2.4569675289772648</v>
      </c>
      <c r="R2413" s="4">
        <f t="shared" ca="1" si="374"/>
        <v>-0.12309026132084339</v>
      </c>
      <c r="S2413" s="4">
        <f t="shared" ca="1" si="372"/>
        <v>0.8736992171370509</v>
      </c>
      <c r="W2413" s="246">
        <f t="shared" ca="1" si="375"/>
        <v>0.216164240740231</v>
      </c>
      <c r="X2413" s="246">
        <f t="shared" ca="1" si="376"/>
        <v>-0.30242877519863837</v>
      </c>
      <c r="Y2413" s="246">
        <f t="shared" ca="1" si="377"/>
        <v>2.4569675289772648</v>
      </c>
      <c r="Z2413" s="4">
        <f t="shared" ca="1" si="378"/>
        <v>-0.12309026132084339</v>
      </c>
      <c r="AA2413" s="4">
        <f t="shared" ca="1" si="379"/>
        <v>0.29124974139009036</v>
      </c>
    </row>
    <row r="2414" spans="1:27" x14ac:dyDescent="0.25">
      <c r="A2414">
        <v>2382</v>
      </c>
      <c r="B2414" s="176">
        <f ca="1">OFFSET(InputPriceData!B$15,CalculationsAndCharts!$A2414+$A$11,0,1,1)</f>
        <v>38103</v>
      </c>
      <c r="C2414" s="3">
        <f ca="1">OFFSET(InputPriceData!G$15,CalculationsAndCharts!$A2414+$A$11,IF($C$7,8,0),1,1)</f>
        <v>35515200</v>
      </c>
      <c r="D2414" s="4">
        <f ca="1">OFFSET(InputPriceData!C$15,CalculationsAndCharts!$A2414+$A$11,IF($C$7,8,0),1,1)</f>
        <v>93.48</v>
      </c>
      <c r="E2414" s="4">
        <f ca="1">OFFSET(InputPriceData!D$15,CalculationsAndCharts!$A2414+$A$11,IF($C$7,8,0),1,1)</f>
        <v>93.84</v>
      </c>
      <c r="F2414" s="4">
        <f ca="1">OFFSET(InputPriceData!E$15,CalculationsAndCharts!$A2414+$A$11,IF($C$7,8,0),1,1)</f>
        <v>92.75</v>
      </c>
      <c r="G2414" s="4">
        <f ca="1">OFFSET(InputPriceData!F$15,CalculationsAndCharts!$A2414+$A$11,IF($C$7,8,0),1,1)</f>
        <v>93.24</v>
      </c>
      <c r="H2414" s="138"/>
      <c r="I2414" s="138"/>
      <c r="O2414" s="246">
        <f t="shared" ca="1" si="370"/>
        <v>0.18337569023411715</v>
      </c>
      <c r="P2414" s="246">
        <f t="shared" ca="1" si="371"/>
        <v>-0.36463880008722011</v>
      </c>
      <c r="Q2414" s="246">
        <f t="shared" ca="1" si="373"/>
        <v>2.479281058503799</v>
      </c>
      <c r="R2414" s="4">
        <f t="shared" ca="1" si="374"/>
        <v>-0.14707441047739581</v>
      </c>
      <c r="S2414" s="4">
        <f t="shared" ca="1" si="372"/>
        <v>0.86779267615902556</v>
      </c>
      <c r="W2414" s="246">
        <f t="shared" ca="1" si="375"/>
        <v>0.18337569023411715</v>
      </c>
      <c r="X2414" s="246">
        <f t="shared" ca="1" si="376"/>
        <v>-0.36463880008722011</v>
      </c>
      <c r="Y2414" s="246">
        <f t="shared" ca="1" si="377"/>
        <v>2.479281058503799</v>
      </c>
      <c r="Z2414" s="4">
        <f t="shared" ca="1" si="378"/>
        <v>-0.14707441047739581</v>
      </c>
      <c r="AA2414" s="4">
        <f t="shared" ca="1" si="379"/>
        <v>0.26873521909156661</v>
      </c>
    </row>
    <row r="2415" spans="1:27" x14ac:dyDescent="0.25">
      <c r="A2415">
        <v>2383</v>
      </c>
      <c r="B2415" s="176">
        <f ca="1">OFFSET(InputPriceData!B$15,CalculationsAndCharts!$A2415+$A$11,0,1,1)</f>
        <v>38100</v>
      </c>
      <c r="C2415" s="3">
        <f ca="1">OFFSET(InputPriceData!G$15,CalculationsAndCharts!$A2415+$A$11,IF($C$7,8,0),1,1)</f>
        <v>29395700</v>
      </c>
      <c r="D2415" s="4">
        <f ca="1">OFFSET(InputPriceData!C$15,CalculationsAndCharts!$A2415+$A$11,IF($C$7,8,0),1,1)</f>
        <v>93.42</v>
      </c>
      <c r="E2415" s="4">
        <f ca="1">OFFSET(InputPriceData!D$15,CalculationsAndCharts!$A2415+$A$11,IF($C$7,8,0),1,1)</f>
        <v>93.54</v>
      </c>
      <c r="F2415" s="4">
        <f ca="1">OFFSET(InputPriceData!E$15,CalculationsAndCharts!$A2415+$A$11,IF($C$7,8,0),1,1)</f>
        <v>92.9</v>
      </c>
      <c r="G2415" s="4">
        <f ca="1">OFFSET(InputPriceData!F$15,CalculationsAndCharts!$A2415+$A$11,IF($C$7,8,0),1,1)</f>
        <v>93.37</v>
      </c>
      <c r="H2415" s="138"/>
      <c r="I2415" s="138"/>
      <c r="O2415" s="246">
        <f t="shared" ca="1" si="370"/>
        <v>0.3668116327467833</v>
      </c>
      <c r="P2415" s="246">
        <f t="shared" ca="1" si="371"/>
        <v>-0.3921026797047571</v>
      </c>
      <c r="Q2415" s="246">
        <f t="shared" ca="1" si="373"/>
        <v>2.5017972336062555</v>
      </c>
      <c r="R2415" s="4">
        <f t="shared" ca="1" si="374"/>
        <v>-0.15672840086226911</v>
      </c>
      <c r="S2415" s="4">
        <f t="shared" ca="1" si="372"/>
        <v>0.86533140584653478</v>
      </c>
      <c r="W2415" s="246">
        <f t="shared" ca="1" si="375"/>
        <v>0.3668116327467833</v>
      </c>
      <c r="X2415" s="246">
        <f t="shared" ca="1" si="376"/>
        <v>-0.3921026797047571</v>
      </c>
      <c r="Y2415" s="246">
        <f t="shared" ca="1" si="377"/>
        <v>2.5017972336062555</v>
      </c>
      <c r="Z2415" s="4">
        <f t="shared" ca="1" si="378"/>
        <v>-0.15672840086226911</v>
      </c>
      <c r="AA2415" s="4">
        <f t="shared" ca="1" si="379"/>
        <v>0.2595426830027398</v>
      </c>
    </row>
    <row r="2416" spans="1:27" x14ac:dyDescent="0.25">
      <c r="A2416">
        <v>2384</v>
      </c>
      <c r="B2416" s="176">
        <f ca="1">OFFSET(InputPriceData!B$15,CalculationsAndCharts!$A2416+$A$11,0,1,1)</f>
        <v>38099</v>
      </c>
      <c r="C2416" s="3">
        <f ca="1">OFFSET(InputPriceData!G$15,CalculationsAndCharts!$A2416+$A$11,IF($C$7,8,0),1,1)</f>
        <v>62071500</v>
      </c>
      <c r="D2416" s="4">
        <f ca="1">OFFSET(InputPriceData!C$15,CalculationsAndCharts!$A2416+$A$11,IF($C$7,8,0),1,1)</f>
        <v>91.83</v>
      </c>
      <c r="E2416" s="4">
        <f ca="1">OFFSET(InputPriceData!D$15,CalculationsAndCharts!$A2416+$A$11,IF($C$7,8,0),1,1)</f>
        <v>93.62</v>
      </c>
      <c r="F2416" s="4">
        <f ca="1">OFFSET(InputPriceData!E$15,CalculationsAndCharts!$A2416+$A$11,IF($C$7,8,0),1,1)</f>
        <v>91.8</v>
      </c>
      <c r="G2416" s="4">
        <f ca="1">OFFSET(InputPriceData!F$15,CalculationsAndCharts!$A2416+$A$11,IF($C$7,8,0),1,1)</f>
        <v>93.28</v>
      </c>
      <c r="H2416" s="138"/>
      <c r="I2416" s="138"/>
      <c r="O2416" s="246">
        <f t="shared" ca="1" si="370"/>
        <v>0.33642909152817824</v>
      </c>
      <c r="P2416" s="246">
        <f t="shared" ca="1" si="371"/>
        <v>-0.35272370779656725</v>
      </c>
      <c r="Q2416" s="246">
        <f t="shared" ca="1" si="373"/>
        <v>2.524517894658179</v>
      </c>
      <c r="R2416" s="4">
        <f t="shared" ca="1" si="374"/>
        <v>-0.1397192345290649</v>
      </c>
      <c r="S2416" s="4">
        <f t="shared" ca="1" si="372"/>
        <v>0.86963503241471318</v>
      </c>
      <c r="W2416" s="246">
        <f t="shared" ca="1" si="375"/>
        <v>0.33642909152817824</v>
      </c>
      <c r="X2416" s="246">
        <f t="shared" ca="1" si="376"/>
        <v>-0.35272370779656725</v>
      </c>
      <c r="Y2416" s="246">
        <f t="shared" ca="1" si="377"/>
        <v>2.524517894658179</v>
      </c>
      <c r="Z2416" s="4">
        <f t="shared" ca="1" si="378"/>
        <v>-0.1397192345290649</v>
      </c>
      <c r="AA2416" s="4">
        <f t="shared" ca="1" si="379"/>
        <v>0.27568835165570083</v>
      </c>
    </row>
    <row r="2417" spans="1:27" x14ac:dyDescent="0.25">
      <c r="A2417">
        <v>2385</v>
      </c>
      <c r="B2417" s="176">
        <f ca="1">OFFSET(InputPriceData!B$15,CalculationsAndCharts!$A2417+$A$11,0,1,1)</f>
        <v>38098</v>
      </c>
      <c r="C2417" s="3">
        <f ca="1">OFFSET(InputPriceData!G$15,CalculationsAndCharts!$A2417+$A$11,IF($C$7,8,0),1,1)</f>
        <v>50177300</v>
      </c>
      <c r="D2417" s="4">
        <f ca="1">OFFSET(InputPriceData!C$15,CalculationsAndCharts!$A2417+$A$11,IF($C$7,8,0),1,1)</f>
        <v>91.61</v>
      </c>
      <c r="E2417" s="4">
        <f ca="1">OFFSET(InputPriceData!D$15,CalculationsAndCharts!$A2417+$A$11,IF($C$7,8,0),1,1)</f>
        <v>92.22</v>
      </c>
      <c r="F2417" s="4">
        <f ca="1">OFFSET(InputPriceData!E$15,CalculationsAndCharts!$A2417+$A$11,IF($C$7,8,0),1,1)</f>
        <v>91.34</v>
      </c>
      <c r="G2417" s="4">
        <f ca="1">OFFSET(InputPriceData!F$15,CalculationsAndCharts!$A2417+$A$11,IF($C$7,8,0),1,1)</f>
        <v>91.99</v>
      </c>
      <c r="H2417" s="138"/>
      <c r="I2417" s="138"/>
      <c r="O2417" s="246">
        <f t="shared" ca="1" si="370"/>
        <v>-0.9526179070019748</v>
      </c>
      <c r="P2417" s="246">
        <f t="shared" ca="1" si="371"/>
        <v>-0.20454153411993925</v>
      </c>
      <c r="Q2417" s="246">
        <f t="shared" ca="1" si="373"/>
        <v>2.5474448987469009</v>
      </c>
      <c r="R2417" s="4">
        <f t="shared" ca="1" si="374"/>
        <v>-8.029281976640755E-2</v>
      </c>
      <c r="S2417" s="4">
        <f t="shared" ca="1" si="372"/>
        <v>0.88355606750728277</v>
      </c>
      <c r="W2417" s="246">
        <f t="shared" ca="1" si="375"/>
        <v>-0.9526179070019748</v>
      </c>
      <c r="X2417" s="246">
        <f t="shared" ca="1" si="376"/>
        <v>-0.20454153411993925</v>
      </c>
      <c r="Y2417" s="246">
        <f t="shared" ca="1" si="377"/>
        <v>2.5474448987469009</v>
      </c>
      <c r="Z2417" s="4">
        <f t="shared" ca="1" si="378"/>
        <v>-8.029281976640755E-2</v>
      </c>
      <c r="AA2417" s="4">
        <f t="shared" ca="1" si="379"/>
        <v>0.33031598083980634</v>
      </c>
    </row>
    <row r="2418" spans="1:27" x14ac:dyDescent="0.25">
      <c r="A2418">
        <v>2386</v>
      </c>
      <c r="B2418" s="176">
        <f ca="1">OFFSET(InputPriceData!B$15,CalculationsAndCharts!$A2418+$A$11,0,1,1)</f>
        <v>38097</v>
      </c>
      <c r="C2418" s="3">
        <f ca="1">OFFSET(InputPriceData!G$15,CalculationsAndCharts!$A2418+$A$11,IF($C$7,8,0),1,1)</f>
        <v>53299400</v>
      </c>
      <c r="D2418" s="4">
        <f ca="1">OFFSET(InputPriceData!C$15,CalculationsAndCharts!$A2418+$A$11,IF($C$7,8,0),1,1)</f>
        <v>93.14</v>
      </c>
      <c r="E2418" s="4">
        <f ca="1">OFFSET(InputPriceData!D$15,CalculationsAndCharts!$A2418+$A$11,IF($C$7,8,0),1,1)</f>
        <v>93.34</v>
      </c>
      <c r="F2418" s="4">
        <f ca="1">OFFSET(InputPriceData!E$15,CalculationsAndCharts!$A2418+$A$11,IF($C$7,8,0),1,1)</f>
        <v>91.27</v>
      </c>
      <c r="G2418" s="4">
        <f ca="1">OFFSET(InputPriceData!F$15,CalculationsAndCharts!$A2418+$A$11,IF($C$7,8,0),1,1)</f>
        <v>91.38</v>
      </c>
      <c r="H2418" s="138"/>
      <c r="I2418" s="138"/>
      <c r="O2418" s="246">
        <f t="shared" ca="1" si="370"/>
        <v>-1.6482557138719383</v>
      </c>
      <c r="P2418" s="246">
        <f t="shared" ca="1" si="371"/>
        <v>1.3756838472884586E-2</v>
      </c>
      <c r="Q2418" s="246">
        <f t="shared" ca="1" si="373"/>
        <v>2.5705801198253289</v>
      </c>
      <c r="R2418" s="4">
        <f t="shared" ca="1" si="374"/>
        <v>5.351647422613447E-3</v>
      </c>
      <c r="S2418" s="4">
        <f t="shared" ca="1" si="372"/>
        <v>0.90101193902351628</v>
      </c>
      <c r="W2418" s="246">
        <f t="shared" ca="1" si="375"/>
        <v>-1.6482557138719383</v>
      </c>
      <c r="X2418" s="246">
        <f t="shared" ca="1" si="376"/>
        <v>1.3756838472884586E-2</v>
      </c>
      <c r="Y2418" s="246">
        <f t="shared" ca="1" si="377"/>
        <v>2.5705801198253289</v>
      </c>
      <c r="Z2418" s="4">
        <f t="shared" ca="1" si="378"/>
        <v>5.351647422613447E-3</v>
      </c>
      <c r="AA2418" s="4">
        <f t="shared" ca="1" si="379"/>
        <v>0.4044857813070073</v>
      </c>
    </row>
    <row r="2419" spans="1:27" x14ac:dyDescent="0.25">
      <c r="A2419">
        <v>2387</v>
      </c>
      <c r="B2419" s="176">
        <f ca="1">OFFSET(InputPriceData!B$15,CalculationsAndCharts!$A2419+$A$11,0,1,1)</f>
        <v>38096</v>
      </c>
      <c r="C2419" s="3">
        <f ca="1">OFFSET(InputPriceData!G$15,CalculationsAndCharts!$A2419+$A$11,IF($C$7,8,0),1,1)</f>
        <v>28277600</v>
      </c>
      <c r="D2419" s="4">
        <f ca="1">OFFSET(InputPriceData!C$15,CalculationsAndCharts!$A2419+$A$11,IF($C$7,8,0),1,1)</f>
        <v>92.71</v>
      </c>
      <c r="E2419" s="4">
        <f ca="1">OFFSET(InputPriceData!D$15,CalculationsAndCharts!$A2419+$A$11,IF($C$7,8,0),1,1)</f>
        <v>93.07</v>
      </c>
      <c r="F2419" s="4">
        <f ca="1">OFFSET(InputPriceData!E$15,CalculationsAndCharts!$A2419+$A$11,IF($C$7,8,0),1,1)</f>
        <v>92.48</v>
      </c>
      <c r="G2419" s="4">
        <f ca="1">OFFSET(InputPriceData!F$15,CalculationsAndCharts!$A2419+$A$11,IF($C$7,8,0),1,1)</f>
        <v>92.94</v>
      </c>
      <c r="H2419" s="138"/>
      <c r="I2419" s="138"/>
      <c r="O2419" s="246">
        <f t="shared" ca="1" si="370"/>
        <v>-0.13542223820144317</v>
      </c>
      <c r="P2419" s="246">
        <f t="shared" ca="1" si="371"/>
        <v>0.1922272167852328</v>
      </c>
      <c r="Q2419" s="246">
        <f t="shared" ca="1" si="373"/>
        <v>2.5939254488651149</v>
      </c>
      <c r="R2419" s="4">
        <f t="shared" ca="1" si="374"/>
        <v>7.4106685243916851E-2</v>
      </c>
      <c r="S2419" s="4">
        <f t="shared" ca="1" si="372"/>
        <v>0.91319989010519242</v>
      </c>
      <c r="W2419" s="246">
        <f t="shared" ca="1" si="375"/>
        <v>-0.13542223820144317</v>
      </c>
      <c r="X2419" s="246">
        <f t="shared" ca="1" si="376"/>
        <v>0.1922272167852328</v>
      </c>
      <c r="Y2419" s="246">
        <f t="shared" ca="1" si="377"/>
        <v>2.5939254488651149</v>
      </c>
      <c r="Z2419" s="4">
        <f t="shared" ca="1" si="378"/>
        <v>7.4106685243916851E-2</v>
      </c>
      <c r="AA2419" s="4">
        <f t="shared" ca="1" si="379"/>
        <v>0.46045749381886192</v>
      </c>
    </row>
    <row r="2420" spans="1:27" x14ac:dyDescent="0.25">
      <c r="A2420">
        <v>2388</v>
      </c>
      <c r="B2420" s="176">
        <f ca="1">OFFSET(InputPriceData!B$15,CalculationsAndCharts!$A2420+$A$11,0,1,1)</f>
        <v>38093</v>
      </c>
      <c r="C2420" s="3">
        <f ca="1">OFFSET(InputPriceData!G$15,CalculationsAndCharts!$A2420+$A$11,IF($C$7,8,0),1,1)</f>
        <v>47059200</v>
      </c>
      <c r="D2420" s="4">
        <f ca="1">OFFSET(InputPriceData!C$15,CalculationsAndCharts!$A2420+$A$11,IF($C$7,8,0),1,1)</f>
        <v>92.57</v>
      </c>
      <c r="E2420" s="4">
        <f ca="1">OFFSET(InputPriceData!D$15,CalculationsAndCharts!$A2420+$A$11,IF($C$7,8,0),1,1)</f>
        <v>93.12</v>
      </c>
      <c r="F2420" s="4">
        <f ca="1">OFFSET(InputPriceData!E$15,CalculationsAndCharts!$A2420+$A$11,IF($C$7,8,0),1,1)</f>
        <v>92.25</v>
      </c>
      <c r="G2420" s="4">
        <f ca="1">OFFSET(InputPriceData!F$15,CalculationsAndCharts!$A2420+$A$11,IF($C$7,8,0),1,1)</f>
        <v>92.94</v>
      </c>
      <c r="H2420" s="138"/>
      <c r="I2420" s="138"/>
      <c r="O2420" s="246">
        <f t="shared" ca="1" si="370"/>
        <v>-0.11339265509206886</v>
      </c>
      <c r="P2420" s="246">
        <f t="shared" ca="1" si="371"/>
        <v>0.33694793099271614</v>
      </c>
      <c r="Q2420" s="246">
        <f t="shared" ca="1" si="373"/>
        <v>2.6174827940112158</v>
      </c>
      <c r="R2420" s="4">
        <f t="shared" ca="1" si="374"/>
        <v>0.12872975966208866</v>
      </c>
      <c r="S2420" s="4">
        <f t="shared" ca="1" si="372"/>
        <v>0.92191916981925426</v>
      </c>
      <c r="W2420" s="246">
        <f t="shared" ca="1" si="375"/>
        <v>-0.11339265509206886</v>
      </c>
      <c r="X2420" s="246">
        <f t="shared" ca="1" si="376"/>
        <v>0.33694793099271614</v>
      </c>
      <c r="Y2420" s="246">
        <f t="shared" ca="1" si="377"/>
        <v>2.6174827940112158</v>
      </c>
      <c r="Z2420" s="4">
        <f t="shared" ca="1" si="378"/>
        <v>0.12872975966208866</v>
      </c>
      <c r="AA2420" s="4">
        <f t="shared" ca="1" si="379"/>
        <v>0.50283768968520237</v>
      </c>
    </row>
    <row r="2421" spans="1:27" x14ac:dyDescent="0.25">
      <c r="A2421">
        <v>2389</v>
      </c>
      <c r="B2421" s="176">
        <f ca="1">OFFSET(InputPriceData!B$15,CalculationsAndCharts!$A2421+$A$11,0,1,1)</f>
        <v>38092</v>
      </c>
      <c r="C2421" s="3">
        <f ca="1">OFFSET(InputPriceData!G$15,CalculationsAndCharts!$A2421+$A$11,IF($C$7,8,0),1,1)</f>
        <v>61602500</v>
      </c>
      <c r="D2421" s="4">
        <f ca="1">OFFSET(InputPriceData!C$15,CalculationsAndCharts!$A2421+$A$11,IF($C$7,8,0),1,1)</f>
        <v>92.63</v>
      </c>
      <c r="E2421" s="4">
        <f ca="1">OFFSET(InputPriceData!D$15,CalculationsAndCharts!$A2421+$A$11,IF($C$7,8,0),1,1)</f>
        <v>92.9</v>
      </c>
      <c r="F2421" s="4">
        <f ca="1">OFFSET(InputPriceData!E$15,CalculationsAndCharts!$A2421+$A$11,IF($C$7,8,0),1,1)</f>
        <v>91.74</v>
      </c>
      <c r="G2421" s="4">
        <f ca="1">OFFSET(InputPriceData!F$15,CalculationsAndCharts!$A2421+$A$11,IF($C$7,8,0),1,1)</f>
        <v>92.23</v>
      </c>
      <c r="H2421" s="138"/>
      <c r="I2421" s="138"/>
      <c r="O2421" s="246">
        <f t="shared" ca="1" si="370"/>
        <v>-0.83170952658889907</v>
      </c>
      <c r="P2421" s="246">
        <f t="shared" ca="1" si="371"/>
        <v>0.50576546057529004</v>
      </c>
      <c r="Q2421" s="246">
        <f t="shared" ca="1" si="373"/>
        <v>2.6412540807378564</v>
      </c>
      <c r="R2421" s="4">
        <f t="shared" ca="1" si="374"/>
        <v>0.19148686385900451</v>
      </c>
      <c r="S2421" s="4">
        <f t="shared" ca="1" si="372"/>
        <v>0.93103413744627073</v>
      </c>
      <c r="W2421" s="246">
        <f t="shared" ca="1" si="375"/>
        <v>-0.83170952658889907</v>
      </c>
      <c r="X2421" s="246">
        <f t="shared" ca="1" si="376"/>
        <v>0.50576546057529004</v>
      </c>
      <c r="Y2421" s="246">
        <f t="shared" ca="1" si="377"/>
        <v>2.6412540807378564</v>
      </c>
      <c r="Z2421" s="4">
        <f t="shared" ca="1" si="378"/>
        <v>0.19148686385900451</v>
      </c>
      <c r="AA2421" s="4">
        <f t="shared" ca="1" si="379"/>
        <v>0.54940530437044521</v>
      </c>
    </row>
    <row r="2422" spans="1:27" x14ac:dyDescent="0.25">
      <c r="A2422">
        <v>2390</v>
      </c>
      <c r="B2422" s="176">
        <f ca="1">OFFSET(InputPriceData!B$15,CalculationsAndCharts!$A2422+$A$11,0,1,1)</f>
        <v>38091</v>
      </c>
      <c r="C2422" s="3">
        <f ca="1">OFFSET(InputPriceData!G$15,CalculationsAndCharts!$A2422+$A$11,IF($C$7,8,0),1,1)</f>
        <v>62322300</v>
      </c>
      <c r="D2422" s="4">
        <f ca="1">OFFSET(InputPriceData!C$15,CalculationsAndCharts!$A2422+$A$11,IF($C$7,8,0),1,1)</f>
        <v>91.94</v>
      </c>
      <c r="E2422" s="4">
        <f ca="1">OFFSET(InputPriceData!D$15,CalculationsAndCharts!$A2422+$A$11,IF($C$7,8,0),1,1)</f>
        <v>92.78</v>
      </c>
      <c r="F2422" s="4">
        <f ca="1">OFFSET(InputPriceData!E$15,CalculationsAndCharts!$A2422+$A$11,IF($C$7,8,0),1,1)</f>
        <v>91.89</v>
      </c>
      <c r="G2422" s="4">
        <f ca="1">OFFSET(InputPriceData!F$15,CalculationsAndCharts!$A2422+$A$11,IF($C$7,8,0),1,1)</f>
        <v>92.58</v>
      </c>
      <c r="H2422" s="138"/>
      <c r="I2422" s="138"/>
      <c r="O2422" s="246">
        <f t="shared" ca="1" si="370"/>
        <v>-0.50635893468590598</v>
      </c>
      <c r="P2422" s="246">
        <f t="shared" ca="1" si="371"/>
        <v>0.64846373966674409</v>
      </c>
      <c r="Q2422" s="246">
        <f t="shared" ca="1" si="373"/>
        <v>2.6652412520059094</v>
      </c>
      <c r="R2422" s="4">
        <f t="shared" ca="1" si="374"/>
        <v>0.24330395575961403</v>
      </c>
      <c r="S2422" s="4">
        <f t="shared" ca="1" si="372"/>
        <v>0.93792350638627631</v>
      </c>
      <c r="W2422" s="246">
        <f t="shared" ca="1" si="375"/>
        <v>-0.50635893468590598</v>
      </c>
      <c r="X2422" s="246">
        <f t="shared" ca="1" si="376"/>
        <v>0.64846373966674409</v>
      </c>
      <c r="Y2422" s="246">
        <f t="shared" ca="1" si="377"/>
        <v>2.6652412520059094</v>
      </c>
      <c r="Z2422" s="4">
        <f t="shared" ca="1" si="378"/>
        <v>0.24330395575961403</v>
      </c>
      <c r="AA2422" s="4">
        <f t="shared" ca="1" si="379"/>
        <v>0.58624925102537973</v>
      </c>
    </row>
    <row r="2423" spans="1:27" x14ac:dyDescent="0.25">
      <c r="A2423">
        <v>2391</v>
      </c>
      <c r="B2423" s="176">
        <f ca="1">OFFSET(InputPriceData!B$15,CalculationsAndCharts!$A2423+$A$11,0,1,1)</f>
        <v>38090</v>
      </c>
      <c r="C2423" s="3">
        <f ca="1">OFFSET(InputPriceData!G$15,CalculationsAndCharts!$A2423+$A$11,IF($C$7,8,0),1,1)</f>
        <v>56210300</v>
      </c>
      <c r="D2423" s="4">
        <f ca="1">OFFSET(InputPriceData!C$15,CalculationsAndCharts!$A2423+$A$11,IF($C$7,8,0),1,1)</f>
        <v>94.1</v>
      </c>
      <c r="E2423" s="4">
        <f ca="1">OFFSET(InputPriceData!D$15,CalculationsAndCharts!$A2423+$A$11,IF($C$7,8,0),1,1)</f>
        <v>94.14</v>
      </c>
      <c r="F2423" s="4">
        <f ca="1">OFFSET(InputPriceData!E$15,CalculationsAndCharts!$A2423+$A$11,IF($C$7,8,0),1,1)</f>
        <v>92.27</v>
      </c>
      <c r="G2423" s="4">
        <f ca="1">OFFSET(InputPriceData!F$15,CalculationsAndCharts!$A2423+$A$11,IF($C$7,8,0),1,1)</f>
        <v>92.43</v>
      </c>
      <c r="H2423" s="138"/>
      <c r="I2423" s="138"/>
      <c r="O2423" s="246">
        <f t="shared" ca="1" si="370"/>
        <v>-0.6727015215901615</v>
      </c>
      <c r="P2423" s="246">
        <f t="shared" ca="1" si="371"/>
        <v>0.70864568633034208</v>
      </c>
      <c r="Q2423" s="246">
        <f t="shared" ca="1" si="373"/>
        <v>2.6894462684217046</v>
      </c>
      <c r="R2423" s="4">
        <f t="shared" ca="1" si="374"/>
        <v>0.26349129731682991</v>
      </c>
      <c r="S2423" s="4">
        <f t="shared" ca="1" si="372"/>
        <v>0.94046693080385368</v>
      </c>
      <c r="W2423" s="246">
        <f t="shared" ca="1" si="375"/>
        <v>-0.6727015215901615</v>
      </c>
      <c r="X2423" s="246">
        <f t="shared" ca="1" si="376"/>
        <v>0.70864568633034208</v>
      </c>
      <c r="Y2423" s="246">
        <f t="shared" ca="1" si="377"/>
        <v>2.6894462684217046</v>
      </c>
      <c r="Z2423" s="4">
        <f t="shared" ca="1" si="378"/>
        <v>0.26349129731682991</v>
      </c>
      <c r="AA2423" s="4">
        <f t="shared" ca="1" si="379"/>
        <v>0.600229226306083</v>
      </c>
    </row>
    <row r="2424" spans="1:27" x14ac:dyDescent="0.25">
      <c r="A2424">
        <v>2392</v>
      </c>
      <c r="B2424" s="176">
        <f ca="1">OFFSET(InputPriceData!B$15,CalculationsAndCharts!$A2424+$A$11,0,1,1)</f>
        <v>38089</v>
      </c>
      <c r="C2424" s="3">
        <f ca="1">OFFSET(InputPriceData!G$15,CalculationsAndCharts!$A2424+$A$11,IF($C$7,8,0),1,1)</f>
        <v>23085200</v>
      </c>
      <c r="D2424" s="4">
        <f ca="1">OFFSET(InputPriceData!C$15,CalculationsAndCharts!$A2424+$A$11,IF($C$7,8,0),1,1)</f>
        <v>93.55</v>
      </c>
      <c r="E2424" s="4">
        <f ca="1">OFFSET(InputPriceData!D$15,CalculationsAndCharts!$A2424+$A$11,IF($C$7,8,0),1,1)</f>
        <v>93.96</v>
      </c>
      <c r="F2424" s="4">
        <f ca="1">OFFSET(InputPriceData!E$15,CalculationsAndCharts!$A2424+$A$11,IF($C$7,8,0),1,1)</f>
        <v>93.55</v>
      </c>
      <c r="G2424" s="4">
        <f ca="1">OFFSET(InputPriceData!F$15,CalculationsAndCharts!$A2424+$A$11,IF($C$7,8,0),1,1)</f>
        <v>93.75</v>
      </c>
      <c r="H2424" s="138"/>
      <c r="I2424" s="138"/>
      <c r="O2424" s="246">
        <f t="shared" ca="1" si="370"/>
        <v>0.68443840078126283</v>
      </c>
      <c r="P2424" s="246">
        <f t="shared" ca="1" si="371"/>
        <v>0.64254259374919265</v>
      </c>
      <c r="Q2424" s="246">
        <f t="shared" ca="1" si="373"/>
        <v>2.7138711083972802</v>
      </c>
      <c r="R2424" s="4">
        <f t="shared" ca="1" si="374"/>
        <v>0.23676238409445186</v>
      </c>
      <c r="S2424" s="4">
        <f t="shared" ca="1" si="372"/>
        <v>0.9370829830494386</v>
      </c>
      <c r="W2424" s="246">
        <f t="shared" ca="1" si="375"/>
        <v>0.68443840078126283</v>
      </c>
      <c r="X2424" s="246">
        <f t="shared" ca="1" si="376"/>
        <v>0.64254259374919265</v>
      </c>
      <c r="Y2424" s="246">
        <f t="shared" ca="1" si="377"/>
        <v>2.7138711083972802</v>
      </c>
      <c r="Z2424" s="4">
        <f t="shared" ca="1" si="378"/>
        <v>0.23676238409445186</v>
      </c>
      <c r="AA2424" s="4">
        <f t="shared" ca="1" si="379"/>
        <v>0.58167489055242338</v>
      </c>
    </row>
    <row r="2425" spans="1:27" x14ac:dyDescent="0.25">
      <c r="A2425">
        <v>2393</v>
      </c>
      <c r="B2425" s="176">
        <f ca="1">OFFSET(InputPriceData!B$15,CalculationsAndCharts!$A2425+$A$11,0,1,1)</f>
        <v>38085</v>
      </c>
      <c r="C2425" s="3">
        <f ca="1">OFFSET(InputPriceData!G$15,CalculationsAndCharts!$A2425+$A$11,IF($C$7,8,0),1,1)</f>
        <v>46929700</v>
      </c>
      <c r="D2425" s="4">
        <f ca="1">OFFSET(InputPriceData!C$15,CalculationsAndCharts!$A2425+$A$11,IF($C$7,8,0),1,1)</f>
        <v>94.23</v>
      </c>
      <c r="E2425" s="4">
        <f ca="1">OFFSET(InputPriceData!D$15,CalculationsAndCharts!$A2425+$A$11,IF($C$7,8,0),1,1)</f>
        <v>94.23</v>
      </c>
      <c r="F2425" s="4">
        <f ca="1">OFFSET(InputPriceData!E$15,CalculationsAndCharts!$A2425+$A$11,IF($C$7,8,0),1,1)</f>
        <v>92.87</v>
      </c>
      <c r="G2425" s="4">
        <f ca="1">OFFSET(InputPriceData!F$15,CalculationsAndCharts!$A2425+$A$11,IF($C$7,8,0),1,1)</f>
        <v>93.38</v>
      </c>
      <c r="H2425" s="138"/>
      <c r="I2425" s="138"/>
      <c r="O2425" s="246">
        <f t="shared" ca="1" si="370"/>
        <v>0.39863699637039196</v>
      </c>
      <c r="P2425" s="246">
        <f t="shared" ca="1" si="371"/>
        <v>0.46102752402571057</v>
      </c>
      <c r="Q2425" s="246">
        <f t="shared" ca="1" si="373"/>
        <v>2.7385177683120889</v>
      </c>
      <c r="R2425" s="4">
        <f t="shared" ca="1" si="374"/>
        <v>0.16834929075879948</v>
      </c>
      <c r="S2425" s="4">
        <f t="shared" ca="1" si="372"/>
        <v>0.92777765202808615</v>
      </c>
      <c r="W2425" s="246">
        <f t="shared" ca="1" si="375"/>
        <v>0.39863699637039196</v>
      </c>
      <c r="X2425" s="246">
        <f t="shared" ca="1" si="376"/>
        <v>0.46102752402571057</v>
      </c>
      <c r="Y2425" s="246">
        <f t="shared" ca="1" si="377"/>
        <v>2.7385177683120889</v>
      </c>
      <c r="Z2425" s="4">
        <f t="shared" ca="1" si="378"/>
        <v>0.16834929075879948</v>
      </c>
      <c r="AA2425" s="4">
        <f t="shared" ca="1" si="379"/>
        <v>0.53249146647249634</v>
      </c>
    </row>
    <row r="2426" spans="1:27" x14ac:dyDescent="0.25">
      <c r="A2426">
        <v>2394</v>
      </c>
      <c r="B2426" s="176">
        <f ca="1">OFFSET(InputPriceData!B$15,CalculationsAndCharts!$A2426+$A$11,0,1,1)</f>
        <v>38084</v>
      </c>
      <c r="C2426" s="3">
        <f ca="1">OFFSET(InputPriceData!G$15,CalculationsAndCharts!$A2426+$A$11,IF($C$7,8,0),1,1)</f>
        <v>45890500</v>
      </c>
      <c r="D2426" s="4">
        <f ca="1">OFFSET(InputPriceData!C$15,CalculationsAndCharts!$A2426+$A$11,IF($C$7,8,0),1,1)</f>
        <v>93.85</v>
      </c>
      <c r="E2426" s="4">
        <f ca="1">OFFSET(InputPriceData!D$15,CalculationsAndCharts!$A2426+$A$11,IF($C$7,8,0),1,1)</f>
        <v>93.88</v>
      </c>
      <c r="F2426" s="4">
        <f ca="1">OFFSET(InputPriceData!E$15,CalculationsAndCharts!$A2426+$A$11,IF($C$7,8,0),1,1)</f>
        <v>93.17</v>
      </c>
      <c r="G2426" s="4">
        <f ca="1">OFFSET(InputPriceData!F$15,CalculationsAndCharts!$A2426+$A$11,IF($C$7,8,0),1,1)</f>
        <v>93.59</v>
      </c>
      <c r="H2426" s="138"/>
      <c r="I2426" s="138"/>
      <c r="O2426" s="246">
        <f t="shared" ca="1" si="370"/>
        <v>0.6921033786077333</v>
      </c>
      <c r="P2426" s="246">
        <f t="shared" ca="1" si="371"/>
        <v>0.18791500468890626</v>
      </c>
      <c r="Q2426" s="246">
        <f t="shared" ca="1" si="373"/>
        <v>2.7633882626761745</v>
      </c>
      <c r="R2426" s="4">
        <f t="shared" ca="1" si="374"/>
        <v>6.8001665646115886E-2</v>
      </c>
      <c r="S2426" s="4">
        <f t="shared" ca="1" si="372"/>
        <v>0.91217517736635778</v>
      </c>
      <c r="W2426" s="246">
        <f t="shared" ca="1" si="375"/>
        <v>0.6921033786077333</v>
      </c>
      <c r="X2426" s="246">
        <f t="shared" ca="1" si="376"/>
        <v>0.18791500468890626</v>
      </c>
      <c r="Y2426" s="246">
        <f t="shared" ca="1" si="377"/>
        <v>2.7633882626761745</v>
      </c>
      <c r="Z2426" s="4">
        <f t="shared" ca="1" si="378"/>
        <v>6.8001665646115886E-2</v>
      </c>
      <c r="AA2426" s="4">
        <f t="shared" ca="1" si="379"/>
        <v>0.45560880266053633</v>
      </c>
    </row>
    <row r="2427" spans="1:27" x14ac:dyDescent="0.25">
      <c r="A2427">
        <v>2395</v>
      </c>
      <c r="B2427" s="176">
        <f ca="1">OFFSET(InputPriceData!B$15,CalculationsAndCharts!$A2427+$A$11,0,1,1)</f>
        <v>38083</v>
      </c>
      <c r="C2427" s="3">
        <f ca="1">OFFSET(InputPriceData!G$15,CalculationsAndCharts!$A2427+$A$11,IF($C$7,8,0),1,1)</f>
        <v>28420900</v>
      </c>
      <c r="D2427" s="4">
        <f ca="1">OFFSET(InputPriceData!C$15,CalculationsAndCharts!$A2427+$A$11,IF($C$7,8,0),1,1)</f>
        <v>93.75</v>
      </c>
      <c r="E2427" s="4">
        <f ca="1">OFFSET(InputPriceData!D$15,CalculationsAndCharts!$A2427+$A$11,IF($C$7,8,0),1,1)</f>
        <v>94.04</v>
      </c>
      <c r="F2427" s="4">
        <f ca="1">OFFSET(InputPriceData!E$15,CalculationsAndCharts!$A2427+$A$11,IF($C$7,8,0),1,1)</f>
        <v>93.58</v>
      </c>
      <c r="G2427" s="4">
        <f ca="1">OFFSET(InputPriceData!F$15,CalculationsAndCharts!$A2427+$A$11,IF($C$7,8,0),1,1)</f>
        <v>93.81</v>
      </c>
      <c r="H2427" s="138"/>
      <c r="I2427" s="138"/>
      <c r="O2427" s="246">
        <f t="shared" ca="1" si="370"/>
        <v>1.0218757922997206</v>
      </c>
      <c r="P2427" s="246">
        <f t="shared" ca="1" si="371"/>
        <v>-0.19390177327390457</v>
      </c>
      <c r="Q2427" s="246">
        <f t="shared" ca="1" si="373"/>
        <v>2.7884846242948278</v>
      </c>
      <c r="R2427" s="4">
        <f t="shared" ca="1" si="374"/>
        <v>-6.9536611959242864E-2</v>
      </c>
      <c r="S2427" s="4">
        <f t="shared" ca="1" si="372"/>
        <v>0.88590599959429539</v>
      </c>
      <c r="W2427" s="246">
        <f t="shared" ca="1" si="375"/>
        <v>1.0218757922997206</v>
      </c>
      <c r="X2427" s="246">
        <f t="shared" ca="1" si="376"/>
        <v>-0.19390177327390457</v>
      </c>
      <c r="Y2427" s="246">
        <f t="shared" ca="1" si="377"/>
        <v>2.7884846242948278</v>
      </c>
      <c r="Z2427" s="4">
        <f t="shared" ca="1" si="378"/>
        <v>-6.9536611959242864E-2</v>
      </c>
      <c r="AA2427" s="4">
        <f t="shared" ca="1" si="379"/>
        <v>0.33991808894018144</v>
      </c>
    </row>
    <row r="2428" spans="1:27" x14ac:dyDescent="0.25">
      <c r="A2428">
        <v>2396</v>
      </c>
      <c r="B2428" s="176">
        <f ca="1">OFFSET(InputPriceData!B$15,CalculationsAndCharts!$A2428+$A$11,0,1,1)</f>
        <v>38082</v>
      </c>
      <c r="C2428" s="3">
        <f ca="1">OFFSET(InputPriceData!G$15,CalculationsAndCharts!$A2428+$A$11,IF($C$7,8,0),1,1)</f>
        <v>30251800</v>
      </c>
      <c r="D2428" s="4">
        <f ca="1">OFFSET(InputPriceData!C$15,CalculationsAndCharts!$A2428+$A$11,IF($C$7,8,0),1,1)</f>
        <v>93.45</v>
      </c>
      <c r="E2428" s="4">
        <f ca="1">OFFSET(InputPriceData!D$15,CalculationsAndCharts!$A2428+$A$11,IF($C$7,8,0),1,1)</f>
        <v>94.2</v>
      </c>
      <c r="F2428" s="4">
        <f ca="1">OFFSET(InputPriceData!E$15,CalculationsAndCharts!$A2428+$A$11,IF($C$7,8,0),1,1)</f>
        <v>93.43</v>
      </c>
      <c r="G2428" s="4">
        <f ca="1">OFFSET(InputPriceData!F$15,CalculationsAndCharts!$A2428+$A$11,IF($C$7,8,0),1,1)</f>
        <v>94.11</v>
      </c>
      <c r="H2428" s="138"/>
      <c r="I2428" s="138"/>
      <c r="O2428" s="246">
        <f t="shared" ca="1" si="370"/>
        <v>1.4638645793032337</v>
      </c>
      <c r="P2428" s="246">
        <f t="shared" ca="1" si="371"/>
        <v>-0.65978274353989907</v>
      </c>
      <c r="Q2428" s="246">
        <f t="shared" ca="1" si="373"/>
        <v>2.8138089044347403</v>
      </c>
      <c r="R2428" s="4">
        <f t="shared" ca="1" si="374"/>
        <v>-0.23448029555242356</v>
      </c>
      <c r="S2428" s="4">
        <f t="shared" ca="1" si="372"/>
        <v>0.84353222034958242</v>
      </c>
      <c r="W2428" s="246">
        <f t="shared" ca="1" si="375"/>
        <v>1.4638645793032337</v>
      </c>
      <c r="X2428" s="246">
        <f t="shared" ca="1" si="376"/>
        <v>-0.65978274353989907</v>
      </c>
      <c r="Y2428" s="246">
        <f t="shared" ca="1" si="377"/>
        <v>2.8138089044347403</v>
      </c>
      <c r="Z2428" s="4">
        <f t="shared" ca="1" si="378"/>
        <v>-0.23448029555242356</v>
      </c>
      <c r="AA2428" s="4">
        <f t="shared" ca="1" si="379"/>
        <v>0.18265092124627619</v>
      </c>
    </row>
    <row r="2429" spans="1:27" x14ac:dyDescent="0.25">
      <c r="A2429">
        <v>2397</v>
      </c>
      <c r="B2429" s="176">
        <f ca="1">OFFSET(InputPriceData!B$15,CalculationsAndCharts!$A2429+$A$11,0,1,1)</f>
        <v>38079</v>
      </c>
      <c r="C2429" s="3">
        <f ca="1">OFFSET(InputPriceData!G$15,CalculationsAndCharts!$A2429+$A$11,IF($C$7,8,0),1,1)</f>
        <v>50987700</v>
      </c>
      <c r="D2429" s="4">
        <f ca="1">OFFSET(InputPriceData!C$15,CalculationsAndCharts!$A2429+$A$11,IF($C$7,8,0),1,1)</f>
        <v>93.74</v>
      </c>
      <c r="E2429" s="4">
        <f ca="1">OFFSET(InputPriceData!D$15,CalculationsAndCharts!$A2429+$A$11,IF($C$7,8,0),1,1)</f>
        <v>93.76</v>
      </c>
      <c r="F2429" s="4">
        <f ca="1">OFFSET(InputPriceData!E$15,CalculationsAndCharts!$A2429+$A$11,IF($C$7,8,0),1,1)</f>
        <v>93</v>
      </c>
      <c r="G2429" s="4">
        <f ca="1">OFFSET(InputPriceData!F$15,CalculationsAndCharts!$A2429+$A$11,IF($C$7,8,0),1,1)</f>
        <v>93.6</v>
      </c>
      <c r="H2429" s="138"/>
      <c r="I2429" s="138"/>
      <c r="O2429" s="246">
        <f t="shared" ca="1" si="370"/>
        <v>1.0966868673315608</v>
      </c>
      <c r="P2429" s="246">
        <f t="shared" ca="1" si="371"/>
        <v>-1.1518006065270663</v>
      </c>
      <c r="Q2429" s="246">
        <f t="shared" ca="1" si="373"/>
        <v>2.8393631729916655</v>
      </c>
      <c r="R2429" s="4">
        <f t="shared" ca="1" si="374"/>
        <v>-0.40565455574092113</v>
      </c>
      <c r="S2429" s="4">
        <f t="shared" ca="1" si="372"/>
        <v>0.77860601288932507</v>
      </c>
      <c r="W2429" s="246">
        <f t="shared" ca="1" si="375"/>
        <v>1.0966868673315608</v>
      </c>
      <c r="X2429" s="246">
        <f t="shared" ca="1" si="376"/>
        <v>-1.1518006065270663</v>
      </c>
      <c r="Y2429" s="246">
        <f t="shared" ca="1" si="377"/>
        <v>2.8393631729916655</v>
      </c>
      <c r="Z2429" s="4">
        <f t="shared" ca="1" si="378"/>
        <v>-0.40565455574092113</v>
      </c>
      <c r="AA2429" s="4">
        <f t="shared" ca="1" si="379"/>
        <v>-6.7497887662480776E-3</v>
      </c>
    </row>
    <row r="2430" spans="1:27" x14ac:dyDescent="0.25">
      <c r="A2430">
        <v>2398</v>
      </c>
      <c r="B2430" s="176">
        <f ca="1">OFFSET(InputPriceData!B$15,CalculationsAndCharts!$A2430+$A$11,0,1,1)</f>
        <v>38078</v>
      </c>
      <c r="C2430" s="3">
        <f ca="1">OFFSET(InputPriceData!G$15,CalculationsAndCharts!$A2430+$A$11,IF($C$7,8,0),1,1)</f>
        <v>45103800</v>
      </c>
      <c r="D2430" s="4">
        <f ca="1">OFFSET(InputPriceData!C$15,CalculationsAndCharts!$A2430+$A$11,IF($C$7,8,0),1,1)</f>
        <v>92.32</v>
      </c>
      <c r="E2430" s="4">
        <f ca="1">OFFSET(InputPriceData!D$15,CalculationsAndCharts!$A2430+$A$11,IF($C$7,8,0),1,1)</f>
        <v>92.97</v>
      </c>
      <c r="F2430" s="4">
        <f ca="1">OFFSET(InputPriceData!E$15,CalculationsAndCharts!$A2430+$A$11,IF($C$7,8,0),1,1)</f>
        <v>92.3</v>
      </c>
      <c r="G2430" s="4">
        <f ca="1">OFFSET(InputPriceData!F$15,CalculationsAndCharts!$A2430+$A$11,IF($C$7,8,0),1,1)</f>
        <v>92.9</v>
      </c>
      <c r="H2430" s="138"/>
      <c r="I2430" s="138"/>
      <c r="O2430" s="246">
        <f t="shared" ca="1" si="370"/>
        <v>0.49438702349250296</v>
      </c>
      <c r="P2430" s="246">
        <f t="shared" ca="1" si="371"/>
        <v>-1.6193448369301628</v>
      </c>
      <c r="Q2430" s="246">
        <f t="shared" ca="1" si="373"/>
        <v>2.8651495186596021</v>
      </c>
      <c r="R2430" s="4">
        <f t="shared" ca="1" si="374"/>
        <v>-0.56518685198939922</v>
      </c>
      <c r="S2430" s="4">
        <f t="shared" ca="1" si="372"/>
        <v>0.68143996659750605</v>
      </c>
      <c r="W2430" s="246">
        <f t="shared" ca="1" si="375"/>
        <v>0.49438702349250296</v>
      </c>
      <c r="X2430" s="246">
        <f t="shared" ca="1" si="376"/>
        <v>-1.6193448369301628</v>
      </c>
      <c r="Y2430" s="246">
        <f t="shared" ca="1" si="377"/>
        <v>2.8651495186596021</v>
      </c>
      <c r="Z2430" s="4">
        <f t="shared" ca="1" si="378"/>
        <v>-0.56518685198939922</v>
      </c>
      <c r="AA2430" s="4">
        <f t="shared" ca="1" si="379"/>
        <v>-0.21344031613497977</v>
      </c>
    </row>
    <row r="2431" spans="1:27" x14ac:dyDescent="0.25">
      <c r="A2431">
        <v>2399</v>
      </c>
      <c r="B2431" s="176">
        <f ca="1">OFFSET(InputPriceData!B$15,CalculationsAndCharts!$A2431+$A$11,0,1,1)</f>
        <v>38077</v>
      </c>
      <c r="C2431" s="3">
        <f ca="1">OFFSET(InputPriceData!G$15,CalculationsAndCharts!$A2431+$A$11,IF($C$7,8,0),1,1)</f>
        <v>48517600</v>
      </c>
      <c r="D2431" s="4">
        <f ca="1">OFFSET(InputPriceData!C$15,CalculationsAndCharts!$A2431+$A$11,IF($C$7,8,0),1,1)</f>
        <v>92.25</v>
      </c>
      <c r="E2431" s="4">
        <f ca="1">OFFSET(InputPriceData!D$15,CalculationsAndCharts!$A2431+$A$11,IF($C$7,8,0),1,1)</f>
        <v>92.58</v>
      </c>
      <c r="F2431" s="4">
        <f ca="1">OFFSET(InputPriceData!E$15,CalculationsAndCharts!$A2431+$A$11,IF($C$7,8,0),1,1)</f>
        <v>91.75</v>
      </c>
      <c r="G2431" s="4">
        <f ca="1">OFFSET(InputPriceData!F$15,CalculationsAndCharts!$A2431+$A$11,IF($C$7,8,0),1,1)</f>
        <v>92.34</v>
      </c>
      <c r="H2431" s="138"/>
      <c r="I2431" s="138"/>
      <c r="O2431" s="246">
        <f t="shared" ca="1" si="370"/>
        <v>-1.8479044343731987E-2</v>
      </c>
      <c r="P2431" s="246">
        <f t="shared" ca="1" si="371"/>
        <v>-2.0508464237309161</v>
      </c>
      <c r="Q2431" s="246">
        <f t="shared" ca="1" si="373"/>
        <v>2.891170049101516</v>
      </c>
      <c r="R2431" s="4">
        <f t="shared" ca="1" si="374"/>
        <v>-0.70934825309505889</v>
      </c>
      <c r="S2431" s="4">
        <f t="shared" ca="1" si="372"/>
        <v>0.52726445491972207</v>
      </c>
      <c r="W2431" s="246">
        <f t="shared" ca="1" si="375"/>
        <v>-1.8479044343731987E-2</v>
      </c>
      <c r="X2431" s="246">
        <f t="shared" ca="1" si="376"/>
        <v>-2.0508464237309161</v>
      </c>
      <c r="Y2431" s="246">
        <f t="shared" ca="1" si="377"/>
        <v>2.891170049101516</v>
      </c>
      <c r="Z2431" s="4">
        <f t="shared" ca="1" si="378"/>
        <v>-0.70934825309505889</v>
      </c>
      <c r="AA2431" s="4">
        <f t="shared" ca="1" si="379"/>
        <v>-0.43189337852789222</v>
      </c>
    </row>
    <row r="2432" spans="1:27" x14ac:dyDescent="0.25">
      <c r="A2432">
        <v>2400</v>
      </c>
      <c r="B2432" s="176">
        <f ca="1">OFFSET(InputPriceData!B$15,CalculationsAndCharts!$A2432+$A$11,0,1,1)</f>
        <v>38076</v>
      </c>
      <c r="C2432" s="3">
        <f ca="1">OFFSET(InputPriceData!G$15,CalculationsAndCharts!$A2432+$A$11,IF($C$7,8,0),1,1)</f>
        <v>39059900</v>
      </c>
      <c r="D2432" s="4">
        <f ca="1">OFFSET(InputPriceData!C$15,CalculationsAndCharts!$A2432+$A$11,IF($C$7,8,0),1,1)</f>
        <v>91.69</v>
      </c>
      <c r="E2432" s="4">
        <f ca="1">OFFSET(InputPriceData!D$15,CalculationsAndCharts!$A2432+$A$11,IF($C$7,8,0),1,1)</f>
        <v>92.32</v>
      </c>
      <c r="F2432" s="4">
        <f ca="1">OFFSET(InputPriceData!E$15,CalculationsAndCharts!$A2432+$A$11,IF($C$7,8,0),1,1)</f>
        <v>91.63</v>
      </c>
      <c r="G2432" s="4">
        <f ca="1">OFFSET(InputPriceData!F$15,CalculationsAndCharts!$A2432+$A$11,IF($C$7,8,0),1,1)</f>
        <v>92.24</v>
      </c>
      <c r="H2432" s="138"/>
      <c r="I2432" s="138"/>
      <c r="O2432" s="246">
        <f t="shared" ca="1" si="370"/>
        <v>-9.7834638423818232E-2</v>
      </c>
      <c r="P2432" s="246">
        <f t="shared" ca="1" si="371"/>
        <v>-2.4416816282421245</v>
      </c>
      <c r="Q2432" s="246">
        <f t="shared" ca="1" si="373"/>
        <v>2.9174268911216106</v>
      </c>
      <c r="R2432" s="4">
        <f t="shared" ca="1" si="374"/>
        <v>-0.83692984241446244</v>
      </c>
      <c r="S2432" s="4">
        <f t="shared" ca="1" si="372"/>
        <v>0.25558986288867552</v>
      </c>
      <c r="W2432" s="246">
        <f t="shared" ca="1" si="375"/>
        <v>-9.7834638423818232E-2</v>
      </c>
      <c r="X2432" s="246">
        <f t="shared" ca="1" si="376"/>
        <v>-2.4416816282421245</v>
      </c>
      <c r="Y2432" s="246">
        <f t="shared" ca="1" si="377"/>
        <v>2.9174268911216106</v>
      </c>
      <c r="Z2432" s="4">
        <f t="shared" ca="1" si="378"/>
        <v>-0.83692984241446244</v>
      </c>
      <c r="AA2432" s="4">
        <f t="shared" ca="1" si="379"/>
        <v>-0.65681210203543317</v>
      </c>
    </row>
    <row r="2433" spans="1:27" x14ac:dyDescent="0.25">
      <c r="A2433">
        <v>2401</v>
      </c>
      <c r="B2433" s="176">
        <f ca="1">OFFSET(InputPriceData!B$15,CalculationsAndCharts!$A2433+$A$11,0,1,1)</f>
        <v>38075</v>
      </c>
      <c r="C2433" s="3">
        <f ca="1">OFFSET(InputPriceData!G$15,CalculationsAndCharts!$A2433+$A$11,IF($C$7,8,0),1,1)</f>
        <v>44113600</v>
      </c>
      <c r="D2433" s="4">
        <f ca="1">OFFSET(InputPriceData!C$15,CalculationsAndCharts!$A2433+$A$11,IF($C$7,8,0),1,1)</f>
        <v>91.15</v>
      </c>
      <c r="E2433" s="4">
        <f ca="1">OFFSET(InputPriceData!D$15,CalculationsAndCharts!$A2433+$A$11,IF($C$7,8,0),1,1)</f>
        <v>92.05</v>
      </c>
      <c r="F2433" s="4">
        <f ca="1">OFFSET(InputPriceData!E$15,CalculationsAndCharts!$A2433+$A$11,IF($C$7,8,0),1,1)</f>
        <v>91.11</v>
      </c>
      <c r="G2433" s="4">
        <f ca="1">OFFSET(InputPriceData!F$15,CalculationsAndCharts!$A2433+$A$11,IF($C$7,8,0),1,1)</f>
        <v>91.93</v>
      </c>
      <c r="H2433" s="138"/>
      <c r="I2433" s="138"/>
      <c r="O2433" s="246">
        <f t="shared" ca="1" si="370"/>
        <v>-0.40401428282868257</v>
      </c>
      <c r="P2433" s="246">
        <f t="shared" ca="1" si="371"/>
        <v>-2.7574361412311141</v>
      </c>
      <c r="Q2433" s="246">
        <f t="shared" ca="1" si="373"/>
        <v>2.9439221908391628</v>
      </c>
      <c r="R2433" s="4">
        <f t="shared" ca="1" si="374"/>
        <v>-0.93665387957998614</v>
      </c>
      <c r="S2433" s="4">
        <f t="shared" ca="1" si="372"/>
        <v>-0.23344708906139672</v>
      </c>
      <c r="W2433" s="246">
        <f t="shared" ca="1" si="375"/>
        <v>-0.40401428282868257</v>
      </c>
      <c r="X2433" s="246">
        <f t="shared" ca="1" si="376"/>
        <v>-2.7574361412311141</v>
      </c>
      <c r="Y2433" s="246">
        <f t="shared" ca="1" si="377"/>
        <v>2.9439221908391628</v>
      </c>
      <c r="Z2433" s="4">
        <f t="shared" ca="1" si="378"/>
        <v>-0.93665387957998614</v>
      </c>
      <c r="AA2433" s="4">
        <f t="shared" ca="1" si="379"/>
        <v>-0.85818148740441247</v>
      </c>
    </row>
    <row r="2434" spans="1:27" x14ac:dyDescent="0.25">
      <c r="A2434">
        <v>2402</v>
      </c>
      <c r="B2434" s="176">
        <f ca="1">OFFSET(InputPriceData!B$15,CalculationsAndCharts!$A2434+$A$11,0,1,1)</f>
        <v>38072</v>
      </c>
      <c r="C2434" s="3">
        <f ca="1">OFFSET(InputPriceData!G$15,CalculationsAndCharts!$A2434+$A$11,IF($C$7,8,0),1,1)</f>
        <v>37409500</v>
      </c>
      <c r="D2434" s="4">
        <f ca="1">OFFSET(InputPriceData!C$15,CalculationsAndCharts!$A2434+$A$11,IF($C$7,8,0),1,1)</f>
        <v>90.59</v>
      </c>
      <c r="E2434" s="4">
        <f ca="1">OFFSET(InputPriceData!D$15,CalculationsAndCharts!$A2434+$A$11,IF($C$7,8,0),1,1)</f>
        <v>91.27</v>
      </c>
      <c r="F2434" s="4">
        <f ca="1">OFFSET(InputPriceData!E$15,CalculationsAndCharts!$A2434+$A$11,IF($C$7,8,0),1,1)</f>
        <v>90.46</v>
      </c>
      <c r="G2434" s="4">
        <f ca="1">OFFSET(InputPriceData!F$15,CalculationsAndCharts!$A2434+$A$11,IF($C$7,8,0),1,1)</f>
        <v>90.65</v>
      </c>
      <c r="H2434" s="138"/>
      <c r="I2434" s="138"/>
      <c r="O2434" s="246">
        <f t="shared" ca="1" si="370"/>
        <v>-1.7523931822428369</v>
      </c>
      <c r="P2434" s="246">
        <f t="shared" ca="1" si="371"/>
        <v>-2.9409664814753635</v>
      </c>
      <c r="Q2434" s="246">
        <f t="shared" ca="1" si="373"/>
        <v>2.9706581138639385</v>
      </c>
      <c r="R2434" s="4">
        <f t="shared" ca="1" si="374"/>
        <v>-0.99000503213412361</v>
      </c>
      <c r="S2434" s="4">
        <f t="shared" ca="1" si="372"/>
        <v>-0.82576855022397611</v>
      </c>
      <c r="W2434" s="246">
        <f t="shared" ca="1" si="375"/>
        <v>-1.7523931822428369</v>
      </c>
      <c r="X2434" s="246">
        <f t="shared" ca="1" si="376"/>
        <v>-2.9409664814753635</v>
      </c>
      <c r="Y2434" s="246">
        <f t="shared" ca="1" si="377"/>
        <v>2.9706581138639385</v>
      </c>
      <c r="Z2434" s="4">
        <f t="shared" ca="1" si="378"/>
        <v>-0.99000503213412361</v>
      </c>
      <c r="AA2434" s="4">
        <f t="shared" ca="1" si="379"/>
        <v>-0.97683277873434959</v>
      </c>
    </row>
    <row r="2435" spans="1:27" x14ac:dyDescent="0.25">
      <c r="A2435">
        <v>2403</v>
      </c>
      <c r="B2435" s="176">
        <f ca="1">OFFSET(InputPriceData!B$15,CalculationsAndCharts!$A2435+$A$11,0,1,1)</f>
        <v>38071</v>
      </c>
      <c r="C2435" s="3">
        <f ca="1">OFFSET(InputPriceData!G$15,CalculationsAndCharts!$A2435+$A$11,IF($C$7,8,0),1,1)</f>
        <v>49873600</v>
      </c>
      <c r="D2435" s="4">
        <f ca="1">OFFSET(InputPriceData!C$15,CalculationsAndCharts!$A2435+$A$11,IF($C$7,8,0),1,1)</f>
        <v>89.88</v>
      </c>
      <c r="E2435" s="4">
        <f ca="1">OFFSET(InputPriceData!D$15,CalculationsAndCharts!$A2435+$A$11,IF($C$7,8,0),1,1)</f>
        <v>90.87</v>
      </c>
      <c r="F2435" s="4">
        <f ca="1">OFFSET(InputPriceData!E$15,CalculationsAndCharts!$A2435+$A$11,IF($C$7,8,0),1,1)</f>
        <v>89.64</v>
      </c>
      <c r="G2435" s="4">
        <f ca="1">OFFSET(InputPriceData!F$15,CalculationsAndCharts!$A2435+$A$11,IF($C$7,8,0),1,1)</f>
        <v>90.63</v>
      </c>
      <c r="H2435" s="138"/>
      <c r="I2435" s="138"/>
      <c r="O2435" s="246">
        <f t="shared" ca="1" si="370"/>
        <v>-1.9045721453236037</v>
      </c>
      <c r="P2435" s="246">
        <f t="shared" ca="1" si="371"/>
        <v>-2.9976368454731972</v>
      </c>
      <c r="Q2435" s="246">
        <f t="shared" ca="1" si="373"/>
        <v>2.9976368454731972</v>
      </c>
      <c r="R2435" s="4">
        <f t="shared" ca="1" si="374"/>
        <v>-1</v>
      </c>
      <c r="S2435" s="4">
        <f t="shared" ca="1" si="372"/>
        <v>-1</v>
      </c>
      <c r="W2435" s="246">
        <f t="shared" ca="1" si="375"/>
        <v>-1.9045721453236037</v>
      </c>
      <c r="X2435" s="246">
        <f t="shared" ca="1" si="376"/>
        <v>-2.9976368454731972</v>
      </c>
      <c r="Y2435" s="246">
        <f t="shared" ca="1" si="377"/>
        <v>2.9976368454731972</v>
      </c>
      <c r="Z2435" s="4">
        <f t="shared" ca="1" si="378"/>
        <v>-1</v>
      </c>
      <c r="AA2435" s="4">
        <f t="shared" ca="1" si="379"/>
        <v>-1</v>
      </c>
    </row>
    <row r="2436" spans="1:27" x14ac:dyDescent="0.25">
      <c r="A2436">
        <v>2404</v>
      </c>
      <c r="B2436" s="176">
        <f ca="1">OFFSET(InputPriceData!B$15,CalculationsAndCharts!$A2436+$A$11,0,1,1)</f>
        <v>38070</v>
      </c>
      <c r="C2436" s="3">
        <f ca="1">OFFSET(InputPriceData!G$15,CalculationsAndCharts!$A2436+$A$11,IF($C$7,8,0),1,1)</f>
        <v>51584300</v>
      </c>
      <c r="D2436" s="4">
        <f ca="1">OFFSET(InputPriceData!C$15,CalculationsAndCharts!$A2436+$A$11,IF($C$7,8,0),1,1)</f>
        <v>89.46</v>
      </c>
      <c r="E2436" s="4">
        <f ca="1">OFFSET(InputPriceData!D$15,CalculationsAndCharts!$A2436+$A$11,IF($C$7,8,0),1,1)</f>
        <v>89.92</v>
      </c>
      <c r="F2436" s="4">
        <f ca="1">OFFSET(InputPriceData!E$15,CalculationsAndCharts!$A2436+$A$11,IF($C$7,8,0),1,1)</f>
        <v>88.87</v>
      </c>
      <c r="G2436" s="4">
        <f ca="1">OFFSET(InputPriceData!F$15,CalculationsAndCharts!$A2436+$A$11,IF($C$7,8,0),1,1)</f>
        <v>89.44</v>
      </c>
      <c r="H2436" s="138"/>
      <c r="I2436" s="138"/>
      <c r="O2436" s="246">
        <f t="shared" ca="1" si="370"/>
        <v>-3.2907299944159774</v>
      </c>
      <c r="P2436" s="246">
        <f t="shared" ca="1" si="371"/>
        <v>-2.9419545043165884</v>
      </c>
      <c r="Q2436" s="246">
        <f t="shared" ca="1" si="373"/>
        <v>2.9419545043165884</v>
      </c>
      <c r="R2436" s="4">
        <f t="shared" ca="1" si="374"/>
        <v>-1</v>
      </c>
      <c r="S2436" s="4">
        <f t="shared" ca="1" si="372"/>
        <v>-1</v>
      </c>
      <c r="W2436" s="246">
        <f t="shared" ca="1" si="375"/>
        <v>-3.2907299944159774</v>
      </c>
      <c r="X2436" s="246">
        <f t="shared" ca="1" si="376"/>
        <v>-2.9419545043165884</v>
      </c>
      <c r="Y2436" s="246">
        <f t="shared" ca="1" si="377"/>
        <v>2.9419545043165884</v>
      </c>
      <c r="Z2436" s="4">
        <f t="shared" ca="1" si="378"/>
        <v>-1</v>
      </c>
      <c r="AA2436" s="4">
        <f t="shared" ca="1" si="379"/>
        <v>-1</v>
      </c>
    </row>
    <row r="2437" spans="1:27" x14ac:dyDescent="0.25">
      <c r="A2437">
        <v>2405</v>
      </c>
      <c r="B2437" s="176">
        <f ca="1">OFFSET(InputPriceData!B$15,CalculationsAndCharts!$A2437+$A$11,0,1,1)</f>
        <v>38069</v>
      </c>
      <c r="C2437" s="3">
        <f ca="1">OFFSET(InputPriceData!G$15,CalculationsAndCharts!$A2437+$A$11,IF($C$7,8,0),1,1)</f>
        <v>54080200</v>
      </c>
      <c r="D2437" s="4">
        <f ca="1">OFFSET(InputPriceData!C$15,CalculationsAndCharts!$A2437+$A$11,IF($C$7,8,0),1,1)</f>
        <v>90.02</v>
      </c>
      <c r="E2437" s="4">
        <f ca="1">OFFSET(InputPriceData!D$15,CalculationsAndCharts!$A2437+$A$11,IF($C$7,8,0),1,1)</f>
        <v>90.14</v>
      </c>
      <c r="F2437" s="4">
        <f ca="1">OFFSET(InputPriceData!E$15,CalculationsAndCharts!$A2437+$A$11,IF($C$7,8,0),1,1)</f>
        <v>89.29</v>
      </c>
      <c r="G2437" s="4">
        <f ca="1">OFFSET(InputPriceData!F$15,CalculationsAndCharts!$A2437+$A$11,IF($C$7,8,0),1,1)</f>
        <v>89.37</v>
      </c>
      <c r="H2437" s="138"/>
      <c r="I2437" s="138"/>
      <c r="O2437" s="246">
        <f t="shared" ca="1" si="370"/>
        <v>-3.6274566878508034</v>
      </c>
      <c r="P2437" s="246">
        <f t="shared" ca="1" si="371"/>
        <v>-2.8127101263870435</v>
      </c>
      <c r="Q2437" s="246">
        <f t="shared" ca="1" si="373"/>
        <v>2.8127101263870435</v>
      </c>
      <c r="R2437" s="4">
        <f t="shared" ca="1" si="374"/>
        <v>-1</v>
      </c>
      <c r="S2437" s="4">
        <f t="shared" ca="1" si="372"/>
        <v>-1</v>
      </c>
      <c r="W2437" s="246">
        <f t="shared" ca="1" si="375"/>
        <v>-3.6274566878508034</v>
      </c>
      <c r="X2437" s="246">
        <f t="shared" ca="1" si="376"/>
        <v>-2.8127101263870435</v>
      </c>
      <c r="Y2437" s="246">
        <f t="shared" ca="1" si="377"/>
        <v>2.8127101263870435</v>
      </c>
      <c r="Z2437" s="4">
        <f t="shared" ca="1" si="378"/>
        <v>-1</v>
      </c>
      <c r="AA2437" s="4">
        <f t="shared" ca="1" si="379"/>
        <v>-1</v>
      </c>
    </row>
    <row r="2438" spans="1:27" x14ac:dyDescent="0.25">
      <c r="A2438">
        <v>2406</v>
      </c>
      <c r="B2438" s="176">
        <f ca="1">OFFSET(InputPriceData!B$15,CalculationsAndCharts!$A2438+$A$11,0,1,1)</f>
        <v>38068</v>
      </c>
      <c r="C2438" s="3">
        <f ca="1">OFFSET(InputPriceData!G$15,CalculationsAndCharts!$A2438+$A$11,IF($C$7,8,0),1,1)</f>
        <v>62752100</v>
      </c>
      <c r="D2438" s="4">
        <f ca="1">OFFSET(InputPriceData!C$15,CalculationsAndCharts!$A2438+$A$11,IF($C$7,8,0),1,1)</f>
        <v>90.26</v>
      </c>
      <c r="E2438" s="4">
        <f ca="1">OFFSET(InputPriceData!D$15,CalculationsAndCharts!$A2438+$A$11,IF($C$7,8,0),1,1)</f>
        <v>90.28</v>
      </c>
      <c r="F2438" s="4">
        <f ca="1">OFFSET(InputPriceData!E$15,CalculationsAndCharts!$A2438+$A$11,IF($C$7,8,0),1,1)</f>
        <v>89.08</v>
      </c>
      <c r="G2438" s="4">
        <f ca="1">OFFSET(InputPriceData!F$15,CalculationsAndCharts!$A2438+$A$11,IF($C$7,8,0),1,1)</f>
        <v>89.53</v>
      </c>
      <c r="H2438" s="138"/>
      <c r="I2438" s="138"/>
      <c r="O2438" s="246">
        <f t="shared" ca="1" si="370"/>
        <v>-3.7474203375000741</v>
      </c>
      <c r="P2438" s="246">
        <f t="shared" ca="1" si="371"/>
        <v>-2.6908210289659902</v>
      </c>
      <c r="Q2438" s="246">
        <f t="shared" ca="1" si="373"/>
        <v>2.6908210289659902</v>
      </c>
      <c r="R2438" s="4">
        <f t="shared" ca="1" si="374"/>
        <v>-1</v>
      </c>
      <c r="S2438" s="4">
        <f t="shared" ca="1" si="372"/>
        <v>-1</v>
      </c>
      <c r="W2438" s="246">
        <f t="shared" ca="1" si="375"/>
        <v>-3.7474203375000741</v>
      </c>
      <c r="X2438" s="246">
        <f t="shared" ca="1" si="376"/>
        <v>-2.6908210289659902</v>
      </c>
      <c r="Y2438" s="246">
        <f t="shared" ca="1" si="377"/>
        <v>2.6908210289659902</v>
      </c>
      <c r="Z2438" s="4">
        <f t="shared" ca="1" si="378"/>
        <v>-1</v>
      </c>
      <c r="AA2438" s="4">
        <f t="shared" ca="1" si="379"/>
        <v>-1</v>
      </c>
    </row>
    <row r="2439" spans="1:27" x14ac:dyDescent="0.25">
      <c r="A2439">
        <v>2407</v>
      </c>
      <c r="B2439" s="176">
        <f ca="1">OFFSET(InputPriceData!B$15,CalculationsAndCharts!$A2439+$A$11,0,1,1)</f>
        <v>38065</v>
      </c>
      <c r="C2439" s="3">
        <f ca="1">OFFSET(InputPriceData!G$15,CalculationsAndCharts!$A2439+$A$11,IF($C$7,8,0),1,1)</f>
        <v>48636200</v>
      </c>
      <c r="D2439" s="4">
        <f ca="1">OFFSET(InputPriceData!C$15,CalculationsAndCharts!$A2439+$A$11,IF($C$7,8,0),1,1)</f>
        <v>91.78</v>
      </c>
      <c r="E2439" s="4">
        <f ca="1">OFFSET(InputPriceData!D$15,CalculationsAndCharts!$A2439+$A$11,IF($C$7,8,0),1,1)</f>
        <v>91.91</v>
      </c>
      <c r="F2439" s="4">
        <f ca="1">OFFSET(InputPriceData!E$15,CalculationsAndCharts!$A2439+$A$11,IF($C$7,8,0),1,1)</f>
        <v>90.66</v>
      </c>
      <c r="G2439" s="4">
        <f ca="1">OFFSET(InputPriceData!F$15,CalculationsAndCharts!$A2439+$A$11,IF($C$7,8,0),1,1)</f>
        <v>90.68</v>
      </c>
      <c r="H2439" s="138"/>
      <c r="I2439" s="138"/>
      <c r="O2439" s="246">
        <f t="shared" ca="1" si="370"/>
        <v>-2.835300979479658</v>
      </c>
      <c r="P2439" s="246">
        <f t="shared" ca="1" si="371"/>
        <v>-2.6235518582196415</v>
      </c>
      <c r="Q2439" s="246">
        <f t="shared" ca="1" si="373"/>
        <v>2.6235518582196415</v>
      </c>
      <c r="R2439" s="4">
        <f t="shared" ca="1" si="374"/>
        <v>-1</v>
      </c>
      <c r="S2439" s="4">
        <f t="shared" ca="1" si="372"/>
        <v>-1</v>
      </c>
      <c r="W2439" s="246">
        <f t="shared" ca="1" si="375"/>
        <v>-2.835300979479658</v>
      </c>
      <c r="X2439" s="246">
        <f t="shared" ca="1" si="376"/>
        <v>-2.6235518582196415</v>
      </c>
      <c r="Y2439" s="246">
        <f t="shared" ca="1" si="377"/>
        <v>2.6235518582196415</v>
      </c>
      <c r="Z2439" s="4">
        <f t="shared" ca="1" si="378"/>
        <v>-1</v>
      </c>
      <c r="AA2439" s="4">
        <f t="shared" ca="1" si="379"/>
        <v>-1</v>
      </c>
    </row>
    <row r="2440" spans="1:27" x14ac:dyDescent="0.25">
      <c r="A2440">
        <v>2408</v>
      </c>
      <c r="B2440" s="176">
        <f ca="1">OFFSET(InputPriceData!B$15,CalculationsAndCharts!$A2440+$A$11,0,1,1)</f>
        <v>38064</v>
      </c>
      <c r="C2440" s="3">
        <f ca="1">OFFSET(InputPriceData!G$15,CalculationsAndCharts!$A2440+$A$11,IF($C$7,8,0),1,1)</f>
        <v>60014300</v>
      </c>
      <c r="D2440" s="4">
        <f ca="1">OFFSET(InputPriceData!C$15,CalculationsAndCharts!$A2440+$A$11,IF($C$7,8,0),1,1)</f>
        <v>91.7</v>
      </c>
      <c r="E2440" s="4">
        <f ca="1">OFFSET(InputPriceData!D$15,CalculationsAndCharts!$A2440+$A$11,IF($C$7,8,0),1,1)</f>
        <v>92.16</v>
      </c>
      <c r="F2440" s="4">
        <f ca="1">OFFSET(InputPriceData!E$15,CalculationsAndCharts!$A2440+$A$11,IF($C$7,8,0),1,1)</f>
        <v>91.07</v>
      </c>
      <c r="G2440" s="4">
        <f ca="1">OFFSET(InputPriceData!F$15,CalculationsAndCharts!$A2440+$A$11,IF($C$7,8,0),1,1)</f>
        <v>92</v>
      </c>
      <c r="H2440" s="138"/>
      <c r="I2440" s="138"/>
      <c r="O2440" s="246">
        <f t="shared" ca="1" si="370"/>
        <v>-1.6547407302421258</v>
      </c>
      <c r="P2440" s="246">
        <f t="shared" ca="1" si="371"/>
        <v>-2.6009389024562788</v>
      </c>
      <c r="Q2440" s="246">
        <f t="shared" ca="1" si="373"/>
        <v>2.6009389024562788</v>
      </c>
      <c r="R2440" s="4">
        <f t="shared" ca="1" si="374"/>
        <v>-1</v>
      </c>
      <c r="S2440" s="4">
        <f t="shared" ca="1" si="372"/>
        <v>-1</v>
      </c>
      <c r="W2440" s="246">
        <f t="shared" ca="1" si="375"/>
        <v>-1.6547407302421258</v>
      </c>
      <c r="X2440" s="246">
        <f t="shared" ca="1" si="376"/>
        <v>-2.6009389024562788</v>
      </c>
      <c r="Y2440" s="246">
        <f t="shared" ca="1" si="377"/>
        <v>2.6009389024562788</v>
      </c>
      <c r="Z2440" s="4">
        <f t="shared" ca="1" si="378"/>
        <v>-1</v>
      </c>
      <c r="AA2440" s="4">
        <f t="shared" ca="1" si="379"/>
        <v>-1</v>
      </c>
    </row>
    <row r="2441" spans="1:27" x14ac:dyDescent="0.25">
      <c r="A2441">
        <v>2409</v>
      </c>
      <c r="B2441" s="176">
        <f ca="1">OFFSET(InputPriceData!B$15,CalculationsAndCharts!$A2441+$A$11,0,1,1)</f>
        <v>38063</v>
      </c>
      <c r="C2441" s="3">
        <f ca="1">OFFSET(InputPriceData!G$15,CalculationsAndCharts!$A2441+$A$11,IF($C$7,8,0),1,1)</f>
        <v>41607300</v>
      </c>
      <c r="D2441" s="4">
        <f ca="1">OFFSET(InputPriceData!C$15,CalculationsAndCharts!$A2441+$A$11,IF($C$7,8,0),1,1)</f>
        <v>91.27</v>
      </c>
      <c r="E2441" s="4">
        <f ca="1">OFFSET(InputPriceData!D$15,CalculationsAndCharts!$A2441+$A$11,IF($C$7,8,0),1,1)</f>
        <v>92.15</v>
      </c>
      <c r="F2441" s="4">
        <f ca="1">OFFSET(InputPriceData!E$15,CalculationsAndCharts!$A2441+$A$11,IF($C$7,8,0),1,1)</f>
        <v>91.21</v>
      </c>
      <c r="G2441" s="4">
        <f ca="1">OFFSET(InputPriceData!F$15,CalculationsAndCharts!$A2441+$A$11,IF($C$7,8,0),1,1)</f>
        <v>91.97</v>
      </c>
      <c r="H2441" s="138"/>
      <c r="I2441" s="138"/>
      <c r="O2441" s="246">
        <f t="shared" ca="1" si="370"/>
        <v>-1.7730791617081016</v>
      </c>
      <c r="P2441" s="246">
        <f t="shared" ca="1" si="371"/>
        <v>-2.5218277910126599</v>
      </c>
      <c r="Q2441" s="246">
        <f t="shared" ca="1" si="373"/>
        <v>2.5218277910126599</v>
      </c>
      <c r="R2441" s="4">
        <f t="shared" ca="1" si="374"/>
        <v>-1</v>
      </c>
      <c r="S2441" s="4">
        <f t="shared" ca="1" si="372"/>
        <v>-1</v>
      </c>
      <c r="W2441" s="246">
        <f t="shared" ca="1" si="375"/>
        <v>-1.7730791617081016</v>
      </c>
      <c r="X2441" s="246">
        <f t="shared" ca="1" si="376"/>
        <v>-2.5218277910126599</v>
      </c>
      <c r="Y2441" s="246">
        <f t="shared" ca="1" si="377"/>
        <v>2.5218277910126599</v>
      </c>
      <c r="Z2441" s="4">
        <f t="shared" ca="1" si="378"/>
        <v>-1</v>
      </c>
      <c r="AA2441" s="4">
        <f t="shared" ca="1" si="379"/>
        <v>-1</v>
      </c>
    </row>
    <row r="2442" spans="1:27" x14ac:dyDescent="0.25">
      <c r="A2442">
        <v>2410</v>
      </c>
      <c r="B2442" s="176">
        <f ca="1">OFFSET(InputPriceData!B$15,CalculationsAndCharts!$A2442+$A$11,0,1,1)</f>
        <v>38062</v>
      </c>
      <c r="C2442" s="3">
        <f ca="1">OFFSET(InputPriceData!G$15,CalculationsAndCharts!$A2442+$A$11,IF($C$7,8,0),1,1)</f>
        <v>59832600</v>
      </c>
      <c r="D2442" s="4">
        <f ca="1">OFFSET(InputPriceData!C$15,CalculationsAndCharts!$A2442+$A$11,IF($C$7,8,0),1,1)</f>
        <v>90.94</v>
      </c>
      <c r="E2442" s="4">
        <f ca="1">OFFSET(InputPriceData!D$15,CalculationsAndCharts!$A2442+$A$11,IF($C$7,8,0),1,1)</f>
        <v>91.17</v>
      </c>
      <c r="F2442" s="4">
        <f ca="1">OFFSET(InputPriceData!E$15,CalculationsAndCharts!$A2442+$A$11,IF($C$7,8,0),1,1)</f>
        <v>90.18</v>
      </c>
      <c r="G2442" s="4">
        <f ca="1">OFFSET(InputPriceData!F$15,CalculationsAndCharts!$A2442+$A$11,IF($C$7,8,0),1,1)</f>
        <v>90.95</v>
      </c>
      <c r="H2442" s="138"/>
      <c r="I2442" s="138"/>
      <c r="O2442" s="246">
        <f t="shared" ca="1" si="370"/>
        <v>-2.9342508505476879</v>
      </c>
      <c r="P2442" s="246">
        <f t="shared" ca="1" si="371"/>
        <v>-2.2989313660924062</v>
      </c>
      <c r="Q2442" s="246">
        <f t="shared" ca="1" si="373"/>
        <v>2.2989313660924062</v>
      </c>
      <c r="R2442" s="4">
        <f t="shared" ca="1" si="374"/>
        <v>-1</v>
      </c>
      <c r="S2442" s="4">
        <f t="shared" ca="1" si="372"/>
        <v>-1</v>
      </c>
      <c r="W2442" s="246">
        <f t="shared" ca="1" si="375"/>
        <v>-2.9342508505476879</v>
      </c>
      <c r="X2442" s="246">
        <f t="shared" ca="1" si="376"/>
        <v>-2.2989313660924062</v>
      </c>
      <c r="Y2442" s="246">
        <f t="shared" ca="1" si="377"/>
        <v>2.2989313660924062</v>
      </c>
      <c r="Z2442" s="4">
        <f t="shared" ca="1" si="378"/>
        <v>-1</v>
      </c>
      <c r="AA2442" s="4">
        <f t="shared" ca="1" si="379"/>
        <v>-1</v>
      </c>
    </row>
    <row r="2443" spans="1:27" x14ac:dyDescent="0.25">
      <c r="A2443">
        <v>2411</v>
      </c>
      <c r="B2443" s="176">
        <f ca="1">OFFSET(InputPriceData!B$15,CalculationsAndCharts!$A2443+$A$11,0,1,1)</f>
        <v>38061</v>
      </c>
      <c r="C2443" s="3">
        <f ca="1">OFFSET(InputPriceData!G$15,CalculationsAndCharts!$A2443+$A$11,IF($C$7,8,0),1,1)</f>
        <v>57677200</v>
      </c>
      <c r="D2443" s="4">
        <f ca="1">OFFSET(InputPriceData!C$15,CalculationsAndCharts!$A2443+$A$11,IF($C$7,8,0),1,1)</f>
        <v>91.34</v>
      </c>
      <c r="E2443" s="4">
        <f ca="1">OFFSET(InputPriceData!D$15,CalculationsAndCharts!$A2443+$A$11,IF($C$7,8,0),1,1)</f>
        <v>91.41</v>
      </c>
      <c r="F2443" s="4">
        <f ca="1">OFFSET(InputPriceData!E$15,CalculationsAndCharts!$A2443+$A$11,IF($C$7,8,0),1,1)</f>
        <v>90.23</v>
      </c>
      <c r="G2443" s="4">
        <f ca="1">OFFSET(InputPriceData!F$15,CalculationsAndCharts!$A2443+$A$11,IF($C$7,8,0),1,1)</f>
        <v>90.47</v>
      </c>
      <c r="H2443" s="138"/>
      <c r="I2443" s="138"/>
      <c r="O2443" s="246">
        <f t="shared" ca="1" si="370"/>
        <v>-3.63247056202129</v>
      </c>
      <c r="P2443" s="246">
        <f t="shared" ca="1" si="371"/>
        <v>-1.9581181152750897</v>
      </c>
      <c r="Q2443" s="246">
        <f t="shared" ca="1" si="373"/>
        <v>1.9581181152750897</v>
      </c>
      <c r="R2443" s="4">
        <f t="shared" ca="1" si="374"/>
        <v>-1</v>
      </c>
      <c r="S2443" s="4">
        <f t="shared" ca="1" si="372"/>
        <v>-1</v>
      </c>
      <c r="W2443" s="246">
        <f t="shared" ca="1" si="375"/>
        <v>-3.63247056202129</v>
      </c>
      <c r="X2443" s="246">
        <f t="shared" ca="1" si="376"/>
        <v>-1.9581181152750897</v>
      </c>
      <c r="Y2443" s="246">
        <f t="shared" ca="1" si="377"/>
        <v>1.9581181152750897</v>
      </c>
      <c r="Z2443" s="4">
        <f t="shared" ca="1" si="378"/>
        <v>-1</v>
      </c>
      <c r="AA2443" s="4">
        <f t="shared" ca="1" si="379"/>
        <v>-1</v>
      </c>
    </row>
    <row r="2444" spans="1:27" x14ac:dyDescent="0.25">
      <c r="A2444">
        <v>2412</v>
      </c>
      <c r="B2444" s="176">
        <f ca="1">OFFSET(InputPriceData!B$15,CalculationsAndCharts!$A2444+$A$11,0,1,1)</f>
        <v>38058</v>
      </c>
      <c r="C2444" s="3">
        <f ca="1">OFFSET(InputPriceData!G$15,CalculationsAndCharts!$A2444+$A$11,IF($C$7,8,0),1,1)</f>
        <v>54012200</v>
      </c>
      <c r="D2444" s="4">
        <f ca="1">OFFSET(InputPriceData!C$15,CalculationsAndCharts!$A2444+$A$11,IF($C$7,8,0),1,1)</f>
        <v>90.91</v>
      </c>
      <c r="E2444" s="4">
        <f ca="1">OFFSET(InputPriceData!D$15,CalculationsAndCharts!$A2444+$A$11,IF($C$7,8,0),1,1)</f>
        <v>91.71</v>
      </c>
      <c r="F2444" s="4">
        <f ca="1">OFFSET(InputPriceData!E$15,CalculationsAndCharts!$A2444+$A$11,IF($C$7,8,0),1,1)</f>
        <v>90.79</v>
      </c>
      <c r="G2444" s="4">
        <f ca="1">OFFSET(InputPriceData!F$15,CalculationsAndCharts!$A2444+$A$11,IF($C$7,8,0),1,1)</f>
        <v>91.6</v>
      </c>
      <c r="H2444" s="138"/>
      <c r="I2444" s="138"/>
      <c r="O2444" s="246">
        <f t="shared" ca="1" si="370"/>
        <v>-2.7040969799864096</v>
      </c>
      <c r="P2444" s="246">
        <f t="shared" ca="1" si="371"/>
        <v>-1.5899746755124287</v>
      </c>
      <c r="Q2444" s="246">
        <f t="shared" ca="1" si="373"/>
        <v>1.5899746755124287</v>
      </c>
      <c r="R2444" s="4">
        <f t="shared" ca="1" si="374"/>
        <v>-1</v>
      </c>
      <c r="S2444" s="4">
        <f t="shared" ca="1" si="372"/>
        <v>-1</v>
      </c>
      <c r="W2444" s="246">
        <f t="shared" ca="1" si="375"/>
        <v>-2.7040969799864096</v>
      </c>
      <c r="X2444" s="246">
        <f t="shared" ca="1" si="376"/>
        <v>-1.5899746755124287</v>
      </c>
      <c r="Y2444" s="246">
        <f t="shared" ca="1" si="377"/>
        <v>1.5899746755124287</v>
      </c>
      <c r="Z2444" s="4">
        <f t="shared" ca="1" si="378"/>
        <v>-1</v>
      </c>
      <c r="AA2444" s="4">
        <f t="shared" ca="1" si="379"/>
        <v>-1</v>
      </c>
    </row>
    <row r="2445" spans="1:27" x14ac:dyDescent="0.25">
      <c r="A2445">
        <v>2413</v>
      </c>
      <c r="B2445" s="176">
        <f ca="1">OFFSET(InputPriceData!B$15,CalculationsAndCharts!$A2445+$A$11,0,1,1)</f>
        <v>38057</v>
      </c>
      <c r="C2445" s="3">
        <f ca="1">OFFSET(InputPriceData!G$15,CalculationsAndCharts!$A2445+$A$11,IF($C$7,8,0),1,1)</f>
        <v>89134800</v>
      </c>
      <c r="D2445" s="4">
        <f ca="1">OFFSET(InputPriceData!C$15,CalculationsAndCharts!$A2445+$A$11,IF($C$7,8,0),1,1)</f>
        <v>91.45</v>
      </c>
      <c r="E2445" s="4">
        <f ca="1">OFFSET(InputPriceData!D$15,CalculationsAndCharts!$A2445+$A$11,IF($C$7,8,0),1,1)</f>
        <v>92.16</v>
      </c>
      <c r="F2445" s="4">
        <f ca="1">OFFSET(InputPriceData!E$15,CalculationsAndCharts!$A2445+$A$11,IF($C$7,8,0),1,1)</f>
        <v>90.39</v>
      </c>
      <c r="G2445" s="4">
        <f ca="1">OFFSET(InputPriceData!F$15,CalculationsAndCharts!$A2445+$A$11,IF($C$7,8,0),1,1)</f>
        <v>90.41</v>
      </c>
      <c r="H2445" s="138"/>
      <c r="I2445" s="138"/>
      <c r="O2445" s="246">
        <f t="shared" ca="1" si="370"/>
        <v>-4.1104706690395449</v>
      </c>
      <c r="P2445" s="246">
        <f t="shared" ca="1" si="371"/>
        <v>-1.2103953165835133</v>
      </c>
      <c r="Q2445" s="246">
        <f t="shared" ca="1" si="373"/>
        <v>1.4355268887132255</v>
      </c>
      <c r="R2445" s="4">
        <f t="shared" ca="1" si="374"/>
        <v>-0.84317146972320722</v>
      </c>
      <c r="S2445" s="4">
        <f t="shared" ca="1" si="372"/>
        <v>0.23566058046351196</v>
      </c>
      <c r="W2445" s="246">
        <f t="shared" ca="1" si="375"/>
        <v>-4.1104706690395449</v>
      </c>
      <c r="X2445" s="246">
        <f t="shared" ca="1" si="376"/>
        <v>-1.2103953165835133</v>
      </c>
      <c r="Y2445" s="246">
        <f t="shared" ca="1" si="377"/>
        <v>1.4355268887132255</v>
      </c>
      <c r="Z2445" s="4">
        <f t="shared" ca="1" si="378"/>
        <v>-0.84317146972320722</v>
      </c>
      <c r="AA2445" s="4">
        <f t="shared" ca="1" si="379"/>
        <v>-0.66870448816023553</v>
      </c>
    </row>
    <row r="2446" spans="1:27" x14ac:dyDescent="0.25">
      <c r="A2446">
        <v>2414</v>
      </c>
      <c r="B2446" s="176">
        <f ca="1">OFFSET(InputPriceData!B$15,CalculationsAndCharts!$A2446+$A$11,0,1,1)</f>
        <v>38056</v>
      </c>
      <c r="C2446" s="3">
        <f ca="1">OFFSET(InputPriceData!G$15,CalculationsAndCharts!$A2446+$A$11,IF($C$7,8,0),1,1)</f>
        <v>67671800</v>
      </c>
      <c r="D2446" s="4">
        <f ca="1">OFFSET(InputPriceData!C$15,CalculationsAndCharts!$A2446+$A$11,IF($C$7,8,0),1,1)</f>
        <v>93.34</v>
      </c>
      <c r="E2446" s="4">
        <f ca="1">OFFSET(InputPriceData!D$15,CalculationsAndCharts!$A2446+$A$11,IF($C$7,8,0),1,1)</f>
        <v>93.38</v>
      </c>
      <c r="F2446" s="4">
        <f ca="1">OFFSET(InputPriceData!E$15,CalculationsAndCharts!$A2446+$A$11,IF($C$7,8,0),1,1)</f>
        <v>91.58</v>
      </c>
      <c r="G2446" s="4">
        <f ca="1">OFFSET(InputPriceData!F$15,CalculationsAndCharts!$A2446+$A$11,IF($C$7,8,0),1,1)</f>
        <v>91.6</v>
      </c>
      <c r="H2446" s="138"/>
      <c r="I2446" s="138"/>
      <c r="O2446" s="246">
        <f t="shared" ca="1" si="370"/>
        <v>-3.1496962900592576</v>
      </c>
      <c r="P2446" s="246">
        <f t="shared" ca="1" si="371"/>
        <v>-0.88919701835707865</v>
      </c>
      <c r="Q2446" s="246">
        <f t="shared" ca="1" si="373"/>
        <v>1.4485639643927604</v>
      </c>
      <c r="R2446" s="4">
        <f t="shared" ca="1" si="374"/>
        <v>-0.61384725853637467</v>
      </c>
      <c r="S2446" s="4">
        <f t="shared" ca="1" si="372"/>
        <v>0.63939393315815829</v>
      </c>
      <c r="W2446" s="246">
        <f t="shared" ca="1" si="375"/>
        <v>-3.1496962900592576</v>
      </c>
      <c r="X2446" s="246">
        <f t="shared" ca="1" si="376"/>
        <v>-0.88919701835707865</v>
      </c>
      <c r="Y2446" s="246">
        <f t="shared" ca="1" si="377"/>
        <v>1.4485639643927604</v>
      </c>
      <c r="Z2446" s="4">
        <f t="shared" ca="1" si="378"/>
        <v>-0.61384725853637467</v>
      </c>
      <c r="AA2446" s="4">
        <f t="shared" ca="1" si="379"/>
        <v>-0.28344371830993986</v>
      </c>
    </row>
    <row r="2447" spans="1:27" x14ac:dyDescent="0.25">
      <c r="A2447">
        <v>2415</v>
      </c>
      <c r="B2447" s="176">
        <f ca="1">OFFSET(InputPriceData!B$15,CalculationsAndCharts!$A2447+$A$11,0,1,1)</f>
        <v>38055</v>
      </c>
      <c r="C2447" s="3">
        <f ca="1">OFFSET(InputPriceData!G$15,CalculationsAndCharts!$A2447+$A$11,IF($C$7,8,0),1,1)</f>
        <v>39746100</v>
      </c>
      <c r="D2447" s="4">
        <f ca="1">OFFSET(InputPriceData!C$15,CalculationsAndCharts!$A2447+$A$11,IF($C$7,8,0),1,1)</f>
        <v>93.65</v>
      </c>
      <c r="E2447" s="4">
        <f ca="1">OFFSET(InputPriceData!D$15,CalculationsAndCharts!$A2447+$A$11,IF($C$7,8,0),1,1)</f>
        <v>93.74</v>
      </c>
      <c r="F2447" s="4">
        <f ca="1">OFFSET(InputPriceData!E$15,CalculationsAndCharts!$A2447+$A$11,IF($C$7,8,0),1,1)</f>
        <v>92.95</v>
      </c>
      <c r="G2447" s="4">
        <f ca="1">OFFSET(InputPriceData!F$15,CalculationsAndCharts!$A2447+$A$11,IF($C$7,8,0),1,1)</f>
        <v>93.16</v>
      </c>
      <c r="H2447" s="138"/>
      <c r="I2447" s="138"/>
      <c r="O2447" s="246">
        <f t="shared" ca="1" si="370"/>
        <v>-1.7061187772224986</v>
      </c>
      <c r="P2447" s="246">
        <f t="shared" ca="1" si="371"/>
        <v>-0.72605474045159202</v>
      </c>
      <c r="Q2447" s="246">
        <f t="shared" ca="1" si="373"/>
        <v>1.4617194393468824</v>
      </c>
      <c r="R2447" s="4">
        <f t="shared" ca="1" si="374"/>
        <v>-0.49671278968281618</v>
      </c>
      <c r="S2447" s="4">
        <f t="shared" ca="1" si="372"/>
        <v>0.72932637464036898</v>
      </c>
      <c r="W2447" s="246">
        <f t="shared" ca="1" si="375"/>
        <v>-1.7061187772224986</v>
      </c>
      <c r="X2447" s="246">
        <f t="shared" ca="1" si="376"/>
        <v>-0.72605474045159202</v>
      </c>
      <c r="Y2447" s="246">
        <f t="shared" ca="1" si="377"/>
        <v>1.4617194393468824</v>
      </c>
      <c r="Z2447" s="4">
        <f t="shared" ca="1" si="378"/>
        <v>-0.49671278968281618</v>
      </c>
      <c r="AA2447" s="4">
        <f t="shared" ca="1" si="379"/>
        <v>-0.12069261609709904</v>
      </c>
    </row>
    <row r="2448" spans="1:27" x14ac:dyDescent="0.25">
      <c r="A2448">
        <v>2416</v>
      </c>
      <c r="B2448" s="176">
        <f ca="1">OFFSET(InputPriceData!B$15,CalculationsAndCharts!$A2448+$A$11,0,1,1)</f>
        <v>38054</v>
      </c>
      <c r="C2448" s="3">
        <f ca="1">OFFSET(InputPriceData!G$15,CalculationsAndCharts!$A2448+$A$11,IF($C$7,8,0),1,1)</f>
        <v>39281600</v>
      </c>
      <c r="D2448" s="4">
        <f ca="1">OFFSET(InputPriceData!C$15,CalculationsAndCharts!$A2448+$A$11,IF($C$7,8,0),1,1)</f>
        <v>94.65</v>
      </c>
      <c r="E2448" s="4">
        <f ca="1">OFFSET(InputPriceData!D$15,CalculationsAndCharts!$A2448+$A$11,IF($C$7,8,0),1,1)</f>
        <v>94.88</v>
      </c>
      <c r="F2448" s="4">
        <f ca="1">OFFSET(InputPriceData!E$15,CalculationsAndCharts!$A2448+$A$11,IF($C$7,8,0),1,1)</f>
        <v>93.49</v>
      </c>
      <c r="G2448" s="4">
        <f ca="1">OFFSET(InputPriceData!F$15,CalculationsAndCharts!$A2448+$A$11,IF($C$7,8,0),1,1)</f>
        <v>93.53</v>
      </c>
      <c r="H2448" s="138"/>
      <c r="I2448" s="138"/>
      <c r="O2448" s="246">
        <f t="shared" ca="1" si="370"/>
        <v>-1.3695356181449756</v>
      </c>
      <c r="P2448" s="246">
        <f t="shared" ca="1" si="371"/>
        <v>-0.68134986823208121</v>
      </c>
      <c r="Q2448" s="246">
        <f t="shared" ca="1" si="373"/>
        <v>1.4749943888465009</v>
      </c>
      <c r="R2448" s="4">
        <f t="shared" ca="1" si="374"/>
        <v>-0.4619338713314845</v>
      </c>
      <c r="S2448" s="4">
        <f t="shared" ca="1" si="372"/>
        <v>0.7497800494827096</v>
      </c>
      <c r="W2448" s="246">
        <f t="shared" ca="1" si="375"/>
        <v>-1.3695356181449756</v>
      </c>
      <c r="X2448" s="246">
        <f t="shared" ca="1" si="376"/>
        <v>-0.68134986823208121</v>
      </c>
      <c r="Y2448" s="246">
        <f t="shared" ca="1" si="377"/>
        <v>1.4749943888465009</v>
      </c>
      <c r="Z2448" s="4">
        <f t="shared" ca="1" si="378"/>
        <v>-0.4619338713314845</v>
      </c>
      <c r="AA2448" s="4">
        <f t="shared" ca="1" si="379"/>
        <v>-7.5971371169328006E-2</v>
      </c>
    </row>
    <row r="2449" spans="1:27" x14ac:dyDescent="0.25">
      <c r="A2449">
        <v>2417</v>
      </c>
      <c r="B2449" s="176">
        <f ca="1">OFFSET(InputPriceData!B$15,CalculationsAndCharts!$A2449+$A$11,0,1,1)</f>
        <v>38051</v>
      </c>
      <c r="C2449" s="3">
        <f ca="1">OFFSET(InputPriceData!G$15,CalculationsAndCharts!$A2449+$A$11,IF($C$7,8,0),1,1)</f>
        <v>55905600</v>
      </c>
      <c r="D2449" s="4">
        <f ca="1">OFFSET(InputPriceData!C$15,CalculationsAndCharts!$A2449+$A$11,IF($C$7,8,0),1,1)</f>
        <v>93.91</v>
      </c>
      <c r="E2449" s="4">
        <f ca="1">OFFSET(InputPriceData!D$15,CalculationsAndCharts!$A2449+$A$11,IF($C$7,8,0),1,1)</f>
        <v>95.15</v>
      </c>
      <c r="F2449" s="4">
        <f ca="1">OFFSET(InputPriceData!E$15,CalculationsAndCharts!$A2449+$A$11,IF($C$7,8,0),1,1)</f>
        <v>93.8</v>
      </c>
      <c r="G2449" s="4">
        <f ca="1">OFFSET(InputPriceData!F$15,CalculationsAndCharts!$A2449+$A$11,IF($C$7,8,0),1,1)</f>
        <v>94.69</v>
      </c>
      <c r="H2449" s="138"/>
      <c r="I2449" s="138"/>
      <c r="O2449" s="246">
        <f t="shared" ca="1" si="370"/>
        <v>-0.17253750416558367</v>
      </c>
      <c r="P2449" s="246">
        <f t="shared" ca="1" si="371"/>
        <v>-0.71716598110939445</v>
      </c>
      <c r="Q2449" s="246">
        <f t="shared" ca="1" si="373"/>
        <v>1.4883898979278516</v>
      </c>
      <c r="R2449" s="4">
        <f t="shared" ca="1" si="374"/>
        <v>-0.4818401294632802</v>
      </c>
      <c r="S2449" s="4">
        <f t="shared" ca="1" si="372"/>
        <v>0.73834976015810794</v>
      </c>
      <c r="W2449" s="246">
        <f t="shared" ca="1" si="375"/>
        <v>-0.17253750416558367</v>
      </c>
      <c r="X2449" s="246">
        <f t="shared" ca="1" si="376"/>
        <v>-0.71716598110939445</v>
      </c>
      <c r="Y2449" s="246">
        <f t="shared" ca="1" si="377"/>
        <v>1.4883898979278516</v>
      </c>
      <c r="Z2449" s="4">
        <f t="shared" ca="1" si="378"/>
        <v>-0.4818401294632802</v>
      </c>
      <c r="AA2449" s="4">
        <f t="shared" ca="1" si="379"/>
        <v>-0.10137964124902948</v>
      </c>
    </row>
    <row r="2450" spans="1:27" x14ac:dyDescent="0.25">
      <c r="A2450">
        <v>2418</v>
      </c>
      <c r="B2450" s="176">
        <f ca="1">OFFSET(InputPriceData!B$15,CalculationsAndCharts!$A2450+$A$11,0,1,1)</f>
        <v>38050</v>
      </c>
      <c r="C2450" s="3">
        <f ca="1">OFFSET(InputPriceData!G$15,CalculationsAndCharts!$A2450+$A$11,IF($C$7,8,0),1,1)</f>
        <v>21060000</v>
      </c>
      <c r="D2450" s="4">
        <f ca="1">OFFSET(InputPriceData!C$15,CalculationsAndCharts!$A2450+$A$11,IF($C$7,8,0),1,1)</f>
        <v>94.15</v>
      </c>
      <c r="E2450" s="4">
        <f ca="1">OFFSET(InputPriceData!D$15,CalculationsAndCharts!$A2450+$A$11,IF($C$7,8,0),1,1)</f>
        <v>94.46</v>
      </c>
      <c r="F2450" s="4">
        <f ca="1">OFFSET(InputPriceData!E$15,CalculationsAndCharts!$A2450+$A$11,IF($C$7,8,0),1,1)</f>
        <v>93.99</v>
      </c>
      <c r="G2450" s="4">
        <f ca="1">OFFSET(InputPriceData!F$15,CalculationsAndCharts!$A2450+$A$11,IF($C$7,8,0),1,1)</f>
        <v>94.37</v>
      </c>
      <c r="H2450" s="138"/>
      <c r="I2450" s="138"/>
      <c r="O2450" s="246">
        <f t="shared" ca="1" si="370"/>
        <v>-0.41194473521738595</v>
      </c>
      <c r="P2450" s="246">
        <f t="shared" ca="1" si="371"/>
        <v>-0.77965033040259735</v>
      </c>
      <c r="Q2450" s="246">
        <f t="shared" ca="1" si="373"/>
        <v>1.5019070614811822</v>
      </c>
      <c r="R2450" s="4">
        <f t="shared" ca="1" si="374"/>
        <v>-0.51910690774281698</v>
      </c>
      <c r="S2450" s="4">
        <f t="shared" ca="1" si="372"/>
        <v>0.71488436153744317</v>
      </c>
      <c r="W2450" s="246">
        <f t="shared" ca="1" si="375"/>
        <v>-0.41194473521738595</v>
      </c>
      <c r="X2450" s="246">
        <f t="shared" ca="1" si="376"/>
        <v>-0.77965033040259735</v>
      </c>
      <c r="Y2450" s="246">
        <f t="shared" ca="1" si="377"/>
        <v>1.5019070614811822</v>
      </c>
      <c r="Z2450" s="4">
        <f t="shared" ca="1" si="378"/>
        <v>-0.51910690774281698</v>
      </c>
      <c r="AA2450" s="4">
        <f t="shared" ca="1" si="379"/>
        <v>-0.15031970706593928</v>
      </c>
    </row>
    <row r="2451" spans="1:27" x14ac:dyDescent="0.25">
      <c r="A2451">
        <v>2419</v>
      </c>
      <c r="B2451" s="176">
        <f ca="1">OFFSET(InputPriceData!B$15,CalculationsAndCharts!$A2451+$A$11,0,1,1)</f>
        <v>38049</v>
      </c>
      <c r="C2451" s="3">
        <f ca="1">OFFSET(InputPriceData!G$15,CalculationsAndCharts!$A2451+$A$11,IF($C$7,8,0),1,1)</f>
        <v>31346200</v>
      </c>
      <c r="D2451" s="4">
        <f ca="1">OFFSET(InputPriceData!C$15,CalculationsAndCharts!$A2451+$A$11,IF($C$7,8,0),1,1)</f>
        <v>93.77</v>
      </c>
      <c r="E2451" s="4">
        <f ca="1">OFFSET(InputPriceData!D$15,CalculationsAndCharts!$A2451+$A$11,IF($C$7,8,0),1,1)</f>
        <v>94.28</v>
      </c>
      <c r="F2451" s="4">
        <f ca="1">OFFSET(InputPriceData!E$15,CalculationsAndCharts!$A2451+$A$11,IF($C$7,8,0),1,1)</f>
        <v>93.5</v>
      </c>
      <c r="G2451" s="4">
        <f ca="1">OFFSET(InputPriceData!F$15,CalculationsAndCharts!$A2451+$A$11,IF($C$7,8,0),1,1)</f>
        <v>94.13</v>
      </c>
      <c r="H2451" s="138"/>
      <c r="I2451" s="138"/>
      <c r="O2451" s="246">
        <f t="shared" ca="1" si="370"/>
        <v>-0.58907610184176384</v>
      </c>
      <c r="P2451" s="246">
        <f t="shared" ca="1" si="371"/>
        <v>-0.81702877748468128</v>
      </c>
      <c r="Q2451" s="246">
        <f t="shared" ca="1" si="373"/>
        <v>1.5155469843402445</v>
      </c>
      <c r="R2451" s="4">
        <f t="shared" ca="1" si="374"/>
        <v>-0.53909828327780573</v>
      </c>
      <c r="S2451" s="4">
        <f t="shared" ca="1" si="372"/>
        <v>0.70103656414146676</v>
      </c>
      <c r="W2451" s="246">
        <f t="shared" ca="1" si="375"/>
        <v>-0.58907610184176384</v>
      </c>
      <c r="X2451" s="246">
        <f t="shared" ca="1" si="376"/>
        <v>-0.81702877748468128</v>
      </c>
      <c r="Y2451" s="246">
        <f t="shared" ca="1" si="377"/>
        <v>1.5155469843402445</v>
      </c>
      <c r="Z2451" s="4">
        <f t="shared" ca="1" si="378"/>
        <v>-0.53909828327780573</v>
      </c>
      <c r="AA2451" s="4">
        <f t="shared" ca="1" si="379"/>
        <v>-0.17733969287139967</v>
      </c>
    </row>
    <row r="2452" spans="1:27" x14ac:dyDescent="0.25">
      <c r="A2452">
        <v>2420</v>
      </c>
      <c r="B2452" s="176">
        <f ca="1">OFFSET(InputPriceData!B$15,CalculationsAndCharts!$A2452+$A$11,0,1,1)</f>
        <v>38048</v>
      </c>
      <c r="C2452" s="3">
        <f ca="1">OFFSET(InputPriceData!G$15,CalculationsAndCharts!$A2452+$A$11,IF($C$7,8,0),1,1)</f>
        <v>38556400</v>
      </c>
      <c r="D2452" s="4">
        <f ca="1">OFFSET(InputPriceData!C$15,CalculationsAndCharts!$A2452+$A$11,IF($C$7,8,0),1,1)</f>
        <v>94.33</v>
      </c>
      <c r="E2452" s="4">
        <f ca="1">OFFSET(InputPriceData!D$15,CalculationsAndCharts!$A2452+$A$11,IF($C$7,8,0),1,1)</f>
        <v>95.17</v>
      </c>
      <c r="F2452" s="4">
        <f ca="1">OFFSET(InputPriceData!E$15,CalculationsAndCharts!$A2452+$A$11,IF($C$7,8,0),1,1)</f>
        <v>93.76</v>
      </c>
      <c r="G2452" s="4">
        <f ca="1">OFFSET(InputPriceData!F$15,CalculationsAndCharts!$A2452+$A$11,IF($C$7,8,0),1,1)</f>
        <v>93.96</v>
      </c>
      <c r="H2452" s="138"/>
      <c r="I2452" s="138"/>
      <c r="O2452" s="246">
        <f t="shared" ca="1" si="370"/>
        <v>-0.70823736717494268</v>
      </c>
      <c r="P2452" s="246">
        <f t="shared" ca="1" si="371"/>
        <v>-0.83631503206034286</v>
      </c>
      <c r="Q2452" s="246">
        <f t="shared" ca="1" si="373"/>
        <v>1.5293107813725979</v>
      </c>
      <c r="R2452" s="4">
        <f t="shared" ca="1" si="374"/>
        <v>-0.5468574747833318</v>
      </c>
      <c r="S2452" s="4">
        <f t="shared" ca="1" si="372"/>
        <v>0.69539752748024619</v>
      </c>
      <c r="W2452" s="246">
        <f t="shared" ca="1" si="375"/>
        <v>-0.70823736717494268</v>
      </c>
      <c r="X2452" s="246">
        <f t="shared" ca="1" si="376"/>
        <v>-0.83631503206034286</v>
      </c>
      <c r="Y2452" s="246">
        <f t="shared" ca="1" si="377"/>
        <v>1.5293107813725979</v>
      </c>
      <c r="Z2452" s="4">
        <f t="shared" ca="1" si="378"/>
        <v>-0.5468574747833318</v>
      </c>
      <c r="AA2452" s="4">
        <f t="shared" ca="1" si="379"/>
        <v>-0.18797588103182641</v>
      </c>
    </row>
    <row r="2453" spans="1:27" x14ac:dyDescent="0.25">
      <c r="A2453">
        <v>2421</v>
      </c>
      <c r="B2453" s="176">
        <f ca="1">OFFSET(InputPriceData!B$15,CalculationsAndCharts!$A2453+$A$11,0,1,1)</f>
        <v>38047</v>
      </c>
      <c r="C2453" s="3">
        <f ca="1">OFFSET(InputPriceData!G$15,CalculationsAndCharts!$A2453+$A$11,IF($C$7,8,0),1,1)</f>
        <v>33130800</v>
      </c>
      <c r="D2453" s="4">
        <f ca="1">OFFSET(InputPriceData!C$15,CalculationsAndCharts!$A2453+$A$11,IF($C$7,8,0),1,1)</f>
        <v>93.92</v>
      </c>
      <c r="E2453" s="4">
        <f ca="1">OFFSET(InputPriceData!D$15,CalculationsAndCharts!$A2453+$A$11,IF($C$7,8,0),1,1)</f>
        <v>94.66</v>
      </c>
      <c r="F2453" s="4">
        <f ca="1">OFFSET(InputPriceData!E$15,CalculationsAndCharts!$A2453+$A$11,IF($C$7,8,0),1,1)</f>
        <v>93.77</v>
      </c>
      <c r="G2453" s="4">
        <f ca="1">OFFSET(InputPriceData!F$15,CalculationsAndCharts!$A2453+$A$11,IF($C$7,8,0),1,1)</f>
        <v>94.51</v>
      </c>
      <c r="H2453" s="138"/>
      <c r="I2453" s="138"/>
      <c r="O2453" s="246">
        <f t="shared" ca="1" si="370"/>
        <v>-8.3923866231003341E-2</v>
      </c>
      <c r="P2453" s="246">
        <f t="shared" ca="1" si="371"/>
        <v>-0.84326694200590258</v>
      </c>
      <c r="Q2453" s="246">
        <f t="shared" ca="1" si="373"/>
        <v>1.5431995775707346</v>
      </c>
      <c r="R2453" s="4">
        <f t="shared" ca="1" si="374"/>
        <v>-0.54644062521929404</v>
      </c>
      <c r="S2453" s="4">
        <f t="shared" ca="1" si="372"/>
        <v>0.69570441447085529</v>
      </c>
      <c r="W2453" s="246">
        <f t="shared" ca="1" si="375"/>
        <v>-8.3923866231003341E-2</v>
      </c>
      <c r="X2453" s="246">
        <f t="shared" ca="1" si="376"/>
        <v>-0.84326694200590258</v>
      </c>
      <c r="Y2453" s="246">
        <f t="shared" ca="1" si="377"/>
        <v>1.5431995775707346</v>
      </c>
      <c r="Z2453" s="4">
        <f t="shared" ca="1" si="378"/>
        <v>-0.54644062521929404</v>
      </c>
      <c r="AA2453" s="4">
        <f t="shared" ca="1" si="379"/>
        <v>-0.18740232202531917</v>
      </c>
    </row>
    <row r="2454" spans="1:27" x14ac:dyDescent="0.25">
      <c r="A2454">
        <v>2422</v>
      </c>
      <c r="B2454" s="176">
        <f ca="1">OFFSET(InputPriceData!B$15,CalculationsAndCharts!$A2454+$A$11,0,1,1)</f>
        <v>38044</v>
      </c>
      <c r="C2454" s="3">
        <f ca="1">OFFSET(InputPriceData!G$15,CalculationsAndCharts!$A2454+$A$11,IF($C$7,8,0),1,1)</f>
        <v>39312000</v>
      </c>
      <c r="D2454" s="4">
        <f ca="1">OFFSET(InputPriceData!C$15,CalculationsAndCharts!$A2454+$A$11,IF($C$7,8,0),1,1)</f>
        <v>93.72</v>
      </c>
      <c r="E2454" s="4">
        <f ca="1">OFFSET(InputPriceData!D$15,CalculationsAndCharts!$A2454+$A$11,IF($C$7,8,0),1,1)</f>
        <v>94.17</v>
      </c>
      <c r="F2454" s="4">
        <f ca="1">OFFSET(InputPriceData!E$15,CalculationsAndCharts!$A2454+$A$11,IF($C$7,8,0),1,1)</f>
        <v>93.26</v>
      </c>
      <c r="G2454" s="4">
        <f ca="1">OFFSET(InputPriceData!F$15,CalculationsAndCharts!$A2454+$A$11,IF($C$7,8,0),1,1)</f>
        <v>93.58</v>
      </c>
      <c r="H2454" s="138"/>
      <c r="I2454" s="138"/>
      <c r="O2454" s="246">
        <f t="shared" ca="1" si="370"/>
        <v>-0.94942533068114032</v>
      </c>
      <c r="P2454" s="246">
        <f t="shared" ca="1" si="371"/>
        <v>-0.79901076486882072</v>
      </c>
      <c r="Q2454" s="246">
        <f t="shared" ca="1" si="373"/>
        <v>1.557214508144031</v>
      </c>
      <c r="R2454" s="4">
        <f t="shared" ca="1" si="374"/>
        <v>-0.51310256916442631</v>
      </c>
      <c r="S2454" s="4">
        <f t="shared" ca="1" si="372"/>
        <v>0.71886269862023955</v>
      </c>
      <c r="W2454" s="246">
        <f t="shared" ca="1" si="375"/>
        <v>-0.94942533068114032</v>
      </c>
      <c r="X2454" s="246">
        <f t="shared" ca="1" si="376"/>
        <v>-0.79901076486882072</v>
      </c>
      <c r="Y2454" s="246">
        <f t="shared" ca="1" si="377"/>
        <v>1.557214508144031</v>
      </c>
      <c r="Z2454" s="4">
        <f t="shared" ca="1" si="378"/>
        <v>-0.51310256916442631</v>
      </c>
      <c r="AA2454" s="4">
        <f t="shared" ca="1" si="379"/>
        <v>-0.1423105282249798</v>
      </c>
    </row>
    <row r="2455" spans="1:27" x14ac:dyDescent="0.25">
      <c r="A2455">
        <v>2423</v>
      </c>
      <c r="B2455" s="176">
        <f ca="1">OFFSET(InputPriceData!B$15,CalculationsAndCharts!$A2455+$A$11,0,1,1)</f>
        <v>38043</v>
      </c>
      <c r="C2455" s="3">
        <f ca="1">OFFSET(InputPriceData!G$15,CalculationsAndCharts!$A2455+$A$11,IF($C$7,8,0),1,1)</f>
        <v>29683000</v>
      </c>
      <c r="D2455" s="4">
        <f ca="1">OFFSET(InputPriceData!C$15,CalculationsAndCharts!$A2455+$A$11,IF($C$7,8,0),1,1)</f>
        <v>93.25</v>
      </c>
      <c r="E2455" s="4">
        <f ca="1">OFFSET(InputPriceData!D$15,CalculationsAndCharts!$A2455+$A$11,IF($C$7,8,0),1,1)</f>
        <v>93.8</v>
      </c>
      <c r="F2455" s="4">
        <f ca="1">OFFSET(InputPriceData!E$15,CalculationsAndCharts!$A2455+$A$11,IF($C$7,8,0),1,1)</f>
        <v>93.03</v>
      </c>
      <c r="G2455" s="4">
        <f ca="1">OFFSET(InputPriceData!F$15,CalculationsAndCharts!$A2455+$A$11,IF($C$7,8,0),1,1)</f>
        <v>93.52</v>
      </c>
      <c r="H2455" s="138"/>
      <c r="I2455" s="138"/>
      <c r="O2455" s="246">
        <f t="shared" ca="1" si="370"/>
        <v>-0.98342742086446311</v>
      </c>
      <c r="P2455" s="246">
        <f t="shared" ca="1" si="371"/>
        <v>-0.69521766611670599</v>
      </c>
      <c r="Q2455" s="246">
        <f t="shared" ca="1" si="373"/>
        <v>1.5713567186115347</v>
      </c>
      <c r="R2455" s="4">
        <f t="shared" ca="1" si="374"/>
        <v>-0.44243147204092953</v>
      </c>
      <c r="S2455" s="4">
        <f t="shared" ca="1" si="372"/>
        <v>0.76031846313884532</v>
      </c>
      <c r="W2455" s="246">
        <f t="shared" ca="1" si="375"/>
        <v>-0.98342742086446311</v>
      </c>
      <c r="X2455" s="246">
        <f t="shared" ca="1" si="376"/>
        <v>-0.69521766611670599</v>
      </c>
      <c r="Y2455" s="246">
        <f t="shared" ca="1" si="377"/>
        <v>1.5713567186115347</v>
      </c>
      <c r="Z2455" s="4">
        <f t="shared" ca="1" si="378"/>
        <v>-0.44243147204092953</v>
      </c>
      <c r="AA2455" s="4">
        <f t="shared" ca="1" si="379"/>
        <v>-5.1555357044435653E-2</v>
      </c>
    </row>
    <row r="2456" spans="1:27" x14ac:dyDescent="0.25">
      <c r="A2456">
        <v>2424</v>
      </c>
      <c r="B2456" s="176">
        <f ca="1">OFFSET(InputPriceData!B$15,CalculationsAndCharts!$A2456+$A$11,0,1,1)</f>
        <v>38042</v>
      </c>
      <c r="C2456" s="3">
        <f ca="1">OFFSET(InputPriceData!G$15,CalculationsAndCharts!$A2456+$A$11,IF($C$7,8,0),1,1)</f>
        <v>31213600</v>
      </c>
      <c r="D2456" s="4">
        <f ca="1">OFFSET(InputPriceData!C$15,CalculationsAndCharts!$A2456+$A$11,IF($C$7,8,0),1,1)</f>
        <v>93.13</v>
      </c>
      <c r="E2456" s="4">
        <f ca="1">OFFSET(InputPriceData!D$15,CalculationsAndCharts!$A2456+$A$11,IF($C$7,8,0),1,1)</f>
        <v>93.61</v>
      </c>
      <c r="F2456" s="4">
        <f ca="1">OFFSET(InputPriceData!E$15,CalculationsAndCharts!$A2456+$A$11,IF($C$7,8,0),1,1)</f>
        <v>93.01</v>
      </c>
      <c r="G2456" s="4">
        <f ca="1">OFFSET(InputPriceData!F$15,CalculationsAndCharts!$A2456+$A$11,IF($C$7,8,0),1,1)</f>
        <v>93.46</v>
      </c>
      <c r="H2456" s="138"/>
      <c r="I2456" s="138"/>
      <c r="O2456" s="246">
        <f t="shared" ca="1" si="370"/>
        <v>-1.0185592749106294</v>
      </c>
      <c r="P2456" s="246">
        <f t="shared" ca="1" si="371"/>
        <v>-0.56679029202470732</v>
      </c>
      <c r="Q2456" s="246">
        <f t="shared" ca="1" si="373"/>
        <v>1.585627364895595</v>
      </c>
      <c r="R2456" s="4">
        <f t="shared" ca="1" si="374"/>
        <v>-0.35745491316115585</v>
      </c>
      <c r="S2456" s="4">
        <f t="shared" ca="1" si="372"/>
        <v>0.79987118251684797</v>
      </c>
      <c r="W2456" s="246">
        <f t="shared" ca="1" si="375"/>
        <v>-1.0185592749106294</v>
      </c>
      <c r="X2456" s="246">
        <f t="shared" ca="1" si="376"/>
        <v>-0.56679029202470732</v>
      </c>
      <c r="Y2456" s="246">
        <f t="shared" ca="1" si="377"/>
        <v>1.585627364895595</v>
      </c>
      <c r="Z2456" s="4">
        <f t="shared" ca="1" si="378"/>
        <v>-0.35745491316115585</v>
      </c>
      <c r="AA2456" s="4">
        <f t="shared" ca="1" si="379"/>
        <v>4.9643163987760093E-2</v>
      </c>
    </row>
    <row r="2457" spans="1:27" x14ac:dyDescent="0.25">
      <c r="A2457">
        <v>2425</v>
      </c>
      <c r="B2457" s="176">
        <f ca="1">OFFSET(InputPriceData!B$15,CalculationsAndCharts!$A2457+$A$11,0,1,1)</f>
        <v>38041</v>
      </c>
      <c r="C2457" s="3">
        <f ca="1">OFFSET(InputPriceData!G$15,CalculationsAndCharts!$A2457+$A$11,IF($C$7,8,0),1,1)</f>
        <v>43953000</v>
      </c>
      <c r="D2457" s="4">
        <f ca="1">OFFSET(InputPriceData!C$15,CalculationsAndCharts!$A2457+$A$11,IF($C$7,8,0),1,1)</f>
        <v>92.97</v>
      </c>
      <c r="E2457" s="4">
        <f ca="1">OFFSET(InputPriceData!D$15,CalculationsAndCharts!$A2457+$A$11,IF($C$7,8,0),1,1)</f>
        <v>93.56</v>
      </c>
      <c r="F2457" s="4">
        <f ca="1">OFFSET(InputPriceData!E$15,CalculationsAndCharts!$A2457+$A$11,IF($C$7,8,0),1,1)</f>
        <v>91.96</v>
      </c>
      <c r="G2457" s="4">
        <f ca="1">OFFSET(InputPriceData!F$15,CalculationsAndCharts!$A2457+$A$11,IF($C$7,8,0),1,1)</f>
        <v>93.07</v>
      </c>
      <c r="H2457" s="138"/>
      <c r="I2457" s="138"/>
      <c r="O2457" s="246">
        <f t="shared" ca="1" si="370"/>
        <v>-1.4000185124712536</v>
      </c>
      <c r="P2457" s="246">
        <f t="shared" ca="1" si="371"/>
        <v>-0.42003322309559132</v>
      </c>
      <c r="Q2457" s="246">
        <f t="shared" ca="1" si="373"/>
        <v>1.600027613416342</v>
      </c>
      <c r="R2457" s="4">
        <f t="shared" ca="1" si="374"/>
        <v>-0.26251623382845629</v>
      </c>
      <c r="S2457" s="4">
        <f t="shared" ca="1" si="372"/>
        <v>0.83469192981025975</v>
      </c>
      <c r="W2457" s="246">
        <f t="shared" ca="1" si="375"/>
        <v>-1.4000185124712536</v>
      </c>
      <c r="X2457" s="246">
        <f t="shared" ca="1" si="376"/>
        <v>-0.42003322309559132</v>
      </c>
      <c r="Y2457" s="246">
        <f t="shared" ca="1" si="377"/>
        <v>1.600027613416342</v>
      </c>
      <c r="Z2457" s="4">
        <f t="shared" ca="1" si="378"/>
        <v>-0.26251623382845629</v>
      </c>
      <c r="AA2457" s="4">
        <f t="shared" ca="1" si="379"/>
        <v>0.15361426108443452</v>
      </c>
    </row>
    <row r="2458" spans="1:27" x14ac:dyDescent="0.25">
      <c r="A2458">
        <v>2426</v>
      </c>
      <c r="B2458" s="176">
        <f ca="1">OFFSET(InputPriceData!B$15,CalculationsAndCharts!$A2458+$A$11,0,1,1)</f>
        <v>38040</v>
      </c>
      <c r="C2458" s="3">
        <f ca="1">OFFSET(InputPriceData!G$15,CalculationsAndCharts!$A2458+$A$11,IF($C$7,8,0),1,1)</f>
        <v>36357000</v>
      </c>
      <c r="D2458" s="4">
        <f ca="1">OFFSET(InputPriceData!C$15,CalculationsAndCharts!$A2458+$A$11,IF($C$7,8,0),1,1)</f>
        <v>93.74</v>
      </c>
      <c r="E2458" s="4">
        <f ca="1">OFFSET(InputPriceData!D$15,CalculationsAndCharts!$A2458+$A$11,IF($C$7,8,0),1,1)</f>
        <v>93.78</v>
      </c>
      <c r="F2458" s="4">
        <f ca="1">OFFSET(InputPriceData!E$15,CalculationsAndCharts!$A2458+$A$11,IF($C$7,8,0),1,1)</f>
        <v>92.89</v>
      </c>
      <c r="G2458" s="4">
        <f ca="1">OFFSET(InputPriceData!F$15,CalculationsAndCharts!$A2458+$A$11,IF($C$7,8,0),1,1)</f>
        <v>93.23</v>
      </c>
      <c r="H2458" s="138"/>
      <c r="I2458" s="138"/>
      <c r="O2458" s="246">
        <f t="shared" ca="1" si="370"/>
        <v>-1.2387656163376044</v>
      </c>
      <c r="P2458" s="246">
        <f t="shared" ca="1" si="371"/>
        <v>-0.28843979659596686</v>
      </c>
      <c r="Q2458" s="246">
        <f t="shared" ca="1" si="373"/>
        <v>1.6145586411870252</v>
      </c>
      <c r="R2458" s="4">
        <f t="shared" ca="1" si="374"/>
        <v>-0.1786493158179164</v>
      </c>
      <c r="S2458" s="4">
        <f t="shared" ca="1" si="372"/>
        <v>0.85955345757656332</v>
      </c>
      <c r="W2458" s="246">
        <f t="shared" ca="1" si="375"/>
        <v>-1.2387656163376044</v>
      </c>
      <c r="X2458" s="246">
        <f t="shared" ca="1" si="376"/>
        <v>-0.28843979659596686</v>
      </c>
      <c r="Y2458" s="246">
        <f t="shared" ca="1" si="377"/>
        <v>1.6145586411870252</v>
      </c>
      <c r="Z2458" s="4">
        <f t="shared" ca="1" si="378"/>
        <v>-0.1786493158179164</v>
      </c>
      <c r="AA2458" s="4">
        <f t="shared" ca="1" si="379"/>
        <v>0.23838565806794013</v>
      </c>
    </row>
    <row r="2459" spans="1:27" x14ac:dyDescent="0.25">
      <c r="A2459">
        <v>2427</v>
      </c>
      <c r="B2459" s="176">
        <f ca="1">OFFSET(InputPriceData!B$15,CalculationsAndCharts!$A2459+$A$11,0,1,1)</f>
        <v>38037</v>
      </c>
      <c r="C2459" s="3">
        <f ca="1">OFFSET(InputPriceData!G$15,CalculationsAndCharts!$A2459+$A$11,IF($C$7,8,0),1,1)</f>
        <v>46728800</v>
      </c>
      <c r="D2459" s="4">
        <f ca="1">OFFSET(InputPriceData!C$15,CalculationsAndCharts!$A2459+$A$11,IF($C$7,8,0),1,1)</f>
        <v>93.96</v>
      </c>
      <c r="E2459" s="4">
        <f ca="1">OFFSET(InputPriceData!D$15,CalculationsAndCharts!$A2459+$A$11,IF($C$7,8,0),1,1)</f>
        <v>94.02</v>
      </c>
      <c r="F2459" s="4">
        <f ca="1">OFFSET(InputPriceData!E$15,CalculationsAndCharts!$A2459+$A$11,IF($C$7,8,0),1,1)</f>
        <v>93.01</v>
      </c>
      <c r="G2459" s="4">
        <f ca="1">OFFSET(InputPriceData!F$15,CalculationsAndCharts!$A2459+$A$11,IF($C$7,8,0),1,1)</f>
        <v>93.47</v>
      </c>
      <c r="H2459" s="138"/>
      <c r="I2459" s="138"/>
      <c r="O2459" s="246">
        <f t="shared" ca="1" si="370"/>
        <v>-0.97629142993698037</v>
      </c>
      <c r="P2459" s="246">
        <f t="shared" ca="1" si="371"/>
        <v>-0.21026916758756145</v>
      </c>
      <c r="Q2459" s="246">
        <f t="shared" ca="1" si="373"/>
        <v>1.6292216359102172</v>
      </c>
      <c r="R2459" s="4">
        <f t="shared" ca="1" si="374"/>
        <v>-0.12906111909696547</v>
      </c>
      <c r="S2459" s="4">
        <f t="shared" ca="1" si="372"/>
        <v>0.87225575431458136</v>
      </c>
      <c r="W2459" s="246">
        <f t="shared" ca="1" si="375"/>
        <v>-0.97629142993698037</v>
      </c>
      <c r="X2459" s="246">
        <f t="shared" ca="1" si="376"/>
        <v>-0.21026916758756145</v>
      </c>
      <c r="Y2459" s="246">
        <f t="shared" ca="1" si="377"/>
        <v>1.6292216359102172</v>
      </c>
      <c r="Z2459" s="4">
        <f t="shared" ca="1" si="378"/>
        <v>-0.12906111909696547</v>
      </c>
      <c r="AA2459" s="4">
        <f t="shared" ca="1" si="379"/>
        <v>0.28568733159397208</v>
      </c>
    </row>
    <row r="2460" spans="1:27" x14ac:dyDescent="0.25">
      <c r="A2460">
        <v>2428</v>
      </c>
      <c r="B2460" s="176">
        <f ca="1">OFFSET(InputPriceData!B$15,CalculationsAndCharts!$A2460+$A$11,0,1,1)</f>
        <v>38036</v>
      </c>
      <c r="C2460" s="3">
        <f ca="1">OFFSET(InputPriceData!G$15,CalculationsAndCharts!$A2460+$A$11,IF($C$7,8,0),1,1)</f>
        <v>51146200</v>
      </c>
      <c r="D2460" s="4">
        <f ca="1">OFFSET(InputPriceData!C$15,CalculationsAndCharts!$A2460+$A$11,IF($C$7,8,0),1,1)</f>
        <v>94.64</v>
      </c>
      <c r="E2460" s="4">
        <f ca="1">OFFSET(InputPriceData!D$15,CalculationsAndCharts!$A2460+$A$11,IF($C$7,8,0),1,1)</f>
        <v>94.69</v>
      </c>
      <c r="F2460" s="4">
        <f ca="1">OFFSET(InputPriceData!E$15,CalculationsAndCharts!$A2460+$A$11,IF($C$7,8,0),1,1)</f>
        <v>93.61</v>
      </c>
      <c r="G2460" s="4">
        <f ca="1">OFFSET(InputPriceData!F$15,CalculationsAndCharts!$A2460+$A$11,IF($C$7,8,0),1,1)</f>
        <v>93.75</v>
      </c>
      <c r="H2460" s="138"/>
      <c r="I2460" s="138"/>
      <c r="O2460" s="246">
        <f t="shared" ca="1" si="370"/>
        <v>-0.64556833507884437</v>
      </c>
      <c r="P2460" s="246">
        <f t="shared" ca="1" si="371"/>
        <v>-0.19892756733353528</v>
      </c>
      <c r="Q2460" s="246">
        <f t="shared" ca="1" si="373"/>
        <v>1.6440177960748912</v>
      </c>
      <c r="R2460" s="4">
        <f t="shared" ca="1" si="374"/>
        <v>-0.12100086009316738</v>
      </c>
      <c r="S2460" s="4">
        <f t="shared" ca="1" si="372"/>
        <v>0.87420022063865532</v>
      </c>
      <c r="W2460" s="246">
        <f t="shared" ca="1" si="375"/>
        <v>-0.64556833507884437</v>
      </c>
      <c r="X2460" s="246">
        <f t="shared" ca="1" si="376"/>
        <v>-0.19892756733353528</v>
      </c>
      <c r="Y2460" s="246">
        <f t="shared" ca="1" si="377"/>
        <v>1.6440177960748912</v>
      </c>
      <c r="Z2460" s="4">
        <f t="shared" ca="1" si="378"/>
        <v>-0.12100086009316738</v>
      </c>
      <c r="AA2460" s="4">
        <f t="shared" ca="1" si="379"/>
        <v>0.29318961830074364</v>
      </c>
    </row>
    <row r="2461" spans="1:27" x14ac:dyDescent="0.25">
      <c r="A2461">
        <v>2429</v>
      </c>
      <c r="B2461" s="176">
        <f ca="1">OFFSET(InputPriceData!B$15,CalculationsAndCharts!$A2461+$A$11,0,1,1)</f>
        <v>38035</v>
      </c>
      <c r="C2461" s="3">
        <f ca="1">OFFSET(InputPriceData!G$15,CalculationsAndCharts!$A2461+$A$11,IF($C$7,8,0),1,1)</f>
        <v>28618000</v>
      </c>
      <c r="D2461" s="4">
        <f ca="1">OFFSET(InputPriceData!C$15,CalculationsAndCharts!$A2461+$A$11,IF($C$7,8,0),1,1)</f>
        <v>94.54</v>
      </c>
      <c r="E2461" s="4">
        <f ca="1">OFFSET(InputPriceData!D$15,CalculationsAndCharts!$A2461+$A$11,IF($C$7,8,0),1,1)</f>
        <v>94.86</v>
      </c>
      <c r="F2461" s="4">
        <f ca="1">OFFSET(InputPriceData!E$15,CalculationsAndCharts!$A2461+$A$11,IF($C$7,8,0),1,1)</f>
        <v>93.85</v>
      </c>
      <c r="G2461" s="4">
        <f ca="1">OFFSET(InputPriceData!F$15,CalculationsAndCharts!$A2461+$A$11,IF($C$7,8,0),1,1)</f>
        <v>94.1</v>
      </c>
      <c r="H2461" s="138"/>
      <c r="I2461" s="138"/>
      <c r="O2461" s="246">
        <f t="shared" ca="1" si="370"/>
        <v>-0.20955730668429035</v>
      </c>
      <c r="P2461" s="246">
        <f t="shared" ca="1" si="371"/>
        <v>-0.25664535816518896</v>
      </c>
      <c r="Q2461" s="246">
        <f t="shared" ca="1" si="373"/>
        <v>1.6589483310543807</v>
      </c>
      <c r="R2461" s="4">
        <f t="shared" ca="1" si="374"/>
        <v>-0.15470364770316411</v>
      </c>
      <c r="S2461" s="4">
        <f t="shared" ca="1" si="372"/>
        <v>0.86585173139157512</v>
      </c>
      <c r="W2461" s="246">
        <f t="shared" ca="1" si="375"/>
        <v>-0.20955730668429035</v>
      </c>
      <c r="X2461" s="246">
        <f t="shared" ca="1" si="376"/>
        <v>-0.25664535816518896</v>
      </c>
      <c r="Y2461" s="246">
        <f t="shared" ca="1" si="377"/>
        <v>1.6589483310543807</v>
      </c>
      <c r="Z2461" s="4">
        <f t="shared" ca="1" si="378"/>
        <v>-0.15470364770316411</v>
      </c>
      <c r="AA2461" s="4">
        <f t="shared" ca="1" si="379"/>
        <v>0.26147692599339106</v>
      </c>
    </row>
    <row r="2462" spans="1:27" x14ac:dyDescent="0.25">
      <c r="A2462">
        <v>2430</v>
      </c>
      <c r="B2462" s="176">
        <f ca="1">OFFSET(InputPriceData!B$15,CalculationsAndCharts!$A2462+$A$11,0,1,1)</f>
        <v>38034</v>
      </c>
      <c r="C2462" s="3">
        <f ca="1">OFFSET(InputPriceData!G$15,CalculationsAndCharts!$A2462+$A$11,IF($C$7,8,0),1,1)</f>
        <v>23984300</v>
      </c>
      <c r="D2462" s="4">
        <f ca="1">OFFSET(InputPriceData!C$15,CalculationsAndCharts!$A2462+$A$11,IF($C$7,8,0),1,1)</f>
        <v>94.26</v>
      </c>
      <c r="E2462" s="4">
        <f ca="1">OFFSET(InputPriceData!D$15,CalculationsAndCharts!$A2462+$A$11,IF($C$7,8,0),1,1)</f>
        <v>94.73</v>
      </c>
      <c r="F2462" s="4">
        <f ca="1">OFFSET(InputPriceData!E$15,CalculationsAndCharts!$A2462+$A$11,IF($C$7,8,0),1,1)</f>
        <v>94.19</v>
      </c>
      <c r="G2462" s="4">
        <f ca="1">OFFSET(InputPriceData!F$15,CalculationsAndCharts!$A2462+$A$11,IF($C$7,8,0),1,1)</f>
        <v>94.52</v>
      </c>
      <c r="H2462" s="138"/>
      <c r="I2462" s="138"/>
      <c r="O2462" s="246">
        <f t="shared" ca="1" si="370"/>
        <v>0.34062713781570408</v>
      </c>
      <c r="P2462" s="246">
        <f t="shared" ca="1" si="371"/>
        <v>-0.36770133971156505</v>
      </c>
      <c r="Q2462" s="246">
        <f t="shared" ca="1" si="373"/>
        <v>1.6740144612052277</v>
      </c>
      <c r="R2462" s="4">
        <f t="shared" ca="1" si="374"/>
        <v>-0.21965242728359338</v>
      </c>
      <c r="S2462" s="4">
        <f t="shared" ca="1" si="372"/>
        <v>0.84798293087123722</v>
      </c>
      <c r="W2462" s="246">
        <f t="shared" ca="1" si="375"/>
        <v>0.34062713781570408</v>
      </c>
      <c r="X2462" s="246">
        <f t="shared" ca="1" si="376"/>
        <v>-0.36770133971156505</v>
      </c>
      <c r="Y2462" s="246">
        <f t="shared" ca="1" si="377"/>
        <v>1.6740144612052277</v>
      </c>
      <c r="Z2462" s="4">
        <f t="shared" ca="1" si="378"/>
        <v>-0.21965242728359338</v>
      </c>
      <c r="AA2462" s="4">
        <f t="shared" ca="1" si="379"/>
        <v>0.19771939031817432</v>
      </c>
    </row>
    <row r="2463" spans="1:27" x14ac:dyDescent="0.25">
      <c r="A2463">
        <v>2431</v>
      </c>
      <c r="B2463" s="176">
        <f ca="1">OFFSET(InputPriceData!B$15,CalculationsAndCharts!$A2463+$A$11,0,1,1)</f>
        <v>38030</v>
      </c>
      <c r="C2463" s="3">
        <f ca="1">OFFSET(InputPriceData!G$15,CalculationsAndCharts!$A2463+$A$11,IF($C$7,8,0),1,1)</f>
        <v>44739900</v>
      </c>
      <c r="D2463" s="4">
        <f ca="1">OFFSET(InputPriceData!C$15,CalculationsAndCharts!$A2463+$A$11,IF($C$7,8,0),1,1)</f>
        <v>94.23</v>
      </c>
      <c r="E2463" s="4">
        <f ca="1">OFFSET(InputPriceData!D$15,CalculationsAndCharts!$A2463+$A$11,IF($C$7,8,0),1,1)</f>
        <v>94.54</v>
      </c>
      <c r="F2463" s="4">
        <f ca="1">OFFSET(InputPriceData!E$15,CalculationsAndCharts!$A2463+$A$11,IF($C$7,8,0),1,1)</f>
        <v>93.36</v>
      </c>
      <c r="G2463" s="4">
        <f ca="1">OFFSET(InputPriceData!F$15,CalculationsAndCharts!$A2463+$A$11,IF($C$7,8,0),1,1)</f>
        <v>93.67</v>
      </c>
      <c r="H2463" s="138"/>
      <c r="I2463" s="138"/>
      <c r="O2463" s="246">
        <f t="shared" ca="1" si="370"/>
        <v>-0.38711912610430271</v>
      </c>
      <c r="P2463" s="246">
        <f t="shared" ca="1" si="371"/>
        <v>-0.48749075021845956</v>
      </c>
      <c r="Q2463" s="246">
        <f t="shared" ca="1" si="373"/>
        <v>1.6892174179669301</v>
      </c>
      <c r="R2463" s="4">
        <f t="shared" ca="1" si="374"/>
        <v>-0.28858970138088119</v>
      </c>
      <c r="S2463" s="4">
        <f t="shared" ca="1" si="372"/>
        <v>0.82592959673387267</v>
      </c>
      <c r="W2463" s="246">
        <f t="shared" ca="1" si="375"/>
        <v>-0.38711912610430271</v>
      </c>
      <c r="X2463" s="246">
        <f t="shared" ca="1" si="376"/>
        <v>-0.48749075021845956</v>
      </c>
      <c r="Y2463" s="246">
        <f t="shared" ca="1" si="377"/>
        <v>1.6892174179669301</v>
      </c>
      <c r="Z2463" s="4">
        <f t="shared" ca="1" si="378"/>
        <v>-0.28858970138088119</v>
      </c>
      <c r="AA2463" s="4">
        <f t="shared" ca="1" si="379"/>
        <v>0.12594937570912021</v>
      </c>
    </row>
    <row r="2464" spans="1:27" x14ac:dyDescent="0.25">
      <c r="A2464">
        <v>2432</v>
      </c>
      <c r="B2464" s="176">
        <f ca="1">OFFSET(InputPriceData!B$15,CalculationsAndCharts!$A2464+$A$11,0,1,1)</f>
        <v>38029</v>
      </c>
      <c r="C2464" s="3">
        <f ca="1">OFFSET(InputPriceData!G$15,CalculationsAndCharts!$A2464+$A$11,IF($C$7,8,0),1,1)</f>
        <v>27814700</v>
      </c>
      <c r="D2464" s="4">
        <f ca="1">OFFSET(InputPriceData!C$15,CalculationsAndCharts!$A2464+$A$11,IF($C$7,8,0),1,1)</f>
        <v>94.36</v>
      </c>
      <c r="E2464" s="4">
        <f ca="1">OFFSET(InputPriceData!D$15,CalculationsAndCharts!$A2464+$A$11,IF($C$7,8,0),1,1)</f>
        <v>94.6</v>
      </c>
      <c r="F2464" s="4">
        <f ca="1">OFFSET(InputPriceData!E$15,CalculationsAndCharts!$A2464+$A$11,IF($C$7,8,0),1,1)</f>
        <v>94.04</v>
      </c>
      <c r="G2464" s="4">
        <f ca="1">OFFSET(InputPriceData!F$15,CalculationsAndCharts!$A2464+$A$11,IF($C$7,8,0),1,1)</f>
        <v>94.1</v>
      </c>
      <c r="H2464" s="138"/>
      <c r="I2464" s="138"/>
      <c r="O2464" s="246">
        <f t="shared" ca="1" si="370"/>
        <v>0.15711784496340625</v>
      </c>
      <c r="P2464" s="246">
        <f t="shared" ca="1" si="371"/>
        <v>-0.61707753755332995</v>
      </c>
      <c r="Q2464" s="246">
        <f t="shared" ca="1" si="373"/>
        <v>1.7045584439625936</v>
      </c>
      <c r="R2464" s="4">
        <f t="shared" ca="1" si="374"/>
        <v>-0.3620160633030613</v>
      </c>
      <c r="S2464" s="4">
        <f t="shared" ca="1" si="372"/>
        <v>0.79797607982109775</v>
      </c>
      <c r="W2464" s="246">
        <f t="shared" ca="1" si="375"/>
        <v>0.15711784496340625</v>
      </c>
      <c r="X2464" s="246">
        <f t="shared" ca="1" si="376"/>
        <v>-0.61707753755332995</v>
      </c>
      <c r="Y2464" s="246">
        <f t="shared" ca="1" si="377"/>
        <v>1.7045584439625936</v>
      </c>
      <c r="Z2464" s="4">
        <f t="shared" ca="1" si="378"/>
        <v>-0.3620160633030613</v>
      </c>
      <c r="AA2464" s="4">
        <f t="shared" ca="1" si="379"/>
        <v>4.4415601124232144E-2</v>
      </c>
    </row>
    <row r="2465" spans="1:27" x14ac:dyDescent="0.25">
      <c r="A2465">
        <v>2433</v>
      </c>
      <c r="B2465" s="176">
        <f ca="1">OFFSET(InputPriceData!B$15,CalculationsAndCharts!$A2465+$A$11,0,1,1)</f>
        <v>38028</v>
      </c>
      <c r="C2465" s="3">
        <f ca="1">OFFSET(InputPriceData!G$15,CalculationsAndCharts!$A2465+$A$11,IF($C$7,8,0),1,1)</f>
        <v>42965700</v>
      </c>
      <c r="D2465" s="4">
        <f ca="1">OFFSET(InputPriceData!C$15,CalculationsAndCharts!$A2465+$A$11,IF($C$7,8,0),1,1)</f>
        <v>93.45</v>
      </c>
      <c r="E2465" s="4">
        <f ca="1">OFFSET(InputPriceData!D$15,CalculationsAndCharts!$A2465+$A$11,IF($C$7,8,0),1,1)</f>
        <v>94.7</v>
      </c>
      <c r="F2465" s="4">
        <f ca="1">OFFSET(InputPriceData!E$15,CalculationsAndCharts!$A2465+$A$11,IF($C$7,8,0),1,1)</f>
        <v>92.89</v>
      </c>
      <c r="G2465" s="4">
        <f ca="1">OFFSET(InputPriceData!F$15,CalculationsAndCharts!$A2465+$A$11,IF($C$7,8,0),1,1)</f>
        <v>94.44</v>
      </c>
      <c r="H2465" s="138"/>
      <c r="I2465" s="138"/>
      <c r="O2465" s="246">
        <f t="shared" ref="O2465:O2528" ca="1" si="380">$N$38*(G2465-2*G2466+G2467)+2*$N$36*O2466-$N$37*O2467</f>
        <v>0.65747713568736887</v>
      </c>
      <c r="P2465" s="246">
        <f t="shared" ref="P2465:P2528" ca="1" si="381">$N$41*(O2465+O2466)/2+$N$42*P2466+$N$43*P2467</f>
        <v>-0.7572799742169718</v>
      </c>
      <c r="Q2465" s="246">
        <f t="shared" ca="1" si="373"/>
        <v>1.7200387931004981</v>
      </c>
      <c r="R2465" s="4">
        <f t="shared" ca="1" si="374"/>
        <v>-0.44026912489102538</v>
      </c>
      <c r="S2465" s="4">
        <f t="shared" ref="S2465:S2528" ca="1" si="382">(R2465+$A$21)/($A$21*R2465+1)</f>
        <v>0.76144918467704892</v>
      </c>
      <c r="W2465" s="246">
        <f t="shared" ca="1" si="375"/>
        <v>0.65747713568736887</v>
      </c>
      <c r="X2465" s="246">
        <f t="shared" ca="1" si="376"/>
        <v>-0.7572799742169718</v>
      </c>
      <c r="Y2465" s="246">
        <f t="shared" ca="1" si="377"/>
        <v>1.7200387931004981</v>
      </c>
      <c r="Z2465" s="4">
        <f t="shared" ca="1" si="378"/>
        <v>-0.44026912489102538</v>
      </c>
      <c r="AA2465" s="4">
        <f t="shared" ca="1" si="379"/>
        <v>-4.8876682601670988E-2</v>
      </c>
    </row>
    <row r="2466" spans="1:27" x14ac:dyDescent="0.25">
      <c r="A2466">
        <v>2434</v>
      </c>
      <c r="B2466" s="176">
        <f ca="1">OFFSET(InputPriceData!B$15,CalculationsAndCharts!$A2466+$A$11,0,1,1)</f>
        <v>38027</v>
      </c>
      <c r="C2466" s="3">
        <f ca="1">OFFSET(InputPriceData!G$15,CalculationsAndCharts!$A2466+$A$11,IF($C$7,8,0),1,1)</f>
        <v>27908100</v>
      </c>
      <c r="D2466" s="4">
        <f ca="1">OFFSET(InputPriceData!C$15,CalculationsAndCharts!$A2466+$A$11,IF($C$7,8,0),1,1)</f>
        <v>92.98</v>
      </c>
      <c r="E2466" s="4">
        <f ca="1">OFFSET(InputPriceData!D$15,CalculationsAndCharts!$A2466+$A$11,IF($C$7,8,0),1,1)</f>
        <v>93.68</v>
      </c>
      <c r="F2466" s="4">
        <f ca="1">OFFSET(InputPriceData!E$15,CalculationsAndCharts!$A2466+$A$11,IF($C$7,8,0),1,1)</f>
        <v>92.96</v>
      </c>
      <c r="G2466" s="4">
        <f ca="1">OFFSET(InputPriceData!F$15,CalculationsAndCharts!$A2466+$A$11,IF($C$7,8,0),1,1)</f>
        <v>93.44</v>
      </c>
      <c r="H2466" s="138"/>
      <c r="I2466" s="138"/>
      <c r="O2466" s="246">
        <f t="shared" ca="1" si="380"/>
        <v>-0.19859619652026533</v>
      </c>
      <c r="P2466" s="246">
        <f t="shared" ca="1" si="381"/>
        <v>-0.83241096675315895</v>
      </c>
      <c r="Q2466" s="246">
        <f t="shared" ref="Q2466:Q2529" ca="1" si="383">IF(ABS(P2466)&gt;(Q2467*0.991),ABS(P2466),(Q2467*0.991))</f>
        <v>1.7356597306765875</v>
      </c>
      <c r="R2466" s="4">
        <f t="shared" ref="R2466:R2529" ca="1" si="384">IF(Q2466&gt;0,P2466/Q2466,R2467)</f>
        <v>-0.47959340880062479</v>
      </c>
      <c r="S2466" s="4">
        <f t="shared" ca="1" si="382"/>
        <v>0.73967591558710299</v>
      </c>
      <c r="W2466" s="246">
        <f t="shared" ref="W2466:W2529" ca="1" si="385">$V$38*(G2466-2*G2467+G2468)+2*$V$36*W2467-$V$37*W2468</f>
        <v>-0.19859619652026533</v>
      </c>
      <c r="X2466" s="246">
        <f t="shared" ref="X2466:X2529" ca="1" si="386">$V$41*(W2466+W2467)/2+$V$42*X2467+$V$43*X2468</f>
        <v>-0.83241096675315895</v>
      </c>
      <c r="Y2466" s="246">
        <f t="shared" ref="Y2466:Y2529" ca="1" si="387">IF(ABS(X2466)&gt;(Y2467*0.991),ABS(X2466),(Y2467*0.991))</f>
        <v>1.7356597306765875</v>
      </c>
      <c r="Z2466" s="4">
        <f t="shared" ref="Z2466:Z2529" ca="1" si="388">IF(Y2466&gt;0,X2466/Y2466,Z2467)</f>
        <v>-0.47959340880062479</v>
      </c>
      <c r="AA2466" s="4">
        <f t="shared" ref="AA2466:AA2529" ca="1" si="389">(Z2466+$A$26)/($A$26*Z2466+1)</f>
        <v>-9.8486870349912686E-2</v>
      </c>
    </row>
    <row r="2467" spans="1:27" x14ac:dyDescent="0.25">
      <c r="A2467">
        <v>2435</v>
      </c>
      <c r="B2467" s="176">
        <f ca="1">OFFSET(InputPriceData!B$15,CalculationsAndCharts!$A2467+$A$11,0,1,1)</f>
        <v>38026</v>
      </c>
      <c r="C2467" s="3">
        <f ca="1">OFFSET(InputPriceData!G$15,CalculationsAndCharts!$A2467+$A$11,IF($C$7,8,0),1,1)</f>
        <v>24851300</v>
      </c>
      <c r="D2467" s="4">
        <f ca="1">OFFSET(InputPriceData!C$15,CalculationsAndCharts!$A2467+$A$11,IF($C$7,8,0),1,1)</f>
        <v>93.29</v>
      </c>
      <c r="E2467" s="4">
        <f ca="1">OFFSET(InputPriceData!D$15,CalculationsAndCharts!$A2467+$A$11,IF($C$7,8,0),1,1)</f>
        <v>93.46</v>
      </c>
      <c r="F2467" s="4">
        <f ca="1">OFFSET(InputPriceData!E$15,CalculationsAndCharts!$A2467+$A$11,IF($C$7,8,0),1,1)</f>
        <v>92.99</v>
      </c>
      <c r="G2467" s="4">
        <f ca="1">OFFSET(InputPriceData!F$15,CalculationsAndCharts!$A2467+$A$11,IF($C$7,8,0),1,1)</f>
        <v>93.14</v>
      </c>
      <c r="H2467" s="138"/>
      <c r="I2467" s="138"/>
      <c r="O2467" s="246">
        <f t="shared" ca="1" si="380"/>
        <v>-0.40165646099630847</v>
      </c>
      <c r="P2467" s="246">
        <f t="shared" ca="1" si="381"/>
        <v>-0.81873417844169349</v>
      </c>
      <c r="Q2467" s="246">
        <f t="shared" ca="1" si="383"/>
        <v>1.7514225334778886</v>
      </c>
      <c r="R2467" s="4">
        <f t="shared" ca="1" si="384"/>
        <v>-0.46746810823307811</v>
      </c>
      <c r="S2467" s="4">
        <f t="shared" ca="1" si="382"/>
        <v>0.74667321590258151</v>
      </c>
      <c r="W2467" s="246">
        <f t="shared" ca="1" si="385"/>
        <v>-0.40165646099630847</v>
      </c>
      <c r="X2467" s="246">
        <f t="shared" ca="1" si="386"/>
        <v>-0.81873417844169349</v>
      </c>
      <c r="Y2467" s="246">
        <f t="shared" ca="1" si="387"/>
        <v>1.7514225334778886</v>
      </c>
      <c r="Z2467" s="4">
        <f t="shared" ca="1" si="388"/>
        <v>-0.46746810823307811</v>
      </c>
      <c r="AA2467" s="4">
        <f t="shared" ca="1" si="389"/>
        <v>-8.2985300878141044E-2</v>
      </c>
    </row>
    <row r="2468" spans="1:27" x14ac:dyDescent="0.25">
      <c r="A2468">
        <v>2436</v>
      </c>
      <c r="B2468" s="176">
        <f ca="1">OFFSET(InputPriceData!B$15,CalculationsAndCharts!$A2468+$A$11,0,1,1)</f>
        <v>38023</v>
      </c>
      <c r="C2468" s="3">
        <f ca="1">OFFSET(InputPriceData!G$15,CalculationsAndCharts!$A2468+$A$11,IF($C$7,8,0),1,1)</f>
        <v>37216000</v>
      </c>
      <c r="D2468" s="4">
        <f ca="1">OFFSET(InputPriceData!C$15,CalculationsAndCharts!$A2468+$A$11,IF($C$7,8,0),1,1)</f>
        <v>92.28</v>
      </c>
      <c r="E2468" s="4">
        <f ca="1">OFFSET(InputPriceData!D$15,CalculationsAndCharts!$A2468+$A$11,IF($C$7,8,0),1,1)</f>
        <v>93.32</v>
      </c>
      <c r="F2468" s="4">
        <f ca="1">OFFSET(InputPriceData!E$15,CalculationsAndCharts!$A2468+$A$11,IF($C$7,8,0),1,1)</f>
        <v>92.1</v>
      </c>
      <c r="G2468" s="4">
        <f ca="1">OFFSET(InputPriceData!F$15,CalculationsAndCharts!$A2468+$A$11,IF($C$7,8,0),1,1)</f>
        <v>93.12</v>
      </c>
      <c r="H2468" s="138"/>
      <c r="I2468" s="138"/>
      <c r="O2468" s="246">
        <f t="shared" ca="1" si="380"/>
        <v>-0.329892928335354</v>
      </c>
      <c r="P2468" s="246">
        <f t="shared" ca="1" si="381"/>
        <v>-0.7335126198890769</v>
      </c>
      <c r="Q2468" s="246">
        <f t="shared" ca="1" si="383"/>
        <v>1.7673284898868704</v>
      </c>
      <c r="R2468" s="4">
        <f t="shared" ca="1" si="384"/>
        <v>-0.41504034144553981</v>
      </c>
      <c r="S2468" s="4">
        <f t="shared" ca="1" si="382"/>
        <v>0.77412252969536444</v>
      </c>
      <c r="W2468" s="246">
        <f t="shared" ca="1" si="385"/>
        <v>-0.329892928335354</v>
      </c>
      <c r="X2468" s="246">
        <f t="shared" ca="1" si="386"/>
        <v>-0.7335126198890769</v>
      </c>
      <c r="Y2468" s="246">
        <f t="shared" ca="1" si="387"/>
        <v>1.7673284898868704</v>
      </c>
      <c r="Z2468" s="4">
        <f t="shared" ca="1" si="388"/>
        <v>-0.41504034144553981</v>
      </c>
      <c r="AA2468" s="4">
        <f t="shared" ca="1" si="389"/>
        <v>-1.803433148434095E-2</v>
      </c>
    </row>
    <row r="2469" spans="1:27" x14ac:dyDescent="0.25">
      <c r="A2469">
        <v>2437</v>
      </c>
      <c r="B2469" s="176">
        <f ca="1">OFFSET(InputPriceData!B$15,CalculationsAndCharts!$A2469+$A$11,0,1,1)</f>
        <v>38022</v>
      </c>
      <c r="C2469" s="3">
        <f ca="1">OFFSET(InputPriceData!G$15,CalculationsAndCharts!$A2469+$A$11,IF($C$7,8,0),1,1)</f>
        <v>37226800</v>
      </c>
      <c r="D2469" s="4">
        <f ca="1">OFFSET(InputPriceData!C$15,CalculationsAndCharts!$A2469+$A$11,IF($C$7,8,0),1,1)</f>
        <v>92.08</v>
      </c>
      <c r="E2469" s="4">
        <f ca="1">OFFSET(InputPriceData!D$15,CalculationsAndCharts!$A2469+$A$11,IF($C$7,8,0),1,1)</f>
        <v>92.38</v>
      </c>
      <c r="F2469" s="4">
        <f ca="1">OFFSET(InputPriceData!E$15,CalculationsAndCharts!$A2469+$A$11,IF($C$7,8,0),1,1)</f>
        <v>91.76</v>
      </c>
      <c r="G2469" s="4">
        <f ca="1">OFFSET(InputPriceData!F$15,CalculationsAndCharts!$A2469+$A$11,IF($C$7,8,0),1,1)</f>
        <v>92.09</v>
      </c>
      <c r="H2469" s="138"/>
      <c r="I2469" s="138"/>
      <c r="O2469" s="246">
        <f t="shared" ca="1" si="380"/>
        <v>-1.3071929567835621</v>
      </c>
      <c r="P2469" s="246">
        <f t="shared" ca="1" si="381"/>
        <v>-0.55532121148767866</v>
      </c>
      <c r="Q2469" s="246">
        <f t="shared" ca="1" si="383"/>
        <v>1.7833788999867513</v>
      </c>
      <c r="R2469" s="4">
        <f t="shared" ca="1" si="384"/>
        <v>-0.31138711548723835</v>
      </c>
      <c r="S2469" s="4">
        <f t="shared" ca="1" si="382"/>
        <v>0.81780004064413181</v>
      </c>
      <c r="W2469" s="246">
        <f t="shared" ca="1" si="385"/>
        <v>-1.3071929567835621</v>
      </c>
      <c r="X2469" s="246">
        <f t="shared" ca="1" si="386"/>
        <v>-0.55532121148767866</v>
      </c>
      <c r="Y2469" s="246">
        <f t="shared" ca="1" si="387"/>
        <v>1.7833788999867513</v>
      </c>
      <c r="Z2469" s="4">
        <f t="shared" ca="1" si="388"/>
        <v>-0.31138711548723835</v>
      </c>
      <c r="AA2469" s="4">
        <f t="shared" ca="1" si="389"/>
        <v>0.10122037243293604</v>
      </c>
    </row>
    <row r="2470" spans="1:27" x14ac:dyDescent="0.25">
      <c r="A2470">
        <v>2438</v>
      </c>
      <c r="B2470" s="176">
        <f ca="1">OFFSET(InputPriceData!B$15,CalculationsAndCharts!$A2470+$A$11,0,1,1)</f>
        <v>38021</v>
      </c>
      <c r="C2470" s="3">
        <f ca="1">OFFSET(InputPriceData!G$15,CalculationsAndCharts!$A2470+$A$11,IF($C$7,8,0),1,1)</f>
        <v>39332600</v>
      </c>
      <c r="D2470" s="4">
        <f ca="1">OFFSET(InputPriceData!C$15,CalculationsAndCharts!$A2470+$A$11,IF($C$7,8,0),1,1)</f>
        <v>92.1</v>
      </c>
      <c r="E2470" s="4">
        <f ca="1">OFFSET(InputPriceData!D$15,CalculationsAndCharts!$A2470+$A$11,IF($C$7,8,0),1,1)</f>
        <v>92.54</v>
      </c>
      <c r="F2470" s="4">
        <f ca="1">OFFSET(InputPriceData!E$15,CalculationsAndCharts!$A2470+$A$11,IF($C$7,8,0),1,1)</f>
        <v>91.77</v>
      </c>
      <c r="G2470" s="4">
        <f ca="1">OFFSET(InputPriceData!F$15,CalculationsAndCharts!$A2470+$A$11,IF($C$7,8,0),1,1)</f>
        <v>91.82</v>
      </c>
      <c r="H2470" s="138"/>
      <c r="I2470" s="138"/>
      <c r="O2470" s="246">
        <f t="shared" ca="1" si="380"/>
        <v>-1.5777008061329512</v>
      </c>
      <c r="P2470" s="246">
        <f t="shared" ca="1" si="381"/>
        <v>-0.3099023847302193</v>
      </c>
      <c r="Q2470" s="246">
        <f t="shared" ca="1" si="383"/>
        <v>1.7995750756677611</v>
      </c>
      <c r="R2470" s="4">
        <f t="shared" ca="1" si="384"/>
        <v>-0.17220864465197433</v>
      </c>
      <c r="S2470" s="4">
        <f t="shared" ca="1" si="382"/>
        <v>0.86127908956025845</v>
      </c>
      <c r="W2470" s="246">
        <f t="shared" ca="1" si="385"/>
        <v>-1.5777008061329512</v>
      </c>
      <c r="X2470" s="246">
        <f t="shared" ca="1" si="386"/>
        <v>-0.3099023847302193</v>
      </c>
      <c r="Y2470" s="246">
        <f t="shared" ca="1" si="387"/>
        <v>1.7995750756677611</v>
      </c>
      <c r="Z2470" s="4">
        <f t="shared" ca="1" si="388"/>
        <v>-0.17220864465197433</v>
      </c>
      <c r="AA2470" s="4">
        <f t="shared" ca="1" si="389"/>
        <v>0.24464322674869721</v>
      </c>
    </row>
    <row r="2471" spans="1:27" x14ac:dyDescent="0.25">
      <c r="A2471">
        <v>2439</v>
      </c>
      <c r="B2471" s="176">
        <f ca="1">OFFSET(InputPriceData!B$15,CalculationsAndCharts!$A2471+$A$11,0,1,1)</f>
        <v>38020</v>
      </c>
      <c r="C2471" s="3">
        <f ca="1">OFFSET(InputPriceData!G$15,CalculationsAndCharts!$A2471+$A$11,IF($C$7,8,0),1,1)</f>
        <v>25093500</v>
      </c>
      <c r="D2471" s="4">
        <f ca="1">OFFSET(InputPriceData!C$15,CalculationsAndCharts!$A2471+$A$11,IF($C$7,8,0),1,1)</f>
        <v>92.54</v>
      </c>
      <c r="E2471" s="4">
        <f ca="1">OFFSET(InputPriceData!D$15,CalculationsAndCharts!$A2471+$A$11,IF($C$7,8,0),1,1)</f>
        <v>92.86</v>
      </c>
      <c r="F2471" s="4">
        <f ca="1">OFFSET(InputPriceData!E$15,CalculationsAndCharts!$A2471+$A$11,IF($C$7,8,0),1,1)</f>
        <v>92.29</v>
      </c>
      <c r="G2471" s="4">
        <f ca="1">OFFSET(InputPriceData!F$15,CalculationsAndCharts!$A2471+$A$11,IF($C$7,8,0),1,1)</f>
        <v>92.57</v>
      </c>
      <c r="H2471" s="138"/>
      <c r="I2471" s="138"/>
      <c r="O2471" s="246">
        <f t="shared" ca="1" si="380"/>
        <v>-0.80321872483167989</v>
      </c>
      <c r="P2471" s="246">
        <f t="shared" ca="1" si="381"/>
        <v>-6.6763469780004442E-2</v>
      </c>
      <c r="Q2471" s="246">
        <f t="shared" ca="1" si="383"/>
        <v>1.8159183407343704</v>
      </c>
      <c r="R2471" s="4">
        <f t="shared" ca="1" si="384"/>
        <v>-3.6765678435190435E-2</v>
      </c>
      <c r="S2471" s="4">
        <f t="shared" ca="1" si="382"/>
        <v>0.89277546775074523</v>
      </c>
      <c r="W2471" s="246">
        <f t="shared" ca="1" si="385"/>
        <v>-0.80321872483167989</v>
      </c>
      <c r="X2471" s="246">
        <f t="shared" ca="1" si="386"/>
        <v>-6.6763469780004442E-2</v>
      </c>
      <c r="Y2471" s="246">
        <f t="shared" ca="1" si="387"/>
        <v>1.8159183407343704</v>
      </c>
      <c r="Z2471" s="4">
        <f t="shared" ca="1" si="388"/>
        <v>-3.6765678435190435E-2</v>
      </c>
      <c r="AA2471" s="4">
        <f t="shared" ca="1" si="389"/>
        <v>0.36865587490480722</v>
      </c>
    </row>
    <row r="2472" spans="1:27" x14ac:dyDescent="0.25">
      <c r="A2472">
        <v>2440</v>
      </c>
      <c r="B2472" s="176">
        <f ca="1">OFFSET(InputPriceData!B$15,CalculationsAndCharts!$A2472+$A$11,0,1,1)</f>
        <v>38019</v>
      </c>
      <c r="C2472" s="3">
        <f ca="1">OFFSET(InputPriceData!G$15,CalculationsAndCharts!$A2472+$A$11,IF($C$7,8,0),1,1)</f>
        <v>38832400</v>
      </c>
      <c r="D2472" s="4">
        <f ca="1">OFFSET(InputPriceData!C$15,CalculationsAndCharts!$A2472+$A$11,IF($C$7,8,0),1,1)</f>
        <v>92.51</v>
      </c>
      <c r="E2472" s="4">
        <f ca="1">OFFSET(InputPriceData!D$15,CalculationsAndCharts!$A2472+$A$11,IF($C$7,8,0),1,1)</f>
        <v>93.31</v>
      </c>
      <c r="F2472" s="4">
        <f ca="1">OFFSET(InputPriceData!E$15,CalculationsAndCharts!$A2472+$A$11,IF($C$7,8,0),1,1)</f>
        <v>92.04</v>
      </c>
      <c r="G2472" s="4">
        <f ca="1">OFFSET(InputPriceData!F$15,CalculationsAndCharts!$A2472+$A$11,IF($C$7,8,0),1,1)</f>
        <v>92.73</v>
      </c>
      <c r="H2472" s="138"/>
      <c r="I2472" s="138"/>
      <c r="O2472" s="246">
        <f t="shared" ca="1" si="380"/>
        <v>-0.57220950868270659</v>
      </c>
      <c r="P2472" s="246">
        <f t="shared" ca="1" si="381"/>
        <v>0.17391058916815011</v>
      </c>
      <c r="Q2472" s="246">
        <f t="shared" ca="1" si="383"/>
        <v>1.8324100310134919</v>
      </c>
      <c r="R2472" s="4">
        <f t="shared" ca="1" si="384"/>
        <v>9.4908118938838978E-2</v>
      </c>
      <c r="S2472" s="4">
        <f t="shared" ca="1" si="382"/>
        <v>0.91661346514500763</v>
      </c>
      <c r="W2472" s="246">
        <f t="shared" ca="1" si="385"/>
        <v>-0.57220950868270659</v>
      </c>
      <c r="X2472" s="246">
        <f t="shared" ca="1" si="386"/>
        <v>0.17391058916815011</v>
      </c>
      <c r="Y2472" s="246">
        <f t="shared" ca="1" si="387"/>
        <v>1.8324100310134919</v>
      </c>
      <c r="Z2472" s="4">
        <f t="shared" ca="1" si="388"/>
        <v>9.4908118938838978E-2</v>
      </c>
      <c r="AA2472" s="4">
        <f t="shared" ca="1" si="389"/>
        <v>0.47680697760237711</v>
      </c>
    </row>
    <row r="2473" spans="1:27" x14ac:dyDescent="0.25">
      <c r="A2473">
        <v>2441</v>
      </c>
      <c r="B2473" s="176">
        <f ca="1">OFFSET(InputPriceData!B$15,CalculationsAndCharts!$A2473+$A$11,0,1,1)</f>
        <v>38016</v>
      </c>
      <c r="C2473" s="3">
        <f ca="1">OFFSET(InputPriceData!G$15,CalculationsAndCharts!$A2473+$A$11,IF($C$7,8,0),1,1)</f>
        <v>30984400</v>
      </c>
      <c r="D2473" s="4">
        <f ca="1">OFFSET(InputPriceData!C$15,CalculationsAndCharts!$A2473+$A$11,IF($C$7,8,0),1,1)</f>
        <v>92.36</v>
      </c>
      <c r="E2473" s="4">
        <f ca="1">OFFSET(InputPriceData!D$15,CalculationsAndCharts!$A2473+$A$11,IF($C$7,8,0),1,1)</f>
        <v>92.53</v>
      </c>
      <c r="F2473" s="4">
        <f ca="1">OFFSET(InputPriceData!E$15,CalculationsAndCharts!$A2473+$A$11,IF($C$7,8,0),1,1)</f>
        <v>92.01</v>
      </c>
      <c r="G2473" s="4">
        <f ca="1">OFFSET(InputPriceData!F$15,CalculationsAndCharts!$A2473+$A$11,IF($C$7,8,0),1,1)</f>
        <v>92.33</v>
      </c>
      <c r="H2473" s="138"/>
      <c r="I2473" s="138"/>
      <c r="O2473" s="246">
        <f t="shared" ca="1" si="380"/>
        <v>-0.90428312134525135</v>
      </c>
      <c r="P2473" s="246">
        <f t="shared" ca="1" si="381"/>
        <v>0.44303009748646049</v>
      </c>
      <c r="Q2473" s="246">
        <f t="shared" ca="1" si="383"/>
        <v>1.8490514944636649</v>
      </c>
      <c r="R2473" s="4">
        <f t="shared" ca="1" si="384"/>
        <v>0.23959857192347453</v>
      </c>
      <c r="S2473" s="4">
        <f t="shared" ca="1" si="382"/>
        <v>0.93744840314297562</v>
      </c>
      <c r="W2473" s="246">
        <f t="shared" ca="1" si="385"/>
        <v>-0.90428312134525135</v>
      </c>
      <c r="X2473" s="246">
        <f t="shared" ca="1" si="386"/>
        <v>0.44303009748646049</v>
      </c>
      <c r="Y2473" s="246">
        <f t="shared" ca="1" si="387"/>
        <v>1.8490514944636649</v>
      </c>
      <c r="Z2473" s="4">
        <f t="shared" ca="1" si="388"/>
        <v>0.23959857192347453</v>
      </c>
      <c r="AA2473" s="4">
        <f t="shared" ca="1" si="389"/>
        <v>0.58366084951125874</v>
      </c>
    </row>
    <row r="2474" spans="1:27" x14ac:dyDescent="0.25">
      <c r="A2474">
        <v>2442</v>
      </c>
      <c r="B2474" s="176">
        <f ca="1">OFFSET(InputPriceData!B$15,CalculationsAndCharts!$A2474+$A$11,0,1,1)</f>
        <v>38015</v>
      </c>
      <c r="C2474" s="3">
        <f ca="1">OFFSET(InputPriceData!G$15,CalculationsAndCharts!$A2474+$A$11,IF($C$7,8,0),1,1)</f>
        <v>60117100</v>
      </c>
      <c r="D2474" s="4">
        <f ca="1">OFFSET(InputPriceData!C$15,CalculationsAndCharts!$A2474+$A$11,IF($C$7,8,0),1,1)</f>
        <v>92.4</v>
      </c>
      <c r="E2474" s="4">
        <f ca="1">OFFSET(InputPriceData!D$15,CalculationsAndCharts!$A2474+$A$11,IF($C$7,8,0),1,1)</f>
        <v>92.63</v>
      </c>
      <c r="F2474" s="4">
        <f ca="1">OFFSET(InputPriceData!E$15,CalculationsAndCharts!$A2474+$A$11,IF($C$7,8,0),1,1)</f>
        <v>91.58</v>
      </c>
      <c r="G2474" s="4">
        <f ca="1">OFFSET(InputPriceData!F$15,CalculationsAndCharts!$A2474+$A$11,IF($C$7,8,0),1,1)</f>
        <v>92.33</v>
      </c>
      <c r="H2474" s="138"/>
      <c r="I2474" s="138"/>
      <c r="O2474" s="246">
        <f t="shared" ca="1" si="380"/>
        <v>-0.84697137392841515</v>
      </c>
      <c r="P2474" s="246">
        <f t="shared" ca="1" si="381"/>
        <v>0.71712081461065069</v>
      </c>
      <c r="Q2474" s="246">
        <f t="shared" ca="1" si="383"/>
        <v>1.8658440912852321</v>
      </c>
      <c r="R2474" s="4">
        <f t="shared" ca="1" si="384"/>
        <v>0.38434123084565069</v>
      </c>
      <c r="S2474" s="4">
        <f t="shared" ca="1" si="382"/>
        <v>0.95425696427307716</v>
      </c>
      <c r="W2474" s="246">
        <f t="shared" ca="1" si="385"/>
        <v>-0.84697137392841515</v>
      </c>
      <c r="X2474" s="246">
        <f t="shared" ca="1" si="386"/>
        <v>0.71712081461065069</v>
      </c>
      <c r="Y2474" s="246">
        <f t="shared" ca="1" si="387"/>
        <v>1.8658440912852321</v>
      </c>
      <c r="Z2474" s="4">
        <f t="shared" ca="1" si="388"/>
        <v>0.38434123084565069</v>
      </c>
      <c r="AA2474" s="4">
        <f t="shared" ca="1" si="389"/>
        <v>0.67982701080732766</v>
      </c>
    </row>
    <row r="2475" spans="1:27" x14ac:dyDescent="0.25">
      <c r="A2475">
        <v>2443</v>
      </c>
      <c r="B2475" s="176">
        <f ca="1">OFFSET(InputPriceData!B$15,CalculationsAndCharts!$A2475+$A$11,0,1,1)</f>
        <v>38014</v>
      </c>
      <c r="C2475" s="3">
        <f ca="1">OFFSET(InputPriceData!G$15,CalculationsAndCharts!$A2475+$A$11,IF($C$7,8,0),1,1)</f>
        <v>52621300</v>
      </c>
      <c r="D2475" s="4">
        <f ca="1">OFFSET(InputPriceData!C$15,CalculationsAndCharts!$A2475+$A$11,IF($C$7,8,0),1,1)</f>
        <v>93.55</v>
      </c>
      <c r="E2475" s="4">
        <f ca="1">OFFSET(InputPriceData!D$15,CalculationsAndCharts!$A2475+$A$11,IF($C$7,8,0),1,1)</f>
        <v>93.79</v>
      </c>
      <c r="F2475" s="4">
        <f ca="1">OFFSET(InputPriceData!E$15,CalculationsAndCharts!$A2475+$A$11,IF($C$7,8,0),1,1)</f>
        <v>91.89</v>
      </c>
      <c r="G2475" s="4">
        <f ca="1">OFFSET(InputPriceData!F$15,CalculationsAndCharts!$A2475+$A$11,IF($C$7,8,0),1,1)</f>
        <v>92.24</v>
      </c>
      <c r="H2475" s="138"/>
      <c r="I2475" s="138"/>
      <c r="O2475" s="246">
        <f t="shared" ca="1" si="380"/>
        <v>-0.87672015657002067</v>
      </c>
      <c r="P2475" s="246">
        <f t="shared" ca="1" si="381"/>
        <v>0.94826716570325731</v>
      </c>
      <c r="Q2475" s="246">
        <f t="shared" ca="1" si="383"/>
        <v>1.8827891940315158</v>
      </c>
      <c r="R2475" s="4">
        <f t="shared" ca="1" si="384"/>
        <v>0.50365020614590605</v>
      </c>
      <c r="S2475" s="4">
        <f t="shared" ca="1" si="382"/>
        <v>0.96584635976505673</v>
      </c>
      <c r="W2475" s="246">
        <f t="shared" ca="1" si="385"/>
        <v>-0.87672015657002067</v>
      </c>
      <c r="X2475" s="246">
        <f t="shared" ca="1" si="386"/>
        <v>0.94826716570325731</v>
      </c>
      <c r="Y2475" s="246">
        <f t="shared" ca="1" si="387"/>
        <v>1.8827891940315158</v>
      </c>
      <c r="Z2475" s="4">
        <f t="shared" ca="1" si="388"/>
        <v>0.50365020614590605</v>
      </c>
      <c r="AA2475" s="4">
        <f t="shared" ca="1" si="389"/>
        <v>0.75212669928817455</v>
      </c>
    </row>
    <row r="2476" spans="1:27" x14ac:dyDescent="0.25">
      <c r="A2476">
        <v>2444</v>
      </c>
      <c r="B2476" s="176">
        <f ca="1">OFFSET(InputPriceData!B$15,CalculationsAndCharts!$A2476+$A$11,0,1,1)</f>
        <v>38013</v>
      </c>
      <c r="C2476" s="3">
        <f ca="1">OFFSET(InputPriceData!G$15,CalculationsAndCharts!$A2476+$A$11,IF($C$7,8,0),1,1)</f>
        <v>35322800</v>
      </c>
      <c r="D2476" s="4">
        <f ca="1">OFFSET(InputPriceData!C$15,CalculationsAndCharts!$A2476+$A$11,IF($C$7,8,0),1,1)</f>
        <v>94.18</v>
      </c>
      <c r="E2476" s="4">
        <f ca="1">OFFSET(InputPriceData!D$15,CalculationsAndCharts!$A2476+$A$11,IF($C$7,8,0),1,1)</f>
        <v>94.79</v>
      </c>
      <c r="F2476" s="4">
        <f ca="1">OFFSET(InputPriceData!E$15,CalculationsAndCharts!$A2476+$A$11,IF($C$7,8,0),1,1)</f>
        <v>93.29</v>
      </c>
      <c r="G2476" s="4">
        <f ca="1">OFFSET(InputPriceData!F$15,CalculationsAndCharts!$A2476+$A$11,IF($C$7,8,0),1,1)</f>
        <v>93.31</v>
      </c>
      <c r="H2476" s="138"/>
      <c r="I2476" s="138"/>
      <c r="O2476" s="246">
        <f t="shared" ca="1" si="380"/>
        <v>0.30588410287687884</v>
      </c>
      <c r="P2476" s="246">
        <f t="shared" ca="1" si="381"/>
        <v>1.085670756840905</v>
      </c>
      <c r="Q2476" s="246">
        <f t="shared" ca="1" si="383"/>
        <v>1.8998881877210048</v>
      </c>
      <c r="R2476" s="4">
        <f t="shared" ca="1" si="384"/>
        <v>0.5714392898790599</v>
      </c>
      <c r="S2476" s="4">
        <f t="shared" ca="1" si="382"/>
        <v>0.97169900131842613</v>
      </c>
      <c r="W2476" s="246">
        <f t="shared" ca="1" si="385"/>
        <v>0.30588410287687884</v>
      </c>
      <c r="X2476" s="246">
        <f t="shared" ca="1" si="386"/>
        <v>1.085670756840905</v>
      </c>
      <c r="Y2476" s="246">
        <f t="shared" ca="1" si="387"/>
        <v>1.8998881877210048</v>
      </c>
      <c r="Z2476" s="4">
        <f t="shared" ca="1" si="388"/>
        <v>0.5714392898790599</v>
      </c>
      <c r="AA2476" s="4">
        <f t="shared" ca="1" si="389"/>
        <v>0.79070363939808741</v>
      </c>
    </row>
    <row r="2477" spans="1:27" x14ac:dyDescent="0.25">
      <c r="A2477">
        <v>2445</v>
      </c>
      <c r="B2477" s="176">
        <f ca="1">OFFSET(InputPriceData!B$15,CalculationsAndCharts!$A2477+$A$11,0,1,1)</f>
        <v>38012</v>
      </c>
      <c r="C2477" s="3">
        <f ca="1">OFFSET(InputPriceData!G$15,CalculationsAndCharts!$A2477+$A$11,IF($C$7,8,0),1,1)</f>
        <v>30460600</v>
      </c>
      <c r="D2477" s="4">
        <f ca="1">OFFSET(InputPriceData!C$15,CalculationsAndCharts!$A2477+$A$11,IF($C$7,8,0),1,1)</f>
        <v>93.07</v>
      </c>
      <c r="E2477" s="4">
        <f ca="1">OFFSET(InputPriceData!D$15,CalculationsAndCharts!$A2477+$A$11,IF($C$7,8,0),1,1)</f>
        <v>94.32</v>
      </c>
      <c r="F2477" s="4">
        <f ca="1">OFFSET(InputPriceData!E$15,CalculationsAndCharts!$A2477+$A$11,IF($C$7,8,0),1,1)</f>
        <v>93.06</v>
      </c>
      <c r="G2477" s="4">
        <f ca="1">OFFSET(InputPriceData!F$15,CalculationsAndCharts!$A2477+$A$11,IF($C$7,8,0),1,1)</f>
        <v>94.27</v>
      </c>
      <c r="H2477" s="138"/>
      <c r="I2477" s="138"/>
      <c r="O2477" s="246">
        <f t="shared" ca="1" si="380"/>
        <v>1.4827157897687677</v>
      </c>
      <c r="P2477" s="246">
        <f t="shared" ca="1" si="381"/>
        <v>1.1309941112019808</v>
      </c>
      <c r="Q2477" s="246">
        <f t="shared" ca="1" si="383"/>
        <v>1.9171424699505599</v>
      </c>
      <c r="R2477" s="4">
        <f t="shared" ca="1" si="384"/>
        <v>0.58993743497380624</v>
      </c>
      <c r="S2477" s="4">
        <f t="shared" ca="1" si="382"/>
        <v>0.97321504590213015</v>
      </c>
      <c r="W2477" s="246">
        <f t="shared" ca="1" si="385"/>
        <v>1.4827157897687677</v>
      </c>
      <c r="X2477" s="246">
        <f t="shared" ca="1" si="386"/>
        <v>1.1309941112019808</v>
      </c>
      <c r="Y2477" s="246">
        <f t="shared" ca="1" si="387"/>
        <v>1.9171424699505599</v>
      </c>
      <c r="Z2477" s="4">
        <f t="shared" ca="1" si="388"/>
        <v>0.58993743497380624</v>
      </c>
      <c r="AA2477" s="4">
        <f t="shared" ca="1" si="389"/>
        <v>0.80093647185950068</v>
      </c>
    </row>
    <row r="2478" spans="1:27" x14ac:dyDescent="0.25">
      <c r="A2478">
        <v>2446</v>
      </c>
      <c r="B2478" s="176">
        <f ca="1">OFFSET(InputPriceData!B$15,CalculationsAndCharts!$A2478+$A$11,0,1,1)</f>
        <v>38009</v>
      </c>
      <c r="C2478" s="3">
        <f ca="1">OFFSET(InputPriceData!G$15,CalculationsAndCharts!$A2478+$A$11,IF($C$7,8,0),1,1)</f>
        <v>44245300</v>
      </c>
      <c r="D2478" s="4">
        <f ca="1">OFFSET(InputPriceData!C$15,CalculationsAndCharts!$A2478+$A$11,IF($C$7,8,0),1,1)</f>
        <v>93.56</v>
      </c>
      <c r="E2478" s="4">
        <f ca="1">OFFSET(InputPriceData!D$15,CalculationsAndCharts!$A2478+$A$11,IF($C$7,8,0),1,1)</f>
        <v>93.86</v>
      </c>
      <c r="F2478" s="4">
        <f ca="1">OFFSET(InputPriceData!E$15,CalculationsAndCharts!$A2478+$A$11,IF($C$7,8,0),1,1)</f>
        <v>92.71</v>
      </c>
      <c r="G2478" s="4">
        <f ca="1">OFFSET(InputPriceData!F$15,CalculationsAndCharts!$A2478+$A$11,IF($C$7,8,0),1,1)</f>
        <v>93.1</v>
      </c>
      <c r="H2478" s="138"/>
      <c r="I2478" s="138"/>
      <c r="O2478" s="246">
        <f t="shared" ca="1" si="380"/>
        <v>0.53797947876125507</v>
      </c>
      <c r="P2478" s="246">
        <f t="shared" ca="1" si="381"/>
        <v>1.1725034926180085</v>
      </c>
      <c r="Q2478" s="246">
        <f t="shared" ca="1" si="383"/>
        <v>1.9345534510096467</v>
      </c>
      <c r="R2478" s="4">
        <f t="shared" ca="1" si="384"/>
        <v>0.6060848264523665</v>
      </c>
      <c r="S2478" s="4">
        <f t="shared" ca="1" si="382"/>
        <v>0.97451173063074781</v>
      </c>
      <c r="W2478" s="246">
        <f t="shared" ca="1" si="385"/>
        <v>0.53797947876125507</v>
      </c>
      <c r="X2478" s="246">
        <f t="shared" ca="1" si="386"/>
        <v>1.1725034926180085</v>
      </c>
      <c r="Y2478" s="246">
        <f t="shared" ca="1" si="387"/>
        <v>1.9345534510096467</v>
      </c>
      <c r="Z2478" s="4">
        <f t="shared" ca="1" si="388"/>
        <v>0.6060848264523665</v>
      </c>
      <c r="AA2478" s="4">
        <f t="shared" ca="1" si="389"/>
        <v>0.80976927761618178</v>
      </c>
    </row>
    <row r="2479" spans="1:27" x14ac:dyDescent="0.25">
      <c r="A2479">
        <v>2447</v>
      </c>
      <c r="B2479" s="176">
        <f ca="1">OFFSET(InputPriceData!B$15,CalculationsAndCharts!$A2479+$A$11,0,1,1)</f>
        <v>38008</v>
      </c>
      <c r="C2479" s="3">
        <f ca="1">OFFSET(InputPriceData!G$15,CalculationsAndCharts!$A2479+$A$11,IF($C$7,8,0),1,1)</f>
        <v>29888500</v>
      </c>
      <c r="D2479" s="4">
        <f ca="1">OFFSET(InputPriceData!C$15,CalculationsAndCharts!$A2479+$A$11,IF($C$7,8,0),1,1)</f>
        <v>93.68</v>
      </c>
      <c r="E2479" s="4">
        <f ca="1">OFFSET(InputPriceData!D$15,CalculationsAndCharts!$A2479+$A$11,IF($C$7,8,0),1,1)</f>
        <v>93.87</v>
      </c>
      <c r="F2479" s="4">
        <f ca="1">OFFSET(InputPriceData!E$15,CalculationsAndCharts!$A2479+$A$11,IF($C$7,8,0),1,1)</f>
        <v>93.22</v>
      </c>
      <c r="G2479" s="4">
        <f ca="1">OFFSET(InputPriceData!F$15,CalculationsAndCharts!$A2479+$A$11,IF($C$7,8,0),1,1)</f>
        <v>93.4</v>
      </c>
      <c r="H2479" s="138"/>
      <c r="I2479" s="138"/>
      <c r="O2479" s="246">
        <f t="shared" ca="1" si="380"/>
        <v>1.0418802469739168</v>
      </c>
      <c r="P2479" s="246">
        <f t="shared" ca="1" si="381"/>
        <v>1.2172494215803558</v>
      </c>
      <c r="Q2479" s="246">
        <f t="shared" ca="1" si="383"/>
        <v>1.9521225539956071</v>
      </c>
      <c r="R2479" s="4">
        <f t="shared" ca="1" si="384"/>
        <v>0.62355174324936102</v>
      </c>
      <c r="S2479" s="4">
        <f t="shared" ca="1" si="382"/>
        <v>0.97588719676664482</v>
      </c>
      <c r="W2479" s="246">
        <f t="shared" ca="1" si="385"/>
        <v>1.0418802469739168</v>
      </c>
      <c r="X2479" s="246">
        <f t="shared" ca="1" si="386"/>
        <v>1.2172494215803558</v>
      </c>
      <c r="Y2479" s="246">
        <f t="shared" ca="1" si="387"/>
        <v>1.9521225539956071</v>
      </c>
      <c r="Z2479" s="4">
        <f t="shared" ca="1" si="388"/>
        <v>0.62355174324936102</v>
      </c>
      <c r="AA2479" s="4">
        <f t="shared" ca="1" si="389"/>
        <v>0.81922105617544783</v>
      </c>
    </row>
    <row r="2480" spans="1:27" x14ac:dyDescent="0.25">
      <c r="A2480">
        <v>2448</v>
      </c>
      <c r="B2480" s="176">
        <f ca="1">OFFSET(InputPriceData!B$15,CalculationsAndCharts!$A2480+$A$11,0,1,1)</f>
        <v>38007</v>
      </c>
      <c r="C2480" s="3">
        <f ca="1">OFFSET(InputPriceData!G$15,CalculationsAndCharts!$A2480+$A$11,IF($C$7,8,0),1,1)</f>
        <v>30725000</v>
      </c>
      <c r="D2480" s="4">
        <f ca="1">OFFSET(InputPriceData!C$15,CalculationsAndCharts!$A2480+$A$11,IF($C$7,8,0),1,1)</f>
        <v>92.86</v>
      </c>
      <c r="E2480" s="4">
        <f ca="1">OFFSET(InputPriceData!D$15,CalculationsAndCharts!$A2480+$A$11,IF($C$7,8,0),1,1)</f>
        <v>93.81</v>
      </c>
      <c r="F2480" s="4">
        <f ca="1">OFFSET(InputPriceData!E$15,CalculationsAndCharts!$A2480+$A$11,IF($C$7,8,0),1,1)</f>
        <v>92.53</v>
      </c>
      <c r="G2480" s="4">
        <f ca="1">OFFSET(InputPriceData!F$15,CalculationsAndCharts!$A2480+$A$11,IF($C$7,8,0),1,1)</f>
        <v>93.65</v>
      </c>
      <c r="H2480" s="138"/>
      <c r="I2480" s="138"/>
      <c r="O2480" s="246">
        <f t="shared" ca="1" si="380"/>
        <v>1.5381658349753093</v>
      </c>
      <c r="P2480" s="246">
        <f t="shared" ca="1" si="381"/>
        <v>1.2343722132264965</v>
      </c>
      <c r="Q2480" s="246">
        <f t="shared" ca="1" si="383"/>
        <v>1.9698512149299769</v>
      </c>
      <c r="R2480" s="4">
        <f t="shared" ca="1" si="384"/>
        <v>0.62663220646863682</v>
      </c>
      <c r="S2480" s="4">
        <f t="shared" ca="1" si="382"/>
        <v>0.97612690552586756</v>
      </c>
      <c r="W2480" s="246">
        <f t="shared" ca="1" si="385"/>
        <v>1.5381658349753093</v>
      </c>
      <c r="X2480" s="246">
        <f t="shared" ca="1" si="386"/>
        <v>1.2343722132264965</v>
      </c>
      <c r="Y2480" s="246">
        <f t="shared" ca="1" si="387"/>
        <v>1.9698512149299769</v>
      </c>
      <c r="Z2480" s="4">
        <f t="shared" ca="1" si="388"/>
        <v>0.62663220646863682</v>
      </c>
      <c r="AA2480" s="4">
        <f t="shared" ca="1" si="389"/>
        <v>0.82087701612669273</v>
      </c>
    </row>
    <row r="2481" spans="1:27" x14ac:dyDescent="0.25">
      <c r="A2481">
        <v>2449</v>
      </c>
      <c r="B2481" s="176">
        <f ca="1">OFFSET(InputPriceData!B$15,CalculationsAndCharts!$A2481+$A$11,0,1,1)</f>
        <v>38006</v>
      </c>
      <c r="C2481" s="3">
        <f ca="1">OFFSET(InputPriceData!G$15,CalculationsAndCharts!$A2481+$A$11,IF($C$7,8,0),1,1)</f>
        <v>29863000</v>
      </c>
      <c r="D2481" s="4">
        <f ca="1">OFFSET(InputPriceData!C$15,CalculationsAndCharts!$A2481+$A$11,IF($C$7,8,0),1,1)</f>
        <v>93.19</v>
      </c>
      <c r="E2481" s="4">
        <f ca="1">OFFSET(InputPriceData!D$15,CalculationsAndCharts!$A2481+$A$11,IF($C$7,8,0),1,1)</f>
        <v>93.29</v>
      </c>
      <c r="F2481" s="4">
        <f ca="1">OFFSET(InputPriceData!E$15,CalculationsAndCharts!$A2481+$A$11,IF($C$7,8,0),1,1)</f>
        <v>92.61</v>
      </c>
      <c r="G2481" s="4">
        <f ca="1">OFFSET(InputPriceData!F$15,CalculationsAndCharts!$A2481+$A$11,IF($C$7,8,0),1,1)</f>
        <v>92.92</v>
      </c>
      <c r="H2481" s="138"/>
      <c r="I2481" s="138"/>
      <c r="O2481" s="246">
        <f t="shared" ca="1" si="380"/>
        <v>1.0523656364838188</v>
      </c>
      <c r="P2481" s="246">
        <f t="shared" ca="1" si="381"/>
        <v>1.2679278757471355</v>
      </c>
      <c r="Q2481" s="246">
        <f t="shared" ca="1" si="383"/>
        <v>1.9877408828758596</v>
      </c>
      <c r="R2481" s="4">
        <f t="shared" ca="1" si="384"/>
        <v>0.63787382282578997</v>
      </c>
      <c r="S2481" s="4">
        <f t="shared" ca="1" si="382"/>
        <v>0.97699451771852863</v>
      </c>
      <c r="W2481" s="246">
        <f t="shared" ca="1" si="385"/>
        <v>1.0523656364838188</v>
      </c>
      <c r="X2481" s="246">
        <f t="shared" ca="1" si="386"/>
        <v>1.2679278757471355</v>
      </c>
      <c r="Y2481" s="246">
        <f t="shared" ca="1" si="387"/>
        <v>1.9877408828758596</v>
      </c>
      <c r="Z2481" s="4">
        <f t="shared" ca="1" si="388"/>
        <v>0.63787382282578997</v>
      </c>
      <c r="AA2481" s="4">
        <f t="shared" ca="1" si="389"/>
        <v>0.82689257234946756</v>
      </c>
    </row>
    <row r="2482" spans="1:27" x14ac:dyDescent="0.25">
      <c r="A2482">
        <v>2450</v>
      </c>
      <c r="B2482" s="176">
        <f ca="1">OFFSET(InputPriceData!B$15,CalculationsAndCharts!$A2482+$A$11,0,1,1)</f>
        <v>38002</v>
      </c>
      <c r="C2482" s="3">
        <f ca="1">OFFSET(InputPriceData!G$15,CalculationsAndCharts!$A2482+$A$11,IF($C$7,8,0),1,1)</f>
        <v>31922700</v>
      </c>
      <c r="D2482" s="4">
        <f ca="1">OFFSET(InputPriceData!C$15,CalculationsAndCharts!$A2482+$A$11,IF($C$7,8,0),1,1)</f>
        <v>92.79</v>
      </c>
      <c r="E2482" s="4">
        <f ca="1">OFFSET(InputPriceData!D$15,CalculationsAndCharts!$A2482+$A$11,IF($C$7,8,0),1,1)</f>
        <v>93.01</v>
      </c>
      <c r="F2482" s="4">
        <f ca="1">OFFSET(InputPriceData!E$15,CalculationsAndCharts!$A2482+$A$11,IF($C$7,8,0),1,1)</f>
        <v>92.45</v>
      </c>
      <c r="G2482" s="4">
        <f ca="1">OFFSET(InputPriceData!F$15,CalculationsAndCharts!$A2482+$A$11,IF($C$7,8,0),1,1)</f>
        <v>92.94</v>
      </c>
      <c r="H2482" s="138"/>
      <c r="I2482" s="138"/>
      <c r="O2482" s="246">
        <f t="shared" ca="1" si="380"/>
        <v>1.3037074701740834</v>
      </c>
      <c r="P2482" s="246">
        <f t="shared" ca="1" si="381"/>
        <v>1.3236185669657936</v>
      </c>
      <c r="Q2482" s="246">
        <f t="shared" ca="1" si="383"/>
        <v>2.0057930200563669</v>
      </c>
      <c r="R2482" s="4">
        <f t="shared" ca="1" si="384"/>
        <v>0.65989788264822913</v>
      </c>
      <c r="S2482" s="4">
        <f t="shared" ca="1" si="382"/>
        <v>0.97866237592053018</v>
      </c>
      <c r="W2482" s="246">
        <f t="shared" ca="1" si="385"/>
        <v>1.3037074701740834</v>
      </c>
      <c r="X2482" s="246">
        <f t="shared" ca="1" si="386"/>
        <v>1.3236185669657936</v>
      </c>
      <c r="Y2482" s="246">
        <f t="shared" ca="1" si="387"/>
        <v>2.0057930200563669</v>
      </c>
      <c r="Z2482" s="4">
        <f t="shared" ca="1" si="388"/>
        <v>0.65989788264822913</v>
      </c>
      <c r="AA2482" s="4">
        <f t="shared" ca="1" si="389"/>
        <v>0.83855390427993504</v>
      </c>
    </row>
    <row r="2483" spans="1:27" x14ac:dyDescent="0.25">
      <c r="A2483">
        <v>2451</v>
      </c>
      <c r="B2483" s="176">
        <f ca="1">OFFSET(InputPriceData!B$15,CalculationsAndCharts!$A2483+$A$11,0,1,1)</f>
        <v>38001</v>
      </c>
      <c r="C2483" s="3">
        <f ca="1">OFFSET(InputPriceData!G$15,CalculationsAndCharts!$A2483+$A$11,IF($C$7,8,0),1,1)</f>
        <v>38408700</v>
      </c>
      <c r="D2483" s="4">
        <f ca="1">OFFSET(InputPriceData!C$15,CalculationsAndCharts!$A2483+$A$11,IF($C$7,8,0),1,1)</f>
        <v>92.4</v>
      </c>
      <c r="E2483" s="4">
        <f ca="1">OFFSET(InputPriceData!D$15,CalculationsAndCharts!$A2483+$A$11,IF($C$7,8,0),1,1)</f>
        <v>92.8</v>
      </c>
      <c r="F2483" s="4">
        <f ca="1">OFFSET(InputPriceData!E$15,CalculationsAndCharts!$A2483+$A$11,IF($C$7,8,0),1,1)</f>
        <v>91.59</v>
      </c>
      <c r="G2483" s="4">
        <f ca="1">OFFSET(InputPriceData!F$15,CalculationsAndCharts!$A2483+$A$11,IF($C$7,8,0),1,1)</f>
        <v>92.57</v>
      </c>
      <c r="H2483" s="138"/>
      <c r="I2483" s="138"/>
      <c r="O2483" s="246">
        <f t="shared" ca="1" si="380"/>
        <v>1.1677954049856261</v>
      </c>
      <c r="P2483" s="246">
        <f t="shared" ca="1" si="381"/>
        <v>1.3925190545440722</v>
      </c>
      <c r="Q2483" s="246">
        <f t="shared" ca="1" si="383"/>
        <v>2.024009101974134</v>
      </c>
      <c r="R2483" s="4">
        <f t="shared" ca="1" si="384"/>
        <v>0.68800039149323355</v>
      </c>
      <c r="S2483" s="4">
        <f t="shared" ca="1" si="382"/>
        <v>0.98073125366758196</v>
      </c>
      <c r="W2483" s="246">
        <f t="shared" ca="1" si="385"/>
        <v>1.1677954049856261</v>
      </c>
      <c r="X2483" s="246">
        <f t="shared" ca="1" si="386"/>
        <v>1.3925190545440722</v>
      </c>
      <c r="Y2483" s="246">
        <f t="shared" ca="1" si="387"/>
        <v>2.024009101974134</v>
      </c>
      <c r="Z2483" s="4">
        <f t="shared" ca="1" si="388"/>
        <v>0.68800039149323355</v>
      </c>
      <c r="AA2483" s="4">
        <f t="shared" ca="1" si="389"/>
        <v>0.85319970034854897</v>
      </c>
    </row>
    <row r="2484" spans="1:27" x14ac:dyDescent="0.25">
      <c r="A2484">
        <v>2452</v>
      </c>
      <c r="B2484" s="176">
        <f ca="1">OFFSET(InputPriceData!B$15,CalculationsAndCharts!$A2484+$A$11,0,1,1)</f>
        <v>38000</v>
      </c>
      <c r="C2484" s="3">
        <f ca="1">OFFSET(InputPriceData!G$15,CalculationsAndCharts!$A2484+$A$11,IF($C$7,8,0),1,1)</f>
        <v>30112800</v>
      </c>
      <c r="D2484" s="4">
        <f ca="1">OFFSET(InputPriceData!C$15,CalculationsAndCharts!$A2484+$A$11,IF($C$7,8,0),1,1)</f>
        <v>91.75</v>
      </c>
      <c r="E2484" s="4">
        <f ca="1">OFFSET(InputPriceData!D$15,CalculationsAndCharts!$A2484+$A$11,IF($C$7,8,0),1,1)</f>
        <v>92.48</v>
      </c>
      <c r="F2484" s="4">
        <f ca="1">OFFSET(InputPriceData!E$15,CalculationsAndCharts!$A2484+$A$11,IF($C$7,8,0),1,1)</f>
        <v>91.67</v>
      </c>
      <c r="G2484" s="4">
        <f ca="1">OFFSET(InputPriceData!F$15,CalculationsAndCharts!$A2484+$A$11,IF($C$7,8,0),1,1)</f>
        <v>92.35</v>
      </c>
      <c r="H2484" s="138"/>
      <c r="I2484" s="138"/>
      <c r="O2484" s="246">
        <f t="shared" ca="1" si="380"/>
        <v>1.1737334696842929</v>
      </c>
      <c r="P2484" s="246">
        <f t="shared" ca="1" si="381"/>
        <v>1.4806391090235449</v>
      </c>
      <c r="Q2484" s="246">
        <f t="shared" ca="1" si="383"/>
        <v>2.0423906175319213</v>
      </c>
      <c r="R2484" s="4">
        <f t="shared" ca="1" si="384"/>
        <v>0.72495393208023462</v>
      </c>
      <c r="S2484" s="4">
        <f t="shared" ca="1" si="382"/>
        <v>0.98335534227034338</v>
      </c>
      <c r="W2484" s="246">
        <f t="shared" ca="1" si="385"/>
        <v>1.1737334696842929</v>
      </c>
      <c r="X2484" s="246">
        <f t="shared" ca="1" si="386"/>
        <v>1.4806391090235449</v>
      </c>
      <c r="Y2484" s="246">
        <f t="shared" ca="1" si="387"/>
        <v>2.0423906175319213</v>
      </c>
      <c r="Z2484" s="4">
        <f t="shared" ca="1" si="388"/>
        <v>0.72495393208023462</v>
      </c>
      <c r="AA2484" s="4">
        <f t="shared" ca="1" si="389"/>
        <v>0.87206976888084631</v>
      </c>
    </row>
    <row r="2485" spans="1:27" x14ac:dyDescent="0.25">
      <c r="A2485">
        <v>2453</v>
      </c>
      <c r="B2485" s="176">
        <f ca="1">OFFSET(InputPriceData!B$15,CalculationsAndCharts!$A2485+$A$11,0,1,1)</f>
        <v>37999</v>
      </c>
      <c r="C2485" s="3">
        <f ca="1">OFFSET(InputPriceData!G$15,CalculationsAndCharts!$A2485+$A$11,IF($C$7,8,0),1,1)</f>
        <v>54239700</v>
      </c>
      <c r="D2485" s="4">
        <f ca="1">OFFSET(InputPriceData!C$15,CalculationsAndCharts!$A2485+$A$11,IF($C$7,8,0),1,1)</f>
        <v>92.01</v>
      </c>
      <c r="E2485" s="4">
        <f ca="1">OFFSET(InputPriceData!D$15,CalculationsAndCharts!$A2485+$A$11,IF($C$7,8,0),1,1)</f>
        <v>92.13</v>
      </c>
      <c r="F2485" s="4">
        <f ca="1">OFFSET(InputPriceData!E$15,CalculationsAndCharts!$A2485+$A$11,IF($C$7,8,0),1,1)</f>
        <v>90.93</v>
      </c>
      <c r="G2485" s="4">
        <f ca="1">OFFSET(InputPriceData!F$15,CalculationsAndCharts!$A2485+$A$11,IF($C$7,8,0),1,1)</f>
        <v>91.58</v>
      </c>
      <c r="H2485" s="138"/>
      <c r="I2485" s="138"/>
      <c r="O2485" s="246">
        <f t="shared" ca="1" si="380"/>
        <v>0.60252478374266516</v>
      </c>
      <c r="P2485" s="246">
        <f t="shared" ca="1" si="381"/>
        <v>1.5798640153794261</v>
      </c>
      <c r="Q2485" s="246">
        <f t="shared" ca="1" si="383"/>
        <v>2.0609390691543101</v>
      </c>
      <c r="R2485" s="4">
        <f t="shared" ca="1" si="384"/>
        <v>0.76657482941876132</v>
      </c>
      <c r="S2485" s="4">
        <f t="shared" ca="1" si="382"/>
        <v>0.9861871841798725</v>
      </c>
      <c r="W2485" s="246">
        <f t="shared" ca="1" si="385"/>
        <v>0.60252478374266516</v>
      </c>
      <c r="X2485" s="246">
        <f t="shared" ca="1" si="386"/>
        <v>1.5798640153794261</v>
      </c>
      <c r="Y2485" s="246">
        <f t="shared" ca="1" si="387"/>
        <v>2.0609390691543101</v>
      </c>
      <c r="Z2485" s="4">
        <f t="shared" ca="1" si="388"/>
        <v>0.76657482941876132</v>
      </c>
      <c r="AA2485" s="4">
        <f t="shared" ca="1" si="389"/>
        <v>0.89281195926738977</v>
      </c>
    </row>
    <row r="2486" spans="1:27" x14ac:dyDescent="0.25">
      <c r="A2486">
        <v>2454</v>
      </c>
      <c r="B2486" s="176">
        <f ca="1">OFFSET(InputPriceData!B$15,CalculationsAndCharts!$A2486+$A$11,0,1,1)</f>
        <v>37998</v>
      </c>
      <c r="C2486" s="3">
        <f ca="1">OFFSET(InputPriceData!G$15,CalculationsAndCharts!$A2486+$A$11,IF($C$7,8,0),1,1)</f>
        <v>31564100</v>
      </c>
      <c r="D2486" s="4">
        <f ca="1">OFFSET(InputPriceData!C$15,CalculationsAndCharts!$A2486+$A$11,IF($C$7,8,0),1,1)</f>
        <v>91.57</v>
      </c>
      <c r="E2486" s="4">
        <f ca="1">OFFSET(InputPriceData!D$15,CalculationsAndCharts!$A2486+$A$11,IF($C$7,8,0),1,1)</f>
        <v>92.14</v>
      </c>
      <c r="F2486" s="4">
        <f ca="1">OFFSET(InputPriceData!E$15,CalculationsAndCharts!$A2486+$A$11,IF($C$7,8,0),1,1)</f>
        <v>91.42</v>
      </c>
      <c r="G2486" s="4">
        <f ca="1">OFFSET(InputPriceData!F$15,CalculationsAndCharts!$A2486+$A$11,IF($C$7,8,0),1,1)</f>
        <v>92.12</v>
      </c>
      <c r="H2486" s="138"/>
      <c r="I2486" s="138"/>
      <c r="O2486" s="246">
        <f t="shared" ca="1" si="380"/>
        <v>1.3471836495339278</v>
      </c>
      <c r="P2486" s="246">
        <f t="shared" ca="1" si="381"/>
        <v>1.6493569018844436</v>
      </c>
      <c r="Q2486" s="246">
        <f t="shared" ca="1" si="383"/>
        <v>2.0796559729105049</v>
      </c>
      <c r="R2486" s="4">
        <f t="shared" ca="1" si="384"/>
        <v>0.79309122439907587</v>
      </c>
      <c r="S2486" s="4">
        <f t="shared" ca="1" si="382"/>
        <v>0.98792677462529277</v>
      </c>
      <c r="W2486" s="246">
        <f t="shared" ca="1" si="385"/>
        <v>1.3471836495339278</v>
      </c>
      <c r="X2486" s="246">
        <f t="shared" ca="1" si="386"/>
        <v>1.6493569018844436</v>
      </c>
      <c r="Y2486" s="246">
        <f t="shared" ca="1" si="387"/>
        <v>2.0796559729105049</v>
      </c>
      <c r="Z2486" s="4">
        <f t="shared" ca="1" si="388"/>
        <v>0.79309122439907587</v>
      </c>
      <c r="AA2486" s="4">
        <f t="shared" ca="1" si="389"/>
        <v>0.90575324451935835</v>
      </c>
    </row>
    <row r="2487" spans="1:27" x14ac:dyDescent="0.25">
      <c r="A2487">
        <v>2455</v>
      </c>
      <c r="B2487" s="176">
        <f ca="1">OFFSET(InputPriceData!B$15,CalculationsAndCharts!$A2487+$A$11,0,1,1)</f>
        <v>37995</v>
      </c>
      <c r="C2487" s="3">
        <f ca="1">OFFSET(InputPriceData!G$15,CalculationsAndCharts!$A2487+$A$11,IF($C$7,8,0),1,1)</f>
        <v>54084300</v>
      </c>
      <c r="D2487" s="4">
        <f ca="1">OFFSET(InputPriceData!C$15,CalculationsAndCharts!$A2487+$A$11,IF($C$7,8,0),1,1)</f>
        <v>91.8</v>
      </c>
      <c r="E2487" s="4">
        <f ca="1">OFFSET(InputPriceData!D$15,CalculationsAndCharts!$A2487+$A$11,IF($C$7,8,0),1,1)</f>
        <v>92.34</v>
      </c>
      <c r="F2487" s="4">
        <f ca="1">OFFSET(InputPriceData!E$15,CalculationsAndCharts!$A2487+$A$11,IF($C$7,8,0),1,1)</f>
        <v>91.34</v>
      </c>
      <c r="G2487" s="4">
        <f ca="1">OFFSET(InputPriceData!F$15,CalculationsAndCharts!$A2487+$A$11,IF($C$7,8,0),1,1)</f>
        <v>91.44</v>
      </c>
      <c r="H2487" s="138"/>
      <c r="I2487" s="138"/>
      <c r="O2487" s="246">
        <f t="shared" ca="1" si="380"/>
        <v>0.88220624442994544</v>
      </c>
      <c r="P2487" s="246">
        <f t="shared" ca="1" si="381"/>
        <v>1.6746125136008954</v>
      </c>
      <c r="Q2487" s="246">
        <f t="shared" ca="1" si="383"/>
        <v>2.0985428586382491</v>
      </c>
      <c r="R2487" s="4">
        <f t="shared" ca="1" si="384"/>
        <v>0.79798823584072831</v>
      </c>
      <c r="S2487" s="4">
        <f t="shared" ca="1" si="382"/>
        <v>0.98824275352192104</v>
      </c>
      <c r="W2487" s="246">
        <f t="shared" ca="1" si="385"/>
        <v>0.88220624442994544</v>
      </c>
      <c r="X2487" s="246">
        <f t="shared" ca="1" si="386"/>
        <v>1.6746125136008954</v>
      </c>
      <c r="Y2487" s="246">
        <f t="shared" ca="1" si="387"/>
        <v>2.0985428586382491</v>
      </c>
      <c r="Z2487" s="4">
        <f t="shared" ca="1" si="388"/>
        <v>0.79798823584072831</v>
      </c>
      <c r="AA2487" s="4">
        <f t="shared" ca="1" si="389"/>
        <v>0.90812045872514702</v>
      </c>
    </row>
    <row r="2488" spans="1:27" x14ac:dyDescent="0.25">
      <c r="A2488">
        <v>2456</v>
      </c>
      <c r="B2488" s="176">
        <f ca="1">OFFSET(InputPriceData!B$15,CalculationsAndCharts!$A2488+$A$11,0,1,1)</f>
        <v>37994</v>
      </c>
      <c r="C2488" s="3">
        <f ca="1">OFFSET(InputPriceData!G$15,CalculationsAndCharts!$A2488+$A$11,IF($C$7,8,0),1,1)</f>
        <v>36438400</v>
      </c>
      <c r="D2488" s="4">
        <f ca="1">OFFSET(InputPriceData!C$15,CalculationsAndCharts!$A2488+$A$11,IF($C$7,8,0),1,1)</f>
        <v>92.14</v>
      </c>
      <c r="E2488" s="4">
        <f ca="1">OFFSET(InputPriceData!D$15,CalculationsAndCharts!$A2488+$A$11,IF($C$7,8,0),1,1)</f>
        <v>92.27</v>
      </c>
      <c r="F2488" s="4">
        <f ca="1">OFFSET(InputPriceData!E$15,CalculationsAndCharts!$A2488+$A$11,IF($C$7,8,0),1,1)</f>
        <v>91.75</v>
      </c>
      <c r="G2488" s="4">
        <f ca="1">OFFSET(InputPriceData!F$15,CalculationsAndCharts!$A2488+$A$11,IF($C$7,8,0),1,1)</f>
        <v>92.25</v>
      </c>
      <c r="H2488" s="138"/>
      <c r="I2488" s="138"/>
      <c r="O2488" s="246">
        <f t="shared" ca="1" si="380"/>
        <v>1.9306642239866552</v>
      </c>
      <c r="P2488" s="246">
        <f t="shared" ca="1" si="381"/>
        <v>1.6450076523240447</v>
      </c>
      <c r="Q2488" s="246">
        <f t="shared" ca="1" si="383"/>
        <v>2.1176012700688691</v>
      </c>
      <c r="R2488" s="4">
        <f t="shared" ca="1" si="384"/>
        <v>0.77682596604720844</v>
      </c>
      <c r="S2488" s="4">
        <f t="shared" ca="1" si="382"/>
        <v>0.98686549716955208</v>
      </c>
      <c r="W2488" s="246">
        <f t="shared" ca="1" si="385"/>
        <v>1.9306642239866552</v>
      </c>
      <c r="X2488" s="246">
        <f t="shared" ca="1" si="386"/>
        <v>1.6450076523240447</v>
      </c>
      <c r="Y2488" s="246">
        <f t="shared" ca="1" si="387"/>
        <v>2.1176012700688691</v>
      </c>
      <c r="Z2488" s="4">
        <f t="shared" ca="1" si="388"/>
        <v>0.77682596604720844</v>
      </c>
      <c r="AA2488" s="4">
        <f t="shared" ca="1" si="389"/>
        <v>0.8978398442890132</v>
      </c>
    </row>
    <row r="2489" spans="1:27" x14ac:dyDescent="0.25">
      <c r="A2489">
        <v>2457</v>
      </c>
      <c r="B2489" s="176">
        <f ca="1">OFFSET(InputPriceData!B$15,CalculationsAndCharts!$A2489+$A$11,0,1,1)</f>
        <v>37993</v>
      </c>
      <c r="C2489" s="3">
        <f ca="1">OFFSET(InputPriceData!G$15,CalculationsAndCharts!$A2489+$A$11,IF($C$7,8,0),1,1)</f>
        <v>30170400</v>
      </c>
      <c r="D2489" s="4">
        <f ca="1">OFFSET(InputPriceData!C$15,CalculationsAndCharts!$A2489+$A$11,IF($C$7,8,0),1,1)</f>
        <v>91.44</v>
      </c>
      <c r="E2489" s="4">
        <f ca="1">OFFSET(InputPriceData!D$15,CalculationsAndCharts!$A2489+$A$11,IF($C$7,8,0),1,1)</f>
        <v>91.99</v>
      </c>
      <c r="F2489" s="4">
        <f ca="1">OFFSET(InputPriceData!E$15,CalculationsAndCharts!$A2489+$A$11,IF($C$7,8,0),1,1)</f>
        <v>91.03</v>
      </c>
      <c r="G2489" s="4">
        <f ca="1">OFFSET(InputPriceData!F$15,CalculationsAndCharts!$A2489+$A$11,IF($C$7,8,0),1,1)</f>
        <v>91.88</v>
      </c>
      <c r="H2489" s="138"/>
      <c r="I2489" s="138"/>
      <c r="O2489" s="246">
        <f t="shared" ca="1" si="380"/>
        <v>1.838355235050608</v>
      </c>
      <c r="P2489" s="246">
        <f t="shared" ca="1" si="381"/>
        <v>1.5694519446939585</v>
      </c>
      <c r="Q2489" s="246">
        <f t="shared" ca="1" si="383"/>
        <v>2.13683276495345</v>
      </c>
      <c r="R2489" s="4">
        <f t="shared" ca="1" si="384"/>
        <v>0.73447579540842001</v>
      </c>
      <c r="S2489" s="4">
        <f t="shared" ca="1" si="382"/>
        <v>0.98401446754154676</v>
      </c>
      <c r="W2489" s="246">
        <f t="shared" ca="1" si="385"/>
        <v>1.838355235050608</v>
      </c>
      <c r="X2489" s="246">
        <f t="shared" ca="1" si="386"/>
        <v>1.5694519446939585</v>
      </c>
      <c r="Y2489" s="246">
        <f t="shared" ca="1" si="387"/>
        <v>2.13683276495345</v>
      </c>
      <c r="Z2489" s="4">
        <f t="shared" ca="1" si="388"/>
        <v>0.73447579540842001</v>
      </c>
      <c r="AA2489" s="4">
        <f t="shared" ca="1" si="389"/>
        <v>0.87686217734176064</v>
      </c>
    </row>
    <row r="2490" spans="1:27" x14ac:dyDescent="0.25">
      <c r="A2490">
        <v>2458</v>
      </c>
      <c r="B2490" s="176">
        <f ca="1">OFFSET(InputPriceData!B$15,CalculationsAndCharts!$A2490+$A$11,0,1,1)</f>
        <v>37992</v>
      </c>
      <c r="C2490" s="3">
        <f ca="1">OFFSET(InputPriceData!G$15,CalculationsAndCharts!$A2490+$A$11,IF($C$7,8,0),1,1)</f>
        <v>20472800</v>
      </c>
      <c r="D2490" s="4">
        <f ca="1">OFFSET(InputPriceData!C$15,CalculationsAndCharts!$A2490+$A$11,IF($C$7,8,0),1,1)</f>
        <v>91.25</v>
      </c>
      <c r="E2490" s="4">
        <f ca="1">OFFSET(InputPriceData!D$15,CalculationsAndCharts!$A2490+$A$11,IF($C$7,8,0),1,1)</f>
        <v>91.72</v>
      </c>
      <c r="F2490" s="4">
        <f ca="1">OFFSET(InputPriceData!E$15,CalculationsAndCharts!$A2490+$A$11,IF($C$7,8,0),1,1)</f>
        <v>91.12</v>
      </c>
      <c r="G2490" s="4">
        <f ca="1">OFFSET(InputPriceData!F$15,CalculationsAndCharts!$A2490+$A$11,IF($C$7,8,0),1,1)</f>
        <v>91.57</v>
      </c>
      <c r="H2490" s="138"/>
      <c r="I2490" s="138"/>
      <c r="O2490" s="246">
        <f t="shared" ca="1" si="380"/>
        <v>1.7964285012994474</v>
      </c>
      <c r="P2490" s="246">
        <f t="shared" ca="1" si="381"/>
        <v>1.4904568989819409</v>
      </c>
      <c r="Q2490" s="246">
        <f t="shared" ca="1" si="383"/>
        <v>2.1562389151901615</v>
      </c>
      <c r="R2490" s="4">
        <f t="shared" ca="1" si="384"/>
        <v>0.69122994139566185</v>
      </c>
      <c r="S2490" s="4">
        <f t="shared" ca="1" si="382"/>
        <v>0.98096487662995058</v>
      </c>
      <c r="W2490" s="246">
        <f t="shared" ca="1" si="385"/>
        <v>1.7964285012994474</v>
      </c>
      <c r="X2490" s="246">
        <f t="shared" ca="1" si="386"/>
        <v>1.4904568989819409</v>
      </c>
      <c r="Y2490" s="246">
        <f t="shared" ca="1" si="387"/>
        <v>2.1562389151901615</v>
      </c>
      <c r="Z2490" s="4">
        <f t="shared" ca="1" si="388"/>
        <v>0.69122994139566185</v>
      </c>
      <c r="AA2490" s="4">
        <f t="shared" ca="1" si="389"/>
        <v>0.8548662752568843</v>
      </c>
    </row>
    <row r="2491" spans="1:27" x14ac:dyDescent="0.25">
      <c r="A2491">
        <v>2459</v>
      </c>
      <c r="B2491" s="176">
        <f ca="1">OFFSET(InputPriceData!B$15,CalculationsAndCharts!$A2491+$A$11,0,1,1)</f>
        <v>37991</v>
      </c>
      <c r="C2491" s="3">
        <f ca="1">OFFSET(InputPriceData!G$15,CalculationsAndCharts!$A2491+$A$11,IF($C$7,8,0),1,1)</f>
        <v>27959800</v>
      </c>
      <c r="D2491" s="4">
        <f ca="1">OFFSET(InputPriceData!C$15,CalculationsAndCharts!$A2491+$A$11,IF($C$7,8,0),1,1)</f>
        <v>90.87</v>
      </c>
      <c r="E2491" s="4">
        <f ca="1">OFFSET(InputPriceData!D$15,CalculationsAndCharts!$A2491+$A$11,IF($C$7,8,0),1,1)</f>
        <v>91.55</v>
      </c>
      <c r="F2491" s="4">
        <f ca="1">OFFSET(InputPriceData!E$15,CalculationsAndCharts!$A2491+$A$11,IF($C$7,8,0),1,1)</f>
        <v>90.79</v>
      </c>
      <c r="G2491" s="4">
        <f ca="1">OFFSET(InputPriceData!F$15,CalculationsAndCharts!$A2491+$A$11,IF($C$7,8,0),1,1)</f>
        <v>91.48</v>
      </c>
      <c r="H2491" s="138"/>
      <c r="I2491" s="138"/>
      <c r="O2491" s="246">
        <f t="shared" ca="1" si="380"/>
        <v>1.9770060356509711</v>
      </c>
      <c r="P2491" s="246">
        <f t="shared" ca="1" si="381"/>
        <v>1.4075623225634182</v>
      </c>
      <c r="Q2491" s="246">
        <f t="shared" ca="1" si="383"/>
        <v>2.1758213069527361</v>
      </c>
      <c r="R2491" s="4">
        <f t="shared" ca="1" si="384"/>
        <v>0.64691080929560618</v>
      </c>
      <c r="S2491" s="4">
        <f t="shared" ca="1" si="382"/>
        <v>0.97768393451464364</v>
      </c>
      <c r="W2491" s="246">
        <f t="shared" ca="1" si="385"/>
        <v>1.9770060356509711</v>
      </c>
      <c r="X2491" s="246">
        <f t="shared" ca="1" si="386"/>
        <v>1.4075623225634182</v>
      </c>
      <c r="Y2491" s="246">
        <f t="shared" ca="1" si="387"/>
        <v>2.1758213069527361</v>
      </c>
      <c r="Z2491" s="4">
        <f t="shared" ca="1" si="388"/>
        <v>0.64691080929560618</v>
      </c>
      <c r="AA2491" s="4">
        <f t="shared" ca="1" si="389"/>
        <v>0.83169723638429327</v>
      </c>
    </row>
    <row r="2492" spans="1:27" x14ac:dyDescent="0.25">
      <c r="A2492">
        <v>2460</v>
      </c>
      <c r="B2492" s="176">
        <f ca="1">OFFSET(InputPriceData!B$15,CalculationsAndCharts!$A2492+$A$11,0,1,1)</f>
        <v>37988</v>
      </c>
      <c r="C2492" s="3">
        <f ca="1">OFFSET(InputPriceData!G$15,CalculationsAndCharts!$A2492+$A$11,IF($C$7,8,0),1,1)</f>
        <v>38072300</v>
      </c>
      <c r="D2492" s="4">
        <f ca="1">OFFSET(InputPriceData!C$15,CalculationsAndCharts!$A2492+$A$11,IF($C$7,8,0),1,1)</f>
        <v>90.91</v>
      </c>
      <c r="E2492" s="4">
        <f ca="1">OFFSET(InputPriceData!D$15,CalculationsAndCharts!$A2492+$A$11,IF($C$7,8,0),1,1)</f>
        <v>91.28</v>
      </c>
      <c r="F2492" s="4">
        <f ca="1">OFFSET(InputPriceData!E$15,CalculationsAndCharts!$A2492+$A$11,IF($C$7,8,0),1,1)</f>
        <v>90.09</v>
      </c>
      <c r="G2492" s="4">
        <f ca="1">OFFSET(InputPriceData!F$15,CalculationsAndCharts!$A2492+$A$11,IF($C$7,8,0),1,1)</f>
        <v>90.5</v>
      </c>
      <c r="H2492" s="138"/>
      <c r="I2492" s="138"/>
      <c r="O2492" s="246">
        <f t="shared" ca="1" si="380"/>
        <v>1.2393850139347062</v>
      </c>
      <c r="P2492" s="246">
        <f t="shared" ca="1" si="381"/>
        <v>1.3373417467899027</v>
      </c>
      <c r="Q2492" s="246">
        <f t="shared" ca="1" si="383"/>
        <v>2.1955815408201174</v>
      </c>
      <c r="R2492" s="4">
        <f t="shared" ca="1" si="384"/>
        <v>0.60910593477223551</v>
      </c>
      <c r="S2492" s="4">
        <f t="shared" ca="1" si="382"/>
        <v>0.97475163147689137</v>
      </c>
      <c r="W2492" s="246">
        <f t="shared" ca="1" si="385"/>
        <v>1.2393850139347062</v>
      </c>
      <c r="X2492" s="246">
        <f t="shared" ca="1" si="386"/>
        <v>1.3373417467899027</v>
      </c>
      <c r="Y2492" s="246">
        <f t="shared" ca="1" si="387"/>
        <v>2.1955815408201174</v>
      </c>
      <c r="Z2492" s="4">
        <f t="shared" ca="1" si="388"/>
        <v>0.60910593477223551</v>
      </c>
      <c r="AA2492" s="4">
        <f t="shared" ca="1" si="389"/>
        <v>0.81141166941788345</v>
      </c>
    </row>
    <row r="2493" spans="1:27" x14ac:dyDescent="0.25">
      <c r="A2493">
        <v>2461</v>
      </c>
      <c r="B2493" s="176">
        <f ca="1">OFFSET(InputPriceData!B$15,CalculationsAndCharts!$A2493+$A$11,0,1,1)</f>
        <v>37986</v>
      </c>
      <c r="C2493" s="3">
        <f ca="1">OFFSET(InputPriceData!G$15,CalculationsAndCharts!$A2493+$A$11,IF($C$7,8,0),1,1)</f>
        <v>31501800</v>
      </c>
      <c r="D2493" s="4">
        <f ca="1">OFFSET(InputPriceData!C$15,CalculationsAndCharts!$A2493+$A$11,IF($C$7,8,0),1,1)</f>
        <v>90.49</v>
      </c>
      <c r="E2493" s="4">
        <f ca="1">OFFSET(InputPriceData!D$15,CalculationsAndCharts!$A2493+$A$11,IF($C$7,8,0),1,1)</f>
        <v>90.74</v>
      </c>
      <c r="F2493" s="4">
        <f ca="1">OFFSET(InputPriceData!E$15,CalculationsAndCharts!$A2493+$A$11,IF($C$7,8,0),1,1)</f>
        <v>90.18</v>
      </c>
      <c r="G2493" s="4">
        <f ca="1">OFFSET(InputPriceData!F$15,CalculationsAndCharts!$A2493+$A$11,IF($C$7,8,0),1,1)</f>
        <v>90.54</v>
      </c>
      <c r="H2493" s="138"/>
      <c r="I2493" s="138"/>
      <c r="O2493" s="246">
        <f t="shared" ca="1" si="380"/>
        <v>1.4975229180238816</v>
      </c>
      <c r="P2493" s="246">
        <f t="shared" ca="1" si="381"/>
        <v>1.2612194311756917</v>
      </c>
      <c r="Q2493" s="246">
        <f t="shared" ca="1" si="383"/>
        <v>2.215521231907283</v>
      </c>
      <c r="R2493" s="4">
        <f t="shared" ca="1" si="384"/>
        <v>0.56926533269552171</v>
      </c>
      <c r="S2493" s="4">
        <f t="shared" ca="1" si="382"/>
        <v>0.97151863937710459</v>
      </c>
      <c r="W2493" s="246">
        <f t="shared" ca="1" si="385"/>
        <v>1.4975229180238816</v>
      </c>
      <c r="X2493" s="246">
        <f t="shared" ca="1" si="386"/>
        <v>1.2612194311756917</v>
      </c>
      <c r="Y2493" s="246">
        <f t="shared" ca="1" si="387"/>
        <v>2.215521231907283</v>
      </c>
      <c r="Z2493" s="4">
        <f t="shared" ca="1" si="388"/>
        <v>0.56926533269552171</v>
      </c>
      <c r="AA2493" s="4">
        <f t="shared" ca="1" si="389"/>
        <v>0.7894929467081</v>
      </c>
    </row>
    <row r="2494" spans="1:27" x14ac:dyDescent="0.25">
      <c r="A2494">
        <v>2462</v>
      </c>
      <c r="B2494" s="176">
        <f ca="1">OFFSET(InputPriceData!B$15,CalculationsAndCharts!$A2494+$A$11,0,1,1)</f>
        <v>37985</v>
      </c>
      <c r="C2494" s="3">
        <f ca="1">OFFSET(InputPriceData!G$15,CalculationsAndCharts!$A2494+$A$11,IF($C$7,8,0),1,1)</f>
        <v>19559500</v>
      </c>
      <c r="D2494" s="4">
        <f ca="1">OFFSET(InputPriceData!C$15,CalculationsAndCharts!$A2494+$A$11,IF($C$7,8,0),1,1)</f>
        <v>90.39</v>
      </c>
      <c r="E2494" s="4">
        <f ca="1">OFFSET(InputPriceData!D$15,CalculationsAndCharts!$A2494+$A$11,IF($C$7,8,0),1,1)</f>
        <v>90.53</v>
      </c>
      <c r="F2494" s="4">
        <f ca="1">OFFSET(InputPriceData!E$15,CalculationsAndCharts!$A2494+$A$11,IF($C$7,8,0),1,1)</f>
        <v>90.19</v>
      </c>
      <c r="G2494" s="4">
        <f ca="1">OFFSET(InputPriceData!F$15,CalculationsAndCharts!$A2494+$A$11,IF($C$7,8,0),1,1)</f>
        <v>90.46</v>
      </c>
      <c r="H2494" s="138"/>
      <c r="I2494" s="138"/>
      <c r="O2494" s="246">
        <f t="shared" ca="1" si="380"/>
        <v>1.6510462501472567</v>
      </c>
      <c r="P2494" s="246">
        <f t="shared" ca="1" si="381"/>
        <v>1.1557357810015549</v>
      </c>
      <c r="Q2494" s="246">
        <f t="shared" ca="1" si="383"/>
        <v>2.2356420099972585</v>
      </c>
      <c r="R2494" s="4">
        <f t="shared" ca="1" si="384"/>
        <v>0.51695923400677746</v>
      </c>
      <c r="S2494" s="4">
        <f t="shared" ca="1" si="382"/>
        <v>0.9670338592049087</v>
      </c>
      <c r="W2494" s="246">
        <f t="shared" ca="1" si="385"/>
        <v>1.6510462501472567</v>
      </c>
      <c r="X2494" s="246">
        <f t="shared" ca="1" si="386"/>
        <v>1.1557357810015549</v>
      </c>
      <c r="Y2494" s="246">
        <f t="shared" ca="1" si="387"/>
        <v>2.2356420099972585</v>
      </c>
      <c r="Z2494" s="4">
        <f t="shared" ca="1" si="388"/>
        <v>0.51695923400677746</v>
      </c>
      <c r="AA2494" s="4">
        <f t="shared" ca="1" si="389"/>
        <v>0.75983727561755776</v>
      </c>
    </row>
    <row r="2495" spans="1:27" x14ac:dyDescent="0.25">
      <c r="A2495">
        <v>2463</v>
      </c>
      <c r="B2495" s="176">
        <f ca="1">OFFSET(InputPriceData!B$15,CalculationsAndCharts!$A2495+$A$11,0,1,1)</f>
        <v>37984</v>
      </c>
      <c r="C2495" s="3">
        <f ca="1">OFFSET(InputPriceData!G$15,CalculationsAndCharts!$A2495+$A$11,IF($C$7,8,0),1,1)</f>
        <v>22483700</v>
      </c>
      <c r="D2495" s="4">
        <f ca="1">OFFSET(InputPriceData!C$15,CalculationsAndCharts!$A2495+$A$11,IF($C$7,8,0),1,1)</f>
        <v>89.58</v>
      </c>
      <c r="E2495" s="4">
        <f ca="1">OFFSET(InputPriceData!D$15,CalculationsAndCharts!$A2495+$A$11,IF($C$7,8,0),1,1)</f>
        <v>90.53</v>
      </c>
      <c r="F2495" s="4">
        <f ca="1">OFFSET(InputPriceData!E$15,CalculationsAndCharts!$A2495+$A$11,IF($C$7,8,0),1,1)</f>
        <v>89.32</v>
      </c>
      <c r="G2495" s="4">
        <f ca="1">OFFSET(InputPriceData!F$15,CalculationsAndCharts!$A2495+$A$11,IF($C$7,8,0),1,1)</f>
        <v>90.44</v>
      </c>
      <c r="H2495" s="138"/>
      <c r="I2495" s="138"/>
      <c r="O2495" s="246">
        <f t="shared" ca="1" si="380"/>
        <v>1.8781868087330356</v>
      </c>
      <c r="P2495" s="246">
        <f t="shared" ca="1" si="381"/>
        <v>1.0428255814973708</v>
      </c>
      <c r="Q2495" s="246">
        <f t="shared" ca="1" si="383"/>
        <v>2.2559455196743277</v>
      </c>
      <c r="R2495" s="4">
        <f t="shared" ca="1" si="384"/>
        <v>0.46225654493993057</v>
      </c>
      <c r="S2495" s="4">
        <f t="shared" ca="1" si="382"/>
        <v>0.96202459574234833</v>
      </c>
      <c r="W2495" s="246">
        <f t="shared" ca="1" si="385"/>
        <v>1.8781868087330356</v>
      </c>
      <c r="X2495" s="246">
        <f t="shared" ca="1" si="386"/>
        <v>1.0428255814973708</v>
      </c>
      <c r="Y2495" s="246">
        <f t="shared" ca="1" si="387"/>
        <v>2.2559455196743277</v>
      </c>
      <c r="Z2495" s="4">
        <f t="shared" ca="1" si="388"/>
        <v>0.46225654493993057</v>
      </c>
      <c r="AA2495" s="4">
        <f t="shared" ca="1" si="389"/>
        <v>0.72770245576199377</v>
      </c>
    </row>
    <row r="2496" spans="1:27" x14ac:dyDescent="0.25">
      <c r="A2496">
        <v>2464</v>
      </c>
      <c r="B2496" s="176">
        <f ca="1">OFFSET(InputPriceData!B$15,CalculationsAndCharts!$A2496+$A$11,0,1,1)</f>
        <v>37981</v>
      </c>
      <c r="C2496" s="3">
        <f ca="1">OFFSET(InputPriceData!G$15,CalculationsAndCharts!$A2496+$A$11,IF($C$7,8,0),1,1)</f>
        <v>8308400</v>
      </c>
      <c r="D2496" s="4">
        <f ca="1">OFFSET(InputPriceData!C$15,CalculationsAndCharts!$A2496+$A$11,IF($C$7,8,0),1,1)</f>
        <v>89.26</v>
      </c>
      <c r="E2496" s="4">
        <f ca="1">OFFSET(InputPriceData!D$15,CalculationsAndCharts!$A2496+$A$11,IF($C$7,8,0),1,1)</f>
        <v>89.56</v>
      </c>
      <c r="F2496" s="4">
        <f ca="1">OFFSET(InputPriceData!E$15,CalculationsAndCharts!$A2496+$A$11,IF($C$7,8,0),1,1)</f>
        <v>89.19</v>
      </c>
      <c r="G2496" s="4">
        <f ca="1">OFFSET(InputPriceData!F$15,CalculationsAndCharts!$A2496+$A$11,IF($C$7,8,0),1,1)</f>
        <v>89.25</v>
      </c>
      <c r="H2496" s="138"/>
      <c r="I2496" s="138"/>
      <c r="O2496" s="246">
        <f t="shared" ca="1" si="380"/>
        <v>0.89879311700662701</v>
      </c>
      <c r="P2496" s="246">
        <f t="shared" ca="1" si="381"/>
        <v>0.95569665456910435</v>
      </c>
      <c r="Q2496" s="246">
        <f t="shared" ca="1" si="383"/>
        <v>2.2764334204584538</v>
      </c>
      <c r="R2496" s="4">
        <f t="shared" ca="1" si="384"/>
        <v>0.4198219223018767</v>
      </c>
      <c r="S2496" s="4">
        <f t="shared" ca="1" si="382"/>
        <v>0.95789219420549465</v>
      </c>
      <c r="W2496" s="246">
        <f t="shared" ca="1" si="385"/>
        <v>0.89879311700662701</v>
      </c>
      <c r="X2496" s="246">
        <f t="shared" ca="1" si="386"/>
        <v>0.95569665456910435</v>
      </c>
      <c r="Y2496" s="246">
        <f t="shared" ca="1" si="387"/>
        <v>2.2764334204584538</v>
      </c>
      <c r="Z2496" s="4">
        <f t="shared" ca="1" si="388"/>
        <v>0.4198219223018767</v>
      </c>
      <c r="AA2496" s="4">
        <f t="shared" ca="1" si="389"/>
        <v>0.70194513922236079</v>
      </c>
    </row>
    <row r="2497" spans="1:27" x14ac:dyDescent="0.25">
      <c r="A2497">
        <v>2465</v>
      </c>
      <c r="B2497" s="176">
        <f ca="1">OFFSET(InputPriceData!B$15,CalculationsAndCharts!$A2497+$A$11,0,1,1)</f>
        <v>37979</v>
      </c>
      <c r="C2497" s="3">
        <f ca="1">OFFSET(InputPriceData!G$15,CalculationsAndCharts!$A2497+$A$11,IF($C$7,8,0),1,1)</f>
        <v>8055800</v>
      </c>
      <c r="D2497" s="4">
        <f ca="1">OFFSET(InputPriceData!C$15,CalculationsAndCharts!$A2497+$A$11,IF($C$7,8,0),1,1)</f>
        <v>89.11</v>
      </c>
      <c r="E2497" s="4">
        <f ca="1">OFFSET(InputPriceData!D$15,CalculationsAndCharts!$A2497+$A$11,IF($C$7,8,0),1,1)</f>
        <v>89.4</v>
      </c>
      <c r="F2497" s="4">
        <f ca="1">OFFSET(InputPriceData!E$15,CalculationsAndCharts!$A2497+$A$11,IF($C$7,8,0),1,1)</f>
        <v>89.04</v>
      </c>
      <c r="G2497" s="4">
        <f ca="1">OFFSET(InputPriceData!F$15,CalculationsAndCharts!$A2497+$A$11,IF($C$7,8,0),1,1)</f>
        <v>89.19</v>
      </c>
      <c r="H2497" s="138"/>
      <c r="I2497" s="138"/>
      <c r="O2497" s="246">
        <f t="shared" ca="1" si="380"/>
        <v>1.0084456949609135</v>
      </c>
      <c r="P2497" s="246">
        <f t="shared" ca="1" si="381"/>
        <v>0.8731615229916031</v>
      </c>
      <c r="Q2497" s="246">
        <f t="shared" ca="1" si="383"/>
        <v>2.297107386940922</v>
      </c>
      <c r="R2497" s="4">
        <f t="shared" ca="1" si="384"/>
        <v>0.38011349750365825</v>
      </c>
      <c r="S2497" s="4">
        <f t="shared" ca="1" si="382"/>
        <v>0.95381227103063326</v>
      </c>
      <c r="W2497" s="246">
        <f t="shared" ca="1" si="385"/>
        <v>1.0084456949609135</v>
      </c>
      <c r="X2497" s="246">
        <f t="shared" ca="1" si="386"/>
        <v>0.8731615229916031</v>
      </c>
      <c r="Y2497" s="246">
        <f t="shared" ca="1" si="387"/>
        <v>2.297107386940922</v>
      </c>
      <c r="Z2497" s="4">
        <f t="shared" ca="1" si="388"/>
        <v>0.38011349750365825</v>
      </c>
      <c r="AA2497" s="4">
        <f t="shared" ca="1" si="389"/>
        <v>0.67715516956174004</v>
      </c>
    </row>
    <row r="2498" spans="1:27" x14ac:dyDescent="0.25">
      <c r="A2498">
        <v>2466</v>
      </c>
      <c r="B2498" s="176">
        <f ca="1">OFFSET(InputPriceData!B$15,CalculationsAndCharts!$A2498+$A$11,0,1,1)</f>
        <v>37978</v>
      </c>
      <c r="C2498" s="3">
        <f ca="1">OFFSET(InputPriceData!G$15,CalculationsAndCharts!$A2498+$A$11,IF($C$7,8,0),1,1)</f>
        <v>24741200</v>
      </c>
      <c r="D2498" s="4">
        <f ca="1">OFFSET(InputPriceData!C$15,CalculationsAndCharts!$A2498+$A$11,IF($C$7,8,0),1,1)</f>
        <v>89.08</v>
      </c>
      <c r="E2498" s="4">
        <f ca="1">OFFSET(InputPriceData!D$15,CalculationsAndCharts!$A2498+$A$11,IF($C$7,8,0),1,1)</f>
        <v>89.46</v>
      </c>
      <c r="F2498" s="4">
        <f ca="1">OFFSET(InputPriceData!E$15,CalculationsAndCharts!$A2498+$A$11,IF($C$7,8,0),1,1)</f>
        <v>89</v>
      </c>
      <c r="G2498" s="4">
        <f ca="1">OFFSET(InputPriceData!F$15,CalculationsAndCharts!$A2498+$A$11,IF($C$7,8,0),1,1)</f>
        <v>89.28</v>
      </c>
      <c r="H2498" s="138"/>
      <c r="I2498" s="138"/>
      <c r="O2498" s="246">
        <f t="shared" ca="1" si="380"/>
        <v>1.2831007682845126</v>
      </c>
      <c r="P2498" s="246">
        <f t="shared" ca="1" si="381"/>
        <v>0.75437948189501358</v>
      </c>
      <c r="Q2498" s="246">
        <f t="shared" ca="1" si="383"/>
        <v>2.3179691089212131</v>
      </c>
      <c r="R2498" s="4">
        <f t="shared" ca="1" si="384"/>
        <v>0.32544846218684215</v>
      </c>
      <c r="S2498" s="4">
        <f t="shared" ca="1" si="382"/>
        <v>0.94782661835870596</v>
      </c>
      <c r="W2498" s="246">
        <f t="shared" ca="1" si="385"/>
        <v>1.2831007682845126</v>
      </c>
      <c r="X2498" s="246">
        <f t="shared" ca="1" si="386"/>
        <v>0.75437948189501358</v>
      </c>
      <c r="Y2498" s="246">
        <f t="shared" ca="1" si="387"/>
        <v>2.3179691089212131</v>
      </c>
      <c r="Z2498" s="4">
        <f t="shared" ca="1" si="388"/>
        <v>0.32544846218684215</v>
      </c>
      <c r="AA2498" s="4">
        <f t="shared" ca="1" si="389"/>
        <v>0.6418878913343895</v>
      </c>
    </row>
    <row r="2499" spans="1:27" x14ac:dyDescent="0.25">
      <c r="A2499">
        <v>2467</v>
      </c>
      <c r="B2499" s="176">
        <f ca="1">OFFSET(InputPriceData!B$15,CalculationsAndCharts!$A2499+$A$11,0,1,1)</f>
        <v>37977</v>
      </c>
      <c r="C2499" s="3">
        <f ca="1">OFFSET(InputPriceData!G$15,CalculationsAndCharts!$A2499+$A$11,IF($C$7,8,0),1,1)</f>
        <v>27611300</v>
      </c>
      <c r="D2499" s="4">
        <f ca="1">OFFSET(InputPriceData!C$15,CalculationsAndCharts!$A2499+$A$11,IF($C$7,8,0),1,1)</f>
        <v>88.51</v>
      </c>
      <c r="E2499" s="4">
        <f ca="1">OFFSET(InputPriceData!D$15,CalculationsAndCharts!$A2499+$A$11,IF($C$7,8,0),1,1)</f>
        <v>89.22</v>
      </c>
      <c r="F2499" s="4">
        <f ca="1">OFFSET(InputPriceData!E$15,CalculationsAndCharts!$A2499+$A$11,IF($C$7,8,0),1,1)</f>
        <v>88.5</v>
      </c>
      <c r="G2499" s="4">
        <f ca="1">OFFSET(InputPriceData!F$15,CalculationsAndCharts!$A2499+$A$11,IF($C$7,8,0),1,1)</f>
        <v>89.22</v>
      </c>
      <c r="H2499" s="138"/>
      <c r="I2499" s="138"/>
      <c r="O2499" s="246">
        <f t="shared" ca="1" si="380"/>
        <v>1.4237404789191106</v>
      </c>
      <c r="P2499" s="246">
        <f t="shared" ca="1" si="381"/>
        <v>0.61738776671064666</v>
      </c>
      <c r="Q2499" s="246">
        <f t="shared" ca="1" si="383"/>
        <v>2.3390202915451193</v>
      </c>
      <c r="R2499" s="4">
        <f t="shared" ca="1" si="384"/>
        <v>0.26395143682264088</v>
      </c>
      <c r="S2499" s="4">
        <f t="shared" ca="1" si="382"/>
        <v>0.94052403375448979</v>
      </c>
      <c r="W2499" s="246">
        <f t="shared" ca="1" si="385"/>
        <v>1.4237404789191106</v>
      </c>
      <c r="X2499" s="246">
        <f t="shared" ca="1" si="386"/>
        <v>0.61738776671064666</v>
      </c>
      <c r="Y2499" s="246">
        <f t="shared" ca="1" si="387"/>
        <v>2.3390202915451193</v>
      </c>
      <c r="Z2499" s="4">
        <f t="shared" ca="1" si="388"/>
        <v>0.26395143682264088</v>
      </c>
      <c r="AA2499" s="4">
        <f t="shared" ca="1" si="389"/>
        <v>0.60054549799353596</v>
      </c>
    </row>
    <row r="2500" spans="1:27" x14ac:dyDescent="0.25">
      <c r="A2500">
        <v>2468</v>
      </c>
      <c r="B2500" s="176">
        <f ca="1">OFFSET(InputPriceData!B$15,CalculationsAndCharts!$A2500+$A$11,0,1,1)</f>
        <v>37974</v>
      </c>
      <c r="C2500" s="3">
        <f ca="1">OFFSET(InputPriceData!G$15,CalculationsAndCharts!$A2500+$A$11,IF($C$7,8,0),1,1)</f>
        <v>41465100</v>
      </c>
      <c r="D2500" s="4">
        <f ca="1">OFFSET(InputPriceData!C$15,CalculationsAndCharts!$A2500+$A$11,IF($C$7,8,0),1,1)</f>
        <v>88.93</v>
      </c>
      <c r="E2500" s="4">
        <f ca="1">OFFSET(InputPriceData!D$15,CalculationsAndCharts!$A2500+$A$11,IF($C$7,8,0),1,1)</f>
        <v>88.98</v>
      </c>
      <c r="F2500" s="4">
        <f ca="1">OFFSET(InputPriceData!E$15,CalculationsAndCharts!$A2500+$A$11,IF($C$7,8,0),1,1)</f>
        <v>88.34</v>
      </c>
      <c r="G2500" s="4">
        <f ca="1">OFFSET(InputPriceData!F$15,CalculationsAndCharts!$A2500+$A$11,IF($C$7,8,0),1,1)</f>
        <v>88.6</v>
      </c>
      <c r="H2500" s="138"/>
      <c r="I2500" s="138"/>
      <c r="O2500" s="246">
        <f t="shared" ca="1" si="380"/>
        <v>0.98877719156125055</v>
      </c>
      <c r="P2500" s="246">
        <f t="shared" ca="1" si="381"/>
        <v>0.49446383088631368</v>
      </c>
      <c r="Q2500" s="246">
        <f t="shared" ca="1" si="383"/>
        <v>2.3602626554441164</v>
      </c>
      <c r="R2500" s="4">
        <f t="shared" ca="1" si="384"/>
        <v>0.20949525670195948</v>
      </c>
      <c r="S2500" s="4">
        <f t="shared" ca="1" si="382"/>
        <v>0.93348974947629393</v>
      </c>
      <c r="W2500" s="246">
        <f t="shared" ca="1" si="385"/>
        <v>0.98877719156125055</v>
      </c>
      <c r="X2500" s="246">
        <f t="shared" ca="1" si="386"/>
        <v>0.49446383088631368</v>
      </c>
      <c r="Y2500" s="246">
        <f t="shared" ca="1" si="387"/>
        <v>2.3602626554441164</v>
      </c>
      <c r="Z2500" s="4">
        <f t="shared" ca="1" si="388"/>
        <v>0.20949525670195948</v>
      </c>
      <c r="AA2500" s="4">
        <f t="shared" ca="1" si="389"/>
        <v>0.56236973952470282</v>
      </c>
    </row>
    <row r="2501" spans="1:27" x14ac:dyDescent="0.25">
      <c r="A2501">
        <v>2469</v>
      </c>
      <c r="B2501" s="176">
        <f ca="1">OFFSET(InputPriceData!B$15,CalculationsAndCharts!$A2501+$A$11,0,1,1)</f>
        <v>37973</v>
      </c>
      <c r="C2501" s="3">
        <f ca="1">OFFSET(InputPriceData!G$15,CalculationsAndCharts!$A2501+$A$11,IF($C$7,8,0),1,1)</f>
        <v>29353100</v>
      </c>
      <c r="D2501" s="4">
        <f ca="1">OFFSET(InputPriceData!C$15,CalculationsAndCharts!$A2501+$A$11,IF($C$7,8,0),1,1)</f>
        <v>87.9</v>
      </c>
      <c r="E2501" s="4">
        <f ca="1">OFFSET(InputPriceData!D$15,CalculationsAndCharts!$A2501+$A$11,IF($C$7,8,0),1,1)</f>
        <v>88.86</v>
      </c>
      <c r="F2501" s="4">
        <f ca="1">OFFSET(InputPriceData!E$15,CalculationsAndCharts!$A2501+$A$11,IF($C$7,8,0),1,1)</f>
        <v>87.77</v>
      </c>
      <c r="G2501" s="4">
        <f ca="1">OFFSET(InputPriceData!F$15,CalculationsAndCharts!$A2501+$A$11,IF($C$7,8,0),1,1)</f>
        <v>88.85</v>
      </c>
      <c r="H2501" s="138"/>
      <c r="I2501" s="138"/>
      <c r="O2501" s="246">
        <f t="shared" ca="1" si="380"/>
        <v>1.421326730405498</v>
      </c>
      <c r="P2501" s="246">
        <f t="shared" ca="1" si="381"/>
        <v>0.39048917556307156</v>
      </c>
      <c r="Q2501" s="246">
        <f t="shared" ca="1" si="383"/>
        <v>2.3816979368760003</v>
      </c>
      <c r="R2501" s="4">
        <f t="shared" ca="1" si="384"/>
        <v>0.16395411421284772</v>
      </c>
      <c r="S2501" s="4">
        <f t="shared" ca="1" si="382"/>
        <v>0.9271456977535546</v>
      </c>
      <c r="W2501" s="246">
        <f t="shared" ca="1" si="385"/>
        <v>1.421326730405498</v>
      </c>
      <c r="X2501" s="246">
        <f t="shared" ca="1" si="386"/>
        <v>0.39048917556307156</v>
      </c>
      <c r="Y2501" s="246">
        <f t="shared" ca="1" si="387"/>
        <v>2.3816979368760003</v>
      </c>
      <c r="Z2501" s="4">
        <f t="shared" ca="1" si="388"/>
        <v>0.16395411421284772</v>
      </c>
      <c r="AA2501" s="4">
        <f t="shared" ca="1" si="389"/>
        <v>0.52924533422330211</v>
      </c>
    </row>
    <row r="2502" spans="1:27" x14ac:dyDescent="0.25">
      <c r="A2502">
        <v>2470</v>
      </c>
      <c r="B2502" s="176">
        <f ca="1">OFFSET(InputPriceData!B$15,CalculationsAndCharts!$A2502+$A$11,0,1,1)</f>
        <v>37972</v>
      </c>
      <c r="C2502" s="3">
        <f ca="1">OFFSET(InputPriceData!G$15,CalculationsAndCharts!$A2502+$A$11,IF($C$7,8,0),1,1)</f>
        <v>23198800</v>
      </c>
      <c r="D2502" s="4">
        <f ca="1">OFFSET(InputPriceData!C$15,CalculationsAndCharts!$A2502+$A$11,IF($C$7,8,0),1,1)</f>
        <v>87.5</v>
      </c>
      <c r="E2502" s="4">
        <f ca="1">OFFSET(InputPriceData!D$15,CalculationsAndCharts!$A2502+$A$11,IF($C$7,8,0),1,1)</f>
        <v>87.86</v>
      </c>
      <c r="F2502" s="4">
        <f ca="1">OFFSET(InputPriceData!E$15,CalculationsAndCharts!$A2502+$A$11,IF($C$7,8,0),1,1)</f>
        <v>87.29</v>
      </c>
      <c r="G2502" s="4">
        <f ca="1">OFFSET(InputPriceData!F$15,CalculationsAndCharts!$A2502+$A$11,IF($C$7,8,0),1,1)</f>
        <v>87.86</v>
      </c>
      <c r="H2502" s="138"/>
      <c r="I2502" s="138"/>
      <c r="O2502" s="246">
        <f t="shared" ca="1" si="380"/>
        <v>0.59415963766767466</v>
      </c>
      <c r="P2502" s="246">
        <f t="shared" ca="1" si="381"/>
        <v>0.32872328017834285</v>
      </c>
      <c r="Q2502" s="246">
        <f t="shared" ca="1" si="383"/>
        <v>2.4033278878668014</v>
      </c>
      <c r="R2502" s="4">
        <f t="shared" ca="1" si="384"/>
        <v>0.13677837378657404</v>
      </c>
      <c r="S2502" s="4">
        <f t="shared" ca="1" si="382"/>
        <v>0.92313941644313313</v>
      </c>
      <c r="W2502" s="246">
        <f t="shared" ca="1" si="385"/>
        <v>0.59415963766767466</v>
      </c>
      <c r="X2502" s="246">
        <f t="shared" ca="1" si="386"/>
        <v>0.32872328017834285</v>
      </c>
      <c r="Y2502" s="246">
        <f t="shared" ca="1" si="387"/>
        <v>2.4033278878668014</v>
      </c>
      <c r="Z2502" s="4">
        <f t="shared" ca="1" si="388"/>
        <v>0.13677837378657404</v>
      </c>
      <c r="AA2502" s="4">
        <f t="shared" ca="1" si="389"/>
        <v>0.50893391261371701</v>
      </c>
    </row>
    <row r="2503" spans="1:27" x14ac:dyDescent="0.25">
      <c r="A2503">
        <v>2471</v>
      </c>
      <c r="B2503" s="176">
        <f ca="1">OFFSET(InputPriceData!B$15,CalculationsAndCharts!$A2503+$A$11,0,1,1)</f>
        <v>37971</v>
      </c>
      <c r="C2503" s="3">
        <f ca="1">OFFSET(InputPriceData!G$15,CalculationsAndCharts!$A2503+$A$11,IF($C$7,8,0),1,1)</f>
        <v>32894200</v>
      </c>
      <c r="D2503" s="4">
        <f ca="1">OFFSET(InputPriceData!C$15,CalculationsAndCharts!$A2503+$A$11,IF($C$7,8,0),1,1)</f>
        <v>87.2</v>
      </c>
      <c r="E2503" s="4">
        <f ca="1">OFFSET(InputPriceData!D$15,CalculationsAndCharts!$A2503+$A$11,IF($C$7,8,0),1,1)</f>
        <v>87.87</v>
      </c>
      <c r="F2503" s="4">
        <f ca="1">OFFSET(InputPriceData!E$15,CalculationsAndCharts!$A2503+$A$11,IF($C$7,8,0),1,1)</f>
        <v>87.07</v>
      </c>
      <c r="G2503" s="4">
        <f ca="1">OFFSET(InputPriceData!F$15,CalculationsAndCharts!$A2503+$A$11,IF($C$7,8,0),1,1)</f>
        <v>87.59</v>
      </c>
      <c r="H2503" s="138"/>
      <c r="I2503" s="138"/>
      <c r="O2503" s="246">
        <f t="shared" ca="1" si="380"/>
        <v>0.44197453362854877</v>
      </c>
      <c r="P2503" s="246">
        <f t="shared" ca="1" si="381"/>
        <v>0.31607272002001152</v>
      </c>
      <c r="Q2503" s="246">
        <f t="shared" ca="1" si="383"/>
        <v>2.4251542763539873</v>
      </c>
      <c r="R2503" s="4">
        <f t="shared" ca="1" si="384"/>
        <v>0.13033097444637623</v>
      </c>
      <c r="S2503" s="4">
        <f t="shared" ca="1" si="382"/>
        <v>0.92216319000915192</v>
      </c>
      <c r="W2503" s="246">
        <f t="shared" ca="1" si="385"/>
        <v>0.44197453362854877</v>
      </c>
      <c r="X2503" s="246">
        <f t="shared" ca="1" si="386"/>
        <v>0.31607272002001152</v>
      </c>
      <c r="Y2503" s="246">
        <f t="shared" ca="1" si="387"/>
        <v>2.4251542763539873</v>
      </c>
      <c r="Z2503" s="4">
        <f t="shared" ca="1" si="388"/>
        <v>0.13033097444637623</v>
      </c>
      <c r="AA2503" s="4">
        <f t="shared" ca="1" si="389"/>
        <v>0.50405346285176023</v>
      </c>
    </row>
    <row r="2504" spans="1:27" x14ac:dyDescent="0.25">
      <c r="A2504">
        <v>2472</v>
      </c>
      <c r="B2504" s="176">
        <f ca="1">OFFSET(InputPriceData!B$15,CalculationsAndCharts!$A2504+$A$11,0,1,1)</f>
        <v>37970</v>
      </c>
      <c r="C2504" s="3">
        <f ca="1">OFFSET(InputPriceData!G$15,CalculationsAndCharts!$A2504+$A$11,IF($C$7,8,0),1,1)</f>
        <v>38693400</v>
      </c>
      <c r="D2504" s="4">
        <f ca="1">OFFSET(InputPriceData!C$15,CalculationsAndCharts!$A2504+$A$11,IF($C$7,8,0),1,1)</f>
        <v>88.4</v>
      </c>
      <c r="E2504" s="4">
        <f ca="1">OFFSET(InputPriceData!D$15,CalculationsAndCharts!$A2504+$A$11,IF($C$7,8,0),1,1)</f>
        <v>88.45</v>
      </c>
      <c r="F2504" s="4">
        <f ca="1">OFFSET(InputPriceData!E$15,CalculationsAndCharts!$A2504+$A$11,IF($C$7,8,0),1,1)</f>
        <v>87.03</v>
      </c>
      <c r="G2504" s="4">
        <f ca="1">OFFSET(InputPriceData!F$15,CalculationsAndCharts!$A2504+$A$11,IF($C$7,8,0),1,1)</f>
        <v>87.13</v>
      </c>
      <c r="H2504" s="138"/>
      <c r="I2504" s="138"/>
      <c r="O2504" s="246">
        <f t="shared" ca="1" si="380"/>
        <v>7.6000995257985315E-2</v>
      </c>
      <c r="P2504" s="246">
        <f t="shared" ca="1" si="381"/>
        <v>0.32123397305869583</v>
      </c>
      <c r="Q2504" s="246">
        <f t="shared" ca="1" si="383"/>
        <v>2.447178886330966</v>
      </c>
      <c r="R2504" s="4">
        <f t="shared" ca="1" si="384"/>
        <v>0.13126705810228656</v>
      </c>
      <c r="S2504" s="4">
        <f t="shared" ca="1" si="382"/>
        <v>0.92230555492278676</v>
      </c>
      <c r="W2504" s="246">
        <f t="shared" ca="1" si="385"/>
        <v>7.6000995257985315E-2</v>
      </c>
      <c r="X2504" s="246">
        <f t="shared" ca="1" si="386"/>
        <v>0.32123397305869583</v>
      </c>
      <c r="Y2504" s="246">
        <f t="shared" ca="1" si="387"/>
        <v>2.447178886330966</v>
      </c>
      <c r="Z2504" s="4">
        <f t="shared" ca="1" si="388"/>
        <v>0.13126705810228656</v>
      </c>
      <c r="AA2504" s="4">
        <f t="shared" ca="1" si="389"/>
        <v>0.50476352872125907</v>
      </c>
    </row>
    <row r="2505" spans="1:27" x14ac:dyDescent="0.25">
      <c r="A2505">
        <v>2473</v>
      </c>
      <c r="B2505" s="176">
        <f ca="1">OFFSET(InputPriceData!B$15,CalculationsAndCharts!$A2505+$A$11,0,1,1)</f>
        <v>37967</v>
      </c>
      <c r="C2505" s="3">
        <f ca="1">OFFSET(InputPriceData!G$15,CalculationsAndCharts!$A2505+$A$11,IF($C$7,8,0),1,1)</f>
        <v>34142200</v>
      </c>
      <c r="D2505" s="4">
        <f ca="1">OFFSET(InputPriceData!C$15,CalculationsAndCharts!$A2505+$A$11,IF($C$7,8,0),1,1)</f>
        <v>87.43</v>
      </c>
      <c r="E2505" s="4">
        <f ca="1">OFFSET(InputPriceData!D$15,CalculationsAndCharts!$A2505+$A$11,IF($C$7,8,0),1,1)</f>
        <v>87.62</v>
      </c>
      <c r="F2505" s="4">
        <f ca="1">OFFSET(InputPriceData!E$15,CalculationsAndCharts!$A2505+$A$11,IF($C$7,8,0),1,1)</f>
        <v>86.96</v>
      </c>
      <c r="G2505" s="4">
        <f ca="1">OFFSET(InputPriceData!F$15,CalculationsAndCharts!$A2505+$A$11,IF($C$7,8,0),1,1)</f>
        <v>87.57</v>
      </c>
      <c r="H2505" s="138"/>
      <c r="I2505" s="138"/>
      <c r="O2505" s="246">
        <f t="shared" ca="1" si="380"/>
        <v>0.61721560161482136</v>
      </c>
      <c r="P2505" s="246">
        <f t="shared" ca="1" si="381"/>
        <v>0.32161266769839691</v>
      </c>
      <c r="Q2505" s="246">
        <f t="shared" ca="1" si="383"/>
        <v>2.4694035179929021</v>
      </c>
      <c r="R2505" s="4">
        <f t="shared" ca="1" si="384"/>
        <v>0.13023900928099405</v>
      </c>
      <c r="S2505" s="4">
        <f t="shared" ca="1" si="382"/>
        <v>0.92214919184173127</v>
      </c>
      <c r="W2505" s="246">
        <f t="shared" ca="1" si="385"/>
        <v>0.61721560161482136</v>
      </c>
      <c r="X2505" s="246">
        <f t="shared" ca="1" si="386"/>
        <v>0.32161266769839691</v>
      </c>
      <c r="Y2505" s="246">
        <f t="shared" ca="1" si="387"/>
        <v>2.4694035179929021</v>
      </c>
      <c r="Z2505" s="4">
        <f t="shared" ca="1" si="388"/>
        <v>0.13023900928099405</v>
      </c>
      <c r="AA2505" s="4">
        <f t="shared" ca="1" si="389"/>
        <v>0.50398367544737033</v>
      </c>
    </row>
    <row r="2506" spans="1:27" x14ac:dyDescent="0.25">
      <c r="A2506">
        <v>2474</v>
      </c>
      <c r="B2506" s="176">
        <f ca="1">OFFSET(InputPriceData!B$15,CalculationsAndCharts!$A2506+$A$11,0,1,1)</f>
        <v>37966</v>
      </c>
      <c r="C2506" s="3">
        <f ca="1">OFFSET(InputPriceData!G$15,CalculationsAndCharts!$A2506+$A$11,IF($C$7,8,0),1,1)</f>
        <v>45304000</v>
      </c>
      <c r="D2506" s="4">
        <f ca="1">OFFSET(InputPriceData!C$15,CalculationsAndCharts!$A2506+$A$11,IF($C$7,8,0),1,1)</f>
        <v>86.39</v>
      </c>
      <c r="E2506" s="4">
        <f ca="1">OFFSET(InputPriceData!D$15,CalculationsAndCharts!$A2506+$A$11,IF($C$7,8,0),1,1)</f>
        <v>87.54</v>
      </c>
      <c r="F2506" s="4">
        <f ca="1">OFFSET(InputPriceData!E$15,CalculationsAndCharts!$A2506+$A$11,IF($C$7,8,0),1,1)</f>
        <v>86.38</v>
      </c>
      <c r="G2506" s="4">
        <f ca="1">OFFSET(InputPriceData!F$15,CalculationsAndCharts!$A2506+$A$11,IF($C$7,8,0),1,1)</f>
        <v>87.4</v>
      </c>
      <c r="H2506" s="138"/>
      <c r="I2506" s="138"/>
      <c r="O2506" s="246">
        <f t="shared" ca="1" si="380"/>
        <v>0.56942505882987082</v>
      </c>
      <c r="P2506" s="246">
        <f t="shared" ca="1" si="381"/>
        <v>0.32528277265823347</v>
      </c>
      <c r="Q2506" s="246">
        <f t="shared" ca="1" si="383"/>
        <v>2.491829987883857</v>
      </c>
      <c r="R2506" s="4">
        <f t="shared" ca="1" si="384"/>
        <v>0.13053971347959986</v>
      </c>
      <c r="S2506" s="4">
        <f t="shared" ca="1" si="382"/>
        <v>0.92219495482225333</v>
      </c>
      <c r="W2506" s="246">
        <f t="shared" ca="1" si="385"/>
        <v>0.56942505882987082</v>
      </c>
      <c r="X2506" s="246">
        <f t="shared" ca="1" si="386"/>
        <v>0.32528277265823347</v>
      </c>
      <c r="Y2506" s="246">
        <f t="shared" ca="1" si="387"/>
        <v>2.491829987883857</v>
      </c>
      <c r="Z2506" s="4">
        <f t="shared" ca="1" si="388"/>
        <v>0.13053971347959986</v>
      </c>
      <c r="AA2506" s="4">
        <f t="shared" ca="1" si="389"/>
        <v>0.50421184553969134</v>
      </c>
    </row>
    <row r="2507" spans="1:27" x14ac:dyDescent="0.25">
      <c r="A2507">
        <v>2475</v>
      </c>
      <c r="B2507" s="176">
        <f ca="1">OFFSET(InputPriceData!B$15,CalculationsAndCharts!$A2507+$A$11,0,1,1)</f>
        <v>37965</v>
      </c>
      <c r="C2507" s="3">
        <f ca="1">OFFSET(InputPriceData!G$15,CalculationsAndCharts!$A2507+$A$11,IF($C$7,8,0),1,1)</f>
        <v>36915400</v>
      </c>
      <c r="D2507" s="4">
        <f ca="1">OFFSET(InputPriceData!C$15,CalculationsAndCharts!$A2507+$A$11,IF($C$7,8,0),1,1)</f>
        <v>86.46</v>
      </c>
      <c r="E2507" s="4">
        <f ca="1">OFFSET(InputPriceData!D$15,CalculationsAndCharts!$A2507+$A$11,IF($C$7,8,0),1,1)</f>
        <v>86.63</v>
      </c>
      <c r="F2507" s="4">
        <f ca="1">OFFSET(InputPriceData!E$15,CalculationsAndCharts!$A2507+$A$11,IF($C$7,8,0),1,1)</f>
        <v>85.81</v>
      </c>
      <c r="G2507" s="4">
        <f ca="1">OFFSET(InputPriceData!F$15,CalculationsAndCharts!$A2507+$A$11,IF($C$7,8,0),1,1)</f>
        <v>86.43</v>
      </c>
      <c r="H2507" s="138"/>
      <c r="I2507" s="138"/>
      <c r="O2507" s="246">
        <f t="shared" ca="1" si="380"/>
        <v>-0.32074694232856366</v>
      </c>
      <c r="P2507" s="246">
        <f t="shared" ca="1" si="381"/>
        <v>0.36402935595677754</v>
      </c>
      <c r="Q2507" s="246">
        <f t="shared" ca="1" si="383"/>
        <v>2.5144601290452644</v>
      </c>
      <c r="R2507" s="4">
        <f t="shared" ca="1" si="384"/>
        <v>0.14477436001142671</v>
      </c>
      <c r="S2507" s="4">
        <f t="shared" ca="1" si="382"/>
        <v>0.92433619681505996</v>
      </c>
      <c r="W2507" s="246">
        <f t="shared" ca="1" si="385"/>
        <v>-0.32074694232856366</v>
      </c>
      <c r="X2507" s="246">
        <f t="shared" ca="1" si="386"/>
        <v>0.36402935595677754</v>
      </c>
      <c r="Y2507" s="246">
        <f t="shared" ca="1" si="387"/>
        <v>2.5144601290452644</v>
      </c>
      <c r="Z2507" s="4">
        <f t="shared" ca="1" si="388"/>
        <v>0.14477436001142671</v>
      </c>
      <c r="AA2507" s="4">
        <f t="shared" ca="1" si="389"/>
        <v>0.51495353275531708</v>
      </c>
    </row>
    <row r="2508" spans="1:27" x14ac:dyDescent="0.25">
      <c r="A2508">
        <v>2476</v>
      </c>
      <c r="B2508" s="176">
        <f ca="1">OFFSET(InputPriceData!B$15,CalculationsAndCharts!$A2508+$A$11,0,1,1)</f>
        <v>37964</v>
      </c>
      <c r="C2508" s="3">
        <f ca="1">OFFSET(InputPriceData!G$15,CalculationsAndCharts!$A2508+$A$11,IF($C$7,8,0),1,1)</f>
        <v>43596100</v>
      </c>
      <c r="D2508" s="4">
        <f ca="1">OFFSET(InputPriceData!C$15,CalculationsAndCharts!$A2508+$A$11,IF($C$7,8,0),1,1)</f>
        <v>87.38</v>
      </c>
      <c r="E2508" s="4">
        <f ca="1">OFFSET(InputPriceData!D$15,CalculationsAndCharts!$A2508+$A$11,IF($C$7,8,0),1,1)</f>
        <v>87.4</v>
      </c>
      <c r="F2508" s="4">
        <f ca="1">OFFSET(InputPriceData!E$15,CalculationsAndCharts!$A2508+$A$11,IF($C$7,8,0),1,1)</f>
        <v>86.28</v>
      </c>
      <c r="G2508" s="4">
        <f ca="1">OFFSET(InputPriceData!F$15,CalculationsAndCharts!$A2508+$A$11,IF($C$7,8,0),1,1)</f>
        <v>86.44</v>
      </c>
      <c r="H2508" s="138"/>
      <c r="I2508" s="138"/>
      <c r="O2508" s="246">
        <f t="shared" ca="1" si="380"/>
        <v>-0.26795548084941695</v>
      </c>
      <c r="P2508" s="246">
        <f t="shared" ca="1" si="381"/>
        <v>0.39491460209329154</v>
      </c>
      <c r="Q2508" s="246">
        <f t="shared" ca="1" si="383"/>
        <v>2.5372957911657563</v>
      </c>
      <c r="R2508" s="4">
        <f t="shared" ca="1" si="384"/>
        <v>0.1556438959416114</v>
      </c>
      <c r="S2508" s="4">
        <f t="shared" ca="1" si="382"/>
        <v>0.92593884028636664</v>
      </c>
      <c r="W2508" s="246">
        <f t="shared" ca="1" si="385"/>
        <v>-0.26795548084941695</v>
      </c>
      <c r="X2508" s="246">
        <f t="shared" ca="1" si="386"/>
        <v>0.39491460209329154</v>
      </c>
      <c r="Y2508" s="246">
        <f t="shared" ca="1" si="387"/>
        <v>2.5372957911657563</v>
      </c>
      <c r="Z2508" s="4">
        <f t="shared" ca="1" si="388"/>
        <v>0.1556438959416114</v>
      </c>
      <c r="AA2508" s="4">
        <f t="shared" ca="1" si="389"/>
        <v>0.52307831708042019</v>
      </c>
    </row>
    <row r="2509" spans="1:27" x14ac:dyDescent="0.25">
      <c r="A2509">
        <v>2477</v>
      </c>
      <c r="B2509" s="176">
        <f ca="1">OFFSET(InputPriceData!B$15,CalculationsAndCharts!$A2509+$A$11,0,1,1)</f>
        <v>37963</v>
      </c>
      <c r="C2509" s="3">
        <f ca="1">OFFSET(InputPriceData!G$15,CalculationsAndCharts!$A2509+$A$11,IF($C$7,8,0),1,1)</f>
        <v>32482900</v>
      </c>
      <c r="D2509" s="4">
        <f ca="1">OFFSET(InputPriceData!C$15,CalculationsAndCharts!$A2509+$A$11,IF($C$7,8,0),1,1)</f>
        <v>86.44</v>
      </c>
      <c r="E2509" s="4">
        <f ca="1">OFFSET(InputPriceData!D$15,CalculationsAndCharts!$A2509+$A$11,IF($C$7,8,0),1,1)</f>
        <v>87.17</v>
      </c>
      <c r="F2509" s="4">
        <f ca="1">OFFSET(InputPriceData!E$15,CalculationsAndCharts!$A2509+$A$11,IF($C$7,8,0),1,1)</f>
        <v>86.39</v>
      </c>
      <c r="G2509" s="4">
        <f ca="1">OFFSET(InputPriceData!F$15,CalculationsAndCharts!$A2509+$A$11,IF($C$7,8,0),1,1)</f>
        <v>87.11</v>
      </c>
      <c r="H2509" s="138"/>
      <c r="I2509" s="138"/>
      <c r="O2509" s="246">
        <f t="shared" ca="1" si="380"/>
        <v>0.48062609431049852</v>
      </c>
      <c r="P2509" s="246">
        <f t="shared" ca="1" si="381"/>
        <v>0.35815138549178499</v>
      </c>
      <c r="Q2509" s="246">
        <f t="shared" ca="1" si="383"/>
        <v>2.5603388407323475</v>
      </c>
      <c r="R2509" s="4">
        <f t="shared" ca="1" si="384"/>
        <v>0.1398843699099378</v>
      </c>
      <c r="S2509" s="4">
        <f t="shared" ca="1" si="382"/>
        <v>0.92360611625444222</v>
      </c>
      <c r="W2509" s="246">
        <f t="shared" ca="1" si="385"/>
        <v>0.48062609431049852</v>
      </c>
      <c r="X2509" s="246">
        <f t="shared" ca="1" si="386"/>
        <v>0.35815138549178499</v>
      </c>
      <c r="Y2509" s="246">
        <f t="shared" ca="1" si="387"/>
        <v>2.5603388407323475</v>
      </c>
      <c r="Z2509" s="4">
        <f t="shared" ca="1" si="388"/>
        <v>0.1398843699099378</v>
      </c>
      <c r="AA2509" s="4">
        <f t="shared" ca="1" si="389"/>
        <v>0.51127653171448995</v>
      </c>
    </row>
    <row r="2510" spans="1:27" x14ac:dyDescent="0.25">
      <c r="A2510">
        <v>2478</v>
      </c>
      <c r="B2510" s="176">
        <f ca="1">OFFSET(InputPriceData!B$15,CalculationsAndCharts!$A2510+$A$11,0,1,1)</f>
        <v>37960</v>
      </c>
      <c r="C2510" s="3">
        <f ca="1">OFFSET(InputPriceData!G$15,CalculationsAndCharts!$A2510+$A$11,IF($C$7,8,0),1,1)</f>
        <v>28824400</v>
      </c>
      <c r="D2510" s="4">
        <f ca="1">OFFSET(InputPriceData!C$15,CalculationsAndCharts!$A2510+$A$11,IF($C$7,8,0),1,1)</f>
        <v>86.75</v>
      </c>
      <c r="E2510" s="4">
        <f ca="1">OFFSET(InputPriceData!D$15,CalculationsAndCharts!$A2510+$A$11,IF($C$7,8,0),1,1)</f>
        <v>87.3</v>
      </c>
      <c r="F2510" s="4">
        <f ca="1">OFFSET(InputPriceData!E$15,CalculationsAndCharts!$A2510+$A$11,IF($C$7,8,0),1,1)</f>
        <v>86.34</v>
      </c>
      <c r="G2510" s="4">
        <f ca="1">OFFSET(InputPriceData!F$15,CalculationsAndCharts!$A2510+$A$11,IF($C$7,8,0),1,1)</f>
        <v>86.53</v>
      </c>
      <c r="H2510" s="138"/>
      <c r="I2510" s="138"/>
      <c r="O2510" s="246">
        <f t="shared" ca="1" si="380"/>
        <v>-9.6534949009008386E-3</v>
      </c>
      <c r="P2510" s="246">
        <f t="shared" ca="1" si="381"/>
        <v>0.26980213424518379</v>
      </c>
      <c r="Q2510" s="246">
        <f t="shared" ca="1" si="383"/>
        <v>2.5835911611829947</v>
      </c>
      <c r="R2510" s="4">
        <f t="shared" ca="1" si="384"/>
        <v>0.10442911335926877</v>
      </c>
      <c r="S2510" s="4">
        <f t="shared" ca="1" si="382"/>
        <v>0.91813691205754144</v>
      </c>
      <c r="W2510" s="246">
        <f t="shared" ca="1" si="385"/>
        <v>-9.6534949009008386E-3</v>
      </c>
      <c r="X2510" s="246">
        <f t="shared" ca="1" si="386"/>
        <v>0.26980213424518379</v>
      </c>
      <c r="Y2510" s="246">
        <f t="shared" ca="1" si="387"/>
        <v>2.5835911611829947</v>
      </c>
      <c r="Z2510" s="4">
        <f t="shared" ca="1" si="388"/>
        <v>0.10442911335926877</v>
      </c>
      <c r="AA2510" s="4">
        <f t="shared" ca="1" si="389"/>
        <v>0.48420315105892947</v>
      </c>
    </row>
    <row r="2511" spans="1:27" x14ac:dyDescent="0.25">
      <c r="A2511">
        <v>2479</v>
      </c>
      <c r="B2511" s="176">
        <f ca="1">OFFSET(InputPriceData!B$15,CalculationsAndCharts!$A2511+$A$11,0,1,1)</f>
        <v>37959</v>
      </c>
      <c r="C2511" s="3">
        <f ca="1">OFFSET(InputPriceData!G$15,CalculationsAndCharts!$A2511+$A$11,IF($C$7,8,0),1,1)</f>
        <v>36089500</v>
      </c>
      <c r="D2511" s="4">
        <f ca="1">OFFSET(InputPriceData!C$15,CalculationsAndCharts!$A2511+$A$11,IF($C$7,8,0),1,1)</f>
        <v>86.78</v>
      </c>
      <c r="E2511" s="4">
        <f ca="1">OFFSET(InputPriceData!D$15,CalculationsAndCharts!$A2511+$A$11,IF($C$7,8,0),1,1)</f>
        <v>87.23</v>
      </c>
      <c r="F2511" s="4">
        <f ca="1">OFFSET(InputPriceData!E$15,CalculationsAndCharts!$A2511+$A$11,IF($C$7,8,0),1,1)</f>
        <v>86.6</v>
      </c>
      <c r="G2511" s="4">
        <f ca="1">OFFSET(InputPriceData!F$15,CalculationsAndCharts!$A2511+$A$11,IF($C$7,8,0),1,1)</f>
        <v>87.13</v>
      </c>
      <c r="H2511" s="138"/>
      <c r="I2511" s="138"/>
      <c r="O2511" s="246">
        <f t="shared" ca="1" si="380"/>
        <v>0.68874601496243848</v>
      </c>
      <c r="P2511" s="246">
        <f t="shared" ca="1" si="381"/>
        <v>0.12781345271050246</v>
      </c>
      <c r="Q2511" s="246">
        <f t="shared" ca="1" si="383"/>
        <v>2.6070546530605396</v>
      </c>
      <c r="R2511" s="4">
        <f t="shared" ca="1" si="384"/>
        <v>4.9025996658894913E-2</v>
      </c>
      <c r="S2511" s="4">
        <f t="shared" ca="1" si="382"/>
        <v>0.9089213012485079</v>
      </c>
      <c r="W2511" s="246">
        <f t="shared" ca="1" si="385"/>
        <v>0.68874601496243848</v>
      </c>
      <c r="X2511" s="246">
        <f t="shared" ca="1" si="386"/>
        <v>0.12781345271050246</v>
      </c>
      <c r="Y2511" s="246">
        <f t="shared" ca="1" si="387"/>
        <v>2.6070546530605396</v>
      </c>
      <c r="Z2511" s="4">
        <f t="shared" ca="1" si="388"/>
        <v>4.9025996658894913E-2</v>
      </c>
      <c r="AA2511" s="4">
        <f t="shared" ca="1" si="389"/>
        <v>0.440389777553711</v>
      </c>
    </row>
    <row r="2512" spans="1:27" x14ac:dyDescent="0.25">
      <c r="A2512">
        <v>2480</v>
      </c>
      <c r="B2512" s="176">
        <f ca="1">OFFSET(InputPriceData!B$15,CalculationsAndCharts!$A2512+$A$11,0,1,1)</f>
        <v>37958</v>
      </c>
      <c r="C2512" s="3">
        <f ca="1">OFFSET(InputPriceData!G$15,CalculationsAndCharts!$A2512+$A$11,IF($C$7,8,0),1,1)</f>
        <v>39078600</v>
      </c>
      <c r="D2512" s="4">
        <f ca="1">OFFSET(InputPriceData!C$15,CalculationsAndCharts!$A2512+$A$11,IF($C$7,8,0),1,1)</f>
        <v>87.18</v>
      </c>
      <c r="E2512" s="4">
        <f ca="1">OFFSET(InputPriceData!D$15,CalculationsAndCharts!$A2512+$A$11,IF($C$7,8,0),1,1)</f>
        <v>87.53</v>
      </c>
      <c r="F2512" s="4">
        <f ca="1">OFFSET(InputPriceData!E$15,CalculationsAndCharts!$A2512+$A$11,IF($C$7,8,0),1,1)</f>
        <v>86.71</v>
      </c>
      <c r="G2512" s="4">
        <f ca="1">OFFSET(InputPriceData!F$15,CalculationsAndCharts!$A2512+$A$11,IF($C$7,8,0),1,1)</f>
        <v>86.78</v>
      </c>
      <c r="H2512" s="138"/>
      <c r="I2512" s="138"/>
      <c r="O2512" s="246">
        <f t="shared" ca="1" si="380"/>
        <v>0.45697712083428976</v>
      </c>
      <c r="P2512" s="246">
        <f t="shared" ca="1" si="381"/>
        <v>-6.7499128376025674E-2</v>
      </c>
      <c r="Q2512" s="246">
        <f t="shared" ca="1" si="383"/>
        <v>2.630731234168052</v>
      </c>
      <c r="R2512" s="4">
        <f t="shared" ca="1" si="384"/>
        <v>-2.5657933999240989E-2</v>
      </c>
      <c r="S2512" s="4">
        <f t="shared" ca="1" si="382"/>
        <v>0.89500975715064213</v>
      </c>
      <c r="W2512" s="246">
        <f t="shared" ca="1" si="385"/>
        <v>0.45697712083428976</v>
      </c>
      <c r="X2512" s="246">
        <f t="shared" ca="1" si="386"/>
        <v>-6.7499128376025674E-2</v>
      </c>
      <c r="Y2512" s="246">
        <f t="shared" ca="1" si="387"/>
        <v>2.630731234168052</v>
      </c>
      <c r="Z2512" s="4">
        <f t="shared" ca="1" si="388"/>
        <v>-2.5657933999240989E-2</v>
      </c>
      <c r="AA2512" s="4">
        <f t="shared" ca="1" si="389"/>
        <v>0.37822384296060807</v>
      </c>
    </row>
    <row r="2513" spans="1:27" x14ac:dyDescent="0.25">
      <c r="A2513">
        <v>2481</v>
      </c>
      <c r="B2513" s="176">
        <f ca="1">OFFSET(InputPriceData!B$15,CalculationsAndCharts!$A2513+$A$11,0,1,1)</f>
        <v>37957</v>
      </c>
      <c r="C2513" s="3">
        <f ca="1">OFFSET(InputPriceData!G$15,CalculationsAndCharts!$A2513+$A$11,IF($C$7,8,0),1,1)</f>
        <v>35352000</v>
      </c>
      <c r="D2513" s="4">
        <f ca="1">OFFSET(InputPriceData!C$15,CalculationsAndCharts!$A2513+$A$11,IF($C$7,8,0),1,1)</f>
        <v>86.96</v>
      </c>
      <c r="E2513" s="4">
        <f ca="1">OFFSET(InputPriceData!D$15,CalculationsAndCharts!$A2513+$A$11,IF($C$7,8,0),1,1)</f>
        <v>87.28</v>
      </c>
      <c r="F2513" s="4">
        <f ca="1">OFFSET(InputPriceData!E$15,CalculationsAndCharts!$A2513+$A$11,IF($C$7,8,0),1,1)</f>
        <v>86.71</v>
      </c>
      <c r="G2513" s="4">
        <f ca="1">OFFSET(InputPriceData!F$15,CalculationsAndCharts!$A2513+$A$11,IF($C$7,8,0),1,1)</f>
        <v>86.92</v>
      </c>
      <c r="H2513" s="138"/>
      <c r="I2513" s="138"/>
      <c r="O2513" s="246">
        <f t="shared" ca="1" si="380"/>
        <v>0.7152415175261595</v>
      </c>
      <c r="P2513" s="246">
        <f t="shared" ca="1" si="381"/>
        <v>-0.29314871991860375</v>
      </c>
      <c r="Q2513" s="246">
        <f t="shared" ca="1" si="383"/>
        <v>2.6546228397255822</v>
      </c>
      <c r="R2513" s="4">
        <f t="shared" ca="1" si="384"/>
        <v>-0.11042951771970273</v>
      </c>
      <c r="S2513" s="4">
        <f t="shared" ca="1" si="382"/>
        <v>0.87670298090898136</v>
      </c>
      <c r="W2513" s="246">
        <f t="shared" ca="1" si="385"/>
        <v>0.7152415175261595</v>
      </c>
      <c r="X2513" s="246">
        <f t="shared" ca="1" si="386"/>
        <v>-0.29314871991860375</v>
      </c>
      <c r="Y2513" s="246">
        <f t="shared" ca="1" si="387"/>
        <v>2.6546228397255822</v>
      </c>
      <c r="Z2513" s="4">
        <f t="shared" ca="1" si="388"/>
        <v>-0.11042951771970273</v>
      </c>
      <c r="AA2513" s="4">
        <f t="shared" ca="1" si="389"/>
        <v>0.30295243897134255</v>
      </c>
    </row>
    <row r="2514" spans="1:27" x14ac:dyDescent="0.25">
      <c r="A2514">
        <v>2482</v>
      </c>
      <c r="B2514" s="176">
        <f ca="1">OFFSET(InputPriceData!B$15,CalculationsAndCharts!$A2514+$A$11,0,1,1)</f>
        <v>37956</v>
      </c>
      <c r="C2514" s="3">
        <f ca="1">OFFSET(InputPriceData!G$15,CalculationsAndCharts!$A2514+$A$11,IF($C$7,8,0),1,1)</f>
        <v>38699000</v>
      </c>
      <c r="D2514" s="4">
        <f ca="1">OFFSET(InputPriceData!C$15,CalculationsAndCharts!$A2514+$A$11,IF($C$7,8,0),1,1)</f>
        <v>86.52</v>
      </c>
      <c r="E2514" s="4">
        <f ca="1">OFFSET(InputPriceData!D$15,CalculationsAndCharts!$A2514+$A$11,IF($C$7,8,0),1,1)</f>
        <v>87.19</v>
      </c>
      <c r="F2514" s="4">
        <f ca="1">OFFSET(InputPriceData!E$15,CalculationsAndCharts!$A2514+$A$11,IF($C$7,8,0),1,1)</f>
        <v>86.48</v>
      </c>
      <c r="G2514" s="4">
        <f ca="1">OFFSET(InputPriceData!F$15,CalculationsAndCharts!$A2514+$A$11,IF($C$7,8,0),1,1)</f>
        <v>87.13</v>
      </c>
      <c r="H2514" s="138"/>
      <c r="I2514" s="138"/>
      <c r="O2514" s="246">
        <f t="shared" ca="1" si="380"/>
        <v>1.0692497174917377</v>
      </c>
      <c r="P2514" s="246">
        <f t="shared" ca="1" si="381"/>
        <v>-0.53666841972222701</v>
      </c>
      <c r="Q2514" s="246">
        <f t="shared" ca="1" si="383"/>
        <v>2.6787314225283372</v>
      </c>
      <c r="R2514" s="4">
        <f t="shared" ca="1" si="384"/>
        <v>-0.20034424325216196</v>
      </c>
      <c r="S2514" s="4">
        <f t="shared" ca="1" si="382"/>
        <v>0.85356122703814818</v>
      </c>
      <c r="W2514" s="246">
        <f t="shared" ca="1" si="385"/>
        <v>1.0692497174917377</v>
      </c>
      <c r="X2514" s="246">
        <f t="shared" ca="1" si="386"/>
        <v>-0.53666841972222701</v>
      </c>
      <c r="Y2514" s="246">
        <f t="shared" ca="1" si="387"/>
        <v>2.6787314225283372</v>
      </c>
      <c r="Z2514" s="4">
        <f t="shared" ca="1" si="388"/>
        <v>-0.20034424325216196</v>
      </c>
      <c r="AA2514" s="4">
        <f t="shared" ca="1" si="389"/>
        <v>0.21704961292792604</v>
      </c>
    </row>
    <row r="2515" spans="1:27" x14ac:dyDescent="0.25">
      <c r="A2515">
        <v>2483</v>
      </c>
      <c r="B2515" s="176">
        <f ca="1">OFFSET(InputPriceData!B$15,CalculationsAndCharts!$A2515+$A$11,0,1,1)</f>
        <v>37953</v>
      </c>
      <c r="C2515" s="3">
        <f ca="1">OFFSET(InputPriceData!G$15,CalculationsAndCharts!$A2515+$A$11,IF($C$7,8,0),1,1)</f>
        <v>10507500</v>
      </c>
      <c r="D2515" s="4">
        <f ca="1">OFFSET(InputPriceData!C$15,CalculationsAndCharts!$A2515+$A$11,IF($C$7,8,0),1,1)</f>
        <v>86.06</v>
      </c>
      <c r="E2515" s="4">
        <f ca="1">OFFSET(InputPriceData!D$15,CalculationsAndCharts!$A2515+$A$11,IF($C$7,8,0),1,1)</f>
        <v>86.37</v>
      </c>
      <c r="F2515" s="4">
        <f ca="1">OFFSET(InputPriceData!E$15,CalculationsAndCharts!$A2515+$A$11,IF($C$7,8,0),1,1)</f>
        <v>86</v>
      </c>
      <c r="G2515" s="4">
        <f ca="1">OFFSET(InputPriceData!F$15,CalculationsAndCharts!$A2515+$A$11,IF($C$7,8,0),1,1)</f>
        <v>86.2</v>
      </c>
      <c r="H2515" s="138"/>
      <c r="I2515" s="138"/>
      <c r="O2515" s="246">
        <f t="shared" ca="1" si="380"/>
        <v>0.26156389837411276</v>
      </c>
      <c r="P2515" s="246">
        <f t="shared" ca="1" si="381"/>
        <v>-0.74033151756668714</v>
      </c>
      <c r="Q2515" s="246">
        <f t="shared" ca="1" si="383"/>
        <v>2.7030589531062938</v>
      </c>
      <c r="R2515" s="4">
        <f t="shared" ca="1" si="384"/>
        <v>-0.27388655978661325</v>
      </c>
      <c r="S2515" s="4">
        <f t="shared" ca="1" si="382"/>
        <v>0.83093788773456412</v>
      </c>
      <c r="W2515" s="246">
        <f t="shared" ca="1" si="385"/>
        <v>0.26156389837411276</v>
      </c>
      <c r="X2515" s="246">
        <f t="shared" ca="1" si="386"/>
        <v>-0.74033151756668714</v>
      </c>
      <c r="Y2515" s="246">
        <f t="shared" ca="1" si="387"/>
        <v>2.7030589531062938</v>
      </c>
      <c r="Z2515" s="4">
        <f t="shared" ca="1" si="388"/>
        <v>-0.27388655978661325</v>
      </c>
      <c r="AA2515" s="4">
        <f t="shared" ca="1" si="389"/>
        <v>0.14162961996368212</v>
      </c>
    </row>
    <row r="2516" spans="1:27" x14ac:dyDescent="0.25">
      <c r="A2516">
        <v>2484</v>
      </c>
      <c r="B2516" s="176">
        <f ca="1">OFFSET(InputPriceData!B$15,CalculationsAndCharts!$A2516+$A$11,0,1,1)</f>
        <v>37951</v>
      </c>
      <c r="C2516" s="3">
        <f ca="1">OFFSET(InputPriceData!G$15,CalculationsAndCharts!$A2516+$A$11,IF($C$7,8,0),1,1)</f>
        <v>33053600</v>
      </c>
      <c r="D2516" s="4">
        <f ca="1">OFFSET(InputPriceData!C$15,CalculationsAndCharts!$A2516+$A$11,IF($C$7,8,0),1,1)</f>
        <v>86.18</v>
      </c>
      <c r="E2516" s="4">
        <f ca="1">OFFSET(InputPriceData!D$15,CalculationsAndCharts!$A2516+$A$11,IF($C$7,8,0),1,1)</f>
        <v>86.2</v>
      </c>
      <c r="F2516" s="4">
        <f ca="1">OFFSET(InputPriceData!E$15,CalculationsAndCharts!$A2516+$A$11,IF($C$7,8,0),1,1)</f>
        <v>85.35</v>
      </c>
      <c r="G2516" s="4">
        <f ca="1">OFFSET(InputPriceData!F$15,CalculationsAndCharts!$A2516+$A$11,IF($C$7,8,0),1,1)</f>
        <v>86.14</v>
      </c>
      <c r="H2516" s="138"/>
      <c r="I2516" s="138"/>
      <c r="O2516" s="246">
        <f t="shared" ca="1" si="380"/>
        <v>0.28825066134050525</v>
      </c>
      <c r="P2516" s="246">
        <f t="shared" ca="1" si="381"/>
        <v>-0.8847026120260636</v>
      </c>
      <c r="Q2516" s="246">
        <f t="shared" ca="1" si="383"/>
        <v>2.7276074198852611</v>
      </c>
      <c r="R2516" s="4">
        <f t="shared" ca="1" si="384"/>
        <v>-0.32435115316678503</v>
      </c>
      <c r="S2516" s="4">
        <f t="shared" ca="1" si="382"/>
        <v>0.81296693274258436</v>
      </c>
      <c r="W2516" s="246">
        <f t="shared" ca="1" si="385"/>
        <v>0.28825066134050525</v>
      </c>
      <c r="X2516" s="246">
        <f t="shared" ca="1" si="386"/>
        <v>-0.8847026120260636</v>
      </c>
      <c r="Y2516" s="246">
        <f t="shared" ca="1" si="387"/>
        <v>2.7276074198852611</v>
      </c>
      <c r="Z2516" s="4">
        <f t="shared" ca="1" si="388"/>
        <v>-0.32435115316678503</v>
      </c>
      <c r="AA2516" s="4">
        <f t="shared" ca="1" si="389"/>
        <v>8.6926765483462939E-2</v>
      </c>
    </row>
    <row r="2517" spans="1:27" x14ac:dyDescent="0.25">
      <c r="A2517">
        <v>2485</v>
      </c>
      <c r="B2517" s="176">
        <f ca="1">OFFSET(InputPriceData!B$15,CalculationsAndCharts!$A2517+$A$11,0,1,1)</f>
        <v>37950</v>
      </c>
      <c r="C2517" s="3">
        <f ca="1">OFFSET(InputPriceData!G$15,CalculationsAndCharts!$A2517+$A$11,IF($C$7,8,0),1,1)</f>
        <v>37580000</v>
      </c>
      <c r="D2517" s="4">
        <f ca="1">OFFSET(InputPriceData!C$15,CalculationsAndCharts!$A2517+$A$11,IF($C$7,8,0),1,1)</f>
        <v>85.62</v>
      </c>
      <c r="E2517" s="4">
        <f ca="1">OFFSET(InputPriceData!D$15,CalculationsAndCharts!$A2517+$A$11,IF($C$7,8,0),1,1)</f>
        <v>86.18</v>
      </c>
      <c r="F2517" s="4">
        <f ca="1">OFFSET(InputPriceData!E$15,CalculationsAndCharts!$A2517+$A$11,IF($C$7,8,0),1,1)</f>
        <v>85.39</v>
      </c>
      <c r="G2517" s="4">
        <f ca="1">OFFSET(InputPriceData!F$15,CalculationsAndCharts!$A2517+$A$11,IF($C$7,8,0),1,1)</f>
        <v>85.83</v>
      </c>
      <c r="H2517" s="138"/>
      <c r="I2517" s="138"/>
      <c r="O2517" s="246">
        <f t="shared" ca="1" si="380"/>
        <v>5.5333855134690246E-2</v>
      </c>
      <c r="P2517" s="246">
        <f t="shared" ca="1" si="381"/>
        <v>-0.96694572312053795</v>
      </c>
      <c r="Q2517" s="246">
        <f t="shared" ca="1" si="383"/>
        <v>2.7523788293494058</v>
      </c>
      <c r="R2517" s="4">
        <f t="shared" ca="1" si="384"/>
        <v>-0.35131273094013005</v>
      </c>
      <c r="S2517" s="4">
        <f t="shared" ca="1" si="382"/>
        <v>0.8023872346772315</v>
      </c>
      <c r="W2517" s="246">
        <f t="shared" ca="1" si="385"/>
        <v>5.5333855134690246E-2</v>
      </c>
      <c r="X2517" s="246">
        <f t="shared" ca="1" si="386"/>
        <v>-0.96694572312053795</v>
      </c>
      <c r="Y2517" s="246">
        <f t="shared" ca="1" si="387"/>
        <v>2.7523788293494058</v>
      </c>
      <c r="Z2517" s="4">
        <f t="shared" ca="1" si="388"/>
        <v>-0.35131273094013005</v>
      </c>
      <c r="AA2517" s="4">
        <f t="shared" ca="1" si="389"/>
        <v>5.6647691082067582E-2</v>
      </c>
    </row>
    <row r="2518" spans="1:27" x14ac:dyDescent="0.25">
      <c r="A2518">
        <v>2486</v>
      </c>
      <c r="B2518" s="176">
        <f ca="1">OFFSET(InputPriceData!B$15,CalculationsAndCharts!$A2518+$A$11,0,1,1)</f>
        <v>37949</v>
      </c>
      <c r="C2518" s="3">
        <f ca="1">OFFSET(InputPriceData!G$15,CalculationsAndCharts!$A2518+$A$11,IF($C$7,8,0),1,1)</f>
        <v>28906400</v>
      </c>
      <c r="D2518" s="4">
        <f ca="1">OFFSET(InputPriceData!C$15,CalculationsAndCharts!$A2518+$A$11,IF($C$7,8,0),1,1)</f>
        <v>84.78</v>
      </c>
      <c r="E2518" s="4">
        <f ca="1">OFFSET(InputPriceData!D$15,CalculationsAndCharts!$A2518+$A$11,IF($C$7,8,0),1,1)</f>
        <v>85.66</v>
      </c>
      <c r="F2518" s="4">
        <f ca="1">OFFSET(InputPriceData!E$15,CalculationsAndCharts!$A2518+$A$11,IF($C$7,8,0),1,1)</f>
        <v>84.77</v>
      </c>
      <c r="G2518" s="4">
        <f ca="1">OFFSET(InputPriceData!F$15,CalculationsAndCharts!$A2518+$A$11,IF($C$7,8,0),1,1)</f>
        <v>85.51</v>
      </c>
      <c r="H2518" s="138"/>
      <c r="I2518" s="138"/>
      <c r="O2518" s="246">
        <f t="shared" ca="1" si="380"/>
        <v>-0.2098045865210818</v>
      </c>
      <c r="P2518" s="246">
        <f t="shared" ca="1" si="381"/>
        <v>-0.95488578505100941</v>
      </c>
      <c r="Q2518" s="246">
        <f t="shared" ca="1" si="383"/>
        <v>2.777375206205253</v>
      </c>
      <c r="R2518" s="4">
        <f t="shared" ca="1" si="384"/>
        <v>-0.34380870935896213</v>
      </c>
      <c r="S2518" s="4">
        <f t="shared" ca="1" si="382"/>
        <v>0.80540647536524645</v>
      </c>
      <c r="W2518" s="246">
        <f t="shared" ca="1" si="385"/>
        <v>-0.2098045865210818</v>
      </c>
      <c r="X2518" s="246">
        <f t="shared" ca="1" si="386"/>
        <v>-0.95488578505100941</v>
      </c>
      <c r="Y2518" s="246">
        <f t="shared" ca="1" si="387"/>
        <v>2.777375206205253</v>
      </c>
      <c r="Z2518" s="4">
        <f t="shared" ca="1" si="388"/>
        <v>-0.34380870935896213</v>
      </c>
      <c r="AA2518" s="4">
        <f t="shared" ca="1" si="389"/>
        <v>6.5151096385715576E-2</v>
      </c>
    </row>
    <row r="2519" spans="1:27" x14ac:dyDescent="0.25">
      <c r="A2519">
        <v>2487</v>
      </c>
      <c r="B2519" s="176">
        <f ca="1">OFFSET(InputPriceData!B$15,CalculationsAndCharts!$A2519+$A$11,0,1,1)</f>
        <v>37946</v>
      </c>
      <c r="C2519" s="3">
        <f ca="1">OFFSET(InputPriceData!G$15,CalculationsAndCharts!$A2519+$A$11,IF($C$7,8,0),1,1)</f>
        <v>30016000</v>
      </c>
      <c r="D2519" s="4">
        <f ca="1">OFFSET(InputPriceData!C$15,CalculationsAndCharts!$A2519+$A$11,IF($C$7,8,0),1,1)</f>
        <v>84.41</v>
      </c>
      <c r="E2519" s="4">
        <f ca="1">OFFSET(InputPriceData!D$15,CalculationsAndCharts!$A2519+$A$11,IF($C$7,8,0),1,1)</f>
        <v>84.49</v>
      </c>
      <c r="F2519" s="4">
        <f ca="1">OFFSET(InputPriceData!E$15,CalculationsAndCharts!$A2519+$A$11,IF($C$7,8,0),1,1)</f>
        <v>83.91</v>
      </c>
      <c r="G2519" s="4">
        <f ca="1">OFFSET(InputPriceData!F$15,CalculationsAndCharts!$A2519+$A$11,IF($C$7,8,0),1,1)</f>
        <v>84.39</v>
      </c>
      <c r="H2519" s="138"/>
      <c r="I2519" s="138"/>
      <c r="O2519" s="246">
        <f t="shared" ca="1" si="380"/>
        <v>-1.3359164476938936</v>
      </c>
      <c r="P2519" s="246">
        <f t="shared" ca="1" si="381"/>
        <v>-0.82794907998441447</v>
      </c>
      <c r="Q2519" s="246">
        <f t="shared" ca="1" si="383"/>
        <v>2.8025985935471778</v>
      </c>
      <c r="R2519" s="4">
        <f t="shared" ca="1" si="384"/>
        <v>-0.29542192802448403</v>
      </c>
      <c r="S2519" s="4">
        <f t="shared" ca="1" si="382"/>
        <v>0.82354091145865793</v>
      </c>
      <c r="W2519" s="246">
        <f t="shared" ca="1" si="385"/>
        <v>-1.3359164476938936</v>
      </c>
      <c r="X2519" s="246">
        <f t="shared" ca="1" si="386"/>
        <v>-0.82794907998441447</v>
      </c>
      <c r="Y2519" s="246">
        <f t="shared" ca="1" si="387"/>
        <v>2.8025985935471778</v>
      </c>
      <c r="Z2519" s="4">
        <f t="shared" ca="1" si="388"/>
        <v>-0.29542192802448403</v>
      </c>
      <c r="AA2519" s="4">
        <f t="shared" ca="1" si="389"/>
        <v>0.11859193523797945</v>
      </c>
    </row>
    <row r="2520" spans="1:27" x14ac:dyDescent="0.25">
      <c r="A2520">
        <v>2488</v>
      </c>
      <c r="B2520" s="176">
        <f ca="1">OFFSET(InputPriceData!B$15,CalculationsAndCharts!$A2520+$A$11,0,1,1)</f>
        <v>37945</v>
      </c>
      <c r="C2520" s="3">
        <f ca="1">OFFSET(InputPriceData!G$15,CalculationsAndCharts!$A2520+$A$11,IF($C$7,8,0),1,1)</f>
        <v>53578700</v>
      </c>
      <c r="D2520" s="4">
        <f ca="1">OFFSET(InputPriceData!C$15,CalculationsAndCharts!$A2520+$A$11,IF($C$7,8,0),1,1)</f>
        <v>84.22</v>
      </c>
      <c r="E2520" s="4">
        <f ca="1">OFFSET(InputPriceData!D$15,CalculationsAndCharts!$A2520+$A$11,IF($C$7,8,0),1,1)</f>
        <v>85.22</v>
      </c>
      <c r="F2520" s="4">
        <f ca="1">OFFSET(InputPriceData!E$15,CalculationsAndCharts!$A2520+$A$11,IF($C$7,8,0),1,1)</f>
        <v>84.02</v>
      </c>
      <c r="G2520" s="4">
        <f ca="1">OFFSET(InputPriceData!F$15,CalculationsAndCharts!$A2520+$A$11,IF($C$7,8,0),1,1)</f>
        <v>84.04</v>
      </c>
      <c r="H2520" s="138"/>
      <c r="I2520" s="138"/>
      <c r="O2520" s="246">
        <f t="shared" ca="1" si="380"/>
        <v>-1.7585481979193438</v>
      </c>
      <c r="P2520" s="246">
        <f t="shared" ca="1" si="381"/>
        <v>-0.6232326267134175</v>
      </c>
      <c r="Q2520" s="246">
        <f t="shared" ca="1" si="383"/>
        <v>2.8280510530243972</v>
      </c>
      <c r="R2520" s="4">
        <f t="shared" ca="1" si="384"/>
        <v>-0.22037530971971495</v>
      </c>
      <c r="S2520" s="4">
        <f t="shared" ca="1" si="382"/>
        <v>0.84776938748424524</v>
      </c>
      <c r="W2520" s="246">
        <f t="shared" ca="1" si="385"/>
        <v>-1.7585481979193438</v>
      </c>
      <c r="X2520" s="246">
        <f t="shared" ca="1" si="386"/>
        <v>-0.6232326267134175</v>
      </c>
      <c r="Y2520" s="246">
        <f t="shared" ca="1" si="387"/>
        <v>2.8280510530243972</v>
      </c>
      <c r="Z2520" s="4">
        <f t="shared" ca="1" si="388"/>
        <v>-0.22037530971971495</v>
      </c>
      <c r="AA2520" s="4">
        <f t="shared" ca="1" si="389"/>
        <v>0.19698932355636994</v>
      </c>
    </row>
    <row r="2521" spans="1:27" x14ac:dyDescent="0.25">
      <c r="A2521">
        <v>2489</v>
      </c>
      <c r="B2521" s="176">
        <f ca="1">OFFSET(InputPriceData!B$15,CalculationsAndCharts!$A2521+$A$11,0,1,1)</f>
        <v>37944</v>
      </c>
      <c r="C2521" s="3">
        <f ca="1">OFFSET(InputPriceData!G$15,CalculationsAndCharts!$A2521+$A$11,IF($C$7,8,0),1,1)</f>
        <v>29827000</v>
      </c>
      <c r="D2521" s="4">
        <f ca="1">OFFSET(InputPriceData!C$15,CalculationsAndCharts!$A2521+$A$11,IF($C$7,8,0),1,1)</f>
        <v>84.24</v>
      </c>
      <c r="E2521" s="4">
        <f ca="1">OFFSET(InputPriceData!D$15,CalculationsAndCharts!$A2521+$A$11,IF($C$7,8,0),1,1)</f>
        <v>85.03</v>
      </c>
      <c r="F2521" s="4">
        <f ca="1">OFFSET(InputPriceData!E$15,CalculationsAndCharts!$A2521+$A$11,IF($C$7,8,0),1,1)</f>
        <v>84.15</v>
      </c>
      <c r="G2521" s="4">
        <f ca="1">OFFSET(InputPriceData!F$15,CalculationsAndCharts!$A2521+$A$11,IF($C$7,8,0),1,1)</f>
        <v>84.8</v>
      </c>
      <c r="H2521" s="138"/>
      <c r="I2521" s="138"/>
      <c r="O2521" s="246">
        <f t="shared" ca="1" si="380"/>
        <v>-1.0558194279641206</v>
      </c>
      <c r="P2521" s="246">
        <f t="shared" ca="1" si="381"/>
        <v>-0.41786588965166682</v>
      </c>
      <c r="Q2521" s="246">
        <f t="shared" ca="1" si="383"/>
        <v>2.8537346650094824</v>
      </c>
      <c r="R2521" s="4">
        <f t="shared" ca="1" si="384"/>
        <v>-0.14642773022147046</v>
      </c>
      <c r="S2521" s="4">
        <f t="shared" ca="1" si="382"/>
        <v>0.86795578587036015</v>
      </c>
      <c r="W2521" s="246">
        <f t="shared" ca="1" si="385"/>
        <v>-1.0558194279641206</v>
      </c>
      <c r="X2521" s="246">
        <f t="shared" ca="1" si="386"/>
        <v>-0.41786588965166682</v>
      </c>
      <c r="Y2521" s="246">
        <f t="shared" ca="1" si="387"/>
        <v>2.8537346650094824</v>
      </c>
      <c r="Z2521" s="4">
        <f t="shared" ca="1" si="388"/>
        <v>-0.14642773022147046</v>
      </c>
      <c r="AA2521" s="4">
        <f t="shared" ca="1" si="389"/>
        <v>0.26934829347984141</v>
      </c>
    </row>
    <row r="2522" spans="1:27" x14ac:dyDescent="0.25">
      <c r="A2522">
        <v>2490</v>
      </c>
      <c r="B2522" s="176">
        <f ca="1">OFFSET(InputPriceData!B$15,CalculationsAndCharts!$A2522+$A$11,0,1,1)</f>
        <v>37943</v>
      </c>
      <c r="C2522" s="3">
        <f ca="1">OFFSET(InputPriceData!G$15,CalculationsAndCharts!$A2522+$A$11,IF($C$7,8,0),1,1)</f>
        <v>41155000</v>
      </c>
      <c r="D2522" s="4">
        <f ca="1">OFFSET(InputPriceData!C$15,CalculationsAndCharts!$A2522+$A$11,IF($C$7,8,0),1,1)</f>
        <v>85.22</v>
      </c>
      <c r="E2522" s="4">
        <f ca="1">OFFSET(InputPriceData!D$15,CalculationsAndCharts!$A2522+$A$11,IF($C$7,8,0),1,1)</f>
        <v>85.39</v>
      </c>
      <c r="F2522" s="4">
        <f ca="1">OFFSET(InputPriceData!E$15,CalculationsAndCharts!$A2522+$A$11,IF($C$7,8,0),1,1)</f>
        <v>83.98</v>
      </c>
      <c r="G2522" s="4">
        <f ca="1">OFFSET(InputPriceData!F$15,CalculationsAndCharts!$A2522+$A$11,IF($C$7,8,0),1,1)</f>
        <v>84.09</v>
      </c>
      <c r="H2522" s="138"/>
      <c r="I2522" s="138"/>
      <c r="O2522" s="246">
        <f t="shared" ca="1" si="380"/>
        <v>-1.8231513119238993</v>
      </c>
      <c r="P2522" s="246">
        <f t="shared" ca="1" si="381"/>
        <v>-0.2195327901612267</v>
      </c>
      <c r="Q2522" s="246">
        <f t="shared" ca="1" si="383"/>
        <v>2.8796515287683979</v>
      </c>
      <c r="R2522" s="4">
        <f t="shared" ca="1" si="384"/>
        <v>-7.6235887560714324E-2</v>
      </c>
      <c r="S2522" s="4">
        <f t="shared" ca="1" si="382"/>
        <v>0.8844481319455415</v>
      </c>
      <c r="W2522" s="246">
        <f t="shared" ca="1" si="385"/>
        <v>-1.8231513119238993</v>
      </c>
      <c r="X2522" s="246">
        <f t="shared" ca="1" si="386"/>
        <v>-0.2195327901612267</v>
      </c>
      <c r="Y2522" s="246">
        <f t="shared" ca="1" si="387"/>
        <v>2.8796515287683979</v>
      </c>
      <c r="Z2522" s="4">
        <f t="shared" ca="1" si="388"/>
        <v>-7.6235887560714324E-2</v>
      </c>
      <c r="AA2522" s="4">
        <f t="shared" ca="1" si="389"/>
        <v>0.33394763002890598</v>
      </c>
    </row>
    <row r="2523" spans="1:27" x14ac:dyDescent="0.25">
      <c r="A2523">
        <v>2491</v>
      </c>
      <c r="B2523" s="176">
        <f ca="1">OFFSET(InputPriceData!B$15,CalculationsAndCharts!$A2523+$A$11,0,1,1)</f>
        <v>37942</v>
      </c>
      <c r="C2523" s="3">
        <f ca="1">OFFSET(InputPriceData!G$15,CalculationsAndCharts!$A2523+$A$11,IF($C$7,8,0),1,1)</f>
        <v>44382100</v>
      </c>
      <c r="D2523" s="4">
        <f ca="1">OFFSET(InputPriceData!C$15,CalculationsAndCharts!$A2523+$A$11,IF($C$7,8,0),1,1)</f>
        <v>84.95</v>
      </c>
      <c r="E2523" s="4">
        <f ca="1">OFFSET(InputPriceData!D$15,CalculationsAndCharts!$A2523+$A$11,IF($C$7,8,0),1,1)</f>
        <v>85.14</v>
      </c>
      <c r="F2523" s="4">
        <f ca="1">OFFSET(InputPriceData!E$15,CalculationsAndCharts!$A2523+$A$11,IF($C$7,8,0),1,1)</f>
        <v>84.25</v>
      </c>
      <c r="G2523" s="4">
        <f ca="1">OFFSET(InputPriceData!F$15,CalculationsAndCharts!$A2523+$A$11,IF($C$7,8,0),1,1)</f>
        <v>84.97</v>
      </c>
      <c r="H2523" s="138"/>
      <c r="I2523" s="138"/>
      <c r="O2523" s="246">
        <f t="shared" ca="1" si="380"/>
        <v>-0.99496813075929691</v>
      </c>
      <c r="P2523" s="246">
        <f t="shared" ca="1" si="381"/>
        <v>-6.0582677295371264E-2</v>
      </c>
      <c r="Q2523" s="246">
        <f t="shared" ca="1" si="383"/>
        <v>2.9058037626320865</v>
      </c>
      <c r="R2523" s="4">
        <f t="shared" ca="1" si="384"/>
        <v>-2.08488536199345E-2</v>
      </c>
      <c r="S2523" s="4">
        <f t="shared" ca="1" si="382"/>
        <v>0.89596296705416045</v>
      </c>
      <c r="W2523" s="246">
        <f t="shared" ca="1" si="385"/>
        <v>-0.99496813075929691</v>
      </c>
      <c r="X2523" s="246">
        <f t="shared" ca="1" si="386"/>
        <v>-6.0582677295371264E-2</v>
      </c>
      <c r="Y2523" s="246">
        <f t="shared" ca="1" si="387"/>
        <v>2.9058037626320865</v>
      </c>
      <c r="Z2523" s="4">
        <f t="shared" ca="1" si="388"/>
        <v>-2.08488536199345E-2</v>
      </c>
      <c r="AA2523" s="4">
        <f t="shared" ca="1" si="389"/>
        <v>0.38233968402217366</v>
      </c>
    </row>
    <row r="2524" spans="1:27" x14ac:dyDescent="0.25">
      <c r="A2524">
        <v>2492</v>
      </c>
      <c r="B2524" s="176">
        <f ca="1">OFFSET(InputPriceData!B$15,CalculationsAndCharts!$A2524+$A$11,0,1,1)</f>
        <v>37939</v>
      </c>
      <c r="C2524" s="3">
        <f ca="1">OFFSET(InputPriceData!G$15,CalculationsAndCharts!$A2524+$A$11,IF($C$7,8,0),1,1)</f>
        <v>49158500</v>
      </c>
      <c r="D2524" s="4">
        <f ca="1">OFFSET(InputPriceData!C$15,CalculationsAndCharts!$A2524+$A$11,IF($C$7,8,0),1,1)</f>
        <v>86.16</v>
      </c>
      <c r="E2524" s="4">
        <f ca="1">OFFSET(InputPriceData!D$15,CalculationsAndCharts!$A2524+$A$11,IF($C$7,8,0),1,1)</f>
        <v>86.61</v>
      </c>
      <c r="F2524" s="4">
        <f ca="1">OFFSET(InputPriceData!E$15,CalculationsAndCharts!$A2524+$A$11,IF($C$7,8,0),1,1)</f>
        <v>85.26</v>
      </c>
      <c r="G2524" s="4">
        <f ca="1">OFFSET(InputPriceData!F$15,CalculationsAndCharts!$A2524+$A$11,IF($C$7,8,0),1,1)</f>
        <v>85.4</v>
      </c>
      <c r="H2524" s="138"/>
      <c r="I2524" s="138"/>
      <c r="O2524" s="246">
        <f t="shared" ca="1" si="380"/>
        <v>-0.55843710368592614</v>
      </c>
      <c r="P2524" s="246">
        <f t="shared" ca="1" si="381"/>
        <v>2.1123530773136188E-2</v>
      </c>
      <c r="Q2524" s="246">
        <f t="shared" ca="1" si="383"/>
        <v>2.932193504169613</v>
      </c>
      <c r="R2524" s="4">
        <f t="shared" ca="1" si="384"/>
        <v>7.2040029906274205E-3</v>
      </c>
      <c r="S2524" s="4">
        <f t="shared" ca="1" si="382"/>
        <v>0.90135994323659008</v>
      </c>
      <c r="W2524" s="246">
        <f t="shared" ca="1" si="385"/>
        <v>-0.55843710368592614</v>
      </c>
      <c r="X2524" s="246">
        <f t="shared" ca="1" si="386"/>
        <v>2.1123530773136188E-2</v>
      </c>
      <c r="Y2524" s="246">
        <f t="shared" ca="1" si="387"/>
        <v>2.932193504169613</v>
      </c>
      <c r="Z2524" s="4">
        <f t="shared" ca="1" si="388"/>
        <v>7.2040029906274205E-3</v>
      </c>
      <c r="AA2524" s="4">
        <f t="shared" ca="1" si="389"/>
        <v>0.40603397500254157</v>
      </c>
    </row>
    <row r="2525" spans="1:27" x14ac:dyDescent="0.25">
      <c r="A2525">
        <v>2493</v>
      </c>
      <c r="B2525" s="176">
        <f ca="1">OFFSET(InputPriceData!B$15,CalculationsAndCharts!$A2525+$A$11,0,1,1)</f>
        <v>37938</v>
      </c>
      <c r="C2525" s="3">
        <f ca="1">OFFSET(InputPriceData!G$15,CalculationsAndCharts!$A2525+$A$11,IF($C$7,8,0),1,1)</f>
        <v>29714800</v>
      </c>
      <c r="D2525" s="4">
        <f ca="1">OFFSET(InputPriceData!C$15,CalculationsAndCharts!$A2525+$A$11,IF($C$7,8,0),1,1)</f>
        <v>85.85</v>
      </c>
      <c r="E2525" s="4">
        <f ca="1">OFFSET(InputPriceData!D$15,CalculationsAndCharts!$A2525+$A$11,IF($C$7,8,0),1,1)</f>
        <v>86.28</v>
      </c>
      <c r="F2525" s="4">
        <f ca="1">OFFSET(InputPriceData!E$15,CalculationsAndCharts!$A2525+$A$11,IF($C$7,8,0),1,1)</f>
        <v>85.66</v>
      </c>
      <c r="G2525" s="4">
        <f ca="1">OFFSET(InputPriceData!F$15,CalculationsAndCharts!$A2525+$A$11,IF($C$7,8,0),1,1)</f>
        <v>86.13</v>
      </c>
      <c r="H2525" s="138"/>
      <c r="I2525" s="138"/>
      <c r="O2525" s="246">
        <f t="shared" ca="1" si="380"/>
        <v>0.23360564942613538</v>
      </c>
      <c r="P2525" s="246">
        <f t="shared" ca="1" si="381"/>
        <v>5.0228855068563741E-2</v>
      </c>
      <c r="Q2525" s="246">
        <f t="shared" ca="1" si="383"/>
        <v>2.9588229103628789</v>
      </c>
      <c r="R2525" s="4">
        <f t="shared" ca="1" si="384"/>
        <v>1.6975958545083564E-2</v>
      </c>
      <c r="S2525" s="4">
        <f t="shared" ca="1" si="382"/>
        <v>0.90317689437901372</v>
      </c>
      <c r="W2525" s="246">
        <f t="shared" ca="1" si="385"/>
        <v>0.23360564942613538</v>
      </c>
      <c r="X2525" s="246">
        <f t="shared" ca="1" si="386"/>
        <v>5.0228855068563741E-2</v>
      </c>
      <c r="Y2525" s="246">
        <f t="shared" ca="1" si="387"/>
        <v>2.9588229103628789</v>
      </c>
      <c r="Z2525" s="4">
        <f t="shared" ca="1" si="388"/>
        <v>1.6975958545083564E-2</v>
      </c>
      <c r="AA2525" s="4">
        <f t="shared" ca="1" si="389"/>
        <v>0.41416362870834983</v>
      </c>
    </row>
    <row r="2526" spans="1:27" x14ac:dyDescent="0.25">
      <c r="A2526">
        <v>2494</v>
      </c>
      <c r="B2526" s="176">
        <f ca="1">OFFSET(InputPriceData!B$15,CalculationsAndCharts!$A2526+$A$11,0,1,1)</f>
        <v>37937</v>
      </c>
      <c r="C2526" s="3">
        <f ca="1">OFFSET(InputPriceData!G$15,CalculationsAndCharts!$A2526+$A$11,IF($C$7,8,0),1,1)</f>
        <v>28000000</v>
      </c>
      <c r="D2526" s="4">
        <f ca="1">OFFSET(InputPriceData!C$15,CalculationsAndCharts!$A2526+$A$11,IF($C$7,8,0),1,1)</f>
        <v>85.22</v>
      </c>
      <c r="E2526" s="4">
        <f ca="1">OFFSET(InputPriceData!D$15,CalculationsAndCharts!$A2526+$A$11,IF($C$7,8,0),1,1)</f>
        <v>86.22</v>
      </c>
      <c r="F2526" s="4">
        <f ca="1">OFFSET(InputPriceData!E$15,CalculationsAndCharts!$A2526+$A$11,IF($C$7,8,0),1,1)</f>
        <v>85.16</v>
      </c>
      <c r="G2526" s="4">
        <f ca="1">OFFSET(InputPriceData!F$15,CalculationsAndCharts!$A2526+$A$11,IF($C$7,8,0),1,1)</f>
        <v>86.11</v>
      </c>
      <c r="H2526" s="138"/>
      <c r="I2526" s="138"/>
      <c r="O2526" s="246">
        <f t="shared" ca="1" si="380"/>
        <v>0.31431414746258968</v>
      </c>
      <c r="P2526" s="246">
        <f t="shared" ca="1" si="381"/>
        <v>6.9412928287934411E-2</v>
      </c>
      <c r="Q2526" s="246">
        <f t="shared" ca="1" si="383"/>
        <v>2.9856941577829255</v>
      </c>
      <c r="R2526" s="4">
        <f t="shared" ca="1" si="384"/>
        <v>2.3248505915112915E-2</v>
      </c>
      <c r="S2526" s="4">
        <f t="shared" ca="1" si="382"/>
        <v>0.90432668603654931</v>
      </c>
      <c r="W2526" s="246">
        <f t="shared" ca="1" si="385"/>
        <v>0.31431414746258968</v>
      </c>
      <c r="X2526" s="246">
        <f t="shared" ca="1" si="386"/>
        <v>6.9412928287934411E-2</v>
      </c>
      <c r="Y2526" s="246">
        <f t="shared" ca="1" si="387"/>
        <v>2.9856941577829255</v>
      </c>
      <c r="Z2526" s="4">
        <f t="shared" ca="1" si="388"/>
        <v>2.3248505915112915E-2</v>
      </c>
      <c r="AA2526" s="4">
        <f t="shared" ca="1" si="389"/>
        <v>0.41934881257525242</v>
      </c>
    </row>
    <row r="2527" spans="1:27" x14ac:dyDescent="0.25">
      <c r="A2527">
        <v>2495</v>
      </c>
      <c r="B2527" s="176">
        <f ca="1">OFFSET(InputPriceData!B$15,CalculationsAndCharts!$A2527+$A$11,0,1,1)</f>
        <v>37936</v>
      </c>
      <c r="C2527" s="3">
        <f ca="1">OFFSET(InputPriceData!G$15,CalculationsAndCharts!$A2527+$A$11,IF($C$7,8,0),1,1)</f>
        <v>26558600</v>
      </c>
      <c r="D2527" s="4">
        <f ca="1">OFFSET(InputPriceData!C$15,CalculationsAndCharts!$A2527+$A$11,IF($C$7,8,0),1,1)</f>
        <v>85.1</v>
      </c>
      <c r="E2527" s="4">
        <f ca="1">OFFSET(InputPriceData!D$15,CalculationsAndCharts!$A2527+$A$11,IF($C$7,8,0),1,1)</f>
        <v>85.3</v>
      </c>
      <c r="F2527" s="4">
        <f ca="1">OFFSET(InputPriceData!E$15,CalculationsAndCharts!$A2527+$A$11,IF($C$7,8,0),1,1)</f>
        <v>84.87</v>
      </c>
      <c r="G2527" s="4">
        <f ca="1">OFFSET(InputPriceData!F$15,CalculationsAndCharts!$A2527+$A$11,IF($C$7,8,0),1,1)</f>
        <v>85.15</v>
      </c>
      <c r="H2527" s="138"/>
      <c r="I2527" s="138"/>
      <c r="O2527" s="246">
        <f t="shared" ca="1" si="380"/>
        <v>-0.58132278532443216</v>
      </c>
      <c r="P2527" s="246">
        <f t="shared" ca="1" si="381"/>
        <v>0.12452761878681401</v>
      </c>
      <c r="Q2527" s="246">
        <f t="shared" ca="1" si="383"/>
        <v>3.012809442767836</v>
      </c>
      <c r="R2527" s="4">
        <f t="shared" ca="1" si="384"/>
        <v>4.1332723211465978E-2</v>
      </c>
      <c r="S2527" s="4">
        <f t="shared" ca="1" si="382"/>
        <v>0.9075715595524444</v>
      </c>
      <c r="W2527" s="246">
        <f t="shared" ca="1" si="385"/>
        <v>-0.58132278532443216</v>
      </c>
      <c r="X2527" s="246">
        <f t="shared" ca="1" si="386"/>
        <v>0.12452761878681401</v>
      </c>
      <c r="Y2527" s="246">
        <f t="shared" ca="1" si="387"/>
        <v>3.012809442767836</v>
      </c>
      <c r="Z2527" s="4">
        <f t="shared" ca="1" si="388"/>
        <v>4.1332723211465978E-2</v>
      </c>
      <c r="AA2527" s="4">
        <f t="shared" ca="1" si="389"/>
        <v>0.43415480308866905</v>
      </c>
    </row>
    <row r="2528" spans="1:27" x14ac:dyDescent="0.25">
      <c r="A2528">
        <v>2496</v>
      </c>
      <c r="B2528" s="176">
        <f ca="1">OFFSET(InputPriceData!B$15,CalculationsAndCharts!$A2528+$A$11,0,1,1)</f>
        <v>37935</v>
      </c>
      <c r="C2528" s="3">
        <f ca="1">OFFSET(InputPriceData!G$15,CalculationsAndCharts!$A2528+$A$11,IF($C$7,8,0),1,1)</f>
        <v>25530800</v>
      </c>
      <c r="D2528" s="4">
        <f ca="1">OFFSET(InputPriceData!C$15,CalculationsAndCharts!$A2528+$A$11,IF($C$7,8,0),1,1)</f>
        <v>85.62</v>
      </c>
      <c r="E2528" s="4">
        <f ca="1">OFFSET(InputPriceData!D$15,CalculationsAndCharts!$A2528+$A$11,IF($C$7,8,0),1,1)</f>
        <v>85.7</v>
      </c>
      <c r="F2528" s="4">
        <f ca="1">OFFSET(InputPriceData!E$15,CalculationsAndCharts!$A2528+$A$11,IF($C$7,8,0),1,1)</f>
        <v>85.03</v>
      </c>
      <c r="G2528" s="4">
        <f ca="1">OFFSET(InputPriceData!F$15,CalculationsAndCharts!$A2528+$A$11,IF($C$7,8,0),1,1)</f>
        <v>85.17</v>
      </c>
      <c r="H2528" s="138"/>
      <c r="I2528" s="138"/>
      <c r="O2528" s="246">
        <f t="shared" ca="1" si="380"/>
        <v>-0.53396617133200008</v>
      </c>
      <c r="P2528" s="246">
        <f t="shared" ca="1" si="381"/>
        <v>0.17867543837233396</v>
      </c>
      <c r="Q2528" s="246">
        <f t="shared" ca="1" si="383"/>
        <v>3.0401709816022562</v>
      </c>
      <c r="R2528" s="4">
        <f t="shared" ca="1" si="384"/>
        <v>5.8771509712314582E-2</v>
      </c>
      <c r="S2528" s="4">
        <f t="shared" ca="1" si="382"/>
        <v>0.91060560991008765</v>
      </c>
      <c r="W2528" s="246">
        <f t="shared" ca="1" si="385"/>
        <v>-0.53396617133200008</v>
      </c>
      <c r="X2528" s="246">
        <f t="shared" ca="1" si="386"/>
        <v>0.17867543837233396</v>
      </c>
      <c r="Y2528" s="246">
        <f t="shared" ca="1" si="387"/>
        <v>3.0401709816022562</v>
      </c>
      <c r="Z2528" s="4">
        <f t="shared" ca="1" si="388"/>
        <v>5.8771509712314582E-2</v>
      </c>
      <c r="AA2528" s="4">
        <f t="shared" ca="1" si="389"/>
        <v>0.4482341506177458</v>
      </c>
    </row>
    <row r="2529" spans="1:27" x14ac:dyDescent="0.25">
      <c r="A2529">
        <v>2497</v>
      </c>
      <c r="B2529" s="176">
        <f ca="1">OFFSET(InputPriceData!B$15,CalculationsAndCharts!$A2529+$A$11,0,1,1)</f>
        <v>37932</v>
      </c>
      <c r="C2529" s="3">
        <f ca="1">OFFSET(InputPriceData!G$15,CalculationsAndCharts!$A2529+$A$11,IF($C$7,8,0),1,1)</f>
        <v>31723200</v>
      </c>
      <c r="D2529" s="4">
        <f ca="1">OFFSET(InputPriceData!C$15,CalculationsAndCharts!$A2529+$A$11,IF($C$7,8,0),1,1)</f>
        <v>86.35</v>
      </c>
      <c r="E2529" s="4">
        <f ca="1">OFFSET(InputPriceData!D$15,CalculationsAndCharts!$A2529+$A$11,IF($C$7,8,0),1,1)</f>
        <v>86.42</v>
      </c>
      <c r="F2529" s="4">
        <f ca="1">OFFSET(InputPriceData!E$15,CalculationsAndCharts!$A2529+$A$11,IF($C$7,8,0),1,1)</f>
        <v>85.49</v>
      </c>
      <c r="G2529" s="4">
        <f ca="1">OFFSET(InputPriceData!F$15,CalculationsAndCharts!$A2529+$A$11,IF($C$7,8,0),1,1)</f>
        <v>85.52</v>
      </c>
      <c r="H2529" s="138"/>
      <c r="I2529" s="138"/>
      <c r="O2529" s="246">
        <f t="shared" ref="O2529:O2592" ca="1" si="390">$N$38*(G2529-2*G2530+G2531)+2*$N$36*O2530-$N$37*O2531</f>
        <v>-0.13594049520595405</v>
      </c>
      <c r="P2529" s="246">
        <f t="shared" ref="P2529:P2592" ca="1" si="391">$N$41*(O2529+O2530)/2+$N$42*P2530+$N$43*P2531</f>
        <v>0.17238760990228635</v>
      </c>
      <c r="Q2529" s="246">
        <f t="shared" ca="1" si="383"/>
        <v>3.067781010698543</v>
      </c>
      <c r="R2529" s="4">
        <f t="shared" ca="1" si="384"/>
        <v>5.6192932057765481E-2</v>
      </c>
      <c r="S2529" s="4">
        <f t="shared" ref="S2529:S2592" ca="1" si="392">(R2529+$A$21)/($A$21*R2529+1)</f>
        <v>0.91016269273864736</v>
      </c>
      <c r="W2529" s="246">
        <f t="shared" ca="1" si="385"/>
        <v>-0.13594049520595405</v>
      </c>
      <c r="X2529" s="246">
        <f t="shared" ca="1" si="386"/>
        <v>0.17238760990228635</v>
      </c>
      <c r="Y2529" s="246">
        <f t="shared" ca="1" si="387"/>
        <v>3.067781010698543</v>
      </c>
      <c r="Z2529" s="4">
        <f t="shared" ca="1" si="388"/>
        <v>5.6192932057765481E-2</v>
      </c>
      <c r="AA2529" s="4">
        <f t="shared" ca="1" si="389"/>
        <v>0.44616441734165663</v>
      </c>
    </row>
    <row r="2530" spans="1:27" x14ac:dyDescent="0.25">
      <c r="A2530">
        <v>2498</v>
      </c>
      <c r="B2530" s="176">
        <f ca="1">OFFSET(InputPriceData!B$15,CalculationsAndCharts!$A2530+$A$11,0,1,1)</f>
        <v>37931</v>
      </c>
      <c r="C2530" s="3">
        <f ca="1">OFFSET(InputPriceData!G$15,CalculationsAndCharts!$A2530+$A$11,IF($C$7,8,0),1,1)</f>
        <v>28392300</v>
      </c>
      <c r="D2530" s="4">
        <f ca="1">OFFSET(InputPriceData!C$15,CalculationsAndCharts!$A2530+$A$11,IF($C$7,8,0),1,1)</f>
        <v>85.51</v>
      </c>
      <c r="E2530" s="4">
        <f ca="1">OFFSET(InputPriceData!D$15,CalculationsAndCharts!$A2530+$A$11,IF($C$7,8,0),1,1)</f>
        <v>86.19</v>
      </c>
      <c r="F2530" s="4">
        <f ca="1">OFFSET(InputPriceData!E$15,CalculationsAndCharts!$A2530+$A$11,IF($C$7,8,0),1,1)</f>
        <v>85.11</v>
      </c>
      <c r="G2530" s="4">
        <f ca="1">OFFSET(InputPriceData!F$15,CalculationsAndCharts!$A2530+$A$11,IF($C$7,8,0),1,1)</f>
        <v>86.16</v>
      </c>
      <c r="H2530" s="138"/>
      <c r="I2530" s="138"/>
      <c r="O2530" s="246">
        <f t="shared" ca="1" si="390"/>
        <v>0.60268625493592554</v>
      </c>
      <c r="P2530" s="246">
        <f t="shared" ca="1" si="391"/>
        <v>0.10007562246420326</v>
      </c>
      <c r="Q2530" s="246">
        <f t="shared" ref="Q2530:Q2593" ca="1" si="393">IF(ABS(P2530)&gt;(Q2531*0.991),ABS(P2530),(Q2531*0.991))</f>
        <v>3.0956417867795589</v>
      </c>
      <c r="R2530" s="4">
        <f t="shared" ref="R2530:R2593" ca="1" si="394">IF(Q2530&gt;0,P2530/Q2530,R2531)</f>
        <v>3.2327907864402289E-2</v>
      </c>
      <c r="S2530" s="4">
        <f t="shared" ca="1" si="392"/>
        <v>0.90596864409548172</v>
      </c>
      <c r="W2530" s="246">
        <f t="shared" ref="W2530:W2593" ca="1" si="395">$V$38*(G2530-2*G2531+G2532)+2*$V$36*W2531-$V$37*W2532</f>
        <v>0.60268625493592554</v>
      </c>
      <c r="X2530" s="246">
        <f t="shared" ref="X2530:X2593" ca="1" si="396">$V$41*(W2530+W2531)/2+$V$42*X2531+$V$43*X2532</f>
        <v>0.10007562246420326</v>
      </c>
      <c r="Y2530" s="246">
        <f t="shared" ref="Y2530:Y2593" ca="1" si="397">IF(ABS(X2530)&gt;(Y2531*0.991),ABS(X2530),(Y2531*0.991))</f>
        <v>3.0956417867795589</v>
      </c>
      <c r="Z2530" s="4">
        <f t="shared" ref="Z2530:Z2593" ca="1" si="398">IF(Y2530&gt;0,X2530/Y2530,Z2531)</f>
        <v>3.2327907864402289E-2</v>
      </c>
      <c r="AA2530" s="4">
        <f t="shared" ref="AA2530:AA2593" ca="1" si="399">(Z2530+$A$26)/($A$26*Z2530+1)</f>
        <v>0.42680877397607553</v>
      </c>
    </row>
    <row r="2531" spans="1:27" x14ac:dyDescent="0.25">
      <c r="A2531">
        <v>2499</v>
      </c>
      <c r="B2531" s="176">
        <f ca="1">OFFSET(InputPriceData!B$15,CalculationsAndCharts!$A2531+$A$11,0,1,1)</f>
        <v>37930</v>
      </c>
      <c r="C2531" s="3">
        <f ca="1">OFFSET(InputPriceData!G$15,CalculationsAndCharts!$A2531+$A$11,IF($C$7,8,0),1,1)</f>
        <v>33558800</v>
      </c>
      <c r="D2531" s="4">
        <f ca="1">OFFSET(InputPriceData!C$15,CalculationsAndCharts!$A2531+$A$11,IF($C$7,8,0),1,1)</f>
        <v>85.43</v>
      </c>
      <c r="E2531" s="4">
        <f ca="1">OFFSET(InputPriceData!D$15,CalculationsAndCharts!$A2531+$A$11,IF($C$7,8,0),1,1)</f>
        <v>85.82</v>
      </c>
      <c r="F2531" s="4">
        <f ca="1">OFFSET(InputPriceData!E$15,CalculationsAndCharts!$A2531+$A$11,IF($C$7,8,0),1,1)</f>
        <v>84.95</v>
      </c>
      <c r="G2531" s="4">
        <f ca="1">OFFSET(InputPriceData!F$15,CalculationsAndCharts!$A2531+$A$11,IF($C$7,8,0),1,1)</f>
        <v>85.71</v>
      </c>
      <c r="H2531" s="138"/>
      <c r="I2531" s="138"/>
      <c r="O2531" s="246">
        <f t="shared" ca="1" si="390"/>
        <v>0.26862740108750693</v>
      </c>
      <c r="P2531" s="246">
        <f t="shared" ca="1" si="391"/>
        <v>3.7444091660942536E-3</v>
      </c>
      <c r="Q2531" s="246">
        <f t="shared" ca="1" si="393"/>
        <v>3.1237555870631271</v>
      </c>
      <c r="R2531" s="4">
        <f t="shared" ca="1" si="394"/>
        <v>1.1986882653692661E-3</v>
      </c>
      <c r="S2531" s="4">
        <f t="shared" ca="1" si="392"/>
        <v>0.90022750533324436</v>
      </c>
      <c r="W2531" s="246">
        <f t="shared" ca="1" si="395"/>
        <v>0.26862740108750693</v>
      </c>
      <c r="X2531" s="246">
        <f t="shared" ca="1" si="396"/>
        <v>3.7444091660942536E-3</v>
      </c>
      <c r="Y2531" s="246">
        <f t="shared" ca="1" si="397"/>
        <v>3.1237555870631271</v>
      </c>
      <c r="Z2531" s="4">
        <f t="shared" ca="1" si="398"/>
        <v>1.1986882653692661E-3</v>
      </c>
      <c r="AA2531" s="4">
        <f t="shared" ca="1" si="399"/>
        <v>0.40100641559148642</v>
      </c>
    </row>
    <row r="2532" spans="1:27" x14ac:dyDescent="0.25">
      <c r="A2532">
        <v>2500</v>
      </c>
      <c r="B2532" s="176">
        <f ca="1">OFFSET(InputPriceData!B$15,CalculationsAndCharts!$A2532+$A$11,0,1,1)</f>
        <v>37929</v>
      </c>
      <c r="C2532" s="3">
        <f ca="1">OFFSET(InputPriceData!G$15,CalculationsAndCharts!$A2532+$A$11,IF($C$7,8,0),1,1)</f>
        <v>31421600</v>
      </c>
      <c r="D2532" s="4">
        <f ca="1">OFFSET(InputPriceData!C$15,CalculationsAndCharts!$A2532+$A$11,IF($C$7,8,0),1,1)</f>
        <v>85.83</v>
      </c>
      <c r="E2532" s="4">
        <f ca="1">OFFSET(InputPriceData!D$15,CalculationsAndCharts!$A2532+$A$11,IF($C$7,8,0),1,1)</f>
        <v>86.05</v>
      </c>
      <c r="F2532" s="4">
        <f ca="1">OFFSET(InputPriceData!E$15,CalculationsAndCharts!$A2532+$A$11,IF($C$7,8,0),1,1)</f>
        <v>85.49</v>
      </c>
      <c r="G2532" s="4">
        <f ca="1">OFFSET(InputPriceData!F$15,CalculationsAndCharts!$A2532+$A$11,IF($C$7,8,0),1,1)</f>
        <v>85.64</v>
      </c>
      <c r="H2532" s="138"/>
      <c r="I2532" s="138"/>
      <c r="O2532" s="246">
        <f t="shared" ca="1" si="390"/>
        <v>0.30042859992961923</v>
      </c>
      <c r="P2532" s="246">
        <f t="shared" ca="1" si="391"/>
        <v>-9.3248146446624325E-2</v>
      </c>
      <c r="Q2532" s="246">
        <f t="shared" ca="1" si="393"/>
        <v>3.1521247094481604</v>
      </c>
      <c r="R2532" s="4">
        <f t="shared" ca="1" si="394"/>
        <v>-2.9582632364488267E-2</v>
      </c>
      <c r="S2532" s="4">
        <f t="shared" ca="1" si="392"/>
        <v>0.89422555900211143</v>
      </c>
      <c r="W2532" s="246">
        <f t="shared" ca="1" si="395"/>
        <v>0.30042859992961923</v>
      </c>
      <c r="X2532" s="246">
        <f t="shared" ca="1" si="396"/>
        <v>-9.3248146446624325E-2</v>
      </c>
      <c r="Y2532" s="246">
        <f t="shared" ca="1" si="397"/>
        <v>3.1521247094481604</v>
      </c>
      <c r="Z2532" s="4">
        <f t="shared" ca="1" si="398"/>
        <v>-2.9582632364488267E-2</v>
      </c>
      <c r="AA2532" s="4">
        <f t="shared" ca="1" si="399"/>
        <v>0.37485302330719728</v>
      </c>
    </row>
    <row r="2533" spans="1:27" x14ac:dyDescent="0.25">
      <c r="A2533">
        <v>2501</v>
      </c>
      <c r="B2533" s="176">
        <f ca="1">OFFSET(InputPriceData!B$15,CalculationsAndCharts!$A2533+$A$11,0,1,1)</f>
        <v>37928</v>
      </c>
      <c r="C2533" s="3">
        <f ca="1">OFFSET(InputPriceData!G$15,CalculationsAndCharts!$A2533+$A$11,IF($C$7,8,0),1,1)</f>
        <v>37589300</v>
      </c>
      <c r="D2533" s="4">
        <f ca="1">OFFSET(InputPriceData!C$15,CalculationsAndCharts!$A2533+$A$11,IF($C$7,8,0),1,1)</f>
        <v>85.64</v>
      </c>
      <c r="E2533" s="4">
        <f ca="1">OFFSET(InputPriceData!D$15,CalculationsAndCharts!$A2533+$A$11,IF($C$7,8,0),1,1)</f>
        <v>86.33</v>
      </c>
      <c r="F2533" s="4">
        <f ca="1">OFFSET(InputPriceData!E$15,CalculationsAndCharts!$A2533+$A$11,IF($C$7,8,0),1,1)</f>
        <v>85.6</v>
      </c>
      <c r="G2533" s="4">
        <f ca="1">OFFSET(InputPriceData!F$15,CalculationsAndCharts!$A2533+$A$11,IF($C$7,8,0),1,1)</f>
        <v>85.83</v>
      </c>
      <c r="H2533" s="138"/>
      <c r="I2533" s="138"/>
      <c r="O2533" s="246">
        <f t="shared" ca="1" si="390"/>
        <v>0.60651348841413899</v>
      </c>
      <c r="P2533" s="246">
        <f t="shared" ca="1" si="391"/>
        <v>-0.19794183923230929</v>
      </c>
      <c r="Q2533" s="246">
        <f t="shared" ca="1" si="393"/>
        <v>3.1807514727024828</v>
      </c>
      <c r="R2533" s="4">
        <f t="shared" ca="1" si="394"/>
        <v>-6.2231155414393523E-2</v>
      </c>
      <c r="S2533" s="4">
        <f t="shared" ca="1" si="392"/>
        <v>0.88747455483927706</v>
      </c>
      <c r="W2533" s="246">
        <f t="shared" ca="1" si="395"/>
        <v>0.60651348841413899</v>
      </c>
      <c r="X2533" s="246">
        <f t="shared" ca="1" si="396"/>
        <v>-0.19794183923230929</v>
      </c>
      <c r="Y2533" s="246">
        <f t="shared" ca="1" si="397"/>
        <v>3.1807514727024828</v>
      </c>
      <c r="Z2533" s="4">
        <f t="shared" ca="1" si="398"/>
        <v>-6.2231155414393523E-2</v>
      </c>
      <c r="AA2533" s="4">
        <f t="shared" ca="1" si="399"/>
        <v>0.34639137887889393</v>
      </c>
    </row>
    <row r="2534" spans="1:27" x14ac:dyDescent="0.25">
      <c r="A2534">
        <v>2502</v>
      </c>
      <c r="B2534" s="176">
        <f ca="1">OFFSET(InputPriceData!B$15,CalculationsAndCharts!$A2534+$A$11,0,1,1)</f>
        <v>37925</v>
      </c>
      <c r="C2534" s="3">
        <f ca="1">OFFSET(InputPriceData!G$15,CalculationsAndCharts!$A2534+$A$11,IF($C$7,8,0),1,1)</f>
        <v>25761600</v>
      </c>
      <c r="D2534" s="4">
        <f ca="1">OFFSET(InputPriceData!C$15,CalculationsAndCharts!$A2534+$A$11,IF($C$7,8,0),1,1)</f>
        <v>85.35</v>
      </c>
      <c r="E2534" s="4">
        <f ca="1">OFFSET(InputPriceData!D$15,CalculationsAndCharts!$A2534+$A$11,IF($C$7,8,0),1,1)</f>
        <v>85.63</v>
      </c>
      <c r="F2534" s="4">
        <f ca="1">OFFSET(InputPriceData!E$15,CalculationsAndCharts!$A2534+$A$11,IF($C$7,8,0),1,1)</f>
        <v>85.21</v>
      </c>
      <c r="G2534" s="4">
        <f ca="1">OFFSET(InputPriceData!F$15,CalculationsAndCharts!$A2534+$A$11,IF($C$7,8,0),1,1)</f>
        <v>85.27</v>
      </c>
      <c r="H2534" s="138"/>
      <c r="I2534" s="138"/>
      <c r="O2534" s="246">
        <f t="shared" ca="1" si="390"/>
        <v>0.15532811153630899</v>
      </c>
      <c r="P2534" s="246">
        <f t="shared" ca="1" si="391"/>
        <v>-0.28092998635676802</v>
      </c>
      <c r="Q2534" s="246">
        <f t="shared" ca="1" si="393"/>
        <v>3.2096382166523538</v>
      </c>
      <c r="R2534" s="4">
        <f t="shared" ca="1" si="394"/>
        <v>-8.7526994444183007E-2</v>
      </c>
      <c r="S2534" s="4">
        <f t="shared" ca="1" si="392"/>
        <v>0.88194782358532808</v>
      </c>
      <c r="W2534" s="246">
        <f t="shared" ca="1" si="395"/>
        <v>0.15532811153630899</v>
      </c>
      <c r="X2534" s="246">
        <f t="shared" ca="1" si="396"/>
        <v>-0.28092998635676802</v>
      </c>
      <c r="Y2534" s="246">
        <f t="shared" ca="1" si="397"/>
        <v>3.2096382166523538</v>
      </c>
      <c r="Z2534" s="4">
        <f t="shared" ca="1" si="398"/>
        <v>-8.7526994444183007E-2</v>
      </c>
      <c r="AA2534" s="4">
        <f t="shared" ca="1" si="399"/>
        <v>0.32380984661404061</v>
      </c>
    </row>
    <row r="2535" spans="1:27" x14ac:dyDescent="0.25">
      <c r="A2535">
        <v>2503</v>
      </c>
      <c r="B2535" s="176">
        <f ca="1">OFFSET(InputPriceData!B$15,CalculationsAndCharts!$A2535+$A$11,0,1,1)</f>
        <v>37924</v>
      </c>
      <c r="C2535" s="3">
        <f ca="1">OFFSET(InputPriceData!G$15,CalculationsAndCharts!$A2535+$A$11,IF($C$7,8,0),1,1)</f>
        <v>39123100</v>
      </c>
      <c r="D2535" s="4">
        <f ca="1">OFFSET(InputPriceData!C$15,CalculationsAndCharts!$A2535+$A$11,IF($C$7,8,0),1,1)</f>
        <v>85.67</v>
      </c>
      <c r="E2535" s="4">
        <f ca="1">OFFSET(InputPriceData!D$15,CalculationsAndCharts!$A2535+$A$11,IF($C$7,8,0),1,1)</f>
        <v>85.81</v>
      </c>
      <c r="F2535" s="4">
        <f ca="1">OFFSET(InputPriceData!E$15,CalculationsAndCharts!$A2535+$A$11,IF($C$7,8,0),1,1)</f>
        <v>84.86</v>
      </c>
      <c r="G2535" s="4">
        <f ca="1">OFFSET(InputPriceData!F$15,CalculationsAndCharts!$A2535+$A$11,IF($C$7,8,0),1,1)</f>
        <v>85.35</v>
      </c>
      <c r="H2535" s="138"/>
      <c r="I2535" s="138"/>
      <c r="O2535" s="246">
        <f t="shared" ca="1" si="390"/>
        <v>0.33129900167130211</v>
      </c>
      <c r="P2535" s="246">
        <f t="shared" ca="1" si="391"/>
        <v>-0.32878720957671825</v>
      </c>
      <c r="Q2535" s="246">
        <f t="shared" ca="1" si="393"/>
        <v>3.2387873023737175</v>
      </c>
      <c r="R2535" s="4">
        <f t="shared" ca="1" si="394"/>
        <v>-0.10151553000586024</v>
      </c>
      <c r="S2535" s="4">
        <f t="shared" ca="1" si="392"/>
        <v>0.87877263259105309</v>
      </c>
      <c r="W2535" s="246">
        <f t="shared" ca="1" si="395"/>
        <v>0.33129900167130211</v>
      </c>
      <c r="X2535" s="246">
        <f t="shared" ca="1" si="396"/>
        <v>-0.32878720957671825</v>
      </c>
      <c r="Y2535" s="246">
        <f t="shared" ca="1" si="397"/>
        <v>3.2387873023737175</v>
      </c>
      <c r="Z2535" s="4">
        <f t="shared" ca="1" si="398"/>
        <v>-0.10151553000586024</v>
      </c>
      <c r="AA2535" s="4">
        <f t="shared" ca="1" si="399"/>
        <v>0.3111177847181027</v>
      </c>
    </row>
    <row r="2536" spans="1:27" x14ac:dyDescent="0.25">
      <c r="A2536">
        <v>2504</v>
      </c>
      <c r="B2536" s="176">
        <f ca="1">OFFSET(InputPriceData!B$15,CalculationsAndCharts!$A2536+$A$11,0,1,1)</f>
        <v>37923</v>
      </c>
      <c r="C2536" s="3">
        <f ca="1">OFFSET(InputPriceData!G$15,CalculationsAndCharts!$A2536+$A$11,IF($C$7,8,0),1,1)</f>
        <v>30955400</v>
      </c>
      <c r="D2536" s="4">
        <f ca="1">OFFSET(InputPriceData!C$15,CalculationsAndCharts!$A2536+$A$11,IF($C$7,8,0),1,1)</f>
        <v>84.84</v>
      </c>
      <c r="E2536" s="4">
        <f ca="1">OFFSET(InputPriceData!D$15,CalculationsAndCharts!$A2536+$A$11,IF($C$7,8,0),1,1)</f>
        <v>85.37</v>
      </c>
      <c r="F2536" s="4">
        <f ca="1">OFFSET(InputPriceData!E$15,CalculationsAndCharts!$A2536+$A$11,IF($C$7,8,0),1,1)</f>
        <v>84.11</v>
      </c>
      <c r="G2536" s="4">
        <f ca="1">OFFSET(InputPriceData!F$15,CalculationsAndCharts!$A2536+$A$11,IF($C$7,8,0),1,1)</f>
        <v>85.17</v>
      </c>
      <c r="H2536" s="138"/>
      <c r="I2536" s="138"/>
      <c r="O2536" s="246">
        <f t="shared" ca="1" si="390"/>
        <v>0.2509927106032589</v>
      </c>
      <c r="P2536" s="246">
        <f t="shared" ca="1" si="391"/>
        <v>-0.33292342564350225</v>
      </c>
      <c r="Q2536" s="246">
        <f t="shared" ca="1" si="393"/>
        <v>3.2682011123851842</v>
      </c>
      <c r="R2536" s="4">
        <f t="shared" ca="1" si="394"/>
        <v>-0.10186748434233582</v>
      </c>
      <c r="S2536" s="4">
        <f t="shared" ca="1" si="392"/>
        <v>0.8786916090077711</v>
      </c>
      <c r="W2536" s="246">
        <f t="shared" ca="1" si="395"/>
        <v>0.2509927106032589</v>
      </c>
      <c r="X2536" s="246">
        <f t="shared" ca="1" si="396"/>
        <v>-0.33292342564350225</v>
      </c>
      <c r="Y2536" s="246">
        <f t="shared" ca="1" si="397"/>
        <v>3.2682011123851842</v>
      </c>
      <c r="Z2536" s="4">
        <f t="shared" ca="1" si="398"/>
        <v>-0.10186748434233582</v>
      </c>
      <c r="AA2536" s="4">
        <f t="shared" ca="1" si="399"/>
        <v>0.31079654034037429</v>
      </c>
    </row>
    <row r="2537" spans="1:27" x14ac:dyDescent="0.25">
      <c r="A2537">
        <v>2505</v>
      </c>
      <c r="B2537" s="176">
        <f ca="1">OFFSET(InputPriceData!B$15,CalculationsAndCharts!$A2537+$A$11,0,1,1)</f>
        <v>37922</v>
      </c>
      <c r="C2537" s="3">
        <f ca="1">OFFSET(InputPriceData!G$15,CalculationsAndCharts!$A2537+$A$11,IF($C$7,8,0),1,1)</f>
        <v>34956200</v>
      </c>
      <c r="D2537" s="4">
        <f ca="1">OFFSET(InputPriceData!C$15,CalculationsAndCharts!$A2537+$A$11,IF($C$7,8,0),1,1)</f>
        <v>84.2</v>
      </c>
      <c r="E2537" s="4">
        <f ca="1">OFFSET(InputPriceData!D$15,CalculationsAndCharts!$A2537+$A$11,IF($C$7,8,0),1,1)</f>
        <v>85.15</v>
      </c>
      <c r="F2537" s="4">
        <f ca="1">OFFSET(InputPriceData!E$15,CalculationsAndCharts!$A2537+$A$11,IF($C$7,8,0),1,1)</f>
        <v>84.07</v>
      </c>
      <c r="G2537" s="4">
        <f ca="1">OFFSET(InputPriceData!F$15,CalculationsAndCharts!$A2537+$A$11,IF($C$7,8,0),1,1)</f>
        <v>85.06</v>
      </c>
      <c r="H2537" s="138"/>
      <c r="I2537" s="138"/>
      <c r="O2537" s="246">
        <f t="shared" ca="1" si="390"/>
        <v>0.23592119215222573</v>
      </c>
      <c r="P2537" s="246">
        <f t="shared" ca="1" si="391"/>
        <v>-0.26248373624340621</v>
      </c>
      <c r="Q2537" s="246">
        <f t="shared" ca="1" si="393"/>
        <v>3.2978820508427691</v>
      </c>
      <c r="R2537" s="4">
        <f t="shared" ca="1" si="394"/>
        <v>-7.9591608249400203E-2</v>
      </c>
      <c r="S2537" s="4">
        <f t="shared" ca="1" si="392"/>
        <v>0.88371075601960403</v>
      </c>
      <c r="W2537" s="246">
        <f t="shared" ca="1" si="395"/>
        <v>0.23592119215222573</v>
      </c>
      <c r="X2537" s="246">
        <f t="shared" ca="1" si="396"/>
        <v>-0.26248373624340621</v>
      </c>
      <c r="Y2537" s="246">
        <f t="shared" ca="1" si="397"/>
        <v>3.2978820508427691</v>
      </c>
      <c r="Z2537" s="4">
        <f t="shared" ca="1" si="398"/>
        <v>-7.9591608249400203E-2</v>
      </c>
      <c r="AA2537" s="4">
        <f t="shared" ca="1" si="399"/>
        <v>0.33094455551657881</v>
      </c>
    </row>
    <row r="2538" spans="1:27" x14ac:dyDescent="0.25">
      <c r="A2538">
        <v>2506</v>
      </c>
      <c r="B2538" s="176">
        <f ca="1">OFFSET(InputPriceData!B$15,CalculationsAndCharts!$A2538+$A$11,0,1,1)</f>
        <v>37921</v>
      </c>
      <c r="C2538" s="3">
        <f ca="1">OFFSET(InputPriceData!G$15,CalculationsAndCharts!$A2538+$A$11,IF($C$7,8,0),1,1)</f>
        <v>32460200</v>
      </c>
      <c r="D2538" s="4">
        <f ca="1">OFFSET(InputPriceData!C$15,CalculationsAndCharts!$A2538+$A$11,IF($C$7,8,0),1,1)</f>
        <v>84.01</v>
      </c>
      <c r="E2538" s="4">
        <f ca="1">OFFSET(InputPriceData!D$15,CalculationsAndCharts!$A2538+$A$11,IF($C$7,8,0),1,1)</f>
        <v>84.37</v>
      </c>
      <c r="F2538" s="4">
        <f ca="1">OFFSET(InputPriceData!E$15,CalculationsAndCharts!$A2538+$A$11,IF($C$7,8,0),1,1)</f>
        <v>83.63</v>
      </c>
      <c r="G2538" s="4">
        <f ca="1">OFFSET(InputPriceData!F$15,CalculationsAndCharts!$A2538+$A$11,IF($C$7,8,0),1,1)</f>
        <v>83.92</v>
      </c>
      <c r="H2538" s="138"/>
      <c r="I2538" s="138"/>
      <c r="O2538" s="246">
        <f t="shared" ca="1" si="390"/>
        <v>-0.85837187196839726</v>
      </c>
      <c r="P2538" s="246">
        <f t="shared" ca="1" si="391"/>
        <v>-9.03138903475319E-2</v>
      </c>
      <c r="Q2538" s="246">
        <f t="shared" ca="1" si="393"/>
        <v>3.3278325437363967</v>
      </c>
      <c r="R2538" s="4">
        <f t="shared" ca="1" si="394"/>
        <v>-2.7138952805038082E-2</v>
      </c>
      <c r="S2538" s="4">
        <f t="shared" ca="1" si="392"/>
        <v>0.89471450033364619</v>
      </c>
      <c r="W2538" s="246">
        <f t="shared" ca="1" si="395"/>
        <v>-0.85837187196839726</v>
      </c>
      <c r="X2538" s="246">
        <f t="shared" ca="1" si="396"/>
        <v>-9.03138903475319E-2</v>
      </c>
      <c r="Y2538" s="246">
        <f t="shared" ca="1" si="397"/>
        <v>3.3278325437363967</v>
      </c>
      <c r="Z2538" s="4">
        <f t="shared" ca="1" si="398"/>
        <v>-2.7138952805038082E-2</v>
      </c>
      <c r="AA2538" s="4">
        <f t="shared" ca="1" si="399"/>
        <v>0.37695309206506877</v>
      </c>
    </row>
    <row r="2539" spans="1:27" x14ac:dyDescent="0.25">
      <c r="A2539">
        <v>2507</v>
      </c>
      <c r="B2539" s="176">
        <f ca="1">OFFSET(InputPriceData!B$15,CalculationsAndCharts!$A2539+$A$11,0,1,1)</f>
        <v>37918</v>
      </c>
      <c r="C2539" s="3">
        <f ca="1">OFFSET(InputPriceData!G$15,CalculationsAndCharts!$A2539+$A$11,IF($C$7,8,0),1,1)</f>
        <v>51723600</v>
      </c>
      <c r="D2539" s="4">
        <f ca="1">OFFSET(InputPriceData!C$15,CalculationsAndCharts!$A2539+$A$11,IF($C$7,8,0),1,1)</f>
        <v>83.27</v>
      </c>
      <c r="E2539" s="4">
        <f ca="1">OFFSET(InputPriceData!D$15,CalculationsAndCharts!$A2539+$A$11,IF($C$7,8,0),1,1)</f>
        <v>83.88</v>
      </c>
      <c r="F2539" s="4">
        <f ca="1">OFFSET(InputPriceData!E$15,CalculationsAndCharts!$A2539+$A$11,IF($C$7,8,0),1,1)</f>
        <v>82.75</v>
      </c>
      <c r="G2539" s="4">
        <f ca="1">OFFSET(InputPriceData!F$15,CalculationsAndCharts!$A2539+$A$11,IF($C$7,8,0),1,1)</f>
        <v>83.88</v>
      </c>
      <c r="H2539" s="138"/>
      <c r="I2539" s="138"/>
      <c r="O2539" s="246">
        <f t="shared" ca="1" si="390"/>
        <v>-0.90204833845171883</v>
      </c>
      <c r="P2539" s="246">
        <f t="shared" ca="1" si="391"/>
        <v>0.15092855367088054</v>
      </c>
      <c r="Q2539" s="246">
        <f t="shared" ca="1" si="393"/>
        <v>3.3580550390881903</v>
      </c>
      <c r="R2539" s="4">
        <f t="shared" ca="1" si="394"/>
        <v>4.4945229281251456E-2</v>
      </c>
      <c r="S2539" s="4">
        <f t="shared" ca="1" si="392"/>
        <v>0.90820759072130364</v>
      </c>
      <c r="W2539" s="246">
        <f t="shared" ca="1" si="395"/>
        <v>-0.90204833845171883</v>
      </c>
      <c r="X2539" s="246">
        <f t="shared" ca="1" si="396"/>
        <v>0.15092855367088054</v>
      </c>
      <c r="Y2539" s="246">
        <f t="shared" ca="1" si="397"/>
        <v>3.3580550390881903</v>
      </c>
      <c r="Z2539" s="4">
        <f t="shared" ca="1" si="398"/>
        <v>4.4945229281251456E-2</v>
      </c>
      <c r="AA2539" s="4">
        <f t="shared" ca="1" si="399"/>
        <v>0.43708723488610579</v>
      </c>
    </row>
    <row r="2540" spans="1:27" x14ac:dyDescent="0.25">
      <c r="A2540">
        <v>2508</v>
      </c>
      <c r="B2540" s="176">
        <f ca="1">OFFSET(InputPriceData!B$15,CalculationsAndCharts!$A2540+$A$11,0,1,1)</f>
        <v>37917</v>
      </c>
      <c r="C2540" s="3">
        <f ca="1">OFFSET(InputPriceData!G$15,CalculationsAndCharts!$A2540+$A$11,IF($C$7,8,0),1,1)</f>
        <v>45830500</v>
      </c>
      <c r="D2540" s="4">
        <f ca="1">OFFSET(InputPriceData!C$15,CalculationsAndCharts!$A2540+$A$11,IF($C$7,8,0),1,1)</f>
        <v>83.32</v>
      </c>
      <c r="E2540" s="4">
        <f ca="1">OFFSET(InputPriceData!D$15,CalculationsAndCharts!$A2540+$A$11,IF($C$7,8,0),1,1)</f>
        <v>84.18</v>
      </c>
      <c r="F2540" s="4">
        <f ca="1">OFFSET(InputPriceData!E$15,CalculationsAndCharts!$A2540+$A$11,IF($C$7,8,0),1,1)</f>
        <v>83.28</v>
      </c>
      <c r="G2540" s="4">
        <f ca="1">OFFSET(InputPriceData!F$15,CalculationsAndCharts!$A2540+$A$11,IF($C$7,8,0),1,1)</f>
        <v>83.69</v>
      </c>
      <c r="H2540" s="138"/>
      <c r="I2540" s="138"/>
      <c r="O2540" s="246">
        <f t="shared" ca="1" si="390"/>
        <v>-1.1048150019790401</v>
      </c>
      <c r="P2540" s="246">
        <f t="shared" ca="1" si="391"/>
        <v>0.40004916538110685</v>
      </c>
      <c r="Q2540" s="246">
        <f t="shared" ca="1" si="393"/>
        <v>3.3885520071525632</v>
      </c>
      <c r="R2540" s="4">
        <f t="shared" ca="1" si="394"/>
        <v>0.11805903068233339</v>
      </c>
      <c r="S2540" s="4">
        <f t="shared" ca="1" si="392"/>
        <v>0.92027674794287051</v>
      </c>
      <c r="W2540" s="246">
        <f t="shared" ca="1" si="395"/>
        <v>-1.1048150019790401</v>
      </c>
      <c r="X2540" s="246">
        <f t="shared" ca="1" si="396"/>
        <v>0.40004916538110685</v>
      </c>
      <c r="Y2540" s="246">
        <f t="shared" ca="1" si="397"/>
        <v>3.3885520071525632</v>
      </c>
      <c r="Z2540" s="4">
        <f t="shared" ca="1" si="398"/>
        <v>0.11805903068233339</v>
      </c>
      <c r="AA2540" s="4">
        <f t="shared" ca="1" si="399"/>
        <v>0.4946976219891745</v>
      </c>
    </row>
    <row r="2541" spans="1:27" x14ac:dyDescent="0.25">
      <c r="A2541">
        <v>2509</v>
      </c>
      <c r="B2541" s="176">
        <f ca="1">OFFSET(InputPriceData!B$15,CalculationsAndCharts!$A2541+$A$11,0,1,1)</f>
        <v>37916</v>
      </c>
      <c r="C2541" s="3">
        <f ca="1">OFFSET(InputPriceData!G$15,CalculationsAndCharts!$A2541+$A$11,IF($C$7,8,0),1,1)</f>
        <v>33914500</v>
      </c>
      <c r="D2541" s="4">
        <f ca="1">OFFSET(InputPriceData!C$15,CalculationsAndCharts!$A2541+$A$11,IF($C$7,8,0),1,1)</f>
        <v>84.25</v>
      </c>
      <c r="E2541" s="4">
        <f ca="1">OFFSET(InputPriceData!D$15,CalculationsAndCharts!$A2541+$A$11,IF($C$7,8,0),1,1)</f>
        <v>84.38</v>
      </c>
      <c r="F2541" s="4">
        <f ca="1">OFFSET(InputPriceData!E$15,CalculationsAndCharts!$A2541+$A$11,IF($C$7,8,0),1,1)</f>
        <v>83.57</v>
      </c>
      <c r="G2541" s="4">
        <f ca="1">OFFSET(InputPriceData!F$15,CalculationsAndCharts!$A2541+$A$11,IF($C$7,8,0),1,1)</f>
        <v>83.85</v>
      </c>
      <c r="H2541" s="138"/>
      <c r="I2541" s="138"/>
      <c r="O2541" s="246">
        <f t="shared" ca="1" si="390"/>
        <v>-0.95806192680543467</v>
      </c>
      <c r="P2541" s="246">
        <f t="shared" ca="1" si="391"/>
        <v>0.61557915127938512</v>
      </c>
      <c r="Q2541" s="246">
        <f t="shared" ca="1" si="393"/>
        <v>3.4193259406181262</v>
      </c>
      <c r="R2541" s="4">
        <f t="shared" ca="1" si="394"/>
        <v>0.18002938648431516</v>
      </c>
      <c r="S2541" s="4">
        <f t="shared" ca="1" si="392"/>
        <v>0.92943614880343128</v>
      </c>
      <c r="W2541" s="246">
        <f t="shared" ca="1" si="395"/>
        <v>-0.95806192680543467</v>
      </c>
      <c r="X2541" s="246">
        <f t="shared" ca="1" si="396"/>
        <v>0.61557915127938512</v>
      </c>
      <c r="Y2541" s="246">
        <f t="shared" ca="1" si="397"/>
        <v>3.4193259406181262</v>
      </c>
      <c r="Z2541" s="4">
        <f t="shared" ca="1" si="398"/>
        <v>0.18002938648431516</v>
      </c>
      <c r="AA2541" s="4">
        <f t="shared" ca="1" si="399"/>
        <v>0.54106625603572445</v>
      </c>
    </row>
    <row r="2542" spans="1:27" x14ac:dyDescent="0.25">
      <c r="A2542">
        <v>2510</v>
      </c>
      <c r="B2542" s="176">
        <f ca="1">OFFSET(InputPriceData!B$15,CalculationsAndCharts!$A2542+$A$11,0,1,1)</f>
        <v>37915</v>
      </c>
      <c r="C2542" s="3">
        <f ca="1">OFFSET(InputPriceData!G$15,CalculationsAndCharts!$A2542+$A$11,IF($C$7,8,0),1,1)</f>
        <v>26729100</v>
      </c>
      <c r="D2542" s="4">
        <f ca="1">OFFSET(InputPriceData!C$15,CalculationsAndCharts!$A2542+$A$11,IF($C$7,8,0),1,1)</f>
        <v>84.88</v>
      </c>
      <c r="E2542" s="4">
        <f ca="1">OFFSET(InputPriceData!D$15,CalculationsAndCharts!$A2542+$A$11,IF($C$7,8,0),1,1)</f>
        <v>85.25</v>
      </c>
      <c r="F2542" s="4">
        <f ca="1">OFFSET(InputPriceData!E$15,CalculationsAndCharts!$A2542+$A$11,IF($C$7,8,0),1,1)</f>
        <v>84.47</v>
      </c>
      <c r="G2542" s="4">
        <f ca="1">OFFSET(InputPriceData!F$15,CalculationsAndCharts!$A2542+$A$11,IF($C$7,8,0),1,1)</f>
        <v>84.91</v>
      </c>
      <c r="H2542" s="138"/>
      <c r="I2542" s="138"/>
      <c r="O2542" s="246">
        <f t="shared" ca="1" si="390"/>
        <v>0.14566833306535046</v>
      </c>
      <c r="P2542" s="246">
        <f t="shared" ca="1" si="391"/>
        <v>0.74872688741531002</v>
      </c>
      <c r="Q2542" s="246">
        <f t="shared" ca="1" si="393"/>
        <v>3.450379354811429</v>
      </c>
      <c r="R2542" s="4">
        <f t="shared" ca="1" si="394"/>
        <v>0.21699842551261428</v>
      </c>
      <c r="S2542" s="4">
        <f t="shared" ca="1" si="392"/>
        <v>0.93449322322900275</v>
      </c>
      <c r="W2542" s="246">
        <f t="shared" ca="1" si="395"/>
        <v>0.14566833306535046</v>
      </c>
      <c r="X2542" s="246">
        <f t="shared" ca="1" si="396"/>
        <v>0.74872688741531002</v>
      </c>
      <c r="Y2542" s="246">
        <f t="shared" ca="1" si="397"/>
        <v>3.450379354811429</v>
      </c>
      <c r="Z2542" s="4">
        <f t="shared" ca="1" si="398"/>
        <v>0.21699842551261428</v>
      </c>
      <c r="AA2542" s="4">
        <f t="shared" ca="1" si="399"/>
        <v>0.56772063218642244</v>
      </c>
    </row>
    <row r="2543" spans="1:27" x14ac:dyDescent="0.25">
      <c r="A2543">
        <v>2511</v>
      </c>
      <c r="B2543" s="176">
        <f ca="1">OFFSET(InputPriceData!B$15,CalculationsAndCharts!$A2543+$A$11,0,1,1)</f>
        <v>37914</v>
      </c>
      <c r="C2543" s="3">
        <f ca="1">OFFSET(InputPriceData!G$15,CalculationsAndCharts!$A2543+$A$11,IF($C$7,8,0),1,1)</f>
        <v>27657000</v>
      </c>
      <c r="D2543" s="4">
        <f ca="1">OFFSET(InputPriceData!C$15,CalculationsAndCharts!$A2543+$A$11,IF($C$7,8,0),1,1)</f>
        <v>84.58</v>
      </c>
      <c r="E2543" s="4">
        <f ca="1">OFFSET(InputPriceData!D$15,CalculationsAndCharts!$A2543+$A$11,IF($C$7,8,0),1,1)</f>
        <v>85.06</v>
      </c>
      <c r="F2543" s="4">
        <f ca="1">OFFSET(InputPriceData!E$15,CalculationsAndCharts!$A2543+$A$11,IF($C$7,8,0),1,1)</f>
        <v>84.17</v>
      </c>
      <c r="G2543" s="4">
        <f ca="1">OFFSET(InputPriceData!F$15,CalculationsAndCharts!$A2543+$A$11,IF($C$7,8,0),1,1)</f>
        <v>85.06</v>
      </c>
      <c r="H2543" s="138"/>
      <c r="I2543" s="138"/>
      <c r="O2543" s="246">
        <f t="shared" ca="1" si="390"/>
        <v>0.39986207271357188</v>
      </c>
      <c r="P2543" s="246">
        <f t="shared" ca="1" si="391"/>
        <v>0.81404706866948517</v>
      </c>
      <c r="Q2543" s="246">
        <f t="shared" ca="1" si="393"/>
        <v>3.4817147879025518</v>
      </c>
      <c r="R2543" s="4">
        <f t="shared" ca="1" si="394"/>
        <v>0.23380636216899373</v>
      </c>
      <c r="S2543" s="4">
        <f t="shared" ca="1" si="392"/>
        <v>0.93670048302812348</v>
      </c>
      <c r="W2543" s="246">
        <f t="shared" ca="1" si="395"/>
        <v>0.39986207271357188</v>
      </c>
      <c r="X2543" s="246">
        <f t="shared" ca="1" si="396"/>
        <v>0.81404706866948517</v>
      </c>
      <c r="Y2543" s="246">
        <f t="shared" ca="1" si="397"/>
        <v>3.4817147879025518</v>
      </c>
      <c r="Z2543" s="4">
        <f t="shared" ca="1" si="398"/>
        <v>0.23380636216899373</v>
      </c>
      <c r="AA2543" s="4">
        <f t="shared" ca="1" si="399"/>
        <v>0.57960063571047293</v>
      </c>
    </row>
    <row r="2544" spans="1:27" x14ac:dyDescent="0.25">
      <c r="A2544">
        <v>2512</v>
      </c>
      <c r="B2544" s="176">
        <f ca="1">OFFSET(InputPriceData!B$15,CalculationsAndCharts!$A2544+$A$11,0,1,1)</f>
        <v>37911</v>
      </c>
      <c r="C2544" s="3">
        <f ca="1">OFFSET(InputPriceData!G$15,CalculationsAndCharts!$A2544+$A$11,IF($C$7,8,0),1,1)</f>
        <v>32790300</v>
      </c>
      <c r="D2544" s="4">
        <f ca="1">OFFSET(InputPriceData!C$15,CalculationsAndCharts!$A2544+$A$11,IF($C$7,8,0),1,1)</f>
        <v>85.41</v>
      </c>
      <c r="E2544" s="4">
        <f ca="1">OFFSET(InputPriceData!D$15,CalculationsAndCharts!$A2544+$A$11,IF($C$7,8,0),1,1)</f>
        <v>85.54</v>
      </c>
      <c r="F2544" s="4">
        <f ca="1">OFFSET(InputPriceData!E$15,CalculationsAndCharts!$A2544+$A$11,IF($C$7,8,0),1,1)</f>
        <v>84.2</v>
      </c>
      <c r="G2544" s="4">
        <f ca="1">OFFSET(InputPriceData!F$15,CalculationsAndCharts!$A2544+$A$11,IF($C$7,8,0),1,1)</f>
        <v>84.43</v>
      </c>
      <c r="H2544" s="138"/>
      <c r="I2544" s="138"/>
      <c r="O2544" s="246">
        <f t="shared" ca="1" si="390"/>
        <v>-0.13898931855487173</v>
      </c>
      <c r="P2544" s="246">
        <f t="shared" ca="1" si="391"/>
        <v>0.84920991343310437</v>
      </c>
      <c r="Q2544" s="246">
        <f t="shared" ca="1" si="393"/>
        <v>3.5133348011125651</v>
      </c>
      <c r="R2544" s="4">
        <f t="shared" ca="1" si="394"/>
        <v>0.2417105005660678</v>
      </c>
      <c r="S2544" s="4">
        <f t="shared" ca="1" si="392"/>
        <v>0.93771951298032796</v>
      </c>
      <c r="W2544" s="246">
        <f t="shared" ca="1" si="395"/>
        <v>-0.13898931855487173</v>
      </c>
      <c r="X2544" s="246">
        <f t="shared" ca="1" si="396"/>
        <v>0.84920991343310437</v>
      </c>
      <c r="Y2544" s="246">
        <f t="shared" ca="1" si="397"/>
        <v>3.5133348011125651</v>
      </c>
      <c r="Z2544" s="4">
        <f t="shared" ca="1" si="398"/>
        <v>0.2417105005660678</v>
      </c>
      <c r="AA2544" s="4">
        <f t="shared" ca="1" si="399"/>
        <v>0.58513699790110674</v>
      </c>
    </row>
    <row r="2545" spans="1:27" x14ac:dyDescent="0.25">
      <c r="A2545">
        <v>2513</v>
      </c>
      <c r="B2545" s="176">
        <f ca="1">OFFSET(InputPriceData!B$15,CalculationsAndCharts!$A2545+$A$11,0,1,1)</f>
        <v>37910</v>
      </c>
      <c r="C2545" s="3">
        <f ca="1">OFFSET(InputPriceData!G$15,CalculationsAndCharts!$A2545+$A$11,IF($C$7,8,0),1,1)</f>
        <v>32772200</v>
      </c>
      <c r="D2545" s="4">
        <f ca="1">OFFSET(InputPriceData!C$15,CalculationsAndCharts!$A2545+$A$11,IF($C$7,8,0),1,1)</f>
        <v>84.77</v>
      </c>
      <c r="E2545" s="4">
        <f ca="1">OFFSET(InputPriceData!D$15,CalculationsAndCharts!$A2545+$A$11,IF($C$7,8,0),1,1)</f>
        <v>85.62</v>
      </c>
      <c r="F2545" s="4">
        <f ca="1">OFFSET(InputPriceData!E$15,CalculationsAndCharts!$A2545+$A$11,IF($C$7,8,0),1,1)</f>
        <v>84.74</v>
      </c>
      <c r="G2545" s="4">
        <f ca="1">OFFSET(InputPriceData!F$15,CalculationsAndCharts!$A2545+$A$11,IF($C$7,8,0),1,1)</f>
        <v>85.36</v>
      </c>
      <c r="H2545" s="138"/>
      <c r="I2545" s="138"/>
      <c r="O2545" s="246">
        <f t="shared" ca="1" si="390"/>
        <v>0.90405395284098256</v>
      </c>
      <c r="P2545" s="246">
        <f t="shared" ca="1" si="391"/>
        <v>0.81548111494114195</v>
      </c>
      <c r="Q2545" s="246">
        <f t="shared" ca="1" si="393"/>
        <v>3.5452419789228711</v>
      </c>
      <c r="R2545" s="4">
        <f t="shared" ca="1" si="394"/>
        <v>0.23002128480632075</v>
      </c>
      <c r="S2545" s="4">
        <f t="shared" ca="1" si="392"/>
        <v>0.93620824399029523</v>
      </c>
      <c r="W2545" s="246">
        <f t="shared" ca="1" si="395"/>
        <v>0.90405395284098256</v>
      </c>
      <c r="X2545" s="246">
        <f t="shared" ca="1" si="396"/>
        <v>0.81548111494114195</v>
      </c>
      <c r="Y2545" s="246">
        <f t="shared" ca="1" si="397"/>
        <v>3.5452419789228711</v>
      </c>
      <c r="Z2545" s="4">
        <f t="shared" ca="1" si="398"/>
        <v>0.23002128480632075</v>
      </c>
      <c r="AA2545" s="4">
        <f t="shared" ca="1" si="399"/>
        <v>0.5769380703299325</v>
      </c>
    </row>
    <row r="2546" spans="1:27" x14ac:dyDescent="0.25">
      <c r="A2546">
        <v>2514</v>
      </c>
      <c r="B2546" s="176">
        <f ca="1">OFFSET(InputPriceData!B$15,CalculationsAndCharts!$A2546+$A$11,0,1,1)</f>
        <v>37909</v>
      </c>
      <c r="C2546" s="3">
        <f ca="1">OFFSET(InputPriceData!G$15,CalculationsAndCharts!$A2546+$A$11,IF($C$7,8,0),1,1)</f>
        <v>39021700</v>
      </c>
      <c r="D2546" s="4">
        <f ca="1">OFFSET(InputPriceData!C$15,CalculationsAndCharts!$A2546+$A$11,IF($C$7,8,0),1,1)</f>
        <v>85.72</v>
      </c>
      <c r="E2546" s="4">
        <f ca="1">OFFSET(InputPriceData!D$15,CalculationsAndCharts!$A2546+$A$11,IF($C$7,8,0),1,1)</f>
        <v>85.75</v>
      </c>
      <c r="F2546" s="4">
        <f ca="1">OFFSET(InputPriceData!E$15,CalculationsAndCharts!$A2546+$A$11,IF($C$7,8,0),1,1)</f>
        <v>84.74</v>
      </c>
      <c r="G2546" s="4">
        <f ca="1">OFFSET(InputPriceData!F$15,CalculationsAndCharts!$A2546+$A$11,IF($C$7,8,0),1,1)</f>
        <v>85.02</v>
      </c>
      <c r="H2546" s="138"/>
      <c r="I2546" s="138"/>
      <c r="O2546" s="246">
        <f t="shared" ca="1" si="390"/>
        <v>0.71381067898118311</v>
      </c>
      <c r="P2546" s="246">
        <f t="shared" ca="1" si="391"/>
        <v>0.70954668651832831</v>
      </c>
      <c r="Q2546" s="246">
        <f t="shared" ca="1" si="393"/>
        <v>3.577438929286449</v>
      </c>
      <c r="R2546" s="4">
        <f t="shared" ca="1" si="394"/>
        <v>0.19833928699933209</v>
      </c>
      <c r="S2546" s="4">
        <f t="shared" ca="1" si="392"/>
        <v>0.93197648976687919</v>
      </c>
      <c r="W2546" s="246">
        <f t="shared" ca="1" si="395"/>
        <v>0.71381067898118311</v>
      </c>
      <c r="X2546" s="246">
        <f t="shared" ca="1" si="396"/>
        <v>0.70954668651832831</v>
      </c>
      <c r="Y2546" s="246">
        <f t="shared" ca="1" si="397"/>
        <v>3.577438929286449</v>
      </c>
      <c r="Z2546" s="4">
        <f t="shared" ca="1" si="398"/>
        <v>0.19833928699933209</v>
      </c>
      <c r="AA2546" s="4">
        <f t="shared" ca="1" si="399"/>
        <v>0.55435883274774422</v>
      </c>
    </row>
    <row r="2547" spans="1:27" x14ac:dyDescent="0.25">
      <c r="A2547">
        <v>2515</v>
      </c>
      <c r="B2547" s="176">
        <f ca="1">OFFSET(InputPriceData!B$15,CalculationsAndCharts!$A2547+$A$11,0,1,1)</f>
        <v>37908</v>
      </c>
      <c r="C2547" s="3">
        <f ca="1">OFFSET(InputPriceData!G$15,CalculationsAndCharts!$A2547+$A$11,IF($C$7,8,0),1,1)</f>
        <v>38484400</v>
      </c>
      <c r="D2547" s="4">
        <f ca="1">OFFSET(InputPriceData!C$15,CalculationsAndCharts!$A2547+$A$11,IF($C$7,8,0),1,1)</f>
        <v>84.87</v>
      </c>
      <c r="E2547" s="4">
        <f ca="1">OFFSET(InputPriceData!D$15,CalculationsAndCharts!$A2547+$A$11,IF($C$7,8,0),1,1)</f>
        <v>85.38</v>
      </c>
      <c r="F2547" s="4">
        <f ca="1">OFFSET(InputPriceData!E$15,CalculationsAndCharts!$A2547+$A$11,IF($C$7,8,0),1,1)</f>
        <v>84.51</v>
      </c>
      <c r="G2547" s="4">
        <f ca="1">OFFSET(InputPriceData!F$15,CalculationsAndCharts!$A2547+$A$11,IF($C$7,8,0),1,1)</f>
        <v>85.25</v>
      </c>
      <c r="H2547" s="138"/>
      <c r="I2547" s="138"/>
      <c r="O2547" s="246">
        <f t="shared" ca="1" si="390"/>
        <v>1.1006063047803856</v>
      </c>
      <c r="P2547" s="246">
        <f t="shared" ca="1" si="391"/>
        <v>0.55661072723803173</v>
      </c>
      <c r="Q2547" s="246">
        <f t="shared" ca="1" si="393"/>
        <v>3.6099282838410183</v>
      </c>
      <c r="R2547" s="4">
        <f t="shared" ca="1" si="394"/>
        <v>0.15418886013042604</v>
      </c>
      <c r="S2547" s="4">
        <f t="shared" ca="1" si="392"/>
        <v>0.92572590083215622</v>
      </c>
      <c r="W2547" s="246">
        <f t="shared" ca="1" si="395"/>
        <v>1.1006063047803856</v>
      </c>
      <c r="X2547" s="246">
        <f t="shared" ca="1" si="396"/>
        <v>0.55661072723803173</v>
      </c>
      <c r="Y2547" s="246">
        <f t="shared" ca="1" si="397"/>
        <v>3.6099282838410183</v>
      </c>
      <c r="Z2547" s="4">
        <f t="shared" ca="1" si="398"/>
        <v>0.15418886013042604</v>
      </c>
      <c r="AA2547" s="4">
        <f t="shared" ca="1" si="399"/>
        <v>0.52199456155429114</v>
      </c>
    </row>
    <row r="2548" spans="1:27" x14ac:dyDescent="0.25">
      <c r="A2548">
        <v>2516</v>
      </c>
      <c r="B2548" s="176">
        <f ca="1">OFFSET(InputPriceData!B$15,CalculationsAndCharts!$A2548+$A$11,0,1,1)</f>
        <v>37907</v>
      </c>
      <c r="C2548" s="3">
        <f ca="1">OFFSET(InputPriceData!G$15,CalculationsAndCharts!$A2548+$A$11,IF($C$7,8,0),1,1)</f>
        <v>23825600</v>
      </c>
      <c r="D2548" s="4">
        <f ca="1">OFFSET(InputPriceData!C$15,CalculationsAndCharts!$A2548+$A$11,IF($C$7,8,0),1,1)</f>
        <v>84.8</v>
      </c>
      <c r="E2548" s="4">
        <f ca="1">OFFSET(InputPriceData!D$15,CalculationsAndCharts!$A2548+$A$11,IF($C$7,8,0),1,1)</f>
        <v>85.27</v>
      </c>
      <c r="F2548" s="4">
        <f ca="1">OFFSET(InputPriceData!E$15,CalculationsAndCharts!$A2548+$A$11,IF($C$7,8,0),1,1)</f>
        <v>84.63</v>
      </c>
      <c r="G2548" s="4">
        <f ca="1">OFFSET(InputPriceData!F$15,CalculationsAndCharts!$A2548+$A$11,IF($C$7,8,0),1,1)</f>
        <v>84.95</v>
      </c>
      <c r="H2548" s="138"/>
      <c r="I2548" s="138"/>
      <c r="O2548" s="246">
        <f t="shared" ca="1" si="390"/>
        <v>0.96672306637077909</v>
      </c>
      <c r="P2548" s="246">
        <f t="shared" ca="1" si="391"/>
        <v>0.36133735180435927</v>
      </c>
      <c r="Q2548" s="246">
        <f t="shared" ca="1" si="393"/>
        <v>3.6427126981241353</v>
      </c>
      <c r="R2548" s="4">
        <f t="shared" ca="1" si="394"/>
        <v>9.9194578806732381E-2</v>
      </c>
      <c r="S2548" s="4">
        <f t="shared" ca="1" si="392"/>
        <v>0.91730230463471552</v>
      </c>
      <c r="W2548" s="246">
        <f t="shared" ca="1" si="395"/>
        <v>0.96672306637077909</v>
      </c>
      <c r="X2548" s="246">
        <f t="shared" ca="1" si="396"/>
        <v>0.36133735180435927</v>
      </c>
      <c r="Y2548" s="246">
        <f t="shared" ca="1" si="397"/>
        <v>3.6427126981241353</v>
      </c>
      <c r="Z2548" s="4">
        <f t="shared" ca="1" si="398"/>
        <v>9.9194578806732381E-2</v>
      </c>
      <c r="AA2548" s="4">
        <f t="shared" ca="1" si="399"/>
        <v>0.48014352491831175</v>
      </c>
    </row>
    <row r="2549" spans="1:27" x14ac:dyDescent="0.25">
      <c r="A2549">
        <v>2517</v>
      </c>
      <c r="B2549" s="176">
        <f ca="1">OFFSET(InputPriceData!B$15,CalculationsAndCharts!$A2549+$A$11,0,1,1)</f>
        <v>37904</v>
      </c>
      <c r="C2549" s="3">
        <f ca="1">OFFSET(InputPriceData!G$15,CalculationsAndCharts!$A2549+$A$11,IF($C$7,8,0),1,1)</f>
        <v>22682800</v>
      </c>
      <c r="D2549" s="4">
        <f ca="1">OFFSET(InputPriceData!C$15,CalculationsAndCharts!$A2549+$A$11,IF($C$7,8,0),1,1)</f>
        <v>84.44</v>
      </c>
      <c r="E2549" s="4">
        <f ca="1">OFFSET(InputPriceData!D$15,CalculationsAndCharts!$A2549+$A$11,IF($C$7,8,0),1,1)</f>
        <v>84.7</v>
      </c>
      <c r="F2549" s="4">
        <f ca="1">OFFSET(InputPriceData!E$15,CalculationsAndCharts!$A2549+$A$11,IF($C$7,8,0),1,1)</f>
        <v>84.15</v>
      </c>
      <c r="G2549" s="4">
        <f ca="1">OFFSET(InputPriceData!F$15,CalculationsAndCharts!$A2549+$A$11,IF($C$7,8,0),1,1)</f>
        <v>84.68</v>
      </c>
      <c r="H2549" s="138"/>
      <c r="I2549" s="138"/>
      <c r="O2549" s="246">
        <f t="shared" ca="1" si="390"/>
        <v>0.84977907232563765</v>
      </c>
      <c r="P2549" s="246">
        <f t="shared" ca="1" si="391"/>
        <v>0.13968737965996364</v>
      </c>
      <c r="Q2549" s="246">
        <f t="shared" ca="1" si="393"/>
        <v>3.6757948517902475</v>
      </c>
      <c r="R2549" s="4">
        <f t="shared" ca="1" si="394"/>
        <v>3.8001952038191344E-2</v>
      </c>
      <c r="S2549" s="4">
        <f t="shared" ca="1" si="392"/>
        <v>0.90698158830183917</v>
      </c>
      <c r="W2549" s="246">
        <f t="shared" ca="1" si="395"/>
        <v>0.84977907232563765</v>
      </c>
      <c r="X2549" s="246">
        <f t="shared" ca="1" si="396"/>
        <v>0.13968737965996364</v>
      </c>
      <c r="Y2549" s="246">
        <f t="shared" ca="1" si="397"/>
        <v>3.6757948517902475</v>
      </c>
      <c r="Z2549" s="4">
        <f t="shared" ca="1" si="398"/>
        <v>3.8001952038191344E-2</v>
      </c>
      <c r="AA2549" s="4">
        <f t="shared" ca="1" si="399"/>
        <v>0.43144367135577405</v>
      </c>
    </row>
    <row r="2550" spans="1:27" x14ac:dyDescent="0.25">
      <c r="A2550">
        <v>2518</v>
      </c>
      <c r="B2550" s="176">
        <f ca="1">OFFSET(InputPriceData!B$15,CalculationsAndCharts!$A2550+$A$11,0,1,1)</f>
        <v>37903</v>
      </c>
      <c r="C2550" s="3">
        <f ca="1">OFFSET(InputPriceData!G$15,CalculationsAndCharts!$A2550+$A$11,IF($C$7,8,0),1,1)</f>
        <v>40066500</v>
      </c>
      <c r="D2550" s="4">
        <f ca="1">OFFSET(InputPriceData!C$15,CalculationsAndCharts!$A2550+$A$11,IF($C$7,8,0),1,1)</f>
        <v>84.94</v>
      </c>
      <c r="E2550" s="4">
        <f ca="1">OFFSET(InputPriceData!D$15,CalculationsAndCharts!$A2550+$A$11,IF($C$7,8,0),1,1)</f>
        <v>85.21</v>
      </c>
      <c r="F2550" s="4">
        <f ca="1">OFFSET(InputPriceData!E$15,CalculationsAndCharts!$A2550+$A$11,IF($C$7,8,0),1,1)</f>
        <v>84.09</v>
      </c>
      <c r="G2550" s="4">
        <f ca="1">OFFSET(InputPriceData!F$15,CalculationsAndCharts!$A2550+$A$11,IF($C$7,8,0),1,1)</f>
        <v>84.45</v>
      </c>
      <c r="H2550" s="138"/>
      <c r="I2550" s="138"/>
      <c r="O2550" s="246">
        <f t="shared" ca="1" si="390"/>
        <v>0.76204969897894315</v>
      </c>
      <c r="P2550" s="246">
        <f t="shared" ca="1" si="391"/>
        <v>-0.11123404146843013</v>
      </c>
      <c r="Q2550" s="246">
        <f t="shared" ca="1" si="393"/>
        <v>3.7091774488297151</v>
      </c>
      <c r="R2550" s="4">
        <f t="shared" ca="1" si="394"/>
        <v>-2.9988870309649286E-2</v>
      </c>
      <c r="S2550" s="4">
        <f t="shared" ca="1" si="392"/>
        <v>0.8941440629994406</v>
      </c>
      <c r="W2550" s="246">
        <f t="shared" ca="1" si="395"/>
        <v>0.76204969897894315</v>
      </c>
      <c r="X2550" s="246">
        <f t="shared" ca="1" si="396"/>
        <v>-0.11123404146843013</v>
      </c>
      <c r="Y2550" s="246">
        <f t="shared" ca="1" si="397"/>
        <v>3.7091774488297151</v>
      </c>
      <c r="Z2550" s="4">
        <f t="shared" ca="1" si="398"/>
        <v>-2.9988870309649286E-2</v>
      </c>
      <c r="AA2550" s="4">
        <f t="shared" ca="1" si="399"/>
        <v>0.37450350450114833</v>
      </c>
    </row>
    <row r="2551" spans="1:27" x14ac:dyDescent="0.25">
      <c r="A2551">
        <v>2519</v>
      </c>
      <c r="B2551" s="176">
        <f ca="1">OFFSET(InputPriceData!B$15,CalculationsAndCharts!$A2551+$A$11,0,1,1)</f>
        <v>37902</v>
      </c>
      <c r="C2551" s="3">
        <f ca="1">OFFSET(InputPriceData!G$15,CalculationsAndCharts!$A2551+$A$11,IF($C$7,8,0),1,1)</f>
        <v>30920800</v>
      </c>
      <c r="D2551" s="4">
        <f ca="1">OFFSET(InputPriceData!C$15,CalculationsAndCharts!$A2551+$A$11,IF($C$7,8,0),1,1)</f>
        <v>84.49</v>
      </c>
      <c r="E2551" s="4">
        <f ca="1">OFFSET(InputPriceData!D$15,CalculationsAndCharts!$A2551+$A$11,IF($C$7,8,0),1,1)</f>
        <v>84.54</v>
      </c>
      <c r="F2551" s="4">
        <f ca="1">OFFSET(InputPriceData!E$15,CalculationsAndCharts!$A2551+$A$11,IF($C$7,8,0),1,1)</f>
        <v>83.74</v>
      </c>
      <c r="G2551" s="4">
        <f ca="1">OFFSET(InputPriceData!F$15,CalculationsAndCharts!$A2551+$A$11,IF($C$7,8,0),1,1)</f>
        <v>84.22</v>
      </c>
      <c r="H2551" s="138"/>
      <c r="I2551" s="138"/>
      <c r="O2551" s="246">
        <f t="shared" ca="1" si="390"/>
        <v>0.66459315560472521</v>
      </c>
      <c r="P2551" s="246">
        <f t="shared" ca="1" si="391"/>
        <v>-0.38949113805500968</v>
      </c>
      <c r="Q2551" s="246">
        <f t="shared" ca="1" si="393"/>
        <v>3.7428632177898238</v>
      </c>
      <c r="R2551" s="4">
        <f t="shared" ca="1" si="394"/>
        <v>-0.10406234890010375</v>
      </c>
      <c r="S2551" s="4">
        <f t="shared" ca="1" si="392"/>
        <v>0.87818505029200367</v>
      </c>
      <c r="W2551" s="246">
        <f t="shared" ca="1" si="395"/>
        <v>0.66459315560472521</v>
      </c>
      <c r="X2551" s="246">
        <f t="shared" ca="1" si="396"/>
        <v>-0.38949113805500968</v>
      </c>
      <c r="Y2551" s="246">
        <f t="shared" ca="1" si="397"/>
        <v>3.7428632177898238</v>
      </c>
      <c r="Z2551" s="4">
        <f t="shared" ca="1" si="398"/>
        <v>-0.10406234890010375</v>
      </c>
      <c r="AA2551" s="4">
        <f t="shared" ca="1" si="399"/>
        <v>0.30879106032250153</v>
      </c>
    </row>
    <row r="2552" spans="1:27" x14ac:dyDescent="0.25">
      <c r="A2552">
        <v>2520</v>
      </c>
      <c r="B2552" s="176">
        <f ca="1">OFFSET(InputPriceData!B$15,CalculationsAndCharts!$A2552+$A$11,0,1,1)</f>
        <v>37901</v>
      </c>
      <c r="C2552" s="3">
        <f ca="1">OFFSET(InputPriceData!G$15,CalculationsAndCharts!$A2552+$A$11,IF($C$7,8,0),1,1)</f>
        <v>42602900</v>
      </c>
      <c r="D2552" s="4">
        <f ca="1">OFFSET(InputPriceData!C$15,CalculationsAndCharts!$A2552+$A$11,IF($C$7,8,0),1,1)</f>
        <v>83.62</v>
      </c>
      <c r="E2552" s="4">
        <f ca="1">OFFSET(InputPriceData!D$15,CalculationsAndCharts!$A2552+$A$11,IF($C$7,8,0),1,1)</f>
        <v>84.47</v>
      </c>
      <c r="F2552" s="4">
        <f ca="1">OFFSET(InputPriceData!E$15,CalculationsAndCharts!$A2552+$A$11,IF($C$7,8,0),1,1)</f>
        <v>83.34</v>
      </c>
      <c r="G2552" s="4">
        <f ca="1">OFFSET(InputPriceData!F$15,CalculationsAndCharts!$A2552+$A$11,IF($C$7,8,0),1,1)</f>
        <v>84.43</v>
      </c>
      <c r="H2552" s="138"/>
      <c r="I2552" s="138"/>
      <c r="O2552" s="246">
        <f t="shared" ca="1" si="390"/>
        <v>1.0169267974488108</v>
      </c>
      <c r="P2552" s="246">
        <f t="shared" ca="1" si="391"/>
        <v>-0.68749709626615518</v>
      </c>
      <c r="Q2552" s="246">
        <f t="shared" ca="1" si="393"/>
        <v>3.7768549119978041</v>
      </c>
      <c r="R2552" s="4">
        <f t="shared" ca="1" si="394"/>
        <v>-0.1820289929809607</v>
      </c>
      <c r="S2552" s="4">
        <f t="shared" ca="1" si="392"/>
        <v>0.85863837844604374</v>
      </c>
      <c r="W2552" s="246">
        <f t="shared" ca="1" si="395"/>
        <v>1.0169267974488108</v>
      </c>
      <c r="X2552" s="246">
        <f t="shared" ca="1" si="396"/>
        <v>-0.68749709626615518</v>
      </c>
      <c r="Y2552" s="246">
        <f t="shared" ca="1" si="397"/>
        <v>3.7768549119978041</v>
      </c>
      <c r="Z2552" s="4">
        <f t="shared" ca="1" si="398"/>
        <v>-0.1820289929809607</v>
      </c>
      <c r="AA2552" s="4">
        <f t="shared" ca="1" si="399"/>
        <v>0.23508815075663386</v>
      </c>
    </row>
    <row r="2553" spans="1:27" x14ac:dyDescent="0.25">
      <c r="A2553">
        <v>2521</v>
      </c>
      <c r="B2553" s="176">
        <f ca="1">OFFSET(InputPriceData!B$15,CalculationsAndCharts!$A2553+$A$11,0,1,1)</f>
        <v>37900</v>
      </c>
      <c r="C2553" s="3">
        <f ca="1">OFFSET(InputPriceData!G$15,CalculationsAndCharts!$A2553+$A$11,IF($C$7,8,0),1,1)</f>
        <v>20226500</v>
      </c>
      <c r="D2553" s="4">
        <f ca="1">OFFSET(InputPriceData!C$15,CalculationsAndCharts!$A2553+$A$11,IF($C$7,8,0),1,1)</f>
        <v>83.8</v>
      </c>
      <c r="E2553" s="4">
        <f ca="1">OFFSET(InputPriceData!D$15,CalculationsAndCharts!$A2553+$A$11,IF($C$7,8,0),1,1)</f>
        <v>84.22</v>
      </c>
      <c r="F2553" s="4">
        <f ca="1">OFFSET(InputPriceData!E$15,CalculationsAndCharts!$A2553+$A$11,IF($C$7,8,0),1,1)</f>
        <v>83.58</v>
      </c>
      <c r="G2553" s="4">
        <f ca="1">OFFSET(InputPriceData!F$15,CalculationsAndCharts!$A2553+$A$11,IF($C$7,8,0),1,1)</f>
        <v>84.11</v>
      </c>
      <c r="H2553" s="138"/>
      <c r="I2553" s="138"/>
      <c r="O2553" s="246">
        <f t="shared" ca="1" si="390"/>
        <v>0.84555136895055127</v>
      </c>
      <c r="P2553" s="246">
        <f t="shared" ca="1" si="391"/>
        <v>-0.96387956743661474</v>
      </c>
      <c r="Q2553" s="246">
        <f t="shared" ca="1" si="393"/>
        <v>3.8111553097858772</v>
      </c>
      <c r="R2553" s="4">
        <f t="shared" ca="1" si="394"/>
        <v>-0.25291007295390661</v>
      </c>
      <c r="S2553" s="4">
        <f t="shared" ca="1" si="392"/>
        <v>0.83778599169824008</v>
      </c>
      <c r="W2553" s="246">
        <f t="shared" ca="1" si="395"/>
        <v>0.84555136895055127</v>
      </c>
      <c r="X2553" s="246">
        <f t="shared" ca="1" si="396"/>
        <v>-0.96387956743661474</v>
      </c>
      <c r="Y2553" s="246">
        <f t="shared" ca="1" si="397"/>
        <v>3.8111553097858772</v>
      </c>
      <c r="Z2553" s="4">
        <f t="shared" ca="1" si="398"/>
        <v>-0.25291007295390661</v>
      </c>
      <c r="AA2553" s="4">
        <f t="shared" ca="1" si="399"/>
        <v>0.16364490498990636</v>
      </c>
    </row>
    <row r="2554" spans="1:27" x14ac:dyDescent="0.25">
      <c r="A2554">
        <v>2522</v>
      </c>
      <c r="B2554" s="176">
        <f ca="1">OFFSET(InputPriceData!B$15,CalculationsAndCharts!$A2554+$A$11,0,1,1)</f>
        <v>37897</v>
      </c>
      <c r="C2554" s="3">
        <f ca="1">OFFSET(InputPriceData!G$15,CalculationsAndCharts!$A2554+$A$11,IF($C$7,8,0),1,1)</f>
        <v>48806900</v>
      </c>
      <c r="D2554" s="4">
        <f ca="1">OFFSET(InputPriceData!C$15,CalculationsAndCharts!$A2554+$A$11,IF($C$7,8,0),1,1)</f>
        <v>83.95</v>
      </c>
      <c r="E2554" s="4">
        <f ca="1">OFFSET(InputPriceData!D$15,CalculationsAndCharts!$A2554+$A$11,IF($C$7,8,0),1,1)</f>
        <v>84.44</v>
      </c>
      <c r="F2554" s="4">
        <f ca="1">OFFSET(InputPriceData!E$15,CalculationsAndCharts!$A2554+$A$11,IF($C$7,8,0),1,1)</f>
        <v>83.47</v>
      </c>
      <c r="G2554" s="4">
        <f ca="1">OFFSET(InputPriceData!F$15,CalculationsAndCharts!$A2554+$A$11,IF($C$7,8,0),1,1)</f>
        <v>83.72</v>
      </c>
      <c r="H2554" s="138"/>
      <c r="I2554" s="138"/>
      <c r="O2554" s="246">
        <f t="shared" ca="1" si="390"/>
        <v>0.58328525291643329</v>
      </c>
      <c r="P2554" s="246">
        <f t="shared" ca="1" si="391"/>
        <v>-1.161345470322952</v>
      </c>
      <c r="Q2554" s="246">
        <f t="shared" ca="1" si="393"/>
        <v>3.8457672147183422</v>
      </c>
      <c r="R2554" s="4">
        <f t="shared" ca="1" si="394"/>
        <v>-0.30198017859175263</v>
      </c>
      <c r="S2554" s="4">
        <f t="shared" ca="1" si="392"/>
        <v>0.82121006814368536</v>
      </c>
      <c r="W2554" s="246">
        <f t="shared" ca="1" si="395"/>
        <v>0.58328525291643329</v>
      </c>
      <c r="X2554" s="246">
        <f t="shared" ca="1" si="396"/>
        <v>-1.161345470322952</v>
      </c>
      <c r="Y2554" s="246">
        <f t="shared" ca="1" si="397"/>
        <v>3.8457672147183422</v>
      </c>
      <c r="Z2554" s="4">
        <f t="shared" ca="1" si="398"/>
        <v>-0.30198017859175263</v>
      </c>
      <c r="AA2554" s="4">
        <f t="shared" ca="1" si="399"/>
        <v>0.11148650759828811</v>
      </c>
    </row>
    <row r="2555" spans="1:27" x14ac:dyDescent="0.25">
      <c r="A2555">
        <v>2523</v>
      </c>
      <c r="B2555" s="176">
        <f ca="1">OFFSET(InputPriceData!B$15,CalculationsAndCharts!$A2555+$A$11,0,1,1)</f>
        <v>37896</v>
      </c>
      <c r="C2555" s="3">
        <f ca="1">OFFSET(InputPriceData!G$15,CalculationsAndCharts!$A2555+$A$11,IF($C$7,8,0),1,1)</f>
        <v>44591500</v>
      </c>
      <c r="D2555" s="4">
        <f ca="1">OFFSET(InputPriceData!C$15,CalculationsAndCharts!$A2555+$A$11,IF($C$7,8,0),1,1)</f>
        <v>82.54</v>
      </c>
      <c r="E2555" s="4">
        <f ca="1">OFFSET(InputPriceData!D$15,CalculationsAndCharts!$A2555+$A$11,IF($C$7,8,0),1,1)</f>
        <v>83.05</v>
      </c>
      <c r="F2555" s="4">
        <f ca="1">OFFSET(InputPriceData!E$15,CalculationsAndCharts!$A2555+$A$11,IF($C$7,8,0),1,1)</f>
        <v>82.3</v>
      </c>
      <c r="G2555" s="4">
        <f ca="1">OFFSET(InputPriceData!F$15,CalculationsAndCharts!$A2555+$A$11,IF($C$7,8,0),1,1)</f>
        <v>82.96</v>
      </c>
      <c r="H2555" s="138"/>
      <c r="I2555" s="138"/>
      <c r="O2555" s="246">
        <f t="shared" ca="1" si="390"/>
        <v>-9.1564150957932133E-2</v>
      </c>
      <c r="P2555" s="246">
        <f t="shared" ca="1" si="391"/>
        <v>-1.2381433982246102</v>
      </c>
      <c r="Q2555" s="246">
        <f t="shared" ca="1" si="393"/>
        <v>3.8806934558207287</v>
      </c>
      <c r="R2555" s="4">
        <f t="shared" ca="1" si="394"/>
        <v>-0.31905210043516691</v>
      </c>
      <c r="S2555" s="4">
        <f t="shared" ca="1" si="392"/>
        <v>0.81496158427928167</v>
      </c>
      <c r="W2555" s="246">
        <f t="shared" ca="1" si="395"/>
        <v>-9.1564150957932133E-2</v>
      </c>
      <c r="X2555" s="246">
        <f t="shared" ca="1" si="396"/>
        <v>-1.2381433982246102</v>
      </c>
      <c r="Y2555" s="246">
        <f t="shared" ca="1" si="397"/>
        <v>3.8806934558207287</v>
      </c>
      <c r="Z2555" s="4">
        <f t="shared" ca="1" si="398"/>
        <v>-0.31905210043516691</v>
      </c>
      <c r="AA2555" s="4">
        <f t="shared" ca="1" si="399"/>
        <v>9.2789813526706372E-2</v>
      </c>
    </row>
    <row r="2556" spans="1:27" x14ac:dyDescent="0.25">
      <c r="A2556">
        <v>2524</v>
      </c>
      <c r="B2556" s="176">
        <f ca="1">OFFSET(InputPriceData!B$15,CalculationsAndCharts!$A2556+$A$11,0,1,1)</f>
        <v>37895</v>
      </c>
      <c r="C2556" s="3">
        <f ca="1">OFFSET(InputPriceData!G$15,CalculationsAndCharts!$A2556+$A$11,IF($C$7,8,0),1,1)</f>
        <v>65797600</v>
      </c>
      <c r="D2556" s="4">
        <f ca="1">OFFSET(InputPriceData!C$15,CalculationsAndCharts!$A2556+$A$11,IF($C$7,8,0),1,1)</f>
        <v>81.17</v>
      </c>
      <c r="E2556" s="4">
        <f ca="1">OFFSET(InputPriceData!D$15,CalculationsAndCharts!$A2556+$A$11,IF($C$7,8,0),1,1)</f>
        <v>82.74</v>
      </c>
      <c r="F2556" s="4">
        <f ca="1">OFFSET(InputPriceData!E$15,CalculationsAndCharts!$A2556+$A$11,IF($C$7,8,0),1,1)</f>
        <v>81.14</v>
      </c>
      <c r="G2556" s="4">
        <f ca="1">OFFSET(InputPriceData!F$15,CalculationsAndCharts!$A2556+$A$11,IF($C$7,8,0),1,1)</f>
        <v>82.66</v>
      </c>
      <c r="H2556" s="138"/>
      <c r="I2556" s="138"/>
      <c r="O2556" s="246">
        <f t="shared" ca="1" si="390"/>
        <v>-0.34780729706187974</v>
      </c>
      <c r="P2556" s="246">
        <f t="shared" ca="1" si="391"/>
        <v>-1.1750540254025648</v>
      </c>
      <c r="Q2556" s="246">
        <f t="shared" ca="1" si="393"/>
        <v>3.9159368878110281</v>
      </c>
      <c r="R2556" s="4">
        <f t="shared" ca="1" si="394"/>
        <v>-0.30006970466253069</v>
      </c>
      <c r="S2556" s="4">
        <f t="shared" ca="1" si="392"/>
        <v>0.82189295360457526</v>
      </c>
      <c r="W2556" s="246">
        <f t="shared" ca="1" si="395"/>
        <v>-0.34780729706187974</v>
      </c>
      <c r="X2556" s="246">
        <f t="shared" ca="1" si="396"/>
        <v>-1.1750540254025648</v>
      </c>
      <c r="Y2556" s="246">
        <f t="shared" ca="1" si="397"/>
        <v>3.9159368878110281</v>
      </c>
      <c r="Z2556" s="4">
        <f t="shared" ca="1" si="398"/>
        <v>-0.30006970466253069</v>
      </c>
      <c r="AA2556" s="4">
        <f t="shared" ca="1" si="399"/>
        <v>0.11356075184434425</v>
      </c>
    </row>
    <row r="2557" spans="1:27" x14ac:dyDescent="0.25">
      <c r="A2557">
        <v>2525</v>
      </c>
      <c r="B2557" s="176">
        <f ca="1">OFFSET(InputPriceData!B$15,CalculationsAndCharts!$A2557+$A$11,0,1,1)</f>
        <v>37894</v>
      </c>
      <c r="C2557" s="3">
        <f ca="1">OFFSET(InputPriceData!G$15,CalculationsAndCharts!$A2557+$A$11,IF($C$7,8,0),1,1)</f>
        <v>70764500</v>
      </c>
      <c r="D2557" s="4">
        <f ca="1">OFFSET(InputPriceData!C$15,CalculationsAndCharts!$A2557+$A$11,IF($C$7,8,0),1,1)</f>
        <v>81.37</v>
      </c>
      <c r="E2557" s="4">
        <f ca="1">OFFSET(InputPriceData!D$15,CalculationsAndCharts!$A2557+$A$11,IF($C$7,8,0),1,1)</f>
        <v>81.599999999999994</v>
      </c>
      <c r="F2557" s="4">
        <f ca="1">OFFSET(InputPriceData!E$15,CalculationsAndCharts!$A2557+$A$11,IF($C$7,8,0),1,1)</f>
        <v>80.37</v>
      </c>
      <c r="G2557" s="4">
        <f ca="1">OFFSET(InputPriceData!F$15,CalculationsAndCharts!$A2557+$A$11,IF($C$7,8,0),1,1)</f>
        <v>80.94</v>
      </c>
      <c r="H2557" s="138"/>
      <c r="I2557" s="138"/>
      <c r="O2557" s="246">
        <f t="shared" ca="1" si="390"/>
        <v>-2.1124042860886161</v>
      </c>
      <c r="P2557" s="246">
        <f t="shared" ca="1" si="391"/>
        <v>-0.95897308721144758</v>
      </c>
      <c r="Q2557" s="246">
        <f t="shared" ca="1" si="393"/>
        <v>3.9515003913330253</v>
      </c>
      <c r="R2557" s="4">
        <f t="shared" ca="1" si="394"/>
        <v>-0.24268581354940502</v>
      </c>
      <c r="S2557" s="4">
        <f t="shared" ca="1" si="392"/>
        <v>0.84100393909163107</v>
      </c>
      <c r="W2557" s="246">
        <f t="shared" ca="1" si="395"/>
        <v>-2.1124042860886161</v>
      </c>
      <c r="X2557" s="246">
        <f t="shared" ca="1" si="396"/>
        <v>-0.95897308721144758</v>
      </c>
      <c r="Y2557" s="246">
        <f t="shared" ca="1" si="397"/>
        <v>3.9515003913330253</v>
      </c>
      <c r="Z2557" s="4">
        <f t="shared" ca="1" si="398"/>
        <v>-0.24268581354940502</v>
      </c>
      <c r="AA2557" s="4">
        <f t="shared" ca="1" si="399"/>
        <v>0.17422717160382992</v>
      </c>
    </row>
    <row r="2558" spans="1:27" x14ac:dyDescent="0.25">
      <c r="A2558">
        <v>2526</v>
      </c>
      <c r="B2558" s="176">
        <f ca="1">OFFSET(InputPriceData!B$15,CalculationsAndCharts!$A2558+$A$11,0,1,1)</f>
        <v>37893</v>
      </c>
      <c r="C2558" s="3">
        <f ca="1">OFFSET(InputPriceData!G$15,CalculationsAndCharts!$A2558+$A$11,IF($C$7,8,0),1,1)</f>
        <v>36771600</v>
      </c>
      <c r="D2558" s="4">
        <f ca="1">OFFSET(InputPriceData!C$15,CalculationsAndCharts!$A2558+$A$11,IF($C$7,8,0),1,1)</f>
        <v>81.22</v>
      </c>
      <c r="E2558" s="4">
        <f ca="1">OFFSET(InputPriceData!D$15,CalculationsAndCharts!$A2558+$A$11,IF($C$7,8,0),1,1)</f>
        <v>81.78</v>
      </c>
      <c r="F2558" s="4">
        <f ca="1">OFFSET(InputPriceData!E$15,CalculationsAndCharts!$A2558+$A$11,IF($C$7,8,0),1,1)</f>
        <v>80.81</v>
      </c>
      <c r="G2558" s="4">
        <f ca="1">OFFSET(InputPriceData!F$15,CalculationsAndCharts!$A2558+$A$11,IF($C$7,8,0),1,1)</f>
        <v>81.73</v>
      </c>
      <c r="H2558" s="138"/>
      <c r="I2558" s="138"/>
      <c r="O2558" s="246">
        <f t="shared" ca="1" si="390"/>
        <v>-1.4112985591983978</v>
      </c>
      <c r="P2558" s="246">
        <f t="shared" ca="1" si="391"/>
        <v>-0.65544875310758954</v>
      </c>
      <c r="Q2558" s="246">
        <f t="shared" ca="1" si="393"/>
        <v>3.9873868731917512</v>
      </c>
      <c r="R2558" s="4">
        <f t="shared" ca="1" si="394"/>
        <v>-0.16438052638291598</v>
      </c>
      <c r="S2558" s="4">
        <f t="shared" ca="1" si="392"/>
        <v>0.86334484579930448</v>
      </c>
      <c r="W2558" s="246">
        <f t="shared" ca="1" si="395"/>
        <v>-1.4112985591983978</v>
      </c>
      <c r="X2558" s="246">
        <f t="shared" ca="1" si="396"/>
        <v>-0.65544875310758954</v>
      </c>
      <c r="Y2558" s="246">
        <f t="shared" ca="1" si="397"/>
        <v>3.9873868731917512</v>
      </c>
      <c r="Z2558" s="4">
        <f t="shared" ca="1" si="398"/>
        <v>-0.16438052638291598</v>
      </c>
      <c r="AA2558" s="4">
        <f t="shared" ca="1" si="399"/>
        <v>0.25220233462537162</v>
      </c>
    </row>
    <row r="2559" spans="1:27" x14ac:dyDescent="0.25">
      <c r="A2559">
        <v>2527</v>
      </c>
      <c r="B2559" s="176">
        <f ca="1">OFFSET(InputPriceData!B$15,CalculationsAndCharts!$A2559+$A$11,0,1,1)</f>
        <v>37890</v>
      </c>
      <c r="C2559" s="3">
        <f ca="1">OFFSET(InputPriceData!G$15,CalculationsAndCharts!$A2559+$A$11,IF($C$7,8,0),1,1)</f>
        <v>42914700</v>
      </c>
      <c r="D2559" s="4">
        <f ca="1">OFFSET(InputPriceData!C$15,CalculationsAndCharts!$A2559+$A$11,IF($C$7,8,0),1,1)</f>
        <v>81.34</v>
      </c>
      <c r="E2559" s="4">
        <f ca="1">OFFSET(InputPriceData!D$15,CalculationsAndCharts!$A2559+$A$11,IF($C$7,8,0),1,1)</f>
        <v>81.510000000000005</v>
      </c>
      <c r="F2559" s="4">
        <f ca="1">OFFSET(InputPriceData!E$15,CalculationsAndCharts!$A2559+$A$11,IF($C$7,8,0),1,1)</f>
        <v>80.86</v>
      </c>
      <c r="G2559" s="4">
        <f ca="1">OFFSET(InputPriceData!F$15,CalculationsAndCharts!$A2559+$A$11,IF($C$7,8,0),1,1)</f>
        <v>80.94</v>
      </c>
      <c r="H2559" s="138"/>
      <c r="I2559" s="138"/>
      <c r="O2559" s="246">
        <f t="shared" ca="1" si="390"/>
        <v>-2.2947254332231117</v>
      </c>
      <c r="P2559" s="246">
        <f t="shared" ca="1" si="391"/>
        <v>-0.31848655176749363</v>
      </c>
      <c r="Q2559" s="246">
        <f t="shared" ca="1" si="393"/>
        <v>4.0235992665910709</v>
      </c>
      <c r="R2559" s="4">
        <f t="shared" ca="1" si="394"/>
        <v>-7.9154640078589675E-2</v>
      </c>
      <c r="S2559" s="4">
        <f t="shared" ca="1" si="392"/>
        <v>0.88380704565971513</v>
      </c>
      <c r="W2559" s="246">
        <f t="shared" ca="1" si="395"/>
        <v>-2.2947254332231117</v>
      </c>
      <c r="X2559" s="246">
        <f t="shared" ca="1" si="396"/>
        <v>-0.31848655176749363</v>
      </c>
      <c r="Y2559" s="246">
        <f t="shared" ca="1" si="397"/>
        <v>4.0235992665910709</v>
      </c>
      <c r="Z2559" s="4">
        <f t="shared" ca="1" si="398"/>
        <v>-7.9154640078589675E-2</v>
      </c>
      <c r="AA2559" s="4">
        <f t="shared" ca="1" si="399"/>
        <v>0.33133607502693418</v>
      </c>
    </row>
    <row r="2560" spans="1:27" x14ac:dyDescent="0.25">
      <c r="A2560">
        <v>2528</v>
      </c>
      <c r="B2560" s="176">
        <f ca="1">OFFSET(InputPriceData!B$15,CalculationsAndCharts!$A2560+$A$11,0,1,1)</f>
        <v>37889</v>
      </c>
      <c r="C2560" s="3">
        <f ca="1">OFFSET(InputPriceData!G$15,CalculationsAndCharts!$A2560+$A$11,IF($C$7,8,0),1,1)</f>
        <v>52673100</v>
      </c>
      <c r="D2560" s="4">
        <f ca="1">OFFSET(InputPriceData!C$15,CalculationsAndCharts!$A2560+$A$11,IF($C$7,8,0),1,1)</f>
        <v>82.13</v>
      </c>
      <c r="E2560" s="4">
        <f ca="1">OFFSET(InputPriceData!D$15,CalculationsAndCharts!$A2560+$A$11,IF($C$7,8,0),1,1)</f>
        <v>82.51</v>
      </c>
      <c r="F2560" s="4">
        <f ca="1">OFFSET(InputPriceData!E$15,CalculationsAndCharts!$A2560+$A$11,IF($C$7,8,0),1,1)</f>
        <v>81.150000000000006</v>
      </c>
      <c r="G2560" s="4">
        <f ca="1">OFFSET(InputPriceData!F$15,CalculationsAndCharts!$A2560+$A$11,IF($C$7,8,0),1,1)</f>
        <v>81.209999999999994</v>
      </c>
      <c r="H2560" s="138"/>
      <c r="I2560" s="138"/>
      <c r="O2560" s="246">
        <f t="shared" ca="1" si="390"/>
        <v>-2.1468098862575098</v>
      </c>
      <c r="P2560" s="246">
        <f t="shared" ca="1" si="391"/>
        <v>1.7867104611574036E-2</v>
      </c>
      <c r="Q2560" s="246">
        <f t="shared" ca="1" si="393"/>
        <v>4.060140531373432</v>
      </c>
      <c r="R2560" s="4">
        <f t="shared" ca="1" si="394"/>
        <v>4.4006123614470294E-3</v>
      </c>
      <c r="S2560" s="4">
        <f t="shared" ca="1" si="392"/>
        <v>0.90083281793068248</v>
      </c>
      <c r="W2560" s="246">
        <f t="shared" ca="1" si="395"/>
        <v>-2.1468098862575098</v>
      </c>
      <c r="X2560" s="246">
        <f t="shared" ca="1" si="396"/>
        <v>1.7867104611574036E-2</v>
      </c>
      <c r="Y2560" s="246">
        <f t="shared" ca="1" si="397"/>
        <v>4.060140531373432</v>
      </c>
      <c r="Z2560" s="4">
        <f t="shared" ca="1" si="398"/>
        <v>4.4006123614470294E-3</v>
      </c>
      <c r="AA2560" s="4">
        <f t="shared" ca="1" si="399"/>
        <v>0.40369001904624396</v>
      </c>
    </row>
    <row r="2561" spans="1:27" x14ac:dyDescent="0.25">
      <c r="A2561">
        <v>2529</v>
      </c>
      <c r="B2561" s="176">
        <f ca="1">OFFSET(InputPriceData!B$15,CalculationsAndCharts!$A2561+$A$11,0,1,1)</f>
        <v>37888</v>
      </c>
      <c r="C2561" s="3">
        <f ca="1">OFFSET(InputPriceData!G$15,CalculationsAndCharts!$A2561+$A$11,IF($C$7,8,0),1,1)</f>
        <v>41694700</v>
      </c>
      <c r="D2561" s="4">
        <f ca="1">OFFSET(InputPriceData!C$15,CalculationsAndCharts!$A2561+$A$11,IF($C$7,8,0),1,1)</f>
        <v>83.51</v>
      </c>
      <c r="E2561" s="4">
        <f ca="1">OFFSET(InputPriceData!D$15,CalculationsAndCharts!$A2561+$A$11,IF($C$7,8,0),1,1)</f>
        <v>83.59</v>
      </c>
      <c r="F2561" s="4">
        <f ca="1">OFFSET(InputPriceData!E$15,CalculationsAndCharts!$A2561+$A$11,IF($C$7,8,0),1,1)</f>
        <v>81.849999999999994</v>
      </c>
      <c r="G2561" s="4">
        <f ca="1">OFFSET(InputPriceData!F$15,CalculationsAndCharts!$A2561+$A$11,IF($C$7,8,0),1,1)</f>
        <v>81.88</v>
      </c>
      <c r="H2561" s="138"/>
      <c r="I2561" s="138"/>
      <c r="O2561" s="246">
        <f t="shared" ca="1" si="390"/>
        <v>-1.5623322227689902</v>
      </c>
      <c r="P2561" s="246">
        <f t="shared" ca="1" si="391"/>
        <v>0.26652125875999921</v>
      </c>
      <c r="Q2561" s="246">
        <f t="shared" ca="1" si="393"/>
        <v>4.0970136542617883</v>
      </c>
      <c r="R2561" s="4">
        <f t="shared" ca="1" si="394"/>
        <v>6.505256785823961E-2</v>
      </c>
      <c r="S2561" s="4">
        <f t="shared" ca="1" si="392"/>
        <v>0.91167636794669438</v>
      </c>
      <c r="W2561" s="246">
        <f t="shared" ca="1" si="395"/>
        <v>-1.5623322227689902</v>
      </c>
      <c r="X2561" s="246">
        <f t="shared" ca="1" si="396"/>
        <v>0.26652125875999921</v>
      </c>
      <c r="Y2561" s="246">
        <f t="shared" ca="1" si="397"/>
        <v>4.0970136542617883</v>
      </c>
      <c r="Z2561" s="4">
        <f t="shared" ca="1" si="398"/>
        <v>6.505256785823961E-2</v>
      </c>
      <c r="AA2561" s="4">
        <f t="shared" ca="1" si="399"/>
        <v>0.45325832079003736</v>
      </c>
    </row>
    <row r="2562" spans="1:27" x14ac:dyDescent="0.25">
      <c r="A2562">
        <v>2530</v>
      </c>
      <c r="B2562" s="176">
        <f ca="1">OFFSET(InputPriceData!B$15,CalculationsAndCharts!$A2562+$A$11,0,1,1)</f>
        <v>37887</v>
      </c>
      <c r="C2562" s="3">
        <f ca="1">OFFSET(InputPriceData!G$15,CalculationsAndCharts!$A2562+$A$11,IF($C$7,8,0),1,1)</f>
        <v>32489200</v>
      </c>
      <c r="D2562" s="4">
        <f ca="1">OFFSET(InputPriceData!C$15,CalculationsAndCharts!$A2562+$A$11,IF($C$7,8,0),1,1)</f>
        <v>83.08</v>
      </c>
      <c r="E2562" s="4">
        <f ca="1">OFFSET(InputPriceData!D$15,CalculationsAndCharts!$A2562+$A$11,IF($C$7,8,0),1,1)</f>
        <v>83.64</v>
      </c>
      <c r="F2562" s="4">
        <f ca="1">OFFSET(InputPriceData!E$15,CalculationsAndCharts!$A2562+$A$11,IF($C$7,8,0),1,1)</f>
        <v>82.89</v>
      </c>
      <c r="G2562" s="4">
        <f ca="1">OFFSET(InputPriceData!F$15,CalculationsAndCharts!$A2562+$A$11,IF($C$7,8,0),1,1)</f>
        <v>83.36</v>
      </c>
      <c r="H2562" s="138"/>
      <c r="I2562" s="138"/>
      <c r="O2562" s="246">
        <f t="shared" ca="1" si="390"/>
        <v>-7.3082538501959671E-2</v>
      </c>
      <c r="P2562" s="246">
        <f t="shared" ca="1" si="391"/>
        <v>0.39290974656348487</v>
      </c>
      <c r="Q2562" s="246">
        <f t="shared" ca="1" si="393"/>
        <v>4.134221649103722</v>
      </c>
      <c r="R2562" s="4">
        <f t="shared" ca="1" si="394"/>
        <v>9.5038384468008788E-2</v>
      </c>
      <c r="S2562" s="4">
        <f t="shared" ca="1" si="392"/>
        <v>0.91663447111389218</v>
      </c>
      <c r="W2562" s="246">
        <f t="shared" ca="1" si="395"/>
        <v>-7.3082538501959671E-2</v>
      </c>
      <c r="X2562" s="246">
        <f t="shared" ca="1" si="396"/>
        <v>0.39290974656348487</v>
      </c>
      <c r="Y2562" s="246">
        <f t="shared" ca="1" si="397"/>
        <v>4.134221649103722</v>
      </c>
      <c r="Z2562" s="4">
        <f t="shared" ca="1" si="398"/>
        <v>9.5038384468008788E-2</v>
      </c>
      <c r="AA2562" s="4">
        <f t="shared" ca="1" si="399"/>
        <v>0.47690853768382052</v>
      </c>
    </row>
    <row r="2563" spans="1:27" x14ac:dyDescent="0.25">
      <c r="A2563">
        <v>2531</v>
      </c>
      <c r="B2563" s="176">
        <f ca="1">OFFSET(InputPriceData!B$15,CalculationsAndCharts!$A2563+$A$11,0,1,1)</f>
        <v>37886</v>
      </c>
      <c r="C2563" s="3">
        <f ca="1">OFFSET(InputPriceData!G$15,CalculationsAndCharts!$A2563+$A$11,IF($C$7,8,0),1,1)</f>
        <v>36677400</v>
      </c>
      <c r="D2563" s="4">
        <f ca="1">OFFSET(InputPriceData!C$15,CalculationsAndCharts!$A2563+$A$11,IF($C$7,8,0),1,1)</f>
        <v>83.28</v>
      </c>
      <c r="E2563" s="4">
        <f ca="1">OFFSET(InputPriceData!D$15,CalculationsAndCharts!$A2563+$A$11,IF($C$7,8,0),1,1)</f>
        <v>83.37</v>
      </c>
      <c r="F2563" s="4">
        <f ca="1">OFFSET(InputPriceData!E$15,CalculationsAndCharts!$A2563+$A$11,IF($C$7,8,0),1,1)</f>
        <v>82.62</v>
      </c>
      <c r="G2563" s="4">
        <f ca="1">OFFSET(InputPriceData!F$15,CalculationsAndCharts!$A2563+$A$11,IF($C$7,8,0),1,1)</f>
        <v>83.04</v>
      </c>
      <c r="H2563" s="138"/>
      <c r="I2563" s="138"/>
      <c r="O2563" s="246">
        <f t="shared" ca="1" si="390"/>
        <v>-0.32798659432330057</v>
      </c>
      <c r="P2563" s="246">
        <f t="shared" ca="1" si="391"/>
        <v>0.44082862652487081</v>
      </c>
      <c r="Q2563" s="246">
        <f t="shared" ca="1" si="393"/>
        <v>4.1717675571177821</v>
      </c>
      <c r="R2563" s="4">
        <f t="shared" ca="1" si="394"/>
        <v>0.10566950830535567</v>
      </c>
      <c r="S2563" s="4">
        <f t="shared" ca="1" si="392"/>
        <v>0.91833363134893353</v>
      </c>
      <c r="W2563" s="246">
        <f t="shared" ca="1" si="395"/>
        <v>-0.32798659432330057</v>
      </c>
      <c r="X2563" s="246">
        <f t="shared" ca="1" si="396"/>
        <v>0.44082862652487081</v>
      </c>
      <c r="Y2563" s="246">
        <f t="shared" ca="1" si="397"/>
        <v>4.1717675571177821</v>
      </c>
      <c r="Z2563" s="4">
        <f t="shared" ca="1" si="398"/>
        <v>0.10566950830535567</v>
      </c>
      <c r="AA2563" s="4">
        <f t="shared" ca="1" si="399"/>
        <v>0.48516274482774591</v>
      </c>
    </row>
    <row r="2564" spans="1:27" x14ac:dyDescent="0.25">
      <c r="A2564">
        <v>2532</v>
      </c>
      <c r="B2564" s="176">
        <f ca="1">OFFSET(InputPriceData!B$15,CalculationsAndCharts!$A2564+$A$11,0,1,1)</f>
        <v>37883</v>
      </c>
      <c r="C2564" s="3">
        <f ca="1">OFFSET(InputPriceData!G$15,CalculationsAndCharts!$A2564+$A$11,IF($C$7,8,0),1,1)</f>
        <v>34331600</v>
      </c>
      <c r="D2564" s="4">
        <f ca="1">OFFSET(InputPriceData!C$15,CalculationsAndCharts!$A2564+$A$11,IF($C$7,8,0),1,1)</f>
        <v>84.44</v>
      </c>
      <c r="E2564" s="4">
        <f ca="1">OFFSET(InputPriceData!D$15,CalculationsAndCharts!$A2564+$A$11,IF($C$7,8,0),1,1)</f>
        <v>84.7</v>
      </c>
      <c r="F2564" s="4">
        <f ca="1">OFFSET(InputPriceData!E$15,CalculationsAndCharts!$A2564+$A$11,IF($C$7,8,0),1,1)</f>
        <v>83.73</v>
      </c>
      <c r="G2564" s="4">
        <f ca="1">OFFSET(InputPriceData!F$15,CalculationsAndCharts!$A2564+$A$11,IF($C$7,8,0),1,1)</f>
        <v>83.95</v>
      </c>
      <c r="H2564" s="138"/>
      <c r="I2564" s="138"/>
      <c r="O2564" s="246">
        <f t="shared" ca="1" si="390"/>
        <v>0.6806198160273631</v>
      </c>
      <c r="P2564" s="246">
        <f t="shared" ca="1" si="391"/>
        <v>0.43652742398355071</v>
      </c>
      <c r="Q2564" s="246">
        <f t="shared" ca="1" si="393"/>
        <v>4.2096544471420607</v>
      </c>
      <c r="R2564" s="4">
        <f t="shared" ca="1" si="394"/>
        <v>0.10369673555507856</v>
      </c>
      <c r="S2564" s="4">
        <f t="shared" ca="1" si="392"/>
        <v>0.91802057265410719</v>
      </c>
      <c r="W2564" s="246">
        <f t="shared" ca="1" si="395"/>
        <v>0.6806198160273631</v>
      </c>
      <c r="X2564" s="246">
        <f t="shared" ca="1" si="396"/>
        <v>0.43652742398355071</v>
      </c>
      <c r="Y2564" s="246">
        <f t="shared" ca="1" si="397"/>
        <v>4.2096544471420607</v>
      </c>
      <c r="Z2564" s="4">
        <f t="shared" ca="1" si="398"/>
        <v>0.10369673555507856</v>
      </c>
      <c r="AA2564" s="4">
        <f t="shared" ca="1" si="399"/>
        <v>0.48363613998972127</v>
      </c>
    </row>
    <row r="2565" spans="1:27" x14ac:dyDescent="0.25">
      <c r="A2565">
        <v>2533</v>
      </c>
      <c r="B2565" s="176">
        <f ca="1">OFFSET(InputPriceData!B$15,CalculationsAndCharts!$A2565+$A$11,0,1,1)</f>
        <v>37882</v>
      </c>
      <c r="C2565" s="3">
        <f ca="1">OFFSET(InputPriceData!G$15,CalculationsAndCharts!$A2565+$A$11,IF($C$7,8,0),1,1)</f>
        <v>30243600</v>
      </c>
      <c r="D2565" s="4">
        <f ca="1">OFFSET(InputPriceData!C$15,CalculationsAndCharts!$A2565+$A$11,IF($C$7,8,0),1,1)</f>
        <v>83.41</v>
      </c>
      <c r="E2565" s="4">
        <f ca="1">OFFSET(InputPriceData!D$15,CalculationsAndCharts!$A2565+$A$11,IF($C$7,8,0),1,1)</f>
        <v>84.46</v>
      </c>
      <c r="F2565" s="4">
        <f ca="1">OFFSET(InputPriceData!E$15,CalculationsAndCharts!$A2565+$A$11,IF($C$7,8,0),1,1)</f>
        <v>83.23</v>
      </c>
      <c r="G2565" s="4">
        <f ca="1">OFFSET(InputPriceData!F$15,CalculationsAndCharts!$A2565+$A$11,IF($C$7,8,0),1,1)</f>
        <v>84.38</v>
      </c>
      <c r="H2565" s="138"/>
      <c r="I2565" s="138"/>
      <c r="O2565" s="246">
        <f t="shared" ca="1" si="390"/>
        <v>1.2795048169558108</v>
      </c>
      <c r="P2565" s="246">
        <f t="shared" ca="1" si="391"/>
        <v>0.39776108935961269</v>
      </c>
      <c r="Q2565" s="246">
        <f t="shared" ca="1" si="393"/>
        <v>4.2478854158850261</v>
      </c>
      <c r="R2565" s="4">
        <f t="shared" ca="1" si="394"/>
        <v>9.3637433785803068E-2</v>
      </c>
      <c r="S2565" s="4">
        <f t="shared" ca="1" si="392"/>
        <v>0.91640832252659443</v>
      </c>
      <c r="W2565" s="246">
        <f t="shared" ca="1" si="395"/>
        <v>1.2795048169558108</v>
      </c>
      <c r="X2565" s="246">
        <f t="shared" ca="1" si="396"/>
        <v>0.39776108935961269</v>
      </c>
      <c r="Y2565" s="246">
        <f t="shared" ca="1" si="397"/>
        <v>4.2478854158850261</v>
      </c>
      <c r="Z2565" s="4">
        <f t="shared" ca="1" si="398"/>
        <v>9.3637433785803068E-2</v>
      </c>
      <c r="AA2565" s="4">
        <f t="shared" ca="1" si="399"/>
        <v>0.47581576684107424</v>
      </c>
    </row>
    <row r="2566" spans="1:27" x14ac:dyDescent="0.25">
      <c r="A2566">
        <v>2534</v>
      </c>
      <c r="B2566" s="176">
        <f ca="1">OFFSET(InputPriceData!B$15,CalculationsAndCharts!$A2566+$A$11,0,1,1)</f>
        <v>37881</v>
      </c>
      <c r="C2566" s="3">
        <f ca="1">OFFSET(InputPriceData!G$15,CalculationsAndCharts!$A2566+$A$11,IF($C$7,8,0),1,1)</f>
        <v>31885800</v>
      </c>
      <c r="D2566" s="4">
        <f ca="1">OFFSET(InputPriceData!C$15,CalculationsAndCharts!$A2566+$A$11,IF($C$7,8,0),1,1)</f>
        <v>83.48</v>
      </c>
      <c r="E2566" s="4">
        <f ca="1">OFFSET(InputPriceData!D$15,CalculationsAndCharts!$A2566+$A$11,IF($C$7,8,0),1,1)</f>
        <v>83.73</v>
      </c>
      <c r="F2566" s="4">
        <f ca="1">OFFSET(InputPriceData!E$15,CalculationsAndCharts!$A2566+$A$11,IF($C$7,8,0),1,1)</f>
        <v>83.13</v>
      </c>
      <c r="G2566" s="4">
        <f ca="1">OFFSET(InputPriceData!F$15,CalculationsAndCharts!$A2566+$A$11,IF($C$7,8,0),1,1)</f>
        <v>83.4</v>
      </c>
      <c r="H2566" s="138"/>
      <c r="I2566" s="138"/>
      <c r="O2566" s="246">
        <f t="shared" ca="1" si="390"/>
        <v>0.45661326352633835</v>
      </c>
      <c r="P2566" s="246">
        <f t="shared" ca="1" si="391"/>
        <v>0.40905682631063867</v>
      </c>
      <c r="Q2566" s="246">
        <f t="shared" ca="1" si="393"/>
        <v>4.2864635881786342</v>
      </c>
      <c r="R2566" s="4">
        <f t="shared" ca="1" si="394"/>
        <v>9.5429908103908903E-2</v>
      </c>
      <c r="S2566" s="4">
        <f t="shared" ca="1" si="392"/>
        <v>0.91669757895687198</v>
      </c>
      <c r="W2566" s="246">
        <f t="shared" ca="1" si="395"/>
        <v>0.45661326352633835</v>
      </c>
      <c r="X2566" s="246">
        <f t="shared" ca="1" si="396"/>
        <v>0.40905682631063867</v>
      </c>
      <c r="Y2566" s="246">
        <f t="shared" ca="1" si="397"/>
        <v>4.2864635881786342</v>
      </c>
      <c r="Z2566" s="4">
        <f t="shared" ca="1" si="398"/>
        <v>9.5429908103908903E-2</v>
      </c>
      <c r="AA2566" s="4">
        <f t="shared" ca="1" si="399"/>
        <v>0.47721372339606466</v>
      </c>
    </row>
    <row r="2567" spans="1:27" x14ac:dyDescent="0.25">
      <c r="A2567">
        <v>2535</v>
      </c>
      <c r="B2567" s="176">
        <f ca="1">OFFSET(InputPriceData!B$15,CalculationsAndCharts!$A2567+$A$11,0,1,1)</f>
        <v>37880</v>
      </c>
      <c r="C2567" s="3">
        <f ca="1">OFFSET(InputPriceData!G$15,CalculationsAndCharts!$A2567+$A$11,IF($C$7,8,0),1,1)</f>
        <v>37892600</v>
      </c>
      <c r="D2567" s="4">
        <f ca="1">OFFSET(InputPriceData!C$15,CalculationsAndCharts!$A2567+$A$11,IF($C$7,8,0),1,1)</f>
        <v>82.47</v>
      </c>
      <c r="E2567" s="4">
        <f ca="1">OFFSET(InputPriceData!D$15,CalculationsAndCharts!$A2567+$A$11,IF($C$7,8,0),1,1)</f>
        <v>83.61</v>
      </c>
      <c r="F2567" s="4">
        <f ca="1">OFFSET(InputPriceData!E$15,CalculationsAndCharts!$A2567+$A$11,IF($C$7,8,0),1,1)</f>
        <v>82.42</v>
      </c>
      <c r="G2567" s="4">
        <f ca="1">OFFSET(InputPriceData!F$15,CalculationsAndCharts!$A2567+$A$11,IF($C$7,8,0),1,1)</f>
        <v>83.56</v>
      </c>
      <c r="H2567" s="138"/>
      <c r="I2567" s="138"/>
      <c r="O2567" s="246">
        <f t="shared" ca="1" si="390"/>
        <v>0.74868617173244911</v>
      </c>
      <c r="P2567" s="246">
        <f t="shared" ca="1" si="391"/>
        <v>0.48322188937255056</v>
      </c>
      <c r="Q2567" s="246">
        <f t="shared" ca="1" si="393"/>
        <v>4.3253921172337382</v>
      </c>
      <c r="R2567" s="4">
        <f t="shared" ca="1" si="394"/>
        <v>0.11171747584392194</v>
      </c>
      <c r="S2567" s="4">
        <f t="shared" ca="1" si="392"/>
        <v>0.91928708627483735</v>
      </c>
      <c r="W2567" s="246">
        <f t="shared" ca="1" si="395"/>
        <v>0.74868617173244911</v>
      </c>
      <c r="X2567" s="246">
        <f t="shared" ca="1" si="396"/>
        <v>0.48322188937255056</v>
      </c>
      <c r="Y2567" s="246">
        <f t="shared" ca="1" si="397"/>
        <v>4.3253921172337382</v>
      </c>
      <c r="Z2567" s="4">
        <f t="shared" ca="1" si="398"/>
        <v>0.11171747584392194</v>
      </c>
      <c r="AA2567" s="4">
        <f t="shared" ca="1" si="399"/>
        <v>0.48982851378150233</v>
      </c>
    </row>
    <row r="2568" spans="1:27" x14ac:dyDescent="0.25">
      <c r="A2568">
        <v>2536</v>
      </c>
      <c r="B2568" s="176">
        <f ca="1">OFFSET(InputPriceData!B$15,CalculationsAndCharts!$A2568+$A$11,0,1,1)</f>
        <v>37879</v>
      </c>
      <c r="C2568" s="3">
        <f ca="1">OFFSET(InputPriceData!G$15,CalculationsAndCharts!$A2568+$A$11,IF($C$7,8,0),1,1)</f>
        <v>21312800</v>
      </c>
      <c r="D2568" s="4">
        <f ca="1">OFFSET(InputPriceData!C$15,CalculationsAndCharts!$A2568+$A$11,IF($C$7,8,0),1,1)</f>
        <v>82.71</v>
      </c>
      <c r="E2568" s="4">
        <f ca="1">OFFSET(InputPriceData!D$15,CalculationsAndCharts!$A2568+$A$11,IF($C$7,8,0),1,1)</f>
        <v>82.8</v>
      </c>
      <c r="F2568" s="4">
        <f ca="1">OFFSET(InputPriceData!E$15,CalculationsAndCharts!$A2568+$A$11,IF($C$7,8,0),1,1)</f>
        <v>82.25</v>
      </c>
      <c r="G2568" s="4">
        <f ca="1">OFFSET(InputPriceData!F$15,CalculationsAndCharts!$A2568+$A$11,IF($C$7,8,0),1,1)</f>
        <v>82.36</v>
      </c>
      <c r="H2568" s="138"/>
      <c r="I2568" s="138"/>
      <c r="O2568" s="246">
        <f t="shared" ca="1" si="390"/>
        <v>-0.35613958982342003</v>
      </c>
      <c r="P2568" s="246">
        <f t="shared" ca="1" si="391"/>
        <v>0.61357984692284429</v>
      </c>
      <c r="Q2568" s="246">
        <f t="shared" ca="1" si="393"/>
        <v>4.3646741848978188</v>
      </c>
      <c r="R2568" s="4">
        <f t="shared" ca="1" si="394"/>
        <v>0.14057861387360551</v>
      </c>
      <c r="S2568" s="4">
        <f t="shared" ca="1" si="392"/>
        <v>0.92371011503963496</v>
      </c>
      <c r="W2568" s="246">
        <f t="shared" ca="1" si="395"/>
        <v>-0.35613958982342003</v>
      </c>
      <c r="X2568" s="246">
        <f t="shared" ca="1" si="396"/>
        <v>0.61357984692284429</v>
      </c>
      <c r="Y2568" s="246">
        <f t="shared" ca="1" si="397"/>
        <v>4.3646741848978188</v>
      </c>
      <c r="Z2568" s="4">
        <f t="shared" ca="1" si="398"/>
        <v>0.14057861387360551</v>
      </c>
      <c r="AA2568" s="4">
        <f t="shared" ca="1" si="399"/>
        <v>0.51179939411139319</v>
      </c>
    </row>
    <row r="2569" spans="1:27" x14ac:dyDescent="0.25">
      <c r="A2569">
        <v>2537</v>
      </c>
      <c r="B2569" s="176">
        <f ca="1">OFFSET(InputPriceData!B$15,CalculationsAndCharts!$A2569+$A$11,0,1,1)</f>
        <v>37876</v>
      </c>
      <c r="C2569" s="3">
        <f ca="1">OFFSET(InputPriceData!G$15,CalculationsAndCharts!$A2569+$A$11,IF($C$7,8,0),1,1)</f>
        <v>42524800</v>
      </c>
      <c r="D2569" s="4">
        <f ca="1">OFFSET(InputPriceData!C$15,CalculationsAndCharts!$A2569+$A$11,IF($C$7,8,0),1,1)</f>
        <v>82.21</v>
      </c>
      <c r="E2569" s="4">
        <f ca="1">OFFSET(InputPriceData!D$15,CalculationsAndCharts!$A2569+$A$11,IF($C$7,8,0),1,1)</f>
        <v>82.8</v>
      </c>
      <c r="F2569" s="4">
        <f ca="1">OFFSET(InputPriceData!E$15,CalculationsAndCharts!$A2569+$A$11,IF($C$7,8,0),1,1)</f>
        <v>81.760000000000005</v>
      </c>
      <c r="G2569" s="4">
        <f ca="1">OFFSET(InputPriceData!F$15,CalculationsAndCharts!$A2569+$A$11,IF($C$7,8,0),1,1)</f>
        <v>82.65</v>
      </c>
      <c r="H2569" s="138"/>
      <c r="I2569" s="138"/>
      <c r="O2569" s="246">
        <f t="shared" ca="1" si="390"/>
        <v>-4.4421868574444912E-3</v>
      </c>
      <c r="P2569" s="246">
        <f t="shared" ca="1" si="391"/>
        <v>0.76542897900041695</v>
      </c>
      <c r="Q2569" s="246">
        <f t="shared" ca="1" si="393"/>
        <v>4.404313001915054</v>
      </c>
      <c r="R2569" s="4">
        <f t="shared" ca="1" si="394"/>
        <v>0.17379077705594453</v>
      </c>
      <c r="S2569" s="4">
        <f t="shared" ca="1" si="392"/>
        <v>0.92855405878302644</v>
      </c>
      <c r="W2569" s="246">
        <f t="shared" ca="1" si="395"/>
        <v>-4.4421868574444912E-3</v>
      </c>
      <c r="X2569" s="246">
        <f t="shared" ca="1" si="396"/>
        <v>0.76542897900041695</v>
      </c>
      <c r="Y2569" s="246">
        <f t="shared" ca="1" si="397"/>
        <v>4.404313001915054</v>
      </c>
      <c r="Z2569" s="4">
        <f t="shared" ca="1" si="398"/>
        <v>0.17379077705594453</v>
      </c>
      <c r="AA2569" s="4">
        <f t="shared" ca="1" si="399"/>
        <v>0.53649558333032099</v>
      </c>
    </row>
    <row r="2570" spans="1:27" x14ac:dyDescent="0.25">
      <c r="A2570">
        <v>2538</v>
      </c>
      <c r="B2570" s="176">
        <f ca="1">OFFSET(InputPriceData!B$15,CalculationsAndCharts!$A2570+$A$11,0,1,1)</f>
        <v>37875</v>
      </c>
      <c r="C2570" s="3">
        <f ca="1">OFFSET(InputPriceData!G$15,CalculationsAndCharts!$A2570+$A$11,IF($C$7,8,0),1,1)</f>
        <v>38396300</v>
      </c>
      <c r="D2570" s="4">
        <f ca="1">OFFSET(InputPriceData!C$15,CalculationsAndCharts!$A2570+$A$11,IF($C$7,8,0),1,1)</f>
        <v>82.36</v>
      </c>
      <c r="E2570" s="4">
        <f ca="1">OFFSET(InputPriceData!D$15,CalculationsAndCharts!$A2570+$A$11,IF($C$7,8,0),1,1)</f>
        <v>82.89</v>
      </c>
      <c r="F2570" s="4">
        <f ca="1">OFFSET(InputPriceData!E$15,CalculationsAndCharts!$A2570+$A$11,IF($C$7,8,0),1,1)</f>
        <v>82.15</v>
      </c>
      <c r="G2570" s="4">
        <f ca="1">OFFSET(InputPriceData!F$15,CalculationsAndCharts!$A2570+$A$11,IF($C$7,8,0),1,1)</f>
        <v>82.49</v>
      </c>
      <c r="H2570" s="138"/>
      <c r="I2570" s="138"/>
      <c r="O2570" s="246">
        <f t="shared" ca="1" si="390"/>
        <v>-9.0727778826289684E-2</v>
      </c>
      <c r="P2570" s="246">
        <f t="shared" ca="1" si="391"/>
        <v>0.88568497651205558</v>
      </c>
      <c r="Q2570" s="246">
        <f t="shared" ca="1" si="393"/>
        <v>4.4443118081887532</v>
      </c>
      <c r="R2570" s="4">
        <f t="shared" ca="1" si="394"/>
        <v>0.19928506701086079</v>
      </c>
      <c r="S2570" s="4">
        <f t="shared" ca="1" si="392"/>
        <v>0.93210578039445358</v>
      </c>
      <c r="W2570" s="246">
        <f t="shared" ca="1" si="395"/>
        <v>-9.0727778826289684E-2</v>
      </c>
      <c r="X2570" s="246">
        <f t="shared" ca="1" si="396"/>
        <v>0.88568497651205558</v>
      </c>
      <c r="Y2570" s="246">
        <f t="shared" ca="1" si="397"/>
        <v>4.4443118081887532</v>
      </c>
      <c r="Z2570" s="4">
        <f t="shared" ca="1" si="398"/>
        <v>0.19928506701086079</v>
      </c>
      <c r="AA2570" s="4">
        <f t="shared" ca="1" si="399"/>
        <v>0.55504054975054762</v>
      </c>
    </row>
    <row r="2571" spans="1:27" x14ac:dyDescent="0.25">
      <c r="A2571">
        <v>2539</v>
      </c>
      <c r="B2571" s="176">
        <f ca="1">OFFSET(InputPriceData!B$15,CalculationsAndCharts!$A2571+$A$11,0,1,1)</f>
        <v>37874</v>
      </c>
      <c r="C2571" s="3">
        <f ca="1">OFFSET(InputPriceData!G$15,CalculationsAndCharts!$A2571+$A$11,IF($C$7,8,0),1,1)</f>
        <v>45904900</v>
      </c>
      <c r="D2571" s="4">
        <f ca="1">OFFSET(InputPriceData!C$15,CalculationsAndCharts!$A2571+$A$11,IF($C$7,8,0),1,1)</f>
        <v>82.71</v>
      </c>
      <c r="E2571" s="4">
        <f ca="1">OFFSET(InputPriceData!D$15,CalculationsAndCharts!$A2571+$A$11,IF($C$7,8,0),1,1)</f>
        <v>82.93</v>
      </c>
      <c r="F2571" s="4">
        <f ca="1">OFFSET(InputPriceData!E$15,CalculationsAndCharts!$A2571+$A$11,IF($C$7,8,0),1,1)</f>
        <v>81.92</v>
      </c>
      <c r="G2571" s="4">
        <f ca="1">OFFSET(InputPriceData!F$15,CalculationsAndCharts!$A2571+$A$11,IF($C$7,8,0),1,1)</f>
        <v>82.25</v>
      </c>
      <c r="H2571" s="138"/>
      <c r="I2571" s="138"/>
      <c r="O2571" s="246">
        <f t="shared" ca="1" si="390"/>
        <v>-0.26852203374321471</v>
      </c>
      <c r="P2571" s="246">
        <f t="shared" ca="1" si="391"/>
        <v>0.95821250169473871</v>
      </c>
      <c r="Q2571" s="246">
        <f t="shared" ca="1" si="393"/>
        <v>4.4846738730461686</v>
      </c>
      <c r="R2571" s="4">
        <f t="shared" ca="1" si="394"/>
        <v>0.21366380896809398</v>
      </c>
      <c r="S2571" s="4">
        <f t="shared" ca="1" si="392"/>
        <v>0.93404865493135214</v>
      </c>
      <c r="W2571" s="246">
        <f t="shared" ca="1" si="395"/>
        <v>-0.26852203374321471</v>
      </c>
      <c r="X2571" s="246">
        <f t="shared" ca="1" si="396"/>
        <v>0.95821250169473871</v>
      </c>
      <c r="Y2571" s="246">
        <f t="shared" ca="1" si="397"/>
        <v>4.4846738730461686</v>
      </c>
      <c r="Z2571" s="4">
        <f t="shared" ca="1" si="398"/>
        <v>0.21366380896809398</v>
      </c>
      <c r="AA2571" s="4">
        <f t="shared" ca="1" si="399"/>
        <v>0.56534619997884672</v>
      </c>
    </row>
    <row r="2572" spans="1:27" x14ac:dyDescent="0.25">
      <c r="A2572">
        <v>2540</v>
      </c>
      <c r="B2572" s="176">
        <f ca="1">OFFSET(InputPriceData!B$15,CalculationsAndCharts!$A2572+$A$11,0,1,1)</f>
        <v>37873</v>
      </c>
      <c r="C2572" s="3">
        <f ca="1">OFFSET(InputPriceData!G$15,CalculationsAndCharts!$A2572+$A$11,IF($C$7,8,0),1,1)</f>
        <v>35053200</v>
      </c>
      <c r="D2572" s="4">
        <f ca="1">OFFSET(InputPriceData!C$15,CalculationsAndCharts!$A2572+$A$11,IF($C$7,8,0),1,1)</f>
        <v>83.39</v>
      </c>
      <c r="E2572" s="4">
        <f ca="1">OFFSET(InputPriceData!D$15,CalculationsAndCharts!$A2572+$A$11,IF($C$7,8,0),1,1)</f>
        <v>83.46</v>
      </c>
      <c r="F2572" s="4">
        <f ca="1">OFFSET(InputPriceData!E$15,CalculationsAndCharts!$A2572+$A$11,IF($C$7,8,0),1,1)</f>
        <v>82.83</v>
      </c>
      <c r="G2572" s="4">
        <f ca="1">OFFSET(InputPriceData!F$15,CalculationsAndCharts!$A2572+$A$11,IF($C$7,8,0),1,1)</f>
        <v>83.09</v>
      </c>
      <c r="H2572" s="138"/>
      <c r="I2572" s="138"/>
      <c r="O2572" s="246">
        <f t="shared" ca="1" si="390"/>
        <v>0.66734491742903879</v>
      </c>
      <c r="P2572" s="246">
        <f t="shared" ca="1" si="391"/>
        <v>0.93111425177659879</v>
      </c>
      <c r="Q2572" s="246">
        <f t="shared" ca="1" si="393"/>
        <v>4.5254024955057197</v>
      </c>
      <c r="R2572" s="4">
        <f t="shared" ca="1" si="394"/>
        <v>0.20575280380061434</v>
      </c>
      <c r="S2572" s="4">
        <f t="shared" ca="1" si="392"/>
        <v>0.9329849595943146</v>
      </c>
      <c r="W2572" s="246">
        <f t="shared" ca="1" si="395"/>
        <v>0.66734491742903879</v>
      </c>
      <c r="X2572" s="246">
        <f t="shared" ca="1" si="396"/>
        <v>0.93111425177659879</v>
      </c>
      <c r="Y2572" s="246">
        <f t="shared" ca="1" si="397"/>
        <v>4.5254024955057197</v>
      </c>
      <c r="Z2572" s="4">
        <f t="shared" ca="1" si="398"/>
        <v>0.20575280380061434</v>
      </c>
      <c r="AA2572" s="4">
        <f t="shared" ca="1" si="399"/>
        <v>0.55968971273886181</v>
      </c>
    </row>
    <row r="2573" spans="1:27" x14ac:dyDescent="0.25">
      <c r="A2573">
        <v>2541</v>
      </c>
      <c r="B2573" s="176">
        <f ca="1">OFFSET(InputPriceData!B$15,CalculationsAndCharts!$A2573+$A$11,0,1,1)</f>
        <v>37872</v>
      </c>
      <c r="C2573" s="3">
        <f ca="1">OFFSET(InputPriceData!G$15,CalculationsAndCharts!$A2573+$A$11,IF($C$7,8,0),1,1)</f>
        <v>32632800</v>
      </c>
      <c r="D2573" s="4">
        <f ca="1">OFFSET(InputPriceData!C$15,CalculationsAndCharts!$A2573+$A$11,IF($C$7,8,0),1,1)</f>
        <v>83.12</v>
      </c>
      <c r="E2573" s="4">
        <f ca="1">OFFSET(InputPriceData!D$15,CalculationsAndCharts!$A2573+$A$11,IF($C$7,8,0),1,1)</f>
        <v>83.8</v>
      </c>
      <c r="F2573" s="4">
        <f ca="1">OFFSET(InputPriceData!E$15,CalculationsAndCharts!$A2573+$A$11,IF($C$7,8,0),1,1)</f>
        <v>83.03</v>
      </c>
      <c r="G2573" s="4">
        <f ca="1">OFFSET(InputPriceData!F$15,CalculationsAndCharts!$A2573+$A$11,IF($C$7,8,0),1,1)</f>
        <v>83.64</v>
      </c>
      <c r="H2573" s="138"/>
      <c r="I2573" s="138"/>
      <c r="O2573" s="246">
        <f t="shared" ca="1" si="390"/>
        <v>1.3854887422779005</v>
      </c>
      <c r="P2573" s="246">
        <f t="shared" ca="1" si="391"/>
        <v>0.7987103325257201</v>
      </c>
      <c r="Q2573" s="246">
        <f t="shared" ca="1" si="393"/>
        <v>4.5665010045466392</v>
      </c>
      <c r="R2573" s="4">
        <f t="shared" ca="1" si="394"/>
        <v>0.17490641778694097</v>
      </c>
      <c r="S2573" s="4">
        <f t="shared" ca="1" si="392"/>
        <v>0.92871242993950864</v>
      </c>
      <c r="W2573" s="246">
        <f t="shared" ca="1" si="395"/>
        <v>1.3854887422779005</v>
      </c>
      <c r="X2573" s="246">
        <f t="shared" ca="1" si="396"/>
        <v>0.7987103325257201</v>
      </c>
      <c r="Y2573" s="246">
        <f t="shared" ca="1" si="397"/>
        <v>4.5665010045466392</v>
      </c>
      <c r="Z2573" s="4">
        <f t="shared" ca="1" si="398"/>
        <v>0.17490641778694097</v>
      </c>
      <c r="AA2573" s="4">
        <f t="shared" ca="1" si="399"/>
        <v>0.53731451497150362</v>
      </c>
    </row>
    <row r="2574" spans="1:27" x14ac:dyDescent="0.25">
      <c r="A2574">
        <v>2542</v>
      </c>
      <c r="B2574" s="176">
        <f ca="1">OFFSET(InputPriceData!B$15,CalculationsAndCharts!$A2574+$A$11,0,1,1)</f>
        <v>37869</v>
      </c>
      <c r="C2574" s="3">
        <f ca="1">OFFSET(InputPriceData!G$15,CalculationsAndCharts!$A2574+$A$11,IF($C$7,8,0),1,1)</f>
        <v>31637300</v>
      </c>
      <c r="D2574" s="4">
        <f ca="1">OFFSET(InputPriceData!C$15,CalculationsAndCharts!$A2574+$A$11,IF($C$7,8,0),1,1)</f>
        <v>83.04</v>
      </c>
      <c r="E2574" s="4">
        <f ca="1">OFFSET(InputPriceData!D$15,CalculationsAndCharts!$A2574+$A$11,IF($C$7,8,0),1,1)</f>
        <v>83.53</v>
      </c>
      <c r="F2574" s="4">
        <f ca="1">OFFSET(InputPriceData!E$15,CalculationsAndCharts!$A2574+$A$11,IF($C$7,8,0),1,1)</f>
        <v>82.6</v>
      </c>
      <c r="G2574" s="4">
        <f ca="1">OFFSET(InputPriceData!F$15,CalculationsAndCharts!$A2574+$A$11,IF($C$7,8,0),1,1)</f>
        <v>82.95</v>
      </c>
      <c r="H2574" s="138"/>
      <c r="I2574" s="138"/>
      <c r="O2574" s="246">
        <f t="shared" ca="1" si="390"/>
        <v>0.87053373743967843</v>
      </c>
      <c r="P2574" s="246">
        <f t="shared" ca="1" si="391"/>
        <v>0.62031108668845458</v>
      </c>
      <c r="Q2574" s="246">
        <f t="shared" ca="1" si="393"/>
        <v>4.6079727593810684</v>
      </c>
      <c r="R2574" s="4">
        <f t="shared" ca="1" si="394"/>
        <v>0.13461691704353157</v>
      </c>
      <c r="S2574" s="4">
        <f t="shared" ca="1" si="392"/>
        <v>0.92281326765482741</v>
      </c>
      <c r="W2574" s="246">
        <f t="shared" ca="1" si="395"/>
        <v>0.87053373743967843</v>
      </c>
      <c r="X2574" s="246">
        <f t="shared" ca="1" si="396"/>
        <v>0.62031108668845458</v>
      </c>
      <c r="Y2574" s="246">
        <f t="shared" ca="1" si="397"/>
        <v>4.6079727593810684</v>
      </c>
      <c r="Z2574" s="4">
        <f t="shared" ca="1" si="398"/>
        <v>0.13461691704353157</v>
      </c>
      <c r="AA2574" s="4">
        <f t="shared" ca="1" si="399"/>
        <v>0.50730042912980544</v>
      </c>
    </row>
    <row r="2575" spans="1:27" x14ac:dyDescent="0.25">
      <c r="A2575">
        <v>2543</v>
      </c>
      <c r="B2575" s="176">
        <f ca="1">OFFSET(InputPriceData!B$15,CalculationsAndCharts!$A2575+$A$11,0,1,1)</f>
        <v>37868</v>
      </c>
      <c r="C2575" s="3">
        <f ca="1">OFFSET(InputPriceData!G$15,CalculationsAndCharts!$A2575+$A$11,IF($C$7,8,0),1,1)</f>
        <v>28381000</v>
      </c>
      <c r="D2575" s="4">
        <f ca="1">OFFSET(InputPriceData!C$15,CalculationsAndCharts!$A2575+$A$11,IF($C$7,8,0),1,1)</f>
        <v>83.17</v>
      </c>
      <c r="E2575" s="4">
        <f ca="1">OFFSET(InputPriceData!D$15,CalculationsAndCharts!$A2575+$A$11,IF($C$7,8,0),1,1)</f>
        <v>83.53</v>
      </c>
      <c r="F2575" s="4">
        <f ca="1">OFFSET(InputPriceData!E$15,CalculationsAndCharts!$A2575+$A$11,IF($C$7,8,0),1,1)</f>
        <v>82.9</v>
      </c>
      <c r="G2575" s="4">
        <f ca="1">OFFSET(InputPriceData!F$15,CalculationsAndCharts!$A2575+$A$11,IF($C$7,8,0),1,1)</f>
        <v>83.42</v>
      </c>
      <c r="H2575" s="138"/>
      <c r="I2575" s="138"/>
      <c r="O2575" s="246">
        <f t="shared" ca="1" si="390"/>
        <v>1.5192280281150654</v>
      </c>
      <c r="P2575" s="246">
        <f t="shared" ca="1" si="391"/>
        <v>0.40468943459121709</v>
      </c>
      <c r="Q2575" s="246">
        <f t="shared" ca="1" si="393"/>
        <v>4.6498211497286261</v>
      </c>
      <c r="R2575" s="4">
        <f t="shared" ca="1" si="394"/>
        <v>8.7033333446563999E-2</v>
      </c>
      <c r="S2575" s="4">
        <f t="shared" ca="1" si="392"/>
        <v>0.91533513243003939</v>
      </c>
      <c r="W2575" s="246">
        <f t="shared" ca="1" si="395"/>
        <v>1.5192280281150654</v>
      </c>
      <c r="X2575" s="246">
        <f t="shared" ca="1" si="396"/>
        <v>0.40468943459121709</v>
      </c>
      <c r="Y2575" s="246">
        <f t="shared" ca="1" si="397"/>
        <v>4.6498211497286261</v>
      </c>
      <c r="Z2575" s="4">
        <f t="shared" ca="1" si="398"/>
        <v>8.7033333446563999E-2</v>
      </c>
      <c r="AA2575" s="4">
        <f t="shared" ca="1" si="399"/>
        <v>0.47064849063784187</v>
      </c>
    </row>
    <row r="2576" spans="1:27" x14ac:dyDescent="0.25">
      <c r="A2576">
        <v>2544</v>
      </c>
      <c r="B2576" s="176">
        <f ca="1">OFFSET(InputPriceData!B$15,CalculationsAndCharts!$A2576+$A$11,0,1,1)</f>
        <v>37867</v>
      </c>
      <c r="C2576" s="3">
        <f ca="1">OFFSET(InputPriceData!G$15,CalculationsAndCharts!$A2576+$A$11,IF($C$7,8,0),1,1)</f>
        <v>44912400</v>
      </c>
      <c r="D2576" s="4">
        <f ca="1">OFFSET(InputPriceData!C$15,CalculationsAndCharts!$A2576+$A$11,IF($C$7,8,0),1,1)</f>
        <v>83.11</v>
      </c>
      <c r="E2576" s="4">
        <f ca="1">OFFSET(InputPriceData!D$15,CalculationsAndCharts!$A2576+$A$11,IF($C$7,8,0),1,1)</f>
        <v>83.65</v>
      </c>
      <c r="F2576" s="4">
        <f ca="1">OFFSET(InputPriceData!E$15,CalculationsAndCharts!$A2576+$A$11,IF($C$7,8,0),1,1)</f>
        <v>82.91</v>
      </c>
      <c r="G2576" s="4">
        <f ca="1">OFFSET(InputPriceData!F$15,CalculationsAndCharts!$A2576+$A$11,IF($C$7,8,0),1,1)</f>
        <v>83.38</v>
      </c>
      <c r="H2576" s="138"/>
      <c r="I2576" s="138"/>
      <c r="O2576" s="246">
        <f t="shared" ca="1" si="390"/>
        <v>1.6916397121736571</v>
      </c>
      <c r="P2576" s="246">
        <f t="shared" ca="1" si="391"/>
        <v>0.1658324941706143</v>
      </c>
      <c r="Q2576" s="246">
        <f t="shared" ca="1" si="393"/>
        <v>4.6920495960934678</v>
      </c>
      <c r="R2576" s="4">
        <f t="shared" ca="1" si="394"/>
        <v>3.5343295243231022E-2</v>
      </c>
      <c r="S2576" s="4">
        <f t="shared" ca="1" si="392"/>
        <v>0.90650820677016986</v>
      </c>
      <c r="W2576" s="246">
        <f t="shared" ca="1" si="395"/>
        <v>1.6916397121736571</v>
      </c>
      <c r="X2576" s="246">
        <f t="shared" ca="1" si="396"/>
        <v>0.1658324941706143</v>
      </c>
      <c r="Y2576" s="246">
        <f t="shared" ca="1" si="397"/>
        <v>4.6920495960934678</v>
      </c>
      <c r="Z2576" s="4">
        <f t="shared" ca="1" si="398"/>
        <v>3.5343295243231022E-2</v>
      </c>
      <c r="AA2576" s="4">
        <f t="shared" ca="1" si="399"/>
        <v>0.42927450501477943</v>
      </c>
    </row>
    <row r="2577" spans="1:27" x14ac:dyDescent="0.25">
      <c r="A2577">
        <v>2545</v>
      </c>
      <c r="B2577" s="176">
        <f ca="1">OFFSET(InputPriceData!B$15,CalculationsAndCharts!$A2577+$A$11,0,1,1)</f>
        <v>37866</v>
      </c>
      <c r="C2577" s="3">
        <f ca="1">OFFSET(InputPriceData!G$15,CalculationsAndCharts!$A2577+$A$11,IF($C$7,8,0),1,1)</f>
        <v>49419100</v>
      </c>
      <c r="D2577" s="4">
        <f ca="1">OFFSET(InputPriceData!C$15,CalculationsAndCharts!$A2577+$A$11,IF($C$7,8,0),1,1)</f>
        <v>81.99</v>
      </c>
      <c r="E2577" s="4">
        <f ca="1">OFFSET(InputPriceData!D$15,CalculationsAndCharts!$A2577+$A$11,IF($C$7,8,0),1,1)</f>
        <v>82.99</v>
      </c>
      <c r="F2577" s="4">
        <f ca="1">OFFSET(InputPriceData!E$15,CalculationsAndCharts!$A2577+$A$11,IF($C$7,8,0),1,1)</f>
        <v>81.52</v>
      </c>
      <c r="G2577" s="4">
        <f ca="1">OFFSET(InputPriceData!F$15,CalculationsAndCharts!$A2577+$A$11,IF($C$7,8,0),1,1)</f>
        <v>82.93</v>
      </c>
      <c r="H2577" s="138"/>
      <c r="I2577" s="138"/>
      <c r="O2577" s="246">
        <f t="shared" ca="1" si="390"/>
        <v>1.4477414835788225</v>
      </c>
      <c r="P2577" s="246">
        <f t="shared" ca="1" si="391"/>
        <v>-2.9243334494308992E-2</v>
      </c>
      <c r="Q2577" s="246">
        <f t="shared" ca="1" si="393"/>
        <v>4.7346615500438629</v>
      </c>
      <c r="R2577" s="4">
        <f t="shared" ca="1" si="394"/>
        <v>-6.1764360947907833E-3</v>
      </c>
      <c r="S2577" s="4">
        <f t="shared" ca="1" si="392"/>
        <v>0.8988199173071848</v>
      </c>
      <c r="W2577" s="246">
        <f t="shared" ca="1" si="395"/>
        <v>1.4477414835788225</v>
      </c>
      <c r="X2577" s="246">
        <f t="shared" ca="1" si="396"/>
        <v>-2.9243334494308992E-2</v>
      </c>
      <c r="Y2577" s="246">
        <f t="shared" ca="1" si="397"/>
        <v>4.7346615500438629</v>
      </c>
      <c r="Z2577" s="4">
        <f t="shared" ca="1" si="398"/>
        <v>-6.1764360947907833E-3</v>
      </c>
      <c r="AA2577" s="4">
        <f t="shared" ca="1" si="399"/>
        <v>0.39479894408458094</v>
      </c>
    </row>
    <row r="2578" spans="1:27" x14ac:dyDescent="0.25">
      <c r="A2578">
        <v>2546</v>
      </c>
      <c r="B2578" s="176">
        <f ca="1">OFFSET(InputPriceData!B$15,CalculationsAndCharts!$A2578+$A$11,0,1,1)</f>
        <v>37862</v>
      </c>
      <c r="C2578" s="3">
        <f ca="1">OFFSET(InputPriceData!G$15,CalculationsAndCharts!$A2578+$A$11,IF($C$7,8,0),1,1)</f>
        <v>28706600</v>
      </c>
      <c r="D2578" s="4">
        <f ca="1">OFFSET(InputPriceData!C$15,CalculationsAndCharts!$A2578+$A$11,IF($C$7,8,0),1,1)</f>
        <v>81.16</v>
      </c>
      <c r="E2578" s="4">
        <f ca="1">OFFSET(InputPriceData!D$15,CalculationsAndCharts!$A2578+$A$11,IF($C$7,8,0),1,1)</f>
        <v>81.86</v>
      </c>
      <c r="F2578" s="4">
        <f ca="1">OFFSET(InputPriceData!E$15,CalculationsAndCharts!$A2578+$A$11,IF($C$7,8,0),1,1)</f>
        <v>81.06</v>
      </c>
      <c r="G2578" s="4">
        <f ca="1">OFFSET(InputPriceData!F$15,CalculationsAndCharts!$A2578+$A$11,IF($C$7,8,0),1,1)</f>
        <v>81.83</v>
      </c>
      <c r="H2578" s="138"/>
      <c r="I2578" s="138"/>
      <c r="O2578" s="246">
        <f t="shared" ca="1" si="390"/>
        <v>0.49831488706649457</v>
      </c>
      <c r="P2578" s="246">
        <f t="shared" ca="1" si="391"/>
        <v>-0.13642162570900271</v>
      </c>
      <c r="Q2578" s="246">
        <f t="shared" ca="1" si="393"/>
        <v>4.7776604944943122</v>
      </c>
      <c r="R2578" s="4">
        <f t="shared" ca="1" si="394"/>
        <v>-2.8554064456068503E-2</v>
      </c>
      <c r="S2578" s="4">
        <f t="shared" ca="1" si="392"/>
        <v>0.89443162806737553</v>
      </c>
      <c r="W2578" s="246">
        <f t="shared" ca="1" si="395"/>
        <v>0.49831488706649457</v>
      </c>
      <c r="X2578" s="246">
        <f t="shared" ca="1" si="396"/>
        <v>-0.13642162570900271</v>
      </c>
      <c r="Y2578" s="246">
        <f t="shared" ca="1" si="397"/>
        <v>4.7776604944943122</v>
      </c>
      <c r="Z2578" s="4">
        <f t="shared" ca="1" si="398"/>
        <v>-2.8554064456068503E-2</v>
      </c>
      <c r="AA2578" s="4">
        <f t="shared" ca="1" si="399"/>
        <v>0.37573746829928262</v>
      </c>
    </row>
    <row r="2579" spans="1:27" x14ac:dyDescent="0.25">
      <c r="A2579">
        <v>2547</v>
      </c>
      <c r="B2579" s="176">
        <f ca="1">OFFSET(InputPriceData!B$15,CalculationsAndCharts!$A2579+$A$11,0,1,1)</f>
        <v>37861</v>
      </c>
      <c r="C2579" s="3">
        <f ca="1">OFFSET(InputPriceData!G$15,CalculationsAndCharts!$A2579+$A$11,IF($C$7,8,0),1,1)</f>
        <v>27402400</v>
      </c>
      <c r="D2579" s="4">
        <f ca="1">OFFSET(InputPriceData!C$15,CalculationsAndCharts!$A2579+$A$11,IF($C$7,8,0),1,1)</f>
        <v>80.989999999999995</v>
      </c>
      <c r="E2579" s="4">
        <f ca="1">OFFSET(InputPriceData!D$15,CalculationsAndCharts!$A2579+$A$11,IF($C$7,8,0),1,1)</f>
        <v>81.47</v>
      </c>
      <c r="F2579" s="4">
        <f ca="1">OFFSET(InputPriceData!E$15,CalculationsAndCharts!$A2579+$A$11,IF($C$7,8,0),1,1)</f>
        <v>80.39</v>
      </c>
      <c r="G2579" s="4">
        <f ca="1">OFFSET(InputPriceData!F$15,CalculationsAndCharts!$A2579+$A$11,IF($C$7,8,0),1,1)</f>
        <v>81.28</v>
      </c>
      <c r="H2579" s="138"/>
      <c r="I2579" s="138"/>
      <c r="O2579" s="246">
        <f t="shared" ca="1" si="390"/>
        <v>3.4892730075872014E-2</v>
      </c>
      <c r="P2579" s="246">
        <f t="shared" ca="1" si="391"/>
        <v>-0.16685096836422142</v>
      </c>
      <c r="Q2579" s="246">
        <f t="shared" ca="1" si="393"/>
        <v>4.8210499439902241</v>
      </c>
      <c r="R2579" s="4">
        <f t="shared" ca="1" si="394"/>
        <v>-3.4608844609090354E-2</v>
      </c>
      <c r="S2579" s="4">
        <f t="shared" ca="1" si="392"/>
        <v>0.8932129156927483</v>
      </c>
      <c r="W2579" s="246">
        <f t="shared" ca="1" si="395"/>
        <v>3.4892730075872014E-2</v>
      </c>
      <c r="X2579" s="246">
        <f t="shared" ca="1" si="396"/>
        <v>-0.16685096836422142</v>
      </c>
      <c r="Y2579" s="246">
        <f t="shared" ca="1" si="397"/>
        <v>4.8210499439902241</v>
      </c>
      <c r="Z2579" s="4">
        <f t="shared" ca="1" si="398"/>
        <v>-3.4608844609090354E-2</v>
      </c>
      <c r="AA2579" s="4">
        <f t="shared" ca="1" si="399"/>
        <v>0.37052046953272783</v>
      </c>
    </row>
    <row r="2580" spans="1:27" x14ac:dyDescent="0.25">
      <c r="A2580">
        <v>2548</v>
      </c>
      <c r="B2580" s="176">
        <f ca="1">OFFSET(InputPriceData!B$15,CalculationsAndCharts!$A2580+$A$11,0,1,1)</f>
        <v>37860</v>
      </c>
      <c r="C2580" s="3">
        <f ca="1">OFFSET(InputPriceData!G$15,CalculationsAndCharts!$A2580+$A$11,IF($C$7,8,0),1,1)</f>
        <v>18919500</v>
      </c>
      <c r="D2580" s="4">
        <f ca="1">OFFSET(InputPriceData!C$15,CalculationsAndCharts!$A2580+$A$11,IF($C$7,8,0),1,1)</f>
        <v>80.709999999999994</v>
      </c>
      <c r="E2580" s="4">
        <f ca="1">OFFSET(InputPriceData!D$15,CalculationsAndCharts!$A2580+$A$11,IF($C$7,8,0),1,1)</f>
        <v>80.959999999999994</v>
      </c>
      <c r="F2580" s="4">
        <f ca="1">OFFSET(InputPriceData!E$15,CalculationsAndCharts!$A2580+$A$11,IF($C$7,8,0),1,1)</f>
        <v>80.319999999999993</v>
      </c>
      <c r="G2580" s="4">
        <f ca="1">OFFSET(InputPriceData!F$15,CalculationsAndCharts!$A2580+$A$11,IF($C$7,8,0),1,1)</f>
        <v>80.78</v>
      </c>
      <c r="H2580" s="138"/>
      <c r="I2580" s="138"/>
      <c r="O2580" s="246">
        <f t="shared" ca="1" si="390"/>
        <v>-0.41937526911825479</v>
      </c>
      <c r="P2580" s="246">
        <f t="shared" ca="1" si="391"/>
        <v>-0.16089437135619061</v>
      </c>
      <c r="Q2580" s="246">
        <f t="shared" ca="1" si="393"/>
        <v>4.8648334449951811</v>
      </c>
      <c r="R2580" s="4">
        <f t="shared" ca="1" si="394"/>
        <v>-3.3072945492453543E-2</v>
      </c>
      <c r="S2580" s="4">
        <f t="shared" ca="1" si="392"/>
        <v>0.89352335891872414</v>
      </c>
      <c r="W2580" s="246">
        <f t="shared" ca="1" si="395"/>
        <v>-0.41937526911825479</v>
      </c>
      <c r="X2580" s="246">
        <f t="shared" ca="1" si="396"/>
        <v>-0.16089437135619061</v>
      </c>
      <c r="Y2580" s="246">
        <f t="shared" ca="1" si="397"/>
        <v>4.8648334449951811</v>
      </c>
      <c r="Z2580" s="4">
        <f t="shared" ca="1" si="398"/>
        <v>-3.3072945492453543E-2</v>
      </c>
      <c r="AA2580" s="4">
        <f t="shared" ca="1" si="399"/>
        <v>0.37184627514330099</v>
      </c>
    </row>
    <row r="2581" spans="1:27" x14ac:dyDescent="0.25">
      <c r="A2581">
        <v>2549</v>
      </c>
      <c r="B2581" s="176">
        <f ca="1">OFFSET(InputPriceData!B$15,CalculationsAndCharts!$A2581+$A$11,0,1,1)</f>
        <v>37859</v>
      </c>
      <c r="C2581" s="3">
        <f ca="1">OFFSET(InputPriceData!G$15,CalculationsAndCharts!$A2581+$A$11,IF($C$7,8,0),1,1)</f>
        <v>45065800</v>
      </c>
      <c r="D2581" s="4">
        <f ca="1">OFFSET(InputPriceData!C$15,CalculationsAndCharts!$A2581+$A$11,IF($C$7,8,0),1,1)</f>
        <v>80.27</v>
      </c>
      <c r="E2581" s="4">
        <f ca="1">OFFSET(InputPriceData!D$15,CalculationsAndCharts!$A2581+$A$11,IF($C$7,8,0),1,1)</f>
        <v>80.989999999999995</v>
      </c>
      <c r="F2581" s="4">
        <f ca="1">OFFSET(InputPriceData!E$15,CalculationsAndCharts!$A2581+$A$11,IF($C$7,8,0),1,1)</f>
        <v>79.73</v>
      </c>
      <c r="G2581" s="4">
        <f ca="1">OFFSET(InputPriceData!F$15,CalculationsAndCharts!$A2581+$A$11,IF($C$7,8,0),1,1)</f>
        <v>80.760000000000005</v>
      </c>
      <c r="H2581" s="138"/>
      <c r="I2581" s="138"/>
      <c r="O2581" s="246">
        <f t="shared" ca="1" si="390"/>
        <v>-0.41293972584272076</v>
      </c>
      <c r="P2581" s="246">
        <f t="shared" ca="1" si="391"/>
        <v>-0.1554685311930441</v>
      </c>
      <c r="Q2581" s="246">
        <f t="shared" ca="1" si="393"/>
        <v>4.9090145761808088</v>
      </c>
      <c r="R2581" s="4">
        <f t="shared" ca="1" si="394"/>
        <v>-3.1670008059743411E-2</v>
      </c>
      <c r="S2581" s="4">
        <f t="shared" ca="1" si="392"/>
        <v>0.893806155267304</v>
      </c>
      <c r="W2581" s="246">
        <f t="shared" ca="1" si="395"/>
        <v>-0.41293972584272076</v>
      </c>
      <c r="X2581" s="246">
        <f t="shared" ca="1" si="396"/>
        <v>-0.1554685311930441</v>
      </c>
      <c r="Y2581" s="246">
        <f t="shared" ca="1" si="397"/>
        <v>4.9090145761808088</v>
      </c>
      <c r="Z2581" s="4">
        <f t="shared" ca="1" si="398"/>
        <v>-3.1670008059743411E-2</v>
      </c>
      <c r="AA2581" s="4">
        <f t="shared" ca="1" si="399"/>
        <v>0.37305586483872744</v>
      </c>
    </row>
    <row r="2582" spans="1:27" x14ac:dyDescent="0.25">
      <c r="A2582">
        <v>2550</v>
      </c>
      <c r="B2582" s="176">
        <f ca="1">OFFSET(InputPriceData!B$15,CalculationsAndCharts!$A2582+$A$11,0,1,1)</f>
        <v>37858</v>
      </c>
      <c r="C2582" s="3">
        <f ca="1">OFFSET(InputPriceData!G$15,CalculationsAndCharts!$A2582+$A$11,IF($C$7,8,0),1,1)</f>
        <v>23473000</v>
      </c>
      <c r="D2582" s="4">
        <f ca="1">OFFSET(InputPriceData!C$15,CalculationsAndCharts!$A2582+$A$11,IF($C$7,8,0),1,1)</f>
        <v>80.430000000000007</v>
      </c>
      <c r="E2582" s="4">
        <f ca="1">OFFSET(InputPriceData!D$15,CalculationsAndCharts!$A2582+$A$11,IF($C$7,8,0),1,1)</f>
        <v>81.34</v>
      </c>
      <c r="F2582" s="4">
        <f ca="1">OFFSET(InputPriceData!E$15,CalculationsAndCharts!$A2582+$A$11,IF($C$7,8,0),1,1)</f>
        <v>80.09</v>
      </c>
      <c r="G2582" s="4">
        <f ca="1">OFFSET(InputPriceData!F$15,CalculationsAndCharts!$A2582+$A$11,IF($C$7,8,0),1,1)</f>
        <v>80.61</v>
      </c>
      <c r="H2582" s="138"/>
      <c r="I2582" s="138"/>
      <c r="O2582" s="246">
        <f t="shared" ca="1" si="390"/>
        <v>-0.54102760750324719</v>
      </c>
      <c r="P2582" s="246">
        <f t="shared" ca="1" si="391"/>
        <v>-0.17912664490225283</v>
      </c>
      <c r="Q2582" s="246">
        <f t="shared" ca="1" si="393"/>
        <v>4.9535969487192828</v>
      </c>
      <c r="R2582" s="4">
        <f t="shared" ca="1" si="394"/>
        <v>-3.6160924426555281E-2</v>
      </c>
      <c r="S2582" s="4">
        <f t="shared" ca="1" si="392"/>
        <v>0.89289830075006527</v>
      </c>
      <c r="W2582" s="246">
        <f t="shared" ca="1" si="395"/>
        <v>-0.54102760750324719</v>
      </c>
      <c r="X2582" s="246">
        <f t="shared" ca="1" si="396"/>
        <v>-0.17912664490225283</v>
      </c>
      <c r="Y2582" s="246">
        <f t="shared" ca="1" si="397"/>
        <v>4.9535969487192828</v>
      </c>
      <c r="Z2582" s="4">
        <f t="shared" ca="1" si="398"/>
        <v>-3.6160924426555281E-2</v>
      </c>
      <c r="AA2582" s="4">
        <f t="shared" ca="1" si="399"/>
        <v>0.36917901739256576</v>
      </c>
    </row>
    <row r="2583" spans="1:27" x14ac:dyDescent="0.25">
      <c r="A2583">
        <v>2551</v>
      </c>
      <c r="B2583" s="176">
        <f ca="1">OFFSET(InputPriceData!B$15,CalculationsAndCharts!$A2583+$A$11,0,1,1)</f>
        <v>37855</v>
      </c>
      <c r="C2583" s="3">
        <f ca="1">OFFSET(InputPriceData!G$15,CalculationsAndCharts!$A2583+$A$11,IF($C$7,8,0),1,1)</f>
        <v>52040300</v>
      </c>
      <c r="D2583" s="4">
        <f ca="1">OFFSET(InputPriceData!C$15,CalculationsAndCharts!$A2583+$A$11,IF($C$7,8,0),1,1)</f>
        <v>82.08</v>
      </c>
      <c r="E2583" s="4">
        <f ca="1">OFFSET(InputPriceData!D$15,CalculationsAndCharts!$A2583+$A$11,IF($C$7,8,0),1,1)</f>
        <v>82.13</v>
      </c>
      <c r="F2583" s="4">
        <f ca="1">OFFSET(InputPriceData!E$15,CalculationsAndCharts!$A2583+$A$11,IF($C$7,8,0),1,1)</f>
        <v>80.45</v>
      </c>
      <c r="G2583" s="4">
        <f ca="1">OFFSET(InputPriceData!F$15,CalculationsAndCharts!$A2583+$A$11,IF($C$7,8,0),1,1)</f>
        <v>80.48</v>
      </c>
      <c r="H2583" s="138"/>
      <c r="I2583" s="138"/>
      <c r="O2583" s="246">
        <f t="shared" ca="1" si="390"/>
        <v>-0.65898412612653279</v>
      </c>
      <c r="P2583" s="246">
        <f t="shared" ca="1" si="391"/>
        <v>-0.25271396807910584</v>
      </c>
      <c r="Q2583" s="246">
        <f t="shared" ca="1" si="393"/>
        <v>4.9985842065784896</v>
      </c>
      <c r="R2583" s="4">
        <f t="shared" ca="1" si="394"/>
        <v>-5.0557109300372778E-2</v>
      </c>
      <c r="S2583" s="4">
        <f t="shared" ca="1" si="392"/>
        <v>0.88993623379785969</v>
      </c>
      <c r="W2583" s="246">
        <f t="shared" ca="1" si="395"/>
        <v>-0.65898412612653279</v>
      </c>
      <c r="X2583" s="246">
        <f t="shared" ca="1" si="396"/>
        <v>-0.25271396807910584</v>
      </c>
      <c r="Y2583" s="246">
        <f t="shared" ca="1" si="397"/>
        <v>4.9985842065784896</v>
      </c>
      <c r="Z2583" s="4">
        <f t="shared" ca="1" si="398"/>
        <v>-5.0557109300372778E-2</v>
      </c>
      <c r="AA2583" s="4">
        <f t="shared" ca="1" si="399"/>
        <v>0.35665547870746328</v>
      </c>
    </row>
    <row r="2584" spans="1:27" x14ac:dyDescent="0.25">
      <c r="A2584">
        <v>2552</v>
      </c>
      <c r="B2584" s="176">
        <f ca="1">OFFSET(InputPriceData!B$15,CalculationsAndCharts!$A2584+$A$11,0,1,1)</f>
        <v>37854</v>
      </c>
      <c r="C2584" s="3">
        <f ca="1">OFFSET(InputPriceData!G$15,CalculationsAndCharts!$A2584+$A$11,IF($C$7,8,0),1,1)</f>
        <v>46494200</v>
      </c>
      <c r="D2584" s="4">
        <f ca="1">OFFSET(InputPriceData!C$15,CalculationsAndCharts!$A2584+$A$11,IF($C$7,8,0),1,1)</f>
        <v>81.52</v>
      </c>
      <c r="E2584" s="4">
        <f ca="1">OFFSET(InputPriceData!D$15,CalculationsAndCharts!$A2584+$A$11,IF($C$7,8,0),1,1)</f>
        <v>81.900000000000006</v>
      </c>
      <c r="F2584" s="4">
        <f ca="1">OFFSET(InputPriceData!E$15,CalculationsAndCharts!$A2584+$A$11,IF($C$7,8,0),1,1)</f>
        <v>80.989999999999995</v>
      </c>
      <c r="G2584" s="4">
        <f ca="1">OFFSET(InputPriceData!F$15,CalculationsAndCharts!$A2584+$A$11,IF($C$7,8,0),1,1)</f>
        <v>81.290000000000006</v>
      </c>
      <c r="H2584" s="138"/>
      <c r="I2584" s="138"/>
      <c r="O2584" s="246">
        <f t="shared" ca="1" si="390"/>
        <v>0.1966545029898018</v>
      </c>
      <c r="P2584" s="246">
        <f t="shared" ca="1" si="391"/>
        <v>-0.41024533008073483</v>
      </c>
      <c r="Q2584" s="246">
        <f t="shared" ca="1" si="393"/>
        <v>5.0439800268198685</v>
      </c>
      <c r="R2584" s="4">
        <f t="shared" ca="1" si="394"/>
        <v>-8.1333654752670889E-2</v>
      </c>
      <c r="S2584" s="4">
        <f t="shared" ca="1" si="392"/>
        <v>0.88332606902632826</v>
      </c>
      <c r="W2584" s="246">
        <f t="shared" ca="1" si="395"/>
        <v>0.1966545029898018</v>
      </c>
      <c r="X2584" s="246">
        <f t="shared" ca="1" si="396"/>
        <v>-0.41024533008073483</v>
      </c>
      <c r="Y2584" s="246">
        <f t="shared" ca="1" si="397"/>
        <v>5.0439800268198685</v>
      </c>
      <c r="Z2584" s="4">
        <f t="shared" ca="1" si="398"/>
        <v>-8.1333654752670889E-2</v>
      </c>
      <c r="AA2584" s="4">
        <f t="shared" ca="1" si="399"/>
        <v>0.32938229147801573</v>
      </c>
    </row>
    <row r="2585" spans="1:27" x14ac:dyDescent="0.25">
      <c r="A2585">
        <v>2553</v>
      </c>
      <c r="B2585" s="176">
        <f ca="1">OFFSET(InputPriceData!B$15,CalculationsAndCharts!$A2585+$A$11,0,1,1)</f>
        <v>37853</v>
      </c>
      <c r="C2585" s="3">
        <f ca="1">OFFSET(InputPriceData!G$15,CalculationsAndCharts!$A2585+$A$11,IF($C$7,8,0),1,1)</f>
        <v>21295300</v>
      </c>
      <c r="D2585" s="4">
        <f ca="1">OFFSET(InputPriceData!C$15,CalculationsAndCharts!$A2585+$A$11,IF($C$7,8,0),1,1)</f>
        <v>80.900000000000006</v>
      </c>
      <c r="E2585" s="4">
        <f ca="1">OFFSET(InputPriceData!D$15,CalculationsAndCharts!$A2585+$A$11,IF($C$7,8,0),1,1)</f>
        <v>81.38</v>
      </c>
      <c r="F2585" s="4">
        <f ca="1">OFFSET(InputPriceData!E$15,CalculationsAndCharts!$A2585+$A$11,IF($C$7,8,0),1,1)</f>
        <v>80.8</v>
      </c>
      <c r="G2585" s="4">
        <f ca="1">OFFSET(InputPriceData!F$15,CalculationsAndCharts!$A2585+$A$11,IF($C$7,8,0),1,1)</f>
        <v>81.03</v>
      </c>
      <c r="H2585" s="138"/>
      <c r="I2585" s="138"/>
      <c r="O2585" s="246">
        <f t="shared" ca="1" si="390"/>
        <v>1.2240317620245134E-2</v>
      </c>
      <c r="P2585" s="246">
        <f t="shared" ca="1" si="391"/>
        <v>-0.6338161842565152</v>
      </c>
      <c r="Q2585" s="246">
        <f t="shared" ca="1" si="393"/>
        <v>5.0897881198989587</v>
      </c>
      <c r="R2585" s="4">
        <f t="shared" ca="1" si="394"/>
        <v>-0.12452702731938035</v>
      </c>
      <c r="S2585" s="4">
        <f t="shared" ca="1" si="392"/>
        <v>0.87335347333019842</v>
      </c>
      <c r="W2585" s="246">
        <f t="shared" ca="1" si="395"/>
        <v>1.2240317620245134E-2</v>
      </c>
      <c r="X2585" s="246">
        <f t="shared" ca="1" si="396"/>
        <v>-0.6338161842565152</v>
      </c>
      <c r="Y2585" s="246">
        <f t="shared" ca="1" si="397"/>
        <v>5.0897881198989587</v>
      </c>
      <c r="Z2585" s="4">
        <f t="shared" ca="1" si="398"/>
        <v>-0.12452702731938035</v>
      </c>
      <c r="AA2585" s="4">
        <f t="shared" ca="1" si="399"/>
        <v>0.28991381489994411</v>
      </c>
    </row>
    <row r="2586" spans="1:27" x14ac:dyDescent="0.25">
      <c r="A2586">
        <v>2554</v>
      </c>
      <c r="B2586" s="176">
        <f ca="1">OFFSET(InputPriceData!B$15,CalculationsAndCharts!$A2586+$A$11,0,1,1)</f>
        <v>37852</v>
      </c>
      <c r="C2586" s="3">
        <f ca="1">OFFSET(InputPriceData!G$15,CalculationsAndCharts!$A2586+$A$11,IF($C$7,8,0),1,1)</f>
        <v>37437700</v>
      </c>
      <c r="D2586" s="4">
        <f ca="1">OFFSET(InputPriceData!C$15,CalculationsAndCharts!$A2586+$A$11,IF($C$7,8,0),1,1)</f>
        <v>81.22</v>
      </c>
      <c r="E2586" s="4">
        <f ca="1">OFFSET(InputPriceData!D$15,CalculationsAndCharts!$A2586+$A$11,IF($C$7,8,0),1,1)</f>
        <v>81.42</v>
      </c>
      <c r="F2586" s="4">
        <f ca="1">OFFSET(InputPriceData!E$15,CalculationsAndCharts!$A2586+$A$11,IF($C$7,8,0),1,1)</f>
        <v>80.67</v>
      </c>
      <c r="G2586" s="4">
        <f ca="1">OFFSET(InputPriceData!F$15,CalculationsAndCharts!$A2586+$A$11,IF($C$7,8,0),1,1)</f>
        <v>81.36</v>
      </c>
      <c r="H2586" s="138"/>
      <c r="I2586" s="138"/>
      <c r="O2586" s="246">
        <f t="shared" ca="1" si="390"/>
        <v>0.42777442520630554</v>
      </c>
      <c r="P2586" s="246">
        <f t="shared" ca="1" si="391"/>
        <v>-0.89146594699216963</v>
      </c>
      <c r="Q2586" s="246">
        <f t="shared" ca="1" si="393"/>
        <v>5.136012229968677</v>
      </c>
      <c r="R2586" s="4">
        <f t="shared" ca="1" si="394"/>
        <v>-0.17357161686462855</v>
      </c>
      <c r="S2586" s="4">
        <f t="shared" ca="1" si="392"/>
        <v>0.86091588981742651</v>
      </c>
      <c r="W2586" s="246">
        <f t="shared" ca="1" si="395"/>
        <v>0.42777442520630554</v>
      </c>
      <c r="X2586" s="246">
        <f t="shared" ca="1" si="396"/>
        <v>-0.89146594699216963</v>
      </c>
      <c r="Y2586" s="246">
        <f t="shared" ca="1" si="397"/>
        <v>5.136012229968677</v>
      </c>
      <c r="Z2586" s="4">
        <f t="shared" ca="1" si="398"/>
        <v>-0.17357161686462855</v>
      </c>
      <c r="AA2586" s="4">
        <f t="shared" ca="1" si="399"/>
        <v>0.2433218928817934</v>
      </c>
    </row>
    <row r="2587" spans="1:27" x14ac:dyDescent="0.25">
      <c r="A2587">
        <v>2555</v>
      </c>
      <c r="B2587" s="176">
        <f ca="1">OFFSET(InputPriceData!B$15,CalculationsAndCharts!$A2587+$A$11,0,1,1)</f>
        <v>37851</v>
      </c>
      <c r="C2587" s="3">
        <f ca="1">OFFSET(InputPriceData!G$15,CalculationsAndCharts!$A2587+$A$11,IF($C$7,8,0),1,1)</f>
        <v>22873800</v>
      </c>
      <c r="D2587" s="4">
        <f ca="1">OFFSET(InputPriceData!C$15,CalculationsAndCharts!$A2587+$A$11,IF($C$7,8,0),1,1)</f>
        <v>80.62</v>
      </c>
      <c r="E2587" s="4">
        <f ca="1">OFFSET(InputPriceData!D$15,CalculationsAndCharts!$A2587+$A$11,IF($C$7,8,0),1,1)</f>
        <v>81.16</v>
      </c>
      <c r="F2587" s="4">
        <f ca="1">OFFSET(InputPriceData!E$15,CalculationsAndCharts!$A2587+$A$11,IF($C$7,8,0),1,1)</f>
        <v>80.459999999999994</v>
      </c>
      <c r="G2587" s="4">
        <f ca="1">OFFSET(InputPriceData!F$15,CalculationsAndCharts!$A2587+$A$11,IF($C$7,8,0),1,1)</f>
        <v>81.06</v>
      </c>
      <c r="H2587" s="138"/>
      <c r="I2587" s="138"/>
      <c r="O2587" s="246">
        <f t="shared" ca="1" si="390"/>
        <v>0.22209437791119602</v>
      </c>
      <c r="P2587" s="246">
        <f t="shared" ca="1" si="391"/>
        <v>-1.156272351104394</v>
      </c>
      <c r="Q2587" s="246">
        <f t="shared" ca="1" si="393"/>
        <v>5.1826561351853453</v>
      </c>
      <c r="R2587" s="4">
        <f t="shared" ca="1" si="394"/>
        <v>-0.2231042000364245</v>
      </c>
      <c r="S2587" s="4">
        <f t="shared" ca="1" si="392"/>
        <v>0.84696012499920303</v>
      </c>
      <c r="W2587" s="246">
        <f t="shared" ca="1" si="395"/>
        <v>0.22209437791119602</v>
      </c>
      <c r="X2587" s="246">
        <f t="shared" ca="1" si="396"/>
        <v>-1.156272351104394</v>
      </c>
      <c r="Y2587" s="246">
        <f t="shared" ca="1" si="397"/>
        <v>5.1826561351853453</v>
      </c>
      <c r="Z2587" s="4">
        <f t="shared" ca="1" si="398"/>
        <v>-0.2231042000364245</v>
      </c>
      <c r="AA2587" s="4">
        <f t="shared" ca="1" si="399"/>
        <v>0.19422913420807991</v>
      </c>
    </row>
    <row r="2588" spans="1:27" x14ac:dyDescent="0.25">
      <c r="A2588">
        <v>2556</v>
      </c>
      <c r="B2588" s="176">
        <f ca="1">OFFSET(InputPriceData!B$15,CalculationsAndCharts!$A2588+$A$11,0,1,1)</f>
        <v>37848</v>
      </c>
      <c r="C2588" s="3">
        <f ca="1">OFFSET(InputPriceData!G$15,CalculationsAndCharts!$A2588+$A$11,IF($C$7,8,0),1,1)</f>
        <v>12567000</v>
      </c>
      <c r="D2588" s="4">
        <f ca="1">OFFSET(InputPriceData!C$15,CalculationsAndCharts!$A2588+$A$11,IF($C$7,8,0),1,1)</f>
        <v>80.150000000000006</v>
      </c>
      <c r="E2588" s="4">
        <f ca="1">OFFSET(InputPriceData!D$15,CalculationsAndCharts!$A2588+$A$11,IF($C$7,8,0),1,1)</f>
        <v>80.5</v>
      </c>
      <c r="F2588" s="4">
        <f ca="1">OFFSET(InputPriceData!E$15,CalculationsAndCharts!$A2588+$A$11,IF($C$7,8,0),1,1)</f>
        <v>79.959999999999994</v>
      </c>
      <c r="G2588" s="4">
        <f ca="1">OFFSET(InputPriceData!F$15,CalculationsAndCharts!$A2588+$A$11,IF($C$7,8,0),1,1)</f>
        <v>80.36</v>
      </c>
      <c r="H2588" s="138"/>
      <c r="I2588" s="138"/>
      <c r="O2588" s="246">
        <f t="shared" ca="1" si="390"/>
        <v>-0.42154261815250482</v>
      </c>
      <c r="P2588" s="246">
        <f t="shared" ca="1" si="391"/>
        <v>-1.3866844847909954</v>
      </c>
      <c r="Q2588" s="246">
        <f t="shared" ca="1" si="393"/>
        <v>5.2297236480175027</v>
      </c>
      <c r="R2588" s="4">
        <f t="shared" ca="1" si="394"/>
        <v>-0.26515444756180634</v>
      </c>
      <c r="S2588" s="4">
        <f t="shared" ca="1" si="392"/>
        <v>0.83382988461138452</v>
      </c>
      <c r="W2588" s="246">
        <f t="shared" ca="1" si="395"/>
        <v>-0.42154261815250482</v>
      </c>
      <c r="X2588" s="246">
        <f t="shared" ca="1" si="396"/>
        <v>-1.3866844847909954</v>
      </c>
      <c r="Y2588" s="246">
        <f t="shared" ca="1" si="397"/>
        <v>5.2297236480175027</v>
      </c>
      <c r="Z2588" s="4">
        <f t="shared" ca="1" si="398"/>
        <v>-0.26515444756180634</v>
      </c>
      <c r="AA2588" s="4">
        <f t="shared" ca="1" si="399"/>
        <v>0.15084437523107422</v>
      </c>
    </row>
    <row r="2589" spans="1:27" x14ac:dyDescent="0.25">
      <c r="A2589">
        <v>2557</v>
      </c>
      <c r="B2589" s="176">
        <f ca="1">OFFSET(InputPriceData!B$15,CalculationsAndCharts!$A2589+$A$11,0,1,1)</f>
        <v>37847</v>
      </c>
      <c r="C2589" s="3">
        <f ca="1">OFFSET(InputPriceData!G$15,CalculationsAndCharts!$A2589+$A$11,IF($C$7,8,0),1,1)</f>
        <v>35525100</v>
      </c>
      <c r="D2589" s="4">
        <f ca="1">OFFSET(InputPriceData!C$15,CalculationsAndCharts!$A2589+$A$11,IF($C$7,8,0),1,1)</f>
        <v>79.94</v>
      </c>
      <c r="E2589" s="4">
        <f ca="1">OFFSET(InputPriceData!D$15,CalculationsAndCharts!$A2589+$A$11,IF($C$7,8,0),1,1)</f>
        <v>80.459999999999994</v>
      </c>
      <c r="F2589" s="4">
        <f ca="1">OFFSET(InputPriceData!E$15,CalculationsAndCharts!$A2589+$A$11,IF($C$7,8,0),1,1)</f>
        <v>79.42</v>
      </c>
      <c r="G2589" s="4">
        <f ca="1">OFFSET(InputPriceData!F$15,CalculationsAndCharts!$A2589+$A$11,IF($C$7,8,0),1,1)</f>
        <v>80.11</v>
      </c>
      <c r="H2589" s="138"/>
      <c r="I2589" s="138"/>
      <c r="O2589" s="246">
        <f t="shared" ca="1" si="390"/>
        <v>-0.65345064906110273</v>
      </c>
      <c r="P2589" s="246">
        <f t="shared" ca="1" si="391"/>
        <v>-1.5873988539003423</v>
      </c>
      <c r="Q2589" s="246">
        <f t="shared" ca="1" si="393"/>
        <v>5.27721861555752</v>
      </c>
      <c r="R2589" s="4">
        <f t="shared" ca="1" si="394"/>
        <v>-0.30080217810583143</v>
      </c>
      <c r="S2589" s="4">
        <f t="shared" ca="1" si="392"/>
        <v>0.82163151674874768</v>
      </c>
      <c r="W2589" s="246">
        <f t="shared" ca="1" si="395"/>
        <v>-0.65345064906110273</v>
      </c>
      <c r="X2589" s="246">
        <f t="shared" ca="1" si="396"/>
        <v>-1.5873988539003423</v>
      </c>
      <c r="Y2589" s="246">
        <f t="shared" ca="1" si="397"/>
        <v>5.27721861555752</v>
      </c>
      <c r="Z2589" s="4">
        <f t="shared" ca="1" si="398"/>
        <v>-0.30080217810583143</v>
      </c>
      <c r="AA2589" s="4">
        <f t="shared" ca="1" si="399"/>
        <v>0.11276591503797681</v>
      </c>
    </row>
    <row r="2590" spans="1:27" x14ac:dyDescent="0.25">
      <c r="A2590">
        <v>2558</v>
      </c>
      <c r="B2590" s="176">
        <f ca="1">OFFSET(InputPriceData!B$15,CalculationsAndCharts!$A2590+$A$11,0,1,1)</f>
        <v>37846</v>
      </c>
      <c r="C2590" s="3">
        <f ca="1">OFFSET(InputPriceData!G$15,CalculationsAndCharts!$A2590+$A$11,IF($C$7,8,0),1,1)</f>
        <v>36152000</v>
      </c>
      <c r="D2590" s="4">
        <f ca="1">OFFSET(InputPriceData!C$15,CalculationsAndCharts!$A2590+$A$11,IF($C$7,8,0),1,1)</f>
        <v>80.53</v>
      </c>
      <c r="E2590" s="4">
        <f ca="1">OFFSET(InputPriceData!D$15,CalculationsAndCharts!$A2590+$A$11,IF($C$7,8,0),1,1)</f>
        <v>80.55</v>
      </c>
      <c r="F2590" s="4">
        <f ca="1">OFFSET(InputPriceData!E$15,CalculationsAndCharts!$A2590+$A$11,IF($C$7,8,0),1,1)</f>
        <v>79.489999999999995</v>
      </c>
      <c r="G2590" s="4">
        <f ca="1">OFFSET(InputPriceData!F$15,CalculationsAndCharts!$A2590+$A$11,IF($C$7,8,0),1,1)</f>
        <v>79.900000000000006</v>
      </c>
      <c r="H2590" s="138"/>
      <c r="I2590" s="138"/>
      <c r="O2590" s="246">
        <f t="shared" ca="1" si="390"/>
        <v>-0.86372538818839573</v>
      </c>
      <c r="P2590" s="246">
        <f t="shared" ca="1" si="391"/>
        <v>-1.771013274124285</v>
      </c>
      <c r="Q2590" s="246">
        <f t="shared" ca="1" si="393"/>
        <v>5.3251449198360445</v>
      </c>
      <c r="R2590" s="4">
        <f t="shared" ca="1" si="394"/>
        <v>-0.33257560137514763</v>
      </c>
      <c r="S2590" s="4">
        <f t="shared" ca="1" si="392"/>
        <v>0.80981733799327293</v>
      </c>
      <c r="W2590" s="246">
        <f t="shared" ca="1" si="395"/>
        <v>-0.86372538818839573</v>
      </c>
      <c r="X2590" s="246">
        <f t="shared" ca="1" si="396"/>
        <v>-1.771013274124285</v>
      </c>
      <c r="Y2590" s="246">
        <f t="shared" ca="1" si="397"/>
        <v>5.3251449198360445</v>
      </c>
      <c r="Z2590" s="4">
        <f t="shared" ca="1" si="398"/>
        <v>-0.33257560137514763</v>
      </c>
      <c r="AA2590" s="4">
        <f t="shared" ca="1" si="399"/>
        <v>7.7770185049626864E-2</v>
      </c>
    </row>
    <row r="2591" spans="1:27" x14ac:dyDescent="0.25">
      <c r="A2591">
        <v>2559</v>
      </c>
      <c r="B2591" s="176">
        <f ca="1">OFFSET(InputPriceData!B$15,CalculationsAndCharts!$A2591+$A$11,0,1,1)</f>
        <v>37845</v>
      </c>
      <c r="C2591" s="3">
        <f ca="1">OFFSET(InputPriceData!G$15,CalculationsAndCharts!$A2591+$A$11,IF($C$7,8,0),1,1)</f>
        <v>43285600</v>
      </c>
      <c r="D2591" s="4">
        <f ca="1">OFFSET(InputPriceData!C$15,CalculationsAndCharts!$A2591+$A$11,IF($C$7,8,0),1,1)</f>
        <v>79.63</v>
      </c>
      <c r="E2591" s="4">
        <f ca="1">OFFSET(InputPriceData!D$15,CalculationsAndCharts!$A2591+$A$11,IF($C$7,8,0),1,1)</f>
        <v>80.34</v>
      </c>
      <c r="F2591" s="4">
        <f ca="1">OFFSET(InputPriceData!E$15,CalculationsAndCharts!$A2591+$A$11,IF($C$7,8,0),1,1)</f>
        <v>79.400000000000006</v>
      </c>
      <c r="G2591" s="4">
        <f ca="1">OFFSET(InputPriceData!F$15,CalculationsAndCharts!$A2591+$A$11,IF($C$7,8,0),1,1)</f>
        <v>80.31</v>
      </c>
      <c r="H2591" s="138"/>
      <c r="I2591" s="138"/>
      <c r="O2591" s="246">
        <f t="shared" ca="1" si="390"/>
        <v>-0.44326812922310599</v>
      </c>
      <c r="P2591" s="246">
        <f t="shared" ca="1" si="391"/>
        <v>-1.9325815687210528</v>
      </c>
      <c r="Q2591" s="246">
        <f t="shared" ca="1" si="393"/>
        <v>5.3735064781392987</v>
      </c>
      <c r="R2591" s="4">
        <f t="shared" ca="1" si="394"/>
        <v>-0.35964999327408537</v>
      </c>
      <c r="S2591" s="4">
        <f t="shared" ca="1" si="392"/>
        <v>0.79896202492853075</v>
      </c>
      <c r="W2591" s="246">
        <f t="shared" ca="1" si="395"/>
        <v>-0.44326812922310599</v>
      </c>
      <c r="X2591" s="246">
        <f t="shared" ca="1" si="396"/>
        <v>-1.9325815687210528</v>
      </c>
      <c r="Y2591" s="246">
        <f t="shared" ca="1" si="397"/>
        <v>5.3735064781392987</v>
      </c>
      <c r="Z2591" s="4">
        <f t="shared" ca="1" si="398"/>
        <v>-0.35964999327408537</v>
      </c>
      <c r="AA2591" s="4">
        <f t="shared" ca="1" si="399"/>
        <v>4.7130149974440289E-2</v>
      </c>
    </row>
    <row r="2592" spans="1:27" x14ac:dyDescent="0.25">
      <c r="A2592">
        <v>2560</v>
      </c>
      <c r="B2592" s="176">
        <f ca="1">OFFSET(InputPriceData!B$15,CalculationsAndCharts!$A2592+$A$11,0,1,1)</f>
        <v>37844</v>
      </c>
      <c r="C2592" s="3">
        <f ca="1">OFFSET(InputPriceData!G$15,CalculationsAndCharts!$A2592+$A$11,IF($C$7,8,0),1,1)</f>
        <v>34631400</v>
      </c>
      <c r="D2592" s="4">
        <f ca="1">OFFSET(InputPriceData!C$15,CalculationsAndCharts!$A2592+$A$11,IF($C$7,8,0),1,1)</f>
        <v>79.27</v>
      </c>
      <c r="E2592" s="4">
        <f ca="1">OFFSET(InputPriceData!D$15,CalculationsAndCharts!$A2592+$A$11,IF($C$7,8,0),1,1)</f>
        <v>79.89</v>
      </c>
      <c r="F2592" s="4">
        <f ca="1">OFFSET(InputPriceData!E$15,CalculationsAndCharts!$A2592+$A$11,IF($C$7,8,0),1,1)</f>
        <v>78.930000000000007</v>
      </c>
      <c r="G2592" s="4">
        <f ca="1">OFFSET(InputPriceData!F$15,CalculationsAndCharts!$A2592+$A$11,IF($C$7,8,0),1,1)</f>
        <v>79.58</v>
      </c>
      <c r="H2592" s="138"/>
      <c r="I2592" s="138"/>
      <c r="O2592" s="246">
        <f t="shared" ca="1" si="390"/>
        <v>-1.1752060794754102</v>
      </c>
      <c r="P2592" s="246">
        <f t="shared" ca="1" si="391"/>
        <v>-2.0269197929886182</v>
      </c>
      <c r="Q2592" s="246">
        <f t="shared" ca="1" si="393"/>
        <v>5.4223072433292625</v>
      </c>
      <c r="R2592" s="4">
        <f t="shared" ca="1" si="394"/>
        <v>-0.3738113135293496</v>
      </c>
      <c r="S2592" s="4">
        <f t="shared" ca="1" si="392"/>
        <v>0.79296657614186628</v>
      </c>
      <c r="W2592" s="246">
        <f t="shared" ca="1" si="395"/>
        <v>-1.1752060794754102</v>
      </c>
      <c r="X2592" s="246">
        <f t="shared" ca="1" si="396"/>
        <v>-2.0269197929886182</v>
      </c>
      <c r="Y2592" s="246">
        <f t="shared" ca="1" si="397"/>
        <v>5.4223072433292625</v>
      </c>
      <c r="Z2592" s="4">
        <f t="shared" ca="1" si="398"/>
        <v>-0.3738113135293496</v>
      </c>
      <c r="AA2592" s="4">
        <f t="shared" ca="1" si="399"/>
        <v>3.0792994334526962E-2</v>
      </c>
    </row>
    <row r="2593" spans="1:27" x14ac:dyDescent="0.25">
      <c r="A2593">
        <v>2561</v>
      </c>
      <c r="B2593" s="176">
        <f ca="1">OFFSET(InputPriceData!B$15,CalculationsAndCharts!$A2593+$A$11,0,1,1)</f>
        <v>37841</v>
      </c>
      <c r="C2593" s="3">
        <f ca="1">OFFSET(InputPriceData!G$15,CalculationsAndCharts!$A2593+$A$11,IF($C$7,8,0),1,1)</f>
        <v>27357300</v>
      </c>
      <c r="D2593" s="4">
        <f ca="1">OFFSET(InputPriceData!C$15,CalculationsAndCharts!$A2593+$A$11,IF($C$7,8,0),1,1)</f>
        <v>79.31</v>
      </c>
      <c r="E2593" s="4">
        <f ca="1">OFFSET(InputPriceData!D$15,CalculationsAndCharts!$A2593+$A$11,IF($C$7,8,0),1,1)</f>
        <v>79.5</v>
      </c>
      <c r="F2593" s="4">
        <f ca="1">OFFSET(InputPriceData!E$15,CalculationsAndCharts!$A2593+$A$11,IF($C$7,8,0),1,1)</f>
        <v>78.86</v>
      </c>
      <c r="G2593" s="4">
        <f ca="1">OFFSET(InputPriceData!F$15,CalculationsAndCharts!$A2593+$A$11,IF($C$7,8,0),1,1)</f>
        <v>79.28</v>
      </c>
      <c r="H2593" s="138"/>
      <c r="I2593" s="138"/>
      <c r="O2593" s="246">
        <f t="shared" ref="O2593:O2656" ca="1" si="400">$N$38*(G2593-2*G2594+G2595)+2*$N$36*O2594-$N$37*O2595</f>
        <v>-1.5229849841910492</v>
      </c>
      <c r="P2593" s="246">
        <f t="shared" ref="P2593:P2656" ca="1" si="401">$N$41*(O2593+O2594)/2+$N$42*P2594+$N$43*P2595</f>
        <v>-2.0239929846811546</v>
      </c>
      <c r="Q2593" s="246">
        <f t="shared" ca="1" si="393"/>
        <v>5.4715512041667633</v>
      </c>
      <c r="R2593" s="4">
        <f t="shared" ca="1" si="394"/>
        <v>-0.36991209789644636</v>
      </c>
      <c r="S2593" s="4">
        <f t="shared" ref="S2593:S2656" ca="1" si="402">(R2593+$A$21)/($A$21*R2593+1)</f>
        <v>0.79464023479785195</v>
      </c>
      <c r="W2593" s="246">
        <f t="shared" ca="1" si="395"/>
        <v>-1.5229849841910492</v>
      </c>
      <c r="X2593" s="246">
        <f t="shared" ca="1" si="396"/>
        <v>-2.0239929846811546</v>
      </c>
      <c r="Y2593" s="246">
        <f t="shared" ca="1" si="397"/>
        <v>5.4715512041667633</v>
      </c>
      <c r="Z2593" s="4">
        <f t="shared" ca="1" si="398"/>
        <v>-0.36991209789644636</v>
      </c>
      <c r="AA2593" s="4">
        <f t="shared" ca="1" si="399"/>
        <v>3.531298177159798E-2</v>
      </c>
    </row>
    <row r="2594" spans="1:27" x14ac:dyDescent="0.25">
      <c r="A2594">
        <v>2562</v>
      </c>
      <c r="B2594" s="176">
        <f ca="1">OFFSET(InputPriceData!B$15,CalculationsAndCharts!$A2594+$A$11,0,1,1)</f>
        <v>37840</v>
      </c>
      <c r="C2594" s="3">
        <f ca="1">OFFSET(InputPriceData!G$15,CalculationsAndCharts!$A2594+$A$11,IF($C$7,8,0),1,1)</f>
        <v>43427400</v>
      </c>
      <c r="D2594" s="4">
        <f ca="1">OFFSET(InputPriceData!C$15,CalculationsAndCharts!$A2594+$A$11,IF($C$7,8,0),1,1)</f>
        <v>78.39</v>
      </c>
      <c r="E2594" s="4">
        <f ca="1">OFFSET(InputPriceData!D$15,CalculationsAndCharts!$A2594+$A$11,IF($C$7,8,0),1,1)</f>
        <v>79.12</v>
      </c>
      <c r="F2594" s="4">
        <f ca="1">OFFSET(InputPriceData!E$15,CalculationsAndCharts!$A2594+$A$11,IF($C$7,8,0),1,1)</f>
        <v>78.06</v>
      </c>
      <c r="G2594" s="4">
        <f ca="1">OFFSET(InputPriceData!F$15,CalculationsAndCharts!$A2594+$A$11,IF($C$7,8,0),1,1)</f>
        <v>79.06</v>
      </c>
      <c r="H2594" s="138"/>
      <c r="I2594" s="138"/>
      <c r="O2594" s="246">
        <f t="shared" ca="1" si="400"/>
        <v>-1.8162663924566802</v>
      </c>
      <c r="P2594" s="246">
        <f t="shared" ca="1" si="401"/>
        <v>-1.9362777551848427</v>
      </c>
      <c r="Q2594" s="246">
        <f t="shared" ref="Q2594:Q2657" ca="1" si="403">IF(ABS(P2594)&gt;(Q2595*0.991),ABS(P2594),(Q2595*0.991))</f>
        <v>5.5212423856375006</v>
      </c>
      <c r="R2594" s="4">
        <f t="shared" ref="R2594:R2657" ca="1" si="404">IF(Q2594&gt;0,P2594/Q2594,R2595)</f>
        <v>-0.35069602454362703</v>
      </c>
      <c r="S2594" s="4">
        <f t="shared" ca="1" si="402"/>
        <v>0.80263761370404618</v>
      </c>
      <c r="W2594" s="246">
        <f t="shared" ref="W2594:W2657" ca="1" si="405">$V$38*(G2594-2*G2595+G2596)+2*$V$36*W2595-$V$37*W2596</f>
        <v>-1.8162663924566802</v>
      </c>
      <c r="X2594" s="246">
        <f t="shared" ref="X2594:X2657" ca="1" si="406">$V$41*(W2594+W2595)/2+$V$42*X2595+$V$43*X2596</f>
        <v>-1.9362777551848427</v>
      </c>
      <c r="Y2594" s="246">
        <f t="shared" ref="Y2594:Y2657" ca="1" si="407">IF(ABS(X2594)&gt;(Y2595*0.991),ABS(X2594),(Y2595*0.991))</f>
        <v>5.5212423856375006</v>
      </c>
      <c r="Z2594" s="4">
        <f t="shared" ref="Z2594:Z2657" ca="1" si="408">IF(Y2594&gt;0,X2594/Y2594,Z2595)</f>
        <v>-0.35069602454362703</v>
      </c>
      <c r="AA2594" s="4">
        <f t="shared" ref="AA2594:AA2657" ca="1" si="409">(Z2594+$A$26)/($A$26*Z2594+1)</f>
        <v>5.7348769670776817E-2</v>
      </c>
    </row>
    <row r="2595" spans="1:27" x14ac:dyDescent="0.25">
      <c r="A2595">
        <v>2563</v>
      </c>
      <c r="B2595" s="176">
        <f ca="1">OFFSET(InputPriceData!B$15,CalculationsAndCharts!$A2595+$A$11,0,1,1)</f>
        <v>37839</v>
      </c>
      <c r="C2595" s="3">
        <f ca="1">OFFSET(InputPriceData!G$15,CalculationsAndCharts!$A2595+$A$11,IF($C$7,8,0),1,1)</f>
        <v>50096900</v>
      </c>
      <c r="D2595" s="4">
        <f ca="1">OFFSET(InputPriceData!C$15,CalculationsAndCharts!$A2595+$A$11,IF($C$7,8,0),1,1)</f>
        <v>78</v>
      </c>
      <c r="E2595" s="4">
        <f ca="1">OFFSET(InputPriceData!D$15,CalculationsAndCharts!$A2595+$A$11,IF($C$7,8,0),1,1)</f>
        <v>79.099999999999994</v>
      </c>
      <c r="F2595" s="4">
        <f ca="1">OFFSET(InputPriceData!E$15,CalculationsAndCharts!$A2595+$A$11,IF($C$7,8,0),1,1)</f>
        <v>77.78</v>
      </c>
      <c r="G2595" s="4">
        <f ca="1">OFFSET(InputPriceData!F$15,CalculationsAndCharts!$A2595+$A$11,IF($C$7,8,0),1,1)</f>
        <v>78.23</v>
      </c>
      <c r="H2595" s="138"/>
      <c r="I2595" s="138"/>
      <c r="O2595" s="246">
        <f t="shared" ca="1" si="400"/>
        <v>-2.7710885999880404</v>
      </c>
      <c r="P2595" s="246">
        <f t="shared" ca="1" si="401"/>
        <v>-1.7666524301540623</v>
      </c>
      <c r="Q2595" s="246">
        <f t="shared" ca="1" si="403"/>
        <v>5.5713848492810296</v>
      </c>
      <c r="R2595" s="4">
        <f t="shared" ca="1" si="404"/>
        <v>-0.31709395023789166</v>
      </c>
      <c r="S2595" s="4">
        <f t="shared" ca="1" si="402"/>
        <v>0.81569192775668331</v>
      </c>
      <c r="W2595" s="246">
        <f t="shared" ca="1" si="405"/>
        <v>-2.7710885999880404</v>
      </c>
      <c r="X2595" s="246">
        <f t="shared" ca="1" si="406"/>
        <v>-1.7666524301540623</v>
      </c>
      <c r="Y2595" s="246">
        <f t="shared" ca="1" si="407"/>
        <v>5.5713848492810296</v>
      </c>
      <c r="Z2595" s="4">
        <f t="shared" ca="1" si="408"/>
        <v>-0.31709395023789166</v>
      </c>
      <c r="AA2595" s="4">
        <f t="shared" ca="1" si="409"/>
        <v>9.4949173111622695E-2</v>
      </c>
    </row>
    <row r="2596" spans="1:27" x14ac:dyDescent="0.25">
      <c r="A2596">
        <v>2564</v>
      </c>
      <c r="B2596" s="176">
        <f ca="1">OFFSET(InputPriceData!B$15,CalculationsAndCharts!$A2596+$A$11,0,1,1)</f>
        <v>37838</v>
      </c>
      <c r="C2596" s="3">
        <f ca="1">OFFSET(InputPriceData!G$15,CalculationsAndCharts!$A2596+$A$11,IF($C$7,8,0),1,1)</f>
        <v>61415600</v>
      </c>
      <c r="D2596" s="4">
        <f ca="1">OFFSET(InputPriceData!C$15,CalculationsAndCharts!$A2596+$A$11,IF($C$7,8,0),1,1)</f>
        <v>79.39</v>
      </c>
      <c r="E2596" s="4">
        <f ca="1">OFFSET(InputPriceData!D$15,CalculationsAndCharts!$A2596+$A$11,IF($C$7,8,0),1,1)</f>
        <v>79.67</v>
      </c>
      <c r="F2596" s="4">
        <f ca="1">OFFSET(InputPriceData!E$15,CalculationsAndCharts!$A2596+$A$11,IF($C$7,8,0),1,1)</f>
        <v>77.72</v>
      </c>
      <c r="G2596" s="4">
        <f ca="1">OFFSET(InputPriceData!F$15,CalculationsAndCharts!$A2596+$A$11,IF($C$7,8,0),1,1)</f>
        <v>77.78</v>
      </c>
      <c r="H2596" s="138"/>
      <c r="I2596" s="138"/>
      <c r="O2596" s="246">
        <f t="shared" ca="1" si="400"/>
        <v>-3.4114699024828834</v>
      </c>
      <c r="P2596" s="246">
        <f t="shared" ca="1" si="401"/>
        <v>-1.5670926799843814</v>
      </c>
      <c r="Q2596" s="246">
        <f t="shared" ca="1" si="403"/>
        <v>5.6219826935227344</v>
      </c>
      <c r="R2596" s="4">
        <f t="shared" ca="1" si="404"/>
        <v>-0.27874377517915144</v>
      </c>
      <c r="S2596" s="4">
        <f t="shared" ca="1" si="402"/>
        <v>0.82930295849789737</v>
      </c>
      <c r="W2596" s="246">
        <f t="shared" ca="1" si="405"/>
        <v>-3.4114699024828834</v>
      </c>
      <c r="X2596" s="246">
        <f t="shared" ca="1" si="406"/>
        <v>-1.5670926799843814</v>
      </c>
      <c r="Y2596" s="246">
        <f t="shared" ca="1" si="407"/>
        <v>5.6219826935227344</v>
      </c>
      <c r="Z2596" s="4">
        <f t="shared" ca="1" si="408"/>
        <v>-0.27874377517915144</v>
      </c>
      <c r="AA2596" s="4">
        <f t="shared" ca="1" si="409"/>
        <v>0.13647257739325896</v>
      </c>
    </row>
    <row r="2597" spans="1:27" x14ac:dyDescent="0.25">
      <c r="A2597">
        <v>2565</v>
      </c>
      <c r="B2597" s="176">
        <f ca="1">OFFSET(InputPriceData!B$15,CalculationsAndCharts!$A2597+$A$11,0,1,1)</f>
        <v>37837</v>
      </c>
      <c r="C2597" s="3">
        <f ca="1">OFFSET(InputPriceData!G$15,CalculationsAndCharts!$A2597+$A$11,IF($C$7,8,0),1,1)</f>
        <v>55214100</v>
      </c>
      <c r="D2597" s="4">
        <f ca="1">OFFSET(InputPriceData!C$15,CalculationsAndCharts!$A2597+$A$11,IF($C$7,8,0),1,1)</f>
        <v>79.31</v>
      </c>
      <c r="E2597" s="4">
        <f ca="1">OFFSET(InputPriceData!D$15,CalculationsAndCharts!$A2597+$A$11,IF($C$7,8,0),1,1)</f>
        <v>79.87</v>
      </c>
      <c r="F2597" s="4">
        <f ca="1">OFFSET(InputPriceData!E$15,CalculationsAndCharts!$A2597+$A$11,IF($C$7,8,0),1,1)</f>
        <v>78.25</v>
      </c>
      <c r="G2597" s="4">
        <f ca="1">OFFSET(InputPriceData!F$15,CalculationsAndCharts!$A2597+$A$11,IF($C$7,8,0),1,1)</f>
        <v>79.47</v>
      </c>
      <c r="H2597" s="138"/>
      <c r="I2597" s="138"/>
      <c r="O2597" s="246">
        <f t="shared" ca="1" si="400"/>
        <v>-1.8659824156054663</v>
      </c>
      <c r="P2597" s="246">
        <f t="shared" ca="1" si="401"/>
        <v>-1.443713386897709</v>
      </c>
      <c r="Q2597" s="246">
        <f t="shared" ca="1" si="403"/>
        <v>5.6730400540088137</v>
      </c>
      <c r="R2597" s="4">
        <f t="shared" ca="1" si="404"/>
        <v>-0.25448672548636758</v>
      </c>
      <c r="S2597" s="4">
        <f t="shared" ca="1" si="402"/>
        <v>0.83728292553652528</v>
      </c>
      <c r="W2597" s="246">
        <f t="shared" ca="1" si="405"/>
        <v>-1.8659824156054663</v>
      </c>
      <c r="X2597" s="246">
        <f t="shared" ca="1" si="406"/>
        <v>-1.443713386897709</v>
      </c>
      <c r="Y2597" s="246">
        <f t="shared" ca="1" si="407"/>
        <v>5.6730400540088137</v>
      </c>
      <c r="Z2597" s="4">
        <f t="shared" ca="1" si="408"/>
        <v>-0.25448672548636758</v>
      </c>
      <c r="AA2597" s="4">
        <f t="shared" ca="1" si="409"/>
        <v>0.16200446927345588</v>
      </c>
    </row>
    <row r="2598" spans="1:27" x14ac:dyDescent="0.25">
      <c r="A2598">
        <v>2566</v>
      </c>
      <c r="B2598" s="176">
        <f ca="1">OFFSET(InputPriceData!B$15,CalculationsAndCharts!$A2598+$A$11,0,1,1)</f>
        <v>37834</v>
      </c>
      <c r="C2598" s="3">
        <f ca="1">OFFSET(InputPriceData!G$15,CalculationsAndCharts!$A2598+$A$11,IF($C$7,8,0),1,1)</f>
        <v>49321000</v>
      </c>
      <c r="D2598" s="4">
        <f ca="1">OFFSET(InputPriceData!C$15,CalculationsAndCharts!$A2598+$A$11,IF($C$7,8,0),1,1)</f>
        <v>80.02</v>
      </c>
      <c r="E2598" s="4">
        <f ca="1">OFFSET(InputPriceData!D$15,CalculationsAndCharts!$A2598+$A$11,IF($C$7,8,0),1,1)</f>
        <v>80.290000000000006</v>
      </c>
      <c r="F2598" s="4">
        <f ca="1">OFFSET(InputPriceData!E$15,CalculationsAndCharts!$A2598+$A$11,IF($C$7,8,0),1,1)</f>
        <v>79.25</v>
      </c>
      <c r="G2598" s="4">
        <f ca="1">OFFSET(InputPriceData!F$15,CalculationsAndCharts!$A2598+$A$11,IF($C$7,8,0),1,1)</f>
        <v>79.47</v>
      </c>
      <c r="H2598" s="138"/>
      <c r="I2598" s="138"/>
      <c r="O2598" s="246">
        <f t="shared" ca="1" si="400"/>
        <v>-1.940664964834182</v>
      </c>
      <c r="P2598" s="246">
        <f t="shared" ca="1" si="401"/>
        <v>-1.3985641155140773</v>
      </c>
      <c r="Q2598" s="246">
        <f t="shared" ca="1" si="403"/>
        <v>5.7245611039443123</v>
      </c>
      <c r="R2598" s="4">
        <f t="shared" ca="1" si="404"/>
        <v>-0.24430940470710405</v>
      </c>
      <c r="S2598" s="4">
        <f t="shared" ca="1" si="402"/>
        <v>0.84049800605887182</v>
      </c>
      <c r="W2598" s="246">
        <f t="shared" ca="1" si="405"/>
        <v>-1.940664964834182</v>
      </c>
      <c r="X2598" s="246">
        <f t="shared" ca="1" si="406"/>
        <v>-1.3985641155140773</v>
      </c>
      <c r="Y2598" s="246">
        <f t="shared" ca="1" si="407"/>
        <v>5.7245611039443123</v>
      </c>
      <c r="Z2598" s="4">
        <f t="shared" ca="1" si="408"/>
        <v>-0.24430940470710405</v>
      </c>
      <c r="AA2598" s="4">
        <f t="shared" ca="1" si="409"/>
        <v>0.1725531369614545</v>
      </c>
    </row>
    <row r="2599" spans="1:27" x14ac:dyDescent="0.25">
      <c r="A2599">
        <v>2567</v>
      </c>
      <c r="B2599" s="176">
        <f ca="1">OFFSET(InputPriceData!B$15,CalculationsAndCharts!$A2599+$A$11,0,1,1)</f>
        <v>37833</v>
      </c>
      <c r="C2599" s="3">
        <f ca="1">OFFSET(InputPriceData!G$15,CalculationsAndCharts!$A2599+$A$11,IF($C$7,8,0),1,1)</f>
        <v>54937200</v>
      </c>
      <c r="D2599" s="4">
        <f ca="1">OFFSET(InputPriceData!C$15,CalculationsAndCharts!$A2599+$A$11,IF($C$7,8,0),1,1)</f>
        <v>80.66</v>
      </c>
      <c r="E2599" s="4">
        <f ca="1">OFFSET(InputPriceData!D$15,CalculationsAndCharts!$A2599+$A$11,IF($C$7,8,0),1,1)</f>
        <v>81.41</v>
      </c>
      <c r="F2599" s="4">
        <f ca="1">OFFSET(InputPriceData!E$15,CalculationsAndCharts!$A2599+$A$11,IF($C$7,8,0),1,1)</f>
        <v>80</v>
      </c>
      <c r="G2599" s="4">
        <f ca="1">OFFSET(InputPriceData!F$15,CalculationsAndCharts!$A2599+$A$11,IF($C$7,8,0),1,1)</f>
        <v>80.180000000000007</v>
      </c>
      <c r="H2599" s="138"/>
      <c r="I2599" s="138"/>
      <c r="O2599" s="246">
        <f t="shared" ca="1" si="400"/>
        <v>-1.2756537625406819</v>
      </c>
      <c r="P2599" s="246">
        <f t="shared" ca="1" si="401"/>
        <v>-1.390353490073664</v>
      </c>
      <c r="Q2599" s="246">
        <f t="shared" ca="1" si="403"/>
        <v>5.7765500544342201</v>
      </c>
      <c r="R2599" s="4">
        <f t="shared" ca="1" si="404"/>
        <v>-0.2406892482488566</v>
      </c>
      <c r="S2599" s="4">
        <f t="shared" ca="1" si="402"/>
        <v>0.8416235083259217</v>
      </c>
      <c r="W2599" s="246">
        <f t="shared" ca="1" si="405"/>
        <v>-1.2756537625406819</v>
      </c>
      <c r="X2599" s="246">
        <f t="shared" ca="1" si="406"/>
        <v>-1.390353490073664</v>
      </c>
      <c r="Y2599" s="246">
        <f t="shared" ca="1" si="407"/>
        <v>5.7765500544342201</v>
      </c>
      <c r="Z2599" s="4">
        <f t="shared" ca="1" si="408"/>
        <v>-0.2406892482488566</v>
      </c>
      <c r="AA2599" s="4">
        <f t="shared" ca="1" si="409"/>
        <v>0.17628246980596302</v>
      </c>
    </row>
    <row r="2600" spans="1:27" x14ac:dyDescent="0.25">
      <c r="A2600">
        <v>2568</v>
      </c>
      <c r="B2600" s="176">
        <f ca="1">OFFSET(InputPriceData!B$15,CalculationsAndCharts!$A2600+$A$11,0,1,1)</f>
        <v>37832</v>
      </c>
      <c r="C2600" s="3">
        <f ca="1">OFFSET(InputPriceData!G$15,CalculationsAndCharts!$A2600+$A$11,IF($C$7,8,0),1,1)</f>
        <v>28363300</v>
      </c>
      <c r="D2600" s="4">
        <f ca="1">OFFSET(InputPriceData!C$15,CalculationsAndCharts!$A2600+$A$11,IF($C$7,8,0),1,1)</f>
        <v>80.34</v>
      </c>
      <c r="E2600" s="4">
        <f ca="1">OFFSET(InputPriceData!D$15,CalculationsAndCharts!$A2600+$A$11,IF($C$7,8,0),1,1)</f>
        <v>80.47</v>
      </c>
      <c r="F2600" s="4">
        <f ca="1">OFFSET(InputPriceData!E$15,CalculationsAndCharts!$A2600+$A$11,IF($C$7,8,0),1,1)</f>
        <v>79.8</v>
      </c>
      <c r="G2600" s="4">
        <f ca="1">OFFSET(InputPriceData!F$15,CalculationsAndCharts!$A2600+$A$11,IF($C$7,8,0),1,1)</f>
        <v>79.989999999999995</v>
      </c>
      <c r="H2600" s="138"/>
      <c r="I2600" s="138"/>
      <c r="O2600" s="246">
        <f t="shared" ca="1" si="400"/>
        <v>-1.4875605294498264</v>
      </c>
      <c r="P2600" s="246">
        <f t="shared" ca="1" si="401"/>
        <v>-1.4043858966852167</v>
      </c>
      <c r="Q2600" s="246">
        <f t="shared" ca="1" si="403"/>
        <v>5.8290111548276693</v>
      </c>
      <c r="R2600" s="4">
        <f t="shared" ca="1" si="404"/>
        <v>-0.24093038413935519</v>
      </c>
      <c r="S2600" s="4">
        <f t="shared" ca="1" si="402"/>
        <v>0.84154883058248087</v>
      </c>
      <c r="W2600" s="246">
        <f t="shared" ca="1" si="405"/>
        <v>-1.4875605294498264</v>
      </c>
      <c r="X2600" s="246">
        <f t="shared" ca="1" si="406"/>
        <v>-1.4043858966852167</v>
      </c>
      <c r="Y2600" s="246">
        <f t="shared" ca="1" si="407"/>
        <v>5.8290111548276693</v>
      </c>
      <c r="Z2600" s="4">
        <f t="shared" ca="1" si="408"/>
        <v>-0.24093038413935519</v>
      </c>
      <c r="AA2600" s="4">
        <f t="shared" ca="1" si="409"/>
        <v>0.17603443331696927</v>
      </c>
    </row>
    <row r="2601" spans="1:27" x14ac:dyDescent="0.25">
      <c r="A2601">
        <v>2569</v>
      </c>
      <c r="B2601" s="176">
        <f ca="1">OFFSET(InputPriceData!B$15,CalculationsAndCharts!$A2601+$A$11,0,1,1)</f>
        <v>37831</v>
      </c>
      <c r="C2601" s="3">
        <f ca="1">OFFSET(InputPriceData!G$15,CalculationsAndCharts!$A2601+$A$11,IF($C$7,8,0),1,1)</f>
        <v>53472100</v>
      </c>
      <c r="D2601" s="4">
        <f ca="1">OFFSET(InputPriceData!C$15,CalculationsAndCharts!$A2601+$A$11,IF($C$7,8,0),1,1)</f>
        <v>80.790000000000006</v>
      </c>
      <c r="E2601" s="4">
        <f ca="1">OFFSET(InputPriceData!D$15,CalculationsAndCharts!$A2601+$A$11,IF($C$7,8,0),1,1)</f>
        <v>80.88</v>
      </c>
      <c r="F2601" s="4">
        <f ca="1">OFFSET(InputPriceData!E$15,CalculationsAndCharts!$A2601+$A$11,IF($C$7,8,0),1,1)</f>
        <v>79.61</v>
      </c>
      <c r="G2601" s="4">
        <f ca="1">OFFSET(InputPriceData!F$15,CalculationsAndCharts!$A2601+$A$11,IF($C$7,8,0),1,1)</f>
        <v>80.19</v>
      </c>
      <c r="H2601" s="138"/>
      <c r="I2601" s="138"/>
      <c r="O2601" s="246">
        <f t="shared" ca="1" si="400"/>
        <v>-1.3081686100192371</v>
      </c>
      <c r="P2601" s="246">
        <f t="shared" ca="1" si="401"/>
        <v>-1.4234597917038661</v>
      </c>
      <c r="Q2601" s="246">
        <f t="shared" ca="1" si="403"/>
        <v>5.8819486930652563</v>
      </c>
      <c r="R2601" s="4">
        <f t="shared" ca="1" si="404"/>
        <v>-0.24200479568652261</v>
      </c>
      <c r="S2601" s="4">
        <f t="shared" ca="1" si="402"/>
        <v>0.84121559076850094</v>
      </c>
      <c r="W2601" s="246">
        <f t="shared" ca="1" si="405"/>
        <v>-1.3081686100192371</v>
      </c>
      <c r="X2601" s="246">
        <f t="shared" ca="1" si="406"/>
        <v>-1.4234597917038661</v>
      </c>
      <c r="Y2601" s="246">
        <f t="shared" ca="1" si="407"/>
        <v>5.8819486930652563</v>
      </c>
      <c r="Z2601" s="4">
        <f t="shared" ca="1" si="408"/>
        <v>-0.24200479568652261</v>
      </c>
      <c r="AA2601" s="4">
        <f t="shared" ca="1" si="409"/>
        <v>0.17492863139352238</v>
      </c>
    </row>
    <row r="2602" spans="1:27" x14ac:dyDescent="0.25">
      <c r="A2602">
        <v>2570</v>
      </c>
      <c r="B2602" s="176">
        <f ca="1">OFFSET(InputPriceData!B$15,CalculationsAndCharts!$A2602+$A$11,0,1,1)</f>
        <v>37830</v>
      </c>
      <c r="C2602" s="3">
        <f ca="1">OFFSET(InputPriceData!G$15,CalculationsAndCharts!$A2602+$A$11,IF($C$7,8,0),1,1)</f>
        <v>34382800</v>
      </c>
      <c r="D2602" s="4">
        <f ca="1">OFFSET(InputPriceData!C$15,CalculationsAndCharts!$A2602+$A$11,IF($C$7,8,0),1,1)</f>
        <v>80.97</v>
      </c>
      <c r="E2602" s="4">
        <f ca="1">OFFSET(InputPriceData!D$15,CalculationsAndCharts!$A2602+$A$11,IF($C$7,8,0),1,1)</f>
        <v>81.459999999999994</v>
      </c>
      <c r="F2602" s="4">
        <f ca="1">OFFSET(InputPriceData!E$15,CalculationsAndCharts!$A2602+$A$11,IF($C$7,8,0),1,1)</f>
        <v>80.41</v>
      </c>
      <c r="G2602" s="4">
        <f ca="1">OFFSET(InputPriceData!F$15,CalculationsAndCharts!$A2602+$A$11,IF($C$7,8,0),1,1)</f>
        <v>80.56</v>
      </c>
      <c r="H2602" s="138"/>
      <c r="I2602" s="138"/>
      <c r="O2602" s="246">
        <f t="shared" ca="1" si="400"/>
        <v>-0.93159027029093489</v>
      </c>
      <c r="P2602" s="246">
        <f t="shared" ca="1" si="401"/>
        <v>-1.4500477457866194</v>
      </c>
      <c r="Q2602" s="246">
        <f t="shared" ca="1" si="403"/>
        <v>5.9353669960295221</v>
      </c>
      <c r="R2602" s="4">
        <f t="shared" ca="1" si="404"/>
        <v>-0.24430633299619592</v>
      </c>
      <c r="S2602" s="4">
        <f t="shared" ca="1" si="402"/>
        <v>0.84049896503515753</v>
      </c>
      <c r="W2602" s="246">
        <f t="shared" ca="1" si="405"/>
        <v>-0.93159027029093489</v>
      </c>
      <c r="X2602" s="246">
        <f t="shared" ca="1" si="406"/>
        <v>-1.4500477457866194</v>
      </c>
      <c r="Y2602" s="246">
        <f t="shared" ca="1" si="407"/>
        <v>5.9353669960295221</v>
      </c>
      <c r="Z2602" s="4">
        <f t="shared" ca="1" si="408"/>
        <v>-0.24430633299619592</v>
      </c>
      <c r="AA2602" s="4">
        <f t="shared" ca="1" si="409"/>
        <v>0.17255630638291536</v>
      </c>
    </row>
    <row r="2603" spans="1:27" x14ac:dyDescent="0.25">
      <c r="A2603">
        <v>2571</v>
      </c>
      <c r="B2603" s="176">
        <f ca="1">OFFSET(InputPriceData!B$15,CalculationsAndCharts!$A2603+$A$11,0,1,1)</f>
        <v>37827</v>
      </c>
      <c r="C2603" s="3">
        <f ca="1">OFFSET(InputPriceData!G$15,CalculationsAndCharts!$A2603+$A$11,IF($C$7,8,0),1,1)</f>
        <v>43241100</v>
      </c>
      <c r="D2603" s="4">
        <f ca="1">OFFSET(InputPriceData!C$15,CalculationsAndCharts!$A2603+$A$11,IF($C$7,8,0),1,1)</f>
        <v>79.59</v>
      </c>
      <c r="E2603" s="4">
        <f ca="1">OFFSET(InputPriceData!D$15,CalculationsAndCharts!$A2603+$A$11,IF($C$7,8,0),1,1)</f>
        <v>80.91</v>
      </c>
      <c r="F2603" s="4">
        <f ca="1">OFFSET(InputPriceData!E$15,CalculationsAndCharts!$A2603+$A$11,IF($C$7,8,0),1,1)</f>
        <v>79.09</v>
      </c>
      <c r="G2603" s="4">
        <f ca="1">OFFSET(InputPriceData!F$15,CalculationsAndCharts!$A2603+$A$11,IF($C$7,8,0),1,1)</f>
        <v>80.86</v>
      </c>
      <c r="H2603" s="138"/>
      <c r="I2603" s="138"/>
      <c r="O2603" s="246">
        <f t="shared" ca="1" si="400"/>
        <v>-0.5913052574930302</v>
      </c>
      <c r="P2603" s="246">
        <f t="shared" ca="1" si="401"/>
        <v>-1.4508268991403326</v>
      </c>
      <c r="Q2603" s="246">
        <f t="shared" ca="1" si="403"/>
        <v>5.9892704298986095</v>
      </c>
      <c r="R2603" s="4">
        <f t="shared" ca="1" si="404"/>
        <v>-0.24223766752921411</v>
      </c>
      <c r="S2603" s="4">
        <f t="shared" ca="1" si="402"/>
        <v>0.84114325449488081</v>
      </c>
      <c r="W2603" s="246">
        <f t="shared" ca="1" si="405"/>
        <v>-0.5913052574930302</v>
      </c>
      <c r="X2603" s="246">
        <f t="shared" ca="1" si="406"/>
        <v>-1.4508268991403326</v>
      </c>
      <c r="Y2603" s="246">
        <f t="shared" ca="1" si="407"/>
        <v>5.9892704298986095</v>
      </c>
      <c r="Z2603" s="4">
        <f t="shared" ca="1" si="408"/>
        <v>-0.24223766752921411</v>
      </c>
      <c r="AA2603" s="4">
        <f t="shared" ca="1" si="409"/>
        <v>0.17468881711094283</v>
      </c>
    </row>
    <row r="2604" spans="1:27" x14ac:dyDescent="0.25">
      <c r="A2604">
        <v>2572</v>
      </c>
      <c r="B2604" s="176">
        <f ca="1">OFFSET(InputPriceData!B$15,CalculationsAndCharts!$A2604+$A$11,0,1,1)</f>
        <v>37826</v>
      </c>
      <c r="C2604" s="3">
        <f ca="1">OFFSET(InputPriceData!G$15,CalculationsAndCharts!$A2604+$A$11,IF($C$7,8,0),1,1)</f>
        <v>40896200</v>
      </c>
      <c r="D2604" s="4">
        <f ca="1">OFFSET(InputPriceData!C$15,CalculationsAndCharts!$A2604+$A$11,IF($C$7,8,0),1,1)</f>
        <v>80.66</v>
      </c>
      <c r="E2604" s="4">
        <f ca="1">OFFSET(InputPriceData!D$15,CalculationsAndCharts!$A2604+$A$11,IF($C$7,8,0),1,1)</f>
        <v>80.94</v>
      </c>
      <c r="F2604" s="4">
        <f ca="1">OFFSET(InputPriceData!E$15,CalculationsAndCharts!$A2604+$A$11,IF($C$7,8,0),1,1)</f>
        <v>79.349999999999994</v>
      </c>
      <c r="G2604" s="4">
        <f ca="1">OFFSET(InputPriceData!F$15,CalculationsAndCharts!$A2604+$A$11,IF($C$7,8,0),1,1)</f>
        <v>79.45</v>
      </c>
      <c r="H2604" s="138"/>
      <c r="I2604" s="138"/>
      <c r="O2604" s="246">
        <f t="shared" ca="1" si="400"/>
        <v>-2.0067555566579252</v>
      </c>
      <c r="P2604" s="246">
        <f t="shared" ca="1" si="401"/>
        <v>-1.3671060495418736</v>
      </c>
      <c r="Q2604" s="246">
        <f t="shared" ca="1" si="403"/>
        <v>6.0436634005031378</v>
      </c>
      <c r="R2604" s="4">
        <f t="shared" ca="1" si="404"/>
        <v>-0.22620486267121717</v>
      </c>
      <c r="S2604" s="4">
        <f t="shared" ca="1" si="402"/>
        <v>0.84603455452885679</v>
      </c>
      <c r="W2604" s="246">
        <f t="shared" ca="1" si="405"/>
        <v>-2.0067555566579252</v>
      </c>
      <c r="X2604" s="246">
        <f t="shared" ca="1" si="406"/>
        <v>-1.3671060495418736</v>
      </c>
      <c r="Y2604" s="246">
        <f t="shared" ca="1" si="407"/>
        <v>6.0436634005031378</v>
      </c>
      <c r="Z2604" s="4">
        <f t="shared" ca="1" si="408"/>
        <v>-0.22620486267121717</v>
      </c>
      <c r="AA2604" s="4">
        <f t="shared" ca="1" si="409"/>
        <v>0.19108486784450876</v>
      </c>
    </row>
    <row r="2605" spans="1:27" x14ac:dyDescent="0.25">
      <c r="A2605">
        <v>2573</v>
      </c>
      <c r="B2605" s="176">
        <f ca="1">OFFSET(InputPriceData!B$15,CalculationsAndCharts!$A2605+$A$11,0,1,1)</f>
        <v>37825</v>
      </c>
      <c r="C2605" s="3">
        <f ca="1">OFFSET(InputPriceData!G$15,CalculationsAndCharts!$A2605+$A$11,IF($C$7,8,0),1,1)</f>
        <v>37275400</v>
      </c>
      <c r="D2605" s="4">
        <f ca="1">OFFSET(InputPriceData!C$15,CalculationsAndCharts!$A2605+$A$11,IF($C$7,8,0),1,1)</f>
        <v>80.040000000000006</v>
      </c>
      <c r="E2605" s="4">
        <f ca="1">OFFSET(InputPriceData!D$15,CalculationsAndCharts!$A2605+$A$11,IF($C$7,8,0),1,1)</f>
        <v>80.23</v>
      </c>
      <c r="F2605" s="4">
        <f ca="1">OFFSET(InputPriceData!E$15,CalculationsAndCharts!$A2605+$A$11,IF($C$7,8,0),1,1)</f>
        <v>79.290000000000006</v>
      </c>
      <c r="G2605" s="4">
        <f ca="1">OFFSET(InputPriceData!F$15,CalculationsAndCharts!$A2605+$A$11,IF($C$7,8,0),1,1)</f>
        <v>80.06</v>
      </c>
      <c r="H2605" s="138"/>
      <c r="I2605" s="138"/>
      <c r="O2605" s="246">
        <f t="shared" ca="1" si="400"/>
        <v>-1.4367887078974744</v>
      </c>
      <c r="P2605" s="246">
        <f t="shared" ca="1" si="401"/>
        <v>-1.2281749012748986</v>
      </c>
      <c r="Q2605" s="246">
        <f t="shared" ca="1" si="403"/>
        <v>6.0985503536863144</v>
      </c>
      <c r="R2605" s="4">
        <f t="shared" ca="1" si="404"/>
        <v>-0.20138800699292728</v>
      </c>
      <c r="S2605" s="4">
        <f t="shared" ca="1" si="402"/>
        <v>0.85326572917817667</v>
      </c>
      <c r="W2605" s="246">
        <f t="shared" ca="1" si="405"/>
        <v>-1.4367887078974744</v>
      </c>
      <c r="X2605" s="246">
        <f t="shared" ca="1" si="406"/>
        <v>-1.2281749012748986</v>
      </c>
      <c r="Y2605" s="246">
        <f t="shared" ca="1" si="407"/>
        <v>6.0985503536863144</v>
      </c>
      <c r="Z2605" s="4">
        <f t="shared" ca="1" si="408"/>
        <v>-0.20138800699292728</v>
      </c>
      <c r="AA2605" s="4">
        <f t="shared" ca="1" si="409"/>
        <v>0.21601296087736632</v>
      </c>
    </row>
    <row r="2606" spans="1:27" x14ac:dyDescent="0.25">
      <c r="A2606">
        <v>2574</v>
      </c>
      <c r="B2606" s="176">
        <f ca="1">OFFSET(InputPriceData!B$15,CalculationsAndCharts!$A2606+$A$11,0,1,1)</f>
        <v>37824</v>
      </c>
      <c r="C2606" s="3">
        <f ca="1">OFFSET(InputPriceData!G$15,CalculationsAndCharts!$A2606+$A$11,IF($C$7,8,0),1,1)</f>
        <v>49968300</v>
      </c>
      <c r="D2606" s="4">
        <f ca="1">OFFSET(InputPriceData!C$15,CalculationsAndCharts!$A2606+$A$11,IF($C$7,8,0),1,1)</f>
        <v>79.61</v>
      </c>
      <c r="E2606" s="4">
        <f ca="1">OFFSET(InputPriceData!D$15,CalculationsAndCharts!$A2606+$A$11,IF($C$7,8,0),1,1)</f>
        <v>80.19</v>
      </c>
      <c r="F2606" s="4">
        <f ca="1">OFFSET(InputPriceData!E$15,CalculationsAndCharts!$A2606+$A$11,IF($C$7,8,0),1,1)</f>
        <v>78.989999999999995</v>
      </c>
      <c r="G2606" s="4">
        <f ca="1">OFFSET(InputPriceData!F$15,CalculationsAndCharts!$A2606+$A$11,IF($C$7,8,0),1,1)</f>
        <v>80</v>
      </c>
      <c r="H2606" s="138"/>
      <c r="I2606" s="138"/>
      <c r="O2606" s="246">
        <f t="shared" ca="1" si="400"/>
        <v>-1.5116711295926955</v>
      </c>
      <c r="P2606" s="246">
        <f t="shared" ca="1" si="401"/>
        <v>-1.072357291133228</v>
      </c>
      <c r="Q2606" s="246">
        <f t="shared" ca="1" si="403"/>
        <v>6.1539357756673203</v>
      </c>
      <c r="R2606" s="4">
        <f t="shared" ca="1" si="404"/>
        <v>-0.17425552203084924</v>
      </c>
      <c r="S2606" s="4">
        <f t="shared" ca="1" si="402"/>
        <v>0.86073324714933452</v>
      </c>
      <c r="W2606" s="246">
        <f t="shared" ca="1" si="405"/>
        <v>-1.5116711295926955</v>
      </c>
      <c r="X2606" s="246">
        <f t="shared" ca="1" si="406"/>
        <v>-1.072357291133228</v>
      </c>
      <c r="Y2606" s="246">
        <f t="shared" ca="1" si="407"/>
        <v>6.1539357756673203</v>
      </c>
      <c r="Z2606" s="4">
        <f t="shared" ca="1" si="408"/>
        <v>-0.17425552203084924</v>
      </c>
      <c r="AA2606" s="4">
        <f t="shared" ca="1" si="409"/>
        <v>0.24265829727592403</v>
      </c>
    </row>
    <row r="2607" spans="1:27" x14ac:dyDescent="0.25">
      <c r="A2607">
        <v>2575</v>
      </c>
      <c r="B2607" s="176">
        <f ca="1">OFFSET(InputPriceData!B$15,CalculationsAndCharts!$A2607+$A$11,0,1,1)</f>
        <v>37823</v>
      </c>
      <c r="C2607" s="3">
        <f ca="1">OFFSET(InputPriceData!G$15,CalculationsAndCharts!$A2607+$A$11,IF($C$7,8,0),1,1)</f>
        <v>34786000</v>
      </c>
      <c r="D2607" s="4">
        <f ca="1">OFFSET(InputPriceData!C$15,CalculationsAndCharts!$A2607+$A$11,IF($C$7,8,0),1,1)</f>
        <v>80.22</v>
      </c>
      <c r="E2607" s="4">
        <f ca="1">OFFSET(InputPriceData!D$15,CalculationsAndCharts!$A2607+$A$11,IF($C$7,8,0),1,1)</f>
        <v>80.260000000000005</v>
      </c>
      <c r="F2607" s="4">
        <f ca="1">OFFSET(InputPriceData!E$15,CalculationsAndCharts!$A2607+$A$11,IF($C$7,8,0),1,1)</f>
        <v>78.930000000000007</v>
      </c>
      <c r="G2607" s="4">
        <f ca="1">OFFSET(InputPriceData!F$15,CalculationsAndCharts!$A2607+$A$11,IF($C$7,8,0),1,1)</f>
        <v>79.28</v>
      </c>
      <c r="H2607" s="138"/>
      <c r="I2607" s="138"/>
      <c r="O2607" s="246">
        <f t="shared" ca="1" si="400"/>
        <v>-2.2807224774167709</v>
      </c>
      <c r="P2607" s="246">
        <f t="shared" ca="1" si="401"/>
        <v>-0.87890800974412853</v>
      </c>
      <c r="Q2607" s="246">
        <f t="shared" ca="1" si="403"/>
        <v>6.2098241934079921</v>
      </c>
      <c r="R2607" s="4">
        <f t="shared" ca="1" si="404"/>
        <v>-0.14153508736642317</v>
      </c>
      <c r="S2607" s="4">
        <f t="shared" ca="1" si="402"/>
        <v>0.86918278832872442</v>
      </c>
      <c r="W2607" s="246">
        <f t="shared" ca="1" si="405"/>
        <v>-2.2807224774167709</v>
      </c>
      <c r="X2607" s="246">
        <f t="shared" ca="1" si="406"/>
        <v>-0.87890800974412853</v>
      </c>
      <c r="Y2607" s="246">
        <f t="shared" ca="1" si="407"/>
        <v>6.2098241934079921</v>
      </c>
      <c r="Z2607" s="4">
        <f t="shared" ca="1" si="408"/>
        <v>-0.14153508736642317</v>
      </c>
      <c r="AA2607" s="4">
        <f t="shared" ca="1" si="409"/>
        <v>0.27397578743811196</v>
      </c>
    </row>
    <row r="2608" spans="1:27" x14ac:dyDescent="0.25">
      <c r="A2608">
        <v>2576</v>
      </c>
      <c r="B2608" s="176">
        <f ca="1">OFFSET(InputPriceData!B$15,CalculationsAndCharts!$A2608+$A$11,0,1,1)</f>
        <v>37820</v>
      </c>
      <c r="C2608" s="3">
        <f ca="1">OFFSET(InputPriceData!G$15,CalculationsAndCharts!$A2608+$A$11,IF($C$7,8,0),1,1)</f>
        <v>35698100</v>
      </c>
      <c r="D2608" s="4">
        <f ca="1">OFFSET(InputPriceData!C$15,CalculationsAndCharts!$A2608+$A$11,IF($C$7,8,0),1,1)</f>
        <v>79.87</v>
      </c>
      <c r="E2608" s="4">
        <f ca="1">OFFSET(InputPriceData!D$15,CalculationsAndCharts!$A2608+$A$11,IF($C$7,8,0),1,1)</f>
        <v>80.5</v>
      </c>
      <c r="F2608" s="4">
        <f ca="1">OFFSET(InputPriceData!E$15,CalculationsAndCharts!$A2608+$A$11,IF($C$7,8,0),1,1)</f>
        <v>79.42</v>
      </c>
      <c r="G2608" s="4">
        <f ca="1">OFFSET(InputPriceData!F$15,CalculationsAndCharts!$A2608+$A$11,IF($C$7,8,0),1,1)</f>
        <v>80.27</v>
      </c>
      <c r="H2608" s="138"/>
      <c r="I2608" s="138"/>
      <c r="O2608" s="246">
        <f t="shared" ca="1" si="400"/>
        <v>-1.3279592283806139</v>
      </c>
      <c r="P2608" s="246">
        <f t="shared" ca="1" si="401"/>
        <v>-0.70260368213459679</v>
      </c>
      <c r="Q2608" s="246">
        <f t="shared" ca="1" si="403"/>
        <v>6.2662201749828377</v>
      </c>
      <c r="R2608" s="4">
        <f t="shared" ca="1" si="404"/>
        <v>-0.11212559765130199</v>
      </c>
      <c r="S2608" s="4">
        <f t="shared" ca="1" si="402"/>
        <v>0.87630500223953833</v>
      </c>
      <c r="W2608" s="246">
        <f t="shared" ca="1" si="405"/>
        <v>-1.3279592283806139</v>
      </c>
      <c r="X2608" s="246">
        <f t="shared" ca="1" si="406"/>
        <v>-0.70260368213459679</v>
      </c>
      <c r="Y2608" s="246">
        <f t="shared" ca="1" si="407"/>
        <v>6.2662201749828377</v>
      </c>
      <c r="Z2608" s="4">
        <f t="shared" ca="1" si="408"/>
        <v>-0.11212559765130199</v>
      </c>
      <c r="AA2608" s="4">
        <f t="shared" ca="1" si="409"/>
        <v>0.30139190116694015</v>
      </c>
    </row>
    <row r="2609" spans="1:27" x14ac:dyDescent="0.25">
      <c r="A2609">
        <v>2577</v>
      </c>
      <c r="B2609" s="176">
        <f ca="1">OFFSET(InputPriceData!B$15,CalculationsAndCharts!$A2609+$A$11,0,1,1)</f>
        <v>37819</v>
      </c>
      <c r="C2609" s="3">
        <f ca="1">OFFSET(InputPriceData!G$15,CalculationsAndCharts!$A2609+$A$11,IF($C$7,8,0),1,1)</f>
        <v>52253500</v>
      </c>
      <c r="D2609" s="4">
        <f ca="1">OFFSET(InputPriceData!C$15,CalculationsAndCharts!$A2609+$A$11,IF($C$7,8,0),1,1)</f>
        <v>79.98</v>
      </c>
      <c r="E2609" s="4">
        <f ca="1">OFFSET(InputPriceData!D$15,CalculationsAndCharts!$A2609+$A$11,IF($C$7,8,0),1,1)</f>
        <v>80.569999999999993</v>
      </c>
      <c r="F2609" s="4">
        <f ca="1">OFFSET(InputPriceData!E$15,CalculationsAndCharts!$A2609+$A$11,IF($C$7,8,0),1,1)</f>
        <v>79.19</v>
      </c>
      <c r="G2609" s="4">
        <f ca="1">OFFSET(InputPriceData!F$15,CalculationsAndCharts!$A2609+$A$11,IF($C$7,8,0),1,1)</f>
        <v>79.459999999999994</v>
      </c>
      <c r="H2609" s="138"/>
      <c r="I2609" s="138"/>
      <c r="O2609" s="246">
        <f t="shared" ca="1" si="400"/>
        <v>-2.16662110737157</v>
      </c>
      <c r="P2609" s="246">
        <f t="shared" ca="1" si="401"/>
        <v>-0.56343760968547363</v>
      </c>
      <c r="Q2609" s="246">
        <f t="shared" ca="1" si="403"/>
        <v>6.323128329952409</v>
      </c>
      <c r="R2609" s="4">
        <f t="shared" ca="1" si="404"/>
        <v>-8.9107413337871366E-2</v>
      </c>
      <c r="S2609" s="4">
        <f t="shared" ca="1" si="402"/>
        <v>0.88159344718714605</v>
      </c>
      <c r="W2609" s="246">
        <f t="shared" ca="1" si="405"/>
        <v>-2.16662110737157</v>
      </c>
      <c r="X2609" s="246">
        <f t="shared" ca="1" si="406"/>
        <v>-0.56343760968547363</v>
      </c>
      <c r="Y2609" s="246">
        <f t="shared" ca="1" si="407"/>
        <v>6.323128329952409</v>
      </c>
      <c r="Z2609" s="4">
        <f t="shared" ca="1" si="408"/>
        <v>-8.9107413337871366E-2</v>
      </c>
      <c r="AA2609" s="4">
        <f t="shared" ca="1" si="409"/>
        <v>0.32238328283691625</v>
      </c>
    </row>
    <row r="2610" spans="1:27" x14ac:dyDescent="0.25">
      <c r="A2610">
        <v>2578</v>
      </c>
      <c r="B2610" s="176">
        <f ca="1">OFFSET(InputPriceData!B$15,CalculationsAndCharts!$A2610+$A$11,0,1,1)</f>
        <v>37818</v>
      </c>
      <c r="C2610" s="3">
        <f ca="1">OFFSET(InputPriceData!G$15,CalculationsAndCharts!$A2610+$A$11,IF($C$7,8,0),1,1)</f>
        <v>39894200</v>
      </c>
      <c r="D2610" s="4">
        <f ca="1">OFFSET(InputPriceData!C$15,CalculationsAndCharts!$A2610+$A$11,IF($C$7,8,0),1,1)</f>
        <v>81.33</v>
      </c>
      <c r="E2610" s="4">
        <f ca="1">OFFSET(InputPriceData!D$15,CalculationsAndCharts!$A2610+$A$11,IF($C$7,8,0),1,1)</f>
        <v>81.38</v>
      </c>
      <c r="F2610" s="4">
        <f ca="1">OFFSET(InputPriceData!E$15,CalculationsAndCharts!$A2610+$A$11,IF($C$7,8,0),1,1)</f>
        <v>80.05</v>
      </c>
      <c r="G2610" s="4">
        <f ca="1">OFFSET(InputPriceData!F$15,CalculationsAndCharts!$A2610+$A$11,IF($C$7,8,0),1,1)</f>
        <v>80.61</v>
      </c>
      <c r="H2610" s="138"/>
      <c r="I2610" s="138"/>
      <c r="O2610" s="246">
        <f t="shared" ca="1" si="400"/>
        <v>-1.0286849881331666</v>
      </c>
      <c r="P2610" s="246">
        <f t="shared" ca="1" si="401"/>
        <v>-0.49229740421596829</v>
      </c>
      <c r="Q2610" s="246">
        <f t="shared" ca="1" si="403"/>
        <v>6.38055330974007</v>
      </c>
      <c r="R2610" s="4">
        <f t="shared" ca="1" si="404"/>
        <v>-7.7155911144016986E-2</v>
      </c>
      <c r="S2610" s="4">
        <f t="shared" ca="1" si="402"/>
        <v>0.884246444980477</v>
      </c>
      <c r="W2610" s="246">
        <f t="shared" ca="1" si="405"/>
        <v>-1.0286849881331666</v>
      </c>
      <c r="X2610" s="246">
        <f t="shared" ca="1" si="406"/>
        <v>-0.49229740421596829</v>
      </c>
      <c r="Y2610" s="246">
        <f t="shared" ca="1" si="407"/>
        <v>6.38055330974007</v>
      </c>
      <c r="Z2610" s="4">
        <f t="shared" ca="1" si="408"/>
        <v>-7.7155911144016986E-2</v>
      </c>
      <c r="AA2610" s="4">
        <f t="shared" ca="1" si="409"/>
        <v>0.33312511764678115</v>
      </c>
    </row>
    <row r="2611" spans="1:27" x14ac:dyDescent="0.25">
      <c r="A2611">
        <v>2579</v>
      </c>
      <c r="B2611" s="176">
        <f ca="1">OFFSET(InputPriceData!B$15,CalculationsAndCharts!$A2611+$A$11,0,1,1)</f>
        <v>37817</v>
      </c>
      <c r="C2611" s="3">
        <f ca="1">OFFSET(InputPriceData!G$15,CalculationsAndCharts!$A2611+$A$11,IF($C$7,8,0),1,1)</f>
        <v>42573600</v>
      </c>
      <c r="D2611" s="4">
        <f ca="1">OFFSET(InputPriceData!C$15,CalculationsAndCharts!$A2611+$A$11,IF($C$7,8,0),1,1)</f>
        <v>81.78</v>
      </c>
      <c r="E2611" s="4">
        <f ca="1">OFFSET(InputPriceData!D$15,CalculationsAndCharts!$A2611+$A$11,IF($C$7,8,0),1,1)</f>
        <v>81.849999999999994</v>
      </c>
      <c r="F2611" s="4">
        <f ca="1">OFFSET(InputPriceData!E$15,CalculationsAndCharts!$A2611+$A$11,IF($C$7,8,0),1,1)</f>
        <v>80.63</v>
      </c>
      <c r="G2611" s="4">
        <f ca="1">OFFSET(InputPriceData!F$15,CalculationsAndCharts!$A2611+$A$11,IF($C$7,8,0),1,1)</f>
        <v>81.08</v>
      </c>
      <c r="H2611" s="138"/>
      <c r="I2611" s="138"/>
      <c r="O2611" s="246">
        <f t="shared" ca="1" si="400"/>
        <v>-0.49411189048976389</v>
      </c>
      <c r="P2611" s="246">
        <f t="shared" ca="1" si="401"/>
        <v>-0.51755691293779349</v>
      </c>
      <c r="Q2611" s="246">
        <f t="shared" ca="1" si="403"/>
        <v>6.43849980801218</v>
      </c>
      <c r="R2611" s="4">
        <f t="shared" ca="1" si="404"/>
        <v>-8.0384705812018009E-2</v>
      </c>
      <c r="S2611" s="4">
        <f t="shared" ca="1" si="402"/>
        <v>0.88353578168457747</v>
      </c>
      <c r="W2611" s="246">
        <f t="shared" ca="1" si="405"/>
        <v>-0.49411189048976389</v>
      </c>
      <c r="X2611" s="246">
        <f t="shared" ca="1" si="406"/>
        <v>-0.51755691293779349</v>
      </c>
      <c r="Y2611" s="246">
        <f t="shared" ca="1" si="407"/>
        <v>6.43849980801218</v>
      </c>
      <c r="Z2611" s="4">
        <f t="shared" ca="1" si="408"/>
        <v>-8.0384705812018009E-2</v>
      </c>
      <c r="AA2611" s="4">
        <f t="shared" ca="1" si="409"/>
        <v>0.33023358605365016</v>
      </c>
    </row>
    <row r="2612" spans="1:27" x14ac:dyDescent="0.25">
      <c r="A2612">
        <v>2580</v>
      </c>
      <c r="B2612" s="176">
        <f ca="1">OFFSET(InputPriceData!B$15,CalculationsAndCharts!$A2612+$A$11,0,1,1)</f>
        <v>37816</v>
      </c>
      <c r="C2612" s="3">
        <f ca="1">OFFSET(InputPriceData!G$15,CalculationsAndCharts!$A2612+$A$11,IF($C$7,8,0),1,1)</f>
        <v>42114900</v>
      </c>
      <c r="D2612" s="4">
        <f ca="1">OFFSET(InputPriceData!C$15,CalculationsAndCharts!$A2612+$A$11,IF($C$7,8,0),1,1)</f>
        <v>81.64</v>
      </c>
      <c r="E2612" s="4">
        <f ca="1">OFFSET(InputPriceData!D$15,CalculationsAndCharts!$A2612+$A$11,IF($C$7,8,0),1,1)</f>
        <v>82.2</v>
      </c>
      <c r="F2612" s="4">
        <f ca="1">OFFSET(InputPriceData!E$15,CalculationsAndCharts!$A2612+$A$11,IF($C$7,8,0),1,1)</f>
        <v>81.03</v>
      </c>
      <c r="G2612" s="4">
        <f ca="1">OFFSET(InputPriceData!F$15,CalculationsAndCharts!$A2612+$A$11,IF($C$7,8,0),1,1)</f>
        <v>81.260000000000005</v>
      </c>
      <c r="H2612" s="138"/>
      <c r="I2612" s="138"/>
      <c r="O2612" s="246">
        <f t="shared" ca="1" si="400"/>
        <v>-0.21216107208682344</v>
      </c>
      <c r="P2612" s="246">
        <f t="shared" ca="1" si="401"/>
        <v>-0.58698620859009987</v>
      </c>
      <c r="Q2612" s="246">
        <f t="shared" ca="1" si="403"/>
        <v>6.4969725610617353</v>
      </c>
      <c r="R2612" s="4">
        <f t="shared" ca="1" si="404"/>
        <v>-9.0347650859429612E-2</v>
      </c>
      <c r="S2612" s="4">
        <f t="shared" ca="1" si="402"/>
        <v>0.88131458099557147</v>
      </c>
      <c r="W2612" s="246">
        <f t="shared" ca="1" si="405"/>
        <v>-0.21216107208682344</v>
      </c>
      <c r="X2612" s="246">
        <f t="shared" ca="1" si="406"/>
        <v>-0.58698620859009987</v>
      </c>
      <c r="Y2612" s="246">
        <f t="shared" ca="1" si="407"/>
        <v>6.4969725610617353</v>
      </c>
      <c r="Z2612" s="4">
        <f t="shared" ca="1" si="408"/>
        <v>-9.0347650859429612E-2</v>
      </c>
      <c r="AA2612" s="4">
        <f t="shared" ca="1" si="409"/>
        <v>0.32126247303995054</v>
      </c>
    </row>
    <row r="2613" spans="1:27" x14ac:dyDescent="0.25">
      <c r="A2613">
        <v>2581</v>
      </c>
      <c r="B2613" s="176">
        <f ca="1">OFFSET(InputPriceData!B$15,CalculationsAndCharts!$A2613+$A$11,0,1,1)</f>
        <v>37813</v>
      </c>
      <c r="C2613" s="3">
        <f ca="1">OFFSET(InputPriceData!G$15,CalculationsAndCharts!$A2613+$A$11,IF($C$7,8,0),1,1)</f>
        <v>39976300</v>
      </c>
      <c r="D2613" s="4">
        <f ca="1">OFFSET(InputPriceData!C$15,CalculationsAndCharts!$A2613+$A$11,IF($C$7,8,0),1,1)</f>
        <v>80.17</v>
      </c>
      <c r="E2613" s="4">
        <f ca="1">OFFSET(InputPriceData!D$15,CalculationsAndCharts!$A2613+$A$11,IF($C$7,8,0),1,1)</f>
        <v>81.03</v>
      </c>
      <c r="F2613" s="4">
        <f ca="1">OFFSET(InputPriceData!E$15,CalculationsAndCharts!$A2613+$A$11,IF($C$7,8,0),1,1)</f>
        <v>80.17</v>
      </c>
      <c r="G2613" s="4">
        <f ca="1">OFFSET(InputPriceData!F$15,CalculationsAndCharts!$A2613+$A$11,IF($C$7,8,0),1,1)</f>
        <v>80.86</v>
      </c>
      <c r="H2613" s="138"/>
      <c r="I2613" s="138"/>
      <c r="O2613" s="246">
        <f t="shared" ca="1" si="400"/>
        <v>-0.51022093748244834</v>
      </c>
      <c r="P2613" s="246">
        <f t="shared" ca="1" si="401"/>
        <v>-0.66643382847688215</v>
      </c>
      <c r="Q2613" s="246">
        <f t="shared" ca="1" si="403"/>
        <v>6.5559763481954949</v>
      </c>
      <c r="R2613" s="4">
        <f t="shared" ca="1" si="404"/>
        <v>-0.10165287259773524</v>
      </c>
      <c r="S2613" s="4">
        <f t="shared" ca="1" si="402"/>
        <v>0.87874102160645284</v>
      </c>
      <c r="W2613" s="246">
        <f t="shared" ca="1" si="405"/>
        <v>-0.51022093748244834</v>
      </c>
      <c r="X2613" s="246">
        <f t="shared" ca="1" si="406"/>
        <v>-0.66643382847688215</v>
      </c>
      <c r="Y2613" s="246">
        <f t="shared" ca="1" si="407"/>
        <v>6.5559763481954949</v>
      </c>
      <c r="Z2613" s="4">
        <f t="shared" ca="1" si="408"/>
        <v>-0.10165287259773524</v>
      </c>
      <c r="AA2613" s="4">
        <f t="shared" ca="1" si="409"/>
        <v>0.31099243724303494</v>
      </c>
    </row>
    <row r="2614" spans="1:27" x14ac:dyDescent="0.25">
      <c r="A2614">
        <v>2582</v>
      </c>
      <c r="B2614" s="176">
        <f ca="1">OFFSET(InputPriceData!B$15,CalculationsAndCharts!$A2614+$A$11,0,1,1)</f>
        <v>37812</v>
      </c>
      <c r="C2614" s="3">
        <f ca="1">OFFSET(InputPriceData!G$15,CalculationsAndCharts!$A2614+$A$11,IF($C$7,8,0),1,1)</f>
        <v>49777700</v>
      </c>
      <c r="D2614" s="4">
        <f ca="1">OFFSET(InputPriceData!C$15,CalculationsAndCharts!$A2614+$A$11,IF($C$7,8,0),1,1)</f>
        <v>80.540000000000006</v>
      </c>
      <c r="E2614" s="4">
        <f ca="1">OFFSET(InputPriceData!D$15,CalculationsAndCharts!$A2614+$A$11,IF($C$7,8,0),1,1)</f>
        <v>80.7</v>
      </c>
      <c r="F2614" s="4">
        <f ca="1">OFFSET(InputPriceData!E$15,CalculationsAndCharts!$A2614+$A$11,IF($C$7,8,0),1,1)</f>
        <v>79.56</v>
      </c>
      <c r="G2614" s="4">
        <f ca="1">OFFSET(InputPriceData!F$15,CalculationsAndCharts!$A2614+$A$11,IF($C$7,8,0),1,1)</f>
        <v>80.099999999999994</v>
      </c>
      <c r="H2614" s="138"/>
      <c r="I2614" s="138"/>
      <c r="O2614" s="246">
        <f t="shared" ca="1" si="400"/>
        <v>-1.2114735472187705</v>
      </c>
      <c r="P2614" s="246">
        <f t="shared" ca="1" si="401"/>
        <v>-0.75270669858299344</v>
      </c>
      <c r="Q2614" s="246">
        <f t="shared" ca="1" si="403"/>
        <v>6.6155159921246165</v>
      </c>
      <c r="R2614" s="4">
        <f t="shared" ca="1" si="404"/>
        <v>-0.11377898556651463</v>
      </c>
      <c r="S2614" s="4">
        <f t="shared" ca="1" si="402"/>
        <v>0.87591573814898849</v>
      </c>
      <c r="W2614" s="246">
        <f t="shared" ca="1" si="405"/>
        <v>-1.2114735472187705</v>
      </c>
      <c r="X2614" s="246">
        <f t="shared" ca="1" si="406"/>
        <v>-0.75270669858299344</v>
      </c>
      <c r="Y2614" s="246">
        <f t="shared" ca="1" si="407"/>
        <v>6.6155159921246165</v>
      </c>
      <c r="Z2614" s="4">
        <f t="shared" ca="1" si="408"/>
        <v>-0.11377898556651463</v>
      </c>
      <c r="AA2614" s="4">
        <f t="shared" ca="1" si="409"/>
        <v>0.29986850830479062</v>
      </c>
    </row>
    <row r="2615" spans="1:27" x14ac:dyDescent="0.25">
      <c r="A2615">
        <v>2583</v>
      </c>
      <c r="B2615" s="176">
        <f ca="1">OFFSET(InputPriceData!B$15,CalculationsAndCharts!$A2615+$A$11,0,1,1)</f>
        <v>37811</v>
      </c>
      <c r="C2615" s="3">
        <f ca="1">OFFSET(InputPriceData!G$15,CalculationsAndCharts!$A2615+$A$11,IF($C$7,8,0),1,1)</f>
        <v>36528500</v>
      </c>
      <c r="D2615" s="4">
        <f ca="1">OFFSET(InputPriceData!C$15,CalculationsAndCharts!$A2615+$A$11,IF($C$7,8,0),1,1)</f>
        <v>81.41</v>
      </c>
      <c r="E2615" s="4">
        <f ca="1">OFFSET(InputPriceData!D$15,CalculationsAndCharts!$A2615+$A$11,IF($C$7,8,0),1,1)</f>
        <v>81.8</v>
      </c>
      <c r="F2615" s="4">
        <f ca="1">OFFSET(InputPriceData!E$15,CalculationsAndCharts!$A2615+$A$11,IF($C$7,8,0),1,1)</f>
        <v>80.7</v>
      </c>
      <c r="G2615" s="4">
        <f ca="1">OFFSET(InputPriceData!F$15,CalculationsAndCharts!$A2615+$A$11,IF($C$7,8,0),1,1)</f>
        <v>81.14</v>
      </c>
      <c r="H2615" s="138"/>
      <c r="I2615" s="138"/>
      <c r="O2615" s="246">
        <f t="shared" ca="1" si="400"/>
        <v>-9.2681899738259799E-2</v>
      </c>
      <c r="P2615" s="246">
        <f t="shared" ca="1" si="401"/>
        <v>-0.90055339114486765</v>
      </c>
      <c r="Q2615" s="246">
        <f t="shared" ca="1" si="403"/>
        <v>6.6755963593588463</v>
      </c>
      <c r="R2615" s="4">
        <f t="shared" ca="1" si="404"/>
        <v>-0.13490231324162336</v>
      </c>
      <c r="S2615" s="4">
        <f t="shared" ca="1" si="402"/>
        <v>0.87082655134633835</v>
      </c>
      <c r="W2615" s="246">
        <f t="shared" ca="1" si="405"/>
        <v>-9.2681899738259799E-2</v>
      </c>
      <c r="X2615" s="246">
        <f t="shared" ca="1" si="406"/>
        <v>-0.90055339114486765</v>
      </c>
      <c r="Y2615" s="246">
        <f t="shared" ca="1" si="407"/>
        <v>6.6755963593588463</v>
      </c>
      <c r="Z2615" s="4">
        <f t="shared" ca="1" si="408"/>
        <v>-0.13490231324162336</v>
      </c>
      <c r="AA2615" s="4">
        <f t="shared" ca="1" si="409"/>
        <v>0.28021853837433014</v>
      </c>
    </row>
    <row r="2616" spans="1:27" x14ac:dyDescent="0.25">
      <c r="A2616">
        <v>2584</v>
      </c>
      <c r="B2616" s="176">
        <f ca="1">OFFSET(InputPriceData!B$15,CalculationsAndCharts!$A2616+$A$11,0,1,1)</f>
        <v>37810</v>
      </c>
      <c r="C2616" s="3">
        <f ca="1">OFFSET(InputPriceData!G$15,CalculationsAndCharts!$A2616+$A$11,IF($C$7,8,0),1,1)</f>
        <v>30952500</v>
      </c>
      <c r="D2616" s="4">
        <f ca="1">OFFSET(InputPriceData!C$15,CalculationsAndCharts!$A2616+$A$11,IF($C$7,8,0),1,1)</f>
        <v>81.08</v>
      </c>
      <c r="E2616" s="4">
        <f ca="1">OFFSET(InputPriceData!D$15,CalculationsAndCharts!$A2616+$A$11,IF($C$7,8,0),1,1)</f>
        <v>81.709999999999994</v>
      </c>
      <c r="F2616" s="4">
        <f ca="1">OFFSET(InputPriceData!E$15,CalculationsAndCharts!$A2616+$A$11,IF($C$7,8,0),1,1)</f>
        <v>80.81</v>
      </c>
      <c r="G2616" s="4">
        <f ca="1">OFFSET(InputPriceData!F$15,CalculationsAndCharts!$A2616+$A$11,IF($C$7,8,0),1,1)</f>
        <v>81.599999999999994</v>
      </c>
      <c r="H2616" s="138"/>
      <c r="I2616" s="138"/>
      <c r="O2616" s="246">
        <f t="shared" ca="1" si="400"/>
        <v>0.5236303403583733</v>
      </c>
      <c r="P2616" s="246">
        <f t="shared" ca="1" si="401"/>
        <v>-1.1004732739209993</v>
      </c>
      <c r="Q2616" s="246">
        <f t="shared" ca="1" si="403"/>
        <v>6.7362223606042848</v>
      </c>
      <c r="R2616" s="4">
        <f t="shared" ca="1" si="404"/>
        <v>-0.16336653023168304</v>
      </c>
      <c r="S2616" s="4">
        <f t="shared" ca="1" si="402"/>
        <v>0.86360993203086955</v>
      </c>
      <c r="W2616" s="246">
        <f t="shared" ca="1" si="405"/>
        <v>0.5236303403583733</v>
      </c>
      <c r="X2616" s="246">
        <f t="shared" ca="1" si="406"/>
        <v>-1.1004732739209993</v>
      </c>
      <c r="Y2616" s="246">
        <f t="shared" ca="1" si="407"/>
        <v>6.7362223606042848</v>
      </c>
      <c r="Z2616" s="4">
        <f t="shared" ca="1" si="408"/>
        <v>-0.16336653023168304</v>
      </c>
      <c r="AA2616" s="4">
        <f t="shared" ca="1" si="409"/>
        <v>0.25317777994485779</v>
      </c>
    </row>
    <row r="2617" spans="1:27" x14ac:dyDescent="0.25">
      <c r="A2617">
        <v>2585</v>
      </c>
      <c r="B2617" s="176">
        <f ca="1">OFFSET(InputPriceData!B$15,CalculationsAndCharts!$A2617+$A$11,0,1,1)</f>
        <v>37809</v>
      </c>
      <c r="C2617" s="3">
        <f ca="1">OFFSET(InputPriceData!G$15,CalculationsAndCharts!$A2617+$A$11,IF($C$7,8,0),1,1)</f>
        <v>31391100</v>
      </c>
      <c r="D2617" s="4">
        <f ca="1">OFFSET(InputPriceData!C$15,CalculationsAndCharts!$A2617+$A$11,IF($C$7,8,0),1,1)</f>
        <v>80.38</v>
      </c>
      <c r="E2617" s="4">
        <f ca="1">OFFSET(InputPriceData!D$15,CalculationsAndCharts!$A2617+$A$11,IF($C$7,8,0),1,1)</f>
        <v>81.39</v>
      </c>
      <c r="F2617" s="4">
        <f ca="1">OFFSET(InputPriceData!E$15,CalculationsAndCharts!$A2617+$A$11,IF($C$7,8,0),1,1)</f>
        <v>80.38</v>
      </c>
      <c r="G2617" s="4">
        <f ca="1">OFFSET(InputPriceData!F$15,CalculationsAndCharts!$A2617+$A$11,IF($C$7,8,0),1,1)</f>
        <v>81.23</v>
      </c>
      <c r="H2617" s="138"/>
      <c r="I2617" s="138"/>
      <c r="O2617" s="246">
        <f t="shared" ca="1" si="400"/>
        <v>0.32800030513461198</v>
      </c>
      <c r="P2617" s="246">
        <f t="shared" ca="1" si="401"/>
        <v>-1.2500704520739441</v>
      </c>
      <c r="Q2617" s="246">
        <f t="shared" ca="1" si="403"/>
        <v>6.7973989511647677</v>
      </c>
      <c r="R2617" s="4">
        <f t="shared" ca="1" si="404"/>
        <v>-0.18390423470138359</v>
      </c>
      <c r="S2617" s="4">
        <f t="shared" ca="1" si="402"/>
        <v>0.85812776165317017</v>
      </c>
      <c r="W2617" s="246">
        <f t="shared" ca="1" si="405"/>
        <v>0.32800030513461198</v>
      </c>
      <c r="X2617" s="246">
        <f t="shared" ca="1" si="406"/>
        <v>-1.2500704520739441</v>
      </c>
      <c r="Y2617" s="246">
        <f t="shared" ca="1" si="407"/>
        <v>6.7973989511647677</v>
      </c>
      <c r="Z2617" s="4">
        <f t="shared" ca="1" si="408"/>
        <v>-0.18390423470138359</v>
      </c>
      <c r="AA2617" s="4">
        <f t="shared" ca="1" si="409"/>
        <v>0.23325435042056109</v>
      </c>
    </row>
    <row r="2618" spans="1:27" x14ac:dyDescent="0.25">
      <c r="A2618">
        <v>2586</v>
      </c>
      <c r="B2618" s="176">
        <f ca="1">OFFSET(InputPriceData!B$15,CalculationsAndCharts!$A2618+$A$11,0,1,1)</f>
        <v>37805</v>
      </c>
      <c r="C2618" s="3">
        <f ca="1">OFFSET(InputPriceData!G$15,CalculationsAndCharts!$A2618+$A$11,IF($C$7,8,0),1,1)</f>
        <v>30792800</v>
      </c>
      <c r="D2618" s="4">
        <f ca="1">OFFSET(InputPriceData!C$15,CalculationsAndCharts!$A2618+$A$11,IF($C$7,8,0),1,1)</f>
        <v>79.92</v>
      </c>
      <c r="E2618" s="4">
        <f ca="1">OFFSET(InputPriceData!D$15,CalculationsAndCharts!$A2618+$A$11,IF($C$7,8,0),1,1)</f>
        <v>80.55</v>
      </c>
      <c r="F2618" s="4">
        <f ca="1">OFFSET(InputPriceData!E$15,CalculationsAndCharts!$A2618+$A$11,IF($C$7,8,0),1,1)</f>
        <v>78.97</v>
      </c>
      <c r="G2618" s="4">
        <f ca="1">OFFSET(InputPriceData!F$15,CalculationsAndCharts!$A2618+$A$11,IF($C$7,8,0),1,1)</f>
        <v>79.650000000000006</v>
      </c>
      <c r="H2618" s="138"/>
      <c r="I2618" s="138"/>
      <c r="O2618" s="246">
        <f t="shared" ca="1" si="400"/>
        <v>-1.1520948271554035</v>
      </c>
      <c r="P2618" s="246">
        <f t="shared" ca="1" si="401"/>
        <v>-1.276854088821767</v>
      </c>
      <c r="Q2618" s="246">
        <f t="shared" ca="1" si="403"/>
        <v>6.8591311313468895</v>
      </c>
      <c r="R2618" s="4">
        <f t="shared" ca="1" si="404"/>
        <v>-0.18615391138775886</v>
      </c>
      <c r="S2618" s="4">
        <f t="shared" ca="1" si="402"/>
        <v>0.85751245670339871</v>
      </c>
      <c r="W2618" s="246">
        <f t="shared" ca="1" si="405"/>
        <v>-1.1520948271554035</v>
      </c>
      <c r="X2618" s="246">
        <f t="shared" ca="1" si="406"/>
        <v>-1.276854088821767</v>
      </c>
      <c r="Y2618" s="246">
        <f t="shared" ca="1" si="407"/>
        <v>6.8591311313468895</v>
      </c>
      <c r="Z2618" s="4">
        <f t="shared" ca="1" si="408"/>
        <v>-0.18615391138775886</v>
      </c>
      <c r="AA2618" s="4">
        <f t="shared" ca="1" si="409"/>
        <v>0.23105046794674458</v>
      </c>
    </row>
    <row r="2619" spans="1:27" x14ac:dyDescent="0.25">
      <c r="A2619">
        <v>2587</v>
      </c>
      <c r="B2619" s="176">
        <f ca="1">OFFSET(InputPriceData!B$15,CalculationsAndCharts!$A2619+$A$11,0,1,1)</f>
        <v>37804</v>
      </c>
      <c r="C2619" s="3">
        <f ca="1">OFFSET(InputPriceData!G$15,CalculationsAndCharts!$A2619+$A$11,IF($C$7,8,0),1,1)</f>
        <v>34662100</v>
      </c>
      <c r="D2619" s="4">
        <f ca="1">OFFSET(InputPriceData!C$15,CalculationsAndCharts!$A2619+$A$11,IF($C$7,8,0),1,1)</f>
        <v>79.67</v>
      </c>
      <c r="E2619" s="4">
        <f ca="1">OFFSET(InputPriceData!D$15,CalculationsAndCharts!$A2619+$A$11,IF($C$7,8,0),1,1)</f>
        <v>80.5</v>
      </c>
      <c r="F2619" s="4">
        <f ca="1">OFFSET(InputPriceData!E$15,CalculationsAndCharts!$A2619+$A$11,IF($C$7,8,0),1,1)</f>
        <v>79.510000000000005</v>
      </c>
      <c r="G2619" s="4">
        <f ca="1">OFFSET(InputPriceData!F$15,CalculationsAndCharts!$A2619+$A$11,IF($C$7,8,0),1,1)</f>
        <v>80.48</v>
      </c>
      <c r="H2619" s="138"/>
      <c r="I2619" s="138"/>
      <c r="O2619" s="246">
        <f t="shared" ca="1" si="400"/>
        <v>-0.24662320912330671</v>
      </c>
      <c r="P2619" s="246">
        <f t="shared" ca="1" si="401"/>
        <v>-1.212067599917328</v>
      </c>
      <c r="Q2619" s="246">
        <f t="shared" ca="1" si="403"/>
        <v>6.9214239468687078</v>
      </c>
      <c r="R2619" s="4">
        <f t="shared" ca="1" si="404"/>
        <v>-0.17511824289648872</v>
      </c>
      <c r="S2619" s="4">
        <f t="shared" ca="1" si="402"/>
        <v>0.86050246952819087</v>
      </c>
      <c r="W2619" s="246">
        <f t="shared" ca="1" si="405"/>
        <v>-0.24662320912330671</v>
      </c>
      <c r="X2619" s="246">
        <f t="shared" ca="1" si="406"/>
        <v>-1.212067599917328</v>
      </c>
      <c r="Y2619" s="246">
        <f t="shared" ca="1" si="407"/>
        <v>6.9214239468687078</v>
      </c>
      <c r="Z2619" s="4">
        <f t="shared" ca="1" si="408"/>
        <v>-0.17511824289648872</v>
      </c>
      <c r="AA2619" s="4">
        <f t="shared" ca="1" si="409"/>
        <v>0.24182063928240763</v>
      </c>
    </row>
    <row r="2620" spans="1:27" x14ac:dyDescent="0.25">
      <c r="A2620">
        <v>2588</v>
      </c>
      <c r="B2620" s="176">
        <f ca="1">OFFSET(InputPriceData!B$15,CalculationsAndCharts!$A2620+$A$11,0,1,1)</f>
        <v>37803</v>
      </c>
      <c r="C2620" s="3">
        <f ca="1">OFFSET(InputPriceData!G$15,CalculationsAndCharts!$A2620+$A$11,IF($C$7,8,0),1,1)</f>
        <v>51322800</v>
      </c>
      <c r="D2620" s="4">
        <f ca="1">OFFSET(InputPriceData!C$15,CalculationsAndCharts!$A2620+$A$11,IF($C$7,8,0),1,1)</f>
        <v>78.45</v>
      </c>
      <c r="E2620" s="4">
        <f ca="1">OFFSET(InputPriceData!D$15,CalculationsAndCharts!$A2620+$A$11,IF($C$7,8,0),1,1)</f>
        <v>79.739999999999995</v>
      </c>
      <c r="F2620" s="4">
        <f ca="1">OFFSET(InputPriceData!E$15,CalculationsAndCharts!$A2620+$A$11,IF($C$7,8,0),1,1)</f>
        <v>77.790000000000006</v>
      </c>
      <c r="G2620" s="4">
        <f ca="1">OFFSET(InputPriceData!F$15,CalculationsAndCharts!$A2620+$A$11,IF($C$7,8,0),1,1)</f>
        <v>79.48</v>
      </c>
      <c r="H2620" s="138"/>
      <c r="I2620" s="138"/>
      <c r="O2620" s="246">
        <f t="shared" ca="1" si="400"/>
        <v>-1.1705833867302236</v>
      </c>
      <c r="P2620" s="246">
        <f t="shared" ca="1" si="401"/>
        <v>-1.0478788006318529</v>
      </c>
      <c r="Q2620" s="246">
        <f t="shared" ca="1" si="403"/>
        <v>6.9842824892721573</v>
      </c>
      <c r="R2620" s="4">
        <f t="shared" ca="1" si="404"/>
        <v>-0.15003385132852121</v>
      </c>
      <c r="S2620" s="4">
        <f t="shared" ca="1" si="402"/>
        <v>0.86704342680482471</v>
      </c>
      <c r="W2620" s="246">
        <f t="shared" ca="1" si="405"/>
        <v>-1.1705833867302236</v>
      </c>
      <c r="X2620" s="246">
        <f t="shared" ca="1" si="406"/>
        <v>-1.0478788006318529</v>
      </c>
      <c r="Y2620" s="246">
        <f t="shared" ca="1" si="407"/>
        <v>6.9842824892721573</v>
      </c>
      <c r="Z2620" s="4">
        <f t="shared" ca="1" si="408"/>
        <v>-0.15003385132852121</v>
      </c>
      <c r="AA2620" s="4">
        <f t="shared" ca="1" si="409"/>
        <v>0.26592526536264549</v>
      </c>
    </row>
    <row r="2621" spans="1:27" x14ac:dyDescent="0.25">
      <c r="A2621">
        <v>2589</v>
      </c>
      <c r="B2621" s="176">
        <f ca="1">OFFSET(InputPriceData!B$15,CalculationsAndCharts!$A2621+$A$11,0,1,1)</f>
        <v>37802</v>
      </c>
      <c r="C2621" s="3">
        <f ca="1">OFFSET(InputPriceData!G$15,CalculationsAndCharts!$A2621+$A$11,IF($C$7,8,0),1,1)</f>
        <v>33349000</v>
      </c>
      <c r="D2621" s="4">
        <f ca="1">OFFSET(InputPriceData!C$15,CalculationsAndCharts!$A2621+$A$11,IF($C$7,8,0),1,1)</f>
        <v>79.239999999999995</v>
      </c>
      <c r="E2621" s="4">
        <f ca="1">OFFSET(InputPriceData!D$15,CalculationsAndCharts!$A2621+$A$11,IF($C$7,8,0),1,1)</f>
        <v>79.599999999999994</v>
      </c>
      <c r="F2621" s="4">
        <f ca="1">OFFSET(InputPriceData!E$15,CalculationsAndCharts!$A2621+$A$11,IF($C$7,8,0),1,1)</f>
        <v>78.63</v>
      </c>
      <c r="G2621" s="4">
        <f ca="1">OFFSET(InputPriceData!F$15,CalculationsAndCharts!$A2621+$A$11,IF($C$7,8,0),1,1)</f>
        <v>78.760000000000005</v>
      </c>
      <c r="H2621" s="138"/>
      <c r="I2621" s="138"/>
      <c r="O2621" s="246">
        <f t="shared" ca="1" si="400"/>
        <v>-1.8851343140486505</v>
      </c>
      <c r="P2621" s="246">
        <f t="shared" ca="1" si="401"/>
        <v>-0.75006251172593197</v>
      </c>
      <c r="Q2621" s="246">
        <f t="shared" ca="1" si="403"/>
        <v>7.0477118963392105</v>
      </c>
      <c r="R2621" s="4">
        <f t="shared" ca="1" si="404"/>
        <v>-0.10642638671361361</v>
      </c>
      <c r="S2621" s="4">
        <f t="shared" ca="1" si="402"/>
        <v>0.87763697187281753</v>
      </c>
      <c r="W2621" s="246">
        <f t="shared" ca="1" si="405"/>
        <v>-1.8851343140486505</v>
      </c>
      <c r="X2621" s="246">
        <f t="shared" ca="1" si="406"/>
        <v>-0.75006251172593197</v>
      </c>
      <c r="Y2621" s="246">
        <f t="shared" ca="1" si="407"/>
        <v>7.0477118963392105</v>
      </c>
      <c r="Z2621" s="4">
        <f t="shared" ca="1" si="408"/>
        <v>-0.10642638671361361</v>
      </c>
      <c r="AA2621" s="4">
        <f t="shared" ca="1" si="409"/>
        <v>0.30662689007850136</v>
      </c>
    </row>
    <row r="2622" spans="1:27" x14ac:dyDescent="0.25">
      <c r="A2622">
        <v>2590</v>
      </c>
      <c r="B2622" s="176">
        <f ca="1">OFFSET(InputPriceData!B$15,CalculationsAndCharts!$A2622+$A$11,0,1,1)</f>
        <v>37799</v>
      </c>
      <c r="C2622" s="3">
        <f ca="1">OFFSET(InputPriceData!G$15,CalculationsAndCharts!$A2622+$A$11,IF($C$7,8,0),1,1)</f>
        <v>54208800</v>
      </c>
      <c r="D2622" s="4">
        <f ca="1">OFFSET(InputPriceData!C$15,CalculationsAndCharts!$A2622+$A$11,IF($C$7,8,0),1,1)</f>
        <v>79.66</v>
      </c>
      <c r="E2622" s="4">
        <f ca="1">OFFSET(InputPriceData!D$15,CalculationsAndCharts!$A2622+$A$11,IF($C$7,8,0),1,1)</f>
        <v>80.010000000000005</v>
      </c>
      <c r="F2622" s="4">
        <f ca="1">OFFSET(InputPriceData!E$15,CalculationsAndCharts!$A2622+$A$11,IF($C$7,8,0),1,1)</f>
        <v>78.72</v>
      </c>
      <c r="G2622" s="4">
        <f ca="1">OFFSET(InputPriceData!F$15,CalculationsAndCharts!$A2622+$A$11,IF($C$7,8,0),1,1)</f>
        <v>78.78</v>
      </c>
      <c r="H2622" s="138"/>
      <c r="I2622" s="138"/>
      <c r="O2622" s="246">
        <f t="shared" ca="1" si="400"/>
        <v>-1.8881983717267961</v>
      </c>
      <c r="P2622" s="246">
        <f t="shared" ca="1" si="401"/>
        <v>-0.38151439341950444</v>
      </c>
      <c r="Q2622" s="246">
        <f t="shared" ca="1" si="403"/>
        <v>7.1117173525118167</v>
      </c>
      <c r="R2622" s="4">
        <f t="shared" ca="1" si="404"/>
        <v>-5.3645888117974175E-2</v>
      </c>
      <c r="S2622" s="4">
        <f t="shared" ca="1" si="402"/>
        <v>0.88929019810687293</v>
      </c>
      <c r="W2622" s="246">
        <f t="shared" ca="1" si="405"/>
        <v>-1.8881983717267961</v>
      </c>
      <c r="X2622" s="246">
        <f t="shared" ca="1" si="406"/>
        <v>-0.38151439341950444</v>
      </c>
      <c r="Y2622" s="246">
        <f t="shared" ca="1" si="407"/>
        <v>7.1117173525118167</v>
      </c>
      <c r="Z2622" s="4">
        <f t="shared" ca="1" si="408"/>
        <v>-5.3645888117974175E-2</v>
      </c>
      <c r="AA2622" s="4">
        <f t="shared" ca="1" si="409"/>
        <v>0.35394928129964104</v>
      </c>
    </row>
    <row r="2623" spans="1:27" x14ac:dyDescent="0.25">
      <c r="A2623">
        <v>2591</v>
      </c>
      <c r="B2623" s="176">
        <f ca="1">OFFSET(InputPriceData!B$15,CalculationsAndCharts!$A2623+$A$11,0,1,1)</f>
        <v>37798</v>
      </c>
      <c r="C2623" s="3">
        <f ca="1">OFFSET(InputPriceData!G$15,CalculationsAndCharts!$A2623+$A$11,IF($C$7,8,0),1,1)</f>
        <v>33477300</v>
      </c>
      <c r="D2623" s="4">
        <f ca="1">OFFSET(InputPriceData!C$15,CalculationsAndCharts!$A2623+$A$11,IF($C$7,8,0),1,1)</f>
        <v>78.88</v>
      </c>
      <c r="E2623" s="4">
        <f ca="1">OFFSET(InputPriceData!D$15,CalculationsAndCharts!$A2623+$A$11,IF($C$7,8,0),1,1)</f>
        <v>79.849999999999994</v>
      </c>
      <c r="F2623" s="4">
        <f ca="1">OFFSET(InputPriceData!E$15,CalculationsAndCharts!$A2623+$A$11,IF($C$7,8,0),1,1)</f>
        <v>78.22</v>
      </c>
      <c r="G2623" s="4">
        <f ca="1">OFFSET(InputPriceData!F$15,CalculationsAndCharts!$A2623+$A$11,IF($C$7,8,0),1,1)</f>
        <v>79.7</v>
      </c>
      <c r="H2623" s="138"/>
      <c r="I2623" s="138"/>
      <c r="O2623" s="246">
        <f t="shared" ca="1" si="400"/>
        <v>-0.94628916147419662</v>
      </c>
      <c r="P2623" s="246">
        <f t="shared" ca="1" si="401"/>
        <v>7.709382413647381E-3</v>
      </c>
      <c r="Q2623" s="246">
        <f t="shared" ca="1" si="403"/>
        <v>7.176304089315658</v>
      </c>
      <c r="R2623" s="4">
        <f t="shared" ca="1" si="404"/>
        <v>1.0742831292678064E-3</v>
      </c>
      <c r="S2623" s="4">
        <f t="shared" ca="1" si="402"/>
        <v>0.90020391663677846</v>
      </c>
      <c r="W2623" s="246">
        <f t="shared" ca="1" si="405"/>
        <v>-0.94628916147419662</v>
      </c>
      <c r="X2623" s="246">
        <f t="shared" ca="1" si="406"/>
        <v>7.709382413647381E-3</v>
      </c>
      <c r="Y2623" s="246">
        <f t="shared" ca="1" si="407"/>
        <v>7.176304089315658</v>
      </c>
      <c r="Z2623" s="4">
        <f t="shared" ca="1" si="408"/>
        <v>1.0742831292678064E-3</v>
      </c>
      <c r="AA2623" s="4">
        <f t="shared" ca="1" si="409"/>
        <v>0.40090201022283911</v>
      </c>
    </row>
    <row r="2624" spans="1:27" x14ac:dyDescent="0.25">
      <c r="A2624">
        <v>2592</v>
      </c>
      <c r="B2624" s="176">
        <f ca="1">OFFSET(InputPriceData!B$15,CalculationsAndCharts!$A2624+$A$11,0,1,1)</f>
        <v>37797</v>
      </c>
      <c r="C2624" s="3">
        <f ca="1">OFFSET(InputPriceData!G$15,CalculationsAndCharts!$A2624+$A$11,IF($C$7,8,0),1,1)</f>
        <v>47743400</v>
      </c>
      <c r="D2624" s="4">
        <f ca="1">OFFSET(InputPriceData!C$15,CalculationsAndCharts!$A2624+$A$11,IF($C$7,8,0),1,1)</f>
        <v>79.489999999999995</v>
      </c>
      <c r="E2624" s="4">
        <f ca="1">OFFSET(InputPriceData!D$15,CalculationsAndCharts!$A2624+$A$11,IF($C$7,8,0),1,1)</f>
        <v>80.22</v>
      </c>
      <c r="F2624" s="4">
        <f ca="1">OFFSET(InputPriceData!E$15,CalculationsAndCharts!$A2624+$A$11,IF($C$7,8,0),1,1)</f>
        <v>78.680000000000007</v>
      </c>
      <c r="G2624" s="4">
        <f ca="1">OFFSET(InputPriceData!F$15,CalculationsAndCharts!$A2624+$A$11,IF($C$7,8,0),1,1)</f>
        <v>78.680000000000007</v>
      </c>
      <c r="H2624" s="138"/>
      <c r="I2624" s="138"/>
      <c r="O2624" s="246">
        <f t="shared" ca="1" si="400"/>
        <v>-1.9440356101268572</v>
      </c>
      <c r="P2624" s="246">
        <f t="shared" ca="1" si="401"/>
        <v>0.43905317664580212</v>
      </c>
      <c r="Q2624" s="246">
        <f t="shared" ca="1" si="403"/>
        <v>7.2414773857877481</v>
      </c>
      <c r="R2624" s="4">
        <f t="shared" ca="1" si="404"/>
        <v>6.0630331803216794E-2</v>
      </c>
      <c r="S2624" s="4">
        <f t="shared" ca="1" si="402"/>
        <v>0.91092368695450188</v>
      </c>
      <c r="W2624" s="246">
        <f t="shared" ca="1" si="405"/>
        <v>-1.9440356101268572</v>
      </c>
      <c r="X2624" s="246">
        <f t="shared" ca="1" si="406"/>
        <v>0.43905317664580212</v>
      </c>
      <c r="Y2624" s="246">
        <f t="shared" ca="1" si="407"/>
        <v>7.2414773857877481</v>
      </c>
      <c r="Z2624" s="4">
        <f t="shared" ca="1" si="408"/>
        <v>6.0630331803216794E-2</v>
      </c>
      <c r="AA2624" s="4">
        <f t="shared" ca="1" si="409"/>
        <v>0.44972357595135293</v>
      </c>
    </row>
    <row r="2625" spans="1:27" x14ac:dyDescent="0.25">
      <c r="A2625">
        <v>2593</v>
      </c>
      <c r="B2625" s="176">
        <f ca="1">OFFSET(InputPriceData!B$15,CalculationsAndCharts!$A2625+$A$11,0,1,1)</f>
        <v>37796</v>
      </c>
      <c r="C2625" s="3">
        <f ca="1">OFFSET(InputPriceData!G$15,CalculationsAndCharts!$A2625+$A$11,IF($C$7,8,0),1,1)</f>
        <v>36213600</v>
      </c>
      <c r="D2625" s="4">
        <f ca="1">OFFSET(InputPriceData!C$15,CalculationsAndCharts!$A2625+$A$11,IF($C$7,8,0),1,1)</f>
        <v>79.239999999999995</v>
      </c>
      <c r="E2625" s="4">
        <f ca="1">OFFSET(InputPriceData!D$15,CalculationsAndCharts!$A2625+$A$11,IF($C$7,8,0),1,1)</f>
        <v>79.94</v>
      </c>
      <c r="F2625" s="4">
        <f ca="1">OFFSET(InputPriceData!E$15,CalculationsAndCharts!$A2625+$A$11,IF($C$7,8,0),1,1)</f>
        <v>79.08</v>
      </c>
      <c r="G2625" s="4">
        <f ca="1">OFFSET(InputPriceData!F$15,CalculationsAndCharts!$A2625+$A$11,IF($C$7,8,0),1,1)</f>
        <v>79.48</v>
      </c>
      <c r="H2625" s="138"/>
      <c r="I2625" s="138"/>
      <c r="O2625" s="246">
        <f t="shared" ca="1" si="400"/>
        <v>-1.1268630271593287</v>
      </c>
      <c r="P2625" s="246">
        <f t="shared" ca="1" si="401"/>
        <v>0.87948968959093454</v>
      </c>
      <c r="Q2625" s="246">
        <f t="shared" ca="1" si="403"/>
        <v>7.3072425689079195</v>
      </c>
      <c r="R2625" s="4">
        <f t="shared" ca="1" si="404"/>
        <v>0.12035862793622518</v>
      </c>
      <c r="S2625" s="4">
        <f t="shared" ca="1" si="402"/>
        <v>0.92063310438718671</v>
      </c>
      <c r="W2625" s="246">
        <f t="shared" ca="1" si="405"/>
        <v>-1.1268630271593287</v>
      </c>
      <c r="X2625" s="246">
        <f t="shared" ca="1" si="406"/>
        <v>0.87948968959093454</v>
      </c>
      <c r="Y2625" s="246">
        <f t="shared" ca="1" si="407"/>
        <v>7.3072425689079195</v>
      </c>
      <c r="Z2625" s="4">
        <f t="shared" ca="1" si="408"/>
        <v>0.12035862793622518</v>
      </c>
      <c r="AA2625" s="4">
        <f t="shared" ca="1" si="409"/>
        <v>0.49645745279726827</v>
      </c>
    </row>
    <row r="2626" spans="1:27" x14ac:dyDescent="0.25">
      <c r="A2626">
        <v>2594</v>
      </c>
      <c r="B2626" s="176">
        <f ca="1">OFFSET(InputPriceData!B$15,CalculationsAndCharts!$A2626+$A$11,0,1,1)</f>
        <v>37795</v>
      </c>
      <c r="C2626" s="3">
        <f ca="1">OFFSET(InputPriceData!G$15,CalculationsAndCharts!$A2626+$A$11,IF($C$7,8,0),1,1)</f>
        <v>34237500</v>
      </c>
      <c r="D2626" s="4">
        <f ca="1">OFFSET(InputPriceData!C$15,CalculationsAndCharts!$A2626+$A$11,IF($C$7,8,0),1,1)</f>
        <v>80.23</v>
      </c>
      <c r="E2626" s="4">
        <f ca="1">OFFSET(InputPriceData!D$15,CalculationsAndCharts!$A2626+$A$11,IF($C$7,8,0),1,1)</f>
        <v>80.400000000000006</v>
      </c>
      <c r="F2626" s="4">
        <f ca="1">OFFSET(InputPriceData!E$15,CalculationsAndCharts!$A2626+$A$11,IF($C$7,8,0),1,1)</f>
        <v>79</v>
      </c>
      <c r="G2626" s="4">
        <f ca="1">OFFSET(InputPriceData!F$15,CalculationsAndCharts!$A2626+$A$11,IF($C$7,8,0),1,1)</f>
        <v>79.400000000000006</v>
      </c>
      <c r="H2626" s="138"/>
      <c r="I2626" s="138"/>
      <c r="O2626" s="246">
        <f t="shared" ca="1" si="400"/>
        <v>-1.1518542814571922</v>
      </c>
      <c r="P2626" s="246">
        <f t="shared" ca="1" si="401"/>
        <v>1.2687158457410321</v>
      </c>
      <c r="Q2626" s="246">
        <f t="shared" ca="1" si="403"/>
        <v>7.3736050140342275</v>
      </c>
      <c r="R2626" s="4">
        <f t="shared" ca="1" si="404"/>
        <v>0.17206181282103902</v>
      </c>
      <c r="S2626" s="4">
        <f t="shared" ca="1" si="402"/>
        <v>0.92830807898683676</v>
      </c>
      <c r="W2626" s="246">
        <f t="shared" ca="1" si="405"/>
        <v>-1.1518542814571922</v>
      </c>
      <c r="X2626" s="246">
        <f t="shared" ca="1" si="406"/>
        <v>1.2687158457410321</v>
      </c>
      <c r="Y2626" s="246">
        <f t="shared" ca="1" si="407"/>
        <v>7.3736050140342275</v>
      </c>
      <c r="Z2626" s="4">
        <f t="shared" ca="1" si="408"/>
        <v>0.17206181282103902</v>
      </c>
      <c r="AA2626" s="4">
        <f t="shared" ca="1" si="409"/>
        <v>0.53522509291905451</v>
      </c>
    </row>
    <row r="2627" spans="1:27" x14ac:dyDescent="0.25">
      <c r="A2627">
        <v>2595</v>
      </c>
      <c r="B2627" s="176">
        <f ca="1">OFFSET(InputPriceData!B$15,CalculationsAndCharts!$A2627+$A$11,0,1,1)</f>
        <v>37792</v>
      </c>
      <c r="C2627" s="3">
        <f ca="1">OFFSET(InputPriceData!G$15,CalculationsAndCharts!$A2627+$A$11,IF($C$7,8,0),1,1)</f>
        <v>41545000</v>
      </c>
      <c r="D2627" s="4">
        <f ca="1">OFFSET(InputPriceData!C$15,CalculationsAndCharts!$A2627+$A$11,IF($C$7,8,0),1,1)</f>
        <v>80.989999999999995</v>
      </c>
      <c r="E2627" s="4">
        <f ca="1">OFFSET(InputPriceData!D$15,CalculationsAndCharts!$A2627+$A$11,IF($C$7,8,0),1,1)</f>
        <v>81.08</v>
      </c>
      <c r="F2627" s="4">
        <f ca="1">OFFSET(InputPriceData!E$15,CalculationsAndCharts!$A2627+$A$11,IF($C$7,8,0),1,1)</f>
        <v>80.2</v>
      </c>
      <c r="G2627" s="4">
        <f ca="1">OFFSET(InputPriceData!F$15,CalculationsAndCharts!$A2627+$A$11,IF($C$7,8,0),1,1)</f>
        <v>80.22</v>
      </c>
      <c r="H2627" s="138"/>
      <c r="I2627" s="138"/>
      <c r="O2627" s="246">
        <f t="shared" ca="1" si="400"/>
        <v>-0.23543055403476698</v>
      </c>
      <c r="P2627" s="246">
        <f t="shared" ca="1" si="401"/>
        <v>1.5789367340404628</v>
      </c>
      <c r="Q2627" s="246">
        <f t="shared" ca="1" si="403"/>
        <v>7.4405701453423081</v>
      </c>
      <c r="R2627" s="4">
        <f t="shared" ca="1" si="404"/>
        <v>0.21220641741128599</v>
      </c>
      <c r="S2627" s="4">
        <f t="shared" ca="1" si="402"/>
        <v>0.93385365310971669</v>
      </c>
      <c r="W2627" s="246">
        <f t="shared" ca="1" si="405"/>
        <v>-0.23543055403476698</v>
      </c>
      <c r="X2627" s="246">
        <f t="shared" ca="1" si="406"/>
        <v>1.5789367340404628</v>
      </c>
      <c r="Y2627" s="246">
        <f t="shared" ca="1" si="407"/>
        <v>7.4405701453423081</v>
      </c>
      <c r="Z2627" s="4">
        <f t="shared" ca="1" si="408"/>
        <v>0.21220641741128599</v>
      </c>
      <c r="AA2627" s="4">
        <f t="shared" ca="1" si="409"/>
        <v>0.56430662271975729</v>
      </c>
    </row>
    <row r="2628" spans="1:27" x14ac:dyDescent="0.25">
      <c r="A2628">
        <v>2596</v>
      </c>
      <c r="B2628" s="176">
        <f ca="1">OFFSET(InputPriceData!B$15,CalculationsAndCharts!$A2628+$A$11,0,1,1)</f>
        <v>37791</v>
      </c>
      <c r="C2628" s="3">
        <f ca="1">OFFSET(InputPriceData!G$15,CalculationsAndCharts!$A2628+$A$11,IF($C$7,8,0),1,1)</f>
        <v>43551700</v>
      </c>
      <c r="D2628" s="4">
        <f ca="1">OFFSET(InputPriceData!C$15,CalculationsAndCharts!$A2628+$A$11,IF($C$7,8,0),1,1)</f>
        <v>81.7</v>
      </c>
      <c r="E2628" s="4">
        <f ca="1">OFFSET(InputPriceData!D$15,CalculationsAndCharts!$A2628+$A$11,IF($C$7,8,0),1,1)</f>
        <v>81.77</v>
      </c>
      <c r="F2628" s="4">
        <f ca="1">OFFSET(InputPriceData!E$15,CalculationsAndCharts!$A2628+$A$11,IF($C$7,8,0),1,1)</f>
        <v>80.260000000000005</v>
      </c>
      <c r="G2628" s="4">
        <f ca="1">OFFSET(InputPriceData!F$15,CalculationsAndCharts!$A2628+$A$11,IF($C$7,8,0),1,1)</f>
        <v>80.400000000000006</v>
      </c>
      <c r="H2628" s="138"/>
      <c r="I2628" s="138"/>
      <c r="O2628" s="246">
        <f t="shared" ca="1" si="400"/>
        <v>9.7242644306663628E-2</v>
      </c>
      <c r="P2628" s="246">
        <f t="shared" ca="1" si="401"/>
        <v>1.7826605640847246</v>
      </c>
      <c r="Q2628" s="246">
        <f t="shared" ca="1" si="403"/>
        <v>7.5081434362687265</v>
      </c>
      <c r="R2628" s="4">
        <f t="shared" ca="1" si="404"/>
        <v>0.23743027543579295</v>
      </c>
      <c r="S2628" s="4">
        <f t="shared" ca="1" si="402"/>
        <v>0.93716917386348542</v>
      </c>
      <c r="W2628" s="246">
        <f t="shared" ca="1" si="405"/>
        <v>9.7242644306663628E-2</v>
      </c>
      <c r="X2628" s="246">
        <f t="shared" ca="1" si="406"/>
        <v>1.7826605640847246</v>
      </c>
      <c r="Y2628" s="246">
        <f t="shared" ca="1" si="407"/>
        <v>7.5081434362687265</v>
      </c>
      <c r="Z2628" s="4">
        <f t="shared" ca="1" si="408"/>
        <v>0.23743027543579295</v>
      </c>
      <c r="AA2628" s="4">
        <f t="shared" ca="1" si="409"/>
        <v>0.58214293269471074</v>
      </c>
    </row>
    <row r="2629" spans="1:27" x14ac:dyDescent="0.25">
      <c r="A2629">
        <v>2597</v>
      </c>
      <c r="B2629" s="176">
        <f ca="1">OFFSET(InputPriceData!B$15,CalculationsAndCharts!$A2629+$A$11,0,1,1)</f>
        <v>37790</v>
      </c>
      <c r="C2629" s="3">
        <f ca="1">OFFSET(InputPriceData!G$15,CalculationsAndCharts!$A2629+$A$11,IF($C$7,8,0),1,1)</f>
        <v>35521000</v>
      </c>
      <c r="D2629" s="4">
        <f ca="1">OFFSET(InputPriceData!C$15,CalculationsAndCharts!$A2629+$A$11,IF($C$7,8,0),1,1)</f>
        <v>81.41</v>
      </c>
      <c r="E2629" s="4">
        <f ca="1">OFFSET(InputPriceData!D$15,CalculationsAndCharts!$A2629+$A$11,IF($C$7,8,0),1,1)</f>
        <v>82.1</v>
      </c>
      <c r="F2629" s="4">
        <f ca="1">OFFSET(InputPriceData!E$15,CalculationsAndCharts!$A2629+$A$11,IF($C$7,8,0),1,1)</f>
        <v>81.180000000000007</v>
      </c>
      <c r="G2629" s="4">
        <f ca="1">OFFSET(InputPriceData!F$15,CalculationsAndCharts!$A2629+$A$11,IF($C$7,8,0),1,1)</f>
        <v>81.64</v>
      </c>
      <c r="H2629" s="138"/>
      <c r="I2629" s="138"/>
      <c r="O2629" s="246">
        <f t="shared" ca="1" si="400"/>
        <v>1.5693468096785428</v>
      </c>
      <c r="P2629" s="246">
        <f t="shared" ca="1" si="401"/>
        <v>1.8721744092365211</v>
      </c>
      <c r="Q2629" s="246">
        <f t="shared" ca="1" si="403"/>
        <v>7.5763304099583522</v>
      </c>
      <c r="R2629" s="4">
        <f t="shared" ca="1" si="404"/>
        <v>0.24710833714112168</v>
      </c>
      <c r="S2629" s="4">
        <f t="shared" ca="1" si="402"/>
        <v>0.93840860597734077</v>
      </c>
      <c r="W2629" s="246">
        <f t="shared" ca="1" si="405"/>
        <v>1.5693468096785428</v>
      </c>
      <c r="X2629" s="246">
        <f t="shared" ca="1" si="406"/>
        <v>1.8721744092365211</v>
      </c>
      <c r="Y2629" s="246">
        <f t="shared" ca="1" si="407"/>
        <v>7.5763304099583522</v>
      </c>
      <c r="Z2629" s="4">
        <f t="shared" ca="1" si="408"/>
        <v>0.24710833714112168</v>
      </c>
      <c r="AA2629" s="4">
        <f t="shared" ca="1" si="409"/>
        <v>0.58889954246813447</v>
      </c>
    </row>
    <row r="2630" spans="1:27" x14ac:dyDescent="0.25">
      <c r="A2630">
        <v>2598</v>
      </c>
      <c r="B2630" s="176">
        <f ca="1">OFFSET(InputPriceData!B$15,CalculationsAndCharts!$A2630+$A$11,0,1,1)</f>
        <v>37789</v>
      </c>
      <c r="C2630" s="3">
        <f ca="1">OFFSET(InputPriceData!G$15,CalculationsAndCharts!$A2630+$A$11,IF($C$7,8,0),1,1)</f>
        <v>36801800</v>
      </c>
      <c r="D2630" s="4">
        <f ca="1">OFFSET(InputPriceData!C$15,CalculationsAndCharts!$A2630+$A$11,IF($C$7,8,0),1,1)</f>
        <v>82.04</v>
      </c>
      <c r="E2630" s="4">
        <f ca="1">OFFSET(InputPriceData!D$15,CalculationsAndCharts!$A2630+$A$11,IF($C$7,8,0),1,1)</f>
        <v>82.13</v>
      </c>
      <c r="F2630" s="4">
        <f ca="1">OFFSET(InputPriceData!E$15,CalculationsAndCharts!$A2630+$A$11,IF($C$7,8,0),1,1)</f>
        <v>81.36</v>
      </c>
      <c r="G2630" s="4">
        <f ca="1">OFFSET(InputPriceData!F$15,CalculationsAndCharts!$A2630+$A$11,IF($C$7,8,0),1,1)</f>
        <v>81.709999999999994</v>
      </c>
      <c r="H2630" s="138"/>
      <c r="I2630" s="138"/>
      <c r="O2630" s="246">
        <f t="shared" ca="1" si="400"/>
        <v>1.9512642416918478</v>
      </c>
      <c r="P2630" s="246">
        <f t="shared" ca="1" si="401"/>
        <v>1.8837547020836303</v>
      </c>
      <c r="Q2630" s="246">
        <f t="shared" ca="1" si="403"/>
        <v>7.645136639715794</v>
      </c>
      <c r="R2630" s="4">
        <f t="shared" ca="1" si="404"/>
        <v>0.24639908884004699</v>
      </c>
      <c r="S2630" s="4">
        <f t="shared" ca="1" si="402"/>
        <v>0.93831837537843865</v>
      </c>
      <c r="W2630" s="246">
        <f t="shared" ca="1" si="405"/>
        <v>1.9512642416918478</v>
      </c>
      <c r="X2630" s="246">
        <f t="shared" ca="1" si="406"/>
        <v>1.8837547020836303</v>
      </c>
      <c r="Y2630" s="246">
        <f t="shared" ca="1" si="407"/>
        <v>7.645136639715794</v>
      </c>
      <c r="Z2630" s="4">
        <f t="shared" ca="1" si="408"/>
        <v>0.24639908884004699</v>
      </c>
      <c r="AA2630" s="4">
        <f t="shared" ca="1" si="409"/>
        <v>0.58840600722112857</v>
      </c>
    </row>
    <row r="2631" spans="1:27" x14ac:dyDescent="0.25">
      <c r="A2631">
        <v>2599</v>
      </c>
      <c r="B2631" s="176">
        <f ca="1">OFFSET(InputPriceData!B$15,CalculationsAndCharts!$A2631+$A$11,0,1,1)</f>
        <v>37788</v>
      </c>
      <c r="C2631" s="3">
        <f ca="1">OFFSET(InputPriceData!G$15,CalculationsAndCharts!$A2631+$A$11,IF($C$7,8,0),1,1)</f>
        <v>36326300</v>
      </c>
      <c r="D2631" s="4">
        <f ca="1">OFFSET(InputPriceData!C$15,CalculationsAndCharts!$A2631+$A$11,IF($C$7,8,0),1,1)</f>
        <v>80.34</v>
      </c>
      <c r="E2631" s="4">
        <f ca="1">OFFSET(InputPriceData!D$15,CalculationsAndCharts!$A2631+$A$11,IF($C$7,8,0),1,1)</f>
        <v>81.739999999999995</v>
      </c>
      <c r="F2631" s="4">
        <f ca="1">OFFSET(InputPriceData!E$15,CalculationsAndCharts!$A2631+$A$11,IF($C$7,8,0),1,1)</f>
        <v>80.22</v>
      </c>
      <c r="G2631" s="4">
        <f ca="1">OFFSET(InputPriceData!F$15,CalculationsAndCharts!$A2631+$A$11,IF($C$7,8,0),1,1)</f>
        <v>81.709999999999994</v>
      </c>
      <c r="H2631" s="138"/>
      <c r="I2631" s="138"/>
      <c r="O2631" s="246">
        <f t="shared" ca="1" si="400"/>
        <v>2.2914323797102014</v>
      </c>
      <c r="P2631" s="246">
        <f t="shared" ca="1" si="401"/>
        <v>1.8866018602553163</v>
      </c>
      <c r="Q2631" s="246">
        <f t="shared" ca="1" si="403"/>
        <v>7.7145677494609428</v>
      </c>
      <c r="R2631" s="4">
        <f t="shared" ca="1" si="404"/>
        <v>0.24455055960680921</v>
      </c>
      <c r="S2631" s="4">
        <f t="shared" ca="1" si="402"/>
        <v>0.93808276170712801</v>
      </c>
      <c r="W2631" s="246">
        <f t="shared" ca="1" si="405"/>
        <v>2.2914323797102014</v>
      </c>
      <c r="X2631" s="246">
        <f t="shared" ca="1" si="406"/>
        <v>1.8866018602553163</v>
      </c>
      <c r="Y2631" s="246">
        <f t="shared" ca="1" si="407"/>
        <v>7.7145677494609428</v>
      </c>
      <c r="Z2631" s="4">
        <f t="shared" ca="1" si="408"/>
        <v>0.24455055960680921</v>
      </c>
      <c r="AA2631" s="4">
        <f t="shared" ca="1" si="409"/>
        <v>0.58711849682516792</v>
      </c>
    </row>
    <row r="2632" spans="1:27" x14ac:dyDescent="0.25">
      <c r="A2632">
        <v>2600</v>
      </c>
      <c r="B2632" s="176">
        <f ca="1">OFFSET(InputPriceData!B$15,CalculationsAndCharts!$A2632+$A$11,0,1,1)</f>
        <v>37785</v>
      </c>
      <c r="C2632" s="3">
        <f ca="1">OFFSET(InputPriceData!G$15,CalculationsAndCharts!$A2632+$A$11,IF($C$7,8,0),1,1)</f>
        <v>48628300</v>
      </c>
      <c r="D2632" s="4">
        <f ca="1">OFFSET(InputPriceData!C$15,CalculationsAndCharts!$A2632+$A$11,IF($C$7,8,0),1,1)</f>
        <v>80.87</v>
      </c>
      <c r="E2632" s="4">
        <f ca="1">OFFSET(InputPriceData!D$15,CalculationsAndCharts!$A2632+$A$11,IF($C$7,8,0),1,1)</f>
        <v>80.989999999999995</v>
      </c>
      <c r="F2632" s="4">
        <f ca="1">OFFSET(InputPriceData!E$15,CalculationsAndCharts!$A2632+$A$11,IF($C$7,8,0),1,1)</f>
        <v>79.540000000000006</v>
      </c>
      <c r="G2632" s="4">
        <f ca="1">OFFSET(InputPriceData!F$15,CalculationsAndCharts!$A2632+$A$11,IF($C$7,8,0),1,1)</f>
        <v>80.03</v>
      </c>
      <c r="H2632" s="138"/>
      <c r="I2632" s="138"/>
      <c r="O2632" s="246">
        <f t="shared" ca="1" si="400"/>
        <v>0.90128103981964536</v>
      </c>
      <c r="P2632" s="246">
        <f t="shared" ca="1" si="401"/>
        <v>1.9199635735415201</v>
      </c>
      <c r="Q2632" s="246">
        <f t="shared" ca="1" si="403"/>
        <v>7.7846294141886405</v>
      </c>
      <c r="R2632" s="4">
        <f t="shared" ca="1" si="404"/>
        <v>0.24663519242702833</v>
      </c>
      <c r="S2632" s="4">
        <f t="shared" ca="1" si="402"/>
        <v>0.93834842295404564</v>
      </c>
      <c r="W2632" s="246">
        <f t="shared" ca="1" si="405"/>
        <v>0.90128103981964536</v>
      </c>
      <c r="X2632" s="246">
        <f t="shared" ca="1" si="406"/>
        <v>1.9199635735415201</v>
      </c>
      <c r="Y2632" s="246">
        <f t="shared" ca="1" si="407"/>
        <v>7.7846294141886405</v>
      </c>
      <c r="Z2632" s="4">
        <f t="shared" ca="1" si="408"/>
        <v>0.24663519242702833</v>
      </c>
      <c r="AA2632" s="4">
        <f t="shared" ca="1" si="409"/>
        <v>0.58857032980746682</v>
      </c>
    </row>
    <row r="2633" spans="1:27" x14ac:dyDescent="0.25">
      <c r="A2633">
        <v>2601</v>
      </c>
      <c r="B2633" s="176">
        <f ca="1">OFFSET(InputPriceData!B$15,CalculationsAndCharts!$A2633+$A$11,0,1,1)</f>
        <v>37784</v>
      </c>
      <c r="C2633" s="3">
        <f ca="1">OFFSET(InputPriceData!G$15,CalculationsAndCharts!$A2633+$A$11,IF($C$7,8,0),1,1)</f>
        <v>36442000</v>
      </c>
      <c r="D2633" s="4">
        <f ca="1">OFFSET(InputPriceData!C$15,CalculationsAndCharts!$A2633+$A$11,IF($C$7,8,0),1,1)</f>
        <v>80.98</v>
      </c>
      <c r="E2633" s="4">
        <f ca="1">OFFSET(InputPriceData!D$15,CalculationsAndCharts!$A2633+$A$11,IF($C$7,8,0),1,1)</f>
        <v>81.099999999999994</v>
      </c>
      <c r="F2633" s="4">
        <f ca="1">OFFSET(InputPriceData!E$15,CalculationsAndCharts!$A2633+$A$11,IF($C$7,8,0),1,1)</f>
        <v>80.069999999999993</v>
      </c>
      <c r="G2633" s="4">
        <f ca="1">OFFSET(InputPriceData!F$15,CalculationsAndCharts!$A2633+$A$11,IF($C$7,8,0),1,1)</f>
        <v>80.87</v>
      </c>
      <c r="H2633" s="138"/>
      <c r="I2633" s="138"/>
      <c r="O2633" s="246">
        <f t="shared" ca="1" si="400"/>
        <v>2.0158715094479183</v>
      </c>
      <c r="P2633" s="246">
        <f t="shared" ca="1" si="401"/>
        <v>1.9321132888885908</v>
      </c>
      <c r="Q2633" s="246">
        <f t="shared" ca="1" si="403"/>
        <v>7.8553273604325335</v>
      </c>
      <c r="R2633" s="4">
        <f t="shared" ca="1" si="404"/>
        <v>0.24596216048495831</v>
      </c>
      <c r="S2633" s="4">
        <f t="shared" ca="1" si="402"/>
        <v>0.9382627423869303</v>
      </c>
      <c r="W2633" s="246">
        <f t="shared" ca="1" si="405"/>
        <v>2.0158715094479183</v>
      </c>
      <c r="X2633" s="246">
        <f t="shared" ca="1" si="406"/>
        <v>1.9321132888885908</v>
      </c>
      <c r="Y2633" s="246">
        <f t="shared" ca="1" si="407"/>
        <v>7.8553273604325335</v>
      </c>
      <c r="Z2633" s="4">
        <f t="shared" ca="1" si="408"/>
        <v>0.24596216048495831</v>
      </c>
      <c r="AA2633" s="4">
        <f t="shared" ca="1" si="409"/>
        <v>0.58810184075048988</v>
      </c>
    </row>
    <row r="2634" spans="1:27" x14ac:dyDescent="0.25">
      <c r="A2634">
        <v>2602</v>
      </c>
      <c r="B2634" s="176">
        <f ca="1">OFFSET(InputPriceData!B$15,CalculationsAndCharts!$A2634+$A$11,0,1,1)</f>
        <v>37783</v>
      </c>
      <c r="C2634" s="3">
        <f ca="1">OFFSET(InputPriceData!G$15,CalculationsAndCharts!$A2634+$A$11,IF($C$7,8,0),1,1)</f>
        <v>37610200</v>
      </c>
      <c r="D2634" s="4">
        <f ca="1">OFFSET(InputPriceData!C$15,CalculationsAndCharts!$A2634+$A$11,IF($C$7,8,0),1,1)</f>
        <v>79.7</v>
      </c>
      <c r="E2634" s="4">
        <f ca="1">OFFSET(InputPriceData!D$15,CalculationsAndCharts!$A2634+$A$11,IF($C$7,8,0),1,1)</f>
        <v>80.69</v>
      </c>
      <c r="F2634" s="4">
        <f ca="1">OFFSET(InputPriceData!E$15,CalculationsAndCharts!$A2634+$A$11,IF($C$7,8,0),1,1)</f>
        <v>79.34</v>
      </c>
      <c r="G2634" s="4">
        <f ca="1">OFFSET(InputPriceData!F$15,CalculationsAndCharts!$A2634+$A$11,IF($C$7,8,0),1,1)</f>
        <v>80.62</v>
      </c>
      <c r="H2634" s="138"/>
      <c r="I2634" s="138"/>
      <c r="O2634" s="246">
        <f t="shared" ca="1" si="400"/>
        <v>2.0898015448194807</v>
      </c>
      <c r="P2634" s="246">
        <f t="shared" ca="1" si="401"/>
        <v>1.8927153511100936</v>
      </c>
      <c r="Q2634" s="246">
        <f t="shared" ca="1" si="403"/>
        <v>7.926667366733132</v>
      </c>
      <c r="R2634" s="4">
        <f t="shared" ca="1" si="404"/>
        <v>0.23877819814333276</v>
      </c>
      <c r="S2634" s="4">
        <f t="shared" ca="1" si="402"/>
        <v>0.9373428623914275</v>
      </c>
      <c r="W2634" s="246">
        <f t="shared" ca="1" si="405"/>
        <v>2.0898015448194807</v>
      </c>
      <c r="X2634" s="246">
        <f t="shared" ca="1" si="406"/>
        <v>1.8927153511100936</v>
      </c>
      <c r="Y2634" s="246">
        <f t="shared" ca="1" si="407"/>
        <v>7.926667366733132</v>
      </c>
      <c r="Z2634" s="4">
        <f t="shared" ca="1" si="408"/>
        <v>0.23877819814333276</v>
      </c>
      <c r="AA2634" s="4">
        <f t="shared" ca="1" si="409"/>
        <v>0.58308682917109911</v>
      </c>
    </row>
    <row r="2635" spans="1:27" x14ac:dyDescent="0.25">
      <c r="A2635">
        <v>2603</v>
      </c>
      <c r="B2635" s="176">
        <f ca="1">OFFSET(InputPriceData!B$15,CalculationsAndCharts!$A2635+$A$11,0,1,1)</f>
        <v>37782</v>
      </c>
      <c r="C2635" s="3">
        <f ca="1">OFFSET(InputPriceData!G$15,CalculationsAndCharts!$A2635+$A$11,IF($C$7,8,0),1,1)</f>
        <v>29965900</v>
      </c>
      <c r="D2635" s="4">
        <f ca="1">OFFSET(InputPriceData!C$15,CalculationsAndCharts!$A2635+$A$11,IF($C$7,8,0),1,1)</f>
        <v>79.14</v>
      </c>
      <c r="E2635" s="4">
        <f ca="1">OFFSET(InputPriceData!D$15,CalculationsAndCharts!$A2635+$A$11,IF($C$7,8,0),1,1)</f>
        <v>79.790000000000006</v>
      </c>
      <c r="F2635" s="4">
        <f ca="1">OFFSET(InputPriceData!E$15,CalculationsAndCharts!$A2635+$A$11,IF($C$7,8,0),1,1)</f>
        <v>78.930000000000007</v>
      </c>
      <c r="G2635" s="4">
        <f ca="1">OFFSET(InputPriceData!F$15,CalculationsAndCharts!$A2635+$A$11,IF($C$7,8,0),1,1)</f>
        <v>79.78</v>
      </c>
      <c r="H2635" s="138"/>
      <c r="I2635" s="138"/>
      <c r="O2635" s="246">
        <f t="shared" ca="1" si="400"/>
        <v>1.5491745688635845</v>
      </c>
      <c r="P2635" s="246">
        <f t="shared" ca="1" si="401"/>
        <v>1.8510110575332879</v>
      </c>
      <c r="Q2635" s="246">
        <f t="shared" ca="1" si="403"/>
        <v>7.9986552641101234</v>
      </c>
      <c r="R2635" s="4">
        <f t="shared" ca="1" si="404"/>
        <v>0.23141528124593064</v>
      </c>
      <c r="S2635" s="4">
        <f t="shared" ca="1" si="402"/>
        <v>0.93638985231876604</v>
      </c>
      <c r="W2635" s="246">
        <f t="shared" ca="1" si="405"/>
        <v>1.5491745688635845</v>
      </c>
      <c r="X2635" s="246">
        <f t="shared" ca="1" si="406"/>
        <v>1.8510110575332879</v>
      </c>
      <c r="Y2635" s="246">
        <f t="shared" ca="1" si="407"/>
        <v>7.9986552641101234</v>
      </c>
      <c r="Z2635" s="4">
        <f t="shared" ca="1" si="408"/>
        <v>0.23141528124593064</v>
      </c>
      <c r="AA2635" s="4">
        <f t="shared" ca="1" si="409"/>
        <v>0.57791951811691511</v>
      </c>
    </row>
    <row r="2636" spans="1:27" x14ac:dyDescent="0.25">
      <c r="A2636">
        <v>2604</v>
      </c>
      <c r="B2636" s="176">
        <f ca="1">OFFSET(InputPriceData!B$15,CalculationsAndCharts!$A2636+$A$11,0,1,1)</f>
        <v>37781</v>
      </c>
      <c r="C2636" s="3">
        <f ca="1">OFFSET(InputPriceData!G$15,CalculationsAndCharts!$A2636+$A$11,IF($C$7,8,0),1,1)</f>
        <v>37808500</v>
      </c>
      <c r="D2636" s="4">
        <f ca="1">OFFSET(InputPriceData!C$15,CalculationsAndCharts!$A2636+$A$11,IF($C$7,8,0),1,1)</f>
        <v>79.39</v>
      </c>
      <c r="E2636" s="4">
        <f ca="1">OFFSET(InputPriceData!D$15,CalculationsAndCharts!$A2636+$A$11,IF($C$7,8,0),1,1)</f>
        <v>79.650000000000006</v>
      </c>
      <c r="F2636" s="4">
        <f ca="1">OFFSET(InputPriceData!E$15,CalculationsAndCharts!$A2636+$A$11,IF($C$7,8,0),1,1)</f>
        <v>78.58</v>
      </c>
      <c r="G2636" s="4">
        <f ca="1">OFFSET(InputPriceData!F$15,CalculationsAndCharts!$A2636+$A$11,IF($C$7,8,0),1,1)</f>
        <v>78.97</v>
      </c>
      <c r="H2636" s="138"/>
      <c r="I2636" s="138"/>
      <c r="O2636" s="246">
        <f t="shared" ca="1" si="400"/>
        <v>0.9864805328201558</v>
      </c>
      <c r="P2636" s="246">
        <f t="shared" ca="1" si="401"/>
        <v>1.7820987762868792</v>
      </c>
      <c r="Q2636" s="246">
        <f t="shared" ca="1" si="403"/>
        <v>8.0712969365389746</v>
      </c>
      <c r="R2636" s="4">
        <f t="shared" ca="1" si="404"/>
        <v>0.22079459971535317</v>
      </c>
      <c r="S2636" s="4">
        <f t="shared" ca="1" si="402"/>
        <v>0.93499661642288312</v>
      </c>
      <c r="W2636" s="246">
        <f t="shared" ca="1" si="405"/>
        <v>0.9864805328201558</v>
      </c>
      <c r="X2636" s="246">
        <f t="shared" ca="1" si="406"/>
        <v>1.7820987762868792</v>
      </c>
      <c r="Y2636" s="246">
        <f t="shared" ca="1" si="407"/>
        <v>8.0712969365389746</v>
      </c>
      <c r="Z2636" s="4">
        <f t="shared" ca="1" si="408"/>
        <v>0.22079459971535317</v>
      </c>
      <c r="AA2636" s="4">
        <f t="shared" ca="1" si="409"/>
        <v>0.57041663470324089</v>
      </c>
    </row>
    <row r="2637" spans="1:27" x14ac:dyDescent="0.25">
      <c r="A2637">
        <v>2605</v>
      </c>
      <c r="B2637" s="176">
        <f ca="1">OFFSET(InputPriceData!B$15,CalculationsAndCharts!$A2637+$A$11,0,1,1)</f>
        <v>37778</v>
      </c>
      <c r="C2637" s="3">
        <f ca="1">OFFSET(InputPriceData!G$15,CalculationsAndCharts!$A2637+$A$11,IF($C$7,8,0),1,1)</f>
        <v>60356800</v>
      </c>
      <c r="D2637" s="4">
        <f ca="1">OFFSET(InputPriceData!C$15,CalculationsAndCharts!$A2637+$A$11,IF($C$7,8,0),1,1)</f>
        <v>80.7</v>
      </c>
      <c r="E2637" s="4">
        <f ca="1">OFFSET(InputPriceData!D$15,CalculationsAndCharts!$A2637+$A$11,IF($C$7,8,0),1,1)</f>
        <v>81.5</v>
      </c>
      <c r="F2637" s="4">
        <f ca="1">OFFSET(InputPriceData!E$15,CalculationsAndCharts!$A2637+$A$11,IF($C$7,8,0),1,1)</f>
        <v>79.680000000000007</v>
      </c>
      <c r="G2637" s="4">
        <f ca="1">OFFSET(InputPriceData!F$15,CalculationsAndCharts!$A2637+$A$11,IF($C$7,8,0),1,1)</f>
        <v>79.78</v>
      </c>
      <c r="H2637" s="138"/>
      <c r="I2637" s="138"/>
      <c r="O2637" s="246">
        <f t="shared" ca="1" si="400"/>
        <v>2.0638987242452789</v>
      </c>
      <c r="P2637" s="246">
        <f t="shared" ca="1" si="401"/>
        <v>1.6112842057282928</v>
      </c>
      <c r="Q2637" s="246">
        <f t="shared" ca="1" si="403"/>
        <v>8.1445983214318609</v>
      </c>
      <c r="R2637" s="4">
        <f t="shared" ca="1" si="404"/>
        <v>0.19783470493422947</v>
      </c>
      <c r="S2637" s="4">
        <f t="shared" ca="1" si="402"/>
        <v>0.93190743563487366</v>
      </c>
      <c r="W2637" s="246">
        <f t="shared" ca="1" si="405"/>
        <v>2.0638987242452789</v>
      </c>
      <c r="X2637" s="246">
        <f t="shared" ca="1" si="406"/>
        <v>1.6112842057282928</v>
      </c>
      <c r="Y2637" s="246">
        <f t="shared" ca="1" si="407"/>
        <v>8.1445983214318609</v>
      </c>
      <c r="Z2637" s="4">
        <f t="shared" ca="1" si="408"/>
        <v>0.19783470493422947</v>
      </c>
      <c r="AA2637" s="4">
        <f t="shared" ca="1" si="409"/>
        <v>0.55399493512409625</v>
      </c>
    </row>
    <row r="2638" spans="1:27" x14ac:dyDescent="0.25">
      <c r="A2638">
        <v>2606</v>
      </c>
      <c r="B2638" s="176">
        <f ca="1">OFFSET(InputPriceData!B$15,CalculationsAndCharts!$A2638+$A$11,0,1,1)</f>
        <v>37777</v>
      </c>
      <c r="C2638" s="3">
        <f ca="1">OFFSET(InputPriceData!G$15,CalculationsAndCharts!$A2638+$A$11,IF($C$7,8,0),1,1)</f>
        <v>46262400</v>
      </c>
      <c r="D2638" s="4">
        <f ca="1">OFFSET(InputPriceData!C$15,CalculationsAndCharts!$A2638+$A$11,IF($C$7,8,0),1,1)</f>
        <v>79.239999999999995</v>
      </c>
      <c r="E2638" s="4">
        <f ca="1">OFFSET(InputPriceData!D$15,CalculationsAndCharts!$A2638+$A$11,IF($C$7,8,0),1,1)</f>
        <v>80.099999999999994</v>
      </c>
      <c r="F2638" s="4">
        <f ca="1">OFFSET(InputPriceData!E$15,CalculationsAndCharts!$A2638+$A$11,IF($C$7,8,0),1,1)</f>
        <v>78.989999999999995</v>
      </c>
      <c r="G2638" s="4">
        <f ca="1">OFFSET(InputPriceData!F$15,CalculationsAndCharts!$A2638+$A$11,IF($C$7,8,0),1,1)</f>
        <v>80.099999999999994</v>
      </c>
      <c r="H2638" s="138"/>
      <c r="I2638" s="138"/>
      <c r="O2638" s="246">
        <f t="shared" ca="1" si="400"/>
        <v>2.7246754463854188</v>
      </c>
      <c r="P2638" s="246">
        <f t="shared" ca="1" si="401"/>
        <v>1.3343299712612775</v>
      </c>
      <c r="Q2638" s="246">
        <f t="shared" ca="1" si="403"/>
        <v>8.2185654101229684</v>
      </c>
      <c r="R2638" s="4">
        <f t="shared" ca="1" si="404"/>
        <v>0.16235558210898426</v>
      </c>
      <c r="S2638" s="4">
        <f t="shared" ca="1" si="402"/>
        <v>0.92691477328507965</v>
      </c>
      <c r="W2638" s="246">
        <f t="shared" ca="1" si="405"/>
        <v>2.7246754463854188</v>
      </c>
      <c r="X2638" s="246">
        <f t="shared" ca="1" si="406"/>
        <v>1.3343299712612775</v>
      </c>
      <c r="Y2638" s="246">
        <f t="shared" ca="1" si="407"/>
        <v>8.2185654101229684</v>
      </c>
      <c r="Z2638" s="4">
        <f t="shared" ca="1" si="408"/>
        <v>0.16235558210898426</v>
      </c>
      <c r="AA2638" s="4">
        <f t="shared" ca="1" si="409"/>
        <v>0.5280620532884589</v>
      </c>
    </row>
    <row r="2639" spans="1:27" x14ac:dyDescent="0.25">
      <c r="A2639">
        <v>2607</v>
      </c>
      <c r="B2639" s="176">
        <f ca="1">OFFSET(InputPriceData!B$15,CalculationsAndCharts!$A2639+$A$11,0,1,1)</f>
        <v>37776</v>
      </c>
      <c r="C2639" s="3">
        <f ca="1">OFFSET(InputPriceData!G$15,CalculationsAndCharts!$A2639+$A$11,IF($C$7,8,0),1,1)</f>
        <v>49360700</v>
      </c>
      <c r="D2639" s="4">
        <f ca="1">OFFSET(InputPriceData!C$15,CalculationsAndCharts!$A2639+$A$11,IF($C$7,8,0),1,1)</f>
        <v>78.489999999999995</v>
      </c>
      <c r="E2639" s="4">
        <f ca="1">OFFSET(InputPriceData!D$15,CalculationsAndCharts!$A2639+$A$11,IF($C$7,8,0),1,1)</f>
        <v>79.849999999999994</v>
      </c>
      <c r="F2639" s="4">
        <f ca="1">OFFSET(InputPriceData!E$15,CalculationsAndCharts!$A2639+$A$11,IF($C$7,8,0),1,1)</f>
        <v>78.42</v>
      </c>
      <c r="G2639" s="4">
        <f ca="1">OFFSET(InputPriceData!F$15,CalculationsAndCharts!$A2639+$A$11,IF($C$7,8,0),1,1)</f>
        <v>79.7</v>
      </c>
      <c r="H2639" s="138"/>
      <c r="I2639" s="138"/>
      <c r="O2639" s="246">
        <f t="shared" ca="1" si="400"/>
        <v>2.6881531069609022</v>
      </c>
      <c r="P2639" s="246">
        <f t="shared" ca="1" si="401"/>
        <v>1.0330754770203185</v>
      </c>
      <c r="Q2639" s="246">
        <f t="shared" ca="1" si="403"/>
        <v>8.293204248358192</v>
      </c>
      <c r="R2639" s="4">
        <f t="shared" ca="1" si="404"/>
        <v>0.12456891764420691</v>
      </c>
      <c r="S2639" s="4">
        <f t="shared" ca="1" si="402"/>
        <v>0.92128211349362543</v>
      </c>
      <c r="W2639" s="246">
        <f t="shared" ca="1" si="405"/>
        <v>2.6881531069609022</v>
      </c>
      <c r="X2639" s="246">
        <f t="shared" ca="1" si="406"/>
        <v>1.0330754770203185</v>
      </c>
      <c r="Y2639" s="246">
        <f t="shared" ca="1" si="407"/>
        <v>8.293204248358192</v>
      </c>
      <c r="Z2639" s="4">
        <f t="shared" ca="1" si="408"/>
        <v>0.12456891764420691</v>
      </c>
      <c r="AA2639" s="4">
        <f t="shared" ca="1" si="409"/>
        <v>0.49967150235385716</v>
      </c>
    </row>
    <row r="2640" spans="1:27" x14ac:dyDescent="0.25">
      <c r="A2640">
        <v>2608</v>
      </c>
      <c r="B2640" s="176">
        <f ca="1">OFFSET(InputPriceData!B$15,CalculationsAndCharts!$A2640+$A$11,0,1,1)</f>
        <v>37775</v>
      </c>
      <c r="C2640" s="3">
        <f ca="1">OFFSET(InputPriceData!G$15,CalculationsAndCharts!$A2640+$A$11,IF($C$7,8,0),1,1)</f>
        <v>38254500</v>
      </c>
      <c r="D2640" s="4">
        <f ca="1">OFFSET(InputPriceData!C$15,CalculationsAndCharts!$A2640+$A$11,IF($C$7,8,0),1,1)</f>
        <v>78.09</v>
      </c>
      <c r="E2640" s="4">
        <f ca="1">OFFSET(InputPriceData!D$15,CalculationsAndCharts!$A2640+$A$11,IF($C$7,8,0),1,1)</f>
        <v>78.64</v>
      </c>
      <c r="F2640" s="4">
        <f ca="1">OFFSET(InputPriceData!E$15,CalculationsAndCharts!$A2640+$A$11,IF($C$7,8,0),1,1)</f>
        <v>77.849999999999994</v>
      </c>
      <c r="G2640" s="4">
        <f ca="1">OFFSET(InputPriceData!F$15,CalculationsAndCharts!$A2640+$A$11,IF($C$7,8,0),1,1)</f>
        <v>78.569999999999993</v>
      </c>
      <c r="H2640" s="138"/>
      <c r="I2640" s="138"/>
      <c r="O2640" s="246">
        <f t="shared" ca="1" si="400"/>
        <v>1.8791389410213128</v>
      </c>
      <c r="P2640" s="246">
        <f t="shared" ca="1" si="401"/>
        <v>0.76950260963927608</v>
      </c>
      <c r="Q2640" s="246">
        <f t="shared" ca="1" si="403"/>
        <v>8.3685209367892952</v>
      </c>
      <c r="R2640" s="4">
        <f t="shared" ca="1" si="404"/>
        <v>9.1952044507222913E-2</v>
      </c>
      <c r="S2640" s="4">
        <f t="shared" ca="1" si="402"/>
        <v>0.91613556046014977</v>
      </c>
      <c r="W2640" s="246">
        <f t="shared" ca="1" si="405"/>
        <v>1.8791389410213128</v>
      </c>
      <c r="X2640" s="246">
        <f t="shared" ca="1" si="406"/>
        <v>0.76950260963927608</v>
      </c>
      <c r="Y2640" s="246">
        <f t="shared" ca="1" si="407"/>
        <v>8.3685209367892952</v>
      </c>
      <c r="Z2640" s="4">
        <f t="shared" ca="1" si="408"/>
        <v>9.1952044507222913E-2</v>
      </c>
      <c r="AA2640" s="4">
        <f t="shared" ca="1" si="409"/>
        <v>0.47449956254953779</v>
      </c>
    </row>
    <row r="2641" spans="1:27" x14ac:dyDescent="0.25">
      <c r="A2641">
        <v>2609</v>
      </c>
      <c r="B2641" s="176">
        <f ca="1">OFFSET(InputPriceData!B$15,CalculationsAndCharts!$A2641+$A$11,0,1,1)</f>
        <v>37774</v>
      </c>
      <c r="C2641" s="3">
        <f ca="1">OFFSET(InputPriceData!G$15,CalculationsAndCharts!$A2641+$A$11,IF($C$7,8,0),1,1)</f>
        <v>50305500</v>
      </c>
      <c r="D2641" s="4">
        <f ca="1">OFFSET(InputPriceData!C$15,CalculationsAndCharts!$A2641+$A$11,IF($C$7,8,0),1,1)</f>
        <v>78.39</v>
      </c>
      <c r="E2641" s="4">
        <f ca="1">OFFSET(InputPriceData!D$15,CalculationsAndCharts!$A2641+$A$11,IF($C$7,8,0),1,1)</f>
        <v>79.13</v>
      </c>
      <c r="F2641" s="4">
        <f ca="1">OFFSET(InputPriceData!E$15,CalculationsAndCharts!$A2641+$A$11,IF($C$7,8,0),1,1)</f>
        <v>77.7</v>
      </c>
      <c r="G2641" s="4">
        <f ca="1">OFFSET(InputPriceData!F$15,CalculationsAndCharts!$A2641+$A$11,IF($C$7,8,0),1,1)</f>
        <v>78.25</v>
      </c>
      <c r="H2641" s="138"/>
      <c r="I2641" s="138"/>
      <c r="O2641" s="246">
        <f t="shared" ca="1" si="400"/>
        <v>1.8382768092541915</v>
      </c>
      <c r="P2641" s="246">
        <f t="shared" ca="1" si="401"/>
        <v>0.54507189864217032</v>
      </c>
      <c r="Q2641" s="246">
        <f t="shared" ca="1" si="403"/>
        <v>8.4445216314725489</v>
      </c>
      <c r="R2641" s="4">
        <f t="shared" ca="1" si="404"/>
        <v>6.4547397997146358E-2</v>
      </c>
      <c r="S2641" s="4">
        <f t="shared" ca="1" si="402"/>
        <v>0.91159067263575089</v>
      </c>
      <c r="W2641" s="246">
        <f t="shared" ca="1" si="405"/>
        <v>1.8382768092541915</v>
      </c>
      <c r="X2641" s="246">
        <f t="shared" ca="1" si="406"/>
        <v>0.54507189864217032</v>
      </c>
      <c r="Y2641" s="246">
        <f t="shared" ca="1" si="407"/>
        <v>8.4445216314725489</v>
      </c>
      <c r="Z2641" s="4">
        <f t="shared" ca="1" si="408"/>
        <v>6.4547397997146358E-2</v>
      </c>
      <c r="AA2641" s="4">
        <f t="shared" ca="1" si="409"/>
        <v>0.45285514937250476</v>
      </c>
    </row>
    <row r="2642" spans="1:27" x14ac:dyDescent="0.25">
      <c r="A2642">
        <v>2610</v>
      </c>
      <c r="B2642" s="176">
        <f ca="1">OFFSET(InputPriceData!B$15,CalculationsAndCharts!$A2642+$A$11,0,1,1)</f>
        <v>37771</v>
      </c>
      <c r="C2642" s="3">
        <f ca="1">OFFSET(InputPriceData!G$15,CalculationsAndCharts!$A2642+$A$11,IF($C$7,8,0),1,1)</f>
        <v>52529500</v>
      </c>
      <c r="D2642" s="4">
        <f ca="1">OFFSET(InputPriceData!C$15,CalculationsAndCharts!$A2642+$A$11,IF($C$7,8,0),1,1)</f>
        <v>77.09</v>
      </c>
      <c r="E2642" s="4">
        <f ca="1">OFFSET(InputPriceData!D$15,CalculationsAndCharts!$A2642+$A$11,IF($C$7,8,0),1,1)</f>
        <v>78.040000000000006</v>
      </c>
      <c r="F2642" s="4">
        <f ca="1">OFFSET(InputPriceData!E$15,CalculationsAndCharts!$A2642+$A$11,IF($C$7,8,0),1,1)</f>
        <v>76.81</v>
      </c>
      <c r="G2642" s="4">
        <f ca="1">OFFSET(InputPriceData!F$15,CalculationsAndCharts!$A2642+$A$11,IF($C$7,8,0),1,1)</f>
        <v>77.930000000000007</v>
      </c>
      <c r="H2642" s="138"/>
      <c r="I2642" s="138"/>
      <c r="O2642" s="246">
        <f t="shared" ca="1" si="400"/>
        <v>1.7898213864873536</v>
      </c>
      <c r="P2642" s="246">
        <f t="shared" ca="1" si="401"/>
        <v>0.35697081105506523</v>
      </c>
      <c r="Q2642" s="246">
        <f t="shared" ca="1" si="403"/>
        <v>8.5212125443718953</v>
      </c>
      <c r="R2642" s="4">
        <f t="shared" ca="1" si="404"/>
        <v>4.1892020554144947E-2</v>
      </c>
      <c r="S2642" s="4">
        <f t="shared" ca="1" si="402"/>
        <v>0.90767029226807228</v>
      </c>
      <c r="W2642" s="246">
        <f t="shared" ca="1" si="405"/>
        <v>1.7898213864873536</v>
      </c>
      <c r="X2642" s="246">
        <f t="shared" ca="1" si="406"/>
        <v>0.35697081105506523</v>
      </c>
      <c r="Y2642" s="246">
        <f t="shared" ca="1" si="407"/>
        <v>8.5212125443718953</v>
      </c>
      <c r="Z2642" s="4">
        <f t="shared" ca="1" si="408"/>
        <v>4.1892020554144947E-2</v>
      </c>
      <c r="AA2642" s="4">
        <f t="shared" ca="1" si="409"/>
        <v>0.43460935494204261</v>
      </c>
    </row>
    <row r="2643" spans="1:27" x14ac:dyDescent="0.25">
      <c r="A2643">
        <v>2611</v>
      </c>
      <c r="B2643" s="176">
        <f ca="1">OFFSET(InputPriceData!B$15,CalculationsAndCharts!$A2643+$A$11,0,1,1)</f>
        <v>37770</v>
      </c>
      <c r="C2643" s="3">
        <f ca="1">OFFSET(InputPriceData!G$15,CalculationsAndCharts!$A2643+$A$11,IF($C$7,8,0),1,1)</f>
        <v>50844200</v>
      </c>
      <c r="D2643" s="4">
        <f ca="1">OFFSET(InputPriceData!C$15,CalculationsAndCharts!$A2643+$A$11,IF($C$7,8,0),1,1)</f>
        <v>77.069999999999993</v>
      </c>
      <c r="E2643" s="4">
        <f ca="1">OFFSET(InputPriceData!D$15,CalculationsAndCharts!$A2643+$A$11,IF($C$7,8,0),1,1)</f>
        <v>77.83</v>
      </c>
      <c r="F2643" s="4">
        <f ca="1">OFFSET(InputPriceData!E$15,CalculationsAndCharts!$A2643+$A$11,IF($C$7,8,0),1,1)</f>
        <v>76.430000000000007</v>
      </c>
      <c r="G2643" s="4">
        <f ca="1">OFFSET(InputPriceData!F$15,CalculationsAndCharts!$A2643+$A$11,IF($C$7,8,0),1,1)</f>
        <v>76.7</v>
      </c>
      <c r="H2643" s="138"/>
      <c r="I2643" s="138"/>
      <c r="O2643" s="246">
        <f t="shared" ca="1" si="400"/>
        <v>0.78134792124857966</v>
      </c>
      <c r="P2643" s="246">
        <f t="shared" ca="1" si="401"/>
        <v>0.2431905667182063</v>
      </c>
      <c r="Q2643" s="246">
        <f t="shared" ca="1" si="403"/>
        <v>8.5985999438666951</v>
      </c>
      <c r="R2643" s="4">
        <f t="shared" ca="1" si="404"/>
        <v>2.8282577199288353E-2</v>
      </c>
      <c r="S2643" s="4">
        <f t="shared" ca="1" si="402"/>
        <v>0.90524030136280786</v>
      </c>
      <c r="W2643" s="246">
        <f t="shared" ca="1" si="405"/>
        <v>0.78134792124857966</v>
      </c>
      <c r="X2643" s="246">
        <f t="shared" ca="1" si="406"/>
        <v>0.2431905667182063</v>
      </c>
      <c r="Y2643" s="246">
        <f t="shared" ca="1" si="407"/>
        <v>8.5985999438666951</v>
      </c>
      <c r="Z2643" s="4">
        <f t="shared" ca="1" si="408"/>
        <v>2.8282577199288353E-2</v>
      </c>
      <c r="AA2643" s="4">
        <f t="shared" ca="1" si="409"/>
        <v>0.42349160361034438</v>
      </c>
    </row>
    <row r="2644" spans="1:27" x14ac:dyDescent="0.25">
      <c r="A2644">
        <v>2612</v>
      </c>
      <c r="B2644" s="176">
        <f ca="1">OFFSET(InputPriceData!B$15,CalculationsAndCharts!$A2644+$A$11,0,1,1)</f>
        <v>37769</v>
      </c>
      <c r="C2644" s="3">
        <f ca="1">OFFSET(InputPriceData!G$15,CalculationsAndCharts!$A2644+$A$11,IF($C$7,8,0),1,1)</f>
        <v>37727100</v>
      </c>
      <c r="D2644" s="4">
        <f ca="1">OFFSET(InputPriceData!C$15,CalculationsAndCharts!$A2644+$A$11,IF($C$7,8,0),1,1)</f>
        <v>77.040000000000006</v>
      </c>
      <c r="E2644" s="4">
        <f ca="1">OFFSET(InputPriceData!D$15,CalculationsAndCharts!$A2644+$A$11,IF($C$7,8,0),1,1)</f>
        <v>77.540000000000006</v>
      </c>
      <c r="F2644" s="4">
        <f ca="1">OFFSET(InputPriceData!E$15,CalculationsAndCharts!$A2644+$A$11,IF($C$7,8,0),1,1)</f>
        <v>76.709999999999994</v>
      </c>
      <c r="G2644" s="4">
        <f ca="1">OFFSET(InputPriceData!F$15,CalculationsAndCharts!$A2644+$A$11,IF($C$7,8,0),1,1)</f>
        <v>76.900000000000006</v>
      </c>
      <c r="H2644" s="138"/>
      <c r="I2644" s="138"/>
      <c r="O2644" s="246">
        <f t="shared" ca="1" si="400"/>
        <v>1.1732469732873847</v>
      </c>
      <c r="P2644" s="246">
        <f t="shared" ca="1" si="401"/>
        <v>0.19420528608959298</v>
      </c>
      <c r="Q2644" s="246">
        <f t="shared" ca="1" si="403"/>
        <v>8.6766901552640725</v>
      </c>
      <c r="R2644" s="4">
        <f t="shared" ca="1" si="404"/>
        <v>2.2382415715486891E-2</v>
      </c>
      <c r="S2644" s="4">
        <f t="shared" ca="1" si="402"/>
        <v>0.90416868428377917</v>
      </c>
      <c r="W2644" s="246">
        <f t="shared" ca="1" si="405"/>
        <v>1.1732469732873847</v>
      </c>
      <c r="X2644" s="246">
        <f t="shared" ca="1" si="406"/>
        <v>0.19420528608959298</v>
      </c>
      <c r="Y2644" s="246">
        <f t="shared" ca="1" si="407"/>
        <v>8.6766901552640725</v>
      </c>
      <c r="Z2644" s="4">
        <f t="shared" ca="1" si="408"/>
        <v>2.2382415715486891E-2</v>
      </c>
      <c r="AA2644" s="4">
        <f t="shared" ca="1" si="409"/>
        <v>0.41863439608113107</v>
      </c>
    </row>
    <row r="2645" spans="1:27" x14ac:dyDescent="0.25">
      <c r="A2645">
        <v>2613</v>
      </c>
      <c r="B2645" s="176">
        <f ca="1">OFFSET(InputPriceData!B$15,CalculationsAndCharts!$A2645+$A$11,0,1,1)</f>
        <v>37768</v>
      </c>
      <c r="C2645" s="3">
        <f ca="1">OFFSET(InputPriceData!G$15,CalculationsAndCharts!$A2645+$A$11,IF($C$7,8,0),1,1)</f>
        <v>43719200</v>
      </c>
      <c r="D2645" s="4">
        <f ca="1">OFFSET(InputPriceData!C$15,CalculationsAndCharts!$A2645+$A$11,IF($C$7,8,0),1,1)</f>
        <v>74.989999999999995</v>
      </c>
      <c r="E2645" s="4">
        <f ca="1">OFFSET(InputPriceData!D$15,CalculationsAndCharts!$A2645+$A$11,IF($C$7,8,0),1,1)</f>
        <v>77.03</v>
      </c>
      <c r="F2645" s="4">
        <f ca="1">OFFSET(InputPriceData!E$15,CalculationsAndCharts!$A2645+$A$11,IF($C$7,8,0),1,1)</f>
        <v>74.81</v>
      </c>
      <c r="G2645" s="4">
        <f ca="1">OFFSET(InputPriceData!F$15,CalculationsAndCharts!$A2645+$A$11,IF($C$7,8,0),1,1)</f>
        <v>76.680000000000007</v>
      </c>
      <c r="H2645" s="138"/>
      <c r="I2645" s="138"/>
      <c r="O2645" s="246">
        <f t="shared" ca="1" si="400"/>
        <v>1.1598465563117557</v>
      </c>
      <c r="P2645" s="246">
        <f t="shared" ca="1" si="401"/>
        <v>0.21430556049660882</v>
      </c>
      <c r="Q2645" s="246">
        <f t="shared" ca="1" si="403"/>
        <v>8.7554895613159154</v>
      </c>
      <c r="R2645" s="4">
        <f t="shared" ca="1" si="404"/>
        <v>2.4476707898033235E-2</v>
      </c>
      <c r="S2645" s="4">
        <f t="shared" ca="1" si="402"/>
        <v>0.90455033500201221</v>
      </c>
      <c r="W2645" s="246">
        <f t="shared" ca="1" si="405"/>
        <v>1.1598465563117557</v>
      </c>
      <c r="X2645" s="246">
        <f t="shared" ca="1" si="406"/>
        <v>0.21430556049660882</v>
      </c>
      <c r="Y2645" s="246">
        <f t="shared" ca="1" si="407"/>
        <v>8.7554895613159154</v>
      </c>
      <c r="Z2645" s="4">
        <f t="shared" ca="1" si="408"/>
        <v>2.4476707898033235E-2</v>
      </c>
      <c r="AA2645" s="4">
        <f t="shared" ca="1" si="409"/>
        <v>0.42036108569552544</v>
      </c>
    </row>
    <row r="2646" spans="1:27" x14ac:dyDescent="0.25">
      <c r="A2646">
        <v>2614</v>
      </c>
      <c r="B2646" s="176">
        <f ca="1">OFFSET(InputPriceData!B$15,CalculationsAndCharts!$A2646+$A$11,0,1,1)</f>
        <v>37764</v>
      </c>
      <c r="C2646" s="3">
        <f ca="1">OFFSET(InputPriceData!G$15,CalculationsAndCharts!$A2646+$A$11,IF($C$7,8,0),1,1)</f>
        <v>26155900</v>
      </c>
      <c r="D2646" s="4">
        <f ca="1">OFFSET(InputPriceData!C$15,CalculationsAndCharts!$A2646+$A$11,IF($C$7,8,0),1,1)</f>
        <v>75.180000000000007</v>
      </c>
      <c r="E2646" s="4">
        <f ca="1">OFFSET(InputPriceData!D$15,CalculationsAndCharts!$A2646+$A$11,IF($C$7,8,0),1,1)</f>
        <v>75.540000000000006</v>
      </c>
      <c r="F2646" s="4">
        <f ca="1">OFFSET(InputPriceData!E$15,CalculationsAndCharts!$A2646+$A$11,IF($C$7,8,0),1,1)</f>
        <v>74.86</v>
      </c>
      <c r="G2646" s="4">
        <f ca="1">OFFSET(InputPriceData!F$15,CalculationsAndCharts!$A2646+$A$11,IF($C$7,8,0),1,1)</f>
        <v>75.36</v>
      </c>
      <c r="H2646" s="138"/>
      <c r="I2646" s="138"/>
      <c r="O2646" s="246">
        <f t="shared" ca="1" si="400"/>
        <v>-7.7445584078125185E-3</v>
      </c>
      <c r="P2646" s="246">
        <f t="shared" ca="1" si="401"/>
        <v>0.36296940422597257</v>
      </c>
      <c r="Q2646" s="246">
        <f t="shared" ca="1" si="403"/>
        <v>8.8350046027405806</v>
      </c>
      <c r="R2646" s="4">
        <f t="shared" ca="1" si="404"/>
        <v>4.1083103014273585E-2</v>
      </c>
      <c r="S2646" s="4">
        <f t="shared" ca="1" si="402"/>
        <v>0.90752746318190725</v>
      </c>
      <c r="W2646" s="246">
        <f t="shared" ca="1" si="405"/>
        <v>-7.7445584078125185E-3</v>
      </c>
      <c r="X2646" s="246">
        <f t="shared" ca="1" si="406"/>
        <v>0.36296940422597257</v>
      </c>
      <c r="Y2646" s="246">
        <f t="shared" ca="1" si="407"/>
        <v>8.8350046027405806</v>
      </c>
      <c r="Z2646" s="4">
        <f t="shared" ca="1" si="408"/>
        <v>4.1083103014273585E-2</v>
      </c>
      <c r="AA2646" s="4">
        <f t="shared" ca="1" si="409"/>
        <v>0.4339518673071473</v>
      </c>
    </row>
    <row r="2647" spans="1:27" x14ac:dyDescent="0.25">
      <c r="A2647">
        <v>2615</v>
      </c>
      <c r="B2647" s="176">
        <f ca="1">OFFSET(InputPriceData!B$15,CalculationsAndCharts!$A2647+$A$11,0,1,1)</f>
        <v>37763</v>
      </c>
      <c r="C2647" s="3">
        <f ca="1">OFFSET(InputPriceData!G$15,CalculationsAndCharts!$A2647+$A$11,IF($C$7,8,0),1,1)</f>
        <v>38421800</v>
      </c>
      <c r="D2647" s="4">
        <f ca="1">OFFSET(InputPriceData!C$15,CalculationsAndCharts!$A2647+$A$11,IF($C$7,8,0),1,1)</f>
        <v>74.709999999999994</v>
      </c>
      <c r="E2647" s="4">
        <f ca="1">OFFSET(InputPriceData!D$15,CalculationsAndCharts!$A2647+$A$11,IF($C$7,8,0),1,1)</f>
        <v>75.599999999999994</v>
      </c>
      <c r="F2647" s="4">
        <f ca="1">OFFSET(InputPriceData!E$15,CalculationsAndCharts!$A2647+$A$11,IF($C$7,8,0),1,1)</f>
        <v>74.489999999999995</v>
      </c>
      <c r="G2647" s="4">
        <f ca="1">OFFSET(InputPriceData!F$15,CalculationsAndCharts!$A2647+$A$11,IF($C$7,8,0),1,1)</f>
        <v>75.209999999999994</v>
      </c>
      <c r="H2647" s="138"/>
      <c r="I2647" s="138"/>
      <c r="O2647" s="246">
        <f t="shared" ca="1" si="400"/>
        <v>-6.0070998774590101E-2</v>
      </c>
      <c r="P2647" s="246">
        <f t="shared" ca="1" si="401"/>
        <v>0.62103015330166811</v>
      </c>
      <c r="Q2647" s="246">
        <f t="shared" ca="1" si="403"/>
        <v>8.9152417787493246</v>
      </c>
      <c r="R2647" s="4">
        <f t="shared" ca="1" si="404"/>
        <v>6.9659373095408011E-2</v>
      </c>
      <c r="S2647" s="4">
        <f t="shared" ca="1" si="402"/>
        <v>0.91245446752791881</v>
      </c>
      <c r="W2647" s="246">
        <f t="shared" ca="1" si="405"/>
        <v>-6.0070998774590101E-2</v>
      </c>
      <c r="X2647" s="246">
        <f t="shared" ca="1" si="406"/>
        <v>0.62103015330166811</v>
      </c>
      <c r="Y2647" s="246">
        <f t="shared" ca="1" si="407"/>
        <v>8.9152417787493246</v>
      </c>
      <c r="Z2647" s="4">
        <f t="shared" ca="1" si="408"/>
        <v>6.9659373095408011E-2</v>
      </c>
      <c r="AA2647" s="4">
        <f t="shared" ca="1" si="409"/>
        <v>0.45692765548304659</v>
      </c>
    </row>
    <row r="2648" spans="1:27" x14ac:dyDescent="0.25">
      <c r="A2648">
        <v>2616</v>
      </c>
      <c r="B2648" s="176">
        <f ca="1">OFFSET(InputPriceData!B$15,CalculationsAndCharts!$A2648+$A$11,0,1,1)</f>
        <v>37762</v>
      </c>
      <c r="C2648" s="3">
        <f ca="1">OFFSET(InputPriceData!G$15,CalculationsAndCharts!$A2648+$A$11,IF($C$7,8,0),1,1)</f>
        <v>49333800</v>
      </c>
      <c r="D2648" s="4">
        <f ca="1">OFFSET(InputPriceData!C$15,CalculationsAndCharts!$A2648+$A$11,IF($C$7,8,0),1,1)</f>
        <v>74.040000000000006</v>
      </c>
      <c r="E2648" s="4">
        <f ca="1">OFFSET(InputPriceData!D$15,CalculationsAndCharts!$A2648+$A$11,IF($C$7,8,0),1,1)</f>
        <v>74.650000000000006</v>
      </c>
      <c r="F2648" s="4">
        <f ca="1">OFFSET(InputPriceData!E$15,CalculationsAndCharts!$A2648+$A$11,IF($C$7,8,0),1,1)</f>
        <v>73.88</v>
      </c>
      <c r="G2648" s="4">
        <f ca="1">OFFSET(InputPriceData!F$15,CalculationsAndCharts!$A2648+$A$11,IF($C$7,8,0),1,1)</f>
        <v>74.47</v>
      </c>
      <c r="H2648" s="138"/>
      <c r="I2648" s="138"/>
      <c r="O2648" s="246">
        <f t="shared" ca="1" si="400"/>
        <v>-0.73425020970242671</v>
      </c>
      <c r="P2648" s="246">
        <f t="shared" ca="1" si="401"/>
        <v>0.94272537504364562</v>
      </c>
      <c r="Q2648" s="246">
        <f t="shared" ca="1" si="403"/>
        <v>8.9962076475775223</v>
      </c>
      <c r="R2648" s="4">
        <f t="shared" ca="1" si="404"/>
        <v>0.10479142011550839</v>
      </c>
      <c r="S2648" s="4">
        <f t="shared" ca="1" si="402"/>
        <v>0.91819441325874906</v>
      </c>
      <c r="W2648" s="246">
        <f t="shared" ca="1" si="405"/>
        <v>-0.73425020970242671</v>
      </c>
      <c r="X2648" s="246">
        <f t="shared" ca="1" si="406"/>
        <v>0.94272537504364562</v>
      </c>
      <c r="Y2648" s="246">
        <f t="shared" ca="1" si="407"/>
        <v>8.9962076475775223</v>
      </c>
      <c r="Z2648" s="4">
        <f t="shared" ca="1" si="408"/>
        <v>0.10479142011550839</v>
      </c>
      <c r="AA2648" s="4">
        <f t="shared" ca="1" si="409"/>
        <v>0.48448353313172726</v>
      </c>
    </row>
    <row r="2649" spans="1:27" x14ac:dyDescent="0.25">
      <c r="A2649">
        <v>2617</v>
      </c>
      <c r="B2649" s="176">
        <f ca="1">OFFSET(InputPriceData!B$15,CalculationsAndCharts!$A2649+$A$11,0,1,1)</f>
        <v>37761</v>
      </c>
      <c r="C2649" s="3">
        <f ca="1">OFFSET(InputPriceData!G$15,CalculationsAndCharts!$A2649+$A$11,IF($C$7,8,0),1,1)</f>
        <v>55404600</v>
      </c>
      <c r="D2649" s="4">
        <f ca="1">OFFSET(InputPriceData!C$15,CalculationsAndCharts!$A2649+$A$11,IF($C$7,8,0),1,1)</f>
        <v>74.61</v>
      </c>
      <c r="E2649" s="4">
        <f ca="1">OFFSET(InputPriceData!D$15,CalculationsAndCharts!$A2649+$A$11,IF($C$7,8,0),1,1)</f>
        <v>74.78</v>
      </c>
      <c r="F2649" s="4">
        <f ca="1">OFFSET(InputPriceData!E$15,CalculationsAndCharts!$A2649+$A$11,IF($C$7,8,0),1,1)</f>
        <v>73.62</v>
      </c>
      <c r="G2649" s="4">
        <f ca="1">OFFSET(InputPriceData!F$15,CalculationsAndCharts!$A2649+$A$11,IF($C$7,8,0),1,1)</f>
        <v>74.319999999999993</v>
      </c>
      <c r="H2649" s="138"/>
      <c r="I2649" s="138"/>
      <c r="O2649" s="246">
        <f t="shared" ca="1" si="400"/>
        <v>-0.85245977619665947</v>
      </c>
      <c r="P2649" s="246">
        <f t="shared" ca="1" si="401"/>
        <v>1.2792543984992475</v>
      </c>
      <c r="Q2649" s="246">
        <f t="shared" ca="1" si="403"/>
        <v>9.0779088270207087</v>
      </c>
      <c r="R2649" s="4">
        <f t="shared" ca="1" si="404"/>
        <v>0.14091950281451412</v>
      </c>
      <c r="S2649" s="4">
        <f t="shared" ca="1" si="402"/>
        <v>0.92376113849414609</v>
      </c>
      <c r="W2649" s="246">
        <f t="shared" ca="1" si="405"/>
        <v>-0.85245977619665947</v>
      </c>
      <c r="X2649" s="246">
        <f t="shared" ca="1" si="406"/>
        <v>1.2792543984992475</v>
      </c>
      <c r="Y2649" s="246">
        <f t="shared" ca="1" si="407"/>
        <v>9.0779088270207087</v>
      </c>
      <c r="Z2649" s="4">
        <f t="shared" ca="1" si="408"/>
        <v>0.14091950281451412</v>
      </c>
      <c r="AA2649" s="4">
        <f t="shared" ca="1" si="409"/>
        <v>0.51205603033151759</v>
      </c>
    </row>
    <row r="2650" spans="1:27" x14ac:dyDescent="0.25">
      <c r="A2650">
        <v>2618</v>
      </c>
      <c r="B2650" s="176">
        <f ca="1">OFFSET(InputPriceData!B$15,CalculationsAndCharts!$A2650+$A$11,0,1,1)</f>
        <v>37760</v>
      </c>
      <c r="C2650" s="3">
        <f ca="1">OFFSET(InputPriceData!G$15,CalculationsAndCharts!$A2650+$A$11,IF($C$7,8,0),1,1)</f>
        <v>41606000</v>
      </c>
      <c r="D2650" s="4">
        <f ca="1">OFFSET(InputPriceData!C$15,CalculationsAndCharts!$A2650+$A$11,IF($C$7,8,0),1,1)</f>
        <v>75.680000000000007</v>
      </c>
      <c r="E2650" s="4">
        <f ca="1">OFFSET(InputPriceData!D$15,CalculationsAndCharts!$A2650+$A$11,IF($C$7,8,0),1,1)</f>
        <v>75.89</v>
      </c>
      <c r="F2650" s="4">
        <f ca="1">OFFSET(InputPriceData!E$15,CalculationsAndCharts!$A2650+$A$11,IF($C$7,8,0),1,1)</f>
        <v>74.209999999999994</v>
      </c>
      <c r="G2650" s="4">
        <f ca="1">OFFSET(InputPriceData!F$15,CalculationsAndCharts!$A2650+$A$11,IF($C$7,8,0),1,1)</f>
        <v>74.47</v>
      </c>
      <c r="H2650" s="138"/>
      <c r="I2650" s="138"/>
      <c r="O2650" s="246">
        <f t="shared" ca="1" si="400"/>
        <v>-0.66610945288272649</v>
      </c>
      <c r="P2650" s="246">
        <f t="shared" ca="1" si="401"/>
        <v>1.5486373486266127</v>
      </c>
      <c r="Q2650" s="246">
        <f t="shared" ca="1" si="403"/>
        <v>9.1603519949754872</v>
      </c>
      <c r="R2650" s="4">
        <f t="shared" ca="1" si="404"/>
        <v>0.16905871624540741</v>
      </c>
      <c r="S2650" s="4">
        <f t="shared" ca="1" si="402"/>
        <v>0.92787924903939067</v>
      </c>
      <c r="W2650" s="246">
        <f t="shared" ca="1" si="405"/>
        <v>-0.66610945288272649</v>
      </c>
      <c r="X2650" s="246">
        <f t="shared" ca="1" si="406"/>
        <v>1.5486373486266127</v>
      </c>
      <c r="Y2650" s="246">
        <f t="shared" ca="1" si="407"/>
        <v>9.1603519949754872</v>
      </c>
      <c r="Z2650" s="4">
        <f t="shared" ca="1" si="408"/>
        <v>0.16905871624540741</v>
      </c>
      <c r="AA2650" s="4">
        <f t="shared" ca="1" si="409"/>
        <v>0.53301442263314869</v>
      </c>
    </row>
    <row r="2651" spans="1:27" x14ac:dyDescent="0.25">
      <c r="A2651">
        <v>2619</v>
      </c>
      <c r="B2651" s="176">
        <f ca="1">OFFSET(InputPriceData!B$15,CalculationsAndCharts!$A2651+$A$11,0,1,1)</f>
        <v>37757</v>
      </c>
      <c r="C2651" s="3">
        <f ca="1">OFFSET(InputPriceData!G$15,CalculationsAndCharts!$A2651+$A$11,IF($C$7,8,0),1,1)</f>
        <v>38905000</v>
      </c>
      <c r="D2651" s="4">
        <f ca="1">OFFSET(InputPriceData!C$15,CalculationsAndCharts!$A2651+$A$11,IF($C$7,8,0),1,1)</f>
        <v>76.28</v>
      </c>
      <c r="E2651" s="4">
        <f ca="1">OFFSET(InputPriceData!D$15,CalculationsAndCharts!$A2651+$A$11,IF($C$7,8,0),1,1)</f>
        <v>76.73</v>
      </c>
      <c r="F2651" s="4">
        <f ca="1">OFFSET(InputPriceData!E$15,CalculationsAndCharts!$A2651+$A$11,IF($C$7,8,0),1,1)</f>
        <v>75.77</v>
      </c>
      <c r="G2651" s="4">
        <f ca="1">OFFSET(InputPriceData!F$15,CalculationsAndCharts!$A2651+$A$11,IF($C$7,8,0),1,1)</f>
        <v>76.260000000000005</v>
      </c>
      <c r="H2651" s="138"/>
      <c r="I2651" s="138"/>
      <c r="O2651" s="246">
        <f t="shared" ca="1" si="400"/>
        <v>1.2543022329931195</v>
      </c>
      <c r="P2651" s="246">
        <f t="shared" ca="1" si="401"/>
        <v>1.6843291593044964</v>
      </c>
      <c r="Q2651" s="246">
        <f t="shared" ca="1" si="403"/>
        <v>9.2435438899853555</v>
      </c>
      <c r="R2651" s="4">
        <f t="shared" ca="1" si="404"/>
        <v>0.18221681850067625</v>
      </c>
      <c r="S2651" s="4">
        <f t="shared" ca="1" si="402"/>
        <v>0.92974341938811766</v>
      </c>
      <c r="W2651" s="246">
        <f t="shared" ca="1" si="405"/>
        <v>1.2543022329931195</v>
      </c>
      <c r="X2651" s="246">
        <f t="shared" ca="1" si="406"/>
        <v>1.6843291593044964</v>
      </c>
      <c r="Y2651" s="246">
        <f t="shared" ca="1" si="407"/>
        <v>9.2435438899853555</v>
      </c>
      <c r="Z2651" s="4">
        <f t="shared" ca="1" si="408"/>
        <v>0.18221681850067625</v>
      </c>
      <c r="AA2651" s="4">
        <f t="shared" ca="1" si="409"/>
        <v>0.54266382799930379</v>
      </c>
    </row>
    <row r="2652" spans="1:27" x14ac:dyDescent="0.25">
      <c r="A2652">
        <v>2620</v>
      </c>
      <c r="B2652" s="176">
        <f ca="1">OFFSET(InputPriceData!B$15,CalculationsAndCharts!$A2652+$A$11,0,1,1)</f>
        <v>37756</v>
      </c>
      <c r="C2652" s="3">
        <f ca="1">OFFSET(InputPriceData!G$15,CalculationsAndCharts!$A2652+$A$11,IF($C$7,8,0),1,1)</f>
        <v>43879200</v>
      </c>
      <c r="D2652" s="4">
        <f ca="1">OFFSET(InputPriceData!C$15,CalculationsAndCharts!$A2652+$A$11,IF($C$7,8,0),1,1)</f>
        <v>76.27</v>
      </c>
      <c r="E2652" s="4">
        <f ca="1">OFFSET(InputPriceData!D$15,CalculationsAndCharts!$A2652+$A$11,IF($C$7,8,0),1,1)</f>
        <v>76.63</v>
      </c>
      <c r="F2652" s="4">
        <f ca="1">OFFSET(InputPriceData!E$15,CalculationsAndCharts!$A2652+$A$11,IF($C$7,8,0),1,1)</f>
        <v>75.760000000000005</v>
      </c>
      <c r="G2652" s="4">
        <f ca="1">OFFSET(InputPriceData!F$15,CalculationsAndCharts!$A2652+$A$11,IF($C$7,8,0),1,1)</f>
        <v>76.45</v>
      </c>
      <c r="H2652" s="138"/>
      <c r="I2652" s="138"/>
      <c r="O2652" s="246">
        <f t="shared" ca="1" si="400"/>
        <v>1.6770837603225341</v>
      </c>
      <c r="P2652" s="246">
        <f t="shared" ca="1" si="401"/>
        <v>1.7246247204097114</v>
      </c>
      <c r="Q2652" s="246">
        <f t="shared" ca="1" si="403"/>
        <v>9.3274913117914782</v>
      </c>
      <c r="R2652" s="4">
        <f t="shared" ca="1" si="404"/>
        <v>0.18489695275615031</v>
      </c>
      <c r="S2652" s="4">
        <f t="shared" ca="1" si="402"/>
        <v>0.93011848631630689</v>
      </c>
      <c r="W2652" s="246">
        <f t="shared" ca="1" si="405"/>
        <v>1.6770837603225341</v>
      </c>
      <c r="X2652" s="246">
        <f t="shared" ca="1" si="406"/>
        <v>1.7246247204097114</v>
      </c>
      <c r="Y2652" s="246">
        <f t="shared" ca="1" si="407"/>
        <v>9.3274913117914782</v>
      </c>
      <c r="Z2652" s="4">
        <f t="shared" ca="1" si="408"/>
        <v>0.18489695275615031</v>
      </c>
      <c r="AA2652" s="4">
        <f t="shared" ca="1" si="409"/>
        <v>0.54461769208286648</v>
      </c>
    </row>
    <row r="2653" spans="1:27" x14ac:dyDescent="0.25">
      <c r="A2653">
        <v>2621</v>
      </c>
      <c r="B2653" s="176">
        <f ca="1">OFFSET(InputPriceData!B$15,CalculationsAndCharts!$A2653+$A$11,0,1,1)</f>
        <v>37755</v>
      </c>
      <c r="C2653" s="3">
        <f ca="1">OFFSET(InputPriceData!G$15,CalculationsAndCharts!$A2653+$A$11,IF($C$7,8,0),1,1)</f>
        <v>32195100</v>
      </c>
      <c r="D2653" s="4">
        <f ca="1">OFFSET(InputPriceData!C$15,CalculationsAndCharts!$A2653+$A$11,IF($C$7,8,0),1,1)</f>
        <v>76.44</v>
      </c>
      <c r="E2653" s="4">
        <f ca="1">OFFSET(InputPriceData!D$15,CalculationsAndCharts!$A2653+$A$11,IF($C$7,8,0),1,1)</f>
        <v>76.56</v>
      </c>
      <c r="F2653" s="4">
        <f ca="1">OFFSET(InputPriceData!E$15,CalculationsAndCharts!$A2653+$A$11,IF($C$7,8,0),1,1)</f>
        <v>75.489999999999995</v>
      </c>
      <c r="G2653" s="4">
        <f ca="1">OFFSET(InputPriceData!F$15,CalculationsAndCharts!$A2653+$A$11,IF($C$7,8,0),1,1)</f>
        <v>75.97</v>
      </c>
      <c r="H2653" s="138"/>
      <c r="I2653" s="138"/>
      <c r="O2653" s="246">
        <f t="shared" ca="1" si="400"/>
        <v>1.4349070908091472</v>
      </c>
      <c r="P2653" s="246">
        <f t="shared" ca="1" si="401"/>
        <v>1.7555545861369612</v>
      </c>
      <c r="Q2653" s="246">
        <f t="shared" ca="1" si="403"/>
        <v>9.412201121888474</v>
      </c>
      <c r="R2653" s="4">
        <f t="shared" ca="1" si="404"/>
        <v>0.18651902603890863</v>
      </c>
      <c r="S2653" s="4">
        <f t="shared" ca="1" si="402"/>
        <v>0.93034473206434476</v>
      </c>
      <c r="W2653" s="246">
        <f t="shared" ca="1" si="405"/>
        <v>1.4349070908091472</v>
      </c>
      <c r="X2653" s="246">
        <f t="shared" ca="1" si="406"/>
        <v>1.7555545861369612</v>
      </c>
      <c r="Y2653" s="246">
        <f t="shared" ca="1" si="407"/>
        <v>9.412201121888474</v>
      </c>
      <c r="Z2653" s="4">
        <f t="shared" ca="1" si="408"/>
        <v>0.18651902603890863</v>
      </c>
      <c r="AA2653" s="4">
        <f t="shared" ca="1" si="409"/>
        <v>0.54579831778047316</v>
      </c>
    </row>
    <row r="2654" spans="1:27" x14ac:dyDescent="0.25">
      <c r="A2654">
        <v>2622</v>
      </c>
      <c r="B2654" s="176">
        <f ca="1">OFFSET(InputPriceData!B$15,CalculationsAndCharts!$A2654+$A$11,0,1,1)</f>
        <v>37754</v>
      </c>
      <c r="C2654" s="3">
        <f ca="1">OFFSET(InputPriceData!G$15,CalculationsAndCharts!$A2654+$A$11,IF($C$7,8,0),1,1)</f>
        <v>39253600</v>
      </c>
      <c r="D2654" s="4">
        <f ca="1">OFFSET(InputPriceData!C$15,CalculationsAndCharts!$A2654+$A$11,IF($C$7,8,0),1,1)</f>
        <v>75.989999999999995</v>
      </c>
      <c r="E2654" s="4">
        <f ca="1">OFFSET(InputPriceData!D$15,CalculationsAndCharts!$A2654+$A$11,IF($C$7,8,0),1,1)</f>
        <v>76.510000000000005</v>
      </c>
      <c r="F2654" s="4">
        <f ca="1">OFFSET(InputPriceData!E$15,CalculationsAndCharts!$A2654+$A$11,IF($C$7,8,0),1,1)</f>
        <v>75.77</v>
      </c>
      <c r="G2654" s="4">
        <f ca="1">OFFSET(InputPriceData!F$15,CalculationsAndCharts!$A2654+$A$11,IF($C$7,8,0),1,1)</f>
        <v>76.13</v>
      </c>
      <c r="H2654" s="138"/>
      <c r="I2654" s="138"/>
      <c r="O2654" s="246">
        <f t="shared" ca="1" si="400"/>
        <v>1.8366705200624003</v>
      </c>
      <c r="P2654" s="246">
        <f t="shared" ca="1" si="401"/>
        <v>1.7791958254862126</v>
      </c>
      <c r="Q2654" s="246">
        <f t="shared" ca="1" si="403"/>
        <v>9.4976802440852417</v>
      </c>
      <c r="R2654" s="4">
        <f t="shared" ca="1" si="404"/>
        <v>0.18732951412996046</v>
      </c>
      <c r="S2654" s="4">
        <f t="shared" ca="1" si="402"/>
        <v>0.93045756664039847</v>
      </c>
      <c r="W2654" s="246">
        <f t="shared" ca="1" si="405"/>
        <v>1.8366705200624003</v>
      </c>
      <c r="X2654" s="246">
        <f t="shared" ca="1" si="406"/>
        <v>1.7791958254862126</v>
      </c>
      <c r="Y2654" s="246">
        <f t="shared" ca="1" si="407"/>
        <v>9.4976802440852417</v>
      </c>
      <c r="Z2654" s="4">
        <f t="shared" ca="1" si="408"/>
        <v>0.18732951412996046</v>
      </c>
      <c r="AA2654" s="4">
        <f t="shared" ca="1" si="409"/>
        <v>0.54638769737929971</v>
      </c>
    </row>
    <row r="2655" spans="1:27" x14ac:dyDescent="0.25">
      <c r="A2655">
        <v>2623</v>
      </c>
      <c r="B2655" s="176">
        <f ca="1">OFFSET(InputPriceData!B$15,CalculationsAndCharts!$A2655+$A$11,0,1,1)</f>
        <v>37753</v>
      </c>
      <c r="C2655" s="3">
        <f ca="1">OFFSET(InputPriceData!G$15,CalculationsAndCharts!$A2655+$A$11,IF($C$7,8,0),1,1)</f>
        <v>35662300</v>
      </c>
      <c r="D2655" s="4">
        <f ca="1">OFFSET(InputPriceData!C$15,CalculationsAndCharts!$A2655+$A$11,IF($C$7,8,0),1,1)</f>
        <v>75.150000000000006</v>
      </c>
      <c r="E2655" s="4">
        <f ca="1">OFFSET(InputPriceData!D$15,CalculationsAndCharts!$A2655+$A$11,IF($C$7,8,0),1,1)</f>
        <v>76.45</v>
      </c>
      <c r="F2655" s="4">
        <f ca="1">OFFSET(InputPriceData!E$15,CalculationsAndCharts!$A2655+$A$11,IF($C$7,8,0),1,1)</f>
        <v>74.97</v>
      </c>
      <c r="G2655" s="4">
        <f ca="1">OFFSET(InputPriceData!F$15,CalculationsAndCharts!$A2655+$A$11,IF($C$7,8,0),1,1)</f>
        <v>76.260000000000005</v>
      </c>
      <c r="H2655" s="138"/>
      <c r="I2655" s="138"/>
      <c r="O2655" s="246">
        <f t="shared" ca="1" si="400"/>
        <v>2.2406039898315635</v>
      </c>
      <c r="P2655" s="246">
        <f t="shared" ca="1" si="401"/>
        <v>1.7983903838115189</v>
      </c>
      <c r="Q2655" s="246">
        <f t="shared" ca="1" si="403"/>
        <v>9.5839356650708805</v>
      </c>
      <c r="R2655" s="4">
        <f t="shared" ca="1" si="404"/>
        <v>0.18764633305770614</v>
      </c>
      <c r="S2655" s="4">
        <f t="shared" ca="1" si="402"/>
        <v>0.93050163527115748</v>
      </c>
      <c r="W2655" s="246">
        <f t="shared" ca="1" si="405"/>
        <v>2.2406039898315635</v>
      </c>
      <c r="X2655" s="246">
        <f t="shared" ca="1" si="406"/>
        <v>1.7983903838115189</v>
      </c>
      <c r="Y2655" s="246">
        <f t="shared" ca="1" si="407"/>
        <v>9.5839356650708805</v>
      </c>
      <c r="Z2655" s="4">
        <f t="shared" ca="1" si="408"/>
        <v>0.18764633305770614</v>
      </c>
      <c r="AA2655" s="4">
        <f t="shared" ca="1" si="409"/>
        <v>0.54661798860003585</v>
      </c>
    </row>
    <row r="2656" spans="1:27" x14ac:dyDescent="0.25">
      <c r="A2656">
        <v>2624</v>
      </c>
      <c r="B2656" s="176">
        <f ca="1">OFFSET(InputPriceData!B$15,CalculationsAndCharts!$A2656+$A$11,0,1,1)</f>
        <v>37750</v>
      </c>
      <c r="C2656" s="3">
        <f ca="1">OFFSET(InputPriceData!G$15,CalculationsAndCharts!$A2656+$A$11,IF($C$7,8,0),1,1)</f>
        <v>33608100</v>
      </c>
      <c r="D2656" s="4">
        <f ca="1">OFFSET(InputPriceData!C$15,CalculationsAndCharts!$A2656+$A$11,IF($C$7,8,0),1,1)</f>
        <v>74.62</v>
      </c>
      <c r="E2656" s="4">
        <f ca="1">OFFSET(InputPriceData!D$15,CalculationsAndCharts!$A2656+$A$11,IF($C$7,8,0),1,1)</f>
        <v>75.400000000000006</v>
      </c>
      <c r="F2656" s="4">
        <f ca="1">OFFSET(InputPriceData!E$15,CalculationsAndCharts!$A2656+$A$11,IF($C$7,8,0),1,1)</f>
        <v>74.44</v>
      </c>
      <c r="G2656" s="4">
        <f ca="1">OFFSET(InputPriceData!F$15,CalculationsAndCharts!$A2656+$A$11,IF($C$7,8,0),1,1)</f>
        <v>75.34</v>
      </c>
      <c r="H2656" s="138"/>
      <c r="I2656" s="138"/>
      <c r="O2656" s="246">
        <f t="shared" ca="1" si="400"/>
        <v>1.5792010828396974</v>
      </c>
      <c r="P2656" s="246">
        <f t="shared" ca="1" si="401"/>
        <v>1.857919871583994</v>
      </c>
      <c r="Q2656" s="246">
        <f t="shared" ca="1" si="403"/>
        <v>9.6709744349857516</v>
      </c>
      <c r="R2656" s="4">
        <f t="shared" ca="1" si="404"/>
        <v>0.19211299585931862</v>
      </c>
      <c r="S2656" s="4">
        <f t="shared" ca="1" si="402"/>
        <v>0.93112065514888875</v>
      </c>
      <c r="W2656" s="246">
        <f t="shared" ca="1" si="405"/>
        <v>1.5792010828396974</v>
      </c>
      <c r="X2656" s="246">
        <f t="shared" ca="1" si="406"/>
        <v>1.857919871583994</v>
      </c>
      <c r="Y2656" s="246">
        <f t="shared" ca="1" si="407"/>
        <v>9.6709744349857516</v>
      </c>
      <c r="Z2656" s="4">
        <f t="shared" ca="1" si="408"/>
        <v>0.19211299585931862</v>
      </c>
      <c r="AA2656" s="4">
        <f t="shared" ca="1" si="409"/>
        <v>0.5498589739454055</v>
      </c>
    </row>
    <row r="2657" spans="1:27" x14ac:dyDescent="0.25">
      <c r="A2657">
        <v>2625</v>
      </c>
      <c r="B2657" s="176">
        <f ca="1">OFFSET(InputPriceData!B$15,CalculationsAndCharts!$A2657+$A$11,0,1,1)</f>
        <v>37749</v>
      </c>
      <c r="C2657" s="3">
        <f ca="1">OFFSET(InputPriceData!G$15,CalculationsAndCharts!$A2657+$A$11,IF($C$7,8,0),1,1)</f>
        <v>40570700</v>
      </c>
      <c r="D2657" s="4">
        <f ca="1">OFFSET(InputPriceData!C$15,CalculationsAndCharts!$A2657+$A$11,IF($C$7,8,0),1,1)</f>
        <v>74.37</v>
      </c>
      <c r="E2657" s="4">
        <f ca="1">OFFSET(InputPriceData!D$15,CalculationsAndCharts!$A2657+$A$11,IF($C$7,8,0),1,1)</f>
        <v>75.02</v>
      </c>
      <c r="F2657" s="4">
        <f ca="1">OFFSET(InputPriceData!E$15,CalculationsAndCharts!$A2657+$A$11,IF($C$7,8,0),1,1)</f>
        <v>74.17</v>
      </c>
      <c r="G2657" s="4">
        <f ca="1">OFFSET(InputPriceData!F$15,CalculationsAndCharts!$A2657+$A$11,IF($C$7,8,0),1,1)</f>
        <v>74.31</v>
      </c>
      <c r="H2657" s="138"/>
      <c r="I2657" s="138"/>
      <c r="O2657" s="246">
        <f t="shared" ref="O2657:O2720" ca="1" si="410">$N$38*(G2657-2*G2658+G2659)+2*$N$36*O2658-$N$37*O2659</f>
        <v>0.73801021873447592</v>
      </c>
      <c r="P2657" s="246">
        <f t="shared" ref="P2657:P2720" ca="1" si="411">$N$41*(O2657+O2658)/2+$N$42*P2658+$N$43*P2659</f>
        <v>1.9571472853904996</v>
      </c>
      <c r="Q2657" s="246">
        <f t="shared" ca="1" si="403"/>
        <v>9.7588036679977321</v>
      </c>
      <c r="R2657" s="4">
        <f t="shared" ca="1" si="404"/>
        <v>0.20055196845578699</v>
      </c>
      <c r="S2657" s="4">
        <f t="shared" ref="S2657:S2720" ca="1" si="412">(R2657+$A$21)/($A$21*R2657+1)</f>
        <v>0.93227867701376599</v>
      </c>
      <c r="W2657" s="246">
        <f t="shared" ca="1" si="405"/>
        <v>0.73801021873447592</v>
      </c>
      <c r="X2657" s="246">
        <f t="shared" ca="1" si="406"/>
        <v>1.9571472853904996</v>
      </c>
      <c r="Y2657" s="246">
        <f t="shared" ca="1" si="407"/>
        <v>9.7588036679977321</v>
      </c>
      <c r="Z2657" s="4">
        <f t="shared" ca="1" si="408"/>
        <v>0.20055196845578699</v>
      </c>
      <c r="AA2657" s="4">
        <f t="shared" ca="1" si="409"/>
        <v>0.5559529824556485</v>
      </c>
    </row>
    <row r="2658" spans="1:27" x14ac:dyDescent="0.25">
      <c r="A2658">
        <v>2626</v>
      </c>
      <c r="B2658" s="176">
        <f ca="1">OFFSET(InputPriceData!B$15,CalculationsAndCharts!$A2658+$A$11,0,1,1)</f>
        <v>37748</v>
      </c>
      <c r="C2658" s="3">
        <f ca="1">OFFSET(InputPriceData!G$15,CalculationsAndCharts!$A2658+$A$11,IF($C$7,8,0),1,1)</f>
        <v>41413100</v>
      </c>
      <c r="D2658" s="4">
        <f ca="1">OFFSET(InputPriceData!C$15,CalculationsAndCharts!$A2658+$A$11,IF($C$7,8,0),1,1)</f>
        <v>75.09</v>
      </c>
      <c r="E2658" s="4">
        <f ca="1">OFFSET(InputPriceData!D$15,CalculationsAndCharts!$A2658+$A$11,IF($C$7,8,0),1,1)</f>
        <v>75.67</v>
      </c>
      <c r="F2658" s="4">
        <f ca="1">OFFSET(InputPriceData!E$15,CalculationsAndCharts!$A2658+$A$11,IF($C$7,8,0),1,1)</f>
        <v>74.73</v>
      </c>
      <c r="G2658" s="4">
        <f ca="1">OFFSET(InputPriceData!F$15,CalculationsAndCharts!$A2658+$A$11,IF($C$7,8,0),1,1)</f>
        <v>75.069999999999993</v>
      </c>
      <c r="H2658" s="138"/>
      <c r="I2658" s="138"/>
      <c r="O2658" s="246">
        <f t="shared" ca="1" si="410"/>
        <v>1.6893727941993602</v>
      </c>
      <c r="P2658" s="246">
        <f t="shared" ca="1" si="411"/>
        <v>2.0134848314731246</v>
      </c>
      <c r="Q2658" s="246">
        <f t="shared" ref="Q2658:Q2721" ca="1" si="413">IF(ABS(P2658)&gt;(Q2659*0.991),ABS(P2658),(Q2659*0.991))</f>
        <v>9.8474305428836857</v>
      </c>
      <c r="R2658" s="4">
        <f t="shared" ref="R2658:R2721" ca="1" si="414">IF(Q2658&gt;0,P2658/Q2658,R2659)</f>
        <v>0.20446804094781693</v>
      </c>
      <c r="S2658" s="4">
        <f t="shared" ca="1" si="412"/>
        <v>0.9328110058932223</v>
      </c>
      <c r="W2658" s="246">
        <f t="shared" ref="W2658:W2721" ca="1" si="415">$V$38*(G2658-2*G2659+G2660)+2*$V$36*W2659-$V$37*W2660</f>
        <v>1.6893727941993602</v>
      </c>
      <c r="X2658" s="246">
        <f t="shared" ref="X2658:X2721" ca="1" si="416">$V$41*(W2658+W2659)/2+$V$42*X2659+$V$43*X2660</f>
        <v>2.0134848314731246</v>
      </c>
      <c r="Y2658" s="246">
        <f t="shared" ref="Y2658:Y2721" ca="1" si="417">IF(ABS(X2658)&gt;(Y2659*0.991),ABS(X2658),(Y2659*0.991))</f>
        <v>9.8474305428836857</v>
      </c>
      <c r="Z2658" s="4">
        <f t="shared" ref="Z2658:Z2721" ca="1" si="418">IF(Y2658&gt;0,X2658/Y2658,Z2659)</f>
        <v>0.20446804094781693</v>
      </c>
      <c r="AA2658" s="4">
        <f t="shared" ref="AA2658:AA2721" ca="1" si="419">(Z2658+$A$26)/($A$26*Z2658+1)</f>
        <v>0.55876796452729849</v>
      </c>
    </row>
    <row r="2659" spans="1:27" x14ac:dyDescent="0.25">
      <c r="A2659">
        <v>2627</v>
      </c>
      <c r="B2659" s="176">
        <f ca="1">OFFSET(InputPriceData!B$15,CalculationsAndCharts!$A2659+$A$11,0,1,1)</f>
        <v>37747</v>
      </c>
      <c r="C2659" s="3">
        <f ca="1">OFFSET(InputPriceData!G$15,CalculationsAndCharts!$A2659+$A$11,IF($C$7,8,0),1,1)</f>
        <v>44401000</v>
      </c>
      <c r="D2659" s="4">
        <f ca="1">OFFSET(InputPriceData!C$15,CalculationsAndCharts!$A2659+$A$11,IF($C$7,8,0),1,1)</f>
        <v>74.78</v>
      </c>
      <c r="E2659" s="4">
        <f ca="1">OFFSET(InputPriceData!D$15,CalculationsAndCharts!$A2659+$A$11,IF($C$7,8,0),1,1)</f>
        <v>75.86</v>
      </c>
      <c r="F2659" s="4">
        <f ca="1">OFFSET(InputPriceData!E$15,CalculationsAndCharts!$A2659+$A$11,IF($C$7,8,0),1,1)</f>
        <v>74.75</v>
      </c>
      <c r="G2659" s="4">
        <f ca="1">OFFSET(InputPriceData!F$15,CalculationsAndCharts!$A2659+$A$11,IF($C$7,8,0),1,1)</f>
        <v>75.48</v>
      </c>
      <c r="H2659" s="138"/>
      <c r="I2659" s="138"/>
      <c r="O2659" s="246">
        <f t="shared" ca="1" si="410"/>
        <v>2.3595849740949943</v>
      </c>
      <c r="P2659" s="246">
        <f t="shared" ca="1" si="411"/>
        <v>2.0027910726850759</v>
      </c>
      <c r="Q2659" s="246">
        <f t="shared" ca="1" si="413"/>
        <v>9.9368623036162322</v>
      </c>
      <c r="R2659" s="4">
        <f t="shared" ca="1" si="414"/>
        <v>0.20155165800739921</v>
      </c>
      <c r="S2659" s="4">
        <f t="shared" ca="1" si="412"/>
        <v>0.93241487110722432</v>
      </c>
      <c r="W2659" s="246">
        <f t="shared" ca="1" si="415"/>
        <v>2.3595849740949943</v>
      </c>
      <c r="X2659" s="246">
        <f t="shared" ca="1" si="416"/>
        <v>2.0027910726850759</v>
      </c>
      <c r="Y2659" s="246">
        <f t="shared" ca="1" si="417"/>
        <v>9.9368623036162322</v>
      </c>
      <c r="Z2659" s="4">
        <f t="shared" ca="1" si="418"/>
        <v>0.20155165800739921</v>
      </c>
      <c r="AA2659" s="4">
        <f t="shared" ca="1" si="419"/>
        <v>0.55667236292187861</v>
      </c>
    </row>
    <row r="2660" spans="1:27" x14ac:dyDescent="0.25">
      <c r="A2660">
        <v>2628</v>
      </c>
      <c r="B2660" s="176">
        <f ca="1">OFFSET(InputPriceData!B$15,CalculationsAndCharts!$A2660+$A$11,0,1,1)</f>
        <v>37746</v>
      </c>
      <c r="C2660" s="3">
        <f ca="1">OFFSET(InputPriceData!G$15,CalculationsAndCharts!$A2660+$A$11,IF($C$7,8,0),1,1)</f>
        <v>35437800</v>
      </c>
      <c r="D2660" s="4">
        <f ca="1">OFFSET(InputPriceData!C$15,CalculationsAndCharts!$A2660+$A$11,IF($C$7,8,0),1,1)</f>
        <v>75.13</v>
      </c>
      <c r="E2660" s="4">
        <f ca="1">OFFSET(InputPriceData!D$15,CalculationsAndCharts!$A2660+$A$11,IF($C$7,8,0),1,1)</f>
        <v>75.38</v>
      </c>
      <c r="F2660" s="4">
        <f ca="1">OFFSET(InputPriceData!E$15,CalculationsAndCharts!$A2660+$A$11,IF($C$7,8,0),1,1)</f>
        <v>74.349999999999994</v>
      </c>
      <c r="G2660" s="4">
        <f ca="1">OFFSET(InputPriceData!F$15,CalculationsAndCharts!$A2660+$A$11,IF($C$7,8,0),1,1)</f>
        <v>74.78</v>
      </c>
      <c r="H2660" s="138"/>
      <c r="I2660" s="138"/>
      <c r="O2660" s="246">
        <f t="shared" ca="1" si="410"/>
        <v>1.9262063904539444</v>
      </c>
      <c r="P2660" s="246">
        <f t="shared" ca="1" si="411"/>
        <v>1.9887886365583316</v>
      </c>
      <c r="Q2660" s="246">
        <f t="shared" ca="1" si="413"/>
        <v>10.027106259955834</v>
      </c>
      <c r="R2660" s="4">
        <f t="shared" ca="1" si="414"/>
        <v>0.19834123474892659</v>
      </c>
      <c r="S2660" s="4">
        <f t="shared" ca="1" si="412"/>
        <v>0.93197675622131504</v>
      </c>
      <c r="W2660" s="246">
        <f t="shared" ca="1" si="415"/>
        <v>1.9262063904539444</v>
      </c>
      <c r="X2660" s="246">
        <f t="shared" ca="1" si="416"/>
        <v>1.9887886365583316</v>
      </c>
      <c r="Y2660" s="246">
        <f t="shared" ca="1" si="417"/>
        <v>10.027106259955834</v>
      </c>
      <c r="Z2660" s="4">
        <f t="shared" ca="1" si="418"/>
        <v>0.19834123474892659</v>
      </c>
      <c r="AA2660" s="4">
        <f t="shared" ca="1" si="419"/>
        <v>0.55436023717419181</v>
      </c>
    </row>
    <row r="2661" spans="1:27" x14ac:dyDescent="0.25">
      <c r="A2661">
        <v>2629</v>
      </c>
      <c r="B2661" s="176">
        <f ca="1">OFFSET(InputPriceData!B$15,CalculationsAndCharts!$A2661+$A$11,0,1,1)</f>
        <v>37743</v>
      </c>
      <c r="C2661" s="3">
        <f ca="1">OFFSET(InputPriceData!G$15,CalculationsAndCharts!$A2661+$A$11,IF($C$7,8,0),1,1)</f>
        <v>50201500</v>
      </c>
      <c r="D2661" s="4">
        <f ca="1">OFFSET(InputPriceData!C$15,CalculationsAndCharts!$A2661+$A$11,IF($C$7,8,0),1,1)</f>
        <v>73.59</v>
      </c>
      <c r="E2661" s="4">
        <f ca="1">OFFSET(InputPriceData!D$15,CalculationsAndCharts!$A2661+$A$11,IF($C$7,8,0),1,1)</f>
        <v>75.13</v>
      </c>
      <c r="F2661" s="4">
        <f ca="1">OFFSET(InputPriceData!E$15,CalculationsAndCharts!$A2661+$A$11,IF($C$7,8,0),1,1)</f>
        <v>73.540000000000006</v>
      </c>
      <c r="G2661" s="4">
        <f ca="1">OFFSET(InputPriceData!F$15,CalculationsAndCharts!$A2661+$A$11,IF($C$7,8,0),1,1)</f>
        <v>74.92</v>
      </c>
      <c r="H2661" s="138"/>
      <c r="I2661" s="138"/>
      <c r="O2661" s="246">
        <f t="shared" ca="1" si="410"/>
        <v>2.3271737700932844</v>
      </c>
      <c r="P2661" s="246">
        <f t="shared" ca="1" si="411"/>
        <v>1.9859419301630561</v>
      </c>
      <c r="Q2661" s="246">
        <f t="shared" ca="1" si="413"/>
        <v>10.118169788048268</v>
      </c>
      <c r="R2661" s="4">
        <f t="shared" ca="1" si="414"/>
        <v>0.19627481765614174</v>
      </c>
      <c r="S2661" s="4">
        <f t="shared" ca="1" si="412"/>
        <v>0.93169362154416702</v>
      </c>
      <c r="W2661" s="246">
        <f t="shared" ca="1" si="415"/>
        <v>2.3271737700932844</v>
      </c>
      <c r="X2661" s="246">
        <f t="shared" ca="1" si="416"/>
        <v>1.9859419301630561</v>
      </c>
      <c r="Y2661" s="246">
        <f t="shared" ca="1" si="417"/>
        <v>10.118169788048268</v>
      </c>
      <c r="Z2661" s="4">
        <f t="shared" ca="1" si="418"/>
        <v>0.19627481765614174</v>
      </c>
      <c r="AA2661" s="4">
        <f t="shared" ca="1" si="419"/>
        <v>0.55286910458044525</v>
      </c>
    </row>
    <row r="2662" spans="1:27" x14ac:dyDescent="0.25">
      <c r="A2662">
        <v>2630</v>
      </c>
      <c r="B2662" s="176">
        <f ca="1">OFFSET(InputPriceData!B$15,CalculationsAndCharts!$A2662+$A$11,0,1,1)</f>
        <v>37742</v>
      </c>
      <c r="C2662" s="3">
        <f ca="1">OFFSET(InputPriceData!G$15,CalculationsAndCharts!$A2662+$A$11,IF($C$7,8,0),1,1)</f>
        <v>50240400</v>
      </c>
      <c r="D2662" s="4">
        <f ca="1">OFFSET(InputPriceData!C$15,CalculationsAndCharts!$A2662+$A$11,IF($C$7,8,0),1,1)</f>
        <v>73.89</v>
      </c>
      <c r="E2662" s="4">
        <f ca="1">OFFSET(InputPriceData!D$15,CalculationsAndCharts!$A2662+$A$11,IF($C$7,8,0),1,1)</f>
        <v>74.540000000000006</v>
      </c>
      <c r="F2662" s="4">
        <f ca="1">OFFSET(InputPriceData!E$15,CalculationsAndCharts!$A2662+$A$11,IF($C$7,8,0),1,1)</f>
        <v>72.739999999999995</v>
      </c>
      <c r="G2662" s="4">
        <f ca="1">OFFSET(InputPriceData!F$15,CalculationsAndCharts!$A2662+$A$11,IF($C$7,8,0),1,1)</f>
        <v>73.87</v>
      </c>
      <c r="H2662" s="138"/>
      <c r="I2662" s="138"/>
      <c r="O2662" s="246">
        <f t="shared" ca="1" si="410"/>
        <v>1.5159166566759081</v>
      </c>
      <c r="P2662" s="246">
        <f t="shared" ca="1" si="411"/>
        <v>1.9988441733669091</v>
      </c>
      <c r="Q2662" s="246">
        <f t="shared" ca="1" si="413"/>
        <v>10.210060331027517</v>
      </c>
      <c r="R2662" s="4">
        <f t="shared" ca="1" si="414"/>
        <v>0.19577202372571584</v>
      </c>
      <c r="S2662" s="4">
        <f t="shared" ca="1" si="412"/>
        <v>0.93162459469519965</v>
      </c>
      <c r="W2662" s="246">
        <f t="shared" ca="1" si="415"/>
        <v>1.5159166566759081</v>
      </c>
      <c r="X2662" s="246">
        <f t="shared" ca="1" si="416"/>
        <v>1.9988441733669091</v>
      </c>
      <c r="Y2662" s="246">
        <f t="shared" ca="1" si="417"/>
        <v>10.210060331027517</v>
      </c>
      <c r="Z2662" s="4">
        <f t="shared" ca="1" si="418"/>
        <v>0.19577202372571584</v>
      </c>
      <c r="AA2662" s="4">
        <f t="shared" ca="1" si="419"/>
        <v>0.55250594123156205</v>
      </c>
    </row>
    <row r="2663" spans="1:27" x14ac:dyDescent="0.25">
      <c r="A2663">
        <v>2631</v>
      </c>
      <c r="B2663" s="176">
        <f ca="1">OFFSET(InputPriceData!B$15,CalculationsAndCharts!$A2663+$A$11,0,1,1)</f>
        <v>37741</v>
      </c>
      <c r="C2663" s="3">
        <f ca="1">OFFSET(InputPriceData!G$15,CalculationsAndCharts!$A2663+$A$11,IF($C$7,8,0),1,1)</f>
        <v>48709100</v>
      </c>
      <c r="D2663" s="4">
        <f ca="1">OFFSET(InputPriceData!C$15,CalculationsAndCharts!$A2663+$A$11,IF($C$7,8,0),1,1)</f>
        <v>73.88</v>
      </c>
      <c r="E2663" s="4">
        <f ca="1">OFFSET(InputPriceData!D$15,CalculationsAndCharts!$A2663+$A$11,IF($C$7,8,0),1,1)</f>
        <v>74.41</v>
      </c>
      <c r="F2663" s="4">
        <f ca="1">OFFSET(InputPriceData!E$15,CalculationsAndCharts!$A2663+$A$11,IF($C$7,8,0),1,1)</f>
        <v>73.48</v>
      </c>
      <c r="G2663" s="4">
        <f ca="1">OFFSET(InputPriceData!F$15,CalculationsAndCharts!$A2663+$A$11,IF($C$7,8,0),1,1)</f>
        <v>73.88</v>
      </c>
      <c r="H2663" s="138"/>
      <c r="I2663" s="138"/>
      <c r="O2663" s="246">
        <f t="shared" ca="1" si="410"/>
        <v>1.7348418055662291</v>
      </c>
      <c r="P2663" s="246">
        <f t="shared" ca="1" si="411"/>
        <v>2.0094386068503942</v>
      </c>
      <c r="Q2663" s="246">
        <f t="shared" ca="1" si="413"/>
        <v>10.302785399624135</v>
      </c>
      <c r="R2663" s="4">
        <f t="shared" ca="1" si="414"/>
        <v>0.19503838320496342</v>
      </c>
      <c r="S2663" s="4">
        <f t="shared" ca="1" si="412"/>
        <v>0.93152378036885775</v>
      </c>
      <c r="W2663" s="246">
        <f t="shared" ca="1" si="415"/>
        <v>1.7348418055662291</v>
      </c>
      <c r="X2663" s="246">
        <f t="shared" ca="1" si="416"/>
        <v>2.0094386068503942</v>
      </c>
      <c r="Y2663" s="246">
        <f t="shared" ca="1" si="417"/>
        <v>10.302785399624135</v>
      </c>
      <c r="Z2663" s="4">
        <f t="shared" ca="1" si="418"/>
        <v>0.19503838320496342</v>
      </c>
      <c r="AA2663" s="4">
        <f t="shared" ca="1" si="419"/>
        <v>0.55197579644240413</v>
      </c>
    </row>
    <row r="2664" spans="1:27" x14ac:dyDescent="0.25">
      <c r="A2664">
        <v>2632</v>
      </c>
      <c r="B2664" s="176">
        <f ca="1">OFFSET(InputPriceData!B$15,CalculationsAndCharts!$A2664+$A$11,0,1,1)</f>
        <v>37740</v>
      </c>
      <c r="C2664" s="3">
        <f ca="1">OFFSET(InputPriceData!G$15,CalculationsAndCharts!$A2664+$A$11,IF($C$7,8,0),1,1)</f>
        <v>52017100</v>
      </c>
      <c r="D2664" s="4">
        <f ca="1">OFFSET(InputPriceData!C$15,CalculationsAndCharts!$A2664+$A$11,IF($C$7,8,0),1,1)</f>
        <v>74.06</v>
      </c>
      <c r="E2664" s="4">
        <f ca="1">OFFSET(InputPriceData!D$15,CalculationsAndCharts!$A2664+$A$11,IF($C$7,8,0),1,1)</f>
        <v>74.59</v>
      </c>
      <c r="F2664" s="4">
        <f ca="1">OFFSET(InputPriceData!E$15,CalculationsAndCharts!$A2664+$A$11,IF($C$7,8,0),1,1)</f>
        <v>73.47</v>
      </c>
      <c r="G2664" s="4">
        <f ca="1">OFFSET(InputPriceData!F$15,CalculationsAndCharts!$A2664+$A$11,IF($C$7,8,0),1,1)</f>
        <v>74.040000000000006</v>
      </c>
      <c r="H2664" s="138"/>
      <c r="I2664" s="138"/>
      <c r="O2664" s="246">
        <f t="shared" ca="1" si="410"/>
        <v>2.1274257194338944</v>
      </c>
      <c r="P2664" s="246">
        <f t="shared" ca="1" si="411"/>
        <v>1.9786397545445062</v>
      </c>
      <c r="Q2664" s="246">
        <f t="shared" ca="1" si="413"/>
        <v>10.396352572779147</v>
      </c>
      <c r="R2664" s="4">
        <f t="shared" ca="1" si="414"/>
        <v>0.19032057067064026</v>
      </c>
      <c r="S2664" s="4">
        <f t="shared" ca="1" si="412"/>
        <v>0.93087275936495728</v>
      </c>
      <c r="W2664" s="246">
        <f t="shared" ca="1" si="415"/>
        <v>2.1274257194338944</v>
      </c>
      <c r="X2664" s="246">
        <f t="shared" ca="1" si="416"/>
        <v>1.9786397545445062</v>
      </c>
      <c r="Y2664" s="246">
        <f t="shared" ca="1" si="417"/>
        <v>10.396352572779147</v>
      </c>
      <c r="Z2664" s="4">
        <f t="shared" ca="1" si="418"/>
        <v>0.19032057067064026</v>
      </c>
      <c r="AA2664" s="4">
        <f t="shared" ca="1" si="419"/>
        <v>0.54855969313304342</v>
      </c>
    </row>
    <row r="2665" spans="1:27" x14ac:dyDescent="0.25">
      <c r="A2665">
        <v>2633</v>
      </c>
      <c r="B2665" s="176">
        <f ca="1">OFFSET(InputPriceData!B$15,CalculationsAndCharts!$A2665+$A$11,0,1,1)</f>
        <v>37739</v>
      </c>
      <c r="C2665" s="3">
        <f ca="1">OFFSET(InputPriceData!G$15,CalculationsAndCharts!$A2665+$A$11,IF($C$7,8,0),1,1)</f>
        <v>46432900</v>
      </c>
      <c r="D2665" s="4">
        <f ca="1">OFFSET(InputPriceData!C$15,CalculationsAndCharts!$A2665+$A$11,IF($C$7,8,0),1,1)</f>
        <v>72.69</v>
      </c>
      <c r="E2665" s="4">
        <f ca="1">OFFSET(InputPriceData!D$15,CalculationsAndCharts!$A2665+$A$11,IF($C$7,8,0),1,1)</f>
        <v>74.099999999999994</v>
      </c>
      <c r="F2665" s="4">
        <f ca="1">OFFSET(InputPriceData!E$15,CalculationsAndCharts!$A2665+$A$11,IF($C$7,8,0),1,1)</f>
        <v>72.58</v>
      </c>
      <c r="G2665" s="4">
        <f ca="1">OFFSET(InputPriceData!F$15,CalculationsAndCharts!$A2665+$A$11,IF($C$7,8,0),1,1)</f>
        <v>73.78</v>
      </c>
      <c r="H2665" s="138"/>
      <c r="I2665" s="138"/>
      <c r="O2665" s="246">
        <f t="shared" ca="1" si="410"/>
        <v>2.1128037356232303</v>
      </c>
      <c r="P2665" s="246">
        <f t="shared" ca="1" si="411"/>
        <v>1.9247628496240561</v>
      </c>
      <c r="Q2665" s="246">
        <f t="shared" ca="1" si="413"/>
        <v>10.49076949826352</v>
      </c>
      <c r="R2665" s="4">
        <f t="shared" ca="1" si="414"/>
        <v>0.18347203700764292</v>
      </c>
      <c r="S2665" s="4">
        <f t="shared" ca="1" si="412"/>
        <v>0.92991927219722259</v>
      </c>
      <c r="W2665" s="246">
        <f t="shared" ca="1" si="415"/>
        <v>2.1128037356232303</v>
      </c>
      <c r="X2665" s="246">
        <f t="shared" ca="1" si="416"/>
        <v>1.9247628496240561</v>
      </c>
      <c r="Y2665" s="246">
        <f t="shared" ca="1" si="417"/>
        <v>10.49076949826352</v>
      </c>
      <c r="Z2665" s="4">
        <f t="shared" ca="1" si="418"/>
        <v>0.18347203700764292</v>
      </c>
      <c r="AA2665" s="4">
        <f t="shared" ca="1" si="419"/>
        <v>0.54357938983619547</v>
      </c>
    </row>
    <row r="2666" spans="1:27" x14ac:dyDescent="0.25">
      <c r="A2666">
        <v>2634</v>
      </c>
      <c r="B2666" s="176">
        <f ca="1">OFFSET(InputPriceData!B$15,CalculationsAndCharts!$A2666+$A$11,0,1,1)</f>
        <v>37736</v>
      </c>
      <c r="C2666" s="3">
        <f ca="1">OFFSET(InputPriceData!G$15,CalculationsAndCharts!$A2666+$A$11,IF($C$7,8,0),1,1)</f>
        <v>43917200</v>
      </c>
      <c r="D2666" s="4">
        <f ca="1">OFFSET(InputPriceData!C$15,CalculationsAndCharts!$A2666+$A$11,IF($C$7,8,0),1,1)</f>
        <v>73.39</v>
      </c>
      <c r="E2666" s="4">
        <f ca="1">OFFSET(InputPriceData!D$15,CalculationsAndCharts!$A2666+$A$11,IF($C$7,8,0),1,1)</f>
        <v>73.53</v>
      </c>
      <c r="F2666" s="4">
        <f ca="1">OFFSET(InputPriceData!E$15,CalculationsAndCharts!$A2666+$A$11,IF($C$7,8,0),1,1)</f>
        <v>72.36</v>
      </c>
      <c r="G2666" s="4">
        <f ca="1">OFFSET(InputPriceData!F$15,CalculationsAndCharts!$A2666+$A$11,IF($C$7,8,0),1,1)</f>
        <v>72.53</v>
      </c>
      <c r="H2666" s="138"/>
      <c r="I2666" s="138"/>
      <c r="O2666" s="246">
        <f t="shared" ca="1" si="410"/>
        <v>1.0569650105900101</v>
      </c>
      <c r="P2666" s="246">
        <f t="shared" ca="1" si="411"/>
        <v>1.8648225076879759</v>
      </c>
      <c r="Q2666" s="246">
        <f t="shared" ca="1" si="413"/>
        <v>10.586043893303248</v>
      </c>
      <c r="R2666" s="4">
        <f t="shared" ca="1" si="414"/>
        <v>0.17615858449894262</v>
      </c>
      <c r="S2666" s="4">
        <f t="shared" ca="1" si="412"/>
        <v>0.92888985473064201</v>
      </c>
      <c r="W2666" s="246">
        <f t="shared" ca="1" si="415"/>
        <v>1.0569650105900101</v>
      </c>
      <c r="X2666" s="246">
        <f t="shared" ca="1" si="416"/>
        <v>1.8648225076879759</v>
      </c>
      <c r="Y2666" s="246">
        <f t="shared" ca="1" si="417"/>
        <v>10.586043893303248</v>
      </c>
      <c r="Z2666" s="4">
        <f t="shared" ca="1" si="418"/>
        <v>0.17615858449894262</v>
      </c>
      <c r="AA2666" s="4">
        <f t="shared" ca="1" si="419"/>
        <v>0.53823284972368035</v>
      </c>
    </row>
    <row r="2667" spans="1:27" x14ac:dyDescent="0.25">
      <c r="A2667">
        <v>2635</v>
      </c>
      <c r="B2667" s="176">
        <f ca="1">OFFSET(InputPriceData!B$15,CalculationsAndCharts!$A2667+$A$11,0,1,1)</f>
        <v>37735</v>
      </c>
      <c r="C2667" s="3">
        <f ca="1">OFFSET(InputPriceData!G$15,CalculationsAndCharts!$A2667+$A$11,IF($C$7,8,0),1,1)</f>
        <v>49692400</v>
      </c>
      <c r="D2667" s="4">
        <f ca="1">OFFSET(InputPriceData!C$15,CalculationsAndCharts!$A2667+$A$11,IF($C$7,8,0),1,1)</f>
        <v>73.569999999999993</v>
      </c>
      <c r="E2667" s="4">
        <f ca="1">OFFSET(InputPriceData!D$15,CalculationsAndCharts!$A2667+$A$11,IF($C$7,8,0),1,1)</f>
        <v>74.010000000000005</v>
      </c>
      <c r="F2667" s="4">
        <f ca="1">OFFSET(InputPriceData!E$15,CalculationsAndCharts!$A2667+$A$11,IF($C$7,8,0),1,1)</f>
        <v>73.11</v>
      </c>
      <c r="G2667" s="4">
        <f ca="1">OFFSET(InputPriceData!F$15,CalculationsAndCharts!$A2667+$A$11,IF($C$7,8,0),1,1)</f>
        <v>73.430000000000007</v>
      </c>
      <c r="H2667" s="138"/>
      <c r="I2667" s="138"/>
      <c r="O2667" s="246">
        <f t="shared" ca="1" si="410"/>
        <v>2.149615107057</v>
      </c>
      <c r="P2667" s="246">
        <f t="shared" ca="1" si="411"/>
        <v>1.73686893870227</v>
      </c>
      <c r="Q2667" s="246">
        <f t="shared" ca="1" si="413"/>
        <v>10.68218354521014</v>
      </c>
      <c r="R2667" s="4">
        <f t="shared" ca="1" si="414"/>
        <v>0.16259493495420016</v>
      </c>
      <c r="S2667" s="4">
        <f t="shared" ca="1" si="412"/>
        <v>0.92694938717238373</v>
      </c>
      <c r="W2667" s="246">
        <f t="shared" ca="1" si="415"/>
        <v>2.149615107057</v>
      </c>
      <c r="X2667" s="246">
        <f t="shared" ca="1" si="416"/>
        <v>1.73686893870227</v>
      </c>
      <c r="Y2667" s="246">
        <f t="shared" ca="1" si="417"/>
        <v>10.68218354521014</v>
      </c>
      <c r="Z2667" s="4">
        <f t="shared" ca="1" si="418"/>
        <v>0.16259493495420016</v>
      </c>
      <c r="AA2667" s="4">
        <f t="shared" ca="1" si="419"/>
        <v>0.52823931981591254</v>
      </c>
    </row>
    <row r="2668" spans="1:27" x14ac:dyDescent="0.25">
      <c r="A2668">
        <v>2636</v>
      </c>
      <c r="B2668" s="176">
        <f ca="1">OFFSET(InputPriceData!B$15,CalculationsAndCharts!$A2668+$A$11,0,1,1)</f>
        <v>37734</v>
      </c>
      <c r="C2668" s="3">
        <f ca="1">OFFSET(InputPriceData!G$15,CalculationsAndCharts!$A2668+$A$11,IF($C$7,8,0),1,1)</f>
        <v>44227100</v>
      </c>
      <c r="D2668" s="4">
        <f ca="1">OFFSET(InputPriceData!C$15,CalculationsAndCharts!$A2668+$A$11,IF($C$7,8,0),1,1)</f>
        <v>73.64</v>
      </c>
      <c r="E2668" s="4">
        <f ca="1">OFFSET(InputPriceData!D$15,CalculationsAndCharts!$A2668+$A$11,IF($C$7,8,0),1,1)</f>
        <v>74.23</v>
      </c>
      <c r="F2668" s="4">
        <f ca="1">OFFSET(InputPriceData!E$15,CalculationsAndCharts!$A2668+$A$11,IF($C$7,8,0),1,1)</f>
        <v>73.33</v>
      </c>
      <c r="G2668" s="4">
        <f ca="1">OFFSET(InputPriceData!F$15,CalculationsAndCharts!$A2668+$A$11,IF($C$7,8,0),1,1)</f>
        <v>74.09</v>
      </c>
      <c r="H2668" s="138"/>
      <c r="I2668" s="138"/>
      <c r="O2668" s="246">
        <f t="shared" ca="1" si="410"/>
        <v>3.0883511982029281</v>
      </c>
      <c r="P2668" s="246">
        <f t="shared" ca="1" si="411"/>
        <v>1.5208964237363005</v>
      </c>
      <c r="Q2668" s="246">
        <f t="shared" ca="1" si="413"/>
        <v>10.779196312018305</v>
      </c>
      <c r="R2668" s="4">
        <f t="shared" ca="1" si="414"/>
        <v>0.14109553066034908</v>
      </c>
      <c r="S2668" s="4">
        <f t="shared" ca="1" si="412"/>
        <v>0.92378747505154535</v>
      </c>
      <c r="W2668" s="246">
        <f t="shared" ca="1" si="415"/>
        <v>3.0883511982029281</v>
      </c>
      <c r="X2668" s="246">
        <f t="shared" ca="1" si="416"/>
        <v>1.5208964237363005</v>
      </c>
      <c r="Y2668" s="246">
        <f t="shared" ca="1" si="417"/>
        <v>10.779196312018305</v>
      </c>
      <c r="Z2668" s="4">
        <f t="shared" ca="1" si="418"/>
        <v>0.14109553066034908</v>
      </c>
      <c r="AA2668" s="4">
        <f t="shared" ca="1" si="419"/>
        <v>0.51218852591547481</v>
      </c>
    </row>
    <row r="2669" spans="1:27" x14ac:dyDescent="0.25">
      <c r="A2669">
        <v>2637</v>
      </c>
      <c r="B2669" s="176">
        <f ca="1">OFFSET(InputPriceData!B$15,CalculationsAndCharts!$A2669+$A$11,0,1,1)</f>
        <v>37733</v>
      </c>
      <c r="C2669" s="3">
        <f ca="1">OFFSET(InputPriceData!G$15,CalculationsAndCharts!$A2669+$A$11,IF($C$7,8,0),1,1)</f>
        <v>59763600</v>
      </c>
      <c r="D2669" s="4">
        <f ca="1">OFFSET(InputPriceData!C$15,CalculationsAndCharts!$A2669+$A$11,IF($C$7,8,0),1,1)</f>
        <v>71.62</v>
      </c>
      <c r="E2669" s="4">
        <f ca="1">OFFSET(InputPriceData!D$15,CalculationsAndCharts!$A2669+$A$11,IF($C$7,8,0),1,1)</f>
        <v>73.599999999999994</v>
      </c>
      <c r="F2669" s="4">
        <f ca="1">OFFSET(InputPriceData!E$15,CalculationsAndCharts!$A2669+$A$11,IF($C$7,8,0),1,1)</f>
        <v>71.45</v>
      </c>
      <c r="G2669" s="4">
        <f ca="1">OFFSET(InputPriceData!F$15,CalculationsAndCharts!$A2669+$A$11,IF($C$7,8,0),1,1)</f>
        <v>73.42</v>
      </c>
      <c r="H2669" s="138"/>
      <c r="I2669" s="138"/>
      <c r="O2669" s="246">
        <f t="shared" ca="1" si="410"/>
        <v>2.7168389956325179</v>
      </c>
      <c r="P2669" s="246">
        <f t="shared" ca="1" si="411"/>
        <v>1.3194269903658253</v>
      </c>
      <c r="Q2669" s="246">
        <f t="shared" ca="1" si="413"/>
        <v>10.877090123126443</v>
      </c>
      <c r="R2669" s="4">
        <f t="shared" ca="1" si="414"/>
        <v>0.12130330588697719</v>
      </c>
      <c r="S2669" s="4">
        <f t="shared" ca="1" si="412"/>
        <v>0.92077911077154362</v>
      </c>
      <c r="W2669" s="246">
        <f t="shared" ca="1" si="415"/>
        <v>2.7168389956325179</v>
      </c>
      <c r="X2669" s="246">
        <f t="shared" ca="1" si="416"/>
        <v>1.3194269903658253</v>
      </c>
      <c r="Y2669" s="246">
        <f t="shared" ca="1" si="417"/>
        <v>10.877090123126443</v>
      </c>
      <c r="Z2669" s="4">
        <f t="shared" ca="1" si="418"/>
        <v>0.12130330588697719</v>
      </c>
      <c r="AA2669" s="4">
        <f t="shared" ca="1" si="419"/>
        <v>0.49717949914096493</v>
      </c>
    </row>
    <row r="2670" spans="1:27" x14ac:dyDescent="0.25">
      <c r="A2670">
        <v>2638</v>
      </c>
      <c r="B2670" s="176">
        <f ca="1">OFFSET(InputPriceData!B$15,CalculationsAndCharts!$A2670+$A$11,0,1,1)</f>
        <v>37732</v>
      </c>
      <c r="C2670" s="3">
        <f ca="1">OFFSET(InputPriceData!G$15,CalculationsAndCharts!$A2670+$A$11,IF($C$7,8,0),1,1)</f>
        <v>32052700</v>
      </c>
      <c r="D2670" s="4">
        <f ca="1">OFFSET(InputPriceData!C$15,CalculationsAndCharts!$A2670+$A$11,IF($C$7,8,0),1,1)</f>
        <v>72.23</v>
      </c>
      <c r="E2670" s="4">
        <f ca="1">OFFSET(InputPriceData!D$15,CalculationsAndCharts!$A2670+$A$11,IF($C$7,8,0),1,1)</f>
        <v>72.47</v>
      </c>
      <c r="F2670" s="4">
        <f ca="1">OFFSET(InputPriceData!E$15,CalculationsAndCharts!$A2670+$A$11,IF($C$7,8,0),1,1)</f>
        <v>71.59</v>
      </c>
      <c r="G2670" s="4">
        <f ca="1">OFFSET(InputPriceData!F$15,CalculationsAndCharts!$A2670+$A$11,IF($C$7,8,0),1,1)</f>
        <v>72.06</v>
      </c>
      <c r="H2670" s="138"/>
      <c r="I2670" s="138"/>
      <c r="O2670" s="246">
        <f t="shared" ca="1" si="410"/>
        <v>1.5834791902421301</v>
      </c>
      <c r="P2670" s="246">
        <f t="shared" ca="1" si="411"/>
        <v>1.2003368655707733</v>
      </c>
      <c r="Q2670" s="246">
        <f t="shared" ca="1" si="413"/>
        <v>10.975872979945956</v>
      </c>
      <c r="R2670" s="4">
        <f t="shared" ca="1" si="414"/>
        <v>0.10936140275711205</v>
      </c>
      <c r="S2670" s="4">
        <f t="shared" ca="1" si="412"/>
        <v>0.91891677771222346</v>
      </c>
      <c r="W2670" s="246">
        <f t="shared" ca="1" si="415"/>
        <v>1.5834791902421301</v>
      </c>
      <c r="X2670" s="246">
        <f t="shared" ca="1" si="416"/>
        <v>1.2003368655707733</v>
      </c>
      <c r="Y2670" s="246">
        <f t="shared" ca="1" si="417"/>
        <v>10.975872979945956</v>
      </c>
      <c r="Z2670" s="4">
        <f t="shared" ca="1" si="418"/>
        <v>0.10936140275711205</v>
      </c>
      <c r="AA2670" s="4">
        <f t="shared" ca="1" si="419"/>
        <v>0.48801346779609461</v>
      </c>
    </row>
    <row r="2671" spans="1:27" x14ac:dyDescent="0.25">
      <c r="A2671">
        <v>2639</v>
      </c>
      <c r="B2671" s="176">
        <f ca="1">OFFSET(InputPriceData!B$15,CalculationsAndCharts!$A2671+$A$11,0,1,1)</f>
        <v>37728</v>
      </c>
      <c r="C2671" s="3">
        <f ca="1">OFFSET(InputPriceData!G$15,CalculationsAndCharts!$A2671+$A$11,IF($C$7,8,0),1,1)</f>
        <v>37403100</v>
      </c>
      <c r="D2671" s="4">
        <f ca="1">OFFSET(InputPriceData!C$15,CalculationsAndCharts!$A2671+$A$11,IF($C$7,8,0),1,1)</f>
        <v>70.98</v>
      </c>
      <c r="E2671" s="4">
        <f ca="1">OFFSET(InputPriceData!D$15,CalculationsAndCharts!$A2671+$A$11,IF($C$7,8,0),1,1)</f>
        <v>72.12</v>
      </c>
      <c r="F2671" s="4">
        <f ca="1">OFFSET(InputPriceData!E$15,CalculationsAndCharts!$A2671+$A$11,IF($C$7,8,0),1,1)</f>
        <v>70.89</v>
      </c>
      <c r="G2671" s="4">
        <f ca="1">OFFSET(InputPriceData!F$15,CalculationsAndCharts!$A2671+$A$11,IF($C$7,8,0),1,1)</f>
        <v>71.989999999999995</v>
      </c>
      <c r="H2671" s="138"/>
      <c r="I2671" s="138"/>
      <c r="O2671" s="246">
        <f t="shared" ca="1" si="410"/>
        <v>1.690794818601443</v>
      </c>
      <c r="P2671" s="246">
        <f t="shared" ca="1" si="411"/>
        <v>1.1316665978738742</v>
      </c>
      <c r="Q2671" s="246">
        <f t="shared" ca="1" si="413"/>
        <v>11.075552956554951</v>
      </c>
      <c r="R2671" s="4">
        <f t="shared" ca="1" si="414"/>
        <v>0.10217698405785773</v>
      </c>
      <c r="S2671" s="4">
        <f t="shared" ca="1" si="412"/>
        <v>0.91777870954172081</v>
      </c>
      <c r="W2671" s="246">
        <f t="shared" ca="1" si="415"/>
        <v>1.690794818601443</v>
      </c>
      <c r="X2671" s="246">
        <f t="shared" ca="1" si="416"/>
        <v>1.1316665978738742</v>
      </c>
      <c r="Y2671" s="246">
        <f t="shared" ca="1" si="417"/>
        <v>11.075552956554951</v>
      </c>
      <c r="Z2671" s="4">
        <f t="shared" ca="1" si="418"/>
        <v>0.10217698405785773</v>
      </c>
      <c r="AA2671" s="4">
        <f t="shared" ca="1" si="419"/>
        <v>0.48245852139807038</v>
      </c>
    </row>
    <row r="2672" spans="1:27" x14ac:dyDescent="0.25">
      <c r="A2672">
        <v>2640</v>
      </c>
      <c r="B2672" s="176">
        <f ca="1">OFFSET(InputPriceData!B$15,CalculationsAndCharts!$A2672+$A$11,0,1,1)</f>
        <v>37727</v>
      </c>
      <c r="C2672" s="3">
        <f ca="1">OFFSET(InputPriceData!G$15,CalculationsAndCharts!$A2672+$A$11,IF($C$7,8,0),1,1)</f>
        <v>51788000</v>
      </c>
      <c r="D2672" s="4">
        <f ca="1">OFFSET(InputPriceData!C$15,CalculationsAndCharts!$A2672+$A$11,IF($C$7,8,0),1,1)</f>
        <v>72.260000000000005</v>
      </c>
      <c r="E2672" s="4">
        <f ca="1">OFFSET(InputPriceData!D$15,CalculationsAndCharts!$A2672+$A$11,IF($C$7,8,0),1,1)</f>
        <v>72.38</v>
      </c>
      <c r="F2672" s="4">
        <f ca="1">OFFSET(InputPriceData!E$15,CalculationsAndCharts!$A2672+$A$11,IF($C$7,8,0),1,1)</f>
        <v>70.75</v>
      </c>
      <c r="G2672" s="4">
        <f ca="1">OFFSET(InputPriceData!F$15,CalculationsAndCharts!$A2672+$A$11,IF($C$7,8,0),1,1)</f>
        <v>70.930000000000007</v>
      </c>
      <c r="H2672" s="138"/>
      <c r="I2672" s="138"/>
      <c r="O2672" s="246">
        <f t="shared" ca="1" si="410"/>
        <v>0.76909819219782927</v>
      </c>
      <c r="P2672" s="246">
        <f t="shared" ca="1" si="411"/>
        <v>1.0868678550450199</v>
      </c>
      <c r="Q2672" s="246">
        <f t="shared" ca="1" si="413"/>
        <v>11.176138200358174</v>
      </c>
      <c r="R2672" s="4">
        <f t="shared" ca="1" si="414"/>
        <v>9.7248963421925821E-2</v>
      </c>
      <c r="S2672" s="4">
        <f t="shared" ca="1" si="412"/>
        <v>0.91699024748921831</v>
      </c>
      <c r="W2672" s="246">
        <f t="shared" ca="1" si="415"/>
        <v>0.76909819219782927</v>
      </c>
      <c r="X2672" s="246">
        <f t="shared" ca="1" si="416"/>
        <v>1.0868678550450199</v>
      </c>
      <c r="Y2672" s="246">
        <f t="shared" ca="1" si="417"/>
        <v>11.176138200358174</v>
      </c>
      <c r="Z2672" s="4">
        <f t="shared" ca="1" si="418"/>
        <v>9.7248963421925821E-2</v>
      </c>
      <c r="AA2672" s="4">
        <f t="shared" ca="1" si="419"/>
        <v>0.47863043784488674</v>
      </c>
    </row>
    <row r="2673" spans="1:27" x14ac:dyDescent="0.25">
      <c r="A2673">
        <v>2641</v>
      </c>
      <c r="B2673" s="176">
        <f ca="1">OFFSET(InputPriceData!B$15,CalculationsAndCharts!$A2673+$A$11,0,1,1)</f>
        <v>37726</v>
      </c>
      <c r="C2673" s="3">
        <f ca="1">OFFSET(InputPriceData!G$15,CalculationsAndCharts!$A2673+$A$11,IF($C$7,8,0),1,1)</f>
        <v>49709800</v>
      </c>
      <c r="D2673" s="4">
        <f ca="1">OFFSET(InputPriceData!C$15,CalculationsAndCharts!$A2673+$A$11,IF($C$7,8,0),1,1)</f>
        <v>71.400000000000006</v>
      </c>
      <c r="E2673" s="4">
        <f ca="1">OFFSET(InputPriceData!D$15,CalculationsAndCharts!$A2673+$A$11,IF($C$7,8,0),1,1)</f>
        <v>72.16</v>
      </c>
      <c r="F2673" s="4">
        <f ca="1">OFFSET(InputPriceData!E$15,CalculationsAndCharts!$A2673+$A$11,IF($C$7,8,0),1,1)</f>
        <v>71.069999999999993</v>
      </c>
      <c r="G2673" s="4">
        <f ca="1">OFFSET(InputPriceData!F$15,CalculationsAndCharts!$A2673+$A$11,IF($C$7,8,0),1,1)</f>
        <v>72.16</v>
      </c>
      <c r="H2673" s="138"/>
      <c r="I2673" s="138"/>
      <c r="O2673" s="246">
        <f t="shared" ca="1" si="410"/>
        <v>2.1553859272771874</v>
      </c>
      <c r="P2673" s="246">
        <f t="shared" ca="1" si="411"/>
        <v>1.034642478047489</v>
      </c>
      <c r="Q2673" s="246">
        <f t="shared" ca="1" si="413"/>
        <v>11.277636932752952</v>
      </c>
      <c r="R2673" s="4">
        <f t="shared" ca="1" si="414"/>
        <v>9.1742843311672859E-2</v>
      </c>
      <c r="S2673" s="4">
        <f t="shared" ca="1" si="412"/>
        <v>0.9161016501769027</v>
      </c>
      <c r="W2673" s="246">
        <f t="shared" ca="1" si="415"/>
        <v>2.1553859272771874</v>
      </c>
      <c r="X2673" s="246">
        <f t="shared" ca="1" si="416"/>
        <v>1.034642478047489</v>
      </c>
      <c r="Y2673" s="246">
        <f t="shared" ca="1" si="417"/>
        <v>11.277636932752952</v>
      </c>
      <c r="Z2673" s="4">
        <f t="shared" ca="1" si="418"/>
        <v>9.1742843311672859E-2</v>
      </c>
      <c r="AA2673" s="4">
        <f t="shared" ca="1" si="419"/>
        <v>0.47433606750441965</v>
      </c>
    </row>
    <row r="2674" spans="1:27" x14ac:dyDescent="0.25">
      <c r="A2674">
        <v>2642</v>
      </c>
      <c r="B2674" s="176">
        <f ca="1">OFFSET(InputPriceData!B$15,CalculationsAndCharts!$A2674+$A$11,0,1,1)</f>
        <v>37725</v>
      </c>
      <c r="C2674" s="3">
        <f ca="1">OFFSET(InputPriceData!G$15,CalculationsAndCharts!$A2674+$A$11,IF($C$7,8,0),1,1)</f>
        <v>36711700</v>
      </c>
      <c r="D2674" s="4">
        <f ca="1">OFFSET(InputPriceData!C$15,CalculationsAndCharts!$A2674+$A$11,IF($C$7,8,0),1,1)</f>
        <v>70.31</v>
      </c>
      <c r="E2674" s="4">
        <f ca="1">OFFSET(InputPriceData!D$15,CalculationsAndCharts!$A2674+$A$11,IF($C$7,8,0),1,1)</f>
        <v>71.540000000000006</v>
      </c>
      <c r="F2674" s="4">
        <f ca="1">OFFSET(InputPriceData!E$15,CalculationsAndCharts!$A2674+$A$11,IF($C$7,8,0),1,1)</f>
        <v>69.930000000000007</v>
      </c>
      <c r="G2674" s="4">
        <f ca="1">OFFSET(InputPriceData!F$15,CalculationsAndCharts!$A2674+$A$11,IF($C$7,8,0),1,1)</f>
        <v>71.5</v>
      </c>
      <c r="H2674" s="138"/>
      <c r="I2674" s="138"/>
      <c r="O2674" s="246">
        <f t="shared" ca="1" si="410"/>
        <v>1.689213352698028</v>
      </c>
      <c r="P2674" s="246">
        <f t="shared" ca="1" si="411"/>
        <v>1.0058916723004279</v>
      </c>
      <c r="Q2674" s="246">
        <f t="shared" ca="1" si="413"/>
        <v>11.380057449801162</v>
      </c>
      <c r="R2674" s="4">
        <f t="shared" ca="1" si="414"/>
        <v>8.8390737633578756E-2</v>
      </c>
      <c r="S2674" s="4">
        <f t="shared" ca="1" si="412"/>
        <v>0.91555668034466464</v>
      </c>
      <c r="W2674" s="246">
        <f t="shared" ca="1" si="415"/>
        <v>1.689213352698028</v>
      </c>
      <c r="X2674" s="246">
        <f t="shared" ca="1" si="416"/>
        <v>1.0058916723004279</v>
      </c>
      <c r="Y2674" s="246">
        <f t="shared" ca="1" si="417"/>
        <v>11.380057449801162</v>
      </c>
      <c r="Z2674" s="4">
        <f t="shared" ca="1" si="418"/>
        <v>8.8390737633578756E-2</v>
      </c>
      <c r="AA2674" s="4">
        <f t="shared" ca="1" si="419"/>
        <v>0.47171272340443393</v>
      </c>
    </row>
    <row r="2675" spans="1:27" x14ac:dyDescent="0.25">
      <c r="A2675">
        <v>2643</v>
      </c>
      <c r="B2675" s="176">
        <f ca="1">OFFSET(InputPriceData!B$15,CalculationsAndCharts!$A2675+$A$11,0,1,1)</f>
        <v>37722</v>
      </c>
      <c r="C2675" s="3">
        <f ca="1">OFFSET(InputPriceData!G$15,CalculationsAndCharts!$A2675+$A$11,IF($C$7,8,0),1,1)</f>
        <v>47730100</v>
      </c>
      <c r="D2675" s="4">
        <f ca="1">OFFSET(InputPriceData!C$15,CalculationsAndCharts!$A2675+$A$11,IF($C$7,8,0),1,1)</f>
        <v>70.86</v>
      </c>
      <c r="E2675" s="4">
        <f ca="1">OFFSET(InputPriceData!D$15,CalculationsAndCharts!$A2675+$A$11,IF($C$7,8,0),1,1)</f>
        <v>71.3</v>
      </c>
      <c r="F2675" s="4">
        <f ca="1">OFFSET(InputPriceData!E$15,CalculationsAndCharts!$A2675+$A$11,IF($C$7,8,0),1,1)</f>
        <v>69.819999999999993</v>
      </c>
      <c r="G2675" s="4">
        <f ca="1">OFFSET(InputPriceData!F$15,CalculationsAndCharts!$A2675+$A$11,IF($C$7,8,0),1,1)</f>
        <v>70.05</v>
      </c>
      <c r="H2675" s="138"/>
      <c r="I2675" s="138"/>
      <c r="O2675" s="246">
        <f t="shared" ca="1" si="410"/>
        <v>0.3499214420362915</v>
      </c>
      <c r="P2675" s="246">
        <f t="shared" ca="1" si="411"/>
        <v>1.073968383078626</v>
      </c>
      <c r="Q2675" s="246">
        <f t="shared" ca="1" si="413"/>
        <v>11.483408122907328</v>
      </c>
      <c r="R2675" s="4">
        <f t="shared" ca="1" si="414"/>
        <v>9.3523488112928141E-2</v>
      </c>
      <c r="S2675" s="4">
        <f t="shared" ca="1" si="412"/>
        <v>0.91638990570520296</v>
      </c>
      <c r="W2675" s="246">
        <f t="shared" ca="1" si="415"/>
        <v>0.3499214420362915</v>
      </c>
      <c r="X2675" s="246">
        <f t="shared" ca="1" si="416"/>
        <v>1.073968383078626</v>
      </c>
      <c r="Y2675" s="246">
        <f t="shared" ca="1" si="417"/>
        <v>11.483408122907328</v>
      </c>
      <c r="Z2675" s="4">
        <f t="shared" ca="1" si="418"/>
        <v>9.3523488112928141E-2</v>
      </c>
      <c r="AA2675" s="4">
        <f t="shared" ca="1" si="419"/>
        <v>0.47572683491679157</v>
      </c>
    </row>
    <row r="2676" spans="1:27" x14ac:dyDescent="0.25">
      <c r="A2676">
        <v>2644</v>
      </c>
      <c r="B2676" s="176">
        <f ca="1">OFFSET(InputPriceData!B$15,CalculationsAndCharts!$A2676+$A$11,0,1,1)</f>
        <v>37721</v>
      </c>
      <c r="C2676" s="3">
        <f ca="1">OFFSET(InputPriceData!G$15,CalculationsAndCharts!$A2676+$A$11,IF($C$7,8,0),1,1)</f>
        <v>41812400</v>
      </c>
      <c r="D2676" s="4">
        <f ca="1">OFFSET(InputPriceData!C$15,CalculationsAndCharts!$A2676+$A$11,IF($C$7,8,0),1,1)</f>
        <v>70</v>
      </c>
      <c r="E2676" s="4">
        <f ca="1">OFFSET(InputPriceData!D$15,CalculationsAndCharts!$A2676+$A$11,IF($C$7,8,0),1,1)</f>
        <v>70.44</v>
      </c>
      <c r="F2676" s="4">
        <f ca="1">OFFSET(InputPriceData!E$15,CalculationsAndCharts!$A2676+$A$11,IF($C$7,8,0),1,1)</f>
        <v>68.89</v>
      </c>
      <c r="G2676" s="4">
        <f ca="1">OFFSET(InputPriceData!F$15,CalculationsAndCharts!$A2676+$A$11,IF($C$7,8,0),1,1)</f>
        <v>70.34</v>
      </c>
      <c r="H2676" s="138"/>
      <c r="I2676" s="138"/>
      <c r="O2676" s="246">
        <f t="shared" ca="1" si="410"/>
        <v>0.70539181470812906</v>
      </c>
      <c r="P2676" s="246">
        <f t="shared" ca="1" si="411"/>
        <v>1.1734161438695083</v>
      </c>
      <c r="Q2676" s="246">
        <f t="shared" ca="1" si="413"/>
        <v>11.587697399502854</v>
      </c>
      <c r="R2676" s="4">
        <f t="shared" ca="1" si="414"/>
        <v>0.10126396154596264</v>
      </c>
      <c r="S2676" s="4">
        <f t="shared" ca="1" si="412"/>
        <v>0.91763311364578659</v>
      </c>
      <c r="W2676" s="246">
        <f t="shared" ca="1" si="415"/>
        <v>0.70539181470812906</v>
      </c>
      <c r="X2676" s="246">
        <f t="shared" ca="1" si="416"/>
        <v>1.1734161438695083</v>
      </c>
      <c r="Y2676" s="246">
        <f t="shared" ca="1" si="417"/>
        <v>11.587697399502854</v>
      </c>
      <c r="Z2676" s="4">
        <f t="shared" ca="1" si="418"/>
        <v>0.10126396154596264</v>
      </c>
      <c r="AA2676" s="4">
        <f t="shared" ca="1" si="419"/>
        <v>0.48175038073419452</v>
      </c>
    </row>
    <row r="2677" spans="1:27" x14ac:dyDescent="0.25">
      <c r="A2677">
        <v>2645</v>
      </c>
      <c r="B2677" s="176">
        <f ca="1">OFFSET(InputPriceData!B$15,CalculationsAndCharts!$A2677+$A$11,0,1,1)</f>
        <v>37720</v>
      </c>
      <c r="C2677" s="3">
        <f ca="1">OFFSET(InputPriceData!G$15,CalculationsAndCharts!$A2677+$A$11,IF($C$7,8,0),1,1)</f>
        <v>55647300</v>
      </c>
      <c r="D2677" s="4">
        <f ca="1">OFFSET(InputPriceData!C$15,CalculationsAndCharts!$A2677+$A$11,IF($C$7,8,0),1,1)</f>
        <v>71.02</v>
      </c>
      <c r="E2677" s="4">
        <f ca="1">OFFSET(InputPriceData!D$15,CalculationsAndCharts!$A2677+$A$11,IF($C$7,8,0),1,1)</f>
        <v>71.61</v>
      </c>
      <c r="F2677" s="4">
        <f ca="1">OFFSET(InputPriceData!E$15,CalculationsAndCharts!$A2677+$A$11,IF($C$7,8,0),1,1)</f>
        <v>69.739999999999995</v>
      </c>
      <c r="G2677" s="4">
        <f ca="1">OFFSET(InputPriceData!F$15,CalculationsAndCharts!$A2677+$A$11,IF($C$7,8,0),1,1)</f>
        <v>69.95</v>
      </c>
      <c r="H2677" s="138"/>
      <c r="I2677" s="138"/>
      <c r="O2677" s="246">
        <f t="shared" ca="1" si="410"/>
        <v>0.38119462334589782</v>
      </c>
      <c r="P2677" s="246">
        <f t="shared" ca="1" si="411"/>
        <v>1.2489209713720433</v>
      </c>
      <c r="Q2677" s="246">
        <f t="shared" ca="1" si="413"/>
        <v>11.692933803736482</v>
      </c>
      <c r="R2677" s="4">
        <f t="shared" ca="1" si="414"/>
        <v>0.10680988983046753</v>
      </c>
      <c r="S2677" s="4">
        <f t="shared" ca="1" si="412"/>
        <v>0.91851413556571637</v>
      </c>
      <c r="W2677" s="246">
        <f t="shared" ca="1" si="415"/>
        <v>0.38119462334589782</v>
      </c>
      <c r="X2677" s="246">
        <f t="shared" ca="1" si="416"/>
        <v>1.2489209713720433</v>
      </c>
      <c r="Y2677" s="246">
        <f t="shared" ca="1" si="417"/>
        <v>11.692933803736482</v>
      </c>
      <c r="Z2677" s="4">
        <f t="shared" ca="1" si="418"/>
        <v>0.10680988983046753</v>
      </c>
      <c r="AA2677" s="4">
        <f t="shared" ca="1" si="419"/>
        <v>0.4860441605346868</v>
      </c>
    </row>
    <row r="2678" spans="1:27" x14ac:dyDescent="0.25">
      <c r="A2678">
        <v>2646</v>
      </c>
      <c r="B2678" s="176">
        <f ca="1">OFFSET(InputPriceData!B$15,CalculationsAndCharts!$A2678+$A$11,0,1,1)</f>
        <v>37719</v>
      </c>
      <c r="C2678" s="3">
        <f ca="1">OFFSET(InputPriceData!G$15,CalculationsAndCharts!$A2678+$A$11,IF($C$7,8,0),1,1)</f>
        <v>39712700</v>
      </c>
      <c r="D2678" s="4">
        <f ca="1">OFFSET(InputPriceData!C$15,CalculationsAndCharts!$A2678+$A$11,IF($C$7,8,0),1,1)</f>
        <v>70.98</v>
      </c>
      <c r="E2678" s="4">
        <f ca="1">OFFSET(InputPriceData!D$15,CalculationsAndCharts!$A2678+$A$11,IF($C$7,8,0),1,1)</f>
        <v>71.260000000000005</v>
      </c>
      <c r="F2678" s="4">
        <f ca="1">OFFSET(InputPriceData!E$15,CalculationsAndCharts!$A2678+$A$11,IF($C$7,8,0),1,1)</f>
        <v>70.5</v>
      </c>
      <c r="G2678" s="4">
        <f ca="1">OFFSET(InputPriceData!F$15,CalculationsAndCharts!$A2678+$A$11,IF($C$7,8,0),1,1)</f>
        <v>70.89</v>
      </c>
      <c r="H2678" s="138"/>
      <c r="I2678" s="138"/>
      <c r="O2678" s="246">
        <f t="shared" ca="1" si="410"/>
        <v>1.4171988934616024</v>
      </c>
      <c r="P2678" s="246">
        <f t="shared" ca="1" si="411"/>
        <v>1.2797160506947649</v>
      </c>
      <c r="Q2678" s="246">
        <f t="shared" ca="1" si="413"/>
        <v>11.799125937171022</v>
      </c>
      <c r="R2678" s="4">
        <f t="shared" ca="1" si="414"/>
        <v>0.1084585466338019</v>
      </c>
      <c r="S2678" s="4">
        <f t="shared" ca="1" si="412"/>
        <v>0.91877449487526308</v>
      </c>
      <c r="W2678" s="246">
        <f t="shared" ca="1" si="415"/>
        <v>1.4171988934616024</v>
      </c>
      <c r="X2678" s="246">
        <f t="shared" ca="1" si="416"/>
        <v>1.2797160506947649</v>
      </c>
      <c r="Y2678" s="246">
        <f t="shared" ca="1" si="417"/>
        <v>11.799125937171022</v>
      </c>
      <c r="Z2678" s="4">
        <f t="shared" ca="1" si="418"/>
        <v>0.1084585466338019</v>
      </c>
      <c r="AA2678" s="4">
        <f t="shared" ca="1" si="419"/>
        <v>0.48731706632827682</v>
      </c>
    </row>
    <row r="2679" spans="1:27" x14ac:dyDescent="0.25">
      <c r="A2679">
        <v>2647</v>
      </c>
      <c r="B2679" s="176">
        <f ca="1">OFFSET(InputPriceData!B$15,CalculationsAndCharts!$A2679+$A$11,0,1,1)</f>
        <v>37718</v>
      </c>
      <c r="C2679" s="3">
        <f ca="1">OFFSET(InputPriceData!G$15,CalculationsAndCharts!$A2679+$A$11,IF($C$7,8,0),1,1)</f>
        <v>69776200</v>
      </c>
      <c r="D2679" s="4">
        <f ca="1">OFFSET(InputPriceData!C$15,CalculationsAndCharts!$A2679+$A$11,IF($C$7,8,0),1,1)</f>
        <v>72.61</v>
      </c>
      <c r="E2679" s="4">
        <f ca="1">OFFSET(InputPriceData!D$15,CalculationsAndCharts!$A2679+$A$11,IF($C$7,8,0),1,1)</f>
        <v>73.02</v>
      </c>
      <c r="F2679" s="4">
        <f ca="1">OFFSET(InputPriceData!E$15,CalculationsAndCharts!$A2679+$A$11,IF($C$7,8,0),1,1)</f>
        <v>70.709999999999994</v>
      </c>
      <c r="G2679" s="4">
        <f ca="1">OFFSET(InputPriceData!F$15,CalculationsAndCharts!$A2679+$A$11,IF($C$7,8,0),1,1)</f>
        <v>70.77</v>
      </c>
      <c r="H2679" s="138"/>
      <c r="I2679" s="138"/>
      <c r="O2679" s="246">
        <f t="shared" ca="1" si="410"/>
        <v>1.4378534646856573</v>
      </c>
      <c r="P2679" s="246">
        <f t="shared" ca="1" si="411"/>
        <v>1.2808517160314894</v>
      </c>
      <c r="Q2679" s="246">
        <f t="shared" ca="1" si="413"/>
        <v>11.9062824794864</v>
      </c>
      <c r="R2679" s="4">
        <f t="shared" ca="1" si="414"/>
        <v>0.10757780341918625</v>
      </c>
      <c r="S2679" s="4">
        <f t="shared" ca="1" si="412"/>
        <v>0.91863549371782893</v>
      </c>
      <c r="W2679" s="246">
        <f t="shared" ca="1" si="415"/>
        <v>1.4378534646856573</v>
      </c>
      <c r="X2679" s="246">
        <f t="shared" ca="1" si="416"/>
        <v>1.2808517160314894</v>
      </c>
      <c r="Y2679" s="246">
        <f t="shared" ca="1" si="417"/>
        <v>11.9062824794864</v>
      </c>
      <c r="Z2679" s="4">
        <f t="shared" ca="1" si="418"/>
        <v>0.10757780341918625</v>
      </c>
      <c r="AA2679" s="4">
        <f t="shared" ca="1" si="419"/>
        <v>0.48663725656970314</v>
      </c>
    </row>
    <row r="2680" spans="1:27" x14ac:dyDescent="0.25">
      <c r="A2680">
        <v>2648</v>
      </c>
      <c r="B2680" s="176">
        <f ca="1">OFFSET(InputPriceData!B$15,CalculationsAndCharts!$A2680+$A$11,0,1,1)</f>
        <v>37715</v>
      </c>
      <c r="C2680" s="3">
        <f ca="1">OFFSET(InputPriceData!G$15,CalculationsAndCharts!$A2680+$A$11,IF($C$7,8,0),1,1)</f>
        <v>36250100</v>
      </c>
      <c r="D2680" s="4">
        <f ca="1">OFFSET(InputPriceData!C$15,CalculationsAndCharts!$A2680+$A$11,IF($C$7,8,0),1,1)</f>
        <v>71.08</v>
      </c>
      <c r="E2680" s="4">
        <f ca="1">OFFSET(InputPriceData!D$15,CalculationsAndCharts!$A2680+$A$11,IF($C$7,8,0),1,1)</f>
        <v>71.209999999999994</v>
      </c>
      <c r="F2680" s="4">
        <f ca="1">OFFSET(InputPriceData!E$15,CalculationsAndCharts!$A2680+$A$11,IF($C$7,8,0),1,1)</f>
        <v>70.430000000000007</v>
      </c>
      <c r="G2680" s="4">
        <f ca="1">OFFSET(InputPriceData!F$15,CalculationsAndCharts!$A2680+$A$11,IF($C$7,8,0),1,1)</f>
        <v>70.91</v>
      </c>
      <c r="H2680" s="138"/>
      <c r="I2680" s="138"/>
      <c r="O2680" s="246">
        <f t="shared" ca="1" si="410"/>
        <v>1.729407304258868</v>
      </c>
      <c r="P2680" s="246">
        <f t="shared" ca="1" si="411"/>
        <v>1.3006937293515011</v>
      </c>
      <c r="Q2680" s="246">
        <f t="shared" ca="1" si="413"/>
        <v>12.014412189189102</v>
      </c>
      <c r="R2680" s="4">
        <f t="shared" ca="1" si="414"/>
        <v>0.10826112079972594</v>
      </c>
      <c r="S2680" s="4">
        <f t="shared" ca="1" si="412"/>
        <v>0.91874335408339491</v>
      </c>
      <c r="W2680" s="246">
        <f t="shared" ca="1" si="415"/>
        <v>1.729407304258868</v>
      </c>
      <c r="X2680" s="246">
        <f t="shared" ca="1" si="416"/>
        <v>1.3006937293515011</v>
      </c>
      <c r="Y2680" s="246">
        <f t="shared" ca="1" si="417"/>
        <v>12.014412189189102</v>
      </c>
      <c r="Z2680" s="4">
        <f t="shared" ca="1" si="418"/>
        <v>0.10826112079972594</v>
      </c>
      <c r="AA2680" s="4">
        <f t="shared" ca="1" si="419"/>
        <v>0.48716472130279531</v>
      </c>
    </row>
    <row r="2681" spans="1:27" x14ac:dyDescent="0.25">
      <c r="A2681">
        <v>2649</v>
      </c>
      <c r="B2681" s="176">
        <f ca="1">OFFSET(InputPriceData!B$15,CalculationsAndCharts!$A2681+$A$11,0,1,1)</f>
        <v>37714</v>
      </c>
      <c r="C2681" s="3">
        <f ca="1">OFFSET(InputPriceData!G$15,CalculationsAndCharts!$A2681+$A$11,IF($C$7,8,0),1,1)</f>
        <v>48755500</v>
      </c>
      <c r="D2681" s="4">
        <f ca="1">OFFSET(InputPriceData!C$15,CalculationsAndCharts!$A2681+$A$11,IF($C$7,8,0),1,1)</f>
        <v>71.430000000000007</v>
      </c>
      <c r="E2681" s="4">
        <f ca="1">OFFSET(InputPriceData!D$15,CalculationsAndCharts!$A2681+$A$11,IF($C$7,8,0),1,1)</f>
        <v>71.53</v>
      </c>
      <c r="F2681" s="4">
        <f ca="1">OFFSET(InputPriceData!E$15,CalculationsAndCharts!$A2681+$A$11,IF($C$7,8,0),1,1)</f>
        <v>70.45</v>
      </c>
      <c r="G2681" s="4">
        <f ca="1">OFFSET(InputPriceData!F$15,CalculationsAndCharts!$A2681+$A$11,IF($C$7,8,0),1,1)</f>
        <v>70.489999999999995</v>
      </c>
      <c r="H2681" s="138"/>
      <c r="I2681" s="138"/>
      <c r="O2681" s="246">
        <f t="shared" ca="1" si="410"/>
        <v>1.4587533549000979</v>
      </c>
      <c r="P2681" s="246">
        <f t="shared" ca="1" si="411"/>
        <v>1.3664924222006574</v>
      </c>
      <c r="Q2681" s="246">
        <f t="shared" ca="1" si="413"/>
        <v>12.123523904328055</v>
      </c>
      <c r="R2681" s="4">
        <f t="shared" ca="1" si="414"/>
        <v>0.11271412775561274</v>
      </c>
      <c r="S2681" s="4">
        <f t="shared" ca="1" si="412"/>
        <v>0.91944330284480957</v>
      </c>
      <c r="W2681" s="246">
        <f t="shared" ca="1" si="415"/>
        <v>1.4587533549000979</v>
      </c>
      <c r="X2681" s="246">
        <f t="shared" ca="1" si="416"/>
        <v>1.3664924222006574</v>
      </c>
      <c r="Y2681" s="246">
        <f t="shared" ca="1" si="417"/>
        <v>12.123523904328055</v>
      </c>
      <c r="Z2681" s="4">
        <f t="shared" ca="1" si="418"/>
        <v>0.11271412775561274</v>
      </c>
      <c r="AA2681" s="4">
        <f t="shared" ca="1" si="419"/>
        <v>0.49059531839792891</v>
      </c>
    </row>
    <row r="2682" spans="1:27" x14ac:dyDescent="0.25">
      <c r="A2682">
        <v>2650</v>
      </c>
      <c r="B2682" s="176">
        <f ca="1">OFFSET(InputPriceData!B$15,CalculationsAndCharts!$A2682+$A$11,0,1,1)</f>
        <v>37713</v>
      </c>
      <c r="C2682" s="3">
        <f ca="1">OFFSET(InputPriceData!G$15,CalculationsAndCharts!$A2682+$A$11,IF($C$7,8,0),1,1)</f>
        <v>50431200</v>
      </c>
      <c r="D2682" s="4">
        <f ca="1">OFFSET(InputPriceData!C$15,CalculationsAndCharts!$A2682+$A$11,IF($C$7,8,0),1,1)</f>
        <v>70.36</v>
      </c>
      <c r="E2682" s="4">
        <f ca="1">OFFSET(InputPriceData!D$15,CalculationsAndCharts!$A2682+$A$11,IF($C$7,8,0),1,1)</f>
        <v>71.349999999999994</v>
      </c>
      <c r="F2682" s="4">
        <f ca="1">OFFSET(InputPriceData!E$15,CalculationsAndCharts!$A2682+$A$11,IF($C$7,8,0),1,1)</f>
        <v>70.33</v>
      </c>
      <c r="G2682" s="4">
        <f ca="1">OFFSET(InputPriceData!F$15,CalculationsAndCharts!$A2682+$A$11,IF($C$7,8,0),1,1)</f>
        <v>70.83</v>
      </c>
      <c r="H2682" s="138"/>
      <c r="I2682" s="138"/>
      <c r="O2682" s="246">
        <f t="shared" ca="1" si="410"/>
        <v>1.9548581246573444</v>
      </c>
      <c r="P2682" s="246">
        <f t="shared" ca="1" si="411"/>
        <v>1.4971308989383187</v>
      </c>
      <c r="Q2682" s="246">
        <f t="shared" ca="1" si="413"/>
        <v>12.233626543217008</v>
      </c>
      <c r="R2682" s="4">
        <f t="shared" ca="1" si="414"/>
        <v>0.1223783392152354</v>
      </c>
      <c r="S2682" s="4">
        <f t="shared" ca="1" si="412"/>
        <v>0.92094499240413086</v>
      </c>
      <c r="W2682" s="246">
        <f t="shared" ca="1" si="415"/>
        <v>1.9548581246573444</v>
      </c>
      <c r="X2682" s="246">
        <f t="shared" ca="1" si="416"/>
        <v>1.4971308989383187</v>
      </c>
      <c r="Y2682" s="246">
        <f t="shared" ca="1" si="417"/>
        <v>12.233626543217008</v>
      </c>
      <c r="Z2682" s="4">
        <f t="shared" ca="1" si="418"/>
        <v>0.1223783392152354</v>
      </c>
      <c r="AA2682" s="4">
        <f t="shared" ca="1" si="419"/>
        <v>0.49800054725471143</v>
      </c>
    </row>
    <row r="2683" spans="1:27" x14ac:dyDescent="0.25">
      <c r="A2683">
        <v>2651</v>
      </c>
      <c r="B2683" s="176">
        <f ca="1">OFFSET(InputPriceData!B$15,CalculationsAndCharts!$A2683+$A$11,0,1,1)</f>
        <v>37712</v>
      </c>
      <c r="C2683" s="3">
        <f ca="1">OFFSET(InputPriceData!G$15,CalculationsAndCharts!$A2683+$A$11,IF($C$7,8,0),1,1)</f>
        <v>53574000</v>
      </c>
      <c r="D2683" s="4">
        <f ca="1">OFFSET(InputPriceData!C$15,CalculationsAndCharts!$A2683+$A$11,IF($C$7,8,0),1,1)</f>
        <v>68.52</v>
      </c>
      <c r="E2683" s="4">
        <f ca="1">OFFSET(InputPriceData!D$15,CalculationsAndCharts!$A2683+$A$11,IF($C$7,8,0),1,1)</f>
        <v>69.44</v>
      </c>
      <c r="F2683" s="4">
        <f ca="1">OFFSET(InputPriceData!E$15,CalculationsAndCharts!$A2683+$A$11,IF($C$7,8,0),1,1)</f>
        <v>68.25</v>
      </c>
      <c r="G2683" s="4">
        <f ca="1">OFFSET(InputPriceData!F$15,CalculationsAndCharts!$A2683+$A$11,IF($C$7,8,0),1,1)</f>
        <v>69.16</v>
      </c>
      <c r="H2683" s="138"/>
      <c r="I2683" s="138"/>
      <c r="O2683" s="246">
        <f t="shared" ca="1" si="410"/>
        <v>0.39066630320420503</v>
      </c>
      <c r="P2683" s="246">
        <f t="shared" ca="1" si="411"/>
        <v>1.7266654148328675</v>
      </c>
      <c r="Q2683" s="246">
        <f t="shared" ca="1" si="413"/>
        <v>12.344729105163481</v>
      </c>
      <c r="R2683" s="4">
        <f t="shared" ca="1" si="414"/>
        <v>0.13987066059721376</v>
      </c>
      <c r="S2683" s="4">
        <f t="shared" ca="1" si="412"/>
        <v>0.92360406141665818</v>
      </c>
      <c r="W2683" s="246">
        <f t="shared" ca="1" si="415"/>
        <v>0.39066630320420503</v>
      </c>
      <c r="X2683" s="246">
        <f t="shared" ca="1" si="416"/>
        <v>1.7266654148328675</v>
      </c>
      <c r="Y2683" s="246">
        <f t="shared" ca="1" si="417"/>
        <v>12.344729105163481</v>
      </c>
      <c r="Z2683" s="4">
        <f t="shared" ca="1" si="418"/>
        <v>0.13987066059721376</v>
      </c>
      <c r="AA2683" s="4">
        <f t="shared" ca="1" si="419"/>
        <v>0.51126620392367983</v>
      </c>
    </row>
    <row r="2684" spans="1:27" x14ac:dyDescent="0.25">
      <c r="A2684">
        <v>2652</v>
      </c>
      <c r="B2684" s="176">
        <f ca="1">OFFSET(InputPriceData!B$15,CalculationsAndCharts!$A2684+$A$11,0,1,1)</f>
        <v>37711</v>
      </c>
      <c r="C2684" s="3">
        <f ca="1">OFFSET(InputPriceData!G$15,CalculationsAndCharts!$A2684+$A$11,IF($C$7,8,0),1,1)</f>
        <v>61119500</v>
      </c>
      <c r="D2684" s="4">
        <f ca="1">OFFSET(InputPriceData!C$15,CalculationsAndCharts!$A2684+$A$11,IF($C$7,8,0),1,1)</f>
        <v>68.599999999999994</v>
      </c>
      <c r="E2684" s="4">
        <f ca="1">OFFSET(InputPriceData!D$15,CalculationsAndCharts!$A2684+$A$11,IF($C$7,8,0),1,1)</f>
        <v>69.599999999999994</v>
      </c>
      <c r="F2684" s="4">
        <f ca="1">OFFSET(InputPriceData!E$15,CalculationsAndCharts!$A2684+$A$11,IF($C$7,8,0),1,1)</f>
        <v>67.84</v>
      </c>
      <c r="G2684" s="4">
        <f ca="1">OFFSET(InputPriceData!F$15,CalculationsAndCharts!$A2684+$A$11,IF($C$7,8,0),1,1)</f>
        <v>68.11</v>
      </c>
      <c r="H2684" s="138"/>
      <c r="I2684" s="138"/>
      <c r="O2684" s="246">
        <f t="shared" ca="1" si="410"/>
        <v>-0.67121969968624096</v>
      </c>
      <c r="P2684" s="246">
        <f t="shared" ca="1" si="411"/>
        <v>2.0163285030857985</v>
      </c>
      <c r="Q2684" s="246">
        <f t="shared" ca="1" si="413"/>
        <v>12.45684067120432</v>
      </c>
      <c r="R2684" s="4">
        <f t="shared" ca="1" si="414"/>
        <v>0.16186515957828823</v>
      </c>
      <c r="S2684" s="4">
        <f t="shared" ca="1" si="412"/>
        <v>0.92684381042723107</v>
      </c>
      <c r="W2684" s="246">
        <f t="shared" ca="1" si="415"/>
        <v>-0.67121969968624096</v>
      </c>
      <c r="X2684" s="246">
        <f t="shared" ca="1" si="416"/>
        <v>2.0163285030857985</v>
      </c>
      <c r="Y2684" s="246">
        <f t="shared" ca="1" si="417"/>
        <v>12.45684067120432</v>
      </c>
      <c r="Z2684" s="4">
        <f t="shared" ca="1" si="418"/>
        <v>0.16186515957828823</v>
      </c>
      <c r="AA2684" s="4">
        <f t="shared" ca="1" si="419"/>
        <v>0.52769874307542208</v>
      </c>
    </row>
    <row r="2685" spans="1:27" x14ac:dyDescent="0.25">
      <c r="A2685">
        <v>2653</v>
      </c>
      <c r="B2685" s="176">
        <f ca="1">OFFSET(InputPriceData!B$15,CalculationsAndCharts!$A2685+$A$11,0,1,1)</f>
        <v>37708</v>
      </c>
      <c r="C2685" s="3">
        <f ca="1">OFFSET(InputPriceData!G$15,CalculationsAndCharts!$A2685+$A$11,IF($C$7,8,0),1,1)</f>
        <v>32583000</v>
      </c>
      <c r="D2685" s="4">
        <f ca="1">OFFSET(InputPriceData!C$15,CalculationsAndCharts!$A2685+$A$11,IF($C$7,8,0),1,1)</f>
        <v>69.510000000000005</v>
      </c>
      <c r="E2685" s="4">
        <f ca="1">OFFSET(InputPriceData!D$15,CalculationsAndCharts!$A2685+$A$11,IF($C$7,8,0),1,1)</f>
        <v>70.16</v>
      </c>
      <c r="F2685" s="4">
        <f ca="1">OFFSET(InputPriceData!E$15,CalculationsAndCharts!$A2685+$A$11,IF($C$7,8,0),1,1)</f>
        <v>69.33</v>
      </c>
      <c r="G2685" s="4">
        <f ca="1">OFFSET(InputPriceData!F$15,CalculationsAndCharts!$A2685+$A$11,IF($C$7,8,0),1,1)</f>
        <v>69.7</v>
      </c>
      <c r="H2685" s="138"/>
      <c r="I2685" s="138"/>
      <c r="O2685" s="246">
        <f t="shared" ca="1" si="410"/>
        <v>0.93090718726554944</v>
      </c>
      <c r="P2685" s="246">
        <f t="shared" ca="1" si="411"/>
        <v>2.2022857804639555</v>
      </c>
      <c r="Q2685" s="246">
        <f t="shared" ca="1" si="413"/>
        <v>12.569970404847952</v>
      </c>
      <c r="R2685" s="4">
        <f t="shared" ca="1" si="414"/>
        <v>0.17520214523453323</v>
      </c>
      <c r="S2685" s="4">
        <f t="shared" ca="1" si="412"/>
        <v>0.92875436396775635</v>
      </c>
      <c r="W2685" s="246">
        <f t="shared" ca="1" si="415"/>
        <v>0.93090718726554944</v>
      </c>
      <c r="X2685" s="246">
        <f t="shared" ca="1" si="416"/>
        <v>2.2022857804639555</v>
      </c>
      <c r="Y2685" s="246">
        <f t="shared" ca="1" si="417"/>
        <v>12.569970404847952</v>
      </c>
      <c r="Z2685" s="4">
        <f t="shared" ca="1" si="418"/>
        <v>0.17520214523453323</v>
      </c>
      <c r="AA2685" s="4">
        <f t="shared" ca="1" si="419"/>
        <v>0.5375314780036049</v>
      </c>
    </row>
    <row r="2686" spans="1:27" x14ac:dyDescent="0.25">
      <c r="A2686">
        <v>2654</v>
      </c>
      <c r="B2686" s="176">
        <f ca="1">OFFSET(InputPriceData!B$15,CalculationsAndCharts!$A2686+$A$11,0,1,1)</f>
        <v>37707</v>
      </c>
      <c r="C2686" s="3">
        <f ca="1">OFFSET(InputPriceData!G$15,CalculationsAndCharts!$A2686+$A$11,IF($C$7,8,0),1,1)</f>
        <v>53120200</v>
      </c>
      <c r="D2686" s="4">
        <f ca="1">OFFSET(InputPriceData!C$15,CalculationsAndCharts!$A2686+$A$11,IF($C$7,8,0),1,1)</f>
        <v>69.45</v>
      </c>
      <c r="E2686" s="4">
        <f ca="1">OFFSET(InputPriceData!D$15,CalculationsAndCharts!$A2686+$A$11,IF($C$7,8,0),1,1)</f>
        <v>70.459999999999994</v>
      </c>
      <c r="F2686" s="4">
        <f ca="1">OFFSET(InputPriceData!E$15,CalculationsAndCharts!$A2686+$A$11,IF($C$7,8,0),1,1)</f>
        <v>69.12</v>
      </c>
      <c r="G2686" s="4">
        <f ca="1">OFFSET(InputPriceData!F$15,CalculationsAndCharts!$A2686+$A$11,IF($C$7,8,0),1,1)</f>
        <v>70.05</v>
      </c>
      <c r="H2686" s="138"/>
      <c r="I2686" s="138"/>
      <c r="O2686" s="246">
        <f t="shared" ca="1" si="410"/>
        <v>1.3830332877066596</v>
      </c>
      <c r="P2686" s="246">
        <f t="shared" ca="1" si="411"/>
        <v>2.2369066240927626</v>
      </c>
      <c r="Q2686" s="246">
        <f t="shared" ca="1" si="413"/>
        <v>12.684127552823362</v>
      </c>
      <c r="R2686" s="4">
        <f t="shared" ca="1" si="414"/>
        <v>0.17635478788565551</v>
      </c>
      <c r="S2686" s="4">
        <f t="shared" ca="1" si="412"/>
        <v>0.92891762434198555</v>
      </c>
      <c r="W2686" s="246">
        <f t="shared" ca="1" si="415"/>
        <v>1.3830332877066596</v>
      </c>
      <c r="X2686" s="246">
        <f t="shared" ca="1" si="416"/>
        <v>2.2369066240927626</v>
      </c>
      <c r="Y2686" s="246">
        <f t="shared" ca="1" si="417"/>
        <v>12.684127552823362</v>
      </c>
      <c r="Z2686" s="4">
        <f t="shared" ca="1" si="418"/>
        <v>0.17635478788565551</v>
      </c>
      <c r="AA2686" s="4">
        <f t="shared" ca="1" si="419"/>
        <v>0.53837666673948437</v>
      </c>
    </row>
    <row r="2687" spans="1:27" x14ac:dyDescent="0.25">
      <c r="A2687">
        <v>2655</v>
      </c>
      <c r="B2687" s="176">
        <f ca="1">OFFSET(InputPriceData!B$15,CalculationsAndCharts!$A2687+$A$11,0,1,1)</f>
        <v>37706</v>
      </c>
      <c r="C2687" s="3">
        <f ca="1">OFFSET(InputPriceData!G$15,CalculationsAndCharts!$A2687+$A$11,IF($C$7,8,0),1,1)</f>
        <v>45740800</v>
      </c>
      <c r="D2687" s="4">
        <f ca="1">OFFSET(InputPriceData!C$15,CalculationsAndCharts!$A2687+$A$11,IF($C$7,8,0),1,1)</f>
        <v>70.38</v>
      </c>
      <c r="E2687" s="4">
        <f ca="1">OFFSET(InputPriceData!D$15,CalculationsAndCharts!$A2687+$A$11,IF($C$7,8,0),1,1)</f>
        <v>70.61</v>
      </c>
      <c r="F2687" s="4">
        <f ca="1">OFFSET(InputPriceData!E$15,CalculationsAndCharts!$A2687+$A$11,IF($C$7,8,0),1,1)</f>
        <v>69.760000000000005</v>
      </c>
      <c r="G2687" s="4">
        <f ca="1">OFFSET(InputPriceData!F$15,CalculationsAndCharts!$A2687+$A$11,IF($C$7,8,0),1,1)</f>
        <v>69.989999999999995</v>
      </c>
      <c r="H2687" s="138"/>
      <c r="I2687" s="138"/>
      <c r="O2687" s="246">
        <f t="shared" ca="1" si="410"/>
        <v>1.445483970114128</v>
      </c>
      <c r="P2687" s="246">
        <f t="shared" ca="1" si="411"/>
        <v>2.157835204937907</v>
      </c>
      <c r="Q2687" s="246">
        <f t="shared" ca="1" si="413"/>
        <v>12.799321445835885</v>
      </c>
      <c r="R2687" s="4">
        <f t="shared" ca="1" si="414"/>
        <v>0.16858981267635359</v>
      </c>
      <c r="S2687" s="4">
        <f t="shared" ca="1" si="412"/>
        <v>0.92781210985671692</v>
      </c>
      <c r="W2687" s="246">
        <f t="shared" ca="1" si="415"/>
        <v>1.445483970114128</v>
      </c>
      <c r="X2687" s="246">
        <f t="shared" ca="1" si="416"/>
        <v>2.157835204937907</v>
      </c>
      <c r="Y2687" s="246">
        <f t="shared" ca="1" si="417"/>
        <v>12.799321445835885</v>
      </c>
      <c r="Z2687" s="4">
        <f t="shared" ca="1" si="418"/>
        <v>0.16858981267635359</v>
      </c>
      <c r="AA2687" s="4">
        <f t="shared" ca="1" si="419"/>
        <v>0.53266879943054035</v>
      </c>
    </row>
    <row r="2688" spans="1:27" x14ac:dyDescent="0.25">
      <c r="A2688">
        <v>2656</v>
      </c>
      <c r="B2688" s="176">
        <f ca="1">OFFSET(InputPriceData!B$15,CalculationsAndCharts!$A2688+$A$11,0,1,1)</f>
        <v>37705</v>
      </c>
      <c r="C2688" s="3">
        <f ca="1">OFFSET(InputPriceData!G$15,CalculationsAndCharts!$A2688+$A$11,IF($C$7,8,0),1,1)</f>
        <v>61040100</v>
      </c>
      <c r="D2688" s="4">
        <f ca="1">OFFSET(InputPriceData!C$15,CalculationsAndCharts!$A2688+$A$11,IF($C$7,8,0),1,1)</f>
        <v>69.72</v>
      </c>
      <c r="E2688" s="4">
        <f ca="1">OFFSET(InputPriceData!D$15,CalculationsAndCharts!$A2688+$A$11,IF($C$7,8,0),1,1)</f>
        <v>70.94</v>
      </c>
      <c r="F2688" s="4">
        <f ca="1">OFFSET(InputPriceData!E$15,CalculationsAndCharts!$A2688+$A$11,IF($C$7,8,0),1,1)</f>
        <v>69.48</v>
      </c>
      <c r="G2688" s="4">
        <f ca="1">OFFSET(InputPriceData!F$15,CalculationsAndCharts!$A2688+$A$11,IF($C$7,8,0),1,1)</f>
        <v>70.349999999999994</v>
      </c>
      <c r="H2688" s="138"/>
      <c r="I2688" s="138"/>
      <c r="O2688" s="246">
        <f t="shared" ca="1" si="410"/>
        <v>1.9500555970474278</v>
      </c>
      <c r="P2688" s="246">
        <f t="shared" ca="1" si="411"/>
        <v>1.9429279126081749</v>
      </c>
      <c r="Q2688" s="246">
        <f t="shared" ca="1" si="413"/>
        <v>12.915561499329854</v>
      </c>
      <c r="R2688" s="4">
        <f t="shared" ca="1" si="414"/>
        <v>0.15043309674991576</v>
      </c>
      <c r="S2688" s="4">
        <f t="shared" ca="1" si="412"/>
        <v>0.92517398756608504</v>
      </c>
      <c r="W2688" s="246">
        <f t="shared" ca="1" si="415"/>
        <v>1.9500555970474278</v>
      </c>
      <c r="X2688" s="246">
        <f t="shared" ca="1" si="416"/>
        <v>1.9429279126081749</v>
      </c>
      <c r="Y2688" s="246">
        <f t="shared" ca="1" si="417"/>
        <v>12.915561499329854</v>
      </c>
      <c r="Z2688" s="4">
        <f t="shared" ca="1" si="418"/>
        <v>0.15043309674991576</v>
      </c>
      <c r="AA2688" s="4">
        <f t="shared" ca="1" si="419"/>
        <v>0.51919165345550744</v>
      </c>
    </row>
    <row r="2689" spans="1:27" x14ac:dyDescent="0.25">
      <c r="A2689">
        <v>2657</v>
      </c>
      <c r="B2689" s="176">
        <f ca="1">OFFSET(InputPriceData!B$15,CalculationsAndCharts!$A2689+$A$11,0,1,1)</f>
        <v>37704</v>
      </c>
      <c r="C2689" s="3">
        <f ca="1">OFFSET(InputPriceData!G$15,CalculationsAndCharts!$A2689+$A$11,IF($C$7,8,0),1,1)</f>
        <v>65398900</v>
      </c>
      <c r="D2689" s="4">
        <f ca="1">OFFSET(InputPriceData!C$15,CalculationsAndCharts!$A2689+$A$11,IF($C$7,8,0),1,1)</f>
        <v>70.75</v>
      </c>
      <c r="E2689" s="4">
        <f ca="1">OFFSET(InputPriceData!D$15,CalculationsAndCharts!$A2689+$A$11,IF($C$7,8,0),1,1)</f>
        <v>70.849999999999994</v>
      </c>
      <c r="F2689" s="4">
        <f ca="1">OFFSET(InputPriceData!E$15,CalculationsAndCharts!$A2689+$A$11,IF($C$7,8,0),1,1)</f>
        <v>69.41</v>
      </c>
      <c r="G2689" s="4">
        <f ca="1">OFFSET(InputPriceData!F$15,CalculationsAndCharts!$A2689+$A$11,IF($C$7,8,0),1,1)</f>
        <v>69.680000000000007</v>
      </c>
      <c r="H2689" s="138"/>
      <c r="I2689" s="138"/>
      <c r="O2689" s="246">
        <f t="shared" ca="1" si="410"/>
        <v>1.4201633872397879</v>
      </c>
      <c r="P2689" s="246">
        <f t="shared" ca="1" si="411"/>
        <v>1.577623398076349</v>
      </c>
      <c r="Q2689" s="246">
        <f t="shared" ca="1" si="413"/>
        <v>13.032857214258177</v>
      </c>
      <c r="R2689" s="4">
        <f t="shared" ca="1" si="414"/>
        <v>0.12104969556103178</v>
      </c>
      <c r="S2689" s="4">
        <f t="shared" ca="1" si="412"/>
        <v>0.92073993555968614</v>
      </c>
      <c r="W2689" s="246">
        <f t="shared" ca="1" si="415"/>
        <v>1.4201633872397879</v>
      </c>
      <c r="X2689" s="246">
        <f t="shared" ca="1" si="416"/>
        <v>1.577623398076349</v>
      </c>
      <c r="Y2689" s="246">
        <f t="shared" ca="1" si="417"/>
        <v>13.032857214258177</v>
      </c>
      <c r="Z2689" s="4">
        <f t="shared" ca="1" si="418"/>
        <v>0.12104969556103178</v>
      </c>
      <c r="AA2689" s="4">
        <f t="shared" ca="1" si="419"/>
        <v>0.49698570809576142</v>
      </c>
    </row>
    <row r="2690" spans="1:27" x14ac:dyDescent="0.25">
      <c r="A2690">
        <v>2658</v>
      </c>
      <c r="B2690" s="176">
        <f ca="1">OFFSET(InputPriceData!B$15,CalculationsAndCharts!$A2690+$A$11,0,1,1)</f>
        <v>37701</v>
      </c>
      <c r="C2690" s="3">
        <f ca="1">OFFSET(InputPriceData!G$15,CalculationsAndCharts!$A2690+$A$11,IF($C$7,8,0),1,1)</f>
        <v>71165300</v>
      </c>
      <c r="D2690" s="4">
        <f ca="1">OFFSET(InputPriceData!C$15,CalculationsAndCharts!$A2690+$A$11,IF($C$7,8,0),1,1)</f>
        <v>71.38</v>
      </c>
      <c r="E2690" s="4">
        <f ca="1">OFFSET(InputPriceData!D$15,CalculationsAndCharts!$A2690+$A$11,IF($C$7,8,0),1,1)</f>
        <v>72.25</v>
      </c>
      <c r="F2690" s="4">
        <f ca="1">OFFSET(InputPriceData!E$15,CalculationsAndCharts!$A2690+$A$11,IF($C$7,8,0),1,1)</f>
        <v>70.680000000000007</v>
      </c>
      <c r="G2690" s="4">
        <f ca="1">OFFSET(InputPriceData!F$15,CalculationsAndCharts!$A2690+$A$11,IF($C$7,8,0),1,1)</f>
        <v>72.08</v>
      </c>
      <c r="H2690" s="138"/>
      <c r="I2690" s="138"/>
      <c r="O2690" s="246">
        <f t="shared" ca="1" si="410"/>
        <v>4.0491714277438042</v>
      </c>
      <c r="P2690" s="246">
        <f t="shared" ca="1" si="411"/>
        <v>1.0212562331102446</v>
      </c>
      <c r="Q2690" s="246">
        <f t="shared" ca="1" si="413"/>
        <v>13.151218177858908</v>
      </c>
      <c r="R2690" s="4">
        <f t="shared" ca="1" si="414"/>
        <v>7.7654877236361899E-2</v>
      </c>
      <c r="S2690" s="4">
        <f t="shared" ca="1" si="412"/>
        <v>0.91379060940274259</v>
      </c>
      <c r="W2690" s="246">
        <f t="shared" ca="1" si="415"/>
        <v>4.0491714277438042</v>
      </c>
      <c r="X2690" s="246">
        <f t="shared" ca="1" si="416"/>
        <v>1.0212562331102446</v>
      </c>
      <c r="Y2690" s="246">
        <f t="shared" ca="1" si="417"/>
        <v>13.151218177858908</v>
      </c>
      <c r="Z2690" s="4">
        <f t="shared" ca="1" si="418"/>
        <v>7.7654877236361899E-2</v>
      </c>
      <c r="AA2690" s="4">
        <f t="shared" ca="1" si="419"/>
        <v>0.46326496368326919</v>
      </c>
    </row>
    <row r="2691" spans="1:27" x14ac:dyDescent="0.25">
      <c r="A2691">
        <v>2659</v>
      </c>
      <c r="B2691" s="176">
        <f ca="1">OFFSET(InputPriceData!B$15,CalculationsAndCharts!$A2691+$A$11,0,1,1)</f>
        <v>37700</v>
      </c>
      <c r="C2691" s="3">
        <f ca="1">OFFSET(InputPriceData!G$15,CalculationsAndCharts!$A2691+$A$11,IF($C$7,8,0),1,1)</f>
        <v>67321600</v>
      </c>
      <c r="D2691" s="4">
        <f ca="1">OFFSET(InputPriceData!C$15,CalculationsAndCharts!$A2691+$A$11,IF($C$7,8,0),1,1)</f>
        <v>69.91</v>
      </c>
      <c r="E2691" s="4">
        <f ca="1">OFFSET(InputPriceData!D$15,CalculationsAndCharts!$A2691+$A$11,IF($C$7,8,0),1,1)</f>
        <v>70.92</v>
      </c>
      <c r="F2691" s="4">
        <f ca="1">OFFSET(InputPriceData!E$15,CalculationsAndCharts!$A2691+$A$11,IF($C$7,8,0),1,1)</f>
        <v>69.13</v>
      </c>
      <c r="G2691" s="4">
        <f ca="1">OFFSET(InputPriceData!F$15,CalculationsAndCharts!$A2691+$A$11,IF($C$7,8,0),1,1)</f>
        <v>70.569999999999993</v>
      </c>
      <c r="H2691" s="138"/>
      <c r="I2691" s="138"/>
      <c r="O2691" s="246">
        <f t="shared" ca="1" si="410"/>
        <v>2.8244813248972771</v>
      </c>
      <c r="P2691" s="246">
        <f t="shared" ca="1" si="411"/>
        <v>0.36482977708670239</v>
      </c>
      <c r="Q2691" s="246">
        <f t="shared" ca="1" si="413"/>
        <v>13.270654064438858</v>
      </c>
      <c r="R2691" s="4">
        <f t="shared" ca="1" si="414"/>
        <v>2.7491469170636468E-2</v>
      </c>
      <c r="S2691" s="4">
        <f t="shared" ca="1" si="412"/>
        <v>0.90509726106650301</v>
      </c>
      <c r="W2691" s="246">
        <f t="shared" ca="1" si="415"/>
        <v>2.8244813248972771</v>
      </c>
      <c r="X2691" s="246">
        <f t="shared" ca="1" si="416"/>
        <v>0.36482977708670239</v>
      </c>
      <c r="Y2691" s="246">
        <f t="shared" ca="1" si="417"/>
        <v>13.270654064438858</v>
      </c>
      <c r="Z2691" s="4">
        <f t="shared" ca="1" si="418"/>
        <v>2.7491469170636468E-2</v>
      </c>
      <c r="AA2691" s="4">
        <f t="shared" ca="1" si="419"/>
        <v>0.42284165385423866</v>
      </c>
    </row>
    <row r="2692" spans="1:27" x14ac:dyDescent="0.25">
      <c r="A2692">
        <v>2660</v>
      </c>
      <c r="B2692" s="176">
        <f ca="1">OFFSET(InputPriceData!B$15,CalculationsAndCharts!$A2692+$A$11,0,1,1)</f>
        <v>37699</v>
      </c>
      <c r="C2692" s="3">
        <f ca="1">OFFSET(InputPriceData!G$15,CalculationsAndCharts!$A2692+$A$11,IF($C$7,8,0),1,1)</f>
        <v>49630800</v>
      </c>
      <c r="D2692" s="4">
        <f ca="1">OFFSET(InputPriceData!C$15,CalculationsAndCharts!$A2692+$A$11,IF($C$7,8,0),1,1)</f>
        <v>69.88</v>
      </c>
      <c r="E2692" s="4">
        <f ca="1">OFFSET(InputPriceData!D$15,CalculationsAndCharts!$A2692+$A$11,IF($C$7,8,0),1,1)</f>
        <v>70.58</v>
      </c>
      <c r="F2692" s="4">
        <f ca="1">OFFSET(InputPriceData!E$15,CalculationsAndCharts!$A2692+$A$11,IF($C$7,8,0),1,1)</f>
        <v>69.400000000000006</v>
      </c>
      <c r="G2692" s="4">
        <f ca="1">OFFSET(InputPriceData!F$15,CalculationsAndCharts!$A2692+$A$11,IF($C$7,8,0),1,1)</f>
        <v>70.42</v>
      </c>
      <c r="H2692" s="138"/>
      <c r="I2692" s="138"/>
      <c r="O2692" s="246">
        <f t="shared" ca="1" si="410"/>
        <v>2.902632770712128</v>
      </c>
      <c r="P2692" s="246">
        <f t="shared" ca="1" si="411"/>
        <v>-0.28023049912420772</v>
      </c>
      <c r="Q2692" s="246">
        <f t="shared" ca="1" si="413"/>
        <v>13.391174636164337</v>
      </c>
      <c r="R2692" s="4">
        <f t="shared" ca="1" si="414"/>
        <v>-2.0926506205618027E-2</v>
      </c>
      <c r="S2692" s="4">
        <f t="shared" ca="1" si="412"/>
        <v>0.89594764230125556</v>
      </c>
      <c r="W2692" s="246">
        <f t="shared" ca="1" si="415"/>
        <v>2.902632770712128</v>
      </c>
      <c r="X2692" s="246">
        <f t="shared" ca="1" si="416"/>
        <v>-0.28023049912420772</v>
      </c>
      <c r="Y2692" s="246">
        <f t="shared" ca="1" si="417"/>
        <v>13.391174636164337</v>
      </c>
      <c r="Z2692" s="4">
        <f t="shared" ca="1" si="418"/>
        <v>-2.0926506205618027E-2</v>
      </c>
      <c r="AA2692" s="4">
        <f t="shared" ca="1" si="419"/>
        <v>0.38227335206406643</v>
      </c>
    </row>
    <row r="2693" spans="1:27" x14ac:dyDescent="0.25">
      <c r="A2693">
        <v>2661</v>
      </c>
      <c r="B2693" s="176">
        <f ca="1">OFFSET(InputPriceData!B$15,CalculationsAndCharts!$A2693+$A$11,0,1,1)</f>
        <v>37698</v>
      </c>
      <c r="C2693" s="3">
        <f ca="1">OFFSET(InputPriceData!G$15,CalculationsAndCharts!$A2693+$A$11,IF($C$7,8,0),1,1)</f>
        <v>50792300</v>
      </c>
      <c r="D2693" s="4">
        <f ca="1">OFFSET(InputPriceData!C$15,CalculationsAndCharts!$A2693+$A$11,IF($C$7,8,0),1,1)</f>
        <v>69.77</v>
      </c>
      <c r="E2693" s="4">
        <f ca="1">OFFSET(InputPriceData!D$15,CalculationsAndCharts!$A2693+$A$11,IF($C$7,8,0),1,1)</f>
        <v>69.930000000000007</v>
      </c>
      <c r="F2693" s="4">
        <f ca="1">OFFSET(InputPriceData!E$15,CalculationsAndCharts!$A2693+$A$11,IF($C$7,8,0),1,1)</f>
        <v>69.069999999999993</v>
      </c>
      <c r="G2693" s="4">
        <f ca="1">OFFSET(InputPriceData!F$15,CalculationsAndCharts!$A2693+$A$11,IF($C$7,8,0),1,1)</f>
        <v>69.88</v>
      </c>
      <c r="H2693" s="138"/>
      <c r="I2693" s="138"/>
      <c r="O2693" s="246">
        <f t="shared" ca="1" si="410"/>
        <v>2.5741323120826376</v>
      </c>
      <c r="P2693" s="246">
        <f t="shared" ca="1" si="411"/>
        <v>-0.89872269006017858</v>
      </c>
      <c r="Q2693" s="246">
        <f t="shared" ca="1" si="413"/>
        <v>13.512789743859068</v>
      </c>
      <c r="R2693" s="4">
        <f t="shared" ca="1" si="414"/>
        <v>-6.6509041219160986E-2</v>
      </c>
      <c r="S2693" s="4">
        <f t="shared" ca="1" si="412"/>
        <v>0.88655871168993172</v>
      </c>
      <c r="W2693" s="246">
        <f t="shared" ca="1" si="415"/>
        <v>2.5741323120826376</v>
      </c>
      <c r="X2693" s="246">
        <f t="shared" ca="1" si="416"/>
        <v>-0.89872269006017858</v>
      </c>
      <c r="Y2693" s="246">
        <f t="shared" ca="1" si="417"/>
        <v>13.512789743859068</v>
      </c>
      <c r="Z2693" s="4">
        <f t="shared" ca="1" si="418"/>
        <v>-6.6509041219160986E-2</v>
      </c>
      <c r="AA2693" s="4">
        <f t="shared" ca="1" si="419"/>
        <v>0.34260550422171643</v>
      </c>
    </row>
    <row r="2694" spans="1:27" x14ac:dyDescent="0.25">
      <c r="A2694">
        <v>2662</v>
      </c>
      <c r="B2694" s="176">
        <f ca="1">OFFSET(InputPriceData!B$15,CalculationsAndCharts!$A2694+$A$11,0,1,1)</f>
        <v>37697</v>
      </c>
      <c r="C2694" s="3">
        <f ca="1">OFFSET(InputPriceData!G$15,CalculationsAndCharts!$A2694+$A$11,IF($C$7,8,0),1,1)</f>
        <v>88217500</v>
      </c>
      <c r="D2694" s="4">
        <f ca="1">OFFSET(InputPriceData!C$15,CalculationsAndCharts!$A2694+$A$11,IF($C$7,8,0),1,1)</f>
        <v>66.81</v>
      </c>
      <c r="E2694" s="4">
        <f ca="1">OFFSET(InputPriceData!D$15,CalculationsAndCharts!$A2694+$A$11,IF($C$7,8,0),1,1)</f>
        <v>69.61</v>
      </c>
      <c r="F2694" s="4">
        <f ca="1">OFFSET(InputPriceData!E$15,CalculationsAndCharts!$A2694+$A$11,IF($C$7,8,0),1,1)</f>
        <v>66.62</v>
      </c>
      <c r="G2694" s="4">
        <f ca="1">OFFSET(InputPriceData!F$15,CalculationsAndCharts!$A2694+$A$11,IF($C$7,8,0),1,1)</f>
        <v>69.47</v>
      </c>
      <c r="H2694" s="138"/>
      <c r="I2694" s="138"/>
      <c r="O2694" s="246">
        <f t="shared" ca="1" si="410"/>
        <v>2.3457596160581513</v>
      </c>
      <c r="P2694" s="246">
        <f t="shared" ca="1" si="411"/>
        <v>-1.4150081526763456</v>
      </c>
      <c r="Q2694" s="246">
        <f t="shared" ca="1" si="413"/>
        <v>13.635509327809352</v>
      </c>
      <c r="R2694" s="4">
        <f t="shared" ca="1" si="414"/>
        <v>-0.10377376588276496</v>
      </c>
      <c r="S2694" s="4">
        <f t="shared" ca="1" si="412"/>
        <v>0.87825177918453057</v>
      </c>
      <c r="W2694" s="246">
        <f t="shared" ca="1" si="415"/>
        <v>2.3457596160581513</v>
      </c>
      <c r="X2694" s="246">
        <f t="shared" ca="1" si="416"/>
        <v>-1.4150081526763456</v>
      </c>
      <c r="Y2694" s="246">
        <f t="shared" ca="1" si="417"/>
        <v>13.635509327809352</v>
      </c>
      <c r="Z2694" s="4">
        <f t="shared" ca="1" si="418"/>
        <v>-0.10377376588276496</v>
      </c>
      <c r="AA2694" s="4">
        <f t="shared" ca="1" si="419"/>
        <v>0.30905495263718724</v>
      </c>
    </row>
    <row r="2695" spans="1:27" x14ac:dyDescent="0.25">
      <c r="A2695">
        <v>2663</v>
      </c>
      <c r="B2695" s="176">
        <f ca="1">OFFSET(InputPriceData!B$15,CalculationsAndCharts!$A2695+$A$11,0,1,1)</f>
        <v>37694</v>
      </c>
      <c r="C2695" s="3">
        <f ca="1">OFFSET(InputPriceData!G$15,CalculationsAndCharts!$A2695+$A$11,IF($C$7,8,0),1,1)</f>
        <v>63951800</v>
      </c>
      <c r="D2695" s="4">
        <f ca="1">OFFSET(InputPriceData!C$15,CalculationsAndCharts!$A2695+$A$11,IF($C$7,8,0),1,1)</f>
        <v>67.41</v>
      </c>
      <c r="E2695" s="4">
        <f ca="1">OFFSET(InputPriceData!D$15,CalculationsAndCharts!$A2695+$A$11,IF($C$7,8,0),1,1)</f>
        <v>67.86</v>
      </c>
      <c r="F2695" s="4">
        <f ca="1">OFFSET(InputPriceData!E$15,CalculationsAndCharts!$A2695+$A$11,IF($C$7,8,0),1,1)</f>
        <v>66.73</v>
      </c>
      <c r="G2695" s="4">
        <f ca="1">OFFSET(InputPriceData!F$15,CalculationsAndCharts!$A2695+$A$11,IF($C$7,8,0),1,1)</f>
        <v>67.349999999999994</v>
      </c>
      <c r="H2695" s="138"/>
      <c r="I2695" s="138"/>
      <c r="O2695" s="246">
        <f t="shared" ca="1" si="410"/>
        <v>0.30273509481355387</v>
      </c>
      <c r="P2695" s="246">
        <f t="shared" ca="1" si="411"/>
        <v>-1.7426207913998428</v>
      </c>
      <c r="Q2695" s="246">
        <f t="shared" ca="1" si="413"/>
        <v>13.759343418576542</v>
      </c>
      <c r="R2695" s="4">
        <f t="shared" ca="1" si="414"/>
        <v>-0.12664999617984124</v>
      </c>
      <c r="S2695" s="4">
        <f t="shared" ca="1" si="412"/>
        <v>0.87284075418498286</v>
      </c>
      <c r="W2695" s="246">
        <f t="shared" ca="1" si="415"/>
        <v>0.30273509481355387</v>
      </c>
      <c r="X2695" s="246">
        <f t="shared" ca="1" si="416"/>
        <v>-1.7426207913998428</v>
      </c>
      <c r="Y2695" s="246">
        <f t="shared" ca="1" si="417"/>
        <v>13.759343418576542</v>
      </c>
      <c r="Z2695" s="4">
        <f t="shared" ca="1" si="418"/>
        <v>-0.12664999617984124</v>
      </c>
      <c r="AA2695" s="4">
        <f t="shared" ca="1" si="419"/>
        <v>0.28793688602626344</v>
      </c>
    </row>
    <row r="2696" spans="1:27" x14ac:dyDescent="0.25">
      <c r="A2696">
        <v>2664</v>
      </c>
      <c r="B2696" s="176">
        <f ca="1">OFFSET(InputPriceData!B$15,CalculationsAndCharts!$A2696+$A$11,0,1,1)</f>
        <v>37693</v>
      </c>
      <c r="C2696" s="3">
        <f ca="1">OFFSET(InputPriceData!G$15,CalculationsAndCharts!$A2696+$A$11,IF($C$7,8,0),1,1)</f>
        <v>72117800</v>
      </c>
      <c r="D2696" s="4">
        <f ca="1">OFFSET(InputPriceData!C$15,CalculationsAndCharts!$A2696+$A$11,IF($C$7,8,0),1,1)</f>
        <v>65.790000000000006</v>
      </c>
      <c r="E2696" s="4">
        <f ca="1">OFFSET(InputPriceData!D$15,CalculationsAndCharts!$A2696+$A$11,IF($C$7,8,0),1,1)</f>
        <v>67.180000000000007</v>
      </c>
      <c r="F2696" s="4">
        <f ca="1">OFFSET(InputPriceData!E$15,CalculationsAndCharts!$A2696+$A$11,IF($C$7,8,0),1,1)</f>
        <v>65.27</v>
      </c>
      <c r="G2696" s="4">
        <f ca="1">OFFSET(InputPriceData!F$15,CalculationsAndCharts!$A2696+$A$11,IF($C$7,8,0),1,1)</f>
        <v>67.14</v>
      </c>
      <c r="H2696" s="138"/>
      <c r="I2696" s="138"/>
      <c r="O2696" s="246">
        <f t="shared" ca="1" si="410"/>
        <v>6.697606221636665E-2</v>
      </c>
      <c r="P2696" s="246">
        <f t="shared" ca="1" si="411"/>
        <v>-1.8756018332728128</v>
      </c>
      <c r="Q2696" s="246">
        <f t="shared" ca="1" si="413"/>
        <v>13.884302137816894</v>
      </c>
      <c r="R2696" s="4">
        <f t="shared" ca="1" si="414"/>
        <v>-0.13508794425930895</v>
      </c>
      <c r="S2696" s="4">
        <f t="shared" ca="1" si="412"/>
        <v>0.87078085133748806</v>
      </c>
      <c r="W2696" s="246">
        <f t="shared" ca="1" si="415"/>
        <v>6.697606221636665E-2</v>
      </c>
      <c r="X2696" s="246">
        <f t="shared" ca="1" si="416"/>
        <v>-1.8756018332728128</v>
      </c>
      <c r="Y2696" s="246">
        <f t="shared" ca="1" si="417"/>
        <v>13.884302137816894</v>
      </c>
      <c r="Z2696" s="4">
        <f t="shared" ca="1" si="418"/>
        <v>-0.13508794425930895</v>
      </c>
      <c r="AA2696" s="4">
        <f t="shared" ca="1" si="419"/>
        <v>0.28004429921361346</v>
      </c>
    </row>
    <row r="2697" spans="1:27" x14ac:dyDescent="0.25">
      <c r="A2697">
        <v>2665</v>
      </c>
      <c r="B2697" s="176">
        <f ca="1">OFFSET(InputPriceData!B$15,CalculationsAndCharts!$A2697+$A$11,0,1,1)</f>
        <v>37692</v>
      </c>
      <c r="C2697" s="3">
        <f ca="1">OFFSET(InputPriceData!G$15,CalculationsAndCharts!$A2697+$A$11,IF($C$7,8,0),1,1)</f>
        <v>62459800</v>
      </c>
      <c r="D2697" s="4">
        <f ca="1">OFFSET(InputPriceData!C$15,CalculationsAndCharts!$A2697+$A$11,IF($C$7,8,0),1,1)</f>
        <v>64.349999999999994</v>
      </c>
      <c r="E2697" s="4">
        <f ca="1">OFFSET(InputPriceData!D$15,CalculationsAndCharts!$A2697+$A$11,IF($C$7,8,0),1,1)</f>
        <v>64.92</v>
      </c>
      <c r="F2697" s="4">
        <f ca="1">OFFSET(InputPriceData!E$15,CalculationsAndCharts!$A2697+$A$11,IF($C$7,8,0),1,1)</f>
        <v>63.55</v>
      </c>
      <c r="G2697" s="4">
        <f ca="1">OFFSET(InputPriceData!F$15,CalculationsAndCharts!$A2697+$A$11,IF($C$7,8,0),1,1)</f>
        <v>64.89</v>
      </c>
      <c r="H2697" s="138"/>
      <c r="I2697" s="138"/>
      <c r="O2697" s="246">
        <f t="shared" ca="1" si="410"/>
        <v>-2.3245814753172445</v>
      </c>
      <c r="P2697" s="246">
        <f t="shared" ca="1" si="411"/>
        <v>-1.8290947488957077</v>
      </c>
      <c r="Q2697" s="246">
        <f t="shared" ca="1" si="413"/>
        <v>14.010395699108873</v>
      </c>
      <c r="R2697" s="4">
        <f t="shared" ca="1" si="414"/>
        <v>-0.13055268303464454</v>
      </c>
      <c r="S2697" s="4">
        <f t="shared" ca="1" si="412"/>
        <v>0.8718924225371798</v>
      </c>
      <c r="W2697" s="246">
        <f t="shared" ca="1" si="415"/>
        <v>-2.3245814753172445</v>
      </c>
      <c r="X2697" s="246">
        <f t="shared" ca="1" si="416"/>
        <v>-1.8290947488957077</v>
      </c>
      <c r="Y2697" s="246">
        <f t="shared" ca="1" si="417"/>
        <v>14.010395699108873</v>
      </c>
      <c r="Z2697" s="4">
        <f t="shared" ca="1" si="418"/>
        <v>-0.13055268303464454</v>
      </c>
      <c r="AA2697" s="4">
        <f t="shared" ca="1" si="419"/>
        <v>0.28429342471142943</v>
      </c>
    </row>
    <row r="2698" spans="1:27" x14ac:dyDescent="0.25">
      <c r="A2698">
        <v>2666</v>
      </c>
      <c r="B2698" s="176">
        <f ca="1">OFFSET(InputPriceData!B$15,CalculationsAndCharts!$A2698+$A$11,0,1,1)</f>
        <v>37691</v>
      </c>
      <c r="C2698" s="3">
        <f ca="1">OFFSET(InputPriceData!G$15,CalculationsAndCharts!$A2698+$A$11,IF($C$7,8,0),1,1)</f>
        <v>48102700</v>
      </c>
      <c r="D2698" s="4">
        <f ca="1">OFFSET(InputPriceData!C$15,CalculationsAndCharts!$A2698+$A$11,IF($C$7,8,0),1,1)</f>
        <v>65.23</v>
      </c>
      <c r="E2698" s="4">
        <f ca="1">OFFSET(InputPriceData!D$15,CalculationsAndCharts!$A2698+$A$11,IF($C$7,8,0),1,1)</f>
        <v>65.64</v>
      </c>
      <c r="F2698" s="4">
        <f ca="1">OFFSET(InputPriceData!E$15,CalculationsAndCharts!$A2698+$A$11,IF($C$7,8,0),1,1)</f>
        <v>64.430000000000007</v>
      </c>
      <c r="G2698" s="4">
        <f ca="1">OFFSET(InputPriceData!F$15,CalculationsAndCharts!$A2698+$A$11,IF($C$7,8,0),1,1)</f>
        <v>64.459999999999994</v>
      </c>
      <c r="H2698" s="138"/>
      <c r="I2698" s="138"/>
      <c r="O2698" s="246">
        <f t="shared" ca="1" si="410"/>
        <v>-3.0299783681367014</v>
      </c>
      <c r="P2698" s="246">
        <f t="shared" ca="1" si="411"/>
        <v>-1.6702971240505513</v>
      </c>
      <c r="Q2698" s="246">
        <f t="shared" ca="1" si="413"/>
        <v>14.137634408787966</v>
      </c>
      <c r="R2698" s="4">
        <f t="shared" ca="1" si="414"/>
        <v>-0.11814544610180988</v>
      </c>
      <c r="S2698" s="4">
        <f t="shared" ca="1" si="412"/>
        <v>0.87488149159816386</v>
      </c>
      <c r="W2698" s="246">
        <f t="shared" ca="1" si="415"/>
        <v>-3.0299783681367014</v>
      </c>
      <c r="X2698" s="246">
        <f t="shared" ca="1" si="416"/>
        <v>-1.6702971240505513</v>
      </c>
      <c r="Y2698" s="246">
        <f t="shared" ca="1" si="417"/>
        <v>14.137634408787966</v>
      </c>
      <c r="Z2698" s="4">
        <f t="shared" ca="1" si="418"/>
        <v>-0.11814544610180988</v>
      </c>
      <c r="AA2698" s="4">
        <f t="shared" ca="1" si="419"/>
        <v>0.29583518590262098</v>
      </c>
    </row>
    <row r="2699" spans="1:27" x14ac:dyDescent="0.25">
      <c r="A2699">
        <v>2667</v>
      </c>
      <c r="B2699" s="176">
        <f ca="1">OFFSET(InputPriceData!B$15,CalculationsAndCharts!$A2699+$A$11,0,1,1)</f>
        <v>37690</v>
      </c>
      <c r="C2699" s="3">
        <f ca="1">OFFSET(InputPriceData!G$15,CalculationsAndCharts!$A2699+$A$11,IF($C$7,8,0),1,1)</f>
        <v>41014100</v>
      </c>
      <c r="D2699" s="4">
        <f ca="1">OFFSET(InputPriceData!C$15,CalculationsAndCharts!$A2699+$A$11,IF($C$7,8,0),1,1)</f>
        <v>66.12</v>
      </c>
      <c r="E2699" s="4">
        <f ca="1">OFFSET(InputPriceData!D$15,CalculationsAndCharts!$A2699+$A$11,IF($C$7,8,0),1,1)</f>
        <v>66.33</v>
      </c>
      <c r="F2699" s="4">
        <f ca="1">OFFSET(InputPriceData!E$15,CalculationsAndCharts!$A2699+$A$11,IF($C$7,8,0),1,1)</f>
        <v>64.92</v>
      </c>
      <c r="G2699" s="4">
        <f ca="1">OFFSET(InputPriceData!F$15,CalculationsAndCharts!$A2699+$A$11,IF($C$7,8,0),1,1)</f>
        <v>65.099999999999994</v>
      </c>
      <c r="H2699" s="138"/>
      <c r="I2699" s="138"/>
      <c r="O2699" s="246">
        <f t="shared" ca="1" si="410"/>
        <v>-2.6755086949795137</v>
      </c>
      <c r="P2699" s="246">
        <f t="shared" ca="1" si="411"/>
        <v>-1.5467544881191408</v>
      </c>
      <c r="Q2699" s="246">
        <f t="shared" ca="1" si="413"/>
        <v>14.266028666789067</v>
      </c>
      <c r="R2699" s="4">
        <f t="shared" ca="1" si="414"/>
        <v>-0.10842221926274015</v>
      </c>
      <c r="S2699" s="4">
        <f t="shared" ca="1" si="412"/>
        <v>0.87717224618346445</v>
      </c>
      <c r="W2699" s="246">
        <f t="shared" ca="1" si="415"/>
        <v>-2.6755086949795137</v>
      </c>
      <c r="X2699" s="246">
        <f t="shared" ca="1" si="416"/>
        <v>-1.5467544881191408</v>
      </c>
      <c r="Y2699" s="246">
        <f t="shared" ca="1" si="417"/>
        <v>14.266028666789067</v>
      </c>
      <c r="Z2699" s="4">
        <f t="shared" ca="1" si="418"/>
        <v>-0.10842221926274015</v>
      </c>
      <c r="AA2699" s="4">
        <f t="shared" ca="1" si="419"/>
        <v>0.30479646437358832</v>
      </c>
    </row>
    <row r="2700" spans="1:27" x14ac:dyDescent="0.25">
      <c r="A2700">
        <v>2668</v>
      </c>
      <c r="B2700" s="176">
        <f ca="1">OFFSET(InputPriceData!B$15,CalculationsAndCharts!$A2700+$A$11,0,1,1)</f>
        <v>37687</v>
      </c>
      <c r="C2700" s="3">
        <f ca="1">OFFSET(InputPriceData!G$15,CalculationsAndCharts!$A2700+$A$11,IF($C$7,8,0),1,1)</f>
        <v>63538000</v>
      </c>
      <c r="D2700" s="4">
        <f ca="1">OFFSET(InputPriceData!C$15,CalculationsAndCharts!$A2700+$A$11,IF($C$7,8,0),1,1)</f>
        <v>65.33</v>
      </c>
      <c r="E2700" s="4">
        <f ca="1">OFFSET(InputPriceData!D$15,CalculationsAndCharts!$A2700+$A$11,IF($C$7,8,0),1,1)</f>
        <v>67.239999999999995</v>
      </c>
      <c r="F2700" s="4">
        <f ca="1">OFFSET(InputPriceData!E$15,CalculationsAndCharts!$A2700+$A$11,IF($C$7,8,0),1,1)</f>
        <v>65.19</v>
      </c>
      <c r="G2700" s="4">
        <f ca="1">OFFSET(InputPriceData!F$15,CalculationsAndCharts!$A2700+$A$11,IF($C$7,8,0),1,1)</f>
        <v>66.7</v>
      </c>
      <c r="H2700" s="138"/>
      <c r="I2700" s="138"/>
      <c r="O2700" s="246">
        <f t="shared" ca="1" si="410"/>
        <v>-1.2784528736296874</v>
      </c>
      <c r="P2700" s="246">
        <f t="shared" ca="1" si="411"/>
        <v>-1.5150234818395483</v>
      </c>
      <c r="Q2700" s="246">
        <f t="shared" ca="1" si="413"/>
        <v>14.395588967496536</v>
      </c>
      <c r="R2700" s="4">
        <f t="shared" ca="1" si="414"/>
        <v>-0.10524220198703119</v>
      </c>
      <c r="S2700" s="4">
        <f t="shared" ca="1" si="412"/>
        <v>0.87791183523446459</v>
      </c>
      <c r="W2700" s="246">
        <f t="shared" ca="1" si="415"/>
        <v>-1.2784528736296874</v>
      </c>
      <c r="X2700" s="246">
        <f t="shared" ca="1" si="416"/>
        <v>-1.5150234818395483</v>
      </c>
      <c r="Y2700" s="246">
        <f t="shared" ca="1" si="417"/>
        <v>14.395588967496536</v>
      </c>
      <c r="Z2700" s="4">
        <f t="shared" ca="1" si="418"/>
        <v>-0.10524220198703119</v>
      </c>
      <c r="AA2700" s="4">
        <f t="shared" ca="1" si="419"/>
        <v>0.30771149201136516</v>
      </c>
    </row>
    <row r="2701" spans="1:27" x14ac:dyDescent="0.25">
      <c r="A2701">
        <v>2669</v>
      </c>
      <c r="B2701" s="176">
        <f ca="1">OFFSET(InputPriceData!B$15,CalculationsAndCharts!$A2701+$A$11,0,1,1)</f>
        <v>37686</v>
      </c>
      <c r="C2701" s="3">
        <f ca="1">OFFSET(InputPriceData!G$15,CalculationsAndCharts!$A2701+$A$11,IF($C$7,8,0),1,1)</f>
        <v>41217700</v>
      </c>
      <c r="D2701" s="4">
        <f ca="1">OFFSET(InputPriceData!C$15,CalculationsAndCharts!$A2701+$A$11,IF($C$7,8,0),1,1)</f>
        <v>66.349999999999994</v>
      </c>
      <c r="E2701" s="4">
        <f ca="1">OFFSET(InputPriceData!D$15,CalculationsAndCharts!$A2701+$A$11,IF($C$7,8,0),1,1)</f>
        <v>66.87</v>
      </c>
      <c r="F2701" s="4">
        <f ca="1">OFFSET(InputPriceData!E$15,CalculationsAndCharts!$A2701+$A$11,IF($C$7,8,0),1,1)</f>
        <v>66.03</v>
      </c>
      <c r="G2701" s="4">
        <f ca="1">OFFSET(InputPriceData!F$15,CalculationsAndCharts!$A2701+$A$11,IF($C$7,8,0),1,1)</f>
        <v>66.25</v>
      </c>
      <c r="H2701" s="138"/>
      <c r="I2701" s="138"/>
      <c r="O2701" s="246">
        <f t="shared" ca="1" si="410"/>
        <v>-1.8931195465121138</v>
      </c>
      <c r="P2701" s="246">
        <f t="shared" ca="1" si="411"/>
        <v>-1.5224621146317023</v>
      </c>
      <c r="Q2701" s="246">
        <f t="shared" ca="1" si="413"/>
        <v>14.526325900601954</v>
      </c>
      <c r="R2701" s="4">
        <f t="shared" ca="1" si="414"/>
        <v>-0.10480710160637476</v>
      </c>
      <c r="S2701" s="4">
        <f t="shared" ca="1" si="412"/>
        <v>0.87801266469826911</v>
      </c>
      <c r="W2701" s="246">
        <f t="shared" ca="1" si="415"/>
        <v>-1.8931195465121138</v>
      </c>
      <c r="X2701" s="246">
        <f t="shared" ca="1" si="416"/>
        <v>-1.5224621146317023</v>
      </c>
      <c r="Y2701" s="246">
        <f t="shared" ca="1" si="417"/>
        <v>14.526325900601954</v>
      </c>
      <c r="Z2701" s="4">
        <f t="shared" ca="1" si="418"/>
        <v>-0.10480710160637476</v>
      </c>
      <c r="AA2701" s="4">
        <f t="shared" ca="1" si="419"/>
        <v>0.30810973365819633</v>
      </c>
    </row>
    <row r="2702" spans="1:27" x14ac:dyDescent="0.25">
      <c r="A2702">
        <v>2670</v>
      </c>
      <c r="B2702" s="176">
        <f ca="1">OFFSET(InputPriceData!B$15,CalculationsAndCharts!$A2702+$A$11,0,1,1)</f>
        <v>37685</v>
      </c>
      <c r="C2702" s="3">
        <f ca="1">OFFSET(InputPriceData!G$15,CalculationsAndCharts!$A2702+$A$11,IF($C$7,8,0),1,1)</f>
        <v>43974700</v>
      </c>
      <c r="D2702" s="4">
        <f ca="1">OFFSET(InputPriceData!C$15,CalculationsAndCharts!$A2702+$A$11,IF($C$7,8,0),1,1)</f>
        <v>66.14</v>
      </c>
      <c r="E2702" s="4">
        <f ca="1">OFFSET(InputPriceData!D$15,CalculationsAndCharts!$A2702+$A$11,IF($C$7,8,0),1,1)</f>
        <v>66.88</v>
      </c>
      <c r="F2702" s="4">
        <f ca="1">OFFSET(InputPriceData!E$15,CalculationsAndCharts!$A2702+$A$11,IF($C$7,8,0),1,1)</f>
        <v>65.94</v>
      </c>
      <c r="G2702" s="4">
        <f ca="1">OFFSET(InputPriceData!F$15,CalculationsAndCharts!$A2702+$A$11,IF($C$7,8,0),1,1)</f>
        <v>66.81</v>
      </c>
      <c r="H2702" s="138"/>
      <c r="I2702" s="138"/>
      <c r="O2702" s="246">
        <f t="shared" ca="1" si="410"/>
        <v>-1.5045915316750891</v>
      </c>
      <c r="P2702" s="246">
        <f t="shared" ca="1" si="411"/>
        <v>-1.5418629064572948</v>
      </c>
      <c r="Q2702" s="246">
        <f t="shared" ca="1" si="413"/>
        <v>14.658250151969682</v>
      </c>
      <c r="R2702" s="4">
        <f t="shared" ca="1" si="414"/>
        <v>-0.10518737847096361</v>
      </c>
      <c r="S2702" s="4">
        <f t="shared" ca="1" si="412"/>
        <v>0.87792454475093495</v>
      </c>
      <c r="W2702" s="246">
        <f t="shared" ca="1" si="415"/>
        <v>-1.5045915316750891</v>
      </c>
      <c r="X2702" s="246">
        <f t="shared" ca="1" si="416"/>
        <v>-1.5418629064572948</v>
      </c>
      <c r="Y2702" s="246">
        <f t="shared" ca="1" si="417"/>
        <v>14.658250151969682</v>
      </c>
      <c r="Z2702" s="4">
        <f t="shared" ca="1" si="418"/>
        <v>-0.10518737847096361</v>
      </c>
      <c r="AA2702" s="4">
        <f t="shared" ca="1" si="419"/>
        <v>0.30776167922148845</v>
      </c>
    </row>
    <row r="2703" spans="1:27" x14ac:dyDescent="0.25">
      <c r="A2703">
        <v>2671</v>
      </c>
      <c r="B2703" s="176">
        <f ca="1">OFFSET(InputPriceData!B$15,CalculationsAndCharts!$A2703+$A$11,0,1,1)</f>
        <v>37684</v>
      </c>
      <c r="C2703" s="3">
        <f ca="1">OFFSET(InputPriceData!G$15,CalculationsAndCharts!$A2703+$A$11,IF($C$7,8,0),1,1)</f>
        <v>31440500</v>
      </c>
      <c r="D2703" s="4">
        <f ca="1">OFFSET(InputPriceData!C$15,CalculationsAndCharts!$A2703+$A$11,IF($C$7,8,0),1,1)</f>
        <v>67.209999999999994</v>
      </c>
      <c r="E2703" s="4">
        <f ca="1">OFFSET(InputPriceData!D$15,CalculationsAndCharts!$A2703+$A$11,IF($C$7,8,0),1,1)</f>
        <v>67.260000000000005</v>
      </c>
      <c r="F2703" s="4">
        <f ca="1">OFFSET(InputPriceData!E$15,CalculationsAndCharts!$A2703+$A$11,IF($C$7,8,0),1,1)</f>
        <v>66.17</v>
      </c>
      <c r="G2703" s="4">
        <f ca="1">OFFSET(InputPriceData!F$15,CalculationsAndCharts!$A2703+$A$11,IF($C$7,8,0),1,1)</f>
        <v>66.25</v>
      </c>
      <c r="H2703" s="138"/>
      <c r="I2703" s="138"/>
      <c r="O2703" s="246">
        <f t="shared" ca="1" si="410"/>
        <v>-2.2483159036317515</v>
      </c>
      <c r="P2703" s="246">
        <f t="shared" ca="1" si="411"/>
        <v>-1.5914565329618229</v>
      </c>
      <c r="Q2703" s="246">
        <f t="shared" ca="1" si="413"/>
        <v>14.791372504510274</v>
      </c>
      <c r="R2703" s="4">
        <f t="shared" ca="1" si="414"/>
        <v>-0.10759356729583724</v>
      </c>
      <c r="S2703" s="4">
        <f t="shared" ca="1" si="412"/>
        <v>0.87736542058460165</v>
      </c>
      <c r="W2703" s="246">
        <f t="shared" ca="1" si="415"/>
        <v>-2.2483159036317515</v>
      </c>
      <c r="X2703" s="246">
        <f t="shared" ca="1" si="416"/>
        <v>-1.5914565329618229</v>
      </c>
      <c r="Y2703" s="246">
        <f t="shared" ca="1" si="417"/>
        <v>14.791372504510274</v>
      </c>
      <c r="Z2703" s="4">
        <f t="shared" ca="1" si="418"/>
        <v>-0.10759356729583724</v>
      </c>
      <c r="AA2703" s="4">
        <f t="shared" ca="1" si="419"/>
        <v>0.30555681165517162</v>
      </c>
    </row>
    <row r="2704" spans="1:27" x14ac:dyDescent="0.25">
      <c r="A2704">
        <v>2672</v>
      </c>
      <c r="B2704" s="176">
        <f ca="1">OFFSET(InputPriceData!B$15,CalculationsAndCharts!$A2704+$A$11,0,1,1)</f>
        <v>37683</v>
      </c>
      <c r="C2704" s="3">
        <f ca="1">OFFSET(InputPriceData!G$15,CalculationsAndCharts!$A2704+$A$11,IF($C$7,8,0),1,1)</f>
        <v>42923100</v>
      </c>
      <c r="D2704" s="4">
        <f ca="1">OFFSET(InputPriceData!C$15,CalculationsAndCharts!$A2704+$A$11,IF($C$7,8,0),1,1)</f>
        <v>68.260000000000005</v>
      </c>
      <c r="E2704" s="4">
        <f ca="1">OFFSET(InputPriceData!D$15,CalculationsAndCharts!$A2704+$A$11,IF($C$7,8,0),1,1)</f>
        <v>68.67</v>
      </c>
      <c r="F2704" s="4">
        <f ca="1">OFFSET(InputPriceData!E$15,CalculationsAndCharts!$A2704+$A$11,IF($C$7,8,0),1,1)</f>
        <v>67.02</v>
      </c>
      <c r="G2704" s="4">
        <f ca="1">OFFSET(InputPriceData!F$15,CalculationsAndCharts!$A2704+$A$11,IF($C$7,8,0),1,1)</f>
        <v>67.319999999999993</v>
      </c>
      <c r="H2704" s="138"/>
      <c r="I2704" s="138"/>
      <c r="O2704" s="246">
        <f t="shared" ca="1" si="410"/>
        <v>-1.3516150399579787</v>
      </c>
      <c r="P2704" s="246">
        <f t="shared" ca="1" si="411"/>
        <v>-1.7039000357545413</v>
      </c>
      <c r="Q2704" s="246">
        <f t="shared" ca="1" si="413"/>
        <v>14.92570383906183</v>
      </c>
      <c r="R2704" s="4">
        <f t="shared" ca="1" si="414"/>
        <v>-0.11415877295483318</v>
      </c>
      <c r="S2704" s="4">
        <f t="shared" ca="1" si="412"/>
        <v>0.8758261408502781</v>
      </c>
      <c r="W2704" s="246">
        <f t="shared" ca="1" si="415"/>
        <v>-1.3516150399579787</v>
      </c>
      <c r="X2704" s="246">
        <f t="shared" ca="1" si="416"/>
        <v>-1.7039000357545413</v>
      </c>
      <c r="Y2704" s="246">
        <f t="shared" ca="1" si="417"/>
        <v>14.92570383906183</v>
      </c>
      <c r="Z2704" s="4">
        <f t="shared" ca="1" si="418"/>
        <v>-0.11415877295483318</v>
      </c>
      <c r="AA2704" s="4">
        <f t="shared" ca="1" si="419"/>
        <v>0.29951828290684024</v>
      </c>
    </row>
    <row r="2705" spans="1:27" x14ac:dyDescent="0.25">
      <c r="A2705">
        <v>2673</v>
      </c>
      <c r="B2705" s="176">
        <f ca="1">OFFSET(InputPriceData!B$15,CalculationsAndCharts!$A2705+$A$11,0,1,1)</f>
        <v>37680</v>
      </c>
      <c r="C2705" s="3">
        <f ca="1">OFFSET(InputPriceData!G$15,CalculationsAndCharts!$A2705+$A$11,IF($C$7,8,0),1,1)</f>
        <v>43666800</v>
      </c>
      <c r="D2705" s="4">
        <f ca="1">OFFSET(InputPriceData!C$15,CalculationsAndCharts!$A2705+$A$11,IF($C$7,8,0),1,1)</f>
        <v>67.63</v>
      </c>
      <c r="E2705" s="4">
        <f ca="1">OFFSET(InputPriceData!D$15,CalculationsAndCharts!$A2705+$A$11,IF($C$7,8,0),1,1)</f>
        <v>68.23</v>
      </c>
      <c r="F2705" s="4">
        <f ca="1">OFFSET(InputPriceData!E$15,CalculationsAndCharts!$A2705+$A$11,IF($C$7,8,0),1,1)</f>
        <v>67.38</v>
      </c>
      <c r="G2705" s="4">
        <f ca="1">OFFSET(InputPriceData!F$15,CalculationsAndCharts!$A2705+$A$11,IF($C$7,8,0),1,1)</f>
        <v>67.97</v>
      </c>
      <c r="H2705" s="138"/>
      <c r="I2705" s="138"/>
      <c r="O2705" s="246">
        <f t="shared" ca="1" si="410"/>
        <v>-0.80808312025041484</v>
      </c>
      <c r="P2705" s="246">
        <f t="shared" ca="1" si="411"/>
        <v>-1.8910662079469853</v>
      </c>
      <c r="Q2705" s="246">
        <f t="shared" ca="1" si="413"/>
        <v>15.061255135279344</v>
      </c>
      <c r="R2705" s="4">
        <f t="shared" ca="1" si="414"/>
        <v>-0.12555834098563071</v>
      </c>
      <c r="S2705" s="4">
        <f t="shared" ca="1" si="412"/>
        <v>0.87310467619976417</v>
      </c>
      <c r="W2705" s="246">
        <f t="shared" ca="1" si="415"/>
        <v>-0.80808312025041484</v>
      </c>
      <c r="X2705" s="246">
        <f t="shared" ca="1" si="416"/>
        <v>-1.8910662079469853</v>
      </c>
      <c r="Y2705" s="246">
        <f t="shared" ca="1" si="417"/>
        <v>15.061255135279344</v>
      </c>
      <c r="Z2705" s="4">
        <f t="shared" ca="1" si="418"/>
        <v>-0.12555834098563071</v>
      </c>
      <c r="AA2705" s="4">
        <f t="shared" ca="1" si="419"/>
        <v>0.28895388729859345</v>
      </c>
    </row>
    <row r="2706" spans="1:27" x14ac:dyDescent="0.25">
      <c r="A2706">
        <v>2674</v>
      </c>
      <c r="B2706" s="176">
        <f ca="1">OFFSET(InputPriceData!B$15,CalculationsAndCharts!$A2706+$A$11,0,1,1)</f>
        <v>37679</v>
      </c>
      <c r="C2706" s="3">
        <f ca="1">OFFSET(InputPriceData!G$15,CalculationsAndCharts!$A2706+$A$11,IF($C$7,8,0),1,1)</f>
        <v>51126000</v>
      </c>
      <c r="D2706" s="4">
        <f ca="1">OFFSET(InputPriceData!C$15,CalculationsAndCharts!$A2706+$A$11,IF($C$7,8,0),1,1)</f>
        <v>67.010000000000005</v>
      </c>
      <c r="E2706" s="4">
        <f ca="1">OFFSET(InputPriceData!D$15,CalculationsAndCharts!$A2706+$A$11,IF($C$7,8,0),1,1)</f>
        <v>67.849999999999994</v>
      </c>
      <c r="F2706" s="4">
        <f ca="1">OFFSET(InputPriceData!E$15,CalculationsAndCharts!$A2706+$A$11,IF($C$7,8,0),1,1)</f>
        <v>66.58</v>
      </c>
      <c r="G2706" s="4">
        <f ca="1">OFFSET(InputPriceData!F$15,CalculationsAndCharts!$A2706+$A$11,IF($C$7,8,0),1,1)</f>
        <v>67.52</v>
      </c>
      <c r="H2706" s="138"/>
      <c r="I2706" s="138"/>
      <c r="O2706" s="246">
        <f t="shared" ca="1" si="410"/>
        <v>-1.3629161305600166</v>
      </c>
      <c r="P2706" s="246">
        <f t="shared" ca="1" si="411"/>
        <v>-2.082962742824864</v>
      </c>
      <c r="Q2706" s="246">
        <f t="shared" ca="1" si="413"/>
        <v>15.198037472532134</v>
      </c>
      <c r="R2706" s="4">
        <f t="shared" ca="1" si="414"/>
        <v>-0.13705471818907308</v>
      </c>
      <c r="S2706" s="4">
        <f t="shared" ca="1" si="412"/>
        <v>0.87029558652849859</v>
      </c>
      <c r="W2706" s="246">
        <f t="shared" ca="1" si="415"/>
        <v>-1.3629161305600166</v>
      </c>
      <c r="X2706" s="246">
        <f t="shared" ca="1" si="416"/>
        <v>-2.082962742824864</v>
      </c>
      <c r="Y2706" s="246">
        <f t="shared" ca="1" si="417"/>
        <v>15.198037472532134</v>
      </c>
      <c r="Z2706" s="4">
        <f t="shared" ca="1" si="418"/>
        <v>-0.13705471818907308</v>
      </c>
      <c r="AA2706" s="4">
        <f t="shared" ca="1" si="419"/>
        <v>0.27819654123498094</v>
      </c>
    </row>
    <row r="2707" spans="1:27" x14ac:dyDescent="0.25">
      <c r="A2707">
        <v>2675</v>
      </c>
      <c r="B2707" s="176">
        <f ca="1">OFFSET(InputPriceData!B$15,CalculationsAndCharts!$A2707+$A$11,0,1,1)</f>
        <v>37678</v>
      </c>
      <c r="C2707" s="3">
        <f ca="1">OFFSET(InputPriceData!G$15,CalculationsAndCharts!$A2707+$A$11,IF($C$7,8,0),1,1)</f>
        <v>37787200</v>
      </c>
      <c r="D2707" s="4">
        <f ca="1">OFFSET(InputPriceData!C$15,CalculationsAndCharts!$A2707+$A$11,IF($C$7,8,0),1,1)</f>
        <v>67.260000000000005</v>
      </c>
      <c r="E2707" s="4">
        <f ca="1">OFFSET(InputPriceData!D$15,CalculationsAndCharts!$A2707+$A$11,IF($C$7,8,0),1,1)</f>
        <v>67.67</v>
      </c>
      <c r="F2707" s="4">
        <f ca="1">OFFSET(InputPriceData!E$15,CalculationsAndCharts!$A2707+$A$11,IF($C$7,8,0),1,1)</f>
        <v>66.510000000000005</v>
      </c>
      <c r="G2707" s="4">
        <f ca="1">OFFSET(InputPriceData!F$15,CalculationsAndCharts!$A2707+$A$11,IF($C$7,8,0),1,1)</f>
        <v>66.64</v>
      </c>
      <c r="H2707" s="138"/>
      <c r="I2707" s="138"/>
      <c r="O2707" s="246">
        <f t="shared" ca="1" si="410"/>
        <v>-2.4162632890759932</v>
      </c>
      <c r="P2707" s="246">
        <f t="shared" ca="1" si="411"/>
        <v>-2.2592885576396187</v>
      </c>
      <c r="Q2707" s="246">
        <f t="shared" ca="1" si="413"/>
        <v>15.336062030809419</v>
      </c>
      <c r="R2707" s="4">
        <f t="shared" ca="1" si="414"/>
        <v>-0.14731868931547196</v>
      </c>
      <c r="S2707" s="4">
        <f t="shared" ca="1" si="412"/>
        <v>0.86773100567560146</v>
      </c>
      <c r="W2707" s="246">
        <f t="shared" ca="1" si="415"/>
        <v>-2.4162632890759932</v>
      </c>
      <c r="X2707" s="246">
        <f t="shared" ca="1" si="416"/>
        <v>-2.2592885576396187</v>
      </c>
      <c r="Y2707" s="246">
        <f t="shared" ca="1" si="417"/>
        <v>15.336062030809419</v>
      </c>
      <c r="Z2707" s="4">
        <f t="shared" ca="1" si="418"/>
        <v>-0.14731868931547196</v>
      </c>
      <c r="AA2707" s="4">
        <f t="shared" ca="1" si="419"/>
        <v>0.26850354692855616</v>
      </c>
    </row>
    <row r="2708" spans="1:27" x14ac:dyDescent="0.25">
      <c r="A2708">
        <v>2676</v>
      </c>
      <c r="B2708" s="176">
        <f ca="1">OFFSET(InputPriceData!B$15,CalculationsAndCharts!$A2708+$A$11,0,1,1)</f>
        <v>37677</v>
      </c>
      <c r="C2708" s="3">
        <f ca="1">OFFSET(InputPriceData!G$15,CalculationsAndCharts!$A2708+$A$11,IF($C$7,8,0),1,1)</f>
        <v>56770600</v>
      </c>
      <c r="D2708" s="4">
        <f ca="1">OFFSET(InputPriceData!C$15,CalculationsAndCharts!$A2708+$A$11,IF($C$7,8,0),1,1)</f>
        <v>66.400000000000006</v>
      </c>
      <c r="E2708" s="4">
        <f ca="1">OFFSET(InputPriceData!D$15,CalculationsAndCharts!$A2708+$A$11,IF($C$7,8,0),1,1)</f>
        <v>67.64</v>
      </c>
      <c r="F2708" s="4">
        <f ca="1">OFFSET(InputPriceData!E$15,CalculationsAndCharts!$A2708+$A$11,IF($C$7,8,0),1,1)</f>
        <v>65.819999999999993</v>
      </c>
      <c r="G2708" s="4">
        <f ca="1">OFFSET(InputPriceData!F$15,CalculationsAndCharts!$A2708+$A$11,IF($C$7,8,0),1,1)</f>
        <v>67.62</v>
      </c>
      <c r="H2708" s="138"/>
      <c r="I2708" s="138"/>
      <c r="O2708" s="246">
        <f t="shared" ca="1" si="410"/>
        <v>-1.617045874140504</v>
      </c>
      <c r="P2708" s="246">
        <f t="shared" ca="1" si="411"/>
        <v>-2.4886797734983479</v>
      </c>
      <c r="Q2708" s="246">
        <f t="shared" ca="1" si="413"/>
        <v>15.475340091634127</v>
      </c>
      <c r="R2708" s="4">
        <f t="shared" ca="1" si="414"/>
        <v>-0.16081583724571666</v>
      </c>
      <c r="S2708" s="4">
        <f t="shared" ca="1" si="412"/>
        <v>0.86427425136282876</v>
      </c>
      <c r="W2708" s="246">
        <f t="shared" ca="1" si="415"/>
        <v>-1.617045874140504</v>
      </c>
      <c r="X2708" s="246">
        <f t="shared" ca="1" si="416"/>
        <v>-2.4886797734983479</v>
      </c>
      <c r="Y2708" s="246">
        <f t="shared" ca="1" si="417"/>
        <v>15.475340091634127</v>
      </c>
      <c r="Z2708" s="4">
        <f t="shared" ca="1" si="418"/>
        <v>-0.16081583724571666</v>
      </c>
      <c r="AA2708" s="4">
        <f t="shared" ca="1" si="419"/>
        <v>0.25562775962950995</v>
      </c>
    </row>
    <row r="2709" spans="1:27" x14ac:dyDescent="0.25">
      <c r="A2709">
        <v>2677</v>
      </c>
      <c r="B2709" s="176">
        <f ca="1">OFFSET(InputPriceData!B$15,CalculationsAndCharts!$A2709+$A$11,0,1,1)</f>
        <v>37676</v>
      </c>
      <c r="C2709" s="3">
        <f ca="1">OFFSET(InputPriceData!G$15,CalculationsAndCharts!$A2709+$A$11,IF($C$7,8,0),1,1)</f>
        <v>30628600</v>
      </c>
      <c r="D2709" s="4">
        <f ca="1">OFFSET(InputPriceData!C$15,CalculationsAndCharts!$A2709+$A$11,IF($C$7,8,0),1,1)</f>
        <v>67.989999999999995</v>
      </c>
      <c r="E2709" s="4">
        <f ca="1">OFFSET(InputPriceData!D$15,CalculationsAndCharts!$A2709+$A$11,IF($C$7,8,0),1,1)</f>
        <v>68.05</v>
      </c>
      <c r="F2709" s="4">
        <f ca="1">OFFSET(InputPriceData!E$15,CalculationsAndCharts!$A2709+$A$11,IF($C$7,8,0),1,1)</f>
        <v>66.92</v>
      </c>
      <c r="G2709" s="4">
        <f ca="1">OFFSET(InputPriceData!F$15,CalculationsAndCharts!$A2709+$A$11,IF($C$7,8,0),1,1)</f>
        <v>67.09</v>
      </c>
      <c r="H2709" s="138"/>
      <c r="I2709" s="138"/>
      <c r="O2709" s="246">
        <f t="shared" ca="1" si="410"/>
        <v>-2.3196006734089702</v>
      </c>
      <c r="P2709" s="246">
        <f t="shared" ca="1" si="411"/>
        <v>-2.7882072936171096</v>
      </c>
      <c r="Q2709" s="246">
        <f t="shared" ca="1" si="413"/>
        <v>15.615883038984991</v>
      </c>
      <c r="R2709" s="4">
        <f t="shared" ca="1" si="414"/>
        <v>-0.17854944780620866</v>
      </c>
      <c r="S2709" s="4">
        <f t="shared" ca="1" si="412"/>
        <v>0.8595803968811444</v>
      </c>
      <c r="W2709" s="246">
        <f t="shared" ca="1" si="415"/>
        <v>-2.3196006734089702</v>
      </c>
      <c r="X2709" s="246">
        <f t="shared" ca="1" si="416"/>
        <v>-2.7882072936171096</v>
      </c>
      <c r="Y2709" s="246">
        <f t="shared" ca="1" si="417"/>
        <v>15.615883038984991</v>
      </c>
      <c r="Z2709" s="4">
        <f t="shared" ca="1" si="418"/>
        <v>-0.17854944780620866</v>
      </c>
      <c r="AA2709" s="4">
        <f t="shared" ca="1" si="419"/>
        <v>0.23848295194627195</v>
      </c>
    </row>
    <row r="2710" spans="1:27" x14ac:dyDescent="0.25">
      <c r="A2710">
        <v>2678</v>
      </c>
      <c r="B2710" s="176">
        <f ca="1">OFFSET(InputPriceData!B$15,CalculationsAndCharts!$A2710+$A$11,0,1,1)</f>
        <v>37673</v>
      </c>
      <c r="C2710" s="3">
        <f ca="1">OFFSET(InputPriceData!G$15,CalculationsAndCharts!$A2710+$A$11,IF($C$7,8,0),1,1)</f>
        <v>60955800</v>
      </c>
      <c r="D2710" s="4">
        <f ca="1">OFFSET(InputPriceData!C$15,CalculationsAndCharts!$A2710+$A$11,IF($C$7,8,0),1,1)</f>
        <v>67.55</v>
      </c>
      <c r="E2710" s="4">
        <f ca="1">OFFSET(InputPriceData!D$15,CalculationsAndCharts!$A2710+$A$11,IF($C$7,8,0),1,1)</f>
        <v>68.64</v>
      </c>
      <c r="F2710" s="4">
        <f ca="1">OFFSET(InputPriceData!E$15,CalculationsAndCharts!$A2710+$A$11,IF($C$7,8,0),1,1)</f>
        <v>66.81</v>
      </c>
      <c r="G2710" s="4">
        <f ca="1">OFFSET(InputPriceData!F$15,CalculationsAndCharts!$A2710+$A$11,IF($C$7,8,0),1,1)</f>
        <v>68.19</v>
      </c>
      <c r="H2710" s="138"/>
      <c r="I2710" s="138"/>
      <c r="O2710" s="246">
        <f t="shared" ca="1" si="410"/>
        <v>-1.3777566588980006</v>
      </c>
      <c r="P2710" s="246">
        <f t="shared" ca="1" si="411"/>
        <v>-3.1542382295362819</v>
      </c>
      <c r="Q2710" s="246">
        <f t="shared" ca="1" si="413"/>
        <v>15.757702360227034</v>
      </c>
      <c r="R2710" s="4">
        <f t="shared" ca="1" si="414"/>
        <v>-0.20017120246525816</v>
      </c>
      <c r="S2710" s="4">
        <f t="shared" ca="1" si="412"/>
        <v>0.85361015083013947</v>
      </c>
      <c r="W2710" s="246">
        <f t="shared" ca="1" si="415"/>
        <v>-1.3777566588980006</v>
      </c>
      <c r="X2710" s="246">
        <f t="shared" ca="1" si="416"/>
        <v>-3.1542382295362819</v>
      </c>
      <c r="Y2710" s="246">
        <f t="shared" ca="1" si="417"/>
        <v>15.757702360227034</v>
      </c>
      <c r="Z2710" s="4">
        <f t="shared" ca="1" si="418"/>
        <v>-0.20017120246525816</v>
      </c>
      <c r="AA2710" s="4">
        <f t="shared" ca="1" si="419"/>
        <v>0.21722138377098393</v>
      </c>
    </row>
    <row r="2711" spans="1:27" x14ac:dyDescent="0.25">
      <c r="A2711">
        <v>2679</v>
      </c>
      <c r="B2711" s="176">
        <f ca="1">OFFSET(InputPriceData!B$15,CalculationsAndCharts!$A2711+$A$11,0,1,1)</f>
        <v>37672</v>
      </c>
      <c r="C2711" s="3">
        <f ca="1">OFFSET(InputPriceData!G$15,CalculationsAndCharts!$A2711+$A$11,IF($C$7,8,0),1,1)</f>
        <v>29280100</v>
      </c>
      <c r="D2711" s="4">
        <f ca="1">OFFSET(InputPriceData!C$15,CalculationsAndCharts!$A2711+$A$11,IF($C$7,8,0),1,1)</f>
        <v>68.209999999999994</v>
      </c>
      <c r="E2711" s="4">
        <f ca="1">OFFSET(InputPriceData!D$15,CalculationsAndCharts!$A2711+$A$11,IF($C$7,8,0),1,1)</f>
        <v>68.38</v>
      </c>
      <c r="F2711" s="4">
        <f ca="1">OFFSET(InputPriceData!E$15,CalculationsAndCharts!$A2711+$A$11,IF($C$7,8,0),1,1)</f>
        <v>67.290000000000006</v>
      </c>
      <c r="G2711" s="4">
        <f ca="1">OFFSET(InputPriceData!F$15,CalculationsAndCharts!$A2711+$A$11,IF($C$7,8,0),1,1)</f>
        <v>67.510000000000005</v>
      </c>
      <c r="H2711" s="138"/>
      <c r="I2711" s="138"/>
      <c r="O2711" s="246">
        <f t="shared" ca="1" si="410"/>
        <v>-2.2073307155284354</v>
      </c>
      <c r="P2711" s="246">
        <f t="shared" ca="1" si="411"/>
        <v>-3.5641280400596287</v>
      </c>
      <c r="Q2711" s="246">
        <f t="shared" ca="1" si="413"/>
        <v>15.900809647050488</v>
      </c>
      <c r="R2711" s="4">
        <f t="shared" ca="1" si="414"/>
        <v>-0.22414758236671015</v>
      </c>
      <c r="S2711" s="4">
        <f t="shared" ca="1" si="412"/>
        <v>0.84664939015779772</v>
      </c>
      <c r="W2711" s="246">
        <f t="shared" ca="1" si="415"/>
        <v>-2.2073307155284354</v>
      </c>
      <c r="X2711" s="246">
        <f t="shared" ca="1" si="416"/>
        <v>-3.5641280400596287</v>
      </c>
      <c r="Y2711" s="246">
        <f t="shared" ca="1" si="417"/>
        <v>15.900809647050488</v>
      </c>
      <c r="Z2711" s="4">
        <f t="shared" ca="1" si="418"/>
        <v>-0.22414758236671015</v>
      </c>
      <c r="AA2711" s="4">
        <f t="shared" ca="1" si="419"/>
        <v>0.19317203553137549</v>
      </c>
    </row>
    <row r="2712" spans="1:27" x14ac:dyDescent="0.25">
      <c r="A2712">
        <v>2680</v>
      </c>
      <c r="B2712" s="176">
        <f ca="1">OFFSET(InputPriceData!B$15,CalculationsAndCharts!$A2712+$A$11,0,1,1)</f>
        <v>37671</v>
      </c>
      <c r="C2712" s="3">
        <f ca="1">OFFSET(InputPriceData!G$15,CalculationsAndCharts!$A2712+$A$11,IF($C$7,8,0),1,1)</f>
        <v>31432000</v>
      </c>
      <c r="D2712" s="4">
        <f ca="1">OFFSET(InputPriceData!C$15,CalculationsAndCharts!$A2712+$A$11,IF($C$7,8,0),1,1)</f>
        <v>68.3</v>
      </c>
      <c r="E2712" s="4">
        <f ca="1">OFFSET(InputPriceData!D$15,CalculationsAndCharts!$A2712+$A$11,IF($C$7,8,0),1,1)</f>
        <v>68.42</v>
      </c>
      <c r="F2712" s="4">
        <f ca="1">OFFSET(InputPriceData!E$15,CalculationsAndCharts!$A2712+$A$11,IF($C$7,8,0),1,1)</f>
        <v>67.47</v>
      </c>
      <c r="G2712" s="4">
        <f ca="1">OFFSET(InputPriceData!F$15,CalculationsAndCharts!$A2712+$A$11,IF($C$7,8,0),1,1)</f>
        <v>68.19</v>
      </c>
      <c r="H2712" s="138"/>
      <c r="I2712" s="138"/>
      <c r="O2712" s="246">
        <f t="shared" ca="1" si="410"/>
        <v>-1.686951083148525</v>
      </c>
      <c r="P2712" s="246">
        <f t="shared" ca="1" si="411"/>
        <v>-3.9849887574566507</v>
      </c>
      <c r="Q2712" s="246">
        <f t="shared" ca="1" si="413"/>
        <v>16.045216596418253</v>
      </c>
      <c r="R2712" s="4">
        <f t="shared" ca="1" si="414"/>
        <v>-0.24835992294091019</v>
      </c>
      <c r="S2712" s="4">
        <f t="shared" ca="1" si="412"/>
        <v>0.83922750845614369</v>
      </c>
      <c r="W2712" s="246">
        <f t="shared" ca="1" si="415"/>
        <v>-1.686951083148525</v>
      </c>
      <c r="X2712" s="246">
        <f t="shared" ca="1" si="416"/>
        <v>-3.9849887574566507</v>
      </c>
      <c r="Y2712" s="246">
        <f t="shared" ca="1" si="417"/>
        <v>16.045216596418253</v>
      </c>
      <c r="Z2712" s="4">
        <f t="shared" ca="1" si="418"/>
        <v>-0.24835992294091019</v>
      </c>
      <c r="AA2712" s="4">
        <f t="shared" ca="1" si="419"/>
        <v>0.16836624845604747</v>
      </c>
    </row>
    <row r="2713" spans="1:27" x14ac:dyDescent="0.25">
      <c r="A2713">
        <v>2681</v>
      </c>
      <c r="B2713" s="176">
        <f ca="1">OFFSET(InputPriceData!B$15,CalculationsAndCharts!$A2713+$A$11,0,1,1)</f>
        <v>37670</v>
      </c>
      <c r="C2713" s="3">
        <f ca="1">OFFSET(InputPriceData!G$15,CalculationsAndCharts!$A2713+$A$11,IF($C$7,8,0),1,1)</f>
        <v>39492700</v>
      </c>
      <c r="D2713" s="4">
        <f ca="1">OFFSET(InputPriceData!C$15,CalculationsAndCharts!$A2713+$A$11,IF($C$7,8,0),1,1)</f>
        <v>67.67</v>
      </c>
      <c r="E2713" s="4">
        <f ca="1">OFFSET(InputPriceData!D$15,CalculationsAndCharts!$A2713+$A$11,IF($C$7,8,0),1,1)</f>
        <v>68.69</v>
      </c>
      <c r="F2713" s="4">
        <f ca="1">OFFSET(InputPriceData!E$15,CalculationsAndCharts!$A2713+$A$11,IF($C$7,8,0),1,1)</f>
        <v>67.56</v>
      </c>
      <c r="G2713" s="4">
        <f ca="1">OFFSET(InputPriceData!F$15,CalculationsAndCharts!$A2713+$A$11,IF($C$7,8,0),1,1)</f>
        <v>68.55</v>
      </c>
      <c r="H2713" s="138"/>
      <c r="I2713" s="138"/>
      <c r="O2713" s="246">
        <f t="shared" ca="1" si="410"/>
        <v>-1.4494287137948181</v>
      </c>
      <c r="P2713" s="246">
        <f t="shared" ca="1" si="411"/>
        <v>-4.3901508261929809</v>
      </c>
      <c r="Q2713" s="246">
        <f t="shared" ca="1" si="413"/>
        <v>16.190935011521951</v>
      </c>
      <c r="R2713" s="4">
        <f t="shared" ca="1" si="414"/>
        <v>-0.27114869049062446</v>
      </c>
      <c r="S2713" s="4">
        <f t="shared" ca="1" si="412"/>
        <v>0.83185111628742503</v>
      </c>
      <c r="W2713" s="246">
        <f t="shared" ca="1" si="415"/>
        <v>-1.4494287137948181</v>
      </c>
      <c r="X2713" s="246">
        <f t="shared" ca="1" si="416"/>
        <v>-4.3901508261929809</v>
      </c>
      <c r="Y2713" s="246">
        <f t="shared" ca="1" si="417"/>
        <v>16.190935011521951</v>
      </c>
      <c r="Z2713" s="4">
        <f t="shared" ca="1" si="418"/>
        <v>-0.27114869049062446</v>
      </c>
      <c r="AA2713" s="4">
        <f t="shared" ca="1" si="419"/>
        <v>0.14452658748436081</v>
      </c>
    </row>
    <row r="2714" spans="1:27" x14ac:dyDescent="0.25">
      <c r="A2714">
        <v>2682</v>
      </c>
      <c r="B2714" s="176">
        <f ca="1">OFFSET(InputPriceData!B$15,CalculationsAndCharts!$A2714+$A$11,0,1,1)</f>
        <v>37666</v>
      </c>
      <c r="C2714" s="3">
        <f ca="1">OFFSET(InputPriceData!G$15,CalculationsAndCharts!$A2714+$A$11,IF($C$7,8,0),1,1)</f>
        <v>59580900</v>
      </c>
      <c r="D2714" s="4">
        <f ca="1">OFFSET(InputPriceData!C$15,CalculationsAndCharts!$A2714+$A$11,IF($C$7,8,0),1,1)</f>
        <v>65.94</v>
      </c>
      <c r="E2714" s="4">
        <f ca="1">OFFSET(InputPriceData!D$15,CalculationsAndCharts!$A2714+$A$11,IF($C$7,8,0),1,1)</f>
        <v>67.41</v>
      </c>
      <c r="F2714" s="4">
        <f ca="1">OFFSET(InputPriceData!E$15,CalculationsAndCharts!$A2714+$A$11,IF($C$7,8,0),1,1)</f>
        <v>65.5</v>
      </c>
      <c r="G2714" s="4">
        <f ca="1">OFFSET(InputPriceData!F$15,CalculationsAndCharts!$A2714+$A$11,IF($C$7,8,0),1,1)</f>
        <v>67.37</v>
      </c>
      <c r="H2714" s="138"/>
      <c r="I2714" s="138"/>
      <c r="O2714" s="246">
        <f t="shared" ca="1" si="410"/>
        <v>-2.797608550542737</v>
      </c>
      <c r="P2714" s="246">
        <f t="shared" ca="1" si="411"/>
        <v>-4.6742268189495704</v>
      </c>
      <c r="Q2714" s="246">
        <f t="shared" ca="1" si="413"/>
        <v>16.33797680274667</v>
      </c>
      <c r="R2714" s="4">
        <f t="shared" ca="1" si="414"/>
        <v>-0.28609581684335356</v>
      </c>
      <c r="S2714" s="4">
        <f t="shared" ca="1" si="412"/>
        <v>0.82679165320002035</v>
      </c>
      <c r="W2714" s="246">
        <f t="shared" ca="1" si="415"/>
        <v>-2.797608550542737</v>
      </c>
      <c r="X2714" s="246">
        <f t="shared" ca="1" si="416"/>
        <v>-4.6742268189495704</v>
      </c>
      <c r="Y2714" s="246">
        <f t="shared" ca="1" si="417"/>
        <v>16.33797680274667</v>
      </c>
      <c r="Z2714" s="4">
        <f t="shared" ca="1" si="418"/>
        <v>-0.28609581684335356</v>
      </c>
      <c r="AA2714" s="4">
        <f t="shared" ca="1" si="419"/>
        <v>0.12862365953236365</v>
      </c>
    </row>
    <row r="2715" spans="1:27" x14ac:dyDescent="0.25">
      <c r="A2715">
        <v>2683</v>
      </c>
      <c r="B2715" s="176">
        <f ca="1">OFFSET(InputPriceData!B$15,CalculationsAndCharts!$A2715+$A$11,0,1,1)</f>
        <v>37665</v>
      </c>
      <c r="C2715" s="3">
        <f ca="1">OFFSET(InputPriceData!G$15,CalculationsAndCharts!$A2715+$A$11,IF($C$7,8,0),1,1)</f>
        <v>57934100</v>
      </c>
      <c r="D2715" s="4">
        <f ca="1">OFFSET(InputPriceData!C$15,CalculationsAndCharts!$A2715+$A$11,IF($C$7,8,0),1,1)</f>
        <v>65.77</v>
      </c>
      <c r="E2715" s="4">
        <f ca="1">OFFSET(InputPriceData!D$15,CalculationsAndCharts!$A2715+$A$11,IF($C$7,8,0),1,1)</f>
        <v>66.180000000000007</v>
      </c>
      <c r="F2715" s="4">
        <f ca="1">OFFSET(InputPriceData!E$15,CalculationsAndCharts!$A2715+$A$11,IF($C$7,8,0),1,1)</f>
        <v>64.849999999999994</v>
      </c>
      <c r="G2715" s="4">
        <f ca="1">OFFSET(InputPriceData!F$15,CalculationsAndCharts!$A2715+$A$11,IF($C$7,8,0),1,1)</f>
        <v>65.930000000000007</v>
      </c>
      <c r="H2715" s="138"/>
      <c r="I2715" s="138"/>
      <c r="O2715" s="246">
        <f t="shared" ca="1" si="410"/>
        <v>-4.537263520069617</v>
      </c>
      <c r="P2715" s="246">
        <f t="shared" ca="1" si="411"/>
        <v>-4.8029163593468382</v>
      </c>
      <c r="Q2715" s="246">
        <f t="shared" ca="1" si="413"/>
        <v>16.486353988644471</v>
      </c>
      <c r="R2715" s="4">
        <f t="shared" ca="1" si="414"/>
        <v>-0.29132677623293834</v>
      </c>
      <c r="S2715" s="4">
        <f t="shared" ca="1" si="412"/>
        <v>0.82497744002867113</v>
      </c>
      <c r="W2715" s="246">
        <f t="shared" ca="1" si="415"/>
        <v>-4.537263520069617</v>
      </c>
      <c r="X2715" s="246">
        <f t="shared" ca="1" si="416"/>
        <v>-4.8029163593468382</v>
      </c>
      <c r="Y2715" s="246">
        <f t="shared" ca="1" si="417"/>
        <v>16.486353988644471</v>
      </c>
      <c r="Z2715" s="4">
        <f t="shared" ca="1" si="418"/>
        <v>-0.29132677623293834</v>
      </c>
      <c r="AA2715" s="4">
        <f t="shared" ca="1" si="419"/>
        <v>0.12300735866860281</v>
      </c>
    </row>
    <row r="2716" spans="1:27" x14ac:dyDescent="0.25">
      <c r="A2716">
        <v>2684</v>
      </c>
      <c r="B2716" s="176">
        <f ca="1">OFFSET(InputPriceData!B$15,CalculationsAndCharts!$A2716+$A$11,0,1,1)</f>
        <v>37664</v>
      </c>
      <c r="C2716" s="3">
        <f ca="1">OFFSET(InputPriceData!G$15,CalculationsAndCharts!$A2716+$A$11,IF($C$7,8,0),1,1)</f>
        <v>35873600</v>
      </c>
      <c r="D2716" s="4">
        <f ca="1">OFFSET(InputPriceData!C$15,CalculationsAndCharts!$A2716+$A$11,IF($C$7,8,0),1,1)</f>
        <v>66.58</v>
      </c>
      <c r="E2716" s="4">
        <f ca="1">OFFSET(InputPriceData!D$15,CalculationsAndCharts!$A2716+$A$11,IF($C$7,8,0),1,1)</f>
        <v>66.95</v>
      </c>
      <c r="F2716" s="4">
        <f ca="1">OFFSET(InputPriceData!E$15,CalculationsAndCharts!$A2716+$A$11,IF($C$7,8,0),1,1)</f>
        <v>65.72</v>
      </c>
      <c r="G2716" s="4">
        <f ca="1">OFFSET(InputPriceData!F$15,CalculationsAndCharts!$A2716+$A$11,IF($C$7,8,0),1,1)</f>
        <v>65.73</v>
      </c>
      <c r="H2716" s="138"/>
      <c r="I2716" s="138"/>
      <c r="O2716" s="246">
        <f t="shared" ca="1" si="410"/>
        <v>-5.1322538875873187</v>
      </c>
      <c r="P2716" s="246">
        <f t="shared" ca="1" si="411"/>
        <v>-4.8636805304104804</v>
      </c>
      <c r="Q2716" s="246">
        <f t="shared" ca="1" si="413"/>
        <v>16.636078696916723</v>
      </c>
      <c r="R2716" s="4">
        <f t="shared" ca="1" si="414"/>
        <v>-0.29235738896281488</v>
      </c>
      <c r="S2716" s="4">
        <f t="shared" ca="1" si="412"/>
        <v>0.82461726700485871</v>
      </c>
      <c r="W2716" s="246">
        <f t="shared" ca="1" si="415"/>
        <v>-5.1322538875873187</v>
      </c>
      <c r="X2716" s="246">
        <f t="shared" ca="1" si="416"/>
        <v>-4.8636805304104804</v>
      </c>
      <c r="Y2716" s="246">
        <f t="shared" ca="1" si="417"/>
        <v>16.636078696916723</v>
      </c>
      <c r="Z2716" s="4">
        <f t="shared" ca="1" si="418"/>
        <v>-0.29235738896281488</v>
      </c>
      <c r="AA2716" s="4">
        <f t="shared" ca="1" si="419"/>
        <v>0.12189768681196655</v>
      </c>
    </row>
    <row r="2717" spans="1:27" x14ac:dyDescent="0.25">
      <c r="A2717">
        <v>2685</v>
      </c>
      <c r="B2717" s="176">
        <f ca="1">OFFSET(InputPriceData!B$15,CalculationsAndCharts!$A2717+$A$11,0,1,1)</f>
        <v>37663</v>
      </c>
      <c r="C2717" s="3">
        <f ca="1">OFFSET(InputPriceData!G$15,CalculationsAndCharts!$A2717+$A$11,IF($C$7,8,0),1,1)</f>
        <v>46861000</v>
      </c>
      <c r="D2717" s="4">
        <f ca="1">OFFSET(InputPriceData!C$15,CalculationsAndCharts!$A2717+$A$11,IF($C$7,8,0),1,1)</f>
        <v>67.540000000000006</v>
      </c>
      <c r="E2717" s="4">
        <f ca="1">OFFSET(InputPriceData!D$15,CalculationsAndCharts!$A2717+$A$11,IF($C$7,8,0),1,1)</f>
        <v>67.95</v>
      </c>
      <c r="F2717" s="4">
        <f ca="1">OFFSET(InputPriceData!E$15,CalculationsAndCharts!$A2717+$A$11,IF($C$7,8,0),1,1)</f>
        <v>66.31</v>
      </c>
      <c r="G2717" s="4">
        <f ca="1">OFFSET(InputPriceData!F$15,CalculationsAndCharts!$A2717+$A$11,IF($C$7,8,0),1,1)</f>
        <v>66.790000000000006</v>
      </c>
      <c r="H2717" s="138"/>
      <c r="I2717" s="138"/>
      <c r="O2717" s="246">
        <f t="shared" ca="1" si="410"/>
        <v>-4.454044251197633</v>
      </c>
      <c r="P2717" s="246">
        <f t="shared" ca="1" si="411"/>
        <v>-4.954865222117947</v>
      </c>
      <c r="Q2717" s="246">
        <f t="shared" ca="1" si="413"/>
        <v>16.787163165405371</v>
      </c>
      <c r="R2717" s="4">
        <f t="shared" ca="1" si="414"/>
        <v>-0.29515798311467112</v>
      </c>
      <c r="S2717" s="4">
        <f t="shared" ca="1" si="412"/>
        <v>0.8236339348049847</v>
      </c>
      <c r="W2717" s="246">
        <f t="shared" ca="1" si="415"/>
        <v>-4.454044251197633</v>
      </c>
      <c r="X2717" s="246">
        <f t="shared" ca="1" si="416"/>
        <v>-4.954865222117947</v>
      </c>
      <c r="Y2717" s="246">
        <f t="shared" ca="1" si="417"/>
        <v>16.787163165405371</v>
      </c>
      <c r="Z2717" s="4">
        <f t="shared" ca="1" si="418"/>
        <v>-0.29515798311467112</v>
      </c>
      <c r="AA2717" s="4">
        <f t="shared" ca="1" si="419"/>
        <v>0.11887701713140657</v>
      </c>
    </row>
    <row r="2718" spans="1:27" x14ac:dyDescent="0.25">
      <c r="A2718">
        <v>2686</v>
      </c>
      <c r="B2718" s="176">
        <f ca="1">OFFSET(InputPriceData!B$15,CalculationsAndCharts!$A2718+$A$11,0,1,1)</f>
        <v>37662</v>
      </c>
      <c r="C2718" s="3">
        <f ca="1">OFFSET(InputPriceData!G$15,CalculationsAndCharts!$A2718+$A$11,IF($C$7,8,0),1,1)</f>
        <v>45455900</v>
      </c>
      <c r="D2718" s="4">
        <f ca="1">OFFSET(InputPriceData!C$15,CalculationsAndCharts!$A2718+$A$11,IF($C$7,8,0),1,1)</f>
        <v>66.819999999999993</v>
      </c>
      <c r="E2718" s="4">
        <f ca="1">OFFSET(InputPriceData!D$15,CalculationsAndCharts!$A2718+$A$11,IF($C$7,8,0),1,1)</f>
        <v>67.36</v>
      </c>
      <c r="F2718" s="4">
        <f ca="1">OFFSET(InputPriceData!E$15,CalculationsAndCharts!$A2718+$A$11,IF($C$7,8,0),1,1)</f>
        <v>66.17</v>
      </c>
      <c r="G2718" s="4">
        <f ca="1">OFFSET(InputPriceData!F$15,CalculationsAndCharts!$A2718+$A$11,IF($C$7,8,0),1,1)</f>
        <v>67.260000000000005</v>
      </c>
      <c r="H2718" s="138"/>
      <c r="I2718" s="138"/>
      <c r="O2718" s="246">
        <f t="shared" ca="1" si="410"/>
        <v>-4.3207174530271661</v>
      </c>
      <c r="P2718" s="246">
        <f t="shared" ca="1" si="411"/>
        <v>-5.0771227838554358</v>
      </c>
      <c r="Q2718" s="246">
        <f t="shared" ca="1" si="413"/>
        <v>16.939619743093211</v>
      </c>
      <c r="R2718" s="4">
        <f t="shared" ca="1" si="414"/>
        <v>-0.29971881664731764</v>
      </c>
      <c r="S2718" s="4">
        <f t="shared" ca="1" si="412"/>
        <v>0.82201802650204236</v>
      </c>
      <c r="W2718" s="246">
        <f t="shared" ca="1" si="415"/>
        <v>-4.3207174530271661</v>
      </c>
      <c r="X2718" s="246">
        <f t="shared" ca="1" si="416"/>
        <v>-5.0771227838554358</v>
      </c>
      <c r="Y2718" s="246">
        <f t="shared" ca="1" si="417"/>
        <v>16.939619743093211</v>
      </c>
      <c r="Z2718" s="4">
        <f t="shared" ca="1" si="418"/>
        <v>-0.29971881664731764</v>
      </c>
      <c r="AA2718" s="4">
        <f t="shared" ca="1" si="419"/>
        <v>0.11394132726240784</v>
      </c>
    </row>
    <row r="2719" spans="1:27" x14ac:dyDescent="0.25">
      <c r="A2719">
        <v>2687</v>
      </c>
      <c r="B2719" s="176">
        <f ca="1">OFFSET(InputPriceData!B$15,CalculationsAndCharts!$A2719+$A$11,0,1,1)</f>
        <v>37659</v>
      </c>
      <c r="C2719" s="3">
        <f ca="1">OFFSET(InputPriceData!G$15,CalculationsAndCharts!$A2719+$A$11,IF($C$7,8,0),1,1)</f>
        <v>43165000</v>
      </c>
      <c r="D2719" s="4">
        <f ca="1">OFFSET(InputPriceData!C$15,CalculationsAndCharts!$A2719+$A$11,IF($C$7,8,0),1,1)</f>
        <v>67.97</v>
      </c>
      <c r="E2719" s="4">
        <f ca="1">OFFSET(InputPriceData!D$15,CalculationsAndCharts!$A2719+$A$11,IF($C$7,8,0),1,1)</f>
        <v>68.040000000000006</v>
      </c>
      <c r="F2719" s="4">
        <f ca="1">OFFSET(InputPriceData!E$15,CalculationsAndCharts!$A2719+$A$11,IF($C$7,8,0),1,1)</f>
        <v>66.42</v>
      </c>
      <c r="G2719" s="4">
        <f ca="1">OFFSET(InputPriceData!F$15,CalculationsAndCharts!$A2719+$A$11,IF($C$7,8,0),1,1)</f>
        <v>66.78</v>
      </c>
      <c r="H2719" s="138"/>
      <c r="I2719" s="138"/>
      <c r="O2719" s="246">
        <f t="shared" ca="1" si="410"/>
        <v>-5.1597352728512584</v>
      </c>
      <c r="P2719" s="246">
        <f t="shared" ca="1" si="411"/>
        <v>-5.1827754535135817</v>
      </c>
      <c r="Q2719" s="246">
        <f t="shared" ca="1" si="413"/>
        <v>17.093460891113228</v>
      </c>
      <c r="R2719" s="4">
        <f t="shared" ca="1" si="414"/>
        <v>-0.30320222958523696</v>
      </c>
      <c r="S2719" s="4">
        <f t="shared" ca="1" si="412"/>
        <v>0.82077156094854054</v>
      </c>
      <c r="W2719" s="246">
        <f t="shared" ca="1" si="415"/>
        <v>-5.1597352728512584</v>
      </c>
      <c r="X2719" s="246">
        <f t="shared" ca="1" si="416"/>
        <v>-5.1827754535135817</v>
      </c>
      <c r="Y2719" s="246">
        <f t="shared" ca="1" si="417"/>
        <v>17.093460891113228</v>
      </c>
      <c r="Z2719" s="4">
        <f t="shared" ca="1" si="418"/>
        <v>-0.30320222958523696</v>
      </c>
      <c r="AA2719" s="4">
        <f t="shared" ca="1" si="419"/>
        <v>0.11015780755787015</v>
      </c>
    </row>
    <row r="2720" spans="1:27" x14ac:dyDescent="0.25">
      <c r="A2720">
        <v>2688</v>
      </c>
      <c r="B2720" s="176">
        <f ca="1">OFFSET(InputPriceData!B$15,CalculationsAndCharts!$A2720+$A$11,0,1,1)</f>
        <v>37658</v>
      </c>
      <c r="C2720" s="3">
        <f ca="1">OFFSET(InputPriceData!G$15,CalculationsAndCharts!$A2720+$A$11,IF($C$7,8,0),1,1)</f>
        <v>53638000</v>
      </c>
      <c r="D2720" s="4">
        <f ca="1">OFFSET(InputPriceData!C$15,CalculationsAndCharts!$A2720+$A$11,IF($C$7,8,0),1,1)</f>
        <v>67.55</v>
      </c>
      <c r="E2720" s="4">
        <f ca="1">OFFSET(InputPriceData!D$15,CalculationsAndCharts!$A2720+$A$11,IF($C$7,8,0),1,1)</f>
        <v>67.959999999999994</v>
      </c>
      <c r="F2720" s="4">
        <f ca="1">OFFSET(InputPriceData!E$15,CalculationsAndCharts!$A2720+$A$11,IF($C$7,8,0),1,1)</f>
        <v>66.97</v>
      </c>
      <c r="G2720" s="4">
        <f ca="1">OFFSET(InputPriceData!F$15,CalculationsAndCharts!$A2720+$A$11,IF($C$7,8,0),1,1)</f>
        <v>67.61</v>
      </c>
      <c r="H2720" s="138"/>
      <c r="I2720" s="138"/>
      <c r="O2720" s="246">
        <f t="shared" ca="1" si="410"/>
        <v>-4.695879085733714</v>
      </c>
      <c r="P2720" s="246">
        <f t="shared" ca="1" si="411"/>
        <v>-5.2929922173060868</v>
      </c>
      <c r="Q2720" s="246">
        <f t="shared" ca="1" si="413"/>
        <v>17.248699183767133</v>
      </c>
      <c r="R2720" s="4">
        <f t="shared" ca="1" si="414"/>
        <v>-0.30686326898711047</v>
      </c>
      <c r="S2720" s="4">
        <f t="shared" ca="1" si="412"/>
        <v>0.8194498980513667</v>
      </c>
      <c r="W2720" s="246">
        <f t="shared" ca="1" si="415"/>
        <v>-4.695879085733714</v>
      </c>
      <c r="X2720" s="246">
        <f t="shared" ca="1" si="416"/>
        <v>-5.2929922173060868</v>
      </c>
      <c r="Y2720" s="246">
        <f t="shared" ca="1" si="417"/>
        <v>17.248699183767133</v>
      </c>
      <c r="Z2720" s="4">
        <f t="shared" ca="1" si="418"/>
        <v>-0.30686326898711047</v>
      </c>
      <c r="AA2720" s="4">
        <f t="shared" ca="1" si="419"/>
        <v>0.10616840447731091</v>
      </c>
    </row>
    <row r="2721" spans="1:27" x14ac:dyDescent="0.25">
      <c r="A2721">
        <v>2689</v>
      </c>
      <c r="B2721" s="176">
        <f ca="1">OFFSET(InputPriceData!B$15,CalculationsAndCharts!$A2721+$A$11,0,1,1)</f>
        <v>37657</v>
      </c>
      <c r="C2721" s="3">
        <f ca="1">OFFSET(InputPriceData!G$15,CalculationsAndCharts!$A2721+$A$11,IF($C$7,8,0),1,1)</f>
        <v>55270600</v>
      </c>
      <c r="D2721" s="4">
        <f ca="1">OFFSET(InputPriceData!C$15,CalculationsAndCharts!$A2721+$A$11,IF($C$7,8,0),1,1)</f>
        <v>68.650000000000006</v>
      </c>
      <c r="E2721" s="4">
        <f ca="1">OFFSET(InputPriceData!D$15,CalculationsAndCharts!$A2721+$A$11,IF($C$7,8,0),1,1)</f>
        <v>69.28</v>
      </c>
      <c r="F2721" s="4">
        <f ca="1">OFFSET(InputPriceData!E$15,CalculationsAndCharts!$A2721+$A$11,IF($C$7,8,0),1,1)</f>
        <v>67.63</v>
      </c>
      <c r="G2721" s="4">
        <f ca="1">OFFSET(InputPriceData!F$15,CalculationsAndCharts!$A2721+$A$11,IF($C$7,8,0),1,1)</f>
        <v>67.930000000000007</v>
      </c>
      <c r="H2721" s="138"/>
      <c r="I2721" s="138"/>
      <c r="O2721" s="246">
        <f t="shared" ref="O2721:O2784" ca="1" si="420">$N$38*(G2721-2*G2722+G2723)+2*$N$36*O2722-$N$37*O2723</f>
        <v>-4.7126525386006062</v>
      </c>
      <c r="P2721" s="246">
        <f t="shared" ref="P2721:P2784" ca="1" si="421">$N$41*(O2721+O2722)/2+$N$42*P2722+$N$43*P2723</f>
        <v>-5.4198573866633684</v>
      </c>
      <c r="Q2721" s="246">
        <f t="shared" ca="1" si="413"/>
        <v>17.405347309553111</v>
      </c>
      <c r="R2721" s="4">
        <f t="shared" ca="1" si="414"/>
        <v>-0.31139036126493275</v>
      </c>
      <c r="S2721" s="4">
        <f t="shared" ref="S2721:S2784" ca="1" si="422">(R2721+$A$21)/($A$21*R2721+1)</f>
        <v>0.81779885020042986</v>
      </c>
      <c r="W2721" s="246">
        <f t="shared" ca="1" si="415"/>
        <v>-4.7126525386006062</v>
      </c>
      <c r="X2721" s="246">
        <f t="shared" ca="1" si="416"/>
        <v>-5.4198573866633684</v>
      </c>
      <c r="Y2721" s="246">
        <f t="shared" ca="1" si="417"/>
        <v>17.405347309553111</v>
      </c>
      <c r="Z2721" s="4">
        <f t="shared" ca="1" si="418"/>
        <v>-0.31139036126493275</v>
      </c>
      <c r="AA2721" s="4">
        <f t="shared" ca="1" si="419"/>
        <v>0.10121681496646458</v>
      </c>
    </row>
    <row r="2722" spans="1:27" x14ac:dyDescent="0.25">
      <c r="A2722">
        <v>2690</v>
      </c>
      <c r="B2722" s="176">
        <f ca="1">OFFSET(InputPriceData!B$15,CalculationsAndCharts!$A2722+$A$11,0,1,1)</f>
        <v>37656</v>
      </c>
      <c r="C2722" s="3">
        <f ca="1">OFFSET(InputPriceData!G$15,CalculationsAndCharts!$A2722+$A$11,IF($C$7,8,0),1,1)</f>
        <v>43633400</v>
      </c>
      <c r="D2722" s="4">
        <f ca="1">OFFSET(InputPriceData!C$15,CalculationsAndCharts!$A2722+$A$11,IF($C$7,8,0),1,1)</f>
        <v>68.290000000000006</v>
      </c>
      <c r="E2722" s="4">
        <f ca="1">OFFSET(InputPriceData!D$15,CalculationsAndCharts!$A2722+$A$11,IF($C$7,8,0),1,1)</f>
        <v>68.650000000000006</v>
      </c>
      <c r="F2722" s="4">
        <f ca="1">OFFSET(InputPriceData!E$15,CalculationsAndCharts!$A2722+$A$11,IF($C$7,8,0),1,1)</f>
        <v>67.489999999999995</v>
      </c>
      <c r="G2722" s="4">
        <f ca="1">OFFSET(InputPriceData!F$15,CalculationsAndCharts!$A2722+$A$11,IF($C$7,8,0),1,1)</f>
        <v>68.349999999999994</v>
      </c>
      <c r="H2722" s="138"/>
      <c r="I2722" s="138"/>
      <c r="O2722" s="246">
        <f t="shared" ca="1" si="420"/>
        <v>-4.6166592980658381</v>
      </c>
      <c r="P2722" s="246">
        <f t="shared" ca="1" si="421"/>
        <v>-5.5295097471499464</v>
      </c>
      <c r="Q2722" s="246">
        <f t="shared" ref="Q2722:Q2785" ca="1" si="423">IF(ABS(P2722)&gt;(Q2723*0.991),ABS(P2722),(Q2723*0.991))</f>
        <v>17.563418072202939</v>
      </c>
      <c r="R2722" s="4">
        <f t="shared" ref="R2722:R2785" ca="1" si="424">IF(Q2722&gt;0,P2722/Q2722,R2723)</f>
        <v>-0.31483107242668923</v>
      </c>
      <c r="S2722" s="4">
        <f t="shared" ca="1" si="422"/>
        <v>0.81653145340411837</v>
      </c>
      <c r="W2722" s="246">
        <f t="shared" ref="W2722:W2785" ca="1" si="425">$V$38*(G2722-2*G2723+G2724)+2*$V$36*W2723-$V$37*W2724</f>
        <v>-4.6166592980658381</v>
      </c>
      <c r="X2722" s="246">
        <f t="shared" ref="X2722:X2785" ca="1" si="426">$V$41*(W2722+W2723)/2+$V$42*X2723+$V$43*X2724</f>
        <v>-5.5295097471499464</v>
      </c>
      <c r="Y2722" s="246">
        <f t="shared" ref="Y2722:Y2785" ca="1" si="427">IF(ABS(X2722)&gt;(Y2723*0.991),ABS(X2722),(Y2723*0.991))</f>
        <v>17.563418072202939</v>
      </c>
      <c r="Z2722" s="4">
        <f t="shared" ref="Z2722:Z2785" ca="1" si="428">IF(Y2722&gt;0,X2722/Y2722,Z2723)</f>
        <v>-0.31483107242668923</v>
      </c>
      <c r="AA2722" s="4">
        <f t="shared" ref="AA2722:AA2785" ca="1" si="429">(Z2722+$A$26)/($A$26*Z2722+1)</f>
        <v>9.7439752252807738E-2</v>
      </c>
    </row>
    <row r="2723" spans="1:27" x14ac:dyDescent="0.25">
      <c r="A2723">
        <v>2691</v>
      </c>
      <c r="B2723" s="176">
        <f ca="1">OFFSET(InputPriceData!B$15,CalculationsAndCharts!$A2723+$A$11,0,1,1)</f>
        <v>37655</v>
      </c>
      <c r="C2723" s="3">
        <f ca="1">OFFSET(InputPriceData!G$15,CalculationsAndCharts!$A2723+$A$11,IF($C$7,8,0),1,1)</f>
        <v>39696000</v>
      </c>
      <c r="D2723" s="4">
        <f ca="1">OFFSET(InputPriceData!C$15,CalculationsAndCharts!$A2723+$A$11,IF($C$7,8,0),1,1)</f>
        <v>68.959999999999994</v>
      </c>
      <c r="E2723" s="4">
        <f ca="1">OFFSET(InputPriceData!D$15,CalculationsAndCharts!$A2723+$A$11,IF($C$7,8,0),1,1)</f>
        <v>69.489999999999995</v>
      </c>
      <c r="F2723" s="4">
        <f ca="1">OFFSET(InputPriceData!E$15,CalculationsAndCharts!$A2723+$A$11,IF($C$7,8,0),1,1)</f>
        <v>68.78</v>
      </c>
      <c r="G2723" s="4">
        <f ca="1">OFFSET(InputPriceData!F$15,CalculationsAndCharts!$A2723+$A$11,IF($C$7,8,0),1,1)</f>
        <v>69.03</v>
      </c>
      <c r="H2723" s="138"/>
      <c r="I2723" s="138"/>
      <c r="O2723" s="246">
        <f t="shared" ca="1" si="420"/>
        <v>-4.2302639558519965</v>
      </c>
      <c r="P2723" s="246">
        <f t="shared" ca="1" si="421"/>
        <v>-5.5939325780782427</v>
      </c>
      <c r="Q2723" s="246">
        <f t="shared" ca="1" si="423"/>
        <v>17.722924391728498</v>
      </c>
      <c r="R2723" s="4">
        <f t="shared" ca="1" si="424"/>
        <v>-0.31563259281797751</v>
      </c>
      <c r="S2723" s="4">
        <f t="shared" ca="1" si="422"/>
        <v>0.81623463633479321</v>
      </c>
      <c r="W2723" s="246">
        <f t="shared" ca="1" si="425"/>
        <v>-4.2302639558519965</v>
      </c>
      <c r="X2723" s="246">
        <f t="shared" ca="1" si="426"/>
        <v>-5.5939325780782427</v>
      </c>
      <c r="Y2723" s="246">
        <f t="shared" ca="1" si="427"/>
        <v>17.722924391728498</v>
      </c>
      <c r="Z2723" s="4">
        <f t="shared" ca="1" si="428"/>
        <v>-0.31563259281797751</v>
      </c>
      <c r="AA2723" s="4">
        <f t="shared" ca="1" si="429"/>
        <v>9.6558169317841558E-2</v>
      </c>
    </row>
    <row r="2724" spans="1:27" x14ac:dyDescent="0.25">
      <c r="A2724">
        <v>2692</v>
      </c>
      <c r="B2724" s="176">
        <f ca="1">OFFSET(InputPriceData!B$15,CalculationsAndCharts!$A2724+$A$11,0,1,1)</f>
        <v>37652</v>
      </c>
      <c r="C2724" s="3">
        <f ca="1">OFFSET(InputPriceData!G$15,CalculationsAndCharts!$A2724+$A$11,IF($C$7,8,0),1,1)</f>
        <v>55317000</v>
      </c>
      <c r="D2724" s="4">
        <f ca="1">OFFSET(InputPriceData!C$15,CalculationsAndCharts!$A2724+$A$11,IF($C$7,8,0),1,1)</f>
        <v>67.37</v>
      </c>
      <c r="E2724" s="4">
        <f ca="1">OFFSET(InputPriceData!D$15,CalculationsAndCharts!$A2724+$A$11,IF($C$7,8,0),1,1)</f>
        <v>69.02</v>
      </c>
      <c r="F2724" s="4">
        <f ca="1">OFFSET(InputPriceData!E$15,CalculationsAndCharts!$A2724+$A$11,IF($C$7,8,0),1,1)</f>
        <v>67.37</v>
      </c>
      <c r="G2724" s="4">
        <f ca="1">OFFSET(InputPriceData!F$15,CalculationsAndCharts!$A2724+$A$11,IF($C$7,8,0),1,1)</f>
        <v>68.900000000000006</v>
      </c>
      <c r="H2724" s="138"/>
      <c r="I2724" s="138"/>
      <c r="O2724" s="246">
        <f t="shared" ca="1" si="420"/>
        <v>-4.6464455002487668</v>
      </c>
      <c r="P2724" s="246">
        <f t="shared" ca="1" si="421"/>
        <v>-5.5501762289384562</v>
      </c>
      <c r="Q2724" s="246">
        <f t="shared" ca="1" si="423"/>
        <v>17.883879305477798</v>
      </c>
      <c r="R2724" s="4">
        <f t="shared" ca="1" si="424"/>
        <v>-0.31034520721902031</v>
      </c>
      <c r="S2724" s="4">
        <f t="shared" ca="1" si="422"/>
        <v>0.81818167930780872</v>
      </c>
      <c r="W2724" s="246">
        <f t="shared" ca="1" si="425"/>
        <v>-4.6464455002487668</v>
      </c>
      <c r="X2724" s="246">
        <f t="shared" ca="1" si="426"/>
        <v>-5.5501762289384562</v>
      </c>
      <c r="Y2724" s="246">
        <f t="shared" ca="1" si="427"/>
        <v>17.883879305477798</v>
      </c>
      <c r="Z2724" s="4">
        <f t="shared" ca="1" si="428"/>
        <v>-0.31034520721902031</v>
      </c>
      <c r="AA2724" s="4">
        <f t="shared" ca="1" si="429"/>
        <v>0.10236178903240872</v>
      </c>
    </row>
    <row r="2725" spans="1:27" x14ac:dyDescent="0.25">
      <c r="A2725">
        <v>2693</v>
      </c>
      <c r="B2725" s="176">
        <f ca="1">OFFSET(InputPriceData!B$15,CalculationsAndCharts!$A2725+$A$11,0,1,1)</f>
        <v>37651</v>
      </c>
      <c r="C2725" s="3">
        <f ca="1">OFFSET(InputPriceData!G$15,CalculationsAndCharts!$A2725+$A$11,IF($C$7,8,0),1,1)</f>
        <v>49845900</v>
      </c>
      <c r="D2725" s="4">
        <f ca="1">OFFSET(InputPriceData!C$15,CalculationsAndCharts!$A2725+$A$11,IF($C$7,8,0),1,1)</f>
        <v>69.48</v>
      </c>
      <c r="E2725" s="4">
        <f ca="1">OFFSET(InputPriceData!D$15,CalculationsAndCharts!$A2725+$A$11,IF($C$7,8,0),1,1)</f>
        <v>69.55</v>
      </c>
      <c r="F2725" s="4">
        <f ca="1">OFFSET(InputPriceData!E$15,CalculationsAndCharts!$A2725+$A$11,IF($C$7,8,0),1,1)</f>
        <v>67.569999999999993</v>
      </c>
      <c r="G2725" s="4">
        <f ca="1">OFFSET(InputPriceData!F$15,CalculationsAndCharts!$A2725+$A$11,IF($C$7,8,0),1,1)</f>
        <v>67.59</v>
      </c>
      <c r="H2725" s="138"/>
      <c r="I2725" s="138"/>
      <c r="O2725" s="246">
        <f t="shared" ca="1" si="420"/>
        <v>-6.3259413915191951</v>
      </c>
      <c r="P2725" s="246">
        <f t="shared" ca="1" si="421"/>
        <v>-5.3449647872350567</v>
      </c>
      <c r="Q2725" s="246">
        <f t="shared" ca="1" si="423"/>
        <v>18.046295969200603</v>
      </c>
      <c r="R2725" s="4">
        <f t="shared" ca="1" si="424"/>
        <v>-0.29618071189551831</v>
      </c>
      <c r="S2725" s="4">
        <f t="shared" ca="1" si="422"/>
        <v>0.82327315407778645</v>
      </c>
      <c r="W2725" s="246">
        <f t="shared" ca="1" si="425"/>
        <v>-6.3259413915191951</v>
      </c>
      <c r="X2725" s="246">
        <f t="shared" ca="1" si="426"/>
        <v>-5.3449647872350567</v>
      </c>
      <c r="Y2725" s="246">
        <f t="shared" ca="1" si="427"/>
        <v>18.046295969200603</v>
      </c>
      <c r="Z2725" s="4">
        <f t="shared" ca="1" si="428"/>
        <v>-0.29618071189551831</v>
      </c>
      <c r="AA2725" s="4">
        <f t="shared" ca="1" si="429"/>
        <v>0.11777200683475426</v>
      </c>
    </row>
    <row r="2726" spans="1:27" x14ac:dyDescent="0.25">
      <c r="A2726">
        <v>2694</v>
      </c>
      <c r="B2726" s="176">
        <f ca="1">OFFSET(InputPriceData!B$15,CalculationsAndCharts!$A2726+$A$11,0,1,1)</f>
        <v>37650</v>
      </c>
      <c r="C2726" s="3">
        <f ca="1">OFFSET(InputPriceData!G$15,CalculationsAndCharts!$A2726+$A$11,IF($C$7,8,0),1,1)</f>
        <v>53712200</v>
      </c>
      <c r="D2726" s="4">
        <f ca="1">OFFSET(InputPriceData!C$15,CalculationsAndCharts!$A2726+$A$11,IF($C$7,8,0),1,1)</f>
        <v>68.38</v>
      </c>
      <c r="E2726" s="4">
        <f ca="1">OFFSET(InputPriceData!D$15,CalculationsAndCharts!$A2726+$A$11,IF($C$7,8,0),1,1)</f>
        <v>69.790000000000006</v>
      </c>
      <c r="F2726" s="4">
        <f ca="1">OFFSET(InputPriceData!E$15,CalculationsAndCharts!$A2726+$A$11,IF($C$7,8,0),1,1)</f>
        <v>67.86</v>
      </c>
      <c r="G2726" s="4">
        <f ca="1">OFFSET(InputPriceData!F$15,CalculationsAndCharts!$A2726+$A$11,IF($C$7,8,0),1,1)</f>
        <v>69.23</v>
      </c>
      <c r="H2726" s="138"/>
      <c r="I2726" s="138"/>
      <c r="O2726" s="246">
        <f t="shared" ca="1" si="420"/>
        <v>-5.062905226540142</v>
      </c>
      <c r="P2726" s="246">
        <f t="shared" ca="1" si="421"/>
        <v>-5.0423840047346253</v>
      </c>
      <c r="Q2726" s="246">
        <f t="shared" ca="1" si="423"/>
        <v>18.210187658123715</v>
      </c>
      <c r="R2726" s="4">
        <f t="shared" ca="1" si="424"/>
        <v>-0.27689906877402093</v>
      </c>
      <c r="S2726" s="4">
        <f t="shared" ca="1" si="422"/>
        <v>0.82992612536406618</v>
      </c>
      <c r="W2726" s="246">
        <f t="shared" ca="1" si="425"/>
        <v>-5.062905226540142</v>
      </c>
      <c r="X2726" s="246">
        <f t="shared" ca="1" si="426"/>
        <v>-5.0423840047346253</v>
      </c>
      <c r="Y2726" s="246">
        <f t="shared" ca="1" si="427"/>
        <v>18.210187658123715</v>
      </c>
      <c r="Z2726" s="4">
        <f t="shared" ca="1" si="428"/>
        <v>-0.27689906877402093</v>
      </c>
      <c r="AA2726" s="4">
        <f t="shared" ca="1" si="429"/>
        <v>0.13843380826404078</v>
      </c>
    </row>
    <row r="2727" spans="1:27" x14ac:dyDescent="0.25">
      <c r="A2727">
        <v>2695</v>
      </c>
      <c r="B2727" s="176">
        <f ca="1">OFFSET(InputPriceData!B$15,CalculationsAndCharts!$A2727+$A$11,0,1,1)</f>
        <v>37649</v>
      </c>
      <c r="C2727" s="3">
        <f ca="1">OFFSET(InputPriceData!G$15,CalculationsAndCharts!$A2727+$A$11,IF($C$7,8,0),1,1)</f>
        <v>46929100</v>
      </c>
      <c r="D2727" s="4">
        <f ca="1">OFFSET(InputPriceData!C$15,CalculationsAndCharts!$A2727+$A$11,IF($C$7,8,0),1,1)</f>
        <v>68.55</v>
      </c>
      <c r="E2727" s="4">
        <f ca="1">OFFSET(InputPriceData!D$15,CalculationsAndCharts!$A2727+$A$11,IF($C$7,8,0),1,1)</f>
        <v>69.17</v>
      </c>
      <c r="F2727" s="4">
        <f ca="1">OFFSET(InputPriceData!E$15,CalculationsAndCharts!$A2727+$A$11,IF($C$7,8,0),1,1)</f>
        <v>68.150000000000006</v>
      </c>
      <c r="G2727" s="4">
        <f ca="1">OFFSET(InputPriceData!F$15,CalculationsAndCharts!$A2727+$A$11,IF($C$7,8,0),1,1)</f>
        <v>68.709999999999994</v>
      </c>
      <c r="H2727" s="138"/>
      <c r="I2727" s="138"/>
      <c r="O2727" s="246">
        <f t="shared" ca="1" si="420"/>
        <v>-5.9312889971866998</v>
      </c>
      <c r="P2727" s="246">
        <f t="shared" ca="1" si="421"/>
        <v>-4.6509126890378667</v>
      </c>
      <c r="Q2727" s="246">
        <f t="shared" ca="1" si="423"/>
        <v>18.375567768036039</v>
      </c>
      <c r="R2727" s="4">
        <f t="shared" ca="1" si="424"/>
        <v>-0.25310307402463195</v>
      </c>
      <c r="S2727" s="4">
        <f t="shared" ca="1" si="422"/>
        <v>0.8377245097092344</v>
      </c>
      <c r="W2727" s="246">
        <f t="shared" ca="1" si="425"/>
        <v>-5.9312889971866998</v>
      </c>
      <c r="X2727" s="246">
        <f t="shared" ca="1" si="426"/>
        <v>-4.6509126890378667</v>
      </c>
      <c r="Y2727" s="246">
        <f t="shared" ca="1" si="427"/>
        <v>18.375567768036039</v>
      </c>
      <c r="Z2727" s="4">
        <f t="shared" ca="1" si="428"/>
        <v>-0.25310307402463195</v>
      </c>
      <c r="AA2727" s="4">
        <f t="shared" ca="1" si="429"/>
        <v>0.16344421975609849</v>
      </c>
    </row>
    <row r="2728" spans="1:27" x14ac:dyDescent="0.25">
      <c r="A2728">
        <v>2696</v>
      </c>
      <c r="B2728" s="176">
        <f ca="1">OFFSET(InputPriceData!B$15,CalculationsAndCharts!$A2728+$A$11,0,1,1)</f>
        <v>37648</v>
      </c>
      <c r="C2728" s="3">
        <f ca="1">OFFSET(InputPriceData!G$15,CalculationsAndCharts!$A2728+$A$11,IF($C$7,8,0),1,1)</f>
        <v>57884400</v>
      </c>
      <c r="D2728" s="4">
        <f ca="1">OFFSET(InputPriceData!C$15,CalculationsAndCharts!$A2728+$A$11,IF($C$7,8,0),1,1)</f>
        <v>68.63</v>
      </c>
      <c r="E2728" s="4">
        <f ca="1">OFFSET(InputPriceData!D$15,CalculationsAndCharts!$A2728+$A$11,IF($C$7,8,0),1,1)</f>
        <v>69.489999999999995</v>
      </c>
      <c r="F2728" s="4">
        <f ca="1">OFFSET(InputPriceData!E$15,CalculationsAndCharts!$A2728+$A$11,IF($C$7,8,0),1,1)</f>
        <v>67.650000000000006</v>
      </c>
      <c r="G2728" s="4">
        <f ca="1">OFFSET(InputPriceData!F$15,CalculationsAndCharts!$A2728+$A$11,IF($C$7,8,0),1,1)</f>
        <v>68.209999999999994</v>
      </c>
      <c r="H2728" s="138"/>
      <c r="I2728" s="138"/>
      <c r="O2728" s="246">
        <f t="shared" ca="1" si="420"/>
        <v>-6.8472170459738733</v>
      </c>
      <c r="P2728" s="246">
        <f t="shared" ca="1" si="421"/>
        <v>-4.1447564838155353</v>
      </c>
      <c r="Q2728" s="246">
        <f t="shared" ca="1" si="423"/>
        <v>18.542449816383492</v>
      </c>
      <c r="R2728" s="4">
        <f t="shared" ca="1" si="424"/>
        <v>-0.22352798712462291</v>
      </c>
      <c r="S2728" s="4">
        <f t="shared" ca="1" si="422"/>
        <v>0.84683400297837619</v>
      </c>
      <c r="W2728" s="246">
        <f t="shared" ca="1" si="425"/>
        <v>-6.8472170459738733</v>
      </c>
      <c r="X2728" s="246">
        <f t="shared" ca="1" si="426"/>
        <v>-4.1447564838155353</v>
      </c>
      <c r="Y2728" s="246">
        <f t="shared" ca="1" si="427"/>
        <v>18.542449816383492</v>
      </c>
      <c r="Z2728" s="4">
        <f t="shared" ca="1" si="428"/>
        <v>-0.22352798712462291</v>
      </c>
      <c r="AA2728" s="4">
        <f t="shared" ca="1" si="429"/>
        <v>0.19379989285754276</v>
      </c>
    </row>
    <row r="2729" spans="1:27" x14ac:dyDescent="0.25">
      <c r="A2729">
        <v>2697</v>
      </c>
      <c r="B2729" s="176">
        <f ca="1">OFFSET(InputPriceData!B$15,CalculationsAndCharts!$A2729+$A$11,0,1,1)</f>
        <v>37645</v>
      </c>
      <c r="C2729" s="3">
        <f ca="1">OFFSET(InputPriceData!G$15,CalculationsAndCharts!$A2729+$A$11,IF($C$7,8,0),1,1)</f>
        <v>68633900</v>
      </c>
      <c r="D2729" s="4">
        <f ca="1">OFFSET(InputPriceData!C$15,CalculationsAndCharts!$A2729+$A$11,IF($C$7,8,0),1,1)</f>
        <v>70.92</v>
      </c>
      <c r="E2729" s="4">
        <f ca="1">OFFSET(InputPriceData!D$15,CalculationsAndCharts!$A2729+$A$11,IF($C$7,8,0),1,1)</f>
        <v>70.989999999999995</v>
      </c>
      <c r="F2729" s="4">
        <f ca="1">OFFSET(InputPriceData!E$15,CalculationsAndCharts!$A2729+$A$11,IF($C$7,8,0),1,1)</f>
        <v>68.98</v>
      </c>
      <c r="G2729" s="4">
        <f ca="1">OFFSET(InputPriceData!F$15,CalculationsAndCharts!$A2729+$A$11,IF($C$7,8,0),1,1)</f>
        <v>69.150000000000006</v>
      </c>
      <c r="H2729" s="138"/>
      <c r="I2729" s="138"/>
      <c r="O2729" s="246">
        <f t="shared" ca="1" si="420"/>
        <v>-6.3279610317448789</v>
      </c>
      <c r="P2729" s="246">
        <f t="shared" ca="1" si="421"/>
        <v>-3.6320557050109619</v>
      </c>
      <c r="Q2729" s="246">
        <f t="shared" ca="1" si="423"/>
        <v>18.710847443373858</v>
      </c>
      <c r="R2729" s="4">
        <f t="shared" ca="1" si="424"/>
        <v>-0.19411497613899872</v>
      </c>
      <c r="S2729" s="4">
        <f t="shared" ca="1" si="422"/>
        <v>0.85531079496070384</v>
      </c>
      <c r="W2729" s="246">
        <f t="shared" ca="1" si="425"/>
        <v>-6.3279610317448789</v>
      </c>
      <c r="X2729" s="246">
        <f t="shared" ca="1" si="426"/>
        <v>-3.6320557050109619</v>
      </c>
      <c r="Y2729" s="246">
        <f t="shared" ca="1" si="427"/>
        <v>18.710847443373858</v>
      </c>
      <c r="Z2729" s="4">
        <f t="shared" ca="1" si="428"/>
        <v>-0.19411497613899872</v>
      </c>
      <c r="AA2729" s="4">
        <f t="shared" ca="1" si="429"/>
        <v>0.22321692292821366</v>
      </c>
    </row>
    <row r="2730" spans="1:27" x14ac:dyDescent="0.25">
      <c r="A2730">
        <v>2698</v>
      </c>
      <c r="B2730" s="176">
        <f ca="1">OFFSET(InputPriceData!B$15,CalculationsAndCharts!$A2730+$A$11,0,1,1)</f>
        <v>37644</v>
      </c>
      <c r="C2730" s="3">
        <f ca="1">OFFSET(InputPriceData!G$15,CalculationsAndCharts!$A2730+$A$11,IF($C$7,8,0),1,1)</f>
        <v>55919800</v>
      </c>
      <c r="D2730" s="4">
        <f ca="1">OFFSET(InputPriceData!C$15,CalculationsAndCharts!$A2730+$A$11,IF($C$7,8,0),1,1)</f>
        <v>71.05</v>
      </c>
      <c r="E2730" s="4">
        <f ca="1">OFFSET(InputPriceData!D$15,CalculationsAndCharts!$A2730+$A$11,IF($C$7,8,0),1,1)</f>
        <v>71.56</v>
      </c>
      <c r="F2730" s="4">
        <f ca="1">OFFSET(InputPriceData!E$15,CalculationsAndCharts!$A2730+$A$11,IF($C$7,8,0),1,1)</f>
        <v>70.41</v>
      </c>
      <c r="G2730" s="4">
        <f ca="1">OFFSET(InputPriceData!F$15,CalculationsAndCharts!$A2730+$A$11,IF($C$7,8,0),1,1)</f>
        <v>71.02</v>
      </c>
      <c r="H2730" s="138"/>
      <c r="I2730" s="138"/>
      <c r="O2730" s="246">
        <f t="shared" ca="1" si="420"/>
        <v>-4.7746407135126709</v>
      </c>
      <c r="P2730" s="246">
        <f t="shared" ca="1" si="421"/>
        <v>-3.1967542589383546</v>
      </c>
      <c r="Q2730" s="246">
        <f t="shared" ca="1" si="423"/>
        <v>18.880774413091682</v>
      </c>
      <c r="R2730" s="4">
        <f t="shared" ca="1" si="424"/>
        <v>-0.16931266636615111</v>
      </c>
      <c r="S2730" s="4">
        <f t="shared" ca="1" si="422"/>
        <v>0.86204730925052386</v>
      </c>
      <c r="W2730" s="246">
        <f t="shared" ca="1" si="425"/>
        <v>-4.7746407135126709</v>
      </c>
      <c r="X2730" s="246">
        <f t="shared" ca="1" si="426"/>
        <v>-3.1967542589383546</v>
      </c>
      <c r="Y2730" s="246">
        <f t="shared" ca="1" si="427"/>
        <v>18.880774413091682</v>
      </c>
      <c r="Z2730" s="4">
        <f t="shared" ca="1" si="428"/>
        <v>-0.16931266636615111</v>
      </c>
      <c r="AA2730" s="4">
        <f t="shared" ca="1" si="429"/>
        <v>0.2474456036045995</v>
      </c>
    </row>
    <row r="2731" spans="1:27" x14ac:dyDescent="0.25">
      <c r="A2731">
        <v>2699</v>
      </c>
      <c r="B2731" s="176">
        <f ca="1">OFFSET(InputPriceData!B$15,CalculationsAndCharts!$A2731+$A$11,0,1,1)</f>
        <v>37643</v>
      </c>
      <c r="C2731" s="3">
        <f ca="1">OFFSET(InputPriceData!G$15,CalculationsAndCharts!$A2731+$A$11,IF($C$7,8,0),1,1)</f>
        <v>42286500</v>
      </c>
      <c r="D2731" s="4">
        <f ca="1">OFFSET(InputPriceData!C$15,CalculationsAndCharts!$A2731+$A$11,IF($C$7,8,0),1,1)</f>
        <v>71.069999999999993</v>
      </c>
      <c r="E2731" s="4">
        <f ca="1">OFFSET(InputPriceData!D$15,CalculationsAndCharts!$A2731+$A$11,IF($C$7,8,0),1,1)</f>
        <v>71.89</v>
      </c>
      <c r="F2731" s="4">
        <f ca="1">OFFSET(InputPriceData!E$15,CalculationsAndCharts!$A2731+$A$11,IF($C$7,8,0),1,1)</f>
        <v>70.45</v>
      </c>
      <c r="G2731" s="4">
        <f ca="1">OFFSET(InputPriceData!F$15,CalculationsAndCharts!$A2731+$A$11,IF($C$7,8,0),1,1)</f>
        <v>70.59</v>
      </c>
      <c r="H2731" s="138"/>
      <c r="I2731" s="138"/>
      <c r="O2731" s="246">
        <f t="shared" ca="1" si="420"/>
        <v>-5.4727895134832645</v>
      </c>
      <c r="P2731" s="246">
        <f t="shared" ca="1" si="421"/>
        <v>-2.8080943673335197</v>
      </c>
      <c r="Q2731" s="246">
        <f t="shared" ca="1" si="423"/>
        <v>19.052244614623291</v>
      </c>
      <c r="R2731" s="4">
        <f t="shared" ca="1" si="424"/>
        <v>-0.14738916196668003</v>
      </c>
      <c r="S2731" s="4">
        <f t="shared" ca="1" si="422"/>
        <v>0.86771320838324284</v>
      </c>
      <c r="W2731" s="246">
        <f t="shared" ca="1" si="425"/>
        <v>-5.4727895134832645</v>
      </c>
      <c r="X2731" s="246">
        <f t="shared" ca="1" si="426"/>
        <v>-2.8080943673335197</v>
      </c>
      <c r="Y2731" s="246">
        <f t="shared" ca="1" si="427"/>
        <v>19.052244614623291</v>
      </c>
      <c r="Z2731" s="4">
        <f t="shared" ca="1" si="428"/>
        <v>-0.14738916196668003</v>
      </c>
      <c r="AA2731" s="4">
        <f t="shared" ca="1" si="429"/>
        <v>0.26843670226871397</v>
      </c>
    </row>
    <row r="2732" spans="1:27" x14ac:dyDescent="0.25">
      <c r="A2732">
        <v>2700</v>
      </c>
      <c r="B2732" s="176">
        <f ca="1">OFFSET(InputPriceData!B$15,CalculationsAndCharts!$A2732+$A$11,0,1,1)</f>
        <v>37642</v>
      </c>
      <c r="C2732" s="3">
        <f ca="1">OFFSET(InputPriceData!G$15,CalculationsAndCharts!$A2732+$A$11,IF($C$7,8,0),1,1)</f>
        <v>36826200</v>
      </c>
      <c r="D2732" s="4">
        <f ca="1">OFFSET(InputPriceData!C$15,CalculationsAndCharts!$A2732+$A$11,IF($C$7,8,0),1,1)</f>
        <v>72.75</v>
      </c>
      <c r="E2732" s="4">
        <f ca="1">OFFSET(InputPriceData!D$15,CalculationsAndCharts!$A2732+$A$11,IF($C$7,8,0),1,1)</f>
        <v>72.790000000000006</v>
      </c>
      <c r="F2732" s="4">
        <f ca="1">OFFSET(InputPriceData!E$15,CalculationsAndCharts!$A2732+$A$11,IF($C$7,8,0),1,1)</f>
        <v>71.209999999999994</v>
      </c>
      <c r="G2732" s="4">
        <f ca="1">OFFSET(InputPriceData!F$15,CalculationsAndCharts!$A2732+$A$11,IF($C$7,8,0),1,1)</f>
        <v>71.45</v>
      </c>
      <c r="H2732" s="138"/>
      <c r="I2732" s="138"/>
      <c r="O2732" s="246">
        <f t="shared" ca="1" si="420"/>
        <v>-4.8752443478884224</v>
      </c>
      <c r="P2732" s="246">
        <f t="shared" ca="1" si="421"/>
        <v>-2.4873655680254516</v>
      </c>
      <c r="Q2732" s="246">
        <f t="shared" ca="1" si="423"/>
        <v>19.225272063192019</v>
      </c>
      <c r="R2732" s="4">
        <f t="shared" ca="1" si="424"/>
        <v>-0.12937999315950738</v>
      </c>
      <c r="S2732" s="4">
        <f t="shared" ca="1" si="422"/>
        <v>0.87217817219806426</v>
      </c>
      <c r="W2732" s="246">
        <f t="shared" ca="1" si="425"/>
        <v>-4.8752443478884224</v>
      </c>
      <c r="X2732" s="246">
        <f t="shared" ca="1" si="426"/>
        <v>-2.4873655680254516</v>
      </c>
      <c r="Y2732" s="246">
        <f t="shared" ca="1" si="427"/>
        <v>19.225272063192019</v>
      </c>
      <c r="Z2732" s="4">
        <f t="shared" ca="1" si="428"/>
        <v>-0.12937999315950738</v>
      </c>
      <c r="AA2732" s="4">
        <f t="shared" ca="1" si="429"/>
        <v>0.28538948256111352</v>
      </c>
    </row>
    <row r="2733" spans="1:27" x14ac:dyDescent="0.25">
      <c r="A2733">
        <v>2701</v>
      </c>
      <c r="B2733" s="176">
        <f ca="1">OFFSET(InputPriceData!B$15,CalculationsAndCharts!$A2733+$A$11,0,1,1)</f>
        <v>37638</v>
      </c>
      <c r="C2733" s="3">
        <f ca="1">OFFSET(InputPriceData!G$15,CalculationsAndCharts!$A2733+$A$11,IF($C$7,8,0),1,1)</f>
        <v>35618300</v>
      </c>
      <c r="D2733" s="4">
        <f ca="1">OFFSET(InputPriceData!C$15,CalculationsAndCharts!$A2733+$A$11,IF($C$7,8,0),1,1)</f>
        <v>72.84</v>
      </c>
      <c r="E2733" s="4">
        <f ca="1">OFFSET(InputPriceData!D$15,CalculationsAndCharts!$A2733+$A$11,IF($C$7,8,0),1,1)</f>
        <v>73.89</v>
      </c>
      <c r="F2733" s="4">
        <f ca="1">OFFSET(InputPriceData!E$15,CalculationsAndCharts!$A2733+$A$11,IF($C$7,8,0),1,1)</f>
        <v>72.17</v>
      </c>
      <c r="G2733" s="4">
        <f ca="1">OFFSET(InputPriceData!F$15,CalculationsAndCharts!$A2733+$A$11,IF($C$7,8,0),1,1)</f>
        <v>72.58</v>
      </c>
      <c r="H2733" s="138"/>
      <c r="I2733" s="138"/>
      <c r="O2733" s="246">
        <f t="shared" ca="1" si="420"/>
        <v>-3.9296882123022208</v>
      </c>
      <c r="P2733" s="246">
        <f t="shared" ca="1" si="421"/>
        <v>-2.3182732691051462</v>
      </c>
      <c r="Q2733" s="246">
        <f t="shared" ca="1" si="423"/>
        <v>19.399870901303753</v>
      </c>
      <c r="R2733" s="4">
        <f t="shared" ca="1" si="424"/>
        <v>-0.11949941733629518</v>
      </c>
      <c r="S2733" s="4">
        <f t="shared" ca="1" si="422"/>
        <v>0.87455893780864935</v>
      </c>
      <c r="W2733" s="246">
        <f t="shared" ca="1" si="425"/>
        <v>-3.9296882123022208</v>
      </c>
      <c r="X2733" s="246">
        <f t="shared" ca="1" si="426"/>
        <v>-2.3182732691051462</v>
      </c>
      <c r="Y2733" s="246">
        <f t="shared" ca="1" si="427"/>
        <v>19.399870901303753</v>
      </c>
      <c r="Z2733" s="4">
        <f t="shared" ca="1" si="428"/>
        <v>-0.11949941733629518</v>
      </c>
      <c r="AA2733" s="4">
        <f t="shared" ca="1" si="429"/>
        <v>0.2945815101942062</v>
      </c>
    </row>
    <row r="2734" spans="1:27" x14ac:dyDescent="0.25">
      <c r="A2734">
        <v>2702</v>
      </c>
      <c r="B2734" s="176">
        <f ca="1">OFFSET(InputPriceData!B$15,CalculationsAndCharts!$A2734+$A$11,0,1,1)</f>
        <v>37637</v>
      </c>
      <c r="C2734" s="3">
        <f ca="1">OFFSET(InputPriceData!G$15,CalculationsAndCharts!$A2734+$A$11,IF($C$7,8,0),1,1)</f>
        <v>44812100</v>
      </c>
      <c r="D2734" s="4">
        <f ca="1">OFFSET(InputPriceData!C$15,CalculationsAndCharts!$A2734+$A$11,IF($C$7,8,0),1,1)</f>
        <v>74.05</v>
      </c>
      <c r="E2734" s="4">
        <f ca="1">OFFSET(InputPriceData!D$15,CalculationsAndCharts!$A2734+$A$11,IF($C$7,8,0),1,1)</f>
        <v>74.400000000000006</v>
      </c>
      <c r="F2734" s="4">
        <f ca="1">OFFSET(InputPriceData!E$15,CalculationsAndCharts!$A2734+$A$11,IF($C$7,8,0),1,1)</f>
        <v>73.209999999999994</v>
      </c>
      <c r="G2734" s="4">
        <f ca="1">OFFSET(InputPriceData!F$15,CalculationsAndCharts!$A2734+$A$11,IF($C$7,8,0),1,1)</f>
        <v>73.67</v>
      </c>
      <c r="H2734" s="138"/>
      <c r="I2734" s="138"/>
      <c r="O2734" s="246">
        <f t="shared" ca="1" si="420"/>
        <v>-2.9299744762273199</v>
      </c>
      <c r="P2734" s="246">
        <f t="shared" ca="1" si="421"/>
        <v>-2.3113973535372616</v>
      </c>
      <c r="Q2734" s="246">
        <f t="shared" ca="1" si="423"/>
        <v>19.576055399902881</v>
      </c>
      <c r="R2734" s="4">
        <f t="shared" ca="1" si="424"/>
        <v>-0.11807268146312708</v>
      </c>
      <c r="S2734" s="4">
        <f t="shared" ca="1" si="422"/>
        <v>0.87489880126352704</v>
      </c>
      <c r="W2734" s="246">
        <f t="shared" ca="1" si="425"/>
        <v>-2.9299744762273199</v>
      </c>
      <c r="X2734" s="246">
        <f t="shared" ca="1" si="426"/>
        <v>-2.3113973535372616</v>
      </c>
      <c r="Y2734" s="246">
        <f t="shared" ca="1" si="427"/>
        <v>19.576055399902881</v>
      </c>
      <c r="Z2734" s="4">
        <f t="shared" ca="1" si="428"/>
        <v>-0.11807268146312708</v>
      </c>
      <c r="AA2734" s="4">
        <f t="shared" ca="1" si="429"/>
        <v>0.29590252013866036</v>
      </c>
    </row>
    <row r="2735" spans="1:27" x14ac:dyDescent="0.25">
      <c r="A2735">
        <v>2703</v>
      </c>
      <c r="B2735" s="176">
        <f ca="1">OFFSET(InputPriceData!B$15,CalculationsAndCharts!$A2735+$A$11,0,1,1)</f>
        <v>37636</v>
      </c>
      <c r="C2735" s="3">
        <f ca="1">OFFSET(InputPriceData!G$15,CalculationsAndCharts!$A2735+$A$11,IF($C$7,8,0),1,1)</f>
        <v>33511800</v>
      </c>
      <c r="D2735" s="4">
        <f ca="1">OFFSET(InputPriceData!C$15,CalculationsAndCharts!$A2735+$A$11,IF($C$7,8,0),1,1)</f>
        <v>74.88</v>
      </c>
      <c r="E2735" s="4">
        <f ca="1">OFFSET(InputPriceData!D$15,CalculationsAndCharts!$A2735+$A$11,IF($C$7,8,0),1,1)</f>
        <v>74.91</v>
      </c>
      <c r="F2735" s="4">
        <f ca="1">OFFSET(InputPriceData!E$15,CalculationsAndCharts!$A2735+$A$11,IF($C$7,8,0),1,1)</f>
        <v>73.58</v>
      </c>
      <c r="G2735" s="4">
        <f ca="1">OFFSET(InputPriceData!F$15,CalculationsAndCharts!$A2735+$A$11,IF($C$7,8,0),1,1)</f>
        <v>73.97</v>
      </c>
      <c r="H2735" s="138"/>
      <c r="I2735" s="138"/>
      <c r="O2735" s="246">
        <f t="shared" ca="1" si="420"/>
        <v>-2.6575999581345937</v>
      </c>
      <c r="P2735" s="246">
        <f t="shared" ca="1" si="421"/>
        <v>-2.4384738815846356</v>
      </c>
      <c r="Q2735" s="246">
        <f t="shared" ca="1" si="423"/>
        <v>19.75383995953873</v>
      </c>
      <c r="R2735" s="4">
        <f t="shared" ca="1" si="424"/>
        <v>-0.12344303115643832</v>
      </c>
      <c r="S2735" s="4">
        <f t="shared" ca="1" si="422"/>
        <v>0.87361441966662001</v>
      </c>
      <c r="W2735" s="246">
        <f t="shared" ca="1" si="425"/>
        <v>-2.6575999581345937</v>
      </c>
      <c r="X2735" s="246">
        <f t="shared" ca="1" si="426"/>
        <v>-2.4384738815846356</v>
      </c>
      <c r="Y2735" s="246">
        <f t="shared" ca="1" si="427"/>
        <v>19.75383995953873</v>
      </c>
      <c r="Z2735" s="4">
        <f t="shared" ca="1" si="428"/>
        <v>-0.12344303115643832</v>
      </c>
      <c r="AA2735" s="4">
        <f t="shared" ca="1" si="429"/>
        <v>0.29092188033907623</v>
      </c>
    </row>
    <row r="2736" spans="1:27" x14ac:dyDescent="0.25">
      <c r="A2736">
        <v>2704</v>
      </c>
      <c r="B2736" s="176">
        <f ca="1">OFFSET(InputPriceData!B$15,CalculationsAndCharts!$A2736+$A$11,0,1,1)</f>
        <v>37635</v>
      </c>
      <c r="C2736" s="3">
        <f ca="1">OFFSET(InputPriceData!G$15,CalculationsAndCharts!$A2736+$A$11,IF($C$7,8,0),1,1)</f>
        <v>30733000</v>
      </c>
      <c r="D2736" s="4">
        <f ca="1">OFFSET(InputPriceData!C$15,CalculationsAndCharts!$A2736+$A$11,IF($C$7,8,0),1,1)</f>
        <v>74.209999999999994</v>
      </c>
      <c r="E2736" s="4">
        <f ca="1">OFFSET(InputPriceData!D$15,CalculationsAndCharts!$A2736+$A$11,IF($C$7,8,0),1,1)</f>
        <v>75.12</v>
      </c>
      <c r="F2736" s="4">
        <f ca="1">OFFSET(InputPriceData!E$15,CalculationsAndCharts!$A2736+$A$11,IF($C$7,8,0),1,1)</f>
        <v>73.98</v>
      </c>
      <c r="G2736" s="4">
        <f ca="1">OFFSET(InputPriceData!F$15,CalculationsAndCharts!$A2736+$A$11,IF($C$7,8,0),1,1)</f>
        <v>74.72</v>
      </c>
      <c r="H2736" s="138"/>
      <c r="I2736" s="138"/>
      <c r="O2736" s="246">
        <f t="shared" ca="1" si="420"/>
        <v>-1.8837434401612791</v>
      </c>
      <c r="P2736" s="246">
        <f t="shared" ca="1" si="421"/>
        <v>-2.6803979020533615</v>
      </c>
      <c r="Q2736" s="246">
        <f t="shared" ca="1" si="423"/>
        <v>19.933239111542616</v>
      </c>
      <c r="R2736" s="4">
        <f t="shared" ca="1" si="424"/>
        <v>-0.134468757789658</v>
      </c>
      <c r="S2736" s="4">
        <f t="shared" ca="1" si="422"/>
        <v>0.87093321954535186</v>
      </c>
      <c r="W2736" s="246">
        <f t="shared" ca="1" si="425"/>
        <v>-1.8837434401612791</v>
      </c>
      <c r="X2736" s="246">
        <f t="shared" ca="1" si="426"/>
        <v>-2.6803979020533615</v>
      </c>
      <c r="Y2736" s="246">
        <f t="shared" ca="1" si="427"/>
        <v>19.933239111542616</v>
      </c>
      <c r="Z2736" s="4">
        <f t="shared" ca="1" si="428"/>
        <v>-0.134468757789658</v>
      </c>
      <c r="AA2736" s="4">
        <f t="shared" ca="1" si="429"/>
        <v>0.28062538075192656</v>
      </c>
    </row>
    <row r="2737" spans="1:27" x14ac:dyDescent="0.25">
      <c r="A2737">
        <v>2705</v>
      </c>
      <c r="B2737" s="176">
        <f ca="1">OFFSET(InputPriceData!B$15,CalculationsAndCharts!$A2737+$A$11,0,1,1)</f>
        <v>37634</v>
      </c>
      <c r="C2737" s="3">
        <f ca="1">OFFSET(InputPriceData!G$15,CalculationsAndCharts!$A2737+$A$11,IF($C$7,8,0),1,1)</f>
        <v>31649900</v>
      </c>
      <c r="D2737" s="4">
        <f ca="1">OFFSET(InputPriceData!C$15,CalculationsAndCharts!$A2737+$A$11,IF($C$7,8,0),1,1)</f>
        <v>74.89</v>
      </c>
      <c r="E2737" s="4">
        <f ca="1">OFFSET(InputPriceData!D$15,CalculationsAndCharts!$A2737+$A$11,IF($C$7,8,0),1,1)</f>
        <v>75.14</v>
      </c>
      <c r="F2737" s="4">
        <f ca="1">OFFSET(InputPriceData!E$15,CalculationsAndCharts!$A2737+$A$11,IF($C$7,8,0),1,1)</f>
        <v>74.010000000000005</v>
      </c>
      <c r="G2737" s="4">
        <f ca="1">OFFSET(InputPriceData!F$15,CalculationsAndCharts!$A2737+$A$11,IF($C$7,8,0),1,1)</f>
        <v>74.48</v>
      </c>
      <c r="H2737" s="138"/>
      <c r="I2737" s="138"/>
      <c r="O2737" s="246">
        <f t="shared" ca="1" si="420"/>
        <v>-2.0695689860260424</v>
      </c>
      <c r="P2737" s="246">
        <f t="shared" ca="1" si="421"/>
        <v>-3.0071431281766303</v>
      </c>
      <c r="Q2737" s="246">
        <f t="shared" ca="1" si="423"/>
        <v>20.114267519215556</v>
      </c>
      <c r="R2737" s="4">
        <f t="shared" ca="1" si="424"/>
        <v>-0.14950298962186157</v>
      </c>
      <c r="S2737" s="4">
        <f t="shared" ca="1" si="422"/>
        <v>0.86717816587839947</v>
      </c>
      <c r="W2737" s="246">
        <f t="shared" ca="1" si="425"/>
        <v>-2.0695689860260424</v>
      </c>
      <c r="X2737" s="246">
        <f t="shared" ca="1" si="426"/>
        <v>-3.0071431281766303</v>
      </c>
      <c r="Y2737" s="246">
        <f t="shared" ca="1" si="427"/>
        <v>20.114267519215556</v>
      </c>
      <c r="Z2737" s="4">
        <f t="shared" ca="1" si="428"/>
        <v>-0.14950298962186157</v>
      </c>
      <c r="AA2737" s="4">
        <f t="shared" ca="1" si="429"/>
        <v>0.26642983300140372</v>
      </c>
    </row>
    <row r="2738" spans="1:27" x14ac:dyDescent="0.25">
      <c r="A2738">
        <v>2706</v>
      </c>
      <c r="B2738" s="176">
        <f ca="1">OFFSET(InputPriceData!B$15,CalculationsAndCharts!$A2738+$A$11,0,1,1)</f>
        <v>37631</v>
      </c>
      <c r="C2738" s="3">
        <f ca="1">OFFSET(InputPriceData!G$15,CalculationsAndCharts!$A2738+$A$11,IF($C$7,8,0),1,1)</f>
        <v>37768900</v>
      </c>
      <c r="D2738" s="4">
        <f ca="1">OFFSET(InputPriceData!C$15,CalculationsAndCharts!$A2738+$A$11,IF($C$7,8,0),1,1)</f>
        <v>73.61</v>
      </c>
      <c r="E2738" s="4">
        <f ca="1">OFFSET(InputPriceData!D$15,CalculationsAndCharts!$A2738+$A$11,IF($C$7,8,0),1,1)</f>
        <v>74.959999999999994</v>
      </c>
      <c r="F2738" s="4">
        <f ca="1">OFFSET(InputPriceData!E$15,CalculationsAndCharts!$A2738+$A$11,IF($C$7,8,0),1,1)</f>
        <v>73.489999999999995</v>
      </c>
      <c r="G2738" s="4">
        <f ca="1">OFFSET(InputPriceData!F$15,CalculationsAndCharts!$A2738+$A$11,IF($C$7,8,0),1,1)</f>
        <v>74.5</v>
      </c>
      <c r="H2738" s="138"/>
      <c r="I2738" s="138"/>
      <c r="O2738" s="246">
        <f t="shared" ca="1" si="420"/>
        <v>-1.9964442806163909</v>
      </c>
      <c r="P2738" s="246">
        <f t="shared" ca="1" si="421"/>
        <v>-3.3896663701602896</v>
      </c>
      <c r="Q2738" s="246">
        <f t="shared" ca="1" si="423"/>
        <v>20.296939979026796</v>
      </c>
      <c r="R2738" s="4">
        <f t="shared" ca="1" si="424"/>
        <v>-0.1670038130704872</v>
      </c>
      <c r="S2738" s="4">
        <f t="shared" ca="1" si="422"/>
        <v>0.86265640503968888</v>
      </c>
      <c r="W2738" s="246">
        <f t="shared" ca="1" si="425"/>
        <v>-1.9964442806163909</v>
      </c>
      <c r="X2738" s="246">
        <f t="shared" ca="1" si="426"/>
        <v>-3.3896663701602896</v>
      </c>
      <c r="Y2738" s="246">
        <f t="shared" ca="1" si="427"/>
        <v>20.296939979026796</v>
      </c>
      <c r="Z2738" s="4">
        <f t="shared" ca="1" si="428"/>
        <v>-0.1670038130704872</v>
      </c>
      <c r="AA2738" s="4">
        <f t="shared" ca="1" si="429"/>
        <v>0.24967484755746877</v>
      </c>
    </row>
    <row r="2739" spans="1:27" x14ac:dyDescent="0.25">
      <c r="A2739">
        <v>2707</v>
      </c>
      <c r="B2739" s="176">
        <f ca="1">OFFSET(InputPriceData!B$15,CalculationsAndCharts!$A2739+$A$11,0,1,1)</f>
        <v>37630</v>
      </c>
      <c r="C2739" s="3">
        <f ca="1">OFFSET(InputPriceData!G$15,CalculationsAndCharts!$A2739+$A$11,IF($C$7,8,0),1,1)</f>
        <v>34804900</v>
      </c>
      <c r="D2739" s="4">
        <f ca="1">OFFSET(InputPriceData!C$15,CalculationsAndCharts!$A2739+$A$11,IF($C$7,8,0),1,1)</f>
        <v>73.510000000000005</v>
      </c>
      <c r="E2739" s="4">
        <f ca="1">OFFSET(InputPriceData!D$15,CalculationsAndCharts!$A2739+$A$11,IF($C$7,8,0),1,1)</f>
        <v>74.599999999999994</v>
      </c>
      <c r="F2739" s="4">
        <f ca="1">OFFSET(InputPriceData!E$15,CalculationsAndCharts!$A2739+$A$11,IF($C$7,8,0),1,1)</f>
        <v>73.180000000000007</v>
      </c>
      <c r="G2739" s="4">
        <f ca="1">OFFSET(InputPriceData!F$15,CalculationsAndCharts!$A2739+$A$11,IF($C$7,8,0),1,1)</f>
        <v>74.3</v>
      </c>
      <c r="H2739" s="138"/>
      <c r="I2739" s="138"/>
      <c r="O2739" s="246">
        <f t="shared" ca="1" si="420"/>
        <v>-2.14251125995556</v>
      </c>
      <c r="P2739" s="246">
        <f t="shared" ca="1" si="421"/>
        <v>-3.8189763608083833</v>
      </c>
      <c r="Q2739" s="246">
        <f t="shared" ca="1" si="423"/>
        <v>20.481271421823205</v>
      </c>
      <c r="R2739" s="4">
        <f t="shared" ca="1" si="424"/>
        <v>-0.18646187935086819</v>
      </c>
      <c r="S2739" s="4">
        <f t="shared" ca="1" si="422"/>
        <v>0.85742799195897168</v>
      </c>
      <c r="W2739" s="246">
        <f t="shared" ca="1" si="425"/>
        <v>-2.14251125995556</v>
      </c>
      <c r="X2739" s="246">
        <f t="shared" ca="1" si="426"/>
        <v>-3.8189763608083833</v>
      </c>
      <c r="Y2739" s="246">
        <f t="shared" ca="1" si="427"/>
        <v>20.481271421823205</v>
      </c>
      <c r="Z2739" s="4">
        <f t="shared" ca="1" si="428"/>
        <v>-0.18646187935086819</v>
      </c>
      <c r="AA2739" s="4">
        <f t="shared" ca="1" si="429"/>
        <v>0.23074843541935822</v>
      </c>
    </row>
    <row r="2740" spans="1:27" x14ac:dyDescent="0.25">
      <c r="A2740">
        <v>2708</v>
      </c>
      <c r="B2740" s="176">
        <f ca="1">OFFSET(InputPriceData!B$15,CalculationsAndCharts!$A2740+$A$11,0,1,1)</f>
        <v>37629</v>
      </c>
      <c r="C2740" s="3">
        <f ca="1">OFFSET(InputPriceData!G$15,CalculationsAndCharts!$A2740+$A$11,IF($C$7,8,0),1,1)</f>
        <v>38702200</v>
      </c>
      <c r="D2740" s="4">
        <f ca="1">OFFSET(InputPriceData!C$15,CalculationsAndCharts!$A2740+$A$11,IF($C$7,8,0),1,1)</f>
        <v>73.81</v>
      </c>
      <c r="E2740" s="4">
        <f ca="1">OFFSET(InputPriceData!D$15,CalculationsAndCharts!$A2740+$A$11,IF($C$7,8,0),1,1)</f>
        <v>73.97</v>
      </c>
      <c r="F2740" s="4">
        <f ca="1">OFFSET(InputPriceData!E$15,CalculationsAndCharts!$A2740+$A$11,IF($C$7,8,0),1,1)</f>
        <v>72.89</v>
      </c>
      <c r="G2740" s="4">
        <f ca="1">OFFSET(InputPriceData!F$15,CalculationsAndCharts!$A2740+$A$11,IF($C$7,8,0),1,1)</f>
        <v>73.16</v>
      </c>
      <c r="H2740" s="138"/>
      <c r="I2740" s="138"/>
      <c r="O2740" s="246">
        <f t="shared" ca="1" si="420"/>
        <v>-3.2809281409585758</v>
      </c>
      <c r="P2740" s="246">
        <f t="shared" ca="1" si="421"/>
        <v>-4.2728395774339569</v>
      </c>
      <c r="Q2740" s="246">
        <f t="shared" ca="1" si="423"/>
        <v>20.667276914049651</v>
      </c>
      <c r="R2740" s="4">
        <f t="shared" ca="1" si="424"/>
        <v>-0.20674419737073699</v>
      </c>
      <c r="S2740" s="4">
        <f t="shared" ca="1" si="422"/>
        <v>0.85173861785567151</v>
      </c>
      <c r="W2740" s="246">
        <f t="shared" ca="1" si="425"/>
        <v>-3.2809281409585758</v>
      </c>
      <c r="X2740" s="246">
        <f t="shared" ca="1" si="426"/>
        <v>-4.2728395774339569</v>
      </c>
      <c r="Y2740" s="246">
        <f t="shared" ca="1" si="427"/>
        <v>20.667276914049651</v>
      </c>
      <c r="Z2740" s="4">
        <f t="shared" ca="1" si="428"/>
        <v>-0.20674419737073699</v>
      </c>
      <c r="AA2740" s="4">
        <f t="shared" ca="1" si="429"/>
        <v>0.21067841887469713</v>
      </c>
    </row>
    <row r="2741" spans="1:27" x14ac:dyDescent="0.25">
      <c r="A2741">
        <v>2709</v>
      </c>
      <c r="B2741" s="176">
        <f ca="1">OFFSET(InputPriceData!B$15,CalculationsAndCharts!$A2741+$A$11,0,1,1)</f>
        <v>37628</v>
      </c>
      <c r="C2741" s="3">
        <f ca="1">OFFSET(InputPriceData!G$15,CalculationsAndCharts!$A2741+$A$11,IF($C$7,8,0),1,1)</f>
        <v>38640400</v>
      </c>
      <c r="D2741" s="4">
        <f ca="1">OFFSET(InputPriceData!C$15,CalculationsAndCharts!$A2741+$A$11,IF($C$7,8,0),1,1)</f>
        <v>74.38</v>
      </c>
      <c r="E2741" s="4">
        <f ca="1">OFFSET(InputPriceData!D$15,CalculationsAndCharts!$A2741+$A$11,IF($C$7,8,0),1,1)</f>
        <v>74.75</v>
      </c>
      <c r="F2741" s="4">
        <f ca="1">OFFSET(InputPriceData!E$15,CalculationsAndCharts!$A2741+$A$11,IF($C$7,8,0),1,1)</f>
        <v>73.819999999999993</v>
      </c>
      <c r="G2741" s="4">
        <f ca="1">OFFSET(InputPriceData!F$15,CalculationsAndCharts!$A2741+$A$11,IF($C$7,8,0),1,1)</f>
        <v>74.239999999999995</v>
      </c>
      <c r="H2741" s="138"/>
      <c r="I2741" s="138"/>
      <c r="O2741" s="246">
        <f t="shared" ca="1" si="420"/>
        <v>-2.1963579630839321</v>
      </c>
      <c r="P2741" s="246">
        <f t="shared" ca="1" si="421"/>
        <v>-4.7881974400304639</v>
      </c>
      <c r="Q2741" s="246">
        <f t="shared" ca="1" si="423"/>
        <v>20.854971658980475</v>
      </c>
      <c r="R2741" s="4">
        <f t="shared" ca="1" si="424"/>
        <v>-0.22959501064431281</v>
      </c>
      <c r="S2741" s="4">
        <f t="shared" ca="1" si="422"/>
        <v>0.84501511909195826</v>
      </c>
      <c r="W2741" s="246">
        <f t="shared" ca="1" si="425"/>
        <v>-2.1963579630839321</v>
      </c>
      <c r="X2741" s="246">
        <f t="shared" ca="1" si="426"/>
        <v>-4.7881974400304639</v>
      </c>
      <c r="Y2741" s="246">
        <f t="shared" ca="1" si="427"/>
        <v>20.854971658980475</v>
      </c>
      <c r="Z2741" s="4">
        <f t="shared" ca="1" si="428"/>
        <v>-0.22959501064431281</v>
      </c>
      <c r="AA2741" s="4">
        <f t="shared" ca="1" si="429"/>
        <v>0.1876372168782606</v>
      </c>
    </row>
    <row r="2742" spans="1:27" x14ac:dyDescent="0.25">
      <c r="A2742">
        <v>2710</v>
      </c>
      <c r="B2742" s="176">
        <f ca="1">OFFSET(InputPriceData!B$15,CalculationsAndCharts!$A2742+$A$11,0,1,1)</f>
        <v>37627</v>
      </c>
      <c r="C2742" s="3">
        <f ca="1">OFFSET(InputPriceData!G$15,CalculationsAndCharts!$A2742+$A$11,IF($C$7,8,0),1,1)</f>
        <v>40984500</v>
      </c>
      <c r="D2742" s="4">
        <f ca="1">OFFSET(InputPriceData!C$15,CalculationsAndCharts!$A2742+$A$11,IF($C$7,8,0),1,1)</f>
        <v>73.040000000000006</v>
      </c>
      <c r="E2742" s="4">
        <f ca="1">OFFSET(InputPriceData!D$15,CalculationsAndCharts!$A2742+$A$11,IF($C$7,8,0),1,1)</f>
        <v>74.84</v>
      </c>
      <c r="F2742" s="4">
        <f ca="1">OFFSET(InputPriceData!E$15,CalculationsAndCharts!$A2742+$A$11,IF($C$7,8,0),1,1)</f>
        <v>72.989999999999995</v>
      </c>
      <c r="G2742" s="4">
        <f ca="1">OFFSET(InputPriceData!F$15,CalculationsAndCharts!$A2742+$A$11,IF($C$7,8,0),1,1)</f>
        <v>74.42</v>
      </c>
      <c r="H2742" s="138"/>
      <c r="I2742" s="138"/>
      <c r="O2742" s="246">
        <f t="shared" ca="1" si="420"/>
        <v>-1.9478099851991004</v>
      </c>
      <c r="P2742" s="246">
        <f t="shared" ca="1" si="421"/>
        <v>-5.3392642069559786</v>
      </c>
      <c r="Q2742" s="246">
        <f t="shared" ca="1" si="423"/>
        <v>21.044370997962133</v>
      </c>
      <c r="R2742" s="4">
        <f t="shared" ca="1" si="424"/>
        <v>-0.25371460175611876</v>
      </c>
      <c r="S2742" s="4">
        <f t="shared" ca="1" si="422"/>
        <v>0.83752952000919467</v>
      </c>
      <c r="W2742" s="246">
        <f t="shared" ca="1" si="425"/>
        <v>-1.9478099851991004</v>
      </c>
      <c r="X2742" s="246">
        <f t="shared" ca="1" si="426"/>
        <v>-5.3392642069559786</v>
      </c>
      <c r="Y2742" s="246">
        <f t="shared" ca="1" si="427"/>
        <v>21.044370997962133</v>
      </c>
      <c r="Z2742" s="4">
        <f t="shared" ca="1" si="428"/>
        <v>-0.25371460175611876</v>
      </c>
      <c r="AA2742" s="4">
        <f t="shared" ca="1" si="429"/>
        <v>0.16280811685621671</v>
      </c>
    </row>
    <row r="2743" spans="1:27" x14ac:dyDescent="0.25">
      <c r="A2743">
        <v>2711</v>
      </c>
      <c r="B2743" s="176">
        <f ca="1">OFFSET(InputPriceData!B$15,CalculationsAndCharts!$A2743+$A$11,0,1,1)</f>
        <v>37624</v>
      </c>
      <c r="C2743" s="3">
        <f ca="1">OFFSET(InputPriceData!G$15,CalculationsAndCharts!$A2743+$A$11,IF($C$7,8,0),1,1)</f>
        <v>32222600</v>
      </c>
      <c r="D2743" s="4">
        <f ca="1">OFFSET(InputPriceData!C$15,CalculationsAndCharts!$A2743+$A$11,IF($C$7,8,0),1,1)</f>
        <v>72.78</v>
      </c>
      <c r="E2743" s="4">
        <f ca="1">OFFSET(InputPriceData!D$15,CalculationsAndCharts!$A2743+$A$11,IF($C$7,8,0),1,1)</f>
        <v>73.150000000000006</v>
      </c>
      <c r="F2743" s="4">
        <f ca="1">OFFSET(InputPriceData!E$15,CalculationsAndCharts!$A2743+$A$11,IF($C$7,8,0),1,1)</f>
        <v>72.45</v>
      </c>
      <c r="G2743" s="4">
        <f ca="1">OFFSET(InputPriceData!F$15,CalculationsAndCharts!$A2743+$A$11,IF($C$7,8,0),1,1)</f>
        <v>73.13</v>
      </c>
      <c r="H2743" s="138"/>
      <c r="I2743" s="138"/>
      <c r="O2743" s="246">
        <f t="shared" ca="1" si="420"/>
        <v>-3.2096936148706439</v>
      </c>
      <c r="P2743" s="246">
        <f t="shared" ca="1" si="421"/>
        <v>-5.7959919493698981</v>
      </c>
      <c r="Q2743" s="246">
        <f t="shared" ca="1" si="423"/>
        <v>21.235490411667136</v>
      </c>
      <c r="R2743" s="4">
        <f t="shared" ca="1" si="424"/>
        <v>-0.27293892615663268</v>
      </c>
      <c r="S2743" s="4">
        <f t="shared" ca="1" si="422"/>
        <v>0.83125465029655021</v>
      </c>
      <c r="W2743" s="246">
        <f t="shared" ca="1" si="425"/>
        <v>-3.2096936148706439</v>
      </c>
      <c r="X2743" s="246">
        <f t="shared" ca="1" si="426"/>
        <v>-5.7959919493698981</v>
      </c>
      <c r="Y2743" s="246">
        <f t="shared" ca="1" si="427"/>
        <v>21.235490411667136</v>
      </c>
      <c r="Z2743" s="4">
        <f t="shared" ca="1" si="428"/>
        <v>-0.27293892615663268</v>
      </c>
      <c r="AA2743" s="4">
        <f t="shared" ca="1" si="429"/>
        <v>0.14263312683213797</v>
      </c>
    </row>
    <row r="2744" spans="1:27" x14ac:dyDescent="0.25">
      <c r="A2744">
        <v>2712</v>
      </c>
      <c r="B2744" s="176">
        <f ca="1">OFFSET(InputPriceData!B$15,CalculationsAndCharts!$A2744+$A$11,0,1,1)</f>
        <v>37623</v>
      </c>
      <c r="C2744" s="3">
        <f ca="1">OFFSET(InputPriceData!G$15,CalculationsAndCharts!$A2744+$A$11,IF($C$7,8,0),1,1)</f>
        <v>44516300</v>
      </c>
      <c r="D2744" s="4">
        <f ca="1">OFFSET(InputPriceData!C$15,CalculationsAndCharts!$A2744+$A$11,IF($C$7,8,0),1,1)</f>
        <v>71.13</v>
      </c>
      <c r="E2744" s="4">
        <f ca="1">OFFSET(InputPriceData!D$15,CalculationsAndCharts!$A2744+$A$11,IF($C$7,8,0),1,1)</f>
        <v>73.09</v>
      </c>
      <c r="F2744" s="4">
        <f ca="1">OFFSET(InputPriceData!E$15,CalculationsAndCharts!$A2744+$A$11,IF($C$7,8,0),1,1)</f>
        <v>70.88</v>
      </c>
      <c r="G2744" s="4">
        <f ca="1">OFFSET(InputPriceData!F$15,CalculationsAndCharts!$A2744+$A$11,IF($C$7,8,0),1,1)</f>
        <v>72.91</v>
      </c>
      <c r="H2744" s="138"/>
      <c r="I2744" s="138"/>
      <c r="O2744" s="246">
        <f t="shared" ca="1" si="420"/>
        <v>-3.4630608146403778</v>
      </c>
      <c r="P2744" s="246">
        <f t="shared" ca="1" si="421"/>
        <v>-6.1117721569444043</v>
      </c>
      <c r="Q2744" s="246">
        <f t="shared" ca="1" si="423"/>
        <v>21.428345521359372</v>
      </c>
      <c r="R2744" s="4">
        <f t="shared" ca="1" si="424"/>
        <v>-0.28521904086586175</v>
      </c>
      <c r="S2744" s="4">
        <f t="shared" ca="1" si="422"/>
        <v>0.82709348981961139</v>
      </c>
      <c r="W2744" s="246">
        <f t="shared" ca="1" si="425"/>
        <v>-3.4630608146403778</v>
      </c>
      <c r="X2744" s="246">
        <f t="shared" ca="1" si="426"/>
        <v>-6.1117721569444043</v>
      </c>
      <c r="Y2744" s="246">
        <f t="shared" ca="1" si="427"/>
        <v>21.428345521359372</v>
      </c>
      <c r="Z2744" s="4">
        <f t="shared" ca="1" si="428"/>
        <v>-0.28521904086586175</v>
      </c>
      <c r="AA2744" s="4">
        <f t="shared" ca="1" si="429"/>
        <v>0.12956242767570514</v>
      </c>
    </row>
    <row r="2745" spans="1:27" x14ac:dyDescent="0.25">
      <c r="A2745">
        <v>2713</v>
      </c>
      <c r="B2745" s="176">
        <f ca="1">OFFSET(InputPriceData!B$15,CalculationsAndCharts!$A2745+$A$11,0,1,1)</f>
        <v>37621</v>
      </c>
      <c r="C2745" s="3">
        <f ca="1">OFFSET(InputPriceData!G$15,CalculationsAndCharts!$A2745+$A$11,IF($C$7,8,0),1,1)</f>
        <v>34036600</v>
      </c>
      <c r="D2745" s="4">
        <f ca="1">OFFSET(InputPriceData!C$15,CalculationsAndCharts!$A2745+$A$11,IF($C$7,8,0),1,1)</f>
        <v>70.44</v>
      </c>
      <c r="E2745" s="4">
        <f ca="1">OFFSET(InputPriceData!D$15,CalculationsAndCharts!$A2745+$A$11,IF($C$7,8,0),1,1)</f>
        <v>70.790000000000006</v>
      </c>
      <c r="F2745" s="4">
        <f ca="1">OFFSET(InputPriceData!E$15,CalculationsAndCharts!$A2745+$A$11,IF($C$7,8,0),1,1)</f>
        <v>69.73</v>
      </c>
      <c r="G2745" s="4">
        <f ca="1">OFFSET(InputPriceData!F$15,CalculationsAndCharts!$A2745+$A$11,IF($C$7,8,0),1,1)</f>
        <v>70.63</v>
      </c>
      <c r="H2745" s="138"/>
      <c r="I2745" s="138"/>
      <c r="O2745" s="246">
        <f t="shared" ca="1" si="420"/>
        <v>-5.8874937396539249</v>
      </c>
      <c r="P2745" s="246">
        <f t="shared" ca="1" si="421"/>
        <v>-6.2622144849441224</v>
      </c>
      <c r="Q2745" s="246">
        <f t="shared" ca="1" si="423"/>
        <v>21.622952090170909</v>
      </c>
      <c r="R2745" s="4">
        <f t="shared" ca="1" si="424"/>
        <v>-0.28960959904224742</v>
      </c>
      <c r="S2745" s="4">
        <f t="shared" ca="1" si="422"/>
        <v>0.82557554265691102</v>
      </c>
      <c r="W2745" s="246">
        <f t="shared" ca="1" si="425"/>
        <v>-5.8874937396539249</v>
      </c>
      <c r="X2745" s="246">
        <f t="shared" ca="1" si="426"/>
        <v>-6.2622144849441224</v>
      </c>
      <c r="Y2745" s="246">
        <f t="shared" ca="1" si="427"/>
        <v>21.622952090170909</v>
      </c>
      <c r="Z2745" s="4">
        <f t="shared" ca="1" si="428"/>
        <v>-0.28960959904224742</v>
      </c>
      <c r="AA2745" s="4">
        <f t="shared" ca="1" si="429"/>
        <v>0.12485396347848883</v>
      </c>
    </row>
    <row r="2746" spans="1:27" x14ac:dyDescent="0.25">
      <c r="A2746">
        <v>2714</v>
      </c>
      <c r="B2746" s="176">
        <f ca="1">OFFSET(InputPriceData!B$15,CalculationsAndCharts!$A2746+$A$11,0,1,1)</f>
        <v>37620</v>
      </c>
      <c r="C2746" s="3">
        <f ca="1">OFFSET(InputPriceData!G$15,CalculationsAndCharts!$A2746+$A$11,IF($C$7,8,0),1,1)</f>
        <v>29968000</v>
      </c>
      <c r="D2746" s="4">
        <f ca="1">OFFSET(InputPriceData!C$15,CalculationsAndCharts!$A2746+$A$11,IF($C$7,8,0),1,1)</f>
        <v>70.28</v>
      </c>
      <c r="E2746" s="4">
        <f ca="1">OFFSET(InputPriceData!D$15,CalculationsAndCharts!$A2746+$A$11,IF($C$7,8,0),1,1)</f>
        <v>70.83</v>
      </c>
      <c r="F2746" s="4">
        <f ca="1">OFFSET(InputPriceData!E$15,CalculationsAndCharts!$A2746+$A$11,IF($C$7,8,0),1,1)</f>
        <v>69.83</v>
      </c>
      <c r="G2746" s="4">
        <f ca="1">OFFSET(InputPriceData!F$15,CalculationsAndCharts!$A2746+$A$11,IF($C$7,8,0),1,1)</f>
        <v>70.540000000000006</v>
      </c>
      <c r="H2746" s="138"/>
      <c r="I2746" s="138"/>
      <c r="O2746" s="246">
        <f t="shared" ca="1" si="420"/>
        <v>-6.2344618807701089</v>
      </c>
      <c r="P2746" s="246">
        <f t="shared" ca="1" si="421"/>
        <v>-6.301274954908008</v>
      </c>
      <c r="Q2746" s="246">
        <f t="shared" ca="1" si="423"/>
        <v>21.819326024390424</v>
      </c>
      <c r="R2746" s="4">
        <f t="shared" ca="1" si="424"/>
        <v>-0.28879329030897732</v>
      </c>
      <c r="S2746" s="4">
        <f t="shared" ca="1" si="422"/>
        <v>0.82585899167417931</v>
      </c>
      <c r="W2746" s="246">
        <f t="shared" ca="1" si="425"/>
        <v>-6.2344618807701089</v>
      </c>
      <c r="X2746" s="246">
        <f t="shared" ca="1" si="426"/>
        <v>-6.301274954908008</v>
      </c>
      <c r="Y2746" s="246">
        <f t="shared" ca="1" si="427"/>
        <v>21.819326024390424</v>
      </c>
      <c r="Z2746" s="4">
        <f t="shared" ca="1" si="428"/>
        <v>-0.28879329030897732</v>
      </c>
      <c r="AA2746" s="4">
        <f t="shared" ca="1" si="429"/>
        <v>0.12573079351156849</v>
      </c>
    </row>
    <row r="2747" spans="1:27" x14ac:dyDescent="0.25">
      <c r="A2747">
        <v>2715</v>
      </c>
      <c r="B2747" s="176">
        <f ca="1">OFFSET(InputPriceData!B$15,CalculationsAndCharts!$A2747+$A$11,0,1,1)</f>
        <v>37617</v>
      </c>
      <c r="C2747" s="3">
        <f ca="1">OFFSET(InputPriceData!G$15,CalculationsAndCharts!$A2747+$A$11,IF($C$7,8,0),1,1)</f>
        <v>22205700</v>
      </c>
      <c r="D2747" s="4">
        <f ca="1">OFFSET(InputPriceData!C$15,CalculationsAndCharts!$A2747+$A$11,IF($C$7,8,0),1,1)</f>
        <v>71.209999999999994</v>
      </c>
      <c r="E2747" s="4">
        <f ca="1">OFFSET(InputPriceData!D$15,CalculationsAndCharts!$A2747+$A$11,IF($C$7,8,0),1,1)</f>
        <v>71.48</v>
      </c>
      <c r="F2747" s="4">
        <f ca="1">OFFSET(InputPriceData!E$15,CalculationsAndCharts!$A2747+$A$11,IF($C$7,8,0),1,1)</f>
        <v>69.95</v>
      </c>
      <c r="G2747" s="4">
        <f ca="1">OFFSET(InputPriceData!F$15,CalculationsAndCharts!$A2747+$A$11,IF($C$7,8,0),1,1)</f>
        <v>69.95</v>
      </c>
      <c r="H2747" s="138"/>
      <c r="I2747" s="138"/>
      <c r="O2747" s="246">
        <f t="shared" ca="1" si="420"/>
        <v>-7.1237833470218872</v>
      </c>
      <c r="P2747" s="246">
        <f t="shared" ca="1" si="421"/>
        <v>-6.3325748693101813</v>
      </c>
      <c r="Q2747" s="246">
        <f t="shared" ca="1" si="423"/>
        <v>22.017483374763295</v>
      </c>
      <c r="R2747" s="4">
        <f t="shared" ca="1" si="424"/>
        <v>-0.28761574433927606</v>
      </c>
      <c r="S2747" s="4">
        <f t="shared" ca="1" si="422"/>
        <v>0.82626688405238213</v>
      </c>
      <c r="W2747" s="246">
        <f t="shared" ca="1" si="425"/>
        <v>-7.1237833470218872</v>
      </c>
      <c r="X2747" s="246">
        <f t="shared" ca="1" si="426"/>
        <v>-6.3325748693101813</v>
      </c>
      <c r="Y2747" s="246">
        <f t="shared" ca="1" si="427"/>
        <v>22.017483374763295</v>
      </c>
      <c r="Z2747" s="4">
        <f t="shared" ca="1" si="428"/>
        <v>-0.28761574433927606</v>
      </c>
      <c r="AA2747" s="4">
        <f t="shared" ca="1" si="429"/>
        <v>0.12699450307193658</v>
      </c>
    </row>
    <row r="2748" spans="1:27" x14ac:dyDescent="0.25">
      <c r="A2748">
        <v>2716</v>
      </c>
      <c r="B2748" s="176">
        <f ca="1">OFFSET(InputPriceData!B$15,CalculationsAndCharts!$A2748+$A$11,0,1,1)</f>
        <v>37616</v>
      </c>
      <c r="C2748" s="3">
        <f ca="1">OFFSET(InputPriceData!G$15,CalculationsAndCharts!$A2748+$A$11,IF($C$7,8,0),1,1)</f>
        <v>17485600</v>
      </c>
      <c r="D2748" s="4">
        <f ca="1">OFFSET(InputPriceData!C$15,CalculationsAndCharts!$A2748+$A$11,IF($C$7,8,0),1,1)</f>
        <v>71.81</v>
      </c>
      <c r="E2748" s="4">
        <f ca="1">OFFSET(InputPriceData!D$15,CalculationsAndCharts!$A2748+$A$11,IF($C$7,8,0),1,1)</f>
        <v>72.540000000000006</v>
      </c>
      <c r="F2748" s="4">
        <f ca="1">OFFSET(InputPriceData!E$15,CalculationsAndCharts!$A2748+$A$11,IF($C$7,8,0),1,1)</f>
        <v>71.12</v>
      </c>
      <c r="G2748" s="4">
        <f ca="1">OFFSET(InputPriceData!F$15,CalculationsAndCharts!$A2748+$A$11,IF($C$7,8,0),1,1)</f>
        <v>71.56</v>
      </c>
      <c r="H2748" s="138"/>
      <c r="I2748" s="138"/>
      <c r="O2748" s="246">
        <f t="shared" ca="1" si="420"/>
        <v>-5.7799510415063038</v>
      </c>
      <c r="P2748" s="246">
        <f t="shared" ca="1" si="421"/>
        <v>-6.4240768570826754</v>
      </c>
      <c r="Q2748" s="246">
        <f t="shared" ca="1" si="423"/>
        <v>22.217440337803527</v>
      </c>
      <c r="R2748" s="4">
        <f t="shared" ca="1" si="424"/>
        <v>-0.2891456783233462</v>
      </c>
      <c r="S2748" s="4">
        <f t="shared" ca="1" si="422"/>
        <v>0.8257367001227911</v>
      </c>
      <c r="W2748" s="246">
        <f t="shared" ca="1" si="425"/>
        <v>-5.7799510415063038</v>
      </c>
      <c r="X2748" s="246">
        <f t="shared" ca="1" si="426"/>
        <v>-6.4240768570826754</v>
      </c>
      <c r="Y2748" s="246">
        <f t="shared" ca="1" si="427"/>
        <v>22.217440337803527</v>
      </c>
      <c r="Z2748" s="4">
        <f t="shared" ca="1" si="428"/>
        <v>-0.2891456783233462</v>
      </c>
      <c r="AA2748" s="4">
        <f t="shared" ca="1" si="429"/>
        <v>0.12535235880284598</v>
      </c>
    </row>
    <row r="2749" spans="1:27" x14ac:dyDescent="0.25">
      <c r="A2749">
        <v>2717</v>
      </c>
      <c r="B2749" s="176">
        <f ca="1">OFFSET(InputPriceData!B$15,CalculationsAndCharts!$A2749+$A$11,0,1,1)</f>
        <v>37614</v>
      </c>
      <c r="C2749" s="3">
        <f ca="1">OFFSET(InputPriceData!G$15,CalculationsAndCharts!$A2749+$A$11,IF($C$7,8,0),1,1)</f>
        <v>10937000</v>
      </c>
      <c r="D2749" s="4">
        <f ca="1">OFFSET(InputPriceData!C$15,CalculationsAndCharts!$A2749+$A$11,IF($C$7,8,0),1,1)</f>
        <v>71.72</v>
      </c>
      <c r="E2749" s="4">
        <f ca="1">OFFSET(InputPriceData!D$15,CalculationsAndCharts!$A2749+$A$11,IF($C$7,8,0),1,1)</f>
        <v>71.94</v>
      </c>
      <c r="F2749" s="4">
        <f ca="1">OFFSET(InputPriceData!E$15,CalculationsAndCharts!$A2749+$A$11,IF($C$7,8,0),1,1)</f>
        <v>71.45</v>
      </c>
      <c r="G2749" s="4">
        <f ca="1">OFFSET(InputPriceData!F$15,CalculationsAndCharts!$A2749+$A$11,IF($C$7,8,0),1,1)</f>
        <v>71.53</v>
      </c>
      <c r="H2749" s="138"/>
      <c r="I2749" s="138"/>
      <c r="O2749" s="246">
        <f t="shared" ca="1" si="420"/>
        <v>-6.0146522068044872</v>
      </c>
      <c r="P2749" s="246">
        <f t="shared" ca="1" si="421"/>
        <v>-6.5701775396127413</v>
      </c>
      <c r="Q2749" s="246">
        <f t="shared" ca="1" si="423"/>
        <v>22.419213257117587</v>
      </c>
      <c r="R2749" s="4">
        <f t="shared" ca="1" si="424"/>
        <v>-0.29306012946403731</v>
      </c>
      <c r="S2749" s="4">
        <f t="shared" ca="1" si="422"/>
        <v>0.8243711566375086</v>
      </c>
      <c r="W2749" s="246">
        <f t="shared" ca="1" si="425"/>
        <v>-6.0146522068044872</v>
      </c>
      <c r="X2749" s="246">
        <f t="shared" ca="1" si="426"/>
        <v>-6.5701775396127413</v>
      </c>
      <c r="Y2749" s="246">
        <f t="shared" ca="1" si="427"/>
        <v>22.419213257117587</v>
      </c>
      <c r="Z2749" s="4">
        <f t="shared" ca="1" si="428"/>
        <v>-0.29306012946403731</v>
      </c>
      <c r="AA2749" s="4">
        <f t="shared" ca="1" si="429"/>
        <v>0.12114044424553352</v>
      </c>
    </row>
    <row r="2750" spans="1:27" x14ac:dyDescent="0.25">
      <c r="A2750">
        <v>2718</v>
      </c>
      <c r="B2750" s="176">
        <f ca="1">OFFSET(InputPriceData!B$15,CalculationsAndCharts!$A2750+$A$11,0,1,1)</f>
        <v>37613</v>
      </c>
      <c r="C2750" s="3">
        <f ca="1">OFFSET(InputPriceData!G$15,CalculationsAndCharts!$A2750+$A$11,IF($C$7,8,0),1,1)</f>
        <v>22599300</v>
      </c>
      <c r="D2750" s="4">
        <f ca="1">OFFSET(InputPriceData!C$15,CalculationsAndCharts!$A2750+$A$11,IF($C$7,8,0),1,1)</f>
        <v>71.73</v>
      </c>
      <c r="E2750" s="4">
        <f ca="1">OFFSET(InputPriceData!D$15,CalculationsAndCharts!$A2750+$A$11,IF($C$7,8,0),1,1)</f>
        <v>72.430000000000007</v>
      </c>
      <c r="F2750" s="4">
        <f ca="1">OFFSET(InputPriceData!E$15,CalculationsAndCharts!$A2750+$A$11,IF($C$7,8,0),1,1)</f>
        <v>71.5</v>
      </c>
      <c r="G2750" s="4">
        <f ca="1">OFFSET(InputPriceData!F$15,CalculationsAndCharts!$A2750+$A$11,IF($C$7,8,0),1,1)</f>
        <v>72.069999999999993</v>
      </c>
      <c r="H2750" s="138"/>
      <c r="I2750" s="138"/>
      <c r="O2750" s="246">
        <f t="shared" ca="1" si="420"/>
        <v>-5.662554317794565</v>
      </c>
      <c r="P2750" s="246">
        <f t="shared" ca="1" si="421"/>
        <v>-6.715086183394515</v>
      </c>
      <c r="Q2750" s="246">
        <f t="shared" ca="1" si="423"/>
        <v>22.622818624740248</v>
      </c>
      <c r="R2750" s="4">
        <f t="shared" ca="1" si="424"/>
        <v>-0.29682800780849283</v>
      </c>
      <c r="S2750" s="4">
        <f t="shared" ca="1" si="422"/>
        <v>0.82304434381212954</v>
      </c>
      <c r="W2750" s="246">
        <f t="shared" ca="1" si="425"/>
        <v>-5.662554317794565</v>
      </c>
      <c r="X2750" s="246">
        <f t="shared" ca="1" si="426"/>
        <v>-6.715086183394515</v>
      </c>
      <c r="Y2750" s="246">
        <f t="shared" ca="1" si="427"/>
        <v>22.622818624740248</v>
      </c>
      <c r="Z2750" s="4">
        <f t="shared" ca="1" si="428"/>
        <v>-0.29682800780849283</v>
      </c>
      <c r="AA2750" s="4">
        <f t="shared" ca="1" si="429"/>
        <v>0.11707210394509582</v>
      </c>
    </row>
    <row r="2751" spans="1:27" x14ac:dyDescent="0.25">
      <c r="A2751">
        <v>2719</v>
      </c>
      <c r="B2751" s="176">
        <f ca="1">OFFSET(InputPriceData!B$15,CalculationsAndCharts!$A2751+$A$11,0,1,1)</f>
        <v>37610</v>
      </c>
      <c r="C2751" s="3">
        <f ca="1">OFFSET(InputPriceData!G$15,CalculationsAndCharts!$A2751+$A$11,IF($C$7,8,0),1,1)</f>
        <v>31176900</v>
      </c>
      <c r="D2751" s="4">
        <f ca="1">OFFSET(InputPriceData!C$15,CalculationsAndCharts!$A2751+$A$11,IF($C$7,8,0),1,1)</f>
        <v>71.41</v>
      </c>
      <c r="E2751" s="4">
        <f ca="1">OFFSET(InputPriceData!D$15,CalculationsAndCharts!$A2751+$A$11,IF($C$7,8,0),1,1)</f>
        <v>72.06</v>
      </c>
      <c r="F2751" s="4">
        <f ca="1">OFFSET(InputPriceData!E$15,CalculationsAndCharts!$A2751+$A$11,IF($C$7,8,0),1,1)</f>
        <v>71.33</v>
      </c>
      <c r="G2751" s="4">
        <f ca="1">OFFSET(InputPriceData!F$15,CalculationsAndCharts!$A2751+$A$11,IF($C$7,8,0),1,1)</f>
        <v>72.040000000000006</v>
      </c>
      <c r="H2751" s="138"/>
      <c r="I2751" s="138"/>
      <c r="O2751" s="246">
        <f t="shared" ca="1" si="420"/>
        <v>-5.8622345668843403</v>
      </c>
      <c r="P2751" s="246">
        <f t="shared" ca="1" si="421"/>
        <v>-6.8330504716268461</v>
      </c>
      <c r="Q2751" s="246">
        <f t="shared" ca="1" si="423"/>
        <v>22.828273082482593</v>
      </c>
      <c r="R2751" s="4">
        <f t="shared" ca="1" si="424"/>
        <v>-0.29932402012792753</v>
      </c>
      <c r="S2751" s="4">
        <f t="shared" ca="1" si="422"/>
        <v>0.82215862117871441</v>
      </c>
      <c r="W2751" s="246">
        <f t="shared" ca="1" si="425"/>
        <v>-5.8622345668843403</v>
      </c>
      <c r="X2751" s="246">
        <f t="shared" ca="1" si="426"/>
        <v>-6.8330504716268461</v>
      </c>
      <c r="Y2751" s="246">
        <f t="shared" ca="1" si="427"/>
        <v>22.828273082482593</v>
      </c>
      <c r="Z2751" s="4">
        <f t="shared" ca="1" si="428"/>
        <v>-0.29932402012792753</v>
      </c>
      <c r="AA2751" s="4">
        <f t="shared" ca="1" si="429"/>
        <v>0.11436938103664504</v>
      </c>
    </row>
    <row r="2752" spans="1:27" x14ac:dyDescent="0.25">
      <c r="A2752">
        <v>2720</v>
      </c>
      <c r="B2752" s="176">
        <f ca="1">OFFSET(InputPriceData!B$15,CalculationsAndCharts!$A2752+$A$11,0,1,1)</f>
        <v>37609</v>
      </c>
      <c r="C2752" s="3">
        <f ca="1">OFFSET(InputPriceData!G$15,CalculationsAndCharts!$A2752+$A$11,IF($C$7,8,0),1,1)</f>
        <v>39264200</v>
      </c>
      <c r="D2752" s="4">
        <f ca="1">OFFSET(InputPriceData!C$15,CalculationsAndCharts!$A2752+$A$11,IF($C$7,8,0),1,1)</f>
        <v>71.180000000000007</v>
      </c>
      <c r="E2752" s="4">
        <f ca="1">OFFSET(InputPriceData!D$15,CalculationsAndCharts!$A2752+$A$11,IF($C$7,8,0),1,1)</f>
        <v>72.260000000000005</v>
      </c>
      <c r="F2752" s="4">
        <f ca="1">OFFSET(InputPriceData!E$15,CalculationsAndCharts!$A2752+$A$11,IF($C$7,8,0),1,1)</f>
        <v>70.58</v>
      </c>
      <c r="G2752" s="4">
        <f ca="1">OFFSET(InputPriceData!F$15,CalculationsAndCharts!$A2752+$A$11,IF($C$7,8,0),1,1)</f>
        <v>71.03</v>
      </c>
      <c r="H2752" s="138"/>
      <c r="I2752" s="138"/>
      <c r="O2752" s="246">
        <f t="shared" ca="1" si="420"/>
        <v>-7.0934057941398283</v>
      </c>
      <c r="P2752" s="246">
        <f t="shared" ca="1" si="421"/>
        <v>-6.8850777806815397</v>
      </c>
      <c r="Q2752" s="246">
        <f t="shared" ca="1" si="423"/>
        <v>23.035593423292223</v>
      </c>
      <c r="R2752" s="4">
        <f t="shared" ca="1" si="424"/>
        <v>-0.29888866564730032</v>
      </c>
      <c r="S2752" s="4">
        <f t="shared" ca="1" si="422"/>
        <v>0.82231350086947297</v>
      </c>
      <c r="W2752" s="246">
        <f t="shared" ca="1" si="425"/>
        <v>-7.0934057941398283</v>
      </c>
      <c r="X2752" s="246">
        <f t="shared" ca="1" si="426"/>
        <v>-6.8850777806815397</v>
      </c>
      <c r="Y2752" s="246">
        <f t="shared" ca="1" si="427"/>
        <v>23.035593423292223</v>
      </c>
      <c r="Z2752" s="4">
        <f t="shared" ca="1" si="428"/>
        <v>-0.29888866564730032</v>
      </c>
      <c r="AA2752" s="4">
        <f t="shared" ca="1" si="429"/>
        <v>0.11484123130740499</v>
      </c>
    </row>
    <row r="2753" spans="1:27" x14ac:dyDescent="0.25">
      <c r="A2753">
        <v>2721</v>
      </c>
      <c r="B2753" s="176">
        <f ca="1">OFFSET(InputPriceData!B$15,CalculationsAndCharts!$A2753+$A$11,0,1,1)</f>
        <v>37608</v>
      </c>
      <c r="C2753" s="3">
        <f ca="1">OFFSET(InputPriceData!G$15,CalculationsAndCharts!$A2753+$A$11,IF($C$7,8,0),1,1)</f>
        <v>35612600</v>
      </c>
      <c r="D2753" s="4">
        <f ca="1">OFFSET(InputPriceData!C$15,CalculationsAndCharts!$A2753+$A$11,IF($C$7,8,0),1,1)</f>
        <v>71.95</v>
      </c>
      <c r="E2753" s="4">
        <f ca="1">OFFSET(InputPriceData!D$15,CalculationsAndCharts!$A2753+$A$11,IF($C$7,8,0),1,1)</f>
        <v>72.02</v>
      </c>
      <c r="F2753" s="4">
        <f ca="1">OFFSET(InputPriceData!E$15,CalculationsAndCharts!$A2753+$A$11,IF($C$7,8,0),1,1)</f>
        <v>71.17</v>
      </c>
      <c r="G2753" s="4">
        <f ca="1">OFFSET(InputPriceData!F$15,CalculationsAndCharts!$A2753+$A$11,IF($C$7,8,0),1,1)</f>
        <v>71.540000000000006</v>
      </c>
      <c r="H2753" s="138"/>
      <c r="I2753" s="138"/>
      <c r="O2753" s="246">
        <f t="shared" ca="1" si="420"/>
        <v>-6.8345077004463537</v>
      </c>
      <c r="P2753" s="246">
        <f t="shared" ca="1" si="421"/>
        <v>-6.916026001739473</v>
      </c>
      <c r="Q2753" s="246">
        <f t="shared" ca="1" si="423"/>
        <v>23.244796592625857</v>
      </c>
      <c r="R2753" s="4">
        <f t="shared" ca="1" si="424"/>
        <v>-0.29753007191009373</v>
      </c>
      <c r="S2753" s="4">
        <f t="shared" ca="1" si="422"/>
        <v>0.82279576213871275</v>
      </c>
      <c r="W2753" s="246">
        <f t="shared" ca="1" si="425"/>
        <v>-6.8345077004463537</v>
      </c>
      <c r="X2753" s="246">
        <f t="shared" ca="1" si="426"/>
        <v>-6.916026001739473</v>
      </c>
      <c r="Y2753" s="246">
        <f t="shared" ca="1" si="427"/>
        <v>23.244796592625857</v>
      </c>
      <c r="Z2753" s="4">
        <f t="shared" ca="1" si="428"/>
        <v>-0.29753007191009373</v>
      </c>
      <c r="AA2753" s="4">
        <f t="shared" ca="1" si="429"/>
        <v>0.11631251666938015</v>
      </c>
    </row>
    <row r="2754" spans="1:27" x14ac:dyDescent="0.25">
      <c r="A2754">
        <v>2722</v>
      </c>
      <c r="B2754" s="176">
        <f ca="1">OFFSET(InputPriceData!B$15,CalculationsAndCharts!$A2754+$A$11,0,1,1)</f>
        <v>37607</v>
      </c>
      <c r="C2754" s="3">
        <f ca="1">OFFSET(InputPriceData!G$15,CalculationsAndCharts!$A2754+$A$11,IF($C$7,8,0),1,1)</f>
        <v>32353900</v>
      </c>
      <c r="D2754" s="4">
        <f ca="1">OFFSET(InputPriceData!C$15,CalculationsAndCharts!$A2754+$A$11,IF($C$7,8,0),1,1)</f>
        <v>72.790000000000006</v>
      </c>
      <c r="E2754" s="4">
        <f ca="1">OFFSET(InputPriceData!D$15,CalculationsAndCharts!$A2754+$A$11,IF($C$7,8,0),1,1)</f>
        <v>73.09</v>
      </c>
      <c r="F2754" s="4">
        <f ca="1">OFFSET(InputPriceData!E$15,CalculationsAndCharts!$A2754+$A$11,IF($C$7,8,0),1,1)</f>
        <v>72.290000000000006</v>
      </c>
      <c r="G2754" s="4">
        <f ca="1">OFFSET(InputPriceData!F$15,CalculationsAndCharts!$A2754+$A$11,IF($C$7,8,0),1,1)</f>
        <v>72.38</v>
      </c>
      <c r="H2754" s="138"/>
      <c r="I2754" s="138"/>
      <c r="O2754" s="246">
        <f t="shared" ca="1" si="420"/>
        <v>-6.1922707276998201</v>
      </c>
      <c r="P2754" s="246">
        <f t="shared" ca="1" si="421"/>
        <v>-6.9701881458408872</v>
      </c>
      <c r="Q2754" s="246">
        <f t="shared" ca="1" si="423"/>
        <v>23.455899689834368</v>
      </c>
      <c r="R2754" s="4">
        <f t="shared" ca="1" si="424"/>
        <v>-0.29716140664012647</v>
      </c>
      <c r="S2754" s="4">
        <f t="shared" ca="1" si="422"/>
        <v>0.82292634988311608</v>
      </c>
      <c r="W2754" s="246">
        <f t="shared" ca="1" si="425"/>
        <v>-6.1922707276998201</v>
      </c>
      <c r="X2754" s="246">
        <f t="shared" ca="1" si="426"/>
        <v>-6.9701881458408872</v>
      </c>
      <c r="Y2754" s="246">
        <f t="shared" ca="1" si="427"/>
        <v>23.455899689834368</v>
      </c>
      <c r="Z2754" s="4">
        <f t="shared" ca="1" si="428"/>
        <v>-0.29716140664012647</v>
      </c>
      <c r="AA2754" s="4">
        <f t="shared" ca="1" si="429"/>
        <v>0.11671144866204118</v>
      </c>
    </row>
    <row r="2755" spans="1:27" x14ac:dyDescent="0.25">
      <c r="A2755">
        <v>2723</v>
      </c>
      <c r="B2755" s="176">
        <f ca="1">OFFSET(InputPriceData!B$15,CalculationsAndCharts!$A2755+$A$11,0,1,1)</f>
        <v>37606</v>
      </c>
      <c r="C2755" s="3">
        <f ca="1">OFFSET(InputPriceData!G$15,CalculationsAndCharts!$A2755+$A$11,IF($C$7,8,0),1,1)</f>
        <v>37098400</v>
      </c>
      <c r="D2755" s="4">
        <f ca="1">OFFSET(InputPriceData!C$15,CalculationsAndCharts!$A2755+$A$11,IF($C$7,8,0),1,1)</f>
        <v>71.55</v>
      </c>
      <c r="E2755" s="4">
        <f ca="1">OFFSET(InputPriceData!D$15,CalculationsAndCharts!$A2755+$A$11,IF($C$7,8,0),1,1)</f>
        <v>73.12</v>
      </c>
      <c r="F2755" s="4">
        <f ca="1">OFFSET(InputPriceData!E$15,CalculationsAndCharts!$A2755+$A$11,IF($C$7,8,0),1,1)</f>
        <v>71.42</v>
      </c>
      <c r="G2755" s="4">
        <f ca="1">OFFSET(InputPriceData!F$15,CalculationsAndCharts!$A2755+$A$11,IF($C$7,8,0),1,1)</f>
        <v>73.010000000000005</v>
      </c>
      <c r="H2755" s="138"/>
      <c r="I2755" s="138"/>
      <c r="O2755" s="246">
        <f t="shared" ca="1" si="420"/>
        <v>-5.6972081787827937</v>
      </c>
      <c r="P2755" s="246">
        <f t="shared" ca="1" si="421"/>
        <v>-6.9983613635550004</v>
      </c>
      <c r="Q2755" s="246">
        <f t="shared" ca="1" si="423"/>
        <v>23.668919969560413</v>
      </c>
      <c r="R2755" s="4">
        <f t="shared" ca="1" si="424"/>
        <v>-0.29567725830140512</v>
      </c>
      <c r="S2755" s="4">
        <f t="shared" ca="1" si="422"/>
        <v>0.82345086690328584</v>
      </c>
      <c r="W2755" s="246">
        <f t="shared" ca="1" si="425"/>
        <v>-5.6972081787827937</v>
      </c>
      <c r="X2755" s="246">
        <f t="shared" ca="1" si="426"/>
        <v>-6.9983613635550004</v>
      </c>
      <c r="Y2755" s="246">
        <f t="shared" ca="1" si="427"/>
        <v>23.668919969560413</v>
      </c>
      <c r="Z2755" s="4">
        <f t="shared" ca="1" si="428"/>
        <v>-0.29567725830140512</v>
      </c>
      <c r="AA2755" s="4">
        <f t="shared" ca="1" si="429"/>
        <v>0.11831609288098899</v>
      </c>
    </row>
    <row r="2756" spans="1:27" x14ac:dyDescent="0.25">
      <c r="A2756">
        <v>2724</v>
      </c>
      <c r="B2756" s="176">
        <f ca="1">OFFSET(InputPriceData!B$15,CalculationsAndCharts!$A2756+$A$11,0,1,1)</f>
        <v>37603</v>
      </c>
      <c r="C2756" s="3">
        <f ca="1">OFFSET(InputPriceData!G$15,CalculationsAndCharts!$A2756+$A$11,IF($C$7,8,0),1,1)</f>
        <v>36862200</v>
      </c>
      <c r="D2756" s="4">
        <f ca="1">OFFSET(InputPriceData!C$15,CalculationsAndCharts!$A2756+$A$11,IF($C$7,8,0),1,1)</f>
        <v>71.62</v>
      </c>
      <c r="E2756" s="4">
        <f ca="1">OFFSET(InputPriceData!D$15,CalculationsAndCharts!$A2756+$A$11,IF($C$7,8,0),1,1)</f>
        <v>72.08</v>
      </c>
      <c r="F2756" s="4">
        <f ca="1">OFFSET(InputPriceData!E$15,CalculationsAndCharts!$A2756+$A$11,IF($C$7,8,0),1,1)</f>
        <v>71.11</v>
      </c>
      <c r="G2756" s="4">
        <f ca="1">OFFSET(InputPriceData!F$15,CalculationsAndCharts!$A2756+$A$11,IF($C$7,8,0),1,1)</f>
        <v>71.17</v>
      </c>
      <c r="H2756" s="138"/>
      <c r="I2756" s="138"/>
      <c r="O2756" s="246">
        <f t="shared" ca="1" si="420"/>
        <v>-7.7278792628508155</v>
      </c>
      <c r="P2756" s="246">
        <f t="shared" ca="1" si="421"/>
        <v>-6.9124784298177486</v>
      </c>
      <c r="Q2756" s="246">
        <f t="shared" ca="1" si="423"/>
        <v>23.883874843148753</v>
      </c>
      <c r="R2756" s="4">
        <f t="shared" ca="1" si="424"/>
        <v>-0.28942030869001301</v>
      </c>
      <c r="S2756" s="4">
        <f t="shared" ca="1" si="422"/>
        <v>0.82564132059694506</v>
      </c>
      <c r="W2756" s="246">
        <f t="shared" ca="1" si="425"/>
        <v>-7.7278792628508155</v>
      </c>
      <c r="X2756" s="246">
        <f t="shared" ca="1" si="426"/>
        <v>-6.9124784298177486</v>
      </c>
      <c r="Y2756" s="246">
        <f t="shared" ca="1" si="427"/>
        <v>23.883874843148753</v>
      </c>
      <c r="Z2756" s="4">
        <f t="shared" ca="1" si="428"/>
        <v>-0.28942030869001301</v>
      </c>
      <c r="AA2756" s="4">
        <f t="shared" ca="1" si="429"/>
        <v>0.12505734552873959</v>
      </c>
    </row>
    <row r="2757" spans="1:27" x14ac:dyDescent="0.25">
      <c r="A2757">
        <v>2725</v>
      </c>
      <c r="B2757" s="176">
        <f ca="1">OFFSET(InputPriceData!B$15,CalculationsAndCharts!$A2757+$A$11,0,1,1)</f>
        <v>37602</v>
      </c>
      <c r="C2757" s="3">
        <f ca="1">OFFSET(InputPriceData!G$15,CalculationsAndCharts!$A2757+$A$11,IF($C$7,8,0),1,1)</f>
        <v>34465600</v>
      </c>
      <c r="D2757" s="4">
        <f ca="1">OFFSET(InputPriceData!C$15,CalculationsAndCharts!$A2757+$A$11,IF($C$7,8,0),1,1)</f>
        <v>72.650000000000006</v>
      </c>
      <c r="E2757" s="4">
        <f ca="1">OFFSET(InputPriceData!D$15,CalculationsAndCharts!$A2757+$A$11,IF($C$7,8,0),1,1)</f>
        <v>72.88</v>
      </c>
      <c r="F2757" s="4">
        <f ca="1">OFFSET(InputPriceData!E$15,CalculationsAndCharts!$A2757+$A$11,IF($C$7,8,0),1,1)</f>
        <v>71.86</v>
      </c>
      <c r="G2757" s="4">
        <f ca="1">OFFSET(InputPriceData!F$15,CalculationsAndCharts!$A2757+$A$11,IF($C$7,8,0),1,1)</f>
        <v>72.31</v>
      </c>
      <c r="H2757" s="138"/>
      <c r="I2757" s="138"/>
      <c r="O2757" s="246">
        <f t="shared" ca="1" si="420"/>
        <v>-6.8143841282312474</v>
      </c>
      <c r="P2757" s="246">
        <f t="shared" ca="1" si="421"/>
        <v>-6.7539301475618005</v>
      </c>
      <c r="Q2757" s="246">
        <f t="shared" ca="1" si="423"/>
        <v>24.100781880069377</v>
      </c>
      <c r="R2757" s="4">
        <f t="shared" ca="1" si="424"/>
        <v>-0.28023697244225498</v>
      </c>
      <c r="S2757" s="4">
        <f t="shared" ca="1" si="422"/>
        <v>0.82879650975600183</v>
      </c>
      <c r="W2757" s="246">
        <f t="shared" ca="1" si="425"/>
        <v>-6.8143841282312474</v>
      </c>
      <c r="X2757" s="246">
        <f t="shared" ca="1" si="426"/>
        <v>-6.7539301475618005</v>
      </c>
      <c r="Y2757" s="246">
        <f t="shared" ca="1" si="427"/>
        <v>24.100781880069377</v>
      </c>
      <c r="Z2757" s="4">
        <f t="shared" ca="1" si="428"/>
        <v>-0.28023697244225498</v>
      </c>
      <c r="AA2757" s="4">
        <f t="shared" ca="1" si="429"/>
        <v>0.13488267223901845</v>
      </c>
    </row>
    <row r="2758" spans="1:27" x14ac:dyDescent="0.25">
      <c r="A2758">
        <v>2726</v>
      </c>
      <c r="B2758" s="176">
        <f ca="1">OFFSET(InputPriceData!B$15,CalculationsAndCharts!$A2758+$A$11,0,1,1)</f>
        <v>37601</v>
      </c>
      <c r="C2758" s="3">
        <f ca="1">OFFSET(InputPriceData!G$15,CalculationsAndCharts!$A2758+$A$11,IF($C$7,8,0),1,1)</f>
        <v>39201000</v>
      </c>
      <c r="D2758" s="4">
        <f ca="1">OFFSET(InputPriceData!C$15,CalculationsAndCharts!$A2758+$A$11,IF($C$7,8,0),1,1)</f>
        <v>72.03</v>
      </c>
      <c r="E2758" s="4">
        <f ca="1">OFFSET(InputPriceData!D$15,CalculationsAndCharts!$A2758+$A$11,IF($C$7,8,0),1,1)</f>
        <v>72.989999999999995</v>
      </c>
      <c r="F2758" s="4">
        <f ca="1">OFFSET(InputPriceData!E$15,CalculationsAndCharts!$A2758+$A$11,IF($C$7,8,0),1,1)</f>
        <v>71.83</v>
      </c>
      <c r="G2758" s="4">
        <f ca="1">OFFSET(InputPriceData!F$15,CalculationsAndCharts!$A2758+$A$11,IF($C$7,8,0),1,1)</f>
        <v>72.319999999999993</v>
      </c>
      <c r="H2758" s="138"/>
      <c r="I2758" s="138"/>
      <c r="O2758" s="246">
        <f t="shared" ca="1" si="420"/>
        <v>-6.9838461815102448</v>
      </c>
      <c r="P2758" s="246">
        <f t="shared" ca="1" si="421"/>
        <v>-6.5704322327321716</v>
      </c>
      <c r="Q2758" s="246">
        <f t="shared" ca="1" si="423"/>
        <v>24.319658809353559</v>
      </c>
      <c r="R2758" s="4">
        <f t="shared" ca="1" si="424"/>
        <v>-0.2701695893120476</v>
      </c>
      <c r="S2758" s="4">
        <f t="shared" ca="1" si="422"/>
        <v>0.8321762563631302</v>
      </c>
      <c r="W2758" s="246">
        <f t="shared" ca="1" si="425"/>
        <v>-6.9838461815102448</v>
      </c>
      <c r="X2758" s="246">
        <f t="shared" ca="1" si="426"/>
        <v>-6.5704322327321716</v>
      </c>
      <c r="Y2758" s="246">
        <f t="shared" ca="1" si="427"/>
        <v>24.319658809353559</v>
      </c>
      <c r="Z2758" s="4">
        <f t="shared" ca="1" si="428"/>
        <v>-0.2701695893120476</v>
      </c>
      <c r="AA2758" s="4">
        <f t="shared" ca="1" si="429"/>
        <v>0.1455608575271615</v>
      </c>
    </row>
    <row r="2759" spans="1:27" x14ac:dyDescent="0.25">
      <c r="A2759">
        <v>2727</v>
      </c>
      <c r="B2759" s="176">
        <f ca="1">OFFSET(InputPriceData!B$15,CalculationsAndCharts!$A2759+$A$11,0,1,1)</f>
        <v>37600</v>
      </c>
      <c r="C2759" s="3">
        <f ca="1">OFFSET(InputPriceData!G$15,CalculationsAndCharts!$A2759+$A$11,IF($C$7,8,0),1,1)</f>
        <v>33319900</v>
      </c>
      <c r="D2759" s="4">
        <f ca="1">OFFSET(InputPriceData!C$15,CalculationsAndCharts!$A2759+$A$11,IF($C$7,8,0),1,1)</f>
        <v>71.72</v>
      </c>
      <c r="E2759" s="4">
        <f ca="1">OFFSET(InputPriceData!D$15,CalculationsAndCharts!$A2759+$A$11,IF($C$7,8,0),1,1)</f>
        <v>72.58</v>
      </c>
      <c r="F2759" s="4">
        <f ca="1">OFFSET(InputPriceData!E$15,CalculationsAndCharts!$A2759+$A$11,IF($C$7,8,0),1,1)</f>
        <v>71.510000000000005</v>
      </c>
      <c r="G2759" s="4">
        <f ca="1">OFFSET(InputPriceData!F$15,CalculationsAndCharts!$A2759+$A$11,IF($C$7,8,0),1,1)</f>
        <v>72.260000000000005</v>
      </c>
      <c r="H2759" s="138"/>
      <c r="I2759" s="138"/>
      <c r="O2759" s="246">
        <f t="shared" ca="1" si="420"/>
        <v>-7.227855826090817</v>
      </c>
      <c r="P2759" s="246">
        <f t="shared" ca="1" si="421"/>
        <v>-6.3248043270669161</v>
      </c>
      <c r="Q2759" s="246">
        <f t="shared" ca="1" si="423"/>
        <v>24.540523521042946</v>
      </c>
      <c r="R2759" s="4">
        <f t="shared" ca="1" si="424"/>
        <v>-0.25772898942614403</v>
      </c>
      <c r="S2759" s="4">
        <f t="shared" ca="1" si="422"/>
        <v>0.83624256714463641</v>
      </c>
      <c r="W2759" s="246">
        <f t="shared" ca="1" si="425"/>
        <v>-7.227855826090817</v>
      </c>
      <c r="X2759" s="246">
        <f t="shared" ca="1" si="426"/>
        <v>-6.3248043270669161</v>
      </c>
      <c r="Y2759" s="246">
        <f t="shared" ca="1" si="427"/>
        <v>24.540523521042946</v>
      </c>
      <c r="Z2759" s="4">
        <f t="shared" ca="1" si="428"/>
        <v>-0.25772898942614403</v>
      </c>
      <c r="AA2759" s="4">
        <f t="shared" ca="1" si="429"/>
        <v>0.15862379023649456</v>
      </c>
    </row>
    <row r="2760" spans="1:27" x14ac:dyDescent="0.25">
      <c r="A2760">
        <v>2728</v>
      </c>
      <c r="B2760" s="176">
        <f ca="1">OFFSET(InputPriceData!B$15,CalculationsAndCharts!$A2760+$A$11,0,1,1)</f>
        <v>37599</v>
      </c>
      <c r="C2760" s="3">
        <f ca="1">OFFSET(InputPriceData!G$15,CalculationsAndCharts!$A2760+$A$11,IF($C$7,8,0),1,1)</f>
        <v>36789600</v>
      </c>
      <c r="D2760" s="4">
        <f ca="1">OFFSET(InputPriceData!C$15,CalculationsAndCharts!$A2760+$A$11,IF($C$7,8,0),1,1)</f>
        <v>72.55</v>
      </c>
      <c r="E2760" s="4">
        <f ca="1">OFFSET(InputPriceData!D$15,CalculationsAndCharts!$A2760+$A$11,IF($C$7,8,0),1,1)</f>
        <v>72.86</v>
      </c>
      <c r="F2760" s="4">
        <f ca="1">OFFSET(InputPriceData!E$15,CalculationsAndCharts!$A2760+$A$11,IF($C$7,8,0),1,1)</f>
        <v>71.28</v>
      </c>
      <c r="G2760" s="4">
        <f ca="1">OFFSET(InputPriceData!F$15,CalculationsAndCharts!$A2760+$A$11,IF($C$7,8,0),1,1)</f>
        <v>71.3</v>
      </c>
      <c r="H2760" s="138"/>
      <c r="I2760" s="138"/>
      <c r="O2760" s="246">
        <f t="shared" ca="1" si="420"/>
        <v>-8.420980545109682</v>
      </c>
      <c r="P2760" s="246">
        <f t="shared" ca="1" si="421"/>
        <v>-6.0380327000575962</v>
      </c>
      <c r="Q2760" s="246">
        <f t="shared" ca="1" si="423"/>
        <v>24.763394067651813</v>
      </c>
      <c r="R2760" s="4">
        <f t="shared" ca="1" si="424"/>
        <v>-0.24382896316886629</v>
      </c>
      <c r="S2760" s="4">
        <f t="shared" ca="1" si="422"/>
        <v>0.84064791549349704</v>
      </c>
      <c r="W2760" s="246">
        <f t="shared" ca="1" si="425"/>
        <v>-8.420980545109682</v>
      </c>
      <c r="X2760" s="246">
        <f t="shared" ca="1" si="426"/>
        <v>-6.0380327000575962</v>
      </c>
      <c r="Y2760" s="246">
        <f t="shared" ca="1" si="427"/>
        <v>24.763394067651813</v>
      </c>
      <c r="Z2760" s="4">
        <f t="shared" ca="1" si="428"/>
        <v>-0.24382896316886629</v>
      </c>
      <c r="AA2760" s="4">
        <f t="shared" ca="1" si="429"/>
        <v>0.17304875636831268</v>
      </c>
    </row>
    <row r="2761" spans="1:27" x14ac:dyDescent="0.25">
      <c r="A2761">
        <v>2729</v>
      </c>
      <c r="B2761" s="176">
        <f ca="1">OFFSET(InputPriceData!B$15,CalculationsAndCharts!$A2761+$A$11,0,1,1)</f>
        <v>37596</v>
      </c>
      <c r="C2761" s="3">
        <f ca="1">OFFSET(InputPriceData!G$15,CalculationsAndCharts!$A2761+$A$11,IF($C$7,8,0),1,1)</f>
        <v>49824100</v>
      </c>
      <c r="D2761" s="4">
        <f ca="1">OFFSET(InputPriceData!C$15,CalculationsAndCharts!$A2761+$A$11,IF($C$7,8,0),1,1)</f>
        <v>71.8</v>
      </c>
      <c r="E2761" s="4">
        <f ca="1">OFFSET(InputPriceData!D$15,CalculationsAndCharts!$A2761+$A$11,IF($C$7,8,0),1,1)</f>
        <v>73.430000000000007</v>
      </c>
      <c r="F2761" s="4">
        <f ca="1">OFFSET(InputPriceData!E$15,CalculationsAndCharts!$A2761+$A$11,IF($C$7,8,0),1,1)</f>
        <v>71.69</v>
      </c>
      <c r="G2761" s="4">
        <f ca="1">OFFSET(InputPriceData!F$15,CalculationsAndCharts!$A2761+$A$11,IF($C$7,8,0),1,1)</f>
        <v>73.319999999999993</v>
      </c>
      <c r="H2761" s="138"/>
      <c r="I2761" s="138"/>
      <c r="O2761" s="246">
        <f t="shared" ca="1" si="420"/>
        <v>-6.5906644697895622</v>
      </c>
      <c r="P2761" s="246">
        <f t="shared" ca="1" si="421"/>
        <v>-5.8109706515723136</v>
      </c>
      <c r="Q2761" s="246">
        <f t="shared" ca="1" si="423"/>
        <v>24.988288665642596</v>
      </c>
      <c r="R2761" s="4">
        <f t="shared" ca="1" si="424"/>
        <v>-0.23254776384755196</v>
      </c>
      <c r="S2761" s="4">
        <f t="shared" ca="1" si="422"/>
        <v>0.84412080020732594</v>
      </c>
      <c r="W2761" s="246">
        <f t="shared" ca="1" si="425"/>
        <v>-6.5906644697895622</v>
      </c>
      <c r="X2761" s="246">
        <f t="shared" ca="1" si="426"/>
        <v>-5.8109706515723136</v>
      </c>
      <c r="Y2761" s="246">
        <f t="shared" ca="1" si="427"/>
        <v>24.988288665642596</v>
      </c>
      <c r="Z2761" s="4">
        <f t="shared" ca="1" si="428"/>
        <v>-0.23254776384755196</v>
      </c>
      <c r="AA2761" s="4">
        <f t="shared" ca="1" si="429"/>
        <v>0.18462597963760341</v>
      </c>
    </row>
    <row r="2762" spans="1:27" x14ac:dyDescent="0.25">
      <c r="A2762">
        <v>2730</v>
      </c>
      <c r="B2762" s="176">
        <f ca="1">OFFSET(InputPriceData!B$15,CalculationsAndCharts!$A2762+$A$11,0,1,1)</f>
        <v>37595</v>
      </c>
      <c r="C2762" s="3">
        <f ca="1">OFFSET(InputPriceData!G$15,CalculationsAndCharts!$A2762+$A$11,IF($C$7,8,0),1,1)</f>
        <v>36724900</v>
      </c>
      <c r="D2762" s="4">
        <f ca="1">OFFSET(InputPriceData!C$15,CalculationsAndCharts!$A2762+$A$11,IF($C$7,8,0),1,1)</f>
        <v>73.88</v>
      </c>
      <c r="E2762" s="4">
        <f ca="1">OFFSET(InputPriceData!D$15,CalculationsAndCharts!$A2762+$A$11,IF($C$7,8,0),1,1)</f>
        <v>73.930000000000007</v>
      </c>
      <c r="F2762" s="4">
        <f ca="1">OFFSET(InputPriceData!E$15,CalculationsAndCharts!$A2762+$A$11,IF($C$7,8,0),1,1)</f>
        <v>72.58</v>
      </c>
      <c r="G2762" s="4">
        <f ca="1">OFFSET(InputPriceData!F$15,CalculationsAndCharts!$A2762+$A$11,IF($C$7,8,0),1,1)</f>
        <v>72.84</v>
      </c>
      <c r="H2762" s="138"/>
      <c r="I2762" s="138"/>
      <c r="O2762" s="246">
        <f t="shared" ca="1" si="420"/>
        <v>-7.1915143521445</v>
      </c>
      <c r="P2762" s="246">
        <f t="shared" ca="1" si="421"/>
        <v>-5.6657347347177396</v>
      </c>
      <c r="Q2762" s="246">
        <f t="shared" ca="1" si="423"/>
        <v>25.215225696914828</v>
      </c>
      <c r="R2762" s="4">
        <f t="shared" ca="1" si="424"/>
        <v>-0.22469498400765703</v>
      </c>
      <c r="S2762" s="4">
        <f t="shared" ca="1" si="422"/>
        <v>0.84648607320587088</v>
      </c>
      <c r="W2762" s="246">
        <f t="shared" ca="1" si="425"/>
        <v>-7.1915143521445</v>
      </c>
      <c r="X2762" s="246">
        <f t="shared" ca="1" si="426"/>
        <v>-5.6657347347177396</v>
      </c>
      <c r="Y2762" s="246">
        <f t="shared" ca="1" si="427"/>
        <v>25.215225696914828</v>
      </c>
      <c r="Z2762" s="4">
        <f t="shared" ca="1" si="428"/>
        <v>-0.22469498400765703</v>
      </c>
      <c r="AA2762" s="4">
        <f t="shared" ca="1" si="429"/>
        <v>0.19261704997811702</v>
      </c>
    </row>
    <row r="2763" spans="1:27" x14ac:dyDescent="0.25">
      <c r="A2763">
        <v>2731</v>
      </c>
      <c r="B2763" s="176">
        <f ca="1">OFFSET(InputPriceData!B$15,CalculationsAndCharts!$A2763+$A$11,0,1,1)</f>
        <v>37594</v>
      </c>
      <c r="C2763" s="3">
        <f ca="1">OFFSET(InputPriceData!G$15,CalculationsAndCharts!$A2763+$A$11,IF($C$7,8,0),1,1)</f>
        <v>64040800</v>
      </c>
      <c r="D2763" s="4">
        <f ca="1">OFFSET(InputPriceData!C$15,CalculationsAndCharts!$A2763+$A$11,IF($C$7,8,0),1,1)</f>
        <v>73.11</v>
      </c>
      <c r="E2763" s="4">
        <f ca="1">OFFSET(InputPriceData!D$15,CalculationsAndCharts!$A2763+$A$11,IF($C$7,8,0),1,1)</f>
        <v>74.2</v>
      </c>
      <c r="F2763" s="4">
        <f ca="1">OFFSET(InputPriceData!E$15,CalculationsAndCharts!$A2763+$A$11,IF($C$7,8,0),1,1)</f>
        <v>72.84</v>
      </c>
      <c r="G2763" s="4">
        <f ca="1">OFFSET(InputPriceData!F$15,CalculationsAndCharts!$A2763+$A$11,IF($C$7,8,0),1,1)</f>
        <v>73.650000000000006</v>
      </c>
      <c r="H2763" s="138"/>
      <c r="I2763" s="138"/>
      <c r="O2763" s="246">
        <f t="shared" ca="1" si="420"/>
        <v>-6.484078447241103</v>
      </c>
      <c r="P2763" s="246">
        <f t="shared" ca="1" si="421"/>
        <v>-5.5902432910357858</v>
      </c>
      <c r="Q2763" s="246">
        <f t="shared" ca="1" si="423"/>
        <v>25.444223710307597</v>
      </c>
      <c r="R2763" s="4">
        <f t="shared" ca="1" si="424"/>
        <v>-0.21970579077919156</v>
      </c>
      <c r="S2763" s="4">
        <f t="shared" ca="1" si="422"/>
        <v>0.84796717884556738</v>
      </c>
      <c r="W2763" s="246">
        <f t="shared" ca="1" si="425"/>
        <v>-6.484078447241103</v>
      </c>
      <c r="X2763" s="246">
        <f t="shared" ca="1" si="426"/>
        <v>-5.5902432910357858</v>
      </c>
      <c r="Y2763" s="246">
        <f t="shared" ca="1" si="427"/>
        <v>25.444223710307597</v>
      </c>
      <c r="Z2763" s="4">
        <f t="shared" ca="1" si="428"/>
        <v>-0.21970579077919156</v>
      </c>
      <c r="AA2763" s="4">
        <f t="shared" ca="1" si="429"/>
        <v>0.19766551229634552</v>
      </c>
    </row>
    <row r="2764" spans="1:27" x14ac:dyDescent="0.25">
      <c r="A2764">
        <v>2732</v>
      </c>
      <c r="B2764" s="176">
        <f ca="1">OFFSET(InputPriceData!B$15,CalculationsAndCharts!$A2764+$A$11,0,1,1)</f>
        <v>37593</v>
      </c>
      <c r="C2764" s="3">
        <f ca="1">OFFSET(InputPriceData!G$15,CalculationsAndCharts!$A2764+$A$11,IF($C$7,8,0),1,1)</f>
        <v>34407700</v>
      </c>
      <c r="D2764" s="4">
        <f ca="1">OFFSET(InputPriceData!C$15,CalculationsAndCharts!$A2764+$A$11,IF($C$7,8,0),1,1)</f>
        <v>74.28</v>
      </c>
      <c r="E2764" s="4">
        <f ca="1">OFFSET(InputPriceData!D$15,CalculationsAndCharts!$A2764+$A$11,IF($C$7,8,0),1,1)</f>
        <v>74.400000000000006</v>
      </c>
      <c r="F2764" s="4">
        <f ca="1">OFFSET(InputPriceData!E$15,CalculationsAndCharts!$A2764+$A$11,IF($C$7,8,0),1,1)</f>
        <v>73.569999999999993</v>
      </c>
      <c r="G2764" s="4">
        <f ca="1">OFFSET(InputPriceData!F$15,CalculationsAndCharts!$A2764+$A$11,IF($C$7,8,0),1,1)</f>
        <v>73.98</v>
      </c>
      <c r="H2764" s="138"/>
      <c r="I2764" s="138"/>
      <c r="O2764" s="246">
        <f t="shared" ca="1" si="420"/>
        <v>-6.1995625839999882</v>
      </c>
      <c r="P2764" s="246">
        <f t="shared" ca="1" si="421"/>
        <v>-5.6262376290025067</v>
      </c>
      <c r="Q2764" s="246">
        <f t="shared" ca="1" si="423"/>
        <v>25.675301423115638</v>
      </c>
      <c r="R2764" s="4">
        <f t="shared" ca="1" si="424"/>
        <v>-0.219130343838424</v>
      </c>
      <c r="S2764" s="4">
        <f t="shared" ca="1" si="422"/>
        <v>0.84813694189019762</v>
      </c>
      <c r="W2764" s="246">
        <f t="shared" ca="1" si="425"/>
        <v>-6.1995625839999882</v>
      </c>
      <c r="X2764" s="246">
        <f t="shared" ca="1" si="426"/>
        <v>-5.6262376290025067</v>
      </c>
      <c r="Y2764" s="246">
        <f t="shared" ca="1" si="427"/>
        <v>25.675301423115638</v>
      </c>
      <c r="Z2764" s="4">
        <f t="shared" ca="1" si="428"/>
        <v>-0.219130343838424</v>
      </c>
      <c r="AA2764" s="4">
        <f t="shared" ca="1" si="429"/>
        <v>0.19824637465908232</v>
      </c>
    </row>
    <row r="2765" spans="1:27" x14ac:dyDescent="0.25">
      <c r="A2765">
        <v>2733</v>
      </c>
      <c r="B2765" s="176">
        <f ca="1">OFFSET(InputPriceData!B$15,CalculationsAndCharts!$A2765+$A$11,0,1,1)</f>
        <v>37592</v>
      </c>
      <c r="C2765" s="3">
        <f ca="1">OFFSET(InputPriceData!G$15,CalculationsAndCharts!$A2765+$A$11,IF($C$7,8,0),1,1)</f>
        <v>49911900</v>
      </c>
      <c r="D2765" s="4">
        <f ca="1">OFFSET(InputPriceData!C$15,CalculationsAndCharts!$A2765+$A$11,IF($C$7,8,0),1,1)</f>
        <v>76.06</v>
      </c>
      <c r="E2765" s="4">
        <f ca="1">OFFSET(InputPriceData!D$15,CalculationsAndCharts!$A2765+$A$11,IF($C$7,8,0),1,1)</f>
        <v>76.52</v>
      </c>
      <c r="F2765" s="4">
        <f ca="1">OFFSET(InputPriceData!E$15,CalculationsAndCharts!$A2765+$A$11,IF($C$7,8,0),1,1)</f>
        <v>74.27</v>
      </c>
      <c r="G2765" s="4">
        <f ca="1">OFFSET(InputPriceData!F$15,CalculationsAndCharts!$A2765+$A$11,IF($C$7,8,0),1,1)</f>
        <v>74.989999999999995</v>
      </c>
      <c r="H2765" s="138"/>
      <c r="I2765" s="138"/>
      <c r="O2765" s="246">
        <f t="shared" ca="1" si="420"/>
        <v>-5.1645535759736143</v>
      </c>
      <c r="P2765" s="246">
        <f t="shared" ca="1" si="421"/>
        <v>-5.7705269199207709</v>
      </c>
      <c r="Q2765" s="246">
        <f t="shared" ca="1" si="423"/>
        <v>25.90847772261921</v>
      </c>
      <c r="R2765" s="4">
        <f t="shared" ca="1" si="424"/>
        <v>-0.22272736290032408</v>
      </c>
      <c r="S2765" s="4">
        <f t="shared" ca="1" si="422"/>
        <v>0.84707217331312723</v>
      </c>
      <c r="W2765" s="246">
        <f t="shared" ca="1" si="425"/>
        <v>-5.1645535759736143</v>
      </c>
      <c r="X2765" s="246">
        <f t="shared" ca="1" si="426"/>
        <v>-5.7705269199207709</v>
      </c>
      <c r="Y2765" s="246">
        <f t="shared" ca="1" si="427"/>
        <v>25.90847772261921</v>
      </c>
      <c r="Z2765" s="4">
        <f t="shared" ca="1" si="428"/>
        <v>-0.22272736290032408</v>
      </c>
      <c r="AA2765" s="4">
        <f t="shared" ca="1" si="429"/>
        <v>0.19461068715673144</v>
      </c>
    </row>
    <row r="2766" spans="1:27" x14ac:dyDescent="0.25">
      <c r="A2766">
        <v>2734</v>
      </c>
      <c r="B2766" s="176">
        <f ca="1">OFFSET(InputPriceData!B$15,CalculationsAndCharts!$A2766+$A$11,0,1,1)</f>
        <v>37589</v>
      </c>
      <c r="C2766" s="3">
        <f ca="1">OFFSET(InputPriceData!G$15,CalculationsAndCharts!$A2766+$A$11,IF($C$7,8,0),1,1)</f>
        <v>19385700</v>
      </c>
      <c r="D2766" s="4">
        <f ca="1">OFFSET(InputPriceData!C$15,CalculationsAndCharts!$A2766+$A$11,IF($C$7,8,0),1,1)</f>
        <v>75.52</v>
      </c>
      <c r="E2766" s="4">
        <f ca="1">OFFSET(InputPriceData!D$15,CalculationsAndCharts!$A2766+$A$11,IF($C$7,8,0),1,1)</f>
        <v>75.64</v>
      </c>
      <c r="F2766" s="4">
        <f ca="1">OFFSET(InputPriceData!E$15,CalculationsAndCharts!$A2766+$A$11,IF($C$7,8,0),1,1)</f>
        <v>74.7</v>
      </c>
      <c r="G2766" s="4">
        <f ca="1">OFFSET(InputPriceData!F$15,CalculationsAndCharts!$A2766+$A$11,IF($C$7,8,0),1,1)</f>
        <v>74.87</v>
      </c>
      <c r="H2766" s="138"/>
      <c r="I2766" s="138"/>
      <c r="O2766" s="246">
        <f t="shared" ca="1" si="420"/>
        <v>-5.2046143546128691</v>
      </c>
      <c r="P2766" s="246">
        <f t="shared" ca="1" si="421"/>
        <v>-5.9846136646590455</v>
      </c>
      <c r="Q2766" s="246">
        <f t="shared" ca="1" si="423"/>
        <v>26.14377166762786</v>
      </c>
      <c r="R2766" s="4">
        <f t="shared" ca="1" si="424"/>
        <v>-0.22891164062870872</v>
      </c>
      <c r="S2766" s="4">
        <f t="shared" ca="1" si="422"/>
        <v>0.84522124256890718</v>
      </c>
      <c r="W2766" s="246">
        <f t="shared" ca="1" si="425"/>
        <v>-5.2046143546128691</v>
      </c>
      <c r="X2766" s="246">
        <f t="shared" ca="1" si="426"/>
        <v>-5.9846136646590455</v>
      </c>
      <c r="Y2766" s="246">
        <f t="shared" ca="1" si="427"/>
        <v>26.14377166762786</v>
      </c>
      <c r="Z2766" s="4">
        <f t="shared" ca="1" si="428"/>
        <v>-0.22891164062870872</v>
      </c>
      <c r="AA2766" s="4">
        <f t="shared" ca="1" si="429"/>
        <v>0.18833300635939804</v>
      </c>
    </row>
    <row r="2767" spans="1:27" x14ac:dyDescent="0.25">
      <c r="A2767">
        <v>2735</v>
      </c>
      <c r="B2767" s="176">
        <f ca="1">OFFSET(InputPriceData!B$15,CalculationsAndCharts!$A2767+$A$11,0,1,1)</f>
        <v>37587</v>
      </c>
      <c r="C2767" s="3">
        <f ca="1">OFFSET(InputPriceData!G$15,CalculationsAndCharts!$A2767+$A$11,IF($C$7,8,0),1,1)</f>
        <v>37764000</v>
      </c>
      <c r="D2767" s="4">
        <f ca="1">OFFSET(InputPriceData!C$15,CalculationsAndCharts!$A2767+$A$11,IF($C$7,8,0),1,1)</f>
        <v>73.709999999999994</v>
      </c>
      <c r="E2767" s="4">
        <f ca="1">OFFSET(InputPriceData!D$15,CalculationsAndCharts!$A2767+$A$11,IF($C$7,8,0),1,1)</f>
        <v>75.400000000000006</v>
      </c>
      <c r="F2767" s="4">
        <f ca="1">OFFSET(InputPriceData!E$15,CalculationsAndCharts!$A2767+$A$11,IF($C$7,8,0),1,1)</f>
        <v>73.64</v>
      </c>
      <c r="G2767" s="4">
        <f ca="1">OFFSET(InputPriceData!F$15,CalculationsAndCharts!$A2767+$A$11,IF($C$7,8,0),1,1)</f>
        <v>75.11</v>
      </c>
      <c r="H2767" s="138"/>
      <c r="I2767" s="138"/>
      <c r="O2767" s="246">
        <f t="shared" ca="1" si="420"/>
        <v>-4.8611087689000589</v>
      </c>
      <c r="P2767" s="246">
        <f t="shared" ca="1" si="421"/>
        <v>-6.2198651294919944</v>
      </c>
      <c r="Q2767" s="246">
        <f t="shared" ca="1" si="423"/>
        <v>26.381202490038202</v>
      </c>
      <c r="R2767" s="4">
        <f t="shared" ca="1" si="424"/>
        <v>-0.2357688256189488</v>
      </c>
      <c r="S2767" s="4">
        <f t="shared" ca="1" si="422"/>
        <v>0.84313833620662693</v>
      </c>
      <c r="W2767" s="246">
        <f t="shared" ca="1" si="425"/>
        <v>-4.8611087689000589</v>
      </c>
      <c r="X2767" s="246">
        <f t="shared" ca="1" si="426"/>
        <v>-6.2198651294919944</v>
      </c>
      <c r="Y2767" s="246">
        <f t="shared" ca="1" si="427"/>
        <v>26.381202490038202</v>
      </c>
      <c r="Z2767" s="4">
        <f t="shared" ca="1" si="428"/>
        <v>-0.2357688256189488</v>
      </c>
      <c r="AA2767" s="4">
        <f t="shared" ca="1" si="429"/>
        <v>0.18133216281012624</v>
      </c>
    </row>
    <row r="2768" spans="1:27" x14ac:dyDescent="0.25">
      <c r="A2768">
        <v>2736</v>
      </c>
      <c r="B2768" s="176">
        <f ca="1">OFFSET(InputPriceData!B$15,CalculationsAndCharts!$A2768+$A$11,0,1,1)</f>
        <v>37586</v>
      </c>
      <c r="C2768" s="3">
        <f ca="1">OFFSET(InputPriceData!G$15,CalculationsAndCharts!$A2768+$A$11,IF($C$7,8,0),1,1)</f>
        <v>42284700</v>
      </c>
      <c r="D2768" s="4">
        <f ca="1">OFFSET(InputPriceData!C$15,CalculationsAndCharts!$A2768+$A$11,IF($C$7,8,0),1,1)</f>
        <v>74.14</v>
      </c>
      <c r="E2768" s="4">
        <f ca="1">OFFSET(InputPriceData!D$15,CalculationsAndCharts!$A2768+$A$11,IF($C$7,8,0),1,1)</f>
        <v>74.44</v>
      </c>
      <c r="F2768" s="4">
        <f ca="1">OFFSET(InputPriceData!E$15,CalculationsAndCharts!$A2768+$A$11,IF($C$7,8,0),1,1)</f>
        <v>72.989999999999995</v>
      </c>
      <c r="G2768" s="4">
        <f ca="1">OFFSET(InputPriceData!F$15,CalculationsAndCharts!$A2768+$A$11,IF($C$7,8,0),1,1)</f>
        <v>73.05</v>
      </c>
      <c r="H2768" s="138"/>
      <c r="I2768" s="138"/>
      <c r="O2768" s="246">
        <f t="shared" ca="1" si="420"/>
        <v>-6.8813368111644877</v>
      </c>
      <c r="P2768" s="246">
        <f t="shared" ca="1" si="421"/>
        <v>-6.440440639827905</v>
      </c>
      <c r="Q2768" s="246">
        <f t="shared" ca="1" si="423"/>
        <v>26.620789596405857</v>
      </c>
      <c r="R2768" s="4">
        <f t="shared" ca="1" si="424"/>
        <v>-0.24193274269736334</v>
      </c>
      <c r="S2768" s="4">
        <f t="shared" ca="1" si="422"/>
        <v>0.84123796451790411</v>
      </c>
      <c r="W2768" s="246">
        <f t="shared" ca="1" si="425"/>
        <v>-6.8813368111644877</v>
      </c>
      <c r="X2768" s="246">
        <f t="shared" ca="1" si="426"/>
        <v>-6.440440639827905</v>
      </c>
      <c r="Y2768" s="246">
        <f t="shared" ca="1" si="427"/>
        <v>26.620789596405857</v>
      </c>
      <c r="Z2768" s="4">
        <f t="shared" ca="1" si="428"/>
        <v>-0.24193274269736334</v>
      </c>
      <c r="AA2768" s="4">
        <f t="shared" ca="1" si="429"/>
        <v>0.1750028224263957</v>
      </c>
    </row>
    <row r="2769" spans="1:27" x14ac:dyDescent="0.25">
      <c r="A2769">
        <v>2737</v>
      </c>
      <c r="B2769" s="176">
        <f ca="1">OFFSET(InputPriceData!B$15,CalculationsAndCharts!$A2769+$A$11,0,1,1)</f>
        <v>37585</v>
      </c>
      <c r="C2769" s="3">
        <f ca="1">OFFSET(InputPriceData!G$15,CalculationsAndCharts!$A2769+$A$11,IF($C$7,8,0),1,1)</f>
        <v>33846400</v>
      </c>
      <c r="D2769" s="4">
        <f ca="1">OFFSET(InputPriceData!C$15,CalculationsAndCharts!$A2769+$A$11,IF($C$7,8,0),1,1)</f>
        <v>74.430000000000007</v>
      </c>
      <c r="E2769" s="4">
        <f ca="1">OFFSET(InputPriceData!D$15,CalculationsAndCharts!$A2769+$A$11,IF($C$7,8,0),1,1)</f>
        <v>75.09</v>
      </c>
      <c r="F2769" s="4">
        <f ca="1">OFFSET(InputPriceData!E$15,CalculationsAndCharts!$A2769+$A$11,IF($C$7,8,0),1,1)</f>
        <v>73.900000000000006</v>
      </c>
      <c r="G2769" s="4">
        <f ca="1">OFFSET(InputPriceData!F$15,CalculationsAndCharts!$A2769+$A$11,IF($C$7,8,0),1,1)</f>
        <v>74.47</v>
      </c>
      <c r="H2769" s="138"/>
      <c r="I2769" s="138"/>
      <c r="O2769" s="246">
        <f t="shared" ca="1" si="420"/>
        <v>-5.4351983751350055</v>
      </c>
      <c r="P2769" s="246">
        <f t="shared" ca="1" si="421"/>
        <v>-6.7142473174413713</v>
      </c>
      <c r="Q2769" s="246">
        <f t="shared" ca="1" si="423"/>
        <v>26.862552569531641</v>
      </c>
      <c r="R2769" s="4">
        <f t="shared" ca="1" si="424"/>
        <v>-0.24994822439386805</v>
      </c>
      <c r="S2769" s="4">
        <f t="shared" ca="1" si="422"/>
        <v>0.83872605498225039</v>
      </c>
      <c r="W2769" s="246">
        <f t="shared" ca="1" si="425"/>
        <v>-5.4351983751350055</v>
      </c>
      <c r="X2769" s="246">
        <f t="shared" ca="1" si="426"/>
        <v>-6.7142473174413713</v>
      </c>
      <c r="Y2769" s="246">
        <f t="shared" ca="1" si="427"/>
        <v>26.862552569531641</v>
      </c>
      <c r="Z2769" s="4">
        <f t="shared" ca="1" si="428"/>
        <v>-0.24994822439386805</v>
      </c>
      <c r="AA2769" s="4">
        <f t="shared" ca="1" si="429"/>
        <v>0.16672035865231385</v>
      </c>
    </row>
    <row r="2770" spans="1:27" x14ac:dyDescent="0.25">
      <c r="A2770">
        <v>2738</v>
      </c>
      <c r="B2770" s="176">
        <f ca="1">OFFSET(InputPriceData!B$15,CalculationsAndCharts!$A2770+$A$11,0,1,1)</f>
        <v>37582</v>
      </c>
      <c r="C2770" s="3">
        <f ca="1">OFFSET(InputPriceData!G$15,CalculationsAndCharts!$A2770+$A$11,IF($C$7,8,0),1,1)</f>
        <v>32513800</v>
      </c>
      <c r="D2770" s="4">
        <f ca="1">OFFSET(InputPriceData!C$15,CalculationsAndCharts!$A2770+$A$11,IF($C$7,8,0),1,1)</f>
        <v>74.47</v>
      </c>
      <c r="E2770" s="4">
        <f ca="1">OFFSET(InputPriceData!D$15,CalculationsAndCharts!$A2770+$A$11,IF($C$7,8,0),1,1)</f>
        <v>75.099999999999994</v>
      </c>
      <c r="F2770" s="4">
        <f ca="1">OFFSET(InputPriceData!E$15,CalculationsAndCharts!$A2770+$A$11,IF($C$7,8,0),1,1)</f>
        <v>74.3</v>
      </c>
      <c r="G2770" s="4">
        <f ca="1">OFFSET(InputPriceData!F$15,CalculationsAndCharts!$A2770+$A$11,IF($C$7,8,0),1,1)</f>
        <v>74.42</v>
      </c>
      <c r="H2770" s="138"/>
      <c r="I2770" s="138"/>
      <c r="O2770" s="246">
        <f t="shared" ca="1" si="420"/>
        <v>-5.3809842915606305</v>
      </c>
      <c r="P2770" s="246">
        <f t="shared" ca="1" si="421"/>
        <v>-7.07268703024614</v>
      </c>
      <c r="Q2770" s="246">
        <f t="shared" ca="1" si="423"/>
        <v>27.106511170062202</v>
      </c>
      <c r="R2770" s="4">
        <f t="shared" ca="1" si="424"/>
        <v>-0.26092207093244713</v>
      </c>
      <c r="S2770" s="4">
        <f t="shared" ca="1" si="422"/>
        <v>0.83521023477744971</v>
      </c>
      <c r="W2770" s="246">
        <f t="shared" ca="1" si="425"/>
        <v>-5.3809842915606305</v>
      </c>
      <c r="X2770" s="246">
        <f t="shared" ca="1" si="426"/>
        <v>-7.07268703024614</v>
      </c>
      <c r="Y2770" s="246">
        <f t="shared" ca="1" si="427"/>
        <v>27.106511170062202</v>
      </c>
      <c r="Z2770" s="4">
        <f t="shared" ca="1" si="428"/>
        <v>-0.26092207093244713</v>
      </c>
      <c r="AA2770" s="4">
        <f t="shared" ca="1" si="429"/>
        <v>0.1552848242373043</v>
      </c>
    </row>
    <row r="2771" spans="1:27" x14ac:dyDescent="0.25">
      <c r="A2771">
        <v>2739</v>
      </c>
      <c r="B2771" s="176">
        <f ca="1">OFFSET(InputPriceData!B$15,CalculationsAndCharts!$A2771+$A$11,0,1,1)</f>
        <v>37581</v>
      </c>
      <c r="C2771" s="3">
        <f ca="1">OFFSET(InputPriceData!G$15,CalculationsAndCharts!$A2771+$A$11,IF($C$7,8,0),1,1)</f>
        <v>55128200</v>
      </c>
      <c r="D2771" s="4">
        <f ca="1">OFFSET(InputPriceData!C$15,CalculationsAndCharts!$A2771+$A$11,IF($C$7,8,0),1,1)</f>
        <v>73.77</v>
      </c>
      <c r="E2771" s="4">
        <f ca="1">OFFSET(InputPriceData!D$15,CalculationsAndCharts!$A2771+$A$11,IF($C$7,8,0),1,1)</f>
        <v>75.040000000000006</v>
      </c>
      <c r="F2771" s="4">
        <f ca="1">OFFSET(InputPriceData!E$15,CalculationsAndCharts!$A2771+$A$11,IF($C$7,8,0),1,1)</f>
        <v>73.64</v>
      </c>
      <c r="G2771" s="4">
        <f ca="1">OFFSET(InputPriceData!F$15,CalculationsAndCharts!$A2771+$A$11,IF($C$7,8,0),1,1)</f>
        <v>74.959999999999994</v>
      </c>
      <c r="H2771" s="138"/>
      <c r="I2771" s="138"/>
      <c r="O2771" s="246">
        <f t="shared" ca="1" si="420"/>
        <v>-4.6935079142219482</v>
      </c>
      <c r="P2771" s="246">
        <f t="shared" ca="1" si="421"/>
        <v>-7.4265045707097359</v>
      </c>
      <c r="Q2771" s="246">
        <f t="shared" ca="1" si="423"/>
        <v>27.352685338105147</v>
      </c>
      <c r="R2771" s="4">
        <f t="shared" ca="1" si="424"/>
        <v>-0.27150915820187643</v>
      </c>
      <c r="S2771" s="4">
        <f t="shared" ca="1" si="422"/>
        <v>0.83173122112659392</v>
      </c>
      <c r="W2771" s="246">
        <f t="shared" ca="1" si="425"/>
        <v>-4.6935079142219482</v>
      </c>
      <c r="X2771" s="246">
        <f t="shared" ca="1" si="426"/>
        <v>-7.4265045707097359</v>
      </c>
      <c r="Y2771" s="246">
        <f t="shared" ca="1" si="427"/>
        <v>27.352685338105147</v>
      </c>
      <c r="Z2771" s="4">
        <f t="shared" ca="1" si="428"/>
        <v>-0.27150915820187643</v>
      </c>
      <c r="AA2771" s="4">
        <f t="shared" ca="1" si="429"/>
        <v>0.14414557981136569</v>
      </c>
    </row>
    <row r="2772" spans="1:27" x14ac:dyDescent="0.25">
      <c r="A2772">
        <v>2740</v>
      </c>
      <c r="B2772" s="176">
        <f ca="1">OFFSET(InputPriceData!B$15,CalculationsAndCharts!$A2772+$A$11,0,1,1)</f>
        <v>37580</v>
      </c>
      <c r="C2772" s="3">
        <f ca="1">OFFSET(InputPriceData!G$15,CalculationsAndCharts!$A2772+$A$11,IF($C$7,8,0),1,1)</f>
        <v>36688400</v>
      </c>
      <c r="D2772" s="4">
        <f ca="1">OFFSET(InputPriceData!C$15,CalculationsAndCharts!$A2772+$A$11,IF($C$7,8,0),1,1)</f>
        <v>71.69</v>
      </c>
      <c r="E2772" s="4">
        <f ca="1">OFFSET(InputPriceData!D$15,CalculationsAndCharts!$A2772+$A$11,IF($C$7,8,0),1,1)</f>
        <v>73.63</v>
      </c>
      <c r="F2772" s="4">
        <f ca="1">OFFSET(InputPriceData!E$15,CalculationsAndCharts!$A2772+$A$11,IF($C$7,8,0),1,1)</f>
        <v>71.66</v>
      </c>
      <c r="G2772" s="4">
        <f ca="1">OFFSET(InputPriceData!F$15,CalculationsAndCharts!$A2772+$A$11,IF($C$7,8,0),1,1)</f>
        <v>73.59</v>
      </c>
      <c r="H2772" s="138"/>
      <c r="I2772" s="138"/>
      <c r="O2772" s="246">
        <f t="shared" ca="1" si="420"/>
        <v>-5.9302192967490228</v>
      </c>
      <c r="P2772" s="246">
        <f t="shared" ca="1" si="421"/>
        <v>-7.6838319490041105</v>
      </c>
      <c r="Q2772" s="246">
        <f t="shared" ca="1" si="423"/>
        <v>27.601095194858878</v>
      </c>
      <c r="R2772" s="4">
        <f t="shared" ca="1" si="424"/>
        <v>-0.27838866156424619</v>
      </c>
      <c r="S2772" s="4">
        <f t="shared" ca="1" si="422"/>
        <v>0.8294231352889021</v>
      </c>
      <c r="W2772" s="246">
        <f t="shared" ca="1" si="425"/>
        <v>-5.9302192967490228</v>
      </c>
      <c r="X2772" s="246">
        <f t="shared" ca="1" si="426"/>
        <v>-7.6838319490041105</v>
      </c>
      <c r="Y2772" s="246">
        <f t="shared" ca="1" si="427"/>
        <v>27.601095194858878</v>
      </c>
      <c r="Z2772" s="4">
        <f t="shared" ca="1" si="428"/>
        <v>-0.27838866156424619</v>
      </c>
      <c r="AA2772" s="4">
        <f t="shared" ca="1" si="429"/>
        <v>0.13685037559425325</v>
      </c>
    </row>
    <row r="2773" spans="1:27" x14ac:dyDescent="0.25">
      <c r="A2773">
        <v>2741</v>
      </c>
      <c r="B2773" s="176">
        <f ca="1">OFFSET(InputPriceData!B$15,CalculationsAndCharts!$A2773+$A$11,0,1,1)</f>
        <v>37579</v>
      </c>
      <c r="C2773" s="3">
        <f ca="1">OFFSET(InputPriceData!G$15,CalculationsAndCharts!$A2773+$A$11,IF($C$7,8,0),1,1)</f>
        <v>32806600</v>
      </c>
      <c r="D2773" s="4">
        <f ca="1">OFFSET(InputPriceData!C$15,CalculationsAndCharts!$A2773+$A$11,IF($C$7,8,0),1,1)</f>
        <v>71.72</v>
      </c>
      <c r="E2773" s="4">
        <f ca="1">OFFSET(InputPriceData!D$15,CalculationsAndCharts!$A2773+$A$11,IF($C$7,8,0),1,1)</f>
        <v>72.58</v>
      </c>
      <c r="F2773" s="4">
        <f ca="1">OFFSET(InputPriceData!E$15,CalculationsAndCharts!$A2773+$A$11,IF($C$7,8,0),1,1)</f>
        <v>71.510000000000005</v>
      </c>
      <c r="G2773" s="4">
        <f ca="1">OFFSET(InputPriceData!F$15,CalculationsAndCharts!$A2773+$A$11,IF($C$7,8,0),1,1)</f>
        <v>71.989999999999995</v>
      </c>
      <c r="H2773" s="138"/>
      <c r="I2773" s="138"/>
      <c r="O2773" s="246">
        <f t="shared" ca="1" si="420"/>
        <v>-7.5101991567113817</v>
      </c>
      <c r="P2773" s="246">
        <f t="shared" ca="1" si="421"/>
        <v>-7.7928349013089369</v>
      </c>
      <c r="Q2773" s="246">
        <f t="shared" ca="1" si="423"/>
        <v>27.851761044257195</v>
      </c>
      <c r="R2773" s="4">
        <f t="shared" ca="1" si="424"/>
        <v>-0.27979684620035022</v>
      </c>
      <c r="S2773" s="4">
        <f t="shared" ca="1" si="422"/>
        <v>0.82894597677440141</v>
      </c>
      <c r="W2773" s="246">
        <f t="shared" ca="1" si="425"/>
        <v>-7.5101991567113817</v>
      </c>
      <c r="X2773" s="246">
        <f t="shared" ca="1" si="426"/>
        <v>-7.7928349013089369</v>
      </c>
      <c r="Y2773" s="246">
        <f t="shared" ca="1" si="427"/>
        <v>27.851761044257195</v>
      </c>
      <c r="Z2773" s="4">
        <f t="shared" ca="1" si="428"/>
        <v>-0.27979684620035022</v>
      </c>
      <c r="AA2773" s="4">
        <f t="shared" ca="1" si="429"/>
        <v>0.13535152582088542</v>
      </c>
    </row>
    <row r="2774" spans="1:27" x14ac:dyDescent="0.25">
      <c r="A2774">
        <v>2742</v>
      </c>
      <c r="B2774" s="176">
        <f ca="1">OFFSET(InputPriceData!B$15,CalculationsAndCharts!$A2774+$A$11,0,1,1)</f>
        <v>37578</v>
      </c>
      <c r="C2774" s="3">
        <f ca="1">OFFSET(InputPriceData!G$15,CalculationsAndCharts!$A2774+$A$11,IF($C$7,8,0),1,1)</f>
        <v>28934800</v>
      </c>
      <c r="D2774" s="4">
        <f ca="1">OFFSET(InputPriceData!C$15,CalculationsAndCharts!$A2774+$A$11,IF($C$7,8,0),1,1)</f>
        <v>73.41</v>
      </c>
      <c r="E2774" s="4">
        <f ca="1">OFFSET(InputPriceData!D$15,CalculationsAndCharts!$A2774+$A$11,IF($C$7,8,0),1,1)</f>
        <v>73.41</v>
      </c>
      <c r="F2774" s="4">
        <f ca="1">OFFSET(InputPriceData!E$15,CalculationsAndCharts!$A2774+$A$11,IF($C$7,8,0),1,1)</f>
        <v>71.98</v>
      </c>
      <c r="G2774" s="4">
        <f ca="1">OFFSET(InputPriceData!F$15,CalculationsAndCharts!$A2774+$A$11,IF($C$7,8,0),1,1)</f>
        <v>72.08</v>
      </c>
      <c r="H2774" s="138"/>
      <c r="I2774" s="138"/>
      <c r="O2774" s="246">
        <f t="shared" ca="1" si="420"/>
        <v>-7.4538558942860362</v>
      </c>
      <c r="P2774" s="246">
        <f t="shared" ca="1" si="421"/>
        <v>-7.8306463528374497</v>
      </c>
      <c r="Q2774" s="246">
        <f t="shared" ca="1" si="423"/>
        <v>28.104703374628855</v>
      </c>
      <c r="R2774" s="4">
        <f t="shared" ca="1" si="424"/>
        <v>-0.2786240526525699</v>
      </c>
      <c r="S2774" s="4">
        <f t="shared" ca="1" si="422"/>
        <v>0.82934348619583476</v>
      </c>
      <c r="W2774" s="246">
        <f t="shared" ca="1" si="425"/>
        <v>-7.4538558942860362</v>
      </c>
      <c r="X2774" s="246">
        <f t="shared" ca="1" si="426"/>
        <v>-7.8306463528374497</v>
      </c>
      <c r="Y2774" s="246">
        <f t="shared" ca="1" si="427"/>
        <v>28.104703374628855</v>
      </c>
      <c r="Z2774" s="4">
        <f t="shared" ca="1" si="428"/>
        <v>-0.2786240526525699</v>
      </c>
      <c r="AA2774" s="4">
        <f t="shared" ca="1" si="429"/>
        <v>0.13659996126766216</v>
      </c>
    </row>
    <row r="2775" spans="1:27" x14ac:dyDescent="0.25">
      <c r="A2775">
        <v>2743</v>
      </c>
      <c r="B2775" s="176">
        <f ca="1">OFFSET(InputPriceData!B$15,CalculationsAndCharts!$A2775+$A$11,0,1,1)</f>
        <v>37575</v>
      </c>
      <c r="C2775" s="3">
        <f ca="1">OFFSET(InputPriceData!G$15,CalculationsAndCharts!$A2775+$A$11,IF($C$7,8,0),1,1)</f>
        <v>39152100</v>
      </c>
      <c r="D2775" s="4">
        <f ca="1">OFFSET(InputPriceData!C$15,CalculationsAndCharts!$A2775+$A$11,IF($C$7,8,0),1,1)</f>
        <v>71.69</v>
      </c>
      <c r="E2775" s="4">
        <f ca="1">OFFSET(InputPriceData!D$15,CalculationsAndCharts!$A2775+$A$11,IF($C$7,8,0),1,1)</f>
        <v>72.930000000000007</v>
      </c>
      <c r="F2775" s="4">
        <f ca="1">OFFSET(InputPriceData!E$15,CalculationsAndCharts!$A2775+$A$11,IF($C$7,8,0),1,1)</f>
        <v>71.650000000000006</v>
      </c>
      <c r="G2775" s="4">
        <f ca="1">OFFSET(InputPriceData!F$15,CalculationsAndCharts!$A2775+$A$11,IF($C$7,8,0),1,1)</f>
        <v>72.81</v>
      </c>
      <c r="H2775" s="138"/>
      <c r="I2775" s="138"/>
      <c r="O2775" s="246">
        <f t="shared" ca="1" si="420"/>
        <v>-6.7074748637442312</v>
      </c>
      <c r="P2775" s="246">
        <f t="shared" ca="1" si="421"/>
        <v>-7.8466528045205708</v>
      </c>
      <c r="Q2775" s="246">
        <f t="shared" ca="1" si="423"/>
        <v>28.359942860372204</v>
      </c>
      <c r="R2775" s="4">
        <f t="shared" ca="1" si="424"/>
        <v>-0.27668083970242491</v>
      </c>
      <c r="S2775" s="4">
        <f t="shared" ca="1" si="422"/>
        <v>0.82999966384953228</v>
      </c>
      <c r="W2775" s="246">
        <f t="shared" ca="1" si="425"/>
        <v>-6.7074748637442312</v>
      </c>
      <c r="X2775" s="246">
        <f t="shared" ca="1" si="426"/>
        <v>-7.8466528045205708</v>
      </c>
      <c r="Y2775" s="246">
        <f t="shared" ca="1" si="427"/>
        <v>28.359942860372204</v>
      </c>
      <c r="Z2775" s="4">
        <f t="shared" ca="1" si="428"/>
        <v>-0.27668083970242491</v>
      </c>
      <c r="AA2775" s="4">
        <f t="shared" ca="1" si="429"/>
        <v>0.13866560692198343</v>
      </c>
    </row>
    <row r="2776" spans="1:27" x14ac:dyDescent="0.25">
      <c r="A2776">
        <v>2744</v>
      </c>
      <c r="B2776" s="176">
        <f ca="1">OFFSET(InputPriceData!B$15,CalculationsAndCharts!$A2776+$A$11,0,1,1)</f>
        <v>37574</v>
      </c>
      <c r="C2776" s="3">
        <f ca="1">OFFSET(InputPriceData!G$15,CalculationsAndCharts!$A2776+$A$11,IF($C$7,8,0),1,1)</f>
        <v>31896800</v>
      </c>
      <c r="D2776" s="4">
        <f ca="1">OFFSET(InputPriceData!C$15,CalculationsAndCharts!$A2776+$A$11,IF($C$7,8,0),1,1)</f>
        <v>71.75</v>
      </c>
      <c r="E2776" s="4">
        <f ca="1">OFFSET(InputPriceData!D$15,CalculationsAndCharts!$A2776+$A$11,IF($C$7,8,0),1,1)</f>
        <v>72.5</v>
      </c>
      <c r="F2776" s="4">
        <f ca="1">OFFSET(InputPriceData!E$15,CalculationsAndCharts!$A2776+$A$11,IF($C$7,8,0),1,1)</f>
        <v>71.5</v>
      </c>
      <c r="G2776" s="4">
        <f ca="1">OFFSET(InputPriceData!F$15,CalculationsAndCharts!$A2776+$A$11,IF($C$7,8,0),1,1)</f>
        <v>72.28</v>
      </c>
      <c r="H2776" s="138"/>
      <c r="I2776" s="138"/>
      <c r="O2776" s="246">
        <f t="shared" ca="1" si="420"/>
        <v>-7.1957778861940573</v>
      </c>
      <c r="P2776" s="246">
        <f t="shared" ca="1" si="421"/>
        <v>-7.7772368829881451</v>
      </c>
      <c r="Q2776" s="246">
        <f t="shared" ca="1" si="423"/>
        <v>28.617500363645011</v>
      </c>
      <c r="R2776" s="4">
        <f t="shared" ca="1" si="424"/>
        <v>-0.27176506627630415</v>
      </c>
      <c r="S2776" s="4">
        <f t="shared" ca="1" si="422"/>
        <v>0.83164604103892947</v>
      </c>
      <c r="W2776" s="246">
        <f t="shared" ca="1" si="425"/>
        <v>-7.1957778861940573</v>
      </c>
      <c r="X2776" s="246">
        <f t="shared" ca="1" si="426"/>
        <v>-7.7772368829881451</v>
      </c>
      <c r="Y2776" s="246">
        <f t="shared" ca="1" si="427"/>
        <v>28.617500363645011</v>
      </c>
      <c r="Z2776" s="4">
        <f t="shared" ca="1" si="428"/>
        <v>-0.27176506627630415</v>
      </c>
      <c r="AA2776" s="4">
        <f t="shared" ca="1" si="429"/>
        <v>0.14387501490854598</v>
      </c>
    </row>
    <row r="2777" spans="1:27" x14ac:dyDescent="0.25">
      <c r="A2777">
        <v>2745</v>
      </c>
      <c r="B2777" s="176">
        <f ca="1">OFFSET(InputPriceData!B$15,CalculationsAndCharts!$A2777+$A$11,0,1,1)</f>
        <v>37573</v>
      </c>
      <c r="C2777" s="3">
        <f ca="1">OFFSET(InputPriceData!G$15,CalculationsAndCharts!$A2777+$A$11,IF($C$7,8,0),1,1)</f>
        <v>63891500</v>
      </c>
      <c r="D2777" s="4">
        <f ca="1">OFFSET(InputPriceData!C$15,CalculationsAndCharts!$A2777+$A$11,IF($C$7,8,0),1,1)</f>
        <v>70.36</v>
      </c>
      <c r="E2777" s="4">
        <f ca="1">OFFSET(InputPriceData!D$15,CalculationsAndCharts!$A2777+$A$11,IF($C$7,8,0),1,1)</f>
        <v>71.489999999999995</v>
      </c>
      <c r="F2777" s="4">
        <f ca="1">OFFSET(InputPriceData!E$15,CalculationsAndCharts!$A2777+$A$11,IF($C$7,8,0),1,1)</f>
        <v>69.67</v>
      </c>
      <c r="G2777" s="4">
        <f ca="1">OFFSET(InputPriceData!F$15,CalculationsAndCharts!$A2777+$A$11,IF($C$7,8,0),1,1)</f>
        <v>70.94</v>
      </c>
      <c r="H2777" s="138"/>
      <c r="I2777" s="138"/>
      <c r="O2777" s="246">
        <f t="shared" ca="1" si="420"/>
        <v>-8.5618314668487177</v>
      </c>
      <c r="P2777" s="246">
        <f t="shared" ca="1" si="421"/>
        <v>-7.5672780778805775</v>
      </c>
      <c r="Q2777" s="246">
        <f t="shared" ca="1" si="423"/>
        <v>28.877396936069637</v>
      </c>
      <c r="R2777" s="4">
        <f t="shared" ca="1" si="424"/>
        <v>-0.26204848361621486</v>
      </c>
      <c r="S2777" s="4">
        <f t="shared" ca="1" si="422"/>
        <v>0.83484420966163264</v>
      </c>
      <c r="W2777" s="246">
        <f t="shared" ca="1" si="425"/>
        <v>-8.5618314668487177</v>
      </c>
      <c r="X2777" s="246">
        <f t="shared" ca="1" si="426"/>
        <v>-7.5672780778805775</v>
      </c>
      <c r="Y2777" s="246">
        <f t="shared" ca="1" si="427"/>
        <v>28.877396936069637</v>
      </c>
      <c r="Z2777" s="4">
        <f t="shared" ca="1" si="428"/>
        <v>-0.26204848361621486</v>
      </c>
      <c r="AA2777" s="4">
        <f t="shared" ca="1" si="429"/>
        <v>0.15410467493806057</v>
      </c>
    </row>
    <row r="2778" spans="1:27" x14ac:dyDescent="0.25">
      <c r="A2778">
        <v>2746</v>
      </c>
      <c r="B2778" s="176">
        <f ca="1">OFFSET(InputPriceData!B$15,CalculationsAndCharts!$A2778+$A$11,0,1,1)</f>
        <v>37572</v>
      </c>
      <c r="C2778" s="3">
        <f ca="1">OFFSET(InputPriceData!G$15,CalculationsAndCharts!$A2778+$A$11,IF($C$7,8,0),1,1)</f>
        <v>37724500</v>
      </c>
      <c r="D2778" s="4">
        <f ca="1">OFFSET(InputPriceData!C$15,CalculationsAndCharts!$A2778+$A$11,IF($C$7,8,0),1,1)</f>
        <v>70.63</v>
      </c>
      <c r="E2778" s="4">
        <f ca="1">OFFSET(InputPriceData!D$15,CalculationsAndCharts!$A2778+$A$11,IF($C$7,8,0),1,1)</f>
        <v>71.64</v>
      </c>
      <c r="F2778" s="4">
        <f ca="1">OFFSET(InputPriceData!E$15,CalculationsAndCharts!$A2778+$A$11,IF($C$7,8,0),1,1)</f>
        <v>70.400000000000006</v>
      </c>
      <c r="G2778" s="4">
        <f ca="1">OFFSET(InputPriceData!F$15,CalculationsAndCharts!$A2778+$A$11,IF($C$7,8,0),1,1)</f>
        <v>70.87</v>
      </c>
      <c r="H2778" s="138"/>
      <c r="I2778" s="138"/>
      <c r="O2778" s="246">
        <f t="shared" ca="1" si="420"/>
        <v>-8.7088089226711887</v>
      </c>
      <c r="P2778" s="246">
        <f t="shared" ca="1" si="421"/>
        <v>-7.2782766085236652</v>
      </c>
      <c r="Q2778" s="246">
        <f t="shared" ca="1" si="423"/>
        <v>29.13965382045372</v>
      </c>
      <c r="R2778" s="4">
        <f t="shared" ca="1" si="424"/>
        <v>-0.24977224003309517</v>
      </c>
      <c r="S2778" s="4">
        <f t="shared" ca="1" si="422"/>
        <v>0.83878170730632007</v>
      </c>
      <c r="W2778" s="246">
        <f t="shared" ca="1" si="425"/>
        <v>-8.7088089226711887</v>
      </c>
      <c r="X2778" s="246">
        <f t="shared" ca="1" si="426"/>
        <v>-7.2782766085236652</v>
      </c>
      <c r="Y2778" s="246">
        <f t="shared" ca="1" si="427"/>
        <v>29.13965382045372</v>
      </c>
      <c r="Z2778" s="4">
        <f t="shared" ca="1" si="428"/>
        <v>-0.24977224003309517</v>
      </c>
      <c r="AA2778" s="4">
        <f t="shared" ca="1" si="429"/>
        <v>0.16690283828103952</v>
      </c>
    </row>
    <row r="2779" spans="1:27" x14ac:dyDescent="0.25">
      <c r="A2779">
        <v>2747</v>
      </c>
      <c r="B2779" s="176">
        <f ca="1">OFFSET(InputPriceData!B$15,CalculationsAndCharts!$A2779+$A$11,0,1,1)</f>
        <v>37571</v>
      </c>
      <c r="C2779" s="3">
        <f ca="1">OFFSET(InputPriceData!G$15,CalculationsAndCharts!$A2779+$A$11,IF($C$7,8,0),1,1)</f>
        <v>33505100</v>
      </c>
      <c r="D2779" s="4">
        <f ca="1">OFFSET(InputPriceData!C$15,CalculationsAndCharts!$A2779+$A$11,IF($C$7,8,0),1,1)</f>
        <v>71.31</v>
      </c>
      <c r="E2779" s="4">
        <f ca="1">OFFSET(InputPriceData!D$15,CalculationsAndCharts!$A2779+$A$11,IF($C$7,8,0),1,1)</f>
        <v>71.349999999999994</v>
      </c>
      <c r="F2779" s="4">
        <f ca="1">OFFSET(InputPriceData!E$15,CalculationsAndCharts!$A2779+$A$11,IF($C$7,8,0),1,1)</f>
        <v>69.94</v>
      </c>
      <c r="G2779" s="4">
        <f ca="1">OFFSET(InputPriceData!F$15,CalculationsAndCharts!$A2779+$A$11,IF($C$7,8,0),1,1)</f>
        <v>70.31</v>
      </c>
      <c r="H2779" s="138"/>
      <c r="I2779" s="138"/>
      <c r="O2779" s="246">
        <f t="shared" ca="1" si="420"/>
        <v>-9.3639837923129114</v>
      </c>
      <c r="P2779" s="246">
        <f t="shared" ca="1" si="421"/>
        <v>-6.99484005155551</v>
      </c>
      <c r="Q2779" s="246">
        <f t="shared" ca="1" si="423"/>
        <v>29.404292452526459</v>
      </c>
      <c r="R2779" s="4">
        <f t="shared" ca="1" si="424"/>
        <v>-0.23788499801002705</v>
      </c>
      <c r="S2779" s="4">
        <f t="shared" ca="1" si="422"/>
        <v>0.84248893214128173</v>
      </c>
      <c r="W2779" s="246">
        <f t="shared" ca="1" si="425"/>
        <v>-9.3639837923129114</v>
      </c>
      <c r="X2779" s="246">
        <f t="shared" ca="1" si="426"/>
        <v>-6.99484005155551</v>
      </c>
      <c r="Y2779" s="246">
        <f t="shared" ca="1" si="427"/>
        <v>29.404292452526459</v>
      </c>
      <c r="Z2779" s="4">
        <f t="shared" ca="1" si="428"/>
        <v>-0.23788499801002705</v>
      </c>
      <c r="AA2779" s="4">
        <f t="shared" ca="1" si="429"/>
        <v>0.17916308614654991</v>
      </c>
    </row>
    <row r="2780" spans="1:27" x14ac:dyDescent="0.25">
      <c r="A2780">
        <v>2748</v>
      </c>
      <c r="B2780" s="176">
        <f ca="1">OFFSET(InputPriceData!B$15,CalculationsAndCharts!$A2780+$A$11,0,1,1)</f>
        <v>37568</v>
      </c>
      <c r="C2780" s="3">
        <f ca="1">OFFSET(InputPriceData!G$15,CalculationsAndCharts!$A2780+$A$11,IF($C$7,8,0),1,1)</f>
        <v>37905400</v>
      </c>
      <c r="D2780" s="4">
        <f ca="1">OFFSET(InputPriceData!C$15,CalculationsAndCharts!$A2780+$A$11,IF($C$7,8,0),1,1)</f>
        <v>72.12</v>
      </c>
      <c r="E2780" s="4">
        <f ca="1">OFFSET(InputPriceData!D$15,CalculationsAndCharts!$A2780+$A$11,IF($C$7,8,0),1,1)</f>
        <v>72.95</v>
      </c>
      <c r="F2780" s="4">
        <f ca="1">OFFSET(InputPriceData!E$15,CalculationsAndCharts!$A2780+$A$11,IF($C$7,8,0),1,1)</f>
        <v>71.319999999999993</v>
      </c>
      <c r="G2780" s="4">
        <f ca="1">OFFSET(InputPriceData!F$15,CalculationsAndCharts!$A2780+$A$11,IF($C$7,8,0),1,1)</f>
        <v>71.42</v>
      </c>
      <c r="H2780" s="138"/>
      <c r="I2780" s="138"/>
      <c r="O2780" s="246">
        <f t="shared" ca="1" si="420"/>
        <v>-8.3139735924161009</v>
      </c>
      <c r="P2780" s="246">
        <f t="shared" ca="1" si="421"/>
        <v>-6.8044169134482244</v>
      </c>
      <c r="Q2780" s="246">
        <f t="shared" ca="1" si="423"/>
        <v>29.671334462690677</v>
      </c>
      <c r="R2780" s="4">
        <f t="shared" ca="1" si="424"/>
        <v>-0.2293262853413025</v>
      </c>
      <c r="S2780" s="4">
        <f t="shared" ca="1" si="422"/>
        <v>0.84509621226117082</v>
      </c>
      <c r="W2780" s="246">
        <f t="shared" ca="1" si="425"/>
        <v>-8.3139735924161009</v>
      </c>
      <c r="X2780" s="246">
        <f t="shared" ca="1" si="426"/>
        <v>-6.8044169134482244</v>
      </c>
      <c r="Y2780" s="246">
        <f t="shared" ca="1" si="427"/>
        <v>29.671334462690677</v>
      </c>
      <c r="Z2780" s="4">
        <f t="shared" ca="1" si="428"/>
        <v>-0.2293262853413025</v>
      </c>
      <c r="AA2780" s="4">
        <f t="shared" ca="1" si="429"/>
        <v>0.18791087591855013</v>
      </c>
    </row>
    <row r="2781" spans="1:27" x14ac:dyDescent="0.25">
      <c r="A2781">
        <v>2749</v>
      </c>
      <c r="B2781" s="176">
        <f ca="1">OFFSET(InputPriceData!B$15,CalculationsAndCharts!$A2781+$A$11,0,1,1)</f>
        <v>37567</v>
      </c>
      <c r="C2781" s="3">
        <f ca="1">OFFSET(InputPriceData!G$15,CalculationsAndCharts!$A2781+$A$11,IF($C$7,8,0),1,1)</f>
        <v>51572000</v>
      </c>
      <c r="D2781" s="4">
        <f ca="1">OFFSET(InputPriceData!C$15,CalculationsAndCharts!$A2781+$A$11,IF($C$7,8,0),1,1)</f>
        <v>73.3</v>
      </c>
      <c r="E2781" s="4">
        <f ca="1">OFFSET(InputPriceData!D$15,CalculationsAndCharts!$A2781+$A$11,IF($C$7,8,0),1,1)</f>
        <v>73.459999999999994</v>
      </c>
      <c r="F2781" s="4">
        <f ca="1">OFFSET(InputPriceData!E$15,CalculationsAndCharts!$A2781+$A$11,IF($C$7,8,0),1,1)</f>
        <v>71.87</v>
      </c>
      <c r="G2781" s="4">
        <f ca="1">OFFSET(InputPriceData!F$15,CalculationsAndCharts!$A2781+$A$11,IF($C$7,8,0),1,1)</f>
        <v>72.3</v>
      </c>
      <c r="H2781" s="138"/>
      <c r="I2781" s="138"/>
      <c r="O2781" s="246">
        <f t="shared" ca="1" si="420"/>
        <v>-7.3897768551767093</v>
      </c>
      <c r="P2781" s="246">
        <f t="shared" ca="1" si="421"/>
        <v>-6.7581654843082672</v>
      </c>
      <c r="Q2781" s="246">
        <f t="shared" ca="1" si="423"/>
        <v>29.940801677790795</v>
      </c>
      <c r="R2781" s="4">
        <f t="shared" ca="1" si="424"/>
        <v>-0.22571758622352706</v>
      </c>
      <c r="S2781" s="4">
        <f t="shared" ca="1" si="422"/>
        <v>0.84618043944807819</v>
      </c>
      <c r="W2781" s="246">
        <f t="shared" ca="1" si="425"/>
        <v>-7.3897768551767093</v>
      </c>
      <c r="X2781" s="246">
        <f t="shared" ca="1" si="426"/>
        <v>-6.7581654843082672</v>
      </c>
      <c r="Y2781" s="246">
        <f t="shared" ca="1" si="427"/>
        <v>29.940801677790795</v>
      </c>
      <c r="Z2781" s="4">
        <f t="shared" ca="1" si="428"/>
        <v>-0.22571758622352706</v>
      </c>
      <c r="AA2781" s="4">
        <f t="shared" ca="1" si="429"/>
        <v>0.19157956452632785</v>
      </c>
    </row>
    <row r="2782" spans="1:27" x14ac:dyDescent="0.25">
      <c r="A2782">
        <v>2750</v>
      </c>
      <c r="B2782" s="176">
        <f ca="1">OFFSET(InputPriceData!B$15,CalculationsAndCharts!$A2782+$A$11,0,1,1)</f>
        <v>37566</v>
      </c>
      <c r="C2782" s="3">
        <f ca="1">OFFSET(InputPriceData!G$15,CalculationsAndCharts!$A2782+$A$11,IF($C$7,8,0),1,1)</f>
        <v>65013100</v>
      </c>
      <c r="D2782" s="4">
        <f ca="1">OFFSET(InputPriceData!C$15,CalculationsAndCharts!$A2782+$A$11,IF($C$7,8,0),1,1)</f>
        <v>73.67</v>
      </c>
      <c r="E2782" s="4">
        <f ca="1">OFFSET(InputPriceData!D$15,CalculationsAndCharts!$A2782+$A$11,IF($C$7,8,0),1,1)</f>
        <v>74.14</v>
      </c>
      <c r="F2782" s="4">
        <f ca="1">OFFSET(InputPriceData!E$15,CalculationsAndCharts!$A2782+$A$11,IF($C$7,8,0),1,1)</f>
        <v>72.33</v>
      </c>
      <c r="G2782" s="4">
        <f ca="1">OFFSET(InputPriceData!F$15,CalculationsAndCharts!$A2782+$A$11,IF($C$7,8,0),1,1)</f>
        <v>74.12</v>
      </c>
      <c r="H2782" s="138"/>
      <c r="I2782" s="138"/>
      <c r="O2782" s="246">
        <f t="shared" ca="1" si="420"/>
        <v>-5.3812277980927661</v>
      </c>
      <c r="P2782" s="246">
        <f t="shared" ca="1" si="421"/>
        <v>-6.8207985869185883</v>
      </c>
      <c r="Q2782" s="246">
        <f t="shared" ca="1" si="423"/>
        <v>30.212716122896868</v>
      </c>
      <c r="R2782" s="4">
        <f t="shared" ca="1" si="424"/>
        <v>-0.22575919884771331</v>
      </c>
      <c r="S2782" s="4">
        <f t="shared" ca="1" si="422"/>
        <v>0.84616798738204357</v>
      </c>
      <c r="W2782" s="246">
        <f t="shared" ca="1" si="425"/>
        <v>-5.3812277980927661</v>
      </c>
      <c r="X2782" s="246">
        <f t="shared" ca="1" si="426"/>
        <v>-6.8207985869185883</v>
      </c>
      <c r="Y2782" s="246">
        <f t="shared" ca="1" si="427"/>
        <v>30.212716122896868</v>
      </c>
      <c r="Z2782" s="4">
        <f t="shared" ca="1" si="428"/>
        <v>-0.22575919884771331</v>
      </c>
      <c r="AA2782" s="4">
        <f t="shared" ca="1" si="429"/>
        <v>0.19153732650474431</v>
      </c>
    </row>
    <row r="2783" spans="1:27" x14ac:dyDescent="0.25">
      <c r="A2783">
        <v>2751</v>
      </c>
      <c r="B2783" s="176">
        <f ca="1">OFFSET(InputPriceData!B$15,CalculationsAndCharts!$A2783+$A$11,0,1,1)</f>
        <v>37565</v>
      </c>
      <c r="C2783" s="3">
        <f ca="1">OFFSET(InputPriceData!G$15,CalculationsAndCharts!$A2783+$A$11,IF($C$7,8,0),1,1)</f>
        <v>37270800</v>
      </c>
      <c r="D2783" s="4">
        <f ca="1">OFFSET(InputPriceData!C$15,CalculationsAndCharts!$A2783+$A$11,IF($C$7,8,0),1,1)</f>
        <v>72.37</v>
      </c>
      <c r="E2783" s="4">
        <f ca="1">OFFSET(InputPriceData!D$15,CalculationsAndCharts!$A2783+$A$11,IF($C$7,8,0),1,1)</f>
        <v>73.349999999999994</v>
      </c>
      <c r="F2783" s="4">
        <f ca="1">OFFSET(InputPriceData!E$15,CalculationsAndCharts!$A2783+$A$11,IF($C$7,8,0),1,1)</f>
        <v>72.37</v>
      </c>
      <c r="G2783" s="4">
        <f ca="1">OFFSET(InputPriceData!F$15,CalculationsAndCharts!$A2783+$A$11,IF($C$7,8,0),1,1)</f>
        <v>73.17</v>
      </c>
      <c r="H2783" s="138"/>
      <c r="I2783" s="138"/>
      <c r="O2783" s="246">
        <f t="shared" ca="1" si="420"/>
        <v>-6.0721842660873513</v>
      </c>
      <c r="P2783" s="246">
        <f t="shared" ca="1" si="421"/>
        <v>-6.8648296183887698</v>
      </c>
      <c r="Q2783" s="246">
        <f t="shared" ca="1" si="423"/>
        <v>30.487100023104812</v>
      </c>
      <c r="R2783" s="4">
        <f t="shared" ca="1" si="424"/>
        <v>-0.22517161728029961</v>
      </c>
      <c r="S2783" s="4">
        <f t="shared" ca="1" si="422"/>
        <v>0.84634370558514915</v>
      </c>
      <c r="W2783" s="246">
        <f t="shared" ca="1" si="425"/>
        <v>-6.0721842660873513</v>
      </c>
      <c r="X2783" s="246">
        <f t="shared" ca="1" si="426"/>
        <v>-6.8648296183887698</v>
      </c>
      <c r="Y2783" s="246">
        <f t="shared" ca="1" si="427"/>
        <v>30.487100023104812</v>
      </c>
      <c r="Z2783" s="4">
        <f t="shared" ca="1" si="428"/>
        <v>-0.22517161728029961</v>
      </c>
      <c r="AA2783" s="4">
        <f t="shared" ca="1" si="429"/>
        <v>0.19213359571182476</v>
      </c>
    </row>
    <row r="2784" spans="1:27" x14ac:dyDescent="0.25">
      <c r="A2784">
        <v>2752</v>
      </c>
      <c r="B2784" s="176">
        <f ca="1">OFFSET(InputPriceData!B$15,CalculationsAndCharts!$A2784+$A$11,0,1,1)</f>
        <v>37564</v>
      </c>
      <c r="C2784" s="3">
        <f ca="1">OFFSET(InputPriceData!G$15,CalculationsAndCharts!$A2784+$A$11,IF($C$7,8,0),1,1)</f>
        <v>49080600</v>
      </c>
      <c r="D2784" s="4">
        <f ca="1">OFFSET(InputPriceData!C$15,CalculationsAndCharts!$A2784+$A$11,IF($C$7,8,0),1,1)</f>
        <v>73.13</v>
      </c>
      <c r="E2784" s="4">
        <f ca="1">OFFSET(InputPriceData!D$15,CalculationsAndCharts!$A2784+$A$11,IF($C$7,8,0),1,1)</f>
        <v>74.040000000000006</v>
      </c>
      <c r="F2784" s="4">
        <f ca="1">OFFSET(InputPriceData!E$15,CalculationsAndCharts!$A2784+$A$11,IF($C$7,8,0),1,1)</f>
        <v>72.42</v>
      </c>
      <c r="G2784" s="4">
        <f ca="1">OFFSET(InputPriceData!F$15,CalculationsAndCharts!$A2784+$A$11,IF($C$7,8,0),1,1)</f>
        <v>72.599999999999994</v>
      </c>
      <c r="H2784" s="138"/>
      <c r="I2784" s="138"/>
      <c r="O2784" s="246">
        <f t="shared" ca="1" si="420"/>
        <v>-6.4173597914751177</v>
      </c>
      <c r="P2784" s="246">
        <f t="shared" ca="1" si="421"/>
        <v>-6.7932622456847733</v>
      </c>
      <c r="Q2784" s="246">
        <f t="shared" ca="1" si="423"/>
        <v>30.763975805352988</v>
      </c>
      <c r="R2784" s="4">
        <f t="shared" ca="1" si="424"/>
        <v>-0.22081873580536146</v>
      </c>
      <c r="S2784" s="4">
        <f t="shared" ca="1" si="422"/>
        <v>0.84763822541554268</v>
      </c>
      <c r="W2784" s="246">
        <f t="shared" ca="1" si="425"/>
        <v>-6.4173597914751177</v>
      </c>
      <c r="X2784" s="246">
        <f t="shared" ca="1" si="426"/>
        <v>-6.7932622456847733</v>
      </c>
      <c r="Y2784" s="246">
        <f t="shared" ca="1" si="427"/>
        <v>30.763975805352988</v>
      </c>
      <c r="Z2784" s="4">
        <f t="shared" ca="1" si="428"/>
        <v>-0.22081873580536146</v>
      </c>
      <c r="AA2784" s="4">
        <f t="shared" ca="1" si="429"/>
        <v>0.19654126133968688</v>
      </c>
    </row>
    <row r="2785" spans="1:27" x14ac:dyDescent="0.25">
      <c r="A2785">
        <v>2753</v>
      </c>
      <c r="B2785" s="176">
        <f ca="1">OFFSET(InputPriceData!B$15,CalculationsAndCharts!$A2785+$A$11,0,1,1)</f>
        <v>37561</v>
      </c>
      <c r="C2785" s="3">
        <f ca="1">OFFSET(InputPriceData!G$15,CalculationsAndCharts!$A2785+$A$11,IF($C$7,8,0),1,1)</f>
        <v>51878900</v>
      </c>
      <c r="D2785" s="4">
        <f ca="1">OFFSET(InputPriceData!C$15,CalculationsAndCharts!$A2785+$A$11,IF($C$7,8,0),1,1)</f>
        <v>70.38</v>
      </c>
      <c r="E2785" s="4">
        <f ca="1">OFFSET(InputPriceData!D$15,CalculationsAndCharts!$A2785+$A$11,IF($C$7,8,0),1,1)</f>
        <v>72.349999999999994</v>
      </c>
      <c r="F2785" s="4">
        <f ca="1">OFFSET(InputPriceData!E$15,CalculationsAndCharts!$A2785+$A$11,IF($C$7,8,0),1,1)</f>
        <v>70.14</v>
      </c>
      <c r="G2785" s="4">
        <f ca="1">OFFSET(InputPriceData!F$15,CalculationsAndCharts!$A2785+$A$11,IF($C$7,8,0),1,1)</f>
        <v>71.91</v>
      </c>
      <c r="H2785" s="138"/>
      <c r="I2785" s="138"/>
      <c r="O2785" s="246">
        <f t="shared" ref="O2785:O2830" ca="1" si="430">$N$38*(G2785-2*G2786+G2787)+2*$N$36*O2786-$N$37*O2787</f>
        <v>-6.9068815014436202</v>
      </c>
      <c r="P2785" s="246">
        <f t="shared" ref="P2785:P2830" ca="1" si="431">$N$41*(O2785+O2786)/2+$N$42*P2786+$N$43*P2787</f>
        <v>-6.6140916670678997</v>
      </c>
      <c r="Q2785" s="246">
        <f t="shared" ca="1" si="423"/>
        <v>31.043366100255287</v>
      </c>
      <c r="R2785" s="4">
        <f t="shared" ca="1" si="424"/>
        <v>-0.2130597450581723</v>
      </c>
      <c r="S2785" s="4">
        <f t="shared" ref="S2785:S2832" ca="1" si="432">(R2785+$A$21)/($A$21*R2785+1)</f>
        <v>0.84991458037643108</v>
      </c>
      <c r="W2785" s="246">
        <f t="shared" ca="1" si="425"/>
        <v>-6.9068815014436202</v>
      </c>
      <c r="X2785" s="246">
        <f t="shared" ca="1" si="426"/>
        <v>-6.6140916670678997</v>
      </c>
      <c r="Y2785" s="246">
        <f t="shared" ca="1" si="427"/>
        <v>31.043366100255287</v>
      </c>
      <c r="Z2785" s="4">
        <f t="shared" ca="1" si="428"/>
        <v>-0.2130597450581723</v>
      </c>
      <c r="AA2785" s="4">
        <f t="shared" ca="1" si="429"/>
        <v>0.20435629498613955</v>
      </c>
    </row>
    <row r="2786" spans="1:27" x14ac:dyDescent="0.25">
      <c r="A2786">
        <v>2754</v>
      </c>
      <c r="B2786" s="176">
        <f ca="1">OFFSET(InputPriceData!B$15,CalculationsAndCharts!$A2786+$A$11,0,1,1)</f>
        <v>37560</v>
      </c>
      <c r="C2786" s="3">
        <f ca="1">OFFSET(InputPriceData!G$15,CalculationsAndCharts!$A2786+$A$11,IF($C$7,8,0),1,1)</f>
        <v>41620600</v>
      </c>
      <c r="D2786" s="4">
        <f ca="1">OFFSET(InputPriceData!C$15,CalculationsAndCharts!$A2786+$A$11,IF($C$7,8,0),1,1)</f>
        <v>71.430000000000007</v>
      </c>
      <c r="E2786" s="4">
        <f ca="1">OFFSET(InputPriceData!D$15,CalculationsAndCharts!$A2786+$A$11,IF($C$7,8,0),1,1)</f>
        <v>71.94</v>
      </c>
      <c r="F2786" s="4">
        <f ca="1">OFFSET(InputPriceData!E$15,CalculationsAndCharts!$A2786+$A$11,IF($C$7,8,0),1,1)</f>
        <v>70.260000000000005</v>
      </c>
      <c r="G2786" s="4">
        <f ca="1">OFFSET(InputPriceData!F$15,CalculationsAndCharts!$A2786+$A$11,IF($C$7,8,0),1,1)</f>
        <v>70.52</v>
      </c>
      <c r="H2786" s="138"/>
      <c r="I2786" s="138"/>
      <c r="O2786" s="246">
        <f t="shared" ca="1" si="430"/>
        <v>-8.1598084671778413</v>
      </c>
      <c r="P2786" s="246">
        <f t="shared" ca="1" si="431"/>
        <v>-6.3406329698842399</v>
      </c>
      <c r="Q2786" s="246">
        <f t="shared" ref="Q2786:Q2831" ca="1" si="433">IF(ABS(P2786)&gt;(Q2787*0.991),ABS(P2786),(Q2787*0.991))</f>
        <v>31.325293743950844</v>
      </c>
      <c r="R2786" s="4">
        <f t="shared" ref="R2786:R2831" ca="1" si="434">IF(Q2786&gt;0,P2786/Q2786,R2787)</f>
        <v>-0.20241256224799695</v>
      </c>
      <c r="S2786" s="4">
        <f t="shared" ca="1" si="432"/>
        <v>0.85297500917935487</v>
      </c>
      <c r="W2786" s="246">
        <f t="shared" ref="W2786:W2832" ca="1" si="435">$V$38*(G2786-2*G2787+G2788)+2*$V$36*W2787-$V$37*W2788</f>
        <v>-8.1598084671778413</v>
      </c>
      <c r="X2786" s="246">
        <f t="shared" ref="X2786:X2832" ca="1" si="436">$V$41*(W2786+W2787)/2+$V$42*X2787+$V$43*X2788</f>
        <v>-6.3406329698842399</v>
      </c>
      <c r="Y2786" s="246">
        <f t="shared" ref="Y2786:Y2832" ca="1" si="437">IF(ABS(X2786)&gt;(Y2787*0.991),ABS(X2786),(Y2787*0.991))</f>
        <v>31.325293743950844</v>
      </c>
      <c r="Z2786" s="4">
        <f t="shared" ref="Z2786:Z2832" ca="1" si="438">IF(Y2786&gt;0,X2786/Y2786,Z2787)</f>
        <v>-0.20241256224799695</v>
      </c>
      <c r="AA2786" s="4">
        <f t="shared" ref="AA2786:AA2832" ca="1" si="439">(Z2786+$A$26)/($A$26*Z2786+1)</f>
        <v>0.2149944704012286</v>
      </c>
    </row>
    <row r="2787" spans="1:27" x14ac:dyDescent="0.25">
      <c r="A2787">
        <v>2755</v>
      </c>
      <c r="B2787" s="176">
        <f ca="1">OFFSET(InputPriceData!B$15,CalculationsAndCharts!$A2787+$A$11,0,1,1)</f>
        <v>37559</v>
      </c>
      <c r="C2787" s="3">
        <f ca="1">OFFSET(InputPriceData!G$15,CalculationsAndCharts!$A2787+$A$11,IF($C$7,8,0),1,1)</f>
        <v>41688600</v>
      </c>
      <c r="D2787" s="4">
        <f ca="1">OFFSET(InputPriceData!C$15,CalculationsAndCharts!$A2787+$A$11,IF($C$7,8,0),1,1)</f>
        <v>70.64</v>
      </c>
      <c r="E2787" s="4">
        <f ca="1">OFFSET(InputPriceData!D$15,CalculationsAndCharts!$A2787+$A$11,IF($C$7,8,0),1,1)</f>
        <v>71.66</v>
      </c>
      <c r="F2787" s="4">
        <f ca="1">OFFSET(InputPriceData!E$15,CalculationsAndCharts!$A2787+$A$11,IF($C$7,8,0),1,1)</f>
        <v>70.28</v>
      </c>
      <c r="G2787" s="4">
        <f ca="1">OFFSET(InputPriceData!F$15,CalculationsAndCharts!$A2787+$A$11,IF($C$7,8,0),1,1)</f>
        <v>71.239999999999995</v>
      </c>
      <c r="H2787" s="138"/>
      <c r="I2787" s="138"/>
      <c r="O2787" s="246">
        <f t="shared" ca="1" si="430"/>
        <v>-7.3053728975231893</v>
      </c>
      <c r="P2787" s="246">
        <f t="shared" ca="1" si="431"/>
        <v>-6.061185201742779</v>
      </c>
      <c r="Q2787" s="246">
        <f t="shared" ca="1" si="433"/>
        <v>31.609781779970579</v>
      </c>
      <c r="R2787" s="4">
        <f t="shared" ca="1" si="434"/>
        <v>-0.19175030197720083</v>
      </c>
      <c r="S2787" s="4">
        <f t="shared" ca="1" si="432"/>
        <v>0.85596873512105343</v>
      </c>
      <c r="W2787" s="246">
        <f t="shared" ca="1" si="435"/>
        <v>-7.3053728975231893</v>
      </c>
      <c r="X2787" s="246">
        <f t="shared" ca="1" si="436"/>
        <v>-6.061185201742779</v>
      </c>
      <c r="Y2787" s="246">
        <f t="shared" ca="1" si="437"/>
        <v>31.609781779970579</v>
      </c>
      <c r="Z2787" s="4">
        <f t="shared" ca="1" si="438"/>
        <v>-0.19175030197720083</v>
      </c>
      <c r="AA2787" s="4">
        <f t="shared" ca="1" si="439"/>
        <v>0.22554936127705524</v>
      </c>
    </row>
    <row r="2788" spans="1:27" x14ac:dyDescent="0.25">
      <c r="A2788">
        <v>2756</v>
      </c>
      <c r="B2788" s="176">
        <f ca="1">OFFSET(InputPriceData!B$15,CalculationsAndCharts!$A2788+$A$11,0,1,1)</f>
        <v>37558</v>
      </c>
      <c r="C2788" s="3">
        <f ca="1">OFFSET(InputPriceData!G$15,CalculationsAndCharts!$A2788+$A$11,IF($C$7,8,0),1,1)</f>
        <v>59508200</v>
      </c>
      <c r="D2788" s="4">
        <f ca="1">OFFSET(InputPriceData!C$15,CalculationsAndCharts!$A2788+$A$11,IF($C$7,8,0),1,1)</f>
        <v>70.97</v>
      </c>
      <c r="E2788" s="4">
        <f ca="1">OFFSET(InputPriceData!D$15,CalculationsAndCharts!$A2788+$A$11,IF($C$7,8,0),1,1)</f>
        <v>71.290000000000006</v>
      </c>
      <c r="F2788" s="4">
        <f ca="1">OFFSET(InputPriceData!E$15,CalculationsAndCharts!$A2788+$A$11,IF($C$7,8,0),1,1)</f>
        <v>69.31</v>
      </c>
      <c r="G2788" s="4">
        <f ca="1">OFFSET(InputPriceData!F$15,CalculationsAndCharts!$A2788+$A$11,IF($C$7,8,0),1,1)</f>
        <v>70.56</v>
      </c>
      <c r="H2788" s="138"/>
      <c r="I2788" s="138"/>
      <c r="O2788" s="246">
        <f t="shared" ca="1" si="430"/>
        <v>-7.8207777651631627</v>
      </c>
      <c r="P2788" s="246">
        <f t="shared" ca="1" si="431"/>
        <v>-5.8313768154789329</v>
      </c>
      <c r="Q2788" s="246">
        <f t="shared" ca="1" si="433"/>
        <v>31.896853461120664</v>
      </c>
      <c r="R2788" s="4">
        <f t="shared" ca="1" si="434"/>
        <v>-0.18281981395396402</v>
      </c>
      <c r="S2788" s="4">
        <f t="shared" ca="1" si="432"/>
        <v>0.85842329430950781</v>
      </c>
      <c r="W2788" s="246">
        <f t="shared" ca="1" si="435"/>
        <v>-7.8207777651631627</v>
      </c>
      <c r="X2788" s="246">
        <f t="shared" ca="1" si="436"/>
        <v>-5.8313768154789329</v>
      </c>
      <c r="Y2788" s="246">
        <f t="shared" ca="1" si="437"/>
        <v>31.896853461120664</v>
      </c>
      <c r="Z2788" s="4">
        <f t="shared" ca="1" si="438"/>
        <v>-0.18281981395396402</v>
      </c>
      <c r="AA2788" s="4">
        <f t="shared" ca="1" si="439"/>
        <v>0.23431516823107476</v>
      </c>
    </row>
    <row r="2789" spans="1:27" x14ac:dyDescent="0.25">
      <c r="A2789">
        <v>2757</v>
      </c>
      <c r="B2789" s="176">
        <f ca="1">OFFSET(InputPriceData!B$15,CalculationsAndCharts!$A2789+$A$11,0,1,1)</f>
        <v>37557</v>
      </c>
      <c r="C2789" s="3">
        <f ca="1">OFFSET(InputPriceData!G$15,CalculationsAndCharts!$A2789+$A$11,IF($C$7,8,0),1,1)</f>
        <v>39416100</v>
      </c>
      <c r="D2789" s="4">
        <f ca="1">OFFSET(InputPriceData!C$15,CalculationsAndCharts!$A2789+$A$11,IF($C$7,8,0),1,1)</f>
        <v>72.62</v>
      </c>
      <c r="E2789" s="4">
        <f ca="1">OFFSET(InputPriceData!D$15,CalculationsAndCharts!$A2789+$A$11,IF($C$7,8,0),1,1)</f>
        <v>72.73</v>
      </c>
      <c r="F2789" s="4">
        <f ca="1">OFFSET(InputPriceData!E$15,CalculationsAndCharts!$A2789+$A$11,IF($C$7,8,0),1,1)</f>
        <v>70.78</v>
      </c>
      <c r="G2789" s="4">
        <f ca="1">OFFSET(InputPriceData!F$15,CalculationsAndCharts!$A2789+$A$11,IF($C$7,8,0),1,1)</f>
        <v>71.39</v>
      </c>
      <c r="H2789" s="138"/>
      <c r="I2789" s="138"/>
      <c r="O2789" s="246">
        <f t="shared" ca="1" si="430"/>
        <v>-6.7885460494175085</v>
      </c>
      <c r="P2789" s="246">
        <f t="shared" ca="1" si="431"/>
        <v>-5.6863983392988748</v>
      </c>
      <c r="Q2789" s="246">
        <f t="shared" ca="1" si="433"/>
        <v>32.186532251383113</v>
      </c>
      <c r="R2789" s="4">
        <f t="shared" ca="1" si="434"/>
        <v>-0.17667011453383644</v>
      </c>
      <c r="S2789" s="4">
        <f t="shared" ca="1" si="432"/>
        <v>0.86008627156130879</v>
      </c>
      <c r="W2789" s="246">
        <f t="shared" ca="1" si="435"/>
        <v>-6.7885460494175085</v>
      </c>
      <c r="X2789" s="246">
        <f t="shared" ca="1" si="436"/>
        <v>-5.6863983392988748</v>
      </c>
      <c r="Y2789" s="246">
        <f t="shared" ca="1" si="437"/>
        <v>32.186532251383113</v>
      </c>
      <c r="Z2789" s="4">
        <f t="shared" ca="1" si="438"/>
        <v>-0.17667011453383644</v>
      </c>
      <c r="AA2789" s="4">
        <f t="shared" ca="1" si="439"/>
        <v>0.24031228503453961</v>
      </c>
    </row>
    <row r="2790" spans="1:27" x14ac:dyDescent="0.25">
      <c r="A2790">
        <v>2758</v>
      </c>
      <c r="B2790" s="176">
        <f ca="1">OFFSET(InputPriceData!B$15,CalculationsAndCharts!$A2790+$A$11,0,1,1)</f>
        <v>37554</v>
      </c>
      <c r="C2790" s="3">
        <f ca="1">OFFSET(InputPriceData!G$15,CalculationsAndCharts!$A2790+$A$11,IF($C$7,8,0),1,1)</f>
        <v>43672100</v>
      </c>
      <c r="D2790" s="4">
        <f ca="1">OFFSET(InputPriceData!C$15,CalculationsAndCharts!$A2790+$A$11,IF($C$7,8,0),1,1)</f>
        <v>70.27</v>
      </c>
      <c r="E2790" s="4">
        <f ca="1">OFFSET(InputPriceData!D$15,CalculationsAndCharts!$A2790+$A$11,IF($C$7,8,0),1,1)</f>
        <v>72.010000000000005</v>
      </c>
      <c r="F2790" s="4">
        <f ca="1">OFFSET(InputPriceData!E$15,CalculationsAndCharts!$A2790+$A$11,IF($C$7,8,0),1,1)</f>
        <v>70.06</v>
      </c>
      <c r="G2790" s="4">
        <f ca="1">OFFSET(InputPriceData!F$15,CalculationsAndCharts!$A2790+$A$11,IF($C$7,8,0),1,1)</f>
        <v>71.86</v>
      </c>
      <c r="H2790" s="138"/>
      <c r="I2790" s="138"/>
      <c r="O2790" s="246">
        <f t="shared" ca="1" si="430"/>
        <v>-6.0229038536817203</v>
      </c>
      <c r="P2790" s="246">
        <f t="shared" ca="1" si="431"/>
        <v>-5.6597171165549565</v>
      </c>
      <c r="Q2790" s="246">
        <f t="shared" ca="1" si="433"/>
        <v>32.47884182783362</v>
      </c>
      <c r="R2790" s="4">
        <f t="shared" ca="1" si="434"/>
        <v>-0.17425858799265154</v>
      </c>
      <c r="S2790" s="4">
        <f t="shared" ca="1" si="432"/>
        <v>0.86073242775786352</v>
      </c>
      <c r="W2790" s="246">
        <f t="shared" ca="1" si="435"/>
        <v>-6.0229038536817203</v>
      </c>
      <c r="X2790" s="246">
        <f t="shared" ca="1" si="436"/>
        <v>-5.6597171165549565</v>
      </c>
      <c r="Y2790" s="246">
        <f t="shared" ca="1" si="437"/>
        <v>32.47884182783362</v>
      </c>
      <c r="Z2790" s="4">
        <f t="shared" ca="1" si="438"/>
        <v>-0.17425858799265154</v>
      </c>
      <c r="AA2790" s="4">
        <f t="shared" ca="1" si="439"/>
        <v>0.24265532148360269</v>
      </c>
    </row>
    <row r="2791" spans="1:27" x14ac:dyDescent="0.25">
      <c r="A2791">
        <v>2759</v>
      </c>
      <c r="B2791" s="176">
        <f ca="1">OFFSET(InputPriceData!B$15,CalculationsAndCharts!$A2791+$A$11,0,1,1)</f>
        <v>37553</v>
      </c>
      <c r="C2791" s="3">
        <f ca="1">OFFSET(InputPriceData!G$15,CalculationsAndCharts!$A2791+$A$11,IF($C$7,8,0),1,1)</f>
        <v>54987400</v>
      </c>
      <c r="D2791" s="4">
        <f ca="1">OFFSET(InputPriceData!C$15,CalculationsAndCharts!$A2791+$A$11,IF($C$7,8,0),1,1)</f>
        <v>72.290000000000006</v>
      </c>
      <c r="E2791" s="4">
        <f ca="1">OFFSET(InputPriceData!D$15,CalculationsAndCharts!$A2791+$A$11,IF($C$7,8,0),1,1)</f>
        <v>72.41</v>
      </c>
      <c r="F2791" s="4">
        <f ca="1">OFFSET(InputPriceData!E$15,CalculationsAndCharts!$A2791+$A$11,IF($C$7,8,0),1,1)</f>
        <v>70.180000000000007</v>
      </c>
      <c r="G2791" s="4">
        <f ca="1">OFFSET(InputPriceData!F$15,CalculationsAndCharts!$A2791+$A$11,IF($C$7,8,0),1,1)</f>
        <v>70.39</v>
      </c>
      <c r="H2791" s="138"/>
      <c r="I2791" s="138"/>
      <c r="O2791" s="246">
        <f t="shared" ca="1" si="430"/>
        <v>-7.2028183645162072</v>
      </c>
      <c r="P2791" s="246">
        <f t="shared" ca="1" si="431"/>
        <v>-5.7100265279832332</v>
      </c>
      <c r="Q2791" s="246">
        <f t="shared" ca="1" si="433"/>
        <v>32.773806082576812</v>
      </c>
      <c r="R2791" s="4">
        <f t="shared" ca="1" si="434"/>
        <v>-0.17422531010271625</v>
      </c>
      <c r="S2791" s="4">
        <f t="shared" ca="1" si="432"/>
        <v>0.86074132113020174</v>
      </c>
      <c r="W2791" s="246">
        <f t="shared" ca="1" si="435"/>
        <v>-7.2028183645162072</v>
      </c>
      <c r="X2791" s="246">
        <f t="shared" ca="1" si="436"/>
        <v>-5.7100265279832332</v>
      </c>
      <c r="Y2791" s="246">
        <f t="shared" ca="1" si="437"/>
        <v>32.773806082576812</v>
      </c>
      <c r="Z2791" s="4">
        <f t="shared" ca="1" si="438"/>
        <v>-0.17422531010271625</v>
      </c>
      <c r="AA2791" s="4">
        <f t="shared" ca="1" si="439"/>
        <v>0.24268762025617255</v>
      </c>
    </row>
    <row r="2792" spans="1:27" x14ac:dyDescent="0.25">
      <c r="A2792">
        <v>2760</v>
      </c>
      <c r="B2792" s="176">
        <f ca="1">OFFSET(InputPriceData!B$15,CalculationsAndCharts!$A2792+$A$11,0,1,1)</f>
        <v>37552</v>
      </c>
      <c r="C2792" s="3">
        <f ca="1">OFFSET(InputPriceData!G$15,CalculationsAndCharts!$A2792+$A$11,IF($C$7,8,0),1,1)</f>
        <v>54905800</v>
      </c>
      <c r="D2792" s="4">
        <f ca="1">OFFSET(InputPriceData!C$15,CalculationsAndCharts!$A2792+$A$11,IF($C$7,8,0),1,1)</f>
        <v>70.72</v>
      </c>
      <c r="E2792" s="4">
        <f ca="1">OFFSET(InputPriceData!D$15,CalculationsAndCharts!$A2792+$A$11,IF($C$7,8,0),1,1)</f>
        <v>71.92</v>
      </c>
      <c r="F2792" s="4">
        <f ca="1">OFFSET(InputPriceData!E$15,CalculationsAndCharts!$A2792+$A$11,IF($C$7,8,0),1,1)</f>
        <v>69.849999999999994</v>
      </c>
      <c r="G2792" s="4">
        <f ca="1">OFFSET(InputPriceData!F$15,CalculationsAndCharts!$A2792+$A$11,IF($C$7,8,0),1,1)</f>
        <v>71.86</v>
      </c>
      <c r="H2792" s="138"/>
      <c r="I2792" s="138"/>
      <c r="O2792" s="246">
        <f t="shared" ca="1" si="430"/>
        <v>-5.4024176181750558</v>
      </c>
      <c r="P2792" s="246">
        <f t="shared" ca="1" si="431"/>
        <v>-5.8997075161995527</v>
      </c>
      <c r="Q2792" s="246">
        <f t="shared" ca="1" si="433"/>
        <v>33.071449124699107</v>
      </c>
      <c r="R2792" s="4">
        <f t="shared" ca="1" si="434"/>
        <v>-0.17839277299141423</v>
      </c>
      <c r="S2792" s="4">
        <f t="shared" ca="1" si="432"/>
        <v>0.85962264814442135</v>
      </c>
      <c r="W2792" s="246">
        <f t="shared" ca="1" si="435"/>
        <v>-5.4024176181750558</v>
      </c>
      <c r="X2792" s="246">
        <f t="shared" ca="1" si="436"/>
        <v>-5.8997075161995527</v>
      </c>
      <c r="Y2792" s="246">
        <f t="shared" ca="1" si="437"/>
        <v>33.071449124699107</v>
      </c>
      <c r="Z2792" s="4">
        <f t="shared" ca="1" si="438"/>
        <v>-0.17839277299141423</v>
      </c>
      <c r="AA2792" s="4">
        <f t="shared" ca="1" si="439"/>
        <v>0.23863557154554618</v>
      </c>
    </row>
    <row r="2793" spans="1:27" x14ac:dyDescent="0.25">
      <c r="A2793">
        <v>2761</v>
      </c>
      <c r="B2793" s="176">
        <f ca="1">OFFSET(InputPriceData!B$15,CalculationsAndCharts!$A2793+$A$11,0,1,1)</f>
        <v>37551</v>
      </c>
      <c r="C2793" s="3">
        <f ca="1">OFFSET(InputPriceData!G$15,CalculationsAndCharts!$A2793+$A$11,IF($C$7,8,0),1,1)</f>
        <v>40966800</v>
      </c>
      <c r="D2793" s="4">
        <f ca="1">OFFSET(InputPriceData!C$15,CalculationsAndCharts!$A2793+$A$11,IF($C$7,8,0),1,1)</f>
        <v>70.95</v>
      </c>
      <c r="E2793" s="4">
        <f ca="1">OFFSET(InputPriceData!D$15,CalculationsAndCharts!$A2793+$A$11,IF($C$7,8,0),1,1)</f>
        <v>71.709999999999994</v>
      </c>
      <c r="F2793" s="4">
        <f ca="1">OFFSET(InputPriceData!E$15,CalculationsAndCharts!$A2793+$A$11,IF($C$7,8,0),1,1)</f>
        <v>70.52</v>
      </c>
      <c r="G2793" s="4">
        <f ca="1">OFFSET(InputPriceData!F$15,CalculationsAndCharts!$A2793+$A$11,IF($C$7,8,0),1,1)</f>
        <v>71.319999999999993</v>
      </c>
      <c r="H2793" s="138"/>
      <c r="I2793" s="138"/>
      <c r="O2793" s="246">
        <f t="shared" ca="1" si="430"/>
        <v>-5.5258986352688</v>
      </c>
      <c r="P2793" s="246">
        <f t="shared" ca="1" si="431"/>
        <v>-6.2451133536006616</v>
      </c>
      <c r="Q2793" s="246">
        <f t="shared" ca="1" si="433"/>
        <v>33.371795282239262</v>
      </c>
      <c r="R2793" s="4">
        <f t="shared" ca="1" si="434"/>
        <v>-0.18713747045321116</v>
      </c>
      <c r="S2793" s="4">
        <f t="shared" ca="1" si="432"/>
        <v>0.85724250392059886</v>
      </c>
      <c r="W2793" s="246">
        <f t="shared" ca="1" si="435"/>
        <v>-5.5258986352688</v>
      </c>
      <c r="X2793" s="246">
        <f t="shared" ca="1" si="436"/>
        <v>-6.2451133536006616</v>
      </c>
      <c r="Y2793" s="246">
        <f t="shared" ca="1" si="437"/>
        <v>33.371795282239262</v>
      </c>
      <c r="Z2793" s="4">
        <f t="shared" ca="1" si="438"/>
        <v>-0.18713747045321116</v>
      </c>
      <c r="AA2793" s="4">
        <f t="shared" ca="1" si="439"/>
        <v>0.23008558315450314</v>
      </c>
    </row>
    <row r="2794" spans="1:27" x14ac:dyDescent="0.25">
      <c r="A2794">
        <v>2762</v>
      </c>
      <c r="B2794" s="176">
        <f ca="1">OFFSET(InputPriceData!B$15,CalculationsAndCharts!$A2794+$A$11,0,1,1)</f>
        <v>37550</v>
      </c>
      <c r="C2794" s="3">
        <f ca="1">OFFSET(InputPriceData!G$15,CalculationsAndCharts!$A2794+$A$11,IF($C$7,8,0),1,1)</f>
        <v>45859100</v>
      </c>
      <c r="D2794" s="4">
        <f ca="1">OFFSET(InputPriceData!C$15,CalculationsAndCharts!$A2794+$A$11,IF($C$7,8,0),1,1)</f>
        <v>70.2</v>
      </c>
      <c r="E2794" s="4">
        <f ca="1">OFFSET(InputPriceData!D$15,CalculationsAndCharts!$A2794+$A$11,IF($C$7,8,0),1,1)</f>
        <v>72.09</v>
      </c>
      <c r="F2794" s="4">
        <f ca="1">OFFSET(InputPriceData!E$15,CalculationsAndCharts!$A2794+$A$11,IF($C$7,8,0),1,1)</f>
        <v>69.760000000000005</v>
      </c>
      <c r="G2794" s="4">
        <f ca="1">OFFSET(InputPriceData!F$15,CalculationsAndCharts!$A2794+$A$11,IF($C$7,8,0),1,1)</f>
        <v>71.83</v>
      </c>
      <c r="H2794" s="138"/>
      <c r="I2794" s="138"/>
      <c r="O2794" s="246">
        <f t="shared" ca="1" si="430"/>
        <v>-4.5511942539040495</v>
      </c>
      <c r="P2794" s="246">
        <f t="shared" ca="1" si="431"/>
        <v>-6.6874774599554305</v>
      </c>
      <c r="Q2794" s="246">
        <f t="shared" ca="1" si="433"/>
        <v>33.674869104176857</v>
      </c>
      <c r="R2794" s="4">
        <f t="shared" ca="1" si="434"/>
        <v>-0.19858956063843913</v>
      </c>
      <c r="S2794" s="4">
        <f t="shared" ca="1" si="432"/>
        <v>0.85405646827767301</v>
      </c>
      <c r="W2794" s="246">
        <f t="shared" ca="1" si="435"/>
        <v>-4.5511942539040495</v>
      </c>
      <c r="X2794" s="246">
        <f t="shared" ca="1" si="436"/>
        <v>-6.6874774599554305</v>
      </c>
      <c r="Y2794" s="246">
        <f t="shared" ca="1" si="437"/>
        <v>33.674869104176857</v>
      </c>
      <c r="Z2794" s="4">
        <f t="shared" ca="1" si="438"/>
        <v>-0.19858956063843913</v>
      </c>
      <c r="AA2794" s="4">
        <f t="shared" ca="1" si="439"/>
        <v>0.21879022089757552</v>
      </c>
    </row>
    <row r="2795" spans="1:27" x14ac:dyDescent="0.25">
      <c r="A2795">
        <v>2763</v>
      </c>
      <c r="B2795" s="176">
        <f ca="1">OFFSET(InputPriceData!B$15,CalculationsAndCharts!$A2795+$A$11,0,1,1)</f>
        <v>37547</v>
      </c>
      <c r="C2795" s="3">
        <f ca="1">OFFSET(InputPriceData!G$15,CalculationsAndCharts!$A2795+$A$11,IF($C$7,8,0),1,1)</f>
        <v>47448700</v>
      </c>
      <c r="D2795" s="4">
        <f ca="1">OFFSET(InputPriceData!C$15,CalculationsAndCharts!$A2795+$A$11,IF($C$7,8,0),1,1)</f>
        <v>69.83</v>
      </c>
      <c r="E2795" s="4">
        <f ca="1">OFFSET(InputPriceData!D$15,CalculationsAndCharts!$A2795+$A$11,IF($C$7,8,0),1,1)</f>
        <v>70.989999999999995</v>
      </c>
      <c r="F2795" s="4">
        <f ca="1">OFFSET(InputPriceData!E$15,CalculationsAndCharts!$A2795+$A$11,IF($C$7,8,0),1,1)</f>
        <v>69.260000000000005</v>
      </c>
      <c r="G2795" s="4">
        <f ca="1">OFFSET(InputPriceData!F$15,CalculationsAndCharts!$A2795+$A$11,IF($C$7,8,0),1,1)</f>
        <v>70.62</v>
      </c>
      <c r="H2795" s="138"/>
      <c r="I2795" s="138"/>
      <c r="O2795" s="246">
        <f t="shared" ca="1" si="430"/>
        <v>-5.2755443647031539</v>
      </c>
      <c r="P2795" s="246">
        <f t="shared" ca="1" si="431"/>
        <v>-7.1740861758086893</v>
      </c>
      <c r="Q2795" s="246">
        <f t="shared" ca="1" si="433"/>
        <v>33.980695362438809</v>
      </c>
      <c r="R2795" s="4">
        <f t="shared" ca="1" si="434"/>
        <v>-0.21112240639250421</v>
      </c>
      <c r="S2795" s="4">
        <f t="shared" ca="1" si="432"/>
        <v>0.85047683869776058</v>
      </c>
      <c r="W2795" s="246">
        <f t="shared" ca="1" si="435"/>
        <v>-5.2755443647031539</v>
      </c>
      <c r="X2795" s="246">
        <f t="shared" ca="1" si="436"/>
        <v>-7.1740861758086893</v>
      </c>
      <c r="Y2795" s="246">
        <f t="shared" ca="1" si="437"/>
        <v>33.980695362438809</v>
      </c>
      <c r="Z2795" s="4">
        <f t="shared" ca="1" si="438"/>
        <v>-0.21112240639250421</v>
      </c>
      <c r="AA2795" s="4">
        <f t="shared" ca="1" si="439"/>
        <v>0.2062993605850785</v>
      </c>
    </row>
    <row r="2796" spans="1:27" x14ac:dyDescent="0.25">
      <c r="A2796">
        <v>2764</v>
      </c>
      <c r="B2796" s="176">
        <f ca="1">OFFSET(InputPriceData!B$15,CalculationsAndCharts!$A2796+$A$11,0,1,1)</f>
        <v>37546</v>
      </c>
      <c r="C2796" s="3">
        <f ca="1">OFFSET(InputPriceData!G$15,CalculationsAndCharts!$A2796+$A$11,IF($C$7,8,0),1,1)</f>
        <v>68534100</v>
      </c>
      <c r="D2796" s="4">
        <f ca="1">OFFSET(InputPriceData!C$15,CalculationsAndCharts!$A2796+$A$11,IF($C$7,8,0),1,1)</f>
        <v>70.8</v>
      </c>
      <c r="E2796" s="4">
        <f ca="1">OFFSET(InputPriceData!D$15,CalculationsAndCharts!$A2796+$A$11,IF($C$7,8,0),1,1)</f>
        <v>71.14</v>
      </c>
      <c r="F2796" s="4">
        <f ca="1">OFFSET(InputPriceData!E$15,CalculationsAndCharts!$A2796+$A$11,IF($C$7,8,0),1,1)</f>
        <v>69.989999999999995</v>
      </c>
      <c r="G2796" s="4">
        <f ca="1">OFFSET(InputPriceData!F$15,CalculationsAndCharts!$A2796+$A$11,IF($C$7,8,0),1,1)</f>
        <v>70.319999999999993</v>
      </c>
      <c r="H2796" s="138"/>
      <c r="I2796" s="138"/>
      <c r="O2796" s="246">
        <f t="shared" ca="1" si="430"/>
        <v>-5.104505874847014</v>
      </c>
      <c r="P2796" s="246">
        <f t="shared" ca="1" si="431"/>
        <v>-7.654308602905636</v>
      </c>
      <c r="Q2796" s="246">
        <f t="shared" ca="1" si="433"/>
        <v>34.289299053924125</v>
      </c>
      <c r="R2796" s="4">
        <f t="shared" ca="1" si="434"/>
        <v>-0.22322732788641428</v>
      </c>
      <c r="S2796" s="4">
        <f t="shared" ca="1" si="432"/>
        <v>0.84692349369271092</v>
      </c>
      <c r="W2796" s="246">
        <f t="shared" ca="1" si="435"/>
        <v>-5.104505874847014</v>
      </c>
      <c r="X2796" s="246">
        <f t="shared" ca="1" si="436"/>
        <v>-7.654308602905636</v>
      </c>
      <c r="Y2796" s="246">
        <f t="shared" ca="1" si="437"/>
        <v>34.289299053924125</v>
      </c>
      <c r="Z2796" s="4">
        <f t="shared" ca="1" si="438"/>
        <v>-0.22322732788641428</v>
      </c>
      <c r="AA2796" s="4">
        <f t="shared" ca="1" si="439"/>
        <v>0.19410443813598133</v>
      </c>
    </row>
    <row r="2797" spans="1:27" x14ac:dyDescent="0.25">
      <c r="A2797">
        <v>2765</v>
      </c>
      <c r="B2797" s="176">
        <f ca="1">OFFSET(InputPriceData!B$15,CalculationsAndCharts!$A2797+$A$11,0,1,1)</f>
        <v>37545</v>
      </c>
      <c r="C2797" s="3">
        <f ca="1">OFFSET(InputPriceData!G$15,CalculationsAndCharts!$A2797+$A$11,IF($C$7,8,0),1,1)</f>
        <v>62977800</v>
      </c>
      <c r="D2797" s="4">
        <f ca="1">OFFSET(InputPriceData!C$15,CalculationsAndCharts!$A2797+$A$11,IF($C$7,8,0),1,1)</f>
        <v>69.64</v>
      </c>
      <c r="E2797" s="4">
        <f ca="1">OFFSET(InputPriceData!D$15,CalculationsAndCharts!$A2797+$A$11,IF($C$7,8,0),1,1)</f>
        <v>69.95</v>
      </c>
      <c r="F2797" s="4">
        <f ca="1">OFFSET(InputPriceData!E$15,CalculationsAndCharts!$A2797+$A$11,IF($C$7,8,0),1,1)</f>
        <v>68.45</v>
      </c>
      <c r="G2797" s="4">
        <f ca="1">OFFSET(InputPriceData!F$15,CalculationsAndCharts!$A2797+$A$11,IF($C$7,8,0),1,1)</f>
        <v>68.95</v>
      </c>
      <c r="H2797" s="138"/>
      <c r="I2797" s="138"/>
      <c r="O2797" s="246">
        <f t="shared" ca="1" si="430"/>
        <v>-6.02620331188231</v>
      </c>
      <c r="P2797" s="246">
        <f t="shared" ca="1" si="431"/>
        <v>-8.0994923876108551</v>
      </c>
      <c r="Q2797" s="246">
        <f t="shared" ca="1" si="433"/>
        <v>34.60070540254705</v>
      </c>
      <c r="R2797" s="4">
        <f t="shared" ca="1" si="434"/>
        <v>-0.23408460299814091</v>
      </c>
      <c r="S2797" s="4">
        <f t="shared" ca="1" si="432"/>
        <v>0.84365294529207624</v>
      </c>
      <c r="W2797" s="246">
        <f t="shared" ca="1" si="435"/>
        <v>-6.02620331188231</v>
      </c>
      <c r="X2797" s="246">
        <f t="shared" ca="1" si="436"/>
        <v>-8.0994923876108551</v>
      </c>
      <c r="Y2797" s="246">
        <f t="shared" ca="1" si="437"/>
        <v>34.60070540254705</v>
      </c>
      <c r="Z2797" s="4">
        <f t="shared" ca="1" si="438"/>
        <v>-0.23408460299814091</v>
      </c>
      <c r="AA2797" s="4">
        <f t="shared" ca="1" si="439"/>
        <v>0.18305559556789908</v>
      </c>
    </row>
    <row r="2798" spans="1:27" x14ac:dyDescent="0.25">
      <c r="A2798">
        <v>2766</v>
      </c>
      <c r="B2798" s="176">
        <f ca="1">OFFSET(InputPriceData!B$15,CalculationsAndCharts!$A2798+$A$11,0,1,1)</f>
        <v>37544</v>
      </c>
      <c r="C2798" s="3">
        <f ca="1">OFFSET(InputPriceData!G$15,CalculationsAndCharts!$A2798+$A$11,IF($C$7,8,0),1,1)</f>
        <v>82320300</v>
      </c>
      <c r="D2798" s="4">
        <f ca="1">OFFSET(InputPriceData!C$15,CalculationsAndCharts!$A2798+$A$11,IF($C$7,8,0),1,1)</f>
        <v>69.3</v>
      </c>
      <c r="E2798" s="4">
        <f ca="1">OFFSET(InputPriceData!D$15,CalculationsAndCharts!$A2798+$A$11,IF($C$7,8,0),1,1)</f>
        <v>70.680000000000007</v>
      </c>
      <c r="F2798" s="4">
        <f ca="1">OFFSET(InputPriceData!E$15,CalculationsAndCharts!$A2798+$A$11,IF($C$7,8,0),1,1)</f>
        <v>69.19</v>
      </c>
      <c r="G2798" s="4">
        <f ca="1">OFFSET(InputPriceData!F$15,CalculationsAndCharts!$A2798+$A$11,IF($C$7,8,0),1,1)</f>
        <v>70.66</v>
      </c>
      <c r="H2798" s="138"/>
      <c r="I2798" s="138"/>
      <c r="O2798" s="246">
        <f t="shared" ca="1" si="430"/>
        <v>-3.7995818284930936</v>
      </c>
      <c r="P2798" s="246">
        <f t="shared" ca="1" si="431"/>
        <v>-8.4814348188333071</v>
      </c>
      <c r="Q2798" s="246">
        <f t="shared" ca="1" si="433"/>
        <v>34.914939861298741</v>
      </c>
      <c r="R2798" s="4">
        <f t="shared" ca="1" si="434"/>
        <v>-0.2429170679521778</v>
      </c>
      <c r="S2798" s="4">
        <f t="shared" ca="1" si="432"/>
        <v>0.84093199264919427</v>
      </c>
      <c r="W2798" s="246">
        <f t="shared" ca="1" si="435"/>
        <v>-3.7995818284930936</v>
      </c>
      <c r="X2798" s="246">
        <f t="shared" ca="1" si="436"/>
        <v>-8.4814348188333071</v>
      </c>
      <c r="Y2798" s="246">
        <f t="shared" ca="1" si="437"/>
        <v>34.914939861298741</v>
      </c>
      <c r="Z2798" s="4">
        <f t="shared" ca="1" si="438"/>
        <v>-0.2429170679521778</v>
      </c>
      <c r="AA2798" s="4">
        <f t="shared" ca="1" si="439"/>
        <v>0.17398887942644503</v>
      </c>
    </row>
    <row r="2799" spans="1:27" x14ac:dyDescent="0.25">
      <c r="A2799">
        <v>2767</v>
      </c>
      <c r="B2799" s="176">
        <f ca="1">OFFSET(InputPriceData!B$15,CalculationsAndCharts!$A2799+$A$11,0,1,1)</f>
        <v>37543</v>
      </c>
      <c r="C2799" s="3">
        <f ca="1">OFFSET(InputPriceData!G$15,CalculationsAndCharts!$A2799+$A$11,IF($C$7,8,0),1,1)</f>
        <v>40631900</v>
      </c>
      <c r="D2799" s="4">
        <f ca="1">OFFSET(InputPriceData!C$15,CalculationsAndCharts!$A2799+$A$11,IF($C$7,8,0),1,1)</f>
        <v>66.28</v>
      </c>
      <c r="E2799" s="4">
        <f ca="1">OFFSET(InputPriceData!D$15,CalculationsAndCharts!$A2799+$A$11,IF($C$7,8,0),1,1)</f>
        <v>67.599999999999994</v>
      </c>
      <c r="F2799" s="4">
        <f ca="1">OFFSET(InputPriceData!E$15,CalculationsAndCharts!$A2799+$A$11,IF($C$7,8,0),1,1)</f>
        <v>66.150000000000006</v>
      </c>
      <c r="G2799" s="4">
        <f ca="1">OFFSET(InputPriceData!F$15,CalculationsAndCharts!$A2799+$A$11,IF($C$7,8,0),1,1)</f>
        <v>67.42</v>
      </c>
      <c r="H2799" s="138"/>
      <c r="I2799" s="138"/>
      <c r="O2799" s="246">
        <f t="shared" ca="1" si="430"/>
        <v>-6.5356452291573301</v>
      </c>
      <c r="P2799" s="246">
        <f t="shared" ca="1" si="431"/>
        <v>-8.6373215904543983</v>
      </c>
      <c r="Q2799" s="246">
        <f t="shared" ca="1" si="433"/>
        <v>35.23202811432769</v>
      </c>
      <c r="R2799" s="4">
        <f t="shared" ca="1" si="434"/>
        <v>-0.24515538993175043</v>
      </c>
      <c r="S2799" s="4">
        <f t="shared" ca="1" si="432"/>
        <v>0.84023363377877636</v>
      </c>
      <c r="W2799" s="246">
        <f t="shared" ca="1" si="435"/>
        <v>-6.5356452291573301</v>
      </c>
      <c r="X2799" s="246">
        <f t="shared" ca="1" si="436"/>
        <v>-8.6373215904543983</v>
      </c>
      <c r="Y2799" s="246">
        <f t="shared" ca="1" si="437"/>
        <v>35.23202811432769</v>
      </c>
      <c r="Z2799" s="4">
        <f t="shared" ca="1" si="438"/>
        <v>-0.24515538993175043</v>
      </c>
      <c r="AA2799" s="4">
        <f t="shared" ca="1" si="439"/>
        <v>0.17167991241707201</v>
      </c>
    </row>
    <row r="2800" spans="1:27" x14ac:dyDescent="0.25">
      <c r="A2800">
        <v>2768</v>
      </c>
      <c r="B2800" s="176">
        <f ca="1">OFFSET(InputPriceData!B$15,CalculationsAndCharts!$A2800+$A$11,0,1,1)</f>
        <v>37540</v>
      </c>
      <c r="C2800" s="3">
        <f ca="1">OFFSET(InputPriceData!G$15,CalculationsAndCharts!$A2800+$A$11,IF($C$7,8,0),1,1)</f>
        <v>82308300</v>
      </c>
      <c r="D2800" s="4">
        <f ca="1">OFFSET(InputPriceData!C$15,CalculationsAndCharts!$A2800+$A$11,IF($C$7,8,0),1,1)</f>
        <v>65.41</v>
      </c>
      <c r="E2800" s="4">
        <f ca="1">OFFSET(InputPriceData!D$15,CalculationsAndCharts!$A2800+$A$11,IF($C$7,8,0),1,1)</f>
        <v>67.5</v>
      </c>
      <c r="F2800" s="4">
        <f ca="1">OFFSET(InputPriceData!E$15,CalculationsAndCharts!$A2800+$A$11,IF($C$7,8,0),1,1)</f>
        <v>65.19</v>
      </c>
      <c r="G2800" s="4">
        <f ca="1">OFFSET(InputPriceData!F$15,CalculationsAndCharts!$A2800+$A$11,IF($C$7,8,0),1,1)</f>
        <v>67.05</v>
      </c>
      <c r="H2800" s="138"/>
      <c r="I2800" s="138"/>
      <c r="O2800" s="246">
        <f t="shared" ca="1" si="430"/>
        <v>-6.510619881701551</v>
      </c>
      <c r="P2800" s="246">
        <f t="shared" ca="1" si="431"/>
        <v>-8.4529024558504169</v>
      </c>
      <c r="Q2800" s="246">
        <f t="shared" ca="1" si="433"/>
        <v>35.551996079039043</v>
      </c>
      <c r="R2800" s="4">
        <f t="shared" ca="1" si="434"/>
        <v>-0.23776168395884048</v>
      </c>
      <c r="S2800" s="4">
        <f t="shared" ca="1" si="432"/>
        <v>0.84252686070469229</v>
      </c>
      <c r="W2800" s="246">
        <f t="shared" ca="1" si="435"/>
        <v>-6.510619881701551</v>
      </c>
      <c r="X2800" s="246">
        <f t="shared" ca="1" si="436"/>
        <v>-8.4529024558504169</v>
      </c>
      <c r="Y2800" s="246">
        <f t="shared" ca="1" si="437"/>
        <v>35.551996079039043</v>
      </c>
      <c r="Z2800" s="4">
        <f t="shared" ca="1" si="438"/>
        <v>-0.23776168395884048</v>
      </c>
      <c r="AA2800" s="4">
        <f t="shared" ca="1" si="439"/>
        <v>0.17928959439281258</v>
      </c>
    </row>
    <row r="2801" spans="1:27" x14ac:dyDescent="0.25">
      <c r="A2801">
        <v>2769</v>
      </c>
      <c r="B2801" s="176">
        <f ca="1">OFFSET(InputPriceData!B$15,CalculationsAndCharts!$A2801+$A$11,0,1,1)</f>
        <v>37539</v>
      </c>
      <c r="C2801" s="3">
        <f ca="1">OFFSET(InputPriceData!G$15,CalculationsAndCharts!$A2801+$A$11,IF($C$7,8,0),1,1)</f>
        <v>76749000</v>
      </c>
      <c r="D2801" s="4">
        <f ca="1">OFFSET(InputPriceData!C$15,CalculationsAndCharts!$A2801+$A$11,IF($C$7,8,0),1,1)</f>
        <v>62.09</v>
      </c>
      <c r="E2801" s="4">
        <f ca="1">OFFSET(InputPriceData!D$15,CalculationsAndCharts!$A2801+$A$11,IF($C$7,8,0),1,1)</f>
        <v>64.58</v>
      </c>
      <c r="F2801" s="4">
        <f ca="1">OFFSET(InputPriceData!E$15,CalculationsAndCharts!$A2801+$A$11,IF($C$7,8,0),1,1)</f>
        <v>61.39</v>
      </c>
      <c r="G2801" s="4">
        <f ca="1">OFFSET(InputPriceData!F$15,CalculationsAndCharts!$A2801+$A$11,IF($C$7,8,0),1,1)</f>
        <v>64.23</v>
      </c>
      <c r="H2801" s="138"/>
      <c r="I2801" s="138"/>
      <c r="O2801" s="246">
        <f t="shared" ca="1" si="430"/>
        <v>-9.0324159936478985</v>
      </c>
      <c r="P2801" s="246">
        <f t="shared" ca="1" si="431"/>
        <v>-7.9275827902902538</v>
      </c>
      <c r="Q2801" s="246">
        <f t="shared" ca="1" si="433"/>
        <v>35.874869908212958</v>
      </c>
      <c r="R2801" s="4">
        <f t="shared" ca="1" si="434"/>
        <v>-0.22097871882387971</v>
      </c>
      <c r="S2801" s="4">
        <f t="shared" ca="1" si="432"/>
        <v>0.84759087157479207</v>
      </c>
      <c r="W2801" s="246">
        <f t="shared" ca="1" si="435"/>
        <v>-9.0324159936478985</v>
      </c>
      <c r="X2801" s="246">
        <f t="shared" ca="1" si="436"/>
        <v>-7.9275827902902538</v>
      </c>
      <c r="Y2801" s="246">
        <f t="shared" ca="1" si="437"/>
        <v>35.874869908212958</v>
      </c>
      <c r="Z2801" s="4">
        <f t="shared" ca="1" si="438"/>
        <v>-0.22097871882387971</v>
      </c>
      <c r="AA2801" s="4">
        <f t="shared" ca="1" si="439"/>
        <v>0.19637956285749769</v>
      </c>
    </row>
    <row r="2802" spans="1:27" x14ac:dyDescent="0.25">
      <c r="A2802">
        <v>2770</v>
      </c>
      <c r="B2802" s="176">
        <f ca="1">OFFSET(InputPriceData!B$15,CalculationsAndCharts!$A2802+$A$11,0,1,1)</f>
        <v>37538</v>
      </c>
      <c r="C2802" s="3">
        <f ca="1">OFFSET(InputPriceData!G$15,CalculationsAndCharts!$A2802+$A$11,IF($C$7,8,0),1,1)</f>
        <v>79956400</v>
      </c>
      <c r="D2802" s="4">
        <f ca="1">OFFSET(InputPriceData!C$15,CalculationsAndCharts!$A2802+$A$11,IF($C$7,8,0),1,1)</f>
        <v>63.01</v>
      </c>
      <c r="E2802" s="4">
        <f ca="1">OFFSET(InputPriceData!D$15,CalculationsAndCharts!$A2802+$A$11,IF($C$7,8,0),1,1)</f>
        <v>63.49</v>
      </c>
      <c r="F2802" s="4">
        <f ca="1">OFFSET(InputPriceData!E$15,CalculationsAndCharts!$A2802+$A$11,IF($C$7,8,0),1,1)</f>
        <v>61.97</v>
      </c>
      <c r="G2802" s="4">
        <f ca="1">OFFSET(InputPriceData!F$15,CalculationsAndCharts!$A2802+$A$11,IF($C$7,8,0),1,1)</f>
        <v>62.22</v>
      </c>
      <c r="H2802" s="138"/>
      <c r="I2802" s="138"/>
      <c r="O2802" s="246">
        <f t="shared" ca="1" si="430"/>
        <v>-10.92272111601469</v>
      </c>
      <c r="P2802" s="246">
        <f t="shared" ca="1" si="431"/>
        <v>-7.0892369334840293</v>
      </c>
      <c r="Q2802" s="246">
        <f t="shared" ca="1" si="433"/>
        <v>36.200675992142237</v>
      </c>
      <c r="R2802" s="4">
        <f t="shared" ca="1" si="434"/>
        <v>-0.1958316174820279</v>
      </c>
      <c r="S2802" s="4">
        <f t="shared" ca="1" si="432"/>
        <v>0.85483103178309494</v>
      </c>
      <c r="W2802" s="246">
        <f t="shared" ca="1" si="435"/>
        <v>-10.92272111601469</v>
      </c>
      <c r="X2802" s="246">
        <f t="shared" ca="1" si="436"/>
        <v>-7.0892369334840293</v>
      </c>
      <c r="Y2802" s="246">
        <f t="shared" ca="1" si="437"/>
        <v>36.200675992142237</v>
      </c>
      <c r="Z2802" s="4">
        <f t="shared" ca="1" si="438"/>
        <v>-0.1958316174820279</v>
      </c>
      <c r="AA2802" s="4">
        <f t="shared" ca="1" si="439"/>
        <v>0.22152068406439437</v>
      </c>
    </row>
    <row r="2803" spans="1:27" x14ac:dyDescent="0.25">
      <c r="A2803">
        <v>2771</v>
      </c>
      <c r="B2803" s="176">
        <f ca="1">OFFSET(InputPriceData!B$15,CalculationsAndCharts!$A2803+$A$11,0,1,1)</f>
        <v>37537</v>
      </c>
      <c r="C2803" s="3">
        <f ca="1">OFFSET(InputPriceData!G$15,CalculationsAndCharts!$A2803+$A$11,IF($C$7,8,0),1,1)</f>
        <v>79531000</v>
      </c>
      <c r="D2803" s="4">
        <f ca="1">OFFSET(InputPriceData!C$15,CalculationsAndCharts!$A2803+$A$11,IF($C$7,8,0),1,1)</f>
        <v>63.58</v>
      </c>
      <c r="E2803" s="4">
        <f ca="1">OFFSET(InputPriceData!D$15,CalculationsAndCharts!$A2803+$A$11,IF($C$7,8,0),1,1)</f>
        <v>64.78</v>
      </c>
      <c r="F2803" s="4">
        <f ca="1">OFFSET(InputPriceData!E$15,CalculationsAndCharts!$A2803+$A$11,IF($C$7,8,0),1,1)</f>
        <v>62.3</v>
      </c>
      <c r="G2803" s="4">
        <f ca="1">OFFSET(InputPriceData!F$15,CalculationsAndCharts!$A2803+$A$11,IF($C$7,8,0),1,1)</f>
        <v>64.03</v>
      </c>
      <c r="H2803" s="138"/>
      <c r="I2803" s="138"/>
      <c r="O2803" s="246">
        <f t="shared" ca="1" si="430"/>
        <v>-8.9706155164494454</v>
      </c>
      <c r="P2803" s="246">
        <f t="shared" ca="1" si="431"/>
        <v>-6.1378856656526413</v>
      </c>
      <c r="Q2803" s="246">
        <f t="shared" ca="1" si="433"/>
        <v>36.529440960789344</v>
      </c>
      <c r="R2803" s="4">
        <f t="shared" ca="1" si="434"/>
        <v>-0.16802572128714041</v>
      </c>
      <c r="S2803" s="4">
        <f t="shared" ca="1" si="432"/>
        <v>0.86238718455515995</v>
      </c>
      <c r="W2803" s="246">
        <f t="shared" ca="1" si="435"/>
        <v>-8.9706155164494454</v>
      </c>
      <c r="X2803" s="246">
        <f t="shared" ca="1" si="436"/>
        <v>-6.1378856656526413</v>
      </c>
      <c r="Y2803" s="246">
        <f t="shared" ca="1" si="437"/>
        <v>36.529440960789344</v>
      </c>
      <c r="Z2803" s="4">
        <f t="shared" ca="1" si="438"/>
        <v>-0.16802572128714041</v>
      </c>
      <c r="AA2803" s="4">
        <f t="shared" ca="1" si="439"/>
        <v>0.24868871928649502</v>
      </c>
    </row>
    <row r="2804" spans="1:27" x14ac:dyDescent="0.25">
      <c r="A2804">
        <v>2772</v>
      </c>
      <c r="B2804" s="176">
        <f ca="1">OFFSET(InputPriceData!B$15,CalculationsAndCharts!$A2804+$A$11,0,1,1)</f>
        <v>37536</v>
      </c>
      <c r="C2804" s="3">
        <f ca="1">OFFSET(InputPriceData!G$15,CalculationsAndCharts!$A2804+$A$11,IF($C$7,8,0),1,1)</f>
        <v>53188000</v>
      </c>
      <c r="D2804" s="4">
        <f ca="1">OFFSET(InputPriceData!C$15,CalculationsAndCharts!$A2804+$A$11,IF($C$7,8,0),1,1)</f>
        <v>63.78</v>
      </c>
      <c r="E2804" s="4">
        <f ca="1">OFFSET(InputPriceData!D$15,CalculationsAndCharts!$A2804+$A$11,IF($C$7,8,0),1,1)</f>
        <v>64.69</v>
      </c>
      <c r="F2804" s="4">
        <f ca="1">OFFSET(InputPriceData!E$15,CalculationsAndCharts!$A2804+$A$11,IF($C$7,8,0),1,1)</f>
        <v>62.58</v>
      </c>
      <c r="G2804" s="4">
        <f ca="1">OFFSET(InputPriceData!F$15,CalculationsAndCharts!$A2804+$A$11,IF($C$7,8,0),1,1)</f>
        <v>63.04</v>
      </c>
      <c r="H2804" s="138"/>
      <c r="I2804" s="138"/>
      <c r="O2804" s="246">
        <f t="shared" ca="1" si="430"/>
        <v>-9.7472291150261299</v>
      </c>
      <c r="P2804" s="246">
        <f t="shared" ca="1" si="431"/>
        <v>-5.1237331579588936</v>
      </c>
      <c r="Q2804" s="246">
        <f t="shared" ca="1" si="433"/>
        <v>36.861191685963014</v>
      </c>
      <c r="R2804" s="4">
        <f t="shared" ca="1" si="434"/>
        <v>-0.13900074641130078</v>
      </c>
      <c r="S2804" s="4">
        <f t="shared" ca="1" si="432"/>
        <v>0.86981350771913113</v>
      </c>
      <c r="W2804" s="246">
        <f t="shared" ca="1" si="435"/>
        <v>-9.7472291150261299</v>
      </c>
      <c r="X2804" s="246">
        <f t="shared" ca="1" si="436"/>
        <v>-5.1237331579588936</v>
      </c>
      <c r="Y2804" s="246">
        <f t="shared" ca="1" si="437"/>
        <v>36.861191685963014</v>
      </c>
      <c r="Z2804" s="4">
        <f t="shared" ca="1" si="438"/>
        <v>-0.13900074641130078</v>
      </c>
      <c r="AA2804" s="4">
        <f t="shared" ca="1" si="439"/>
        <v>0.27636524364840709</v>
      </c>
    </row>
    <row r="2805" spans="1:27" x14ac:dyDescent="0.25">
      <c r="A2805">
        <v>2773</v>
      </c>
      <c r="B2805" s="176">
        <f ca="1">OFFSET(InputPriceData!B$15,CalculationsAndCharts!$A2805+$A$11,0,1,1)</f>
        <v>37533</v>
      </c>
      <c r="C2805" s="3">
        <f ca="1">OFFSET(InputPriceData!G$15,CalculationsAndCharts!$A2805+$A$11,IF($C$7,8,0),1,1)</f>
        <v>68483700</v>
      </c>
      <c r="D2805" s="4">
        <f ca="1">OFFSET(InputPriceData!C$15,CalculationsAndCharts!$A2805+$A$11,IF($C$7,8,0),1,1)</f>
        <v>65.959999999999994</v>
      </c>
      <c r="E2805" s="4">
        <f ca="1">OFFSET(InputPriceData!D$15,CalculationsAndCharts!$A2805+$A$11,IF($C$7,8,0),1,1)</f>
        <v>66.06</v>
      </c>
      <c r="F2805" s="4">
        <f ca="1">OFFSET(InputPriceData!E$15,CalculationsAndCharts!$A2805+$A$11,IF($C$7,8,0),1,1)</f>
        <v>63.4</v>
      </c>
      <c r="G2805" s="4">
        <f ca="1">OFFSET(InputPriceData!F$15,CalculationsAndCharts!$A2805+$A$11,IF($C$7,8,0),1,1)</f>
        <v>64.37</v>
      </c>
      <c r="H2805" s="138"/>
      <c r="I2805" s="138"/>
      <c r="O2805" s="246">
        <f t="shared" ca="1" si="430"/>
        <v>-8.1492824084319082</v>
      </c>
      <c r="P2805" s="246">
        <f t="shared" ca="1" si="431"/>
        <v>-4.0641921741783733</v>
      </c>
      <c r="Q2805" s="246">
        <f t="shared" ca="1" si="433"/>
        <v>37.19595528351465</v>
      </c>
      <c r="R2805" s="4">
        <f t="shared" ca="1" si="434"/>
        <v>-0.10926435799807606</v>
      </c>
      <c r="S2805" s="4">
        <f t="shared" ca="1" si="432"/>
        <v>0.87697560035989497</v>
      </c>
      <c r="W2805" s="246">
        <f t="shared" ca="1" si="435"/>
        <v>-8.1492824084319082</v>
      </c>
      <c r="X2805" s="246">
        <f t="shared" ca="1" si="436"/>
        <v>-4.0641921741783733</v>
      </c>
      <c r="Y2805" s="246">
        <f t="shared" ca="1" si="437"/>
        <v>37.19595528351465</v>
      </c>
      <c r="Z2805" s="4">
        <f t="shared" ca="1" si="438"/>
        <v>-0.10926435799807606</v>
      </c>
      <c r="AA2805" s="4">
        <f t="shared" ca="1" si="439"/>
        <v>0.30402320199492183</v>
      </c>
    </row>
    <row r="2806" spans="1:27" x14ac:dyDescent="0.25">
      <c r="A2806">
        <v>2774</v>
      </c>
      <c r="B2806" s="176">
        <f ca="1">OFFSET(InputPriceData!B$15,CalculationsAndCharts!$A2806+$A$11,0,1,1)</f>
        <v>37532</v>
      </c>
      <c r="C2806" s="3">
        <f ca="1">OFFSET(InputPriceData!G$15,CalculationsAndCharts!$A2806+$A$11,IF($C$7,8,0),1,1)</f>
        <v>55547000</v>
      </c>
      <c r="D2806" s="4">
        <f ca="1">OFFSET(InputPriceData!C$15,CalculationsAndCharts!$A2806+$A$11,IF($C$7,8,0),1,1)</f>
        <v>66.23</v>
      </c>
      <c r="E2806" s="4">
        <f ca="1">OFFSET(InputPriceData!D$15,CalculationsAndCharts!$A2806+$A$11,IF($C$7,8,0),1,1)</f>
        <v>67.39</v>
      </c>
      <c r="F2806" s="4">
        <f ca="1">OFFSET(InputPriceData!E$15,CalculationsAndCharts!$A2806+$A$11,IF($C$7,8,0),1,1)</f>
        <v>65.28</v>
      </c>
      <c r="G2806" s="4">
        <f ca="1">OFFSET(InputPriceData!F$15,CalculationsAndCharts!$A2806+$A$11,IF($C$7,8,0),1,1)</f>
        <v>65.569999999999993</v>
      </c>
      <c r="H2806" s="138"/>
      <c r="I2806" s="138"/>
      <c r="O2806" s="246">
        <f t="shared" ca="1" si="430"/>
        <v>-6.5219671860865436</v>
      </c>
      <c r="P2806" s="246">
        <f t="shared" ca="1" si="431"/>
        <v>-3.013823418605436</v>
      </c>
      <c r="Q2806" s="246">
        <f t="shared" ca="1" si="433"/>
        <v>37.533759115554645</v>
      </c>
      <c r="R2806" s="4">
        <f t="shared" ca="1" si="434"/>
        <v>-8.0296338273148207E-2</v>
      </c>
      <c r="S2806" s="4">
        <f t="shared" ca="1" si="432"/>
        <v>0.88355529078776351</v>
      </c>
      <c r="W2806" s="246">
        <f t="shared" ca="1" si="435"/>
        <v>-6.5219671860865436</v>
      </c>
      <c r="X2806" s="246">
        <f t="shared" ca="1" si="436"/>
        <v>-3.013823418605436</v>
      </c>
      <c r="Y2806" s="246">
        <f t="shared" ca="1" si="437"/>
        <v>37.533759115554645</v>
      </c>
      <c r="Z2806" s="4">
        <f t="shared" ca="1" si="438"/>
        <v>-8.0296338273148207E-2</v>
      </c>
      <c r="AA2806" s="4">
        <f t="shared" ca="1" si="439"/>
        <v>0.33031282588824462</v>
      </c>
    </row>
    <row r="2807" spans="1:27" x14ac:dyDescent="0.25">
      <c r="A2807">
        <v>2775</v>
      </c>
      <c r="B2807" s="176">
        <f ca="1">OFFSET(InputPriceData!B$15,CalculationsAndCharts!$A2807+$A$11,0,1,1)</f>
        <v>37531</v>
      </c>
      <c r="C2807" s="3">
        <f ca="1">OFFSET(InputPriceData!G$15,CalculationsAndCharts!$A2807+$A$11,IF($C$7,8,0),1,1)</f>
        <v>56749100</v>
      </c>
      <c r="D2807" s="4">
        <f ca="1">OFFSET(InputPriceData!C$15,CalculationsAndCharts!$A2807+$A$11,IF($C$7,8,0),1,1)</f>
        <v>67.47</v>
      </c>
      <c r="E2807" s="4">
        <f ca="1">OFFSET(InputPriceData!D$15,CalculationsAndCharts!$A2807+$A$11,IF($C$7,8,0),1,1)</f>
        <v>68.14</v>
      </c>
      <c r="F2807" s="4">
        <f ca="1">OFFSET(InputPriceData!E$15,CalculationsAndCharts!$A2807+$A$11,IF($C$7,8,0),1,1)</f>
        <v>65.8</v>
      </c>
      <c r="G2807" s="4">
        <f ca="1">OFFSET(InputPriceData!F$15,CalculationsAndCharts!$A2807+$A$11,IF($C$7,8,0),1,1)</f>
        <v>66.239999999999995</v>
      </c>
      <c r="H2807" s="138"/>
      <c r="I2807" s="138"/>
      <c r="O2807" s="246">
        <f t="shared" ca="1" si="430"/>
        <v>-5.2842957705432507</v>
      </c>
      <c r="P2807" s="246">
        <f t="shared" ca="1" si="431"/>
        <v>-1.9084825131393144</v>
      </c>
      <c r="Q2807" s="246">
        <f t="shared" ca="1" si="433"/>
        <v>37.874630792688848</v>
      </c>
      <c r="R2807" s="4">
        <f t="shared" ca="1" si="434"/>
        <v>-5.0389468443550335E-2</v>
      </c>
      <c r="S2807" s="4">
        <f t="shared" ca="1" si="432"/>
        <v>0.88997118919468476</v>
      </c>
      <c r="W2807" s="246">
        <f t="shared" ca="1" si="435"/>
        <v>-5.2842957705432507</v>
      </c>
      <c r="X2807" s="246">
        <f t="shared" ca="1" si="436"/>
        <v>-1.9084825131393144</v>
      </c>
      <c r="Y2807" s="246">
        <f t="shared" ca="1" si="437"/>
        <v>37.874630792688848</v>
      </c>
      <c r="Z2807" s="4">
        <f t="shared" ca="1" si="438"/>
        <v>-5.0389468443550335E-2</v>
      </c>
      <c r="AA2807" s="4">
        <f t="shared" ca="1" si="439"/>
        <v>0.35680216002981485</v>
      </c>
    </row>
    <row r="2808" spans="1:27" x14ac:dyDescent="0.25">
      <c r="A2808">
        <v>2776</v>
      </c>
      <c r="B2808" s="176">
        <f ca="1">OFFSET(InputPriceData!B$15,CalculationsAndCharts!$A2808+$A$11,0,1,1)</f>
        <v>37530</v>
      </c>
      <c r="C2808" s="3">
        <f ca="1">OFFSET(InputPriceData!G$15,CalculationsAndCharts!$A2808+$A$11,IF($C$7,8,0),1,1)</f>
        <v>67198100</v>
      </c>
      <c r="D2808" s="4">
        <f ca="1">OFFSET(InputPriceData!C$15,CalculationsAndCharts!$A2808+$A$11,IF($C$7,8,0),1,1)</f>
        <v>65.67</v>
      </c>
      <c r="E2808" s="4">
        <f ca="1">OFFSET(InputPriceData!D$15,CalculationsAndCharts!$A2808+$A$11,IF($C$7,8,0),1,1)</f>
        <v>68.33</v>
      </c>
      <c r="F2808" s="4">
        <f ca="1">OFFSET(InputPriceData!E$15,CalculationsAndCharts!$A2808+$A$11,IF($C$7,8,0),1,1)</f>
        <v>64.900000000000006</v>
      </c>
      <c r="G2808" s="4">
        <f ca="1">OFFSET(InputPriceData!F$15,CalculationsAndCharts!$A2808+$A$11,IF($C$7,8,0),1,1)</f>
        <v>68.290000000000006</v>
      </c>
      <c r="H2808" s="138"/>
      <c r="I2808" s="138"/>
      <c r="O2808" s="246">
        <f t="shared" ca="1" si="430"/>
        <v>-2.477263915319786</v>
      </c>
      <c r="P2808" s="246">
        <f t="shared" ca="1" si="431"/>
        <v>-0.67711772469282461</v>
      </c>
      <c r="Q2808" s="246">
        <f t="shared" ca="1" si="433"/>
        <v>38.218598176275329</v>
      </c>
      <c r="R2808" s="4">
        <f t="shared" ca="1" si="434"/>
        <v>-1.7716969146010016E-2</v>
      </c>
      <c r="S2808" s="4">
        <f t="shared" ca="1" si="432"/>
        <v>0.89657923076557433</v>
      </c>
      <c r="W2808" s="246">
        <f t="shared" ca="1" si="435"/>
        <v>-2.477263915319786</v>
      </c>
      <c r="X2808" s="246">
        <f t="shared" ca="1" si="436"/>
        <v>-0.67711772469282461</v>
      </c>
      <c r="Y2808" s="246">
        <f t="shared" ca="1" si="437"/>
        <v>38.218598176275329</v>
      </c>
      <c r="Z2808" s="4">
        <f t="shared" ca="1" si="438"/>
        <v>-1.7716969146010016E-2</v>
      </c>
      <c r="AA2808" s="4">
        <f t="shared" ca="1" si="439"/>
        <v>0.38501152578325404</v>
      </c>
    </row>
    <row r="2809" spans="1:27" x14ac:dyDescent="0.25">
      <c r="A2809">
        <v>2777</v>
      </c>
      <c r="B2809" s="176">
        <f ca="1">OFFSET(InputPriceData!B$15,CalculationsAndCharts!$A2809+$A$11,0,1,1)</f>
        <v>37529</v>
      </c>
      <c r="C2809" s="3">
        <f ca="1">OFFSET(InputPriceData!G$15,CalculationsAndCharts!$A2809+$A$11,IF($C$7,8,0),1,1)</f>
        <v>73096400</v>
      </c>
      <c r="D2809" s="4">
        <f ca="1">OFFSET(InputPriceData!C$15,CalculationsAndCharts!$A2809+$A$11,IF($C$7,8,0),1,1)</f>
        <v>65.33</v>
      </c>
      <c r="E2809" s="4">
        <f ca="1">OFFSET(InputPriceData!D$15,CalculationsAndCharts!$A2809+$A$11,IF($C$7,8,0),1,1)</f>
        <v>65.959999999999994</v>
      </c>
      <c r="F2809" s="4">
        <f ca="1">OFFSET(InputPriceData!E$15,CalculationsAndCharts!$A2809+$A$11,IF($C$7,8,0),1,1)</f>
        <v>64.45</v>
      </c>
      <c r="G2809" s="4">
        <f ca="1">OFFSET(InputPriceData!F$15,CalculationsAndCharts!$A2809+$A$11,IF($C$7,8,0),1,1)</f>
        <v>65.16</v>
      </c>
      <c r="H2809" s="138"/>
      <c r="I2809" s="138"/>
      <c r="O2809" s="246">
        <f t="shared" ca="1" si="430"/>
        <v>-4.8222720589780437</v>
      </c>
      <c r="P2809" s="246">
        <f t="shared" ca="1" si="431"/>
        <v>0.84820738655343719</v>
      </c>
      <c r="Q2809" s="246">
        <f t="shared" ca="1" si="433"/>
        <v>38.565689380701642</v>
      </c>
      <c r="R2809" s="4">
        <f t="shared" ca="1" si="434"/>
        <v>2.1993834420547972E-2</v>
      </c>
      <c r="S2809" s="4">
        <f t="shared" ca="1" si="432"/>
        <v>0.90409771649168569</v>
      </c>
      <c r="W2809" s="246">
        <f t="shared" ca="1" si="435"/>
        <v>-4.8222720589780437</v>
      </c>
      <c r="X2809" s="246">
        <f t="shared" ca="1" si="436"/>
        <v>0.84820738655343719</v>
      </c>
      <c r="Y2809" s="246">
        <f t="shared" ca="1" si="437"/>
        <v>38.565689380701642</v>
      </c>
      <c r="Z2809" s="4">
        <f t="shared" ca="1" si="438"/>
        <v>2.1993834420547972E-2</v>
      </c>
      <c r="AA2809" s="4">
        <f t="shared" ca="1" si="439"/>
        <v>0.41831370547095836</v>
      </c>
    </row>
    <row r="2810" spans="1:27" x14ac:dyDescent="0.25">
      <c r="A2810">
        <v>2778</v>
      </c>
      <c r="B2810" s="176">
        <f ca="1">OFFSET(InputPriceData!B$15,CalculationsAndCharts!$A2810+$A$11,0,1,1)</f>
        <v>37526</v>
      </c>
      <c r="C2810" s="3">
        <f ca="1">OFFSET(InputPriceData!G$15,CalculationsAndCharts!$A2810+$A$11,IF($C$7,8,0),1,1)</f>
        <v>64648300</v>
      </c>
      <c r="D2810" s="4">
        <f ca="1">OFFSET(InputPriceData!C$15,CalculationsAndCharts!$A2810+$A$11,IF($C$7,8,0),1,1)</f>
        <v>67.709999999999994</v>
      </c>
      <c r="E2810" s="4">
        <f ca="1">OFFSET(InputPriceData!D$15,CalculationsAndCharts!$A2810+$A$11,IF($C$7,8,0),1,1)</f>
        <v>68.209999999999994</v>
      </c>
      <c r="F2810" s="4">
        <f ca="1">OFFSET(InputPriceData!E$15,CalculationsAndCharts!$A2810+$A$11,IF($C$7,8,0),1,1)</f>
        <v>65.92</v>
      </c>
      <c r="G2810" s="4">
        <f ca="1">OFFSET(InputPriceData!F$15,CalculationsAndCharts!$A2810+$A$11,IF($C$7,8,0),1,1)</f>
        <v>65.92</v>
      </c>
      <c r="H2810" s="138"/>
      <c r="I2810" s="138"/>
      <c r="O2810" s="246">
        <f t="shared" ca="1" si="430"/>
        <v>-3.3065093265898597</v>
      </c>
      <c r="P2810" s="246">
        <f t="shared" ca="1" si="431"/>
        <v>2.6724300337328311</v>
      </c>
      <c r="Q2810" s="246">
        <f t="shared" ca="1" si="433"/>
        <v>38.915932775682784</v>
      </c>
      <c r="R2810" s="4">
        <f t="shared" ca="1" si="434"/>
        <v>6.8671874040309264E-2</v>
      </c>
      <c r="S2810" s="4">
        <f t="shared" ca="1" si="432"/>
        <v>0.91228818843227455</v>
      </c>
      <c r="W2810" s="246">
        <f t="shared" ca="1" si="435"/>
        <v>-3.3065093265898597</v>
      </c>
      <c r="X2810" s="246">
        <f t="shared" ca="1" si="436"/>
        <v>2.6724300337328311</v>
      </c>
      <c r="Y2810" s="246">
        <f t="shared" ca="1" si="437"/>
        <v>38.915932775682784</v>
      </c>
      <c r="Z2810" s="4">
        <f t="shared" ca="1" si="438"/>
        <v>6.8671874040309264E-2</v>
      </c>
      <c r="AA2810" s="4">
        <f t="shared" ca="1" si="439"/>
        <v>0.4561422176736874</v>
      </c>
    </row>
    <row r="2811" spans="1:27" x14ac:dyDescent="0.25">
      <c r="A2811">
        <v>2779</v>
      </c>
      <c r="B2811" s="176">
        <f ca="1">OFFSET(InputPriceData!B$15,CalculationsAndCharts!$A2811+$A$11,0,1,1)</f>
        <v>37525</v>
      </c>
      <c r="C2811" s="3">
        <f ca="1">OFFSET(InputPriceData!G$15,CalculationsAndCharts!$A2811+$A$11,IF($C$7,8,0),1,1)</f>
        <v>53638000</v>
      </c>
      <c r="D2811" s="4">
        <f ca="1">OFFSET(InputPriceData!C$15,CalculationsAndCharts!$A2811+$A$11,IF($C$7,8,0),1,1)</f>
        <v>67.73</v>
      </c>
      <c r="E2811" s="4">
        <f ca="1">OFFSET(InputPriceData!D$15,CalculationsAndCharts!$A2811+$A$11,IF($C$7,8,0),1,1)</f>
        <v>68.489999999999995</v>
      </c>
      <c r="F2811" s="4">
        <f ca="1">OFFSET(InputPriceData!E$15,CalculationsAndCharts!$A2811+$A$11,IF($C$7,8,0),1,1)</f>
        <v>67.28</v>
      </c>
      <c r="G2811" s="4">
        <f ca="1">OFFSET(InputPriceData!F$15,CalculationsAndCharts!$A2811+$A$11,IF($C$7,8,0),1,1)</f>
        <v>68.3</v>
      </c>
      <c r="H2811" s="138"/>
      <c r="I2811" s="138"/>
      <c r="O2811" s="246">
        <f t="shared" ca="1" si="430"/>
        <v>5.1405999848256612E-2</v>
      </c>
      <c r="P2811" s="246">
        <f t="shared" ca="1" si="431"/>
        <v>4.6868765054436352</v>
      </c>
      <c r="Q2811" s="246">
        <f t="shared" ca="1" si="433"/>
        <v>39.269356988580007</v>
      </c>
      <c r="R2811" s="4">
        <f t="shared" ca="1" si="434"/>
        <v>0.11935200535131335</v>
      </c>
      <c r="S2811" s="4">
        <f t="shared" ca="1" si="432"/>
        <v>0.92047727731611728</v>
      </c>
      <c r="W2811" s="246">
        <f t="shared" ca="1" si="435"/>
        <v>5.1405999848256612E-2</v>
      </c>
      <c r="X2811" s="246">
        <f t="shared" ca="1" si="436"/>
        <v>4.6868765054436352</v>
      </c>
      <c r="Y2811" s="246">
        <f t="shared" ca="1" si="437"/>
        <v>39.269356988580007</v>
      </c>
      <c r="Z2811" s="4">
        <f t="shared" ca="1" si="438"/>
        <v>0.11935200535131335</v>
      </c>
      <c r="AA2811" s="4">
        <f t="shared" ca="1" si="439"/>
        <v>0.49568748710585847</v>
      </c>
    </row>
    <row r="2812" spans="1:27" x14ac:dyDescent="0.25">
      <c r="A2812">
        <v>2780</v>
      </c>
      <c r="B2812" s="176">
        <f ca="1">OFFSET(InputPriceData!B$15,CalculationsAndCharts!$A2812+$A$11,0,1,1)</f>
        <v>37524</v>
      </c>
      <c r="C2812" s="3">
        <f ca="1">OFFSET(InputPriceData!G$15,CalculationsAndCharts!$A2812+$A$11,IF($C$7,8,0),1,1)</f>
        <v>59294400</v>
      </c>
      <c r="D2812" s="4">
        <f ca="1">OFFSET(InputPriceData!C$15,CalculationsAndCharts!$A2812+$A$11,IF($C$7,8,0),1,1)</f>
        <v>66.42</v>
      </c>
      <c r="E2812" s="4">
        <f ca="1">OFFSET(InputPriceData!D$15,CalculationsAndCharts!$A2812+$A$11,IF($C$7,8,0),1,1)</f>
        <v>67.53</v>
      </c>
      <c r="F2812" s="4">
        <f ca="1">OFFSET(InputPriceData!E$15,CalculationsAndCharts!$A2812+$A$11,IF($C$7,8,0),1,1)</f>
        <v>65.36</v>
      </c>
      <c r="G2812" s="4">
        <f ca="1">OFFSET(InputPriceData!F$15,CalculationsAndCharts!$A2812+$A$11,IF($C$7,8,0),1,1)</f>
        <v>67.2</v>
      </c>
      <c r="H2812" s="138"/>
      <c r="I2812" s="138"/>
      <c r="O2812" s="246">
        <f t="shared" ca="1" si="430"/>
        <v>8.1384340064463823E-2</v>
      </c>
      <c r="P2812" s="246">
        <f t="shared" ca="1" si="431"/>
        <v>7.0499755583282315</v>
      </c>
      <c r="Q2812" s="246">
        <f t="shared" ca="1" si="433"/>
        <v>39.625990906740675</v>
      </c>
      <c r="R2812" s="4">
        <f t="shared" ca="1" si="434"/>
        <v>0.17791291516016017</v>
      </c>
      <c r="S2812" s="4">
        <f t="shared" ca="1" si="432"/>
        <v>0.92913785347285216</v>
      </c>
      <c r="W2812" s="246">
        <f t="shared" ca="1" si="435"/>
        <v>8.1384340064463823E-2</v>
      </c>
      <c r="X2812" s="246">
        <f t="shared" ca="1" si="436"/>
        <v>7.0499755583282315</v>
      </c>
      <c r="Y2812" s="246">
        <f t="shared" ca="1" si="437"/>
        <v>39.625990906740675</v>
      </c>
      <c r="Z2812" s="4">
        <f t="shared" ca="1" si="438"/>
        <v>0.17791291516016017</v>
      </c>
      <c r="AA2812" s="4">
        <f t="shared" ca="1" si="439"/>
        <v>0.53951802529545334</v>
      </c>
    </row>
    <row r="2813" spans="1:27" x14ac:dyDescent="0.25">
      <c r="A2813">
        <v>2781</v>
      </c>
      <c r="B2813" s="176">
        <f ca="1">OFFSET(InputPriceData!B$15,CalculationsAndCharts!$A2813+$A$11,0,1,1)</f>
        <v>37523</v>
      </c>
      <c r="C2813" s="3">
        <f ca="1">OFFSET(InputPriceData!G$15,CalculationsAndCharts!$A2813+$A$11,IF($C$7,8,0),1,1)</f>
        <v>69507000</v>
      </c>
      <c r="D2813" s="4">
        <f ca="1">OFFSET(InputPriceData!C$15,CalculationsAndCharts!$A2813+$A$11,IF($C$7,8,0),1,1)</f>
        <v>65.67</v>
      </c>
      <c r="E2813" s="4">
        <f ca="1">OFFSET(InputPriceData!D$15,CalculationsAndCharts!$A2813+$A$11,IF($C$7,8,0),1,1)</f>
        <v>66.64</v>
      </c>
      <c r="F2813" s="4">
        <f ca="1">OFFSET(InputPriceData!E$15,CalculationsAndCharts!$A2813+$A$11,IF($C$7,8,0),1,1)</f>
        <v>65.2</v>
      </c>
      <c r="G2813" s="4">
        <f ca="1">OFFSET(InputPriceData!F$15,CalculationsAndCharts!$A2813+$A$11,IF($C$7,8,0),1,1)</f>
        <v>65.569999999999993</v>
      </c>
      <c r="H2813" s="138"/>
      <c r="I2813" s="138"/>
      <c r="O2813" s="246">
        <f t="shared" ca="1" si="430"/>
        <v>-0.44037525011222245</v>
      </c>
      <c r="P2813" s="246">
        <f t="shared" ca="1" si="431"/>
        <v>9.8742761036989286</v>
      </c>
      <c r="Q2813" s="246">
        <f t="shared" ca="1" si="433"/>
        <v>39.985863679859413</v>
      </c>
      <c r="R2813" s="4">
        <f t="shared" ca="1" si="434"/>
        <v>0.2469441746402124</v>
      </c>
      <c r="S2813" s="4">
        <f t="shared" ca="1" si="432"/>
        <v>0.93838772959958694</v>
      </c>
      <c r="W2813" s="246">
        <f t="shared" ca="1" si="435"/>
        <v>-0.44037525011222245</v>
      </c>
      <c r="X2813" s="246">
        <f t="shared" ca="1" si="436"/>
        <v>9.8742761036989286</v>
      </c>
      <c r="Y2813" s="246">
        <f t="shared" ca="1" si="437"/>
        <v>39.985863679859413</v>
      </c>
      <c r="Z2813" s="4">
        <f t="shared" ca="1" si="438"/>
        <v>0.2469441746402124</v>
      </c>
      <c r="AA2813" s="4">
        <f t="shared" ca="1" si="439"/>
        <v>0.58878533154477697</v>
      </c>
    </row>
    <row r="2814" spans="1:27" x14ac:dyDescent="0.25">
      <c r="A2814">
        <v>2782</v>
      </c>
      <c r="B2814" s="176">
        <f ca="1">OFFSET(InputPriceData!B$15,CalculationsAndCharts!$A2814+$A$11,0,1,1)</f>
        <v>37522</v>
      </c>
      <c r="C2814" s="3">
        <f ca="1">OFFSET(InputPriceData!G$15,CalculationsAndCharts!$A2814+$A$11,IF($C$7,8,0),1,1)</f>
        <v>46893800</v>
      </c>
      <c r="D2814" s="4">
        <f ca="1">OFFSET(InputPriceData!C$15,CalculationsAndCharts!$A2814+$A$11,IF($C$7,8,0),1,1)</f>
        <v>66.64</v>
      </c>
      <c r="E2814" s="4">
        <f ca="1">OFFSET(InputPriceData!D$15,CalculationsAndCharts!$A2814+$A$11,IF($C$7,8,0),1,1)</f>
        <v>66.97</v>
      </c>
      <c r="F2814" s="4">
        <f ca="1">OFFSET(InputPriceData!E$15,CalculationsAndCharts!$A2814+$A$11,IF($C$7,8,0),1,1)</f>
        <v>65.88</v>
      </c>
      <c r="G2814" s="4">
        <f ca="1">OFFSET(InputPriceData!F$15,CalculationsAndCharts!$A2814+$A$11,IF($C$7,8,0),1,1)</f>
        <v>66.650000000000006</v>
      </c>
      <c r="H2814" s="138"/>
      <c r="I2814" s="138"/>
      <c r="O2814" s="246">
        <f t="shared" ca="1" si="430"/>
        <v>1.8248189032506712</v>
      </c>
      <c r="P2814" s="246">
        <f t="shared" ca="1" si="431"/>
        <v>13.03945000396762</v>
      </c>
      <c r="Q2814" s="246">
        <f t="shared" ca="1" si="433"/>
        <v>40.349004722360661</v>
      </c>
      <c r="R2814" s="4">
        <f t="shared" ca="1" si="434"/>
        <v>0.32316658350537703</v>
      </c>
      <c r="S2814" s="4">
        <f t="shared" ca="1" si="432"/>
        <v>0.94756683923474416</v>
      </c>
      <c r="W2814" s="246">
        <f t="shared" ca="1" si="435"/>
        <v>1.8248189032506712</v>
      </c>
      <c r="X2814" s="246">
        <f t="shared" ca="1" si="436"/>
        <v>13.03945000396762</v>
      </c>
      <c r="Y2814" s="246">
        <f t="shared" ca="1" si="437"/>
        <v>40.349004722360661</v>
      </c>
      <c r="Z2814" s="4">
        <f t="shared" ca="1" si="438"/>
        <v>0.32316658350537703</v>
      </c>
      <c r="AA2814" s="4">
        <f t="shared" ca="1" si="439"/>
        <v>0.64038603649050285</v>
      </c>
    </row>
    <row r="2815" spans="1:27" x14ac:dyDescent="0.25">
      <c r="A2815">
        <v>2783</v>
      </c>
      <c r="B2815" s="176">
        <f ca="1">OFFSET(InputPriceData!B$15,CalculationsAndCharts!$A2815+$A$11,0,1,1)</f>
        <v>37519</v>
      </c>
      <c r="C2815" s="3">
        <f ca="1">OFFSET(InputPriceData!G$15,CalculationsAndCharts!$A2815+$A$11,IF($C$7,8,0),1,1)</f>
        <v>46325600</v>
      </c>
      <c r="D2815" s="4">
        <f ca="1">OFFSET(InputPriceData!C$15,CalculationsAndCharts!$A2815+$A$11,IF($C$7,8,0),1,1)</f>
        <v>67.650000000000006</v>
      </c>
      <c r="E2815" s="4">
        <f ca="1">OFFSET(InputPriceData!D$15,CalculationsAndCharts!$A2815+$A$11,IF($C$7,8,0),1,1)</f>
        <v>67.88</v>
      </c>
      <c r="F2815" s="4">
        <f ca="1">OFFSET(InputPriceData!E$15,CalculationsAndCharts!$A2815+$A$11,IF($C$7,8,0),1,1)</f>
        <v>66.959999999999994</v>
      </c>
      <c r="G2815" s="4">
        <f ca="1">OFFSET(InputPriceData!F$15,CalculationsAndCharts!$A2815+$A$11,IF($C$7,8,0),1,1)</f>
        <v>67.2</v>
      </c>
      <c r="H2815" s="138"/>
      <c r="I2815" s="138"/>
      <c r="O2815" s="246">
        <f t="shared" ca="1" si="430"/>
        <v>3.7424217161024096</v>
      </c>
      <c r="P2815" s="246">
        <f t="shared" ca="1" si="431"/>
        <v>16.453571119510372</v>
      </c>
      <c r="Q2815" s="246">
        <f t="shared" ca="1" si="433"/>
        <v>40.715443715802884</v>
      </c>
      <c r="R2815" s="4">
        <f t="shared" ca="1" si="434"/>
        <v>0.40411130563521891</v>
      </c>
      <c r="S2815" s="4">
        <f t="shared" ca="1" si="432"/>
        <v>0.95630354052470135</v>
      </c>
      <c r="W2815" s="246">
        <f t="shared" ca="1" si="435"/>
        <v>3.7424217161024096</v>
      </c>
      <c r="X2815" s="246">
        <f t="shared" ca="1" si="436"/>
        <v>16.453571119510372</v>
      </c>
      <c r="Y2815" s="246">
        <f t="shared" ca="1" si="437"/>
        <v>40.715443715802884</v>
      </c>
      <c r="Z2815" s="4">
        <f t="shared" ca="1" si="438"/>
        <v>0.40411130563521891</v>
      </c>
      <c r="AA2815" s="4">
        <f t="shared" ca="1" si="439"/>
        <v>0.69221804969638967</v>
      </c>
    </row>
    <row r="2816" spans="1:27" x14ac:dyDescent="0.25">
      <c r="A2816">
        <v>2784</v>
      </c>
      <c r="B2816" s="176">
        <f ca="1">OFFSET(InputPriceData!B$15,CalculationsAndCharts!$A2816+$A$11,0,1,1)</f>
        <v>37518</v>
      </c>
      <c r="C2816" s="3">
        <f ca="1">OFFSET(InputPriceData!G$15,CalculationsAndCharts!$A2816+$A$11,IF($C$7,8,0),1,1)</f>
        <v>48510500</v>
      </c>
      <c r="D2816" s="4">
        <f ca="1">OFFSET(InputPriceData!C$15,CalculationsAndCharts!$A2816+$A$11,IF($C$7,8,0),1,1)</f>
        <v>68.2</v>
      </c>
      <c r="E2816" s="4">
        <f ca="1">OFFSET(InputPriceData!D$15,CalculationsAndCharts!$A2816+$A$11,IF($C$7,8,0),1,1)</f>
        <v>68.849999999999994</v>
      </c>
      <c r="F2816" s="4">
        <f ca="1">OFFSET(InputPriceData!E$15,CalculationsAndCharts!$A2816+$A$11,IF($C$7,8,0),1,1)</f>
        <v>67.180000000000007</v>
      </c>
      <c r="G2816" s="4">
        <f ca="1">OFFSET(InputPriceData!F$15,CalculationsAndCharts!$A2816+$A$11,IF($C$7,8,0),1,1)</f>
        <v>67.180000000000007</v>
      </c>
      <c r="H2816" s="138"/>
      <c r="I2816" s="138"/>
      <c r="O2816" s="246">
        <f t="shared" ca="1" si="430"/>
        <v>5.2343297763498171</v>
      </c>
      <c r="P2816" s="246">
        <f t="shared" ca="1" si="431"/>
        <v>20.092901757267924</v>
      </c>
      <c r="Q2816" s="246">
        <f t="shared" ca="1" si="433"/>
        <v>41.085210611304625</v>
      </c>
      <c r="R2816" s="4">
        <f t="shared" ca="1" si="434"/>
        <v>0.48905436915879769</v>
      </c>
      <c r="S2816" s="4">
        <f t="shared" ca="1" si="432"/>
        <v>0.96452133391194173</v>
      </c>
      <c r="W2816" s="246">
        <f t="shared" ca="1" si="435"/>
        <v>5.2343297763498171</v>
      </c>
      <c r="X2816" s="246">
        <f t="shared" ca="1" si="436"/>
        <v>20.092901757267924</v>
      </c>
      <c r="Y2816" s="246">
        <f t="shared" ca="1" si="437"/>
        <v>41.085210611304625</v>
      </c>
      <c r="Z2816" s="4">
        <f t="shared" ca="1" si="438"/>
        <v>0.48905436915879769</v>
      </c>
      <c r="AA2816" s="4">
        <f t="shared" ca="1" si="439"/>
        <v>0.74359166759569695</v>
      </c>
    </row>
    <row r="2817" spans="1:27" x14ac:dyDescent="0.25">
      <c r="A2817">
        <v>2785</v>
      </c>
      <c r="B2817" s="176">
        <f ca="1">OFFSET(InputPriceData!B$15,CalculationsAndCharts!$A2817+$A$11,0,1,1)</f>
        <v>37517</v>
      </c>
      <c r="C2817" s="3">
        <f ca="1">OFFSET(InputPriceData!G$15,CalculationsAndCharts!$A2817+$A$11,IF($C$7,8,0),1,1)</f>
        <v>54719400</v>
      </c>
      <c r="D2817" s="4">
        <f ca="1">OFFSET(InputPriceData!C$15,CalculationsAndCharts!$A2817+$A$11,IF($C$7,8,0),1,1)</f>
        <v>69.010000000000005</v>
      </c>
      <c r="E2817" s="4">
        <f ca="1">OFFSET(InputPriceData!D$15,CalculationsAndCharts!$A2817+$A$11,IF($C$7,8,0),1,1)</f>
        <v>70.19</v>
      </c>
      <c r="F2817" s="4">
        <f ca="1">OFFSET(InputPriceData!E$15,CalculationsAndCharts!$A2817+$A$11,IF($C$7,8,0),1,1)</f>
        <v>68.430000000000007</v>
      </c>
      <c r="G2817" s="4">
        <f ca="1">OFFSET(InputPriceData!F$15,CalculationsAndCharts!$A2817+$A$11,IF($C$7,8,0),1,1)</f>
        <v>68.959999999999994</v>
      </c>
      <c r="H2817" s="138"/>
      <c r="I2817" s="138"/>
      <c r="O2817" s="246">
        <f t="shared" ca="1" si="430"/>
        <v>8.7368110553167746</v>
      </c>
      <c r="P2817" s="246">
        <f t="shared" ca="1" si="431"/>
        <v>23.845044318865497</v>
      </c>
      <c r="Q2817" s="246">
        <f t="shared" ca="1" si="433"/>
        <v>41.458335631992561</v>
      </c>
      <c r="R2817" s="4">
        <f t="shared" ca="1" si="434"/>
        <v>0.57515681600263657</v>
      </c>
      <c r="S2817" s="4">
        <f t="shared" ca="1" si="432"/>
        <v>0.97200634758989579</v>
      </c>
      <c r="W2817" s="246">
        <f t="shared" ca="1" si="435"/>
        <v>8.7368110553167746</v>
      </c>
      <c r="X2817" s="246">
        <f t="shared" ca="1" si="436"/>
        <v>23.845044318865497</v>
      </c>
      <c r="Y2817" s="246">
        <f t="shared" ca="1" si="437"/>
        <v>41.458335631992561</v>
      </c>
      <c r="Z2817" s="4">
        <f t="shared" ca="1" si="438"/>
        <v>0.57515681600263657</v>
      </c>
      <c r="AA2817" s="4">
        <f t="shared" ca="1" si="439"/>
        <v>0.79276999056444253</v>
      </c>
    </row>
    <row r="2818" spans="1:27" x14ac:dyDescent="0.25">
      <c r="A2818">
        <v>2786</v>
      </c>
      <c r="B2818" s="176">
        <f ca="1">OFFSET(InputPriceData!B$15,CalculationsAndCharts!$A2818+$A$11,0,1,1)</f>
        <v>37516</v>
      </c>
      <c r="C2818" s="3">
        <f ca="1">OFFSET(InputPriceData!G$15,CalculationsAndCharts!$A2818+$A$11,IF($C$7,8,0),1,1)</f>
        <v>47609700</v>
      </c>
      <c r="D2818" s="4">
        <f ca="1">OFFSET(InputPriceData!C$15,CalculationsAndCharts!$A2818+$A$11,IF($C$7,8,0),1,1)</f>
        <v>72.09</v>
      </c>
      <c r="E2818" s="4">
        <f ca="1">OFFSET(InputPriceData!D$15,CalculationsAndCharts!$A2818+$A$11,IF($C$7,8,0),1,1)</f>
        <v>72.319999999999993</v>
      </c>
      <c r="F2818" s="4">
        <f ca="1">OFFSET(InputPriceData!E$15,CalculationsAndCharts!$A2818+$A$11,IF($C$7,8,0),1,1)</f>
        <v>69.599999999999994</v>
      </c>
      <c r="G2818" s="4">
        <f ca="1">OFFSET(InputPriceData!F$15,CalculationsAndCharts!$A2818+$A$11,IF($C$7,8,0),1,1)</f>
        <v>69.66</v>
      </c>
      <c r="H2818" s="138"/>
      <c r="I2818" s="138"/>
      <c r="O2818" s="246">
        <f t="shared" ca="1" si="430"/>
        <v>11.417151020369797</v>
      </c>
      <c r="P2818" s="246">
        <f t="shared" ca="1" si="431"/>
        <v>27.618474342894231</v>
      </c>
      <c r="Q2818" s="246">
        <f t="shared" ca="1" si="433"/>
        <v>41.834849275471811</v>
      </c>
      <c r="R2818" s="4">
        <f t="shared" ca="1" si="434"/>
        <v>0.66017865060379743</v>
      </c>
      <c r="S2818" s="4">
        <f t="shared" ca="1" si="432"/>
        <v>0.97868337043052012</v>
      </c>
      <c r="W2818" s="246">
        <f t="shared" ca="1" si="435"/>
        <v>11.417151020369797</v>
      </c>
      <c r="X2818" s="246">
        <f t="shared" ca="1" si="436"/>
        <v>27.618474342894231</v>
      </c>
      <c r="Y2818" s="246">
        <f t="shared" ca="1" si="437"/>
        <v>41.834849275471811</v>
      </c>
      <c r="Z2818" s="4">
        <f t="shared" ca="1" si="438"/>
        <v>0.66017865060379743</v>
      </c>
      <c r="AA2818" s="4">
        <f t="shared" ca="1" si="439"/>
        <v>0.83870151644847291</v>
      </c>
    </row>
    <row r="2819" spans="1:27" x14ac:dyDescent="0.25">
      <c r="A2819">
        <v>2787</v>
      </c>
      <c r="B2819" s="176">
        <f ca="1">OFFSET(InputPriceData!B$15,CalculationsAndCharts!$A2819+$A$11,0,1,1)</f>
        <v>37515</v>
      </c>
      <c r="C2819" s="3">
        <f ca="1">OFFSET(InputPriceData!G$15,CalculationsAndCharts!$A2819+$A$11,IF($C$7,8,0),1,1)</f>
        <v>28167600</v>
      </c>
      <c r="D2819" s="4">
        <f ca="1">OFFSET(InputPriceData!C$15,CalculationsAndCharts!$A2819+$A$11,IF($C$7,8,0),1,1)</f>
        <v>70.83</v>
      </c>
      <c r="E2819" s="4">
        <f ca="1">OFFSET(InputPriceData!D$15,CalculationsAndCharts!$A2819+$A$11,IF($C$7,8,0),1,1)</f>
        <v>71.290000000000006</v>
      </c>
      <c r="F2819" s="4">
        <f ca="1">OFFSET(InputPriceData!E$15,CalculationsAndCharts!$A2819+$A$11,IF($C$7,8,0),1,1)</f>
        <v>70.16</v>
      </c>
      <c r="G2819" s="4">
        <f ca="1">OFFSET(InputPriceData!F$15,CalculationsAndCharts!$A2819+$A$11,IF($C$7,8,0),1,1)</f>
        <v>71.290000000000006</v>
      </c>
      <c r="H2819" s="138"/>
      <c r="I2819" s="138"/>
      <c r="O2819" s="246">
        <f t="shared" ca="1" si="430"/>
        <v>15.295773418522998</v>
      </c>
      <c r="P2819" s="246">
        <f t="shared" ca="1" si="431"/>
        <v>31.341068370920144</v>
      </c>
      <c r="Q2819" s="246">
        <f t="shared" ca="1" si="433"/>
        <v>42.214782316318683</v>
      </c>
      <c r="R2819" s="4">
        <f t="shared" ca="1" si="434"/>
        <v>0.74241928185437633</v>
      </c>
      <c r="S2819" s="4">
        <f t="shared" ca="1" si="432"/>
        <v>0.98455915268366956</v>
      </c>
      <c r="W2819" s="246">
        <f t="shared" ca="1" si="435"/>
        <v>15.295773418522998</v>
      </c>
      <c r="X2819" s="246">
        <f t="shared" ca="1" si="436"/>
        <v>31.341068370920144</v>
      </c>
      <c r="Y2819" s="246">
        <f t="shared" ca="1" si="437"/>
        <v>42.214782316318683</v>
      </c>
      <c r="Z2819" s="4">
        <f t="shared" ca="1" si="438"/>
        <v>0.74241928185437633</v>
      </c>
      <c r="AA2819" s="4">
        <f t="shared" ca="1" si="439"/>
        <v>0.88083864434785086</v>
      </c>
    </row>
    <row r="2820" spans="1:27" x14ac:dyDescent="0.25">
      <c r="A2820">
        <v>2788</v>
      </c>
      <c r="B2820" s="176">
        <f ca="1">OFFSET(InputPriceData!B$15,CalculationsAndCharts!$A2820+$A$11,0,1,1)</f>
        <v>37512</v>
      </c>
      <c r="C2820" s="3">
        <f ca="1">OFFSET(InputPriceData!G$15,CalculationsAndCharts!$A2820+$A$11,IF($C$7,8,0),1,1)</f>
        <v>41131000</v>
      </c>
      <c r="D2820" s="4">
        <f ca="1">OFFSET(InputPriceData!C$15,CalculationsAndCharts!$A2820+$A$11,IF($C$7,8,0),1,1)</f>
        <v>70.34</v>
      </c>
      <c r="E2820" s="4">
        <f ca="1">OFFSET(InputPriceData!D$15,CalculationsAndCharts!$A2820+$A$11,IF($C$7,8,0),1,1)</f>
        <v>71.3</v>
      </c>
      <c r="F2820" s="4">
        <f ca="1">OFFSET(InputPriceData!E$15,CalculationsAndCharts!$A2820+$A$11,IF($C$7,8,0),1,1)</f>
        <v>69.989999999999995</v>
      </c>
      <c r="G2820" s="4">
        <f ca="1">OFFSET(InputPriceData!F$15,CalculationsAndCharts!$A2820+$A$11,IF($C$7,8,0),1,1)</f>
        <v>71.12</v>
      </c>
      <c r="H2820" s="138"/>
      <c r="I2820" s="138"/>
      <c r="O2820" s="246">
        <f t="shared" ca="1" si="430"/>
        <v>17.620584129914519</v>
      </c>
      <c r="P2820" s="246">
        <f t="shared" ca="1" si="431"/>
        <v>34.929800875441117</v>
      </c>
      <c r="Q2820" s="246">
        <f t="shared" ca="1" si="433"/>
        <v>42.59816580859605</v>
      </c>
      <c r="R2820" s="4">
        <f t="shared" ca="1" si="434"/>
        <v>0.81998368268693145</v>
      </c>
      <c r="S2820" s="4">
        <f t="shared" ca="1" si="432"/>
        <v>0.98964224174855442</v>
      </c>
      <c r="W2820" s="246">
        <f t="shared" ca="1" si="435"/>
        <v>17.620584129914519</v>
      </c>
      <c r="X2820" s="246">
        <f t="shared" ca="1" si="436"/>
        <v>34.929800875441117</v>
      </c>
      <c r="Y2820" s="246">
        <f t="shared" ca="1" si="437"/>
        <v>42.59816580859605</v>
      </c>
      <c r="Z2820" s="4">
        <f t="shared" ca="1" si="438"/>
        <v>0.81998368268693145</v>
      </c>
      <c r="AA2820" s="4">
        <f t="shared" ca="1" si="439"/>
        <v>0.91866692677505368</v>
      </c>
    </row>
    <row r="2821" spans="1:27" x14ac:dyDescent="0.25">
      <c r="A2821">
        <v>2789</v>
      </c>
      <c r="B2821" s="176">
        <f ca="1">OFFSET(InputPriceData!B$15,CalculationsAndCharts!$A2821+$A$11,0,1,1)</f>
        <v>37511</v>
      </c>
      <c r="C2821" s="3">
        <f ca="1">OFFSET(InputPriceData!G$15,CalculationsAndCharts!$A2821+$A$11,IF($C$7,8,0),1,1)</f>
        <v>43601700</v>
      </c>
      <c r="D2821" s="4">
        <f ca="1">OFFSET(InputPriceData!C$15,CalculationsAndCharts!$A2821+$A$11,IF($C$7,8,0),1,1)</f>
        <v>71.97</v>
      </c>
      <c r="E2821" s="4">
        <f ca="1">OFFSET(InputPriceData!D$15,CalculationsAndCharts!$A2821+$A$11,IF($C$7,8,0),1,1)</f>
        <v>72.040000000000006</v>
      </c>
      <c r="F2821" s="4">
        <f ca="1">OFFSET(InputPriceData!E$15,CalculationsAndCharts!$A2821+$A$11,IF($C$7,8,0),1,1)</f>
        <v>70.58</v>
      </c>
      <c r="G2821" s="4">
        <f ca="1">OFFSET(InputPriceData!F$15,CalculationsAndCharts!$A2821+$A$11,IF($C$7,8,0),1,1)</f>
        <v>70.94</v>
      </c>
      <c r="H2821" s="138"/>
      <c r="I2821" s="138"/>
      <c r="O2821" s="246">
        <f t="shared" ca="1" si="430"/>
        <v>20.114627683526315</v>
      </c>
      <c r="P2821" s="246">
        <f t="shared" ca="1" si="431"/>
        <v>38.249803112392243</v>
      </c>
      <c r="Q2821" s="246">
        <f t="shared" ca="1" si="433"/>
        <v>42.985031088391572</v>
      </c>
      <c r="R2821" s="4">
        <f t="shared" ca="1" si="434"/>
        <v>0.88984007092464068</v>
      </c>
      <c r="S2821" s="4">
        <f t="shared" ca="1" si="432"/>
        <v>0.99388291317180888</v>
      </c>
      <c r="W2821" s="246">
        <f t="shared" ca="1" si="435"/>
        <v>20.114627683526315</v>
      </c>
      <c r="X2821" s="246">
        <f t="shared" ca="1" si="436"/>
        <v>38.249803112392243</v>
      </c>
      <c r="Y2821" s="246">
        <f t="shared" ca="1" si="437"/>
        <v>42.985031088391572</v>
      </c>
      <c r="Z2821" s="4">
        <f t="shared" ca="1" si="438"/>
        <v>0.88984007092464068</v>
      </c>
      <c r="AA2821" s="4">
        <f t="shared" ca="1" si="439"/>
        <v>0.95125436889181425</v>
      </c>
    </row>
    <row r="2822" spans="1:27" x14ac:dyDescent="0.25">
      <c r="A2822">
        <v>2790</v>
      </c>
      <c r="B2822" s="176">
        <f ca="1">OFFSET(InputPriceData!B$15,CalculationsAndCharts!$A2822+$A$11,0,1,1)</f>
        <v>37510</v>
      </c>
      <c r="C2822" s="3">
        <f ca="1">OFFSET(InputPriceData!G$15,CalculationsAndCharts!$A2822+$A$11,IF($C$7,8,0),1,1)</f>
        <v>27711200</v>
      </c>
      <c r="D2822" s="4">
        <f ca="1">OFFSET(InputPriceData!C$15,CalculationsAndCharts!$A2822+$A$11,IF($C$7,8,0),1,1)</f>
        <v>73.33</v>
      </c>
      <c r="E2822" s="4">
        <f ca="1">OFFSET(InputPriceData!D$15,CalculationsAndCharts!$A2822+$A$11,IF($C$7,8,0),1,1)</f>
        <v>74.010000000000005</v>
      </c>
      <c r="F2822" s="4">
        <f ca="1">OFFSET(InputPriceData!E$15,CalculationsAndCharts!$A2822+$A$11,IF($C$7,8,0),1,1)</f>
        <v>72.25</v>
      </c>
      <c r="G2822" s="4">
        <f ca="1">OFFSET(InputPriceData!F$15,CalculationsAndCharts!$A2822+$A$11,IF($C$7,8,0),1,1)</f>
        <v>72.27</v>
      </c>
      <c r="H2822" s="138"/>
      <c r="I2822" s="138"/>
      <c r="O2822" s="246">
        <f t="shared" ca="1" si="430"/>
        <v>24.378335171912571</v>
      </c>
      <c r="P2822" s="246">
        <f t="shared" ca="1" si="431"/>
        <v>41.038592549346077</v>
      </c>
      <c r="Q2822" s="246">
        <f t="shared" ca="1" si="433"/>
        <v>43.375409776378987</v>
      </c>
      <c r="R2822" s="4">
        <f t="shared" ca="1" si="434"/>
        <v>0.94612576021574613</v>
      </c>
      <c r="S2822" s="4">
        <f t="shared" ca="1" si="432"/>
        <v>0.99709025891664371</v>
      </c>
      <c r="W2822" s="246">
        <f t="shared" ca="1" si="435"/>
        <v>24.378335171912571</v>
      </c>
      <c r="X2822" s="246">
        <f t="shared" ca="1" si="436"/>
        <v>41.038592549346077</v>
      </c>
      <c r="Y2822" s="246">
        <f t="shared" ca="1" si="437"/>
        <v>43.375409776378987</v>
      </c>
      <c r="Z2822" s="4">
        <f t="shared" ca="1" si="438"/>
        <v>0.94612576021574613</v>
      </c>
      <c r="AA2822" s="4">
        <f t="shared" ca="1" si="439"/>
        <v>0.9765500839785598</v>
      </c>
    </row>
    <row r="2823" spans="1:27" ht="12.6" customHeight="1" x14ac:dyDescent="0.25">
      <c r="A2823">
        <v>2791</v>
      </c>
      <c r="B2823" s="176">
        <f ca="1">OFFSET(InputPriceData!B$15,CalculationsAndCharts!$A2823+$A$11,0,1,1)</f>
        <v>37509</v>
      </c>
      <c r="C2823" s="3">
        <f ca="1">OFFSET(InputPriceData!G$15,CalculationsAndCharts!$A2823+$A$11,IF($C$7,8,0),1,1)</f>
        <v>41416600</v>
      </c>
      <c r="D2823" s="4">
        <f ca="1">OFFSET(InputPriceData!C$15,CalculationsAndCharts!$A2823+$A$11,IF($C$7,8,0),1,1)</f>
        <v>72.290000000000006</v>
      </c>
      <c r="E2823" s="4">
        <f ca="1">OFFSET(InputPriceData!D$15,CalculationsAndCharts!$A2823+$A$11,IF($C$7,8,0),1,1)</f>
        <v>72.790000000000006</v>
      </c>
      <c r="F2823" s="4">
        <f ca="1">OFFSET(InputPriceData!E$15,CalculationsAndCharts!$A2823+$A$11,IF($C$7,8,0),1,1)</f>
        <v>71.83</v>
      </c>
      <c r="G2823" s="4">
        <f ca="1">OFFSET(InputPriceData!F$15,CalculationsAndCharts!$A2823+$A$11,IF($C$7,8,0),1,1)</f>
        <v>72.73</v>
      </c>
      <c r="H2823" s="138"/>
      <c r="I2823" s="138"/>
      <c r="O2823" s="246">
        <f t="shared" ca="1" si="430"/>
        <v>28.078007194508167</v>
      </c>
      <c r="P2823" s="246">
        <f t="shared" ca="1" si="431"/>
        <v>43.071777513668742</v>
      </c>
      <c r="Q2823" s="246">
        <f t="shared" ca="1" si="433"/>
        <v>43.769333780402611</v>
      </c>
      <c r="R2823" s="4">
        <f t="shared" ca="1" si="434"/>
        <v>0.98406289960378157</v>
      </c>
      <c r="S2823" s="4">
        <f t="shared" ca="1" si="432"/>
        <v>0.99915482488621132</v>
      </c>
      <c r="W2823" s="246">
        <f t="shared" ca="1" si="435"/>
        <v>28.078007194508167</v>
      </c>
      <c r="X2823" s="246">
        <f t="shared" ca="1" si="436"/>
        <v>43.071777513668742</v>
      </c>
      <c r="Y2823" s="246">
        <f t="shared" ca="1" si="437"/>
        <v>43.769333780402611</v>
      </c>
      <c r="Z2823" s="4">
        <f t="shared" ca="1" si="438"/>
        <v>0.98406289960378157</v>
      </c>
      <c r="AA2823" s="4">
        <f t="shared" ca="1" si="439"/>
        <v>0.99313857089174651</v>
      </c>
    </row>
    <row r="2824" spans="1:27" x14ac:dyDescent="0.25">
      <c r="A2824">
        <v>2792</v>
      </c>
      <c r="B2824" s="176">
        <f ca="1">OFFSET(InputPriceData!B$15,CalculationsAndCharts!$A2824+$A$11,0,1,1)</f>
        <v>37508</v>
      </c>
      <c r="C2824" s="3">
        <f ca="1">OFFSET(InputPriceData!G$15,CalculationsAndCharts!$A2824+$A$11,IF($C$7,8,0),1,1)</f>
        <v>33998400</v>
      </c>
      <c r="D2824" s="4">
        <f ca="1">OFFSET(InputPriceData!C$15,CalculationsAndCharts!$A2824+$A$11,IF($C$7,8,0),1,1)</f>
        <v>70.66</v>
      </c>
      <c r="E2824" s="4">
        <f ca="1">OFFSET(InputPriceData!D$15,CalculationsAndCharts!$A2824+$A$11,IF($C$7,8,0),1,1)</f>
        <v>72.45</v>
      </c>
      <c r="F2824" s="4">
        <f ca="1">OFFSET(InputPriceData!E$15,CalculationsAndCharts!$A2824+$A$11,IF($C$7,8,0),1,1)</f>
        <v>70.42</v>
      </c>
      <c r="G2824" s="4">
        <f ca="1">OFFSET(InputPriceData!F$15,CalculationsAndCharts!$A2824+$A$11,IF($C$7,8,0),1,1)</f>
        <v>71.900000000000006</v>
      </c>
      <c r="H2824" s="138"/>
      <c r="I2824" s="138"/>
      <c r="O2824" s="246">
        <f t="shared" ca="1" si="430"/>
        <v>30.714281190592409</v>
      </c>
      <c r="P2824" s="246">
        <f t="shared" ca="1" si="431"/>
        <v>44.166835298085381</v>
      </c>
      <c r="Q2824" s="246">
        <f t="shared" ca="1" si="433"/>
        <v>44.166835298085381</v>
      </c>
      <c r="R2824" s="4">
        <f t="shared" ca="1" si="434"/>
        <v>1</v>
      </c>
      <c r="S2824" s="4">
        <f t="shared" ca="1" si="432"/>
        <v>1</v>
      </c>
      <c r="W2824" s="246">
        <f t="shared" ca="1" si="435"/>
        <v>30.714281190592409</v>
      </c>
      <c r="X2824" s="246">
        <f t="shared" ca="1" si="436"/>
        <v>44.166835298085381</v>
      </c>
      <c r="Y2824" s="246">
        <f t="shared" ca="1" si="437"/>
        <v>44.166835298085381</v>
      </c>
      <c r="Z2824" s="4">
        <f t="shared" ca="1" si="438"/>
        <v>1</v>
      </c>
      <c r="AA2824" s="4">
        <f t="shared" ca="1" si="439"/>
        <v>1</v>
      </c>
    </row>
    <row r="2825" spans="1:27" x14ac:dyDescent="0.25">
      <c r="A2825">
        <v>2793</v>
      </c>
      <c r="B2825" s="176">
        <f ca="1">OFFSET(InputPriceData!B$15,CalculationsAndCharts!$A2825+$A$11,0,1,1)</f>
        <v>37505</v>
      </c>
      <c r="C2825" s="3">
        <f ca="1">OFFSET(InputPriceData!G$15,CalculationsAndCharts!$A2825+$A$11,IF($C$7,8,0),1,1)</f>
        <v>38622200</v>
      </c>
      <c r="D2825" s="4">
        <f ca="1">OFFSET(InputPriceData!C$15,CalculationsAndCharts!$A2825+$A$11,IF($C$7,8,0),1,1)</f>
        <v>71.180000000000007</v>
      </c>
      <c r="E2825" s="4">
        <f ca="1">OFFSET(InputPriceData!D$15,CalculationsAndCharts!$A2825+$A$11,IF($C$7,8,0),1,1)</f>
        <v>71.83</v>
      </c>
      <c r="F2825" s="4">
        <f ca="1">OFFSET(InputPriceData!E$15,CalculationsAndCharts!$A2825+$A$11,IF($C$7,8,0),1,1)</f>
        <v>70.86</v>
      </c>
      <c r="G2825" s="4">
        <f ca="1">OFFSET(InputPriceData!F$15,CalculationsAndCharts!$A2825+$A$11,IF($C$7,8,0),1,1)</f>
        <v>71.38</v>
      </c>
      <c r="H2825" s="138"/>
      <c r="I2825" s="138"/>
      <c r="O2825" s="246">
        <f t="shared" ca="1" si="430"/>
        <v>33.856407367054175</v>
      </c>
      <c r="P2825" s="246">
        <f t="shared" ca="1" si="431"/>
        <v>44.054490982293984</v>
      </c>
      <c r="Q2825" s="246">
        <f t="shared" ca="1" si="433"/>
        <v>44.054490982293984</v>
      </c>
      <c r="R2825" s="4">
        <f t="shared" ca="1" si="434"/>
        <v>1</v>
      </c>
      <c r="S2825" s="4">
        <f t="shared" ca="1" si="432"/>
        <v>1</v>
      </c>
      <c r="W2825" s="246">
        <f t="shared" ca="1" si="435"/>
        <v>33.856407367054175</v>
      </c>
      <c r="X2825" s="246">
        <f t="shared" ca="1" si="436"/>
        <v>44.054490982293984</v>
      </c>
      <c r="Y2825" s="246">
        <f t="shared" ca="1" si="437"/>
        <v>44.054490982293984</v>
      </c>
      <c r="Z2825" s="4">
        <f t="shared" ca="1" si="438"/>
        <v>1</v>
      </c>
      <c r="AA2825" s="4">
        <f t="shared" ca="1" si="439"/>
        <v>1</v>
      </c>
    </row>
    <row r="2826" spans="1:27" x14ac:dyDescent="0.25">
      <c r="A2826">
        <v>2794</v>
      </c>
      <c r="B2826" s="176">
        <f ca="1">OFFSET(InputPriceData!B$15,CalculationsAndCharts!$A2826+$A$11,0,1,1)</f>
        <v>37504</v>
      </c>
      <c r="C2826" s="3">
        <f ca="1">OFFSET(InputPriceData!G$15,CalculationsAndCharts!$A2826+$A$11,IF($C$7,8,0),1,1)</f>
        <v>67250900</v>
      </c>
      <c r="D2826" s="4">
        <f ca="1">OFFSET(InputPriceData!C$15,CalculationsAndCharts!$A2826+$A$11,IF($C$7,8,0),1,1)</f>
        <v>70.180000000000007</v>
      </c>
      <c r="E2826" s="4">
        <f ca="1">OFFSET(InputPriceData!D$15,CalculationsAndCharts!$A2826+$A$11,IF($C$7,8,0),1,1)</f>
        <v>70.930000000000007</v>
      </c>
      <c r="F2826" s="4">
        <f ca="1">OFFSET(InputPriceData!E$15,CalculationsAndCharts!$A2826+$A$11,IF($C$7,8,0),1,1)</f>
        <v>69.39</v>
      </c>
      <c r="G2826" s="4">
        <f ca="1">OFFSET(InputPriceData!F$15,CalculationsAndCharts!$A2826+$A$11,IF($C$7,8,0),1,1)</f>
        <v>70.41</v>
      </c>
      <c r="H2826" s="138"/>
      <c r="I2826" s="138"/>
      <c r="O2826" s="246">
        <f t="shared" ca="1" si="430"/>
        <v>36.749987503568619</v>
      </c>
      <c r="P2826" s="246">
        <f t="shared" ca="1" si="431"/>
        <v>42.42928382064752</v>
      </c>
      <c r="Q2826" s="246">
        <f t="shared" ca="1" si="433"/>
        <v>42.42928382064752</v>
      </c>
      <c r="R2826" s="4">
        <f t="shared" ca="1" si="434"/>
        <v>1</v>
      </c>
      <c r="S2826" s="4">
        <f t="shared" ca="1" si="432"/>
        <v>1</v>
      </c>
      <c r="W2826" s="246">
        <f t="shared" ca="1" si="435"/>
        <v>36.749987503568619</v>
      </c>
      <c r="X2826" s="246">
        <f t="shared" ca="1" si="436"/>
        <v>42.42928382064752</v>
      </c>
      <c r="Y2826" s="246">
        <f t="shared" ca="1" si="437"/>
        <v>42.42928382064752</v>
      </c>
      <c r="Z2826" s="4">
        <f t="shared" ca="1" si="438"/>
        <v>1</v>
      </c>
      <c r="AA2826" s="4">
        <f t="shared" ca="1" si="439"/>
        <v>1</v>
      </c>
    </row>
    <row r="2827" spans="1:27" x14ac:dyDescent="0.25">
      <c r="A2827">
        <v>2795</v>
      </c>
      <c r="B2827" s="176">
        <f ca="1">OFFSET(InputPriceData!B$15,CalculationsAndCharts!$A2827+$A$11,0,1,1)</f>
        <v>37503</v>
      </c>
      <c r="C2827" s="3">
        <f ca="1">OFFSET(InputPriceData!G$15,CalculationsAndCharts!$A2827+$A$11,IF($C$7,8,0),1,1)</f>
        <v>51099500</v>
      </c>
      <c r="D2827" s="4">
        <f ca="1">OFFSET(InputPriceData!C$15,CalculationsAndCharts!$A2827+$A$11,IF($C$7,8,0),1,1)</f>
        <v>70.27</v>
      </c>
      <c r="E2827" s="4">
        <f ca="1">OFFSET(InputPriceData!D$15,CalculationsAndCharts!$A2827+$A$11,IF($C$7,8,0),1,1)</f>
        <v>71.569999999999993</v>
      </c>
      <c r="F2827" s="4">
        <f ca="1">OFFSET(InputPriceData!E$15,CalculationsAndCharts!$A2827+$A$11,IF($C$7,8,0),1,1)</f>
        <v>69.84</v>
      </c>
      <c r="G2827" s="4">
        <f ca="1">OFFSET(InputPriceData!F$15,CalculationsAndCharts!$A2827+$A$11,IF($C$7,8,0),1,1)</f>
        <v>71.010000000000005</v>
      </c>
      <c r="H2827" s="138"/>
      <c r="I2827" s="138"/>
      <c r="O2827" s="246">
        <f t="shared" ca="1" si="430"/>
        <v>41.478775922666394</v>
      </c>
      <c r="P2827" s="246">
        <f t="shared" ca="1" si="431"/>
        <v>39.017161468402648</v>
      </c>
      <c r="Q2827" s="246">
        <f t="shared" ca="1" si="433"/>
        <v>39.017161468402648</v>
      </c>
      <c r="R2827" s="4">
        <f t="shared" ca="1" si="434"/>
        <v>1</v>
      </c>
      <c r="S2827" s="4">
        <f t="shared" ca="1" si="432"/>
        <v>1</v>
      </c>
      <c r="W2827" s="246">
        <f t="shared" ca="1" si="435"/>
        <v>41.478775922666394</v>
      </c>
      <c r="X2827" s="246">
        <f t="shared" ca="1" si="436"/>
        <v>39.017161468402648</v>
      </c>
      <c r="Y2827" s="246">
        <f t="shared" ca="1" si="437"/>
        <v>39.017161468402648</v>
      </c>
      <c r="Z2827" s="4">
        <f t="shared" ca="1" si="438"/>
        <v>1</v>
      </c>
      <c r="AA2827" s="4">
        <f t="shared" ca="1" si="439"/>
        <v>1</v>
      </c>
    </row>
    <row r="2828" spans="1:27" x14ac:dyDescent="0.25">
      <c r="A2828">
        <v>2796</v>
      </c>
      <c r="B2828" s="176">
        <f ca="1">OFFSET(InputPriceData!B$15,CalculationsAndCharts!$A2828+$A$11,0,1,1)</f>
        <v>37502</v>
      </c>
      <c r="C2828" s="3">
        <f ca="1">OFFSET(InputPriceData!G$15,CalculationsAndCharts!$A2828+$A$11,IF($C$7,8,0),1,1)</f>
        <v>76586400</v>
      </c>
      <c r="D2828" s="4">
        <f ca="1">OFFSET(InputPriceData!C$15,CalculationsAndCharts!$A2828+$A$11,IF($C$7,8,0),1,1)</f>
        <v>71.95</v>
      </c>
      <c r="E2828" s="4">
        <f ca="1">OFFSET(InputPriceData!D$15,CalculationsAndCharts!$A2828+$A$11,IF($C$7,8,0),1,1)</f>
        <v>72.17</v>
      </c>
      <c r="F2828" s="4">
        <f ca="1">OFFSET(InputPriceData!E$15,CalculationsAndCharts!$A2828+$A$11,IF($C$7,8,0),1,1)</f>
        <v>69.91</v>
      </c>
      <c r="G2828" s="4">
        <f ca="1">OFFSET(InputPriceData!F$15,CalculationsAndCharts!$A2828+$A$11,IF($C$7,8,0),1,1)</f>
        <v>70.010000000000005</v>
      </c>
      <c r="H2828" s="138"/>
      <c r="I2828" s="138"/>
      <c r="O2828" s="246">
        <f t="shared" ca="1" si="430"/>
        <v>44.887900366038828</v>
      </c>
      <c r="P2828" s="246">
        <f t="shared" ca="1" si="431"/>
        <v>33.708703285975695</v>
      </c>
      <c r="Q2828" s="246">
        <f t="shared" ca="1" si="433"/>
        <v>33.708703285975695</v>
      </c>
      <c r="R2828" s="4">
        <f t="shared" ca="1" si="434"/>
        <v>1</v>
      </c>
      <c r="S2828" s="4">
        <f t="shared" ca="1" si="432"/>
        <v>1</v>
      </c>
      <c r="W2828" s="246">
        <f t="shared" ca="1" si="435"/>
        <v>44.887900366038828</v>
      </c>
      <c r="X2828" s="246">
        <f t="shared" ca="1" si="436"/>
        <v>33.708703285975695</v>
      </c>
      <c r="Y2828" s="246">
        <f t="shared" ca="1" si="437"/>
        <v>33.708703285975695</v>
      </c>
      <c r="Z2828" s="4">
        <f t="shared" ca="1" si="438"/>
        <v>1</v>
      </c>
      <c r="AA2828" s="4">
        <f t="shared" ca="1" si="439"/>
        <v>1</v>
      </c>
    </row>
    <row r="2829" spans="1:27" x14ac:dyDescent="0.25">
      <c r="A2829">
        <v>2797</v>
      </c>
      <c r="B2829" s="176">
        <f ca="1">OFFSET(InputPriceData!B$15,CalculationsAndCharts!$A2829+$A$11,0,1,1)</f>
        <v>37498</v>
      </c>
      <c r="C2829" s="3">
        <f ca="1">OFFSET(InputPriceData!G$15,CalculationsAndCharts!$A2829+$A$11,IF($C$7,8,0),1,1)</f>
        <v>30366700</v>
      </c>
      <c r="D2829" s="4">
        <f ca="1">OFFSET(InputPriceData!C$15,CalculationsAndCharts!$A2829+$A$11,IF($C$7,8,0),1,1)</f>
        <v>72.709999999999994</v>
      </c>
      <c r="E2829" s="4">
        <f ca="1">OFFSET(InputPriceData!D$15,CalculationsAndCharts!$A2829+$A$11,IF($C$7,8,0),1,1)</f>
        <v>74.069999999999993</v>
      </c>
      <c r="F2829" s="4">
        <f ca="1">OFFSET(InputPriceData!E$15,CalculationsAndCharts!$A2829+$A$11,IF($C$7,8,0),1,1)</f>
        <v>72.489999999999995</v>
      </c>
      <c r="G2829" s="4">
        <f ca="1">OFFSET(InputPriceData!F$15,CalculationsAndCharts!$A2829+$A$11,IF($C$7,8,0),1,1)</f>
        <v>72.790000000000006</v>
      </c>
      <c r="H2829" s="138"/>
      <c r="I2829" s="138"/>
      <c r="O2829" s="246">
        <f t="shared" ca="1" si="430"/>
        <v>52.474907317728565</v>
      </c>
      <c r="P2829" s="246">
        <f t="shared" ca="1" si="431"/>
        <v>26.598691827132733</v>
      </c>
      <c r="Q2829" s="246">
        <f t="shared" ca="1" si="433"/>
        <v>26.598691827132733</v>
      </c>
      <c r="R2829" s="4">
        <f t="shared" ca="1" si="434"/>
        <v>1</v>
      </c>
      <c r="S2829" s="4">
        <f t="shared" ca="1" si="432"/>
        <v>1</v>
      </c>
      <c r="W2829" s="246">
        <f t="shared" ca="1" si="435"/>
        <v>52.474907317728565</v>
      </c>
      <c r="X2829" s="246">
        <f t="shared" ca="1" si="436"/>
        <v>26.598691827132733</v>
      </c>
      <c r="Y2829" s="246">
        <f t="shared" ca="1" si="437"/>
        <v>26.598691827132733</v>
      </c>
      <c r="Z2829" s="4">
        <f t="shared" ca="1" si="438"/>
        <v>1</v>
      </c>
      <c r="AA2829" s="4">
        <f t="shared" ca="1" si="439"/>
        <v>1</v>
      </c>
    </row>
    <row r="2830" spans="1:27" x14ac:dyDescent="0.25">
      <c r="A2830">
        <v>2798</v>
      </c>
      <c r="B2830" s="176">
        <f ca="1">OFFSET(InputPriceData!B$15,CalculationsAndCharts!$A2830+$A$11,0,1,1)</f>
        <v>37497</v>
      </c>
      <c r="C2830" s="3">
        <f ca="1">OFFSET(InputPriceData!G$15,CalculationsAndCharts!$A2830+$A$11,IF($C$7,8,0),1,1)</f>
        <v>42965700</v>
      </c>
      <c r="D2830" s="4">
        <f ca="1">OFFSET(InputPriceData!C$15,CalculationsAndCharts!$A2830+$A$11,IF($C$7,8,0),1,1)</f>
        <v>72.39</v>
      </c>
      <c r="E2830" s="4">
        <f ca="1">OFFSET(InputPriceData!D$15,CalculationsAndCharts!$A2830+$A$11,IF($C$7,8,0),1,1)</f>
        <v>73.8</v>
      </c>
      <c r="F2830" s="4">
        <f ca="1">OFFSET(InputPriceData!E$15,CalculationsAndCharts!$A2830+$A$11,IF($C$7,8,0),1,1)</f>
        <v>72.03</v>
      </c>
      <c r="G2830" s="4">
        <f ca="1">OFFSET(InputPriceData!F$15,CalculationsAndCharts!$A2830+$A$11,IF($C$7,8,0),1,1)</f>
        <v>73.08</v>
      </c>
      <c r="H2830" s="138"/>
      <c r="I2830" s="138"/>
      <c r="O2830" s="246">
        <f t="shared" ca="1" si="430"/>
        <v>58.054296338432408</v>
      </c>
      <c r="P2830" s="246">
        <f t="shared" ca="1" si="431"/>
        <v>18.232956699543514</v>
      </c>
      <c r="Q2830" s="246">
        <f t="shared" ca="1" si="433"/>
        <v>18.232956699543514</v>
      </c>
      <c r="R2830" s="4">
        <f t="shared" ca="1" si="434"/>
        <v>1</v>
      </c>
      <c r="S2830" s="4">
        <f t="shared" ca="1" si="432"/>
        <v>1</v>
      </c>
      <c r="W2830" s="246">
        <f t="shared" ca="1" si="435"/>
        <v>58.054296338432408</v>
      </c>
      <c r="X2830" s="246">
        <f t="shared" ca="1" si="436"/>
        <v>18.232956699543514</v>
      </c>
      <c r="Y2830" s="246">
        <f t="shared" ca="1" si="437"/>
        <v>18.232956699543514</v>
      </c>
      <c r="Z2830" s="4">
        <f t="shared" ca="1" si="438"/>
        <v>1</v>
      </c>
      <c r="AA2830" s="4">
        <f t="shared" ca="1" si="439"/>
        <v>1</v>
      </c>
    </row>
    <row r="2831" spans="1:27" x14ac:dyDescent="0.25">
      <c r="A2831">
        <v>2799</v>
      </c>
      <c r="B2831" s="176">
        <f ca="1">OFFSET(InputPriceData!B$15,CalculationsAndCharts!$A2831+$A$11,0,1,1)</f>
        <v>37496</v>
      </c>
      <c r="C2831" s="3">
        <f ca="1">OFFSET(InputPriceData!G$15,CalculationsAndCharts!$A2831+$A$11,IF($C$7,8,0),1,1)</f>
        <v>38970600</v>
      </c>
      <c r="D2831" s="4">
        <f ca="1">OFFSET(InputPriceData!C$15,CalculationsAndCharts!$A2831+$A$11,IF($C$7,8,0),1,1)</f>
        <v>73.98</v>
      </c>
      <c r="E2831" s="4">
        <f ca="1">OFFSET(InputPriceData!D$15,CalculationsAndCharts!$A2831+$A$11,IF($C$7,8,0),1,1)</f>
        <v>74.14</v>
      </c>
      <c r="F2831" s="4">
        <f ca="1">OFFSET(InputPriceData!E$15,CalculationsAndCharts!$A2831+$A$11,IF($C$7,8,0),1,1)</f>
        <v>72.8</v>
      </c>
      <c r="G2831" s="4">
        <f ca="1">OFFSET(InputPriceData!F$15,CalculationsAndCharts!$A2831+$A$11,IF($C$7,8,0),1,1)</f>
        <v>73.040000000000006</v>
      </c>
      <c r="H2831" s="138"/>
      <c r="I2831" s="138"/>
      <c r="O2831" s="246">
        <f ca="1">$N$38*(G2831-2*G2832+G2833)+2*$N$36*O2832-$N$37*J2833</f>
        <v>63.687217797576409</v>
      </c>
      <c r="P2831" s="246">
        <f ca="1">$N$41*(O2831+O2832)/2+$N$42*P2832+$N$43*K2833</f>
        <v>9.7510041423301974</v>
      </c>
      <c r="Q2831" s="246">
        <f t="shared" ca="1" si="433"/>
        <v>9.7510041423301974</v>
      </c>
      <c r="R2831" s="4">
        <f t="shared" ca="1" si="434"/>
        <v>1</v>
      </c>
      <c r="S2831" s="4">
        <f t="shared" ca="1" si="432"/>
        <v>1</v>
      </c>
      <c r="W2831" s="246">
        <f t="shared" ca="1" si="435"/>
        <v>63.687217797576409</v>
      </c>
      <c r="X2831" s="246">
        <f t="shared" ca="1" si="436"/>
        <v>9.7510041423301974</v>
      </c>
      <c r="Y2831" s="246">
        <f t="shared" ca="1" si="437"/>
        <v>9.7510041423301974</v>
      </c>
      <c r="Z2831" s="4">
        <f t="shared" ca="1" si="438"/>
        <v>1</v>
      </c>
      <c r="AA2831" s="4">
        <f t="shared" ca="1" si="439"/>
        <v>1</v>
      </c>
    </row>
    <row r="2832" spans="1:27" x14ac:dyDescent="0.25">
      <c r="A2832">
        <v>2800</v>
      </c>
      <c r="B2832" s="176">
        <f ca="1">OFFSET(InputPriceData!B$15,CalculationsAndCharts!$A2832+$A$11,0,1,1)</f>
        <v>37495</v>
      </c>
      <c r="C2832" s="3">
        <f ca="1">OFFSET(InputPriceData!G$15,CalculationsAndCharts!$A2832+$A$11,IF($C$7,8,0),1,1)</f>
        <v>35335700</v>
      </c>
      <c r="D2832" s="4">
        <f ca="1">OFFSET(InputPriceData!C$15,CalculationsAndCharts!$A2832+$A$11,IF($C$7,8,0),1,1)</f>
        <v>75.900000000000006</v>
      </c>
      <c r="E2832" s="4">
        <f ca="1">OFFSET(InputPriceData!D$15,CalculationsAndCharts!$A2832+$A$11,IF($C$7,8,0),1,1)</f>
        <v>76.34</v>
      </c>
      <c r="F2832" s="4">
        <f ca="1">OFFSET(InputPriceData!E$15,CalculationsAndCharts!$A2832+$A$11,IF($C$7,8,0),1,1)</f>
        <v>74.16</v>
      </c>
      <c r="G2832" s="4">
        <f ca="1">OFFSET(InputPriceData!F$15,CalculationsAndCharts!$A2832+$A$11,IF($C$7,8,0),1,1)</f>
        <v>74.680000000000007</v>
      </c>
      <c r="H2832" s="138"/>
      <c r="I2832" s="138"/>
      <c r="O2832" s="246">
        <f ca="1">$N$38*(G2832-2*G2833+G2834)+2*$N$36*J2833-$N$37*J2834</f>
        <v>71.469386470050154</v>
      </c>
      <c r="P2832" s="246">
        <f ca="1">$N$41*(O2832+J2833)/2+$N$42*K2833+$N$43*K2834</f>
        <v>2.8235784999218159</v>
      </c>
      <c r="Q2832" s="246">
        <f ca="1">IF(ABS(P2832)&gt;(L2833*0.991),ABS(P2832),(L2833*0.991))</f>
        <v>2.8235784999218159</v>
      </c>
      <c r="R2832" s="4">
        <f ca="1">IF(Q2832&gt;0,P2832/Q2832,M2833)</f>
        <v>1</v>
      </c>
      <c r="S2832" s="4">
        <f t="shared" ca="1" si="432"/>
        <v>1</v>
      </c>
      <c r="W2832" s="246">
        <f t="shared" ca="1" si="435"/>
        <v>71.469386470050154</v>
      </c>
      <c r="X2832" s="246">
        <f t="shared" ca="1" si="436"/>
        <v>2.8235784999218159</v>
      </c>
      <c r="Y2832" s="246">
        <f t="shared" ca="1" si="437"/>
        <v>2.8235784999218159</v>
      </c>
      <c r="Z2832" s="4">
        <f t="shared" ca="1" si="438"/>
        <v>1</v>
      </c>
      <c r="AA2832" s="4">
        <f t="shared" ca="1" si="439"/>
        <v>1</v>
      </c>
    </row>
  </sheetData>
  <dataConsolidate/>
  <mergeCells count="10">
    <mergeCell ref="T31:V31"/>
    <mergeCell ref="T32:V32"/>
    <mergeCell ref="T33:U33"/>
    <mergeCell ref="A31:A32"/>
    <mergeCell ref="D15:F15"/>
    <mergeCell ref="L32:N32"/>
    <mergeCell ref="L33:M33"/>
    <mergeCell ref="A20:B20"/>
    <mergeCell ref="A25:B25"/>
    <mergeCell ref="L31:N31"/>
  </mergeCells>
  <phoneticPr fontId="3" type="noConversion"/>
  <conditionalFormatting sqref="B14:C14">
    <cfRule type="expression" dxfId="0" priority="9">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0" r:id="rId4" name="Scroll Bar 522">
              <controlPr defaultSize="0" autoPict="0">
                <anchor>
                  <from>
                    <xdr:col>5</xdr:col>
                    <xdr:colOff>586740</xdr:colOff>
                    <xdr:row>28</xdr:row>
                    <xdr:rowOff>30480</xdr:rowOff>
                  </from>
                  <to>
                    <xdr:col>17</xdr:col>
                    <xdr:colOff>701040</xdr:colOff>
                    <xdr:row>29</xdr:row>
                    <xdr:rowOff>60960</xdr:rowOff>
                  </to>
                </anchor>
              </controlPr>
            </control>
          </mc:Choice>
        </mc:AlternateContent>
        <mc:AlternateContent xmlns:mc="http://schemas.openxmlformats.org/markup-compatibility/2006">
          <mc:Choice Requires="x14">
            <control shapeId="2593" r:id="rId5"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6" name="Button 8997">
              <controlPr defaultSize="0" print="0" autoFill="0" autoPict="0" macro="[0]!Button8997_Click">
                <anchor moveWithCells="1" sizeWithCells="1">
                  <from>
                    <xdr:col>3</xdr:col>
                    <xdr:colOff>228600</xdr:colOff>
                    <xdr:row>14</xdr:row>
                    <xdr:rowOff>167640</xdr:rowOff>
                  </from>
                  <to>
                    <xdr:col>5</xdr:col>
                    <xdr:colOff>556260</xdr:colOff>
                    <xdr:row>16</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Notes</vt:lpstr>
      <vt:lpstr>InputPriceData</vt:lpstr>
      <vt:lpstr>Follow</vt:lpstr>
      <vt:lpstr>CalculationsAndCharts</vt:lpstr>
      <vt:lpstr>InputPriceData!GetStockHistoryData_1</vt:lpstr>
      <vt:lpstr>InputPriceData!GetStockIdData_1</vt:lpstr>
      <vt:lpstr>HeaderRowAnchor</vt:lpstr>
      <vt:lpstr>HistReqDataType</vt:lpstr>
      <vt:lpstr>HistReqEndDate</vt:lpstr>
      <vt:lpstr>HistReqStartDate</vt:lpstr>
      <vt:lpstr>HistReqSymbol</vt:lpstr>
      <vt:lpstr>RelRowHeaderAnchor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2014-05-09T19:50:30Z</cp:lastPrinted>
  <dcterms:created xsi:type="dcterms:W3CDTF">2011-02-09T14:35:11Z</dcterms:created>
  <dcterms:modified xsi:type="dcterms:W3CDTF">2014-06-10T02:35:54Z</dcterms:modified>
</cp:coreProperties>
</file>